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AFE Model Files\Use These Input Files\2021_NPRM\Old Files Record\parameter_2021.04.01\"/>
    </mc:Choice>
  </mc:AlternateContent>
  <xr:revisionPtr revIDLastSave="0" documentId="13_ncr:1_{A52312A6-F702-4396-9537-F24E2366FF22}" xr6:coauthVersionLast="36" xr6:coauthVersionMax="36" xr10:uidLastSave="{00000000-0000-0000-0000-000000000000}"/>
  <bookViews>
    <workbookView xWindow="0" yWindow="0" windowWidth="27410" windowHeight="12890" tabRatio="787" activeTab="1" xr2:uid="{00000000-000D-0000-FFFF-FFFF00000000}"/>
  </bookViews>
  <sheets>
    <sheet name="ChangeLog" sheetId="119" r:id="rId1"/>
    <sheet name="Economic Values" sheetId="36" r:id="rId2"/>
    <sheet name="Vehicle Age Data" sheetId="42" r:id="rId3"/>
    <sheet name="Fuel Prices" sheetId="81" r:id="rId4"/>
    <sheet name="Scrappage Model Values" sheetId="112" r:id="rId5"/>
    <sheet name="Historic Fleet Data" sheetId="114" r:id="rId6"/>
    <sheet name="Safety Values" sheetId="123" r:id="rId7"/>
    <sheet name="Fatality Rates" sheetId="124" r:id="rId8"/>
    <sheet name="Credit Trading Values" sheetId="56" r:id="rId9"/>
    <sheet name="ZEV Credit Values" sheetId="103" r:id="rId10"/>
    <sheet name="Employment Values" sheetId="113" r:id="rId11"/>
    <sheet name="Fuel Properties" sheetId="38" r:id="rId12"/>
    <sheet name="Fuel Import Assumptions" sheetId="105" r:id="rId13"/>
    <sheet name="Emission Health Impacts" sheetId="118" r:id="rId14"/>
    <sheet name="Greenhouse Emission Costs" sheetId="117" r:id="rId15"/>
    <sheet name="Criteria Emission Costs" sheetId="116" r:id="rId16"/>
    <sheet name="UE_Gasoline" sheetId="120" r:id="rId17"/>
    <sheet name="UE_Ethanol85" sheetId="106" r:id="rId18"/>
    <sheet name="UE_Diesel" sheetId="121" r:id="rId19"/>
    <sheet name="UE_Electricity" sheetId="122" r:id="rId20"/>
    <sheet name="UE_Hydrogen" sheetId="109" r:id="rId21"/>
    <sheet name="UE_CNG" sheetId="110" r:id="rId22"/>
    <sheet name="TE_Notes" sheetId="95" r:id="rId23"/>
    <sheet name="TE_Gasoline" sheetId="101" r:id="rId24"/>
    <sheet name="TE_Diesel" sheetId="102" r:id="rId25"/>
  </sheets>
  <definedNames>
    <definedName name="_xlnm._FilterDatabase" localSheetId="7" hidden="1">'Fatality Rates'!$A$3:$F$3043</definedName>
    <definedName name="_xlnm._FilterDatabase" localSheetId="12" hidden="1">'Fuel Import Assumptions'!$A$3:$E$59</definedName>
    <definedName name="_xlnm._FilterDatabase" localSheetId="4" hidden="1">'Scrappage Model Values'!#REF!</definedName>
    <definedName name="_xlnm._FilterDatabase" localSheetId="24" hidden="1">TE_Diesel!$A$4:$AL$3044</definedName>
    <definedName name="_xlnm._FilterDatabase" localSheetId="23" hidden="1">TE_Gasoline!$A$4:$AL$3044</definedName>
    <definedName name="_xlnm._FilterDatabase" localSheetId="21" hidden="1">UE_CNG!$A$3:$O$10</definedName>
    <definedName name="_xlnm._FilterDatabase" localSheetId="18" hidden="1">UE_Diesel!$A$3:$P$38</definedName>
    <definedName name="_xlnm._FilterDatabase" localSheetId="19" hidden="1">UE_Electricity!$A$3:$P$10</definedName>
    <definedName name="_xlnm._FilterDatabase" localSheetId="17" hidden="1">UE_Ethanol85!$A$3:$O$38</definedName>
    <definedName name="_xlnm._FilterDatabase" localSheetId="16" hidden="1">UE_Gasoline!$A$3:$P$38</definedName>
    <definedName name="_xlnm._FilterDatabase" localSheetId="20" hidden="1">UE_Hydrogen!$A$3:$O$10</definedName>
  </definedNames>
  <calcPr calcId="191029"/>
</workbook>
</file>

<file path=xl/calcChain.xml><?xml version="1.0" encoding="utf-8"?>
<calcChain xmlns="http://schemas.openxmlformats.org/spreadsheetml/2006/main">
  <c r="A3084" i="102" l="1"/>
  <c r="A3124" i="102" s="1"/>
  <c r="A3164" i="102" s="1"/>
  <c r="A3204" i="102" s="1"/>
  <c r="A3244" i="102" s="1"/>
  <c r="A3284" i="102" s="1"/>
  <c r="A3324" i="102" s="1"/>
  <c r="A3364" i="102" s="1"/>
  <c r="A3404" i="102" s="1"/>
  <c r="A3444" i="102" s="1"/>
  <c r="A3083" i="102"/>
  <c r="A3123" i="102" s="1"/>
  <c r="A3163" i="102" s="1"/>
  <c r="A3203" i="102" s="1"/>
  <c r="A3243" i="102" s="1"/>
  <c r="A3283" i="102" s="1"/>
  <c r="A3323" i="102" s="1"/>
  <c r="A3363" i="102" s="1"/>
  <c r="A3403" i="102" s="1"/>
  <c r="A3443" i="102" s="1"/>
  <c r="A3082" i="102"/>
  <c r="A3122" i="102" s="1"/>
  <c r="A3162" i="102" s="1"/>
  <c r="A3202" i="102" s="1"/>
  <c r="A3242" i="102" s="1"/>
  <c r="A3282" i="102" s="1"/>
  <c r="A3322" i="102" s="1"/>
  <c r="A3362" i="102" s="1"/>
  <c r="A3402" i="102" s="1"/>
  <c r="A3442" i="102" s="1"/>
  <c r="A3081" i="102"/>
  <c r="A3121" i="102" s="1"/>
  <c r="A3161" i="102" s="1"/>
  <c r="A3201" i="102" s="1"/>
  <c r="A3241" i="102" s="1"/>
  <c r="A3281" i="102" s="1"/>
  <c r="A3321" i="102" s="1"/>
  <c r="A3361" i="102" s="1"/>
  <c r="A3401" i="102" s="1"/>
  <c r="A3441" i="102" s="1"/>
  <c r="A3080" i="102"/>
  <c r="A3120" i="102" s="1"/>
  <c r="A3160" i="102" s="1"/>
  <c r="A3200" i="102" s="1"/>
  <c r="A3240" i="102" s="1"/>
  <c r="A3280" i="102" s="1"/>
  <c r="A3320" i="102" s="1"/>
  <c r="A3360" i="102" s="1"/>
  <c r="A3400" i="102" s="1"/>
  <c r="A3440" i="102" s="1"/>
  <c r="A3079" i="102"/>
  <c r="A3119" i="102" s="1"/>
  <c r="A3159" i="102" s="1"/>
  <c r="A3199" i="102" s="1"/>
  <c r="A3239" i="102" s="1"/>
  <c r="A3279" i="102" s="1"/>
  <c r="A3319" i="102" s="1"/>
  <c r="A3359" i="102" s="1"/>
  <c r="A3399" i="102" s="1"/>
  <c r="A3439" i="102" s="1"/>
  <c r="A3078" i="102"/>
  <c r="A3118" i="102" s="1"/>
  <c r="A3158" i="102" s="1"/>
  <c r="A3198" i="102" s="1"/>
  <c r="A3238" i="102" s="1"/>
  <c r="A3278" i="102" s="1"/>
  <c r="A3318" i="102" s="1"/>
  <c r="A3358" i="102" s="1"/>
  <c r="A3398" i="102" s="1"/>
  <c r="A3438" i="102" s="1"/>
  <c r="A3077" i="102"/>
  <c r="A3117" i="102" s="1"/>
  <c r="A3157" i="102" s="1"/>
  <c r="A3197" i="102" s="1"/>
  <c r="A3237" i="102" s="1"/>
  <c r="A3277" i="102" s="1"/>
  <c r="A3317" i="102" s="1"/>
  <c r="A3357" i="102" s="1"/>
  <c r="A3397" i="102" s="1"/>
  <c r="A3437" i="102" s="1"/>
  <c r="A3076" i="102"/>
  <c r="A3116" i="102" s="1"/>
  <c r="A3156" i="102" s="1"/>
  <c r="A3196" i="102" s="1"/>
  <c r="A3236" i="102" s="1"/>
  <c r="A3276" i="102" s="1"/>
  <c r="A3316" i="102" s="1"/>
  <c r="A3356" i="102" s="1"/>
  <c r="A3396" i="102" s="1"/>
  <c r="A3436" i="102" s="1"/>
  <c r="A3075" i="102"/>
  <c r="A3115" i="102" s="1"/>
  <c r="A3155" i="102" s="1"/>
  <c r="A3195" i="102" s="1"/>
  <c r="A3235" i="102" s="1"/>
  <c r="A3275" i="102" s="1"/>
  <c r="A3315" i="102" s="1"/>
  <c r="A3355" i="102" s="1"/>
  <c r="A3395" i="102" s="1"/>
  <c r="A3435" i="102" s="1"/>
  <c r="A3074" i="102"/>
  <c r="A3114" i="102" s="1"/>
  <c r="A3154" i="102" s="1"/>
  <c r="A3194" i="102" s="1"/>
  <c r="A3234" i="102" s="1"/>
  <c r="A3274" i="102" s="1"/>
  <c r="A3314" i="102" s="1"/>
  <c r="A3354" i="102" s="1"/>
  <c r="A3394" i="102" s="1"/>
  <c r="A3434" i="102" s="1"/>
  <c r="A3073" i="102"/>
  <c r="A3113" i="102" s="1"/>
  <c r="A3153" i="102" s="1"/>
  <c r="A3193" i="102" s="1"/>
  <c r="A3233" i="102" s="1"/>
  <c r="A3273" i="102" s="1"/>
  <c r="A3313" i="102" s="1"/>
  <c r="A3353" i="102" s="1"/>
  <c r="A3393" i="102" s="1"/>
  <c r="A3433" i="102" s="1"/>
  <c r="A3072" i="102"/>
  <c r="A3112" i="102" s="1"/>
  <c r="A3152" i="102" s="1"/>
  <c r="A3192" i="102" s="1"/>
  <c r="A3232" i="102" s="1"/>
  <c r="A3272" i="102" s="1"/>
  <c r="A3312" i="102" s="1"/>
  <c r="A3352" i="102" s="1"/>
  <c r="A3392" i="102" s="1"/>
  <c r="A3432" i="102" s="1"/>
  <c r="A3071" i="102"/>
  <c r="A3111" i="102" s="1"/>
  <c r="A3151" i="102" s="1"/>
  <c r="A3191" i="102" s="1"/>
  <c r="A3231" i="102" s="1"/>
  <c r="A3271" i="102" s="1"/>
  <c r="A3311" i="102" s="1"/>
  <c r="A3351" i="102" s="1"/>
  <c r="A3391" i="102" s="1"/>
  <c r="A3431" i="102" s="1"/>
  <c r="A3070" i="102"/>
  <c r="A3110" i="102" s="1"/>
  <c r="A3150" i="102" s="1"/>
  <c r="A3190" i="102" s="1"/>
  <c r="A3230" i="102" s="1"/>
  <c r="A3270" i="102" s="1"/>
  <c r="A3310" i="102" s="1"/>
  <c r="A3350" i="102" s="1"/>
  <c r="A3390" i="102" s="1"/>
  <c r="A3430" i="102" s="1"/>
  <c r="A3069" i="102"/>
  <c r="A3109" i="102" s="1"/>
  <c r="A3149" i="102" s="1"/>
  <c r="A3189" i="102" s="1"/>
  <c r="A3229" i="102" s="1"/>
  <c r="A3269" i="102" s="1"/>
  <c r="A3309" i="102" s="1"/>
  <c r="A3349" i="102" s="1"/>
  <c r="A3389" i="102" s="1"/>
  <c r="A3429" i="102" s="1"/>
  <c r="A3068" i="102"/>
  <c r="A3108" i="102" s="1"/>
  <c r="A3148" i="102" s="1"/>
  <c r="A3188" i="102" s="1"/>
  <c r="A3228" i="102" s="1"/>
  <c r="A3268" i="102" s="1"/>
  <c r="A3308" i="102" s="1"/>
  <c r="A3348" i="102" s="1"/>
  <c r="A3388" i="102" s="1"/>
  <c r="A3428" i="102" s="1"/>
  <c r="A3067" i="102"/>
  <c r="A3107" i="102" s="1"/>
  <c r="A3147" i="102" s="1"/>
  <c r="A3187" i="102" s="1"/>
  <c r="A3227" i="102" s="1"/>
  <c r="A3267" i="102" s="1"/>
  <c r="A3307" i="102" s="1"/>
  <c r="A3347" i="102" s="1"/>
  <c r="A3387" i="102" s="1"/>
  <c r="A3427" i="102" s="1"/>
  <c r="A3066" i="102"/>
  <c r="A3106" i="102" s="1"/>
  <c r="A3146" i="102" s="1"/>
  <c r="A3186" i="102" s="1"/>
  <c r="A3226" i="102" s="1"/>
  <c r="A3266" i="102" s="1"/>
  <c r="A3306" i="102" s="1"/>
  <c r="A3346" i="102" s="1"/>
  <c r="A3386" i="102" s="1"/>
  <c r="A3426" i="102" s="1"/>
  <c r="A3065" i="102"/>
  <c r="A3105" i="102" s="1"/>
  <c r="A3145" i="102" s="1"/>
  <c r="A3185" i="102" s="1"/>
  <c r="A3225" i="102" s="1"/>
  <c r="A3265" i="102" s="1"/>
  <c r="A3305" i="102" s="1"/>
  <c r="A3345" i="102" s="1"/>
  <c r="A3385" i="102" s="1"/>
  <c r="A3425" i="102" s="1"/>
  <c r="A3064" i="102"/>
  <c r="A3104" i="102" s="1"/>
  <c r="A3144" i="102" s="1"/>
  <c r="A3184" i="102" s="1"/>
  <c r="A3224" i="102" s="1"/>
  <c r="A3264" i="102" s="1"/>
  <c r="A3304" i="102" s="1"/>
  <c r="A3344" i="102" s="1"/>
  <c r="A3384" i="102" s="1"/>
  <c r="A3424" i="102" s="1"/>
  <c r="A3063" i="102"/>
  <c r="A3103" i="102" s="1"/>
  <c r="A3143" i="102" s="1"/>
  <c r="A3183" i="102" s="1"/>
  <c r="A3223" i="102" s="1"/>
  <c r="A3263" i="102" s="1"/>
  <c r="A3303" i="102" s="1"/>
  <c r="A3343" i="102" s="1"/>
  <c r="A3383" i="102" s="1"/>
  <c r="A3423" i="102" s="1"/>
  <c r="A3062" i="102"/>
  <c r="A3102" i="102" s="1"/>
  <c r="A3142" i="102" s="1"/>
  <c r="A3182" i="102" s="1"/>
  <c r="A3222" i="102" s="1"/>
  <c r="A3262" i="102" s="1"/>
  <c r="A3302" i="102" s="1"/>
  <c r="A3342" i="102" s="1"/>
  <c r="A3382" i="102" s="1"/>
  <c r="A3422" i="102" s="1"/>
  <c r="A3061" i="102"/>
  <c r="A3101" i="102" s="1"/>
  <c r="A3141" i="102" s="1"/>
  <c r="A3181" i="102" s="1"/>
  <c r="A3221" i="102" s="1"/>
  <c r="A3261" i="102" s="1"/>
  <c r="A3301" i="102" s="1"/>
  <c r="A3341" i="102" s="1"/>
  <c r="A3381" i="102" s="1"/>
  <c r="A3421" i="102" s="1"/>
  <c r="A3060" i="102"/>
  <c r="A3100" i="102" s="1"/>
  <c r="A3140" i="102" s="1"/>
  <c r="A3180" i="102" s="1"/>
  <c r="A3220" i="102" s="1"/>
  <c r="A3260" i="102" s="1"/>
  <c r="A3300" i="102" s="1"/>
  <c r="A3340" i="102" s="1"/>
  <c r="A3380" i="102" s="1"/>
  <c r="A3420" i="102" s="1"/>
  <c r="A3059" i="102"/>
  <c r="A3099" i="102" s="1"/>
  <c r="A3139" i="102" s="1"/>
  <c r="A3179" i="102" s="1"/>
  <c r="A3219" i="102" s="1"/>
  <c r="A3259" i="102" s="1"/>
  <c r="A3299" i="102" s="1"/>
  <c r="A3339" i="102" s="1"/>
  <c r="A3379" i="102" s="1"/>
  <c r="A3419" i="102" s="1"/>
  <c r="A3058" i="102"/>
  <c r="A3098" i="102" s="1"/>
  <c r="A3138" i="102" s="1"/>
  <c r="A3178" i="102" s="1"/>
  <c r="A3218" i="102" s="1"/>
  <c r="A3258" i="102" s="1"/>
  <c r="A3298" i="102" s="1"/>
  <c r="A3338" i="102" s="1"/>
  <c r="A3378" i="102" s="1"/>
  <c r="A3418" i="102" s="1"/>
  <c r="A3057" i="102"/>
  <c r="A3097" i="102" s="1"/>
  <c r="A3137" i="102" s="1"/>
  <c r="A3177" i="102" s="1"/>
  <c r="A3217" i="102" s="1"/>
  <c r="A3257" i="102" s="1"/>
  <c r="A3297" i="102" s="1"/>
  <c r="A3337" i="102" s="1"/>
  <c r="A3377" i="102" s="1"/>
  <c r="A3417" i="102" s="1"/>
  <c r="A3056" i="102"/>
  <c r="A3096" i="102" s="1"/>
  <c r="A3136" i="102" s="1"/>
  <c r="A3176" i="102" s="1"/>
  <c r="A3216" i="102" s="1"/>
  <c r="A3256" i="102" s="1"/>
  <c r="A3296" i="102" s="1"/>
  <c r="A3336" i="102" s="1"/>
  <c r="A3376" i="102" s="1"/>
  <c r="A3416" i="102" s="1"/>
  <c r="A3055" i="102"/>
  <c r="A3095" i="102" s="1"/>
  <c r="A3135" i="102" s="1"/>
  <c r="A3175" i="102" s="1"/>
  <c r="A3215" i="102" s="1"/>
  <c r="A3255" i="102" s="1"/>
  <c r="A3295" i="102" s="1"/>
  <c r="A3335" i="102" s="1"/>
  <c r="A3375" i="102" s="1"/>
  <c r="A3415" i="102" s="1"/>
  <c r="A3054" i="102"/>
  <c r="A3094" i="102" s="1"/>
  <c r="A3134" i="102" s="1"/>
  <c r="A3174" i="102" s="1"/>
  <c r="A3214" i="102" s="1"/>
  <c r="A3254" i="102" s="1"/>
  <c r="A3294" i="102" s="1"/>
  <c r="A3334" i="102" s="1"/>
  <c r="A3374" i="102" s="1"/>
  <c r="A3414" i="102" s="1"/>
  <c r="A3053" i="102"/>
  <c r="A3093" i="102" s="1"/>
  <c r="A3133" i="102" s="1"/>
  <c r="A3173" i="102" s="1"/>
  <c r="A3213" i="102" s="1"/>
  <c r="A3253" i="102" s="1"/>
  <c r="A3293" i="102" s="1"/>
  <c r="A3333" i="102" s="1"/>
  <c r="A3373" i="102" s="1"/>
  <c r="A3413" i="102" s="1"/>
  <c r="A3052" i="102"/>
  <c r="A3092" i="102" s="1"/>
  <c r="A3132" i="102" s="1"/>
  <c r="A3172" i="102" s="1"/>
  <c r="A3212" i="102" s="1"/>
  <c r="A3252" i="102" s="1"/>
  <c r="A3292" i="102" s="1"/>
  <c r="A3332" i="102" s="1"/>
  <c r="A3372" i="102" s="1"/>
  <c r="A3412" i="102" s="1"/>
  <c r="A3051" i="102"/>
  <c r="A3091" i="102" s="1"/>
  <c r="A3131" i="102" s="1"/>
  <c r="A3171" i="102" s="1"/>
  <c r="A3211" i="102" s="1"/>
  <c r="A3251" i="102" s="1"/>
  <c r="A3291" i="102" s="1"/>
  <c r="A3331" i="102" s="1"/>
  <c r="A3371" i="102" s="1"/>
  <c r="A3411" i="102" s="1"/>
  <c r="A3050" i="102"/>
  <c r="A3090" i="102" s="1"/>
  <c r="A3130" i="102" s="1"/>
  <c r="A3170" i="102" s="1"/>
  <c r="A3210" i="102" s="1"/>
  <c r="A3250" i="102" s="1"/>
  <c r="A3290" i="102" s="1"/>
  <c r="A3330" i="102" s="1"/>
  <c r="A3370" i="102" s="1"/>
  <c r="A3410" i="102" s="1"/>
  <c r="A3049" i="102"/>
  <c r="A3089" i="102" s="1"/>
  <c r="A3129" i="102" s="1"/>
  <c r="A3169" i="102" s="1"/>
  <c r="A3209" i="102" s="1"/>
  <c r="A3249" i="102" s="1"/>
  <c r="A3289" i="102" s="1"/>
  <c r="A3329" i="102" s="1"/>
  <c r="A3369" i="102" s="1"/>
  <c r="A3409" i="102" s="1"/>
  <c r="A3048" i="102"/>
  <c r="A3088" i="102" s="1"/>
  <c r="A3128" i="102" s="1"/>
  <c r="A3168" i="102" s="1"/>
  <c r="A3208" i="102" s="1"/>
  <c r="A3248" i="102" s="1"/>
  <c r="A3288" i="102" s="1"/>
  <c r="A3328" i="102" s="1"/>
  <c r="A3368" i="102" s="1"/>
  <c r="A3408" i="102" s="1"/>
  <c r="A3047" i="102"/>
  <c r="A3087" i="102" s="1"/>
  <c r="A3127" i="102" s="1"/>
  <c r="A3167" i="102" s="1"/>
  <c r="A3207" i="102" s="1"/>
  <c r="A3247" i="102" s="1"/>
  <c r="A3287" i="102" s="1"/>
  <c r="A3327" i="102" s="1"/>
  <c r="A3367" i="102" s="1"/>
  <c r="A3407" i="102" s="1"/>
  <c r="A3046" i="102"/>
  <c r="A3086" i="102" s="1"/>
  <c r="A3126" i="102" s="1"/>
  <c r="A3166" i="102" s="1"/>
  <c r="A3206" i="102" s="1"/>
  <c r="A3246" i="102" s="1"/>
  <c r="A3286" i="102" s="1"/>
  <c r="A3326" i="102" s="1"/>
  <c r="A3366" i="102" s="1"/>
  <c r="A3406" i="102" s="1"/>
  <c r="A3045" i="102"/>
  <c r="A3085" i="102" s="1"/>
  <c r="A3125" i="102" s="1"/>
  <c r="A3165" i="102" s="1"/>
  <c r="A3205" i="102" s="1"/>
  <c r="A3245" i="102" s="1"/>
  <c r="A3285" i="102" s="1"/>
  <c r="A3325" i="102" s="1"/>
  <c r="A3365" i="102" s="1"/>
  <c r="A3405" i="102" s="1"/>
  <c r="A3045" i="101"/>
  <c r="A3085" i="101" s="1"/>
  <c r="A3125" i="101" s="1"/>
  <c r="A3165" i="101" s="1"/>
  <c r="A3205" i="101" s="1"/>
  <c r="A3245" i="101" s="1"/>
  <c r="A3285" i="101" s="1"/>
  <c r="A3325" i="101" s="1"/>
  <c r="A3365" i="101" s="1"/>
  <c r="A3405" i="101" s="1"/>
  <c r="A3046" i="101"/>
  <c r="A3086" i="101" s="1"/>
  <c r="A3126" i="101" s="1"/>
  <c r="A3166" i="101" s="1"/>
  <c r="A3206" i="101" s="1"/>
  <c r="A3246" i="101" s="1"/>
  <c r="A3286" i="101" s="1"/>
  <c r="A3326" i="101" s="1"/>
  <c r="A3366" i="101" s="1"/>
  <c r="A3406" i="101" s="1"/>
  <c r="A3047" i="101"/>
  <c r="A3087" i="101" s="1"/>
  <c r="A3127" i="101" s="1"/>
  <c r="A3167" i="101" s="1"/>
  <c r="A3207" i="101" s="1"/>
  <c r="A3247" i="101" s="1"/>
  <c r="A3287" i="101" s="1"/>
  <c r="A3327" i="101" s="1"/>
  <c r="A3367" i="101" s="1"/>
  <c r="A3407" i="101" s="1"/>
  <c r="A3048" i="101"/>
  <c r="A3088" i="101" s="1"/>
  <c r="A3128" i="101" s="1"/>
  <c r="A3168" i="101" s="1"/>
  <c r="A3208" i="101" s="1"/>
  <c r="A3248" i="101" s="1"/>
  <c r="A3288" i="101" s="1"/>
  <c r="A3328" i="101" s="1"/>
  <c r="A3368" i="101" s="1"/>
  <c r="A3408" i="101" s="1"/>
  <c r="A3049" i="101"/>
  <c r="A3089" i="101" s="1"/>
  <c r="A3129" i="101" s="1"/>
  <c r="A3169" i="101" s="1"/>
  <c r="A3209" i="101" s="1"/>
  <c r="A3249" i="101" s="1"/>
  <c r="A3289" i="101" s="1"/>
  <c r="A3329" i="101" s="1"/>
  <c r="A3369" i="101" s="1"/>
  <c r="A3409" i="101" s="1"/>
  <c r="A3050" i="101"/>
  <c r="A3090" i="101" s="1"/>
  <c r="A3130" i="101" s="1"/>
  <c r="A3170" i="101" s="1"/>
  <c r="A3210" i="101" s="1"/>
  <c r="A3250" i="101" s="1"/>
  <c r="A3290" i="101" s="1"/>
  <c r="A3330" i="101" s="1"/>
  <c r="A3370" i="101" s="1"/>
  <c r="A3410" i="101" s="1"/>
  <c r="A3051" i="101"/>
  <c r="A3091" i="101" s="1"/>
  <c r="A3131" i="101" s="1"/>
  <c r="A3171" i="101" s="1"/>
  <c r="A3211" i="101" s="1"/>
  <c r="A3251" i="101" s="1"/>
  <c r="A3291" i="101" s="1"/>
  <c r="A3331" i="101" s="1"/>
  <c r="A3371" i="101" s="1"/>
  <c r="A3411" i="101" s="1"/>
  <c r="A3052" i="101"/>
  <c r="A3092" i="101" s="1"/>
  <c r="A3132" i="101" s="1"/>
  <c r="A3172" i="101" s="1"/>
  <c r="A3212" i="101" s="1"/>
  <c r="A3252" i="101" s="1"/>
  <c r="A3292" i="101" s="1"/>
  <c r="A3332" i="101" s="1"/>
  <c r="A3372" i="101" s="1"/>
  <c r="A3412" i="101" s="1"/>
  <c r="A3053" i="101"/>
  <c r="A3093" i="101" s="1"/>
  <c r="A3133" i="101" s="1"/>
  <c r="A3173" i="101" s="1"/>
  <c r="A3213" i="101" s="1"/>
  <c r="A3253" i="101" s="1"/>
  <c r="A3293" i="101" s="1"/>
  <c r="A3333" i="101" s="1"/>
  <c r="A3373" i="101" s="1"/>
  <c r="A3413" i="101" s="1"/>
  <c r="A3054" i="101"/>
  <c r="A3094" i="101" s="1"/>
  <c r="A3134" i="101" s="1"/>
  <c r="A3174" i="101" s="1"/>
  <c r="A3214" i="101" s="1"/>
  <c r="A3254" i="101" s="1"/>
  <c r="A3294" i="101" s="1"/>
  <c r="A3334" i="101" s="1"/>
  <c r="A3374" i="101" s="1"/>
  <c r="A3414" i="101" s="1"/>
  <c r="A3055" i="101"/>
  <c r="A3095" i="101" s="1"/>
  <c r="A3135" i="101" s="1"/>
  <c r="A3175" i="101" s="1"/>
  <c r="A3215" i="101" s="1"/>
  <c r="A3255" i="101" s="1"/>
  <c r="A3295" i="101" s="1"/>
  <c r="A3335" i="101" s="1"/>
  <c r="A3375" i="101" s="1"/>
  <c r="A3415" i="101" s="1"/>
  <c r="A3056" i="101"/>
  <c r="A3096" i="101" s="1"/>
  <c r="A3136" i="101" s="1"/>
  <c r="A3176" i="101" s="1"/>
  <c r="A3216" i="101" s="1"/>
  <c r="A3256" i="101" s="1"/>
  <c r="A3296" i="101" s="1"/>
  <c r="A3336" i="101" s="1"/>
  <c r="A3376" i="101" s="1"/>
  <c r="A3416" i="101" s="1"/>
  <c r="A3057" i="101"/>
  <c r="A3097" i="101" s="1"/>
  <c r="A3137" i="101" s="1"/>
  <c r="A3177" i="101" s="1"/>
  <c r="A3217" i="101" s="1"/>
  <c r="A3257" i="101" s="1"/>
  <c r="A3297" i="101" s="1"/>
  <c r="A3337" i="101" s="1"/>
  <c r="A3377" i="101" s="1"/>
  <c r="A3417" i="101" s="1"/>
  <c r="A3058" i="101"/>
  <c r="A3098" i="101" s="1"/>
  <c r="A3138" i="101" s="1"/>
  <c r="A3178" i="101" s="1"/>
  <c r="A3218" i="101" s="1"/>
  <c r="A3258" i="101" s="1"/>
  <c r="A3298" i="101" s="1"/>
  <c r="A3338" i="101" s="1"/>
  <c r="A3378" i="101" s="1"/>
  <c r="A3418" i="101" s="1"/>
  <c r="A3059" i="101"/>
  <c r="A3099" i="101" s="1"/>
  <c r="A3139" i="101" s="1"/>
  <c r="A3179" i="101" s="1"/>
  <c r="A3219" i="101" s="1"/>
  <c r="A3259" i="101" s="1"/>
  <c r="A3299" i="101" s="1"/>
  <c r="A3339" i="101" s="1"/>
  <c r="A3379" i="101" s="1"/>
  <c r="A3419" i="101" s="1"/>
  <c r="A3060" i="101"/>
  <c r="A3100" i="101" s="1"/>
  <c r="A3140" i="101" s="1"/>
  <c r="A3180" i="101" s="1"/>
  <c r="A3220" i="101" s="1"/>
  <c r="A3260" i="101" s="1"/>
  <c r="A3300" i="101" s="1"/>
  <c r="A3340" i="101" s="1"/>
  <c r="A3380" i="101" s="1"/>
  <c r="A3420" i="101" s="1"/>
  <c r="A3061" i="101"/>
  <c r="A3101" i="101" s="1"/>
  <c r="A3141" i="101" s="1"/>
  <c r="A3181" i="101" s="1"/>
  <c r="A3221" i="101" s="1"/>
  <c r="A3261" i="101" s="1"/>
  <c r="A3301" i="101" s="1"/>
  <c r="A3341" i="101" s="1"/>
  <c r="A3381" i="101" s="1"/>
  <c r="A3421" i="101" s="1"/>
  <c r="A3062" i="101"/>
  <c r="A3102" i="101" s="1"/>
  <c r="A3142" i="101" s="1"/>
  <c r="A3182" i="101" s="1"/>
  <c r="A3222" i="101" s="1"/>
  <c r="A3262" i="101" s="1"/>
  <c r="A3302" i="101" s="1"/>
  <c r="A3342" i="101" s="1"/>
  <c r="A3382" i="101" s="1"/>
  <c r="A3422" i="101" s="1"/>
  <c r="A3063" i="101"/>
  <c r="A3103" i="101" s="1"/>
  <c r="A3143" i="101" s="1"/>
  <c r="A3183" i="101" s="1"/>
  <c r="A3223" i="101" s="1"/>
  <c r="A3263" i="101" s="1"/>
  <c r="A3303" i="101" s="1"/>
  <c r="A3343" i="101" s="1"/>
  <c r="A3383" i="101" s="1"/>
  <c r="A3423" i="101" s="1"/>
  <c r="A3064" i="101"/>
  <c r="A3104" i="101" s="1"/>
  <c r="A3144" i="101" s="1"/>
  <c r="A3184" i="101" s="1"/>
  <c r="A3224" i="101" s="1"/>
  <c r="A3264" i="101" s="1"/>
  <c r="A3304" i="101" s="1"/>
  <c r="A3344" i="101" s="1"/>
  <c r="A3384" i="101" s="1"/>
  <c r="A3424" i="101" s="1"/>
  <c r="A3065" i="101"/>
  <c r="A3105" i="101" s="1"/>
  <c r="A3145" i="101" s="1"/>
  <c r="A3185" i="101" s="1"/>
  <c r="A3225" i="101" s="1"/>
  <c r="A3265" i="101" s="1"/>
  <c r="A3305" i="101" s="1"/>
  <c r="A3345" i="101" s="1"/>
  <c r="A3385" i="101" s="1"/>
  <c r="A3425" i="101" s="1"/>
  <c r="A3066" i="101"/>
  <c r="A3106" i="101" s="1"/>
  <c r="A3146" i="101" s="1"/>
  <c r="A3186" i="101" s="1"/>
  <c r="A3226" i="101" s="1"/>
  <c r="A3266" i="101" s="1"/>
  <c r="A3306" i="101" s="1"/>
  <c r="A3346" i="101" s="1"/>
  <c r="A3386" i="101" s="1"/>
  <c r="A3426" i="101" s="1"/>
  <c r="A3067" i="101"/>
  <c r="A3107" i="101" s="1"/>
  <c r="A3147" i="101" s="1"/>
  <c r="A3187" i="101" s="1"/>
  <c r="A3227" i="101" s="1"/>
  <c r="A3267" i="101" s="1"/>
  <c r="A3307" i="101" s="1"/>
  <c r="A3347" i="101" s="1"/>
  <c r="A3387" i="101" s="1"/>
  <c r="A3427" i="101" s="1"/>
  <c r="A3068" i="101"/>
  <c r="A3108" i="101" s="1"/>
  <c r="A3148" i="101" s="1"/>
  <c r="A3188" i="101" s="1"/>
  <c r="A3228" i="101" s="1"/>
  <c r="A3268" i="101" s="1"/>
  <c r="A3308" i="101" s="1"/>
  <c r="A3348" i="101" s="1"/>
  <c r="A3388" i="101" s="1"/>
  <c r="A3428" i="101" s="1"/>
  <c r="A3069" i="101"/>
  <c r="A3070" i="101"/>
  <c r="A3071" i="101"/>
  <c r="A3072" i="101"/>
  <c r="A3073" i="101"/>
  <c r="A3074" i="101"/>
  <c r="A3075" i="101"/>
  <c r="A3076" i="101"/>
  <c r="A3077" i="101"/>
  <c r="A3078" i="101"/>
  <c r="A3079" i="101"/>
  <c r="A3080" i="101"/>
  <c r="A3081" i="101"/>
  <c r="A3082" i="101"/>
  <c r="A3083" i="101"/>
  <c r="A3084" i="101"/>
  <c r="A3109" i="101"/>
  <c r="A3110" i="101"/>
  <c r="A3111" i="101"/>
  <c r="A3112" i="101"/>
  <c r="A3113" i="101"/>
  <c r="A3114" i="101"/>
  <c r="A3154" i="101" s="1"/>
  <c r="A3194" i="101" s="1"/>
  <c r="A3234" i="101" s="1"/>
  <c r="A3274" i="101" s="1"/>
  <c r="A3314" i="101" s="1"/>
  <c r="A3354" i="101" s="1"/>
  <c r="A3394" i="101" s="1"/>
  <c r="A3434" i="101" s="1"/>
  <c r="A3115" i="101"/>
  <c r="A3155" i="101" s="1"/>
  <c r="A3195" i="101" s="1"/>
  <c r="A3235" i="101" s="1"/>
  <c r="A3275" i="101" s="1"/>
  <c r="A3315" i="101" s="1"/>
  <c r="A3355" i="101" s="1"/>
  <c r="A3395" i="101" s="1"/>
  <c r="A3435" i="101" s="1"/>
  <c r="A3116" i="101"/>
  <c r="A3156" i="101" s="1"/>
  <c r="A3196" i="101" s="1"/>
  <c r="A3236" i="101" s="1"/>
  <c r="A3276" i="101" s="1"/>
  <c r="A3316" i="101" s="1"/>
  <c r="A3356" i="101" s="1"/>
  <c r="A3396" i="101" s="1"/>
  <c r="A3436" i="101" s="1"/>
  <c r="A3117" i="101"/>
  <c r="A3157" i="101" s="1"/>
  <c r="A3197" i="101" s="1"/>
  <c r="A3237" i="101" s="1"/>
  <c r="A3277" i="101" s="1"/>
  <c r="A3317" i="101" s="1"/>
  <c r="A3357" i="101" s="1"/>
  <c r="A3397" i="101" s="1"/>
  <c r="A3437" i="101" s="1"/>
  <c r="A3118" i="101"/>
  <c r="A3158" i="101" s="1"/>
  <c r="A3198" i="101" s="1"/>
  <c r="A3238" i="101" s="1"/>
  <c r="A3278" i="101" s="1"/>
  <c r="A3318" i="101" s="1"/>
  <c r="A3358" i="101" s="1"/>
  <c r="A3398" i="101" s="1"/>
  <c r="A3438" i="101" s="1"/>
  <c r="A3119" i="101"/>
  <c r="A3159" i="101" s="1"/>
  <c r="A3199" i="101" s="1"/>
  <c r="A3239" i="101" s="1"/>
  <c r="A3279" i="101" s="1"/>
  <c r="A3319" i="101" s="1"/>
  <c r="A3359" i="101" s="1"/>
  <c r="A3399" i="101" s="1"/>
  <c r="A3439" i="101" s="1"/>
  <c r="A3120" i="101"/>
  <c r="A3160" i="101" s="1"/>
  <c r="A3200" i="101" s="1"/>
  <c r="A3240" i="101" s="1"/>
  <c r="A3280" i="101" s="1"/>
  <c r="A3320" i="101" s="1"/>
  <c r="A3360" i="101" s="1"/>
  <c r="A3400" i="101" s="1"/>
  <c r="A3440" i="101" s="1"/>
  <c r="A3121" i="101"/>
  <c r="A3161" i="101" s="1"/>
  <c r="A3201" i="101" s="1"/>
  <c r="A3241" i="101" s="1"/>
  <c r="A3281" i="101" s="1"/>
  <c r="A3321" i="101" s="1"/>
  <c r="A3361" i="101" s="1"/>
  <c r="A3401" i="101" s="1"/>
  <c r="A3441" i="101" s="1"/>
  <c r="A3122" i="101"/>
  <c r="A3162" i="101" s="1"/>
  <c r="A3202" i="101" s="1"/>
  <c r="A3242" i="101" s="1"/>
  <c r="A3282" i="101" s="1"/>
  <c r="A3322" i="101" s="1"/>
  <c r="A3362" i="101" s="1"/>
  <c r="A3402" i="101" s="1"/>
  <c r="A3442" i="101" s="1"/>
  <c r="A3123" i="101"/>
  <c r="A3163" i="101" s="1"/>
  <c r="A3203" i="101" s="1"/>
  <c r="A3243" i="101" s="1"/>
  <c r="A3283" i="101" s="1"/>
  <c r="A3323" i="101" s="1"/>
  <c r="A3363" i="101" s="1"/>
  <c r="A3403" i="101" s="1"/>
  <c r="A3443" i="101" s="1"/>
  <c r="A3124" i="101"/>
  <c r="A3164" i="101" s="1"/>
  <c r="A3204" i="101" s="1"/>
  <c r="A3244" i="101" s="1"/>
  <c r="A3284" i="101" s="1"/>
  <c r="A3324" i="101" s="1"/>
  <c r="A3364" i="101" s="1"/>
  <c r="A3404" i="101" s="1"/>
  <c r="A3444" i="101" s="1"/>
  <c r="A3149" i="101"/>
  <c r="A3150" i="101"/>
  <c r="A3151" i="101"/>
  <c r="A3152" i="101"/>
  <c r="A3153" i="101"/>
  <c r="A3189" i="101"/>
  <c r="A3229" i="101" s="1"/>
  <c r="A3269" i="101" s="1"/>
  <c r="A3309" i="101" s="1"/>
  <c r="A3349" i="101" s="1"/>
  <c r="A3389" i="101" s="1"/>
  <c r="A3429" i="101" s="1"/>
  <c r="A3190" i="101"/>
  <c r="A3230" i="101" s="1"/>
  <c r="A3270" i="101" s="1"/>
  <c r="A3310" i="101" s="1"/>
  <c r="A3350" i="101" s="1"/>
  <c r="A3390" i="101" s="1"/>
  <c r="A3430" i="101" s="1"/>
  <c r="A3191" i="101"/>
  <c r="A3231" i="101" s="1"/>
  <c r="A3271" i="101" s="1"/>
  <c r="A3311" i="101" s="1"/>
  <c r="A3351" i="101" s="1"/>
  <c r="A3391" i="101" s="1"/>
  <c r="A3431" i="101" s="1"/>
  <c r="A3192" i="101"/>
  <c r="A3232" i="101" s="1"/>
  <c r="A3272" i="101" s="1"/>
  <c r="A3312" i="101" s="1"/>
  <c r="A3352" i="101" s="1"/>
  <c r="A3392" i="101" s="1"/>
  <c r="A3432" i="101" s="1"/>
  <c r="A3193" i="101"/>
  <c r="A3233" i="101" s="1"/>
  <c r="A3273" i="101" s="1"/>
  <c r="A3313" i="101" s="1"/>
  <c r="A3353" i="101" s="1"/>
  <c r="A3393" i="101" s="1"/>
  <c r="A3433" i="101" s="1"/>
  <c r="H34" i="121" l="1"/>
  <c r="G34" i="121"/>
  <c r="H29" i="121"/>
  <c r="G29" i="121"/>
  <c r="H24" i="121"/>
  <c r="G24" i="121"/>
  <c r="H19" i="121"/>
  <c r="G19" i="121"/>
  <c r="H14" i="121"/>
  <c r="G14" i="121"/>
  <c r="H9" i="121"/>
  <c r="G9" i="121"/>
  <c r="H4" i="121"/>
  <c r="G4" i="121"/>
  <c r="H34" i="120"/>
  <c r="G34" i="120"/>
  <c r="H29" i="120"/>
  <c r="G29" i="120"/>
  <c r="H24" i="120"/>
  <c r="G24" i="120"/>
  <c r="H19" i="120"/>
  <c r="G19" i="120"/>
  <c r="H14" i="120"/>
  <c r="G14" i="120"/>
  <c r="H9" i="120"/>
  <c r="G9" i="120"/>
  <c r="H4" i="120"/>
  <c r="G4" i="120"/>
  <c r="P4" i="121" l="1"/>
  <c r="P24" i="121"/>
  <c r="F19" i="121"/>
  <c r="P4" i="120"/>
  <c r="N14" i="120"/>
  <c r="K34" i="121"/>
  <c r="L24" i="120"/>
  <c r="B34" i="120"/>
  <c r="P9" i="121"/>
  <c r="P14" i="121"/>
  <c r="C19" i="121"/>
  <c r="F29" i="120"/>
  <c r="B14" i="121"/>
  <c r="P19" i="121"/>
  <c r="P29" i="121"/>
  <c r="K19" i="121"/>
  <c r="K14" i="121"/>
  <c r="L19" i="121"/>
  <c r="M19" i="120"/>
  <c r="O29" i="120"/>
  <c r="J14" i="121"/>
  <c r="P34" i="121"/>
  <c r="I24" i="120"/>
  <c r="J24" i="120"/>
  <c r="K24" i="120"/>
  <c r="B24" i="120"/>
  <c r="M24" i="120"/>
  <c r="I14" i="121"/>
  <c r="F24" i="120"/>
  <c r="P24" i="120"/>
  <c r="I9" i="121"/>
  <c r="B19" i="121"/>
  <c r="E29" i="120"/>
  <c r="P34" i="120"/>
  <c r="B24" i="121"/>
  <c r="L24" i="121"/>
  <c r="J29" i="121"/>
  <c r="I34" i="121"/>
  <c r="O9" i="120"/>
  <c r="K29" i="120"/>
  <c r="J9" i="121"/>
  <c r="J19" i="121"/>
  <c r="C24" i="121"/>
  <c r="M24" i="121"/>
  <c r="L29" i="121"/>
  <c r="J34" i="121"/>
  <c r="K9" i="121"/>
  <c r="E24" i="121"/>
  <c r="I29" i="120"/>
  <c r="E34" i="120"/>
  <c r="C9" i="121"/>
  <c r="L9" i="121"/>
  <c r="C14" i="121"/>
  <c r="L14" i="121"/>
  <c r="D19" i="121"/>
  <c r="M19" i="121"/>
  <c r="B29" i="121"/>
  <c r="B34" i="121"/>
  <c r="D24" i="121"/>
  <c r="K29" i="121"/>
  <c r="L29" i="120"/>
  <c r="D9" i="121"/>
  <c r="M9" i="121"/>
  <c r="D14" i="121"/>
  <c r="M14" i="121"/>
  <c r="E19" i="121"/>
  <c r="N19" i="121"/>
  <c r="D29" i="121"/>
  <c r="C34" i="121"/>
  <c r="I24" i="121"/>
  <c r="N9" i="121"/>
  <c r="E14" i="121"/>
  <c r="N14" i="121"/>
  <c r="J24" i="121"/>
  <c r="B29" i="120"/>
  <c r="M29" i="120"/>
  <c r="E9" i="121"/>
  <c r="F19" i="120"/>
  <c r="D29" i="120"/>
  <c r="N29" i="120"/>
  <c r="J34" i="120"/>
  <c r="F9" i="121"/>
  <c r="O9" i="121"/>
  <c r="F14" i="121"/>
  <c r="O14" i="121"/>
  <c r="I19" i="121"/>
  <c r="K24" i="121"/>
  <c r="B4" i="121"/>
  <c r="J4" i="121"/>
  <c r="O19" i="121"/>
  <c r="F24" i="121"/>
  <c r="N24" i="121"/>
  <c r="E29" i="121"/>
  <c r="M29" i="121"/>
  <c r="D34" i="121"/>
  <c r="L34" i="121"/>
  <c r="I4" i="121"/>
  <c r="C24" i="120"/>
  <c r="N24" i="120"/>
  <c r="E24" i="120"/>
  <c r="O24" i="120"/>
  <c r="I34" i="120"/>
  <c r="C4" i="121"/>
  <c r="K4" i="121"/>
  <c r="B9" i="121"/>
  <c r="O24" i="121"/>
  <c r="F29" i="121"/>
  <c r="N29" i="121"/>
  <c r="E34" i="121"/>
  <c r="M34" i="121"/>
  <c r="D4" i="121"/>
  <c r="L4" i="121"/>
  <c r="O29" i="121"/>
  <c r="F34" i="121"/>
  <c r="N34" i="121"/>
  <c r="O14" i="120"/>
  <c r="O19" i="120"/>
  <c r="C34" i="120"/>
  <c r="K34" i="120"/>
  <c r="E4" i="121"/>
  <c r="M4" i="121"/>
  <c r="O34" i="121"/>
  <c r="N19" i="120"/>
  <c r="P14" i="120"/>
  <c r="P19" i="120"/>
  <c r="D34" i="120"/>
  <c r="L34" i="120"/>
  <c r="F4" i="121"/>
  <c r="N4" i="121"/>
  <c r="I29" i="121"/>
  <c r="O4" i="121"/>
  <c r="P9" i="120"/>
  <c r="F34" i="120"/>
  <c r="C29" i="121"/>
  <c r="M34" i="120"/>
  <c r="N34" i="120"/>
  <c r="I4" i="120"/>
  <c r="B4" i="120"/>
  <c r="J4" i="120"/>
  <c r="C4" i="120"/>
  <c r="L4" i="120"/>
  <c r="K9" i="120"/>
  <c r="I19" i="120"/>
  <c r="E4" i="120"/>
  <c r="M4" i="120"/>
  <c r="D9" i="120"/>
  <c r="L9" i="120"/>
  <c r="C14" i="120"/>
  <c r="K14" i="120"/>
  <c r="B19" i="120"/>
  <c r="J19" i="120"/>
  <c r="P29" i="120"/>
  <c r="O34" i="120"/>
  <c r="I14" i="120"/>
  <c r="D4" i="120"/>
  <c r="C9" i="120"/>
  <c r="B14" i="120"/>
  <c r="J14" i="120"/>
  <c r="F4" i="120"/>
  <c r="N4" i="120"/>
  <c r="E9" i="120"/>
  <c r="M9" i="120"/>
  <c r="D14" i="120"/>
  <c r="L14" i="120"/>
  <c r="C19" i="120"/>
  <c r="K19" i="120"/>
  <c r="J29" i="120"/>
  <c r="I9" i="120"/>
  <c r="K4" i="120"/>
  <c r="B9" i="120"/>
  <c r="J9" i="120"/>
  <c r="O4" i="120"/>
  <c r="F9" i="120"/>
  <c r="N9" i="120"/>
  <c r="E14" i="120"/>
  <c r="M14" i="120"/>
  <c r="D19" i="120"/>
  <c r="L19" i="120"/>
  <c r="F14" i="120"/>
  <c r="E19" i="120"/>
  <c r="D24" i="120"/>
  <c r="C29" i="120"/>
  <c r="E104" i="36"/>
  <c r="E105" i="36" s="1"/>
  <c r="E106" i="36" s="1"/>
  <c r="E107" i="36" s="1"/>
  <c r="E108" i="36" s="1"/>
  <c r="E109" i="36" s="1"/>
  <c r="E110" i="36" s="1"/>
  <c r="E111" i="36" s="1"/>
  <c r="E112" i="36" s="1"/>
  <c r="E113" i="36" s="1"/>
  <c r="E114" i="36" s="1"/>
  <c r="E115" i="36" s="1"/>
  <c r="E116" i="36" s="1"/>
  <c r="E117" i="36" s="1"/>
  <c r="E118" i="36" s="1"/>
  <c r="E119" i="36" s="1"/>
  <c r="E120" i="36" s="1"/>
  <c r="E121" i="36" s="1"/>
  <c r="E122" i="36" s="1"/>
  <c r="E123" i="36" s="1"/>
  <c r="E124" i="36" s="1"/>
  <c r="E125" i="36" s="1"/>
  <c r="E126" i="36" s="1"/>
  <c r="E127" i="36" s="1"/>
  <c r="E128" i="36" s="1"/>
  <c r="E129" i="36" s="1"/>
  <c r="E130" i="36" s="1"/>
  <c r="E131" i="36" s="1"/>
  <c r="E132" i="36" s="1"/>
  <c r="E133" i="36" s="1"/>
  <c r="E134" i="36" s="1"/>
  <c r="E135" i="36" s="1"/>
  <c r="E136" i="36" s="1"/>
  <c r="E137" i="36" s="1"/>
  <c r="E138" i="36" s="1"/>
  <c r="E139" i="36" s="1"/>
  <c r="E140" i="36" s="1"/>
  <c r="E141" i="36" s="1"/>
  <c r="E142" i="36" s="1"/>
  <c r="E143" i="36" s="1"/>
  <c r="E80" i="81" l="1"/>
  <c r="E79" i="81"/>
  <c r="E78" i="81"/>
  <c r="E77" i="81"/>
  <c r="E76" i="81"/>
  <c r="E75" i="81"/>
  <c r="E74" i="81"/>
  <c r="E73" i="81"/>
  <c r="E72" i="81"/>
  <c r="E71" i="81"/>
  <c r="E70" i="81"/>
  <c r="E69" i="81"/>
  <c r="E68" i="81"/>
  <c r="E67" i="81"/>
  <c r="E66" i="81"/>
  <c r="E65" i="81"/>
  <c r="E64" i="81"/>
  <c r="E63" i="81"/>
  <c r="E62" i="81"/>
  <c r="E61" i="81"/>
  <c r="E60" i="81"/>
  <c r="E59" i="81"/>
  <c r="E58" i="81"/>
  <c r="E57" i="81"/>
  <c r="E56" i="81"/>
  <c r="E55" i="81"/>
  <c r="E54" i="81"/>
  <c r="E53" i="81"/>
  <c r="E52" i="81"/>
  <c r="E51" i="81"/>
  <c r="E50" i="81"/>
  <c r="L81" i="81" l="1"/>
  <c r="L82" i="81" s="1"/>
  <c r="L83" i="81" s="1"/>
  <c r="L84" i="81" s="1"/>
  <c r="L85" i="81" s="1"/>
  <c r="L86" i="81" s="1"/>
  <c r="L87" i="81" s="1"/>
  <c r="L88" i="81" s="1"/>
  <c r="L89" i="81" s="1"/>
  <c r="L90" i="81" s="1"/>
  <c r="L91" i="81" s="1"/>
  <c r="L92" i="81" s="1"/>
  <c r="L93" i="81" s="1"/>
  <c r="L94" i="81" s="1"/>
  <c r="L95" i="81" s="1"/>
  <c r="L96" i="81" s="1"/>
  <c r="L97" i="81" s="1"/>
  <c r="L98" i="81" s="1"/>
  <c r="L99" i="81" s="1"/>
  <c r="L100" i="81" s="1"/>
  <c r="L101" i="81" s="1"/>
  <c r="L102" i="81" s="1"/>
  <c r="L103" i="81" s="1"/>
  <c r="L104" i="81" s="1"/>
  <c r="L105" i="81" s="1"/>
  <c r="L106" i="81" s="1"/>
  <c r="L107" i="81" s="1"/>
  <c r="L108" i="81" s="1"/>
  <c r="L109" i="81" s="1"/>
  <c r="L110" i="81" s="1"/>
  <c r="L111" i="81" s="1"/>
  <c r="L112" i="81" s="1"/>
  <c r="L113" i="81" s="1"/>
  <c r="L114" i="81" s="1"/>
  <c r="L115" i="81" s="1"/>
  <c r="L116" i="81" s="1"/>
  <c r="L117" i="81" s="1"/>
  <c r="L118" i="81" s="1"/>
  <c r="L119" i="81" s="1"/>
  <c r="L120" i="81" s="1"/>
  <c r="L121" i="81" s="1"/>
  <c r="L122" i="81" s="1"/>
  <c r="L123" i="81" s="1"/>
  <c r="L124" i="81" s="1"/>
  <c r="L125" i="81" s="1"/>
  <c r="L126" i="81" s="1"/>
  <c r="L127" i="81" s="1"/>
  <c r="L128" i="81" s="1"/>
  <c r="L129" i="81" s="1"/>
  <c r="L130" i="81" s="1"/>
  <c r="J81" i="81"/>
  <c r="J82" i="81" s="1"/>
  <c r="J83" i="81" s="1"/>
  <c r="J84" i="81" s="1"/>
  <c r="J85" i="81" s="1"/>
  <c r="J86" i="81" s="1"/>
  <c r="J87" i="81" s="1"/>
  <c r="J88" i="81" s="1"/>
  <c r="J89" i="81" s="1"/>
  <c r="J90" i="81" s="1"/>
  <c r="J91" i="81" s="1"/>
  <c r="J92" i="81" s="1"/>
  <c r="J93" i="81" s="1"/>
  <c r="J94" i="81" s="1"/>
  <c r="J95" i="81" s="1"/>
  <c r="J96" i="81" s="1"/>
  <c r="J97" i="81" s="1"/>
  <c r="J98" i="81" s="1"/>
  <c r="J99" i="81" s="1"/>
  <c r="J100" i="81" s="1"/>
  <c r="J101" i="81" s="1"/>
  <c r="J102" i="81" s="1"/>
  <c r="J103" i="81" s="1"/>
  <c r="J104" i="81" s="1"/>
  <c r="J105" i="81" s="1"/>
  <c r="J106" i="81" s="1"/>
  <c r="J107" i="81" s="1"/>
  <c r="J108" i="81" s="1"/>
  <c r="J109" i="81" s="1"/>
  <c r="J110" i="81" s="1"/>
  <c r="J111" i="81" s="1"/>
  <c r="J112" i="81" s="1"/>
  <c r="J113" i="81" s="1"/>
  <c r="J114" i="81" s="1"/>
  <c r="J115" i="81" s="1"/>
  <c r="J116" i="81" s="1"/>
  <c r="J117" i="81" s="1"/>
  <c r="J118" i="81" s="1"/>
  <c r="J119" i="81" s="1"/>
  <c r="J120" i="81" s="1"/>
  <c r="J121" i="81" s="1"/>
  <c r="J122" i="81" s="1"/>
  <c r="J123" i="81" s="1"/>
  <c r="J124" i="81" s="1"/>
  <c r="J125" i="81" s="1"/>
  <c r="J126" i="81" s="1"/>
  <c r="J127" i="81" s="1"/>
  <c r="J128" i="81" s="1"/>
  <c r="J129" i="81" s="1"/>
  <c r="J130" i="81" s="1"/>
  <c r="H81" i="81"/>
  <c r="H82" i="81" s="1"/>
  <c r="H83" i="81" s="1"/>
  <c r="H84" i="81" s="1"/>
  <c r="H85" i="81" s="1"/>
  <c r="H86" i="81" s="1"/>
  <c r="H87" i="81" s="1"/>
  <c r="H88" i="81" s="1"/>
  <c r="H89" i="81" s="1"/>
  <c r="H90" i="81" s="1"/>
  <c r="H91" i="81" s="1"/>
  <c r="H92" i="81" s="1"/>
  <c r="H93" i="81" s="1"/>
  <c r="H94" i="81" s="1"/>
  <c r="H95" i="81" s="1"/>
  <c r="H96" i="81" s="1"/>
  <c r="H97" i="81" s="1"/>
  <c r="H98" i="81" s="1"/>
  <c r="H99" i="81" s="1"/>
  <c r="H100" i="81" s="1"/>
  <c r="H101" i="81" s="1"/>
  <c r="H102" i="81" s="1"/>
  <c r="H103" i="81" s="1"/>
  <c r="H104" i="81" s="1"/>
  <c r="H105" i="81" s="1"/>
  <c r="H106" i="81" s="1"/>
  <c r="H107" i="81" s="1"/>
  <c r="H108" i="81" s="1"/>
  <c r="H109" i="81" s="1"/>
  <c r="H110" i="81" s="1"/>
  <c r="H111" i="81" s="1"/>
  <c r="H112" i="81" s="1"/>
  <c r="H113" i="81" s="1"/>
  <c r="H114" i="81" s="1"/>
  <c r="H115" i="81" s="1"/>
  <c r="H116" i="81" s="1"/>
  <c r="H117" i="81" s="1"/>
  <c r="H118" i="81" s="1"/>
  <c r="H119" i="81" s="1"/>
  <c r="H120" i="81" s="1"/>
  <c r="H121" i="81" s="1"/>
  <c r="H122" i="81" s="1"/>
  <c r="H123" i="81" s="1"/>
  <c r="H124" i="81" s="1"/>
  <c r="H125" i="81" s="1"/>
  <c r="H126" i="81" s="1"/>
  <c r="H127" i="81" s="1"/>
  <c r="H128" i="81" s="1"/>
  <c r="H129" i="81" s="1"/>
  <c r="H130" i="81" s="1"/>
  <c r="G81" i="81"/>
  <c r="G82" i="81" s="1"/>
  <c r="G83" i="81" s="1"/>
  <c r="G84" i="81" s="1"/>
  <c r="G85" i="81" s="1"/>
  <c r="G86" i="81" s="1"/>
  <c r="G87" i="81" s="1"/>
  <c r="G88" i="81" s="1"/>
  <c r="G89" i="81" s="1"/>
  <c r="G90" i="81" s="1"/>
  <c r="G91" i="81" s="1"/>
  <c r="G92" i="81" s="1"/>
  <c r="G93" i="81" s="1"/>
  <c r="G94" i="81" s="1"/>
  <c r="G95" i="81" s="1"/>
  <c r="G96" i="81" s="1"/>
  <c r="G97" i="81" s="1"/>
  <c r="G98" i="81" s="1"/>
  <c r="G99" i="81" s="1"/>
  <c r="G100" i="81" s="1"/>
  <c r="G101" i="81" s="1"/>
  <c r="G102" i="81" s="1"/>
  <c r="G103" i="81" s="1"/>
  <c r="G104" i="81" s="1"/>
  <c r="G105" i="81" s="1"/>
  <c r="G106" i="81" s="1"/>
  <c r="G107" i="81" s="1"/>
  <c r="G108" i="81" s="1"/>
  <c r="G109" i="81" s="1"/>
  <c r="G110" i="81" s="1"/>
  <c r="G111" i="81" s="1"/>
  <c r="G112" i="81" s="1"/>
  <c r="G113" i="81" s="1"/>
  <c r="G114" i="81" s="1"/>
  <c r="G115" i="81" s="1"/>
  <c r="G116" i="81" s="1"/>
  <c r="G117" i="81" s="1"/>
  <c r="G118" i="81" s="1"/>
  <c r="G119" i="81" s="1"/>
  <c r="G120" i="81" s="1"/>
  <c r="G121" i="81" s="1"/>
  <c r="G122" i="81" s="1"/>
  <c r="G123" i="81" s="1"/>
  <c r="G124" i="81" s="1"/>
  <c r="G125" i="81" s="1"/>
  <c r="G126" i="81" s="1"/>
  <c r="G127" i="81" s="1"/>
  <c r="G128" i="81" s="1"/>
  <c r="G129" i="81" s="1"/>
  <c r="G130" i="81" s="1"/>
  <c r="F81" i="81"/>
  <c r="F82" i="81" s="1"/>
  <c r="F83" i="81" s="1"/>
  <c r="F84" i="81" s="1"/>
  <c r="F85" i="81" s="1"/>
  <c r="F86" i="81" s="1"/>
  <c r="F87" i="81" s="1"/>
  <c r="F88" i="81" s="1"/>
  <c r="F89" i="81" s="1"/>
  <c r="F90" i="81" s="1"/>
  <c r="F91" i="81" s="1"/>
  <c r="F92" i="81" s="1"/>
  <c r="F93" i="81" s="1"/>
  <c r="F94" i="81" s="1"/>
  <c r="F95" i="81" s="1"/>
  <c r="F96" i="81" s="1"/>
  <c r="F97" i="81" s="1"/>
  <c r="F98" i="81" s="1"/>
  <c r="F99" i="81" s="1"/>
  <c r="F100" i="81" s="1"/>
  <c r="F101" i="81" s="1"/>
  <c r="F102" i="81" s="1"/>
  <c r="F103" i="81" s="1"/>
  <c r="F104" i="81" s="1"/>
  <c r="F105" i="81" s="1"/>
  <c r="F106" i="81" s="1"/>
  <c r="F107" i="81" s="1"/>
  <c r="F108" i="81" s="1"/>
  <c r="F109" i="81" s="1"/>
  <c r="F110" i="81" s="1"/>
  <c r="F111" i="81" s="1"/>
  <c r="F112" i="81" s="1"/>
  <c r="F113" i="81" s="1"/>
  <c r="F114" i="81" s="1"/>
  <c r="F115" i="81" s="1"/>
  <c r="F116" i="81" s="1"/>
  <c r="F117" i="81" s="1"/>
  <c r="F118" i="81" s="1"/>
  <c r="F119" i="81" s="1"/>
  <c r="F120" i="81" s="1"/>
  <c r="F121" i="81" s="1"/>
  <c r="F122" i="81" s="1"/>
  <c r="F123" i="81" s="1"/>
  <c r="F124" i="81" s="1"/>
  <c r="F125" i="81" s="1"/>
  <c r="F126" i="81" s="1"/>
  <c r="F127" i="81" s="1"/>
  <c r="F128" i="81" s="1"/>
  <c r="F129" i="81" s="1"/>
  <c r="F130" i="81" s="1"/>
  <c r="E81" i="81"/>
  <c r="E82" i="81" s="1"/>
  <c r="E83" i="81" s="1"/>
  <c r="E84" i="81" s="1"/>
  <c r="E85" i="81" s="1"/>
  <c r="E86" i="81" s="1"/>
  <c r="E87" i="81" s="1"/>
  <c r="E88" i="81" s="1"/>
  <c r="E89" i="81" s="1"/>
  <c r="E90" i="81" s="1"/>
  <c r="E91" i="81" s="1"/>
  <c r="E92" i="81" s="1"/>
  <c r="E93" i="81" s="1"/>
  <c r="E94" i="81" s="1"/>
  <c r="E95" i="81" s="1"/>
  <c r="E96" i="81" s="1"/>
  <c r="E97" i="81" s="1"/>
  <c r="E98" i="81" s="1"/>
  <c r="E99" i="81" s="1"/>
  <c r="E100" i="81" s="1"/>
  <c r="E101" i="81" s="1"/>
  <c r="E102" i="81" s="1"/>
  <c r="E103" i="81" s="1"/>
  <c r="E104" i="81" s="1"/>
  <c r="E105" i="81" s="1"/>
  <c r="E106" i="81" s="1"/>
  <c r="E107" i="81" s="1"/>
  <c r="E108" i="81" s="1"/>
  <c r="E109" i="81" s="1"/>
  <c r="E110" i="81" s="1"/>
  <c r="E111" i="81" s="1"/>
  <c r="E112" i="81" s="1"/>
  <c r="E113" i="81" s="1"/>
  <c r="E114" i="81" s="1"/>
  <c r="E115" i="81" s="1"/>
  <c r="E116" i="81" s="1"/>
  <c r="E117" i="81" s="1"/>
  <c r="E118" i="81" s="1"/>
  <c r="E119" i="81" s="1"/>
  <c r="E120" i="81" s="1"/>
  <c r="E121" i="81" s="1"/>
  <c r="E122" i="81" s="1"/>
  <c r="E123" i="81" s="1"/>
  <c r="E124" i="81" s="1"/>
  <c r="E125" i="81" s="1"/>
  <c r="E126" i="81" s="1"/>
  <c r="E127" i="81" s="1"/>
  <c r="E128" i="81" s="1"/>
  <c r="E129" i="81" s="1"/>
  <c r="E130" i="81" s="1"/>
  <c r="D81" i="81"/>
  <c r="D82" i="81" s="1"/>
  <c r="D83" i="81" s="1"/>
  <c r="D84" i="81" s="1"/>
  <c r="D85" i="81" s="1"/>
  <c r="D86" i="81" s="1"/>
  <c r="D87" i="81" s="1"/>
  <c r="D88" i="81" s="1"/>
  <c r="D89" i="81" s="1"/>
  <c r="D90" i="81" s="1"/>
  <c r="D91" i="81" s="1"/>
  <c r="D92" i="81" s="1"/>
  <c r="D93" i="81" s="1"/>
  <c r="D94" i="81" s="1"/>
  <c r="D95" i="81" s="1"/>
  <c r="D96" i="81" s="1"/>
  <c r="D97" i="81" s="1"/>
  <c r="D98" i="81" s="1"/>
  <c r="D99" i="81" s="1"/>
  <c r="D100" i="81" s="1"/>
  <c r="D101" i="81" s="1"/>
  <c r="D102" i="81" s="1"/>
  <c r="D103" i="81" s="1"/>
  <c r="D104" i="81" s="1"/>
  <c r="D105" i="81" s="1"/>
  <c r="D106" i="81" s="1"/>
  <c r="D107" i="81" s="1"/>
  <c r="D108" i="81" s="1"/>
  <c r="D109" i="81" s="1"/>
  <c r="D110" i="81" s="1"/>
  <c r="D111" i="81" s="1"/>
  <c r="D112" i="81" s="1"/>
  <c r="D113" i="81" s="1"/>
  <c r="D114" i="81" s="1"/>
  <c r="D115" i="81" s="1"/>
  <c r="D116" i="81" s="1"/>
  <c r="D117" i="81" s="1"/>
  <c r="D118" i="81" s="1"/>
  <c r="D119" i="81" s="1"/>
  <c r="D120" i="81" s="1"/>
  <c r="D121" i="81" s="1"/>
  <c r="D122" i="81" s="1"/>
  <c r="D123" i="81" s="1"/>
  <c r="D124" i="81" s="1"/>
  <c r="D125" i="81" s="1"/>
  <c r="D126" i="81" s="1"/>
  <c r="D127" i="81" s="1"/>
  <c r="D128" i="81" s="1"/>
  <c r="D129" i="81" s="1"/>
  <c r="D130" i="81" s="1"/>
  <c r="C81" i="81"/>
  <c r="C82" i="81" s="1"/>
  <c r="C83" i="81" s="1"/>
  <c r="C84" i="81" s="1"/>
  <c r="C85" i="81" s="1"/>
  <c r="C86" i="81" s="1"/>
  <c r="C87" i="81" s="1"/>
  <c r="C88" i="81" s="1"/>
  <c r="C89" i="81" s="1"/>
  <c r="C90" i="81" s="1"/>
  <c r="C91" i="81" s="1"/>
  <c r="C92" i="81" s="1"/>
  <c r="C93" i="81" s="1"/>
  <c r="C94" i="81" s="1"/>
  <c r="C95" i="81" s="1"/>
  <c r="C96" i="81" s="1"/>
  <c r="C97" i="81" s="1"/>
  <c r="C98" i="81" s="1"/>
  <c r="C99" i="81" s="1"/>
  <c r="C100" i="81" s="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126" i="81" s="1"/>
  <c r="C127" i="81" s="1"/>
  <c r="C128" i="81" s="1"/>
  <c r="C129" i="81" s="1"/>
  <c r="C130" i="81" s="1"/>
  <c r="B81" i="81"/>
  <c r="B82" i="81" s="1"/>
  <c r="B83" i="81" s="1"/>
  <c r="B84" i="81" s="1"/>
  <c r="B85" i="81" s="1"/>
  <c r="B86" i="81" s="1"/>
  <c r="B87" i="81" s="1"/>
  <c r="B88" i="81" s="1"/>
  <c r="B89" i="81" s="1"/>
  <c r="B90" i="81" s="1"/>
  <c r="B91" i="81" s="1"/>
  <c r="B92" i="81" s="1"/>
  <c r="B93" i="81" s="1"/>
  <c r="B94" i="81" s="1"/>
  <c r="B95" i="81" s="1"/>
  <c r="B96" i="81" s="1"/>
  <c r="B97" i="81" s="1"/>
  <c r="B98" i="81" s="1"/>
  <c r="B99" i="81" s="1"/>
  <c r="B100" i="81" s="1"/>
  <c r="B101" i="81" s="1"/>
  <c r="B102" i="81" s="1"/>
  <c r="B103" i="81" s="1"/>
  <c r="B104" i="81" s="1"/>
  <c r="B105" i="81" s="1"/>
  <c r="B106" i="81" s="1"/>
  <c r="B107" i="81" s="1"/>
  <c r="B108" i="81" s="1"/>
  <c r="B109" i="81" s="1"/>
  <c r="B110" i="81" s="1"/>
  <c r="B111" i="81" s="1"/>
  <c r="B112" i="81" s="1"/>
  <c r="B113" i="81" s="1"/>
  <c r="B114" i="81" s="1"/>
  <c r="B115" i="81" s="1"/>
  <c r="B116" i="81" s="1"/>
  <c r="B117" i="81" s="1"/>
  <c r="B118" i="81" s="1"/>
  <c r="B119" i="81" s="1"/>
  <c r="B120" i="81" s="1"/>
  <c r="B121" i="81" s="1"/>
  <c r="B122" i="81" s="1"/>
  <c r="B123" i="81" s="1"/>
  <c r="B124" i="81" s="1"/>
  <c r="B125" i="81" s="1"/>
  <c r="B126" i="81" s="1"/>
  <c r="B127" i="81" s="1"/>
  <c r="B128" i="81" s="1"/>
  <c r="B129" i="81" s="1"/>
  <c r="B130" i="81" s="1"/>
  <c r="G47" i="114" l="1"/>
  <c r="H47" i="114"/>
  <c r="L47" i="114"/>
  <c r="Z47" i="114"/>
  <c r="AA47" i="114"/>
  <c r="AE47" i="114"/>
  <c r="AS47" i="114"/>
  <c r="AT47" i="114"/>
  <c r="AX47" i="114"/>
  <c r="G48" i="114"/>
  <c r="H48" i="114"/>
  <c r="L48" i="114"/>
  <c r="Z48" i="114"/>
  <c r="AA48" i="114"/>
  <c r="AE48" i="114"/>
  <c r="AS48" i="114"/>
  <c r="AT48" i="114"/>
  <c r="AX48" i="114"/>
  <c r="G49" i="114"/>
  <c r="H49" i="114"/>
  <c r="L49" i="114"/>
  <c r="Z49" i="114"/>
  <c r="AA49" i="114"/>
  <c r="AE49" i="114"/>
  <c r="AS49" i="114"/>
  <c r="AT49" i="114"/>
  <c r="AX49" i="114"/>
  <c r="B49" i="114"/>
  <c r="B48" i="114"/>
  <c r="B47" i="114"/>
  <c r="B6" i="114"/>
  <c r="B5" i="114"/>
  <c r="D16" i="116" l="1"/>
  <c r="AF4" i="116"/>
  <c r="O21" i="116" l="1"/>
  <c r="P24" i="116"/>
  <c r="N11" i="116"/>
  <c r="P12" i="116"/>
  <c r="N20" i="116"/>
  <c r="P21" i="116"/>
  <c r="N29" i="116"/>
  <c r="P15" i="116"/>
  <c r="O20" i="116"/>
  <c r="O8" i="116"/>
  <c r="P11" i="116"/>
  <c r="P20" i="116"/>
  <c r="N28" i="116"/>
  <c r="P29" i="116"/>
  <c r="O12" i="116"/>
  <c r="O11" i="116"/>
  <c r="O29" i="116"/>
  <c r="N7" i="116"/>
  <c r="P8" i="116"/>
  <c r="N25" i="116"/>
  <c r="O28" i="116"/>
  <c r="N8" i="116"/>
  <c r="O7" i="116"/>
  <c r="N16" i="116"/>
  <c r="O25" i="116"/>
  <c r="P28" i="116"/>
  <c r="P7" i="116"/>
  <c r="N15" i="116"/>
  <c r="O16" i="116"/>
  <c r="N24" i="116"/>
  <c r="P25" i="116"/>
  <c r="N12" i="116"/>
  <c r="O15" i="116"/>
  <c r="P16" i="116"/>
  <c r="N21" i="116"/>
  <c r="O24" i="116"/>
  <c r="P13" i="116" l="1"/>
  <c r="N9" i="116"/>
  <c r="O13" i="116"/>
  <c r="O30" i="116"/>
  <c r="N30" i="116"/>
  <c r="N17" i="116"/>
  <c r="N13" i="116"/>
  <c r="O26" i="116"/>
  <c r="O17" i="116"/>
  <c r="P30" i="116"/>
  <c r="O22" i="116"/>
  <c r="O9" i="116"/>
  <c r="P17" i="116"/>
  <c r="P26" i="116"/>
  <c r="N26" i="116"/>
  <c r="P9" i="116"/>
  <c r="P22" i="116"/>
  <c r="N22" i="116"/>
  <c r="C67" i="36" l="1"/>
  <c r="C66" i="36" s="1"/>
  <c r="C65" i="36" s="1"/>
  <c r="C64" i="36" s="1"/>
  <c r="C63" i="36" s="1"/>
  <c r="C104" i="36"/>
  <c r="C105" i="36" s="1"/>
  <c r="C106" i="36" s="1"/>
  <c r="C107" i="36" s="1"/>
  <c r="C108" i="36" s="1"/>
  <c r="C109" i="36" s="1"/>
  <c r="C110" i="36" s="1"/>
  <c r="C111" i="36" s="1"/>
  <c r="C112" i="36" s="1"/>
  <c r="C113" i="36" s="1"/>
  <c r="C114" i="36" s="1"/>
  <c r="C115" i="36" s="1"/>
  <c r="C116" i="36" s="1"/>
  <c r="C117" i="36" s="1"/>
  <c r="C118" i="36" s="1"/>
  <c r="C119" i="36" s="1"/>
  <c r="C120" i="36" s="1"/>
  <c r="C121" i="36" s="1"/>
  <c r="C122" i="36" s="1"/>
  <c r="C123" i="36" s="1"/>
  <c r="C124" i="36" s="1"/>
  <c r="C125" i="36" s="1"/>
  <c r="C126" i="36" s="1"/>
  <c r="C127" i="36" s="1"/>
  <c r="C128" i="36" s="1"/>
  <c r="C129" i="36" s="1"/>
  <c r="C130" i="36" s="1"/>
  <c r="C131" i="36" s="1"/>
  <c r="C132" i="36" s="1"/>
  <c r="C133" i="36" s="1"/>
  <c r="C134" i="36" s="1"/>
  <c r="C135" i="36" s="1"/>
  <c r="C136" i="36" s="1"/>
  <c r="C137" i="36" s="1"/>
  <c r="C138" i="36" s="1"/>
  <c r="C139" i="36" s="1"/>
  <c r="C140" i="36" s="1"/>
  <c r="C141" i="36" s="1"/>
  <c r="C142" i="36" s="1"/>
  <c r="C143" i="36" s="1"/>
  <c r="AT46" i="114" l="1"/>
  <c r="AS46" i="114"/>
  <c r="AV45" i="114"/>
  <c r="AU45" i="114"/>
  <c r="AU44" i="114" s="1"/>
  <c r="AU43" i="114" s="1"/>
  <c r="AU42" i="114" s="1"/>
  <c r="AU41" i="114" s="1"/>
  <c r="AU40" i="114" s="1"/>
  <c r="AU39" i="114" s="1"/>
  <c r="AU38" i="114" s="1"/>
  <c r="AU37" i="114" s="1"/>
  <c r="AU36" i="114" s="1"/>
  <c r="AU35" i="114" s="1"/>
  <c r="AU34" i="114" s="1"/>
  <c r="AU33" i="114" s="1"/>
  <c r="AU32" i="114" s="1"/>
  <c r="AU31" i="114" s="1"/>
  <c r="AU30" i="114" s="1"/>
  <c r="AU29" i="114" s="1"/>
  <c r="AU28" i="114" s="1"/>
  <c r="AU27" i="114" s="1"/>
  <c r="AU26" i="114" s="1"/>
  <c r="AU25" i="114" s="1"/>
  <c r="AU24" i="114" s="1"/>
  <c r="AU23" i="114" s="1"/>
  <c r="AU22" i="114" s="1"/>
  <c r="AU21" i="114" s="1"/>
  <c r="AU20" i="114" s="1"/>
  <c r="AU19" i="114" s="1"/>
  <c r="AU18" i="114" s="1"/>
  <c r="AU17" i="114" s="1"/>
  <c r="AU16" i="114" s="1"/>
  <c r="AU15" i="114" s="1"/>
  <c r="AU14" i="114" s="1"/>
  <c r="AU13" i="114" s="1"/>
  <c r="AU12" i="114" s="1"/>
  <c r="AU11" i="114" s="1"/>
  <c r="AU10" i="114" s="1"/>
  <c r="AU9" i="114" s="1"/>
  <c r="AU8" i="114" s="1"/>
  <c r="AU7" i="114" s="1"/>
  <c r="AU6" i="114" s="1"/>
  <c r="AU5" i="114" s="1"/>
  <c r="AT45" i="114"/>
  <c r="AS45" i="114"/>
  <c r="AV44" i="114"/>
  <c r="AV43" i="114" s="1"/>
  <c r="AV42" i="114" s="1"/>
  <c r="AV41" i="114" s="1"/>
  <c r="AV40" i="114" s="1"/>
  <c r="AV39" i="114" s="1"/>
  <c r="AV38" i="114" s="1"/>
  <c r="AV37" i="114" s="1"/>
  <c r="AV36" i="114" s="1"/>
  <c r="AV35" i="114" s="1"/>
  <c r="AV34" i="114" s="1"/>
  <c r="AV33" i="114" s="1"/>
  <c r="AV32" i="114" s="1"/>
  <c r="AV31" i="114" s="1"/>
  <c r="AV30" i="114" s="1"/>
  <c r="AV29" i="114" s="1"/>
  <c r="AV28" i="114" s="1"/>
  <c r="AV27" i="114" s="1"/>
  <c r="AV26" i="114" s="1"/>
  <c r="AV25" i="114" s="1"/>
  <c r="AV24" i="114" s="1"/>
  <c r="AV23" i="114" s="1"/>
  <c r="AV22" i="114" s="1"/>
  <c r="AV21" i="114" s="1"/>
  <c r="AV20" i="114" s="1"/>
  <c r="AV19" i="114" s="1"/>
  <c r="AV18" i="114" s="1"/>
  <c r="AV17" i="114" s="1"/>
  <c r="AV16" i="114" s="1"/>
  <c r="AV15" i="114" s="1"/>
  <c r="AV14" i="114" s="1"/>
  <c r="AV13" i="114" s="1"/>
  <c r="AV12" i="114" s="1"/>
  <c r="AV11" i="114" s="1"/>
  <c r="AV10" i="114" s="1"/>
  <c r="AV9" i="114" s="1"/>
  <c r="AV8" i="114" s="1"/>
  <c r="AV7" i="114" s="1"/>
  <c r="AV6" i="114" s="1"/>
  <c r="AV5" i="114" s="1"/>
  <c r="AT44" i="114"/>
  <c r="AS44" i="114"/>
  <c r="AT43" i="114"/>
  <c r="AS43" i="114"/>
  <c r="AT42" i="114"/>
  <c r="AS42" i="114"/>
  <c r="AT41" i="114"/>
  <c r="AS41" i="114"/>
  <c r="AT40" i="114"/>
  <c r="AS40" i="114"/>
  <c r="AT39" i="114"/>
  <c r="AS39" i="114"/>
  <c r="AT38" i="114"/>
  <c r="AS38" i="114"/>
  <c r="AT37" i="114"/>
  <c r="AS37" i="114"/>
  <c r="AT36" i="114"/>
  <c r="AS36" i="114"/>
  <c r="AT35" i="114"/>
  <c r="AS35" i="114"/>
  <c r="AT34" i="114"/>
  <c r="AS34" i="114"/>
  <c r="AT33" i="114"/>
  <c r="AS33" i="114"/>
  <c r="AT32" i="114"/>
  <c r="AS32" i="114"/>
  <c r="AT31" i="114"/>
  <c r="AS31" i="114"/>
  <c r="AT30" i="114"/>
  <c r="AS30" i="114"/>
  <c r="AT29" i="114"/>
  <c r="AS29" i="114"/>
  <c r="AT28" i="114"/>
  <c r="AS28" i="114"/>
  <c r="AT27" i="114"/>
  <c r="AS27" i="114"/>
  <c r="AT26" i="114"/>
  <c r="AS26" i="114"/>
  <c r="AT25" i="114"/>
  <c r="AS25" i="114"/>
  <c r="AT24" i="114"/>
  <c r="AS24" i="114"/>
  <c r="AT23" i="114"/>
  <c r="AS23" i="114"/>
  <c r="AT22" i="114"/>
  <c r="AS22" i="114"/>
  <c r="AT21" i="114"/>
  <c r="AS21" i="114"/>
  <c r="AT20" i="114"/>
  <c r="AS20" i="114"/>
  <c r="AT19" i="114"/>
  <c r="AS19" i="114"/>
  <c r="AT18" i="114"/>
  <c r="AS18" i="114"/>
  <c r="AT17" i="114"/>
  <c r="AS17" i="114"/>
  <c r="AT16" i="114"/>
  <c r="AS16" i="114"/>
  <c r="AT15" i="114"/>
  <c r="AS15" i="114"/>
  <c r="AT14" i="114"/>
  <c r="AS14" i="114"/>
  <c r="AT13" i="114"/>
  <c r="AS13" i="114"/>
  <c r="AT12" i="114"/>
  <c r="AS12" i="114"/>
  <c r="AT11" i="114"/>
  <c r="AS11" i="114"/>
  <c r="AT10" i="114"/>
  <c r="AS10" i="114"/>
  <c r="AT9" i="114"/>
  <c r="AS9" i="114"/>
  <c r="AT8" i="114"/>
  <c r="AS8" i="114"/>
  <c r="AT7" i="114"/>
  <c r="AS7" i="114"/>
  <c r="AT6" i="114"/>
  <c r="AS6" i="114"/>
  <c r="AT5" i="114"/>
  <c r="AS5" i="114"/>
  <c r="AA46" i="114"/>
  <c r="Z46" i="114"/>
  <c r="AC45" i="114"/>
  <c r="AC44" i="114" s="1"/>
  <c r="AC43" i="114" s="1"/>
  <c r="AC42" i="114" s="1"/>
  <c r="AC41" i="114" s="1"/>
  <c r="AC40" i="114" s="1"/>
  <c r="AC39" i="114" s="1"/>
  <c r="AC38" i="114" s="1"/>
  <c r="AC37" i="114" s="1"/>
  <c r="AC36" i="114" s="1"/>
  <c r="AC35" i="114" s="1"/>
  <c r="AC34" i="114" s="1"/>
  <c r="AC33" i="114" s="1"/>
  <c r="AC32" i="114" s="1"/>
  <c r="AC31" i="114" s="1"/>
  <c r="AC30" i="114" s="1"/>
  <c r="AC29" i="114" s="1"/>
  <c r="AC28" i="114" s="1"/>
  <c r="AC27" i="114" s="1"/>
  <c r="AC26" i="114" s="1"/>
  <c r="AC25" i="114" s="1"/>
  <c r="AC24" i="114" s="1"/>
  <c r="AC23" i="114" s="1"/>
  <c r="AC22" i="114" s="1"/>
  <c r="AC21" i="114" s="1"/>
  <c r="AC20" i="114" s="1"/>
  <c r="AC19" i="114" s="1"/>
  <c r="AC18" i="114" s="1"/>
  <c r="AC17" i="114" s="1"/>
  <c r="AC16" i="114" s="1"/>
  <c r="AC15" i="114" s="1"/>
  <c r="AC14" i="114" s="1"/>
  <c r="AC13" i="114" s="1"/>
  <c r="AC12" i="114" s="1"/>
  <c r="AC11" i="114" s="1"/>
  <c r="AC10" i="114" s="1"/>
  <c r="AC9" i="114" s="1"/>
  <c r="AC8" i="114" s="1"/>
  <c r="AC7" i="114" s="1"/>
  <c r="AC6" i="114" s="1"/>
  <c r="AC5" i="114" s="1"/>
  <c r="AB45" i="114"/>
  <c r="AB44" i="114" s="1"/>
  <c r="AB43" i="114" s="1"/>
  <c r="AB42" i="114" s="1"/>
  <c r="AB41" i="114" s="1"/>
  <c r="AB40" i="114" s="1"/>
  <c r="AB39" i="114" s="1"/>
  <c r="AB38" i="114" s="1"/>
  <c r="AB37" i="114" s="1"/>
  <c r="AB36" i="114" s="1"/>
  <c r="AB35" i="114" s="1"/>
  <c r="AB34" i="114" s="1"/>
  <c r="AB33" i="114" s="1"/>
  <c r="AB32" i="114" s="1"/>
  <c r="AB31" i="114" s="1"/>
  <c r="AB30" i="114" s="1"/>
  <c r="AB29" i="114" s="1"/>
  <c r="AB28" i="114" s="1"/>
  <c r="AB27" i="114" s="1"/>
  <c r="AB26" i="114" s="1"/>
  <c r="AB25" i="114" s="1"/>
  <c r="AB24" i="114" s="1"/>
  <c r="AB23" i="114" s="1"/>
  <c r="AB22" i="114" s="1"/>
  <c r="AB21" i="114" s="1"/>
  <c r="AB20" i="114" s="1"/>
  <c r="AB19" i="114" s="1"/>
  <c r="AB18" i="114" s="1"/>
  <c r="AB17" i="114" s="1"/>
  <c r="AB16" i="114" s="1"/>
  <c r="AB15" i="114" s="1"/>
  <c r="AB14" i="114" s="1"/>
  <c r="AB13" i="114" s="1"/>
  <c r="AB12" i="114" s="1"/>
  <c r="AB11" i="114" s="1"/>
  <c r="AB10" i="114" s="1"/>
  <c r="AB9" i="114" s="1"/>
  <c r="AB8" i="114" s="1"/>
  <c r="AB7" i="114" s="1"/>
  <c r="AB6" i="114" s="1"/>
  <c r="AB5" i="114" s="1"/>
  <c r="AA45" i="114"/>
  <c r="Z45" i="114"/>
  <c r="AA44" i="114"/>
  <c r="Z44" i="114"/>
  <c r="AA43" i="114"/>
  <c r="Z43" i="114"/>
  <c r="AA42" i="114"/>
  <c r="Z42" i="114"/>
  <c r="AA41" i="114"/>
  <c r="Z41" i="114"/>
  <c r="AA40" i="114"/>
  <c r="Z40" i="114"/>
  <c r="AA39" i="114"/>
  <c r="Z39" i="114"/>
  <c r="AA38" i="114"/>
  <c r="Z38" i="114"/>
  <c r="AA37" i="114"/>
  <c r="Z37" i="114"/>
  <c r="AA36" i="114"/>
  <c r="Z36" i="114"/>
  <c r="AA35" i="114"/>
  <c r="Z35" i="114"/>
  <c r="AA34" i="114"/>
  <c r="Z34" i="114"/>
  <c r="AA33" i="114"/>
  <c r="Z33" i="114"/>
  <c r="AA32" i="114"/>
  <c r="Z32" i="114"/>
  <c r="AA31" i="114"/>
  <c r="Z31" i="114"/>
  <c r="AA30" i="114"/>
  <c r="Z30" i="114"/>
  <c r="AA29" i="114"/>
  <c r="Z29" i="114"/>
  <c r="AA28" i="114"/>
  <c r="Z28" i="114"/>
  <c r="AA27" i="114"/>
  <c r="Z27" i="114"/>
  <c r="AA26" i="114"/>
  <c r="Z26" i="114"/>
  <c r="AA25" i="114"/>
  <c r="Z25" i="114"/>
  <c r="AA24" i="114"/>
  <c r="Z24" i="114"/>
  <c r="AA23" i="114"/>
  <c r="Z23" i="114"/>
  <c r="AA22" i="114"/>
  <c r="Z22" i="114"/>
  <c r="AA21" i="114"/>
  <c r="Z21" i="114"/>
  <c r="AA20" i="114"/>
  <c r="Z20" i="114"/>
  <c r="AA19" i="114"/>
  <c r="Z19" i="114"/>
  <c r="AA18" i="114"/>
  <c r="Z18" i="114"/>
  <c r="AA17" i="114"/>
  <c r="Z17" i="114"/>
  <c r="AA16" i="114"/>
  <c r="Z16" i="114"/>
  <c r="AA15" i="114"/>
  <c r="Z15" i="114"/>
  <c r="AA14" i="114"/>
  <c r="Z14" i="114"/>
  <c r="AA13" i="114"/>
  <c r="Z13" i="114"/>
  <c r="AA12" i="114"/>
  <c r="Z12" i="114"/>
  <c r="AA11" i="114"/>
  <c r="Z11" i="114"/>
  <c r="AA10" i="114"/>
  <c r="Z10" i="114"/>
  <c r="AA9" i="114"/>
  <c r="Z9" i="114"/>
  <c r="AA8" i="114"/>
  <c r="Z8" i="114"/>
  <c r="AA7" i="114"/>
  <c r="Z7" i="114"/>
  <c r="AA6" i="114"/>
  <c r="Z6" i="114"/>
  <c r="AA5" i="114"/>
  <c r="Z5" i="114"/>
  <c r="J45" i="114"/>
  <c r="J44" i="114" s="1"/>
  <c r="J43" i="114" s="1"/>
  <c r="J42" i="114" s="1"/>
  <c r="J41" i="114" s="1"/>
  <c r="J40" i="114" s="1"/>
  <c r="J39" i="114" s="1"/>
  <c r="J38" i="114" s="1"/>
  <c r="J37" i="114" s="1"/>
  <c r="J36" i="114" s="1"/>
  <c r="J35" i="114" s="1"/>
  <c r="J34" i="114" s="1"/>
  <c r="J33" i="114" s="1"/>
  <c r="J32" i="114" s="1"/>
  <c r="J31" i="114" s="1"/>
  <c r="J30" i="114" s="1"/>
  <c r="J29" i="114" s="1"/>
  <c r="J28" i="114" s="1"/>
  <c r="J27" i="114" s="1"/>
  <c r="J26" i="114" s="1"/>
  <c r="J25" i="114" s="1"/>
  <c r="J24" i="114" s="1"/>
  <c r="J23" i="114" s="1"/>
  <c r="J22" i="114" s="1"/>
  <c r="J21" i="114" s="1"/>
  <c r="J20" i="114" s="1"/>
  <c r="J19" i="114" s="1"/>
  <c r="J18" i="114" s="1"/>
  <c r="J17" i="114" s="1"/>
  <c r="J16" i="114" s="1"/>
  <c r="J15" i="114" s="1"/>
  <c r="J14" i="114" s="1"/>
  <c r="J13" i="114" s="1"/>
  <c r="J12" i="114" s="1"/>
  <c r="J11" i="114" s="1"/>
  <c r="J10" i="114" s="1"/>
  <c r="J9" i="114" s="1"/>
  <c r="J8" i="114" s="1"/>
  <c r="J7" i="114" s="1"/>
  <c r="J6" i="114" s="1"/>
  <c r="J5" i="114" s="1"/>
  <c r="I40" i="114"/>
  <c r="I39" i="114" s="1"/>
  <c r="I38" i="114" s="1"/>
  <c r="I37" i="114" s="1"/>
  <c r="I36" i="114" s="1"/>
  <c r="I35" i="114" s="1"/>
  <c r="I34" i="114" s="1"/>
  <c r="I33" i="114" s="1"/>
  <c r="I32" i="114" s="1"/>
  <c r="I31" i="114" s="1"/>
  <c r="I30" i="114" s="1"/>
  <c r="I29" i="114" s="1"/>
  <c r="I28" i="114" s="1"/>
  <c r="I27" i="114" s="1"/>
  <c r="I26" i="114" s="1"/>
  <c r="I25" i="114" s="1"/>
  <c r="I24" i="114" s="1"/>
  <c r="I23" i="114" s="1"/>
  <c r="I22" i="114" s="1"/>
  <c r="I21" i="114" s="1"/>
  <c r="I20" i="114" s="1"/>
  <c r="I19" i="114" s="1"/>
  <c r="I18" i="114" s="1"/>
  <c r="I17" i="114" s="1"/>
  <c r="I16" i="114" s="1"/>
  <c r="I15" i="114" s="1"/>
  <c r="I14" i="114" s="1"/>
  <c r="I13" i="114" s="1"/>
  <c r="I12" i="114" s="1"/>
  <c r="I11" i="114" s="1"/>
  <c r="I10" i="114" s="1"/>
  <c r="I9" i="114" s="1"/>
  <c r="I8" i="114" s="1"/>
  <c r="I7" i="114" s="1"/>
  <c r="I6" i="114" s="1"/>
  <c r="I5" i="114" s="1"/>
  <c r="G27" i="114"/>
  <c r="G26" i="114"/>
  <c r="G25" i="114"/>
  <c r="G24" i="114"/>
  <c r="G23" i="114"/>
  <c r="G22" i="114"/>
  <c r="G21" i="114"/>
  <c r="G20" i="114"/>
  <c r="G19" i="114"/>
  <c r="G18" i="114"/>
  <c r="G17" i="114"/>
  <c r="G16" i="114"/>
  <c r="G15" i="114"/>
  <c r="G14" i="114"/>
  <c r="G13" i="114"/>
  <c r="G12" i="114"/>
  <c r="G11" i="114"/>
  <c r="G10" i="114"/>
  <c r="G9" i="114"/>
  <c r="G8" i="114"/>
  <c r="G7" i="114"/>
  <c r="G6" i="114"/>
  <c r="G5" i="114"/>
  <c r="E32" i="36" l="1"/>
  <c r="AX46" i="114" l="1"/>
  <c r="AE46" i="114"/>
  <c r="L46" i="114"/>
  <c r="H46" i="114"/>
  <c r="G46" i="114"/>
  <c r="AX45" i="114"/>
  <c r="AE45" i="114"/>
  <c r="L45" i="114"/>
  <c r="H45" i="114"/>
  <c r="G45" i="114"/>
  <c r="AX44" i="114"/>
  <c r="AE44" i="114"/>
  <c r="L44" i="114"/>
  <c r="H44" i="114"/>
  <c r="G44" i="114"/>
  <c r="AX43" i="114"/>
  <c r="AE43" i="114"/>
  <c r="L43" i="114"/>
  <c r="H43" i="114"/>
  <c r="G43" i="114"/>
  <c r="AX42" i="114"/>
  <c r="AE42" i="114"/>
  <c r="L42" i="114"/>
  <c r="H42" i="114"/>
  <c r="G42" i="114"/>
  <c r="AX41" i="114"/>
  <c r="AE41" i="114"/>
  <c r="L41" i="114"/>
  <c r="H41" i="114"/>
  <c r="G41" i="114"/>
  <c r="AX40" i="114"/>
  <c r="AE40" i="114"/>
  <c r="L40" i="114"/>
  <c r="H40" i="114"/>
  <c r="G40" i="114"/>
  <c r="AX39" i="114"/>
  <c r="AE39" i="114"/>
  <c r="L39" i="114"/>
  <c r="H39" i="114"/>
  <c r="G39" i="114"/>
  <c r="AX38" i="114"/>
  <c r="AE38" i="114"/>
  <c r="L38" i="114"/>
  <c r="H38" i="114"/>
  <c r="G38" i="114"/>
  <c r="AX37" i="114"/>
  <c r="AE37" i="114"/>
  <c r="L37" i="114"/>
  <c r="H37" i="114"/>
  <c r="G37" i="114"/>
  <c r="AX36" i="114"/>
  <c r="AE36" i="114"/>
  <c r="L36" i="114"/>
  <c r="H36" i="114"/>
  <c r="G36" i="114"/>
  <c r="AX35" i="114"/>
  <c r="AE35" i="114"/>
  <c r="L35" i="114"/>
  <c r="H35" i="114"/>
  <c r="G35" i="114"/>
  <c r="AX34" i="114"/>
  <c r="AE34" i="114"/>
  <c r="L34" i="114"/>
  <c r="H34" i="114"/>
  <c r="G34" i="114"/>
  <c r="AX33" i="114"/>
  <c r="AE33" i="114"/>
  <c r="L33" i="114"/>
  <c r="H33" i="114"/>
  <c r="G33" i="114"/>
  <c r="AX32" i="114"/>
  <c r="AE32" i="114"/>
  <c r="L32" i="114"/>
  <c r="H32" i="114"/>
  <c r="G32" i="114"/>
  <c r="AX31" i="114"/>
  <c r="AE31" i="114"/>
  <c r="L31" i="114"/>
  <c r="H31" i="114"/>
  <c r="G31" i="114"/>
  <c r="AX30" i="114"/>
  <c r="AE30" i="114"/>
  <c r="L30" i="114"/>
  <c r="H30" i="114"/>
  <c r="G30" i="114"/>
  <c r="AX29" i="114"/>
  <c r="AE29" i="114"/>
  <c r="L29" i="114"/>
  <c r="H29" i="114"/>
  <c r="G29" i="114"/>
  <c r="AX28" i="114"/>
  <c r="AE28" i="114"/>
  <c r="L28" i="114"/>
  <c r="H28" i="114"/>
  <c r="G28" i="114"/>
  <c r="AX27" i="114"/>
  <c r="AE27" i="114"/>
  <c r="L27" i="114"/>
  <c r="H27" i="114"/>
  <c r="AX26" i="114"/>
  <c r="AE26" i="114"/>
  <c r="L26" i="114"/>
  <c r="H26" i="114"/>
  <c r="AX25" i="114"/>
  <c r="AE25" i="114"/>
  <c r="L25" i="114"/>
  <c r="H25" i="114"/>
  <c r="AX24" i="114"/>
  <c r="AE24" i="114"/>
  <c r="L24" i="114"/>
  <c r="H24" i="114"/>
  <c r="AX23" i="114"/>
  <c r="AE23" i="114"/>
  <c r="L23" i="114"/>
  <c r="H23" i="114"/>
  <c r="AX22" i="114"/>
  <c r="AE22" i="114"/>
  <c r="L22" i="114"/>
  <c r="H22" i="114"/>
  <c r="AX21" i="114"/>
  <c r="AE21" i="114"/>
  <c r="L21" i="114"/>
  <c r="H21" i="114"/>
  <c r="AX20" i="114"/>
  <c r="AE20" i="114"/>
  <c r="L20" i="114"/>
  <c r="H20" i="114"/>
  <c r="AX19" i="114"/>
  <c r="AE19" i="114"/>
  <c r="L19" i="114"/>
  <c r="H19" i="114"/>
  <c r="AX18" i="114"/>
  <c r="AE18" i="114"/>
  <c r="L18" i="114"/>
  <c r="H18" i="114"/>
  <c r="AX17" i="114"/>
  <c r="AE17" i="114"/>
  <c r="L17" i="114"/>
  <c r="H17" i="114"/>
  <c r="AX16" i="114"/>
  <c r="AE16" i="114"/>
  <c r="L16" i="114"/>
  <c r="H16" i="114"/>
  <c r="AX15" i="114"/>
  <c r="AE15" i="114"/>
  <c r="L15" i="114"/>
  <c r="H15" i="114"/>
  <c r="AX14" i="114"/>
  <c r="AE14" i="114"/>
  <c r="L14" i="114"/>
  <c r="H14" i="114"/>
  <c r="AX13" i="114"/>
  <c r="AE13" i="114"/>
  <c r="L13" i="114"/>
  <c r="H13" i="114"/>
  <c r="AX12" i="114"/>
  <c r="AE12" i="114"/>
  <c r="L12" i="114"/>
  <c r="H12" i="114"/>
  <c r="AX11" i="114"/>
  <c r="AE11" i="114"/>
  <c r="L11" i="114"/>
  <c r="H11" i="114"/>
  <c r="AX10" i="114"/>
  <c r="AE10" i="114"/>
  <c r="L10" i="114"/>
  <c r="H10" i="114"/>
  <c r="AX9" i="114"/>
  <c r="AE9" i="114"/>
  <c r="L9" i="114"/>
  <c r="H9" i="114"/>
  <c r="AX8" i="114"/>
  <c r="AE8" i="114"/>
  <c r="L8" i="114"/>
  <c r="H8" i="114"/>
  <c r="AX7" i="114"/>
  <c r="AE7" i="114"/>
  <c r="L7" i="114"/>
  <c r="H7" i="114"/>
  <c r="AX6" i="114"/>
  <c r="AE6" i="114"/>
  <c r="L6" i="114"/>
  <c r="H6" i="114"/>
  <c r="AX5" i="114"/>
  <c r="AE5" i="114"/>
  <c r="L5" i="114"/>
  <c r="H5" i="114"/>
  <c r="B46" i="114"/>
  <c r="B7" i="114" l="1"/>
  <c r="B8" i="114"/>
  <c r="B9" i="114"/>
  <c r="B10" i="114"/>
  <c r="B11" i="114"/>
  <c r="B12" i="114"/>
  <c r="B13" i="114"/>
  <c r="B14" i="114"/>
  <c r="B15" i="114"/>
  <c r="B16" i="114"/>
  <c r="B17" i="114"/>
  <c r="B18" i="114"/>
  <c r="B19" i="114"/>
  <c r="B20" i="114"/>
  <c r="B21" i="114"/>
  <c r="B22" i="114"/>
  <c r="B23" i="114"/>
  <c r="B24" i="114"/>
  <c r="B25" i="114"/>
  <c r="B26" i="114"/>
  <c r="B27" i="114"/>
  <c r="B28" i="114"/>
  <c r="B29" i="114"/>
  <c r="B30" i="114"/>
  <c r="B31" i="114"/>
  <c r="B32" i="114"/>
  <c r="B33" i="114"/>
  <c r="B34" i="114"/>
  <c r="B35" i="114"/>
  <c r="B36" i="114"/>
  <c r="B37" i="114"/>
  <c r="B38" i="114"/>
  <c r="B39" i="114"/>
  <c r="B40" i="114"/>
  <c r="B41" i="114"/>
  <c r="B42" i="114"/>
  <c r="B43" i="114"/>
  <c r="B44" i="114"/>
  <c r="B45" i="114"/>
  <c r="H34" i="106" l="1"/>
  <c r="G34" i="106"/>
  <c r="H29" i="106"/>
  <c r="G29" i="106"/>
  <c r="H24" i="106"/>
  <c r="G24" i="106"/>
  <c r="H19" i="106"/>
  <c r="G19" i="106"/>
  <c r="H14" i="106"/>
  <c r="G14" i="106"/>
  <c r="H9" i="106"/>
  <c r="G9" i="106"/>
  <c r="H4" i="106"/>
  <c r="G4" i="106"/>
  <c r="E56" i="105" l="1"/>
  <c r="C56" i="105"/>
  <c r="D55" i="105"/>
  <c r="R34" i="106" s="1"/>
  <c r="B55" i="105"/>
  <c r="E54" i="105"/>
  <c r="E55" i="105" s="1"/>
  <c r="C54" i="105"/>
  <c r="E49" i="105"/>
  <c r="C49" i="105"/>
  <c r="D48" i="105"/>
  <c r="R29" i="106" s="1"/>
  <c r="B48" i="105"/>
  <c r="E47" i="105"/>
  <c r="E48" i="105" s="1"/>
  <c r="C47" i="105"/>
  <c r="E42" i="105"/>
  <c r="C42" i="105"/>
  <c r="D41" i="105"/>
  <c r="R24" i="106" s="1"/>
  <c r="B41" i="105"/>
  <c r="E40" i="105"/>
  <c r="E41" i="105" s="1"/>
  <c r="C40" i="105"/>
  <c r="E35" i="105"/>
  <c r="C35" i="105"/>
  <c r="D34" i="105"/>
  <c r="R19" i="106" s="1"/>
  <c r="B34" i="105"/>
  <c r="E33" i="105"/>
  <c r="E34" i="105" s="1"/>
  <c r="C33" i="105"/>
  <c r="E28" i="105"/>
  <c r="C28" i="105"/>
  <c r="D27" i="105"/>
  <c r="R14" i="106" s="1"/>
  <c r="B27" i="105"/>
  <c r="E26" i="105"/>
  <c r="E27" i="105" s="1"/>
  <c r="C26" i="105"/>
  <c r="E21" i="105"/>
  <c r="C21" i="105"/>
  <c r="D20" i="105"/>
  <c r="R9" i="106" s="1"/>
  <c r="B20" i="105"/>
  <c r="E19" i="105"/>
  <c r="E20" i="105" s="1"/>
  <c r="C19" i="105"/>
  <c r="E14" i="105"/>
  <c r="C14" i="105"/>
  <c r="D13" i="105"/>
  <c r="R4" i="106" s="1"/>
  <c r="B13" i="105"/>
  <c r="E12" i="105"/>
  <c r="E13" i="105" s="1"/>
  <c r="C12" i="105"/>
  <c r="E5" i="105"/>
  <c r="E6" i="105" s="1"/>
  <c r="D6" i="105"/>
  <c r="C5" i="105"/>
  <c r="E7" i="105"/>
  <c r="C7" i="105"/>
  <c r="B6" i="105"/>
  <c r="C20" i="105" l="1"/>
  <c r="Q9" i="106" s="1"/>
  <c r="C9" i="106" s="1"/>
  <c r="C55" i="105"/>
  <c r="Q34" i="106" s="1"/>
  <c r="O34" i="106" s="1"/>
  <c r="C13" i="105"/>
  <c r="Q4" i="106" s="1"/>
  <c r="C34" i="105"/>
  <c r="Q19" i="106" s="1"/>
  <c r="C48" i="105"/>
  <c r="Q29" i="106" s="1"/>
  <c r="C27" i="105"/>
  <c r="Q14" i="106" s="1"/>
  <c r="C6" i="105"/>
  <c r="C41" i="105"/>
  <c r="Q24" i="106" s="1"/>
  <c r="E9" i="106" l="1"/>
  <c r="B34" i="106"/>
  <c r="L34" i="106"/>
  <c r="N9" i="106"/>
  <c r="B9" i="106"/>
  <c r="C34" i="106"/>
  <c r="E34" i="106"/>
  <c r="F34" i="106"/>
  <c r="J34" i="106"/>
  <c r="N34" i="106"/>
  <c r="M34" i="106"/>
  <c r="D34" i="106"/>
  <c r="F9" i="106"/>
  <c r="K9" i="106"/>
  <c r="M9" i="106"/>
  <c r="D9" i="106"/>
  <c r="J9" i="106"/>
  <c r="K34" i="106"/>
  <c r="L9" i="106"/>
  <c r="I9" i="106"/>
  <c r="I34" i="106"/>
  <c r="O9" i="106"/>
  <c r="K14" i="106"/>
  <c r="B14" i="106"/>
  <c r="C14" i="106"/>
  <c r="M14" i="106"/>
  <c r="D14" i="106"/>
  <c r="I14" i="106"/>
  <c r="J14" i="106"/>
  <c r="L14" i="106"/>
  <c r="N14" i="106"/>
  <c r="O14" i="106"/>
  <c r="E14" i="106"/>
  <c r="F14" i="106"/>
  <c r="I24" i="106"/>
  <c r="C24" i="106"/>
  <c r="K24" i="106"/>
  <c r="E24" i="106"/>
  <c r="F24" i="106"/>
  <c r="O24" i="106"/>
  <c r="D24" i="106"/>
  <c r="L24" i="106"/>
  <c r="N24" i="106"/>
  <c r="J24" i="106"/>
  <c r="M24" i="106"/>
  <c r="B24" i="106"/>
  <c r="B29" i="106"/>
  <c r="K29" i="106"/>
  <c r="L29" i="106"/>
  <c r="C29" i="106"/>
  <c r="E29" i="106"/>
  <c r="I29" i="106"/>
  <c r="M29" i="106"/>
  <c r="J29" i="106"/>
  <c r="D29" i="106"/>
  <c r="N29" i="106"/>
  <c r="O29" i="106"/>
  <c r="F29" i="106"/>
  <c r="J19" i="106"/>
  <c r="K19" i="106"/>
  <c r="D19" i="106"/>
  <c r="O19" i="106"/>
  <c r="F19" i="106"/>
  <c r="M19" i="106"/>
  <c r="L19" i="106"/>
  <c r="N19" i="106"/>
  <c r="B19" i="106"/>
  <c r="E19" i="106"/>
  <c r="I19" i="106"/>
  <c r="C19" i="106"/>
  <c r="B4" i="106"/>
  <c r="D4" i="106"/>
  <c r="O4" i="106"/>
  <c r="C4" i="106"/>
  <c r="K4" i="106"/>
  <c r="J4" i="106"/>
  <c r="F4" i="106"/>
  <c r="I4" i="106"/>
  <c r="L4" i="106"/>
  <c r="M4" i="106"/>
  <c r="E4" i="106"/>
  <c r="N4" i="106"/>
  <c r="C9" i="38" l="1"/>
  <c r="D6" i="38" l="1"/>
  <c r="D5" i="38" l="1"/>
  <c r="C5" i="38"/>
  <c r="B5" i="3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Keefe, Ryan (VOLPE)</author>
  </authors>
  <commentList>
    <comment ref="J7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Keefe, Ryan (VOLPE):</t>
        </r>
        <r>
          <rPr>
            <sz val="9"/>
            <color indexed="81"/>
            <rFont val="Tahoma"/>
            <family val="2"/>
          </rPr>
          <t xml:space="preserve">
Modified CY2019 VMT measurement to reproduce FHWA estimated VMT in CY2020 (a 13% reduction from measured 2019 VMT).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Garcia-Israel, Katya (Volpe)</author>
  </authors>
  <commentList>
    <comment ref="E3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Garcia-Israel, Katya (Volpe):</t>
        </r>
        <r>
          <rPr>
            <sz val="9"/>
            <color indexed="81"/>
            <rFont val="Tahoma"/>
            <family val="2"/>
          </rPr>
          <t xml:space="preserve">
Following recent EPA methodology, any reference to sulfur oxides (SOx) in this worksheet refers to the sum of sulfur dioxide (SO2) and sulfate particulate matter (pSO4) emissions.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Garcia-Israel, Katya (Volpe)</author>
  </authors>
  <commentList>
    <comment ref="E3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Garcia-Israel, Katya (Volpe):</t>
        </r>
        <r>
          <rPr>
            <sz val="9"/>
            <color indexed="81"/>
            <rFont val="Tahoma"/>
            <family val="2"/>
          </rPr>
          <t xml:space="preserve">
Following recent EPA methodology, any reference to sulfur oxides (SOx) in this worksheet refers to the sum of sulfur dioxide (SO2) and sulfate particulate matter (pSO4) emissions.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Garcia-Israel, Katya (Volpe)</author>
  </authors>
  <commentList>
    <comment ref="E3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Garcia-Israel, Katya (Volpe):</t>
        </r>
        <r>
          <rPr>
            <sz val="9"/>
            <color indexed="81"/>
            <rFont val="Tahoma"/>
            <family val="2"/>
          </rPr>
          <t xml:space="preserve">
Following recent EPA methodology, any reference to sulfur oxides (SOx) in this worksheet refers to the sum of sulfur dioxide (SO2) and sulfate particulate matter (pSO4) emissions.</t>
        </r>
      </text>
    </comment>
  </commentList>
</comments>
</file>

<file path=xl/sharedStrings.xml><?xml version="1.0" encoding="utf-8"?>
<sst xmlns="http://schemas.openxmlformats.org/spreadsheetml/2006/main" count="981" uniqueCount="396">
  <si>
    <t>Model Parameters Varying with Vehicle Age</t>
  </si>
  <si>
    <t>CO</t>
  </si>
  <si>
    <t>VOC</t>
  </si>
  <si>
    <t>NOx</t>
  </si>
  <si>
    <t>Fuel Type</t>
  </si>
  <si>
    <t>Physical and Chemical Properties of Gasoline and Diesel Fuel</t>
  </si>
  <si>
    <t>Fuel Import Assumptions</t>
  </si>
  <si>
    <t>Gasoline</t>
  </si>
  <si>
    <t>Diesel</t>
  </si>
  <si>
    <t>Value of Travel Time per Vehicle ($/hour)</t>
  </si>
  <si>
    <t>Congestion</t>
  </si>
  <si>
    <t>Noise</t>
  </si>
  <si>
    <t>CO2</t>
  </si>
  <si>
    <t>Carbon Content
(% by weight)</t>
  </si>
  <si>
    <t>Hydrogen</t>
  </si>
  <si>
    <t>Ethanol-85</t>
  </si>
  <si>
    <t>Low</t>
  </si>
  <si>
    <t>High</t>
  </si>
  <si>
    <t>PM2.5</t>
  </si>
  <si>
    <t>Economic Costs of Oil Imports ($/gallon)</t>
  </si>
  <si>
    <t>Cars</t>
  </si>
  <si>
    <t>External Costs from Additional Vehicle Use Due to "Rebound" Effect ($/vehicle-mile)</t>
  </si>
  <si>
    <t>Average</t>
  </si>
  <si>
    <t>Very High</t>
  </si>
  <si>
    <t>Survival Rates</t>
  </si>
  <si>
    <t>Electricity</t>
  </si>
  <si>
    <t>Retail Fuel Prices</t>
  </si>
  <si>
    <t>Low Sulfur Diesel (gallons)</t>
  </si>
  <si>
    <t>Ethanol-85 (gallons)</t>
  </si>
  <si>
    <t>Hydrogen (scf)</t>
  </si>
  <si>
    <t>Energy Density
(LHV; Btu/unit)</t>
  </si>
  <si>
    <t>Mass Density
(grams/unit)</t>
  </si>
  <si>
    <t>Electricity ($/kwh)</t>
  </si>
  <si>
    <t>Gasoline ($/gallon)</t>
  </si>
  <si>
    <t>Diesel ($/gallon)</t>
  </si>
  <si>
    <t>Hydrogen ($/scf)</t>
  </si>
  <si>
    <t>Electricity (kwh)</t>
  </si>
  <si>
    <t>Values for Fatality Calculations</t>
  </si>
  <si>
    <t>"Gap" between Test and On-Road MPG (by Fuel Type)</t>
  </si>
  <si>
    <t>1,3-Butadiene</t>
  </si>
  <si>
    <t>Acetaldehyde</t>
  </si>
  <si>
    <t>Acrolein</t>
  </si>
  <si>
    <t>Benzene</t>
  </si>
  <si>
    <t>Formaldehyde</t>
  </si>
  <si>
    <t>CH4</t>
  </si>
  <si>
    <t>N2O</t>
  </si>
  <si>
    <t>Diesel PM10</t>
  </si>
  <si>
    <t>Average Tank Volume Refueled</t>
  </si>
  <si>
    <t>Gasoline
FE</t>
  </si>
  <si>
    <t>Diesel
FE</t>
  </si>
  <si>
    <t>E85
FE</t>
  </si>
  <si>
    <t>Electricity
FE</t>
  </si>
  <si>
    <t>Hydrogen
FE</t>
  </si>
  <si>
    <t>Gasoline
Share</t>
  </si>
  <si>
    <t>Diesel
Share</t>
  </si>
  <si>
    <t>E85
Share</t>
  </si>
  <si>
    <t>Electricity
Share</t>
  </si>
  <si>
    <t>Hydrogen
Share</t>
  </si>
  <si>
    <t>Taxes &amp; Fees (% of final vehicle MSRP)</t>
  </si>
  <si>
    <t>Pickups</t>
  </si>
  <si>
    <t>Miles Driven</t>
  </si>
  <si>
    <t>Ownership and Operating Costs</t>
  </si>
  <si>
    <t>LDV</t>
  </si>
  <si>
    <t>Trade credits between manufacturers</t>
  </si>
  <si>
    <t>Transfers credits between regulatory classes</t>
  </si>
  <si>
    <t>Carry credits forward into future model years</t>
  </si>
  <si>
    <t>Maximum number of years to carry forward</t>
  </si>
  <si>
    <t>Maximum number of years to carry backward</t>
  </si>
  <si>
    <t>Carry credits backward into past model years</t>
  </si>
  <si>
    <t>Credit Trading Options</t>
  </si>
  <si>
    <t>Light Truck</t>
  </si>
  <si>
    <t>Model Year</t>
  </si>
  <si>
    <t>Assumed Lifetime VMT by Regulatory Class</t>
  </si>
  <si>
    <t>Light Truck 2b3</t>
  </si>
  <si>
    <t>Transfer Caps (mpg)</t>
  </si>
  <si>
    <t>Calendar Year</t>
  </si>
  <si>
    <t>Base Year for Average Annual Usage Data</t>
  </si>
  <si>
    <t>"Monopsony"
Component</t>
  </si>
  <si>
    <t>Price Shock
Component</t>
  </si>
  <si>
    <t>Military Security
Component</t>
  </si>
  <si>
    <t>Rebound Effect (VMT elasticity wrt fuel cost per mile)</t>
  </si>
  <si>
    <t>CNG</t>
  </si>
  <si>
    <t>Compressed Natural Gas</t>
  </si>
  <si>
    <t>Ethanol-85 ($/gallon)</t>
  </si>
  <si>
    <t>CNG
FE</t>
  </si>
  <si>
    <t>CNG
Share</t>
  </si>
  <si>
    <t>LDT1/2a</t>
  </si>
  <si>
    <t>LDT2b/3</t>
  </si>
  <si>
    <t>Fixed Component of Average Refueling Time in Minutes (by Fuel Type)</t>
  </si>
  <si>
    <t>Notes for tailpipe emissions</t>
  </si>
  <si>
    <t>* Values were updated for LDT2b/3 class only.</t>
  </si>
  <si>
    <t>* Emission factors obtained from EPA on 7/25/14.</t>
  </si>
  <si>
    <r>
      <t xml:space="preserve">* For MY-1975 to 1987, values were copied from MY-1988 (shown in </t>
    </r>
    <r>
      <rPr>
        <sz val="10"/>
        <color rgb="FF0000FF"/>
        <rFont val="Arial"/>
        <family val="2"/>
      </rPr>
      <t>blue</t>
    </r>
    <r>
      <rPr>
        <sz val="10"/>
        <rFont val="Arial"/>
        <family val="2"/>
      </rPr>
      <t>).</t>
    </r>
  </si>
  <si>
    <t>* All light duty emissions, for LDV and LDT1/2a classes, were deleted.</t>
  </si>
  <si>
    <t>Base Year for Discounting</t>
  </si>
  <si>
    <t>* Emission factors copied over from 2012 Light Duty EIS tailpipe emissions inputs.</t>
  </si>
  <si>
    <t>* These values were originally obtained from EPA (source unknown).</t>
  </si>
  <si>
    <t>* Emission factors range from 1975 to 2011.</t>
  </si>
  <si>
    <t>As of 4/17/2015, the following modifications were made for LDV and LDT1/2a:</t>
  </si>
  <si>
    <r>
      <t xml:space="preserve">* For MY-2012+, missing data was directly copied from MY-2011 (shown in </t>
    </r>
    <r>
      <rPr>
        <sz val="10"/>
        <color rgb="FFFF6600"/>
        <rFont val="Arial"/>
        <family val="2"/>
      </rPr>
      <t>orange</t>
    </r>
    <r>
      <rPr>
        <sz val="10"/>
        <rFont val="Arial"/>
        <family val="2"/>
      </rPr>
      <t>).</t>
    </r>
  </si>
  <si>
    <r>
      <t xml:space="preserve">* For all model years, age 32 to 40, emission factor value from age 31 was copied down (shown in </t>
    </r>
    <r>
      <rPr>
        <sz val="10"/>
        <color rgb="FF0000FF"/>
        <rFont val="Arial"/>
        <family val="2"/>
      </rPr>
      <t>blue</t>
    </r>
    <r>
      <rPr>
        <sz val="10"/>
        <rFont val="Arial"/>
        <family val="2"/>
      </rPr>
      <t>).</t>
    </r>
  </si>
  <si>
    <t>* Original emission factors were supplied for model years 1987 to 2050, between vehicle ages 0 and up
  to a maximum of 30 (31 ages total). For CAFE modeling purposes, the model years were extended to
  start at 1975, while the vehicle ages were adjusted to be 1-based (1 to 31), and extended up to 40 ages
  total (per notes below).</t>
  </si>
  <si>
    <r>
      <t xml:space="preserve">* For MY-2021+, missing ages were filled in (up to age 30) by coping the values from the previous year
  at the same age (shown in </t>
    </r>
    <r>
      <rPr>
        <sz val="10"/>
        <color rgb="FFFF0000"/>
        <rFont val="Arial"/>
        <family val="2"/>
      </rPr>
      <t>red</t>
    </r>
    <r>
      <rPr>
        <sz val="10"/>
        <rFont val="Arial"/>
        <family val="2"/>
      </rPr>
      <t>). For example, for MY-2028, where age 24 is missing, emission factor
  from MY-2027 for age 24 was used.</t>
    </r>
  </si>
  <si>
    <t>* Emission factors were provided for gasoline and diesel only. The same gasoline values were used for
  "Gasoline", "Gasoline Rfg", "Ethanol-85"; the same diesel values were used for "Diesel", "Biodiesel-20"
  (shown with gray highlighting).</t>
  </si>
  <si>
    <r>
      <t xml:space="preserve">* For DPM10, LDT1/2a emission factors were used for LDT2b/3, as no updated values were provided
  (shown in </t>
    </r>
    <r>
      <rPr>
        <sz val="10"/>
        <color rgb="FFFF0000"/>
        <rFont val="Arial"/>
        <family val="2"/>
      </rPr>
      <t>red</t>
    </r>
    <r>
      <rPr>
        <sz val="10"/>
        <rFont val="Arial"/>
        <family val="2"/>
      </rPr>
      <t>). The same diesel values were used for "Diesel", "Biodiesel-20".</t>
    </r>
  </si>
  <si>
    <t>* For model years up to 2010, emissions extend for 25 vehicle years; for MY-2011, emissions extend up
  to 30 vehicle years. Beyond that, the last vehicle age value was copied down.</t>
  </si>
  <si>
    <t>* EIS Emission factors in 2012 LD FR were provided for gasoline and diesel only. The same gasoline
  values were used for "Gasoline", "Gasoline Rfg", "Ethanol-85"; the same diesel values were used for
  "Diesel", "Biodiesel-20" (shown with gray highlighting).</t>
  </si>
  <si>
    <t>CNG ($/scf)</t>
  </si>
  <si>
    <t>CNG (scf)</t>
  </si>
  <si>
    <t>Additional Runtime Options</t>
  </si>
  <si>
    <t>Maximum Expiring Credit Years to Consider</t>
  </si>
  <si>
    <t>Butadiene</t>
  </si>
  <si>
    <t>* Scaled values starting in MY 2017+ according to TE_Scale sheet.
  Also scaled values prior to MY-2017, but for CY 2017+ according to TE_scale sheet.</t>
  </si>
  <si>
    <t>Tailpipe Emission Rates for Gasoline fuel</t>
  </si>
  <si>
    <t>DPM10</t>
  </si>
  <si>
    <t>Tailpipe Emission Rates for Diesel fuel</t>
  </si>
  <si>
    <t>Gasoline (gallons)</t>
  </si>
  <si>
    <t>Update: 3/14/2016</t>
  </si>
  <si>
    <t>* Updated emission factors for light duty (LDV and LDT1/2a) obtained from EPA.</t>
  </si>
  <si>
    <t>* Emission rates were copied starting in model year 2010 and calendar year 2014.</t>
  </si>
  <si>
    <t>* Per EPA's guidance, the same values were used for gasoline and diesel fuels.</t>
  </si>
  <si>
    <t>* All light duty emissions terminate at calendar year 2050.</t>
  </si>
  <si>
    <t>Max Credits from PHEV (%)</t>
  </si>
  <si>
    <t>ZEV Requirement (%)</t>
  </si>
  <si>
    <t>SOx</t>
  </si>
  <si>
    <t>Domestic Car</t>
  </si>
  <si>
    <t>Imported Car</t>
  </si>
  <si>
    <t>2b/3 Trucks</t>
  </si>
  <si>
    <t>Consumer Discount Rates</t>
  </si>
  <si>
    <t>0.03; 0.07</t>
  </si>
  <si>
    <t>Social Discount Rates</t>
  </si>
  <si>
    <t>Discount Rates Applied to Future Benefits</t>
  </si>
  <si>
    <t>Financing Term (months)</t>
  </si>
  <si>
    <t>Financing Interest (%)</t>
  </si>
  <si>
    <t>Shared Financed (%)</t>
  </si>
  <si>
    <t>Vehicle Depreciation (%)</t>
  </si>
  <si>
    <t>Petroleum Extraction</t>
  </si>
  <si>
    <t>Petroleum Transportation</t>
  </si>
  <si>
    <t>Petroleum Refining</t>
  </si>
  <si>
    <t>Fuel TS&amp;D</t>
  </si>
  <si>
    <t>Share of Fuel Savings
Leading to Lower
Fuel Imports</t>
  </si>
  <si>
    <t>Share of Fuel Savings
Leading to Reduced
Domestic Fuel Refining</t>
  </si>
  <si>
    <t>Share of Reduced
Domestic Refining
from Domestic Crude</t>
  </si>
  <si>
    <t>Share of Reduced
Domestic Refining
from Imported Crude</t>
  </si>
  <si>
    <t>Upstream Emissions from Gasoline Production, Storage, and Distribution</t>
  </si>
  <si>
    <t>Upstream Emissions from E85 Production, Storage, and Distribution</t>
  </si>
  <si>
    <t>Upstream Emissions from Diesel Production, Storage, and Distribution</t>
  </si>
  <si>
    <t>Upstream Emissions from Generation of Electricity</t>
  </si>
  <si>
    <t>Upstream Emissions from CNG Production</t>
  </si>
  <si>
    <t>Upstream Emissions from H2 Production</t>
  </si>
  <si>
    <t>Vans/SUVs</t>
  </si>
  <si>
    <t>Transaction
Price</t>
  </si>
  <si>
    <t>On-road
Fleet</t>
  </si>
  <si>
    <t>PC
Share</t>
  </si>
  <si>
    <t>Macroeconomic Parameters</t>
  </si>
  <si>
    <t>OEM Revenue per Employee</t>
  </si>
  <si>
    <t>Suplier Revenue per Employee</t>
  </si>
  <si>
    <t>Annual Labor Hours</t>
  </si>
  <si>
    <t>US Assembly/Manufacturing Jobs Multiplier</t>
  </si>
  <si>
    <t>Global Multiplier</t>
  </si>
  <si>
    <t>RPE Markup</t>
  </si>
  <si>
    <t>Horsepower</t>
  </si>
  <si>
    <t>Parameters for using ZEV Credits</t>
  </si>
  <si>
    <t>Parameters for using Credit Trading</t>
  </si>
  <si>
    <t>Parameters for the Scrappage Model</t>
  </si>
  <si>
    <t>Curb
Weight</t>
  </si>
  <si>
    <t>Age</t>
  </si>
  <si>
    <t>Age^2</t>
  </si>
  <si>
    <t>GDP Growth Rate</t>
  </si>
  <si>
    <t>Age^3</t>
  </si>
  <si>
    <t>Intercept</t>
  </si>
  <si>
    <t>Decay Age</t>
  </si>
  <si>
    <t>B0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</si>
  <si>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</si>
  <si>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</si>
  <si>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</si>
  <si>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</si>
  <si>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</si>
  <si>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</si>
  <si>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</si>
  <si>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</si>
  <si>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</si>
  <si>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</si>
  <si>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</si>
  <si>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</si>
  <si>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B13</t>
  </si>
  <si>
    <t>B14</t>
  </si>
  <si>
    <t>B15</t>
  </si>
  <si>
    <t>B16</t>
  </si>
  <si>
    <t>Final Survival Rate</t>
  </si>
  <si>
    <t>Initial
Fleet</t>
  </si>
  <si>
    <t>Reference Calendar Year</t>
  </si>
  <si>
    <t>Vehicle Age</t>
  </si>
  <si>
    <t>Share Remaining</t>
  </si>
  <si>
    <t>Share Remaining *Age</t>
  </si>
  <si>
    <t>Diff(New Price-Fuel Savings)</t>
  </si>
  <si>
    <t>Diff(New Price-Fuel Savings)*Age</t>
  </si>
  <si>
    <t>Diff(New Price-Fuel Savings)*Age^2</t>
  </si>
  <si>
    <t>Diff(New Price-Fuel Savings)*Age^3</t>
  </si>
  <si>
    <t>Diff(Real Fuel Prices)</t>
  </si>
  <si>
    <t>Diff(CPM)</t>
  </si>
  <si>
    <t>MY</t>
  </si>
  <si>
    <t>MY Durability Cap</t>
  </si>
  <si>
    <t>Update: 4/15/2019</t>
  </si>
  <si>
    <t>* Removed SO2 and CO2 tailpipe emission rates specified in grams/mile by model year and veh age.</t>
  </si>
  <si>
    <t>* Instead SO2 and CO2 should be used as grams/gallon instead defined on fuel properties tab.</t>
  </si>
  <si>
    <t>Consumer
Sentiment</t>
  </si>
  <si>
    <t>Number of
Households
(thousands)</t>
  </si>
  <si>
    <t>CO2 Discount Rates</t>
  </si>
  <si>
    <t>Low Mortality Estimate (Krewski et al.)</t>
  </si>
  <si>
    <t>High Mortality Estimate (Lepeule et al.)</t>
  </si>
  <si>
    <t>Average Values</t>
  </si>
  <si>
    <t>Upstream Emissions
(Refineries Sector)</t>
  </si>
  <si>
    <t>Parameters for Calculating Employment Effects</t>
  </si>
  <si>
    <t>Respiratory emergency room visits</t>
  </si>
  <si>
    <t>Acute bronchitis</t>
  </si>
  <si>
    <t>Lower respiratory symptoms</t>
  </si>
  <si>
    <t>Upper respiratory symptoms</t>
  </si>
  <si>
    <t>Minor Restricted Activity Days</t>
  </si>
  <si>
    <t>Work loss days</t>
  </si>
  <si>
    <t>Asthma exacerbation</t>
  </si>
  <si>
    <t>Cardiovascular hospital admissions</t>
  </si>
  <si>
    <t>Respiratory hospital admissions</t>
  </si>
  <si>
    <t>Non-fatal heart attacks (Peters)</t>
  </si>
  <si>
    <t>Non-fatal heart attacks (All others)</t>
  </si>
  <si>
    <t>Blue = Actual Data</t>
  </si>
  <si>
    <t>Gray = Volpe Projections</t>
  </si>
  <si>
    <t>Premature Deaths - Low (Krewski)</t>
  </si>
  <si>
    <t>Premature Deaths - High (Lepeule)</t>
  </si>
  <si>
    <t>GDP</t>
  </si>
  <si>
    <t>Fatality Rates by Model Year and Vehicle Age</t>
  </si>
  <si>
    <t>Health Impact per Ton of Emissions (incidents per short ton)</t>
  </si>
  <si>
    <t>Fuel Capacity</t>
  </si>
  <si>
    <t>Electric Vehicle Recharge Thresholds (BEV200)</t>
  </si>
  <si>
    <t>Miles until mid-trip charging event</t>
  </si>
  <si>
    <t>Share of miles charged mid-trip</t>
  </si>
  <si>
    <t>Charge rate (miles/hour)</t>
  </si>
  <si>
    <t>Electric Vehicle Recharge Thresholds (BEV300)</t>
  </si>
  <si>
    <t>Emission Damage Costs from Criteria Pollutants (2018$ per short ton)</t>
  </si>
  <si>
    <t>Safety Costs (2018$)</t>
  </si>
  <si>
    <t>Historic Fleet Data by Model Year and Vehicle Style in CY-2016 ($2018)</t>
  </si>
  <si>
    <t>Economic Values for Benefits Computations (2018$)</t>
  </si>
  <si>
    <t>Update: 8/08/2019</t>
  </si>
  <si>
    <t>* Updated emission factors for light duty (LDV and LDT1/2a) obtained from EPA (matches what EPA
  used in the November 2016 Proposed Determination)</t>
  </si>
  <si>
    <t>Beta Coefficients</t>
  </si>
  <si>
    <t>Forecast Data for Benefits Computations (2018$)</t>
  </si>
  <si>
    <t>Average Age at First Resale (months)</t>
  </si>
  <si>
    <t>Safety Class</t>
  </si>
  <si>
    <t>Threshold</t>
  </si>
  <si>
    <t>Change per 100 lbs
(Below Threshold)</t>
  </si>
  <si>
    <t>Change per 100 lbs
(At/Above Threshold)</t>
  </si>
  <si>
    <t>PC</t>
  </si>
  <si>
    <t>LT/SUV</t>
  </si>
  <si>
    <t>CUV/Minivan</t>
  </si>
  <si>
    <t>Fatality Rate
(Average)</t>
  </si>
  <si>
    <t>Real Disposable Personal Income</t>
  </si>
  <si>
    <t>Historic VMT</t>
  </si>
  <si>
    <t>Historic MPG</t>
  </si>
  <si>
    <t>US Population (millions)</t>
  </si>
  <si>
    <t>VMT Model Parameters</t>
  </si>
  <si>
    <t>2012 Dollars Deflator</t>
  </si>
  <si>
    <t>Miscellaneous Economic Values</t>
  </si>
  <si>
    <t>Fuel Tax</t>
  </si>
  <si>
    <t>Electric Vehicle Recharge Thresholds (BEV400)</t>
  </si>
  <si>
    <t>Electric Vehicle Recharge Thresholds (BEV500)</t>
  </si>
  <si>
    <t>Black = Forecasts</t>
  </si>
  <si>
    <t>Upstream Emissions
(Fuel TS&amp;D Sector)</t>
  </si>
  <si>
    <t>Upstream Emissions (Electricity Generation Sector)</t>
  </si>
  <si>
    <t>3% Discount Rate</t>
  </si>
  <si>
    <t>7% Discount Rate</t>
  </si>
  <si>
    <t>Upstream Emissions
(Petroleum Extraction Sector)*</t>
  </si>
  <si>
    <t>Upstream Emissions
(Petroleum Transportation Sector)</t>
  </si>
  <si>
    <t>GDP deflator 2015</t>
  </si>
  <si>
    <t>GDP deflator 2018</t>
  </si>
  <si>
    <t>GDP deflator ratio</t>
  </si>
  <si>
    <t>Date</t>
  </si>
  <si>
    <t>Author</t>
  </si>
  <si>
    <t>Notes</t>
  </si>
  <si>
    <t>12.09.20</t>
  </si>
  <si>
    <t>RK</t>
  </si>
  <si>
    <t>Updated consumer sentiment forecast (2018 - 2050), GI baseline</t>
  </si>
  <si>
    <t>Updated population forecast (2018 - 2050), GI baseline</t>
  </si>
  <si>
    <t>12.16.20</t>
  </si>
  <si>
    <t>12.17.20</t>
  </si>
  <si>
    <t>Updated nominal rebound value to match coefficient of FHWA VMT model</t>
  </si>
  <si>
    <t>Updated real GDP forecast (2010 - 2050), GI baseline - extrapolation (2051 - 2090) based on end year growth rates in GI forecast, $2018</t>
  </si>
  <si>
    <t>Updated real disposable personal income (2016 - 2050), GI baseline, $2012</t>
  </si>
  <si>
    <t>Updated real gasoline price ($2018) based on GI baseline gas price forecast</t>
  </si>
  <si>
    <t>12.18.20</t>
  </si>
  <si>
    <t>Updated real diesel price ($2018) based on GI baseline oil price forecat and linear function of WS diesel prices (historical)</t>
  </si>
  <si>
    <t>Replaced "High" SCC with global SCC from 2016 TAR guidance (in $2018)</t>
  </si>
  <si>
    <t>Updated GDP deflator ($2018 -&gt; $2012) based on GI baseline GDP deflators</t>
  </si>
  <si>
    <t>12.23.20</t>
  </si>
  <si>
    <t>KG-I</t>
  </si>
  <si>
    <t>Updated emission health impacts and criteria emissions costs based on EPA papers from 2019</t>
  </si>
  <si>
    <t>*The values for Petroleum Extraction are all from modeling projections for the year 2025, which is the most up-to-date information available.</t>
  </si>
  <si>
    <t xml:space="preserve">*Based on the most updated information available from EPA, only available for year 2025. </t>
  </si>
  <si>
    <t>1.14.21</t>
  </si>
  <si>
    <t>Replaced SCC values with global SCC from 2016 guidance (in $2018)…through 2050 for now</t>
  </si>
  <si>
    <t>1.21.21</t>
  </si>
  <si>
    <t>Filled in extrapolated values for SCC from 2051-2080</t>
  </si>
  <si>
    <t>Extended Mys in historical fleet data for testing (to be updated)</t>
  </si>
  <si>
    <t>Updated base year for discounting to 2021</t>
  </si>
  <si>
    <t>1.22.21</t>
  </si>
  <si>
    <t>Updated historical VMT for 2019 to produce estimated observed VMT (by FHWA) for 2020.</t>
  </si>
  <si>
    <t>Updated CY2019 vehicle stock average fuel economy (from AEO2020)</t>
  </si>
  <si>
    <t>Updated MY2017 - 2019 attributes and initial volumes in historical fleet data</t>
  </si>
  <si>
    <t>1.23.21</t>
  </si>
  <si>
    <t>1.26.21</t>
  </si>
  <si>
    <t>Updated historical fleet data prices, 2017-2019 (KBB average transaction price, converted to constant $2018)</t>
  </si>
  <si>
    <t>Updated historical fleet with pre-scrapped 2019NVPP data (version 1)</t>
  </si>
  <si>
    <t>1.28.21</t>
  </si>
  <si>
    <t>Updated SCC, CH4, N2O social costs to 2% DR (Greenstone) in $2020, need to deflate to $2018 (TO DO)</t>
  </si>
  <si>
    <t>2.2.21</t>
  </si>
  <si>
    <t>Fixed a discrepancy in the criteria pollutant damage costs</t>
  </si>
  <si>
    <t>Vehicle Emissions
(On-Road Light duty gas cars &amp; motorcycles sector)*</t>
  </si>
  <si>
    <t>Vehicle Emissions
(On-Road Light duty gas trucks sector)*</t>
  </si>
  <si>
    <t>Vehicle Emissions
(On-Road Light-duty Gas Trucks Sector)*</t>
  </si>
  <si>
    <t>Vehicle Emissions
(On-Road Light-duty Diesel)*</t>
  </si>
  <si>
    <t>Vehicle Emissions
(On-Road Light-duty Gas Cars &amp; Motorcycles Sector)*</t>
  </si>
  <si>
    <t>Vehicle Emissions
(On-Road Light duty diesel sector)*</t>
  </si>
  <si>
    <t>Expanded vehicle emissions damage costs and health impacts</t>
  </si>
  <si>
    <t>2.5.21</t>
  </si>
  <si>
    <t>KG</t>
  </si>
  <si>
    <t>updated fuel prices using AEO2021 (converted from 2020$ to 2018$)</t>
  </si>
  <si>
    <t>2.11.21</t>
  </si>
  <si>
    <t>Changed headings in criteria pollutant damage costs and health impacts from SO2 to SOx</t>
  </si>
  <si>
    <r>
      <t>3%, 95</t>
    </r>
    <r>
      <rPr>
        <b/>
        <vertAlign val="superscript"/>
        <sz val="10"/>
        <rFont val="Arial"/>
        <family val="2"/>
      </rPr>
      <t>th</t>
    </r>
    <r>
      <rPr>
        <b/>
        <sz val="10"/>
        <rFont val="Arial"/>
        <family val="2"/>
      </rPr>
      <t xml:space="preserve"> %ile</t>
    </r>
  </si>
  <si>
    <t>Emission Damage Costs from Greenhouse Gases (2018$ per metric ton)</t>
  </si>
  <si>
    <t>2.13.21</t>
  </si>
  <si>
    <t>updated SCC, converting to 2018$ and extrapolating outside 2020-2050</t>
  </si>
  <si>
    <t>2.14.21</t>
  </si>
  <si>
    <t>updated Real GDP to match EIA 2021AEO (converted to $2018)</t>
  </si>
  <si>
    <t>updated Real Discposable Person Income to match AEO2021 ($2012)</t>
  </si>
  <si>
    <t>Increased final durability year in scrappage model parameters to 2005</t>
  </si>
  <si>
    <t>2.16.21</t>
  </si>
  <si>
    <t>Added ZEV credit percentage requirements</t>
  </si>
  <si>
    <r>
      <t>Following recent EPA methodology, any reference to sulfur oxides (SOx) in this worksheet refers to the sum of sulfur dioxide (SO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) and sulfate particulate matter (pSO</t>
    </r>
    <r>
      <rPr>
        <vertAlign val="subscript"/>
        <sz val="10"/>
        <rFont val="Arial"/>
        <family val="2"/>
      </rPr>
      <t>4</t>
    </r>
    <r>
      <rPr>
        <sz val="10"/>
        <rFont val="Arial"/>
        <family val="2"/>
      </rPr>
      <t>) emissions.</t>
    </r>
  </si>
  <si>
    <t>2.24.21</t>
  </si>
  <si>
    <t>Added comments clarifying the SOx definition to criteria pollutant and upstream emission worksheets</t>
  </si>
  <si>
    <t>SOx Emissions
(grams/MMBTU)</t>
  </si>
  <si>
    <t>2.25.21</t>
  </si>
  <si>
    <t>up-road gap (on "Economic Values" tab) to 24%/29% per e-mail from Powell and Zia</t>
  </si>
  <si>
    <t>3.1.21</t>
  </si>
  <si>
    <t>Updated on-road fleet volumes to reflect newest Polk NVPP</t>
  </si>
  <si>
    <t>3.12.21</t>
  </si>
  <si>
    <t>updated petroleum extraction emissions damage costs</t>
  </si>
  <si>
    <t>3.16.21</t>
  </si>
  <si>
    <t>updated emission health impacts</t>
  </si>
  <si>
    <t>3.22.21</t>
  </si>
  <si>
    <t>changed low CO2 discount rate to 5% (in "Economic Values" tab)</t>
  </si>
  <si>
    <t>MTBE</t>
  </si>
  <si>
    <t>3.24.21</t>
  </si>
  <si>
    <t>ACE</t>
  </si>
  <si>
    <t xml:space="preserve">Changed all upstream tabs to begin at CY 2020 </t>
  </si>
  <si>
    <t>Updated upstream emission rates in UE_Gasoline, UE_Diesel, and UE_Electricity using GREET 2020 data</t>
  </si>
  <si>
    <t>broke links</t>
  </si>
  <si>
    <t>Cost</t>
  </si>
  <si>
    <t>Annual Growth Rate</t>
  </si>
  <si>
    <t>Fatalities</t>
  </si>
  <si>
    <t>Non-Fatal Injuries</t>
  </si>
  <si>
    <t>Property Damage
Crashes</t>
  </si>
  <si>
    <t>Other Values</t>
  </si>
  <si>
    <t>Base Year for Annual Growth</t>
  </si>
  <si>
    <t>Internalized Rebound Fatality Risk</t>
  </si>
  <si>
    <t>NOTE: Low, Average, High corresponds to technology effectiveness (e.g., Low Technology Effectiveness)</t>
  </si>
  <si>
    <t>Model
Year</t>
  </si>
  <si>
    <t>Calendar
Year</t>
  </si>
  <si>
    <t>Vehicle
Age</t>
  </si>
  <si>
    <t>Fatality Rate
(Low)</t>
  </si>
  <si>
    <t>Fatality Rate
(High)</t>
  </si>
  <si>
    <t>Non-Fatal
Injury Rate (Low)</t>
  </si>
  <si>
    <t>Non-Fatal
Injury Rate (Average)</t>
  </si>
  <si>
    <t>Non-Fatal
Injury Rate (High)</t>
  </si>
  <si>
    <t>Property Damage
Crash Rate (Low)</t>
  </si>
  <si>
    <t>Property Damage
Crash Rate (Average)</t>
  </si>
  <si>
    <t>Property Damage
Crash Rate (High)</t>
  </si>
  <si>
    <t>3.31.21</t>
  </si>
  <si>
    <t>Replaced "Safety Values" and "Fatality Rates" tabs with new structure/data</t>
  </si>
  <si>
    <t>3.30.21</t>
  </si>
  <si>
    <t>fixed a rounding discrepancy in the health impacts tab</t>
  </si>
  <si>
    <t>updated per-incident costs for injury and property-damage-only crashes</t>
  </si>
  <si>
    <t>MS/DP</t>
  </si>
  <si>
    <t>Updated fatality, injury, and PDO crash rates in "Safety Values" tab to reflect forecasts generated using Christina's 3.30.2021 estimation results for historical safety model</t>
  </si>
  <si>
    <t>DP</t>
  </si>
  <si>
    <t>Updated fatality and injury rates in "Safety Values" tab to remove downward time trend from forecasts</t>
  </si>
  <si>
    <t>4.01.21</t>
  </si>
  <si>
    <t>Updated TE_Gasoline and TE_Diesel tabs with MOVES3 tailpipe emission rates for MY 2020-2060</t>
  </si>
  <si>
    <t>Revised congestion costs ("Economic Values" tab, row 51) to reflect re-analysis of changes in vehicle ocupancy used to update congestion costs from original 1997 HCAS values</t>
  </si>
  <si>
    <t>Update: 4/1/2021</t>
  </si>
  <si>
    <t>* Updated emission factors using MOVES3</t>
  </si>
  <si>
    <t>4.06.21</t>
  </si>
  <si>
    <t>Updated fatality and non-fatal injury costs (cells B10,B11 on "Safety Values" tab) to reflect new estimates from Larry (via e-mail 04.02.2021) based on updated VSL guidance received 04.02.2021</t>
  </si>
  <si>
    <t>4.16.21</t>
  </si>
  <si>
    <t xml:space="preserve">Updated loan term length (experion 2019 values), average interest rate (experion 2019 values),  </t>
  </si>
  <si>
    <t xml:space="preserve">Updated depreciation value based on New Fitch report (black book). Average of 2016 - 2019 annual average for ages 2-6.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</si>
</sst>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0.0%"/>
    <numFmt numFmtId="166" formatCode="#,##0.0000"/>
    <numFmt numFmtId="167" formatCode="0.0000"/>
    <numFmt numFmtId="168" formatCode="0.0;\-0.0;\-_);@"/>
    <numFmt numFmtId="169" formatCode="#,##0;\-#,##0;\-_);@"/>
    <numFmt numFmtId="170" formatCode="#,##0.0000;\-#,##0.0000;\-_);@"/>
    <numFmt numFmtId="171" formatCode="_(* #,##0.000_);_(* \(#,##0.000\);_(* &quot;-&quot;??_);_(@_)"/>
    <numFmt numFmtId="172" formatCode="0.000;\-0.000;_)\-_);@"/>
    <numFmt numFmtId="173" formatCode="#,##0.0;\-#,##0.0;\-_);@"/>
    <numFmt numFmtId="174" formatCode="0.000000"/>
    <numFmt numFmtId="175" formatCode="0.0"/>
    <numFmt numFmtId="176" formatCode="_(* #,##0_);_(* \(#,##0\);_(* &quot;-&quot;??_);_(@_)"/>
    <numFmt numFmtId="177" formatCode="0.0000000"/>
    <numFmt numFmtId="178" formatCode="#,##0.0"/>
    <numFmt numFmtId="179" formatCode="0.00000"/>
    <numFmt numFmtId="180" formatCode="#,##0.000"/>
  </numFmts>
  <fonts count="3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sz val="10"/>
      <color indexed="55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0"/>
      <color rgb="FF0000FF"/>
      <name val="Arial"/>
      <family val="2"/>
    </font>
    <font>
      <sz val="10"/>
      <color rgb="FF0000FF"/>
      <name val="MS Sans Serif"/>
      <family val="2"/>
    </font>
    <font>
      <sz val="10"/>
      <color rgb="FF3399FF"/>
      <name val="Arial"/>
      <family val="2"/>
    </font>
    <font>
      <sz val="10"/>
      <color rgb="FFFF6600"/>
      <name val="Arial"/>
      <family val="2"/>
    </font>
    <font>
      <b/>
      <i/>
      <sz val="10"/>
      <name val="Arial"/>
      <family val="2"/>
    </font>
    <font>
      <sz val="10"/>
      <color theme="0" tint="-0.499984740745262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0" tint="-0.249977111117893"/>
      <name val="Arial"/>
      <family val="2"/>
    </font>
    <font>
      <sz val="10"/>
      <color theme="0" tint="-0.34998626667073579"/>
      <name val="Arial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vertAlign val="superscript"/>
      <sz val="10"/>
      <name val="Arial"/>
      <family val="2"/>
    </font>
    <font>
      <vertAlign val="subscript"/>
      <sz val="10"/>
      <name val="Arial"/>
      <family val="2"/>
    </font>
    <font>
      <b/>
      <sz val="10"/>
      <color rgb="FF0000FF"/>
      <name val="Arial"/>
      <family val="2"/>
    </font>
    <font>
      <sz val="10"/>
      <name val="MS Sans Serif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9" tint="0.79998168889431442"/>
        <bgColor indexed="64"/>
      </patternFill>
    </fill>
  </fills>
  <borders count="16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thin">
        <color indexed="22"/>
      </top>
      <bottom style="medium">
        <color indexed="64"/>
      </bottom>
      <diagonal/>
    </border>
    <border>
      <left style="medium">
        <color indexed="64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medium">
        <color indexed="64"/>
      </right>
      <top/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22"/>
      </bottom>
      <diagonal/>
    </border>
    <border>
      <left style="medium">
        <color indexed="64"/>
      </left>
      <right/>
      <top style="thin">
        <color indexed="22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medium">
        <color indexed="64"/>
      </right>
      <top style="thin">
        <color indexed="22"/>
      </top>
      <bottom/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/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medium">
        <color indexed="64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medium">
        <color indexed="64"/>
      </left>
      <right style="thin">
        <color indexed="64"/>
      </right>
      <top style="thin">
        <color indexed="2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0" tint="-0.24994659260841701"/>
      </right>
      <top/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medium">
        <color indexed="64"/>
      </bottom>
      <diagonal/>
    </border>
    <border>
      <left style="thin">
        <color theme="0" tint="-0.24994659260841701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indexed="64"/>
      </bottom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 style="medium">
        <color indexed="64"/>
      </bottom>
      <diagonal/>
    </border>
    <border>
      <left style="thin">
        <color theme="0" tint="-0.24994659260841701"/>
      </left>
      <right style="thin">
        <color auto="1"/>
      </right>
      <top/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24994659260841701"/>
      </left>
      <right/>
      <top style="medium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 style="medium">
        <color indexed="64"/>
      </right>
      <top/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/>
      <diagonal/>
    </border>
    <border>
      <left style="thin">
        <color theme="0" tint="-0.2499465926084170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/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medium">
        <color indexed="64"/>
      </left>
      <right style="medium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medium">
        <color indexed="64"/>
      </top>
      <bottom style="thin">
        <color theme="0" tint="-0.24994659260841701"/>
      </bottom>
      <diagonal/>
    </border>
    <border>
      <left/>
      <right style="medium">
        <color indexed="64"/>
      </right>
      <top/>
      <bottom style="medium">
        <color rgb="FFC0C0C0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theme="0" tint="-0.24994659260841701"/>
      </top>
      <bottom style="medium">
        <color indexed="64"/>
      </bottom>
      <diagonal/>
    </border>
    <border>
      <left/>
      <right/>
      <top style="thin">
        <color theme="0" tint="-0.24994659260841701"/>
      </top>
      <bottom style="medium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medium">
        <color indexed="64"/>
      </bottom>
      <diagonal/>
    </border>
  </borders>
  <cellStyleXfs count="23">
    <xf numFmtId="0" fontId="0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839">
    <xf numFmtId="0" fontId="0" fillId="0" borderId="0" xfId="0"/>
    <xf numFmtId="0" fontId="6" fillId="2" borderId="0" xfId="0" applyFont="1" applyFill="1"/>
    <xf numFmtId="0" fontId="0" fillId="2" borderId="0" xfId="0" applyFill="1"/>
    <xf numFmtId="3" fontId="8" fillId="2" borderId="1" xfId="0" applyNumberFormat="1" applyFont="1" applyFill="1" applyBorder="1" applyAlignment="1">
      <alignment horizontal="center"/>
    </xf>
    <xf numFmtId="3" fontId="8" fillId="2" borderId="6" xfId="0" applyNumberFormat="1" applyFont="1" applyFill="1" applyBorder="1" applyAlignment="1">
      <alignment horizontal="center"/>
    </xf>
    <xf numFmtId="9" fontId="8" fillId="2" borderId="1" xfId="6" applyFont="1" applyFill="1" applyBorder="1" applyAlignment="1">
      <alignment horizontal="center"/>
    </xf>
    <xf numFmtId="164" fontId="8" fillId="2" borderId="4" xfId="6" applyNumberFormat="1" applyFont="1" applyFill="1" applyBorder="1" applyAlignment="1">
      <alignment horizontal="center"/>
    </xf>
    <xf numFmtId="9" fontId="8" fillId="2" borderId="6" xfId="6" applyFont="1" applyFill="1" applyBorder="1" applyAlignment="1">
      <alignment horizontal="center"/>
    </xf>
    <xf numFmtId="164" fontId="8" fillId="2" borderId="9" xfId="6" applyNumberFormat="1" applyFont="1" applyFill="1" applyBorder="1" applyAlignment="1">
      <alignment horizontal="center"/>
    </xf>
    <xf numFmtId="0" fontId="0" fillId="2" borderId="13" xfId="0" applyFill="1" applyBorder="1"/>
    <xf numFmtId="0" fontId="6" fillId="2" borderId="19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/>
    </xf>
    <xf numFmtId="0" fontId="6" fillId="2" borderId="20" xfId="0" applyFont="1" applyFill="1" applyBorder="1" applyAlignment="1">
      <alignment horizontal="center"/>
    </xf>
    <xf numFmtId="0" fontId="4" fillId="2" borderId="0" xfId="0" applyFont="1" applyFill="1" applyBorder="1" applyAlignment="1"/>
    <xf numFmtId="0" fontId="5" fillId="2" borderId="0" xfId="0" applyFont="1" applyFill="1" applyAlignment="1">
      <alignment horizontal="center"/>
    </xf>
    <xf numFmtId="4" fontId="8" fillId="2" borderId="6" xfId="0" applyNumberFormat="1" applyFont="1" applyFill="1" applyBorder="1" applyAlignment="1">
      <alignment horizontal="center"/>
    </xf>
    <xf numFmtId="167" fontId="6" fillId="2" borderId="15" xfId="0" applyNumberFormat="1" applyFont="1" applyFill="1" applyBorder="1" applyAlignment="1">
      <alignment wrapText="1"/>
    </xf>
    <xf numFmtId="167" fontId="6" fillId="2" borderId="17" xfId="0" applyNumberFormat="1" applyFont="1" applyFill="1" applyBorder="1" applyAlignment="1">
      <alignment wrapText="1"/>
    </xf>
    <xf numFmtId="167" fontId="6" fillId="2" borderId="17" xfId="0" applyNumberFormat="1" applyFont="1" applyFill="1" applyBorder="1" applyAlignment="1"/>
    <xf numFmtId="167" fontId="6" fillId="2" borderId="26" xfId="0" applyNumberFormat="1" applyFont="1" applyFill="1" applyBorder="1" applyAlignment="1"/>
    <xf numFmtId="167" fontId="6" fillId="2" borderId="23" xfId="0" applyNumberFormat="1" applyFont="1" applyFill="1" applyBorder="1" applyAlignment="1"/>
    <xf numFmtId="167" fontId="6" fillId="0" borderId="22" xfId="0" applyNumberFormat="1" applyFont="1" applyFill="1" applyBorder="1" applyAlignment="1"/>
    <xf numFmtId="167" fontId="6" fillId="0" borderId="1" xfId="0" applyNumberFormat="1" applyFont="1" applyFill="1" applyBorder="1" applyAlignment="1"/>
    <xf numFmtId="167" fontId="6" fillId="0" borderId="30" xfId="0" applyNumberFormat="1" applyFont="1" applyFill="1" applyBorder="1" applyAlignment="1"/>
    <xf numFmtId="167" fontId="6" fillId="0" borderId="6" xfId="0" applyNumberFormat="1" applyFont="1" applyFill="1" applyBorder="1" applyAlignment="1"/>
    <xf numFmtId="0" fontId="0" fillId="3" borderId="0" xfId="0" applyFill="1"/>
    <xf numFmtId="0" fontId="4" fillId="2" borderId="48" xfId="0" applyFont="1" applyFill="1" applyBorder="1"/>
    <xf numFmtId="0" fontId="4" fillId="2" borderId="43" xfId="0" applyFont="1" applyFill="1" applyBorder="1"/>
    <xf numFmtId="0" fontId="0" fillId="2" borderId="45" xfId="0" applyFill="1" applyBorder="1"/>
    <xf numFmtId="0" fontId="4" fillId="2" borderId="44" xfId="0" applyFont="1" applyFill="1" applyBorder="1"/>
    <xf numFmtId="0" fontId="0" fillId="2" borderId="45" xfId="0" applyFill="1" applyBorder="1" applyAlignment="1">
      <alignment horizontal="center"/>
    </xf>
    <xf numFmtId="0" fontId="0" fillId="2" borderId="50" xfId="0" applyFill="1" applyBorder="1" applyAlignment="1">
      <alignment horizontal="center"/>
    </xf>
    <xf numFmtId="0" fontId="0" fillId="2" borderId="55" xfId="0" applyFill="1" applyBorder="1" applyAlignment="1">
      <alignment horizontal="center"/>
    </xf>
    <xf numFmtId="168" fontId="0" fillId="2" borderId="54" xfId="0" applyNumberFormat="1" applyFill="1" applyBorder="1" applyAlignment="1">
      <alignment horizontal="center"/>
    </xf>
    <xf numFmtId="168" fontId="0" fillId="2" borderId="46" xfId="0" applyNumberFormat="1" applyFill="1" applyBorder="1" applyAlignment="1">
      <alignment horizontal="center"/>
    </xf>
    <xf numFmtId="168" fontId="0" fillId="2" borderId="52" xfId="0" applyNumberFormat="1" applyFill="1" applyBorder="1" applyAlignment="1">
      <alignment horizontal="center"/>
    </xf>
    <xf numFmtId="169" fontId="0" fillId="2" borderId="54" xfId="0" applyNumberFormat="1" applyFill="1" applyBorder="1"/>
    <xf numFmtId="169" fontId="0" fillId="2" borderId="55" xfId="0" applyNumberFormat="1" applyFill="1" applyBorder="1"/>
    <xf numFmtId="169" fontId="0" fillId="2" borderId="46" xfId="0" applyNumberFormat="1" applyFill="1" applyBorder="1"/>
    <xf numFmtId="169" fontId="0" fillId="2" borderId="45" xfId="0" applyNumberFormat="1" applyFill="1" applyBorder="1"/>
    <xf numFmtId="169" fontId="0" fillId="2" borderId="52" xfId="0" applyNumberFormat="1" applyFill="1" applyBorder="1"/>
    <xf numFmtId="169" fontId="0" fillId="2" borderId="50" xfId="0" applyNumberFormat="1" applyFill="1" applyBorder="1"/>
    <xf numFmtId="169" fontId="0" fillId="2" borderId="61" xfId="0" applyNumberFormat="1" applyFill="1" applyBorder="1"/>
    <xf numFmtId="169" fontId="0" fillId="2" borderId="63" xfId="0" applyNumberFormat="1" applyFill="1" applyBorder="1"/>
    <xf numFmtId="0" fontId="0" fillId="2" borderId="46" xfId="0" applyFill="1" applyBorder="1"/>
    <xf numFmtId="0" fontId="0" fillId="2" borderId="43" xfId="0" applyFill="1" applyBorder="1" applyAlignment="1">
      <alignment horizontal="left" indent="1"/>
    </xf>
    <xf numFmtId="9" fontId="0" fillId="2" borderId="46" xfId="0" applyNumberFormat="1" applyFill="1" applyBorder="1"/>
    <xf numFmtId="2" fontId="4" fillId="2" borderId="64" xfId="0" applyNumberFormat="1" applyFont="1" applyFill="1" applyBorder="1"/>
    <xf numFmtId="9" fontId="0" fillId="2" borderId="64" xfId="0" applyNumberFormat="1" applyFill="1" applyBorder="1"/>
    <xf numFmtId="0" fontId="0" fillId="2" borderId="66" xfId="0" applyFill="1" applyBorder="1"/>
    <xf numFmtId="0" fontId="0" fillId="2" borderId="67" xfId="0" applyFill="1" applyBorder="1" applyAlignment="1">
      <alignment horizontal="left" indent="1"/>
    </xf>
    <xf numFmtId="0" fontId="0" fillId="2" borderId="66" xfId="0" applyFill="1" applyBorder="1" applyAlignment="1">
      <alignment horizontal="left"/>
    </xf>
    <xf numFmtId="0" fontId="4" fillId="2" borderId="43" xfId="0" applyFont="1" applyFill="1" applyBorder="1" applyAlignment="1">
      <alignment horizontal="left" indent="1"/>
    </xf>
    <xf numFmtId="0" fontId="4" fillId="2" borderId="66" xfId="0" applyFont="1" applyFill="1" applyBorder="1"/>
    <xf numFmtId="0" fontId="0" fillId="2" borderId="70" xfId="0" applyFill="1" applyBorder="1" applyAlignment="1">
      <alignment horizontal="left" indent="1"/>
    </xf>
    <xf numFmtId="3" fontId="8" fillId="2" borderId="30" xfId="0" applyNumberFormat="1" applyFont="1" applyFill="1" applyBorder="1" applyAlignment="1">
      <alignment horizontal="center"/>
    </xf>
    <xf numFmtId="9" fontId="8" fillId="2" borderId="30" xfId="6" applyFont="1" applyFill="1" applyBorder="1" applyAlignment="1">
      <alignment horizontal="center"/>
    </xf>
    <xf numFmtId="164" fontId="8" fillId="2" borderId="27" xfId="6" applyNumberFormat="1" applyFont="1" applyFill="1" applyBorder="1" applyAlignment="1">
      <alignment horizontal="center"/>
    </xf>
    <xf numFmtId="0" fontId="4" fillId="2" borderId="13" xfId="0" applyFont="1" applyFill="1" applyBorder="1"/>
    <xf numFmtId="0" fontId="4" fillId="2" borderId="71" xfId="0" applyFont="1" applyFill="1" applyBorder="1"/>
    <xf numFmtId="0" fontId="4" fillId="2" borderId="14" xfId="0" applyFont="1" applyFill="1" applyBorder="1"/>
    <xf numFmtId="3" fontId="4" fillId="2" borderId="1" xfId="0" applyNumberFormat="1" applyFont="1" applyFill="1" applyBorder="1" applyAlignment="1">
      <alignment horizontal="center"/>
    </xf>
    <xf numFmtId="165" fontId="4" fillId="2" borderId="1" xfId="6" applyNumberFormat="1" applyFont="1" applyFill="1" applyBorder="1" applyAlignment="1">
      <alignment horizontal="center"/>
    </xf>
    <xf numFmtId="166" fontId="4" fillId="0" borderId="46" xfId="3" applyNumberFormat="1" applyFont="1" applyFill="1" applyBorder="1"/>
    <xf numFmtId="166" fontId="4" fillId="0" borderId="65" xfId="3" applyNumberFormat="1" applyFont="1" applyFill="1" applyBorder="1"/>
    <xf numFmtId="4" fontId="4" fillId="0" borderId="64" xfId="3" applyNumberFormat="1" applyFont="1" applyFill="1" applyBorder="1"/>
    <xf numFmtId="0" fontId="4" fillId="3" borderId="0" xfId="0" applyFont="1" applyFill="1"/>
    <xf numFmtId="10" fontId="0" fillId="3" borderId="46" xfId="0" applyNumberFormat="1" applyFill="1" applyBorder="1"/>
    <xf numFmtId="0" fontId="4" fillId="2" borderId="0" xfId="0" applyFont="1" applyFill="1"/>
    <xf numFmtId="0" fontId="0" fillId="2" borderId="76" xfId="0" applyFill="1" applyBorder="1" applyAlignment="1">
      <alignment horizontal="center"/>
    </xf>
    <xf numFmtId="0" fontId="0" fillId="2" borderId="77" xfId="0" applyFill="1" applyBorder="1" applyAlignment="1">
      <alignment horizontal="center"/>
    </xf>
    <xf numFmtId="0" fontId="0" fillId="2" borderId="75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0" fillId="2" borderId="51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4" borderId="76" xfId="0" applyFill="1" applyBorder="1" applyAlignment="1">
      <alignment horizontal="center"/>
    </xf>
    <xf numFmtId="0" fontId="0" fillId="4" borderId="77" xfId="0" applyFill="1" applyBorder="1" applyAlignment="1">
      <alignment horizontal="center"/>
    </xf>
    <xf numFmtId="0" fontId="4" fillId="3" borderId="0" xfId="0" applyFont="1" applyFill="1" applyAlignment="1">
      <alignment wrapText="1"/>
    </xf>
    <xf numFmtId="4" fontId="14" fillId="2" borderId="54" xfId="3" applyNumberFormat="1" applyFont="1" applyFill="1" applyBorder="1"/>
    <xf numFmtId="0" fontId="19" fillId="3" borderId="0" xfId="0" applyFont="1" applyFill="1"/>
    <xf numFmtId="43" fontId="4" fillId="2" borderId="0" xfId="1" applyFont="1" applyFill="1" applyBorder="1" applyAlignment="1"/>
    <xf numFmtId="171" fontId="4" fillId="2" borderId="0" xfId="1" applyNumberFormat="1" applyFont="1" applyFill="1" applyBorder="1" applyAlignment="1"/>
    <xf numFmtId="0" fontId="0" fillId="2" borderId="81" xfId="0" applyFill="1" applyBorder="1" applyAlignment="1">
      <alignment horizontal="center"/>
    </xf>
    <xf numFmtId="0" fontId="0" fillId="3" borderId="0" xfId="0" applyFill="1" applyAlignment="1">
      <alignment wrapText="1"/>
    </xf>
    <xf numFmtId="170" fontId="17" fillId="2" borderId="48" xfId="0" applyNumberFormat="1" applyFont="1" applyFill="1" applyBorder="1" applyAlignment="1"/>
    <xf numFmtId="170" fontId="17" fillId="2" borderId="72" xfId="0" applyNumberFormat="1" applyFont="1" applyFill="1" applyBorder="1" applyAlignment="1"/>
    <xf numFmtId="170" fontId="16" fillId="0" borderId="72" xfId="0" applyNumberFormat="1" applyFont="1" applyBorder="1"/>
    <xf numFmtId="170" fontId="0" fillId="3" borderId="48" xfId="0" applyNumberFormat="1" applyFill="1" applyBorder="1" applyAlignment="1"/>
    <xf numFmtId="170" fontId="0" fillId="3" borderId="72" xfId="0" applyNumberFormat="1" applyFill="1" applyBorder="1" applyAlignment="1"/>
    <xf numFmtId="170" fontId="17" fillId="2" borderId="43" xfId="0" applyNumberFormat="1" applyFont="1" applyFill="1" applyBorder="1" applyAlignment="1"/>
    <xf numFmtId="170" fontId="17" fillId="2" borderId="46" xfId="0" applyNumberFormat="1" applyFont="1" applyFill="1" applyBorder="1" applyAlignment="1"/>
    <xf numFmtId="170" fontId="16" fillId="0" borderId="46" xfId="0" applyNumberFormat="1" applyFont="1" applyBorder="1"/>
    <xf numFmtId="170" fontId="0" fillId="3" borderId="43" xfId="0" applyNumberFormat="1" applyFill="1" applyBorder="1" applyAlignment="1"/>
    <xf numFmtId="170" fontId="0" fillId="3" borderId="46" xfId="0" applyNumberFormat="1" applyFill="1" applyBorder="1" applyAlignment="1"/>
    <xf numFmtId="170" fontId="8" fillId="3" borderId="43" xfId="0" applyNumberFormat="1" applyFont="1" applyFill="1" applyBorder="1" applyAlignment="1"/>
    <xf numFmtId="170" fontId="8" fillId="3" borderId="46" xfId="0" applyNumberFormat="1" applyFont="1" applyFill="1" applyBorder="1" applyAlignment="1"/>
    <xf numFmtId="170" fontId="17" fillId="2" borderId="44" xfId="0" applyNumberFormat="1" applyFont="1" applyFill="1" applyBorder="1" applyAlignment="1"/>
    <xf numFmtId="170" fontId="17" fillId="2" borderId="52" xfId="0" applyNumberFormat="1" applyFont="1" applyFill="1" applyBorder="1" applyAlignment="1"/>
    <xf numFmtId="170" fontId="16" fillId="0" borderId="52" xfId="0" applyNumberFormat="1" applyFont="1" applyBorder="1"/>
    <xf numFmtId="170" fontId="8" fillId="3" borderId="44" xfId="0" applyNumberFormat="1" applyFont="1" applyFill="1" applyBorder="1" applyAlignment="1"/>
    <xf numFmtId="170" fontId="8" fillId="3" borderId="52" xfId="0" applyNumberFormat="1" applyFont="1" applyFill="1" applyBorder="1" applyAlignment="1"/>
    <xf numFmtId="170" fontId="0" fillId="0" borderId="72" xfId="0" applyNumberFormat="1" applyBorder="1"/>
    <xf numFmtId="170" fontId="0" fillId="0" borderId="46" xfId="0" applyNumberFormat="1" applyBorder="1"/>
    <xf numFmtId="170" fontId="12" fillId="5" borderId="72" xfId="0" applyNumberFormat="1" applyFont="1" applyFill="1" applyBorder="1" applyAlignment="1"/>
    <xf numFmtId="170" fontId="12" fillId="5" borderId="46" xfId="0" applyNumberFormat="1" applyFont="1" applyFill="1" applyBorder="1" applyAlignment="1"/>
    <xf numFmtId="170" fontId="12" fillId="5" borderId="52" xfId="0" applyNumberFormat="1" applyFont="1" applyFill="1" applyBorder="1" applyAlignment="1"/>
    <xf numFmtId="170" fontId="4" fillId="2" borderId="48" xfId="0" applyNumberFormat="1" applyFont="1" applyFill="1" applyBorder="1" applyAlignment="1"/>
    <xf numFmtId="170" fontId="4" fillId="2" borderId="72" xfId="0" applyNumberFormat="1" applyFont="1" applyFill="1" applyBorder="1" applyAlignment="1"/>
    <xf numFmtId="170" fontId="4" fillId="2" borderId="43" xfId="0" applyNumberFormat="1" applyFont="1" applyFill="1" applyBorder="1" applyAlignment="1"/>
    <xf numFmtId="170" fontId="4" fillId="2" borderId="46" xfId="0" applyNumberFormat="1" applyFont="1" applyFill="1" applyBorder="1" applyAlignment="1"/>
    <xf numFmtId="170" fontId="4" fillId="2" borderId="44" xfId="0" applyNumberFormat="1" applyFont="1" applyFill="1" applyBorder="1" applyAlignment="1"/>
    <xf numFmtId="170" fontId="4" fillId="2" borderId="52" xfId="0" applyNumberFormat="1" applyFont="1" applyFill="1" applyBorder="1" applyAlignment="1"/>
    <xf numFmtId="170" fontId="4" fillId="3" borderId="48" xfId="0" applyNumberFormat="1" applyFont="1" applyFill="1" applyBorder="1" applyAlignment="1"/>
    <xf numFmtId="170" fontId="4" fillId="3" borderId="72" xfId="0" applyNumberFormat="1" applyFont="1" applyFill="1" applyBorder="1" applyAlignment="1"/>
    <xf numFmtId="170" fontId="4" fillId="3" borderId="43" xfId="0" applyNumberFormat="1" applyFont="1" applyFill="1" applyBorder="1" applyAlignment="1"/>
    <xf numFmtId="170" fontId="4" fillId="3" borderId="46" xfId="0" applyNumberFormat="1" applyFont="1" applyFill="1" applyBorder="1" applyAlignment="1"/>
    <xf numFmtId="170" fontId="4" fillId="3" borderId="44" xfId="0" applyNumberFormat="1" applyFont="1" applyFill="1" applyBorder="1" applyAlignment="1"/>
    <xf numFmtId="170" fontId="4" fillId="3" borderId="52" xfId="0" applyNumberFormat="1" applyFont="1" applyFill="1" applyBorder="1" applyAlignment="1"/>
    <xf numFmtId="0" fontId="5" fillId="3" borderId="0" xfId="0" applyFont="1" applyFill="1"/>
    <xf numFmtId="0" fontId="0" fillId="3" borderId="53" xfId="0" applyFill="1" applyBorder="1" applyAlignment="1">
      <alignment horizontal="center"/>
    </xf>
    <xf numFmtId="0" fontId="0" fillId="3" borderId="43" xfId="0" applyFill="1" applyBorder="1" applyAlignment="1">
      <alignment horizontal="center"/>
    </xf>
    <xf numFmtId="0" fontId="0" fillId="3" borderId="55" xfId="0" applyFill="1" applyBorder="1" applyAlignment="1">
      <alignment horizontal="center"/>
    </xf>
    <xf numFmtId="165" fontId="0" fillId="3" borderId="45" xfId="0" applyNumberFormat="1" applyFill="1" applyBorder="1" applyAlignment="1">
      <alignment horizontal="center"/>
    </xf>
    <xf numFmtId="165" fontId="15" fillId="3" borderId="45" xfId="0" applyNumberFormat="1" applyFont="1" applyFill="1" applyBorder="1" applyAlignment="1">
      <alignment horizontal="center"/>
    </xf>
    <xf numFmtId="165" fontId="15" fillId="3" borderId="50" xfId="0" applyNumberFormat="1" applyFont="1" applyFill="1" applyBorder="1" applyAlignment="1">
      <alignment horizontal="center"/>
    </xf>
    <xf numFmtId="169" fontId="0" fillId="2" borderId="74" xfId="0" applyNumberFormat="1" applyFill="1" applyBorder="1"/>
    <xf numFmtId="9" fontId="0" fillId="2" borderId="45" xfId="0" applyNumberFormat="1" applyFill="1" applyBorder="1"/>
    <xf numFmtId="9" fontId="4" fillId="0" borderId="87" xfId="0" applyNumberFormat="1" applyFont="1" applyFill="1" applyBorder="1"/>
    <xf numFmtId="4" fontId="4" fillId="0" borderId="87" xfId="3" applyNumberFormat="1" applyFont="1" applyFill="1" applyBorder="1"/>
    <xf numFmtId="166" fontId="4" fillId="0" borderId="45" xfId="3" applyNumberFormat="1" applyFont="1" applyFill="1" applyBorder="1"/>
    <xf numFmtId="166" fontId="4" fillId="0" borderId="88" xfId="3" applyNumberFormat="1" applyFont="1" applyFill="1" applyBorder="1"/>
    <xf numFmtId="10" fontId="12" fillId="3" borderId="45" xfId="0" applyNumberFormat="1" applyFont="1" applyFill="1" applyBorder="1"/>
    <xf numFmtId="2" fontId="4" fillId="2" borderId="0" xfId="0" applyNumberFormat="1" applyFont="1" applyFill="1" applyBorder="1" applyAlignment="1"/>
    <xf numFmtId="0" fontId="4" fillId="2" borderId="89" xfId="0" applyFont="1" applyFill="1" applyBorder="1"/>
    <xf numFmtId="0" fontId="4" fillId="2" borderId="75" xfId="0" applyFont="1" applyFill="1" applyBorder="1" applyAlignment="1"/>
    <xf numFmtId="0" fontId="4" fillId="2" borderId="87" xfId="6" applyNumberFormat="1" applyFont="1" applyFill="1" applyBorder="1"/>
    <xf numFmtId="0" fontId="0" fillId="3" borderId="46" xfId="0" applyNumberFormat="1" applyFill="1" applyBorder="1"/>
    <xf numFmtId="0" fontId="12" fillId="3" borderId="45" xfId="0" applyNumberFormat="1" applyFont="1" applyFill="1" applyBorder="1"/>
    <xf numFmtId="0" fontId="11" fillId="2" borderId="0" xfId="0" applyFont="1" applyFill="1" applyAlignment="1"/>
    <xf numFmtId="0" fontId="4" fillId="3" borderId="0" xfId="0" applyFont="1" applyFill="1" applyBorder="1"/>
    <xf numFmtId="0" fontId="5" fillId="2" borderId="34" xfId="0" applyFont="1" applyFill="1" applyBorder="1" applyAlignment="1">
      <alignment horizontal="center"/>
    </xf>
    <xf numFmtId="0" fontId="5" fillId="2" borderId="35" xfId="0" applyFont="1" applyFill="1" applyBorder="1" applyAlignment="1">
      <alignment horizontal="center"/>
    </xf>
    <xf numFmtId="0" fontId="5" fillId="2" borderId="31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2" borderId="36" xfId="0" applyFont="1" applyFill="1" applyBorder="1" applyAlignment="1">
      <alignment horizontal="center" vertical="center" wrapText="1"/>
    </xf>
    <xf numFmtId="0" fontId="0" fillId="2" borderId="76" xfId="0" applyFill="1" applyBorder="1"/>
    <xf numFmtId="0" fontId="5" fillId="2" borderId="3" xfId="0" applyFont="1" applyFill="1" applyBorder="1" applyAlignment="1">
      <alignment horizontal="left" vertical="center" wrapText="1" indent="1"/>
    </xf>
    <xf numFmtId="0" fontId="0" fillId="2" borderId="94" xfId="0" applyFill="1" applyBorder="1" applyAlignment="1">
      <alignment horizontal="left" indent="2"/>
    </xf>
    <xf numFmtId="0" fontId="0" fillId="2" borderId="95" xfId="0" applyFill="1" applyBorder="1" applyAlignment="1">
      <alignment horizontal="left" indent="2"/>
    </xf>
    <xf numFmtId="4" fontId="0" fillId="2" borderId="53" xfId="3" applyNumberFormat="1" applyFont="1" applyFill="1" applyBorder="1"/>
    <xf numFmtId="1" fontId="0" fillId="3" borderId="45" xfId="0" applyNumberFormat="1" applyFill="1" applyBorder="1" applyAlignment="1"/>
    <xf numFmtId="174" fontId="0" fillId="3" borderId="45" xfId="0" applyNumberFormat="1" applyFill="1" applyBorder="1" applyAlignment="1"/>
    <xf numFmtId="174" fontId="0" fillId="3" borderId="50" xfId="0" applyNumberFormat="1" applyFill="1" applyBorder="1" applyAlignment="1"/>
    <xf numFmtId="2" fontId="0" fillId="3" borderId="46" xfId="0" applyNumberFormat="1" applyFill="1" applyBorder="1"/>
    <xf numFmtId="3" fontId="0" fillId="3" borderId="43" xfId="0" applyNumberFormat="1" applyFill="1" applyBorder="1"/>
    <xf numFmtId="3" fontId="0" fillId="2" borderId="45" xfId="0" applyNumberFormat="1" applyFill="1" applyBorder="1"/>
    <xf numFmtId="3" fontId="0" fillId="2" borderId="49" xfId="0" applyNumberFormat="1" applyFill="1" applyBorder="1"/>
    <xf numFmtId="4" fontId="0" fillId="2" borderId="45" xfId="0" applyNumberFormat="1" applyFill="1" applyBorder="1"/>
    <xf numFmtId="4" fontId="0" fillId="2" borderId="50" xfId="0" applyNumberFormat="1" applyFill="1" applyBorder="1"/>
    <xf numFmtId="0" fontId="4" fillId="2" borderId="44" xfId="0" applyFont="1" applyFill="1" applyBorder="1" applyAlignment="1">
      <alignment horizontal="left" indent="1"/>
    </xf>
    <xf numFmtId="0" fontId="4" fillId="3" borderId="103" xfId="0" applyFont="1" applyFill="1" applyBorder="1" applyAlignment="1">
      <alignment horizontal="center"/>
    </xf>
    <xf numFmtId="0" fontId="4" fillId="3" borderId="91" xfId="0" applyFont="1" applyFill="1" applyBorder="1" applyAlignment="1">
      <alignment horizontal="center"/>
    </xf>
    <xf numFmtId="0" fontId="4" fillId="3" borderId="92" xfId="0" applyFont="1" applyFill="1" applyBorder="1" applyAlignment="1">
      <alignment horizontal="center"/>
    </xf>
    <xf numFmtId="0" fontId="0" fillId="3" borderId="46" xfId="0" applyNumberFormat="1" applyFill="1" applyBorder="1" applyAlignment="1"/>
    <xf numFmtId="0" fontId="0" fillId="3" borderId="52" xfId="0" applyNumberFormat="1" applyFill="1" applyBorder="1" applyAlignment="1"/>
    <xf numFmtId="0" fontId="0" fillId="3" borderId="43" xfId="0" applyNumberFormat="1" applyFill="1" applyBorder="1" applyAlignment="1"/>
    <xf numFmtId="0" fontId="0" fillId="3" borderId="44" xfId="0" applyNumberFormat="1" applyFill="1" applyBorder="1" applyAlignment="1"/>
    <xf numFmtId="0" fontId="0" fillId="3" borderId="43" xfId="0" applyNumberFormat="1" applyFill="1" applyBorder="1"/>
    <xf numFmtId="3" fontId="0" fillId="3" borderId="46" xfId="0" applyNumberFormat="1" applyFill="1" applyBorder="1"/>
    <xf numFmtId="9" fontId="0" fillId="3" borderId="46" xfId="6" applyFont="1" applyFill="1" applyBorder="1"/>
    <xf numFmtId="3" fontId="0" fillId="3" borderId="54" xfId="0" applyNumberFormat="1" applyFill="1" applyBorder="1"/>
    <xf numFmtId="9" fontId="0" fillId="3" borderId="54" xfId="6" applyFont="1" applyFill="1" applyBorder="1"/>
    <xf numFmtId="2" fontId="0" fillId="3" borderId="54" xfId="0" applyNumberFormat="1" applyFill="1" applyBorder="1"/>
    <xf numFmtId="3" fontId="0" fillId="3" borderId="53" xfId="0" applyNumberFormat="1" applyFill="1" applyBorder="1"/>
    <xf numFmtId="0" fontId="0" fillId="2" borderId="96" xfId="0" applyFill="1" applyBorder="1" applyAlignment="1">
      <alignment horizontal="left" indent="2"/>
    </xf>
    <xf numFmtId="4" fontId="0" fillId="2" borderId="44" xfId="3" applyNumberFormat="1" applyFont="1" applyFill="1" applyBorder="1"/>
    <xf numFmtId="4" fontId="14" fillId="2" borderId="52" xfId="3" applyNumberFormat="1" applyFont="1" applyFill="1" applyBorder="1"/>
    <xf numFmtId="0" fontId="11" fillId="3" borderId="0" xfId="0" applyFont="1" applyFill="1" applyAlignment="1"/>
    <xf numFmtId="0" fontId="5" fillId="2" borderId="37" xfId="0" applyFont="1" applyFill="1" applyBorder="1" applyAlignment="1">
      <alignment horizontal="center" vertical="center" wrapText="1"/>
    </xf>
    <xf numFmtId="4" fontId="0" fillId="2" borderId="111" xfId="3" applyNumberFormat="1" applyFont="1" applyFill="1" applyBorder="1"/>
    <xf numFmtId="4" fontId="0" fillId="2" borderId="47" xfId="3" applyNumberFormat="1" applyFont="1" applyFill="1" applyBorder="1"/>
    <xf numFmtId="4" fontId="0" fillId="2" borderId="93" xfId="3" applyNumberFormat="1" applyFont="1" applyFill="1" applyBorder="1"/>
    <xf numFmtId="2" fontId="0" fillId="3" borderId="112" xfId="0" applyNumberFormat="1" applyFill="1" applyBorder="1"/>
    <xf numFmtId="2" fontId="0" fillId="3" borderId="61" xfId="0" applyNumberFormat="1" applyFill="1" applyBorder="1"/>
    <xf numFmtId="0" fontId="0" fillId="3" borderId="90" xfId="0" applyFill="1" applyBorder="1" applyAlignment="1">
      <alignment horizontal="center"/>
    </xf>
    <xf numFmtId="0" fontId="0" fillId="3" borderId="91" xfId="0" applyFill="1" applyBorder="1" applyAlignment="1">
      <alignment horizontal="center"/>
    </xf>
    <xf numFmtId="0" fontId="0" fillId="3" borderId="92" xfId="0" applyFill="1" applyBorder="1" applyAlignment="1">
      <alignment horizontal="center"/>
    </xf>
    <xf numFmtId="0" fontId="4" fillId="2" borderId="116" xfId="0" applyFont="1" applyFill="1" applyBorder="1"/>
    <xf numFmtId="0" fontId="4" fillId="2" borderId="117" xfId="6" applyNumberFormat="1" applyFont="1" applyFill="1" applyBorder="1" applyAlignment="1">
      <alignment horizontal="right"/>
    </xf>
    <xf numFmtId="0" fontId="4" fillId="2" borderId="118" xfId="0" applyFont="1" applyFill="1" applyBorder="1"/>
    <xf numFmtId="0" fontId="4" fillId="2" borderId="119" xfId="6" applyNumberFormat="1" applyFont="1" applyFill="1" applyBorder="1"/>
    <xf numFmtId="0" fontId="4" fillId="2" borderId="45" xfId="6" applyNumberFormat="1" applyFont="1" applyFill="1" applyBorder="1"/>
    <xf numFmtId="0" fontId="4" fillId="2" borderId="50" xfId="6" applyNumberFormat="1" applyFont="1" applyFill="1" applyBorder="1" applyAlignment="1">
      <alignment horizontal="right"/>
    </xf>
    <xf numFmtId="3" fontId="23" fillId="0" borderId="53" xfId="0" applyNumberFormat="1" applyFont="1" applyBorder="1" applyAlignment="1">
      <alignment horizontal="right" vertical="center"/>
    </xf>
    <xf numFmtId="3" fontId="23" fillId="0" borderId="54" xfId="0" applyNumberFormat="1" applyFont="1" applyBorder="1" applyAlignment="1">
      <alignment horizontal="right" vertical="center"/>
    </xf>
    <xf numFmtId="3" fontId="23" fillId="0" borderId="55" xfId="0" applyNumberFormat="1" applyFont="1" applyBorder="1" applyAlignment="1">
      <alignment horizontal="right" vertical="center"/>
    </xf>
    <xf numFmtId="3" fontId="23" fillId="0" borderId="43" xfId="0" applyNumberFormat="1" applyFont="1" applyBorder="1" applyAlignment="1">
      <alignment horizontal="right" vertical="center"/>
    </xf>
    <xf numFmtId="3" fontId="23" fillId="0" borderId="46" xfId="0" applyNumberFormat="1" applyFont="1" applyBorder="1" applyAlignment="1">
      <alignment horizontal="right" vertical="center"/>
    </xf>
    <xf numFmtId="3" fontId="23" fillId="0" borderId="44" xfId="0" applyNumberFormat="1" applyFont="1" applyBorder="1" applyAlignment="1">
      <alignment horizontal="right" vertical="center"/>
    </xf>
    <xf numFmtId="3" fontId="23" fillId="0" borderId="52" xfId="0" applyNumberFormat="1" applyFont="1" applyBorder="1" applyAlignment="1">
      <alignment horizontal="right" vertical="center"/>
    </xf>
    <xf numFmtId="0" fontId="0" fillId="3" borderId="121" xfId="0" applyFill="1" applyBorder="1" applyAlignment="1">
      <alignment horizontal="center"/>
    </xf>
    <xf numFmtId="0" fontId="24" fillId="7" borderId="18" xfId="0" applyFont="1" applyFill="1" applyBorder="1" applyAlignment="1">
      <alignment horizontal="center" vertical="center"/>
    </xf>
    <xf numFmtId="0" fontId="24" fillId="7" borderId="7" xfId="0" applyFont="1" applyFill="1" applyBorder="1" applyAlignment="1">
      <alignment horizontal="center" vertical="center"/>
    </xf>
    <xf numFmtId="0" fontId="24" fillId="7" borderId="8" xfId="0" applyFont="1" applyFill="1" applyBorder="1" applyAlignment="1">
      <alignment horizontal="center" vertical="center"/>
    </xf>
    <xf numFmtId="0" fontId="5" fillId="7" borderId="10" xfId="0" applyFont="1" applyFill="1" applyBorder="1" applyAlignment="1">
      <alignment horizontal="center" vertical="center"/>
    </xf>
    <xf numFmtId="0" fontId="5" fillId="7" borderId="98" xfId="0" applyFont="1" applyFill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7" borderId="8" xfId="0" applyFont="1" applyFill="1" applyBorder="1" applyAlignment="1">
      <alignment horizontal="center"/>
    </xf>
    <xf numFmtId="172" fontId="4" fillId="3" borderId="46" xfId="0" applyNumberFormat="1" applyFont="1" applyFill="1" applyBorder="1" applyAlignment="1">
      <alignment horizontal="center" vertical="center"/>
    </xf>
    <xf numFmtId="172" fontId="8" fillId="3" borderId="46" xfId="0" applyNumberFormat="1" applyFont="1" applyFill="1" applyBorder="1" applyAlignment="1">
      <alignment horizontal="center" vertical="center"/>
    </xf>
    <xf numFmtId="172" fontId="20" fillId="3" borderId="46" xfId="0" applyNumberFormat="1" applyFont="1" applyFill="1" applyBorder="1" applyAlignment="1">
      <alignment horizontal="center" vertical="center"/>
    </xf>
    <xf numFmtId="172" fontId="4" fillId="3" borderId="54" xfId="0" applyNumberFormat="1" applyFont="1" applyFill="1" applyBorder="1"/>
    <xf numFmtId="172" fontId="8" fillId="3" borderId="65" xfId="0" applyNumberFormat="1" applyFont="1" applyFill="1" applyBorder="1" applyAlignment="1">
      <alignment horizontal="center" vertical="center"/>
    </xf>
    <xf numFmtId="172" fontId="20" fillId="3" borderId="65" xfId="0" applyNumberFormat="1" applyFont="1" applyFill="1" applyBorder="1" applyAlignment="1">
      <alignment horizontal="center" vertical="center"/>
    </xf>
    <xf numFmtId="0" fontId="4" fillId="3" borderId="90" xfId="0" applyFont="1" applyFill="1" applyBorder="1" applyAlignment="1">
      <alignment horizontal="left"/>
    </xf>
    <xf numFmtId="0" fontId="4" fillId="3" borderId="91" xfId="0" applyFont="1" applyFill="1" applyBorder="1" applyAlignment="1">
      <alignment horizontal="left" indent="1"/>
    </xf>
    <xf numFmtId="0" fontId="4" fillId="3" borderId="124" xfId="0" applyFont="1" applyFill="1" applyBorder="1" applyAlignment="1">
      <alignment horizontal="left" indent="1"/>
    </xf>
    <xf numFmtId="0" fontId="4" fillId="3" borderId="92" xfId="0" applyFont="1" applyFill="1" applyBorder="1" applyAlignment="1">
      <alignment horizontal="left" indent="1"/>
    </xf>
    <xf numFmtId="172" fontId="4" fillId="3" borderId="53" xfId="0" applyNumberFormat="1" applyFont="1" applyFill="1" applyBorder="1"/>
    <xf numFmtId="172" fontId="4" fillId="3" borderId="55" xfId="0" applyNumberFormat="1" applyFont="1" applyFill="1" applyBorder="1"/>
    <xf numFmtId="172" fontId="4" fillId="3" borderId="43" xfId="0" applyNumberFormat="1" applyFont="1" applyFill="1" applyBorder="1" applyAlignment="1">
      <alignment horizontal="center" vertical="center"/>
    </xf>
    <xf numFmtId="172" fontId="4" fillId="3" borderId="45" xfId="0" applyNumberFormat="1" applyFont="1" applyFill="1" applyBorder="1" applyAlignment="1">
      <alignment horizontal="center" vertical="center"/>
    </xf>
    <xf numFmtId="172" fontId="8" fillId="3" borderId="43" xfId="0" applyNumberFormat="1" applyFont="1" applyFill="1" applyBorder="1" applyAlignment="1">
      <alignment horizontal="center" vertical="center"/>
    </xf>
    <xf numFmtId="172" fontId="8" fillId="3" borderId="45" xfId="0" applyNumberFormat="1" applyFont="1" applyFill="1" applyBorder="1" applyAlignment="1">
      <alignment horizontal="center" vertical="center"/>
    </xf>
    <xf numFmtId="172" fontId="8" fillId="3" borderId="67" xfId="0" applyNumberFormat="1" applyFont="1" applyFill="1" applyBorder="1" applyAlignment="1">
      <alignment horizontal="center" vertical="center"/>
    </xf>
    <xf numFmtId="172" fontId="8" fillId="3" borderId="88" xfId="0" applyNumberFormat="1" applyFont="1" applyFill="1" applyBorder="1" applyAlignment="1">
      <alignment horizontal="center" vertical="center"/>
    </xf>
    <xf numFmtId="172" fontId="20" fillId="3" borderId="43" xfId="0" applyNumberFormat="1" applyFont="1" applyFill="1" applyBorder="1" applyAlignment="1">
      <alignment horizontal="center" vertical="center"/>
    </xf>
    <xf numFmtId="172" fontId="20" fillId="3" borderId="45" xfId="0" applyNumberFormat="1" applyFont="1" applyFill="1" applyBorder="1" applyAlignment="1">
      <alignment horizontal="center" vertical="center"/>
    </xf>
    <xf numFmtId="172" fontId="20" fillId="3" borderId="67" xfId="0" applyNumberFormat="1" applyFont="1" applyFill="1" applyBorder="1" applyAlignment="1">
      <alignment horizontal="center" vertical="center"/>
    </xf>
    <xf numFmtId="172" fontId="20" fillId="3" borderId="88" xfId="0" applyNumberFormat="1" applyFont="1" applyFill="1" applyBorder="1" applyAlignment="1">
      <alignment horizontal="center" vertical="center"/>
    </xf>
    <xf numFmtId="172" fontId="20" fillId="3" borderId="44" xfId="0" applyNumberFormat="1" applyFont="1" applyFill="1" applyBorder="1" applyAlignment="1">
      <alignment horizontal="center" vertical="center"/>
    </xf>
    <xf numFmtId="172" fontId="20" fillId="3" borderId="52" xfId="0" applyNumberFormat="1" applyFont="1" applyFill="1" applyBorder="1" applyAlignment="1">
      <alignment horizontal="center" vertical="center"/>
    </xf>
    <xf numFmtId="172" fontId="20" fillId="3" borderId="50" xfId="0" applyNumberFormat="1" applyFont="1" applyFill="1" applyBorder="1" applyAlignment="1">
      <alignment horizontal="center" vertical="center"/>
    </xf>
    <xf numFmtId="0" fontId="5" fillId="7" borderId="113" xfId="0" applyFont="1" applyFill="1" applyBorder="1" applyAlignment="1">
      <alignment horizontal="center" vertical="center" wrapText="1"/>
    </xf>
    <xf numFmtId="0" fontId="4" fillId="3" borderId="91" xfId="0" applyFont="1" applyFill="1" applyBorder="1" applyAlignment="1">
      <alignment horizontal="left"/>
    </xf>
    <xf numFmtId="0" fontId="4" fillId="3" borderId="92" xfId="0" applyFont="1" applyFill="1" applyBorder="1" applyAlignment="1">
      <alignment horizontal="left"/>
    </xf>
    <xf numFmtId="170" fontId="4" fillId="3" borderId="46" xfId="0" applyNumberFormat="1" applyFont="1" applyFill="1" applyBorder="1"/>
    <xf numFmtId="169" fontId="4" fillId="3" borderId="46" xfId="0" applyNumberFormat="1" applyFont="1" applyFill="1" applyBorder="1"/>
    <xf numFmtId="173" fontId="4" fillId="3" borderId="46" xfId="0" applyNumberFormat="1" applyFont="1" applyFill="1" applyBorder="1"/>
    <xf numFmtId="170" fontId="4" fillId="3" borderId="45" xfId="0" applyNumberFormat="1" applyFont="1" applyFill="1" applyBorder="1"/>
    <xf numFmtId="170" fontId="4" fillId="3" borderId="52" xfId="0" applyNumberFormat="1" applyFont="1" applyFill="1" applyBorder="1"/>
    <xf numFmtId="169" fontId="4" fillId="3" borderId="52" xfId="0" applyNumberFormat="1" applyFont="1" applyFill="1" applyBorder="1"/>
    <xf numFmtId="173" fontId="4" fillId="3" borderId="52" xfId="0" applyNumberFormat="1" applyFont="1" applyFill="1" applyBorder="1"/>
    <xf numFmtId="170" fontId="4" fillId="3" borderId="50" xfId="0" applyNumberFormat="1" applyFont="1" applyFill="1" applyBorder="1"/>
    <xf numFmtId="2" fontId="4" fillId="3" borderId="46" xfId="0" applyNumberFormat="1" applyFont="1" applyFill="1" applyBorder="1"/>
    <xf numFmtId="176" fontId="4" fillId="3" borderId="46" xfId="1" applyNumberFormat="1" applyFont="1" applyFill="1" applyBorder="1"/>
    <xf numFmtId="175" fontId="4" fillId="3" borderId="46" xfId="0" applyNumberFormat="1" applyFont="1" applyFill="1" applyBorder="1"/>
    <xf numFmtId="2" fontId="4" fillId="3" borderId="52" xfId="0" applyNumberFormat="1" applyFont="1" applyFill="1" applyBorder="1"/>
    <xf numFmtId="176" fontId="4" fillId="3" borderId="52" xfId="1" applyNumberFormat="1" applyFont="1" applyFill="1" applyBorder="1"/>
    <xf numFmtId="175" fontId="4" fillId="3" borderId="52" xfId="0" applyNumberFormat="1" applyFont="1" applyFill="1" applyBorder="1"/>
    <xf numFmtId="164" fontId="23" fillId="6" borderId="46" xfId="0" applyNumberFormat="1" applyFont="1" applyFill="1" applyBorder="1"/>
    <xf numFmtId="176" fontId="23" fillId="6" borderId="46" xfId="1" applyNumberFormat="1" applyFont="1" applyFill="1" applyBorder="1"/>
    <xf numFmtId="1" fontId="23" fillId="6" borderId="46" xfId="0" applyNumberFormat="1" applyFont="1" applyFill="1" applyBorder="1"/>
    <xf numFmtId="164" fontId="23" fillId="6" borderId="52" xfId="0" applyNumberFormat="1" applyFont="1" applyFill="1" applyBorder="1"/>
    <xf numFmtId="176" fontId="23" fillId="6" borderId="52" xfId="1" applyNumberFormat="1" applyFont="1" applyFill="1" applyBorder="1"/>
    <xf numFmtId="1" fontId="23" fillId="6" borderId="52" xfId="0" applyNumberFormat="1" applyFont="1" applyFill="1" applyBorder="1"/>
    <xf numFmtId="170" fontId="4" fillId="3" borderId="54" xfId="0" applyNumberFormat="1" applyFont="1" applyFill="1" applyBorder="1"/>
    <xf numFmtId="169" fontId="4" fillId="3" borderId="54" xfId="0" applyNumberFormat="1" applyFont="1" applyFill="1" applyBorder="1"/>
    <xf numFmtId="173" fontId="4" fillId="3" borderId="54" xfId="0" applyNumberFormat="1" applyFont="1" applyFill="1" applyBorder="1"/>
    <xf numFmtId="170" fontId="4" fillId="3" borderId="55" xfId="0" applyNumberFormat="1" applyFont="1" applyFill="1" applyBorder="1"/>
    <xf numFmtId="170" fontId="4" fillId="3" borderId="53" xfId="0" applyNumberFormat="1" applyFont="1" applyFill="1" applyBorder="1"/>
    <xf numFmtId="170" fontId="4" fillId="3" borderId="43" xfId="0" applyNumberFormat="1" applyFont="1" applyFill="1" applyBorder="1"/>
    <xf numFmtId="170" fontId="4" fillId="3" borderId="44" xfId="0" applyNumberFormat="1" applyFont="1" applyFill="1" applyBorder="1"/>
    <xf numFmtId="2" fontId="4" fillId="3" borderId="43" xfId="0" applyNumberFormat="1" applyFont="1" applyFill="1" applyBorder="1"/>
    <xf numFmtId="2" fontId="4" fillId="3" borderId="44" xfId="0" applyNumberFormat="1" applyFont="1" applyFill="1" applyBorder="1"/>
    <xf numFmtId="164" fontId="23" fillId="6" borderId="43" xfId="0" applyNumberFormat="1" applyFont="1" applyFill="1" applyBorder="1"/>
    <xf numFmtId="164" fontId="23" fillId="6" borderId="44" xfId="0" applyNumberFormat="1" applyFont="1" applyFill="1" applyBorder="1"/>
    <xf numFmtId="170" fontId="12" fillId="3" borderId="46" xfId="0" applyNumberFormat="1" applyFont="1" applyFill="1" applyBorder="1"/>
    <xf numFmtId="172" fontId="0" fillId="3" borderId="53" xfId="0" applyNumberFormat="1" applyFill="1" applyBorder="1" applyAlignment="1">
      <alignment horizontal="center"/>
    </xf>
    <xf numFmtId="172" fontId="0" fillId="3" borderId="55" xfId="0" applyNumberFormat="1" applyFill="1" applyBorder="1" applyAlignment="1">
      <alignment horizontal="center"/>
    </xf>
    <xf numFmtId="0" fontId="0" fillId="3" borderId="43" xfId="0" applyFill="1" applyBorder="1"/>
    <xf numFmtId="0" fontId="0" fillId="3" borderId="45" xfId="0" applyFill="1" applyBorder="1"/>
    <xf numFmtId="0" fontId="0" fillId="3" borderId="44" xfId="0" applyFill="1" applyBorder="1"/>
    <xf numFmtId="0" fontId="0" fillId="3" borderId="50" xfId="0" applyFill="1" applyBorder="1"/>
    <xf numFmtId="170" fontId="12" fillId="3" borderId="52" xfId="0" applyNumberFormat="1" applyFont="1" applyFill="1" applyBorder="1"/>
    <xf numFmtId="170" fontId="12" fillId="3" borderId="65" xfId="0" applyNumberFormat="1" applyFont="1" applyFill="1" applyBorder="1"/>
    <xf numFmtId="170" fontId="4" fillId="3" borderId="65" xfId="0" applyNumberFormat="1" applyFont="1" applyFill="1" applyBorder="1"/>
    <xf numFmtId="170" fontId="4" fillId="3" borderId="88" xfId="0" applyNumberFormat="1" applyFont="1" applyFill="1" applyBorder="1"/>
    <xf numFmtId="170" fontId="4" fillId="3" borderId="67" xfId="0" applyNumberFormat="1" applyFont="1" applyFill="1" applyBorder="1"/>
    <xf numFmtId="169" fontId="4" fillId="3" borderId="65" xfId="0" applyNumberFormat="1" applyFont="1" applyFill="1" applyBorder="1"/>
    <xf numFmtId="173" fontId="4" fillId="3" borderId="65" xfId="0" applyNumberFormat="1" applyFont="1" applyFill="1" applyBorder="1"/>
    <xf numFmtId="0" fontId="0" fillId="3" borderId="67" xfId="0" applyFill="1" applyBorder="1"/>
    <xf numFmtId="0" fontId="0" fillId="3" borderId="88" xfId="0" applyFill="1" applyBorder="1"/>
    <xf numFmtId="164" fontId="23" fillId="6" borderId="67" xfId="0" applyNumberFormat="1" applyFont="1" applyFill="1" applyBorder="1"/>
    <xf numFmtId="164" fontId="23" fillId="6" borderId="65" xfId="0" applyNumberFormat="1" applyFont="1" applyFill="1" applyBorder="1"/>
    <xf numFmtId="0" fontId="5" fillId="7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7" borderId="10" xfId="0" applyFont="1" applyFill="1" applyBorder="1" applyAlignment="1"/>
    <xf numFmtId="0" fontId="5" fillId="7" borderId="11" xfId="0" applyFont="1" applyFill="1" applyBorder="1" applyAlignment="1">
      <alignment horizontal="center" vertical="center"/>
    </xf>
    <xf numFmtId="0" fontId="5" fillId="7" borderId="10" xfId="0" applyFont="1" applyFill="1" applyBorder="1" applyAlignment="1">
      <alignment horizontal="center" vertical="center" wrapText="1"/>
    </xf>
    <xf numFmtId="0" fontId="5" fillId="7" borderId="12" xfId="0" applyFont="1" applyFill="1" applyBorder="1" applyAlignment="1">
      <alignment horizontal="center" vertical="center" wrapText="1"/>
    </xf>
    <xf numFmtId="0" fontId="5" fillId="7" borderId="11" xfId="0" applyFont="1" applyFill="1" applyBorder="1" applyAlignment="1">
      <alignment horizontal="center" vertical="center" wrapText="1"/>
    </xf>
    <xf numFmtId="0" fontId="5" fillId="7" borderId="7" xfId="0" applyFont="1" applyFill="1" applyBorder="1" applyAlignment="1">
      <alignment horizontal="center" vertical="center"/>
    </xf>
    <xf numFmtId="0" fontId="23" fillId="0" borderId="91" xfId="0" applyFont="1" applyBorder="1" applyAlignment="1">
      <alignment horizontal="left" vertical="center" indent="1"/>
    </xf>
    <xf numFmtId="0" fontId="23" fillId="0" borderId="92" xfId="0" applyFont="1" applyBorder="1" applyAlignment="1">
      <alignment horizontal="left" vertical="center" indent="1"/>
    </xf>
    <xf numFmtId="0" fontId="23" fillId="0" borderId="90" xfId="0" applyFont="1" applyBorder="1" applyAlignment="1">
      <alignment horizontal="left" vertical="center"/>
    </xf>
    <xf numFmtId="0" fontId="23" fillId="0" borderId="124" xfId="0" applyFont="1" applyBorder="1" applyAlignment="1">
      <alignment horizontal="left" vertical="center" indent="1"/>
    </xf>
    <xf numFmtId="3" fontId="23" fillId="0" borderId="67" xfId="0" applyNumberFormat="1" applyFont="1" applyBorder="1" applyAlignment="1">
      <alignment horizontal="right" vertical="center"/>
    </xf>
    <xf numFmtId="3" fontId="23" fillId="0" borderId="65" xfId="0" applyNumberFormat="1" applyFont="1" applyBorder="1" applyAlignment="1">
      <alignment horizontal="right" vertical="center"/>
    </xf>
    <xf numFmtId="3" fontId="23" fillId="0" borderId="88" xfId="0" applyNumberFormat="1" applyFont="1" applyBorder="1" applyAlignment="1">
      <alignment horizontal="right" vertical="center"/>
    </xf>
    <xf numFmtId="0" fontId="5" fillId="7" borderId="84" xfId="0" applyFont="1" applyFill="1" applyBorder="1"/>
    <xf numFmtId="0" fontId="5" fillId="7" borderId="125" xfId="0" applyFont="1" applyFill="1" applyBorder="1"/>
    <xf numFmtId="165" fontId="0" fillId="3" borderId="73" xfId="0" applyNumberFormat="1" applyFill="1" applyBorder="1" applyAlignment="1">
      <alignment horizontal="center"/>
    </xf>
    <xf numFmtId="165" fontId="15" fillId="3" borderId="73" xfId="0" applyNumberFormat="1" applyFont="1" applyFill="1" applyBorder="1" applyAlignment="1">
      <alignment horizontal="center"/>
    </xf>
    <xf numFmtId="165" fontId="15" fillId="3" borderId="115" xfId="0" applyNumberFormat="1" applyFont="1" applyFill="1" applyBorder="1" applyAlignment="1">
      <alignment horizontal="center"/>
    </xf>
    <xf numFmtId="0" fontId="5" fillId="7" borderId="113" xfId="0" applyFont="1" applyFill="1" applyBorder="1"/>
    <xf numFmtId="0" fontId="0" fillId="2" borderId="90" xfId="0" applyFill="1" applyBorder="1" applyAlignment="1">
      <alignment horizontal="center"/>
    </xf>
    <xf numFmtId="0" fontId="0" fillId="2" borderId="91" xfId="0" applyFill="1" applyBorder="1" applyAlignment="1">
      <alignment horizontal="center"/>
    </xf>
    <xf numFmtId="0" fontId="0" fillId="2" borderId="92" xfId="0" applyFill="1" applyBorder="1" applyAlignment="1">
      <alignment horizontal="center"/>
    </xf>
    <xf numFmtId="169" fontId="0" fillId="2" borderId="127" xfId="0" applyNumberFormat="1" applyFill="1" applyBorder="1"/>
    <xf numFmtId="169" fontId="0" fillId="2" borderId="73" xfId="0" applyNumberFormat="1" applyFill="1" applyBorder="1"/>
    <xf numFmtId="169" fontId="0" fillId="2" borderId="115" xfId="0" applyNumberFormat="1" applyFill="1" applyBorder="1"/>
    <xf numFmtId="0" fontId="5" fillId="7" borderId="18" xfId="0" applyFont="1" applyFill="1" applyBorder="1" applyAlignment="1">
      <alignment horizontal="center"/>
    </xf>
    <xf numFmtId="168" fontId="0" fillId="2" borderId="53" xfId="0" applyNumberFormat="1" applyFill="1" applyBorder="1" applyAlignment="1">
      <alignment horizontal="center"/>
    </xf>
    <xf numFmtId="168" fontId="0" fillId="2" borderId="49" xfId="0" applyNumberFormat="1" applyFill="1" applyBorder="1" applyAlignment="1">
      <alignment horizontal="center"/>
    </xf>
    <xf numFmtId="168" fontId="0" fillId="2" borderId="43" xfId="0" applyNumberFormat="1" applyFill="1" applyBorder="1" applyAlignment="1">
      <alignment horizontal="center"/>
    </xf>
    <xf numFmtId="168" fontId="0" fillId="2" borderId="45" xfId="0" applyNumberFormat="1" applyFill="1" applyBorder="1" applyAlignment="1">
      <alignment horizontal="center"/>
    </xf>
    <xf numFmtId="168" fontId="0" fillId="2" borderId="44" xfId="0" applyNumberFormat="1" applyFill="1" applyBorder="1" applyAlignment="1">
      <alignment horizontal="center"/>
    </xf>
    <xf numFmtId="168" fontId="0" fillId="2" borderId="50" xfId="0" applyNumberFormat="1" applyFill="1" applyBorder="1" applyAlignment="1">
      <alignment horizontal="center"/>
    </xf>
    <xf numFmtId="0" fontId="5" fillId="7" borderId="18" xfId="0" applyFont="1" applyFill="1" applyBorder="1" applyAlignment="1">
      <alignment horizontal="center" vertical="center"/>
    </xf>
    <xf numFmtId="10" fontId="0" fillId="2" borderId="45" xfId="6" applyNumberFormat="1" applyFont="1" applyFill="1" applyBorder="1" applyAlignment="1">
      <alignment vertical="center"/>
    </xf>
    <xf numFmtId="0" fontId="5" fillId="7" borderId="18" xfId="0" applyFont="1" applyFill="1" applyBorder="1" applyAlignment="1">
      <alignment horizontal="center" vertical="center" wrapText="1"/>
    </xf>
    <xf numFmtId="0" fontId="5" fillId="7" borderId="7" xfId="0" applyFont="1" applyFill="1" applyBorder="1" applyAlignment="1">
      <alignment horizontal="center" vertical="center" wrapText="1"/>
    </xf>
    <xf numFmtId="0" fontId="0" fillId="4" borderId="0" xfId="0" applyFill="1"/>
    <xf numFmtId="0" fontId="5" fillId="7" borderId="24" xfId="0" applyFont="1" applyFill="1" applyBorder="1" applyAlignment="1">
      <alignment horizontal="center"/>
    </xf>
    <xf numFmtId="0" fontId="4" fillId="3" borderId="0" xfId="0" applyFont="1" applyFill="1" applyBorder="1" applyAlignment="1"/>
    <xf numFmtId="0" fontId="8" fillId="3" borderId="109" xfId="0" applyFont="1" applyFill="1" applyBorder="1" applyAlignment="1"/>
    <xf numFmtId="0" fontId="4" fillId="3" borderId="120" xfId="0" applyFont="1" applyFill="1" applyBorder="1" applyAlignment="1"/>
    <xf numFmtId="0" fontId="9" fillId="3" borderId="114" xfId="0" applyFont="1" applyFill="1" applyBorder="1" applyAlignment="1"/>
    <xf numFmtId="0" fontId="5" fillId="7" borderId="7" xfId="0" applyFont="1" applyFill="1" applyBorder="1" applyAlignment="1">
      <alignment horizontal="center" vertical="center" wrapText="1"/>
    </xf>
    <xf numFmtId="0" fontId="11" fillId="3" borderId="0" xfId="0" applyFont="1" applyFill="1" applyAlignment="1"/>
    <xf numFmtId="0" fontId="5" fillId="7" borderId="21" xfId="0" applyFont="1" applyFill="1" applyBorder="1" applyAlignment="1">
      <alignment horizontal="center" vertical="center" wrapText="1"/>
    </xf>
    <xf numFmtId="2" fontId="0" fillId="3" borderId="111" xfId="0" applyNumberFormat="1" applyFill="1" applyBorder="1"/>
    <xf numFmtId="2" fontId="0" fillId="3" borderId="47" xfId="0" applyNumberFormat="1" applyFill="1" applyBorder="1"/>
    <xf numFmtId="3" fontId="0" fillId="3" borderId="112" xfId="0" applyNumberFormat="1" applyFill="1" applyBorder="1"/>
    <xf numFmtId="3" fontId="0" fillId="3" borderId="61" xfId="0" applyNumberFormat="1" applyFill="1" applyBorder="1"/>
    <xf numFmtId="9" fontId="0" fillId="3" borderId="111" xfId="6" applyFont="1" applyFill="1" applyBorder="1"/>
    <xf numFmtId="9" fontId="0" fillId="3" borderId="47" xfId="6" applyFont="1" applyFill="1" applyBorder="1"/>
    <xf numFmtId="0" fontId="4" fillId="2" borderId="43" xfId="0" applyFont="1" applyFill="1" applyBorder="1" applyAlignment="1">
      <alignment horizontal="left"/>
    </xf>
    <xf numFmtId="0" fontId="11" fillId="3" borderId="0" xfId="0" applyFont="1" applyFill="1" applyAlignment="1"/>
    <xf numFmtId="2" fontId="25" fillId="3" borderId="46" xfId="0" applyNumberFormat="1" applyFont="1" applyFill="1" applyBorder="1"/>
    <xf numFmtId="177" fontId="0" fillId="3" borderId="43" xfId="0" applyNumberFormat="1" applyFill="1" applyBorder="1" applyAlignment="1"/>
    <xf numFmtId="0" fontId="5" fillId="7" borderId="10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horizontal="center" vertical="center"/>
    </xf>
    <xf numFmtId="0" fontId="5" fillId="7" borderId="10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horizontal="center" vertical="center"/>
    </xf>
    <xf numFmtId="0" fontId="5" fillId="7" borderId="7" xfId="0" applyFont="1" applyFill="1" applyBorder="1" applyAlignment="1">
      <alignment horizontal="center" vertical="center" wrapText="1"/>
    </xf>
    <xf numFmtId="0" fontId="11" fillId="3" borderId="0" xfId="0" applyFont="1" applyFill="1" applyAlignment="1"/>
    <xf numFmtId="178" fontId="0" fillId="3" borderId="54" xfId="0" applyNumberFormat="1" applyFill="1" applyBorder="1"/>
    <xf numFmtId="178" fontId="0" fillId="3" borderId="46" xfId="0" applyNumberFormat="1" applyFill="1" applyBorder="1"/>
    <xf numFmtId="0" fontId="4" fillId="3" borderId="43" xfId="0" applyFont="1" applyFill="1" applyBorder="1" applyAlignment="1">
      <alignment horizontal="left" indent="1"/>
    </xf>
    <xf numFmtId="3" fontId="4" fillId="3" borderId="46" xfId="3" applyNumberFormat="1" applyFont="1" applyFill="1" applyBorder="1"/>
    <xf numFmtId="3" fontId="4" fillId="3" borderId="45" xfId="3" applyNumberFormat="1" applyFont="1" applyFill="1" applyBorder="1"/>
    <xf numFmtId="10" fontId="4" fillId="3" borderId="46" xfId="6" applyNumberFormat="1" applyFont="1" applyFill="1" applyBorder="1"/>
    <xf numFmtId="10" fontId="4" fillId="3" borderId="45" xfId="6" applyNumberFormat="1" applyFont="1" applyFill="1" applyBorder="1"/>
    <xf numFmtId="0" fontId="4" fillId="3" borderId="67" xfId="0" applyFont="1" applyFill="1" applyBorder="1" applyAlignment="1">
      <alignment horizontal="left" indent="1"/>
    </xf>
    <xf numFmtId="4" fontId="4" fillId="3" borderId="88" xfId="3" applyNumberFormat="1" applyFont="1" applyFill="1" applyBorder="1"/>
    <xf numFmtId="2" fontId="8" fillId="3" borderId="72" xfId="1" applyNumberFormat="1" applyFont="1" applyFill="1" applyBorder="1" applyAlignment="1"/>
    <xf numFmtId="2" fontId="8" fillId="3" borderId="100" xfId="1" applyNumberFormat="1" applyFont="1" applyFill="1" applyBorder="1" applyAlignment="1"/>
    <xf numFmtId="2" fontId="4" fillId="3" borderId="72" xfId="1" applyNumberFormat="1" applyFont="1" applyFill="1" applyBorder="1" applyAlignment="1"/>
    <xf numFmtId="2" fontId="4" fillId="3" borderId="100" xfId="1" applyNumberFormat="1" applyFont="1" applyFill="1" applyBorder="1" applyAlignment="1"/>
    <xf numFmtId="164" fontId="4" fillId="3" borderId="72" xfId="1" applyNumberFormat="1" applyFont="1" applyFill="1" applyBorder="1" applyAlignment="1"/>
    <xf numFmtId="164" fontId="4" fillId="3" borderId="100" xfId="1" applyNumberFormat="1" applyFont="1" applyFill="1" applyBorder="1" applyAlignment="1"/>
    <xf numFmtId="2" fontId="8" fillId="3" borderId="46" xfId="1" applyNumberFormat="1" applyFont="1" applyFill="1" applyBorder="1" applyAlignment="1"/>
    <xf numFmtId="2" fontId="8" fillId="3" borderId="101" xfId="1" applyNumberFormat="1" applyFont="1" applyFill="1" applyBorder="1" applyAlignment="1"/>
    <xf numFmtId="2" fontId="4" fillId="3" borderId="46" xfId="1" applyNumberFormat="1" applyFont="1" applyFill="1" applyBorder="1" applyAlignment="1"/>
    <xf numFmtId="2" fontId="4" fillId="3" borderId="101" xfId="1" applyNumberFormat="1" applyFont="1" applyFill="1" applyBorder="1" applyAlignment="1"/>
    <xf numFmtId="164" fontId="4" fillId="3" borderId="46" xfId="1" applyNumberFormat="1" applyFont="1" applyFill="1" applyBorder="1" applyAlignment="1"/>
    <xf numFmtId="164" fontId="4" fillId="3" borderId="101" xfId="1" applyNumberFormat="1" applyFont="1" applyFill="1" applyBorder="1" applyAlignment="1"/>
    <xf numFmtId="2" fontId="15" fillId="3" borderId="46" xfId="1" applyNumberFormat="1" applyFont="1" applyFill="1" applyBorder="1" applyAlignment="1"/>
    <xf numFmtId="2" fontId="15" fillId="3" borderId="101" xfId="1" applyNumberFormat="1" applyFont="1" applyFill="1" applyBorder="1" applyAlignment="1"/>
    <xf numFmtId="164" fontId="15" fillId="3" borderId="46" xfId="1" applyNumberFormat="1" applyFont="1" applyFill="1" applyBorder="1" applyAlignment="1"/>
    <xf numFmtId="2" fontId="15" fillId="3" borderId="46" xfId="1" applyNumberFormat="1" applyFont="1" applyFill="1" applyBorder="1"/>
    <xf numFmtId="2" fontId="15" fillId="3" borderId="101" xfId="1" applyNumberFormat="1" applyFont="1" applyFill="1" applyBorder="1"/>
    <xf numFmtId="164" fontId="15" fillId="3" borderId="46" xfId="1" applyNumberFormat="1" applyFont="1" applyFill="1" applyBorder="1"/>
    <xf numFmtId="164" fontId="13" fillId="3" borderId="46" xfId="1" applyNumberFormat="1" applyFont="1" applyFill="1" applyBorder="1" applyAlignment="1"/>
    <xf numFmtId="164" fontId="15" fillId="3" borderId="101" xfId="1" applyNumberFormat="1" applyFont="1" applyFill="1" applyBorder="1" applyAlignment="1"/>
    <xf numFmtId="2" fontId="0" fillId="3" borderId="46" xfId="1" applyNumberFormat="1" applyFont="1" applyFill="1" applyBorder="1"/>
    <xf numFmtId="2" fontId="0" fillId="3" borderId="101" xfId="1" applyNumberFormat="1" applyFont="1" applyFill="1" applyBorder="1"/>
    <xf numFmtId="2" fontId="14" fillId="3" borderId="46" xfId="1" applyNumberFormat="1" applyFont="1" applyFill="1" applyBorder="1"/>
    <xf numFmtId="2" fontId="14" fillId="3" borderId="101" xfId="1" applyNumberFormat="1" applyFont="1" applyFill="1" applyBorder="1" applyAlignment="1"/>
    <xf numFmtId="164" fontId="14" fillId="3" borderId="46" xfId="1" applyNumberFormat="1" applyFont="1" applyFill="1" applyBorder="1"/>
    <xf numFmtId="164" fontId="14" fillId="3" borderId="101" xfId="1" applyNumberFormat="1" applyFont="1" applyFill="1" applyBorder="1" applyAlignment="1"/>
    <xf numFmtId="164" fontId="14" fillId="3" borderId="46" xfId="1" applyNumberFormat="1" applyFont="1" applyFill="1" applyBorder="1" applyAlignment="1"/>
    <xf numFmtId="164" fontId="20" fillId="3" borderId="101" xfId="1" applyNumberFormat="1" applyFont="1" applyFill="1" applyBorder="1" applyAlignment="1"/>
    <xf numFmtId="2" fontId="20" fillId="3" borderId="46" xfId="1" applyNumberFormat="1" applyFont="1" applyFill="1" applyBorder="1"/>
    <xf numFmtId="2" fontId="20" fillId="3" borderId="101" xfId="1" applyNumberFormat="1" applyFont="1" applyFill="1" applyBorder="1" applyAlignment="1"/>
    <xf numFmtId="2" fontId="20" fillId="3" borderId="101" xfId="1" applyNumberFormat="1" applyFont="1" applyFill="1" applyBorder="1"/>
    <xf numFmtId="164" fontId="20" fillId="3" borderId="46" xfId="1" applyNumberFormat="1" applyFont="1" applyFill="1" applyBorder="1" applyAlignment="1"/>
    <xf numFmtId="2" fontId="20" fillId="3" borderId="52" xfId="1" applyNumberFormat="1" applyFont="1" applyFill="1" applyBorder="1"/>
    <xf numFmtId="2" fontId="20" fillId="3" borderId="102" xfId="1" applyNumberFormat="1" applyFont="1" applyFill="1" applyBorder="1" applyAlignment="1"/>
    <xf numFmtId="2" fontId="20" fillId="3" borderId="102" xfId="1" applyNumberFormat="1" applyFont="1" applyFill="1" applyBorder="1"/>
    <xf numFmtId="164" fontId="20" fillId="3" borderId="52" xfId="1" applyNumberFormat="1" applyFont="1" applyFill="1" applyBorder="1" applyAlignment="1"/>
    <xf numFmtId="164" fontId="20" fillId="3" borderId="102" xfId="1" applyNumberFormat="1" applyFont="1" applyFill="1" applyBorder="1" applyAlignment="1"/>
    <xf numFmtId="0" fontId="4" fillId="3" borderId="95" xfId="0" applyFont="1" applyFill="1" applyBorder="1" applyAlignment="1">
      <alignment horizontal="left"/>
    </xf>
    <xf numFmtId="0" fontId="22" fillId="3" borderId="95" xfId="0" applyFont="1" applyFill="1" applyBorder="1" applyAlignment="1">
      <alignment horizontal="left"/>
    </xf>
    <xf numFmtId="0" fontId="4" fillId="3" borderId="104" xfId="0" applyFont="1" applyFill="1" applyBorder="1" applyAlignment="1">
      <alignment horizontal="left"/>
    </xf>
    <xf numFmtId="0" fontId="22" fillId="3" borderId="104" xfId="0" applyFont="1" applyFill="1" applyBorder="1" applyAlignment="1">
      <alignment horizontal="left"/>
    </xf>
    <xf numFmtId="0" fontId="4" fillId="3" borderId="96" xfId="0" applyFont="1" applyFill="1" applyBorder="1" applyAlignment="1">
      <alignment horizontal="left"/>
    </xf>
    <xf numFmtId="3" fontId="0" fillId="0" borderId="75" xfId="0" applyNumberFormat="1" applyBorder="1"/>
    <xf numFmtId="3" fontId="0" fillId="0" borderId="0" xfId="0" applyNumberFormat="1" applyBorder="1"/>
    <xf numFmtId="3" fontId="26" fillId="0" borderId="129" xfId="0" applyNumberFormat="1" applyFont="1" applyBorder="1"/>
    <xf numFmtId="3" fontId="0" fillId="0" borderId="51" xfId="0" applyNumberFormat="1" applyBorder="1"/>
    <xf numFmtId="3" fontId="0" fillId="0" borderId="130" xfId="0" applyNumberFormat="1" applyBorder="1"/>
    <xf numFmtId="3" fontId="26" fillId="0" borderId="131" xfId="0" applyNumberFormat="1" applyFont="1" applyBorder="1"/>
    <xf numFmtId="164" fontId="26" fillId="3" borderId="46" xfId="1" applyNumberFormat="1" applyFont="1" applyFill="1" applyBorder="1" applyAlignment="1"/>
    <xf numFmtId="164" fontId="26" fillId="3" borderId="52" xfId="1" applyNumberFormat="1" applyFont="1" applyFill="1" applyBorder="1" applyAlignment="1"/>
    <xf numFmtId="0" fontId="11" fillId="0" borderId="0" xfId="0" applyFont="1" applyFill="1"/>
    <xf numFmtId="0" fontId="27" fillId="0" borderId="0" xfId="0" applyFont="1" applyFill="1"/>
    <xf numFmtId="0" fontId="4" fillId="3" borderId="52" xfId="0" applyNumberFormat="1" applyFont="1" applyFill="1" applyBorder="1"/>
    <xf numFmtId="0" fontId="4" fillId="3" borderId="50" xfId="0" applyNumberFormat="1" applyFont="1" applyFill="1" applyBorder="1"/>
    <xf numFmtId="3" fontId="4" fillId="3" borderId="65" xfId="3" applyNumberFormat="1" applyFont="1" applyFill="1" applyBorder="1"/>
    <xf numFmtId="10" fontId="0" fillId="2" borderId="54" xfId="6" applyNumberFormat="1" applyFont="1" applyFill="1" applyBorder="1" applyAlignment="1">
      <alignment vertical="center"/>
    </xf>
    <xf numFmtId="10" fontId="0" fillId="2" borderId="55" xfId="6" applyNumberFormat="1" applyFont="1" applyFill="1" applyBorder="1" applyAlignment="1">
      <alignment vertical="center"/>
    </xf>
    <xf numFmtId="10" fontId="0" fillId="2" borderId="46" xfId="6" applyNumberFormat="1" applyFont="1" applyFill="1" applyBorder="1" applyAlignment="1">
      <alignment vertical="center"/>
    </xf>
    <xf numFmtId="10" fontId="0" fillId="2" borderId="52" xfId="6" applyNumberFormat="1" applyFont="1" applyFill="1" applyBorder="1" applyAlignment="1">
      <alignment vertical="center"/>
    </xf>
    <xf numFmtId="10" fontId="0" fillId="2" borderId="50" xfId="6" applyNumberFormat="1" applyFont="1" applyFill="1" applyBorder="1" applyAlignment="1">
      <alignment vertical="center"/>
    </xf>
    <xf numFmtId="167" fontId="26" fillId="0" borderId="16" xfId="0" applyNumberFormat="1" applyFont="1" applyFill="1" applyBorder="1" applyAlignment="1"/>
    <xf numFmtId="167" fontId="26" fillId="0" borderId="4" xfId="0" applyNumberFormat="1" applyFont="1" applyFill="1" applyBorder="1" applyAlignment="1"/>
    <xf numFmtId="167" fontId="26" fillId="0" borderId="9" xfId="0" applyNumberFormat="1" applyFont="1" applyFill="1" applyBorder="1" applyAlignment="1"/>
    <xf numFmtId="176" fontId="14" fillId="2" borderId="46" xfId="1" applyNumberFormat="1" applyFont="1" applyFill="1" applyBorder="1"/>
    <xf numFmtId="176" fontId="12" fillId="2" borderId="46" xfId="1" applyNumberFormat="1" applyFont="1" applyFill="1" applyBorder="1"/>
    <xf numFmtId="176" fontId="12" fillId="2" borderId="52" xfId="1" applyNumberFormat="1" applyFont="1" applyFill="1" applyBorder="1"/>
    <xf numFmtId="0" fontId="4" fillId="3" borderId="128" xfId="0" applyFont="1" applyFill="1" applyBorder="1" applyAlignment="1">
      <alignment horizontal="center" vertical="center"/>
    </xf>
    <xf numFmtId="0" fontId="5" fillId="7" borderId="31" xfId="0" applyFont="1" applyFill="1" applyBorder="1" applyAlignment="1">
      <alignment horizontal="center"/>
    </xf>
    <xf numFmtId="3" fontId="1" fillId="2" borderId="132" xfId="22" applyNumberFormat="1" applyFill="1" applyBorder="1"/>
    <xf numFmtId="3" fontId="1" fillId="2" borderId="73" xfId="22" applyNumberFormat="1" applyFill="1" applyBorder="1"/>
    <xf numFmtId="4" fontId="1" fillId="2" borderId="119" xfId="22" applyNumberFormat="1" applyFill="1" applyBorder="1"/>
    <xf numFmtId="4" fontId="1" fillId="2" borderId="45" xfId="22" applyNumberFormat="1" applyFill="1" applyBorder="1"/>
    <xf numFmtId="4" fontId="0" fillId="0" borderId="132" xfId="1" applyNumberFormat="1" applyFont="1" applyBorder="1"/>
    <xf numFmtId="4" fontId="0" fillId="0" borderId="133" xfId="0" applyNumberFormat="1" applyBorder="1"/>
    <xf numFmtId="4" fontId="0" fillId="0" borderId="73" xfId="1" applyNumberFormat="1" applyFont="1" applyBorder="1"/>
    <xf numFmtId="4" fontId="0" fillId="0" borderId="46" xfId="0" applyNumberFormat="1" applyBorder="1"/>
    <xf numFmtId="4" fontId="14" fillId="2" borderId="46" xfId="1" applyNumberFormat="1" applyFont="1" applyFill="1" applyBorder="1"/>
    <xf numFmtId="4" fontId="12" fillId="2" borderId="46" xfId="1" applyNumberFormat="1" applyFont="1" applyFill="1" applyBorder="1"/>
    <xf numFmtId="4" fontId="0" fillId="2" borderId="46" xfId="1" applyNumberFormat="1" applyFont="1" applyFill="1" applyBorder="1"/>
    <xf numFmtId="4" fontId="0" fillId="2" borderId="52" xfId="1" applyNumberFormat="1" applyFont="1" applyFill="1" applyBorder="1"/>
    <xf numFmtId="4" fontId="0" fillId="2" borderId="73" xfId="0" applyNumberFormat="1" applyFill="1" applyBorder="1"/>
    <xf numFmtId="4" fontId="0" fillId="2" borderId="115" xfId="0" applyNumberFormat="1" applyFill="1" applyBorder="1"/>
    <xf numFmtId="176" fontId="0" fillId="0" borderId="0" xfId="1" applyNumberFormat="1" applyFont="1" applyBorder="1"/>
    <xf numFmtId="4" fontId="0" fillId="0" borderId="119" xfId="0" applyNumberFormat="1" applyBorder="1"/>
    <xf numFmtId="4" fontId="0" fillId="0" borderId="45" xfId="0" applyNumberFormat="1" applyBorder="1"/>
    <xf numFmtId="4" fontId="12" fillId="2" borderId="45" xfId="1" applyNumberFormat="1" applyFont="1" applyFill="1" applyBorder="1"/>
    <xf numFmtId="4" fontId="0" fillId="2" borderId="45" xfId="1" applyNumberFormat="1" applyFont="1" applyFill="1" applyBorder="1"/>
    <xf numFmtId="4" fontId="0" fillId="2" borderId="50" xfId="1" applyNumberFormat="1" applyFont="1" applyFill="1" applyBorder="1"/>
    <xf numFmtId="0" fontId="5" fillId="2" borderId="134" xfId="22" applyFont="1" applyFill="1" applyBorder="1" applyAlignment="1">
      <alignment horizontal="center"/>
    </xf>
    <xf numFmtId="0" fontId="5" fillId="2" borderId="36" xfId="22" applyFont="1" applyFill="1" applyBorder="1" applyAlignment="1">
      <alignment horizontal="center"/>
    </xf>
    <xf numFmtId="0" fontId="4" fillId="2" borderId="135" xfId="0" applyFont="1" applyFill="1" applyBorder="1"/>
    <xf numFmtId="0" fontId="4" fillId="2" borderId="136" xfId="6" applyNumberFormat="1" applyFont="1" applyFill="1" applyBorder="1" applyAlignment="1">
      <alignment horizontal="right"/>
    </xf>
    <xf numFmtId="0" fontId="5" fillId="7" borderId="82" xfId="0" applyFont="1" applyFill="1" applyBorder="1" applyAlignment="1">
      <alignment horizontal="center" vertical="center"/>
    </xf>
    <xf numFmtId="0" fontId="24" fillId="7" borderId="21" xfId="0" applyFont="1" applyFill="1" applyBorder="1" applyAlignment="1">
      <alignment horizontal="center" vertical="center"/>
    </xf>
    <xf numFmtId="2" fontId="26" fillId="3" borderId="46" xfId="1" applyNumberFormat="1" applyFont="1" applyFill="1" applyBorder="1"/>
    <xf numFmtId="3" fontId="12" fillId="0" borderId="54" xfId="0" applyNumberFormat="1" applyFont="1" applyBorder="1" applyAlignment="1">
      <alignment horizontal="right" vertical="center"/>
    </xf>
    <xf numFmtId="3" fontId="23" fillId="0" borderId="111" xfId="0" applyNumberFormat="1" applyFont="1" applyBorder="1" applyAlignment="1">
      <alignment horizontal="right" vertical="center"/>
    </xf>
    <xf numFmtId="3" fontId="12" fillId="0" borderId="112" xfId="0" applyNumberFormat="1" applyFont="1" applyBorder="1" applyAlignment="1">
      <alignment horizontal="right" vertical="center"/>
    </xf>
    <xf numFmtId="3" fontId="12" fillId="0" borderId="111" xfId="0" applyNumberFormat="1" applyFont="1" applyBorder="1" applyAlignment="1">
      <alignment horizontal="right" vertical="center"/>
    </xf>
    <xf numFmtId="3" fontId="23" fillId="0" borderId="112" xfId="0" applyNumberFormat="1" applyFont="1" applyBorder="1" applyAlignment="1">
      <alignment horizontal="right" vertical="center"/>
    </xf>
    <xf numFmtId="0" fontId="24" fillId="3" borderId="39" xfId="0" applyFont="1" applyFill="1" applyBorder="1" applyAlignment="1">
      <alignment vertical="center"/>
    </xf>
    <xf numFmtId="0" fontId="24" fillId="3" borderId="139" xfId="0" applyFont="1" applyFill="1" applyBorder="1" applyAlignment="1">
      <alignment vertical="center"/>
    </xf>
    <xf numFmtId="0" fontId="24" fillId="3" borderId="137" xfId="0" applyFont="1" applyFill="1" applyBorder="1" applyAlignment="1">
      <alignment vertical="center"/>
    </xf>
    <xf numFmtId="0" fontId="24" fillId="3" borderId="138" xfId="0" applyFont="1" applyFill="1" applyBorder="1" applyAlignment="1">
      <alignment vertical="center"/>
    </xf>
    <xf numFmtId="3" fontId="23" fillId="0" borderId="47" xfId="0" applyNumberFormat="1" applyFont="1" applyBorder="1" applyAlignment="1">
      <alignment horizontal="right" vertical="center"/>
    </xf>
    <xf numFmtId="3" fontId="23" fillId="0" borderId="140" xfId="0" applyNumberFormat="1" applyFont="1" applyBorder="1" applyAlignment="1">
      <alignment horizontal="right" vertical="center"/>
    </xf>
    <xf numFmtId="3" fontId="23" fillId="0" borderId="93" xfId="0" applyNumberFormat="1" applyFont="1" applyBorder="1" applyAlignment="1">
      <alignment horizontal="right" vertical="center"/>
    </xf>
    <xf numFmtId="3" fontId="23" fillId="0" borderId="142" xfId="0" applyNumberFormat="1" applyFont="1" applyBorder="1" applyAlignment="1">
      <alignment horizontal="right" vertical="center"/>
    </xf>
    <xf numFmtId="3" fontId="23" fillId="0" borderId="141" xfId="0" applyNumberFormat="1" applyFont="1" applyBorder="1" applyAlignment="1">
      <alignment horizontal="right" vertical="center"/>
    </xf>
    <xf numFmtId="179" fontId="4" fillId="0" borderId="61" xfId="0" applyNumberFormat="1" applyFont="1" applyBorder="1" applyAlignment="1">
      <alignment horizontal="right" vertical="center"/>
    </xf>
    <xf numFmtId="167" fontId="4" fillId="0" borderId="46" xfId="0" applyNumberFormat="1" applyFont="1" applyBorder="1" applyAlignment="1">
      <alignment horizontal="right" vertical="center"/>
    </xf>
    <xf numFmtId="164" fontId="4" fillId="0" borderId="47" xfId="0" applyNumberFormat="1" applyFont="1" applyBorder="1" applyAlignment="1">
      <alignment horizontal="right" vertical="center"/>
    </xf>
    <xf numFmtId="167" fontId="4" fillId="0" borderId="61" xfId="0" applyNumberFormat="1" applyFont="1" applyBorder="1" applyAlignment="1">
      <alignment horizontal="right" vertical="center"/>
    </xf>
    <xf numFmtId="164" fontId="4" fillId="0" borderId="46" xfId="0" applyNumberFormat="1" applyFont="1" applyBorder="1" applyAlignment="1">
      <alignment horizontal="right" vertical="center"/>
    </xf>
    <xf numFmtId="164" fontId="4" fillId="0" borderId="61" xfId="0" applyNumberFormat="1" applyFont="1" applyBorder="1" applyAlignment="1">
      <alignment horizontal="right" vertical="center"/>
    </xf>
    <xf numFmtId="2" fontId="4" fillId="0" borderId="46" xfId="0" applyNumberFormat="1" applyFont="1" applyBorder="1" applyAlignment="1">
      <alignment horizontal="right" vertical="center"/>
    </xf>
    <xf numFmtId="2" fontId="4" fillId="0" borderId="47" xfId="0" applyNumberFormat="1" applyFont="1" applyBorder="1" applyAlignment="1">
      <alignment horizontal="right" vertical="center"/>
    </xf>
    <xf numFmtId="2" fontId="4" fillId="0" borderId="61" xfId="0" applyNumberFormat="1" applyFont="1" applyBorder="1" applyAlignment="1">
      <alignment horizontal="right" vertical="center"/>
    </xf>
    <xf numFmtId="175" fontId="4" fillId="0" borderId="46" xfId="0" applyNumberFormat="1" applyFont="1" applyBorder="1" applyAlignment="1">
      <alignment horizontal="right" vertical="center"/>
    </xf>
    <xf numFmtId="1" fontId="4" fillId="0" borderId="47" xfId="0" applyNumberFormat="1" applyFont="1" applyBorder="1" applyAlignment="1">
      <alignment horizontal="right" vertical="center"/>
    </xf>
    <xf numFmtId="175" fontId="4" fillId="0" borderId="47" xfId="0" applyNumberFormat="1" applyFont="1" applyBorder="1" applyAlignment="1">
      <alignment horizontal="right" vertical="center"/>
    </xf>
    <xf numFmtId="167" fontId="4" fillId="0" borderId="47" xfId="0" applyNumberFormat="1" applyFont="1" applyBorder="1" applyAlignment="1">
      <alignment horizontal="right" vertical="center"/>
    </xf>
    <xf numFmtId="179" fontId="4" fillId="0" borderId="65" xfId="0" applyNumberFormat="1" applyFont="1" applyBorder="1" applyAlignment="1">
      <alignment horizontal="right" vertical="center"/>
    </xf>
    <xf numFmtId="167" fontId="4" fillId="0" borderId="140" xfId="0" applyNumberFormat="1" applyFont="1" applyBorder="1" applyAlignment="1">
      <alignment horizontal="right" vertical="center"/>
    </xf>
    <xf numFmtId="3" fontId="4" fillId="0" borderId="112" xfId="0" applyNumberFormat="1" applyFont="1" applyBorder="1" applyAlignment="1">
      <alignment horizontal="right" vertical="center"/>
    </xf>
    <xf numFmtId="3" fontId="4" fillId="0" borderId="54" xfId="0" applyNumberFormat="1" applyFont="1" applyBorder="1" applyAlignment="1">
      <alignment horizontal="right" vertical="center"/>
    </xf>
    <xf numFmtId="3" fontId="4" fillId="0" borderId="111" xfId="0" applyNumberFormat="1" applyFont="1" applyBorder="1" applyAlignment="1">
      <alignment horizontal="right" vertical="center"/>
    </xf>
    <xf numFmtId="174" fontId="4" fillId="0" borderId="141" xfId="0" applyNumberFormat="1" applyFont="1" applyBorder="1" applyAlignment="1">
      <alignment horizontal="right" vertical="center"/>
    </xf>
    <xf numFmtId="174" fontId="4" fillId="0" borderId="61" xfId="0" applyNumberFormat="1" applyFont="1" applyBorder="1" applyAlignment="1">
      <alignment horizontal="right" vertical="center"/>
    </xf>
    <xf numFmtId="179" fontId="4" fillId="0" borderId="46" xfId="0" applyNumberFormat="1" applyFont="1" applyBorder="1" applyAlignment="1">
      <alignment horizontal="right" vertical="center"/>
    </xf>
    <xf numFmtId="179" fontId="4" fillId="0" borderId="52" xfId="0" applyNumberFormat="1" applyFont="1" applyBorder="1" applyAlignment="1">
      <alignment horizontal="right" vertical="center"/>
    </xf>
    <xf numFmtId="167" fontId="4" fillId="0" borderId="93" xfId="0" applyNumberFormat="1" applyFont="1" applyBorder="1" applyAlignment="1">
      <alignment horizontal="right" vertical="center"/>
    </xf>
    <xf numFmtId="167" fontId="4" fillId="0" borderId="52" xfId="0" applyNumberFormat="1" applyFont="1" applyBorder="1" applyAlignment="1">
      <alignment horizontal="right" vertical="center"/>
    </xf>
    <xf numFmtId="3" fontId="23" fillId="0" borderId="143" xfId="0" applyNumberFormat="1" applyFont="1" applyBorder="1" applyAlignment="1">
      <alignment horizontal="right" vertical="center"/>
    </xf>
    <xf numFmtId="3" fontId="23" fillId="0" borderId="144" xfId="0" applyNumberFormat="1" applyFont="1" applyBorder="1" applyAlignment="1">
      <alignment horizontal="right" vertical="center"/>
    </xf>
    <xf numFmtId="3" fontId="23" fillId="0" borderId="145" xfId="0" applyNumberFormat="1" applyFont="1" applyBorder="1" applyAlignment="1">
      <alignment horizontal="right" vertical="center"/>
    </xf>
    <xf numFmtId="3" fontId="23" fillId="0" borderId="149" xfId="0" applyNumberFormat="1" applyFont="1" applyBorder="1" applyAlignment="1">
      <alignment horizontal="right" vertical="center"/>
    </xf>
    <xf numFmtId="3" fontId="23" fillId="0" borderId="107" xfId="0" applyNumberFormat="1" applyFont="1" applyBorder="1" applyAlignment="1">
      <alignment horizontal="right" vertical="center"/>
    </xf>
    <xf numFmtId="3" fontId="23" fillId="0" borderId="150" xfId="0" applyNumberFormat="1" applyFont="1" applyBorder="1" applyAlignment="1">
      <alignment horizontal="right" vertical="center"/>
    </xf>
    <xf numFmtId="3" fontId="4" fillId="0" borderId="46" xfId="0" applyNumberFormat="1" applyFont="1" applyBorder="1" applyAlignment="1">
      <alignment horizontal="right" vertical="center"/>
    </xf>
    <xf numFmtId="3" fontId="4" fillId="0" borderId="47" xfId="0" applyNumberFormat="1" applyFont="1" applyBorder="1" applyAlignment="1">
      <alignment horizontal="right" vertical="center"/>
    </xf>
    <xf numFmtId="3" fontId="4" fillId="0" borderId="61" xfId="0" applyNumberFormat="1" applyFont="1" applyBorder="1" applyAlignment="1">
      <alignment horizontal="right" vertical="center"/>
    </xf>
    <xf numFmtId="3" fontId="4" fillId="0" borderId="65" xfId="0" applyNumberFormat="1" applyFont="1" applyBorder="1" applyAlignment="1">
      <alignment horizontal="right" vertical="center"/>
    </xf>
    <xf numFmtId="3" fontId="4" fillId="0" borderId="140" xfId="0" applyNumberFormat="1" applyFont="1" applyBorder="1" applyAlignment="1">
      <alignment horizontal="right" vertical="center"/>
    </xf>
    <xf numFmtId="3" fontId="23" fillId="0" borderId="151" xfId="0" applyNumberFormat="1" applyFont="1" applyBorder="1" applyAlignment="1">
      <alignment horizontal="right" vertical="center"/>
    </xf>
    <xf numFmtId="3" fontId="12" fillId="0" borderId="112" xfId="0" applyNumberFormat="1" applyFont="1" applyFill="1" applyBorder="1" applyAlignment="1">
      <alignment horizontal="right" vertical="center"/>
    </xf>
    <xf numFmtId="3" fontId="12" fillId="0" borderId="54" xfId="0" applyNumberFormat="1" applyFont="1" applyFill="1" applyBorder="1" applyAlignment="1">
      <alignment horizontal="right" vertical="center"/>
    </xf>
    <xf numFmtId="3" fontId="12" fillId="0" borderId="111" xfId="0" applyNumberFormat="1" applyFont="1" applyFill="1" applyBorder="1" applyAlignment="1">
      <alignment horizontal="right" vertical="center"/>
    </xf>
    <xf numFmtId="3" fontId="4" fillId="0" borderId="141" xfId="0" applyNumberFormat="1" applyFont="1" applyBorder="1" applyAlignment="1">
      <alignment horizontal="right" vertical="center"/>
    </xf>
    <xf numFmtId="3" fontId="23" fillId="0" borderId="146" xfId="0" applyNumberFormat="1" applyFont="1" applyBorder="1" applyAlignment="1">
      <alignment horizontal="right" vertical="center"/>
    </xf>
    <xf numFmtId="3" fontId="23" fillId="0" borderId="147" xfId="0" applyNumberFormat="1" applyFont="1" applyBorder="1" applyAlignment="1">
      <alignment horizontal="right" vertical="center"/>
    </xf>
    <xf numFmtId="3" fontId="23" fillId="0" borderId="148" xfId="0" applyNumberFormat="1" applyFont="1" applyBorder="1" applyAlignment="1">
      <alignment horizontal="right" vertical="center"/>
    </xf>
    <xf numFmtId="3" fontId="4" fillId="0" borderId="63" xfId="0" applyNumberFormat="1" applyFont="1" applyBorder="1" applyAlignment="1">
      <alignment horizontal="right" vertical="center"/>
    </xf>
    <xf numFmtId="3" fontId="4" fillId="0" borderId="52" xfId="0" applyNumberFormat="1" applyFont="1" applyBorder="1" applyAlignment="1">
      <alignment horizontal="right" vertical="center"/>
    </xf>
    <xf numFmtId="3" fontId="4" fillId="0" borderId="93" xfId="0" applyNumberFormat="1" applyFont="1" applyBorder="1" applyAlignment="1">
      <alignment horizontal="right" vertical="center"/>
    </xf>
    <xf numFmtId="3" fontId="23" fillId="0" borderId="153" xfId="0" applyNumberFormat="1" applyFont="1" applyBorder="1" applyAlignment="1">
      <alignment horizontal="right" vertical="center"/>
    </xf>
    <xf numFmtId="3" fontId="23" fillId="0" borderId="154" xfId="0" applyNumberFormat="1" applyFont="1" applyBorder="1" applyAlignment="1">
      <alignment horizontal="right" vertical="center"/>
    </xf>
    <xf numFmtId="3" fontId="23" fillId="0" borderId="155" xfId="0" applyNumberFormat="1" applyFont="1" applyBorder="1" applyAlignment="1">
      <alignment horizontal="right" vertical="center"/>
    </xf>
    <xf numFmtId="3" fontId="4" fillId="0" borderId="47" xfId="0" applyNumberFormat="1" applyFont="1" applyFill="1" applyBorder="1" applyAlignment="1">
      <alignment horizontal="right" vertical="center"/>
    </xf>
    <xf numFmtId="3" fontId="4" fillId="0" borderId="146" xfId="0" applyNumberFormat="1" applyFont="1" applyFill="1" applyBorder="1" applyAlignment="1">
      <alignment horizontal="right" vertical="center"/>
    </xf>
    <xf numFmtId="3" fontId="4" fillId="0" borderId="147" xfId="0" applyNumberFormat="1" applyFont="1" applyFill="1" applyBorder="1" applyAlignment="1">
      <alignment horizontal="right" vertical="center"/>
    </xf>
    <xf numFmtId="3" fontId="4" fillId="0" borderId="151" xfId="0" applyNumberFormat="1" applyFont="1" applyFill="1" applyBorder="1" applyAlignment="1">
      <alignment horizontal="right" vertical="center"/>
    </xf>
    <xf numFmtId="4" fontId="4" fillId="2" borderId="46" xfId="1" applyNumberFormat="1" applyFont="1" applyFill="1" applyBorder="1"/>
    <xf numFmtId="176" fontId="4" fillId="0" borderId="53" xfId="1" applyNumberFormat="1" applyFont="1" applyFill="1" applyBorder="1"/>
    <xf numFmtId="176" fontId="4" fillId="2" borderId="53" xfId="1" applyNumberFormat="1" applyFont="1" applyFill="1" applyBorder="1"/>
    <xf numFmtId="4" fontId="4" fillId="0" borderId="45" xfId="0" applyNumberFormat="1" applyFont="1" applyBorder="1"/>
    <xf numFmtId="174" fontId="4" fillId="0" borderId="63" xfId="0" applyNumberFormat="1" applyFont="1" applyBorder="1" applyAlignment="1">
      <alignment horizontal="right" vertical="center"/>
    </xf>
    <xf numFmtId="0" fontId="5" fillId="8" borderId="156" xfId="0" applyFont="1" applyFill="1" applyBorder="1" applyAlignment="1">
      <alignment horizontal="center" vertical="center"/>
    </xf>
    <xf numFmtId="0" fontId="5" fillId="8" borderId="156" xfId="0" applyFont="1" applyFill="1" applyBorder="1" applyAlignment="1">
      <alignment horizontal="center" wrapText="1"/>
    </xf>
    <xf numFmtId="0" fontId="0" fillId="3" borderId="156" xfId="0" applyFill="1" applyBorder="1"/>
    <xf numFmtId="167" fontId="0" fillId="3" borderId="156" xfId="0" applyNumberFormat="1" applyFill="1" applyBorder="1"/>
    <xf numFmtId="3" fontId="0" fillId="0" borderId="157" xfId="0" applyNumberFormat="1" applyBorder="1"/>
    <xf numFmtId="3" fontId="0" fillId="0" borderId="0" xfId="0" applyNumberFormat="1"/>
    <xf numFmtId="3" fontId="0" fillId="0" borderId="149" xfId="0" applyNumberFormat="1" applyBorder="1"/>
    <xf numFmtId="9" fontId="5" fillId="7" borderId="98" xfId="0" applyNumberFormat="1" applyFont="1" applyFill="1" applyBorder="1" applyAlignment="1">
      <alignment horizontal="center" vertical="center"/>
    </xf>
    <xf numFmtId="9" fontId="5" fillId="7" borderId="7" xfId="0" applyNumberFormat="1" applyFont="1" applyFill="1" applyBorder="1" applyAlignment="1">
      <alignment horizontal="center" vertical="center"/>
    </xf>
    <xf numFmtId="10" fontId="5" fillId="7" borderId="7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3" borderId="0" xfId="0" applyFill="1" applyBorder="1"/>
    <xf numFmtId="167" fontId="0" fillId="3" borderId="0" xfId="0" applyNumberFormat="1" applyFill="1" applyBorder="1"/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wrapText="1"/>
    </xf>
    <xf numFmtId="3" fontId="12" fillId="3" borderId="46" xfId="0" applyNumberFormat="1" applyFont="1" applyFill="1" applyBorder="1"/>
    <xf numFmtId="9" fontId="12" fillId="3" borderId="46" xfId="6" applyFont="1" applyFill="1" applyBorder="1"/>
    <xf numFmtId="2" fontId="12" fillId="3" borderId="61" xfId="0" applyNumberFormat="1" applyFont="1" applyFill="1" applyBorder="1"/>
    <xf numFmtId="2" fontId="12" fillId="3" borderId="46" xfId="0" applyNumberFormat="1" applyFont="1" applyFill="1" applyBorder="1"/>
    <xf numFmtId="2" fontId="12" fillId="3" borderId="47" xfId="0" applyNumberFormat="1" applyFont="1" applyFill="1" applyBorder="1"/>
    <xf numFmtId="3" fontId="12" fillId="3" borderId="61" xfId="0" applyNumberFormat="1" applyFont="1" applyFill="1" applyBorder="1"/>
    <xf numFmtId="178" fontId="12" fillId="3" borderId="46" xfId="0" applyNumberFormat="1" applyFont="1" applyFill="1" applyBorder="1"/>
    <xf numFmtId="3" fontId="12" fillId="3" borderId="53" xfId="0" applyNumberFormat="1" applyFont="1" applyFill="1" applyBorder="1"/>
    <xf numFmtId="2" fontId="4" fillId="3" borderId="61" xfId="0" applyNumberFormat="1" applyFont="1" applyFill="1" applyBorder="1"/>
    <xf numFmtId="9" fontId="4" fillId="3" borderId="46" xfId="6" applyFont="1" applyFill="1" applyBorder="1"/>
    <xf numFmtId="3" fontId="4" fillId="3" borderId="61" xfId="0" applyNumberFormat="1" applyFont="1" applyFill="1" applyBorder="1"/>
    <xf numFmtId="3" fontId="4" fillId="3" borderId="46" xfId="0" applyNumberFormat="1" applyFont="1" applyFill="1" applyBorder="1"/>
    <xf numFmtId="9" fontId="4" fillId="3" borderId="47" xfId="6" applyFont="1" applyFill="1" applyBorder="1"/>
    <xf numFmtId="178" fontId="4" fillId="3" borderId="46" xfId="0" applyNumberFormat="1" applyFont="1" applyFill="1" applyBorder="1"/>
    <xf numFmtId="3" fontId="4" fillId="3" borderId="43" xfId="0" applyNumberFormat="1" applyFont="1" applyFill="1" applyBorder="1"/>
    <xf numFmtId="2" fontId="4" fillId="3" borderId="47" xfId="0" applyNumberFormat="1" applyFont="1" applyFill="1" applyBorder="1"/>
    <xf numFmtId="3" fontId="4" fillId="0" borderId="107" xfId="0" applyNumberFormat="1" applyFont="1" applyBorder="1" applyAlignment="1">
      <alignment horizontal="right" vertical="center"/>
    </xf>
    <xf numFmtId="0" fontId="24" fillId="3" borderId="152" xfId="0" applyFont="1" applyFill="1" applyBorder="1" applyAlignment="1">
      <alignment vertical="center"/>
    </xf>
    <xf numFmtId="0" fontId="24" fillId="3" borderId="41" xfId="0" applyFont="1" applyFill="1" applyBorder="1" applyAlignment="1">
      <alignment vertical="center"/>
    </xf>
    <xf numFmtId="3" fontId="4" fillId="0" borderId="149" xfId="0" applyNumberFormat="1" applyFont="1" applyBorder="1" applyAlignment="1">
      <alignment horizontal="right" vertical="center"/>
    </xf>
    <xf numFmtId="176" fontId="4" fillId="0" borderId="149" xfId="0" applyNumberFormat="1" applyFont="1" applyBorder="1" applyAlignment="1">
      <alignment horizontal="right" vertical="center"/>
    </xf>
    <xf numFmtId="176" fontId="4" fillId="0" borderId="107" xfId="0" applyNumberFormat="1" applyFont="1" applyBorder="1" applyAlignment="1">
      <alignment horizontal="right" vertical="center"/>
    </xf>
    <xf numFmtId="176" fontId="23" fillId="0" borderId="112" xfId="0" applyNumberFormat="1" applyFont="1" applyBorder="1" applyAlignment="1">
      <alignment horizontal="right" vertical="center"/>
    </xf>
    <xf numFmtId="176" fontId="23" fillId="0" borderId="54" xfId="0" applyNumberFormat="1" applyFont="1" applyBorder="1" applyAlignment="1">
      <alignment horizontal="right" vertical="center"/>
    </xf>
    <xf numFmtId="176" fontId="23" fillId="0" borderId="55" xfId="0" applyNumberFormat="1" applyFont="1" applyBorder="1" applyAlignment="1">
      <alignment horizontal="right" vertical="center"/>
    </xf>
    <xf numFmtId="176" fontId="4" fillId="0" borderId="143" xfId="0" applyNumberFormat="1" applyFont="1" applyBorder="1" applyAlignment="1">
      <alignment horizontal="right" vertical="center"/>
    </xf>
    <xf numFmtId="176" fontId="4" fillId="0" borderId="144" xfId="0" applyNumberFormat="1" applyFont="1" applyBorder="1" applyAlignment="1">
      <alignment horizontal="right" vertical="center"/>
    </xf>
    <xf numFmtId="176" fontId="23" fillId="0" borderId="61" xfId="0" applyNumberFormat="1" applyFont="1" applyBorder="1" applyAlignment="1">
      <alignment horizontal="right" vertical="center"/>
    </xf>
    <xf numFmtId="176" fontId="23" fillId="0" borderId="46" xfId="0" applyNumberFormat="1" applyFont="1" applyBorder="1" applyAlignment="1">
      <alignment horizontal="right" vertical="center"/>
    </xf>
    <xf numFmtId="176" fontId="23" fillId="0" borderId="45" xfId="0" applyNumberFormat="1" applyFont="1" applyBorder="1" applyAlignment="1">
      <alignment horizontal="right" vertical="center"/>
    </xf>
    <xf numFmtId="176" fontId="4" fillId="0" borderId="146" xfId="0" applyNumberFormat="1" applyFont="1" applyBorder="1" applyAlignment="1">
      <alignment horizontal="right" vertical="center"/>
    </xf>
    <xf numFmtId="176" fontId="4" fillId="0" borderId="147" xfId="0" applyNumberFormat="1" applyFont="1" applyBorder="1" applyAlignment="1">
      <alignment horizontal="right" vertical="center"/>
    </xf>
    <xf numFmtId="176" fontId="23" fillId="0" borderId="141" xfId="0" applyNumberFormat="1" applyFont="1" applyBorder="1" applyAlignment="1">
      <alignment horizontal="right" vertical="center"/>
    </xf>
    <xf numFmtId="176" fontId="23" fillId="0" borderId="151" xfId="0" applyNumberFormat="1" applyFont="1" applyBorder="1" applyAlignment="1">
      <alignment horizontal="right" vertical="center"/>
    </xf>
    <xf numFmtId="176" fontId="23" fillId="0" borderId="88" xfId="0" applyNumberFormat="1" applyFont="1" applyBorder="1" applyAlignment="1">
      <alignment horizontal="right" vertical="center"/>
    </xf>
    <xf numFmtId="176" fontId="23" fillId="0" borderId="144" xfId="0" applyNumberFormat="1" applyFont="1" applyBorder="1" applyAlignment="1">
      <alignment horizontal="right" vertical="center"/>
    </xf>
    <xf numFmtId="176" fontId="23" fillId="0" borderId="143" xfId="0" applyNumberFormat="1" applyFont="1" applyBorder="1" applyAlignment="1">
      <alignment horizontal="right" vertical="center"/>
    </xf>
    <xf numFmtId="179" fontId="4" fillId="0" borderId="143" xfId="0" applyNumberFormat="1" applyFont="1" applyBorder="1" applyAlignment="1">
      <alignment horizontal="right" vertical="center"/>
    </xf>
    <xf numFmtId="164" fontId="4" fillId="0" borderId="144" xfId="0" applyNumberFormat="1" applyFont="1" applyBorder="1" applyAlignment="1">
      <alignment horizontal="right" vertical="center"/>
    </xf>
    <xf numFmtId="167" fontId="4" fillId="0" borderId="143" xfId="0" applyNumberFormat="1" applyFont="1" applyBorder="1" applyAlignment="1">
      <alignment horizontal="right" vertical="center"/>
    </xf>
    <xf numFmtId="2" fontId="4" fillId="0" borderId="144" xfId="0" applyNumberFormat="1" applyFont="1" applyBorder="1" applyAlignment="1">
      <alignment horizontal="right" vertical="center"/>
    </xf>
    <xf numFmtId="167" fontId="4" fillId="0" borderId="144" xfId="0" applyNumberFormat="1" applyFont="1" applyBorder="1" applyAlignment="1">
      <alignment horizontal="right" vertical="center"/>
    </xf>
    <xf numFmtId="164" fontId="4" fillId="0" borderId="143" xfId="0" applyNumberFormat="1" applyFont="1" applyBorder="1" applyAlignment="1">
      <alignment horizontal="right" vertical="center"/>
    </xf>
    <xf numFmtId="175" fontId="4" fillId="0" borderId="144" xfId="0" applyNumberFormat="1" applyFont="1" applyBorder="1" applyAlignment="1">
      <alignment horizontal="right" vertical="center"/>
    </xf>
    <xf numFmtId="2" fontId="4" fillId="0" borderId="143" xfId="0" applyNumberFormat="1" applyFont="1" applyBorder="1" applyAlignment="1">
      <alignment horizontal="right" vertical="center"/>
    </xf>
    <xf numFmtId="1" fontId="4" fillId="0" borderId="144" xfId="0" applyNumberFormat="1" applyFont="1" applyBorder="1" applyAlignment="1">
      <alignment horizontal="right" vertical="center"/>
    </xf>
    <xf numFmtId="174" fontId="4" fillId="0" borderId="146" xfId="0" applyNumberFormat="1" applyFont="1" applyBorder="1" applyAlignment="1">
      <alignment horizontal="right" vertical="center"/>
    </xf>
    <xf numFmtId="167" fontId="4" fillId="0" borderId="147" xfId="0" applyNumberFormat="1" applyFont="1" applyBorder="1" applyAlignment="1">
      <alignment horizontal="right" vertical="center"/>
    </xf>
    <xf numFmtId="179" fontId="23" fillId="0" borderId="61" xfId="0" applyNumberFormat="1" applyFont="1" applyBorder="1" applyAlignment="1">
      <alignment horizontal="right" vertical="center"/>
    </xf>
    <xf numFmtId="164" fontId="23" fillId="0" borderId="46" xfId="0" applyNumberFormat="1" applyFont="1" applyBorder="1" applyAlignment="1">
      <alignment horizontal="right" vertical="center"/>
    </xf>
    <xf numFmtId="164" fontId="23" fillId="0" borderId="45" xfId="0" applyNumberFormat="1" applyFont="1" applyBorder="1" applyAlignment="1">
      <alignment horizontal="right" vertical="center"/>
    </xf>
    <xf numFmtId="167" fontId="23" fillId="0" borderId="61" xfId="0" applyNumberFormat="1" applyFont="1" applyBorder="1" applyAlignment="1">
      <alignment horizontal="right" vertical="center"/>
    </xf>
    <xf numFmtId="164" fontId="23" fillId="0" borderId="61" xfId="0" applyNumberFormat="1" applyFont="1" applyBorder="1" applyAlignment="1">
      <alignment horizontal="right" vertical="center"/>
    </xf>
    <xf numFmtId="2" fontId="23" fillId="0" borderId="46" xfId="0" applyNumberFormat="1" applyFont="1" applyBorder="1" applyAlignment="1">
      <alignment horizontal="right" vertical="center"/>
    </xf>
    <xf numFmtId="2" fontId="23" fillId="0" borderId="45" xfId="0" applyNumberFormat="1" applyFont="1" applyBorder="1" applyAlignment="1">
      <alignment horizontal="right" vertical="center"/>
    </xf>
    <xf numFmtId="2" fontId="23" fillId="0" borderId="61" xfId="0" applyNumberFormat="1" applyFont="1" applyBorder="1" applyAlignment="1">
      <alignment horizontal="right" vertical="center"/>
    </xf>
    <xf numFmtId="1" fontId="23" fillId="0" borderId="46" xfId="0" applyNumberFormat="1" applyFont="1" applyBorder="1" applyAlignment="1">
      <alignment horizontal="right" vertical="center"/>
    </xf>
    <xf numFmtId="1" fontId="23" fillId="0" borderId="45" xfId="0" applyNumberFormat="1" applyFont="1" applyBorder="1" applyAlignment="1">
      <alignment horizontal="right" vertical="center"/>
    </xf>
    <xf numFmtId="175" fontId="23" fillId="0" borderId="46" xfId="0" applyNumberFormat="1" applyFont="1" applyBorder="1" applyAlignment="1">
      <alignment horizontal="right" vertical="center"/>
    </xf>
    <xf numFmtId="175" fontId="23" fillId="0" borderId="45" xfId="0" applyNumberFormat="1" applyFont="1" applyBorder="1" applyAlignment="1">
      <alignment horizontal="right" vertical="center"/>
    </xf>
    <xf numFmtId="167" fontId="23" fillId="0" borderId="46" xfId="0" applyNumberFormat="1" applyFont="1" applyBorder="1" applyAlignment="1">
      <alignment horizontal="right" vertical="center"/>
    </xf>
    <xf numFmtId="174" fontId="23" fillId="0" borderId="141" xfId="0" applyNumberFormat="1" applyFont="1" applyBorder="1" applyAlignment="1">
      <alignment horizontal="right" vertical="center"/>
    </xf>
    <xf numFmtId="167" fontId="23" fillId="0" borderId="65" xfId="0" applyNumberFormat="1" applyFont="1" applyBorder="1" applyAlignment="1">
      <alignment horizontal="right" vertical="center"/>
    </xf>
    <xf numFmtId="167" fontId="23" fillId="0" borderId="88" xfId="0" applyNumberFormat="1" applyFont="1" applyBorder="1" applyAlignment="1">
      <alignment horizontal="right" vertical="center"/>
    </xf>
    <xf numFmtId="176" fontId="0" fillId="3" borderId="74" xfId="1" applyNumberFormat="1" applyFont="1" applyFill="1" applyBorder="1"/>
    <xf numFmtId="176" fontId="0" fillId="3" borderId="54" xfId="1" applyNumberFormat="1" applyFont="1" applyFill="1" applyBorder="1"/>
    <xf numFmtId="176" fontId="0" fillId="3" borderId="97" xfId="1" applyNumberFormat="1" applyFont="1" applyFill="1" applyBorder="1"/>
    <xf numFmtId="176" fontId="0" fillId="3" borderId="112" xfId="1" applyNumberFormat="1" applyFont="1" applyFill="1" applyBorder="1"/>
    <xf numFmtId="176" fontId="0" fillId="3" borderId="55" xfId="1" applyNumberFormat="1" applyFont="1" applyFill="1" applyBorder="1"/>
    <xf numFmtId="176" fontId="0" fillId="3" borderId="73" xfId="1" applyNumberFormat="1" applyFont="1" applyFill="1" applyBorder="1"/>
    <xf numFmtId="176" fontId="0" fillId="3" borderId="46" xfId="1" applyNumberFormat="1" applyFont="1" applyFill="1" applyBorder="1"/>
    <xf numFmtId="176" fontId="0" fillId="3" borderId="60" xfId="1" applyNumberFormat="1" applyFont="1" applyFill="1" applyBorder="1"/>
    <xf numFmtId="176" fontId="0" fillId="3" borderId="61" xfId="1" applyNumberFormat="1" applyFont="1" applyFill="1" applyBorder="1"/>
    <xf numFmtId="176" fontId="0" fillId="3" borderId="45" xfId="1" applyNumberFormat="1" applyFont="1" applyFill="1" applyBorder="1"/>
    <xf numFmtId="176" fontId="0" fillId="3" borderId="123" xfId="1" applyNumberFormat="1" applyFont="1" applyFill="1" applyBorder="1"/>
    <xf numFmtId="176" fontId="0" fillId="3" borderId="106" xfId="1" applyNumberFormat="1" applyFont="1" applyFill="1" applyBorder="1"/>
    <xf numFmtId="176" fontId="0" fillId="3" borderId="122" xfId="1" applyNumberFormat="1" applyFont="1" applyFill="1" applyBorder="1"/>
    <xf numFmtId="176" fontId="0" fillId="3" borderId="110" xfId="1" applyNumberFormat="1" applyFont="1" applyFill="1" applyBorder="1"/>
    <xf numFmtId="176" fontId="0" fillId="3" borderId="115" xfId="1" applyNumberFormat="1" applyFont="1" applyFill="1" applyBorder="1"/>
    <xf numFmtId="176" fontId="0" fillId="3" borderId="52" xfId="1" applyNumberFormat="1" applyFont="1" applyFill="1" applyBorder="1"/>
    <xf numFmtId="176" fontId="0" fillId="3" borderId="62" xfId="1" applyNumberFormat="1" applyFont="1" applyFill="1" applyBorder="1"/>
    <xf numFmtId="176" fontId="0" fillId="3" borderId="63" xfId="1" applyNumberFormat="1" applyFont="1" applyFill="1" applyBorder="1"/>
    <xf numFmtId="176" fontId="0" fillId="3" borderId="50" xfId="1" applyNumberFormat="1" applyFont="1" applyFill="1" applyBorder="1"/>
    <xf numFmtId="3" fontId="0" fillId="3" borderId="0" xfId="1" applyNumberFormat="1" applyFont="1" applyFill="1"/>
    <xf numFmtId="4" fontId="0" fillId="3" borderId="0" xfId="0" applyNumberFormat="1" applyFill="1"/>
    <xf numFmtId="180" fontId="0" fillId="3" borderId="0" xfId="0" applyNumberFormat="1" applyFill="1"/>
    <xf numFmtId="0" fontId="4" fillId="0" borderId="0" xfId="0" applyFont="1" applyAlignment="1">
      <alignment vertical="center"/>
    </xf>
    <xf numFmtId="176" fontId="0" fillId="0" borderId="157" xfId="0" applyNumberFormat="1" applyBorder="1"/>
    <xf numFmtId="176" fontId="4" fillId="0" borderId="61" xfId="0" applyNumberFormat="1" applyFont="1" applyFill="1" applyBorder="1" applyAlignment="1">
      <alignment horizontal="right" vertical="center"/>
    </xf>
    <xf numFmtId="176" fontId="4" fillId="0" borderId="46" xfId="0" applyNumberFormat="1" applyFont="1" applyFill="1" applyBorder="1" applyAlignment="1">
      <alignment horizontal="right" vertical="center"/>
    </xf>
    <xf numFmtId="176" fontId="4" fillId="0" borderId="47" xfId="0" applyNumberFormat="1" applyFont="1" applyFill="1" applyBorder="1" applyAlignment="1">
      <alignment horizontal="right" vertical="center"/>
    </xf>
    <xf numFmtId="0" fontId="11" fillId="2" borderId="0" xfId="0" applyFont="1" applyFill="1" applyAlignment="1"/>
    <xf numFmtId="0" fontId="11" fillId="3" borderId="0" xfId="0" applyFont="1" applyFill="1" applyAlignment="1"/>
    <xf numFmtId="0" fontId="4" fillId="2" borderId="0" xfId="17" applyFill="1" applyAlignment="1">
      <alignment vertical="center"/>
    </xf>
    <xf numFmtId="0" fontId="5" fillId="7" borderId="113" xfId="17" applyFont="1" applyFill="1" applyBorder="1" applyAlignment="1">
      <alignment horizontal="center" vertical="center" wrapText="1"/>
    </xf>
    <xf numFmtId="0" fontId="5" fillId="7" borderId="24" xfId="17" applyFont="1" applyFill="1" applyBorder="1" applyAlignment="1">
      <alignment horizontal="center" vertical="center" wrapText="1"/>
    </xf>
    <xf numFmtId="0" fontId="5" fillId="7" borderId="11" xfId="17" applyFont="1" applyFill="1" applyBorder="1" applyAlignment="1">
      <alignment horizontal="center" vertical="center" wrapText="1"/>
    </xf>
    <xf numFmtId="0" fontId="5" fillId="7" borderId="12" xfId="17" applyFont="1" applyFill="1" applyBorder="1" applyAlignment="1">
      <alignment horizontal="center" vertical="center" wrapText="1"/>
    </xf>
    <xf numFmtId="0" fontId="5" fillId="2" borderId="90" xfId="17" applyFont="1" applyFill="1" applyBorder="1" applyAlignment="1">
      <alignment vertical="center"/>
    </xf>
    <xf numFmtId="0" fontId="4" fillId="2" borderId="74" xfId="17" applyFill="1" applyBorder="1" applyAlignment="1">
      <alignment vertical="center"/>
    </xf>
    <xf numFmtId="0" fontId="5" fillId="2" borderId="91" xfId="17" applyFont="1" applyFill="1" applyBorder="1" applyAlignment="1">
      <alignment vertical="center"/>
    </xf>
    <xf numFmtId="0" fontId="4" fillId="2" borderId="73" xfId="17" applyFill="1" applyBorder="1" applyAlignment="1">
      <alignment vertical="center"/>
    </xf>
    <xf numFmtId="0" fontId="5" fillId="2" borderId="92" xfId="17" applyFont="1" applyFill="1" applyBorder="1" applyAlignment="1">
      <alignment vertical="center"/>
    </xf>
    <xf numFmtId="0" fontId="4" fillId="2" borderId="115" xfId="17" applyFill="1" applyBorder="1" applyAlignment="1">
      <alignment vertical="center"/>
    </xf>
    <xf numFmtId="0" fontId="4" fillId="2" borderId="43" xfId="17" applyFont="1" applyFill="1" applyBorder="1" applyAlignment="1">
      <alignment vertical="center"/>
    </xf>
    <xf numFmtId="0" fontId="5" fillId="2" borderId="144" xfId="17" applyFont="1" applyFill="1" applyBorder="1" applyAlignment="1">
      <alignment horizontal="center" vertical="center"/>
    </xf>
    <xf numFmtId="10" fontId="5" fillId="2" borderId="45" xfId="6" applyNumberFormat="1" applyFont="1" applyFill="1" applyBorder="1" applyAlignment="1">
      <alignment horizontal="center" vertical="center"/>
    </xf>
    <xf numFmtId="0" fontId="5" fillId="2" borderId="43" xfId="17" applyFont="1" applyFill="1" applyBorder="1" applyAlignment="1">
      <alignment vertical="center"/>
    </xf>
    <xf numFmtId="42" fontId="4" fillId="2" borderId="144" xfId="17" applyNumberFormat="1" applyFont="1" applyFill="1" applyBorder="1" applyAlignment="1">
      <alignment vertical="center"/>
    </xf>
    <xf numFmtId="10" fontId="4" fillId="2" borderId="45" xfId="6" applyNumberFormat="1" applyFont="1" applyFill="1" applyBorder="1" applyAlignment="1">
      <alignment vertical="center"/>
    </xf>
    <xf numFmtId="0" fontId="5" fillId="9" borderId="43" xfId="17" applyFont="1" applyFill="1" applyBorder="1" applyAlignment="1">
      <alignment vertical="center"/>
    </xf>
    <xf numFmtId="42" fontId="4" fillId="9" borderId="144" xfId="17" applyNumberFormat="1" applyFont="1" applyFill="1" applyBorder="1" applyAlignment="1">
      <alignment vertical="center"/>
    </xf>
    <xf numFmtId="10" fontId="4" fillId="9" borderId="45" xfId="6" applyNumberFormat="1" applyFont="1" applyFill="1" applyBorder="1" applyAlignment="1">
      <alignment vertical="center"/>
    </xf>
    <xf numFmtId="0" fontId="5" fillId="9" borderId="67" xfId="17" applyFont="1" applyFill="1" applyBorder="1" applyAlignment="1">
      <alignment vertical="center" wrapText="1"/>
    </xf>
    <xf numFmtId="42" fontId="4" fillId="9" borderId="147" xfId="17" applyNumberFormat="1" applyFont="1" applyFill="1" applyBorder="1" applyAlignment="1">
      <alignment vertical="center"/>
    </xf>
    <xf numFmtId="10" fontId="4" fillId="9" borderId="88" xfId="6" applyNumberFormat="1" applyFont="1" applyFill="1" applyBorder="1" applyAlignment="1">
      <alignment vertical="center"/>
    </xf>
    <xf numFmtId="0" fontId="5" fillId="2" borderId="53" xfId="17" applyFont="1" applyFill="1" applyBorder="1" applyAlignment="1">
      <alignment vertical="center"/>
    </xf>
    <xf numFmtId="0" fontId="4" fillId="2" borderId="45" xfId="6" applyNumberFormat="1" applyFont="1" applyFill="1" applyBorder="1" applyAlignment="1">
      <alignment vertical="center"/>
    </xf>
    <xf numFmtId="9" fontId="4" fillId="2" borderId="50" xfId="3" applyNumberFormat="1" applyFont="1" applyFill="1" applyBorder="1" applyAlignment="1">
      <alignment vertical="center"/>
    </xf>
    <xf numFmtId="0" fontId="4" fillId="2" borderId="0" xfId="17" applyFont="1" applyFill="1"/>
    <xf numFmtId="0" fontId="5" fillId="7" borderId="10" xfId="17" applyFont="1" applyFill="1" applyBorder="1" applyAlignment="1">
      <alignment horizontal="center" vertical="center" wrapText="1"/>
    </xf>
    <xf numFmtId="0" fontId="5" fillId="9" borderId="11" xfId="17" applyFont="1" applyFill="1" applyBorder="1" applyAlignment="1">
      <alignment horizontal="center" vertical="center" wrapText="1"/>
    </xf>
    <xf numFmtId="0" fontId="5" fillId="9" borderId="12" xfId="17" applyFont="1" applyFill="1" applyBorder="1" applyAlignment="1">
      <alignment horizontal="center" vertical="center" wrapText="1"/>
    </xf>
    <xf numFmtId="0" fontId="4" fillId="2" borderId="48" xfId="17" applyFont="1" applyFill="1" applyBorder="1" applyAlignment="1">
      <alignment horizontal="center"/>
    </xf>
    <xf numFmtId="0" fontId="4" fillId="2" borderId="99" xfId="17" applyFont="1" applyFill="1" applyBorder="1" applyAlignment="1">
      <alignment horizontal="center"/>
    </xf>
    <xf numFmtId="0" fontId="4" fillId="2" borderId="72" xfId="17" applyFont="1" applyFill="1" applyBorder="1" applyAlignment="1">
      <alignment horizontal="center"/>
    </xf>
    <xf numFmtId="170" fontId="4" fillId="2" borderId="72" xfId="17" applyNumberFormat="1" applyFont="1" applyFill="1" applyBorder="1" applyAlignment="1"/>
    <xf numFmtId="170" fontId="4" fillId="2" borderId="49" xfId="17" applyNumberFormat="1" applyFont="1" applyFill="1" applyBorder="1" applyAlignment="1"/>
    <xf numFmtId="2" fontId="4" fillId="2" borderId="72" xfId="17" applyNumberFormat="1" applyFont="1" applyFill="1" applyBorder="1" applyAlignment="1"/>
    <xf numFmtId="2" fontId="4" fillId="2" borderId="49" xfId="17" applyNumberFormat="1" applyFont="1" applyFill="1" applyBorder="1" applyAlignment="1"/>
    <xf numFmtId="0" fontId="4" fillId="2" borderId="43" xfId="17" applyFont="1" applyFill="1" applyBorder="1" applyAlignment="1">
      <alignment horizontal="center"/>
    </xf>
    <xf numFmtId="0" fontId="4" fillId="2" borderId="47" xfId="17" applyFont="1" applyFill="1" applyBorder="1" applyAlignment="1">
      <alignment horizontal="center"/>
    </xf>
    <xf numFmtId="0" fontId="4" fillId="2" borderId="46" xfId="17" applyFont="1" applyFill="1" applyBorder="1" applyAlignment="1">
      <alignment horizontal="center"/>
    </xf>
    <xf numFmtId="170" fontId="4" fillId="2" borderId="46" xfId="17" applyNumberFormat="1" applyFont="1" applyFill="1" applyBorder="1" applyAlignment="1"/>
    <xf numFmtId="170" fontId="4" fillId="2" borderId="45" xfId="17" applyNumberFormat="1" applyFont="1" applyFill="1" applyBorder="1" applyAlignment="1"/>
    <xf numFmtId="2" fontId="4" fillId="2" borderId="46" xfId="17" applyNumberFormat="1" applyFont="1" applyFill="1" applyBorder="1" applyAlignment="1"/>
    <xf numFmtId="2" fontId="4" fillId="2" borderId="45" xfId="17" applyNumberFormat="1" applyFont="1" applyFill="1" applyBorder="1" applyAlignment="1"/>
    <xf numFmtId="0" fontId="4" fillId="2" borderId="70" xfId="17" applyFont="1" applyFill="1" applyBorder="1" applyAlignment="1">
      <alignment horizontal="center"/>
    </xf>
    <xf numFmtId="0" fontId="4" fillId="2" borderId="126" xfId="17" applyFont="1" applyFill="1" applyBorder="1" applyAlignment="1">
      <alignment horizontal="center"/>
    </xf>
    <xf numFmtId="0" fontId="4" fillId="2" borderId="106" xfId="17" applyFont="1" applyFill="1" applyBorder="1" applyAlignment="1">
      <alignment horizontal="center"/>
    </xf>
    <xf numFmtId="170" fontId="4" fillId="2" borderId="106" xfId="17" applyNumberFormat="1" applyFont="1" applyFill="1" applyBorder="1" applyAlignment="1"/>
    <xf numFmtId="170" fontId="4" fillId="2" borderId="110" xfId="17" applyNumberFormat="1" applyFont="1" applyFill="1" applyBorder="1" applyAlignment="1"/>
    <xf numFmtId="2" fontId="4" fillId="2" borderId="106" xfId="17" applyNumberFormat="1" applyFont="1" applyFill="1" applyBorder="1" applyAlignment="1"/>
    <xf numFmtId="2" fontId="4" fillId="2" borderId="110" xfId="17" applyNumberFormat="1" applyFont="1" applyFill="1" applyBorder="1" applyAlignment="1"/>
    <xf numFmtId="0" fontId="4" fillId="4" borderId="48" xfId="17" applyFont="1" applyFill="1" applyBorder="1" applyAlignment="1">
      <alignment horizontal="center"/>
    </xf>
    <xf numFmtId="0" fontId="4" fillId="4" borderId="99" xfId="17" applyFont="1" applyFill="1" applyBorder="1" applyAlignment="1">
      <alignment horizontal="center"/>
    </xf>
    <xf numFmtId="0" fontId="4" fillId="4" borderId="72" xfId="17" applyFont="1" applyFill="1" applyBorder="1" applyAlignment="1">
      <alignment horizontal="center"/>
    </xf>
    <xf numFmtId="0" fontId="4" fillId="2" borderId="44" xfId="17" applyFont="1" applyFill="1" applyBorder="1" applyAlignment="1">
      <alignment horizontal="center"/>
    </xf>
    <xf numFmtId="0" fontId="4" fillId="2" borderId="93" xfId="17" applyFont="1" applyFill="1" applyBorder="1" applyAlignment="1">
      <alignment horizontal="center"/>
    </xf>
    <xf numFmtId="0" fontId="4" fillId="2" borderId="52" xfId="17" applyFont="1" applyFill="1" applyBorder="1" applyAlignment="1">
      <alignment horizontal="center"/>
    </xf>
    <xf numFmtId="170" fontId="4" fillId="2" borderId="52" xfId="17" applyNumberFormat="1" applyFont="1" applyFill="1" applyBorder="1" applyAlignment="1"/>
    <xf numFmtId="170" fontId="4" fillId="2" borderId="50" xfId="17" applyNumberFormat="1" applyFont="1" applyFill="1" applyBorder="1" applyAlignment="1"/>
    <xf numFmtId="2" fontId="4" fillId="2" borderId="52" xfId="17" applyNumberFormat="1" applyFont="1" applyFill="1" applyBorder="1" applyAlignment="1"/>
    <xf numFmtId="2" fontId="4" fillId="2" borderId="50" xfId="17" applyNumberFormat="1" applyFont="1" applyFill="1" applyBorder="1" applyAlignment="1"/>
    <xf numFmtId="167" fontId="23" fillId="0" borderId="43" xfId="0" applyNumberFormat="1" applyFont="1" applyBorder="1" applyAlignment="1">
      <alignment horizontal="right" vertical="center"/>
    </xf>
    <xf numFmtId="164" fontId="23" fillId="0" borderId="47" xfId="0" applyNumberFormat="1" applyFont="1" applyBorder="1" applyAlignment="1">
      <alignment horizontal="right" vertical="center"/>
    </xf>
    <xf numFmtId="2" fontId="23" fillId="0" borderId="47" xfId="0" applyNumberFormat="1" applyFont="1" applyBorder="1" applyAlignment="1">
      <alignment horizontal="right" vertical="center"/>
    </xf>
    <xf numFmtId="179" fontId="23" fillId="0" borderId="44" xfId="0" applyNumberFormat="1" applyFont="1" applyBorder="1" applyAlignment="1">
      <alignment horizontal="right" vertical="center"/>
    </xf>
    <xf numFmtId="179" fontId="23" fillId="0" borderId="43" xfId="0" applyNumberFormat="1" applyFont="1" applyBorder="1" applyAlignment="1">
      <alignment horizontal="right" vertical="center"/>
    </xf>
    <xf numFmtId="0" fontId="0" fillId="0" borderId="0" xfId="0" applyFill="1"/>
    <xf numFmtId="0" fontId="4" fillId="0" borderId="0" xfId="0" applyFont="1" applyFill="1"/>
    <xf numFmtId="14" fontId="4" fillId="0" borderId="0" xfId="0" applyNumberFormat="1" applyFont="1" applyFill="1"/>
    <xf numFmtId="0" fontId="23" fillId="0" borderId="43" xfId="0" applyFont="1" applyBorder="1" applyAlignment="1">
      <alignment horizontal="right" vertical="center"/>
    </xf>
    <xf numFmtId="0" fontId="23" fillId="0" borderId="46" xfId="0" applyFont="1" applyBorder="1" applyAlignment="1">
      <alignment horizontal="right" vertical="center"/>
    </xf>
    <xf numFmtId="0" fontId="23" fillId="0" borderId="47" xfId="0" applyFont="1" applyBorder="1" applyAlignment="1">
      <alignment horizontal="right" vertical="center"/>
    </xf>
    <xf numFmtId="0" fontId="4" fillId="0" borderId="61" xfId="0" applyFont="1" applyBorder="1" applyAlignment="1">
      <alignment horizontal="right" vertical="center"/>
    </xf>
    <xf numFmtId="0" fontId="4" fillId="0" borderId="46" xfId="0" applyFont="1" applyBorder="1" applyAlignment="1">
      <alignment horizontal="right" vertical="center"/>
    </xf>
    <xf numFmtId="0" fontId="4" fillId="0" borderId="47" xfId="0" applyFont="1" applyBorder="1" applyAlignment="1">
      <alignment horizontal="right" vertical="center"/>
    </xf>
    <xf numFmtId="174" fontId="23" fillId="0" borderId="67" xfId="0" applyNumberFormat="1" applyFont="1" applyBorder="1" applyAlignment="1">
      <alignment horizontal="right" vertical="center"/>
    </xf>
    <xf numFmtId="0" fontId="23" fillId="0" borderId="65" xfId="0" applyFont="1" applyBorder="1" applyAlignment="1">
      <alignment horizontal="right" vertical="center"/>
    </xf>
    <xf numFmtId="0" fontId="23" fillId="0" borderId="140" xfId="0" applyFont="1" applyBorder="1" applyAlignment="1">
      <alignment horizontal="right" vertical="center"/>
    </xf>
    <xf numFmtId="0" fontId="4" fillId="0" borderId="141" xfId="0" applyFont="1" applyBorder="1" applyAlignment="1">
      <alignment horizontal="right" vertical="center"/>
    </xf>
    <xf numFmtId="0" fontId="4" fillId="0" borderId="65" xfId="0" applyFont="1" applyBorder="1" applyAlignment="1">
      <alignment horizontal="right" vertical="center"/>
    </xf>
    <xf numFmtId="0" fontId="4" fillId="0" borderId="140" xfId="0" applyFont="1" applyBorder="1" applyAlignment="1">
      <alignment horizontal="right" vertical="center"/>
    </xf>
    <xf numFmtId="0" fontId="23" fillId="0" borderId="52" xfId="0" applyFont="1" applyBorder="1" applyAlignment="1">
      <alignment horizontal="right" vertical="center"/>
    </xf>
    <xf numFmtId="0" fontId="23" fillId="0" borderId="93" xfId="0" applyFont="1" applyBorder="1" applyAlignment="1">
      <alignment horizontal="right" vertical="center"/>
    </xf>
    <xf numFmtId="0" fontId="4" fillId="0" borderId="63" xfId="0" applyFont="1" applyBorder="1" applyAlignment="1">
      <alignment horizontal="right" vertical="center"/>
    </xf>
    <xf numFmtId="0" fontId="4" fillId="0" borderId="52" xfId="0" applyFont="1" applyBorder="1" applyAlignment="1">
      <alignment horizontal="right" vertical="center"/>
    </xf>
    <xf numFmtId="0" fontId="4" fillId="0" borderId="93" xfId="0" applyFont="1" applyBorder="1" applyAlignment="1">
      <alignment horizontal="right" vertical="center"/>
    </xf>
    <xf numFmtId="0" fontId="0" fillId="2" borderId="159" xfId="0" applyFill="1" applyBorder="1" applyAlignment="1">
      <alignment horizontal="center"/>
    </xf>
    <xf numFmtId="0" fontId="0" fillId="2" borderId="160" xfId="0" applyFill="1" applyBorder="1" applyAlignment="1">
      <alignment horizontal="center"/>
    </xf>
    <xf numFmtId="0" fontId="0" fillId="2" borderId="109" xfId="0" applyFill="1" applyBorder="1" applyAlignment="1">
      <alignment horizontal="center"/>
    </xf>
    <xf numFmtId="0" fontId="0" fillId="2" borderId="114" xfId="0" applyFill="1" applyBorder="1" applyAlignment="1">
      <alignment horizontal="center"/>
    </xf>
    <xf numFmtId="170" fontId="12" fillId="4" borderId="48" xfId="0" applyNumberFormat="1" applyFont="1" applyFill="1" applyBorder="1" applyAlignment="1"/>
    <xf numFmtId="170" fontId="12" fillId="4" borderId="72" xfId="0" applyNumberFormat="1" applyFont="1" applyFill="1" applyBorder="1" applyAlignment="1"/>
    <xf numFmtId="170" fontId="12" fillId="4" borderId="43" xfId="0" applyNumberFormat="1" applyFont="1" applyFill="1" applyBorder="1" applyAlignment="1"/>
    <xf numFmtId="170" fontId="12" fillId="4" borderId="46" xfId="0" applyNumberFormat="1" applyFont="1" applyFill="1" applyBorder="1" applyAlignment="1"/>
    <xf numFmtId="170" fontId="4" fillId="0" borderId="44" xfId="0" applyNumberFormat="1" applyFont="1" applyFill="1" applyBorder="1" applyAlignment="1"/>
    <xf numFmtId="170" fontId="4" fillId="0" borderId="52" xfId="0" applyNumberFormat="1" applyFont="1" applyFill="1" applyBorder="1" applyAlignment="1"/>
    <xf numFmtId="0" fontId="0" fillId="0" borderId="76" xfId="0" applyFill="1" applyBorder="1" applyAlignment="1">
      <alignment horizontal="center"/>
    </xf>
    <xf numFmtId="0" fontId="0" fillId="0" borderId="77" xfId="0" applyFill="1" applyBorder="1" applyAlignment="1">
      <alignment horizontal="center"/>
    </xf>
    <xf numFmtId="170" fontId="4" fillId="0" borderId="72" xfId="0" applyNumberFormat="1" applyFont="1" applyBorder="1"/>
    <xf numFmtId="170" fontId="4" fillId="0" borderId="46" xfId="0" applyNumberFormat="1" applyFont="1" applyBorder="1"/>
    <xf numFmtId="170" fontId="33" fillId="0" borderId="46" xfId="0" applyNumberFormat="1" applyFont="1" applyBorder="1"/>
    <xf numFmtId="170" fontId="33" fillId="0" borderId="52" xfId="0" applyNumberFormat="1" applyFont="1" applyBorder="1"/>
    <xf numFmtId="170" fontId="33" fillId="0" borderId="72" xfId="0" applyNumberFormat="1" applyFont="1" applyBorder="1"/>
    <xf numFmtId="170" fontId="4" fillId="5" borderId="72" xfId="0" applyNumberFormat="1" applyFont="1" applyFill="1" applyBorder="1" applyAlignment="1"/>
    <xf numFmtId="170" fontId="4" fillId="5" borderId="46" xfId="0" applyNumberFormat="1" applyFont="1" applyFill="1" applyBorder="1" applyAlignment="1"/>
    <xf numFmtId="170" fontId="4" fillId="5" borderId="52" xfId="0" applyNumberFormat="1" applyFont="1" applyFill="1" applyBorder="1" applyAlignment="1"/>
    <xf numFmtId="0" fontId="5" fillId="2" borderId="78" xfId="22" applyFont="1" applyFill="1" applyBorder="1" applyAlignment="1">
      <alignment horizontal="center"/>
    </xf>
    <xf numFmtId="0" fontId="5" fillId="2" borderId="35" xfId="22" applyFont="1" applyFill="1" applyBorder="1" applyAlignment="1">
      <alignment horizontal="center"/>
    </xf>
    <xf numFmtId="0" fontId="5" fillId="2" borderId="2" xfId="0" applyFont="1" applyFill="1" applyBorder="1" applyAlignment="1"/>
    <xf numFmtId="0" fontId="5" fillId="2" borderId="42" xfId="0" applyFont="1" applyFill="1" applyBorder="1" applyAlignment="1"/>
    <xf numFmtId="0" fontId="11" fillId="0" borderId="0" xfId="0" applyFont="1" applyFill="1" applyAlignment="1"/>
    <xf numFmtId="0" fontId="5" fillId="2" borderId="2" xfId="0" applyFont="1" applyFill="1" applyBorder="1" applyAlignment="1">
      <alignment horizontal="center"/>
    </xf>
    <xf numFmtId="0" fontId="5" fillId="2" borderId="41" xfId="0" applyFont="1" applyFill="1" applyBorder="1" applyAlignment="1">
      <alignment horizontal="center"/>
    </xf>
    <xf numFmtId="0" fontId="4" fillId="2" borderId="68" xfId="0" applyFont="1" applyFill="1" applyBorder="1" applyAlignment="1"/>
    <xf numFmtId="0" fontId="4" fillId="2" borderId="69" xfId="0" applyFont="1" applyFill="1" applyBorder="1" applyAlignment="1"/>
    <xf numFmtId="0" fontId="4" fillId="2" borderId="86" xfId="0" applyFont="1" applyFill="1" applyBorder="1" applyAlignment="1"/>
    <xf numFmtId="0" fontId="0" fillId="2" borderId="69" xfId="0" applyFill="1" applyBorder="1" applyAlignment="1"/>
    <xf numFmtId="0" fontId="0" fillId="2" borderId="86" xfId="0" applyFill="1" applyBorder="1" applyAlignment="1"/>
    <xf numFmtId="0" fontId="0" fillId="2" borderId="68" xfId="0" applyFill="1" applyBorder="1" applyAlignment="1"/>
    <xf numFmtId="0" fontId="0" fillId="2" borderId="94" xfId="0" applyFill="1" applyBorder="1" applyAlignment="1">
      <alignment wrapText="1"/>
    </xf>
    <xf numFmtId="0" fontId="0" fillId="2" borderId="107" xfId="0" applyFill="1" applyBorder="1" applyAlignment="1">
      <alignment wrapText="1"/>
    </xf>
    <xf numFmtId="0" fontId="0" fillId="2" borderId="108" xfId="0" applyFill="1" applyBorder="1" applyAlignment="1">
      <alignment wrapText="1"/>
    </xf>
    <xf numFmtId="0" fontId="4" fillId="4" borderId="68" xfId="0" applyFont="1" applyFill="1" applyBorder="1" applyAlignment="1"/>
    <xf numFmtId="0" fontId="4" fillId="4" borderId="69" xfId="0" applyFont="1" applyFill="1" applyBorder="1" applyAlignment="1"/>
    <xf numFmtId="0" fontId="4" fillId="4" borderId="86" xfId="0" applyFont="1" applyFill="1" applyBorder="1" applyAlignment="1"/>
    <xf numFmtId="0" fontId="5" fillId="2" borderId="25" xfId="0" applyFont="1" applyFill="1" applyBorder="1" applyAlignment="1">
      <alignment horizontal="center"/>
    </xf>
    <xf numFmtId="0" fontId="5" fillId="2" borderId="34" xfId="0" applyFont="1" applyFill="1" applyBorder="1" applyAlignment="1">
      <alignment horizontal="center"/>
    </xf>
    <xf numFmtId="0" fontId="5" fillId="2" borderId="35" xfId="0" applyFont="1" applyFill="1" applyBorder="1" applyAlignment="1">
      <alignment horizontal="center"/>
    </xf>
    <xf numFmtId="0" fontId="4" fillId="3" borderId="68" xfId="0" applyFont="1" applyFill="1" applyBorder="1" applyAlignment="1"/>
    <xf numFmtId="0" fontId="4" fillId="3" borderId="69" xfId="0" applyFont="1" applyFill="1" applyBorder="1" applyAlignment="1"/>
    <xf numFmtId="0" fontId="4" fillId="3" borderId="86" xfId="0" applyFont="1" applyFill="1" applyBorder="1" applyAlignment="1"/>
    <xf numFmtId="0" fontId="11" fillId="2" borderId="0" xfId="0" applyFont="1" applyFill="1" applyAlignment="1"/>
    <xf numFmtId="0" fontId="5" fillId="7" borderId="2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3" xfId="0" applyFont="1" applyFill="1" applyBorder="1" applyAlignment="1">
      <alignment horizontal="center" vertical="center" wrapText="1"/>
    </xf>
    <xf numFmtId="0" fontId="5" fillId="7" borderId="25" xfId="0" applyFont="1" applyFill="1" applyBorder="1" applyAlignment="1">
      <alignment horizontal="center" vertical="center"/>
    </xf>
    <xf numFmtId="0" fontId="5" fillId="7" borderId="34" xfId="0" applyFont="1" applyFill="1" applyBorder="1" applyAlignment="1">
      <alignment horizontal="center" vertical="center"/>
    </xf>
    <xf numFmtId="0" fontId="5" fillId="7" borderId="35" xfId="0" applyFont="1" applyFill="1" applyBorder="1" applyAlignment="1">
      <alignment horizontal="center" vertical="center"/>
    </xf>
    <xf numFmtId="0" fontId="5" fillId="7" borderId="32" xfId="0" applyFont="1" applyFill="1" applyBorder="1" applyAlignment="1">
      <alignment horizontal="center" vertical="center" wrapText="1"/>
    </xf>
    <xf numFmtId="0" fontId="5" fillId="7" borderId="7" xfId="0" applyFont="1" applyFill="1" applyBorder="1" applyAlignment="1">
      <alignment horizontal="center" vertical="center" wrapText="1"/>
    </xf>
    <xf numFmtId="0" fontId="5" fillId="7" borderId="31" xfId="0" applyFont="1" applyFill="1" applyBorder="1" applyAlignment="1">
      <alignment horizontal="center" vertical="center" wrapText="1"/>
    </xf>
    <xf numFmtId="0" fontId="5" fillId="7" borderId="18" xfId="0" applyFont="1" applyFill="1" applyBorder="1" applyAlignment="1">
      <alignment horizontal="center" vertical="center" wrapText="1"/>
    </xf>
    <xf numFmtId="0" fontId="5" fillId="7" borderId="85" xfId="0" applyFont="1" applyFill="1" applyBorder="1" applyAlignment="1">
      <alignment horizontal="center" vertical="center" wrapText="1"/>
    </xf>
    <xf numFmtId="0" fontId="5" fillId="7" borderId="59" xfId="0" applyFont="1" applyFill="1" applyBorder="1" applyAlignment="1">
      <alignment horizontal="center" vertical="center" wrapText="1"/>
    </xf>
    <xf numFmtId="0" fontId="5" fillId="7" borderId="82" xfId="0" applyFont="1" applyFill="1" applyBorder="1" applyAlignment="1">
      <alignment horizontal="center" vertical="center" wrapText="1"/>
    </xf>
    <xf numFmtId="0" fontId="5" fillId="7" borderId="83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/>
    <xf numFmtId="0" fontId="5" fillId="2" borderId="0" xfId="0" applyFont="1" applyFill="1" applyBorder="1" applyAlignment="1"/>
    <xf numFmtId="0" fontId="5" fillId="7" borderId="39" xfId="0" applyFont="1" applyFill="1" applyBorder="1" applyAlignment="1">
      <alignment horizontal="center" vertical="center" wrapText="1"/>
    </xf>
    <xf numFmtId="0" fontId="5" fillId="7" borderId="40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/>
    </xf>
    <xf numFmtId="0" fontId="5" fillId="7" borderId="42" xfId="0" applyFont="1" applyFill="1" applyBorder="1" applyAlignment="1">
      <alignment horizontal="center"/>
    </xf>
    <xf numFmtId="0" fontId="11" fillId="3" borderId="0" xfId="0" applyFont="1" applyFill="1" applyAlignment="1"/>
    <xf numFmtId="0" fontId="5" fillId="7" borderId="105" xfId="0" applyFont="1" applyFill="1" applyBorder="1" applyAlignment="1">
      <alignment horizontal="center" vertical="center" wrapText="1"/>
    </xf>
    <xf numFmtId="0" fontId="5" fillId="7" borderId="25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/>
    </xf>
    <xf numFmtId="0" fontId="11" fillId="0" borderId="0" xfId="17" applyFont="1" applyFill="1" applyAlignment="1">
      <alignment vertical="center"/>
    </xf>
    <xf numFmtId="0" fontId="5" fillId="7" borderId="56" xfId="17" applyFont="1" applyFill="1" applyBorder="1" applyAlignment="1">
      <alignment horizontal="center" vertical="center"/>
    </xf>
    <xf numFmtId="0" fontId="5" fillId="7" borderId="57" xfId="17" applyFont="1" applyFill="1" applyBorder="1" applyAlignment="1">
      <alignment horizontal="center" vertical="center"/>
    </xf>
    <xf numFmtId="0" fontId="5" fillId="7" borderId="58" xfId="17" applyFont="1" applyFill="1" applyBorder="1" applyAlignment="1">
      <alignment horizontal="center" vertical="center"/>
    </xf>
    <xf numFmtId="0" fontId="4" fillId="2" borderId="158" xfId="17" applyFont="1" applyFill="1" applyBorder="1" applyAlignment="1">
      <alignment horizontal="center" vertical="center"/>
    </xf>
    <xf numFmtId="0" fontId="4" fillId="2" borderId="86" xfId="17" applyFont="1" applyFill="1" applyBorder="1" applyAlignment="1">
      <alignment horizontal="center" vertical="center"/>
    </xf>
    <xf numFmtId="0" fontId="4" fillId="2" borderId="95" xfId="17" applyFont="1" applyFill="1" applyBorder="1" applyAlignment="1">
      <alignment horizontal="left" vertical="center" wrapText="1" indent="1"/>
    </xf>
    <xf numFmtId="0" fontId="4" fillId="2" borderId="73" xfId="17" applyFont="1" applyFill="1" applyBorder="1" applyAlignment="1">
      <alignment horizontal="left" vertical="center" wrapText="1" indent="1"/>
    </xf>
    <xf numFmtId="0" fontId="4" fillId="2" borderId="96" xfId="17" applyFont="1" applyFill="1" applyBorder="1" applyAlignment="1">
      <alignment horizontal="left" vertical="center" wrapText="1" indent="1"/>
    </xf>
    <xf numFmtId="0" fontId="4" fillId="2" borderId="115" xfId="17" applyFont="1" applyFill="1" applyBorder="1" applyAlignment="1">
      <alignment horizontal="left" vertical="center" wrapText="1" indent="1"/>
    </xf>
    <xf numFmtId="0" fontId="11" fillId="0" borderId="0" xfId="17" applyFont="1" applyFill="1" applyAlignment="1"/>
    <xf numFmtId="0" fontId="32" fillId="2" borderId="0" xfId="17" applyFont="1" applyFill="1" applyAlignment="1"/>
    <xf numFmtId="0" fontId="5" fillId="7" borderId="56" xfId="0" applyFont="1" applyFill="1" applyBorder="1" applyAlignment="1">
      <alignment horizontal="center"/>
    </xf>
    <xf numFmtId="0" fontId="5" fillId="7" borderId="57" xfId="0" applyFont="1" applyFill="1" applyBorder="1" applyAlignment="1">
      <alignment horizontal="center"/>
    </xf>
    <xf numFmtId="0" fontId="5" fillId="7" borderId="58" xfId="0" applyFont="1" applyFill="1" applyBorder="1" applyAlignment="1">
      <alignment horizontal="center"/>
    </xf>
    <xf numFmtId="0" fontId="4" fillId="2" borderId="79" xfId="0" applyFont="1" applyFill="1" applyBorder="1" applyAlignment="1"/>
    <xf numFmtId="0" fontId="4" fillId="2" borderId="80" xfId="0" applyFont="1" applyFill="1" applyBorder="1" applyAlignment="1"/>
    <xf numFmtId="0" fontId="5" fillId="7" borderId="78" xfId="0" applyFont="1" applyFill="1" applyBorder="1" applyAlignment="1">
      <alignment horizontal="center"/>
    </xf>
    <xf numFmtId="0" fontId="5" fillId="7" borderId="34" xfId="0" applyFont="1" applyFill="1" applyBorder="1" applyAlignment="1">
      <alignment horizontal="center"/>
    </xf>
    <xf numFmtId="0" fontId="5" fillId="7" borderId="35" xfId="0" applyFont="1" applyFill="1" applyBorder="1" applyAlignment="1">
      <alignment horizontal="center"/>
    </xf>
    <xf numFmtId="0" fontId="5" fillId="7" borderId="41" xfId="0" applyFont="1" applyFill="1" applyBorder="1" applyAlignment="1">
      <alignment horizontal="center"/>
    </xf>
    <xf numFmtId="0" fontId="5" fillId="7" borderId="109" xfId="0" applyFont="1" applyFill="1" applyBorder="1" applyAlignment="1">
      <alignment horizontal="center"/>
    </xf>
    <xf numFmtId="0" fontId="5" fillId="7" borderId="114" xfId="0" applyFont="1" applyFill="1" applyBorder="1" applyAlignment="1">
      <alignment horizontal="center"/>
    </xf>
    <xf numFmtId="0" fontId="4" fillId="2" borderId="44" xfId="0" applyFont="1" applyFill="1" applyBorder="1" applyAlignment="1"/>
    <xf numFmtId="0" fontId="4" fillId="2" borderId="52" xfId="0" applyFont="1" applyFill="1" applyBorder="1" applyAlignment="1"/>
    <xf numFmtId="0" fontId="4" fillId="2" borderId="43" xfId="0" applyFont="1" applyFill="1" applyBorder="1" applyAlignment="1"/>
    <xf numFmtId="0" fontId="4" fillId="2" borderId="46" xfId="0" applyFont="1" applyFill="1" applyBorder="1" applyAlignment="1"/>
    <xf numFmtId="0" fontId="4" fillId="2" borderId="53" xfId="0" applyFont="1" applyFill="1" applyBorder="1" applyAlignment="1"/>
    <xf numFmtId="0" fontId="4" fillId="2" borderId="54" xfId="0" applyFont="1" applyFill="1" applyBorder="1" applyAlignment="1"/>
    <xf numFmtId="0" fontId="11" fillId="3" borderId="0" xfId="0" applyFont="1" applyFill="1" applyBorder="1" applyAlignment="1"/>
    <xf numFmtId="0" fontId="24" fillId="7" borderId="2" xfId="0" applyFont="1" applyFill="1" applyBorder="1" applyAlignment="1">
      <alignment horizontal="center" vertical="center"/>
    </xf>
    <xf numFmtId="0" fontId="24" fillId="7" borderId="33" xfId="0" applyFont="1" applyFill="1" applyBorder="1" applyAlignment="1">
      <alignment horizontal="center" vertical="center"/>
    </xf>
    <xf numFmtId="0" fontId="24" fillId="7" borderId="25" xfId="0" applyFont="1" applyFill="1" applyBorder="1" applyAlignment="1">
      <alignment horizontal="center" vertical="center" wrapText="1"/>
    </xf>
    <xf numFmtId="0" fontId="24" fillId="7" borderId="34" xfId="0" applyFont="1" applyFill="1" applyBorder="1" applyAlignment="1">
      <alignment horizontal="center" vertical="center"/>
    </xf>
    <xf numFmtId="0" fontId="24" fillId="7" borderId="34" xfId="0" applyFont="1" applyFill="1" applyBorder="1" applyAlignment="1">
      <alignment horizontal="center" vertical="center" wrapText="1"/>
    </xf>
    <xf numFmtId="0" fontId="24" fillId="7" borderId="35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5" fillId="7" borderId="78" xfId="0" applyFont="1" applyFill="1" applyBorder="1" applyAlignment="1">
      <alignment horizontal="center" vertical="center"/>
    </xf>
    <xf numFmtId="0" fontId="5" fillId="7" borderId="109" xfId="0" applyFont="1" applyFill="1" applyBorder="1" applyAlignment="1">
      <alignment horizontal="center" vertical="center"/>
    </xf>
    <xf numFmtId="0" fontId="5" fillId="7" borderId="114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left"/>
    </xf>
    <xf numFmtId="0" fontId="24" fillId="7" borderId="38" xfId="0" applyFont="1" applyFill="1" applyBorder="1" applyAlignment="1">
      <alignment horizontal="center" vertical="center"/>
    </xf>
    <xf numFmtId="0" fontId="24" fillId="7" borderId="35" xfId="0" applyFont="1" applyFill="1" applyBorder="1" applyAlignment="1">
      <alignment horizontal="center" vertical="center"/>
    </xf>
    <xf numFmtId="0" fontId="24" fillId="7" borderId="39" xfId="0" applyFont="1" applyFill="1" applyBorder="1" applyAlignment="1">
      <alignment horizontal="center" vertical="center"/>
    </xf>
    <xf numFmtId="0" fontId="24" fillId="7" borderId="40" xfId="0" applyFont="1" applyFill="1" applyBorder="1" applyAlignment="1">
      <alignment horizontal="center" vertical="center"/>
    </xf>
    <xf numFmtId="0" fontId="24" fillId="7" borderId="2" xfId="0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/>
    </xf>
    <xf numFmtId="0" fontId="5" fillId="7" borderId="41" xfId="0" applyFont="1" applyFill="1" applyBorder="1" applyAlignment="1">
      <alignment horizontal="center" vertical="center"/>
    </xf>
    <xf numFmtId="0" fontId="5" fillId="7" borderId="38" xfId="0" applyFont="1" applyFill="1" applyBorder="1" applyAlignment="1">
      <alignment horizontal="center" vertical="center"/>
    </xf>
  </cellXfs>
  <cellStyles count="23">
    <cellStyle name="Comma" xfId="1" builtinId="3"/>
    <cellStyle name="Comma 2" xfId="2" xr:uid="{00000000-0005-0000-0000-000001000000}"/>
    <cellStyle name="Comma 2 2" xfId="14" xr:uid="{00000000-0005-0000-0000-000002000000}"/>
    <cellStyle name="Comma 3" xfId="13" xr:uid="{00000000-0005-0000-0000-000003000000}"/>
    <cellStyle name="Currency" xfId="3" builtinId="4"/>
    <cellStyle name="Currency 2" xfId="4" xr:uid="{00000000-0005-0000-0000-000005000000}"/>
    <cellStyle name="Currency 2 2" xfId="16" xr:uid="{00000000-0005-0000-0000-000006000000}"/>
    <cellStyle name="Currency 3" xfId="15" xr:uid="{00000000-0005-0000-0000-000007000000}"/>
    <cellStyle name="Normal" xfId="0" builtinId="0"/>
    <cellStyle name="Normal 2" xfId="5" xr:uid="{00000000-0005-0000-0000-000009000000}"/>
    <cellStyle name="Normal 2 2" xfId="17" xr:uid="{00000000-0005-0000-0000-00000A000000}"/>
    <cellStyle name="Normal 3" xfId="8" xr:uid="{00000000-0005-0000-0000-00000B000000}"/>
    <cellStyle name="Normal 4" xfId="9" xr:uid="{00000000-0005-0000-0000-00000C000000}"/>
    <cellStyle name="Normal 4 2" xfId="20" xr:uid="{00000000-0005-0000-0000-00000D000000}"/>
    <cellStyle name="Normal 5" xfId="12" xr:uid="{00000000-0005-0000-0000-00000E000000}"/>
    <cellStyle name="Normal 6" xfId="11" xr:uid="{00000000-0005-0000-0000-00000F000000}"/>
    <cellStyle name="Normal 7" xfId="22" xr:uid="{00000000-0005-0000-0000-000010000000}"/>
    <cellStyle name="Percent" xfId="6" builtinId="5"/>
    <cellStyle name="Percent 2" xfId="7" xr:uid="{00000000-0005-0000-0000-000012000000}"/>
    <cellStyle name="Percent 2 2" xfId="19" xr:uid="{00000000-0005-0000-0000-000013000000}"/>
    <cellStyle name="Percent 3" xfId="10" xr:uid="{00000000-0005-0000-0000-000014000000}"/>
    <cellStyle name="Percent 3 2" xfId="21" xr:uid="{00000000-0005-0000-0000-000015000000}"/>
    <cellStyle name="Percent 4" xfId="18" xr:uid="{00000000-0005-0000-0000-000016000000}"/>
  </cellStyles>
  <dxfs count="0"/>
  <tableStyles count="0" defaultTableStyle="TableStyleMedium9" defaultPivotStyle="PivotStyleLight16"/>
  <colors>
    <mruColors>
      <color rgb="FF0000FF"/>
      <color rgb="FF3399FF"/>
      <color rgb="FFCCFFCC"/>
      <color rgb="FF66FF66"/>
      <color rgb="FF99FF99"/>
      <color rgb="FFCCFFFF"/>
      <color rgb="FFFFCCFF"/>
      <color rgb="FF008000"/>
      <color rgb="FF33CC33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1:C49"/>
  <sheetViews>
    <sheetView topLeftCell="A25" zoomScaleNormal="100" workbookViewId="0">
      <selection activeCell="A50" sqref="A50"/>
    </sheetView>
  </sheetViews>
  <sheetFormatPr defaultColWidth="8.7265625" defaultRowHeight="12.5" x14ac:dyDescent="0.25"/>
  <cols>
    <col min="1" max="1" width="8.81640625" style="698" bestFit="1" customWidth="1"/>
    <col min="2" max="16384" width="8.7265625" style="698"/>
  </cols>
  <sheetData>
    <row r="1" spans="1:3" x14ac:dyDescent="0.25">
      <c r="A1" s="698" t="s">
        <v>275</v>
      </c>
      <c r="B1" s="698" t="s">
        <v>276</v>
      </c>
      <c r="C1" s="698" t="s">
        <v>277</v>
      </c>
    </row>
    <row r="2" spans="1:3" x14ac:dyDescent="0.25">
      <c r="A2" s="698" t="s">
        <v>278</v>
      </c>
      <c r="B2" s="698" t="s">
        <v>279</v>
      </c>
      <c r="C2" s="699" t="s">
        <v>281</v>
      </c>
    </row>
    <row r="3" spans="1:3" x14ac:dyDescent="0.25">
      <c r="A3" s="699" t="s">
        <v>278</v>
      </c>
      <c r="B3" s="699" t="s">
        <v>279</v>
      </c>
      <c r="C3" s="699" t="s">
        <v>280</v>
      </c>
    </row>
    <row r="4" spans="1:3" x14ac:dyDescent="0.25">
      <c r="A4" s="699" t="s">
        <v>278</v>
      </c>
      <c r="B4" s="699" t="s">
        <v>279</v>
      </c>
      <c r="C4" s="699" t="s">
        <v>285</v>
      </c>
    </row>
    <row r="5" spans="1:3" x14ac:dyDescent="0.25">
      <c r="A5" s="699" t="s">
        <v>282</v>
      </c>
      <c r="B5" s="699" t="s">
        <v>279</v>
      </c>
      <c r="C5" s="699" t="s">
        <v>286</v>
      </c>
    </row>
    <row r="6" spans="1:3" x14ac:dyDescent="0.25">
      <c r="A6" s="699" t="s">
        <v>283</v>
      </c>
      <c r="B6" s="699" t="s">
        <v>279</v>
      </c>
      <c r="C6" s="699" t="s">
        <v>284</v>
      </c>
    </row>
    <row r="7" spans="1:3" x14ac:dyDescent="0.25">
      <c r="A7" s="699" t="s">
        <v>283</v>
      </c>
      <c r="B7" s="699" t="s">
        <v>279</v>
      </c>
      <c r="C7" s="699" t="s">
        <v>287</v>
      </c>
    </row>
    <row r="8" spans="1:3" x14ac:dyDescent="0.25">
      <c r="A8" s="699" t="s">
        <v>288</v>
      </c>
      <c r="B8" s="699" t="s">
        <v>279</v>
      </c>
      <c r="C8" s="699" t="s">
        <v>289</v>
      </c>
    </row>
    <row r="9" spans="1:3" x14ac:dyDescent="0.25">
      <c r="A9" s="699" t="s">
        <v>288</v>
      </c>
      <c r="B9" s="699" t="s">
        <v>279</v>
      </c>
      <c r="C9" s="699" t="s">
        <v>290</v>
      </c>
    </row>
    <row r="10" spans="1:3" x14ac:dyDescent="0.25">
      <c r="A10" s="699" t="s">
        <v>288</v>
      </c>
      <c r="B10" s="699" t="s">
        <v>279</v>
      </c>
      <c r="C10" s="699" t="s">
        <v>291</v>
      </c>
    </row>
    <row r="11" spans="1:3" x14ac:dyDescent="0.25">
      <c r="A11" s="699" t="s">
        <v>292</v>
      </c>
      <c r="B11" s="699" t="s">
        <v>293</v>
      </c>
      <c r="C11" s="699" t="s">
        <v>294</v>
      </c>
    </row>
    <row r="12" spans="1:3" x14ac:dyDescent="0.25">
      <c r="A12" s="699" t="s">
        <v>297</v>
      </c>
      <c r="B12" s="699" t="s">
        <v>293</v>
      </c>
      <c r="C12" s="699" t="s">
        <v>298</v>
      </c>
    </row>
    <row r="13" spans="1:3" x14ac:dyDescent="0.25">
      <c r="A13" s="699" t="s">
        <v>299</v>
      </c>
      <c r="B13" s="699" t="s">
        <v>293</v>
      </c>
      <c r="C13" s="699" t="s">
        <v>300</v>
      </c>
    </row>
    <row r="14" spans="1:3" x14ac:dyDescent="0.25">
      <c r="A14" s="699" t="s">
        <v>299</v>
      </c>
      <c r="B14" s="699" t="s">
        <v>279</v>
      </c>
      <c r="C14" s="699" t="s">
        <v>301</v>
      </c>
    </row>
    <row r="15" spans="1:3" x14ac:dyDescent="0.25">
      <c r="A15" s="699" t="s">
        <v>299</v>
      </c>
      <c r="B15" s="699" t="s">
        <v>279</v>
      </c>
      <c r="C15" s="699" t="s">
        <v>302</v>
      </c>
    </row>
    <row r="16" spans="1:3" x14ac:dyDescent="0.25">
      <c r="A16" s="699" t="s">
        <v>303</v>
      </c>
      <c r="B16" s="699" t="s">
        <v>279</v>
      </c>
      <c r="C16" s="699" t="s">
        <v>304</v>
      </c>
    </row>
    <row r="17" spans="1:3" x14ac:dyDescent="0.25">
      <c r="A17" s="699" t="s">
        <v>303</v>
      </c>
      <c r="B17" s="699" t="s">
        <v>279</v>
      </c>
      <c r="C17" s="699" t="s">
        <v>305</v>
      </c>
    </row>
    <row r="18" spans="1:3" x14ac:dyDescent="0.25">
      <c r="A18" s="699" t="s">
        <v>307</v>
      </c>
      <c r="B18" s="699" t="s">
        <v>279</v>
      </c>
      <c r="C18" s="699" t="s">
        <v>306</v>
      </c>
    </row>
    <row r="19" spans="1:3" x14ac:dyDescent="0.25">
      <c r="A19" s="699" t="s">
        <v>308</v>
      </c>
      <c r="B19" s="699" t="s">
        <v>279</v>
      </c>
      <c r="C19" s="699" t="s">
        <v>309</v>
      </c>
    </row>
    <row r="20" spans="1:3" x14ac:dyDescent="0.25">
      <c r="A20" s="699" t="s">
        <v>308</v>
      </c>
      <c r="B20" s="699" t="s">
        <v>279</v>
      </c>
      <c r="C20" s="699" t="s">
        <v>310</v>
      </c>
    </row>
    <row r="21" spans="1:3" x14ac:dyDescent="0.25">
      <c r="A21" s="699" t="s">
        <v>311</v>
      </c>
      <c r="B21" s="699" t="s">
        <v>279</v>
      </c>
      <c r="C21" s="699" t="s">
        <v>312</v>
      </c>
    </row>
    <row r="22" spans="1:3" x14ac:dyDescent="0.25">
      <c r="A22" s="699" t="s">
        <v>313</v>
      </c>
      <c r="B22" s="699" t="s">
        <v>293</v>
      </c>
      <c r="C22" s="699" t="s">
        <v>314</v>
      </c>
    </row>
    <row r="23" spans="1:3" x14ac:dyDescent="0.25">
      <c r="A23" s="699" t="s">
        <v>313</v>
      </c>
      <c r="B23" s="699" t="s">
        <v>293</v>
      </c>
      <c r="C23" s="699" t="s">
        <v>321</v>
      </c>
    </row>
    <row r="24" spans="1:3" x14ac:dyDescent="0.25">
      <c r="A24" s="699" t="s">
        <v>322</v>
      </c>
      <c r="B24" s="699" t="s">
        <v>323</v>
      </c>
      <c r="C24" s="699" t="s">
        <v>324</v>
      </c>
    </row>
    <row r="25" spans="1:3" x14ac:dyDescent="0.25">
      <c r="A25" s="699" t="s">
        <v>325</v>
      </c>
      <c r="B25" s="699" t="s">
        <v>293</v>
      </c>
      <c r="C25" s="699" t="s">
        <v>326</v>
      </c>
    </row>
    <row r="26" spans="1:3" x14ac:dyDescent="0.25">
      <c r="A26" s="699" t="s">
        <v>329</v>
      </c>
      <c r="B26" s="699" t="s">
        <v>323</v>
      </c>
      <c r="C26" s="699" t="s">
        <v>330</v>
      </c>
    </row>
    <row r="27" spans="1:3" x14ac:dyDescent="0.25">
      <c r="A27" s="699" t="s">
        <v>331</v>
      </c>
      <c r="B27" s="699" t="s">
        <v>279</v>
      </c>
      <c r="C27" s="699" t="s">
        <v>332</v>
      </c>
    </row>
    <row r="28" spans="1:3" x14ac:dyDescent="0.25">
      <c r="A28" s="699" t="s">
        <v>331</v>
      </c>
      <c r="B28" s="699" t="s">
        <v>279</v>
      </c>
      <c r="C28" s="699" t="s">
        <v>333</v>
      </c>
    </row>
    <row r="29" spans="1:3" x14ac:dyDescent="0.25">
      <c r="A29" s="698" t="s">
        <v>331</v>
      </c>
      <c r="B29" s="699" t="s">
        <v>279</v>
      </c>
      <c r="C29" s="699" t="s">
        <v>334</v>
      </c>
    </row>
    <row r="30" spans="1:3" x14ac:dyDescent="0.25">
      <c r="A30" s="699" t="s">
        <v>335</v>
      </c>
      <c r="B30" s="699" t="s">
        <v>293</v>
      </c>
      <c r="C30" s="699" t="s">
        <v>336</v>
      </c>
    </row>
    <row r="31" spans="1:3" x14ac:dyDescent="0.25">
      <c r="A31" s="699" t="s">
        <v>338</v>
      </c>
      <c r="B31" s="699" t="s">
        <v>293</v>
      </c>
      <c r="C31" s="699" t="s">
        <v>339</v>
      </c>
    </row>
    <row r="32" spans="1:3" x14ac:dyDescent="0.25">
      <c r="A32" s="699" t="s">
        <v>341</v>
      </c>
      <c r="B32" s="699" t="s">
        <v>323</v>
      </c>
      <c r="C32" s="699" t="s">
        <v>342</v>
      </c>
    </row>
    <row r="33" spans="1:3" x14ac:dyDescent="0.25">
      <c r="A33" s="699" t="s">
        <v>343</v>
      </c>
      <c r="B33" s="699" t="s">
        <v>279</v>
      </c>
      <c r="C33" s="699" t="s">
        <v>344</v>
      </c>
    </row>
    <row r="34" spans="1:3" x14ac:dyDescent="0.25">
      <c r="A34" s="699" t="s">
        <v>345</v>
      </c>
      <c r="B34" s="699" t="s">
        <v>293</v>
      </c>
      <c r="C34" s="699" t="s">
        <v>346</v>
      </c>
    </row>
    <row r="35" spans="1:3" x14ac:dyDescent="0.25">
      <c r="A35" s="699" t="s">
        <v>347</v>
      </c>
      <c r="B35" s="699" t="s">
        <v>293</v>
      </c>
      <c r="C35" s="699" t="s">
        <v>348</v>
      </c>
    </row>
    <row r="36" spans="1:3" x14ac:dyDescent="0.25">
      <c r="A36" s="699" t="s">
        <v>349</v>
      </c>
      <c r="B36" s="699" t="s">
        <v>293</v>
      </c>
      <c r="C36" s="699" t="s">
        <v>350</v>
      </c>
    </row>
    <row r="37" spans="1:3" x14ac:dyDescent="0.25">
      <c r="A37" s="699" t="s">
        <v>352</v>
      </c>
      <c r="B37" s="699" t="s">
        <v>353</v>
      </c>
      <c r="C37" s="699" t="s">
        <v>355</v>
      </c>
    </row>
    <row r="38" spans="1:3" x14ac:dyDescent="0.25">
      <c r="A38" s="699" t="s">
        <v>352</v>
      </c>
      <c r="B38" s="699" t="s">
        <v>353</v>
      </c>
      <c r="C38" s="699" t="s">
        <v>354</v>
      </c>
    </row>
    <row r="39" spans="1:3" x14ac:dyDescent="0.25">
      <c r="A39" s="699" t="s">
        <v>352</v>
      </c>
      <c r="B39" s="699" t="s">
        <v>323</v>
      </c>
      <c r="C39" s="699" t="s">
        <v>356</v>
      </c>
    </row>
    <row r="40" spans="1:3" x14ac:dyDescent="0.25">
      <c r="A40" s="699" t="s">
        <v>379</v>
      </c>
      <c r="B40" s="699" t="s">
        <v>293</v>
      </c>
      <c r="C40" s="699" t="s">
        <v>380</v>
      </c>
    </row>
    <row r="41" spans="1:3" x14ac:dyDescent="0.25">
      <c r="A41" s="699" t="s">
        <v>379</v>
      </c>
      <c r="B41" s="699" t="s">
        <v>382</v>
      </c>
      <c r="C41" s="699" t="s">
        <v>383</v>
      </c>
    </row>
    <row r="42" spans="1:3" x14ac:dyDescent="0.25">
      <c r="A42" s="700" t="s">
        <v>377</v>
      </c>
      <c r="B42" s="699" t="s">
        <v>323</v>
      </c>
      <c r="C42" s="699" t="s">
        <v>378</v>
      </c>
    </row>
    <row r="43" spans="1:3" x14ac:dyDescent="0.25">
      <c r="A43" s="700" t="s">
        <v>377</v>
      </c>
      <c r="B43" s="699" t="s">
        <v>323</v>
      </c>
      <c r="C43" s="699" t="s">
        <v>381</v>
      </c>
    </row>
    <row r="44" spans="1:3" x14ac:dyDescent="0.25">
      <c r="A44" s="699" t="s">
        <v>377</v>
      </c>
      <c r="B44" s="699" t="s">
        <v>384</v>
      </c>
      <c r="C44" s="698" t="s">
        <v>385</v>
      </c>
    </row>
    <row r="45" spans="1:3" x14ac:dyDescent="0.25">
      <c r="A45" s="699" t="s">
        <v>386</v>
      </c>
      <c r="B45" s="699" t="s">
        <v>353</v>
      </c>
      <c r="C45" s="698" t="s">
        <v>387</v>
      </c>
    </row>
    <row r="46" spans="1:3" x14ac:dyDescent="0.25">
      <c r="A46" s="699" t="s">
        <v>386</v>
      </c>
      <c r="B46" s="699" t="s">
        <v>384</v>
      </c>
      <c r="C46" s="699" t="s">
        <v>388</v>
      </c>
    </row>
    <row r="47" spans="1:3" x14ac:dyDescent="0.25">
      <c r="A47" s="699" t="s">
        <v>391</v>
      </c>
      <c r="B47" s="699" t="s">
        <v>384</v>
      </c>
      <c r="C47" s="699" t="s">
        <v>392</v>
      </c>
    </row>
    <row r="48" spans="1:3" x14ac:dyDescent="0.25">
      <c r="A48" s="699" t="s">
        <v>393</v>
      </c>
      <c r="B48" s="699" t="s">
        <v>279</v>
      </c>
      <c r="C48" s="699" t="s">
        <v>394</v>
      </c>
    </row>
    <row r="49" spans="1:3" x14ac:dyDescent="0.25">
      <c r="A49" s="699" t="s">
        <v>393</v>
      </c>
      <c r="B49" s="699" t="s">
        <v>279</v>
      </c>
      <c r="C49" s="699" t="s">
        <v>395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D18"/>
  <sheetViews>
    <sheetView workbookViewId="0">
      <selection activeCell="D13" sqref="D13"/>
    </sheetView>
  </sheetViews>
  <sheetFormatPr defaultColWidth="9.453125" defaultRowHeight="12.5" x14ac:dyDescent="0.25"/>
  <cols>
    <col min="1" max="1" width="11.453125" style="25" bestFit="1" customWidth="1"/>
    <col min="2" max="2" width="20.453125" style="25" bestFit="1" customWidth="1"/>
    <col min="3" max="3" width="25.54296875" style="25" bestFit="1" customWidth="1"/>
    <col min="4" max="16384" width="9.453125" style="25"/>
  </cols>
  <sheetData>
    <row r="1" spans="1:4" ht="15.5" x14ac:dyDescent="0.35">
      <c r="A1" s="742" t="s">
        <v>162</v>
      </c>
      <c r="B1" s="742"/>
      <c r="C1" s="742"/>
      <c r="D1" s="408"/>
    </row>
    <row r="2" spans="1:4" ht="13" thickBot="1" x14ac:dyDescent="0.3"/>
    <row r="3" spans="1:4" ht="13.5" thickBot="1" x14ac:dyDescent="0.35">
      <c r="A3" s="305" t="s">
        <v>71</v>
      </c>
      <c r="B3" s="301" t="s">
        <v>123</v>
      </c>
      <c r="C3" s="300" t="s">
        <v>122</v>
      </c>
    </row>
    <row r="4" spans="1:4" x14ac:dyDescent="0.25">
      <c r="A4" s="185">
        <v>2018</v>
      </c>
      <c r="B4" s="302">
        <v>4.4999999999999998E-2</v>
      </c>
      <c r="C4" s="122">
        <v>2.5000000000000001E-2</v>
      </c>
    </row>
    <row r="5" spans="1:4" x14ac:dyDescent="0.25">
      <c r="A5" s="185">
        <v>2019</v>
      </c>
      <c r="B5" s="302">
        <v>7.0000000000000007E-2</v>
      </c>
      <c r="C5" s="122">
        <v>0.03</v>
      </c>
    </row>
    <row r="6" spans="1:4" x14ac:dyDescent="0.25">
      <c r="A6" s="185">
        <v>2020</v>
      </c>
      <c r="B6" s="302">
        <v>9.5000000000000001E-2</v>
      </c>
      <c r="C6" s="122">
        <v>3.5000000000000003E-2</v>
      </c>
    </row>
    <row r="7" spans="1:4" x14ac:dyDescent="0.25">
      <c r="A7" s="185">
        <v>2021</v>
      </c>
      <c r="B7" s="302">
        <v>0.12</v>
      </c>
      <c r="C7" s="122">
        <v>0.04</v>
      </c>
    </row>
    <row r="8" spans="1:4" x14ac:dyDescent="0.25">
      <c r="A8" s="185">
        <v>2022</v>
      </c>
      <c r="B8" s="302">
        <v>0.14499999999999999</v>
      </c>
      <c r="C8" s="122">
        <v>4.4999999999999998E-2</v>
      </c>
    </row>
    <row r="9" spans="1:4" x14ac:dyDescent="0.25">
      <c r="A9" s="185">
        <v>2023</v>
      </c>
      <c r="B9" s="302">
        <v>0.17</v>
      </c>
      <c r="C9" s="122">
        <v>0.05</v>
      </c>
    </row>
    <row r="10" spans="1:4" x14ac:dyDescent="0.25">
      <c r="A10" s="185">
        <v>2024</v>
      </c>
      <c r="B10" s="302">
        <v>0.19500000000000001</v>
      </c>
      <c r="C10" s="122">
        <v>5.5E-2</v>
      </c>
    </row>
    <row r="11" spans="1:4" x14ac:dyDescent="0.25">
      <c r="A11" s="185">
        <v>2025</v>
      </c>
      <c r="B11" s="302">
        <v>0.22</v>
      </c>
      <c r="C11" s="122">
        <v>0.06</v>
      </c>
    </row>
    <row r="12" spans="1:4" x14ac:dyDescent="0.25">
      <c r="A12" s="185">
        <v>2026</v>
      </c>
      <c r="B12" s="303">
        <v>0.22</v>
      </c>
      <c r="C12" s="123">
        <v>0.06</v>
      </c>
    </row>
    <row r="13" spans="1:4" x14ac:dyDescent="0.25">
      <c r="A13" s="185">
        <v>2027</v>
      </c>
      <c r="B13" s="303">
        <v>0.22</v>
      </c>
      <c r="C13" s="123">
        <v>0.06</v>
      </c>
    </row>
    <row r="14" spans="1:4" x14ac:dyDescent="0.25">
      <c r="A14" s="185">
        <v>2028</v>
      </c>
      <c r="B14" s="303">
        <v>0.22</v>
      </c>
      <c r="C14" s="123">
        <v>0.06</v>
      </c>
    </row>
    <row r="15" spans="1:4" x14ac:dyDescent="0.25">
      <c r="A15" s="185">
        <v>2029</v>
      </c>
      <c r="B15" s="303">
        <v>0.22</v>
      </c>
      <c r="C15" s="123">
        <v>0.06</v>
      </c>
    </row>
    <row r="16" spans="1:4" x14ac:dyDescent="0.25">
      <c r="A16" s="185">
        <v>2030</v>
      </c>
      <c r="B16" s="303">
        <v>0.22</v>
      </c>
      <c r="C16" s="123">
        <v>0.06</v>
      </c>
    </row>
    <row r="17" spans="1:3" x14ac:dyDescent="0.25">
      <c r="A17" s="185">
        <v>2031</v>
      </c>
      <c r="B17" s="303">
        <v>0.22</v>
      </c>
      <c r="C17" s="123">
        <v>0.06</v>
      </c>
    </row>
    <row r="18" spans="1:3" ht="13" thickBot="1" x14ac:dyDescent="0.3">
      <c r="A18" s="186">
        <v>2032</v>
      </c>
      <c r="B18" s="304">
        <v>0.22</v>
      </c>
      <c r="C18" s="124">
        <v>0.06</v>
      </c>
    </row>
  </sheetData>
  <mergeCells count="1">
    <mergeCell ref="A1:C1"/>
  </mergeCells>
  <pageMargins left="0.7" right="0.7" top="0.75" bottom="0.75" header="0.3" footer="0.3"/>
  <pageSetup orientation="portrait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D8"/>
  <sheetViews>
    <sheetView zoomScaleNormal="100" workbookViewId="0">
      <selection sqref="A1:B1"/>
    </sheetView>
  </sheetViews>
  <sheetFormatPr defaultColWidth="9.453125" defaultRowHeight="12.5" x14ac:dyDescent="0.25"/>
  <cols>
    <col min="1" max="1" width="40.54296875" style="2" customWidth="1"/>
    <col min="2" max="2" width="14.453125" style="2" customWidth="1"/>
    <col min="3" max="16384" width="9.453125" style="2"/>
  </cols>
  <sheetData>
    <row r="1" spans="1:4" ht="15.5" x14ac:dyDescent="0.35">
      <c r="A1" s="742" t="s">
        <v>213</v>
      </c>
      <c r="B1" s="742"/>
      <c r="C1" s="408"/>
      <c r="D1" s="408"/>
    </row>
    <row r="2" spans="1:4" ht="13" thickBot="1" x14ac:dyDescent="0.3"/>
    <row r="3" spans="1:4" x14ac:dyDescent="0.25">
      <c r="A3" s="26" t="s">
        <v>155</v>
      </c>
      <c r="B3" s="156">
        <v>633066</v>
      </c>
    </row>
    <row r="4" spans="1:4" x14ac:dyDescent="0.25">
      <c r="A4" s="27" t="s">
        <v>156</v>
      </c>
      <c r="B4" s="155">
        <v>247648</v>
      </c>
    </row>
    <row r="5" spans="1:4" x14ac:dyDescent="0.25">
      <c r="A5" s="27" t="s">
        <v>160</v>
      </c>
      <c r="B5" s="157">
        <v>1.5</v>
      </c>
    </row>
    <row r="6" spans="1:4" x14ac:dyDescent="0.25">
      <c r="A6" s="27" t="s">
        <v>157</v>
      </c>
      <c r="B6" s="155">
        <v>2000</v>
      </c>
    </row>
    <row r="7" spans="1:4" x14ac:dyDescent="0.25">
      <c r="A7" s="27" t="s">
        <v>158</v>
      </c>
      <c r="B7" s="157">
        <v>5.26</v>
      </c>
    </row>
    <row r="8" spans="1:4" ht="13" thickBot="1" x14ac:dyDescent="0.3">
      <c r="A8" s="29" t="s">
        <v>159</v>
      </c>
      <c r="B8" s="158">
        <v>1</v>
      </c>
    </row>
  </sheetData>
  <mergeCells count="1">
    <mergeCell ref="A1:B1"/>
  </mergeCells>
  <pageMargins left="0.75" right="0.75" top="1" bottom="1" header="0.5" footer="0.5"/>
  <pageSetup orientation="portrait" verticalDpi="9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/>
  <dimension ref="A1:E9"/>
  <sheetViews>
    <sheetView zoomScaleNormal="100" workbookViewId="0">
      <selection activeCell="G7" sqref="G7:G8"/>
    </sheetView>
  </sheetViews>
  <sheetFormatPr defaultColWidth="9.453125" defaultRowHeight="12.5" x14ac:dyDescent="0.25"/>
  <cols>
    <col min="1" max="1" width="28.54296875" style="2" bestFit="1" customWidth="1"/>
    <col min="2" max="2" width="14.54296875" style="2" bestFit="1" customWidth="1"/>
    <col min="3" max="3" width="12.54296875" style="2" bestFit="1" customWidth="1"/>
    <col min="4" max="5" width="15.453125" style="2" bestFit="1" customWidth="1"/>
    <col min="6" max="16384" width="9.453125" style="2"/>
  </cols>
  <sheetData>
    <row r="1" spans="1:5" ht="15.5" x14ac:dyDescent="0.35">
      <c r="A1" s="742" t="s">
        <v>5</v>
      </c>
      <c r="B1" s="742"/>
      <c r="C1" s="742"/>
      <c r="D1" s="742"/>
      <c r="E1" s="763"/>
    </row>
    <row r="2" spans="1:5" ht="13" thickBot="1" x14ac:dyDescent="0.3"/>
    <row r="3" spans="1:5" ht="26.5" thickBot="1" x14ac:dyDescent="0.3">
      <c r="A3" s="204" t="s">
        <v>4</v>
      </c>
      <c r="B3" s="291" t="s">
        <v>30</v>
      </c>
      <c r="C3" s="291" t="s">
        <v>31</v>
      </c>
      <c r="D3" s="291" t="s">
        <v>13</v>
      </c>
      <c r="E3" s="290" t="s">
        <v>340</v>
      </c>
    </row>
    <row r="4" spans="1:5" ht="13" thickBot="1" x14ac:dyDescent="0.3">
      <c r="A4" s="58" t="s">
        <v>116</v>
      </c>
      <c r="B4" s="61">
        <v>115219.2</v>
      </c>
      <c r="C4" s="61">
        <v>2822.85</v>
      </c>
      <c r="D4" s="62">
        <v>0.85860918600000002</v>
      </c>
      <c r="E4" s="423">
        <v>0.498</v>
      </c>
    </row>
    <row r="5" spans="1:5" ht="13" thickBot="1" x14ac:dyDescent="0.3">
      <c r="A5" s="9" t="s">
        <v>28</v>
      </c>
      <c r="B5" s="61">
        <f>0.85*76330+0.15*116090</f>
        <v>82294</v>
      </c>
      <c r="C5" s="61">
        <f>0.85*2988+0.15*2819</f>
        <v>2962.6499999999996</v>
      </c>
      <c r="D5" s="62">
        <f>0.85*0.522+0.15*0.863</f>
        <v>0.57314999999999994</v>
      </c>
      <c r="E5" s="423">
        <v>0.57799999999999996</v>
      </c>
    </row>
    <row r="6" spans="1:5" ht="13" thickBot="1" x14ac:dyDescent="0.3">
      <c r="A6" s="58" t="s">
        <v>27</v>
      </c>
      <c r="B6" s="61">
        <v>129488</v>
      </c>
      <c r="C6" s="61">
        <v>3206</v>
      </c>
      <c r="D6" s="62">
        <f>87.1%*0.99424</f>
        <v>0.86598304000000004</v>
      </c>
      <c r="E6" s="423">
        <v>0.65500000000000003</v>
      </c>
    </row>
    <row r="7" spans="1:5" x14ac:dyDescent="0.25">
      <c r="A7" s="9" t="s">
        <v>36</v>
      </c>
      <c r="B7" s="3">
        <v>3412</v>
      </c>
      <c r="C7" s="3">
        <v>0</v>
      </c>
      <c r="D7" s="5">
        <v>0</v>
      </c>
      <c r="E7" s="6">
        <v>0</v>
      </c>
    </row>
    <row r="8" spans="1:5" x14ac:dyDescent="0.25">
      <c r="A8" s="59" t="s">
        <v>29</v>
      </c>
      <c r="B8" s="55">
        <v>290</v>
      </c>
      <c r="C8" s="55">
        <v>2.5499999999999998</v>
      </c>
      <c r="D8" s="56">
        <v>0</v>
      </c>
      <c r="E8" s="57">
        <v>0</v>
      </c>
    </row>
    <row r="9" spans="1:5" ht="13" thickBot="1" x14ac:dyDescent="0.3">
      <c r="A9" s="60" t="s">
        <v>108</v>
      </c>
      <c r="B9" s="4">
        <v>960</v>
      </c>
      <c r="C9" s="15">
        <f>42000*1000/(2.2*1000000)</f>
        <v>19.09090909090909</v>
      </c>
      <c r="D9" s="7">
        <v>0.76</v>
      </c>
      <c r="E9" s="8">
        <v>0</v>
      </c>
    </row>
  </sheetData>
  <mergeCells count="1">
    <mergeCell ref="A1:E1"/>
  </mergeCells>
  <phoneticPr fontId="7" type="noConversion"/>
  <pageMargins left="0.75" right="0.75" top="1" bottom="1" header="0.5" footer="0.5"/>
  <pageSetup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E59"/>
  <sheetViews>
    <sheetView zoomScaleNormal="100" workbookViewId="0">
      <pane ySplit="3" topLeftCell="A4" activePane="bottomLeft" state="frozen"/>
      <selection sqref="A1:D1"/>
      <selection pane="bottomLeft" activeCell="A4" sqref="A4"/>
    </sheetView>
  </sheetViews>
  <sheetFormatPr defaultColWidth="9.453125" defaultRowHeight="12.5" x14ac:dyDescent="0.25"/>
  <cols>
    <col min="1" max="1" width="14.453125" style="139" customWidth="1"/>
    <col min="2" max="2" width="20.453125" style="139" bestFit="1" customWidth="1"/>
    <col min="3" max="3" width="21.453125" style="139" bestFit="1" customWidth="1"/>
    <col min="4" max="4" width="19.54296875" style="139" bestFit="1" customWidth="1"/>
    <col min="5" max="5" width="19.453125" style="139" bestFit="1" customWidth="1"/>
    <col min="6" max="16384" width="9.453125" style="139"/>
  </cols>
  <sheetData>
    <row r="1" spans="1:5" ht="15.5" x14ac:dyDescent="0.35">
      <c r="A1" s="778" t="s">
        <v>6</v>
      </c>
      <c r="B1" s="778"/>
      <c r="C1" s="778"/>
      <c r="D1" s="778"/>
      <c r="E1" s="817"/>
    </row>
    <row r="2" spans="1:5" ht="13" thickBot="1" x14ac:dyDescent="0.3"/>
    <row r="3" spans="1:5" ht="39.5" thickBot="1" x14ac:dyDescent="0.3">
      <c r="A3" s="233" t="s">
        <v>75</v>
      </c>
      <c r="B3" s="289" t="s">
        <v>140</v>
      </c>
      <c r="C3" s="291" t="s">
        <v>141</v>
      </c>
      <c r="D3" s="291" t="s">
        <v>142</v>
      </c>
      <c r="E3" s="290" t="s">
        <v>143</v>
      </c>
    </row>
    <row r="4" spans="1:5" x14ac:dyDescent="0.25">
      <c r="A4" s="214">
        <v>2017</v>
      </c>
      <c r="B4" s="218"/>
      <c r="C4" s="211"/>
      <c r="D4" s="211"/>
      <c r="E4" s="219"/>
    </row>
    <row r="5" spans="1:5" x14ac:dyDescent="0.25">
      <c r="A5" s="215" t="s">
        <v>7</v>
      </c>
      <c r="B5" s="220">
        <v>0.5</v>
      </c>
      <c r="C5" s="208">
        <f>1-B5</f>
        <v>0.5</v>
      </c>
      <c r="D5" s="208">
        <v>0.1</v>
      </c>
      <c r="E5" s="221">
        <f>1-D5</f>
        <v>0.9</v>
      </c>
    </row>
    <row r="6" spans="1:5" x14ac:dyDescent="0.25">
      <c r="A6" s="215" t="s">
        <v>15</v>
      </c>
      <c r="B6" s="220">
        <f>B5*0.15</f>
        <v>7.4999999999999997E-2</v>
      </c>
      <c r="C6" s="208">
        <f>C5*0.15</f>
        <v>7.4999999999999997E-2</v>
      </c>
      <c r="D6" s="208">
        <f>D5*0.15</f>
        <v>1.4999999999999999E-2</v>
      </c>
      <c r="E6" s="221">
        <f>E5*0.15</f>
        <v>0.13500000000000001</v>
      </c>
    </row>
    <row r="7" spans="1:5" x14ac:dyDescent="0.25">
      <c r="A7" s="215" t="s">
        <v>8</v>
      </c>
      <c r="B7" s="220">
        <v>0.5</v>
      </c>
      <c r="C7" s="208">
        <f>1-B7</f>
        <v>0.5</v>
      </c>
      <c r="D7" s="208">
        <v>0.1</v>
      </c>
      <c r="E7" s="221">
        <f>1-D7</f>
        <v>0.9</v>
      </c>
    </row>
    <row r="8" spans="1:5" x14ac:dyDescent="0.25">
      <c r="A8" s="215" t="s">
        <v>25</v>
      </c>
      <c r="B8" s="222">
        <v>0</v>
      </c>
      <c r="C8" s="209">
        <v>1</v>
      </c>
      <c r="D8" s="209">
        <v>1</v>
      </c>
      <c r="E8" s="223">
        <v>0</v>
      </c>
    </row>
    <row r="9" spans="1:5" x14ac:dyDescent="0.25">
      <c r="A9" s="215" t="s">
        <v>14</v>
      </c>
      <c r="B9" s="222">
        <v>0</v>
      </c>
      <c r="C9" s="209">
        <v>1</v>
      </c>
      <c r="D9" s="209">
        <v>1</v>
      </c>
      <c r="E9" s="223">
        <v>0</v>
      </c>
    </row>
    <row r="10" spans="1:5" x14ac:dyDescent="0.25">
      <c r="A10" s="216" t="s">
        <v>81</v>
      </c>
      <c r="B10" s="224">
        <v>0</v>
      </c>
      <c r="C10" s="212">
        <v>1</v>
      </c>
      <c r="D10" s="212">
        <v>1</v>
      </c>
      <c r="E10" s="225">
        <v>0</v>
      </c>
    </row>
    <row r="11" spans="1:5" x14ac:dyDescent="0.25">
      <c r="A11" s="214">
        <v>2020</v>
      </c>
      <c r="B11" s="218"/>
      <c r="C11" s="211"/>
      <c r="D11" s="211"/>
      <c r="E11" s="219"/>
    </row>
    <row r="12" spans="1:5" x14ac:dyDescent="0.25">
      <c r="A12" s="215" t="s">
        <v>7</v>
      </c>
      <c r="B12" s="226">
        <v>0.5</v>
      </c>
      <c r="C12" s="210">
        <f>1-B12</f>
        <v>0.5</v>
      </c>
      <c r="D12" s="210">
        <v>0.1</v>
      </c>
      <c r="E12" s="227">
        <f>1-D12</f>
        <v>0.9</v>
      </c>
    </row>
    <row r="13" spans="1:5" x14ac:dyDescent="0.25">
      <c r="A13" s="215" t="s">
        <v>15</v>
      </c>
      <c r="B13" s="226">
        <f>B12*0.15</f>
        <v>7.4999999999999997E-2</v>
      </c>
      <c r="C13" s="210">
        <f>C12*0.15</f>
        <v>7.4999999999999997E-2</v>
      </c>
      <c r="D13" s="210">
        <f>D12*0.15</f>
        <v>1.4999999999999999E-2</v>
      </c>
      <c r="E13" s="227">
        <f>E12*0.15</f>
        <v>0.13500000000000001</v>
      </c>
    </row>
    <row r="14" spans="1:5" x14ac:dyDescent="0.25">
      <c r="A14" s="215" t="s">
        <v>8</v>
      </c>
      <c r="B14" s="226">
        <v>0.5</v>
      </c>
      <c r="C14" s="210">
        <f>1-B14</f>
        <v>0.5</v>
      </c>
      <c r="D14" s="210">
        <v>0.1</v>
      </c>
      <c r="E14" s="227">
        <f>1-D14</f>
        <v>0.9</v>
      </c>
    </row>
    <row r="15" spans="1:5" x14ac:dyDescent="0.25">
      <c r="A15" s="215" t="s">
        <v>25</v>
      </c>
      <c r="B15" s="226">
        <v>0</v>
      </c>
      <c r="C15" s="210">
        <v>1</v>
      </c>
      <c r="D15" s="210">
        <v>1</v>
      </c>
      <c r="E15" s="227">
        <v>0</v>
      </c>
    </row>
    <row r="16" spans="1:5" x14ac:dyDescent="0.25">
      <c r="A16" s="215" t="s">
        <v>14</v>
      </c>
      <c r="B16" s="226">
        <v>0</v>
      </c>
      <c r="C16" s="210">
        <v>1</v>
      </c>
      <c r="D16" s="210">
        <v>1</v>
      </c>
      <c r="E16" s="227">
        <v>0</v>
      </c>
    </row>
    <row r="17" spans="1:5" x14ac:dyDescent="0.25">
      <c r="A17" s="216" t="s">
        <v>81</v>
      </c>
      <c r="B17" s="228">
        <v>0</v>
      </c>
      <c r="C17" s="213">
        <v>1</v>
      </c>
      <c r="D17" s="213">
        <v>1</v>
      </c>
      <c r="E17" s="229">
        <v>0</v>
      </c>
    </row>
    <row r="18" spans="1:5" x14ac:dyDescent="0.25">
      <c r="A18" s="214">
        <v>2025</v>
      </c>
      <c r="B18" s="218"/>
      <c r="C18" s="211"/>
      <c r="D18" s="211"/>
      <c r="E18" s="219"/>
    </row>
    <row r="19" spans="1:5" x14ac:dyDescent="0.25">
      <c r="A19" s="215" t="s">
        <v>7</v>
      </c>
      <c r="B19" s="226">
        <v>0.5</v>
      </c>
      <c r="C19" s="210">
        <f>1-B19</f>
        <v>0.5</v>
      </c>
      <c r="D19" s="210">
        <v>0.1</v>
      </c>
      <c r="E19" s="227">
        <f>1-D19</f>
        <v>0.9</v>
      </c>
    </row>
    <row r="20" spans="1:5" x14ac:dyDescent="0.25">
      <c r="A20" s="215" t="s">
        <v>15</v>
      </c>
      <c r="B20" s="226">
        <f>B19*0.15</f>
        <v>7.4999999999999997E-2</v>
      </c>
      <c r="C20" s="210">
        <f>C19*0.15</f>
        <v>7.4999999999999997E-2</v>
      </c>
      <c r="D20" s="210">
        <f>D19*0.15</f>
        <v>1.4999999999999999E-2</v>
      </c>
      <c r="E20" s="227">
        <f>E19*0.15</f>
        <v>0.13500000000000001</v>
      </c>
    </row>
    <row r="21" spans="1:5" x14ac:dyDescent="0.25">
      <c r="A21" s="215" t="s">
        <v>8</v>
      </c>
      <c r="B21" s="226">
        <v>0.5</v>
      </c>
      <c r="C21" s="210">
        <f>1-B21</f>
        <v>0.5</v>
      </c>
      <c r="D21" s="210">
        <v>0.1</v>
      </c>
      <c r="E21" s="227">
        <f>1-D21</f>
        <v>0.9</v>
      </c>
    </row>
    <row r="22" spans="1:5" x14ac:dyDescent="0.25">
      <c r="A22" s="215" t="s">
        <v>25</v>
      </c>
      <c r="B22" s="226">
        <v>0</v>
      </c>
      <c r="C22" s="210">
        <v>1</v>
      </c>
      <c r="D22" s="210">
        <v>1</v>
      </c>
      <c r="E22" s="227">
        <v>0</v>
      </c>
    </row>
    <row r="23" spans="1:5" x14ac:dyDescent="0.25">
      <c r="A23" s="215" t="s">
        <v>14</v>
      </c>
      <c r="B23" s="226">
        <v>0</v>
      </c>
      <c r="C23" s="210">
        <v>1</v>
      </c>
      <c r="D23" s="210">
        <v>1</v>
      </c>
      <c r="E23" s="227">
        <v>0</v>
      </c>
    </row>
    <row r="24" spans="1:5" x14ac:dyDescent="0.25">
      <c r="A24" s="216" t="s">
        <v>81</v>
      </c>
      <c r="B24" s="228">
        <v>0</v>
      </c>
      <c r="C24" s="213">
        <v>1</v>
      </c>
      <c r="D24" s="213">
        <v>1</v>
      </c>
      <c r="E24" s="229">
        <v>0</v>
      </c>
    </row>
    <row r="25" spans="1:5" x14ac:dyDescent="0.25">
      <c r="A25" s="214">
        <v>2030</v>
      </c>
      <c r="B25" s="218"/>
      <c r="C25" s="211"/>
      <c r="D25" s="211"/>
      <c r="E25" s="219"/>
    </row>
    <row r="26" spans="1:5" x14ac:dyDescent="0.25">
      <c r="A26" s="215" t="s">
        <v>7</v>
      </c>
      <c r="B26" s="226">
        <v>0.5</v>
      </c>
      <c r="C26" s="210">
        <f>1-B26</f>
        <v>0.5</v>
      </c>
      <c r="D26" s="210">
        <v>0.1</v>
      </c>
      <c r="E26" s="227">
        <f>1-D26</f>
        <v>0.9</v>
      </c>
    </row>
    <row r="27" spans="1:5" x14ac:dyDescent="0.25">
      <c r="A27" s="215" t="s">
        <v>15</v>
      </c>
      <c r="B27" s="226">
        <f>B26*0.15</f>
        <v>7.4999999999999997E-2</v>
      </c>
      <c r="C27" s="210">
        <f>C26*0.15</f>
        <v>7.4999999999999997E-2</v>
      </c>
      <c r="D27" s="210">
        <f>D26*0.15</f>
        <v>1.4999999999999999E-2</v>
      </c>
      <c r="E27" s="227">
        <f>E26*0.15</f>
        <v>0.13500000000000001</v>
      </c>
    </row>
    <row r="28" spans="1:5" x14ac:dyDescent="0.25">
      <c r="A28" s="215" t="s">
        <v>8</v>
      </c>
      <c r="B28" s="226">
        <v>0.5</v>
      </c>
      <c r="C28" s="210">
        <f>1-B28</f>
        <v>0.5</v>
      </c>
      <c r="D28" s="210">
        <v>0.1</v>
      </c>
      <c r="E28" s="227">
        <f>1-D28</f>
        <v>0.9</v>
      </c>
    </row>
    <row r="29" spans="1:5" x14ac:dyDescent="0.25">
      <c r="A29" s="215" t="s">
        <v>25</v>
      </c>
      <c r="B29" s="226">
        <v>0</v>
      </c>
      <c r="C29" s="210">
        <v>1</v>
      </c>
      <c r="D29" s="210">
        <v>1</v>
      </c>
      <c r="E29" s="227">
        <v>0</v>
      </c>
    </row>
    <row r="30" spans="1:5" x14ac:dyDescent="0.25">
      <c r="A30" s="215" t="s">
        <v>14</v>
      </c>
      <c r="B30" s="226">
        <v>0</v>
      </c>
      <c r="C30" s="210">
        <v>1</v>
      </c>
      <c r="D30" s="210">
        <v>1</v>
      </c>
      <c r="E30" s="227">
        <v>0</v>
      </c>
    </row>
    <row r="31" spans="1:5" x14ac:dyDescent="0.25">
      <c r="A31" s="216" t="s">
        <v>81</v>
      </c>
      <c r="B31" s="228">
        <v>0</v>
      </c>
      <c r="C31" s="213">
        <v>1</v>
      </c>
      <c r="D31" s="213">
        <v>1</v>
      </c>
      <c r="E31" s="229">
        <v>0</v>
      </c>
    </row>
    <row r="32" spans="1:5" x14ac:dyDescent="0.25">
      <c r="A32" s="214">
        <v>2035</v>
      </c>
      <c r="B32" s="218"/>
      <c r="C32" s="211"/>
      <c r="D32" s="211"/>
      <c r="E32" s="219"/>
    </row>
    <row r="33" spans="1:5" x14ac:dyDescent="0.25">
      <c r="A33" s="215" t="s">
        <v>7</v>
      </c>
      <c r="B33" s="226">
        <v>0.5</v>
      </c>
      <c r="C33" s="210">
        <f>1-B33</f>
        <v>0.5</v>
      </c>
      <c r="D33" s="210">
        <v>0.1</v>
      </c>
      <c r="E33" s="227">
        <f>1-D33</f>
        <v>0.9</v>
      </c>
    </row>
    <row r="34" spans="1:5" x14ac:dyDescent="0.25">
      <c r="A34" s="215" t="s">
        <v>15</v>
      </c>
      <c r="B34" s="226">
        <f>B33*0.15</f>
        <v>7.4999999999999997E-2</v>
      </c>
      <c r="C34" s="210">
        <f>C33*0.15</f>
        <v>7.4999999999999997E-2</v>
      </c>
      <c r="D34" s="210">
        <f>D33*0.15</f>
        <v>1.4999999999999999E-2</v>
      </c>
      <c r="E34" s="227">
        <f>E33*0.15</f>
        <v>0.13500000000000001</v>
      </c>
    </row>
    <row r="35" spans="1:5" x14ac:dyDescent="0.25">
      <c r="A35" s="215" t="s">
        <v>8</v>
      </c>
      <c r="B35" s="226">
        <v>0.5</v>
      </c>
      <c r="C35" s="210">
        <f>1-B35</f>
        <v>0.5</v>
      </c>
      <c r="D35" s="210">
        <v>0.1</v>
      </c>
      <c r="E35" s="227">
        <f>1-D35</f>
        <v>0.9</v>
      </c>
    </row>
    <row r="36" spans="1:5" x14ac:dyDescent="0.25">
      <c r="A36" s="215" t="s">
        <v>25</v>
      </c>
      <c r="B36" s="226">
        <v>0</v>
      </c>
      <c r="C36" s="210">
        <v>1</v>
      </c>
      <c r="D36" s="210">
        <v>1</v>
      </c>
      <c r="E36" s="227">
        <v>0</v>
      </c>
    </row>
    <row r="37" spans="1:5" x14ac:dyDescent="0.25">
      <c r="A37" s="215" t="s">
        <v>14</v>
      </c>
      <c r="B37" s="226">
        <v>0</v>
      </c>
      <c r="C37" s="210">
        <v>1</v>
      </c>
      <c r="D37" s="210">
        <v>1</v>
      </c>
      <c r="E37" s="227">
        <v>0</v>
      </c>
    </row>
    <row r="38" spans="1:5" x14ac:dyDescent="0.25">
      <c r="A38" s="216" t="s">
        <v>81</v>
      </c>
      <c r="B38" s="228">
        <v>0</v>
      </c>
      <c r="C38" s="213">
        <v>1</v>
      </c>
      <c r="D38" s="213">
        <v>1</v>
      </c>
      <c r="E38" s="229">
        <v>0</v>
      </c>
    </row>
    <row r="39" spans="1:5" x14ac:dyDescent="0.25">
      <c r="A39" s="214">
        <v>2040</v>
      </c>
      <c r="B39" s="218"/>
      <c r="C39" s="211"/>
      <c r="D39" s="211"/>
      <c r="E39" s="219"/>
    </row>
    <row r="40" spans="1:5" x14ac:dyDescent="0.25">
      <c r="A40" s="215" t="s">
        <v>7</v>
      </c>
      <c r="B40" s="226">
        <v>0.5</v>
      </c>
      <c r="C40" s="210">
        <f>1-B40</f>
        <v>0.5</v>
      </c>
      <c r="D40" s="210">
        <v>0.1</v>
      </c>
      <c r="E40" s="227">
        <f>1-D40</f>
        <v>0.9</v>
      </c>
    </row>
    <row r="41" spans="1:5" x14ac:dyDescent="0.25">
      <c r="A41" s="215" t="s">
        <v>15</v>
      </c>
      <c r="B41" s="226">
        <f>B40*0.15</f>
        <v>7.4999999999999997E-2</v>
      </c>
      <c r="C41" s="210">
        <f>C40*0.15</f>
        <v>7.4999999999999997E-2</v>
      </c>
      <c r="D41" s="210">
        <f>D40*0.15</f>
        <v>1.4999999999999999E-2</v>
      </c>
      <c r="E41" s="227">
        <f>E40*0.15</f>
        <v>0.13500000000000001</v>
      </c>
    </row>
    <row r="42" spans="1:5" x14ac:dyDescent="0.25">
      <c r="A42" s="215" t="s">
        <v>8</v>
      </c>
      <c r="B42" s="226">
        <v>0.5</v>
      </c>
      <c r="C42" s="210">
        <f>1-B42</f>
        <v>0.5</v>
      </c>
      <c r="D42" s="210">
        <v>0.1</v>
      </c>
      <c r="E42" s="227">
        <f>1-D42</f>
        <v>0.9</v>
      </c>
    </row>
    <row r="43" spans="1:5" x14ac:dyDescent="0.25">
      <c r="A43" s="215" t="s">
        <v>25</v>
      </c>
      <c r="B43" s="226">
        <v>0</v>
      </c>
      <c r="C43" s="210">
        <v>1</v>
      </c>
      <c r="D43" s="210">
        <v>1</v>
      </c>
      <c r="E43" s="227">
        <v>0</v>
      </c>
    </row>
    <row r="44" spans="1:5" x14ac:dyDescent="0.25">
      <c r="A44" s="215" t="s">
        <v>14</v>
      </c>
      <c r="B44" s="226">
        <v>0</v>
      </c>
      <c r="C44" s="210">
        <v>1</v>
      </c>
      <c r="D44" s="210">
        <v>1</v>
      </c>
      <c r="E44" s="227">
        <v>0</v>
      </c>
    </row>
    <row r="45" spans="1:5" x14ac:dyDescent="0.25">
      <c r="A45" s="216" t="s">
        <v>81</v>
      </c>
      <c r="B45" s="228">
        <v>0</v>
      </c>
      <c r="C45" s="213">
        <v>1</v>
      </c>
      <c r="D45" s="213">
        <v>1</v>
      </c>
      <c r="E45" s="229">
        <v>0</v>
      </c>
    </row>
    <row r="46" spans="1:5" x14ac:dyDescent="0.25">
      <c r="A46" s="214">
        <v>2045</v>
      </c>
      <c r="B46" s="218"/>
      <c r="C46" s="211"/>
      <c r="D46" s="211"/>
      <c r="E46" s="219"/>
    </row>
    <row r="47" spans="1:5" x14ac:dyDescent="0.25">
      <c r="A47" s="215" t="s">
        <v>7</v>
      </c>
      <c r="B47" s="226">
        <v>0.5</v>
      </c>
      <c r="C47" s="210">
        <f>1-B47</f>
        <v>0.5</v>
      </c>
      <c r="D47" s="210">
        <v>0.1</v>
      </c>
      <c r="E47" s="227">
        <f>1-D47</f>
        <v>0.9</v>
      </c>
    </row>
    <row r="48" spans="1:5" x14ac:dyDescent="0.25">
      <c r="A48" s="215" t="s">
        <v>15</v>
      </c>
      <c r="B48" s="226">
        <f>B47*0.15</f>
        <v>7.4999999999999997E-2</v>
      </c>
      <c r="C48" s="210">
        <f>C47*0.15</f>
        <v>7.4999999999999997E-2</v>
      </c>
      <c r="D48" s="210">
        <f>D47*0.15</f>
        <v>1.4999999999999999E-2</v>
      </c>
      <c r="E48" s="227">
        <f>E47*0.15</f>
        <v>0.13500000000000001</v>
      </c>
    </row>
    <row r="49" spans="1:5" x14ac:dyDescent="0.25">
      <c r="A49" s="215" t="s">
        <v>8</v>
      </c>
      <c r="B49" s="226">
        <v>0.5</v>
      </c>
      <c r="C49" s="210">
        <f>1-B49</f>
        <v>0.5</v>
      </c>
      <c r="D49" s="210">
        <v>0.1</v>
      </c>
      <c r="E49" s="227">
        <f>1-D49</f>
        <v>0.9</v>
      </c>
    </row>
    <row r="50" spans="1:5" x14ac:dyDescent="0.25">
      <c r="A50" s="215" t="s">
        <v>25</v>
      </c>
      <c r="B50" s="226">
        <v>0</v>
      </c>
      <c r="C50" s="210">
        <v>1</v>
      </c>
      <c r="D50" s="210">
        <v>1</v>
      </c>
      <c r="E50" s="227">
        <v>0</v>
      </c>
    </row>
    <row r="51" spans="1:5" x14ac:dyDescent="0.25">
      <c r="A51" s="215" t="s">
        <v>14</v>
      </c>
      <c r="B51" s="226">
        <v>0</v>
      </c>
      <c r="C51" s="210">
        <v>1</v>
      </c>
      <c r="D51" s="210">
        <v>1</v>
      </c>
      <c r="E51" s="227">
        <v>0</v>
      </c>
    </row>
    <row r="52" spans="1:5" x14ac:dyDescent="0.25">
      <c r="A52" s="216" t="s">
        <v>81</v>
      </c>
      <c r="B52" s="228">
        <v>0</v>
      </c>
      <c r="C52" s="213">
        <v>1</v>
      </c>
      <c r="D52" s="213">
        <v>1</v>
      </c>
      <c r="E52" s="229">
        <v>0</v>
      </c>
    </row>
    <row r="53" spans="1:5" x14ac:dyDescent="0.25">
      <c r="A53" s="214">
        <v>2050</v>
      </c>
      <c r="B53" s="218"/>
      <c r="C53" s="211"/>
      <c r="D53" s="211"/>
      <c r="E53" s="219"/>
    </row>
    <row r="54" spans="1:5" x14ac:dyDescent="0.25">
      <c r="A54" s="215" t="s">
        <v>7</v>
      </c>
      <c r="B54" s="226">
        <v>0.5</v>
      </c>
      <c r="C54" s="210">
        <f>1-B54</f>
        <v>0.5</v>
      </c>
      <c r="D54" s="210">
        <v>0.1</v>
      </c>
      <c r="E54" s="227">
        <f>1-D54</f>
        <v>0.9</v>
      </c>
    </row>
    <row r="55" spans="1:5" x14ac:dyDescent="0.25">
      <c r="A55" s="215" t="s">
        <v>15</v>
      </c>
      <c r="B55" s="226">
        <f>B54*0.15</f>
        <v>7.4999999999999997E-2</v>
      </c>
      <c r="C55" s="210">
        <f>C54*0.15</f>
        <v>7.4999999999999997E-2</v>
      </c>
      <c r="D55" s="210">
        <f>D54*0.15</f>
        <v>1.4999999999999999E-2</v>
      </c>
      <c r="E55" s="227">
        <f>E54*0.15</f>
        <v>0.13500000000000001</v>
      </c>
    </row>
    <row r="56" spans="1:5" x14ac:dyDescent="0.25">
      <c r="A56" s="215" t="s">
        <v>8</v>
      </c>
      <c r="B56" s="226">
        <v>0.5</v>
      </c>
      <c r="C56" s="210">
        <f>1-B56</f>
        <v>0.5</v>
      </c>
      <c r="D56" s="210">
        <v>0.1</v>
      </c>
      <c r="E56" s="227">
        <f>1-D56</f>
        <v>0.9</v>
      </c>
    </row>
    <row r="57" spans="1:5" x14ac:dyDescent="0.25">
      <c r="A57" s="215" t="s">
        <v>25</v>
      </c>
      <c r="B57" s="226">
        <v>0</v>
      </c>
      <c r="C57" s="210">
        <v>1</v>
      </c>
      <c r="D57" s="210">
        <v>1</v>
      </c>
      <c r="E57" s="227">
        <v>0</v>
      </c>
    </row>
    <row r="58" spans="1:5" x14ac:dyDescent="0.25">
      <c r="A58" s="215" t="s">
        <v>14</v>
      </c>
      <c r="B58" s="226">
        <v>0</v>
      </c>
      <c r="C58" s="210">
        <v>1</v>
      </c>
      <c r="D58" s="210">
        <v>1</v>
      </c>
      <c r="E58" s="227">
        <v>0</v>
      </c>
    </row>
    <row r="59" spans="1:5" ht="13" thickBot="1" x14ac:dyDescent="0.3">
      <c r="A59" s="217" t="s">
        <v>81</v>
      </c>
      <c r="B59" s="230">
        <v>0</v>
      </c>
      <c r="C59" s="231">
        <v>1</v>
      </c>
      <c r="D59" s="231">
        <v>1</v>
      </c>
      <c r="E59" s="232">
        <v>0</v>
      </c>
    </row>
  </sheetData>
  <mergeCells count="1">
    <mergeCell ref="A1:E1"/>
  </mergeCells>
  <pageMargins left="0.7" right="0.7" top="0.75" bottom="0.75" header="0.3" footer="0.3"/>
  <pageSetup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Y49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Y1"/>
    </sheetView>
  </sheetViews>
  <sheetFormatPr defaultColWidth="9.453125" defaultRowHeight="12.5" x14ac:dyDescent="0.25"/>
  <cols>
    <col min="1" max="1" width="34.54296875" style="66" bestFit="1" customWidth="1"/>
    <col min="2" max="25" width="11" style="66" customWidth="1"/>
    <col min="26" max="16384" width="9.453125" style="25"/>
  </cols>
  <sheetData>
    <row r="1" spans="1:25" ht="15.5" x14ac:dyDescent="0.35">
      <c r="A1" s="742" t="s">
        <v>231</v>
      </c>
      <c r="B1" s="742"/>
      <c r="C1" s="742"/>
      <c r="D1" s="742"/>
      <c r="E1" s="742"/>
      <c r="F1" s="742"/>
      <c r="G1" s="742"/>
      <c r="H1" s="742"/>
      <c r="I1" s="742"/>
      <c r="J1" s="742"/>
      <c r="K1" s="742"/>
      <c r="L1" s="742"/>
      <c r="M1" s="742"/>
      <c r="N1" s="742"/>
      <c r="O1" s="742"/>
      <c r="P1" s="742"/>
      <c r="Q1" s="742"/>
      <c r="R1" s="742"/>
      <c r="S1" s="742"/>
      <c r="T1" s="742"/>
      <c r="U1" s="742"/>
      <c r="V1" s="742"/>
      <c r="W1" s="784"/>
      <c r="X1" s="784"/>
      <c r="Y1" s="784"/>
    </row>
    <row r="2" spans="1:25" ht="13" thickBot="1" x14ac:dyDescent="0.3"/>
    <row r="3" spans="1:25" ht="39.75" customHeight="1" x14ac:dyDescent="0.25">
      <c r="A3" s="818" t="s">
        <v>75</v>
      </c>
      <c r="B3" s="820" t="s">
        <v>212</v>
      </c>
      <c r="C3" s="821"/>
      <c r="D3" s="821"/>
      <c r="E3" s="820" t="s">
        <v>270</v>
      </c>
      <c r="F3" s="821"/>
      <c r="G3" s="821"/>
      <c r="H3" s="820" t="s">
        <v>271</v>
      </c>
      <c r="I3" s="821"/>
      <c r="J3" s="821"/>
      <c r="K3" s="820" t="s">
        <v>266</v>
      </c>
      <c r="L3" s="821"/>
      <c r="M3" s="821"/>
      <c r="N3" s="822" t="s">
        <v>267</v>
      </c>
      <c r="O3" s="824"/>
      <c r="P3" s="824"/>
      <c r="Q3" s="822" t="s">
        <v>315</v>
      </c>
      <c r="R3" s="822"/>
      <c r="S3" s="823"/>
      <c r="T3" s="822" t="s">
        <v>316</v>
      </c>
      <c r="U3" s="822"/>
      <c r="V3" s="823"/>
      <c r="W3" s="822" t="s">
        <v>320</v>
      </c>
      <c r="X3" s="822"/>
      <c r="Y3" s="823"/>
    </row>
    <row r="4" spans="1:25" ht="13.5" thickBot="1" x14ac:dyDescent="0.3">
      <c r="A4" s="819"/>
      <c r="B4" s="201" t="s">
        <v>3</v>
      </c>
      <c r="C4" s="202" t="s">
        <v>124</v>
      </c>
      <c r="D4" s="202" t="s">
        <v>18</v>
      </c>
      <c r="E4" s="201" t="s">
        <v>3</v>
      </c>
      <c r="F4" s="202" t="s">
        <v>124</v>
      </c>
      <c r="G4" s="202" t="s">
        <v>18</v>
      </c>
      <c r="H4" s="201" t="s">
        <v>3</v>
      </c>
      <c r="I4" s="202" t="s">
        <v>124</v>
      </c>
      <c r="J4" s="202" t="s">
        <v>18</v>
      </c>
      <c r="K4" s="201" t="s">
        <v>3</v>
      </c>
      <c r="L4" s="202" t="s">
        <v>124</v>
      </c>
      <c r="M4" s="202" t="s">
        <v>18</v>
      </c>
      <c r="N4" s="202" t="s">
        <v>3</v>
      </c>
      <c r="O4" s="202" t="s">
        <v>124</v>
      </c>
      <c r="P4" s="202" t="s">
        <v>18</v>
      </c>
      <c r="Q4" s="202" t="s">
        <v>3</v>
      </c>
      <c r="R4" s="202" t="s">
        <v>124</v>
      </c>
      <c r="S4" s="203" t="s">
        <v>18</v>
      </c>
      <c r="T4" s="202" t="s">
        <v>3</v>
      </c>
      <c r="U4" s="202" t="s">
        <v>124</v>
      </c>
      <c r="V4" s="203" t="s">
        <v>18</v>
      </c>
      <c r="W4" s="202" t="s">
        <v>3</v>
      </c>
      <c r="X4" s="202" t="s">
        <v>124</v>
      </c>
      <c r="Y4" s="203" t="s">
        <v>18</v>
      </c>
    </row>
    <row r="5" spans="1:25" x14ac:dyDescent="0.25">
      <c r="A5" s="295">
        <v>2020</v>
      </c>
      <c r="B5" s="193"/>
      <c r="C5" s="194"/>
      <c r="D5" s="453"/>
      <c r="E5" s="454"/>
      <c r="F5" s="452"/>
      <c r="G5" s="455"/>
      <c r="H5" s="454"/>
      <c r="I5" s="452"/>
      <c r="J5" s="455"/>
      <c r="K5" s="454"/>
      <c r="L5" s="452"/>
      <c r="M5" s="455"/>
      <c r="N5" s="481"/>
      <c r="O5" s="482"/>
      <c r="P5" s="483"/>
      <c r="Q5" s="558"/>
      <c r="R5" s="555"/>
      <c r="S5" s="555"/>
      <c r="T5" s="558"/>
      <c r="U5" s="555"/>
      <c r="V5" s="555"/>
      <c r="W5" s="456"/>
      <c r="X5" s="194"/>
      <c r="Y5" s="195"/>
    </row>
    <row r="6" spans="1:25" x14ac:dyDescent="0.25">
      <c r="A6" s="293" t="s">
        <v>227</v>
      </c>
      <c r="B6" s="701">
        <v>8.1999999999999998E-4</v>
      </c>
      <c r="C6" s="702">
        <v>8.2000000000000007E-3</v>
      </c>
      <c r="D6" s="703">
        <v>3.9E-2</v>
      </c>
      <c r="E6" s="466">
        <v>2.8554993676764247E-4</v>
      </c>
      <c r="F6" s="467">
        <v>2.4701461070346809E-3</v>
      </c>
      <c r="G6" s="468">
        <v>1.468755143048512E-2</v>
      </c>
      <c r="H6" s="466">
        <v>4.2893160101930406E-4</v>
      </c>
      <c r="I6" s="467">
        <v>6.0672547668063652E-3</v>
      </c>
      <c r="J6" s="468">
        <v>2.2211912818375139E-2</v>
      </c>
      <c r="K6" s="466">
        <v>3.9399707617622694E-4</v>
      </c>
      <c r="L6" s="467">
        <v>8.79130593940179E-3</v>
      </c>
      <c r="M6" s="468">
        <v>2.5807301357843392E-2</v>
      </c>
      <c r="N6" s="704">
        <v>6.6E-4</v>
      </c>
      <c r="O6" s="705">
        <v>4.4999999999999997E-3</v>
      </c>
      <c r="P6" s="706">
        <v>1.6E-2</v>
      </c>
      <c r="Q6" s="576">
        <v>7.4600000000000003E-4</v>
      </c>
      <c r="R6" s="577">
        <v>1.3169999999999999E-2</v>
      </c>
      <c r="S6" s="577">
        <v>7.2873999999999994E-2</v>
      </c>
      <c r="T6" s="576">
        <v>6.7699999999999998E-4</v>
      </c>
      <c r="U6" s="577">
        <v>1.0544E-2</v>
      </c>
      <c r="V6" s="577">
        <v>6.1453000000000001E-2</v>
      </c>
      <c r="W6" s="587">
        <v>5.9900000000000003E-4</v>
      </c>
      <c r="X6" s="588">
        <v>3.1487000000000001E-2</v>
      </c>
      <c r="Y6" s="589">
        <v>5.0381000000000002E-2</v>
      </c>
    </row>
    <row r="7" spans="1:25" x14ac:dyDescent="0.25">
      <c r="A7" s="293" t="s">
        <v>228</v>
      </c>
      <c r="B7" s="701">
        <v>1.9E-3</v>
      </c>
      <c r="C7" s="702">
        <v>1.9E-2</v>
      </c>
      <c r="D7" s="703">
        <v>8.7999999999999995E-2</v>
      </c>
      <c r="E7" s="466">
        <v>6.5053113500822106E-4</v>
      </c>
      <c r="F7" s="467">
        <v>5.6397103637485157E-3</v>
      </c>
      <c r="G7" s="468">
        <v>3.3469055592766243E-2</v>
      </c>
      <c r="H7" s="466">
        <v>9.77575576967419E-4</v>
      </c>
      <c r="I7" s="470">
        <v>1.3853806545958719E-2</v>
      </c>
      <c r="J7" s="468">
        <v>5.0608156377339897E-2</v>
      </c>
      <c r="K7" s="466">
        <v>8.9725279622395317E-4</v>
      </c>
      <c r="L7" s="470">
        <v>2.0019398679627171E-2</v>
      </c>
      <c r="M7" s="468">
        <v>5.8649999393775264E-2</v>
      </c>
      <c r="N7" s="704">
        <v>1.5E-3</v>
      </c>
      <c r="O7" s="470">
        <v>0.01</v>
      </c>
      <c r="P7" s="706">
        <v>3.6999999999999998E-2</v>
      </c>
      <c r="Q7" s="578">
        <v>1.6949999999999999E-3</v>
      </c>
      <c r="R7" s="577">
        <v>2.9874999999999999E-2</v>
      </c>
      <c r="S7" s="579">
        <v>0.16517299999999999</v>
      </c>
      <c r="T7" s="578">
        <v>1.5380000000000001E-3</v>
      </c>
      <c r="U7" s="577">
        <v>2.3928999999999999E-2</v>
      </c>
      <c r="V7" s="579">
        <v>0.13936499999999999</v>
      </c>
      <c r="W7" s="590">
        <v>1.361E-3</v>
      </c>
      <c r="X7" s="588">
        <v>7.1430999999999994E-2</v>
      </c>
      <c r="Y7" s="593">
        <v>0.114306</v>
      </c>
    </row>
    <row r="8" spans="1:25" x14ac:dyDescent="0.25">
      <c r="A8" s="293" t="s">
        <v>214</v>
      </c>
      <c r="B8" s="701">
        <v>4.4000000000000002E-4</v>
      </c>
      <c r="C8" s="702">
        <v>4.4999999999999997E-3</v>
      </c>
      <c r="D8" s="703">
        <v>2.1999999999999999E-2</v>
      </c>
      <c r="E8" s="466">
        <v>1.3564726253436631E-4</v>
      </c>
      <c r="F8" s="467">
        <v>1.2269777847337942E-3</v>
      </c>
      <c r="G8" s="478">
        <v>7.663907760022964E-3</v>
      </c>
      <c r="H8" s="466">
        <v>2.1586371930968162E-4</v>
      </c>
      <c r="I8" s="467">
        <v>3.0902019724924857E-3</v>
      </c>
      <c r="J8" s="468">
        <v>1.3172857340295054E-2</v>
      </c>
      <c r="K8" s="466">
        <v>2.0584191652471743E-4</v>
      </c>
      <c r="L8" s="467">
        <v>4.75675390555694E-3</v>
      </c>
      <c r="M8" s="468">
        <v>1.6001362256801644E-2</v>
      </c>
      <c r="N8" s="704">
        <v>3.2000000000000003E-4</v>
      </c>
      <c r="O8" s="705">
        <v>2.2000000000000001E-3</v>
      </c>
      <c r="P8" s="706">
        <v>9.1000000000000004E-3</v>
      </c>
      <c r="Q8" s="576">
        <v>3.8900000000000002E-4</v>
      </c>
      <c r="R8" s="580">
        <v>7.6109999999999997E-3</v>
      </c>
      <c r="S8" s="577">
        <v>4.1083000000000001E-2</v>
      </c>
      <c r="T8" s="576">
        <v>3.5100000000000002E-4</v>
      </c>
      <c r="U8" s="580">
        <v>6.0689999999999997E-3</v>
      </c>
      <c r="V8" s="577">
        <v>3.4636E-2</v>
      </c>
      <c r="W8" s="587">
        <v>3.1599999999999998E-4</v>
      </c>
      <c r="X8" s="588">
        <v>1.8891999999999999E-2</v>
      </c>
      <c r="Y8" s="589">
        <v>2.8743000000000001E-2</v>
      </c>
    </row>
    <row r="9" spans="1:25" x14ac:dyDescent="0.25">
      <c r="A9" s="293" t="s">
        <v>215</v>
      </c>
      <c r="B9" s="701">
        <v>1.1999999999999999E-3</v>
      </c>
      <c r="C9" s="702">
        <v>1.2E-2</v>
      </c>
      <c r="D9" s="703">
        <v>5.8999999999999997E-2</v>
      </c>
      <c r="E9" s="466">
        <v>3.6155741380497562E-4</v>
      </c>
      <c r="F9" s="467">
        <v>3.172633701286147E-3</v>
      </c>
      <c r="G9" s="468">
        <v>2.0190115778394413E-2</v>
      </c>
      <c r="H9" s="466">
        <v>5.7494489485746263E-4</v>
      </c>
      <c r="I9" s="467">
        <v>7.6251341710565452E-3</v>
      </c>
      <c r="J9" s="468">
        <v>3.0003288723122926E-2</v>
      </c>
      <c r="K9" s="466">
        <v>5.3849427350009761E-4</v>
      </c>
      <c r="L9" s="470">
        <v>1.1744110333429026E-2</v>
      </c>
      <c r="M9" s="468">
        <v>3.5875152737866935E-2</v>
      </c>
      <c r="N9" s="704">
        <v>8.4999999999999995E-4</v>
      </c>
      <c r="O9" s="705">
        <v>5.4999999999999997E-3</v>
      </c>
      <c r="P9" s="706">
        <v>2.1000000000000001E-2</v>
      </c>
      <c r="Q9" s="578">
        <v>1.0200000000000001E-3</v>
      </c>
      <c r="R9" s="577">
        <v>1.9615E-2</v>
      </c>
      <c r="S9" s="579">
        <v>0.109389</v>
      </c>
      <c r="T9" s="576">
        <v>9.5600000000000004E-4</v>
      </c>
      <c r="U9" s="577">
        <v>1.5601E-2</v>
      </c>
      <c r="V9" s="577">
        <v>9.1419E-2</v>
      </c>
      <c r="W9" s="587">
        <v>8.5099999999999998E-4</v>
      </c>
      <c r="X9" s="588">
        <v>4.6796999999999998E-2</v>
      </c>
      <c r="Y9" s="589">
        <v>7.4681999999999998E-2</v>
      </c>
    </row>
    <row r="10" spans="1:25" x14ac:dyDescent="0.25">
      <c r="A10" s="293" t="s">
        <v>216</v>
      </c>
      <c r="B10" s="701">
        <v>1.6E-2</v>
      </c>
      <c r="C10" s="702">
        <v>0.16</v>
      </c>
      <c r="D10" s="703">
        <v>0.75</v>
      </c>
      <c r="E10" s="469">
        <v>4.5967908528894577E-3</v>
      </c>
      <c r="F10" s="470">
        <v>4.0335180769478639E-2</v>
      </c>
      <c r="G10" s="473">
        <v>0.256780786527605</v>
      </c>
      <c r="H10" s="469">
        <v>7.2316282453764964E-3</v>
      </c>
      <c r="I10" s="472">
        <v>9.7364264141690679E-2</v>
      </c>
      <c r="J10" s="473">
        <v>0.38572179435923937</v>
      </c>
      <c r="K10" s="469">
        <v>6.8227094374994184E-3</v>
      </c>
      <c r="L10" s="472">
        <v>0.14959232715852946</v>
      </c>
      <c r="M10" s="473">
        <v>0.45752161413630626</v>
      </c>
      <c r="N10" s="704">
        <v>1.0999999999999999E-2</v>
      </c>
      <c r="O10" s="470">
        <v>7.0000000000000007E-2</v>
      </c>
      <c r="P10" s="706">
        <v>0.27</v>
      </c>
      <c r="Q10" s="581">
        <v>1.2959E-2</v>
      </c>
      <c r="R10" s="579">
        <v>0.24924499999999999</v>
      </c>
      <c r="S10" s="582">
        <v>1.390512</v>
      </c>
      <c r="T10" s="581">
        <v>1.2139E-2</v>
      </c>
      <c r="U10" s="579">
        <v>0.198215</v>
      </c>
      <c r="V10" s="582">
        <v>1.161815</v>
      </c>
      <c r="W10" s="591">
        <v>1.0812E-2</v>
      </c>
      <c r="X10" s="592">
        <v>0.59453800000000001</v>
      </c>
      <c r="Y10" s="593">
        <v>0.94879500000000005</v>
      </c>
    </row>
    <row r="11" spans="1:25" x14ac:dyDescent="0.25">
      <c r="A11" s="293" t="s">
        <v>217</v>
      </c>
      <c r="B11" s="701">
        <v>2.3E-2</v>
      </c>
      <c r="C11" s="702">
        <v>0.22</v>
      </c>
      <c r="D11" s="703">
        <v>1.1000000000000001</v>
      </c>
      <c r="E11" s="469">
        <v>6.5271286127677299E-3</v>
      </c>
      <c r="F11" s="470">
        <v>5.7272171535366734E-2</v>
      </c>
      <c r="G11" s="473">
        <v>0.36480107166778297</v>
      </c>
      <c r="H11" s="471">
        <v>1.0362453329472001E-2</v>
      </c>
      <c r="I11" s="472">
        <v>0.13535302908743366</v>
      </c>
      <c r="J11" s="473">
        <v>0.54736228218145266</v>
      </c>
      <c r="K11" s="471">
        <v>9.7168066501591589E-3</v>
      </c>
      <c r="L11" s="472">
        <v>0.2102219340004568</v>
      </c>
      <c r="M11" s="473">
        <v>0.65013635831187166</v>
      </c>
      <c r="N11" s="704">
        <v>1.6E-2</v>
      </c>
      <c r="O11" s="472">
        <v>0.1</v>
      </c>
      <c r="P11" s="706">
        <v>0.39</v>
      </c>
      <c r="Q11" s="581">
        <v>1.8408000000000001E-2</v>
      </c>
      <c r="R11" s="579">
        <v>0.35422100000000001</v>
      </c>
      <c r="S11" s="582">
        <v>1.978407</v>
      </c>
      <c r="T11" s="581">
        <v>1.7243999999999999E-2</v>
      </c>
      <c r="U11" s="579">
        <v>0.28164299999999998</v>
      </c>
      <c r="V11" s="582">
        <v>1.652118</v>
      </c>
      <c r="W11" s="591">
        <v>1.5356E-2</v>
      </c>
      <c r="X11" s="592">
        <v>0.84467499999999995</v>
      </c>
      <c r="Y11" s="593">
        <v>1.347953</v>
      </c>
    </row>
    <row r="12" spans="1:25" x14ac:dyDescent="0.25">
      <c r="A12" s="293" t="s">
        <v>218</v>
      </c>
      <c r="B12" s="701">
        <v>0.66</v>
      </c>
      <c r="C12" s="702">
        <v>6.7</v>
      </c>
      <c r="D12" s="703">
        <v>31</v>
      </c>
      <c r="E12" s="474">
        <v>0.18471364055469808</v>
      </c>
      <c r="F12" s="475">
        <v>1.6297986540108085</v>
      </c>
      <c r="G12" s="477">
        <v>10.172710745383217</v>
      </c>
      <c r="H12" s="474">
        <v>0.29886745663184533</v>
      </c>
      <c r="I12" s="475">
        <v>4.1063808915239504</v>
      </c>
      <c r="J12" s="476">
        <v>16.677245760695019</v>
      </c>
      <c r="K12" s="474">
        <v>0.28038649890115608</v>
      </c>
      <c r="L12" s="475">
        <v>6.3658353454787049</v>
      </c>
      <c r="M12" s="476">
        <v>20.033635222515887</v>
      </c>
      <c r="N12" s="704">
        <v>0.46</v>
      </c>
      <c r="O12" s="475">
        <v>3</v>
      </c>
      <c r="P12" s="706">
        <v>12</v>
      </c>
      <c r="Q12" s="583">
        <v>0.52881199999999995</v>
      </c>
      <c r="R12" s="584">
        <v>10.718090999999999</v>
      </c>
      <c r="S12" s="584">
        <v>59.563591000000002</v>
      </c>
      <c r="T12" s="583">
        <v>0.49216100000000002</v>
      </c>
      <c r="U12" s="582">
        <v>8.4528839999999992</v>
      </c>
      <c r="V12" s="584">
        <v>49.346395000000001</v>
      </c>
      <c r="W12" s="594">
        <v>0.43879699999999999</v>
      </c>
      <c r="X12" s="595">
        <v>25.475760000000001</v>
      </c>
      <c r="Y12" s="596">
        <v>40.368811000000001</v>
      </c>
    </row>
    <row r="13" spans="1:25" x14ac:dyDescent="0.25">
      <c r="A13" s="293" t="s">
        <v>219</v>
      </c>
      <c r="B13" s="701">
        <v>0.11</v>
      </c>
      <c r="C13" s="702">
        <v>1.1000000000000001</v>
      </c>
      <c r="D13" s="703">
        <v>5.3</v>
      </c>
      <c r="E13" s="471">
        <v>3.132091807001073E-2</v>
      </c>
      <c r="F13" s="472">
        <v>0.27641655695596534</v>
      </c>
      <c r="G13" s="477">
        <v>1.7273581475456894</v>
      </c>
      <c r="H13" s="471">
        <v>5.0495515233588049E-2</v>
      </c>
      <c r="I13" s="472">
        <v>0.70632092182825779</v>
      </c>
      <c r="J13" s="477">
        <v>2.8221787045067734</v>
      </c>
      <c r="K13" s="471">
        <v>4.7556786766351285E-2</v>
      </c>
      <c r="L13" s="475">
        <v>1.0893902425737685</v>
      </c>
      <c r="M13" s="477">
        <v>3.4074002672363672</v>
      </c>
      <c r="N13" s="704">
        <v>7.6999999999999999E-2</v>
      </c>
      <c r="O13" s="705">
        <v>0.51</v>
      </c>
      <c r="P13" s="477">
        <v>2</v>
      </c>
      <c r="Q13" s="581">
        <v>8.9795E-2</v>
      </c>
      <c r="R13" s="582">
        <v>1.8245480000000001</v>
      </c>
      <c r="S13" s="584">
        <v>10.144715</v>
      </c>
      <c r="T13" s="581">
        <v>8.3614999999999995E-2</v>
      </c>
      <c r="U13" s="582">
        <v>1.4386939999999999</v>
      </c>
      <c r="V13" s="582">
        <v>8.4032590000000003</v>
      </c>
      <c r="W13" s="591">
        <v>7.4561000000000002E-2</v>
      </c>
      <c r="X13" s="597">
        <v>4.3390250000000004</v>
      </c>
      <c r="Y13" s="598">
        <v>6.8741300000000001</v>
      </c>
    </row>
    <row r="14" spans="1:25" x14ac:dyDescent="0.25">
      <c r="A14" s="293" t="s">
        <v>220</v>
      </c>
      <c r="B14" s="701">
        <v>2.5999999999999999E-2</v>
      </c>
      <c r="C14" s="702">
        <v>0.26</v>
      </c>
      <c r="D14" s="703">
        <v>1.2</v>
      </c>
      <c r="E14" s="469">
        <v>7.452381752132517E-3</v>
      </c>
      <c r="F14" s="470">
        <v>6.5427577127390238E-2</v>
      </c>
      <c r="G14" s="473">
        <v>0.41669849775141138</v>
      </c>
      <c r="H14" s="471">
        <v>1.2226979205076509E-2</v>
      </c>
      <c r="I14" s="472">
        <v>0.16103564133668449</v>
      </c>
      <c r="J14" s="473">
        <v>0.64215278342647564</v>
      </c>
      <c r="K14" s="471">
        <v>1.1432845778405053E-2</v>
      </c>
      <c r="L14" s="472">
        <v>0.24864931271927265</v>
      </c>
      <c r="M14" s="473">
        <v>0.76288333765352723</v>
      </c>
      <c r="N14" s="704">
        <v>1.7999999999999999E-2</v>
      </c>
      <c r="O14" s="705">
        <v>0.12</v>
      </c>
      <c r="P14" s="706">
        <v>0.46</v>
      </c>
      <c r="Q14" s="581">
        <v>2.164E-2</v>
      </c>
      <c r="R14" s="579">
        <v>0.41622799999999999</v>
      </c>
      <c r="S14" s="582">
        <v>2.3268689999999999</v>
      </c>
      <c r="T14" s="581">
        <v>2.0277E-2</v>
      </c>
      <c r="U14" s="579">
        <v>0.33111699999999999</v>
      </c>
      <c r="V14" s="582">
        <v>1.9443870000000001</v>
      </c>
      <c r="W14" s="591">
        <v>1.8055000000000002E-2</v>
      </c>
      <c r="X14" s="597">
        <v>0.99321400000000004</v>
      </c>
      <c r="Y14" s="598">
        <v>1.5865279999999999</v>
      </c>
    </row>
    <row r="15" spans="1:25" x14ac:dyDescent="0.25">
      <c r="A15" s="293" t="s">
        <v>221</v>
      </c>
      <c r="B15" s="701">
        <v>1.9000000000000001E-4</v>
      </c>
      <c r="C15" s="702">
        <v>2.0999999999999999E-3</v>
      </c>
      <c r="D15" s="703">
        <v>9.4999999999999998E-3</v>
      </c>
      <c r="E15" s="485">
        <v>6.7935845608920037E-5</v>
      </c>
      <c r="F15" s="486">
        <v>6.1952236717333065E-4</v>
      </c>
      <c r="G15" s="478">
        <v>3.61722897330399E-3</v>
      </c>
      <c r="H15" s="466">
        <v>1.0688683324708914E-4</v>
      </c>
      <c r="I15" s="467">
        <v>1.5521497821662379E-3</v>
      </c>
      <c r="J15" s="478">
        <v>5.8597088797855976E-3</v>
      </c>
      <c r="K15" s="466">
        <v>9.9978674907848653E-5</v>
      </c>
      <c r="L15" s="467">
        <v>2.2967059500054736E-3</v>
      </c>
      <c r="M15" s="478">
        <v>6.930420415656547E-3</v>
      </c>
      <c r="N15" s="704">
        <v>1.6000000000000001E-4</v>
      </c>
      <c r="O15" s="705">
        <v>1.1000000000000001E-3</v>
      </c>
      <c r="P15" s="478">
        <v>4.0000000000000001E-3</v>
      </c>
      <c r="Q15" s="576">
        <v>1.8699999999999999E-4</v>
      </c>
      <c r="R15" s="580">
        <v>3.581E-3</v>
      </c>
      <c r="S15" s="577">
        <v>1.9630999999999999E-2</v>
      </c>
      <c r="T15" s="576">
        <v>1.7000000000000001E-4</v>
      </c>
      <c r="U15" s="580">
        <v>2.8389999999999999E-3</v>
      </c>
      <c r="V15" s="577">
        <v>1.6365999999999999E-2</v>
      </c>
      <c r="W15" s="587">
        <v>1.5100000000000001E-4</v>
      </c>
      <c r="X15" s="599">
        <v>8.5280000000000009E-3</v>
      </c>
      <c r="Y15" s="589">
        <v>1.3478E-2</v>
      </c>
    </row>
    <row r="16" spans="1:25" x14ac:dyDescent="0.25">
      <c r="A16" s="293" t="s">
        <v>222</v>
      </c>
      <c r="B16" s="701">
        <v>1.9000000000000001E-4</v>
      </c>
      <c r="C16" s="599">
        <v>2E-3</v>
      </c>
      <c r="D16" s="703">
        <v>8.8999999999999999E-3</v>
      </c>
      <c r="E16" s="485">
        <v>4.7326253772528105E-5</v>
      </c>
      <c r="F16" s="486">
        <v>4.3518896325688878E-4</v>
      </c>
      <c r="G16" s="478">
        <v>2.4782288776193664E-3</v>
      </c>
      <c r="H16" s="466">
        <v>1.0466713370349143E-4</v>
      </c>
      <c r="I16" s="467">
        <v>1.5211484944883424E-3</v>
      </c>
      <c r="J16" s="478">
        <v>5.6197445541692984E-3</v>
      </c>
      <c r="K16" s="466">
        <v>9.6997374198862143E-5</v>
      </c>
      <c r="L16" s="467">
        <v>2.2196351322664029E-3</v>
      </c>
      <c r="M16" s="478">
        <v>6.5829163877097942E-3</v>
      </c>
      <c r="N16" s="704">
        <v>1.4999999999999999E-4</v>
      </c>
      <c r="O16" s="705">
        <v>1.1000000000000001E-3</v>
      </c>
      <c r="P16" s="706">
        <v>3.8E-3</v>
      </c>
      <c r="Q16" s="576">
        <v>1.7899999999999999E-4</v>
      </c>
      <c r="R16" s="580">
        <v>3.3649999999999999E-3</v>
      </c>
      <c r="S16" s="577">
        <v>1.8377000000000001E-2</v>
      </c>
      <c r="T16" s="576">
        <v>1.63E-4</v>
      </c>
      <c r="U16" s="580">
        <v>2.6800000000000001E-3</v>
      </c>
      <c r="V16" s="577">
        <v>1.5429999999999999E-2</v>
      </c>
      <c r="W16" s="587">
        <v>1.45E-4</v>
      </c>
      <c r="X16" s="599">
        <v>8.0850000000000002E-3</v>
      </c>
      <c r="Y16" s="589">
        <v>1.2737999999999999E-2</v>
      </c>
    </row>
    <row r="17" spans="1:25" x14ac:dyDescent="0.25">
      <c r="A17" s="293" t="s">
        <v>223</v>
      </c>
      <c r="B17" s="697">
        <v>8.0000000000000004E-4</v>
      </c>
      <c r="C17" s="702">
        <v>8.2000000000000007E-3</v>
      </c>
      <c r="D17" s="703">
        <v>3.7999999999999999E-2</v>
      </c>
      <c r="E17" s="466">
        <v>2.7535919841860325E-4</v>
      </c>
      <c r="F17" s="467">
        <v>2.5205636214658575E-3</v>
      </c>
      <c r="G17" s="468">
        <v>1.444654100086116E-2</v>
      </c>
      <c r="H17" s="466">
        <v>4.2735752209247495E-4</v>
      </c>
      <c r="I17" s="467">
        <v>6.1902981871111802E-3</v>
      </c>
      <c r="J17" s="468">
        <v>2.3104915932275854E-2</v>
      </c>
      <c r="K17" s="466">
        <v>3.9882855417896666E-4</v>
      </c>
      <c r="L17" s="467">
        <v>9.0545162807075426E-3</v>
      </c>
      <c r="M17" s="468">
        <v>2.6944575191750638E-2</v>
      </c>
      <c r="N17" s="704">
        <v>6.3000000000000003E-4</v>
      </c>
      <c r="O17" s="705">
        <v>4.4999999999999997E-3</v>
      </c>
      <c r="P17" s="706">
        <v>1.6E-2</v>
      </c>
      <c r="Q17" s="576">
        <v>7.4600000000000003E-4</v>
      </c>
      <c r="R17" s="577">
        <v>1.3849999999999999E-2</v>
      </c>
      <c r="S17" s="577">
        <v>7.6313000000000006E-2</v>
      </c>
      <c r="T17" s="576">
        <v>6.8099999999999996E-4</v>
      </c>
      <c r="U17" s="577">
        <v>1.1032999999999999E-2</v>
      </c>
      <c r="V17" s="577">
        <v>6.3991999999999993E-2</v>
      </c>
      <c r="W17" s="587">
        <v>6.0300000000000002E-4</v>
      </c>
      <c r="X17" s="588">
        <v>3.2927999999999999E-2</v>
      </c>
      <c r="Y17" s="589">
        <v>5.2603999999999998E-2</v>
      </c>
    </row>
    <row r="18" spans="1:25" x14ac:dyDescent="0.25">
      <c r="A18" s="296" t="s">
        <v>224</v>
      </c>
      <c r="B18" s="707">
        <v>8.7000000000000001E-5</v>
      </c>
      <c r="C18" s="708">
        <v>8.8999999999999995E-4</v>
      </c>
      <c r="D18" s="709">
        <v>4.1000000000000003E-3</v>
      </c>
      <c r="E18" s="484">
        <v>2.9834831707878264E-5</v>
      </c>
      <c r="F18" s="479">
        <v>2.7304495530247928E-4</v>
      </c>
      <c r="G18" s="480">
        <v>1.5655229164673239E-3</v>
      </c>
      <c r="H18" s="484">
        <v>4.6043192940984938E-5</v>
      </c>
      <c r="I18" s="479">
        <v>6.7664396811035793E-4</v>
      </c>
      <c r="J18" s="480">
        <v>2.4714248158727663E-3</v>
      </c>
      <c r="K18" s="484">
        <v>4.2847161345827695E-5</v>
      </c>
      <c r="L18" s="479">
        <v>9.8279364627342197E-4</v>
      </c>
      <c r="M18" s="480">
        <v>2.8958254993867762E-3</v>
      </c>
      <c r="N18" s="710">
        <v>6.7999999999999999E-5</v>
      </c>
      <c r="O18" s="711">
        <v>4.8999999999999998E-4</v>
      </c>
      <c r="P18" s="712">
        <v>1.6999999999999999E-3</v>
      </c>
      <c r="Q18" s="585">
        <v>8.0000000000000007E-5</v>
      </c>
      <c r="R18" s="586">
        <v>1.4909999999999999E-3</v>
      </c>
      <c r="S18" s="586">
        <v>8.2269999999999999E-3</v>
      </c>
      <c r="T18" s="585">
        <v>7.2999999999999999E-5</v>
      </c>
      <c r="U18" s="586">
        <v>1.1869999999999999E-3</v>
      </c>
      <c r="V18" s="586">
        <v>6.8960000000000002E-3</v>
      </c>
      <c r="W18" s="600">
        <v>6.4999999999999994E-5</v>
      </c>
      <c r="X18" s="601">
        <v>3.5439999999999998E-3</v>
      </c>
      <c r="Y18" s="602">
        <v>5.6629999999999996E-3</v>
      </c>
    </row>
    <row r="19" spans="1:25" x14ac:dyDescent="0.25">
      <c r="A19" s="295">
        <v>2025</v>
      </c>
      <c r="B19" s="193"/>
      <c r="C19" s="194"/>
      <c r="D19" s="453"/>
      <c r="E19" s="454"/>
      <c r="F19" s="452"/>
      <c r="G19" s="455"/>
      <c r="H19" s="454"/>
      <c r="I19" s="452"/>
      <c r="J19" s="455"/>
      <c r="K19" s="454"/>
      <c r="L19" s="452"/>
      <c r="M19" s="455"/>
      <c r="N19" s="481"/>
      <c r="O19" s="482"/>
      <c r="P19" s="483"/>
      <c r="Q19" s="558"/>
      <c r="R19" s="555"/>
      <c r="S19" s="555"/>
      <c r="T19" s="558"/>
      <c r="U19" s="555"/>
      <c r="V19" s="555"/>
      <c r="W19" s="456"/>
      <c r="X19" s="194"/>
      <c r="Y19" s="195"/>
    </row>
    <row r="20" spans="1:25" x14ac:dyDescent="0.25">
      <c r="A20" s="293" t="s">
        <v>227</v>
      </c>
      <c r="B20" s="701">
        <v>8.7000000000000001E-4</v>
      </c>
      <c r="C20" s="702">
        <v>8.8000000000000005E-3</v>
      </c>
      <c r="D20" s="703">
        <v>4.1000000000000002E-2</v>
      </c>
      <c r="E20" s="466">
        <v>2.8554993676764247E-4</v>
      </c>
      <c r="F20" s="467">
        <v>2.4701461070346809E-3</v>
      </c>
      <c r="G20" s="468">
        <v>1.468755143048512E-2</v>
      </c>
      <c r="H20" s="466">
        <v>4.0463038637864252E-4</v>
      </c>
      <c r="I20" s="467">
        <v>6.2023919044581497E-3</v>
      </c>
      <c r="J20" s="468">
        <v>2.2251091803224023E-2</v>
      </c>
      <c r="K20" s="466">
        <v>3.8995628440266971E-4</v>
      </c>
      <c r="L20" s="467">
        <v>9.1318821706277958E-3</v>
      </c>
      <c r="M20" s="468">
        <v>2.5987541759557885E-2</v>
      </c>
      <c r="N20" s="466">
        <v>6.9999999999999999E-4</v>
      </c>
      <c r="O20" s="705">
        <v>4.7999999999999996E-3</v>
      </c>
      <c r="P20" s="706">
        <v>1.7000000000000001E-2</v>
      </c>
      <c r="Q20" s="576">
        <v>7.4600000000000003E-4</v>
      </c>
      <c r="R20" s="577">
        <v>1.3169999999999999E-2</v>
      </c>
      <c r="S20" s="577">
        <v>7.2873999999999994E-2</v>
      </c>
      <c r="T20" s="576">
        <v>6.7699999999999998E-4</v>
      </c>
      <c r="U20" s="577">
        <v>1.0544E-2</v>
      </c>
      <c r="V20" s="577">
        <v>6.1453000000000001E-2</v>
      </c>
      <c r="W20" s="587">
        <v>5.9900000000000003E-4</v>
      </c>
      <c r="X20" s="588">
        <v>3.1487000000000001E-2</v>
      </c>
      <c r="Y20" s="589">
        <v>5.0381000000000002E-2</v>
      </c>
    </row>
    <row r="21" spans="1:25" x14ac:dyDescent="0.25">
      <c r="A21" s="293" t="s">
        <v>228</v>
      </c>
      <c r="B21" s="693">
        <v>2E-3</v>
      </c>
      <c r="C21" s="588">
        <v>0.02</v>
      </c>
      <c r="D21" s="703">
        <v>9.4E-2</v>
      </c>
      <c r="E21" s="466">
        <v>6.5053113500822106E-4</v>
      </c>
      <c r="F21" s="467">
        <v>5.6397103637485157E-3</v>
      </c>
      <c r="G21" s="468">
        <v>3.3469055592766243E-2</v>
      </c>
      <c r="H21" s="466">
        <v>9.2208579479816132E-4</v>
      </c>
      <c r="I21" s="470">
        <v>1.4158221548138797E-2</v>
      </c>
      <c r="J21" s="468">
        <v>5.0678654059963739E-2</v>
      </c>
      <c r="K21" s="466">
        <v>8.8799733431044745E-4</v>
      </c>
      <c r="L21" s="470">
        <v>2.0787530746430371E-2</v>
      </c>
      <c r="M21" s="468">
        <v>5.9050317668088118E-2</v>
      </c>
      <c r="N21" s="704">
        <v>1.6000000000000001E-3</v>
      </c>
      <c r="O21" s="705">
        <v>1.0999999999999999E-2</v>
      </c>
      <c r="P21" s="706">
        <v>3.9E-2</v>
      </c>
      <c r="Q21" s="578">
        <v>1.6949999999999999E-3</v>
      </c>
      <c r="R21" s="577">
        <v>2.9874999999999999E-2</v>
      </c>
      <c r="S21" s="579">
        <v>0.16517299999999999</v>
      </c>
      <c r="T21" s="578">
        <v>1.5380000000000001E-3</v>
      </c>
      <c r="U21" s="577">
        <v>2.3928999999999999E-2</v>
      </c>
      <c r="V21" s="579">
        <v>0.13936499999999999</v>
      </c>
      <c r="W21" s="590">
        <v>1.361E-3</v>
      </c>
      <c r="X21" s="588">
        <v>7.1430999999999994E-2</v>
      </c>
      <c r="Y21" s="593">
        <v>0.114306</v>
      </c>
    </row>
    <row r="22" spans="1:25" x14ac:dyDescent="0.25">
      <c r="A22" s="293" t="s">
        <v>214</v>
      </c>
      <c r="B22" s="701">
        <v>4.4999999999999999E-4</v>
      </c>
      <c r="C22" s="702">
        <v>4.7000000000000002E-3</v>
      </c>
      <c r="D22" s="703">
        <v>2.3E-2</v>
      </c>
      <c r="E22" s="466">
        <v>1.3564726253436631E-4</v>
      </c>
      <c r="F22" s="467">
        <v>1.2269777847337942E-3</v>
      </c>
      <c r="G22" s="478">
        <v>7.663907760022964E-3</v>
      </c>
      <c r="H22" s="466">
        <v>2.0540413708042466E-4</v>
      </c>
      <c r="I22" s="467">
        <v>3.1742586368857409E-3</v>
      </c>
      <c r="J22" s="468">
        <v>1.3346785834957804E-2</v>
      </c>
      <c r="K22" s="466">
        <v>2.0418417953276156E-4</v>
      </c>
      <c r="L22" s="467">
        <v>4.9681550868274152E-3</v>
      </c>
      <c r="M22" s="468">
        <v>1.615525277906894E-2</v>
      </c>
      <c r="N22" s="704">
        <v>3.3E-4</v>
      </c>
      <c r="O22" s="705">
        <v>2.3E-3</v>
      </c>
      <c r="P22" s="706">
        <v>9.4000000000000004E-3</v>
      </c>
      <c r="Q22" s="576">
        <v>3.8900000000000002E-4</v>
      </c>
      <c r="R22" s="580">
        <v>7.6109999999999997E-3</v>
      </c>
      <c r="S22" s="577">
        <v>4.1083000000000001E-2</v>
      </c>
      <c r="T22" s="576">
        <v>3.5100000000000002E-4</v>
      </c>
      <c r="U22" s="580">
        <v>6.0689999999999997E-3</v>
      </c>
      <c r="V22" s="577">
        <v>3.4636E-2</v>
      </c>
      <c r="W22" s="587">
        <v>3.1599999999999998E-4</v>
      </c>
      <c r="X22" s="588">
        <v>1.8891999999999999E-2</v>
      </c>
      <c r="Y22" s="589">
        <v>2.8743000000000001E-2</v>
      </c>
    </row>
    <row r="23" spans="1:25" x14ac:dyDescent="0.25">
      <c r="A23" s="293" t="s">
        <v>215</v>
      </c>
      <c r="B23" s="701">
        <v>1.2999999999999999E-3</v>
      </c>
      <c r="C23" s="702">
        <v>1.2999999999999999E-2</v>
      </c>
      <c r="D23" s="703">
        <v>6.0999999999999999E-2</v>
      </c>
      <c r="E23" s="466">
        <v>3.6155741380497562E-4</v>
      </c>
      <c r="F23" s="467">
        <v>3.172633701286147E-3</v>
      </c>
      <c r="G23" s="468">
        <v>2.0190115778394413E-2</v>
      </c>
      <c r="H23" s="466">
        <v>5.4432251594661017E-4</v>
      </c>
      <c r="I23" s="467">
        <v>7.831374574111186E-3</v>
      </c>
      <c r="J23" s="468">
        <v>3.0134885773408848E-2</v>
      </c>
      <c r="K23" s="466">
        <v>5.3367218738056116E-4</v>
      </c>
      <c r="L23" s="470">
        <v>1.2258638494897285E-2</v>
      </c>
      <c r="M23" s="468">
        <v>3.6162297829868906E-2</v>
      </c>
      <c r="N23" s="704">
        <v>8.8999999999999995E-4</v>
      </c>
      <c r="O23" s="705">
        <v>5.7000000000000002E-3</v>
      </c>
      <c r="P23" s="706">
        <v>2.1999999999999999E-2</v>
      </c>
      <c r="Q23" s="578">
        <v>1.0200000000000001E-3</v>
      </c>
      <c r="R23" s="577">
        <v>1.9615E-2</v>
      </c>
      <c r="S23" s="579">
        <v>0.109389</v>
      </c>
      <c r="T23" s="576">
        <v>9.5600000000000004E-4</v>
      </c>
      <c r="U23" s="577">
        <v>1.5601E-2</v>
      </c>
      <c r="V23" s="577">
        <v>9.1419E-2</v>
      </c>
      <c r="W23" s="587">
        <v>8.5099999999999998E-4</v>
      </c>
      <c r="X23" s="588">
        <v>4.6796999999999998E-2</v>
      </c>
      <c r="Y23" s="589">
        <v>7.4681999999999998E-2</v>
      </c>
    </row>
    <row r="24" spans="1:25" x14ac:dyDescent="0.25">
      <c r="A24" s="293" t="s">
        <v>216</v>
      </c>
      <c r="B24" s="701">
        <v>1.6E-2</v>
      </c>
      <c r="C24" s="702">
        <v>0.16</v>
      </c>
      <c r="D24" s="703">
        <v>0.78</v>
      </c>
      <c r="E24" s="469">
        <v>4.5967908528894577E-3</v>
      </c>
      <c r="F24" s="470">
        <v>4.0335180769478639E-2</v>
      </c>
      <c r="G24" s="473">
        <v>0.256780786527605</v>
      </c>
      <c r="H24" s="469">
        <v>6.8528709904705004E-3</v>
      </c>
      <c r="I24" s="472">
        <v>9.9974470989258976E-2</v>
      </c>
      <c r="J24" s="473">
        <v>0.38697244075648007</v>
      </c>
      <c r="K24" s="469">
        <v>6.7642639728081981E-3</v>
      </c>
      <c r="L24" s="472">
        <v>0.15610832545298023</v>
      </c>
      <c r="M24" s="473">
        <v>0.46095698445486433</v>
      </c>
      <c r="N24" s="704">
        <v>1.0999999999999999E-2</v>
      </c>
      <c r="O24" s="705">
        <v>7.2999999999999995E-2</v>
      </c>
      <c r="P24" s="706">
        <v>0.28999999999999998</v>
      </c>
      <c r="Q24" s="581">
        <v>1.2959E-2</v>
      </c>
      <c r="R24" s="579">
        <v>0.24924499999999999</v>
      </c>
      <c r="S24" s="582">
        <v>1.390512</v>
      </c>
      <c r="T24" s="581">
        <v>1.2139E-2</v>
      </c>
      <c r="U24" s="579">
        <v>0.198215</v>
      </c>
      <c r="V24" s="582">
        <v>1.161815</v>
      </c>
      <c r="W24" s="591">
        <v>1.0812E-2</v>
      </c>
      <c r="X24" s="592">
        <v>0.59453800000000001</v>
      </c>
      <c r="Y24" s="593">
        <v>0.94879500000000005</v>
      </c>
    </row>
    <row r="25" spans="1:25" x14ac:dyDescent="0.25">
      <c r="A25" s="293" t="s">
        <v>217</v>
      </c>
      <c r="B25" s="701">
        <v>2.3E-2</v>
      </c>
      <c r="C25" s="702">
        <v>0.23</v>
      </c>
      <c r="D25" s="703">
        <v>1.1000000000000001</v>
      </c>
      <c r="E25" s="469">
        <v>6.5271286127677299E-3</v>
      </c>
      <c r="F25" s="470">
        <v>5.7272171535366734E-2</v>
      </c>
      <c r="G25" s="473">
        <v>0.36480107166778297</v>
      </c>
      <c r="H25" s="471">
        <v>9.8122792394104465E-3</v>
      </c>
      <c r="I25" s="472">
        <v>0.1391383263449722</v>
      </c>
      <c r="J25" s="473">
        <v>0.54925325500017197</v>
      </c>
      <c r="K25" s="471">
        <v>9.6304171522237844E-3</v>
      </c>
      <c r="L25" s="472">
        <v>0.21964142304074363</v>
      </c>
      <c r="M25" s="473">
        <v>0.65507124163052455</v>
      </c>
      <c r="N25" s="704">
        <v>1.6E-2</v>
      </c>
      <c r="O25" s="472">
        <v>0.1</v>
      </c>
      <c r="P25" s="706">
        <v>0.41</v>
      </c>
      <c r="Q25" s="581">
        <v>1.8408000000000001E-2</v>
      </c>
      <c r="R25" s="579">
        <v>0.35422100000000001</v>
      </c>
      <c r="S25" s="582">
        <v>1.978407</v>
      </c>
      <c r="T25" s="581">
        <v>1.7243999999999999E-2</v>
      </c>
      <c r="U25" s="579">
        <v>0.28164299999999998</v>
      </c>
      <c r="V25" s="582">
        <v>1.652118</v>
      </c>
      <c r="W25" s="591">
        <v>1.5356E-2</v>
      </c>
      <c r="X25" s="592">
        <v>0.84467499999999995</v>
      </c>
      <c r="Y25" s="593">
        <v>1.347953</v>
      </c>
    </row>
    <row r="26" spans="1:25" x14ac:dyDescent="0.25">
      <c r="A26" s="293" t="s">
        <v>218</v>
      </c>
      <c r="B26" s="701">
        <v>0.67</v>
      </c>
      <c r="C26" s="702">
        <v>6.8</v>
      </c>
      <c r="D26" s="703">
        <v>32</v>
      </c>
      <c r="E26" s="474">
        <v>0.18471364055469808</v>
      </c>
      <c r="F26" s="475">
        <v>1.6297986540108085</v>
      </c>
      <c r="G26" s="477">
        <v>10.172710745383217</v>
      </c>
      <c r="H26" s="474">
        <v>0.28350066997858325</v>
      </c>
      <c r="I26" s="475">
        <v>4.2248534087646625</v>
      </c>
      <c r="J26" s="476">
        <v>16.810741293964576</v>
      </c>
      <c r="K26" s="474">
        <v>0.2779559666149099</v>
      </c>
      <c r="L26" s="475">
        <v>6.6569107670487941</v>
      </c>
      <c r="M26" s="476">
        <v>20.209072721952747</v>
      </c>
      <c r="N26" s="704">
        <v>0.46</v>
      </c>
      <c r="O26" s="475">
        <v>3</v>
      </c>
      <c r="P26" s="706">
        <v>12</v>
      </c>
      <c r="Q26" s="583">
        <v>0.52881199999999995</v>
      </c>
      <c r="R26" s="584">
        <v>10.718090999999999</v>
      </c>
      <c r="S26" s="584">
        <v>59.563591000000002</v>
      </c>
      <c r="T26" s="583">
        <v>0.49216100000000002</v>
      </c>
      <c r="U26" s="582">
        <v>8.4528839999999992</v>
      </c>
      <c r="V26" s="584">
        <v>49.346395000000001</v>
      </c>
      <c r="W26" s="594">
        <v>0.43879699999999999</v>
      </c>
      <c r="X26" s="595">
        <v>25.475760000000001</v>
      </c>
      <c r="Y26" s="596">
        <v>40.368811000000001</v>
      </c>
    </row>
    <row r="27" spans="1:25" x14ac:dyDescent="0.25">
      <c r="A27" s="293" t="s">
        <v>219</v>
      </c>
      <c r="B27" s="701">
        <v>0.11</v>
      </c>
      <c r="C27" s="702">
        <v>1.2</v>
      </c>
      <c r="D27" s="703">
        <v>5.4</v>
      </c>
      <c r="E27" s="471">
        <v>3.132091807001073E-2</v>
      </c>
      <c r="F27" s="472">
        <v>0.27641655695596534</v>
      </c>
      <c r="G27" s="477">
        <v>1.7273581475456894</v>
      </c>
      <c r="H27" s="474">
        <v>4.7924475222517027E-2</v>
      </c>
      <c r="I27" s="472">
        <v>0.72628203806120806</v>
      </c>
      <c r="J27" s="477">
        <v>2.8471152367061525</v>
      </c>
      <c r="K27" s="471">
        <v>4.7154494717555645E-2</v>
      </c>
      <c r="L27" s="475">
        <v>1.1385002297372342</v>
      </c>
      <c r="M27" s="477">
        <v>3.4382727294103912</v>
      </c>
      <c r="N27" s="704">
        <v>7.6999999999999999E-2</v>
      </c>
      <c r="O27" s="705">
        <v>0.52</v>
      </c>
      <c r="P27" s="477">
        <v>2</v>
      </c>
      <c r="Q27" s="581">
        <v>8.9795E-2</v>
      </c>
      <c r="R27" s="582">
        <v>1.8245480000000001</v>
      </c>
      <c r="S27" s="584">
        <v>10.144715</v>
      </c>
      <c r="T27" s="581">
        <v>8.3614999999999995E-2</v>
      </c>
      <c r="U27" s="582">
        <v>1.4386939999999999</v>
      </c>
      <c r="V27" s="582">
        <v>8.4032590000000003</v>
      </c>
      <c r="W27" s="591">
        <v>7.4561000000000002E-2</v>
      </c>
      <c r="X27" s="597">
        <v>4.3390250000000004</v>
      </c>
      <c r="Y27" s="598">
        <v>6.8741300000000001</v>
      </c>
    </row>
    <row r="28" spans="1:25" x14ac:dyDescent="0.25">
      <c r="A28" s="293" t="s">
        <v>220</v>
      </c>
      <c r="B28" s="701">
        <v>2.7E-2</v>
      </c>
      <c r="C28" s="702">
        <v>0.28000000000000003</v>
      </c>
      <c r="D28" s="703">
        <v>1.3</v>
      </c>
      <c r="E28" s="469">
        <v>7.452381752132517E-3</v>
      </c>
      <c r="F28" s="470">
        <v>6.5427577127390238E-2</v>
      </c>
      <c r="G28" s="473">
        <v>0.41669849775141138</v>
      </c>
      <c r="H28" s="471">
        <v>1.1573426435436945E-2</v>
      </c>
      <c r="I28" s="472">
        <v>0.16543149667137025</v>
      </c>
      <c r="J28" s="473">
        <v>0.64428944301133217</v>
      </c>
      <c r="K28" s="471">
        <v>1.1329483375735704E-2</v>
      </c>
      <c r="L28" s="472">
        <v>0.25960944913357353</v>
      </c>
      <c r="M28" s="473">
        <v>0.76867860693956636</v>
      </c>
      <c r="N28" s="704">
        <v>1.9E-2</v>
      </c>
      <c r="O28" s="705">
        <v>0.12</v>
      </c>
      <c r="P28" s="706">
        <v>0.48</v>
      </c>
      <c r="Q28" s="581">
        <v>2.164E-2</v>
      </c>
      <c r="R28" s="579">
        <v>0.41622799999999999</v>
      </c>
      <c r="S28" s="582">
        <v>2.3268689999999999</v>
      </c>
      <c r="T28" s="581">
        <v>2.0277E-2</v>
      </c>
      <c r="U28" s="579">
        <v>0.33111699999999999</v>
      </c>
      <c r="V28" s="582">
        <v>1.9443870000000001</v>
      </c>
      <c r="W28" s="591">
        <v>1.8055000000000002E-2</v>
      </c>
      <c r="X28" s="597">
        <v>0.99321400000000004</v>
      </c>
      <c r="Y28" s="598">
        <v>1.5865279999999999</v>
      </c>
    </row>
    <row r="29" spans="1:25" x14ac:dyDescent="0.25">
      <c r="A29" s="293" t="s">
        <v>221</v>
      </c>
      <c r="B29" s="701">
        <v>2.2000000000000001E-4</v>
      </c>
      <c r="C29" s="702">
        <v>2.3E-3</v>
      </c>
      <c r="D29" s="694">
        <v>0.01</v>
      </c>
      <c r="E29" s="485">
        <v>6.7935845608920037E-5</v>
      </c>
      <c r="F29" s="486">
        <v>6.1952236717333065E-4</v>
      </c>
      <c r="G29" s="478">
        <v>3.61722897330399E-3</v>
      </c>
      <c r="H29" s="466">
        <v>1.0121277819376898E-4</v>
      </c>
      <c r="I29" s="467">
        <v>1.5896960292006114E-3</v>
      </c>
      <c r="J29" s="478">
        <v>5.8884183187835077E-3</v>
      </c>
      <c r="K29" s="466">
        <v>9.9053321840024129E-5</v>
      </c>
      <c r="L29" s="467">
        <v>2.3908133487673738E-3</v>
      </c>
      <c r="M29" s="478">
        <v>6.9840745873955452E-3</v>
      </c>
      <c r="N29" s="704">
        <v>1.7000000000000001E-4</v>
      </c>
      <c r="O29" s="705">
        <v>1.1999999999999999E-3</v>
      </c>
      <c r="P29" s="706">
        <v>4.4000000000000003E-3</v>
      </c>
      <c r="Q29" s="576">
        <v>1.8699999999999999E-4</v>
      </c>
      <c r="R29" s="580">
        <v>3.581E-3</v>
      </c>
      <c r="S29" s="577">
        <v>1.9630999999999999E-2</v>
      </c>
      <c r="T29" s="576">
        <v>1.7000000000000001E-4</v>
      </c>
      <c r="U29" s="580">
        <v>2.8389999999999999E-3</v>
      </c>
      <c r="V29" s="577">
        <v>1.6365999999999999E-2</v>
      </c>
      <c r="W29" s="587">
        <v>1.5100000000000001E-4</v>
      </c>
      <c r="X29" s="599">
        <v>8.5280000000000009E-3</v>
      </c>
      <c r="Y29" s="589">
        <v>1.3478E-2</v>
      </c>
    </row>
    <row r="30" spans="1:25" x14ac:dyDescent="0.25">
      <c r="A30" s="293" t="s">
        <v>222</v>
      </c>
      <c r="B30" s="701">
        <v>2.1000000000000001E-4</v>
      </c>
      <c r="C30" s="702">
        <v>2.2000000000000001E-3</v>
      </c>
      <c r="D30" s="694">
        <v>0.01</v>
      </c>
      <c r="E30" s="485">
        <v>4.7326253772528105E-5</v>
      </c>
      <c r="F30" s="486">
        <v>4.3518896325688878E-4</v>
      </c>
      <c r="G30" s="478">
        <v>2.4782288776193664E-3</v>
      </c>
      <c r="H30" s="466">
        <v>9.8980411031971647E-5</v>
      </c>
      <c r="I30" s="467">
        <v>1.5553823444170187E-3</v>
      </c>
      <c r="J30" s="478">
        <v>5.6366775374367527E-3</v>
      </c>
      <c r="K30" s="466">
        <v>9.6047501101434365E-5</v>
      </c>
      <c r="L30" s="467">
        <v>2.306327720599864E-3</v>
      </c>
      <c r="M30" s="478">
        <v>6.6302247228981195E-3</v>
      </c>
      <c r="N30" s="704">
        <v>1.7000000000000001E-4</v>
      </c>
      <c r="O30" s="705">
        <v>1.1999999999999999E-3</v>
      </c>
      <c r="P30" s="706">
        <v>4.3E-3</v>
      </c>
      <c r="Q30" s="576">
        <v>1.7899999999999999E-4</v>
      </c>
      <c r="R30" s="580">
        <v>3.3649999999999999E-3</v>
      </c>
      <c r="S30" s="577">
        <v>1.8377000000000001E-2</v>
      </c>
      <c r="T30" s="576">
        <v>1.63E-4</v>
      </c>
      <c r="U30" s="580">
        <v>2.6800000000000001E-3</v>
      </c>
      <c r="V30" s="577">
        <v>1.5429999999999999E-2</v>
      </c>
      <c r="W30" s="587">
        <v>1.45E-4</v>
      </c>
      <c r="X30" s="599">
        <v>8.0850000000000002E-3</v>
      </c>
      <c r="Y30" s="589">
        <v>1.2737999999999999E-2</v>
      </c>
    </row>
    <row r="31" spans="1:25" x14ac:dyDescent="0.25">
      <c r="A31" s="293" t="s">
        <v>223</v>
      </c>
      <c r="B31" s="701">
        <v>8.8000000000000003E-4</v>
      </c>
      <c r="C31" s="702">
        <v>9.1000000000000004E-3</v>
      </c>
      <c r="D31" s="703">
        <v>4.1000000000000002E-2</v>
      </c>
      <c r="E31" s="466">
        <v>2.7535919841860325E-4</v>
      </c>
      <c r="F31" s="467">
        <v>2.5205636214658575E-3</v>
      </c>
      <c r="G31" s="468">
        <v>1.444654100086116E-2</v>
      </c>
      <c r="H31" s="466">
        <v>4.0441554944296214E-4</v>
      </c>
      <c r="I31" s="467">
        <v>6.3287855076807863E-3</v>
      </c>
      <c r="J31" s="468">
        <v>2.3149842274439284E-2</v>
      </c>
      <c r="K31" s="466">
        <v>3.9508397374660734E-4</v>
      </c>
      <c r="L31" s="467">
        <v>9.4033425138197804E-3</v>
      </c>
      <c r="M31" s="468">
        <v>2.7126266196929625E-2</v>
      </c>
      <c r="N31" s="704">
        <v>6.8000000000000005E-4</v>
      </c>
      <c r="O31" s="705">
        <v>4.8999999999999998E-3</v>
      </c>
      <c r="P31" s="706">
        <v>1.7999999999999999E-2</v>
      </c>
      <c r="Q31" s="576">
        <v>7.4600000000000003E-4</v>
      </c>
      <c r="R31" s="577">
        <v>1.3849999999999999E-2</v>
      </c>
      <c r="S31" s="577">
        <v>7.6313000000000006E-2</v>
      </c>
      <c r="T31" s="576">
        <v>6.8099999999999996E-4</v>
      </c>
      <c r="U31" s="577">
        <v>1.1032999999999999E-2</v>
      </c>
      <c r="V31" s="577">
        <v>6.3991999999999993E-2</v>
      </c>
      <c r="W31" s="587">
        <v>6.0300000000000002E-4</v>
      </c>
      <c r="X31" s="588">
        <v>3.2927999999999999E-2</v>
      </c>
      <c r="Y31" s="589">
        <v>5.2603999999999998E-2</v>
      </c>
    </row>
    <row r="32" spans="1:25" x14ac:dyDescent="0.25">
      <c r="A32" s="296" t="s">
        <v>224</v>
      </c>
      <c r="B32" s="707">
        <v>9.5000000000000005E-5</v>
      </c>
      <c r="C32" s="708">
        <v>9.8999999999999999E-4</v>
      </c>
      <c r="D32" s="709">
        <v>4.4999999999999997E-3</v>
      </c>
      <c r="E32" s="484">
        <v>2.9834831707878264E-5</v>
      </c>
      <c r="F32" s="479">
        <v>2.7304495530247928E-4</v>
      </c>
      <c r="G32" s="480">
        <v>1.5655229164673239E-3</v>
      </c>
      <c r="H32" s="484">
        <v>4.3530383723078653E-5</v>
      </c>
      <c r="I32" s="479">
        <v>6.9131448195201676E-4</v>
      </c>
      <c r="J32" s="480">
        <v>2.4778660058656127E-3</v>
      </c>
      <c r="K32" s="484">
        <v>4.243523387831916E-5</v>
      </c>
      <c r="L32" s="479">
        <v>1.0198483669837516E-3</v>
      </c>
      <c r="M32" s="480">
        <v>2.9161850418148935E-3</v>
      </c>
      <c r="N32" s="710">
        <v>7.3999999999999996E-5</v>
      </c>
      <c r="O32" s="711">
        <v>5.4000000000000001E-4</v>
      </c>
      <c r="P32" s="712">
        <v>1.9E-3</v>
      </c>
      <c r="Q32" s="585">
        <v>8.0000000000000007E-5</v>
      </c>
      <c r="R32" s="586">
        <v>1.4909999999999999E-3</v>
      </c>
      <c r="S32" s="586">
        <v>8.2269999999999999E-3</v>
      </c>
      <c r="T32" s="585">
        <v>7.2999999999999999E-5</v>
      </c>
      <c r="U32" s="586">
        <v>1.1869999999999999E-3</v>
      </c>
      <c r="V32" s="586">
        <v>6.8960000000000002E-3</v>
      </c>
      <c r="W32" s="600">
        <v>6.4999999999999994E-5</v>
      </c>
      <c r="X32" s="601">
        <v>3.5439999999999998E-3</v>
      </c>
      <c r="Y32" s="602">
        <v>5.6629999999999996E-3</v>
      </c>
    </row>
    <row r="33" spans="1:25" x14ac:dyDescent="0.25">
      <c r="A33" s="295">
        <v>2030</v>
      </c>
      <c r="B33" s="193"/>
      <c r="C33" s="194"/>
      <c r="D33" s="453"/>
      <c r="E33" s="454"/>
      <c r="F33" s="452"/>
      <c r="G33" s="455"/>
      <c r="H33" s="454"/>
      <c r="I33" s="452"/>
      <c r="J33" s="455"/>
      <c r="K33" s="454"/>
      <c r="L33" s="452"/>
      <c r="M33" s="455"/>
      <c r="N33" s="481"/>
      <c r="O33" s="482"/>
      <c r="P33" s="483"/>
      <c r="Q33" s="558"/>
      <c r="R33" s="555"/>
      <c r="S33" s="555"/>
      <c r="T33" s="558"/>
      <c r="U33" s="555"/>
      <c r="V33" s="555"/>
      <c r="W33" s="456"/>
      <c r="X33" s="194"/>
      <c r="Y33" s="195"/>
    </row>
    <row r="34" spans="1:25" x14ac:dyDescent="0.25">
      <c r="A34" s="293" t="s">
        <v>227</v>
      </c>
      <c r="B34" s="701">
        <v>9.3999999999999997E-4</v>
      </c>
      <c r="C34" s="702">
        <v>9.4999999999999998E-3</v>
      </c>
      <c r="D34" s="703">
        <v>4.3999999999999997E-2</v>
      </c>
      <c r="E34" s="466">
        <v>2.8554993676764247E-4</v>
      </c>
      <c r="F34" s="467">
        <v>2.4701461070346809E-3</v>
      </c>
      <c r="G34" s="468">
        <v>1.468755143048512E-2</v>
      </c>
      <c r="H34" s="466">
        <v>3.9086902520061244E-4</v>
      </c>
      <c r="I34" s="467">
        <v>6.1794079100363939E-3</v>
      </c>
      <c r="J34" s="468">
        <v>2.2132607022580027E-2</v>
      </c>
      <c r="K34" s="466">
        <v>3.8866817065810267E-4</v>
      </c>
      <c r="L34" s="467">
        <v>9.0955324018183962E-3</v>
      </c>
      <c r="M34" s="468">
        <v>2.6000236595625337E-2</v>
      </c>
      <c r="N34" s="704">
        <v>7.3999999999999999E-4</v>
      </c>
      <c r="O34" s="705">
        <v>5.1000000000000004E-3</v>
      </c>
      <c r="P34" s="706">
        <v>1.7999999999999999E-2</v>
      </c>
      <c r="Q34" s="576">
        <v>7.4600000000000003E-4</v>
      </c>
      <c r="R34" s="577">
        <v>1.3169999999999999E-2</v>
      </c>
      <c r="S34" s="577">
        <v>7.2873999999999994E-2</v>
      </c>
      <c r="T34" s="576">
        <v>6.7699999999999998E-4</v>
      </c>
      <c r="U34" s="577">
        <v>1.0544E-2</v>
      </c>
      <c r="V34" s="577">
        <v>6.1453000000000001E-2</v>
      </c>
      <c r="W34" s="587">
        <v>5.9900000000000003E-4</v>
      </c>
      <c r="X34" s="588">
        <v>3.1487000000000001E-2</v>
      </c>
      <c r="Y34" s="589">
        <v>5.0381000000000002E-2</v>
      </c>
    </row>
    <row r="35" spans="1:25" x14ac:dyDescent="0.25">
      <c r="A35" s="293" t="s">
        <v>228</v>
      </c>
      <c r="B35" s="701">
        <v>2.0999999999999999E-3</v>
      </c>
      <c r="C35" s="702">
        <v>2.1999999999999999E-2</v>
      </c>
      <c r="D35" s="695">
        <v>0.1</v>
      </c>
      <c r="E35" s="466">
        <v>6.5053113500822106E-4</v>
      </c>
      <c r="F35" s="467">
        <v>5.6397103637485157E-3</v>
      </c>
      <c r="G35" s="468">
        <v>3.3469055592766243E-2</v>
      </c>
      <c r="H35" s="466">
        <v>8.9081358664360995E-4</v>
      </c>
      <c r="I35" s="470">
        <v>1.4106477972518522E-2</v>
      </c>
      <c r="J35" s="468">
        <v>5.0408630918650658E-2</v>
      </c>
      <c r="K35" s="466">
        <v>8.8505948072952183E-4</v>
      </c>
      <c r="L35" s="470">
        <v>2.0705278271392659E-2</v>
      </c>
      <c r="M35" s="468">
        <v>5.9078138506535302E-2</v>
      </c>
      <c r="N35" s="704">
        <v>1.6999999999999999E-3</v>
      </c>
      <c r="O35" s="705">
        <v>1.0999999999999999E-2</v>
      </c>
      <c r="P35" s="706">
        <v>4.2000000000000003E-2</v>
      </c>
      <c r="Q35" s="578">
        <v>1.6949999999999999E-3</v>
      </c>
      <c r="R35" s="577">
        <v>2.9874999999999999E-2</v>
      </c>
      <c r="S35" s="579">
        <v>0.16517299999999999</v>
      </c>
      <c r="T35" s="578">
        <v>1.5380000000000001E-3</v>
      </c>
      <c r="U35" s="577">
        <v>2.3928999999999999E-2</v>
      </c>
      <c r="V35" s="579">
        <v>0.13936499999999999</v>
      </c>
      <c r="W35" s="590">
        <v>1.361E-3</v>
      </c>
      <c r="X35" s="588">
        <v>7.1430999999999994E-2</v>
      </c>
      <c r="Y35" s="593">
        <v>0.114306</v>
      </c>
    </row>
    <row r="36" spans="1:25" x14ac:dyDescent="0.25">
      <c r="A36" s="293" t="s">
        <v>214</v>
      </c>
      <c r="B36" s="701">
        <v>4.6999999999999999E-4</v>
      </c>
      <c r="C36" s="702">
        <v>4.8999999999999998E-3</v>
      </c>
      <c r="D36" s="703">
        <v>2.4E-2</v>
      </c>
      <c r="E36" s="466">
        <v>1.3564726253436631E-4</v>
      </c>
      <c r="F36" s="467">
        <v>1.2269777847337942E-3</v>
      </c>
      <c r="G36" s="478">
        <v>7.663907760022964E-3</v>
      </c>
      <c r="H36" s="466">
        <v>1.9954136145046908E-4</v>
      </c>
      <c r="I36" s="467">
        <v>3.1598842824457781E-3</v>
      </c>
      <c r="J36" s="468">
        <v>1.336288038043559E-2</v>
      </c>
      <c r="K36" s="466">
        <v>2.0365733898723985E-4</v>
      </c>
      <c r="L36" s="467">
        <v>4.9459122319726271E-3</v>
      </c>
      <c r="M36" s="468">
        <v>1.6174946935480251E-2</v>
      </c>
      <c r="N36" s="704">
        <v>3.4000000000000002E-4</v>
      </c>
      <c r="O36" s="705">
        <v>2.3999999999999998E-3</v>
      </c>
      <c r="P36" s="706">
        <v>9.7999999999999997E-3</v>
      </c>
      <c r="Q36" s="576">
        <v>3.8900000000000002E-4</v>
      </c>
      <c r="R36" s="580">
        <v>7.6109999999999997E-3</v>
      </c>
      <c r="S36" s="577">
        <v>4.1083000000000001E-2</v>
      </c>
      <c r="T36" s="576">
        <v>3.5100000000000002E-4</v>
      </c>
      <c r="U36" s="580">
        <v>6.0689999999999997E-3</v>
      </c>
      <c r="V36" s="577">
        <v>3.4636E-2</v>
      </c>
      <c r="W36" s="587">
        <v>3.1599999999999998E-4</v>
      </c>
      <c r="X36" s="588">
        <v>1.8891999999999999E-2</v>
      </c>
      <c r="Y36" s="589">
        <v>2.8743000000000001E-2</v>
      </c>
    </row>
    <row r="37" spans="1:25" x14ac:dyDescent="0.25">
      <c r="A37" s="293" t="s">
        <v>215</v>
      </c>
      <c r="B37" s="701">
        <v>1.4E-3</v>
      </c>
      <c r="C37" s="702">
        <v>1.4E-2</v>
      </c>
      <c r="D37" s="703">
        <v>6.6000000000000003E-2</v>
      </c>
      <c r="E37" s="466">
        <v>3.6155741380497562E-4</v>
      </c>
      <c r="F37" s="467">
        <v>3.172633701286147E-3</v>
      </c>
      <c r="G37" s="468">
        <v>2.0190115778394413E-2</v>
      </c>
      <c r="H37" s="466">
        <v>5.2603628895209057E-4</v>
      </c>
      <c r="I37" s="467">
        <v>7.7966883669369318E-3</v>
      </c>
      <c r="J37" s="468">
        <v>2.995993856361516E-2</v>
      </c>
      <c r="K37" s="466">
        <v>5.3205062176020284E-4</v>
      </c>
      <c r="L37" s="470">
        <v>1.2203503194841363E-2</v>
      </c>
      <c r="M37" s="468">
        <v>3.6183216441103908E-2</v>
      </c>
      <c r="N37" s="704">
        <v>9.6000000000000002E-4</v>
      </c>
      <c r="O37" s="705">
        <v>6.1999999999999998E-3</v>
      </c>
      <c r="P37" s="706">
        <v>2.4E-2</v>
      </c>
      <c r="Q37" s="578">
        <v>1.0200000000000001E-3</v>
      </c>
      <c r="R37" s="577">
        <v>1.9615E-2</v>
      </c>
      <c r="S37" s="579">
        <v>0.109389</v>
      </c>
      <c r="T37" s="576">
        <v>9.5600000000000004E-4</v>
      </c>
      <c r="U37" s="577">
        <v>1.5601E-2</v>
      </c>
      <c r="V37" s="577">
        <v>9.1419E-2</v>
      </c>
      <c r="W37" s="587">
        <v>8.5099999999999998E-4</v>
      </c>
      <c r="X37" s="588">
        <v>4.6796999999999998E-2</v>
      </c>
      <c r="Y37" s="589">
        <v>7.4681999999999998E-2</v>
      </c>
    </row>
    <row r="38" spans="1:25" x14ac:dyDescent="0.25">
      <c r="A38" s="293" t="s">
        <v>216</v>
      </c>
      <c r="B38" s="701">
        <v>1.7999999999999999E-2</v>
      </c>
      <c r="C38" s="702">
        <v>0.18</v>
      </c>
      <c r="D38" s="703">
        <v>0.84</v>
      </c>
      <c r="E38" s="469">
        <v>4.5967908528894577E-3</v>
      </c>
      <c r="F38" s="470">
        <v>4.0335180769478639E-2</v>
      </c>
      <c r="G38" s="473">
        <v>0.256780786527605</v>
      </c>
      <c r="H38" s="469">
        <v>6.6199683975063633E-3</v>
      </c>
      <c r="I38" s="472">
        <v>9.9535480401619428E-2</v>
      </c>
      <c r="J38" s="473">
        <v>0.38483495990098143</v>
      </c>
      <c r="K38" s="469">
        <v>6.7440793854248822E-3</v>
      </c>
      <c r="L38" s="472">
        <v>0.15540932495059984</v>
      </c>
      <c r="M38" s="473">
        <v>0.46120868786133551</v>
      </c>
      <c r="N38" s="704">
        <v>1.2E-2</v>
      </c>
      <c r="O38" s="705">
        <v>7.9000000000000001E-2</v>
      </c>
      <c r="P38" s="706">
        <v>0.31</v>
      </c>
      <c r="Q38" s="581">
        <v>1.2959E-2</v>
      </c>
      <c r="R38" s="579">
        <v>0.24924499999999999</v>
      </c>
      <c r="S38" s="582">
        <v>1.390512</v>
      </c>
      <c r="T38" s="581">
        <v>1.2139E-2</v>
      </c>
      <c r="U38" s="579">
        <v>0.198215</v>
      </c>
      <c r="V38" s="582">
        <v>1.161815</v>
      </c>
      <c r="W38" s="591">
        <v>1.0812E-2</v>
      </c>
      <c r="X38" s="592">
        <v>0.59453800000000001</v>
      </c>
      <c r="Y38" s="593">
        <v>0.94879500000000005</v>
      </c>
    </row>
    <row r="39" spans="1:25" x14ac:dyDescent="0.25">
      <c r="A39" s="293" t="s">
        <v>217</v>
      </c>
      <c r="B39" s="701">
        <v>2.5000000000000001E-2</v>
      </c>
      <c r="C39" s="702">
        <v>0.25</v>
      </c>
      <c r="D39" s="703">
        <v>1.2</v>
      </c>
      <c r="E39" s="469">
        <v>6.5271286127677299E-3</v>
      </c>
      <c r="F39" s="470">
        <v>5.7272171535366734E-2</v>
      </c>
      <c r="G39" s="473">
        <v>0.36480107166778297</v>
      </c>
      <c r="H39" s="469">
        <v>9.4827365464641225E-3</v>
      </c>
      <c r="I39" s="472">
        <v>0.13850100701381574</v>
      </c>
      <c r="J39" s="473">
        <v>0.54621804075087133</v>
      </c>
      <c r="K39" s="471">
        <v>9.6012814603416933E-3</v>
      </c>
      <c r="L39" s="472">
        <v>0.21863866904335866</v>
      </c>
      <c r="M39" s="473">
        <v>0.65543453497623561</v>
      </c>
      <c r="N39" s="704">
        <v>1.7000000000000001E-2</v>
      </c>
      <c r="O39" s="705">
        <v>0.11</v>
      </c>
      <c r="P39" s="706">
        <v>0.44</v>
      </c>
      <c r="Q39" s="581">
        <v>1.8408000000000001E-2</v>
      </c>
      <c r="R39" s="579">
        <v>0.35422100000000001</v>
      </c>
      <c r="S39" s="582">
        <v>1.978407</v>
      </c>
      <c r="T39" s="581">
        <v>1.7243999999999999E-2</v>
      </c>
      <c r="U39" s="579">
        <v>0.28164299999999998</v>
      </c>
      <c r="V39" s="582">
        <v>1.652118</v>
      </c>
      <c r="W39" s="591">
        <v>1.5356E-2</v>
      </c>
      <c r="X39" s="592">
        <v>0.84467499999999995</v>
      </c>
      <c r="Y39" s="593">
        <v>1.347953</v>
      </c>
    </row>
    <row r="40" spans="1:25" x14ac:dyDescent="0.25">
      <c r="A40" s="293" t="s">
        <v>218</v>
      </c>
      <c r="B40" s="701">
        <v>0.68</v>
      </c>
      <c r="C40" s="597">
        <v>7</v>
      </c>
      <c r="D40" s="703">
        <v>33</v>
      </c>
      <c r="E40" s="474">
        <v>0.18471364055469808</v>
      </c>
      <c r="F40" s="475">
        <v>1.6297986540108085</v>
      </c>
      <c r="G40" s="477">
        <v>10.172710745383217</v>
      </c>
      <c r="H40" s="474">
        <v>0.2746053033384962</v>
      </c>
      <c r="I40" s="475">
        <v>4.2049301259677119</v>
      </c>
      <c r="J40" s="476">
        <v>16.757585276198306</v>
      </c>
      <c r="K40" s="474">
        <v>0.27715720365856961</v>
      </c>
      <c r="L40" s="475">
        <v>6.6265449956129316</v>
      </c>
      <c r="M40" s="476">
        <v>20.225879018670756</v>
      </c>
      <c r="N40" s="704">
        <v>0.46</v>
      </c>
      <c r="O40" s="705">
        <v>3.1</v>
      </c>
      <c r="P40" s="706">
        <v>12</v>
      </c>
      <c r="Q40" s="583">
        <v>0.52881199999999995</v>
      </c>
      <c r="R40" s="584">
        <v>10.718090999999999</v>
      </c>
      <c r="S40" s="584">
        <v>59.563591000000002</v>
      </c>
      <c r="T40" s="583">
        <v>0.49216100000000002</v>
      </c>
      <c r="U40" s="582">
        <v>8.4528839999999992</v>
      </c>
      <c r="V40" s="584">
        <v>49.346395000000001</v>
      </c>
      <c r="W40" s="594">
        <v>0.43879699999999999</v>
      </c>
      <c r="X40" s="595">
        <v>25.475760000000001</v>
      </c>
      <c r="Y40" s="596">
        <v>40.368811000000001</v>
      </c>
    </row>
    <row r="41" spans="1:25" x14ac:dyDescent="0.25">
      <c r="A41" s="293" t="s">
        <v>219</v>
      </c>
      <c r="B41" s="701">
        <v>0.12</v>
      </c>
      <c r="C41" s="702">
        <v>1.2</v>
      </c>
      <c r="D41" s="703">
        <v>5.6</v>
      </c>
      <c r="E41" s="471">
        <v>3.132091807001073E-2</v>
      </c>
      <c r="F41" s="472">
        <v>0.27641655695596534</v>
      </c>
      <c r="G41" s="477">
        <v>1.7273581475456894</v>
      </c>
      <c r="H41" s="471">
        <v>4.6413327043378888E-2</v>
      </c>
      <c r="I41" s="472">
        <v>0.72292865458382116</v>
      </c>
      <c r="J41" s="477">
        <v>2.837986289769713</v>
      </c>
      <c r="K41" s="471">
        <v>4.7020488363826073E-2</v>
      </c>
      <c r="L41" s="475">
        <v>1.1333536222055218</v>
      </c>
      <c r="M41" s="477">
        <v>3.4412281597837788</v>
      </c>
      <c r="N41" s="704">
        <v>7.8E-2</v>
      </c>
      <c r="O41" s="705">
        <v>0.53</v>
      </c>
      <c r="P41" s="706">
        <v>2.1</v>
      </c>
      <c r="Q41" s="581">
        <v>8.9795E-2</v>
      </c>
      <c r="R41" s="582">
        <v>1.8245480000000001</v>
      </c>
      <c r="S41" s="584">
        <v>10.144715</v>
      </c>
      <c r="T41" s="581">
        <v>8.3614999999999995E-2</v>
      </c>
      <c r="U41" s="582">
        <v>1.4386939999999999</v>
      </c>
      <c r="V41" s="582">
        <v>8.4032590000000003</v>
      </c>
      <c r="W41" s="591">
        <v>7.4561000000000002E-2</v>
      </c>
      <c r="X41" s="597">
        <v>4.3390250000000004</v>
      </c>
      <c r="Y41" s="598">
        <v>6.8741300000000001</v>
      </c>
    </row>
    <row r="42" spans="1:25" x14ac:dyDescent="0.25">
      <c r="A42" s="293" t="s">
        <v>220</v>
      </c>
      <c r="B42" s="701">
        <v>2.9000000000000001E-2</v>
      </c>
      <c r="C42" s="702">
        <v>0.28999999999999998</v>
      </c>
      <c r="D42" s="703">
        <v>1.4</v>
      </c>
      <c r="E42" s="469">
        <v>7.452381752132517E-3</v>
      </c>
      <c r="F42" s="470">
        <v>6.5427577127390238E-2</v>
      </c>
      <c r="G42" s="473">
        <v>0.41669849775141138</v>
      </c>
      <c r="H42" s="471">
        <v>1.1185867371132304E-2</v>
      </c>
      <c r="I42" s="472">
        <v>0.16469209568147875</v>
      </c>
      <c r="J42" s="473">
        <v>0.64056983033266257</v>
      </c>
      <c r="K42" s="471">
        <v>1.1294933998357676E-2</v>
      </c>
      <c r="L42" s="472">
        <v>0.25843651244045751</v>
      </c>
      <c r="M42" s="473">
        <v>0.76909205522181412</v>
      </c>
      <c r="N42" s="471">
        <v>0.02</v>
      </c>
      <c r="O42" s="705">
        <v>0.13</v>
      </c>
      <c r="P42" s="706">
        <v>0.51</v>
      </c>
      <c r="Q42" s="581">
        <v>2.164E-2</v>
      </c>
      <c r="R42" s="579">
        <v>0.41622799999999999</v>
      </c>
      <c r="S42" s="582">
        <v>2.3268689999999999</v>
      </c>
      <c r="T42" s="581">
        <v>2.0277E-2</v>
      </c>
      <c r="U42" s="579">
        <v>0.33111699999999999</v>
      </c>
      <c r="V42" s="582">
        <v>1.9443870000000001</v>
      </c>
      <c r="W42" s="591">
        <v>1.8055000000000002E-2</v>
      </c>
      <c r="X42" s="597">
        <v>0.99321400000000004</v>
      </c>
      <c r="Y42" s="598">
        <v>1.5865279999999999</v>
      </c>
    </row>
    <row r="43" spans="1:25" x14ac:dyDescent="0.25">
      <c r="A43" s="293" t="s">
        <v>221</v>
      </c>
      <c r="B43" s="701">
        <v>2.4000000000000001E-4</v>
      </c>
      <c r="C43" s="702">
        <v>2.5999999999999999E-3</v>
      </c>
      <c r="D43" s="703">
        <v>1.2E-2</v>
      </c>
      <c r="E43" s="485">
        <v>6.7935845608920037E-5</v>
      </c>
      <c r="F43" s="486">
        <v>6.1952236717333065E-4</v>
      </c>
      <c r="G43" s="478">
        <v>3.61722897330399E-3</v>
      </c>
      <c r="H43" s="466">
        <v>9.8045460454110334E-5</v>
      </c>
      <c r="I43" s="467">
        <v>1.5833104399723011E-3</v>
      </c>
      <c r="J43" s="478">
        <v>5.865471182278619E-3</v>
      </c>
      <c r="K43" s="466">
        <v>9.8760962238203867E-5</v>
      </c>
      <c r="L43" s="467">
        <v>2.3808644868296607E-3</v>
      </c>
      <c r="M43" s="478">
        <v>6.9887925406488388E-3</v>
      </c>
      <c r="N43" s="704">
        <v>1.8000000000000001E-4</v>
      </c>
      <c r="O43" s="705">
        <v>1.4E-3</v>
      </c>
      <c r="P43" s="706">
        <v>4.7999999999999996E-3</v>
      </c>
      <c r="Q43" s="576">
        <v>1.8699999999999999E-4</v>
      </c>
      <c r="R43" s="580">
        <v>3.581E-3</v>
      </c>
      <c r="S43" s="577">
        <v>1.9630999999999999E-2</v>
      </c>
      <c r="T43" s="576">
        <v>1.7000000000000001E-4</v>
      </c>
      <c r="U43" s="580">
        <v>2.8389999999999999E-3</v>
      </c>
      <c r="V43" s="577">
        <v>1.6365999999999999E-2</v>
      </c>
      <c r="W43" s="587">
        <v>1.5100000000000001E-4</v>
      </c>
      <c r="X43" s="599">
        <v>8.5280000000000009E-3</v>
      </c>
      <c r="Y43" s="589">
        <v>1.3478E-2</v>
      </c>
    </row>
    <row r="44" spans="1:25" x14ac:dyDescent="0.25">
      <c r="A44" s="293" t="s">
        <v>222</v>
      </c>
      <c r="B44" s="701">
        <v>2.4000000000000001E-4</v>
      </c>
      <c r="C44" s="702">
        <v>2.5000000000000001E-3</v>
      </c>
      <c r="D44" s="703">
        <v>1.0999999999999999E-2</v>
      </c>
      <c r="E44" s="485">
        <v>4.7326253772528105E-5</v>
      </c>
      <c r="F44" s="486">
        <v>4.3518896325688878E-4</v>
      </c>
      <c r="G44" s="478">
        <v>2.4782288776193664E-3</v>
      </c>
      <c r="H44" s="466">
        <v>9.588360780553556E-5</v>
      </c>
      <c r="I44" s="467">
        <v>1.5495530613343332E-3</v>
      </c>
      <c r="J44" s="478">
        <v>5.6105621029883387E-3</v>
      </c>
      <c r="K44" s="466">
        <v>9.5754029344786019E-5</v>
      </c>
      <c r="L44" s="467">
        <v>2.2970184411716188E-3</v>
      </c>
      <c r="M44" s="478">
        <v>6.6339638122291768E-3</v>
      </c>
      <c r="N44" s="704">
        <v>1.8000000000000001E-4</v>
      </c>
      <c r="O44" s="705">
        <v>1.2999999999999999E-3</v>
      </c>
      <c r="P44" s="706">
        <v>4.7000000000000002E-3</v>
      </c>
      <c r="Q44" s="576">
        <v>1.7899999999999999E-4</v>
      </c>
      <c r="R44" s="580">
        <v>3.3649999999999999E-3</v>
      </c>
      <c r="S44" s="577">
        <v>1.8377000000000001E-2</v>
      </c>
      <c r="T44" s="576">
        <v>1.63E-4</v>
      </c>
      <c r="U44" s="580">
        <v>2.6800000000000001E-3</v>
      </c>
      <c r="V44" s="577">
        <v>1.5429999999999999E-2</v>
      </c>
      <c r="W44" s="587">
        <v>1.45E-4</v>
      </c>
      <c r="X44" s="599">
        <v>8.0850000000000002E-3</v>
      </c>
      <c r="Y44" s="589">
        <v>1.2737999999999999E-2</v>
      </c>
    </row>
    <row r="45" spans="1:25" x14ac:dyDescent="0.25">
      <c r="A45" s="293" t="s">
        <v>223</v>
      </c>
      <c r="B45" s="701">
        <v>9.7000000000000005E-4</v>
      </c>
      <c r="C45" s="588">
        <v>0.01</v>
      </c>
      <c r="D45" s="703">
        <v>4.4999999999999998E-2</v>
      </c>
      <c r="E45" s="466">
        <v>2.7535919841860325E-4</v>
      </c>
      <c r="F45" s="467">
        <v>2.5205636214658575E-3</v>
      </c>
      <c r="G45" s="468">
        <v>1.444654100086116E-2</v>
      </c>
      <c r="H45" s="466">
        <v>3.9131693886940399E-4</v>
      </c>
      <c r="I45" s="467">
        <v>6.305578623504597E-3</v>
      </c>
      <c r="J45" s="468">
        <v>2.3031962587183829E-2</v>
      </c>
      <c r="K45" s="466">
        <v>3.9388231310267217E-4</v>
      </c>
      <c r="L45" s="467">
        <v>9.365084392945899E-3</v>
      </c>
      <c r="M45" s="468">
        <v>2.7139421755611466E-2</v>
      </c>
      <c r="N45" s="704">
        <v>7.3999999999999999E-4</v>
      </c>
      <c r="O45" s="705">
        <v>5.3E-3</v>
      </c>
      <c r="P45" s="706">
        <v>1.9E-2</v>
      </c>
      <c r="Q45" s="576">
        <v>7.4600000000000003E-4</v>
      </c>
      <c r="R45" s="577">
        <v>1.3849999999999999E-2</v>
      </c>
      <c r="S45" s="577">
        <v>7.6313000000000006E-2</v>
      </c>
      <c r="T45" s="576">
        <v>6.8099999999999996E-4</v>
      </c>
      <c r="U45" s="577">
        <v>1.1032999999999999E-2</v>
      </c>
      <c r="V45" s="577">
        <v>6.3991999999999993E-2</v>
      </c>
      <c r="W45" s="587">
        <v>6.0300000000000002E-4</v>
      </c>
      <c r="X45" s="588">
        <v>3.2927999999999999E-2</v>
      </c>
      <c r="Y45" s="589">
        <v>5.2603999999999998E-2</v>
      </c>
    </row>
    <row r="46" spans="1:25" ht="13" thickBot="1" x14ac:dyDescent="0.3">
      <c r="A46" s="294" t="s">
        <v>224</v>
      </c>
      <c r="B46" s="696">
        <v>1E-4</v>
      </c>
      <c r="C46" s="713">
        <v>1.1000000000000001E-3</v>
      </c>
      <c r="D46" s="714">
        <v>4.8999999999999998E-3</v>
      </c>
      <c r="E46" s="484">
        <v>2.9834831707878264E-5</v>
      </c>
      <c r="F46" s="479">
        <v>2.7304495530247928E-4</v>
      </c>
      <c r="G46" s="480">
        <v>1.5655229164673239E-3</v>
      </c>
      <c r="H46" s="523">
        <v>4.2119132612917983E-5</v>
      </c>
      <c r="I46" s="487">
        <v>6.8885738063043653E-4</v>
      </c>
      <c r="J46" s="488">
        <v>2.4648967365869696E-3</v>
      </c>
      <c r="K46" s="523">
        <v>4.2304601717383026E-5</v>
      </c>
      <c r="L46" s="489">
        <v>1.0157615783923702E-3</v>
      </c>
      <c r="M46" s="488">
        <v>2.9176583433308456E-3</v>
      </c>
      <c r="N46" s="715">
        <v>7.8999999999999996E-5</v>
      </c>
      <c r="O46" s="716">
        <v>5.8E-4</v>
      </c>
      <c r="P46" s="717">
        <v>2.0999999999999999E-3</v>
      </c>
      <c r="Q46" s="585">
        <v>8.0000000000000007E-5</v>
      </c>
      <c r="R46" s="586">
        <v>1.4909999999999999E-3</v>
      </c>
      <c r="S46" s="586">
        <v>8.2269999999999999E-3</v>
      </c>
      <c r="T46" s="585">
        <v>7.2999999999999999E-5</v>
      </c>
      <c r="U46" s="586">
        <v>1.1869999999999999E-3</v>
      </c>
      <c r="V46" s="586">
        <v>6.8960000000000002E-3</v>
      </c>
      <c r="W46" s="600">
        <v>6.4999999999999994E-5</v>
      </c>
      <c r="X46" s="601">
        <v>3.5439999999999998E-3</v>
      </c>
      <c r="Y46" s="602">
        <v>5.6629999999999996E-3</v>
      </c>
    </row>
    <row r="48" spans="1:25" x14ac:dyDescent="0.25">
      <c r="A48" s="66" t="s">
        <v>295</v>
      </c>
    </row>
    <row r="49" spans="1:1" ht="15.5" x14ac:dyDescent="0.25">
      <c r="A49" s="625" t="s">
        <v>337</v>
      </c>
    </row>
  </sheetData>
  <mergeCells count="10">
    <mergeCell ref="A1:Y1"/>
    <mergeCell ref="A3:A4"/>
    <mergeCell ref="B3:D3"/>
    <mergeCell ref="W3:Y3"/>
    <mergeCell ref="E3:G3"/>
    <mergeCell ref="H3:J3"/>
    <mergeCell ref="K3:M3"/>
    <mergeCell ref="N3:P3"/>
    <mergeCell ref="Q3:S3"/>
    <mergeCell ref="T3:V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T80"/>
  <sheetViews>
    <sheetView workbookViewId="0">
      <pane ySplit="4" topLeftCell="A5" activePane="bottomLeft" state="frozen"/>
      <selection sqref="A1:D1"/>
      <selection pane="bottomLeft" activeCell="A65" sqref="A65"/>
    </sheetView>
  </sheetViews>
  <sheetFormatPr defaultColWidth="9.453125" defaultRowHeight="12.5" x14ac:dyDescent="0.25"/>
  <cols>
    <col min="1" max="1" width="13.453125" style="25" bestFit="1" customWidth="1"/>
    <col min="2" max="13" width="11.54296875" style="25" customWidth="1"/>
    <col min="14" max="17" width="9.453125" style="25"/>
    <col min="18" max="18" width="14.7265625" style="25" customWidth="1"/>
    <col min="19" max="19" width="17.26953125" style="25" customWidth="1"/>
    <col min="20" max="20" width="15.26953125" style="25" customWidth="1"/>
    <col min="21" max="16384" width="9.453125" style="25"/>
  </cols>
  <sheetData>
    <row r="1" spans="1:20" ht="15.5" x14ac:dyDescent="0.35">
      <c r="A1" s="742" t="s">
        <v>328</v>
      </c>
      <c r="B1" s="742"/>
      <c r="C1" s="742"/>
      <c r="D1" s="742"/>
      <c r="E1" s="784"/>
      <c r="F1" s="784"/>
      <c r="G1" s="784"/>
      <c r="H1" s="784"/>
      <c r="I1" s="784"/>
      <c r="J1" s="784"/>
      <c r="K1" s="784"/>
      <c r="L1" s="784"/>
      <c r="M1" s="784"/>
    </row>
    <row r="2" spans="1:20" ht="13.5" thickBot="1" x14ac:dyDescent="0.35">
      <c r="R2" s="537"/>
      <c r="S2" s="537"/>
      <c r="T2" s="538"/>
    </row>
    <row r="3" spans="1:20" ht="13" x14ac:dyDescent="0.25">
      <c r="A3" s="826" t="s">
        <v>75</v>
      </c>
      <c r="B3" s="825" t="s">
        <v>12</v>
      </c>
      <c r="C3" s="768"/>
      <c r="D3" s="768"/>
      <c r="E3" s="768"/>
      <c r="F3" s="768" t="s">
        <v>44</v>
      </c>
      <c r="G3" s="768"/>
      <c r="H3" s="768"/>
      <c r="I3" s="768"/>
      <c r="J3" s="768" t="s">
        <v>45</v>
      </c>
      <c r="K3" s="768"/>
      <c r="L3" s="768"/>
      <c r="M3" s="769"/>
      <c r="R3" s="534"/>
      <c r="S3" s="535"/>
      <c r="T3" s="536"/>
    </row>
    <row r="4" spans="1:20" ht="15.5" thickBot="1" x14ac:dyDescent="0.3">
      <c r="A4" s="827"/>
      <c r="B4" s="531">
        <v>0.05</v>
      </c>
      <c r="C4" s="532">
        <v>0.03</v>
      </c>
      <c r="D4" s="533">
        <v>2.5000000000000001E-2</v>
      </c>
      <c r="E4" s="292" t="s">
        <v>327</v>
      </c>
      <c r="F4" s="292" t="s">
        <v>16</v>
      </c>
      <c r="G4" s="292" t="s">
        <v>22</v>
      </c>
      <c r="H4" s="292" t="s">
        <v>17</v>
      </c>
      <c r="I4" s="292" t="s">
        <v>327</v>
      </c>
      <c r="J4" s="292" t="s">
        <v>16</v>
      </c>
      <c r="K4" s="292" t="s">
        <v>22</v>
      </c>
      <c r="L4" s="292" t="s">
        <v>17</v>
      </c>
      <c r="M4" s="292" t="s">
        <v>327</v>
      </c>
    </row>
    <row r="5" spans="1:20" x14ac:dyDescent="0.25">
      <c r="A5" s="184">
        <v>2010</v>
      </c>
      <c r="B5" s="603">
        <v>7.7048518750000312</v>
      </c>
      <c r="C5" s="604">
        <v>38.152422479839061</v>
      </c>
      <c r="D5" s="604">
        <v>61.079102620968115</v>
      </c>
      <c r="E5" s="605">
        <v>111.41211897177436</v>
      </c>
      <c r="F5" s="606">
        <v>282.18506270161015</v>
      </c>
      <c r="G5" s="604">
        <v>892.01714112903574</v>
      </c>
      <c r="H5" s="604">
        <v>1272.4649959677481</v>
      </c>
      <c r="I5" s="605">
        <v>2295.994975806505</v>
      </c>
      <c r="J5" s="606">
        <v>2945.3396169355256</v>
      </c>
      <c r="K5" s="604">
        <v>12830.329919354757</v>
      </c>
      <c r="L5" s="604">
        <v>20153.559717742028</v>
      </c>
      <c r="M5" s="607">
        <v>33097.397741935682</v>
      </c>
    </row>
    <row r="6" spans="1:20" x14ac:dyDescent="0.25">
      <c r="A6" s="185">
        <v>2011</v>
      </c>
      <c r="B6" s="603">
        <v>8.2696525483872847</v>
      </c>
      <c r="C6" s="609">
        <v>39.250319838709856</v>
      </c>
      <c r="D6" s="609">
        <v>62.374660645161384</v>
      </c>
      <c r="E6" s="610">
        <v>114.94535229032226</v>
      </c>
      <c r="F6" s="611">
        <v>314.59749774193187</v>
      </c>
      <c r="G6" s="609">
        <v>943.76118064516049</v>
      </c>
      <c r="H6" s="609">
        <v>1332.0371806451585</v>
      </c>
      <c r="I6" s="610">
        <v>2436.7450258064782</v>
      </c>
      <c r="J6" s="611">
        <v>3184.489451612928</v>
      </c>
      <c r="K6" s="609">
        <v>13301.584258064395</v>
      </c>
      <c r="L6" s="609">
        <v>20741.453419354744</v>
      </c>
      <c r="M6" s="612">
        <v>34393.738580645062</v>
      </c>
    </row>
    <row r="7" spans="1:20" x14ac:dyDescent="0.25">
      <c r="A7" s="185">
        <v>2012</v>
      </c>
      <c r="B7" s="603">
        <v>8.8344532217743108</v>
      </c>
      <c r="C7" s="609">
        <v>40.348217197580652</v>
      </c>
      <c r="D7" s="609">
        <v>63.670218669355108</v>
      </c>
      <c r="E7" s="610">
        <v>118.47858560887107</v>
      </c>
      <c r="F7" s="611">
        <v>347.0099327822536</v>
      </c>
      <c r="G7" s="609">
        <v>995.50522016128525</v>
      </c>
      <c r="H7" s="609">
        <v>1391.6093653225835</v>
      </c>
      <c r="I7" s="610">
        <v>2577.4950758064515</v>
      </c>
      <c r="J7" s="611">
        <v>3423.6392862903886</v>
      </c>
      <c r="K7" s="609">
        <v>13772.838596774149</v>
      </c>
      <c r="L7" s="609">
        <v>21329.347120967694</v>
      </c>
      <c r="M7" s="612">
        <v>35690.079419354908</v>
      </c>
    </row>
    <row r="8" spans="1:20" x14ac:dyDescent="0.25">
      <c r="A8" s="185">
        <v>2013</v>
      </c>
      <c r="B8" s="603">
        <v>9.3992538951613369</v>
      </c>
      <c r="C8" s="609">
        <v>41.446114556451903</v>
      </c>
      <c r="D8" s="609">
        <v>64.965776693548378</v>
      </c>
      <c r="E8" s="610">
        <v>122.01181892741897</v>
      </c>
      <c r="F8" s="611">
        <v>379.42236782257532</v>
      </c>
      <c r="G8" s="609">
        <v>1047.2492596774246</v>
      </c>
      <c r="H8" s="609">
        <v>1451.1815499999939</v>
      </c>
      <c r="I8" s="610">
        <v>2718.245125806483</v>
      </c>
      <c r="J8" s="611">
        <v>3662.789120967791</v>
      </c>
      <c r="K8" s="609">
        <v>14244.092935483786</v>
      </c>
      <c r="L8" s="609">
        <v>21917.240822580643</v>
      </c>
      <c r="M8" s="612">
        <v>36986.420258064754</v>
      </c>
    </row>
    <row r="9" spans="1:20" x14ac:dyDescent="0.25">
      <c r="A9" s="185">
        <v>2014</v>
      </c>
      <c r="B9" s="603">
        <v>9.964054568548363</v>
      </c>
      <c r="C9" s="609">
        <v>42.544011915322699</v>
      </c>
      <c r="D9" s="609">
        <v>66.261334717742102</v>
      </c>
      <c r="E9" s="610">
        <v>125.54505224596778</v>
      </c>
      <c r="F9" s="611">
        <v>411.83480286289705</v>
      </c>
      <c r="G9" s="609">
        <v>1098.9932991935493</v>
      </c>
      <c r="H9" s="609">
        <v>1510.7537346774188</v>
      </c>
      <c r="I9" s="610">
        <v>2858.9951758064562</v>
      </c>
      <c r="J9" s="611">
        <v>3901.9389556451933</v>
      </c>
      <c r="K9" s="609">
        <v>14715.347274193424</v>
      </c>
      <c r="L9" s="609">
        <v>22505.134524193592</v>
      </c>
      <c r="M9" s="612">
        <v>38282.761096774135</v>
      </c>
    </row>
    <row r="10" spans="1:20" x14ac:dyDescent="0.25">
      <c r="A10" s="185">
        <v>2015</v>
      </c>
      <c r="B10" s="603">
        <v>10.528855241935617</v>
      </c>
      <c r="C10" s="609">
        <v>43.641909274193949</v>
      </c>
      <c r="D10" s="609">
        <v>67.556892741935826</v>
      </c>
      <c r="E10" s="610">
        <v>129.07828556451568</v>
      </c>
      <c r="F10" s="611">
        <v>444.24723790321877</v>
      </c>
      <c r="G10" s="609">
        <v>1150.7373387096741</v>
      </c>
      <c r="H10" s="609">
        <v>1570.3259193548438</v>
      </c>
      <c r="I10" s="610">
        <v>2999.7452258064877</v>
      </c>
      <c r="J10" s="611">
        <v>4141.0887903225957</v>
      </c>
      <c r="K10" s="609">
        <v>15186.601612903178</v>
      </c>
      <c r="L10" s="609">
        <v>23093.028225806542</v>
      </c>
      <c r="M10" s="612">
        <v>39579.101935483981</v>
      </c>
    </row>
    <row r="11" spans="1:20" x14ac:dyDescent="0.25">
      <c r="A11" s="185">
        <v>2016</v>
      </c>
      <c r="B11" s="603">
        <v>11.093655915322643</v>
      </c>
      <c r="C11" s="609">
        <v>44.739806633064745</v>
      </c>
      <c r="D11" s="609">
        <v>68.852450766129095</v>
      </c>
      <c r="E11" s="610">
        <v>132.61151888306449</v>
      </c>
      <c r="F11" s="611">
        <v>476.6596729435405</v>
      </c>
      <c r="G11" s="609">
        <v>1202.4813782258134</v>
      </c>
      <c r="H11" s="609">
        <v>1629.8981040322542</v>
      </c>
      <c r="I11" s="610">
        <v>3140.495275806461</v>
      </c>
      <c r="J11" s="611">
        <v>4380.2386250000563</v>
      </c>
      <c r="K11" s="609">
        <v>15657.855951612815</v>
      </c>
      <c r="L11" s="609">
        <v>23680.921927419258</v>
      </c>
      <c r="M11" s="612">
        <v>40875.442774193827</v>
      </c>
    </row>
    <row r="12" spans="1:20" x14ac:dyDescent="0.25">
      <c r="A12" s="185">
        <v>2017</v>
      </c>
      <c r="B12" s="603">
        <v>11.658456588709669</v>
      </c>
      <c r="C12" s="609">
        <v>45.837703991935541</v>
      </c>
      <c r="D12" s="609">
        <v>70.14800879032282</v>
      </c>
      <c r="E12" s="610">
        <v>136.14475220161239</v>
      </c>
      <c r="F12" s="611">
        <v>509.07210798386222</v>
      </c>
      <c r="G12" s="609">
        <v>1254.2254177419381</v>
      </c>
      <c r="H12" s="609">
        <v>1689.4702887096792</v>
      </c>
      <c r="I12" s="610">
        <v>3281.2453258064925</v>
      </c>
      <c r="J12" s="611">
        <v>4619.3884596774587</v>
      </c>
      <c r="K12" s="609">
        <v>16129.110290322453</v>
      </c>
      <c r="L12" s="609">
        <v>24268.815629032208</v>
      </c>
      <c r="M12" s="612">
        <v>42171.783612903208</v>
      </c>
    </row>
    <row r="13" spans="1:20" x14ac:dyDescent="0.25">
      <c r="A13" s="185">
        <v>2018</v>
      </c>
      <c r="B13" s="603">
        <v>12.223257262096922</v>
      </c>
      <c r="C13" s="609">
        <v>46.935601350806792</v>
      </c>
      <c r="D13" s="609">
        <v>71.443566814516544</v>
      </c>
      <c r="E13" s="610">
        <v>139.6779855201612</v>
      </c>
      <c r="F13" s="611">
        <v>541.48454302418395</v>
      </c>
      <c r="G13" s="609">
        <v>1305.9694572580629</v>
      </c>
      <c r="H13" s="609">
        <v>1749.0424733871041</v>
      </c>
      <c r="I13" s="610">
        <v>3421.9953758064657</v>
      </c>
      <c r="J13" s="611">
        <v>4858.5382943548611</v>
      </c>
      <c r="K13" s="609">
        <v>16600.364629032207</v>
      </c>
      <c r="L13" s="609">
        <v>24856.709330645157</v>
      </c>
      <c r="M13" s="612">
        <v>43468.124451613054</v>
      </c>
    </row>
    <row r="14" spans="1:20" x14ac:dyDescent="0.25">
      <c r="A14" s="185">
        <v>2019</v>
      </c>
      <c r="B14" s="603">
        <v>12.788057935483948</v>
      </c>
      <c r="C14" s="609">
        <v>48.033498709677588</v>
      </c>
      <c r="D14" s="609">
        <v>72.739124838709813</v>
      </c>
      <c r="E14" s="610">
        <v>143.2112188387091</v>
      </c>
      <c r="F14" s="611">
        <v>573.89697806451295</v>
      </c>
      <c r="G14" s="609">
        <v>1357.7134967741877</v>
      </c>
      <c r="H14" s="609">
        <v>1808.6146580645145</v>
      </c>
      <c r="I14" s="610">
        <v>3562.7454258064972</v>
      </c>
      <c r="J14" s="611">
        <v>5097.6881290323217</v>
      </c>
      <c r="K14" s="609">
        <v>17071.618967741844</v>
      </c>
      <c r="L14" s="609">
        <v>25444.603032258106</v>
      </c>
      <c r="M14" s="612">
        <v>44764.4652903229</v>
      </c>
    </row>
    <row r="15" spans="1:20" x14ac:dyDescent="0.25">
      <c r="A15" s="185">
        <v>2020</v>
      </c>
      <c r="B15" s="608">
        <v>13.58966</v>
      </c>
      <c r="C15" s="609">
        <v>49.505190000000006</v>
      </c>
      <c r="D15" s="609">
        <v>73.772440000000003</v>
      </c>
      <c r="E15" s="610">
        <v>147.54488000000001</v>
      </c>
      <c r="F15" s="611">
        <v>650.3623</v>
      </c>
      <c r="G15" s="609">
        <v>1456.0350000000001</v>
      </c>
      <c r="H15" s="609">
        <v>1941.38</v>
      </c>
      <c r="I15" s="610">
        <v>3785.6910000000003</v>
      </c>
      <c r="J15" s="611">
        <v>5630.0020000000004</v>
      </c>
      <c r="K15" s="609">
        <v>17472.420000000002</v>
      </c>
      <c r="L15" s="609">
        <v>26208.63</v>
      </c>
      <c r="M15" s="612">
        <v>46593.120000000003</v>
      </c>
    </row>
    <row r="16" spans="1:20" x14ac:dyDescent="0.25">
      <c r="A16" s="185">
        <v>2021</v>
      </c>
      <c r="B16" s="608">
        <v>14.560350000000001</v>
      </c>
      <c r="C16" s="609">
        <v>50.475880000000004</v>
      </c>
      <c r="D16" s="609">
        <v>75.713819999999998</v>
      </c>
      <c r="E16" s="610">
        <v>150.45695000000001</v>
      </c>
      <c r="F16" s="611">
        <v>669.77610000000004</v>
      </c>
      <c r="G16" s="609">
        <v>1456.0350000000001</v>
      </c>
      <c r="H16" s="609">
        <v>1941.38</v>
      </c>
      <c r="I16" s="610">
        <v>3882.76</v>
      </c>
      <c r="J16" s="611">
        <v>5824.14</v>
      </c>
      <c r="K16" s="609">
        <v>18443.11</v>
      </c>
      <c r="L16" s="609">
        <v>27179.32</v>
      </c>
      <c r="M16" s="612">
        <v>47563.810000000005</v>
      </c>
    </row>
    <row r="17" spans="1:13" x14ac:dyDescent="0.25">
      <c r="A17" s="185">
        <v>2022</v>
      </c>
      <c r="B17" s="608">
        <v>14.560350000000001</v>
      </c>
      <c r="C17" s="609">
        <v>51.446570000000001</v>
      </c>
      <c r="D17" s="609">
        <v>76.684510000000003</v>
      </c>
      <c r="E17" s="610">
        <v>154.33971</v>
      </c>
      <c r="F17" s="611">
        <v>698.89679999999998</v>
      </c>
      <c r="G17" s="609">
        <v>1553.104</v>
      </c>
      <c r="H17" s="609">
        <v>2038.4490000000001</v>
      </c>
      <c r="I17" s="610">
        <v>4076.8980000000001</v>
      </c>
      <c r="J17" s="611">
        <v>6018.2780000000002</v>
      </c>
      <c r="K17" s="609">
        <v>18443.11</v>
      </c>
      <c r="L17" s="609">
        <v>27179.32</v>
      </c>
      <c r="M17" s="612">
        <v>49505.19</v>
      </c>
    </row>
    <row r="18" spans="1:13" x14ac:dyDescent="0.25">
      <c r="A18" s="185">
        <v>2023</v>
      </c>
      <c r="B18" s="608">
        <v>15.531040000000001</v>
      </c>
      <c r="C18" s="609">
        <v>52.417260000000006</v>
      </c>
      <c r="D18" s="609">
        <v>77.655200000000008</v>
      </c>
      <c r="E18" s="610">
        <v>157.25178</v>
      </c>
      <c r="F18" s="611">
        <v>728.01750000000004</v>
      </c>
      <c r="G18" s="609">
        <v>1553.104</v>
      </c>
      <c r="H18" s="609">
        <v>2038.4490000000001</v>
      </c>
      <c r="I18" s="610">
        <v>4173.9670000000006</v>
      </c>
      <c r="J18" s="611">
        <v>6212.4160000000002</v>
      </c>
      <c r="K18" s="609">
        <v>19413.8</v>
      </c>
      <c r="L18" s="609">
        <v>28150.010000000002</v>
      </c>
      <c r="M18" s="612">
        <v>50475.880000000005</v>
      </c>
    </row>
    <row r="19" spans="1:13" x14ac:dyDescent="0.25">
      <c r="A19" s="185">
        <v>2024</v>
      </c>
      <c r="B19" s="608">
        <v>15.531040000000001</v>
      </c>
      <c r="C19" s="609">
        <v>53.387950000000004</v>
      </c>
      <c r="D19" s="609">
        <v>79.596580000000003</v>
      </c>
      <c r="E19" s="610">
        <v>161.13454000000002</v>
      </c>
      <c r="F19" s="611">
        <v>747.43130000000008</v>
      </c>
      <c r="G19" s="609">
        <v>1650.173</v>
      </c>
      <c r="H19" s="609">
        <v>2135.518</v>
      </c>
      <c r="I19" s="610">
        <v>4271.0360000000001</v>
      </c>
      <c r="J19" s="611">
        <v>6406.5540000000001</v>
      </c>
      <c r="K19" s="609">
        <v>19413.8</v>
      </c>
      <c r="L19" s="609">
        <v>28150.010000000002</v>
      </c>
      <c r="M19" s="612">
        <v>51446.57</v>
      </c>
    </row>
    <row r="20" spans="1:13" x14ac:dyDescent="0.25">
      <c r="A20" s="185">
        <v>2025</v>
      </c>
      <c r="B20" s="608">
        <v>16.501730000000002</v>
      </c>
      <c r="C20" s="609">
        <v>54.358640000000001</v>
      </c>
      <c r="D20" s="609">
        <v>80.567270000000008</v>
      </c>
      <c r="E20" s="610">
        <v>164.04661000000002</v>
      </c>
      <c r="F20" s="611">
        <v>776.55200000000002</v>
      </c>
      <c r="G20" s="609">
        <v>1650.173</v>
      </c>
      <c r="H20" s="609">
        <v>2135.518</v>
      </c>
      <c r="I20" s="610">
        <v>4368.1050000000005</v>
      </c>
      <c r="J20" s="611">
        <v>6600.692</v>
      </c>
      <c r="K20" s="609">
        <v>20384.490000000002</v>
      </c>
      <c r="L20" s="609">
        <v>29120.7</v>
      </c>
      <c r="M20" s="612">
        <v>52417.26</v>
      </c>
    </row>
    <row r="21" spans="1:13" x14ac:dyDescent="0.25">
      <c r="A21" s="185">
        <v>2026</v>
      </c>
      <c r="B21" s="608">
        <v>16.501730000000002</v>
      </c>
      <c r="C21" s="609">
        <v>55.329330000000006</v>
      </c>
      <c r="D21" s="609">
        <v>81.537959999999998</v>
      </c>
      <c r="E21" s="610">
        <v>167.92937000000001</v>
      </c>
      <c r="F21" s="611">
        <v>805.67270000000008</v>
      </c>
      <c r="G21" s="609">
        <v>1747.2420000000002</v>
      </c>
      <c r="H21" s="609">
        <v>2232.587</v>
      </c>
      <c r="I21" s="610">
        <v>4562.2430000000004</v>
      </c>
      <c r="J21" s="611">
        <v>6794.83</v>
      </c>
      <c r="K21" s="609">
        <v>20384.490000000002</v>
      </c>
      <c r="L21" s="609">
        <v>29120.7</v>
      </c>
      <c r="M21" s="612">
        <v>54358.64</v>
      </c>
    </row>
    <row r="22" spans="1:13" x14ac:dyDescent="0.25">
      <c r="A22" s="185">
        <v>2027</v>
      </c>
      <c r="B22" s="608">
        <v>17.47242</v>
      </c>
      <c r="C22" s="609">
        <v>57.270710000000001</v>
      </c>
      <c r="D22" s="609">
        <v>83.479340000000008</v>
      </c>
      <c r="E22" s="610">
        <v>170.84144000000001</v>
      </c>
      <c r="F22" s="611">
        <v>834.79340000000002</v>
      </c>
      <c r="G22" s="609">
        <v>1747.2420000000002</v>
      </c>
      <c r="H22" s="609">
        <v>2232.587</v>
      </c>
      <c r="I22" s="610">
        <v>4659.3119999999999</v>
      </c>
      <c r="J22" s="611">
        <v>6988.9680000000008</v>
      </c>
      <c r="K22" s="609">
        <v>20384.490000000002</v>
      </c>
      <c r="L22" s="609">
        <v>30091.390000000003</v>
      </c>
      <c r="M22" s="612">
        <v>55329.33</v>
      </c>
    </row>
    <row r="23" spans="1:13" x14ac:dyDescent="0.25">
      <c r="A23" s="185">
        <v>2028</v>
      </c>
      <c r="B23" s="608">
        <v>17.47242</v>
      </c>
      <c r="C23" s="609">
        <v>58.241400000000006</v>
      </c>
      <c r="D23" s="609">
        <v>84.450029999999998</v>
      </c>
      <c r="E23" s="610">
        <v>174.7242</v>
      </c>
      <c r="F23" s="611">
        <v>854.20720000000006</v>
      </c>
      <c r="G23" s="609">
        <v>1844.3110000000001</v>
      </c>
      <c r="H23" s="609">
        <v>2329.6559999999999</v>
      </c>
      <c r="I23" s="610">
        <v>4756.3810000000003</v>
      </c>
      <c r="J23" s="611">
        <v>7183.1060000000007</v>
      </c>
      <c r="K23" s="609">
        <v>21355.18</v>
      </c>
      <c r="L23" s="609">
        <v>31062.080000000002</v>
      </c>
      <c r="M23" s="612">
        <v>56300.020000000004</v>
      </c>
    </row>
    <row r="24" spans="1:13" x14ac:dyDescent="0.25">
      <c r="A24" s="185">
        <v>2029</v>
      </c>
      <c r="B24" s="608">
        <v>18.443110000000001</v>
      </c>
      <c r="C24" s="609">
        <v>59.212090000000003</v>
      </c>
      <c r="D24" s="609">
        <v>85.420720000000003</v>
      </c>
      <c r="E24" s="610">
        <v>177.63627</v>
      </c>
      <c r="F24" s="611">
        <v>883.3279</v>
      </c>
      <c r="G24" s="609">
        <v>1844.3110000000001</v>
      </c>
      <c r="H24" s="609">
        <v>2426.7249999999999</v>
      </c>
      <c r="I24" s="610">
        <v>4950.5190000000002</v>
      </c>
      <c r="J24" s="611">
        <v>7377.2440000000006</v>
      </c>
      <c r="K24" s="609">
        <v>21355.18</v>
      </c>
      <c r="L24" s="609">
        <v>31062.080000000002</v>
      </c>
      <c r="M24" s="612">
        <v>57270.710000000006</v>
      </c>
    </row>
    <row r="25" spans="1:13" x14ac:dyDescent="0.25">
      <c r="A25" s="185">
        <v>2030</v>
      </c>
      <c r="B25" s="608">
        <v>18.443110000000001</v>
      </c>
      <c r="C25" s="609">
        <v>60.182780000000001</v>
      </c>
      <c r="D25" s="609">
        <v>86.391410000000008</v>
      </c>
      <c r="E25" s="610">
        <v>181.51903000000001</v>
      </c>
      <c r="F25" s="611">
        <v>912.44860000000006</v>
      </c>
      <c r="G25" s="609">
        <v>1941.38</v>
      </c>
      <c r="H25" s="609">
        <v>2426.7249999999999</v>
      </c>
      <c r="I25" s="610">
        <v>5047.5880000000006</v>
      </c>
      <c r="J25" s="611">
        <v>7571.3820000000005</v>
      </c>
      <c r="K25" s="609">
        <v>22325.870000000003</v>
      </c>
      <c r="L25" s="609">
        <v>32032.77</v>
      </c>
      <c r="M25" s="612">
        <v>58241.4</v>
      </c>
    </row>
    <row r="26" spans="1:13" x14ac:dyDescent="0.25">
      <c r="A26" s="185">
        <v>2031</v>
      </c>
      <c r="B26" s="608">
        <v>19.413800000000002</v>
      </c>
      <c r="C26" s="609">
        <v>61.153470000000006</v>
      </c>
      <c r="D26" s="609">
        <v>88.332790000000003</v>
      </c>
      <c r="E26" s="610">
        <v>185.40179000000001</v>
      </c>
      <c r="F26" s="611">
        <v>941.5693</v>
      </c>
      <c r="G26" s="609">
        <v>1941.38</v>
      </c>
      <c r="H26" s="609">
        <v>2523.7940000000003</v>
      </c>
      <c r="I26" s="610">
        <v>5144.6570000000002</v>
      </c>
      <c r="J26" s="611">
        <v>7765.52</v>
      </c>
      <c r="K26" s="609">
        <v>22325.870000000003</v>
      </c>
      <c r="L26" s="609">
        <v>32032.77</v>
      </c>
      <c r="M26" s="612">
        <v>60182.780000000006</v>
      </c>
    </row>
    <row r="27" spans="1:13" x14ac:dyDescent="0.25">
      <c r="A27" s="185">
        <v>2032</v>
      </c>
      <c r="B27" s="608">
        <v>20.38449</v>
      </c>
      <c r="C27" s="609">
        <v>62.124160000000003</v>
      </c>
      <c r="D27" s="609">
        <v>89.303480000000008</v>
      </c>
      <c r="E27" s="610">
        <v>188.31386000000001</v>
      </c>
      <c r="F27" s="611">
        <v>970.69</v>
      </c>
      <c r="G27" s="609">
        <v>2038.4490000000001</v>
      </c>
      <c r="H27" s="609">
        <v>2523.7940000000003</v>
      </c>
      <c r="I27" s="610">
        <v>5338.7950000000001</v>
      </c>
      <c r="J27" s="611">
        <v>8056.7270000000008</v>
      </c>
      <c r="K27" s="609">
        <v>23296.560000000001</v>
      </c>
      <c r="L27" s="609">
        <v>33003.46</v>
      </c>
      <c r="M27" s="612">
        <v>61153.47</v>
      </c>
    </row>
    <row r="28" spans="1:13" x14ac:dyDescent="0.25">
      <c r="A28" s="185">
        <v>2033</v>
      </c>
      <c r="B28" s="608">
        <v>20.38449</v>
      </c>
      <c r="C28" s="609">
        <v>63.094850000000001</v>
      </c>
      <c r="D28" s="609">
        <v>91.244860000000003</v>
      </c>
      <c r="E28" s="610">
        <v>192.19662000000002</v>
      </c>
      <c r="F28" s="611">
        <v>970.69</v>
      </c>
      <c r="G28" s="609">
        <v>2038.4490000000001</v>
      </c>
      <c r="H28" s="609">
        <v>2620.8630000000003</v>
      </c>
      <c r="I28" s="610">
        <v>5532.933</v>
      </c>
      <c r="J28" s="611">
        <v>8250.8649999999998</v>
      </c>
      <c r="K28" s="609">
        <v>23296.560000000001</v>
      </c>
      <c r="L28" s="609">
        <v>33974.15</v>
      </c>
      <c r="M28" s="612">
        <v>62124.160000000003</v>
      </c>
    </row>
    <row r="29" spans="1:13" x14ac:dyDescent="0.25">
      <c r="A29" s="185">
        <v>2034</v>
      </c>
      <c r="B29" s="608">
        <v>21.355180000000001</v>
      </c>
      <c r="C29" s="609">
        <v>64.065539999999999</v>
      </c>
      <c r="D29" s="609">
        <v>92.215550000000007</v>
      </c>
      <c r="E29" s="610">
        <v>196.07938000000001</v>
      </c>
      <c r="F29" s="611">
        <v>1067.759</v>
      </c>
      <c r="G29" s="609">
        <v>2135.518</v>
      </c>
      <c r="H29" s="609">
        <v>2717.9320000000002</v>
      </c>
      <c r="I29" s="610">
        <v>5630.0020000000004</v>
      </c>
      <c r="J29" s="611">
        <v>8542.0720000000001</v>
      </c>
      <c r="K29" s="609">
        <v>24267.25</v>
      </c>
      <c r="L29" s="609">
        <v>33974.15</v>
      </c>
      <c r="M29" s="612">
        <v>64065.54</v>
      </c>
    </row>
    <row r="30" spans="1:13" x14ac:dyDescent="0.25">
      <c r="A30" s="185">
        <v>2035</v>
      </c>
      <c r="B30" s="608">
        <v>21.355180000000001</v>
      </c>
      <c r="C30" s="609">
        <v>65.036230000000003</v>
      </c>
      <c r="D30" s="609">
        <v>93.186239999999998</v>
      </c>
      <c r="E30" s="610">
        <v>199.96214000000001</v>
      </c>
      <c r="F30" s="611">
        <v>1067.759</v>
      </c>
      <c r="G30" s="609">
        <v>2135.518</v>
      </c>
      <c r="H30" s="609">
        <v>2717.9320000000002</v>
      </c>
      <c r="I30" s="610">
        <v>5824.14</v>
      </c>
      <c r="J30" s="611">
        <v>8736.2100000000009</v>
      </c>
      <c r="K30" s="609">
        <v>24267.25</v>
      </c>
      <c r="L30" s="609">
        <v>34944.840000000004</v>
      </c>
      <c r="M30" s="612">
        <v>65036.23</v>
      </c>
    </row>
    <row r="31" spans="1:13" x14ac:dyDescent="0.25">
      <c r="A31" s="185">
        <v>2036</v>
      </c>
      <c r="B31" s="608">
        <v>22.325870000000002</v>
      </c>
      <c r="C31" s="609">
        <v>66.977609999999999</v>
      </c>
      <c r="D31" s="609">
        <v>95.127620000000007</v>
      </c>
      <c r="E31" s="610">
        <v>203.84490000000002</v>
      </c>
      <c r="F31" s="611">
        <v>1067.759</v>
      </c>
      <c r="G31" s="609">
        <v>2232.587</v>
      </c>
      <c r="H31" s="609">
        <v>2815.0010000000002</v>
      </c>
      <c r="I31" s="610">
        <v>5921.2090000000007</v>
      </c>
      <c r="J31" s="611">
        <v>9027.4170000000013</v>
      </c>
      <c r="K31" s="609">
        <v>25237.940000000002</v>
      </c>
      <c r="L31" s="609">
        <v>34944.840000000004</v>
      </c>
      <c r="M31" s="612">
        <v>66006.92</v>
      </c>
    </row>
    <row r="32" spans="1:13" x14ac:dyDescent="0.25">
      <c r="A32" s="185">
        <v>2037</v>
      </c>
      <c r="B32" s="608">
        <v>22.325870000000002</v>
      </c>
      <c r="C32" s="609">
        <v>67.948300000000003</v>
      </c>
      <c r="D32" s="609">
        <v>96.098310000000012</v>
      </c>
      <c r="E32" s="610">
        <v>206.75697000000002</v>
      </c>
      <c r="F32" s="611">
        <v>1164.828</v>
      </c>
      <c r="G32" s="609">
        <v>2232.587</v>
      </c>
      <c r="H32" s="609">
        <v>2912.07</v>
      </c>
      <c r="I32" s="610">
        <v>6115.3470000000007</v>
      </c>
      <c r="J32" s="611">
        <v>9221.5550000000003</v>
      </c>
      <c r="K32" s="609">
        <v>25237.940000000002</v>
      </c>
      <c r="L32" s="609">
        <v>35915.53</v>
      </c>
      <c r="M32" s="612">
        <v>67948.3</v>
      </c>
    </row>
    <row r="33" spans="1:13" x14ac:dyDescent="0.25">
      <c r="A33" s="185">
        <v>2038</v>
      </c>
      <c r="B33" s="608">
        <v>23.296559999999999</v>
      </c>
      <c r="C33" s="609">
        <v>68.918990000000008</v>
      </c>
      <c r="D33" s="609">
        <v>97.069000000000003</v>
      </c>
      <c r="E33" s="610">
        <v>210.63973000000001</v>
      </c>
      <c r="F33" s="611">
        <v>1164.828</v>
      </c>
      <c r="G33" s="609">
        <v>2329.6559999999999</v>
      </c>
      <c r="H33" s="609">
        <v>2912.07</v>
      </c>
      <c r="I33" s="610">
        <v>6212.4160000000002</v>
      </c>
      <c r="J33" s="611">
        <v>9512.7620000000006</v>
      </c>
      <c r="K33" s="609">
        <v>26208.63</v>
      </c>
      <c r="L33" s="609">
        <v>36886.22</v>
      </c>
      <c r="M33" s="612">
        <v>68918.990000000005</v>
      </c>
    </row>
    <row r="34" spans="1:13" x14ac:dyDescent="0.25">
      <c r="A34" s="185">
        <v>2039</v>
      </c>
      <c r="B34" s="608">
        <v>24.267250000000001</v>
      </c>
      <c r="C34" s="609">
        <v>69.889679999999998</v>
      </c>
      <c r="D34" s="609">
        <v>99.010380000000012</v>
      </c>
      <c r="E34" s="610">
        <v>214.52249</v>
      </c>
      <c r="F34" s="611">
        <v>1164.828</v>
      </c>
      <c r="G34" s="609">
        <v>2426.7249999999999</v>
      </c>
      <c r="H34" s="609">
        <v>3009.1390000000001</v>
      </c>
      <c r="I34" s="610">
        <v>6406.5540000000001</v>
      </c>
      <c r="J34" s="611">
        <v>9706.9</v>
      </c>
      <c r="K34" s="609">
        <v>26208.63</v>
      </c>
      <c r="L34" s="609">
        <v>36886.22</v>
      </c>
      <c r="M34" s="612">
        <v>70860.37000000001</v>
      </c>
    </row>
    <row r="35" spans="1:13" x14ac:dyDescent="0.25">
      <c r="A35" s="185">
        <v>2040</v>
      </c>
      <c r="B35" s="608">
        <v>24.267250000000001</v>
      </c>
      <c r="C35" s="609">
        <v>70.860370000000003</v>
      </c>
      <c r="D35" s="609">
        <v>99.981070000000003</v>
      </c>
      <c r="E35" s="610">
        <v>218.40525000000002</v>
      </c>
      <c r="F35" s="611">
        <v>1261.8970000000002</v>
      </c>
      <c r="G35" s="609">
        <v>2426.7249999999999</v>
      </c>
      <c r="H35" s="609">
        <v>3009.1390000000001</v>
      </c>
      <c r="I35" s="610">
        <v>6503.6230000000005</v>
      </c>
      <c r="J35" s="611">
        <v>9706.9</v>
      </c>
      <c r="K35" s="609">
        <v>27179.32</v>
      </c>
      <c r="L35" s="609">
        <v>37856.910000000003</v>
      </c>
      <c r="M35" s="612">
        <v>71831.06</v>
      </c>
    </row>
    <row r="36" spans="1:13" x14ac:dyDescent="0.25">
      <c r="A36" s="185">
        <v>2041</v>
      </c>
      <c r="B36" s="608">
        <v>25.237940000000002</v>
      </c>
      <c r="C36" s="609">
        <v>71.831060000000008</v>
      </c>
      <c r="D36" s="609">
        <v>100.95176000000001</v>
      </c>
      <c r="E36" s="610">
        <v>221.31732000000002</v>
      </c>
      <c r="F36" s="611">
        <v>1261.8970000000002</v>
      </c>
      <c r="G36" s="609">
        <v>2523.7940000000003</v>
      </c>
      <c r="H36" s="609">
        <v>3106.2080000000001</v>
      </c>
      <c r="I36" s="610">
        <v>6697.7610000000004</v>
      </c>
      <c r="J36" s="611">
        <v>10677.59</v>
      </c>
      <c r="K36" s="609">
        <v>27179.32</v>
      </c>
      <c r="L36" s="609">
        <v>37856.910000000003</v>
      </c>
      <c r="M36" s="612">
        <v>72801.75</v>
      </c>
    </row>
    <row r="37" spans="1:13" x14ac:dyDescent="0.25">
      <c r="A37" s="185">
        <v>2042</v>
      </c>
      <c r="B37" s="608">
        <v>25.237940000000002</v>
      </c>
      <c r="C37" s="609">
        <v>72.801749999999998</v>
      </c>
      <c r="D37" s="609">
        <v>102.89314</v>
      </c>
      <c r="E37" s="610">
        <v>225.20008000000001</v>
      </c>
      <c r="F37" s="611">
        <v>1358.9660000000001</v>
      </c>
      <c r="G37" s="609">
        <v>2523.7940000000003</v>
      </c>
      <c r="H37" s="609">
        <v>3203.277</v>
      </c>
      <c r="I37" s="610">
        <v>6794.83</v>
      </c>
      <c r="J37" s="611">
        <v>10677.59</v>
      </c>
      <c r="K37" s="609">
        <v>28150.010000000002</v>
      </c>
      <c r="L37" s="609">
        <v>38827.599999999999</v>
      </c>
      <c r="M37" s="612">
        <v>74743.13</v>
      </c>
    </row>
    <row r="38" spans="1:13" x14ac:dyDescent="0.25">
      <c r="A38" s="185">
        <v>2043</v>
      </c>
      <c r="B38" s="608">
        <v>26.208630000000003</v>
      </c>
      <c r="C38" s="609">
        <v>74.743130000000008</v>
      </c>
      <c r="D38" s="609">
        <v>103.86383000000001</v>
      </c>
      <c r="E38" s="610">
        <v>228.11215000000001</v>
      </c>
      <c r="F38" s="611">
        <v>1358.9660000000001</v>
      </c>
      <c r="G38" s="609">
        <v>2620.8630000000003</v>
      </c>
      <c r="H38" s="609">
        <v>3203.277</v>
      </c>
      <c r="I38" s="610">
        <v>6988.9680000000008</v>
      </c>
      <c r="J38" s="611">
        <v>10677.59</v>
      </c>
      <c r="K38" s="609">
        <v>28150.010000000002</v>
      </c>
      <c r="L38" s="609">
        <v>39798.29</v>
      </c>
      <c r="M38" s="612">
        <v>75713.820000000007</v>
      </c>
    </row>
    <row r="39" spans="1:13" x14ac:dyDescent="0.25">
      <c r="A39" s="185">
        <v>2044</v>
      </c>
      <c r="B39" s="608">
        <v>27.179320000000001</v>
      </c>
      <c r="C39" s="609">
        <v>75.713819999999998</v>
      </c>
      <c r="D39" s="609">
        <v>104.83452000000001</v>
      </c>
      <c r="E39" s="610">
        <v>231.99491</v>
      </c>
      <c r="F39" s="611">
        <v>1358.9660000000001</v>
      </c>
      <c r="G39" s="609">
        <v>2620.8630000000003</v>
      </c>
      <c r="H39" s="609">
        <v>3300.346</v>
      </c>
      <c r="I39" s="610">
        <v>7086.0370000000003</v>
      </c>
      <c r="J39" s="611">
        <v>10677.59</v>
      </c>
      <c r="K39" s="609">
        <v>29120.7</v>
      </c>
      <c r="L39" s="609">
        <v>39798.29</v>
      </c>
      <c r="M39" s="612">
        <v>77655.199999999997</v>
      </c>
    </row>
    <row r="40" spans="1:13" x14ac:dyDescent="0.25">
      <c r="A40" s="185">
        <v>2045</v>
      </c>
      <c r="B40" s="608">
        <v>27.179320000000001</v>
      </c>
      <c r="C40" s="609">
        <v>76.684510000000003</v>
      </c>
      <c r="D40" s="609">
        <v>106.77590000000001</v>
      </c>
      <c r="E40" s="610">
        <v>234.90698</v>
      </c>
      <c r="F40" s="611">
        <v>1456.0350000000001</v>
      </c>
      <c r="G40" s="609">
        <v>2717.9320000000002</v>
      </c>
      <c r="H40" s="609">
        <v>3397.415</v>
      </c>
      <c r="I40" s="610">
        <v>7280.1750000000002</v>
      </c>
      <c r="J40" s="611">
        <v>11648.28</v>
      </c>
      <c r="K40" s="609">
        <v>29120.7</v>
      </c>
      <c r="L40" s="609">
        <v>40768.980000000003</v>
      </c>
      <c r="M40" s="612">
        <v>78625.89</v>
      </c>
    </row>
    <row r="41" spans="1:13" x14ac:dyDescent="0.25">
      <c r="A41" s="185">
        <v>2046</v>
      </c>
      <c r="B41" s="608">
        <v>28.150010000000002</v>
      </c>
      <c r="C41" s="609">
        <v>77.655200000000008</v>
      </c>
      <c r="D41" s="609">
        <v>107.74659000000001</v>
      </c>
      <c r="E41" s="610">
        <v>238.78974000000002</v>
      </c>
      <c r="F41" s="611">
        <v>1456.0350000000001</v>
      </c>
      <c r="G41" s="609">
        <v>2717.9320000000002</v>
      </c>
      <c r="H41" s="609">
        <v>3397.415</v>
      </c>
      <c r="I41" s="610">
        <v>7377.2440000000006</v>
      </c>
      <c r="J41" s="611">
        <v>11648.28</v>
      </c>
      <c r="K41" s="609">
        <v>30091.390000000003</v>
      </c>
      <c r="L41" s="609">
        <v>41739.670000000006</v>
      </c>
      <c r="M41" s="612">
        <v>79596.58</v>
      </c>
    </row>
    <row r="42" spans="1:13" x14ac:dyDescent="0.25">
      <c r="A42" s="185">
        <v>2047</v>
      </c>
      <c r="B42" s="608">
        <v>29.120700000000003</v>
      </c>
      <c r="C42" s="609">
        <v>78.625889999999998</v>
      </c>
      <c r="D42" s="609">
        <v>108.71728</v>
      </c>
      <c r="E42" s="610">
        <v>241.70181000000002</v>
      </c>
      <c r="F42" s="611">
        <v>1456.0350000000001</v>
      </c>
      <c r="G42" s="609">
        <v>2815.0010000000002</v>
      </c>
      <c r="H42" s="609">
        <v>3494.4840000000004</v>
      </c>
      <c r="I42" s="610">
        <v>7474.3130000000001</v>
      </c>
      <c r="J42" s="611">
        <v>11648.28</v>
      </c>
      <c r="K42" s="609">
        <v>30091.390000000003</v>
      </c>
      <c r="L42" s="609">
        <v>41739.670000000006</v>
      </c>
      <c r="M42" s="612">
        <v>81537.960000000006</v>
      </c>
    </row>
    <row r="43" spans="1:13" x14ac:dyDescent="0.25">
      <c r="A43" s="185">
        <v>2048</v>
      </c>
      <c r="B43" s="608">
        <v>29.120700000000003</v>
      </c>
      <c r="C43" s="609">
        <v>79.596580000000003</v>
      </c>
      <c r="D43" s="609">
        <v>110.65866000000001</v>
      </c>
      <c r="E43" s="610">
        <v>245.58457000000001</v>
      </c>
      <c r="F43" s="611">
        <v>1553.104</v>
      </c>
      <c r="G43" s="609">
        <v>2912.07</v>
      </c>
      <c r="H43" s="609">
        <v>3591.5530000000003</v>
      </c>
      <c r="I43" s="610">
        <v>7668.451</v>
      </c>
      <c r="J43" s="611">
        <v>12618.970000000001</v>
      </c>
      <c r="K43" s="609">
        <v>31062.080000000002</v>
      </c>
      <c r="L43" s="609">
        <v>42710.36</v>
      </c>
      <c r="M43" s="612">
        <v>82508.650000000009</v>
      </c>
    </row>
    <row r="44" spans="1:13" x14ac:dyDescent="0.25">
      <c r="A44" s="185">
        <v>2049</v>
      </c>
      <c r="B44" s="608">
        <v>30.091390000000001</v>
      </c>
      <c r="C44" s="609">
        <v>81.537959999999998</v>
      </c>
      <c r="D44" s="609">
        <v>111.62935</v>
      </c>
      <c r="E44" s="610">
        <v>248.49664000000001</v>
      </c>
      <c r="F44" s="611">
        <v>1553.104</v>
      </c>
      <c r="G44" s="609">
        <v>2912.07</v>
      </c>
      <c r="H44" s="609">
        <v>3591.5530000000003</v>
      </c>
      <c r="I44" s="610">
        <v>7765.52</v>
      </c>
      <c r="J44" s="611">
        <v>12618.970000000001</v>
      </c>
      <c r="K44" s="609">
        <v>31062.080000000002</v>
      </c>
      <c r="L44" s="609">
        <v>43681.05</v>
      </c>
      <c r="M44" s="612">
        <v>84450.03</v>
      </c>
    </row>
    <row r="45" spans="1:13" x14ac:dyDescent="0.25">
      <c r="A45" s="185">
        <v>2050</v>
      </c>
      <c r="B45" s="608">
        <v>31.062080000000002</v>
      </c>
      <c r="C45" s="609">
        <v>82.508650000000003</v>
      </c>
      <c r="D45" s="609">
        <v>112.60004000000001</v>
      </c>
      <c r="E45" s="610">
        <v>252.3794</v>
      </c>
      <c r="F45" s="611">
        <v>1650.173</v>
      </c>
      <c r="G45" s="609">
        <v>3009.1390000000001</v>
      </c>
      <c r="H45" s="609">
        <v>3688.6220000000003</v>
      </c>
      <c r="I45" s="610">
        <v>7959.6580000000004</v>
      </c>
      <c r="J45" s="611">
        <v>12618.970000000001</v>
      </c>
      <c r="K45" s="609">
        <v>32032.77</v>
      </c>
      <c r="L45" s="609">
        <v>43681.05</v>
      </c>
      <c r="M45" s="612">
        <v>85420.72</v>
      </c>
    </row>
    <row r="46" spans="1:13" x14ac:dyDescent="0.25">
      <c r="A46" s="185">
        <v>2051</v>
      </c>
      <c r="B46" s="608">
        <v>30.861679483871058</v>
      </c>
      <c r="C46" s="609">
        <v>83.166214193548512</v>
      </c>
      <c r="D46" s="609">
        <v>114.19698161290353</v>
      </c>
      <c r="E46" s="610">
        <v>256.27468503225828</v>
      </c>
      <c r="F46" s="611">
        <v>1611.0948993548373</v>
      </c>
      <c r="G46" s="609">
        <v>3013.5227612903254</v>
      </c>
      <c r="H46" s="609">
        <v>3714.9245677419385</v>
      </c>
      <c r="I46" s="610">
        <v>8066.7470258064568</v>
      </c>
      <c r="J46" s="611">
        <v>12750.482838709722</v>
      </c>
      <c r="K46" s="609">
        <v>32151.757806451526</v>
      </c>
      <c r="L46" s="609">
        <v>44257.201483870856</v>
      </c>
      <c r="M46" s="612">
        <v>86247.372129032388</v>
      </c>
    </row>
    <row r="47" spans="1:13" x14ac:dyDescent="0.25">
      <c r="A47" s="185">
        <v>2052</v>
      </c>
      <c r="B47" s="608">
        <v>31.426480157258084</v>
      </c>
      <c r="C47" s="609">
        <v>84.264111552419763</v>
      </c>
      <c r="D47" s="609">
        <v>115.4925396370968</v>
      </c>
      <c r="E47" s="610">
        <v>259.80791835080618</v>
      </c>
      <c r="F47" s="611">
        <v>1643.5073343951517</v>
      </c>
      <c r="G47" s="609">
        <v>3065.2668008064502</v>
      </c>
      <c r="H47" s="609">
        <v>3774.4967524193489</v>
      </c>
      <c r="I47" s="610">
        <v>8207.4970758064883</v>
      </c>
      <c r="J47" s="611">
        <v>12989.632673387125</v>
      </c>
      <c r="K47" s="609">
        <v>32623.012145161163</v>
      </c>
      <c r="L47" s="609">
        <v>44845.095185483806</v>
      </c>
      <c r="M47" s="612">
        <v>87543.712967742234</v>
      </c>
    </row>
    <row r="48" spans="1:13" x14ac:dyDescent="0.25">
      <c r="A48" s="185">
        <v>2053</v>
      </c>
      <c r="B48" s="608">
        <v>31.991280830645337</v>
      </c>
      <c r="C48" s="609">
        <v>85.362008911290559</v>
      </c>
      <c r="D48" s="609">
        <v>116.78809766129052</v>
      </c>
      <c r="E48" s="610">
        <v>263.34115166935499</v>
      </c>
      <c r="F48" s="611">
        <v>1675.9197694354807</v>
      </c>
      <c r="G48" s="609">
        <v>3117.0108403225749</v>
      </c>
      <c r="H48" s="609">
        <v>3834.0689370967739</v>
      </c>
      <c r="I48" s="610">
        <v>8348.2471258064616</v>
      </c>
      <c r="J48" s="611">
        <v>13228.782508064527</v>
      </c>
      <c r="K48" s="609">
        <v>33094.266483870917</v>
      </c>
      <c r="L48" s="609">
        <v>45432.988887096755</v>
      </c>
      <c r="M48" s="612">
        <v>88840.053806451615</v>
      </c>
    </row>
    <row r="49" spans="1:13" x14ac:dyDescent="0.25">
      <c r="A49" s="185">
        <v>2054</v>
      </c>
      <c r="B49" s="608">
        <v>32.556081504032363</v>
      </c>
      <c r="C49" s="609">
        <v>86.459906270161355</v>
      </c>
      <c r="D49" s="609">
        <v>118.08365568548425</v>
      </c>
      <c r="E49" s="610">
        <v>266.87438498790289</v>
      </c>
      <c r="F49" s="611">
        <v>1708.3322044757952</v>
      </c>
      <c r="G49" s="609">
        <v>3168.7548798387143</v>
      </c>
      <c r="H49" s="609">
        <v>3893.6411217741988</v>
      </c>
      <c r="I49" s="610">
        <v>8488.997175806493</v>
      </c>
      <c r="J49" s="611">
        <v>13467.932342741988</v>
      </c>
      <c r="K49" s="609">
        <v>33565.520822580555</v>
      </c>
      <c r="L49" s="609">
        <v>46020.882588709705</v>
      </c>
      <c r="M49" s="612">
        <v>90136.394645161461</v>
      </c>
    </row>
    <row r="50" spans="1:13" x14ac:dyDescent="0.25">
      <c r="A50" s="185">
        <v>2055</v>
      </c>
      <c r="B50" s="608">
        <v>33.120882177419389</v>
      </c>
      <c r="C50" s="609">
        <v>87.557803629032605</v>
      </c>
      <c r="D50" s="609">
        <v>119.37921370967751</v>
      </c>
      <c r="E50" s="610">
        <v>270.4076183064517</v>
      </c>
      <c r="F50" s="611">
        <v>1740.7446395161242</v>
      </c>
      <c r="G50" s="609">
        <v>3220.498919354839</v>
      </c>
      <c r="H50" s="609">
        <v>3953.2133064516092</v>
      </c>
      <c r="I50" s="610">
        <v>8629.7472258064663</v>
      </c>
      <c r="J50" s="611">
        <v>13707.08217741939</v>
      </c>
      <c r="K50" s="609">
        <v>34036.775161290192</v>
      </c>
      <c r="L50" s="609">
        <v>46608.776290322654</v>
      </c>
      <c r="M50" s="612">
        <v>91432.735483870842</v>
      </c>
    </row>
    <row r="51" spans="1:13" x14ac:dyDescent="0.25">
      <c r="A51" s="185">
        <v>2056</v>
      </c>
      <c r="B51" s="608">
        <v>33.685682850806415</v>
      </c>
      <c r="C51" s="609">
        <v>88.655700987903401</v>
      </c>
      <c r="D51" s="609">
        <v>120.67477173387124</v>
      </c>
      <c r="E51" s="610">
        <v>273.9408516249996</v>
      </c>
      <c r="F51" s="611">
        <v>1773.1570745564386</v>
      </c>
      <c r="G51" s="609">
        <v>3272.2429588709638</v>
      </c>
      <c r="H51" s="609">
        <v>4012.7854911290342</v>
      </c>
      <c r="I51" s="610">
        <v>8770.4972758064978</v>
      </c>
      <c r="J51" s="611">
        <v>13946.232012096792</v>
      </c>
      <c r="K51" s="609">
        <v>34508.029499999946</v>
      </c>
      <c r="L51" s="609">
        <v>47196.66999193537</v>
      </c>
      <c r="M51" s="612">
        <v>92729.076322580688</v>
      </c>
    </row>
    <row r="52" spans="1:13" x14ac:dyDescent="0.25">
      <c r="A52" s="185">
        <v>2057</v>
      </c>
      <c r="B52" s="608">
        <v>34.250483524193669</v>
      </c>
      <c r="C52" s="609">
        <v>89.753598346774197</v>
      </c>
      <c r="D52" s="609">
        <v>121.97032975806496</v>
      </c>
      <c r="E52" s="610">
        <v>277.47408494354841</v>
      </c>
      <c r="F52" s="611">
        <v>1805.5695095967676</v>
      </c>
      <c r="G52" s="609">
        <v>3323.9869983871031</v>
      </c>
      <c r="H52" s="609">
        <v>4072.3576758064592</v>
      </c>
      <c r="I52" s="610">
        <v>8911.2473258064711</v>
      </c>
      <c r="J52" s="611">
        <v>14185.381846774253</v>
      </c>
      <c r="K52" s="609">
        <v>34979.283838709584</v>
      </c>
      <c r="L52" s="609">
        <v>47784.56369354832</v>
      </c>
      <c r="M52" s="612">
        <v>94025.417161290534</v>
      </c>
    </row>
    <row r="53" spans="1:13" x14ac:dyDescent="0.25">
      <c r="A53" s="185">
        <v>2058</v>
      </c>
      <c r="B53" s="608">
        <v>34.815284197580695</v>
      </c>
      <c r="C53" s="609">
        <v>90.851495705645448</v>
      </c>
      <c r="D53" s="609">
        <v>123.26588778225823</v>
      </c>
      <c r="E53" s="610">
        <v>281.00731826209631</v>
      </c>
      <c r="F53" s="611">
        <v>1837.9819446370966</v>
      </c>
      <c r="G53" s="609">
        <v>3375.7310379032278</v>
      </c>
      <c r="H53" s="609">
        <v>4131.9298604838696</v>
      </c>
      <c r="I53" s="610">
        <v>9051.9973758065025</v>
      </c>
      <c r="J53" s="611">
        <v>14424.531681451655</v>
      </c>
      <c r="K53" s="609">
        <v>35450.538177419221</v>
      </c>
      <c r="L53" s="609">
        <v>48372.457395161269</v>
      </c>
      <c r="M53" s="612">
        <v>95321.757999999914</v>
      </c>
    </row>
    <row r="54" spans="1:13" x14ac:dyDescent="0.25">
      <c r="A54" s="185">
        <v>2059</v>
      </c>
      <c r="B54" s="608">
        <v>35.380084870967721</v>
      </c>
      <c r="C54" s="609">
        <v>91.949393064516244</v>
      </c>
      <c r="D54" s="609">
        <v>124.56144580645196</v>
      </c>
      <c r="E54" s="610">
        <v>284.54055158064511</v>
      </c>
      <c r="F54" s="611">
        <v>1870.3943796774111</v>
      </c>
      <c r="G54" s="609">
        <v>3427.4750774193526</v>
      </c>
      <c r="H54" s="609">
        <v>4191.5020451612945</v>
      </c>
      <c r="I54" s="610">
        <v>9192.7474258064758</v>
      </c>
      <c r="J54" s="611">
        <v>14663.681516129058</v>
      </c>
      <c r="K54" s="609">
        <v>35921.792516128975</v>
      </c>
      <c r="L54" s="609">
        <v>48960.351096774219</v>
      </c>
      <c r="M54" s="612">
        <v>96618.09883870976</v>
      </c>
    </row>
    <row r="55" spans="1:13" x14ac:dyDescent="0.25">
      <c r="A55" s="185">
        <v>2060</v>
      </c>
      <c r="B55" s="608">
        <v>35.944885544354975</v>
      </c>
      <c r="C55" s="609">
        <v>93.047290423387494</v>
      </c>
      <c r="D55" s="609">
        <v>125.85700383064523</v>
      </c>
      <c r="E55" s="610">
        <v>288.07378489919302</v>
      </c>
      <c r="F55" s="611">
        <v>1902.8068147177401</v>
      </c>
      <c r="G55" s="609">
        <v>3479.2191169354919</v>
      </c>
      <c r="H55" s="609">
        <v>4251.0742298387049</v>
      </c>
      <c r="I55" s="610">
        <v>9333.4974758065073</v>
      </c>
      <c r="J55" s="611">
        <v>14902.83135080646</v>
      </c>
      <c r="K55" s="609">
        <v>36393.046854838612</v>
      </c>
      <c r="L55" s="609">
        <v>49548.244798387168</v>
      </c>
      <c r="M55" s="612">
        <v>97914.439677419607</v>
      </c>
    </row>
    <row r="56" spans="1:13" x14ac:dyDescent="0.25">
      <c r="A56" s="185">
        <v>2061</v>
      </c>
      <c r="B56" s="608">
        <v>36.509686217742001</v>
      </c>
      <c r="C56" s="609">
        <v>94.14518778225829</v>
      </c>
      <c r="D56" s="609">
        <v>127.15256185483895</v>
      </c>
      <c r="E56" s="610">
        <v>291.60701821774182</v>
      </c>
      <c r="F56" s="611">
        <v>1935.2192497580545</v>
      </c>
      <c r="G56" s="609">
        <v>3530.9631564516167</v>
      </c>
      <c r="H56" s="609">
        <v>4310.6464145161299</v>
      </c>
      <c r="I56" s="610">
        <v>9474.2475258064806</v>
      </c>
      <c r="J56" s="611">
        <v>15141.981185483921</v>
      </c>
      <c r="K56" s="609">
        <v>36864.30119354825</v>
      </c>
      <c r="L56" s="609">
        <v>50136.138499999885</v>
      </c>
      <c r="M56" s="612">
        <v>99210.780516128987</v>
      </c>
    </row>
    <row r="57" spans="1:13" x14ac:dyDescent="0.25">
      <c r="A57" s="185">
        <v>2062</v>
      </c>
      <c r="B57" s="608">
        <v>37.074486891129027</v>
      </c>
      <c r="C57" s="609">
        <v>95.243085141129086</v>
      </c>
      <c r="D57" s="609">
        <v>128.44811987903267</v>
      </c>
      <c r="E57" s="610">
        <v>295.14025153628972</v>
      </c>
      <c r="F57" s="611">
        <v>1967.6316847983835</v>
      </c>
      <c r="G57" s="609">
        <v>3582.7071959677414</v>
      </c>
      <c r="H57" s="609">
        <v>4370.2185991935548</v>
      </c>
      <c r="I57" s="610">
        <v>9614.9975758064538</v>
      </c>
      <c r="J57" s="611">
        <v>15381.131020161323</v>
      </c>
      <c r="K57" s="609">
        <v>37335.555532258004</v>
      </c>
      <c r="L57" s="609">
        <v>50724.032201612834</v>
      </c>
      <c r="M57" s="612">
        <v>100507.12135483883</v>
      </c>
    </row>
    <row r="58" spans="1:13" x14ac:dyDescent="0.25">
      <c r="A58" s="185">
        <v>2063</v>
      </c>
      <c r="B58" s="608">
        <v>37.63928756451628</v>
      </c>
      <c r="C58" s="609">
        <v>96.340982500000337</v>
      </c>
      <c r="D58" s="609">
        <v>129.74367790322594</v>
      </c>
      <c r="E58" s="610">
        <v>298.67348485483853</v>
      </c>
      <c r="F58" s="611">
        <v>2000.044119838698</v>
      </c>
      <c r="G58" s="609">
        <v>3634.4512354838662</v>
      </c>
      <c r="H58" s="609">
        <v>4429.7907838709652</v>
      </c>
      <c r="I58" s="610">
        <v>9755.7476258064853</v>
      </c>
      <c r="J58" s="611">
        <v>15620.280854838726</v>
      </c>
      <c r="K58" s="609">
        <v>37806.809870967641</v>
      </c>
      <c r="L58" s="609">
        <v>51311.925903225783</v>
      </c>
      <c r="M58" s="612">
        <v>101803.46219354868</v>
      </c>
    </row>
    <row r="59" spans="1:13" x14ac:dyDescent="0.25">
      <c r="A59" s="185">
        <v>2064</v>
      </c>
      <c r="B59" s="608">
        <v>38.204088237903306</v>
      </c>
      <c r="C59" s="609">
        <v>97.438879858871132</v>
      </c>
      <c r="D59" s="609">
        <v>131.03923592741967</v>
      </c>
      <c r="E59" s="610">
        <v>302.20671817338734</v>
      </c>
      <c r="F59" s="611">
        <v>2032.456554879027</v>
      </c>
      <c r="G59" s="609">
        <v>3686.1952750000055</v>
      </c>
      <c r="H59" s="609">
        <v>4489.3629685483902</v>
      </c>
      <c r="I59" s="610">
        <v>9896.4976758064586</v>
      </c>
      <c r="J59" s="611">
        <v>15859.430689516186</v>
      </c>
      <c r="K59" s="609">
        <v>38278.064209677395</v>
      </c>
      <c r="L59" s="609">
        <v>51899.819604838733</v>
      </c>
      <c r="M59" s="612">
        <v>103099.80303225806</v>
      </c>
    </row>
    <row r="60" spans="1:13" x14ac:dyDescent="0.25">
      <c r="A60" s="185">
        <v>2065</v>
      </c>
      <c r="B60" s="608">
        <v>38.768888911290333</v>
      </c>
      <c r="C60" s="609">
        <v>98.536777217741928</v>
      </c>
      <c r="D60" s="609">
        <v>132.33479395161294</v>
      </c>
      <c r="E60" s="610">
        <v>305.73995149193524</v>
      </c>
      <c r="F60" s="611">
        <v>2064.868989919356</v>
      </c>
      <c r="G60" s="609">
        <v>3737.9393145161303</v>
      </c>
      <c r="H60" s="609">
        <v>4548.9351532258006</v>
      </c>
      <c r="I60" s="610">
        <v>10037.24772580649</v>
      </c>
      <c r="J60" s="611">
        <v>16098.580524193589</v>
      </c>
      <c r="K60" s="609">
        <v>38749.318548387033</v>
      </c>
      <c r="L60" s="609">
        <v>52487.713306451682</v>
      </c>
      <c r="M60" s="612">
        <v>104396.14387096791</v>
      </c>
    </row>
    <row r="61" spans="1:13" x14ac:dyDescent="0.25">
      <c r="A61" s="185">
        <v>2066</v>
      </c>
      <c r="B61" s="608">
        <v>39.333689584677586</v>
      </c>
      <c r="C61" s="609">
        <v>99.634674576613179</v>
      </c>
      <c r="D61" s="609">
        <v>133.63035197580666</v>
      </c>
      <c r="E61" s="610">
        <v>309.27318481048405</v>
      </c>
      <c r="F61" s="611">
        <v>2097.2814249596704</v>
      </c>
      <c r="G61" s="609">
        <v>3789.683354032255</v>
      </c>
      <c r="H61" s="609">
        <v>4608.5073379032256</v>
      </c>
      <c r="I61" s="610">
        <v>10177.997775806463</v>
      </c>
      <c r="J61" s="611">
        <v>16337.730358870991</v>
      </c>
      <c r="K61" s="609">
        <v>39220.57288709667</v>
      </c>
      <c r="L61" s="609">
        <v>53075.607008064399</v>
      </c>
      <c r="M61" s="612">
        <v>105692.48470967729</v>
      </c>
    </row>
    <row r="62" spans="1:13" x14ac:dyDescent="0.25">
      <c r="A62" s="185">
        <v>2067</v>
      </c>
      <c r="B62" s="608">
        <v>39.898490258064612</v>
      </c>
      <c r="C62" s="609">
        <v>100.73257193548397</v>
      </c>
      <c r="D62" s="609">
        <v>134.92591000000039</v>
      </c>
      <c r="E62" s="610">
        <v>312.80641812903195</v>
      </c>
      <c r="F62" s="611">
        <v>2129.6938599999994</v>
      </c>
      <c r="G62" s="609">
        <v>3841.4273935483943</v>
      </c>
      <c r="H62" s="609">
        <v>4668.0795225806505</v>
      </c>
      <c r="I62" s="610">
        <v>10318.747825806495</v>
      </c>
      <c r="J62" s="611">
        <v>16576.880193548452</v>
      </c>
      <c r="K62" s="609">
        <v>39691.827225806424</v>
      </c>
      <c r="L62" s="609">
        <v>53663.500709677348</v>
      </c>
      <c r="M62" s="612">
        <v>106988.82554838713</v>
      </c>
    </row>
    <row r="63" spans="1:13" x14ac:dyDescent="0.25">
      <c r="A63" s="185">
        <v>2068</v>
      </c>
      <c r="B63" s="608">
        <v>40.463290931451638</v>
      </c>
      <c r="C63" s="609">
        <v>101.83046929435523</v>
      </c>
      <c r="D63" s="609">
        <v>136.22146802419365</v>
      </c>
      <c r="E63" s="610">
        <v>316.33965144758076</v>
      </c>
      <c r="F63" s="611">
        <v>2162.1062950403139</v>
      </c>
      <c r="G63" s="609">
        <v>3893.1714330645191</v>
      </c>
      <c r="H63" s="609">
        <v>4727.6517072580609</v>
      </c>
      <c r="I63" s="610">
        <v>10459.497875806468</v>
      </c>
      <c r="J63" s="611">
        <v>16816.030028225854</v>
      </c>
      <c r="K63" s="609">
        <v>40163.081564516062</v>
      </c>
      <c r="L63" s="609">
        <v>54251.394411290297</v>
      </c>
      <c r="M63" s="612">
        <v>108285.16638709698</v>
      </c>
    </row>
    <row r="64" spans="1:13" x14ac:dyDescent="0.25">
      <c r="A64" s="185">
        <v>2069</v>
      </c>
      <c r="B64" s="608">
        <v>41.028091604838892</v>
      </c>
      <c r="C64" s="609">
        <v>102.92836665322602</v>
      </c>
      <c r="D64" s="609">
        <v>137.51702604838738</v>
      </c>
      <c r="E64" s="610">
        <v>319.87288476612866</v>
      </c>
      <c r="F64" s="611">
        <v>2194.5187300806429</v>
      </c>
      <c r="G64" s="609">
        <v>3944.9154725806438</v>
      </c>
      <c r="H64" s="609">
        <v>4787.2238919354859</v>
      </c>
      <c r="I64" s="610">
        <v>10600.2479258065</v>
      </c>
      <c r="J64" s="611">
        <v>17055.179862903256</v>
      </c>
      <c r="K64" s="609">
        <v>40634.335903225699</v>
      </c>
      <c r="L64" s="609">
        <v>54839.288112903247</v>
      </c>
      <c r="M64" s="612">
        <v>109581.50722580636</v>
      </c>
    </row>
    <row r="65" spans="1:13" x14ac:dyDescent="0.25">
      <c r="A65" s="200">
        <v>2070</v>
      </c>
      <c r="B65" s="608">
        <v>41.592892278225918</v>
      </c>
      <c r="C65" s="609">
        <v>104.02626401209682</v>
      </c>
      <c r="D65" s="609">
        <v>138.8125840725811</v>
      </c>
      <c r="E65" s="610">
        <v>323.40611808467747</v>
      </c>
      <c r="F65" s="613">
        <v>2226.9311651209573</v>
      </c>
      <c r="G65" s="614">
        <v>3996.6595120967686</v>
      </c>
      <c r="H65" s="614">
        <v>4846.7960766129108</v>
      </c>
      <c r="I65" s="615">
        <v>10740.997975806473</v>
      </c>
      <c r="J65" s="613">
        <v>17294.329697580659</v>
      </c>
      <c r="K65" s="614">
        <v>41105.590241935453</v>
      </c>
      <c r="L65" s="614">
        <v>55427.181814516196</v>
      </c>
      <c r="M65" s="616">
        <v>110877.84806451621</v>
      </c>
    </row>
    <row r="66" spans="1:13" x14ac:dyDescent="0.25">
      <c r="A66" s="200">
        <v>2071</v>
      </c>
      <c r="B66" s="608">
        <v>42.157692951612944</v>
      </c>
      <c r="C66" s="609">
        <v>105.12416137096807</v>
      </c>
      <c r="D66" s="609">
        <v>140.10814209677437</v>
      </c>
      <c r="E66" s="610">
        <v>326.93935140322537</v>
      </c>
      <c r="F66" s="613">
        <v>2259.3436001612863</v>
      </c>
      <c r="G66" s="614">
        <v>4048.4035516129079</v>
      </c>
      <c r="H66" s="614">
        <v>4906.3682612903212</v>
      </c>
      <c r="I66" s="615">
        <v>10881.748025806504</v>
      </c>
      <c r="J66" s="613">
        <v>17533.479532258119</v>
      </c>
      <c r="K66" s="614">
        <v>41576.844580645091</v>
      </c>
      <c r="L66" s="614">
        <v>56015.075516128913</v>
      </c>
      <c r="M66" s="616">
        <v>112174.18890322605</v>
      </c>
    </row>
    <row r="67" spans="1:13" x14ac:dyDescent="0.25">
      <c r="A67" s="200">
        <v>2072</v>
      </c>
      <c r="B67" s="608">
        <v>42.72249362499997</v>
      </c>
      <c r="C67" s="609">
        <v>106.22205872983886</v>
      </c>
      <c r="D67" s="609">
        <v>141.4037001209681</v>
      </c>
      <c r="E67" s="610">
        <v>330.47258472177418</v>
      </c>
      <c r="F67" s="613">
        <v>2291.7560352016008</v>
      </c>
      <c r="G67" s="614">
        <v>4100.1475911290327</v>
      </c>
      <c r="H67" s="614">
        <v>4965.9404459677462</v>
      </c>
      <c r="I67" s="615">
        <v>11022.498075806478</v>
      </c>
      <c r="J67" s="613">
        <v>17772.629366935522</v>
      </c>
      <c r="K67" s="614">
        <v>42048.098919354728</v>
      </c>
      <c r="L67" s="614">
        <v>56602.969217741862</v>
      </c>
      <c r="M67" s="616">
        <v>113470.52974193543</v>
      </c>
    </row>
    <row r="68" spans="1:13" x14ac:dyDescent="0.25">
      <c r="A68" s="200">
        <v>2073</v>
      </c>
      <c r="B68" s="608">
        <v>43.287294298387224</v>
      </c>
      <c r="C68" s="609">
        <v>107.31995608870966</v>
      </c>
      <c r="D68" s="609">
        <v>142.69925814516137</v>
      </c>
      <c r="E68" s="610">
        <v>334.00581804032208</v>
      </c>
      <c r="F68" s="613">
        <v>2324.1684702419298</v>
      </c>
      <c r="G68" s="614">
        <v>4151.8916306451574</v>
      </c>
      <c r="H68" s="614">
        <v>5025.5126306451566</v>
      </c>
      <c r="I68" s="615">
        <v>11163.248125806451</v>
      </c>
      <c r="J68" s="613">
        <v>18011.779201612924</v>
      </c>
      <c r="K68" s="614">
        <v>42519.353258064482</v>
      </c>
      <c r="L68" s="614">
        <v>57190.862919354811</v>
      </c>
      <c r="M68" s="616">
        <v>114766.87058064528</v>
      </c>
    </row>
    <row r="69" spans="1:13" x14ac:dyDescent="0.25">
      <c r="A69" s="200">
        <v>2074</v>
      </c>
      <c r="B69" s="608">
        <v>43.85209497177425</v>
      </c>
      <c r="C69" s="609">
        <v>108.41785344758091</v>
      </c>
      <c r="D69" s="609">
        <v>143.99481616935509</v>
      </c>
      <c r="E69" s="610">
        <v>337.53905135887089</v>
      </c>
      <c r="F69" s="613">
        <v>2356.5809052822588</v>
      </c>
      <c r="G69" s="614">
        <v>4203.6356701612967</v>
      </c>
      <c r="H69" s="614">
        <v>5085.0848153225816</v>
      </c>
      <c r="I69" s="615">
        <v>11303.998175806482</v>
      </c>
      <c r="J69" s="613">
        <v>18250.929036290385</v>
      </c>
      <c r="K69" s="614">
        <v>42990.60759677412</v>
      </c>
      <c r="L69" s="614">
        <v>57778.756620967761</v>
      </c>
      <c r="M69" s="616">
        <v>116063.21141935512</v>
      </c>
    </row>
    <row r="70" spans="1:13" x14ac:dyDescent="0.25">
      <c r="A70" s="200">
        <v>2075</v>
      </c>
      <c r="B70" s="608">
        <v>44.416895645161276</v>
      </c>
      <c r="C70" s="609">
        <v>109.51575080645171</v>
      </c>
      <c r="D70" s="609">
        <v>145.29037419354881</v>
      </c>
      <c r="E70" s="610">
        <v>341.07228467741879</v>
      </c>
      <c r="F70" s="613">
        <v>2388.9933403225732</v>
      </c>
      <c r="G70" s="614">
        <v>4255.3797096774215</v>
      </c>
      <c r="H70" s="614">
        <v>5144.6570000000065</v>
      </c>
      <c r="I70" s="615">
        <v>11444.748225806456</v>
      </c>
      <c r="J70" s="613">
        <v>18490.078870967787</v>
      </c>
      <c r="K70" s="614">
        <v>43461.861935483757</v>
      </c>
      <c r="L70" s="614">
        <v>58366.65032258071</v>
      </c>
      <c r="M70" s="616">
        <v>117359.5522580645</v>
      </c>
    </row>
    <row r="71" spans="1:13" x14ac:dyDescent="0.25">
      <c r="A71" s="200">
        <v>2076</v>
      </c>
      <c r="B71" s="608">
        <v>44.981696318548529</v>
      </c>
      <c r="C71" s="609">
        <v>110.61364816532296</v>
      </c>
      <c r="D71" s="609">
        <v>146.58593221774208</v>
      </c>
      <c r="E71" s="610">
        <v>344.6055179959676</v>
      </c>
      <c r="F71" s="613">
        <v>2421.4057753629022</v>
      </c>
      <c r="G71" s="614">
        <v>4307.1237491935462</v>
      </c>
      <c r="H71" s="614">
        <v>5204.2291846774169</v>
      </c>
      <c r="I71" s="615">
        <v>11585.498275806487</v>
      </c>
      <c r="J71" s="613">
        <v>18729.22870564519</v>
      </c>
      <c r="K71" s="614">
        <v>43933.116274193511</v>
      </c>
      <c r="L71" s="614">
        <v>58954.544024193427</v>
      </c>
      <c r="M71" s="616">
        <v>118655.89309677435</v>
      </c>
    </row>
    <row r="72" spans="1:13" x14ac:dyDescent="0.25">
      <c r="A72" s="200">
        <v>2077</v>
      </c>
      <c r="B72" s="608">
        <v>45.546496991935555</v>
      </c>
      <c r="C72" s="609">
        <v>111.71154552419375</v>
      </c>
      <c r="D72" s="609">
        <v>147.88149024193581</v>
      </c>
      <c r="E72" s="610">
        <v>348.13875131451641</v>
      </c>
      <c r="F72" s="613">
        <v>2453.8182104032167</v>
      </c>
      <c r="G72" s="614">
        <v>4358.8677887096856</v>
      </c>
      <c r="H72" s="614">
        <v>5263.8013693548419</v>
      </c>
      <c r="I72" s="615">
        <v>11726.24832580646</v>
      </c>
      <c r="J72" s="613">
        <v>18968.378540322592</v>
      </c>
      <c r="K72" s="614">
        <v>44404.370612903149</v>
      </c>
      <c r="L72" s="614">
        <v>59542.437725806376</v>
      </c>
      <c r="M72" s="616">
        <v>119952.23393548373</v>
      </c>
    </row>
    <row r="73" spans="1:13" x14ac:dyDescent="0.25">
      <c r="A73" s="200">
        <v>2078</v>
      </c>
      <c r="B73" s="608">
        <v>46.111297665322581</v>
      </c>
      <c r="C73" s="609">
        <v>112.80944288306455</v>
      </c>
      <c r="D73" s="609">
        <v>149.17704826612908</v>
      </c>
      <c r="E73" s="610">
        <v>351.67198463306431</v>
      </c>
      <c r="F73" s="613">
        <v>2486.2306454435457</v>
      </c>
      <c r="G73" s="614">
        <v>4410.6118282258103</v>
      </c>
      <c r="H73" s="614">
        <v>5323.3735540322523</v>
      </c>
      <c r="I73" s="615">
        <v>11866.998375806492</v>
      </c>
      <c r="J73" s="613">
        <v>19207.528375000053</v>
      </c>
      <c r="K73" s="614">
        <v>44875.624951612786</v>
      </c>
      <c r="L73" s="614">
        <v>60130.331427419325</v>
      </c>
      <c r="M73" s="616">
        <v>121248.57477419358</v>
      </c>
    </row>
    <row r="74" spans="1:13" x14ac:dyDescent="0.25">
      <c r="A74" s="200">
        <v>2079</v>
      </c>
      <c r="B74" s="608">
        <v>46.676098338709835</v>
      </c>
      <c r="C74" s="609">
        <v>113.9073402419358</v>
      </c>
      <c r="D74" s="609">
        <v>150.4726062903228</v>
      </c>
      <c r="E74" s="610">
        <v>355.20521795161312</v>
      </c>
      <c r="F74" s="613">
        <v>2518.6430804838601</v>
      </c>
      <c r="G74" s="614">
        <v>4462.3558677419351</v>
      </c>
      <c r="H74" s="614">
        <v>5382.9457387096772</v>
      </c>
      <c r="I74" s="615">
        <v>12007.748425806465</v>
      </c>
      <c r="J74" s="613">
        <v>19446.678209677455</v>
      </c>
      <c r="K74" s="614">
        <v>45346.87929032254</v>
      </c>
      <c r="L74" s="614">
        <v>60718.225129032275</v>
      </c>
      <c r="M74" s="616">
        <v>122544.91561290342</v>
      </c>
    </row>
    <row r="75" spans="1:13" ht="13" thickBot="1" x14ac:dyDescent="0.3">
      <c r="A75" s="186">
        <v>2080</v>
      </c>
      <c r="B75" s="617">
        <v>47.240899012096861</v>
      </c>
      <c r="C75" s="618">
        <v>115.00523760080659</v>
      </c>
      <c r="D75" s="618">
        <v>151.76816431451653</v>
      </c>
      <c r="E75" s="619">
        <v>358.73845127016102</v>
      </c>
      <c r="F75" s="620">
        <v>2551.0555155241891</v>
      </c>
      <c r="G75" s="618">
        <v>4514.0999072580598</v>
      </c>
      <c r="H75" s="618">
        <v>5442.5179233871022</v>
      </c>
      <c r="I75" s="619">
        <v>12148.498475806497</v>
      </c>
      <c r="J75" s="620">
        <v>19685.828044354857</v>
      </c>
      <c r="K75" s="618">
        <v>45818.133629032178</v>
      </c>
      <c r="L75" s="618">
        <v>61306.118830645224</v>
      </c>
      <c r="M75" s="621">
        <v>123841.2564516128</v>
      </c>
    </row>
    <row r="77" spans="1:13" x14ac:dyDescent="0.25">
      <c r="A77" s="66"/>
    </row>
    <row r="78" spans="1:13" x14ac:dyDescent="0.25">
      <c r="A78" s="66"/>
      <c r="B78" s="623"/>
      <c r="C78" s="623"/>
      <c r="D78" s="623"/>
      <c r="E78" s="623"/>
      <c r="F78" s="623"/>
      <c r="G78" s="623"/>
      <c r="H78" s="623"/>
      <c r="I78" s="623"/>
      <c r="J78" s="623"/>
      <c r="K78" s="623"/>
      <c r="L78" s="623"/>
      <c r="M78" s="623"/>
    </row>
    <row r="79" spans="1:13" x14ac:dyDescent="0.25">
      <c r="A79" s="66"/>
      <c r="B79" s="622"/>
      <c r="C79" s="622"/>
      <c r="D79" s="622"/>
      <c r="E79" s="622"/>
      <c r="F79" s="622"/>
      <c r="G79" s="622"/>
      <c r="H79" s="622"/>
      <c r="I79" s="622"/>
      <c r="J79" s="622"/>
      <c r="K79" s="622"/>
      <c r="L79" s="622"/>
      <c r="M79" s="622"/>
    </row>
    <row r="80" spans="1:13" x14ac:dyDescent="0.25">
      <c r="A80" s="66"/>
      <c r="B80" s="624"/>
      <c r="C80" s="624"/>
      <c r="D80" s="624"/>
      <c r="E80" s="624"/>
      <c r="F80" s="624"/>
      <c r="G80" s="624"/>
      <c r="H80" s="624"/>
      <c r="I80" s="624"/>
      <c r="J80" s="624"/>
      <c r="K80" s="624"/>
      <c r="L80" s="624"/>
      <c r="M80" s="624"/>
    </row>
  </sheetData>
  <mergeCells count="5">
    <mergeCell ref="B3:E3"/>
    <mergeCell ref="F3:I3"/>
    <mergeCell ref="J3:M3"/>
    <mergeCell ref="A1:M1"/>
    <mergeCell ref="A3:A4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:AF33"/>
  <sheetViews>
    <sheetView zoomScaleNormal="100" workbookViewId="0">
      <pane ySplit="4" topLeftCell="A17" activePane="bottomLeft" state="frozen"/>
      <selection sqref="A1:D1"/>
      <selection pane="bottomLeft" activeCell="E29" sqref="E29"/>
    </sheetView>
  </sheetViews>
  <sheetFormatPr defaultColWidth="9.453125" defaultRowHeight="12.5" x14ac:dyDescent="0.25"/>
  <cols>
    <col min="1" max="1" width="34.54296875" style="66" bestFit="1" customWidth="1"/>
    <col min="2" max="2" width="8.453125" style="66" bestFit="1" customWidth="1"/>
    <col min="3" max="3" width="9.453125" style="66" bestFit="1" customWidth="1"/>
    <col min="4" max="4" width="10.54296875" style="66" bestFit="1" customWidth="1"/>
    <col min="5" max="22" width="10.54296875" style="66" customWidth="1"/>
    <col min="23" max="25" width="11" style="66" customWidth="1"/>
    <col min="26" max="29" width="9.453125" style="25"/>
    <col min="30" max="30" width="17.7265625" style="25" customWidth="1"/>
    <col min="31" max="31" width="16.453125" style="25" customWidth="1"/>
    <col min="32" max="32" width="13.7265625" style="25" customWidth="1"/>
    <col min="33" max="16384" width="9.453125" style="25"/>
  </cols>
  <sheetData>
    <row r="1" spans="1:32" ht="15.5" x14ac:dyDescent="0.35">
      <c r="A1" s="828" t="s">
        <v>238</v>
      </c>
      <c r="B1" s="828"/>
      <c r="C1" s="828"/>
      <c r="D1" s="828"/>
      <c r="E1" s="828"/>
      <c r="F1" s="828"/>
      <c r="G1" s="828"/>
      <c r="H1" s="828"/>
      <c r="I1" s="828"/>
      <c r="J1" s="828"/>
      <c r="K1" s="828"/>
      <c r="L1" s="828"/>
      <c r="M1" s="828"/>
      <c r="N1" s="828"/>
      <c r="O1" s="828"/>
      <c r="P1" s="828"/>
      <c r="Q1" s="828"/>
      <c r="R1" s="828"/>
      <c r="S1" s="828"/>
      <c r="T1" s="828"/>
      <c r="U1" s="828"/>
      <c r="V1" s="828"/>
      <c r="W1" s="828"/>
      <c r="X1" s="828"/>
      <c r="Y1" s="828"/>
    </row>
    <row r="2" spans="1:32" ht="13" thickBot="1" x14ac:dyDescent="0.3"/>
    <row r="3" spans="1:32" ht="42" customHeight="1" x14ac:dyDescent="0.3">
      <c r="A3" s="831" t="s">
        <v>75</v>
      </c>
      <c r="B3" s="820" t="s">
        <v>212</v>
      </c>
      <c r="C3" s="821"/>
      <c r="D3" s="821"/>
      <c r="E3" s="820" t="s">
        <v>270</v>
      </c>
      <c r="F3" s="821"/>
      <c r="G3" s="821"/>
      <c r="H3" s="820" t="s">
        <v>271</v>
      </c>
      <c r="I3" s="821"/>
      <c r="J3" s="829"/>
      <c r="K3" s="820" t="s">
        <v>266</v>
      </c>
      <c r="L3" s="821"/>
      <c r="M3" s="830"/>
      <c r="N3" s="833" t="s">
        <v>267</v>
      </c>
      <c r="O3" s="834"/>
      <c r="P3" s="835"/>
      <c r="Q3" s="822" t="s">
        <v>319</v>
      </c>
      <c r="R3" s="822"/>
      <c r="S3" s="823"/>
      <c r="T3" s="822" t="s">
        <v>317</v>
      </c>
      <c r="U3" s="822"/>
      <c r="V3" s="823"/>
      <c r="W3" s="822" t="s">
        <v>318</v>
      </c>
      <c r="X3" s="822"/>
      <c r="Y3" s="823"/>
      <c r="AD3" s="524" t="s">
        <v>272</v>
      </c>
      <c r="AE3" s="524" t="s">
        <v>273</v>
      </c>
      <c r="AF3" s="525" t="s">
        <v>274</v>
      </c>
    </row>
    <row r="4" spans="1:32" ht="13.5" thickBot="1" x14ac:dyDescent="0.3">
      <c r="A4" s="832"/>
      <c r="B4" s="201" t="s">
        <v>3</v>
      </c>
      <c r="C4" s="202" t="s">
        <v>124</v>
      </c>
      <c r="D4" s="202" t="s">
        <v>18</v>
      </c>
      <c r="E4" s="201" t="s">
        <v>3</v>
      </c>
      <c r="F4" s="202" t="s">
        <v>124</v>
      </c>
      <c r="G4" s="202" t="s">
        <v>18</v>
      </c>
      <c r="H4" s="201" t="s">
        <v>3</v>
      </c>
      <c r="I4" s="202" t="s">
        <v>124</v>
      </c>
      <c r="J4" s="450" t="s">
        <v>18</v>
      </c>
      <c r="K4" s="201" t="s">
        <v>3</v>
      </c>
      <c r="L4" s="202" t="s">
        <v>124</v>
      </c>
      <c r="M4" s="203" t="s">
        <v>18</v>
      </c>
      <c r="N4" s="201" t="s">
        <v>3</v>
      </c>
      <c r="O4" s="202" t="s">
        <v>124</v>
      </c>
      <c r="P4" s="203" t="s">
        <v>18</v>
      </c>
      <c r="Q4" s="202" t="s">
        <v>3</v>
      </c>
      <c r="R4" s="202" t="s">
        <v>124</v>
      </c>
      <c r="S4" s="203" t="s">
        <v>18</v>
      </c>
      <c r="T4" s="202" t="s">
        <v>3</v>
      </c>
      <c r="U4" s="202" t="s">
        <v>124</v>
      </c>
      <c r="V4" s="203" t="s">
        <v>18</v>
      </c>
      <c r="W4" s="202" t="s">
        <v>3</v>
      </c>
      <c r="X4" s="202" t="s">
        <v>124</v>
      </c>
      <c r="Y4" s="203" t="s">
        <v>18</v>
      </c>
      <c r="AD4" s="526">
        <v>104.624</v>
      </c>
      <c r="AE4" s="526">
        <v>110.29600000000001</v>
      </c>
      <c r="AF4" s="527">
        <f>AE4/AD4</f>
        <v>1.0542131824437988</v>
      </c>
    </row>
    <row r="5" spans="1:32" ht="13" x14ac:dyDescent="0.25">
      <c r="A5" s="457" t="s">
        <v>268</v>
      </c>
      <c r="B5" s="458"/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  <c r="N5" s="459"/>
      <c r="O5" s="459"/>
      <c r="P5" s="459"/>
      <c r="Q5" s="459"/>
      <c r="R5" s="459"/>
      <c r="S5" s="459"/>
      <c r="T5" s="459"/>
      <c r="U5" s="459"/>
      <c r="V5" s="459"/>
      <c r="W5" s="557"/>
      <c r="X5" s="459"/>
      <c r="Y5" s="460"/>
    </row>
    <row r="6" spans="1:32" x14ac:dyDescent="0.25">
      <c r="A6" s="295">
        <v>2020</v>
      </c>
      <c r="B6" s="193"/>
      <c r="C6" s="194"/>
      <c r="D6" s="453"/>
      <c r="E6" s="502"/>
      <c r="F6" s="503"/>
      <c r="G6" s="504"/>
      <c r="H6" s="454"/>
      <c r="I6" s="452"/>
      <c r="J6" s="455"/>
      <c r="K6" s="454"/>
      <c r="L6" s="452"/>
      <c r="M6" s="455"/>
      <c r="N6" s="481"/>
      <c r="O6" s="482"/>
      <c r="P6" s="483"/>
      <c r="Q6" s="558"/>
      <c r="R6" s="555"/>
      <c r="S6" s="555"/>
      <c r="T6" s="558"/>
      <c r="U6" s="555"/>
      <c r="V6" s="555"/>
      <c r="W6" s="456"/>
      <c r="X6" s="194"/>
      <c r="Y6" s="195"/>
    </row>
    <row r="7" spans="1:32" x14ac:dyDescent="0.25">
      <c r="A7" s="293" t="s">
        <v>209</v>
      </c>
      <c r="B7" s="196">
        <v>8100</v>
      </c>
      <c r="C7" s="197">
        <v>81000</v>
      </c>
      <c r="D7" s="461">
        <v>380000</v>
      </c>
      <c r="E7" s="626">
        <v>3000</v>
      </c>
      <c r="F7" s="529">
        <v>28000</v>
      </c>
      <c r="G7" s="515">
        <v>150000</v>
      </c>
      <c r="H7" s="498">
        <v>4300</v>
      </c>
      <c r="I7" s="496">
        <v>60000</v>
      </c>
      <c r="J7" s="497">
        <v>230000</v>
      </c>
      <c r="K7" s="498">
        <v>4000</v>
      </c>
      <c r="L7" s="496">
        <v>90000</v>
      </c>
      <c r="M7" s="497">
        <v>260000</v>
      </c>
      <c r="N7" s="490">
        <f>ROUND((6200*AF4), -2)</f>
        <v>6500</v>
      </c>
      <c r="O7" s="491">
        <f>ROUND((42000*AF4), -3)</f>
        <v>44000</v>
      </c>
      <c r="P7" s="491">
        <f>ROUND((150000*AF4), -4)</f>
        <v>160000</v>
      </c>
      <c r="Q7" s="559">
        <v>7500</v>
      </c>
      <c r="R7" s="560">
        <v>130000</v>
      </c>
      <c r="S7" s="560">
        <v>740000</v>
      </c>
      <c r="T7" s="559">
        <v>6800</v>
      </c>
      <c r="U7" s="560">
        <v>110000</v>
      </c>
      <c r="V7" s="560">
        <v>620000</v>
      </c>
      <c r="W7" s="561">
        <v>6100</v>
      </c>
      <c r="X7" s="562">
        <v>320000</v>
      </c>
      <c r="Y7" s="563">
        <v>510000</v>
      </c>
    </row>
    <row r="8" spans="1:32" x14ac:dyDescent="0.25">
      <c r="A8" s="293" t="s">
        <v>210</v>
      </c>
      <c r="B8" s="196">
        <v>18000</v>
      </c>
      <c r="C8" s="197">
        <v>190000</v>
      </c>
      <c r="D8" s="461">
        <v>870000</v>
      </c>
      <c r="E8" s="530">
        <v>6600</v>
      </c>
      <c r="F8" s="529">
        <v>65000</v>
      </c>
      <c r="G8" s="515">
        <v>340000</v>
      </c>
      <c r="H8" s="498">
        <v>10000</v>
      </c>
      <c r="I8" s="496">
        <v>140000</v>
      </c>
      <c r="J8" s="497">
        <v>510000</v>
      </c>
      <c r="K8" s="498">
        <v>9000</v>
      </c>
      <c r="L8" s="496">
        <v>200000</v>
      </c>
      <c r="M8" s="497">
        <v>590000</v>
      </c>
      <c r="N8" s="490">
        <f>ROUND((14000*AF4), -3)</f>
        <v>15000</v>
      </c>
      <c r="O8" s="491">
        <f>ROUND((96000*AF4), -4)</f>
        <v>100000</v>
      </c>
      <c r="P8" s="491">
        <f>ROUND((350000*AF4), -4)</f>
        <v>370000</v>
      </c>
      <c r="Q8" s="564">
        <v>17000</v>
      </c>
      <c r="R8" s="565">
        <v>300000</v>
      </c>
      <c r="S8" s="565">
        <v>1700000</v>
      </c>
      <c r="T8" s="564">
        <v>15000</v>
      </c>
      <c r="U8" s="565">
        <v>240000</v>
      </c>
      <c r="V8" s="565">
        <v>1400000</v>
      </c>
      <c r="W8" s="566">
        <v>14000</v>
      </c>
      <c r="X8" s="567">
        <v>720000</v>
      </c>
      <c r="Y8" s="568">
        <v>1200000</v>
      </c>
    </row>
    <row r="9" spans="1:32" x14ac:dyDescent="0.25">
      <c r="A9" s="296" t="s">
        <v>211</v>
      </c>
      <c r="B9" s="297">
        <v>13000</v>
      </c>
      <c r="C9" s="298">
        <v>140000</v>
      </c>
      <c r="D9" s="462">
        <v>630000</v>
      </c>
      <c r="E9" s="516">
        <v>4800</v>
      </c>
      <c r="F9" s="517">
        <v>47000</v>
      </c>
      <c r="G9" s="518">
        <v>250000</v>
      </c>
      <c r="H9" s="505">
        <v>7000</v>
      </c>
      <c r="I9" s="499">
        <v>100000</v>
      </c>
      <c r="J9" s="500">
        <v>370000</v>
      </c>
      <c r="K9" s="505">
        <v>7000</v>
      </c>
      <c r="L9" s="499">
        <v>150000</v>
      </c>
      <c r="M9" s="500">
        <v>430000</v>
      </c>
      <c r="N9" s="506">
        <f>ROUND((AVERAGE(N7:N8)), -3)</f>
        <v>11000</v>
      </c>
      <c r="O9" s="507">
        <f t="shared" ref="O9" si="0">ROUND((AVERAGE(O7:O8)), -3)</f>
        <v>72000</v>
      </c>
      <c r="P9" s="507">
        <f>ROUND((AVERAGE(P7:P8)), -4)</f>
        <v>270000</v>
      </c>
      <c r="Q9" s="569">
        <v>12000</v>
      </c>
      <c r="R9" s="570">
        <v>220000</v>
      </c>
      <c r="S9" s="570">
        <v>1200000</v>
      </c>
      <c r="T9" s="569">
        <v>11000</v>
      </c>
      <c r="U9" s="570">
        <v>180000</v>
      </c>
      <c r="V9" s="570">
        <v>1000000</v>
      </c>
      <c r="W9" s="571">
        <v>10050</v>
      </c>
      <c r="X9" s="572">
        <v>520000</v>
      </c>
      <c r="Y9" s="573">
        <v>855000</v>
      </c>
    </row>
    <row r="10" spans="1:32" x14ac:dyDescent="0.25">
      <c r="A10" s="295">
        <v>2025</v>
      </c>
      <c r="B10" s="193"/>
      <c r="C10" s="194"/>
      <c r="D10" s="453"/>
      <c r="E10" s="502"/>
      <c r="F10" s="503"/>
      <c r="G10" s="504"/>
      <c r="H10" s="454"/>
      <c r="I10" s="452"/>
      <c r="J10" s="455"/>
      <c r="K10" s="454"/>
      <c r="L10" s="452"/>
      <c r="M10" s="455"/>
      <c r="N10" s="481"/>
      <c r="O10" s="482"/>
      <c r="P10" s="483"/>
      <c r="Q10" s="558"/>
      <c r="R10" s="555"/>
      <c r="S10" s="555"/>
      <c r="T10" s="558"/>
      <c r="U10" s="555"/>
      <c r="V10" s="555"/>
      <c r="W10" s="464"/>
      <c r="X10" s="194"/>
      <c r="Y10" s="195"/>
    </row>
    <row r="11" spans="1:32" x14ac:dyDescent="0.25">
      <c r="A11" s="293" t="s">
        <v>209</v>
      </c>
      <c r="B11" s="196">
        <v>8800</v>
      </c>
      <c r="C11" s="197">
        <v>90000</v>
      </c>
      <c r="D11" s="461">
        <v>420000</v>
      </c>
      <c r="E11" s="528">
        <v>3000</v>
      </c>
      <c r="F11" s="529">
        <v>28000</v>
      </c>
      <c r="G11" s="515">
        <v>150000</v>
      </c>
      <c r="H11" s="498">
        <v>4100</v>
      </c>
      <c r="I11" s="496">
        <v>60000</v>
      </c>
      <c r="J11" s="497">
        <v>230000</v>
      </c>
      <c r="K11" s="498">
        <v>3900</v>
      </c>
      <c r="L11" s="496">
        <v>90000</v>
      </c>
      <c r="M11" s="497">
        <v>260000</v>
      </c>
      <c r="N11" s="490">
        <f>ROUND((6700*AF4), -2)</f>
        <v>7100</v>
      </c>
      <c r="O11" s="491">
        <f>ROUND((46000*AF4), -3)</f>
        <v>48000</v>
      </c>
      <c r="P11" s="491">
        <f>ROUND((170000*AF4), -4)</f>
        <v>180000</v>
      </c>
      <c r="Q11" s="559">
        <v>7500</v>
      </c>
      <c r="R11" s="560">
        <v>130000</v>
      </c>
      <c r="S11" s="560">
        <v>740000</v>
      </c>
      <c r="T11" s="559">
        <v>6800</v>
      </c>
      <c r="U11" s="560">
        <v>110000</v>
      </c>
      <c r="V11" s="560">
        <v>620000</v>
      </c>
      <c r="W11" s="561">
        <v>6100</v>
      </c>
      <c r="X11" s="562">
        <v>320000</v>
      </c>
      <c r="Y11" s="563">
        <v>510000</v>
      </c>
    </row>
    <row r="12" spans="1:32" x14ac:dyDescent="0.25">
      <c r="A12" s="293" t="s">
        <v>210</v>
      </c>
      <c r="B12" s="196">
        <v>20000</v>
      </c>
      <c r="C12" s="197">
        <v>200000</v>
      </c>
      <c r="D12" s="461">
        <v>950000</v>
      </c>
      <c r="E12" s="530">
        <v>6600</v>
      </c>
      <c r="F12" s="529">
        <v>65000</v>
      </c>
      <c r="G12" s="515">
        <v>340000</v>
      </c>
      <c r="H12" s="498">
        <v>9000</v>
      </c>
      <c r="I12" s="496">
        <v>140000</v>
      </c>
      <c r="J12" s="497">
        <v>510000</v>
      </c>
      <c r="K12" s="498">
        <v>9000</v>
      </c>
      <c r="L12" s="496">
        <v>210000</v>
      </c>
      <c r="M12" s="497">
        <v>590000</v>
      </c>
      <c r="N12" s="490">
        <f>ROUND((15000*AF4), -3)</f>
        <v>16000</v>
      </c>
      <c r="O12" s="491">
        <f>ROUND((100000*AF4), -4)</f>
        <v>110000</v>
      </c>
      <c r="P12" s="491">
        <f>ROUND((370000*AF4), -4)</f>
        <v>390000</v>
      </c>
      <c r="Q12" s="564">
        <v>17000</v>
      </c>
      <c r="R12" s="565">
        <v>300000</v>
      </c>
      <c r="S12" s="565">
        <v>1700000</v>
      </c>
      <c r="T12" s="564">
        <v>15000</v>
      </c>
      <c r="U12" s="565">
        <v>240000</v>
      </c>
      <c r="V12" s="565">
        <v>1400000</v>
      </c>
      <c r="W12" s="566">
        <v>14000</v>
      </c>
      <c r="X12" s="567">
        <v>720000</v>
      </c>
      <c r="Y12" s="568">
        <v>1200000</v>
      </c>
    </row>
    <row r="13" spans="1:32" x14ac:dyDescent="0.25">
      <c r="A13" s="296" t="s">
        <v>211</v>
      </c>
      <c r="B13" s="297">
        <v>15000</v>
      </c>
      <c r="C13" s="298">
        <v>150000</v>
      </c>
      <c r="D13" s="462">
        <v>680000</v>
      </c>
      <c r="E13" s="516">
        <v>4800</v>
      </c>
      <c r="F13" s="517">
        <v>47000</v>
      </c>
      <c r="G13" s="518">
        <v>250000</v>
      </c>
      <c r="H13" s="505">
        <v>7000</v>
      </c>
      <c r="I13" s="499">
        <v>100000</v>
      </c>
      <c r="J13" s="500">
        <v>370000</v>
      </c>
      <c r="K13" s="505">
        <v>6000</v>
      </c>
      <c r="L13" s="499">
        <v>150000</v>
      </c>
      <c r="M13" s="500">
        <v>430000</v>
      </c>
      <c r="N13" s="506">
        <f>ROUND((AVERAGE(N11:N12)), -3)</f>
        <v>12000</v>
      </c>
      <c r="O13" s="507">
        <f t="shared" ref="O13" si="1">ROUND((AVERAGE(O11:O12)), -3)</f>
        <v>79000</v>
      </c>
      <c r="P13" s="507">
        <f>ROUND((AVERAGE(P11:P12)), -4)</f>
        <v>290000</v>
      </c>
      <c r="Q13" s="569">
        <v>12000</v>
      </c>
      <c r="R13" s="570">
        <v>220000</v>
      </c>
      <c r="S13" s="570">
        <v>1200000</v>
      </c>
      <c r="T13" s="569">
        <v>11000</v>
      </c>
      <c r="U13" s="570">
        <v>180000</v>
      </c>
      <c r="V13" s="570">
        <v>1000000</v>
      </c>
      <c r="W13" s="571">
        <v>10050</v>
      </c>
      <c r="X13" s="572">
        <v>520000</v>
      </c>
      <c r="Y13" s="573">
        <v>855000</v>
      </c>
    </row>
    <row r="14" spans="1:32" x14ac:dyDescent="0.25">
      <c r="A14" s="295">
        <v>2030</v>
      </c>
      <c r="B14" s="193"/>
      <c r="C14" s="194"/>
      <c r="D14" s="453"/>
      <c r="E14" s="502"/>
      <c r="F14" s="503"/>
      <c r="G14" s="504"/>
      <c r="H14" s="454"/>
      <c r="I14" s="452"/>
      <c r="J14" s="455"/>
      <c r="K14" s="454"/>
      <c r="L14" s="452"/>
      <c r="M14" s="455"/>
      <c r="N14" s="493"/>
      <c r="O14" s="494"/>
      <c r="P14" s="494"/>
      <c r="Q14" s="493"/>
      <c r="R14" s="494"/>
      <c r="S14" s="494"/>
      <c r="T14" s="493"/>
      <c r="U14" s="494"/>
      <c r="V14" s="494"/>
      <c r="W14" s="456"/>
      <c r="X14" s="194"/>
      <c r="Y14" s="195"/>
    </row>
    <row r="15" spans="1:32" x14ac:dyDescent="0.25">
      <c r="A15" s="293" t="s">
        <v>209</v>
      </c>
      <c r="B15" s="196">
        <v>9600</v>
      </c>
      <c r="C15" s="197">
        <v>98000</v>
      </c>
      <c r="D15" s="461">
        <v>450000</v>
      </c>
      <c r="E15" s="528">
        <v>3000</v>
      </c>
      <c r="F15" s="529">
        <v>28000</v>
      </c>
      <c r="G15" s="515">
        <v>150000</v>
      </c>
      <c r="H15" s="498">
        <v>4000</v>
      </c>
      <c r="I15" s="496">
        <v>60000</v>
      </c>
      <c r="J15" s="497">
        <v>230000</v>
      </c>
      <c r="K15" s="498">
        <v>3900</v>
      </c>
      <c r="L15" s="496">
        <v>90000</v>
      </c>
      <c r="M15" s="497">
        <v>260000</v>
      </c>
      <c r="N15" s="490">
        <f>ROUND((7200*AF4), -2)</f>
        <v>7600</v>
      </c>
      <c r="O15" s="491">
        <f>ROUND((49000*AF4), -3)</f>
        <v>52000</v>
      </c>
      <c r="P15" s="491">
        <f>ROUND((180000*AF4), -3)</f>
        <v>190000</v>
      </c>
      <c r="Q15" s="559">
        <v>7500</v>
      </c>
      <c r="R15" s="560">
        <v>130000</v>
      </c>
      <c r="S15" s="560">
        <v>740000</v>
      </c>
      <c r="T15" s="559">
        <v>6800</v>
      </c>
      <c r="U15" s="560">
        <v>110000</v>
      </c>
      <c r="V15" s="560">
        <v>620000</v>
      </c>
      <c r="W15" s="561">
        <v>6100</v>
      </c>
      <c r="X15" s="562">
        <v>320000</v>
      </c>
      <c r="Y15" s="563">
        <v>510000</v>
      </c>
    </row>
    <row r="16" spans="1:32" x14ac:dyDescent="0.25">
      <c r="A16" s="293" t="s">
        <v>210</v>
      </c>
      <c r="B16" s="196">
        <v>22000</v>
      </c>
      <c r="C16" s="197">
        <v>220000</v>
      </c>
      <c r="D16" s="461">
        <f>ROUND((1030000), -5)</f>
        <v>1000000</v>
      </c>
      <c r="E16" s="530">
        <v>6600</v>
      </c>
      <c r="F16" s="529">
        <v>65000</v>
      </c>
      <c r="G16" s="515">
        <v>340000</v>
      </c>
      <c r="H16" s="498">
        <v>9000</v>
      </c>
      <c r="I16" s="496">
        <v>140000</v>
      </c>
      <c r="J16" s="497">
        <v>510000</v>
      </c>
      <c r="K16" s="498">
        <v>9000</v>
      </c>
      <c r="L16" s="496">
        <v>210000</v>
      </c>
      <c r="M16" s="497">
        <v>590000</v>
      </c>
      <c r="N16" s="490">
        <f>ROUND((16000*AF4), -3)</f>
        <v>17000</v>
      </c>
      <c r="O16" s="491">
        <f>ROUND((110000*AF4), -4)</f>
        <v>120000</v>
      </c>
      <c r="P16" s="491">
        <f>ROUND((410000*AF4), -4)</f>
        <v>430000</v>
      </c>
      <c r="Q16" s="564">
        <v>17000</v>
      </c>
      <c r="R16" s="565">
        <v>300000</v>
      </c>
      <c r="S16" s="565">
        <v>1700000</v>
      </c>
      <c r="T16" s="564">
        <v>15000</v>
      </c>
      <c r="U16" s="565">
        <v>240000</v>
      </c>
      <c r="V16" s="565">
        <v>1400000</v>
      </c>
      <c r="W16" s="566">
        <v>14000</v>
      </c>
      <c r="X16" s="567">
        <v>720000</v>
      </c>
      <c r="Y16" s="568">
        <v>1200000</v>
      </c>
    </row>
    <row r="17" spans="1:25" ht="13" thickBot="1" x14ac:dyDescent="0.3">
      <c r="A17" s="294" t="s">
        <v>211</v>
      </c>
      <c r="B17" s="198">
        <v>16000</v>
      </c>
      <c r="C17" s="199">
        <v>160000</v>
      </c>
      <c r="D17" s="463">
        <v>750000</v>
      </c>
      <c r="E17" s="516">
        <v>4800</v>
      </c>
      <c r="F17" s="517">
        <v>47000</v>
      </c>
      <c r="G17" s="518">
        <v>250000</v>
      </c>
      <c r="H17" s="509">
        <v>7000</v>
      </c>
      <c r="I17" s="510">
        <v>100000</v>
      </c>
      <c r="J17" s="511">
        <v>370000</v>
      </c>
      <c r="K17" s="509">
        <v>6000</v>
      </c>
      <c r="L17" s="510">
        <v>150000</v>
      </c>
      <c r="M17" s="511">
        <v>430000</v>
      </c>
      <c r="N17" s="512">
        <f>ROUND((AVERAGE(N15:N16)), -3)</f>
        <v>12000</v>
      </c>
      <c r="O17" s="513">
        <f>ROUND((AVERAGE(O15:O16)), -3)</f>
        <v>86000</v>
      </c>
      <c r="P17" s="513">
        <f>ROUND((AVERAGE(P15:P16)), -4)</f>
        <v>310000</v>
      </c>
      <c r="Q17" s="569">
        <v>12000</v>
      </c>
      <c r="R17" s="570">
        <v>220000</v>
      </c>
      <c r="S17" s="570">
        <v>1200000</v>
      </c>
      <c r="T17" s="569">
        <v>11000</v>
      </c>
      <c r="U17" s="570">
        <v>180000</v>
      </c>
      <c r="V17" s="570">
        <v>1000000</v>
      </c>
      <c r="W17" s="571">
        <v>10050</v>
      </c>
      <c r="X17" s="572">
        <v>520000</v>
      </c>
      <c r="Y17" s="573">
        <v>855000</v>
      </c>
    </row>
    <row r="18" spans="1:25" ht="13" x14ac:dyDescent="0.25">
      <c r="A18" s="457" t="s">
        <v>269</v>
      </c>
      <c r="B18" s="458"/>
      <c r="C18" s="459"/>
      <c r="D18" s="459"/>
      <c r="E18" s="459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59"/>
      <c r="R18" s="459"/>
      <c r="S18" s="459"/>
      <c r="T18" s="459"/>
      <c r="U18" s="459"/>
      <c r="V18" s="459"/>
      <c r="W18" s="556"/>
      <c r="X18" s="459"/>
      <c r="Y18" s="460"/>
    </row>
    <row r="19" spans="1:25" x14ac:dyDescent="0.25">
      <c r="A19" s="295">
        <v>2020</v>
      </c>
      <c r="B19" s="193"/>
      <c r="C19" s="194"/>
      <c r="D19" s="453"/>
      <c r="E19" s="502"/>
      <c r="F19" s="503"/>
      <c r="G19" s="504"/>
      <c r="H19" s="454"/>
      <c r="I19" s="452"/>
      <c r="J19" s="455"/>
      <c r="K19" s="454"/>
      <c r="L19" s="452"/>
      <c r="M19" s="455"/>
      <c r="N19" s="493"/>
      <c r="O19" s="494"/>
      <c r="P19" s="495"/>
      <c r="Q19" s="494"/>
      <c r="R19" s="494"/>
      <c r="S19" s="494"/>
      <c r="T19" s="493"/>
      <c r="U19" s="494"/>
      <c r="V19" s="494"/>
      <c r="W19" s="456"/>
      <c r="X19" s="194"/>
      <c r="Y19" s="195"/>
    </row>
    <row r="20" spans="1:25" x14ac:dyDescent="0.25">
      <c r="A20" s="293" t="s">
        <v>209</v>
      </c>
      <c r="B20" s="196">
        <v>7300</v>
      </c>
      <c r="C20" s="197">
        <v>74000</v>
      </c>
      <c r="D20" s="461">
        <v>350000</v>
      </c>
      <c r="E20" s="627">
        <v>2700</v>
      </c>
      <c r="F20" s="628">
        <v>25000</v>
      </c>
      <c r="G20" s="629">
        <v>130000</v>
      </c>
      <c r="H20" s="498">
        <v>3900</v>
      </c>
      <c r="I20" s="496">
        <v>55000</v>
      </c>
      <c r="J20" s="497">
        <v>200000</v>
      </c>
      <c r="K20" s="498">
        <v>3600</v>
      </c>
      <c r="L20" s="496">
        <v>80000</v>
      </c>
      <c r="M20" s="497">
        <v>240000</v>
      </c>
      <c r="N20" s="490">
        <f>ROUND((5600*AF4), -2)</f>
        <v>5900</v>
      </c>
      <c r="O20" s="491">
        <f>ROUND((38000*AF4), -3)</f>
        <v>40000</v>
      </c>
      <c r="P20" s="492">
        <f>ROUND((140000*AF4), -4)</f>
        <v>150000</v>
      </c>
      <c r="Q20" s="574">
        <v>6800</v>
      </c>
      <c r="R20" s="574">
        <v>120000</v>
      </c>
      <c r="S20" s="574">
        <v>670000</v>
      </c>
      <c r="T20" s="575">
        <v>6200</v>
      </c>
      <c r="U20" s="574">
        <v>96000</v>
      </c>
      <c r="V20" s="574">
        <v>560000</v>
      </c>
      <c r="W20" s="566">
        <v>5500</v>
      </c>
      <c r="X20" s="567">
        <v>290000</v>
      </c>
      <c r="Y20" s="568">
        <v>460000</v>
      </c>
    </row>
    <row r="21" spans="1:25" x14ac:dyDescent="0.25">
      <c r="A21" s="293" t="s">
        <v>210</v>
      </c>
      <c r="B21" s="196">
        <v>17000</v>
      </c>
      <c r="C21" s="197">
        <v>170000</v>
      </c>
      <c r="D21" s="461">
        <v>790000</v>
      </c>
      <c r="E21" s="627">
        <v>6200</v>
      </c>
      <c r="F21" s="628">
        <v>60000</v>
      </c>
      <c r="G21" s="629">
        <v>310000</v>
      </c>
      <c r="H21" s="498">
        <v>9000</v>
      </c>
      <c r="I21" s="496">
        <v>120000</v>
      </c>
      <c r="J21" s="497">
        <v>460000</v>
      </c>
      <c r="K21" s="498">
        <v>8200</v>
      </c>
      <c r="L21" s="496">
        <v>180000</v>
      </c>
      <c r="M21" s="497">
        <v>530000</v>
      </c>
      <c r="N21" s="490">
        <f>ROUND((13000*AF4), -3)</f>
        <v>14000</v>
      </c>
      <c r="O21" s="491">
        <f>ROUND((86000*AF4), -3)</f>
        <v>91000</v>
      </c>
      <c r="P21" s="492">
        <f>ROUND((310000*AF4), -4)</f>
        <v>330000</v>
      </c>
      <c r="Q21" s="574">
        <v>15000</v>
      </c>
      <c r="R21" s="574">
        <v>270000</v>
      </c>
      <c r="S21" s="574">
        <v>1500000</v>
      </c>
      <c r="T21" s="575">
        <v>14000</v>
      </c>
      <c r="U21" s="574">
        <v>220000</v>
      </c>
      <c r="V21" s="574">
        <v>1300000</v>
      </c>
      <c r="W21" s="566">
        <v>12000</v>
      </c>
      <c r="X21" s="567">
        <v>650000</v>
      </c>
      <c r="Y21" s="568">
        <v>1000000</v>
      </c>
    </row>
    <row r="22" spans="1:25" x14ac:dyDescent="0.25">
      <c r="A22" s="296" t="s">
        <v>211</v>
      </c>
      <c r="B22" s="297">
        <v>12000</v>
      </c>
      <c r="C22" s="298">
        <v>130000</v>
      </c>
      <c r="D22" s="462">
        <v>570000</v>
      </c>
      <c r="E22" s="516">
        <v>4500</v>
      </c>
      <c r="F22" s="517">
        <v>43000</v>
      </c>
      <c r="G22" s="518">
        <v>220000</v>
      </c>
      <c r="H22" s="505">
        <v>6000</v>
      </c>
      <c r="I22" s="499">
        <v>90000</v>
      </c>
      <c r="J22" s="500">
        <v>330000</v>
      </c>
      <c r="K22" s="505">
        <v>6000</v>
      </c>
      <c r="L22" s="499">
        <v>130000</v>
      </c>
      <c r="M22" s="500">
        <v>390000</v>
      </c>
      <c r="N22" s="506">
        <f>ROUND((AVERAGE(N20:N21)), -2)</f>
        <v>10000</v>
      </c>
      <c r="O22" s="507">
        <f>ROUND((AVERAGE(O20:O21)), -3)</f>
        <v>66000</v>
      </c>
      <c r="P22" s="508">
        <f>ROUND((AVERAGE(P20:P21)), -4)</f>
        <v>240000</v>
      </c>
      <c r="Q22" s="507">
        <v>11000</v>
      </c>
      <c r="R22" s="507">
        <v>200000</v>
      </c>
      <c r="S22" s="507">
        <v>1100000</v>
      </c>
      <c r="T22" s="506">
        <v>10000</v>
      </c>
      <c r="U22" s="507">
        <v>160000</v>
      </c>
      <c r="V22" s="507">
        <v>930000</v>
      </c>
      <c r="W22" s="465">
        <v>8800</v>
      </c>
      <c r="X22" s="501">
        <v>470000</v>
      </c>
      <c r="Y22" s="299">
        <v>730000</v>
      </c>
    </row>
    <row r="23" spans="1:25" x14ac:dyDescent="0.25">
      <c r="A23" s="295">
        <v>2025</v>
      </c>
      <c r="B23" s="193"/>
      <c r="C23" s="194"/>
      <c r="D23" s="453"/>
      <c r="E23" s="502"/>
      <c r="F23" s="503"/>
      <c r="G23" s="504"/>
      <c r="H23" s="454"/>
      <c r="I23" s="452"/>
      <c r="J23" s="455"/>
      <c r="K23" s="454"/>
      <c r="L23" s="452"/>
      <c r="M23" s="455"/>
      <c r="N23" s="493"/>
      <c r="O23" s="494"/>
      <c r="P23" s="495"/>
      <c r="Q23" s="494"/>
      <c r="R23" s="494"/>
      <c r="S23" s="494"/>
      <c r="T23" s="493"/>
      <c r="U23" s="494"/>
      <c r="V23" s="494"/>
      <c r="W23" s="456"/>
      <c r="X23" s="194"/>
      <c r="Y23" s="195"/>
    </row>
    <row r="24" spans="1:25" x14ac:dyDescent="0.25">
      <c r="A24" s="293" t="s">
        <v>209</v>
      </c>
      <c r="B24" s="196">
        <v>7900</v>
      </c>
      <c r="C24" s="197">
        <v>80000</v>
      </c>
      <c r="D24" s="461">
        <v>380000</v>
      </c>
      <c r="E24" s="627">
        <v>2700</v>
      </c>
      <c r="F24" s="628">
        <v>25000</v>
      </c>
      <c r="G24" s="629">
        <v>130000</v>
      </c>
      <c r="H24" s="498">
        <v>3700</v>
      </c>
      <c r="I24" s="496">
        <v>56000</v>
      </c>
      <c r="J24" s="497">
        <v>200000</v>
      </c>
      <c r="K24" s="498">
        <v>3600</v>
      </c>
      <c r="L24" s="496">
        <v>83000</v>
      </c>
      <c r="M24" s="497">
        <v>240000</v>
      </c>
      <c r="N24" s="490">
        <f>ROUND((6000*AF4), -2)</f>
        <v>6300</v>
      </c>
      <c r="O24" s="491">
        <f>ROUND((41000*AF4), -3)</f>
        <v>43000</v>
      </c>
      <c r="P24" s="492">
        <f>ROUND((150000*AF4), -4)</f>
        <v>160000</v>
      </c>
      <c r="Q24" s="574">
        <v>6800</v>
      </c>
      <c r="R24" s="574">
        <v>120000</v>
      </c>
      <c r="S24" s="574">
        <v>670000</v>
      </c>
      <c r="T24" s="575">
        <v>6200</v>
      </c>
      <c r="U24" s="574">
        <v>96000</v>
      </c>
      <c r="V24" s="574">
        <v>560000</v>
      </c>
      <c r="W24" s="566">
        <v>5500</v>
      </c>
      <c r="X24" s="567">
        <v>290000</v>
      </c>
      <c r="Y24" s="568">
        <v>460000</v>
      </c>
    </row>
    <row r="25" spans="1:25" x14ac:dyDescent="0.25">
      <c r="A25" s="293" t="s">
        <v>210</v>
      </c>
      <c r="B25" s="196">
        <v>18000</v>
      </c>
      <c r="C25" s="197">
        <v>180000</v>
      </c>
      <c r="D25" s="461">
        <v>850000</v>
      </c>
      <c r="E25" s="627">
        <v>6200</v>
      </c>
      <c r="F25" s="628">
        <v>60000</v>
      </c>
      <c r="G25" s="629">
        <v>310000</v>
      </c>
      <c r="H25" s="498">
        <v>8500</v>
      </c>
      <c r="I25" s="496">
        <v>130000</v>
      </c>
      <c r="J25" s="497">
        <v>460000</v>
      </c>
      <c r="K25" s="498">
        <v>8100</v>
      </c>
      <c r="L25" s="496">
        <v>190000</v>
      </c>
      <c r="M25" s="497">
        <v>540000</v>
      </c>
      <c r="N25" s="490">
        <f>ROUND((14000*AF4), -3)</f>
        <v>15000</v>
      </c>
      <c r="O25" s="491">
        <f>ROUND((93000*AF4), -3)</f>
        <v>98000</v>
      </c>
      <c r="P25" s="492">
        <f>ROUND((340000*AF4), -4)</f>
        <v>360000</v>
      </c>
      <c r="Q25" s="574">
        <v>15000</v>
      </c>
      <c r="R25" s="574">
        <v>270000</v>
      </c>
      <c r="S25" s="574">
        <v>1500000</v>
      </c>
      <c r="T25" s="575">
        <v>14000</v>
      </c>
      <c r="U25" s="574">
        <v>220000</v>
      </c>
      <c r="V25" s="574">
        <v>1300000</v>
      </c>
      <c r="W25" s="566">
        <v>12000</v>
      </c>
      <c r="X25" s="567">
        <v>650000</v>
      </c>
      <c r="Y25" s="568">
        <v>1000000</v>
      </c>
    </row>
    <row r="26" spans="1:25" x14ac:dyDescent="0.25">
      <c r="A26" s="296" t="s">
        <v>211</v>
      </c>
      <c r="B26" s="297">
        <v>13000</v>
      </c>
      <c r="C26" s="298">
        <v>130000</v>
      </c>
      <c r="D26" s="462">
        <v>620000</v>
      </c>
      <c r="E26" s="516">
        <v>4500</v>
      </c>
      <c r="F26" s="517">
        <v>43000</v>
      </c>
      <c r="G26" s="518">
        <v>220000</v>
      </c>
      <c r="H26" s="505">
        <v>6000</v>
      </c>
      <c r="I26" s="499">
        <v>90000</v>
      </c>
      <c r="J26" s="500">
        <v>330000</v>
      </c>
      <c r="K26" s="505">
        <v>6000</v>
      </c>
      <c r="L26" s="499">
        <v>140000</v>
      </c>
      <c r="M26" s="500">
        <v>390000</v>
      </c>
      <c r="N26" s="506">
        <f>ROUND((AVERAGE(N24:N25)), -3)</f>
        <v>11000</v>
      </c>
      <c r="O26" s="507">
        <f t="shared" ref="O26" si="2">ROUND((AVERAGE(O24:O25)), -3)</f>
        <v>71000</v>
      </c>
      <c r="P26" s="508">
        <f>ROUND((AVERAGE(P24:P25)), -4)</f>
        <v>260000</v>
      </c>
      <c r="Q26" s="507">
        <v>11000</v>
      </c>
      <c r="R26" s="507">
        <v>200000</v>
      </c>
      <c r="S26" s="507">
        <v>1100000</v>
      </c>
      <c r="T26" s="506">
        <v>10000</v>
      </c>
      <c r="U26" s="507">
        <v>160000</v>
      </c>
      <c r="V26" s="507">
        <v>930000</v>
      </c>
      <c r="W26" s="465">
        <v>8800</v>
      </c>
      <c r="X26" s="501">
        <v>470000</v>
      </c>
      <c r="Y26" s="299">
        <v>730000</v>
      </c>
    </row>
    <row r="27" spans="1:25" x14ac:dyDescent="0.25">
      <c r="A27" s="295">
        <v>2030</v>
      </c>
      <c r="B27" s="193"/>
      <c r="C27" s="194"/>
      <c r="D27" s="453"/>
      <c r="E27" s="502"/>
      <c r="F27" s="503"/>
      <c r="G27" s="504"/>
      <c r="H27" s="454"/>
      <c r="I27" s="452"/>
      <c r="J27" s="455"/>
      <c r="K27" s="454"/>
      <c r="L27" s="452"/>
      <c r="M27" s="455"/>
      <c r="N27" s="493"/>
      <c r="O27" s="494"/>
      <c r="P27" s="495"/>
      <c r="Q27" s="494"/>
      <c r="R27" s="494"/>
      <c r="S27" s="494"/>
      <c r="T27" s="493"/>
      <c r="U27" s="494"/>
      <c r="V27" s="494"/>
      <c r="W27" s="456"/>
      <c r="X27" s="194"/>
      <c r="Y27" s="195"/>
    </row>
    <row r="28" spans="1:25" x14ac:dyDescent="0.25">
      <c r="A28" s="293" t="s">
        <v>209</v>
      </c>
      <c r="B28" s="196">
        <v>8600</v>
      </c>
      <c r="C28" s="197">
        <v>88000</v>
      </c>
      <c r="D28" s="461">
        <v>410000</v>
      </c>
      <c r="E28" s="627">
        <v>2700</v>
      </c>
      <c r="F28" s="628">
        <v>25000</v>
      </c>
      <c r="G28" s="629">
        <v>130000</v>
      </c>
      <c r="H28" s="498">
        <v>3500</v>
      </c>
      <c r="I28" s="496">
        <v>56000</v>
      </c>
      <c r="J28" s="497">
        <v>200000</v>
      </c>
      <c r="K28" s="498">
        <v>3500</v>
      </c>
      <c r="L28" s="496">
        <v>83000</v>
      </c>
      <c r="M28" s="497">
        <v>240000</v>
      </c>
      <c r="N28" s="490">
        <f>ROUND((6500*AF4), -2)</f>
        <v>6900</v>
      </c>
      <c r="O28" s="491">
        <f>ROUND((45000*AF4), -3)</f>
        <v>47000</v>
      </c>
      <c r="P28" s="492">
        <f>ROUND((160000*AF4), -4)</f>
        <v>170000</v>
      </c>
      <c r="Q28" s="574">
        <v>6800</v>
      </c>
      <c r="R28" s="574">
        <v>120000</v>
      </c>
      <c r="S28" s="574">
        <v>670000</v>
      </c>
      <c r="T28" s="575">
        <v>6200</v>
      </c>
      <c r="U28" s="574">
        <v>96000</v>
      </c>
      <c r="V28" s="574">
        <v>560000</v>
      </c>
      <c r="W28" s="566">
        <v>5500</v>
      </c>
      <c r="X28" s="567">
        <v>290000</v>
      </c>
      <c r="Y28" s="568">
        <v>460000</v>
      </c>
    </row>
    <row r="29" spans="1:25" x14ac:dyDescent="0.25">
      <c r="A29" s="293" t="s">
        <v>210</v>
      </c>
      <c r="B29" s="196">
        <v>20000</v>
      </c>
      <c r="C29" s="197">
        <v>200000</v>
      </c>
      <c r="D29" s="461">
        <v>930000</v>
      </c>
      <c r="E29" s="627">
        <v>6200</v>
      </c>
      <c r="F29" s="628">
        <v>60000</v>
      </c>
      <c r="G29" s="629">
        <v>310000</v>
      </c>
      <c r="H29" s="498">
        <v>8200</v>
      </c>
      <c r="I29" s="496">
        <v>130000</v>
      </c>
      <c r="J29" s="497">
        <v>460000</v>
      </c>
      <c r="K29" s="498">
        <v>8100</v>
      </c>
      <c r="L29" s="496">
        <v>190000</v>
      </c>
      <c r="M29" s="497">
        <v>540000</v>
      </c>
      <c r="N29" s="490">
        <f>ROUND((15000*AF4), -3)</f>
        <v>16000</v>
      </c>
      <c r="O29" s="491">
        <f>ROUND((100000*AF4), -4)</f>
        <v>110000</v>
      </c>
      <c r="P29" s="492">
        <f>ROUND((370000*AF4), -4)</f>
        <v>390000</v>
      </c>
      <c r="Q29" s="574">
        <v>15000</v>
      </c>
      <c r="R29" s="574">
        <v>270000</v>
      </c>
      <c r="S29" s="574">
        <v>1500000</v>
      </c>
      <c r="T29" s="575">
        <v>14000</v>
      </c>
      <c r="U29" s="574">
        <v>220000</v>
      </c>
      <c r="V29" s="574">
        <v>1300000</v>
      </c>
      <c r="W29" s="566">
        <v>12000</v>
      </c>
      <c r="X29" s="567">
        <v>650000</v>
      </c>
      <c r="Y29" s="568">
        <v>1000000</v>
      </c>
    </row>
    <row r="30" spans="1:25" ht="13" thickBot="1" x14ac:dyDescent="0.3">
      <c r="A30" s="294" t="s">
        <v>211</v>
      </c>
      <c r="B30" s="198">
        <v>15000</v>
      </c>
      <c r="C30" s="199">
        <v>150000</v>
      </c>
      <c r="D30" s="463">
        <v>670000</v>
      </c>
      <c r="E30" s="516">
        <v>4500</v>
      </c>
      <c r="F30" s="517">
        <v>43000</v>
      </c>
      <c r="G30" s="518">
        <v>220000</v>
      </c>
      <c r="H30" s="509">
        <v>6000</v>
      </c>
      <c r="I30" s="510">
        <v>90000</v>
      </c>
      <c r="J30" s="511">
        <v>330000</v>
      </c>
      <c r="K30" s="509">
        <v>6000</v>
      </c>
      <c r="L30" s="510">
        <v>140000</v>
      </c>
      <c r="M30" s="511">
        <v>390000</v>
      </c>
      <c r="N30" s="512">
        <f>ROUND((AVERAGE(N28:N29)), -3)</f>
        <v>11000</v>
      </c>
      <c r="O30" s="513">
        <f t="shared" ref="O30" si="3">ROUND((AVERAGE(O28:O29)), -3)</f>
        <v>79000</v>
      </c>
      <c r="P30" s="514">
        <f>ROUND((AVERAGE(P28:P29)), -4)</f>
        <v>280000</v>
      </c>
      <c r="Q30" s="507">
        <v>11000</v>
      </c>
      <c r="R30" s="507">
        <v>200000</v>
      </c>
      <c r="S30" s="507">
        <v>1100000</v>
      </c>
      <c r="T30" s="506">
        <v>10000</v>
      </c>
      <c r="U30" s="507">
        <v>160000</v>
      </c>
      <c r="V30" s="507">
        <v>930000</v>
      </c>
      <c r="W30" s="465">
        <v>8800</v>
      </c>
      <c r="X30" s="501">
        <v>470000</v>
      </c>
      <c r="Y30" s="299">
        <v>730000</v>
      </c>
    </row>
    <row r="32" spans="1:25" x14ac:dyDescent="0.25">
      <c r="A32" s="66" t="s">
        <v>296</v>
      </c>
    </row>
    <row r="33" spans="1:1" ht="15.5" x14ac:dyDescent="0.25">
      <c r="A33" s="625" t="s">
        <v>337</v>
      </c>
    </row>
  </sheetData>
  <mergeCells count="10">
    <mergeCell ref="A1:Y1"/>
    <mergeCell ref="T3:V3"/>
    <mergeCell ref="Q3:S3"/>
    <mergeCell ref="H3:J3"/>
    <mergeCell ref="K3:M3"/>
    <mergeCell ref="B3:D3"/>
    <mergeCell ref="W3:Y3"/>
    <mergeCell ref="A3:A4"/>
    <mergeCell ref="E3:G3"/>
    <mergeCell ref="N3:P3"/>
  </mergeCells>
  <pageMargins left="0.7" right="0.7" top="0.75" bottom="0.75" header="0.3" footer="0.3"/>
  <pageSetup orientation="portrait" verticalDpi="9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:S38"/>
  <sheetViews>
    <sheetView zoomScaleNormal="100" workbookViewId="0">
      <pane ySplit="3" topLeftCell="A4" activePane="bottomLeft" state="frozen"/>
      <selection activeCell="K16" sqref="K16"/>
      <selection pane="bottomLeft" activeCell="K16" sqref="K16"/>
    </sheetView>
  </sheetViews>
  <sheetFormatPr defaultColWidth="9.26953125" defaultRowHeight="12.5" x14ac:dyDescent="0.25"/>
  <cols>
    <col min="1" max="1" width="23.26953125" style="25" bestFit="1" customWidth="1"/>
    <col min="2" max="9" width="11.1796875" style="25" customWidth="1"/>
    <col min="10" max="10" width="12.7265625" style="25" bestFit="1" customWidth="1"/>
    <col min="11" max="12" width="11.1796875" style="25" customWidth="1"/>
    <col min="13" max="13" width="13.1796875" style="25" bestFit="1" customWidth="1"/>
    <col min="14" max="14" width="13.453125" style="25" bestFit="1" customWidth="1"/>
    <col min="15" max="15" width="11.453125" style="25" bestFit="1" customWidth="1"/>
    <col min="16" max="16" width="6.1796875" style="25" bestFit="1" customWidth="1"/>
    <col min="17" max="17" width="9.26953125" style="25"/>
    <col min="18" max="18" width="22.453125" style="25" bestFit="1" customWidth="1"/>
    <col min="19" max="19" width="20.26953125" style="25" bestFit="1" customWidth="1"/>
    <col min="20" max="16384" width="9.26953125" style="25"/>
  </cols>
  <sheetData>
    <row r="1" spans="1:19" ht="15.5" x14ac:dyDescent="0.35">
      <c r="A1" s="763" t="s">
        <v>144</v>
      </c>
      <c r="B1" s="763"/>
      <c r="C1" s="763"/>
      <c r="D1" s="763"/>
      <c r="E1" s="763"/>
      <c r="F1" s="763"/>
      <c r="G1" s="763"/>
      <c r="H1" s="763"/>
      <c r="I1" s="763"/>
      <c r="J1" s="763"/>
      <c r="K1" s="763"/>
      <c r="L1" s="763"/>
      <c r="M1" s="763"/>
      <c r="N1" s="630"/>
      <c r="O1" s="630"/>
      <c r="P1" s="630"/>
    </row>
    <row r="2" spans="1:19" ht="13" thickBot="1" x14ac:dyDescent="0.3"/>
    <row r="3" spans="1:19" ht="39.5" thickBot="1" x14ac:dyDescent="0.3">
      <c r="A3" s="233" t="s">
        <v>75</v>
      </c>
      <c r="B3" s="344" t="s">
        <v>1</v>
      </c>
      <c r="C3" s="288" t="s">
        <v>2</v>
      </c>
      <c r="D3" s="288" t="s">
        <v>3</v>
      </c>
      <c r="E3" s="288" t="s">
        <v>124</v>
      </c>
      <c r="F3" s="288" t="s">
        <v>18</v>
      </c>
      <c r="G3" s="288" t="s">
        <v>12</v>
      </c>
      <c r="H3" s="288" t="s">
        <v>44</v>
      </c>
      <c r="I3" s="288" t="s">
        <v>45</v>
      </c>
      <c r="J3" s="288" t="s">
        <v>40</v>
      </c>
      <c r="K3" s="288" t="s">
        <v>41</v>
      </c>
      <c r="L3" s="288" t="s">
        <v>42</v>
      </c>
      <c r="M3" s="288" t="s">
        <v>39</v>
      </c>
      <c r="N3" s="288" t="s">
        <v>43</v>
      </c>
      <c r="O3" s="288" t="s">
        <v>46</v>
      </c>
      <c r="P3" s="345" t="s">
        <v>351</v>
      </c>
      <c r="R3" s="289" t="s">
        <v>141</v>
      </c>
      <c r="S3" s="290" t="s">
        <v>142</v>
      </c>
    </row>
    <row r="4" spans="1:19" x14ac:dyDescent="0.25">
      <c r="A4" s="214">
        <v>2020</v>
      </c>
      <c r="B4" s="260" t="e">
        <f>B8+B7*$R4+(B5+B6)*($R4*$S4)</f>
        <v>#VALUE!</v>
      </c>
      <c r="C4" s="256" t="e">
        <f t="shared" ref="C4:F4" si="0">C8+C7*$R4+(C5+C6)*($R4*$S4)</f>
        <v>#VALUE!</v>
      </c>
      <c r="D4" s="256" t="e">
        <f t="shared" si="0"/>
        <v>#VALUE!</v>
      </c>
      <c r="E4" s="256" t="e">
        <f t="shared" si="0"/>
        <v>#VALUE!</v>
      </c>
      <c r="F4" s="256" t="e">
        <f t="shared" si="0"/>
        <v>#VALUE!</v>
      </c>
      <c r="G4" s="257">
        <f>SUM(G5:G8)</f>
        <v>19362.469896128943</v>
      </c>
      <c r="H4" s="258">
        <f>SUM(H5:H8)</f>
        <v>117.55433711759639</v>
      </c>
      <c r="I4" s="256" t="e">
        <f t="shared" ref="I4:P4" si="1">I8+I7*$R4+(I5+I6)*($R4*$S4)</f>
        <v>#VALUE!</v>
      </c>
      <c r="J4" s="256" t="e">
        <f t="shared" si="1"/>
        <v>#VALUE!</v>
      </c>
      <c r="K4" s="256" t="e">
        <f t="shared" si="1"/>
        <v>#VALUE!</v>
      </c>
      <c r="L4" s="256" t="e">
        <f t="shared" si="1"/>
        <v>#VALUE!</v>
      </c>
      <c r="M4" s="256" t="e">
        <f t="shared" si="1"/>
        <v>#VALUE!</v>
      </c>
      <c r="N4" s="256" t="e">
        <f t="shared" si="1"/>
        <v>#VALUE!</v>
      </c>
      <c r="O4" s="256" t="e">
        <f t="shared" si="1"/>
        <v>#VALUE!</v>
      </c>
      <c r="P4" s="259" t="e">
        <f t="shared" si="1"/>
        <v>#VALUE!</v>
      </c>
      <c r="R4" s="268" t="e">
        <v>#VALUE!</v>
      </c>
      <c r="S4" s="269" t="e">
        <v>#VALUE!</v>
      </c>
    </row>
    <row r="5" spans="1:19" x14ac:dyDescent="0.25">
      <c r="A5" s="215" t="s">
        <v>136</v>
      </c>
      <c r="B5" s="265">
        <v>6.0048117080816494</v>
      </c>
      <c r="C5" s="250">
        <v>1.7987960216683423</v>
      </c>
      <c r="D5" s="250">
        <v>6.7367375429627296</v>
      </c>
      <c r="E5" s="250">
        <v>0.65636503593433115</v>
      </c>
      <c r="F5" s="250">
        <v>0.19798624210680643</v>
      </c>
      <c r="G5" s="250">
        <v>3772.4931801724138</v>
      </c>
      <c r="H5" s="250">
        <v>82.051845571489451</v>
      </c>
      <c r="I5" s="250">
        <v>5.3512895585895101E-2</v>
      </c>
      <c r="J5" s="267">
        <v>2.1725960116162788E-4</v>
      </c>
      <c r="K5" s="267">
        <v>9.3111257640697646E-5</v>
      </c>
      <c r="L5" s="267">
        <v>3.1254345481394177E-2</v>
      </c>
      <c r="M5" s="267">
        <v>1.6760026375325578E-3</v>
      </c>
      <c r="N5" s="267">
        <v>4.9659337408372081E-3</v>
      </c>
      <c r="O5" s="236">
        <v>0.27300000000000002</v>
      </c>
      <c r="P5" s="239">
        <v>0</v>
      </c>
      <c r="R5" s="270"/>
      <c r="S5" s="271"/>
    </row>
    <row r="6" spans="1:19" x14ac:dyDescent="0.25">
      <c r="A6" s="215" t="s">
        <v>137</v>
      </c>
      <c r="B6" s="265">
        <v>1.0050673681775362</v>
      </c>
      <c r="C6" s="250">
        <v>1.7077463266719346</v>
      </c>
      <c r="D6" s="250">
        <v>5.1364800393508903</v>
      </c>
      <c r="E6" s="250">
        <v>2.459071269834844</v>
      </c>
      <c r="F6" s="250">
        <v>0.32845405949403678</v>
      </c>
      <c r="G6" s="250">
        <v>1108.4848637072557</v>
      </c>
      <c r="H6" s="250">
        <v>1.7323734089596372</v>
      </c>
      <c r="I6" s="250">
        <v>2.3441060990576405E-2</v>
      </c>
      <c r="J6" s="267">
        <v>0</v>
      </c>
      <c r="K6" s="267">
        <v>0</v>
      </c>
      <c r="L6" s="267">
        <v>0</v>
      </c>
      <c r="M6" s="267">
        <v>0</v>
      </c>
      <c r="N6" s="267">
        <v>0</v>
      </c>
      <c r="O6" s="236">
        <v>0.4914</v>
      </c>
      <c r="P6" s="239">
        <v>0</v>
      </c>
      <c r="R6" s="270"/>
      <c r="S6" s="271"/>
    </row>
    <row r="7" spans="1:19" x14ac:dyDescent="0.25">
      <c r="A7" s="215" t="s">
        <v>138</v>
      </c>
      <c r="B7" s="265">
        <v>6.3056469208948398</v>
      </c>
      <c r="C7" s="250">
        <v>3.9139794060423889</v>
      </c>
      <c r="D7" s="250">
        <v>9.0561552340741578</v>
      </c>
      <c r="E7" s="250">
        <v>3.1827487239112457</v>
      </c>
      <c r="F7" s="250">
        <v>1.0725962986206308</v>
      </c>
      <c r="G7" s="250">
        <v>11281.218735144641</v>
      </c>
      <c r="H7" s="250">
        <v>28.415372250373775</v>
      </c>
      <c r="I7" s="250">
        <v>0.19594776118573218</v>
      </c>
      <c r="J7" s="267">
        <v>2.2682748452440001E-4</v>
      </c>
      <c r="K7" s="267">
        <v>9.7211779081885717E-5</v>
      </c>
      <c r="L7" s="267">
        <v>3.2630753845152974E-2</v>
      </c>
      <c r="M7" s="267">
        <v>1.749812023473943E-3</v>
      </c>
      <c r="N7" s="267">
        <v>5.1846282177005713E-3</v>
      </c>
      <c r="O7" s="236">
        <v>0.70979999999999999</v>
      </c>
      <c r="P7" s="239">
        <v>0</v>
      </c>
      <c r="R7" s="270"/>
      <c r="S7" s="271"/>
    </row>
    <row r="8" spans="1:19" x14ac:dyDescent="0.25">
      <c r="A8" s="216" t="s">
        <v>139</v>
      </c>
      <c r="B8" s="283">
        <v>2.8612935008877911</v>
      </c>
      <c r="C8" s="284">
        <v>22.346194064631298</v>
      </c>
      <c r="D8" s="284">
        <v>7.2025162849789242</v>
      </c>
      <c r="E8" s="284">
        <v>4.3471348997037449</v>
      </c>
      <c r="F8" s="284">
        <v>0.44656717120350548</v>
      </c>
      <c r="G8" s="284">
        <v>3200.2731171046335</v>
      </c>
      <c r="H8" s="284">
        <v>5.3547458867735225</v>
      </c>
      <c r="I8" s="284">
        <v>2.0650161670970801</v>
      </c>
      <c r="J8" s="275">
        <v>4.6297027293280071E-3</v>
      </c>
      <c r="K8" s="275">
        <v>5.9935003636149987E-4</v>
      </c>
      <c r="L8" s="275">
        <v>7.8755591833043467E-2</v>
      </c>
      <c r="M8" s="275">
        <v>8.4891878509182742E-5</v>
      </c>
      <c r="N8" s="275">
        <v>3.2908584082195741E-2</v>
      </c>
      <c r="O8" s="276">
        <v>3.9857999999999998</v>
      </c>
      <c r="P8" s="277">
        <v>0</v>
      </c>
      <c r="R8" s="281"/>
      <c r="S8" s="282"/>
    </row>
    <row r="9" spans="1:19" x14ac:dyDescent="0.25">
      <c r="A9" s="214">
        <v>2025</v>
      </c>
      <c r="B9" s="260" t="e">
        <f>B13+B12*$R9+(B10+B11)*($R9*$S9)</f>
        <v>#VALUE!</v>
      </c>
      <c r="C9" s="256" t="e">
        <f t="shared" ref="C9:F9" si="2">C13+C12*$R9+(C10+C11)*($R9*$S9)</f>
        <v>#VALUE!</v>
      </c>
      <c r="D9" s="256" t="e">
        <f t="shared" si="2"/>
        <v>#VALUE!</v>
      </c>
      <c r="E9" s="256" t="e">
        <f t="shared" si="2"/>
        <v>#VALUE!</v>
      </c>
      <c r="F9" s="256" t="e">
        <f t="shared" si="2"/>
        <v>#VALUE!</v>
      </c>
      <c r="G9" s="257">
        <f>SUM(G10:G13)</f>
        <v>18755.031722446834</v>
      </c>
      <c r="H9" s="258">
        <f>SUM(H10:H13)</f>
        <v>115.7093876414792</v>
      </c>
      <c r="I9" s="256" t="e">
        <f t="shared" ref="I9:P9" si="3">I13+I12*$R9+(I10+I11)*($R9*$S9)</f>
        <v>#VALUE!</v>
      </c>
      <c r="J9" s="256" t="e">
        <f t="shared" si="3"/>
        <v>#VALUE!</v>
      </c>
      <c r="K9" s="256" t="e">
        <f t="shared" si="3"/>
        <v>#VALUE!</v>
      </c>
      <c r="L9" s="256" t="e">
        <f t="shared" si="3"/>
        <v>#VALUE!</v>
      </c>
      <c r="M9" s="256" t="e">
        <f t="shared" si="3"/>
        <v>#VALUE!</v>
      </c>
      <c r="N9" s="256" t="e">
        <f t="shared" si="3"/>
        <v>#VALUE!</v>
      </c>
      <c r="O9" s="256" t="e">
        <f t="shared" si="3"/>
        <v>#VALUE!</v>
      </c>
      <c r="P9" s="259" t="e">
        <f t="shared" si="3"/>
        <v>#VALUE!</v>
      </c>
      <c r="R9" s="268" t="e">
        <v>#VALUE!</v>
      </c>
      <c r="S9" s="269" t="e">
        <v>#VALUE!</v>
      </c>
    </row>
    <row r="10" spans="1:19" x14ac:dyDescent="0.25">
      <c r="A10" s="215" t="s">
        <v>136</v>
      </c>
      <c r="B10" s="265">
        <v>5.906858972334291</v>
      </c>
      <c r="C10" s="250">
        <v>1.7913257890179091</v>
      </c>
      <c r="D10" s="250">
        <v>6.5378259163193917</v>
      </c>
      <c r="E10" s="250">
        <v>0.56394822892586804</v>
      </c>
      <c r="F10" s="250">
        <v>0.18516107534801718</v>
      </c>
      <c r="G10" s="250">
        <v>3546.8754077163599</v>
      </c>
      <c r="H10" s="250">
        <v>80.955830431192112</v>
      </c>
      <c r="I10" s="250">
        <v>4.750729013285087E-2</v>
      </c>
      <c r="J10" s="267">
        <v>2.1725960116162788E-4</v>
      </c>
      <c r="K10" s="267">
        <v>9.3111257640697646E-5</v>
      </c>
      <c r="L10" s="267">
        <v>3.1254345481394177E-2</v>
      </c>
      <c r="M10" s="267">
        <v>1.6760026375325578E-3</v>
      </c>
      <c r="N10" s="267">
        <v>4.9659337408372081E-3</v>
      </c>
      <c r="O10" s="236">
        <v>0.27300000000000002</v>
      </c>
      <c r="P10" s="239">
        <v>0</v>
      </c>
      <c r="R10" s="270"/>
      <c r="S10" s="271"/>
    </row>
    <row r="11" spans="1:19" x14ac:dyDescent="0.25">
      <c r="A11" s="215" t="s">
        <v>137</v>
      </c>
      <c r="B11" s="265">
        <v>0.88820048281662467</v>
      </c>
      <c r="C11" s="250">
        <v>1.6678861780177965</v>
      </c>
      <c r="D11" s="250">
        <v>4.4025779232196385</v>
      </c>
      <c r="E11" s="250">
        <v>1.9981237556920044</v>
      </c>
      <c r="F11" s="250">
        <v>0.27531269919232537</v>
      </c>
      <c r="G11" s="250">
        <v>936.00625145288632</v>
      </c>
      <c r="H11" s="250">
        <v>1.4549010499305395</v>
      </c>
      <c r="I11" s="250">
        <v>1.9609353692556182E-2</v>
      </c>
      <c r="J11" s="267">
        <v>0</v>
      </c>
      <c r="K11" s="267">
        <v>0</v>
      </c>
      <c r="L11" s="267">
        <v>0</v>
      </c>
      <c r="M11" s="267">
        <v>0</v>
      </c>
      <c r="N11" s="267">
        <v>0</v>
      </c>
      <c r="O11" s="236">
        <v>0.4914</v>
      </c>
      <c r="P11" s="239">
        <v>0</v>
      </c>
      <c r="R11" s="270"/>
      <c r="S11" s="271"/>
    </row>
    <row r="12" spans="1:19" x14ac:dyDescent="0.25">
      <c r="A12" s="215" t="s">
        <v>138</v>
      </c>
      <c r="B12" s="265">
        <v>6.2383260517714669</v>
      </c>
      <c r="C12" s="250">
        <v>3.8979618999016328</v>
      </c>
      <c r="D12" s="250">
        <v>8.8073814176512109</v>
      </c>
      <c r="E12" s="250">
        <v>3.0036318007106968</v>
      </c>
      <c r="F12" s="250">
        <v>1.0542252141083392</v>
      </c>
      <c r="G12" s="250">
        <v>11132.98419188574</v>
      </c>
      <c r="H12" s="250">
        <v>28.043739465343673</v>
      </c>
      <c r="I12" s="250">
        <v>0.19242226309978996</v>
      </c>
      <c r="J12" s="267">
        <v>2.2682748452440001E-4</v>
      </c>
      <c r="K12" s="267">
        <v>9.7211779081885717E-5</v>
      </c>
      <c r="L12" s="267">
        <v>3.2630753845152974E-2</v>
      </c>
      <c r="M12" s="267">
        <v>1.749812023473943E-3</v>
      </c>
      <c r="N12" s="267">
        <v>5.1846282177005713E-3</v>
      </c>
      <c r="O12" s="236">
        <v>0.70979999999999999</v>
      </c>
      <c r="P12" s="239">
        <v>0</v>
      </c>
      <c r="R12" s="270"/>
      <c r="S12" s="271"/>
    </row>
    <row r="13" spans="1:19" x14ac:dyDescent="0.25">
      <c r="A13" s="216" t="s">
        <v>139</v>
      </c>
      <c r="B13" s="283">
        <v>2.7770218970110774</v>
      </c>
      <c r="C13" s="284">
        <v>22.331351742136597</v>
      </c>
      <c r="D13" s="284">
        <v>6.9674905194571055</v>
      </c>
      <c r="E13" s="284">
        <v>4.2844257265980188</v>
      </c>
      <c r="F13" s="284">
        <v>0.43393355633125391</v>
      </c>
      <c r="G13" s="284">
        <v>3139.1658713918478</v>
      </c>
      <c r="H13" s="284">
        <v>5.2549166950128603</v>
      </c>
      <c r="I13" s="284">
        <v>2.0636161171268568</v>
      </c>
      <c r="J13" s="275">
        <v>4.6297027293280071E-3</v>
      </c>
      <c r="K13" s="275">
        <v>5.9935003636149987E-4</v>
      </c>
      <c r="L13" s="275">
        <v>7.8755591833043467E-2</v>
      </c>
      <c r="M13" s="275">
        <v>8.4891878509182742E-5</v>
      </c>
      <c r="N13" s="275">
        <v>3.2908584082195741E-2</v>
      </c>
      <c r="O13" s="276">
        <v>3.9857999999999998</v>
      </c>
      <c r="P13" s="277">
        <v>0</v>
      </c>
      <c r="R13" s="281"/>
      <c r="S13" s="282"/>
    </row>
    <row r="14" spans="1:19" x14ac:dyDescent="0.25">
      <c r="A14" s="214">
        <v>2030</v>
      </c>
      <c r="B14" s="260" t="e">
        <f>B18+B17*$R14+(B15+B16)*($R14*$S14)</f>
        <v>#VALUE!</v>
      </c>
      <c r="C14" s="256" t="e">
        <f t="shared" ref="C14:F14" si="4">C18+C17*$R14+(C15+C16)*($R14*$S14)</f>
        <v>#VALUE!</v>
      </c>
      <c r="D14" s="256" t="e">
        <f t="shared" si="4"/>
        <v>#VALUE!</v>
      </c>
      <c r="E14" s="256" t="e">
        <f t="shared" si="4"/>
        <v>#VALUE!</v>
      </c>
      <c r="F14" s="256" t="e">
        <f t="shared" si="4"/>
        <v>#VALUE!</v>
      </c>
      <c r="G14" s="257">
        <f>SUM(G15:G18)</f>
        <v>18687.332137814097</v>
      </c>
      <c r="H14" s="258">
        <f>SUM(H15:H18)</f>
        <v>115.46300752642966</v>
      </c>
      <c r="I14" s="256" t="e">
        <f t="shared" ref="I14:P14" si="5">I18+I17*$R14+(I15+I16)*($R14*$S14)</f>
        <v>#VALUE!</v>
      </c>
      <c r="J14" s="256" t="e">
        <f t="shared" si="5"/>
        <v>#VALUE!</v>
      </c>
      <c r="K14" s="256" t="e">
        <f t="shared" si="5"/>
        <v>#VALUE!</v>
      </c>
      <c r="L14" s="256" t="e">
        <f t="shared" si="5"/>
        <v>#VALUE!</v>
      </c>
      <c r="M14" s="256" t="e">
        <f t="shared" si="5"/>
        <v>#VALUE!</v>
      </c>
      <c r="N14" s="256" t="e">
        <f t="shared" si="5"/>
        <v>#VALUE!</v>
      </c>
      <c r="O14" s="256" t="e">
        <f t="shared" si="5"/>
        <v>#VALUE!</v>
      </c>
      <c r="P14" s="259" t="e">
        <f t="shared" si="5"/>
        <v>#VALUE!</v>
      </c>
      <c r="R14" s="268" t="e">
        <v>#VALUE!</v>
      </c>
      <c r="S14" s="269" t="e">
        <v>#VALUE!</v>
      </c>
    </row>
    <row r="15" spans="1:19" x14ac:dyDescent="0.25">
      <c r="A15" s="215" t="s">
        <v>136</v>
      </c>
      <c r="B15" s="265">
        <v>5.8932677040715564</v>
      </c>
      <c r="C15" s="250">
        <v>1.7898373298531192</v>
      </c>
      <c r="D15" s="250">
        <v>6.5111824792679869</v>
      </c>
      <c r="E15" s="250">
        <v>0.55885293988078566</v>
      </c>
      <c r="F15" s="250">
        <v>0.18369647590819471</v>
      </c>
      <c r="G15" s="250">
        <v>3519.0132428203842</v>
      </c>
      <c r="H15" s="250">
        <v>80.818032244293178</v>
      </c>
      <c r="I15" s="250">
        <v>4.686623141850374E-2</v>
      </c>
      <c r="J15" s="267">
        <v>2.1725960116162788E-4</v>
      </c>
      <c r="K15" s="267">
        <v>9.3111257640697646E-5</v>
      </c>
      <c r="L15" s="267">
        <v>3.1254345481394177E-2</v>
      </c>
      <c r="M15" s="267">
        <v>1.6760026375325578E-3</v>
      </c>
      <c r="N15" s="267">
        <v>4.9659337408372081E-3</v>
      </c>
      <c r="O15" s="236">
        <v>0.27300000000000002</v>
      </c>
      <c r="P15" s="239">
        <v>0</v>
      </c>
      <c r="R15" s="270"/>
      <c r="S15" s="271"/>
    </row>
    <row r="16" spans="1:19" x14ac:dyDescent="0.25">
      <c r="A16" s="215" t="s">
        <v>137</v>
      </c>
      <c r="B16" s="265">
        <v>0.85728814421766852</v>
      </c>
      <c r="C16" s="250">
        <v>1.6577910571777454</v>
      </c>
      <c r="D16" s="250">
        <v>4.2041495852131874</v>
      </c>
      <c r="E16" s="250">
        <v>1.9547642110534973</v>
      </c>
      <c r="F16" s="250">
        <v>0.26560289095227635</v>
      </c>
      <c r="G16" s="250">
        <v>918.05480131325146</v>
      </c>
      <c r="H16" s="250">
        <v>1.4196783343106303</v>
      </c>
      <c r="I16" s="250">
        <v>1.933269989325458E-2</v>
      </c>
      <c r="J16" s="267">
        <v>0</v>
      </c>
      <c r="K16" s="267">
        <v>0</v>
      </c>
      <c r="L16" s="267">
        <v>0</v>
      </c>
      <c r="M16" s="267">
        <v>0</v>
      </c>
      <c r="N16" s="267">
        <v>0</v>
      </c>
      <c r="O16" s="236">
        <v>0.4914</v>
      </c>
      <c r="P16" s="239">
        <v>0</v>
      </c>
      <c r="R16" s="270"/>
      <c r="S16" s="271"/>
    </row>
    <row r="17" spans="1:19" x14ac:dyDescent="0.25">
      <c r="A17" s="215" t="s">
        <v>138</v>
      </c>
      <c r="B17" s="265">
        <v>6.2249083879303129</v>
      </c>
      <c r="C17" s="250">
        <v>3.8941848781347144</v>
      </c>
      <c r="D17" s="250">
        <v>8.7540757018497555</v>
      </c>
      <c r="E17" s="250">
        <v>2.9961201363172294</v>
      </c>
      <c r="F17" s="250">
        <v>1.0515850334908006</v>
      </c>
      <c r="G17" s="250">
        <v>11117.127085379872</v>
      </c>
      <c r="H17" s="250">
        <v>27.987046697359091</v>
      </c>
      <c r="I17" s="250">
        <v>0.19217461895594248</v>
      </c>
      <c r="J17" s="267">
        <v>2.2682748452440001E-4</v>
      </c>
      <c r="K17" s="267">
        <v>9.7211779081885717E-5</v>
      </c>
      <c r="L17" s="267">
        <v>3.2630753845152974E-2</v>
      </c>
      <c r="M17" s="267">
        <v>1.749812023473943E-3</v>
      </c>
      <c r="N17" s="267">
        <v>5.1846282177005713E-3</v>
      </c>
      <c r="O17" s="236">
        <v>0.70979999999999999</v>
      </c>
      <c r="P17" s="239">
        <v>0</v>
      </c>
      <c r="R17" s="270"/>
      <c r="S17" s="271"/>
    </row>
    <row r="18" spans="1:19" x14ac:dyDescent="0.25">
      <c r="A18" s="216" t="s">
        <v>139</v>
      </c>
      <c r="B18" s="283">
        <v>2.7405289685805045</v>
      </c>
      <c r="C18" s="284">
        <v>22.323355633599565</v>
      </c>
      <c r="D18" s="284">
        <v>6.8014081365134675</v>
      </c>
      <c r="E18" s="284">
        <v>4.2857101230474655</v>
      </c>
      <c r="F18" s="284">
        <v>0.42721162801761625</v>
      </c>
      <c r="G18" s="284">
        <v>3133.1370083005904</v>
      </c>
      <c r="H18" s="284">
        <v>5.2382502504667592</v>
      </c>
      <c r="I18" s="284">
        <v>2.0635530119414214</v>
      </c>
      <c r="J18" s="275">
        <v>4.6297027293280071E-3</v>
      </c>
      <c r="K18" s="275">
        <v>5.9935003636149987E-4</v>
      </c>
      <c r="L18" s="275">
        <v>7.8755591833043467E-2</v>
      </c>
      <c r="M18" s="275">
        <v>8.4891878509182742E-5</v>
      </c>
      <c r="N18" s="275">
        <v>3.2908584082195741E-2</v>
      </c>
      <c r="O18" s="276">
        <v>3.9857999999999998</v>
      </c>
      <c r="P18" s="277">
        <v>0</v>
      </c>
      <c r="R18" s="281"/>
      <c r="S18" s="282"/>
    </row>
    <row r="19" spans="1:19" x14ac:dyDescent="0.25">
      <c r="A19" s="214">
        <v>2035</v>
      </c>
      <c r="B19" s="260" t="e">
        <f>B23+B22*$R19+(B20+B21)*($R19*$S19)</f>
        <v>#VALUE!</v>
      </c>
      <c r="C19" s="256" t="e">
        <f t="shared" ref="C19:F19" si="6">C23+C22*$R19+(C20+C21)*($R19*$S19)</f>
        <v>#VALUE!</v>
      </c>
      <c r="D19" s="256" t="e">
        <f t="shared" si="6"/>
        <v>#VALUE!</v>
      </c>
      <c r="E19" s="256" t="e">
        <f t="shared" si="6"/>
        <v>#VALUE!</v>
      </c>
      <c r="F19" s="256" t="e">
        <f t="shared" si="6"/>
        <v>#VALUE!</v>
      </c>
      <c r="G19" s="257">
        <f>SUM(G20:G23)</f>
        <v>18699.648208604856</v>
      </c>
      <c r="H19" s="258">
        <f>SUM(H20:H23)</f>
        <v>115.5959652064642</v>
      </c>
      <c r="I19" s="256" t="e">
        <f t="shared" ref="I19:P19" si="7">I23+I22*$R19+(I20+I21)*($R19*$S19)</f>
        <v>#VALUE!</v>
      </c>
      <c r="J19" s="256" t="e">
        <f t="shared" si="7"/>
        <v>#VALUE!</v>
      </c>
      <c r="K19" s="256" t="e">
        <f t="shared" si="7"/>
        <v>#VALUE!</v>
      </c>
      <c r="L19" s="256" t="e">
        <f t="shared" si="7"/>
        <v>#VALUE!</v>
      </c>
      <c r="M19" s="256" t="e">
        <f t="shared" si="7"/>
        <v>#VALUE!</v>
      </c>
      <c r="N19" s="256" t="e">
        <f t="shared" si="7"/>
        <v>#VALUE!</v>
      </c>
      <c r="O19" s="256" t="e">
        <f t="shared" si="7"/>
        <v>#VALUE!</v>
      </c>
      <c r="P19" s="259" t="e">
        <f t="shared" si="7"/>
        <v>#VALUE!</v>
      </c>
      <c r="R19" s="268" t="e">
        <v>#VALUE!</v>
      </c>
      <c r="S19" s="269" t="e">
        <v>#VALUE!</v>
      </c>
    </row>
    <row r="20" spans="1:19" x14ac:dyDescent="0.25">
      <c r="A20" s="215" t="s">
        <v>136</v>
      </c>
      <c r="B20" s="265">
        <v>5.901297843817618</v>
      </c>
      <c r="C20" s="250">
        <v>1.7902238338616179</v>
      </c>
      <c r="D20" s="250">
        <v>6.5199210315097398</v>
      </c>
      <c r="E20" s="250">
        <v>0.55299983172604728</v>
      </c>
      <c r="F20" s="250">
        <v>0.18415063149096705</v>
      </c>
      <c r="G20" s="250">
        <v>3531.9467024551509</v>
      </c>
      <c r="H20" s="250">
        <v>80.918988397304034</v>
      </c>
      <c r="I20" s="250">
        <v>4.7274105683952017E-2</v>
      </c>
      <c r="J20" s="267">
        <v>2.1725960116162788E-4</v>
      </c>
      <c r="K20" s="267">
        <v>9.3111257640697646E-5</v>
      </c>
      <c r="L20" s="267">
        <v>3.1254345481394177E-2</v>
      </c>
      <c r="M20" s="267">
        <v>1.6760026375325578E-3</v>
      </c>
      <c r="N20" s="267">
        <v>4.9659337408372081E-3</v>
      </c>
      <c r="O20" s="236">
        <v>0.27300000000000002</v>
      </c>
      <c r="P20" s="239">
        <v>0</v>
      </c>
      <c r="R20" s="270"/>
      <c r="S20" s="271"/>
    </row>
    <row r="21" spans="1:19" x14ac:dyDescent="0.25">
      <c r="A21" s="215" t="s">
        <v>137</v>
      </c>
      <c r="B21" s="265">
        <v>0.85511977425094476</v>
      </c>
      <c r="C21" s="250">
        <v>1.6588502776760141</v>
      </c>
      <c r="D21" s="250">
        <v>4.1929620926019275</v>
      </c>
      <c r="E21" s="250">
        <v>1.9983780203830606</v>
      </c>
      <c r="F21" s="250">
        <v>0.26826264872399874</v>
      </c>
      <c r="G21" s="250">
        <v>920.03490507217816</v>
      </c>
      <c r="H21" s="250">
        <v>1.4266234814865295</v>
      </c>
      <c r="I21" s="250">
        <v>1.9258337092903501E-2</v>
      </c>
      <c r="J21" s="267">
        <v>0</v>
      </c>
      <c r="K21" s="267">
        <v>0</v>
      </c>
      <c r="L21" s="267">
        <v>0</v>
      </c>
      <c r="M21" s="267">
        <v>0</v>
      </c>
      <c r="N21" s="267">
        <v>0</v>
      </c>
      <c r="O21" s="236">
        <v>0.4914</v>
      </c>
      <c r="P21" s="239">
        <v>0</v>
      </c>
      <c r="R21" s="270"/>
      <c r="S21" s="271"/>
    </row>
    <row r="22" spans="1:19" x14ac:dyDescent="0.25">
      <c r="A22" s="215" t="s">
        <v>138</v>
      </c>
      <c r="B22" s="265">
        <v>6.2256267150012112</v>
      </c>
      <c r="C22" s="250">
        <v>3.8945734746361556</v>
      </c>
      <c r="D22" s="250">
        <v>8.7459195250046395</v>
      </c>
      <c r="E22" s="250">
        <v>2.9919050238751548</v>
      </c>
      <c r="F22" s="250">
        <v>1.0515822217485229</v>
      </c>
      <c r="G22" s="250">
        <v>11116.949309203319</v>
      </c>
      <c r="H22" s="250">
        <v>28.011166807174249</v>
      </c>
      <c r="I22" s="250">
        <v>0.19208513788228113</v>
      </c>
      <c r="J22" s="267">
        <v>2.2682748452440001E-4</v>
      </c>
      <c r="K22" s="267">
        <v>9.7211779081885717E-5</v>
      </c>
      <c r="L22" s="267">
        <v>3.2630753845152974E-2</v>
      </c>
      <c r="M22" s="267">
        <v>1.749812023473943E-3</v>
      </c>
      <c r="N22" s="267">
        <v>5.1846282177005713E-3</v>
      </c>
      <c r="O22" s="236">
        <v>0.70979999999999999</v>
      </c>
      <c r="P22" s="239">
        <v>0</v>
      </c>
      <c r="R22" s="270"/>
      <c r="S22" s="271"/>
    </row>
    <row r="23" spans="1:19" x14ac:dyDescent="0.25">
      <c r="A23" s="216" t="s">
        <v>139</v>
      </c>
      <c r="B23" s="283">
        <v>2.7313197275384651</v>
      </c>
      <c r="C23" s="284">
        <v>22.320714200438164</v>
      </c>
      <c r="D23" s="284">
        <v>6.714333089289104</v>
      </c>
      <c r="E23" s="284">
        <v>4.2763333016938194</v>
      </c>
      <c r="F23" s="284">
        <v>0.42352382520008169</v>
      </c>
      <c r="G23" s="284">
        <v>3130.7172918742053</v>
      </c>
      <c r="H23" s="284">
        <v>5.2391865204993824</v>
      </c>
      <c r="I23" s="284">
        <v>2.0634266190659627</v>
      </c>
      <c r="J23" s="275">
        <v>4.6297027293280071E-3</v>
      </c>
      <c r="K23" s="275">
        <v>5.9935003636149987E-4</v>
      </c>
      <c r="L23" s="275">
        <v>7.8755591833043467E-2</v>
      </c>
      <c r="M23" s="275">
        <v>8.4891878509182742E-5</v>
      </c>
      <c r="N23" s="275">
        <v>3.2908584082195741E-2</v>
      </c>
      <c r="O23" s="276">
        <v>3.9857999999999998</v>
      </c>
      <c r="P23" s="277">
        <v>0</v>
      </c>
      <c r="R23" s="281"/>
      <c r="S23" s="282"/>
    </row>
    <row r="24" spans="1:19" x14ac:dyDescent="0.25">
      <c r="A24" s="214">
        <v>2040</v>
      </c>
      <c r="B24" s="260" t="e">
        <f>B28+B27*$R24+(B25+B26)*($R24*$S24)</f>
        <v>#VALUE!</v>
      </c>
      <c r="C24" s="256" t="e">
        <f t="shared" ref="C24:F24" si="8">C28+C27*$R24+(C25+C26)*($R24*$S24)</f>
        <v>#VALUE!</v>
      </c>
      <c r="D24" s="256" t="e">
        <f t="shared" si="8"/>
        <v>#VALUE!</v>
      </c>
      <c r="E24" s="256" t="e">
        <f t="shared" si="8"/>
        <v>#VALUE!</v>
      </c>
      <c r="F24" s="256" t="e">
        <f t="shared" si="8"/>
        <v>#VALUE!</v>
      </c>
      <c r="G24" s="257">
        <f>SUM(G25:G28)</f>
        <v>18641.953865097268</v>
      </c>
      <c r="H24" s="258">
        <f>SUM(H25:H28)</f>
        <v>115.50666135802138</v>
      </c>
      <c r="I24" s="256" t="e">
        <f t="shared" ref="I24:P24" si="9">I28+I27*$R24+(I25+I26)*($R24*$S24)</f>
        <v>#VALUE!</v>
      </c>
      <c r="J24" s="256" t="e">
        <f t="shared" si="9"/>
        <v>#VALUE!</v>
      </c>
      <c r="K24" s="256" t="e">
        <f t="shared" si="9"/>
        <v>#VALUE!</v>
      </c>
      <c r="L24" s="256" t="e">
        <f t="shared" si="9"/>
        <v>#VALUE!</v>
      </c>
      <c r="M24" s="256" t="e">
        <f t="shared" si="9"/>
        <v>#VALUE!</v>
      </c>
      <c r="N24" s="256" t="e">
        <f t="shared" si="9"/>
        <v>#VALUE!</v>
      </c>
      <c r="O24" s="256" t="e">
        <f t="shared" si="9"/>
        <v>#VALUE!</v>
      </c>
      <c r="P24" s="259" t="e">
        <f t="shared" si="9"/>
        <v>#VALUE!</v>
      </c>
      <c r="R24" s="268" t="e">
        <v>#VALUE!</v>
      </c>
      <c r="S24" s="269" t="e">
        <v>#VALUE!</v>
      </c>
    </row>
    <row r="25" spans="1:19" x14ac:dyDescent="0.25">
      <c r="A25" s="215" t="s">
        <v>136</v>
      </c>
      <c r="B25" s="265">
        <v>5.8983321411277698</v>
      </c>
      <c r="C25" s="250">
        <v>1.7894760536581333</v>
      </c>
      <c r="D25" s="250">
        <v>6.5106579560501867</v>
      </c>
      <c r="E25" s="250">
        <v>0.5416272704397872</v>
      </c>
      <c r="F25" s="250">
        <v>0.18336525159451694</v>
      </c>
      <c r="G25" s="250">
        <v>3522.6229353470039</v>
      </c>
      <c r="H25" s="250">
        <v>80.904553253640728</v>
      </c>
      <c r="I25" s="250">
        <v>4.7037627305784424E-2</v>
      </c>
      <c r="J25" s="267">
        <v>2.1725960116162788E-4</v>
      </c>
      <c r="K25" s="267">
        <v>9.3111257640697646E-5</v>
      </c>
      <c r="L25" s="267">
        <v>3.1254345481394177E-2</v>
      </c>
      <c r="M25" s="267">
        <v>1.6760026375325578E-3</v>
      </c>
      <c r="N25" s="267">
        <v>4.9659337408372081E-3</v>
      </c>
      <c r="O25" s="236">
        <v>0.27300000000000002</v>
      </c>
      <c r="P25" s="239">
        <v>0</v>
      </c>
      <c r="R25" s="270"/>
      <c r="S25" s="271"/>
    </row>
    <row r="26" spans="1:19" x14ac:dyDescent="0.25">
      <c r="A26" s="215" t="s">
        <v>137</v>
      </c>
      <c r="B26" s="265">
        <v>0.84558193462839781</v>
      </c>
      <c r="C26" s="250">
        <v>1.656041640472274</v>
      </c>
      <c r="D26" s="250">
        <v>4.124851761029305</v>
      </c>
      <c r="E26" s="250">
        <v>1.9763498415625675</v>
      </c>
      <c r="F26" s="250">
        <v>0.26542152131837093</v>
      </c>
      <c r="G26" s="250">
        <v>901.98329991941546</v>
      </c>
      <c r="H26" s="250">
        <v>1.3986415146606341</v>
      </c>
      <c r="I26" s="250">
        <v>1.8800230568090971E-2</v>
      </c>
      <c r="J26" s="267">
        <v>0</v>
      </c>
      <c r="K26" s="267">
        <v>0</v>
      </c>
      <c r="L26" s="267">
        <v>0</v>
      </c>
      <c r="M26" s="267">
        <v>0</v>
      </c>
      <c r="N26" s="267">
        <v>0</v>
      </c>
      <c r="O26" s="236">
        <v>0.4914</v>
      </c>
      <c r="P26" s="239">
        <v>0</v>
      </c>
      <c r="R26" s="270"/>
      <c r="S26" s="271"/>
    </row>
    <row r="27" spans="1:19" x14ac:dyDescent="0.25">
      <c r="A27" s="215" t="s">
        <v>138</v>
      </c>
      <c r="B27" s="265">
        <v>6.2188844569260349</v>
      </c>
      <c r="C27" s="250">
        <v>3.8927961465909422</v>
      </c>
      <c r="D27" s="250">
        <v>8.7174948902394753</v>
      </c>
      <c r="E27" s="250">
        <v>2.9688729585900195</v>
      </c>
      <c r="F27" s="250">
        <v>1.0497373343579273</v>
      </c>
      <c r="G27" s="250">
        <v>11098.065740783004</v>
      </c>
      <c r="H27" s="250">
        <v>27.981987484010475</v>
      </c>
      <c r="I27" s="250">
        <v>0.1916061625332722</v>
      </c>
      <c r="J27" s="267">
        <v>2.2682748452440001E-4</v>
      </c>
      <c r="K27" s="267">
        <v>9.7211779081885717E-5</v>
      </c>
      <c r="L27" s="267">
        <v>3.2630753845152974E-2</v>
      </c>
      <c r="M27" s="267">
        <v>1.749812023473943E-3</v>
      </c>
      <c r="N27" s="267">
        <v>5.1846282177005713E-3</v>
      </c>
      <c r="O27" s="236">
        <v>0.70979999999999999</v>
      </c>
      <c r="P27" s="239">
        <v>0</v>
      </c>
      <c r="R27" s="270"/>
      <c r="S27" s="271"/>
    </row>
    <row r="28" spans="1:19" x14ac:dyDescent="0.25">
      <c r="A28" s="216" t="s">
        <v>139</v>
      </c>
      <c r="B28" s="283">
        <v>2.723786281220248</v>
      </c>
      <c r="C28" s="284">
        <v>22.318401725478182</v>
      </c>
      <c r="D28" s="284">
        <v>6.6515043948547259</v>
      </c>
      <c r="E28" s="284">
        <v>4.262390355236791</v>
      </c>
      <c r="F28" s="284">
        <v>0.42120606715007525</v>
      </c>
      <c r="G28" s="284">
        <v>3119.2818890478461</v>
      </c>
      <c r="H28" s="284">
        <v>5.221479105709534</v>
      </c>
      <c r="I28" s="284">
        <v>2.0631363218647736</v>
      </c>
      <c r="J28" s="275">
        <v>4.6297027293280071E-3</v>
      </c>
      <c r="K28" s="275">
        <v>5.9935003636149987E-4</v>
      </c>
      <c r="L28" s="275">
        <v>7.8755591833043467E-2</v>
      </c>
      <c r="M28" s="275">
        <v>8.4891878509182742E-5</v>
      </c>
      <c r="N28" s="275">
        <v>3.2908584082195741E-2</v>
      </c>
      <c r="O28" s="276">
        <v>3.9857999999999998</v>
      </c>
      <c r="P28" s="277">
        <v>0</v>
      </c>
      <c r="R28" s="281"/>
      <c r="S28" s="282"/>
    </row>
    <row r="29" spans="1:19" x14ac:dyDescent="0.25">
      <c r="A29" s="214">
        <v>2045</v>
      </c>
      <c r="B29" s="260" t="e">
        <f>B33+B32*$R29+(B30+B31)*($R29*$S29)</f>
        <v>#VALUE!</v>
      </c>
      <c r="C29" s="256" t="e">
        <f t="shared" ref="C29:F29" si="10">C33+C32*$R29+(C30+C31)*($R29*$S29)</f>
        <v>#VALUE!</v>
      </c>
      <c r="D29" s="256" t="e">
        <f t="shared" si="10"/>
        <v>#VALUE!</v>
      </c>
      <c r="E29" s="256" t="e">
        <f t="shared" si="10"/>
        <v>#VALUE!</v>
      </c>
      <c r="F29" s="256" t="e">
        <f t="shared" si="10"/>
        <v>#VALUE!</v>
      </c>
      <c r="G29" s="257">
        <f>SUM(G30:G33)</f>
        <v>18551.223910383414</v>
      </c>
      <c r="H29" s="258">
        <f>SUM(H30:H33)</f>
        <v>115.34832347465006</v>
      </c>
      <c r="I29" s="256" t="e">
        <f t="shared" ref="I29:P29" si="11">I33+I32*$R29+(I30+I31)*($R29*$S29)</f>
        <v>#VALUE!</v>
      </c>
      <c r="J29" s="256" t="e">
        <f t="shared" si="11"/>
        <v>#VALUE!</v>
      </c>
      <c r="K29" s="256" t="e">
        <f t="shared" si="11"/>
        <v>#VALUE!</v>
      </c>
      <c r="L29" s="256" t="e">
        <f t="shared" si="11"/>
        <v>#VALUE!</v>
      </c>
      <c r="M29" s="256" t="e">
        <f t="shared" si="11"/>
        <v>#VALUE!</v>
      </c>
      <c r="N29" s="256" t="e">
        <f t="shared" si="11"/>
        <v>#VALUE!</v>
      </c>
      <c r="O29" s="256" t="e">
        <f t="shared" si="11"/>
        <v>#VALUE!</v>
      </c>
      <c r="P29" s="259" t="e">
        <f t="shared" si="11"/>
        <v>#VALUE!</v>
      </c>
      <c r="R29" s="268" t="e">
        <v>#VALUE!</v>
      </c>
      <c r="S29" s="269" t="e">
        <v>#VALUE!</v>
      </c>
    </row>
    <row r="30" spans="1:19" x14ac:dyDescent="0.25">
      <c r="A30" s="215" t="s">
        <v>136</v>
      </c>
      <c r="B30" s="265">
        <v>5.8924437005604942</v>
      </c>
      <c r="C30" s="250">
        <v>1.7878269682654331</v>
      </c>
      <c r="D30" s="250">
        <v>6.4990189502465681</v>
      </c>
      <c r="E30" s="250">
        <v>0.53091279901679789</v>
      </c>
      <c r="F30" s="250">
        <v>0.18237853085756639</v>
      </c>
      <c r="G30" s="250">
        <v>3507.9659803114751</v>
      </c>
      <c r="H30" s="250">
        <v>80.878974587319206</v>
      </c>
      <c r="I30" s="250">
        <v>4.6737025407972158E-2</v>
      </c>
      <c r="J30" s="267">
        <v>2.1725960116162788E-4</v>
      </c>
      <c r="K30" s="267">
        <v>9.3111257640697646E-5</v>
      </c>
      <c r="L30" s="267">
        <v>3.1254345481394177E-2</v>
      </c>
      <c r="M30" s="267">
        <v>1.6760026375325578E-3</v>
      </c>
      <c r="N30" s="267">
        <v>4.9659337408372081E-3</v>
      </c>
      <c r="O30" s="236">
        <v>0.27300000000000002</v>
      </c>
      <c r="P30" s="239">
        <v>0</v>
      </c>
      <c r="R30" s="270"/>
      <c r="S30" s="271"/>
    </row>
    <row r="31" spans="1:19" x14ac:dyDescent="0.25">
      <c r="A31" s="215" t="s">
        <v>137</v>
      </c>
      <c r="B31" s="265">
        <v>0.83417482054587178</v>
      </c>
      <c r="C31" s="250">
        <v>1.6528474227479539</v>
      </c>
      <c r="D31" s="250">
        <v>4.1023046255878919</v>
      </c>
      <c r="E31" s="250">
        <v>1.9555963046762899</v>
      </c>
      <c r="F31" s="250">
        <v>0.26351004137977019</v>
      </c>
      <c r="G31" s="250">
        <v>873.589779379883</v>
      </c>
      <c r="H31" s="250">
        <v>1.3490904049100654</v>
      </c>
      <c r="I31" s="250">
        <v>1.8217903192516323E-2</v>
      </c>
      <c r="J31" s="267">
        <v>0</v>
      </c>
      <c r="K31" s="267">
        <v>0</v>
      </c>
      <c r="L31" s="267">
        <v>0</v>
      </c>
      <c r="M31" s="267">
        <v>0</v>
      </c>
      <c r="N31" s="267">
        <v>0</v>
      </c>
      <c r="O31" s="236">
        <v>0.4914</v>
      </c>
      <c r="P31" s="239">
        <v>0</v>
      </c>
      <c r="R31" s="270"/>
      <c r="S31" s="271"/>
    </row>
    <row r="32" spans="1:19" x14ac:dyDescent="0.25">
      <c r="A32" s="215" t="s">
        <v>138</v>
      </c>
      <c r="B32" s="265">
        <v>6.2069577474828579</v>
      </c>
      <c r="C32" s="250">
        <v>3.8894563926091914</v>
      </c>
      <c r="D32" s="250">
        <v>8.6939207301810679</v>
      </c>
      <c r="E32" s="250">
        <v>2.9471738405481704</v>
      </c>
      <c r="F32" s="250">
        <v>1.047738786287904</v>
      </c>
      <c r="G32" s="250">
        <v>11068.37889211173</v>
      </c>
      <c r="H32" s="250">
        <v>27.930179315502077</v>
      </c>
      <c r="I32" s="250">
        <v>0.19099731007865117</v>
      </c>
      <c r="J32" s="267">
        <v>2.2682748452440001E-4</v>
      </c>
      <c r="K32" s="267">
        <v>9.7211779081885717E-5</v>
      </c>
      <c r="L32" s="267">
        <v>3.2630753845152974E-2</v>
      </c>
      <c r="M32" s="267">
        <v>1.749812023473943E-3</v>
      </c>
      <c r="N32" s="267">
        <v>5.1846282177005713E-3</v>
      </c>
      <c r="O32" s="236">
        <v>0.70979999999999999</v>
      </c>
      <c r="P32" s="239">
        <v>0</v>
      </c>
      <c r="R32" s="270"/>
      <c r="S32" s="271"/>
    </row>
    <row r="33" spans="1:19" x14ac:dyDescent="0.25">
      <c r="A33" s="216" t="s">
        <v>139</v>
      </c>
      <c r="B33" s="283">
        <v>2.716557731026835</v>
      </c>
      <c r="C33" s="284">
        <v>22.316379925345711</v>
      </c>
      <c r="D33" s="284">
        <v>6.6372165478956404</v>
      </c>
      <c r="E33" s="284">
        <v>4.2492542739651462</v>
      </c>
      <c r="F33" s="284">
        <v>0.4199947854376353</v>
      </c>
      <c r="G33" s="284">
        <v>3101.289258580327</v>
      </c>
      <c r="H33" s="284">
        <v>5.1900791669187045</v>
      </c>
      <c r="I33" s="284">
        <v>2.0627673080517361</v>
      </c>
      <c r="J33" s="275">
        <v>4.6297027293280071E-3</v>
      </c>
      <c r="K33" s="275">
        <v>5.9935003636149987E-4</v>
      </c>
      <c r="L33" s="275">
        <v>7.8755591833043467E-2</v>
      </c>
      <c r="M33" s="275">
        <v>8.4891878509182742E-5</v>
      </c>
      <c r="N33" s="275">
        <v>3.2908584082195741E-2</v>
      </c>
      <c r="O33" s="276">
        <v>3.9857999999999998</v>
      </c>
      <c r="P33" s="277">
        <v>0</v>
      </c>
      <c r="R33" s="281"/>
      <c r="S33" s="282"/>
    </row>
    <row r="34" spans="1:19" x14ac:dyDescent="0.25">
      <c r="A34" s="214">
        <v>2050</v>
      </c>
      <c r="B34" s="260" t="e">
        <f>B38+B37*$R34+(B35+B36)*($R34*$S34)</f>
        <v>#VALUE!</v>
      </c>
      <c r="C34" s="256" t="e">
        <f t="shared" ref="C34:F34" si="12">C38+C37*$R34+(C35+C36)*($R34*$S34)</f>
        <v>#VALUE!</v>
      </c>
      <c r="D34" s="256" t="e">
        <f t="shared" si="12"/>
        <v>#VALUE!</v>
      </c>
      <c r="E34" s="256" t="e">
        <f t="shared" si="12"/>
        <v>#VALUE!</v>
      </c>
      <c r="F34" s="256" t="e">
        <f t="shared" si="12"/>
        <v>#VALUE!</v>
      </c>
      <c r="G34" s="257">
        <f>SUM(G35:G38)</f>
        <v>19372.672635074836</v>
      </c>
      <c r="H34" s="258">
        <f>SUM(H35:H38)</f>
        <v>119.45469698087442</v>
      </c>
      <c r="I34" s="256" t="e">
        <f t="shared" ref="I34:P34" si="13">I38+I37*$R34+(I35+I36)*($R34*$S34)</f>
        <v>#VALUE!</v>
      </c>
      <c r="J34" s="256" t="e">
        <f t="shared" si="13"/>
        <v>#VALUE!</v>
      </c>
      <c r="K34" s="256" t="e">
        <f t="shared" si="13"/>
        <v>#VALUE!</v>
      </c>
      <c r="L34" s="256" t="e">
        <f t="shared" si="13"/>
        <v>#VALUE!</v>
      </c>
      <c r="M34" s="256" t="e">
        <f t="shared" si="13"/>
        <v>#VALUE!</v>
      </c>
      <c r="N34" s="256" t="e">
        <f t="shared" si="13"/>
        <v>#VALUE!</v>
      </c>
      <c r="O34" s="256" t="e">
        <f t="shared" si="13"/>
        <v>#VALUE!</v>
      </c>
      <c r="P34" s="259" t="e">
        <f t="shared" si="13"/>
        <v>#VALUE!</v>
      </c>
      <c r="R34" s="268" t="e">
        <v>#VALUE!</v>
      </c>
      <c r="S34" s="269" t="e">
        <v>#VALUE!</v>
      </c>
    </row>
    <row r="35" spans="1:19" x14ac:dyDescent="0.25">
      <c r="A35" s="215" t="s">
        <v>136</v>
      </c>
      <c r="B35" s="265">
        <v>6.1411069028684206</v>
      </c>
      <c r="C35" s="250">
        <v>1.796054547290294</v>
      </c>
      <c r="D35" s="250">
        <v>6.9490169254036509</v>
      </c>
      <c r="E35" s="250">
        <v>0.62949180496118484</v>
      </c>
      <c r="F35" s="250">
        <v>0.20940575812007331</v>
      </c>
      <c r="G35" s="250">
        <v>4016.1253759109022</v>
      </c>
      <c r="H35" s="250">
        <v>84.015923661750961</v>
      </c>
      <c r="I35" s="250">
        <v>6.2073303959970974E-2</v>
      </c>
      <c r="J35" s="267">
        <v>2.1725960116162788E-4</v>
      </c>
      <c r="K35" s="267">
        <v>9.3111257640697646E-5</v>
      </c>
      <c r="L35" s="267">
        <v>3.1254345481394177E-2</v>
      </c>
      <c r="M35" s="267">
        <v>1.6760026375325578E-3</v>
      </c>
      <c r="N35" s="267">
        <v>4.9659337408372081E-3</v>
      </c>
      <c r="O35" s="236">
        <v>0.27300000000000002</v>
      </c>
      <c r="P35" s="239">
        <v>0</v>
      </c>
      <c r="R35" s="270"/>
      <c r="S35" s="271"/>
    </row>
    <row r="36" spans="1:19" x14ac:dyDescent="0.25">
      <c r="A36" s="215" t="s">
        <v>137</v>
      </c>
      <c r="B36" s="265">
        <v>1.0125438708308068</v>
      </c>
      <c r="C36" s="250">
        <v>1.7255821236627433</v>
      </c>
      <c r="D36" s="250">
        <v>5.5867424303796351</v>
      </c>
      <c r="E36" s="250">
        <v>2.9980323375576532</v>
      </c>
      <c r="F36" s="250">
        <v>0.38383740297120916</v>
      </c>
      <c r="G36" s="250">
        <v>1062.1878062201215</v>
      </c>
      <c r="H36" s="250">
        <v>1.6536511194842791</v>
      </c>
      <c r="I36" s="250">
        <v>2.219001819329891E-2</v>
      </c>
      <c r="J36" s="267">
        <v>0</v>
      </c>
      <c r="K36" s="267">
        <v>0</v>
      </c>
      <c r="L36" s="267">
        <v>0</v>
      </c>
      <c r="M36" s="267">
        <v>0</v>
      </c>
      <c r="N36" s="267">
        <v>0</v>
      </c>
      <c r="O36" s="236">
        <v>0.4914</v>
      </c>
      <c r="P36" s="239">
        <v>0</v>
      </c>
      <c r="R36" s="270"/>
      <c r="S36" s="271"/>
    </row>
    <row r="37" spans="1:19" x14ac:dyDescent="0.25">
      <c r="A37" s="215" t="s">
        <v>138</v>
      </c>
      <c r="B37" s="265">
        <v>6.2871759279947259</v>
      </c>
      <c r="C37" s="250">
        <v>3.9045003524905333</v>
      </c>
      <c r="D37" s="250">
        <v>9.0633306056642429</v>
      </c>
      <c r="E37" s="250">
        <v>3.1602464808383779</v>
      </c>
      <c r="F37" s="250">
        <v>1.0757640857724695</v>
      </c>
      <c r="G37" s="250">
        <v>11195.721529470247</v>
      </c>
      <c r="H37" s="250">
        <v>28.585895583813894</v>
      </c>
      <c r="I37" s="250">
        <v>0.19454933882328621</v>
      </c>
      <c r="J37" s="267">
        <v>2.2682748452440001E-4</v>
      </c>
      <c r="K37" s="267">
        <v>9.7211779081885717E-5</v>
      </c>
      <c r="L37" s="267">
        <v>3.2630753845152974E-2</v>
      </c>
      <c r="M37" s="267">
        <v>1.749812023473943E-3</v>
      </c>
      <c r="N37" s="267">
        <v>5.1846282177005713E-3</v>
      </c>
      <c r="O37" s="236">
        <v>0.70979999999999999</v>
      </c>
      <c r="P37" s="239">
        <v>0</v>
      </c>
      <c r="R37" s="270"/>
      <c r="S37" s="271"/>
    </row>
    <row r="38" spans="1:19" ht="13" thickBot="1" x14ac:dyDescent="0.3">
      <c r="A38" s="217" t="s">
        <v>139</v>
      </c>
      <c r="B38" s="266">
        <v>2.7167400067824223</v>
      </c>
      <c r="C38" s="253">
        <v>22.316276985646972</v>
      </c>
      <c r="D38" s="253">
        <v>6.6430562263316233</v>
      </c>
      <c r="E38" s="253">
        <v>4.2486809258107234</v>
      </c>
      <c r="F38" s="253">
        <v>0.42034450844186083</v>
      </c>
      <c r="G38" s="253">
        <v>3098.6379234735632</v>
      </c>
      <c r="H38" s="253">
        <v>5.1992266158252756</v>
      </c>
      <c r="I38" s="253">
        <v>2.0627130879625497</v>
      </c>
      <c r="J38" s="274">
        <v>4.6297027293280071E-3</v>
      </c>
      <c r="K38" s="274">
        <v>5.9935003636149987E-4</v>
      </c>
      <c r="L38" s="274">
        <v>7.8755591833043467E-2</v>
      </c>
      <c r="M38" s="274">
        <v>8.4891878509182742E-5</v>
      </c>
      <c r="N38" s="274">
        <v>3.2908584082195741E-2</v>
      </c>
      <c r="O38" s="240">
        <v>3.9857999999999998</v>
      </c>
      <c r="P38" s="243">
        <v>0</v>
      </c>
      <c r="R38" s="272"/>
      <c r="S38" s="273"/>
    </row>
  </sheetData>
  <mergeCells count="1">
    <mergeCell ref="A1:M1"/>
  </mergeCells>
  <pageMargins left="0.7" right="0.7" top="0.75" bottom="0.75" header="0.3" footer="0.3"/>
  <pageSetup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:R38"/>
  <sheetViews>
    <sheetView zoomScaleNormal="100" workbookViewId="0">
      <pane ySplit="3" topLeftCell="A4" activePane="bottomLeft" state="frozen"/>
      <selection sqref="A1:D1"/>
      <selection pane="bottomLeft" activeCell="A4" sqref="A4:XFD8"/>
    </sheetView>
  </sheetViews>
  <sheetFormatPr defaultColWidth="9.453125" defaultRowHeight="12.5" x14ac:dyDescent="0.25"/>
  <cols>
    <col min="1" max="1" width="23.453125" style="25" bestFit="1" customWidth="1"/>
    <col min="2" max="9" width="11.453125" style="25" customWidth="1"/>
    <col min="10" max="10" width="12.54296875" style="25" bestFit="1" customWidth="1"/>
    <col min="11" max="12" width="11.453125" style="25" customWidth="1"/>
    <col min="13" max="14" width="13.453125" style="25" bestFit="1" customWidth="1"/>
    <col min="15" max="15" width="11.453125" style="25" bestFit="1" customWidth="1"/>
    <col min="16" max="16" width="9.453125" style="25"/>
    <col min="17" max="17" width="22.453125" style="25" bestFit="1" customWidth="1"/>
    <col min="18" max="18" width="20.453125" style="25" bestFit="1" customWidth="1"/>
    <col min="19" max="16384" width="9.453125" style="25"/>
  </cols>
  <sheetData>
    <row r="1" spans="1:18" ht="15.5" x14ac:dyDescent="0.35">
      <c r="A1" s="742" t="s">
        <v>145</v>
      </c>
      <c r="B1" s="742"/>
      <c r="C1" s="742"/>
      <c r="D1" s="742"/>
      <c r="E1" s="763"/>
      <c r="F1" s="763"/>
      <c r="G1" s="763"/>
      <c r="H1" s="763"/>
      <c r="I1" s="763"/>
      <c r="J1" s="763"/>
      <c r="K1" s="763"/>
      <c r="L1" s="763"/>
      <c r="M1" s="763"/>
      <c r="N1" s="138"/>
      <c r="O1" s="138"/>
    </row>
    <row r="2" spans="1:18" ht="13" thickBot="1" x14ac:dyDescent="0.3"/>
    <row r="3" spans="1:18" ht="39.5" thickBot="1" x14ac:dyDescent="0.3">
      <c r="A3" s="233" t="s">
        <v>75</v>
      </c>
      <c r="B3" s="342" t="s">
        <v>1</v>
      </c>
      <c r="C3" s="288" t="s">
        <v>2</v>
      </c>
      <c r="D3" s="288" t="s">
        <v>3</v>
      </c>
      <c r="E3" s="288" t="s">
        <v>124</v>
      </c>
      <c r="F3" s="288" t="s">
        <v>18</v>
      </c>
      <c r="G3" s="288" t="s">
        <v>12</v>
      </c>
      <c r="H3" s="288" t="s">
        <v>44</v>
      </c>
      <c r="I3" s="288" t="s">
        <v>45</v>
      </c>
      <c r="J3" s="288" t="s">
        <v>40</v>
      </c>
      <c r="K3" s="288" t="s">
        <v>41</v>
      </c>
      <c r="L3" s="288" t="s">
        <v>42</v>
      </c>
      <c r="M3" s="288" t="s">
        <v>39</v>
      </c>
      <c r="N3" s="288" t="s">
        <v>43</v>
      </c>
      <c r="O3" s="343" t="s">
        <v>46</v>
      </c>
      <c r="Q3" s="289" t="s">
        <v>141</v>
      </c>
      <c r="R3" s="290" t="s">
        <v>142</v>
      </c>
    </row>
    <row r="4" spans="1:18" x14ac:dyDescent="0.25">
      <c r="A4" s="214">
        <v>2020</v>
      </c>
      <c r="B4" s="260">
        <f ca="1">B8+B7*$Q4+(B5+B6)*($Q4*$R4)</f>
        <v>26.33414564125</v>
      </c>
      <c r="C4" s="256">
        <f ca="1">C8+C7*$Q4+(C5+C6)*($Q4*$R4)</f>
        <v>53.972699956249997</v>
      </c>
      <c r="D4" s="256">
        <f ca="1">D8+D7*$Q4+(D5+D6)*($Q4*$R4)</f>
        <v>72.285958875000006</v>
      </c>
      <c r="E4" s="256">
        <f ca="1">E8+E7*$Q4+(E5+E6)*($Q4*$R4)</f>
        <v>55.336731866249998</v>
      </c>
      <c r="F4" s="256">
        <f ca="1">F8+F7*$Q4+(F5+F6)*($Q4*$R4)</f>
        <v>5.4281936575000005</v>
      </c>
      <c r="G4" s="257">
        <f>SUM(G5:G8)</f>
        <v>2998.2444999999998</v>
      </c>
      <c r="H4" s="258">
        <f>SUM(H5:H8)</f>
        <v>22.789965048753295</v>
      </c>
      <c r="I4" s="256">
        <f t="shared" ref="I4:O4" ca="1" si="0">I8+I7*$Q4+(I5+I6)*($Q4*$R4)</f>
        <v>1.1740152824338401</v>
      </c>
      <c r="J4" s="256">
        <f t="shared" ca="1" si="0"/>
        <v>4.6040174283332926E-3</v>
      </c>
      <c r="K4" s="256">
        <f t="shared" ca="1" si="0"/>
        <v>6.0117566619635233E-4</v>
      </c>
      <c r="L4" s="256">
        <f t="shared" ca="1" si="0"/>
        <v>8.1218530232012462E-2</v>
      </c>
      <c r="M4" s="256">
        <f t="shared" ca="1" si="0"/>
        <v>2.1694632422846255E-4</v>
      </c>
      <c r="N4" s="256">
        <f t="shared" ca="1" si="0"/>
        <v>3.2997209512898945E-2</v>
      </c>
      <c r="O4" s="259">
        <f t="shared" ca="1" si="0"/>
        <v>14.452484242500001</v>
      </c>
      <c r="Q4" s="268">
        <f ca="1">OFFSET('Fuel Import Assumptions'!$A$1,MATCH($A4,'Fuel Import Assumptions'!$A:$A,0)+1,2)</f>
        <v>7.4999999999999997E-2</v>
      </c>
      <c r="R4" s="269">
        <f ca="1">OFFSET('Fuel Import Assumptions'!$A$1,MATCH($A4,'Fuel Import Assumptions'!$A:$A,0)+1,3)</f>
        <v>1.4999999999999999E-2</v>
      </c>
    </row>
    <row r="5" spans="1:18" x14ac:dyDescent="0.25">
      <c r="A5" s="215" t="s">
        <v>136</v>
      </c>
      <c r="B5" s="261">
        <v>0.12127500000000001</v>
      </c>
      <c r="C5" s="236">
        <v>0.35137500000000005</v>
      </c>
      <c r="D5" s="236">
        <v>0.29250000000000004</v>
      </c>
      <c r="E5" s="236">
        <v>0.18277500000000002</v>
      </c>
      <c r="F5" s="236">
        <v>2.5049999999999999E-2</v>
      </c>
      <c r="G5" s="237">
        <v>146.25</v>
      </c>
      <c r="H5" s="238">
        <v>1.125</v>
      </c>
      <c r="I5" s="236">
        <v>2.6474999999999999E-2</v>
      </c>
      <c r="J5" s="267">
        <v>2.1725960116162786E-4</v>
      </c>
      <c r="K5" s="267">
        <v>9.3111257640697646E-5</v>
      </c>
      <c r="L5" s="267">
        <v>3.1254345481394177E-2</v>
      </c>
      <c r="M5" s="267">
        <v>1.6760026375325578E-3</v>
      </c>
      <c r="N5" s="267">
        <v>4.9659337408372081E-3</v>
      </c>
      <c r="O5" s="239">
        <v>4.095E-2</v>
      </c>
      <c r="Q5" s="270"/>
      <c r="R5" s="271"/>
    </row>
    <row r="6" spans="1:18" x14ac:dyDescent="0.25">
      <c r="A6" s="215" t="s">
        <v>137</v>
      </c>
      <c r="B6" s="261">
        <v>0.21829499999999999</v>
      </c>
      <c r="C6" s="236">
        <v>0.63247500000000001</v>
      </c>
      <c r="D6" s="236">
        <v>0.52649999999999997</v>
      </c>
      <c r="E6" s="236">
        <v>0.32899499999999998</v>
      </c>
      <c r="F6" s="236">
        <v>4.5089999999999998E-2</v>
      </c>
      <c r="G6" s="237">
        <v>263.25</v>
      </c>
      <c r="H6" s="238">
        <v>2.0249999999999999</v>
      </c>
      <c r="I6" s="236">
        <v>4.7654999999999996E-2</v>
      </c>
      <c r="J6" s="267">
        <v>0</v>
      </c>
      <c r="K6" s="267">
        <v>0</v>
      </c>
      <c r="L6" s="267">
        <v>0</v>
      </c>
      <c r="M6" s="267">
        <v>0</v>
      </c>
      <c r="N6" s="267">
        <v>0</v>
      </c>
      <c r="O6" s="239">
        <v>7.3709999999999998E-2</v>
      </c>
      <c r="Q6" s="270"/>
      <c r="R6" s="271"/>
    </row>
    <row r="7" spans="1:18" x14ac:dyDescent="0.25">
      <c r="A7" s="215" t="s">
        <v>138</v>
      </c>
      <c r="B7" s="261">
        <v>0.31531500000000001</v>
      </c>
      <c r="C7" s="236">
        <v>0.91357500000000003</v>
      </c>
      <c r="D7" s="236">
        <v>0.76050000000000006</v>
      </c>
      <c r="E7" s="236">
        <v>0.47521500000000005</v>
      </c>
      <c r="F7" s="236">
        <v>6.5129999999999993E-2</v>
      </c>
      <c r="G7" s="237">
        <v>380.25</v>
      </c>
      <c r="H7" s="238">
        <v>2.9249999999999998</v>
      </c>
      <c r="I7" s="236">
        <v>6.8834999999999993E-2</v>
      </c>
      <c r="J7" s="267">
        <v>2.2634313753216691E-4</v>
      </c>
      <c r="K7" s="267">
        <v>9.7004201799500106E-5</v>
      </c>
      <c r="L7" s="267">
        <v>3.2561077070698871E-2</v>
      </c>
      <c r="M7" s="267">
        <v>1.7460756323910019E-3</v>
      </c>
      <c r="N7" s="267">
        <v>5.1735574293066723E-3</v>
      </c>
      <c r="O7" s="239">
        <v>0.10647</v>
      </c>
      <c r="Q7" s="270"/>
      <c r="R7" s="271"/>
    </row>
    <row r="8" spans="1:18" x14ac:dyDescent="0.25">
      <c r="A8" s="216" t="s">
        <v>139</v>
      </c>
      <c r="B8" s="278">
        <v>26.310115</v>
      </c>
      <c r="C8" s="276">
        <v>53.903075000000001</v>
      </c>
      <c r="D8" s="276">
        <v>72.227999999999994</v>
      </c>
      <c r="E8" s="276">
        <v>55.300514999999997</v>
      </c>
      <c r="F8" s="276">
        <v>5.4232300000000002</v>
      </c>
      <c r="G8" s="279">
        <v>2208.4944999999998</v>
      </c>
      <c r="H8" s="280">
        <v>16.714965048753296</v>
      </c>
      <c r="I8" s="276">
        <v>1.1687692611838401</v>
      </c>
      <c r="J8" s="275">
        <v>4.5867972759670731E-3</v>
      </c>
      <c r="K8" s="275">
        <v>5.9379560089654394E-4</v>
      </c>
      <c r="L8" s="275">
        <v>7.8741288313043473E-2</v>
      </c>
      <c r="M8" s="275">
        <v>8.4105148831913274E-5</v>
      </c>
      <c r="N8" s="275">
        <v>3.2603606030242503E-2</v>
      </c>
      <c r="O8" s="277">
        <v>14.444369999999999</v>
      </c>
      <c r="Q8" s="281"/>
      <c r="R8" s="282"/>
    </row>
    <row r="9" spans="1:18" x14ac:dyDescent="0.25">
      <c r="A9" s="214">
        <v>2025</v>
      </c>
      <c r="B9" s="260">
        <f ca="1">B13+B12*$Q9+(B10+B11)*($Q9*$R9)</f>
        <v>26.33414564125</v>
      </c>
      <c r="C9" s="256">
        <f ca="1">C13+C12*$Q9+(C10+C11)*($Q9*$R9)</f>
        <v>53.972699956249997</v>
      </c>
      <c r="D9" s="256">
        <f ca="1">D13+D12*$Q9+(D10+D11)*($Q9*$R9)</f>
        <v>72.285958875000006</v>
      </c>
      <c r="E9" s="256">
        <f ca="1">E13+E12*$Q9+(E10+E11)*($Q9*$R9)</f>
        <v>55.336731866249998</v>
      </c>
      <c r="F9" s="256">
        <f ca="1">F13+F12*$Q9+(F10+F11)*($Q9*$R9)</f>
        <v>5.4281936575000005</v>
      </c>
      <c r="G9" s="257">
        <f>SUM(G10:G13)</f>
        <v>2998.2444999999998</v>
      </c>
      <c r="H9" s="258">
        <f>SUM(H10:H13)</f>
        <v>22.789965048753295</v>
      </c>
      <c r="I9" s="256">
        <f t="shared" ref="I9:O9" ca="1" si="1">I13+I12*$Q9+(I10+I11)*($Q9*$R9)</f>
        <v>1.1740152824338401</v>
      </c>
      <c r="J9" s="256">
        <f t="shared" ca="1" si="1"/>
        <v>4.6040174283332926E-3</v>
      </c>
      <c r="K9" s="256">
        <f t="shared" ca="1" si="1"/>
        <v>6.0117566619635233E-4</v>
      </c>
      <c r="L9" s="256">
        <f t="shared" ca="1" si="1"/>
        <v>8.1218530232012462E-2</v>
      </c>
      <c r="M9" s="256">
        <f t="shared" ca="1" si="1"/>
        <v>2.1694632422846255E-4</v>
      </c>
      <c r="N9" s="256">
        <f t="shared" ca="1" si="1"/>
        <v>3.2997209512898945E-2</v>
      </c>
      <c r="O9" s="259">
        <f t="shared" ca="1" si="1"/>
        <v>14.452484242500001</v>
      </c>
      <c r="Q9" s="268">
        <f ca="1">OFFSET('Fuel Import Assumptions'!$A$1,MATCH($A9,'Fuel Import Assumptions'!$A:$A,0)+1,2)</f>
        <v>7.4999999999999997E-2</v>
      </c>
      <c r="R9" s="269">
        <f ca="1">OFFSET('Fuel Import Assumptions'!$A$1,MATCH($A9,'Fuel Import Assumptions'!$A:$A,0)+1,3)</f>
        <v>1.4999999999999999E-2</v>
      </c>
    </row>
    <row r="10" spans="1:18" x14ac:dyDescent="0.25">
      <c r="A10" s="215" t="s">
        <v>136</v>
      </c>
      <c r="B10" s="261">
        <v>0.12127500000000001</v>
      </c>
      <c r="C10" s="236">
        <v>0.35137500000000005</v>
      </c>
      <c r="D10" s="236">
        <v>0.29250000000000004</v>
      </c>
      <c r="E10" s="236">
        <v>0.18277500000000002</v>
      </c>
      <c r="F10" s="236">
        <v>2.5049999999999999E-2</v>
      </c>
      <c r="G10" s="237">
        <v>146.25</v>
      </c>
      <c r="H10" s="238">
        <v>1.125</v>
      </c>
      <c r="I10" s="236">
        <v>2.6474999999999999E-2</v>
      </c>
      <c r="J10" s="267">
        <v>2.1725960116162786E-4</v>
      </c>
      <c r="K10" s="267">
        <v>9.3111257640697646E-5</v>
      </c>
      <c r="L10" s="267">
        <v>3.1254345481394177E-2</v>
      </c>
      <c r="M10" s="267">
        <v>1.6760026375325578E-3</v>
      </c>
      <c r="N10" s="267">
        <v>4.9659337408372081E-3</v>
      </c>
      <c r="O10" s="239">
        <v>4.095E-2</v>
      </c>
      <c r="Q10" s="270"/>
      <c r="R10" s="271"/>
    </row>
    <row r="11" spans="1:18" x14ac:dyDescent="0.25">
      <c r="A11" s="215" t="s">
        <v>137</v>
      </c>
      <c r="B11" s="261">
        <v>0.21829499999999999</v>
      </c>
      <c r="C11" s="236">
        <v>0.63247500000000001</v>
      </c>
      <c r="D11" s="236">
        <v>0.52649999999999997</v>
      </c>
      <c r="E11" s="236">
        <v>0.32899499999999998</v>
      </c>
      <c r="F11" s="236">
        <v>4.5089999999999998E-2</v>
      </c>
      <c r="G11" s="237">
        <v>263.25</v>
      </c>
      <c r="H11" s="238">
        <v>2.0249999999999999</v>
      </c>
      <c r="I11" s="236">
        <v>4.7654999999999996E-2</v>
      </c>
      <c r="J11" s="267">
        <v>0</v>
      </c>
      <c r="K11" s="267">
        <v>0</v>
      </c>
      <c r="L11" s="267">
        <v>0</v>
      </c>
      <c r="M11" s="267">
        <v>0</v>
      </c>
      <c r="N11" s="267">
        <v>0</v>
      </c>
      <c r="O11" s="239">
        <v>7.3709999999999998E-2</v>
      </c>
      <c r="Q11" s="270"/>
      <c r="R11" s="271"/>
    </row>
    <row r="12" spans="1:18" x14ac:dyDescent="0.25">
      <c r="A12" s="215" t="s">
        <v>138</v>
      </c>
      <c r="B12" s="261">
        <v>0.31531500000000001</v>
      </c>
      <c r="C12" s="236">
        <v>0.91357500000000003</v>
      </c>
      <c r="D12" s="236">
        <v>0.76050000000000006</v>
      </c>
      <c r="E12" s="236">
        <v>0.47521500000000005</v>
      </c>
      <c r="F12" s="236">
        <v>6.5129999999999993E-2</v>
      </c>
      <c r="G12" s="237">
        <v>380.25</v>
      </c>
      <c r="H12" s="238">
        <v>2.9249999999999998</v>
      </c>
      <c r="I12" s="236">
        <v>6.8834999999999993E-2</v>
      </c>
      <c r="J12" s="267">
        <v>2.2634313753216691E-4</v>
      </c>
      <c r="K12" s="267">
        <v>9.7004201799500106E-5</v>
      </c>
      <c r="L12" s="267">
        <v>3.2561077070698871E-2</v>
      </c>
      <c r="M12" s="267">
        <v>1.7460756323910019E-3</v>
      </c>
      <c r="N12" s="267">
        <v>5.1735574293066723E-3</v>
      </c>
      <c r="O12" s="239">
        <v>0.10647</v>
      </c>
      <c r="Q12" s="270"/>
      <c r="R12" s="271"/>
    </row>
    <row r="13" spans="1:18" x14ac:dyDescent="0.25">
      <c r="A13" s="216" t="s">
        <v>139</v>
      </c>
      <c r="B13" s="278">
        <v>26.310115</v>
      </c>
      <c r="C13" s="276">
        <v>53.903075000000001</v>
      </c>
      <c r="D13" s="276">
        <v>72.227999999999994</v>
      </c>
      <c r="E13" s="276">
        <v>55.300514999999997</v>
      </c>
      <c r="F13" s="276">
        <v>5.4232300000000002</v>
      </c>
      <c r="G13" s="279">
        <v>2208.4944999999998</v>
      </c>
      <c r="H13" s="280">
        <v>16.714965048753296</v>
      </c>
      <c r="I13" s="276">
        <v>1.1687692611838401</v>
      </c>
      <c r="J13" s="275">
        <v>4.5867972759670731E-3</v>
      </c>
      <c r="K13" s="275">
        <v>5.9379560089654394E-4</v>
      </c>
      <c r="L13" s="275">
        <v>7.8741288313043473E-2</v>
      </c>
      <c r="M13" s="275">
        <v>8.4105148831913274E-5</v>
      </c>
      <c r="N13" s="275">
        <v>3.2603606030242503E-2</v>
      </c>
      <c r="O13" s="277">
        <v>14.444369999999999</v>
      </c>
      <c r="Q13" s="281"/>
      <c r="R13" s="282"/>
    </row>
    <row r="14" spans="1:18" x14ac:dyDescent="0.25">
      <c r="A14" s="214">
        <v>2030</v>
      </c>
      <c r="B14" s="260">
        <f ca="1">B18+B17*$Q14+(B15+B16)*($Q14*$R14)</f>
        <v>26.33414564125</v>
      </c>
      <c r="C14" s="256">
        <f ca="1">C18+C17*$Q14+(C15+C16)*($Q14*$R14)</f>
        <v>53.972699956249997</v>
      </c>
      <c r="D14" s="256">
        <f ca="1">D18+D17*$Q14+(D15+D16)*($Q14*$R14)</f>
        <v>72.285958875000006</v>
      </c>
      <c r="E14" s="256">
        <f ca="1">E18+E17*$Q14+(E15+E16)*($Q14*$R14)</f>
        <v>55.336731866249998</v>
      </c>
      <c r="F14" s="256">
        <f ca="1">F18+F17*$Q14+(F15+F16)*($Q14*$R14)</f>
        <v>5.4281936575000005</v>
      </c>
      <c r="G14" s="257">
        <f>SUM(G15:G18)</f>
        <v>2998.2444999999998</v>
      </c>
      <c r="H14" s="258">
        <f>SUM(H15:H18)</f>
        <v>22.789965048753295</v>
      </c>
      <c r="I14" s="256">
        <f t="shared" ref="I14:O14" ca="1" si="2">I18+I17*$Q14+(I15+I16)*($Q14*$R14)</f>
        <v>1.1740152824338401</v>
      </c>
      <c r="J14" s="256">
        <f t="shared" ca="1" si="2"/>
        <v>4.6040174283332926E-3</v>
      </c>
      <c r="K14" s="256">
        <f t="shared" ca="1" si="2"/>
        <v>6.0117566619635233E-4</v>
      </c>
      <c r="L14" s="256">
        <f t="shared" ca="1" si="2"/>
        <v>8.1218530232012462E-2</v>
      </c>
      <c r="M14" s="256">
        <f t="shared" ca="1" si="2"/>
        <v>2.1694632422846255E-4</v>
      </c>
      <c r="N14" s="256">
        <f t="shared" ca="1" si="2"/>
        <v>3.2997209512898945E-2</v>
      </c>
      <c r="O14" s="259">
        <f t="shared" ca="1" si="2"/>
        <v>14.452484242500001</v>
      </c>
      <c r="Q14" s="268">
        <f ca="1">OFFSET('Fuel Import Assumptions'!$A$1,MATCH($A14,'Fuel Import Assumptions'!$A:$A,0)+1,2)</f>
        <v>7.4999999999999997E-2</v>
      </c>
      <c r="R14" s="269">
        <f ca="1">OFFSET('Fuel Import Assumptions'!$A$1,MATCH($A14,'Fuel Import Assumptions'!$A:$A,0)+1,3)</f>
        <v>1.4999999999999999E-2</v>
      </c>
    </row>
    <row r="15" spans="1:18" x14ac:dyDescent="0.25">
      <c r="A15" s="215" t="s">
        <v>136</v>
      </c>
      <c r="B15" s="261">
        <v>0.12127500000000001</v>
      </c>
      <c r="C15" s="236">
        <v>0.35137500000000005</v>
      </c>
      <c r="D15" s="236">
        <v>0.29250000000000004</v>
      </c>
      <c r="E15" s="236">
        <v>0.18277500000000002</v>
      </c>
      <c r="F15" s="236">
        <v>2.5049999999999999E-2</v>
      </c>
      <c r="G15" s="237">
        <v>146.25</v>
      </c>
      <c r="H15" s="238">
        <v>1.125</v>
      </c>
      <c r="I15" s="236">
        <v>2.6474999999999999E-2</v>
      </c>
      <c r="J15" s="267">
        <v>2.1725960116162786E-4</v>
      </c>
      <c r="K15" s="267">
        <v>9.3111257640697646E-5</v>
      </c>
      <c r="L15" s="267">
        <v>3.1254345481394177E-2</v>
      </c>
      <c r="M15" s="267">
        <v>1.6760026375325578E-3</v>
      </c>
      <c r="N15" s="267">
        <v>4.9659337408372081E-3</v>
      </c>
      <c r="O15" s="239">
        <v>4.095E-2</v>
      </c>
      <c r="Q15" s="270"/>
      <c r="R15" s="271"/>
    </row>
    <row r="16" spans="1:18" x14ac:dyDescent="0.25">
      <c r="A16" s="215" t="s">
        <v>137</v>
      </c>
      <c r="B16" s="261">
        <v>0.21829499999999999</v>
      </c>
      <c r="C16" s="236">
        <v>0.63247500000000001</v>
      </c>
      <c r="D16" s="236">
        <v>0.52649999999999997</v>
      </c>
      <c r="E16" s="236">
        <v>0.32899499999999998</v>
      </c>
      <c r="F16" s="236">
        <v>4.5089999999999998E-2</v>
      </c>
      <c r="G16" s="237">
        <v>263.25</v>
      </c>
      <c r="H16" s="238">
        <v>2.0249999999999999</v>
      </c>
      <c r="I16" s="236">
        <v>4.7654999999999996E-2</v>
      </c>
      <c r="J16" s="267">
        <v>0</v>
      </c>
      <c r="K16" s="267">
        <v>0</v>
      </c>
      <c r="L16" s="267">
        <v>0</v>
      </c>
      <c r="M16" s="267">
        <v>0</v>
      </c>
      <c r="N16" s="267">
        <v>0</v>
      </c>
      <c r="O16" s="239">
        <v>7.3709999999999998E-2</v>
      </c>
      <c r="Q16" s="270"/>
      <c r="R16" s="271"/>
    </row>
    <row r="17" spans="1:18" x14ac:dyDescent="0.25">
      <c r="A17" s="215" t="s">
        <v>138</v>
      </c>
      <c r="B17" s="261">
        <v>0.31531500000000001</v>
      </c>
      <c r="C17" s="236">
        <v>0.91357500000000003</v>
      </c>
      <c r="D17" s="236">
        <v>0.76050000000000006</v>
      </c>
      <c r="E17" s="236">
        <v>0.47521500000000005</v>
      </c>
      <c r="F17" s="236">
        <v>6.5129999999999993E-2</v>
      </c>
      <c r="G17" s="237">
        <v>380.25</v>
      </c>
      <c r="H17" s="238">
        <v>2.9249999999999998</v>
      </c>
      <c r="I17" s="236">
        <v>6.8834999999999993E-2</v>
      </c>
      <c r="J17" s="267">
        <v>2.2634313753216691E-4</v>
      </c>
      <c r="K17" s="267">
        <v>9.7004201799500106E-5</v>
      </c>
      <c r="L17" s="267">
        <v>3.2561077070698871E-2</v>
      </c>
      <c r="M17" s="267">
        <v>1.7460756323910019E-3</v>
      </c>
      <c r="N17" s="267">
        <v>5.1735574293066723E-3</v>
      </c>
      <c r="O17" s="239">
        <v>0.10647</v>
      </c>
      <c r="Q17" s="270"/>
      <c r="R17" s="271"/>
    </row>
    <row r="18" spans="1:18" x14ac:dyDescent="0.25">
      <c r="A18" s="216" t="s">
        <v>139</v>
      </c>
      <c r="B18" s="278">
        <v>26.310115</v>
      </c>
      <c r="C18" s="276">
        <v>53.903075000000001</v>
      </c>
      <c r="D18" s="276">
        <v>72.227999999999994</v>
      </c>
      <c r="E18" s="276">
        <v>55.300514999999997</v>
      </c>
      <c r="F18" s="276">
        <v>5.4232300000000002</v>
      </c>
      <c r="G18" s="279">
        <v>2208.4944999999998</v>
      </c>
      <c r="H18" s="280">
        <v>16.714965048753296</v>
      </c>
      <c r="I18" s="276">
        <v>1.1687692611838401</v>
      </c>
      <c r="J18" s="275">
        <v>4.5867972759670731E-3</v>
      </c>
      <c r="K18" s="275">
        <v>5.9379560089654394E-4</v>
      </c>
      <c r="L18" s="275">
        <v>7.8741288313043473E-2</v>
      </c>
      <c r="M18" s="275">
        <v>8.4105148831913274E-5</v>
      </c>
      <c r="N18" s="275">
        <v>3.2603606030242503E-2</v>
      </c>
      <c r="O18" s="277">
        <v>14.444369999999999</v>
      </c>
      <c r="Q18" s="281"/>
      <c r="R18" s="282"/>
    </row>
    <row r="19" spans="1:18" x14ac:dyDescent="0.25">
      <c r="A19" s="214">
        <v>2035</v>
      </c>
      <c r="B19" s="260">
        <f ca="1">B23+B22*$Q19+(B20+B21)*($Q19*$R19)</f>
        <v>26.33414564125</v>
      </c>
      <c r="C19" s="256">
        <f ca="1">C23+C22*$Q19+(C20+C21)*($Q19*$R19)</f>
        <v>53.972699956249997</v>
      </c>
      <c r="D19" s="256">
        <f ca="1">D23+D22*$Q19+(D20+D21)*($Q19*$R19)</f>
        <v>72.285958875000006</v>
      </c>
      <c r="E19" s="256">
        <f ca="1">E23+E22*$Q19+(E20+E21)*($Q19*$R19)</f>
        <v>55.336731866249998</v>
      </c>
      <c r="F19" s="256">
        <f ca="1">F23+F22*$Q19+(F20+F21)*($Q19*$R19)</f>
        <v>5.4281936575000005</v>
      </c>
      <c r="G19" s="257">
        <f>SUM(G20:G23)</f>
        <v>2998.2444999999998</v>
      </c>
      <c r="H19" s="258">
        <f>SUM(H20:H23)</f>
        <v>22.789965048753295</v>
      </c>
      <c r="I19" s="256">
        <f t="shared" ref="I19:O19" ca="1" si="3">I23+I22*$Q19+(I20+I21)*($Q19*$R19)</f>
        <v>1.1740152824338401</v>
      </c>
      <c r="J19" s="256">
        <f t="shared" ca="1" si="3"/>
        <v>4.6040174283332926E-3</v>
      </c>
      <c r="K19" s="256">
        <f t="shared" ca="1" si="3"/>
        <v>6.0117566619635233E-4</v>
      </c>
      <c r="L19" s="256">
        <f t="shared" ca="1" si="3"/>
        <v>8.1218530232012462E-2</v>
      </c>
      <c r="M19" s="256">
        <f t="shared" ca="1" si="3"/>
        <v>2.1694632422846255E-4</v>
      </c>
      <c r="N19" s="256">
        <f t="shared" ca="1" si="3"/>
        <v>3.2997209512898945E-2</v>
      </c>
      <c r="O19" s="259">
        <f t="shared" ca="1" si="3"/>
        <v>14.452484242500001</v>
      </c>
      <c r="Q19" s="268">
        <f ca="1">OFFSET('Fuel Import Assumptions'!$A$1,MATCH($A19,'Fuel Import Assumptions'!$A:$A,0)+1,2)</f>
        <v>7.4999999999999997E-2</v>
      </c>
      <c r="R19" s="269">
        <f ca="1">OFFSET('Fuel Import Assumptions'!$A$1,MATCH($A19,'Fuel Import Assumptions'!$A:$A,0)+1,3)</f>
        <v>1.4999999999999999E-2</v>
      </c>
    </row>
    <row r="20" spans="1:18" x14ac:dyDescent="0.25">
      <c r="A20" s="215" t="s">
        <v>136</v>
      </c>
      <c r="B20" s="261">
        <v>0.12127500000000001</v>
      </c>
      <c r="C20" s="236">
        <v>0.35137500000000005</v>
      </c>
      <c r="D20" s="236">
        <v>0.29250000000000004</v>
      </c>
      <c r="E20" s="236">
        <v>0.18277500000000002</v>
      </c>
      <c r="F20" s="236">
        <v>2.5049999999999999E-2</v>
      </c>
      <c r="G20" s="237">
        <v>146.25</v>
      </c>
      <c r="H20" s="238">
        <v>1.125</v>
      </c>
      <c r="I20" s="236">
        <v>2.6474999999999999E-2</v>
      </c>
      <c r="J20" s="267">
        <v>2.1725960116162786E-4</v>
      </c>
      <c r="K20" s="267">
        <v>9.3111257640697646E-5</v>
      </c>
      <c r="L20" s="267">
        <v>3.1254345481394177E-2</v>
      </c>
      <c r="M20" s="267">
        <v>1.6760026375325578E-3</v>
      </c>
      <c r="N20" s="267">
        <v>4.9659337408372081E-3</v>
      </c>
      <c r="O20" s="239">
        <v>4.095E-2</v>
      </c>
      <c r="Q20" s="270"/>
      <c r="R20" s="271"/>
    </row>
    <row r="21" spans="1:18" x14ac:dyDescent="0.25">
      <c r="A21" s="215" t="s">
        <v>137</v>
      </c>
      <c r="B21" s="261">
        <v>0.21829499999999999</v>
      </c>
      <c r="C21" s="236">
        <v>0.63247500000000001</v>
      </c>
      <c r="D21" s="236">
        <v>0.52649999999999997</v>
      </c>
      <c r="E21" s="236">
        <v>0.32899499999999998</v>
      </c>
      <c r="F21" s="236">
        <v>4.5089999999999998E-2</v>
      </c>
      <c r="G21" s="237">
        <v>263.25</v>
      </c>
      <c r="H21" s="238">
        <v>2.0249999999999999</v>
      </c>
      <c r="I21" s="236">
        <v>4.7654999999999996E-2</v>
      </c>
      <c r="J21" s="267">
        <v>0</v>
      </c>
      <c r="K21" s="267">
        <v>0</v>
      </c>
      <c r="L21" s="267">
        <v>0</v>
      </c>
      <c r="M21" s="267">
        <v>0</v>
      </c>
      <c r="N21" s="267">
        <v>0</v>
      </c>
      <c r="O21" s="239">
        <v>7.3709999999999998E-2</v>
      </c>
      <c r="Q21" s="270"/>
      <c r="R21" s="271"/>
    </row>
    <row r="22" spans="1:18" x14ac:dyDescent="0.25">
      <c r="A22" s="215" t="s">
        <v>138</v>
      </c>
      <c r="B22" s="261">
        <v>0.31531500000000001</v>
      </c>
      <c r="C22" s="236">
        <v>0.91357500000000003</v>
      </c>
      <c r="D22" s="236">
        <v>0.76050000000000006</v>
      </c>
      <c r="E22" s="236">
        <v>0.47521500000000005</v>
      </c>
      <c r="F22" s="236">
        <v>6.5129999999999993E-2</v>
      </c>
      <c r="G22" s="237">
        <v>380.25</v>
      </c>
      <c r="H22" s="238">
        <v>2.9249999999999998</v>
      </c>
      <c r="I22" s="236">
        <v>6.8834999999999993E-2</v>
      </c>
      <c r="J22" s="267">
        <v>2.2634313753216691E-4</v>
      </c>
      <c r="K22" s="267">
        <v>9.7004201799500106E-5</v>
      </c>
      <c r="L22" s="267">
        <v>3.2561077070698871E-2</v>
      </c>
      <c r="M22" s="267">
        <v>1.7460756323910019E-3</v>
      </c>
      <c r="N22" s="267">
        <v>5.1735574293066723E-3</v>
      </c>
      <c r="O22" s="239">
        <v>0.10647</v>
      </c>
      <c r="Q22" s="270"/>
      <c r="R22" s="271"/>
    </row>
    <row r="23" spans="1:18" x14ac:dyDescent="0.25">
      <c r="A23" s="216" t="s">
        <v>139</v>
      </c>
      <c r="B23" s="278">
        <v>26.310115</v>
      </c>
      <c r="C23" s="276">
        <v>53.903075000000001</v>
      </c>
      <c r="D23" s="276">
        <v>72.227999999999994</v>
      </c>
      <c r="E23" s="276">
        <v>55.300514999999997</v>
      </c>
      <c r="F23" s="276">
        <v>5.4232300000000002</v>
      </c>
      <c r="G23" s="279">
        <v>2208.4944999999998</v>
      </c>
      <c r="H23" s="280">
        <v>16.714965048753296</v>
      </c>
      <c r="I23" s="276">
        <v>1.1687692611838401</v>
      </c>
      <c r="J23" s="275">
        <v>4.5867972759670731E-3</v>
      </c>
      <c r="K23" s="275">
        <v>5.9379560089654394E-4</v>
      </c>
      <c r="L23" s="275">
        <v>7.8741288313043473E-2</v>
      </c>
      <c r="M23" s="275">
        <v>8.4105148831913274E-5</v>
      </c>
      <c r="N23" s="275">
        <v>3.2603606030242503E-2</v>
      </c>
      <c r="O23" s="277">
        <v>14.444369999999999</v>
      </c>
      <c r="Q23" s="281"/>
      <c r="R23" s="282"/>
    </row>
    <row r="24" spans="1:18" x14ac:dyDescent="0.25">
      <c r="A24" s="214">
        <v>2040</v>
      </c>
      <c r="B24" s="260">
        <f ca="1">B28+B27*$Q24+(B25+B26)*($Q24*$R24)</f>
        <v>26.33414564125</v>
      </c>
      <c r="C24" s="256">
        <f ca="1">C28+C27*$Q24+(C25+C26)*($Q24*$R24)</f>
        <v>53.972699956249997</v>
      </c>
      <c r="D24" s="256">
        <f ca="1">D28+D27*$Q24+(D25+D26)*($Q24*$R24)</f>
        <v>72.285958875000006</v>
      </c>
      <c r="E24" s="256">
        <f ca="1">E28+E27*$Q24+(E25+E26)*($Q24*$R24)</f>
        <v>55.336731866249998</v>
      </c>
      <c r="F24" s="256">
        <f ca="1">F28+F27*$Q24+(F25+F26)*($Q24*$R24)</f>
        <v>5.4281936575000005</v>
      </c>
      <c r="G24" s="257">
        <f>SUM(G25:G28)</f>
        <v>2998.2444999999998</v>
      </c>
      <c r="H24" s="258">
        <f>SUM(H25:H28)</f>
        <v>22.789965048753295</v>
      </c>
      <c r="I24" s="256">
        <f t="shared" ref="I24:O24" ca="1" si="4">I28+I27*$Q24+(I25+I26)*($Q24*$R24)</f>
        <v>1.1740152824338401</v>
      </c>
      <c r="J24" s="256">
        <f t="shared" ca="1" si="4"/>
        <v>4.6040174283332926E-3</v>
      </c>
      <c r="K24" s="256">
        <f t="shared" ca="1" si="4"/>
        <v>6.0117566619635233E-4</v>
      </c>
      <c r="L24" s="256">
        <f t="shared" ca="1" si="4"/>
        <v>8.1218530232012462E-2</v>
      </c>
      <c r="M24" s="256">
        <f t="shared" ca="1" si="4"/>
        <v>2.1694632422846255E-4</v>
      </c>
      <c r="N24" s="256">
        <f t="shared" ca="1" si="4"/>
        <v>3.2997209512898945E-2</v>
      </c>
      <c r="O24" s="259">
        <f t="shared" ca="1" si="4"/>
        <v>14.452484242500001</v>
      </c>
      <c r="Q24" s="268">
        <f ca="1">OFFSET('Fuel Import Assumptions'!$A$1,MATCH($A24,'Fuel Import Assumptions'!$A:$A,0)+1,2)</f>
        <v>7.4999999999999997E-2</v>
      </c>
      <c r="R24" s="269">
        <f ca="1">OFFSET('Fuel Import Assumptions'!$A$1,MATCH($A24,'Fuel Import Assumptions'!$A:$A,0)+1,3)</f>
        <v>1.4999999999999999E-2</v>
      </c>
    </row>
    <row r="25" spans="1:18" x14ac:dyDescent="0.25">
      <c r="A25" s="215" t="s">
        <v>136</v>
      </c>
      <c r="B25" s="261">
        <v>0.12127500000000001</v>
      </c>
      <c r="C25" s="236">
        <v>0.35137500000000005</v>
      </c>
      <c r="D25" s="236">
        <v>0.29250000000000004</v>
      </c>
      <c r="E25" s="236">
        <v>0.18277500000000002</v>
      </c>
      <c r="F25" s="236">
        <v>2.5049999999999999E-2</v>
      </c>
      <c r="G25" s="237">
        <v>146.25</v>
      </c>
      <c r="H25" s="238">
        <v>1.125</v>
      </c>
      <c r="I25" s="236">
        <v>2.6474999999999999E-2</v>
      </c>
      <c r="J25" s="267">
        <v>2.1725960116162786E-4</v>
      </c>
      <c r="K25" s="267">
        <v>9.3111257640697646E-5</v>
      </c>
      <c r="L25" s="267">
        <v>3.1254345481394177E-2</v>
      </c>
      <c r="M25" s="267">
        <v>1.6760026375325578E-3</v>
      </c>
      <c r="N25" s="267">
        <v>4.9659337408372081E-3</v>
      </c>
      <c r="O25" s="239">
        <v>4.095E-2</v>
      </c>
      <c r="Q25" s="270"/>
      <c r="R25" s="271"/>
    </row>
    <row r="26" spans="1:18" x14ac:dyDescent="0.25">
      <c r="A26" s="215" t="s">
        <v>137</v>
      </c>
      <c r="B26" s="261">
        <v>0.21829499999999999</v>
      </c>
      <c r="C26" s="236">
        <v>0.63247500000000001</v>
      </c>
      <c r="D26" s="236">
        <v>0.52649999999999997</v>
      </c>
      <c r="E26" s="236">
        <v>0.32899499999999998</v>
      </c>
      <c r="F26" s="236">
        <v>4.5089999999999998E-2</v>
      </c>
      <c r="G26" s="237">
        <v>263.25</v>
      </c>
      <c r="H26" s="238">
        <v>2.0249999999999999</v>
      </c>
      <c r="I26" s="236">
        <v>4.7654999999999996E-2</v>
      </c>
      <c r="J26" s="267">
        <v>0</v>
      </c>
      <c r="K26" s="267">
        <v>0</v>
      </c>
      <c r="L26" s="267">
        <v>0</v>
      </c>
      <c r="M26" s="267">
        <v>0</v>
      </c>
      <c r="N26" s="267">
        <v>0</v>
      </c>
      <c r="O26" s="239">
        <v>7.3709999999999998E-2</v>
      </c>
      <c r="Q26" s="270"/>
      <c r="R26" s="271"/>
    </row>
    <row r="27" spans="1:18" x14ac:dyDescent="0.25">
      <c r="A27" s="215" t="s">
        <v>138</v>
      </c>
      <c r="B27" s="261">
        <v>0.31531500000000001</v>
      </c>
      <c r="C27" s="236">
        <v>0.91357500000000003</v>
      </c>
      <c r="D27" s="236">
        <v>0.76050000000000006</v>
      </c>
      <c r="E27" s="236">
        <v>0.47521500000000005</v>
      </c>
      <c r="F27" s="236">
        <v>6.5129999999999993E-2</v>
      </c>
      <c r="G27" s="237">
        <v>380.25</v>
      </c>
      <c r="H27" s="238">
        <v>2.9249999999999998</v>
      </c>
      <c r="I27" s="236">
        <v>6.8834999999999993E-2</v>
      </c>
      <c r="J27" s="267">
        <v>2.2634313753216691E-4</v>
      </c>
      <c r="K27" s="267">
        <v>9.7004201799500106E-5</v>
      </c>
      <c r="L27" s="267">
        <v>3.2561077070698871E-2</v>
      </c>
      <c r="M27" s="267">
        <v>1.7460756323910019E-3</v>
      </c>
      <c r="N27" s="267">
        <v>5.1735574293066723E-3</v>
      </c>
      <c r="O27" s="239">
        <v>0.10647</v>
      </c>
      <c r="Q27" s="270"/>
      <c r="R27" s="271"/>
    </row>
    <row r="28" spans="1:18" x14ac:dyDescent="0.25">
      <c r="A28" s="216" t="s">
        <v>139</v>
      </c>
      <c r="B28" s="278">
        <v>26.310115</v>
      </c>
      <c r="C28" s="276">
        <v>53.903075000000001</v>
      </c>
      <c r="D28" s="276">
        <v>72.227999999999994</v>
      </c>
      <c r="E28" s="276">
        <v>55.300514999999997</v>
      </c>
      <c r="F28" s="276">
        <v>5.4232300000000002</v>
      </c>
      <c r="G28" s="279">
        <v>2208.4944999999998</v>
      </c>
      <c r="H28" s="280">
        <v>16.714965048753296</v>
      </c>
      <c r="I28" s="276">
        <v>1.1687692611838401</v>
      </c>
      <c r="J28" s="275">
        <v>4.5867972759670731E-3</v>
      </c>
      <c r="K28" s="275">
        <v>5.9379560089654394E-4</v>
      </c>
      <c r="L28" s="275">
        <v>7.8741288313043473E-2</v>
      </c>
      <c r="M28" s="275">
        <v>8.4105148831913274E-5</v>
      </c>
      <c r="N28" s="275">
        <v>3.2603606030242503E-2</v>
      </c>
      <c r="O28" s="277">
        <v>14.444369999999999</v>
      </c>
      <c r="Q28" s="281"/>
      <c r="R28" s="282"/>
    </row>
    <row r="29" spans="1:18" x14ac:dyDescent="0.25">
      <c r="A29" s="214">
        <v>2045</v>
      </c>
      <c r="B29" s="260">
        <f ca="1">B33+B32*$Q29+(B30+B31)*($Q29*$R29)</f>
        <v>26.33414564125</v>
      </c>
      <c r="C29" s="256">
        <f ca="1">C33+C32*$Q29+(C30+C31)*($Q29*$R29)</f>
        <v>53.972699956249997</v>
      </c>
      <c r="D29" s="256">
        <f ca="1">D33+D32*$Q29+(D30+D31)*($Q29*$R29)</f>
        <v>72.285958875000006</v>
      </c>
      <c r="E29" s="256">
        <f ca="1">E33+E32*$Q29+(E30+E31)*($Q29*$R29)</f>
        <v>55.336731866249998</v>
      </c>
      <c r="F29" s="256">
        <f ca="1">F33+F32*$Q29+(F30+F31)*($Q29*$R29)</f>
        <v>5.4281936575000005</v>
      </c>
      <c r="G29" s="257">
        <f>SUM(G30:G33)</f>
        <v>2998.2444999999998</v>
      </c>
      <c r="H29" s="258">
        <f>SUM(H30:H33)</f>
        <v>22.789965048753295</v>
      </c>
      <c r="I29" s="256">
        <f t="shared" ref="I29:O29" ca="1" si="5">I33+I32*$Q29+(I30+I31)*($Q29*$R29)</f>
        <v>1.1740152824338401</v>
      </c>
      <c r="J29" s="256">
        <f t="shared" ca="1" si="5"/>
        <v>4.6040174283332926E-3</v>
      </c>
      <c r="K29" s="256">
        <f t="shared" ca="1" si="5"/>
        <v>6.0117566619635233E-4</v>
      </c>
      <c r="L29" s="256">
        <f t="shared" ca="1" si="5"/>
        <v>8.1218530232012462E-2</v>
      </c>
      <c r="M29" s="256">
        <f t="shared" ca="1" si="5"/>
        <v>2.1694632422846255E-4</v>
      </c>
      <c r="N29" s="256">
        <f t="shared" ca="1" si="5"/>
        <v>3.2997209512898945E-2</v>
      </c>
      <c r="O29" s="259">
        <f t="shared" ca="1" si="5"/>
        <v>14.452484242500001</v>
      </c>
      <c r="Q29" s="268">
        <f ca="1">OFFSET('Fuel Import Assumptions'!$A$1,MATCH($A29,'Fuel Import Assumptions'!$A:$A,0)+1,2)</f>
        <v>7.4999999999999997E-2</v>
      </c>
      <c r="R29" s="269">
        <f ca="1">OFFSET('Fuel Import Assumptions'!$A$1,MATCH($A29,'Fuel Import Assumptions'!$A:$A,0)+1,3)</f>
        <v>1.4999999999999999E-2</v>
      </c>
    </row>
    <row r="30" spans="1:18" x14ac:dyDescent="0.25">
      <c r="A30" s="215" t="s">
        <v>136</v>
      </c>
      <c r="B30" s="261">
        <v>0.12127500000000001</v>
      </c>
      <c r="C30" s="236">
        <v>0.35137500000000005</v>
      </c>
      <c r="D30" s="236">
        <v>0.29250000000000004</v>
      </c>
      <c r="E30" s="236">
        <v>0.18277500000000002</v>
      </c>
      <c r="F30" s="236">
        <v>2.5049999999999999E-2</v>
      </c>
      <c r="G30" s="237">
        <v>146.25</v>
      </c>
      <c r="H30" s="238">
        <v>1.125</v>
      </c>
      <c r="I30" s="236">
        <v>2.6474999999999999E-2</v>
      </c>
      <c r="J30" s="267">
        <v>2.1725960116162786E-4</v>
      </c>
      <c r="K30" s="267">
        <v>9.3111257640697646E-5</v>
      </c>
      <c r="L30" s="267">
        <v>3.1254345481394177E-2</v>
      </c>
      <c r="M30" s="267">
        <v>1.6760026375325578E-3</v>
      </c>
      <c r="N30" s="267">
        <v>4.9659337408372081E-3</v>
      </c>
      <c r="O30" s="239">
        <v>4.095E-2</v>
      </c>
      <c r="Q30" s="270"/>
      <c r="R30" s="271"/>
    </row>
    <row r="31" spans="1:18" x14ac:dyDescent="0.25">
      <c r="A31" s="215" t="s">
        <v>137</v>
      </c>
      <c r="B31" s="261">
        <v>0.21829499999999999</v>
      </c>
      <c r="C31" s="236">
        <v>0.63247500000000001</v>
      </c>
      <c r="D31" s="236">
        <v>0.52649999999999997</v>
      </c>
      <c r="E31" s="236">
        <v>0.32899499999999998</v>
      </c>
      <c r="F31" s="236">
        <v>4.5089999999999998E-2</v>
      </c>
      <c r="G31" s="237">
        <v>263.25</v>
      </c>
      <c r="H31" s="238">
        <v>2.0249999999999999</v>
      </c>
      <c r="I31" s="236">
        <v>4.7654999999999996E-2</v>
      </c>
      <c r="J31" s="267">
        <v>0</v>
      </c>
      <c r="K31" s="267">
        <v>0</v>
      </c>
      <c r="L31" s="267">
        <v>0</v>
      </c>
      <c r="M31" s="267">
        <v>0</v>
      </c>
      <c r="N31" s="267">
        <v>0</v>
      </c>
      <c r="O31" s="239">
        <v>7.3709999999999998E-2</v>
      </c>
      <c r="Q31" s="270"/>
      <c r="R31" s="271"/>
    </row>
    <row r="32" spans="1:18" x14ac:dyDescent="0.25">
      <c r="A32" s="215" t="s">
        <v>138</v>
      </c>
      <c r="B32" s="261">
        <v>0.31531500000000001</v>
      </c>
      <c r="C32" s="236">
        <v>0.91357500000000003</v>
      </c>
      <c r="D32" s="236">
        <v>0.76050000000000006</v>
      </c>
      <c r="E32" s="236">
        <v>0.47521500000000005</v>
      </c>
      <c r="F32" s="236">
        <v>6.5129999999999993E-2</v>
      </c>
      <c r="G32" s="237">
        <v>380.25</v>
      </c>
      <c r="H32" s="238">
        <v>2.9249999999999998</v>
      </c>
      <c r="I32" s="236">
        <v>6.8834999999999993E-2</v>
      </c>
      <c r="J32" s="267">
        <v>2.2634313753216691E-4</v>
      </c>
      <c r="K32" s="267">
        <v>9.7004201799500106E-5</v>
      </c>
      <c r="L32" s="267">
        <v>3.2561077070698871E-2</v>
      </c>
      <c r="M32" s="267">
        <v>1.7460756323910019E-3</v>
      </c>
      <c r="N32" s="267">
        <v>5.1735574293066723E-3</v>
      </c>
      <c r="O32" s="239">
        <v>0.10647</v>
      </c>
      <c r="Q32" s="270"/>
      <c r="R32" s="271"/>
    </row>
    <row r="33" spans="1:18" x14ac:dyDescent="0.25">
      <c r="A33" s="216" t="s">
        <v>139</v>
      </c>
      <c r="B33" s="278">
        <v>26.310115</v>
      </c>
      <c r="C33" s="276">
        <v>53.903075000000001</v>
      </c>
      <c r="D33" s="276">
        <v>72.227999999999994</v>
      </c>
      <c r="E33" s="276">
        <v>55.300514999999997</v>
      </c>
      <c r="F33" s="276">
        <v>5.4232300000000002</v>
      </c>
      <c r="G33" s="279">
        <v>2208.4944999999998</v>
      </c>
      <c r="H33" s="280">
        <v>16.714965048753296</v>
      </c>
      <c r="I33" s="276">
        <v>1.1687692611838401</v>
      </c>
      <c r="J33" s="275">
        <v>4.5867972759670731E-3</v>
      </c>
      <c r="K33" s="275">
        <v>5.9379560089654394E-4</v>
      </c>
      <c r="L33" s="275">
        <v>7.8741288313043473E-2</v>
      </c>
      <c r="M33" s="275">
        <v>8.4105148831913274E-5</v>
      </c>
      <c r="N33" s="275">
        <v>3.2603606030242503E-2</v>
      </c>
      <c r="O33" s="277">
        <v>14.444369999999999</v>
      </c>
      <c r="Q33" s="281"/>
      <c r="R33" s="282"/>
    </row>
    <row r="34" spans="1:18" x14ac:dyDescent="0.25">
      <c r="A34" s="214">
        <v>2050</v>
      </c>
      <c r="B34" s="260">
        <f ca="1">B38+B37*$Q34+(B35+B36)*($Q34*$R34)</f>
        <v>26.33414564125</v>
      </c>
      <c r="C34" s="256">
        <f ca="1">C38+C37*$Q34+(C35+C36)*($Q34*$R34)</f>
        <v>53.972699956249997</v>
      </c>
      <c r="D34" s="256">
        <f ca="1">D38+D37*$Q34+(D35+D36)*($Q34*$R34)</f>
        <v>72.285958875000006</v>
      </c>
      <c r="E34" s="256">
        <f ca="1">E38+E37*$Q34+(E35+E36)*($Q34*$R34)</f>
        <v>55.336731866249998</v>
      </c>
      <c r="F34" s="256">
        <f ca="1">F38+F37*$Q34+(F35+F36)*($Q34*$R34)</f>
        <v>5.4281936575000005</v>
      </c>
      <c r="G34" s="257">
        <f>SUM(G35:G38)</f>
        <v>2998.2444999999998</v>
      </c>
      <c r="H34" s="258">
        <f>SUM(H35:H38)</f>
        <v>22.789965048753295</v>
      </c>
      <c r="I34" s="256">
        <f t="shared" ref="I34:O34" ca="1" si="6">I38+I37*$Q34+(I35+I36)*($Q34*$R34)</f>
        <v>1.1740152824338401</v>
      </c>
      <c r="J34" s="256">
        <f t="shared" ca="1" si="6"/>
        <v>4.6040174283332926E-3</v>
      </c>
      <c r="K34" s="256">
        <f t="shared" ca="1" si="6"/>
        <v>6.0117566619635233E-4</v>
      </c>
      <c r="L34" s="256">
        <f t="shared" ca="1" si="6"/>
        <v>8.1218530232012462E-2</v>
      </c>
      <c r="M34" s="256">
        <f t="shared" ca="1" si="6"/>
        <v>2.1694632422846255E-4</v>
      </c>
      <c r="N34" s="256">
        <f t="shared" ca="1" si="6"/>
        <v>3.2997209512898945E-2</v>
      </c>
      <c r="O34" s="259">
        <f t="shared" ca="1" si="6"/>
        <v>14.452484242500001</v>
      </c>
      <c r="Q34" s="268">
        <f ca="1">OFFSET('Fuel Import Assumptions'!$A$1,MATCH($A34,'Fuel Import Assumptions'!$A:$A,0)+1,2)</f>
        <v>7.4999999999999997E-2</v>
      </c>
      <c r="R34" s="269">
        <f ca="1">OFFSET('Fuel Import Assumptions'!$A$1,MATCH($A34,'Fuel Import Assumptions'!$A:$A,0)+1,3)</f>
        <v>1.4999999999999999E-2</v>
      </c>
    </row>
    <row r="35" spans="1:18" x14ac:dyDescent="0.25">
      <c r="A35" s="215" t="s">
        <v>136</v>
      </c>
      <c r="B35" s="261">
        <v>0.12127500000000001</v>
      </c>
      <c r="C35" s="236">
        <v>0.35137500000000005</v>
      </c>
      <c r="D35" s="236">
        <v>0.29250000000000004</v>
      </c>
      <c r="E35" s="236">
        <v>0.18277500000000002</v>
      </c>
      <c r="F35" s="236">
        <v>2.5049999999999999E-2</v>
      </c>
      <c r="G35" s="237">
        <v>146.25</v>
      </c>
      <c r="H35" s="238">
        <v>1.125</v>
      </c>
      <c r="I35" s="236">
        <v>2.6474999999999999E-2</v>
      </c>
      <c r="J35" s="267">
        <v>2.1725960116162786E-4</v>
      </c>
      <c r="K35" s="267">
        <v>9.3111257640697646E-5</v>
      </c>
      <c r="L35" s="267">
        <v>3.1254345481394177E-2</v>
      </c>
      <c r="M35" s="267">
        <v>1.6760026375325578E-3</v>
      </c>
      <c r="N35" s="267">
        <v>4.9659337408372081E-3</v>
      </c>
      <c r="O35" s="239">
        <v>4.095E-2</v>
      </c>
      <c r="Q35" s="270"/>
      <c r="R35" s="271"/>
    </row>
    <row r="36" spans="1:18" x14ac:dyDescent="0.25">
      <c r="A36" s="215" t="s">
        <v>137</v>
      </c>
      <c r="B36" s="261">
        <v>0.21829499999999999</v>
      </c>
      <c r="C36" s="236">
        <v>0.63247500000000001</v>
      </c>
      <c r="D36" s="236">
        <v>0.52649999999999997</v>
      </c>
      <c r="E36" s="236">
        <v>0.32899499999999998</v>
      </c>
      <c r="F36" s="236">
        <v>4.5089999999999998E-2</v>
      </c>
      <c r="G36" s="237">
        <v>263.25</v>
      </c>
      <c r="H36" s="238">
        <v>2.0249999999999999</v>
      </c>
      <c r="I36" s="236">
        <v>4.7654999999999996E-2</v>
      </c>
      <c r="J36" s="267">
        <v>0</v>
      </c>
      <c r="K36" s="267">
        <v>0</v>
      </c>
      <c r="L36" s="267">
        <v>0</v>
      </c>
      <c r="M36" s="267">
        <v>0</v>
      </c>
      <c r="N36" s="267">
        <v>0</v>
      </c>
      <c r="O36" s="239">
        <v>7.3709999999999998E-2</v>
      </c>
      <c r="Q36" s="270"/>
      <c r="R36" s="271"/>
    </row>
    <row r="37" spans="1:18" x14ac:dyDescent="0.25">
      <c r="A37" s="215" t="s">
        <v>138</v>
      </c>
      <c r="B37" s="261">
        <v>0.31531500000000001</v>
      </c>
      <c r="C37" s="236">
        <v>0.91357500000000003</v>
      </c>
      <c r="D37" s="236">
        <v>0.76050000000000006</v>
      </c>
      <c r="E37" s="236">
        <v>0.47521500000000005</v>
      </c>
      <c r="F37" s="236">
        <v>6.5129999999999993E-2</v>
      </c>
      <c r="G37" s="237">
        <v>380.25</v>
      </c>
      <c r="H37" s="238">
        <v>2.9249999999999998</v>
      </c>
      <c r="I37" s="236">
        <v>6.8834999999999993E-2</v>
      </c>
      <c r="J37" s="267">
        <v>2.2634313753216691E-4</v>
      </c>
      <c r="K37" s="267">
        <v>9.7004201799500106E-5</v>
      </c>
      <c r="L37" s="267">
        <v>3.2561077070698871E-2</v>
      </c>
      <c r="M37" s="267">
        <v>1.7460756323910019E-3</v>
      </c>
      <c r="N37" s="267">
        <v>5.1735574293066723E-3</v>
      </c>
      <c r="O37" s="239">
        <v>0.10647</v>
      </c>
      <c r="Q37" s="270"/>
      <c r="R37" s="271"/>
    </row>
    <row r="38" spans="1:18" ht="13" thickBot="1" x14ac:dyDescent="0.3">
      <c r="A38" s="217" t="s">
        <v>139</v>
      </c>
      <c r="B38" s="262">
        <v>26.310115</v>
      </c>
      <c r="C38" s="240">
        <v>53.903075000000001</v>
      </c>
      <c r="D38" s="240">
        <v>72.227999999999994</v>
      </c>
      <c r="E38" s="240">
        <v>55.300514999999997</v>
      </c>
      <c r="F38" s="240">
        <v>5.4232300000000002</v>
      </c>
      <c r="G38" s="241">
        <v>2208.4944999999998</v>
      </c>
      <c r="H38" s="242">
        <v>16.714965048753296</v>
      </c>
      <c r="I38" s="240">
        <v>1.1687692611838401</v>
      </c>
      <c r="J38" s="274">
        <v>4.5867972759670731E-3</v>
      </c>
      <c r="K38" s="274">
        <v>5.9379560089654394E-4</v>
      </c>
      <c r="L38" s="274">
        <v>7.8741288313043473E-2</v>
      </c>
      <c r="M38" s="274">
        <v>8.4105148831913274E-5</v>
      </c>
      <c r="N38" s="274">
        <v>3.2603606030242503E-2</v>
      </c>
      <c r="O38" s="243">
        <v>14.444369999999999</v>
      </c>
      <c r="Q38" s="272"/>
      <c r="R38" s="273"/>
    </row>
  </sheetData>
  <mergeCells count="1">
    <mergeCell ref="A1:M1"/>
  </mergeCells>
  <pageMargins left="0.7" right="0.7" top="0.75" bottom="0.75" header="0.3" footer="0.3"/>
  <pageSetup orientation="portrait" horizontalDpi="4294967293" verticalDpi="4294967293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A1:S38"/>
  <sheetViews>
    <sheetView zoomScaleNormal="100" workbookViewId="0">
      <pane ySplit="3" topLeftCell="A4" activePane="bottomLeft" state="frozen"/>
      <selection activeCell="K16" sqref="K16"/>
      <selection pane="bottomLeft" activeCell="K16" sqref="K16"/>
    </sheetView>
  </sheetViews>
  <sheetFormatPr defaultColWidth="9.26953125" defaultRowHeight="12.5" x14ac:dyDescent="0.25"/>
  <cols>
    <col min="1" max="1" width="23.26953125" style="25" bestFit="1" customWidth="1"/>
    <col min="2" max="9" width="11.1796875" style="25" customWidth="1"/>
    <col min="10" max="10" width="12.7265625" style="25" bestFit="1" customWidth="1"/>
    <col min="11" max="12" width="11.1796875" style="25" customWidth="1"/>
    <col min="13" max="13" width="13.1796875" style="25" bestFit="1" customWidth="1"/>
    <col min="14" max="14" width="13.453125" style="25" bestFit="1" customWidth="1"/>
    <col min="15" max="15" width="11.453125" style="25" bestFit="1" customWidth="1"/>
    <col min="16" max="16" width="6.1796875" style="25" bestFit="1" customWidth="1"/>
    <col min="17" max="17" width="9.26953125" style="25"/>
    <col min="18" max="18" width="22.453125" style="25" bestFit="1" customWidth="1"/>
    <col min="19" max="19" width="20.26953125" style="25" bestFit="1" customWidth="1"/>
    <col min="20" max="16384" width="9.26953125" style="25"/>
  </cols>
  <sheetData>
    <row r="1" spans="1:19" ht="15.5" x14ac:dyDescent="0.35">
      <c r="A1" s="763" t="s">
        <v>146</v>
      </c>
      <c r="B1" s="763"/>
      <c r="C1" s="763"/>
      <c r="D1" s="763"/>
      <c r="E1" s="763"/>
      <c r="F1" s="763"/>
      <c r="G1" s="763"/>
      <c r="H1" s="763"/>
      <c r="I1" s="763"/>
      <c r="J1" s="763"/>
      <c r="K1" s="763"/>
      <c r="L1" s="763"/>
      <c r="M1" s="763"/>
      <c r="N1" s="630"/>
      <c r="O1" s="630"/>
      <c r="P1" s="630"/>
    </row>
    <row r="2" spans="1:19" ht="13" thickBot="1" x14ac:dyDescent="0.3"/>
    <row r="3" spans="1:19" ht="39.5" thickBot="1" x14ac:dyDescent="0.3">
      <c r="A3" s="233" t="s">
        <v>75</v>
      </c>
      <c r="B3" s="344" t="s">
        <v>1</v>
      </c>
      <c r="C3" s="288" t="s">
        <v>2</v>
      </c>
      <c r="D3" s="288" t="s">
        <v>3</v>
      </c>
      <c r="E3" s="288" t="s">
        <v>124</v>
      </c>
      <c r="F3" s="288" t="s">
        <v>18</v>
      </c>
      <c r="G3" s="288" t="s">
        <v>12</v>
      </c>
      <c r="H3" s="288" t="s">
        <v>44</v>
      </c>
      <c r="I3" s="288" t="s">
        <v>45</v>
      </c>
      <c r="J3" s="288" t="s">
        <v>40</v>
      </c>
      <c r="K3" s="288" t="s">
        <v>41</v>
      </c>
      <c r="L3" s="288" t="s">
        <v>42</v>
      </c>
      <c r="M3" s="288" t="s">
        <v>39</v>
      </c>
      <c r="N3" s="288" t="s">
        <v>43</v>
      </c>
      <c r="O3" s="288" t="s">
        <v>46</v>
      </c>
      <c r="P3" s="345" t="s">
        <v>351</v>
      </c>
      <c r="R3" s="289" t="s">
        <v>141</v>
      </c>
      <c r="S3" s="290" t="s">
        <v>142</v>
      </c>
    </row>
    <row r="4" spans="1:19" x14ac:dyDescent="0.25">
      <c r="A4" s="214">
        <v>2020</v>
      </c>
      <c r="B4" s="260" t="e">
        <f>B8+B7*$R4+(B5+B6)*($R4*$S4)</f>
        <v>#VALUE!</v>
      </c>
      <c r="C4" s="256" t="e">
        <f t="shared" ref="C4:F4" si="0">C8+C7*$R4+(C5+C6)*($R4*$S4)</f>
        <v>#VALUE!</v>
      </c>
      <c r="D4" s="256" t="e">
        <f t="shared" si="0"/>
        <v>#VALUE!</v>
      </c>
      <c r="E4" s="256" t="e">
        <f t="shared" si="0"/>
        <v>#VALUE!</v>
      </c>
      <c r="F4" s="256" t="e">
        <f t="shared" si="0"/>
        <v>#VALUE!</v>
      </c>
      <c r="G4" s="257">
        <f>SUM(G5:G8)</f>
        <v>12539.769632528101</v>
      </c>
      <c r="H4" s="258">
        <f>SUM(H5:H8)</f>
        <v>97.356530518791146</v>
      </c>
      <c r="I4" s="256" t="e">
        <f t="shared" ref="I4:P4" si="1">I8+I7*$R4+(I5+I6)*($R4*$S4)</f>
        <v>#VALUE!</v>
      </c>
      <c r="J4" s="256" t="e">
        <f t="shared" si="1"/>
        <v>#VALUE!</v>
      </c>
      <c r="K4" s="256" t="e">
        <f t="shared" si="1"/>
        <v>#VALUE!</v>
      </c>
      <c r="L4" s="256" t="e">
        <f t="shared" si="1"/>
        <v>#VALUE!</v>
      </c>
      <c r="M4" s="256" t="e">
        <f t="shared" si="1"/>
        <v>#VALUE!</v>
      </c>
      <c r="N4" s="256" t="e">
        <f t="shared" si="1"/>
        <v>#VALUE!</v>
      </c>
      <c r="O4" s="256" t="e">
        <f t="shared" si="1"/>
        <v>#VALUE!</v>
      </c>
      <c r="P4" s="259" t="e">
        <f t="shared" si="1"/>
        <v>#VALUE!</v>
      </c>
      <c r="R4" s="268" t="e">
        <v>#VALUE!</v>
      </c>
      <c r="S4" s="269" t="e">
        <v>#VALUE!</v>
      </c>
    </row>
    <row r="5" spans="1:19" x14ac:dyDescent="0.25">
      <c r="A5" s="215" t="s">
        <v>136</v>
      </c>
      <c r="B5" s="265">
        <v>6.0048117080816494</v>
      </c>
      <c r="C5" s="250">
        <v>1.7987960216683423</v>
      </c>
      <c r="D5" s="250">
        <v>6.7367375429627296</v>
      </c>
      <c r="E5" s="250">
        <v>0.65636503593433115</v>
      </c>
      <c r="F5" s="250">
        <v>0.19798624210680643</v>
      </c>
      <c r="G5" s="250">
        <v>3772.4931801724138</v>
      </c>
      <c r="H5" s="250">
        <v>82.051845571489451</v>
      </c>
      <c r="I5" s="250">
        <v>5.3512895585895101E-2</v>
      </c>
      <c r="J5" s="267">
        <v>2.1725960116162786E-4</v>
      </c>
      <c r="K5" s="267">
        <v>9.3111257640697646E-5</v>
      </c>
      <c r="L5" s="267">
        <v>3.1254345481394177E-2</v>
      </c>
      <c r="M5" s="267">
        <v>1.6760026375325578E-3</v>
      </c>
      <c r="N5" s="267">
        <v>4.9659337408372081E-3</v>
      </c>
      <c r="O5" s="236">
        <v>0.96877020982245809</v>
      </c>
      <c r="P5" s="239">
        <v>0</v>
      </c>
      <c r="R5" s="270"/>
      <c r="S5" s="271"/>
    </row>
    <row r="6" spans="1:19" x14ac:dyDescent="0.25">
      <c r="A6" s="215" t="s">
        <v>137</v>
      </c>
      <c r="B6" s="265">
        <v>1.0050673681775362</v>
      </c>
      <c r="C6" s="250">
        <v>1.7077463266719346</v>
      </c>
      <c r="D6" s="250">
        <v>5.1364800393508903</v>
      </c>
      <c r="E6" s="250">
        <v>2.459071269834844</v>
      </c>
      <c r="F6" s="250">
        <v>0.32845405949403678</v>
      </c>
      <c r="G6" s="250">
        <v>1108.4848637072557</v>
      </c>
      <c r="H6" s="250">
        <v>1.7323734089596372</v>
      </c>
      <c r="I6" s="250">
        <v>2.3441060990576405E-2</v>
      </c>
      <c r="J6" s="267">
        <v>0</v>
      </c>
      <c r="K6" s="267">
        <v>0</v>
      </c>
      <c r="L6" s="267">
        <v>0</v>
      </c>
      <c r="M6" s="267">
        <v>0</v>
      </c>
      <c r="N6" s="267">
        <v>0</v>
      </c>
      <c r="O6" s="236">
        <v>1.5741412497117826</v>
      </c>
      <c r="P6" s="239">
        <v>0</v>
      </c>
      <c r="R6" s="270"/>
      <c r="S6" s="271"/>
    </row>
    <row r="7" spans="1:19" x14ac:dyDescent="0.25">
      <c r="A7" s="215" t="s">
        <v>138</v>
      </c>
      <c r="B7" s="265">
        <v>3.7721606560112249</v>
      </c>
      <c r="C7" s="250">
        <v>2.5215453970590178</v>
      </c>
      <c r="D7" s="250">
        <v>5.1367878060473551</v>
      </c>
      <c r="E7" s="250">
        <v>1.9191469564508419</v>
      </c>
      <c r="F7" s="250">
        <v>0.57806703733609288</v>
      </c>
      <c r="G7" s="250">
        <v>7357.9974169491388</v>
      </c>
      <c r="H7" s="250">
        <v>13.161805364711215</v>
      </c>
      <c r="I7" s="250">
        <v>0.13364314258829998</v>
      </c>
      <c r="J7" s="267">
        <v>2.2354629429964271E-4</v>
      </c>
      <c r="K7" s="267">
        <v>9.5805554699846868E-5</v>
      </c>
      <c r="L7" s="267">
        <v>3.2158731194248599E-2</v>
      </c>
      <c r="M7" s="267">
        <v>1.7244999845972438E-3</v>
      </c>
      <c r="N7" s="267">
        <v>5.1096295839918341E-3</v>
      </c>
      <c r="O7" s="236">
        <v>2.2815974175697487</v>
      </c>
      <c r="P7" s="239">
        <v>0</v>
      </c>
      <c r="R7" s="270"/>
      <c r="S7" s="271"/>
    </row>
    <row r="8" spans="1:19" x14ac:dyDescent="0.25">
      <c r="A8" s="216" t="s">
        <v>139</v>
      </c>
      <c r="B8" s="283">
        <v>0.41738445355557396</v>
      </c>
      <c r="C8" s="284">
        <v>1.1748893296911791</v>
      </c>
      <c r="D8" s="284">
        <v>1.5202400841673442</v>
      </c>
      <c r="E8" s="284">
        <v>0.22625564069770446</v>
      </c>
      <c r="F8" s="284">
        <v>5.9947924564496449E-2</v>
      </c>
      <c r="G8" s="284">
        <v>300.79417169929229</v>
      </c>
      <c r="H8" s="284">
        <v>0.41050617363084724</v>
      </c>
      <c r="I8" s="284">
        <v>5.1002508980892798E-3</v>
      </c>
      <c r="J8" s="275">
        <v>4.4488868901640414E-3</v>
      </c>
      <c r="K8" s="275">
        <v>5.7594205833061049E-4</v>
      </c>
      <c r="L8" s="275">
        <v>1.4831388000000013E-3</v>
      </c>
      <c r="M8" s="275">
        <v>8.157637486926087E-5</v>
      </c>
      <c r="N8" s="275">
        <v>3.1623319434678325E-2</v>
      </c>
      <c r="O8" s="276">
        <v>0.80549112289601088</v>
      </c>
      <c r="P8" s="277">
        <v>0</v>
      </c>
      <c r="R8" s="281"/>
      <c r="S8" s="282"/>
    </row>
    <row r="9" spans="1:19" x14ac:dyDescent="0.25">
      <c r="A9" s="214">
        <v>2025</v>
      </c>
      <c r="B9" s="260" t="e">
        <f>B13+B12*$R9+(B10+B11)*($R9*$S9)</f>
        <v>#VALUE!</v>
      </c>
      <c r="C9" s="256" t="e">
        <f t="shared" ref="C9:F9" si="2">C13+C12*$R9+(C10+C11)*($R9*$S9)</f>
        <v>#VALUE!</v>
      </c>
      <c r="D9" s="256" t="e">
        <f t="shared" si="2"/>
        <v>#VALUE!</v>
      </c>
      <c r="E9" s="256" t="e">
        <f t="shared" si="2"/>
        <v>#VALUE!</v>
      </c>
      <c r="F9" s="256" t="e">
        <f t="shared" si="2"/>
        <v>#VALUE!</v>
      </c>
      <c r="G9" s="257">
        <f>SUM(G10:G13)</f>
        <v>12060.289559497109</v>
      </c>
      <c r="H9" s="258">
        <f>SUM(H10:H13)</f>
        <v>95.833453702952937</v>
      </c>
      <c r="I9" s="256" t="e">
        <f t="shared" ref="I9:P9" si="3">I13+I12*$R9+(I10+I11)*($R9*$S9)</f>
        <v>#VALUE!</v>
      </c>
      <c r="J9" s="256" t="e">
        <f t="shared" si="3"/>
        <v>#VALUE!</v>
      </c>
      <c r="K9" s="256" t="e">
        <f t="shared" si="3"/>
        <v>#VALUE!</v>
      </c>
      <c r="L9" s="256" t="e">
        <f t="shared" si="3"/>
        <v>#VALUE!</v>
      </c>
      <c r="M9" s="256" t="e">
        <f t="shared" si="3"/>
        <v>#VALUE!</v>
      </c>
      <c r="N9" s="256" t="e">
        <f t="shared" si="3"/>
        <v>#VALUE!</v>
      </c>
      <c r="O9" s="256" t="e">
        <f t="shared" si="3"/>
        <v>#VALUE!</v>
      </c>
      <c r="P9" s="259" t="e">
        <f t="shared" si="3"/>
        <v>#VALUE!</v>
      </c>
      <c r="R9" s="268" t="e">
        <v>#VALUE!</v>
      </c>
      <c r="S9" s="269" t="e">
        <v>#VALUE!</v>
      </c>
    </row>
    <row r="10" spans="1:19" x14ac:dyDescent="0.25">
      <c r="A10" s="215" t="s">
        <v>136</v>
      </c>
      <c r="B10" s="265">
        <v>5.906858972334291</v>
      </c>
      <c r="C10" s="250">
        <v>1.7913257890179091</v>
      </c>
      <c r="D10" s="250">
        <v>6.5378259163193917</v>
      </c>
      <c r="E10" s="250">
        <v>0.56394822892586804</v>
      </c>
      <c r="F10" s="250">
        <v>0.18516107534801718</v>
      </c>
      <c r="G10" s="250">
        <v>3546.8754077163599</v>
      </c>
      <c r="H10" s="250">
        <v>80.955830431192112</v>
      </c>
      <c r="I10" s="250">
        <v>4.750729013285087E-2</v>
      </c>
      <c r="J10" s="267">
        <v>2.1725960116162786E-4</v>
      </c>
      <c r="K10" s="267">
        <v>9.3111257640697646E-5</v>
      </c>
      <c r="L10" s="267">
        <v>3.1254345481394177E-2</v>
      </c>
      <c r="M10" s="267">
        <v>1.6760026375325578E-3</v>
      </c>
      <c r="N10" s="267">
        <v>4.9659337408372081E-3</v>
      </c>
      <c r="O10" s="236">
        <v>0.96877020982245809</v>
      </c>
      <c r="P10" s="239">
        <v>0</v>
      </c>
      <c r="R10" s="270"/>
      <c r="S10" s="271"/>
    </row>
    <row r="11" spans="1:19" x14ac:dyDescent="0.25">
      <c r="A11" s="215" t="s">
        <v>137</v>
      </c>
      <c r="B11" s="265">
        <v>0.88820048281662467</v>
      </c>
      <c r="C11" s="250">
        <v>1.6678861780177965</v>
      </c>
      <c r="D11" s="250">
        <v>4.4025779232196385</v>
      </c>
      <c r="E11" s="250">
        <v>1.9981237556920044</v>
      </c>
      <c r="F11" s="250">
        <v>0.27531269919232537</v>
      </c>
      <c r="G11" s="250">
        <v>936.00625145288632</v>
      </c>
      <c r="H11" s="250">
        <v>1.4549010499305395</v>
      </c>
      <c r="I11" s="250">
        <v>1.9609353692556182E-2</v>
      </c>
      <c r="J11" s="267">
        <v>0</v>
      </c>
      <c r="K11" s="267">
        <v>0</v>
      </c>
      <c r="L11" s="267">
        <v>0</v>
      </c>
      <c r="M11" s="267">
        <v>0</v>
      </c>
      <c r="N11" s="267">
        <v>0</v>
      </c>
      <c r="O11" s="236">
        <v>1.5741412497117826</v>
      </c>
      <c r="P11" s="239">
        <v>0</v>
      </c>
      <c r="R11" s="270"/>
      <c r="S11" s="271"/>
    </row>
    <row r="12" spans="1:19" x14ac:dyDescent="0.25">
      <c r="A12" s="215" t="s">
        <v>138</v>
      </c>
      <c r="B12" s="265">
        <v>3.7442135069241069</v>
      </c>
      <c r="C12" s="250">
        <v>2.5144348626911088</v>
      </c>
      <c r="D12" s="250">
        <v>5.0507394064659108</v>
      </c>
      <c r="E12" s="250">
        <v>1.8427158222076425</v>
      </c>
      <c r="F12" s="250">
        <v>0.5713573332366283</v>
      </c>
      <c r="G12" s="250">
        <v>7287.396294865076</v>
      </c>
      <c r="H12" s="250">
        <v>13.031617276671632</v>
      </c>
      <c r="I12" s="250">
        <v>0.13200951460001806</v>
      </c>
      <c r="J12" s="267">
        <v>2.2354629429964271E-4</v>
      </c>
      <c r="K12" s="267">
        <v>9.5805554699846868E-5</v>
      </c>
      <c r="L12" s="267">
        <v>3.2158731194248599E-2</v>
      </c>
      <c r="M12" s="267">
        <v>1.7244999845972438E-3</v>
      </c>
      <c r="N12" s="267">
        <v>5.1096295839918341E-3</v>
      </c>
      <c r="O12" s="236">
        <v>2.2815974175697487</v>
      </c>
      <c r="P12" s="239">
        <v>0</v>
      </c>
      <c r="R12" s="270"/>
      <c r="S12" s="271"/>
    </row>
    <row r="13" spans="1:19" x14ac:dyDescent="0.25">
      <c r="A13" s="216" t="s">
        <v>139</v>
      </c>
      <c r="B13" s="283">
        <v>0.40848719490691587</v>
      </c>
      <c r="C13" s="284">
        <v>1.1724885562270435</v>
      </c>
      <c r="D13" s="284">
        <v>1.4740720062463599</v>
      </c>
      <c r="E13" s="284">
        <v>0.21491292777112925</v>
      </c>
      <c r="F13" s="284">
        <v>5.7922478081503755E-2</v>
      </c>
      <c r="G13" s="284">
        <v>290.01160546278686</v>
      </c>
      <c r="H13" s="284">
        <v>0.39110494515864902</v>
      </c>
      <c r="I13" s="284">
        <v>4.8519417057297145E-3</v>
      </c>
      <c r="J13" s="275">
        <v>4.4488868901640414E-3</v>
      </c>
      <c r="K13" s="275">
        <v>5.7594205833061049E-4</v>
      </c>
      <c r="L13" s="275">
        <v>1.4831388000000013E-3</v>
      </c>
      <c r="M13" s="275">
        <v>8.157637486926087E-5</v>
      </c>
      <c r="N13" s="275">
        <v>3.1623319434678325E-2</v>
      </c>
      <c r="O13" s="276">
        <v>0.80549112289601088</v>
      </c>
      <c r="P13" s="277">
        <v>0</v>
      </c>
      <c r="R13" s="281"/>
      <c r="S13" s="282"/>
    </row>
    <row r="14" spans="1:19" x14ac:dyDescent="0.25">
      <c r="A14" s="214">
        <v>2030</v>
      </c>
      <c r="B14" s="260" t="e">
        <f>B18+B17*$R14+(B15+B16)*($R14*$S14)</f>
        <v>#VALUE!</v>
      </c>
      <c r="C14" s="256" t="e">
        <f t="shared" ref="C14:F14" si="4">C18+C17*$R14+(C15+C16)*($R14*$S14)</f>
        <v>#VALUE!</v>
      </c>
      <c r="D14" s="256" t="e">
        <f t="shared" si="4"/>
        <v>#VALUE!</v>
      </c>
      <c r="E14" s="256" t="e">
        <f t="shared" si="4"/>
        <v>#VALUE!</v>
      </c>
      <c r="F14" s="256" t="e">
        <f t="shared" si="4"/>
        <v>#VALUE!</v>
      </c>
      <c r="G14" s="257">
        <f>SUM(G15:G18)</f>
        <v>12006.247259630632</v>
      </c>
      <c r="H14" s="258">
        <f>SUM(H15:H18)</f>
        <v>95.632691852405699</v>
      </c>
      <c r="I14" s="256" t="e">
        <f t="shared" ref="I14:P14" si="5">I18+I17*$R14+(I15+I16)*($R14*$S14)</f>
        <v>#VALUE!</v>
      </c>
      <c r="J14" s="256" t="e">
        <f t="shared" si="5"/>
        <v>#VALUE!</v>
      </c>
      <c r="K14" s="256" t="e">
        <f t="shared" si="5"/>
        <v>#VALUE!</v>
      </c>
      <c r="L14" s="256" t="e">
        <f t="shared" si="5"/>
        <v>#VALUE!</v>
      </c>
      <c r="M14" s="256" t="e">
        <f t="shared" si="5"/>
        <v>#VALUE!</v>
      </c>
      <c r="N14" s="256" t="e">
        <f t="shared" si="5"/>
        <v>#VALUE!</v>
      </c>
      <c r="O14" s="256" t="e">
        <f t="shared" si="5"/>
        <v>#VALUE!</v>
      </c>
      <c r="P14" s="259" t="e">
        <f t="shared" si="5"/>
        <v>#VALUE!</v>
      </c>
      <c r="R14" s="268" t="e">
        <v>#VALUE!</v>
      </c>
      <c r="S14" s="269" t="e">
        <v>#VALUE!</v>
      </c>
    </row>
    <row r="15" spans="1:19" x14ac:dyDescent="0.25">
      <c r="A15" s="215" t="s">
        <v>136</v>
      </c>
      <c r="B15" s="265">
        <v>5.8932677040715564</v>
      </c>
      <c r="C15" s="250">
        <v>1.7898373298531192</v>
      </c>
      <c r="D15" s="250">
        <v>6.5111824792679869</v>
      </c>
      <c r="E15" s="250">
        <v>0.55885293988078566</v>
      </c>
      <c r="F15" s="250">
        <v>0.18369647590819471</v>
      </c>
      <c r="G15" s="250">
        <v>3519.0132428203842</v>
      </c>
      <c r="H15" s="250">
        <v>80.818032244293178</v>
      </c>
      <c r="I15" s="250">
        <v>4.686623141850374E-2</v>
      </c>
      <c r="J15" s="267">
        <v>2.1725960116162786E-4</v>
      </c>
      <c r="K15" s="267">
        <v>9.3111257640697646E-5</v>
      </c>
      <c r="L15" s="267">
        <v>3.1254345481394177E-2</v>
      </c>
      <c r="M15" s="267">
        <v>1.6760026375325578E-3</v>
      </c>
      <c r="N15" s="267">
        <v>4.9659337408372081E-3</v>
      </c>
      <c r="O15" s="236">
        <v>0.96877020982245809</v>
      </c>
      <c r="P15" s="239">
        <v>0</v>
      </c>
      <c r="R15" s="270"/>
      <c r="S15" s="271"/>
    </row>
    <row r="16" spans="1:19" x14ac:dyDescent="0.25">
      <c r="A16" s="215" t="s">
        <v>137</v>
      </c>
      <c r="B16" s="265">
        <v>0.85728814421766852</v>
      </c>
      <c r="C16" s="250">
        <v>1.6577910571777454</v>
      </c>
      <c r="D16" s="250">
        <v>4.2041495852131874</v>
      </c>
      <c r="E16" s="250">
        <v>1.9547642110534973</v>
      </c>
      <c r="F16" s="250">
        <v>0.26560289095227635</v>
      </c>
      <c r="G16" s="250">
        <v>918.05480131325146</v>
      </c>
      <c r="H16" s="250">
        <v>1.4196783343106303</v>
      </c>
      <c r="I16" s="250">
        <v>1.933269989325458E-2</v>
      </c>
      <c r="J16" s="267">
        <v>0</v>
      </c>
      <c r="K16" s="267">
        <v>0</v>
      </c>
      <c r="L16" s="267">
        <v>0</v>
      </c>
      <c r="M16" s="267">
        <v>0</v>
      </c>
      <c r="N16" s="267">
        <v>0</v>
      </c>
      <c r="O16" s="236">
        <v>1.5741412497117826</v>
      </c>
      <c r="P16" s="239">
        <v>0</v>
      </c>
      <c r="R16" s="270"/>
      <c r="S16" s="271"/>
    </row>
    <row r="17" spans="1:19" x14ac:dyDescent="0.25">
      <c r="A17" s="215" t="s">
        <v>138</v>
      </c>
      <c r="B17" s="265">
        <v>3.7389167492131019</v>
      </c>
      <c r="C17" s="250">
        <v>2.5128241632227706</v>
      </c>
      <c r="D17" s="250">
        <v>5.035484783132695</v>
      </c>
      <c r="E17" s="250">
        <v>1.8426082263372112</v>
      </c>
      <c r="F17" s="250">
        <v>0.57060278001676612</v>
      </c>
      <c r="G17" s="250">
        <v>7280.2483684524741</v>
      </c>
      <c r="H17" s="250">
        <v>13.006580539059442</v>
      </c>
      <c r="I17" s="250">
        <v>0.13192257698183429</v>
      </c>
      <c r="J17" s="267">
        <v>2.2354629429964271E-4</v>
      </c>
      <c r="K17" s="267">
        <v>9.5805554699846868E-5</v>
      </c>
      <c r="L17" s="267">
        <v>3.2158731194248599E-2</v>
      </c>
      <c r="M17" s="267">
        <v>1.7244999845972438E-3</v>
      </c>
      <c r="N17" s="267">
        <v>5.1096295839918341E-3</v>
      </c>
      <c r="O17" s="236">
        <v>2.2815974175697487</v>
      </c>
      <c r="P17" s="239">
        <v>0</v>
      </c>
      <c r="R17" s="270"/>
      <c r="S17" s="271"/>
    </row>
    <row r="18" spans="1:19" x14ac:dyDescent="0.25">
      <c r="A18" s="216" t="s">
        <v>139</v>
      </c>
      <c r="B18" s="283">
        <v>0.403102779934564</v>
      </c>
      <c r="C18" s="284">
        <v>1.170888731050624</v>
      </c>
      <c r="D18" s="284">
        <v>1.4379823510412275</v>
      </c>
      <c r="E18" s="284">
        <v>0.21503332777582104</v>
      </c>
      <c r="F18" s="284">
        <v>5.6743108081947165E-2</v>
      </c>
      <c r="G18" s="284">
        <v>288.9308470445236</v>
      </c>
      <c r="H18" s="284">
        <v>0.38840073474245385</v>
      </c>
      <c r="I18" s="284">
        <v>4.839851234139699E-3</v>
      </c>
      <c r="J18" s="275">
        <v>4.4488868901640414E-3</v>
      </c>
      <c r="K18" s="275">
        <v>5.7594205833061049E-4</v>
      </c>
      <c r="L18" s="275">
        <v>1.4831388000000013E-3</v>
      </c>
      <c r="M18" s="275">
        <v>8.157637486926087E-5</v>
      </c>
      <c r="N18" s="275">
        <v>3.1623319434678325E-2</v>
      </c>
      <c r="O18" s="276">
        <v>0.80549112289601088</v>
      </c>
      <c r="P18" s="277">
        <v>0</v>
      </c>
      <c r="R18" s="281"/>
      <c r="S18" s="282"/>
    </row>
    <row r="19" spans="1:19" x14ac:dyDescent="0.25">
      <c r="A19" s="214">
        <v>2035</v>
      </c>
      <c r="B19" s="260" t="e">
        <f>B23+B22*$R19+(B20+B21)*($R19*$S19)</f>
        <v>#VALUE!</v>
      </c>
      <c r="C19" s="256" t="e">
        <f t="shared" ref="C19:F19" si="6">C23+C22*$R19+(C20+C21)*($R19*$S19)</f>
        <v>#VALUE!</v>
      </c>
      <c r="D19" s="256" t="e">
        <f t="shared" si="6"/>
        <v>#VALUE!</v>
      </c>
      <c r="E19" s="256" t="e">
        <f t="shared" si="6"/>
        <v>#VALUE!</v>
      </c>
      <c r="F19" s="256" t="e">
        <f t="shared" si="6"/>
        <v>#VALUE!</v>
      </c>
      <c r="G19" s="257">
        <f>SUM(G20:G23)</f>
        <v>12018.820200360387</v>
      </c>
      <c r="H19" s="258">
        <f>SUM(H20:H23)</f>
        <v>95.747297351197219</v>
      </c>
      <c r="I19" s="256" t="e">
        <f t="shared" ref="I19:P19" si="7">I23+I22*$R19+(I20+I21)*($R19*$S19)</f>
        <v>#VALUE!</v>
      </c>
      <c r="J19" s="256" t="e">
        <f t="shared" si="7"/>
        <v>#VALUE!</v>
      </c>
      <c r="K19" s="256" t="e">
        <f t="shared" si="7"/>
        <v>#VALUE!</v>
      </c>
      <c r="L19" s="256" t="e">
        <f t="shared" si="7"/>
        <v>#VALUE!</v>
      </c>
      <c r="M19" s="256" t="e">
        <f t="shared" si="7"/>
        <v>#VALUE!</v>
      </c>
      <c r="N19" s="256" t="e">
        <f t="shared" si="7"/>
        <v>#VALUE!</v>
      </c>
      <c r="O19" s="256" t="e">
        <f t="shared" si="7"/>
        <v>#VALUE!</v>
      </c>
      <c r="P19" s="259" t="e">
        <f t="shared" si="7"/>
        <v>#VALUE!</v>
      </c>
      <c r="R19" s="268" t="e">
        <v>#VALUE!</v>
      </c>
      <c r="S19" s="269" t="e">
        <v>#VALUE!</v>
      </c>
    </row>
    <row r="20" spans="1:19" x14ac:dyDescent="0.25">
      <c r="A20" s="215" t="s">
        <v>136</v>
      </c>
      <c r="B20" s="265">
        <v>5.901297843817618</v>
      </c>
      <c r="C20" s="250">
        <v>1.7902238338616179</v>
      </c>
      <c r="D20" s="250">
        <v>6.5199210315097398</v>
      </c>
      <c r="E20" s="250">
        <v>0.55299983172604728</v>
      </c>
      <c r="F20" s="250">
        <v>0.18415063149096705</v>
      </c>
      <c r="G20" s="250">
        <v>3531.9467024551509</v>
      </c>
      <c r="H20" s="250">
        <v>80.918988397304034</v>
      </c>
      <c r="I20" s="250">
        <v>4.7274105683952017E-2</v>
      </c>
      <c r="J20" s="267">
        <v>2.1725960116162786E-4</v>
      </c>
      <c r="K20" s="267">
        <v>9.3111257640697646E-5</v>
      </c>
      <c r="L20" s="267">
        <v>3.1254345481394177E-2</v>
      </c>
      <c r="M20" s="267">
        <v>1.6760026375325578E-3</v>
      </c>
      <c r="N20" s="267">
        <v>4.9659337408372081E-3</v>
      </c>
      <c r="O20" s="236">
        <v>0.96877020982245809</v>
      </c>
      <c r="P20" s="239">
        <v>0</v>
      </c>
      <c r="R20" s="270"/>
      <c r="S20" s="271"/>
    </row>
    <row r="21" spans="1:19" x14ac:dyDescent="0.25">
      <c r="A21" s="215" t="s">
        <v>137</v>
      </c>
      <c r="B21" s="265">
        <v>0.85511977425094476</v>
      </c>
      <c r="C21" s="250">
        <v>1.6588502776760141</v>
      </c>
      <c r="D21" s="250">
        <v>4.1929620926019275</v>
      </c>
      <c r="E21" s="250">
        <v>1.9983780203830606</v>
      </c>
      <c r="F21" s="250">
        <v>0.26826264872399874</v>
      </c>
      <c r="G21" s="250">
        <v>920.03490507217816</v>
      </c>
      <c r="H21" s="250">
        <v>1.4266234814865295</v>
      </c>
      <c r="I21" s="250">
        <v>1.9258337092903501E-2</v>
      </c>
      <c r="J21" s="267">
        <v>0</v>
      </c>
      <c r="K21" s="267">
        <v>0</v>
      </c>
      <c r="L21" s="267">
        <v>0</v>
      </c>
      <c r="M21" s="267">
        <v>0</v>
      </c>
      <c r="N21" s="267">
        <v>0</v>
      </c>
      <c r="O21" s="236">
        <v>1.5741412497117826</v>
      </c>
      <c r="P21" s="239">
        <v>0</v>
      </c>
      <c r="R21" s="270"/>
      <c r="S21" s="271"/>
    </row>
    <row r="22" spans="1:19" x14ac:dyDescent="0.25">
      <c r="A22" s="215" t="s">
        <v>138</v>
      </c>
      <c r="B22" s="265">
        <v>3.7387462138815883</v>
      </c>
      <c r="C22" s="250">
        <v>2.5129540210350432</v>
      </c>
      <c r="D22" s="250">
        <v>5.0292010289433726</v>
      </c>
      <c r="E22" s="250">
        <v>1.8345816511716015</v>
      </c>
      <c r="F22" s="250">
        <v>0.57021891316190787</v>
      </c>
      <c r="G22" s="250">
        <v>7278.2715118239812</v>
      </c>
      <c r="H22" s="250">
        <v>13.01316159530735</v>
      </c>
      <c r="I22" s="250">
        <v>0.13180959461696332</v>
      </c>
      <c r="J22" s="267">
        <v>2.2354629429964271E-4</v>
      </c>
      <c r="K22" s="267">
        <v>9.5805554699846868E-5</v>
      </c>
      <c r="L22" s="267">
        <v>3.2158731194248599E-2</v>
      </c>
      <c r="M22" s="267">
        <v>1.7244999845972438E-3</v>
      </c>
      <c r="N22" s="267">
        <v>5.1096295839918341E-3</v>
      </c>
      <c r="O22" s="236">
        <v>2.2815974175697487</v>
      </c>
      <c r="P22" s="239">
        <v>0</v>
      </c>
      <c r="R22" s="270"/>
      <c r="S22" s="271"/>
    </row>
    <row r="23" spans="1:19" x14ac:dyDescent="0.25">
      <c r="A23" s="216" t="s">
        <v>139</v>
      </c>
      <c r="B23" s="283">
        <v>0.40059253764139502</v>
      </c>
      <c r="C23" s="284">
        <v>1.1701472059654803</v>
      </c>
      <c r="D23" s="284">
        <v>1.414546868182406</v>
      </c>
      <c r="E23" s="284">
        <v>0.21356329243673666</v>
      </c>
      <c r="F23" s="284">
        <v>5.5781164116115146E-2</v>
      </c>
      <c r="G23" s="284">
        <v>288.56708100907724</v>
      </c>
      <c r="H23" s="284">
        <v>0.38852387709930691</v>
      </c>
      <c r="I23" s="284">
        <v>4.819727551000001E-3</v>
      </c>
      <c r="J23" s="275">
        <v>4.4488868901640414E-3</v>
      </c>
      <c r="K23" s="275">
        <v>5.7594205833061049E-4</v>
      </c>
      <c r="L23" s="275">
        <v>1.4831388000000013E-3</v>
      </c>
      <c r="M23" s="275">
        <v>8.157637486926087E-5</v>
      </c>
      <c r="N23" s="275">
        <v>3.1623319434678325E-2</v>
      </c>
      <c r="O23" s="276">
        <v>0.80549112289601088</v>
      </c>
      <c r="P23" s="277">
        <v>0</v>
      </c>
      <c r="R23" s="281"/>
      <c r="S23" s="282"/>
    </row>
    <row r="24" spans="1:19" x14ac:dyDescent="0.25">
      <c r="A24" s="214">
        <v>2040</v>
      </c>
      <c r="B24" s="260" t="e">
        <f>B28+B27*$R24+(B25+B26)*($R24*$S24)</f>
        <v>#VALUE!</v>
      </c>
      <c r="C24" s="256" t="e">
        <f t="shared" ref="C24:F24" si="8">C28+C27*$R24+(C25+C26)*($R24*$S24)</f>
        <v>#VALUE!</v>
      </c>
      <c r="D24" s="256" t="e">
        <f t="shared" si="8"/>
        <v>#VALUE!</v>
      </c>
      <c r="E24" s="256" t="e">
        <f t="shared" si="8"/>
        <v>#VALUE!</v>
      </c>
      <c r="F24" s="256" t="e">
        <f t="shared" si="8"/>
        <v>#VALUE!</v>
      </c>
      <c r="G24" s="257">
        <f>SUM(G25:G28)</f>
        <v>11977.662687671338</v>
      </c>
      <c r="H24" s="258">
        <f>SUM(H25:H28)</f>
        <v>95.683592388869528</v>
      </c>
      <c r="I24" s="256" t="e">
        <f t="shared" ref="I24:P24" si="9">I28+I27*$R24+(I25+I26)*($R24*$S24)</f>
        <v>#VALUE!</v>
      </c>
      <c r="J24" s="256" t="e">
        <f t="shared" si="9"/>
        <v>#VALUE!</v>
      </c>
      <c r="K24" s="256" t="e">
        <f t="shared" si="9"/>
        <v>#VALUE!</v>
      </c>
      <c r="L24" s="256" t="e">
        <f t="shared" si="9"/>
        <v>#VALUE!</v>
      </c>
      <c r="M24" s="256" t="e">
        <f t="shared" si="9"/>
        <v>#VALUE!</v>
      </c>
      <c r="N24" s="256" t="e">
        <f t="shared" si="9"/>
        <v>#VALUE!</v>
      </c>
      <c r="O24" s="256" t="e">
        <f t="shared" si="9"/>
        <v>#VALUE!</v>
      </c>
      <c r="P24" s="259" t="e">
        <f t="shared" si="9"/>
        <v>#VALUE!</v>
      </c>
      <c r="R24" s="268" t="e">
        <v>#VALUE!</v>
      </c>
      <c r="S24" s="269" t="e">
        <v>#VALUE!</v>
      </c>
    </row>
    <row r="25" spans="1:19" x14ac:dyDescent="0.25">
      <c r="A25" s="215" t="s">
        <v>136</v>
      </c>
      <c r="B25" s="265">
        <v>5.8983321411277698</v>
      </c>
      <c r="C25" s="250">
        <v>1.7894760536581333</v>
      </c>
      <c r="D25" s="250">
        <v>6.5106579560501867</v>
      </c>
      <c r="E25" s="250">
        <v>0.5416272704397872</v>
      </c>
      <c r="F25" s="250">
        <v>0.18336525159451694</v>
      </c>
      <c r="G25" s="250">
        <v>3522.6229353470039</v>
      </c>
      <c r="H25" s="250">
        <v>80.904553253640728</v>
      </c>
      <c r="I25" s="250">
        <v>4.7037627305784424E-2</v>
      </c>
      <c r="J25" s="267">
        <v>2.1725960116162786E-4</v>
      </c>
      <c r="K25" s="267">
        <v>9.3111257640697646E-5</v>
      </c>
      <c r="L25" s="267">
        <v>3.1254345481394177E-2</v>
      </c>
      <c r="M25" s="267">
        <v>1.6760026375325578E-3</v>
      </c>
      <c r="N25" s="267">
        <v>4.9659337408372081E-3</v>
      </c>
      <c r="O25" s="236">
        <v>0.96877020982245809</v>
      </c>
      <c r="P25" s="239">
        <v>0</v>
      </c>
      <c r="R25" s="270"/>
      <c r="S25" s="271"/>
    </row>
    <row r="26" spans="1:19" x14ac:dyDescent="0.25">
      <c r="A26" s="215" t="s">
        <v>137</v>
      </c>
      <c r="B26" s="265">
        <v>0.84558193462839781</v>
      </c>
      <c r="C26" s="250">
        <v>1.656041640472274</v>
      </c>
      <c r="D26" s="250">
        <v>4.124851761029305</v>
      </c>
      <c r="E26" s="250">
        <v>1.9763498415625675</v>
      </c>
      <c r="F26" s="250">
        <v>0.26542152131837093</v>
      </c>
      <c r="G26" s="250">
        <v>901.98329991941546</v>
      </c>
      <c r="H26" s="250">
        <v>1.3986415146606341</v>
      </c>
      <c r="I26" s="250">
        <v>1.8800230568090971E-2</v>
      </c>
      <c r="J26" s="267">
        <v>0</v>
      </c>
      <c r="K26" s="267">
        <v>0</v>
      </c>
      <c r="L26" s="267">
        <v>0</v>
      </c>
      <c r="M26" s="267">
        <v>0</v>
      </c>
      <c r="N26" s="267">
        <v>0</v>
      </c>
      <c r="O26" s="236">
        <v>1.5741412497117826</v>
      </c>
      <c r="P26" s="239">
        <v>0</v>
      </c>
      <c r="R26" s="270"/>
      <c r="S26" s="271"/>
    </row>
    <row r="27" spans="1:19" x14ac:dyDescent="0.25">
      <c r="A27" s="215" t="s">
        <v>138</v>
      </c>
      <c r="B27" s="265">
        <v>3.7348488628851411</v>
      </c>
      <c r="C27" s="250">
        <v>2.5119586934603513</v>
      </c>
      <c r="D27" s="250">
        <v>5.0158047672286559</v>
      </c>
      <c r="E27" s="250">
        <v>1.820124531948117</v>
      </c>
      <c r="F27" s="250">
        <v>0.56917784851927256</v>
      </c>
      <c r="G27" s="250">
        <v>7266.4171763606428</v>
      </c>
      <c r="H27" s="250">
        <v>12.994864712305251</v>
      </c>
      <c r="I27" s="250">
        <v>0.13150894210279657</v>
      </c>
      <c r="J27" s="267">
        <v>2.2354629429964271E-4</v>
      </c>
      <c r="K27" s="267">
        <v>9.5805554699846868E-5</v>
      </c>
      <c r="L27" s="267">
        <v>3.2158731194248599E-2</v>
      </c>
      <c r="M27" s="267">
        <v>1.7244999845972438E-3</v>
      </c>
      <c r="N27" s="267">
        <v>5.1096295839918341E-3</v>
      </c>
      <c r="O27" s="236">
        <v>2.2815974175697487</v>
      </c>
      <c r="P27" s="239">
        <v>0</v>
      </c>
      <c r="R27" s="270"/>
      <c r="S27" s="271"/>
    </row>
    <row r="28" spans="1:19" x14ac:dyDescent="0.25">
      <c r="A28" s="216" t="s">
        <v>139</v>
      </c>
      <c r="B28" s="283">
        <v>0.39889380809474262</v>
      </c>
      <c r="C28" s="284">
        <v>1.1696034377677538</v>
      </c>
      <c r="D28" s="284">
        <v>1.3982861897130554</v>
      </c>
      <c r="E28" s="284">
        <v>0.2112085830520051</v>
      </c>
      <c r="F28" s="284">
        <v>5.5241231790223597E-2</v>
      </c>
      <c r="G28" s="284">
        <v>286.63927604427585</v>
      </c>
      <c r="H28" s="284">
        <v>0.38553290826291708</v>
      </c>
      <c r="I28" s="284">
        <v>4.7707581805064205E-3</v>
      </c>
      <c r="J28" s="275">
        <v>4.4488868901640414E-3</v>
      </c>
      <c r="K28" s="275">
        <v>5.7594205833061049E-4</v>
      </c>
      <c r="L28" s="275">
        <v>1.4831388000000013E-3</v>
      </c>
      <c r="M28" s="275">
        <v>8.157637486926087E-5</v>
      </c>
      <c r="N28" s="275">
        <v>3.1623319434678325E-2</v>
      </c>
      <c r="O28" s="276">
        <v>0.80549112289601088</v>
      </c>
      <c r="P28" s="277">
        <v>0</v>
      </c>
      <c r="R28" s="281"/>
      <c r="S28" s="282"/>
    </row>
    <row r="29" spans="1:19" x14ac:dyDescent="0.25">
      <c r="A29" s="214">
        <v>2045</v>
      </c>
      <c r="B29" s="260" t="e">
        <f>B33+B32*$R29+(B30+B31)*($R29*$S29)</f>
        <v>#VALUE!</v>
      </c>
      <c r="C29" s="256" t="e">
        <f t="shared" ref="C29:F29" si="10">C33+C32*$R29+(C30+C31)*($R29*$S29)</f>
        <v>#VALUE!</v>
      </c>
      <c r="D29" s="256" t="e">
        <f t="shared" si="10"/>
        <v>#VALUE!</v>
      </c>
      <c r="E29" s="256" t="e">
        <f t="shared" si="10"/>
        <v>#VALUE!</v>
      </c>
      <c r="F29" s="256" t="e">
        <f t="shared" si="10"/>
        <v>#VALUE!</v>
      </c>
      <c r="G29" s="257">
        <f>SUM(G30:G33)</f>
        <v>11912.942697560975</v>
      </c>
      <c r="H29" s="258">
        <f>SUM(H30:H33)</f>
        <v>95.570645939395305</v>
      </c>
      <c r="I29" s="256" t="e">
        <f t="shared" ref="I29:P29" si="11">I33+I32*$R29+(I30+I31)*($R29*$S29)</f>
        <v>#VALUE!</v>
      </c>
      <c r="J29" s="256" t="e">
        <f t="shared" si="11"/>
        <v>#VALUE!</v>
      </c>
      <c r="K29" s="256" t="e">
        <f t="shared" si="11"/>
        <v>#VALUE!</v>
      </c>
      <c r="L29" s="256" t="e">
        <f t="shared" si="11"/>
        <v>#VALUE!</v>
      </c>
      <c r="M29" s="256" t="e">
        <f t="shared" si="11"/>
        <v>#VALUE!</v>
      </c>
      <c r="N29" s="256" t="e">
        <f t="shared" si="11"/>
        <v>#VALUE!</v>
      </c>
      <c r="O29" s="256" t="e">
        <f t="shared" si="11"/>
        <v>#VALUE!</v>
      </c>
      <c r="P29" s="259" t="e">
        <f t="shared" si="11"/>
        <v>#VALUE!</v>
      </c>
      <c r="R29" s="268" t="e">
        <v>#VALUE!</v>
      </c>
      <c r="S29" s="269" t="e">
        <v>#VALUE!</v>
      </c>
    </row>
    <row r="30" spans="1:19" x14ac:dyDescent="0.25">
      <c r="A30" s="215" t="s">
        <v>136</v>
      </c>
      <c r="B30" s="265">
        <v>5.8924437005604942</v>
      </c>
      <c r="C30" s="250">
        <v>1.7878269682654331</v>
      </c>
      <c r="D30" s="250">
        <v>6.4990189502465681</v>
      </c>
      <c r="E30" s="250">
        <v>0.53091279901679789</v>
      </c>
      <c r="F30" s="250">
        <v>0.18237853085756639</v>
      </c>
      <c r="G30" s="250">
        <v>3507.9659803114751</v>
      </c>
      <c r="H30" s="250">
        <v>80.878974587319206</v>
      </c>
      <c r="I30" s="250">
        <v>4.6737025407972158E-2</v>
      </c>
      <c r="J30" s="267">
        <v>2.1725960116162786E-4</v>
      </c>
      <c r="K30" s="267">
        <v>9.3111257640697646E-5</v>
      </c>
      <c r="L30" s="267">
        <v>3.1254345481394177E-2</v>
      </c>
      <c r="M30" s="267">
        <v>1.6760026375325578E-3</v>
      </c>
      <c r="N30" s="267">
        <v>4.9659337408372081E-3</v>
      </c>
      <c r="O30" s="236">
        <v>0.96877020982245809</v>
      </c>
      <c r="P30" s="239">
        <v>0</v>
      </c>
      <c r="R30" s="270"/>
      <c r="S30" s="271"/>
    </row>
    <row r="31" spans="1:19" x14ac:dyDescent="0.25">
      <c r="A31" s="215" t="s">
        <v>137</v>
      </c>
      <c r="B31" s="265">
        <v>0.83417482054587178</v>
      </c>
      <c r="C31" s="250">
        <v>1.6528474227479539</v>
      </c>
      <c r="D31" s="250">
        <v>4.1023046255878919</v>
      </c>
      <c r="E31" s="250">
        <v>1.9555963046762899</v>
      </c>
      <c r="F31" s="250">
        <v>0.26351004137977019</v>
      </c>
      <c r="G31" s="250">
        <v>873.589779379883</v>
      </c>
      <c r="H31" s="250">
        <v>1.3490904049100654</v>
      </c>
      <c r="I31" s="250">
        <v>1.8217903192516323E-2</v>
      </c>
      <c r="J31" s="267">
        <v>0</v>
      </c>
      <c r="K31" s="267">
        <v>0</v>
      </c>
      <c r="L31" s="267">
        <v>0</v>
      </c>
      <c r="M31" s="267">
        <v>0</v>
      </c>
      <c r="N31" s="267">
        <v>0</v>
      </c>
      <c r="O31" s="236">
        <v>1.5741412497117826</v>
      </c>
      <c r="P31" s="239">
        <v>0</v>
      </c>
      <c r="R31" s="270"/>
      <c r="S31" s="271"/>
    </row>
    <row r="32" spans="1:19" x14ac:dyDescent="0.25">
      <c r="A32" s="215" t="s">
        <v>138</v>
      </c>
      <c r="B32" s="265">
        <v>3.7273624874708249</v>
      </c>
      <c r="C32" s="250">
        <v>2.5098623537280971</v>
      </c>
      <c r="D32" s="250">
        <v>5.0010073066956338</v>
      </c>
      <c r="E32" s="250">
        <v>1.8065041504605746</v>
      </c>
      <c r="F32" s="250">
        <v>0.5679233632643893</v>
      </c>
      <c r="G32" s="250">
        <v>7247.7827914886047</v>
      </c>
      <c r="H32" s="250">
        <v>12.962344812258225</v>
      </c>
      <c r="I32" s="250">
        <v>0.13112676644328744</v>
      </c>
      <c r="J32" s="267">
        <v>2.2354629429964271E-4</v>
      </c>
      <c r="K32" s="267">
        <v>9.5805554699846868E-5</v>
      </c>
      <c r="L32" s="267">
        <v>3.2158731194248599E-2</v>
      </c>
      <c r="M32" s="267">
        <v>1.7244999845972438E-3</v>
      </c>
      <c r="N32" s="267">
        <v>5.1096295839918341E-3</v>
      </c>
      <c r="O32" s="236">
        <v>2.2815974175697487</v>
      </c>
      <c r="P32" s="239">
        <v>0</v>
      </c>
      <c r="R32" s="270"/>
      <c r="S32" s="271"/>
    </row>
    <row r="33" spans="1:19" x14ac:dyDescent="0.25">
      <c r="A33" s="216" t="s">
        <v>139</v>
      </c>
      <c r="B33" s="283">
        <v>0.39767444291331294</v>
      </c>
      <c r="C33" s="284">
        <v>1.1692619908909569</v>
      </c>
      <c r="D33" s="284">
        <v>1.3958760102671997</v>
      </c>
      <c r="E33" s="284">
        <v>0.20899012740374101</v>
      </c>
      <c r="F33" s="284">
        <v>5.5036903853703571E-2</v>
      </c>
      <c r="G33" s="284">
        <v>283.60414638101156</v>
      </c>
      <c r="H33" s="284">
        <v>0.38023613490780517</v>
      </c>
      <c r="I33" s="284">
        <v>4.7085102078086843E-3</v>
      </c>
      <c r="J33" s="275">
        <v>4.4488868901640414E-3</v>
      </c>
      <c r="K33" s="275">
        <v>5.7594205833061049E-4</v>
      </c>
      <c r="L33" s="275">
        <v>1.4831388000000013E-3</v>
      </c>
      <c r="M33" s="275">
        <v>8.157637486926087E-5</v>
      </c>
      <c r="N33" s="275">
        <v>3.1623319434678325E-2</v>
      </c>
      <c r="O33" s="276">
        <v>0.80549112289601088</v>
      </c>
      <c r="P33" s="277">
        <v>0</v>
      </c>
      <c r="R33" s="281"/>
      <c r="S33" s="282"/>
    </row>
    <row r="34" spans="1:19" x14ac:dyDescent="0.25">
      <c r="A34" s="214">
        <v>2050</v>
      </c>
      <c r="B34" s="260" t="e">
        <f>B38+B37*$R34+(B35+B36)*($R34*$S34)</f>
        <v>#VALUE!</v>
      </c>
      <c r="C34" s="256" t="e">
        <f t="shared" ref="C34:F34" si="12">C38+C37*$R34+(C35+C36)*($R34*$S34)</f>
        <v>#VALUE!</v>
      </c>
      <c r="D34" s="256" t="e">
        <f t="shared" si="12"/>
        <v>#VALUE!</v>
      </c>
      <c r="E34" s="256" t="e">
        <f t="shared" si="12"/>
        <v>#VALUE!</v>
      </c>
      <c r="F34" s="256" t="e">
        <f t="shared" si="12"/>
        <v>#VALUE!</v>
      </c>
      <c r="G34" s="257">
        <f>SUM(G35:G38)</f>
        <v>12627.71136037997</v>
      </c>
      <c r="H34" s="258">
        <f>SUM(H35:H38)</f>
        <v>99.126302772472286</v>
      </c>
      <c r="I34" s="256" t="e">
        <f t="shared" ref="I34:P34" si="13">I38+I37*$R34+(I35+I36)*($R34*$S34)</f>
        <v>#VALUE!</v>
      </c>
      <c r="J34" s="256" t="e">
        <f t="shared" si="13"/>
        <v>#VALUE!</v>
      </c>
      <c r="K34" s="256" t="e">
        <f t="shared" si="13"/>
        <v>#VALUE!</v>
      </c>
      <c r="L34" s="256" t="e">
        <f t="shared" si="13"/>
        <v>#VALUE!</v>
      </c>
      <c r="M34" s="256" t="e">
        <f t="shared" si="13"/>
        <v>#VALUE!</v>
      </c>
      <c r="N34" s="256" t="e">
        <f t="shared" si="13"/>
        <v>#VALUE!</v>
      </c>
      <c r="O34" s="256" t="e">
        <f t="shared" si="13"/>
        <v>#VALUE!</v>
      </c>
      <c r="P34" s="259" t="e">
        <f t="shared" si="13"/>
        <v>#VALUE!</v>
      </c>
      <c r="R34" s="268" t="e">
        <v>#VALUE!</v>
      </c>
      <c r="S34" s="269" t="e">
        <v>#VALUE!</v>
      </c>
    </row>
    <row r="35" spans="1:19" x14ac:dyDescent="0.25">
      <c r="A35" s="215" t="s">
        <v>136</v>
      </c>
      <c r="B35" s="265">
        <v>6.1411069028684206</v>
      </c>
      <c r="C35" s="250">
        <v>1.796054547290294</v>
      </c>
      <c r="D35" s="250">
        <v>6.9490169254036509</v>
      </c>
      <c r="E35" s="250">
        <v>0.62949180496118484</v>
      </c>
      <c r="F35" s="250">
        <v>0.20940575812007331</v>
      </c>
      <c r="G35" s="250">
        <v>4016.1253759109022</v>
      </c>
      <c r="H35" s="250">
        <v>84.015923661750961</v>
      </c>
      <c r="I35" s="250">
        <v>6.2073303959970974E-2</v>
      </c>
      <c r="J35" s="267">
        <v>2.1725960116162786E-4</v>
      </c>
      <c r="K35" s="267">
        <v>9.3111257640697646E-5</v>
      </c>
      <c r="L35" s="267">
        <v>3.1254345481394177E-2</v>
      </c>
      <c r="M35" s="267">
        <v>1.6760026375325578E-3</v>
      </c>
      <c r="N35" s="267">
        <v>4.9659337408372081E-3</v>
      </c>
      <c r="O35" s="236">
        <v>0.96877020982245809</v>
      </c>
      <c r="P35" s="239">
        <v>0</v>
      </c>
      <c r="R35" s="270"/>
      <c r="S35" s="271"/>
    </row>
    <row r="36" spans="1:19" x14ac:dyDescent="0.25">
      <c r="A36" s="215" t="s">
        <v>137</v>
      </c>
      <c r="B36" s="265">
        <v>1.0125438708308068</v>
      </c>
      <c r="C36" s="250">
        <v>1.7255821236627433</v>
      </c>
      <c r="D36" s="250">
        <v>5.5867424303796351</v>
      </c>
      <c r="E36" s="250">
        <v>2.9980323375576532</v>
      </c>
      <c r="F36" s="250">
        <v>0.38383740297120916</v>
      </c>
      <c r="G36" s="250">
        <v>1062.1878062201215</v>
      </c>
      <c r="H36" s="250">
        <v>1.6536511194842791</v>
      </c>
      <c r="I36" s="250">
        <v>2.219001819329891E-2</v>
      </c>
      <c r="J36" s="267">
        <v>0</v>
      </c>
      <c r="K36" s="267">
        <v>0</v>
      </c>
      <c r="L36" s="267">
        <v>0</v>
      </c>
      <c r="M36" s="267">
        <v>0</v>
      </c>
      <c r="N36" s="267">
        <v>0</v>
      </c>
      <c r="O36" s="236">
        <v>1.5741412497117826</v>
      </c>
      <c r="P36" s="239">
        <v>0</v>
      </c>
      <c r="R36" s="270"/>
      <c r="S36" s="271"/>
    </row>
    <row r="37" spans="1:19" x14ac:dyDescent="0.25">
      <c r="A37" s="215" t="s">
        <v>138</v>
      </c>
      <c r="B37" s="265">
        <v>3.739617695833183</v>
      </c>
      <c r="C37" s="250">
        <v>2.5120530759505741</v>
      </c>
      <c r="D37" s="250">
        <v>5.061376297713208</v>
      </c>
      <c r="E37" s="250">
        <v>1.8382286510647212</v>
      </c>
      <c r="F37" s="250">
        <v>0.57242987138270873</v>
      </c>
      <c r="G37" s="250">
        <v>7264.9243704082019</v>
      </c>
      <c r="H37" s="250">
        <v>13.068543844942164</v>
      </c>
      <c r="I37" s="250">
        <v>0.13162042708588198</v>
      </c>
      <c r="J37" s="267">
        <v>2.2354629429964271E-4</v>
      </c>
      <c r="K37" s="267">
        <v>9.5805554699846868E-5</v>
      </c>
      <c r="L37" s="267">
        <v>3.2158731194248599E-2</v>
      </c>
      <c r="M37" s="267">
        <v>1.7244999845972438E-3</v>
      </c>
      <c r="N37" s="267">
        <v>5.1096295839918341E-3</v>
      </c>
      <c r="O37" s="236">
        <v>2.2815974175697487</v>
      </c>
      <c r="P37" s="239">
        <v>0</v>
      </c>
      <c r="R37" s="270"/>
      <c r="S37" s="271"/>
    </row>
    <row r="38" spans="1:19" ht="13" thickBot="1" x14ac:dyDescent="0.3">
      <c r="A38" s="217" t="s">
        <v>139</v>
      </c>
      <c r="B38" s="266">
        <v>0.39850420488397398</v>
      </c>
      <c r="C38" s="253">
        <v>1.1693967839101096</v>
      </c>
      <c r="D38" s="253">
        <v>1.4004581172798105</v>
      </c>
      <c r="E38" s="253">
        <v>0.21103402677666866</v>
      </c>
      <c r="F38" s="253">
        <v>5.5370325513709615E-2</v>
      </c>
      <c r="G38" s="253">
        <v>284.47380784074539</v>
      </c>
      <c r="H38" s="253">
        <v>0.38818414629486919</v>
      </c>
      <c r="I38" s="253">
        <v>4.7357715614484621E-3</v>
      </c>
      <c r="J38" s="274">
        <v>4.4488868901640414E-3</v>
      </c>
      <c r="K38" s="274">
        <v>5.7594205833061049E-4</v>
      </c>
      <c r="L38" s="274">
        <v>1.4831388000000013E-3</v>
      </c>
      <c r="M38" s="274">
        <v>8.157637486926087E-5</v>
      </c>
      <c r="N38" s="274">
        <v>3.1623319434678325E-2</v>
      </c>
      <c r="O38" s="240">
        <v>0.80549112289601088</v>
      </c>
      <c r="P38" s="243">
        <v>0</v>
      </c>
      <c r="R38" s="272"/>
      <c r="S38" s="273"/>
    </row>
  </sheetData>
  <mergeCells count="1">
    <mergeCell ref="A1:M1"/>
  </mergeCells>
  <pageMargins left="0.7" right="0.7" top="0.75" bottom="0.75" header="0.3" footer="0.3"/>
  <pageSetup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K143"/>
  <sheetViews>
    <sheetView tabSelected="1" zoomScaleNormal="100" workbookViewId="0">
      <selection sqref="A1:D1"/>
    </sheetView>
  </sheetViews>
  <sheetFormatPr defaultColWidth="9.453125" defaultRowHeight="12.5" x14ac:dyDescent="0.25"/>
  <cols>
    <col min="1" max="1" width="44.54296875" style="2" bestFit="1" customWidth="1"/>
    <col min="2" max="2" width="12.7265625" style="2" bestFit="1" customWidth="1"/>
    <col min="3" max="3" width="11.453125" style="2" bestFit="1" customWidth="1"/>
    <col min="4" max="4" width="15.26953125" style="2" bestFit="1" customWidth="1"/>
    <col min="5" max="5" width="11.26953125" style="2" bestFit="1" customWidth="1"/>
    <col min="6" max="6" width="11.54296875" style="2" bestFit="1" customWidth="1"/>
    <col min="7" max="7" width="10" style="2" bestFit="1" customWidth="1"/>
    <col min="8" max="8" width="11.453125" style="2" customWidth="1"/>
    <col min="9" max="9" width="17.26953125" style="2" customWidth="1"/>
    <col min="10" max="10" width="15.453125" style="2" bestFit="1" customWidth="1"/>
    <col min="11" max="11" width="18.54296875" style="2" bestFit="1" customWidth="1"/>
    <col min="12" max="16384" width="9.453125" style="2"/>
  </cols>
  <sheetData>
    <row r="1" spans="1:5" ht="15.5" x14ac:dyDescent="0.35">
      <c r="A1" s="742" t="s">
        <v>241</v>
      </c>
      <c r="B1" s="742"/>
      <c r="C1" s="742"/>
      <c r="D1" s="742"/>
    </row>
    <row r="2" spans="1:5" ht="13.5" thickBot="1" x14ac:dyDescent="0.35">
      <c r="B2" s="14"/>
    </row>
    <row r="3" spans="1:5" ht="13" x14ac:dyDescent="0.3">
      <c r="A3" s="740" t="s">
        <v>131</v>
      </c>
      <c r="B3" s="741"/>
      <c r="C3" s="132"/>
      <c r="D3" s="132"/>
      <c r="E3" s="132"/>
    </row>
    <row r="4" spans="1:5" x14ac:dyDescent="0.25">
      <c r="A4" s="53" t="s">
        <v>130</v>
      </c>
      <c r="B4" s="188" t="s">
        <v>129</v>
      </c>
      <c r="C4" s="132"/>
      <c r="D4" s="132"/>
      <c r="E4" s="132"/>
    </row>
    <row r="5" spans="1:5" x14ac:dyDescent="0.25">
      <c r="A5" s="53" t="s">
        <v>94</v>
      </c>
      <c r="B5" s="135">
        <v>2021</v>
      </c>
      <c r="C5" s="132"/>
      <c r="D5" s="132"/>
      <c r="E5" s="132"/>
    </row>
    <row r="6" spans="1:5" x14ac:dyDescent="0.25">
      <c r="A6" s="187" t="s">
        <v>128</v>
      </c>
      <c r="B6" s="188" t="s">
        <v>129</v>
      </c>
      <c r="C6" s="132"/>
      <c r="D6" s="132"/>
      <c r="E6" s="132"/>
    </row>
    <row r="7" spans="1:5" x14ac:dyDescent="0.25">
      <c r="A7" s="189" t="s">
        <v>208</v>
      </c>
      <c r="B7" s="190"/>
      <c r="C7" s="132"/>
      <c r="D7" s="132"/>
      <c r="E7" s="132"/>
    </row>
    <row r="8" spans="1:5" x14ac:dyDescent="0.25">
      <c r="A8" s="52" t="s">
        <v>16</v>
      </c>
      <c r="B8" s="191">
        <v>0.05</v>
      </c>
      <c r="C8" s="132"/>
      <c r="D8" s="132"/>
      <c r="E8" s="132"/>
    </row>
    <row r="9" spans="1:5" x14ac:dyDescent="0.25">
      <c r="A9" s="52" t="s">
        <v>22</v>
      </c>
      <c r="B9" s="191">
        <v>0.03</v>
      </c>
      <c r="C9" s="132"/>
      <c r="D9" s="132"/>
      <c r="E9" s="132"/>
    </row>
    <row r="10" spans="1:5" x14ac:dyDescent="0.25">
      <c r="A10" s="52" t="s">
        <v>17</v>
      </c>
      <c r="B10" s="191">
        <v>2.5000000000000001E-2</v>
      </c>
      <c r="C10" s="132"/>
      <c r="D10" s="132"/>
      <c r="E10" s="132"/>
    </row>
    <row r="11" spans="1:5" ht="13" thickBot="1" x14ac:dyDescent="0.3">
      <c r="A11" s="159" t="s">
        <v>23</v>
      </c>
      <c r="B11" s="192">
        <v>0.03</v>
      </c>
      <c r="C11" s="132"/>
      <c r="D11" s="132"/>
      <c r="E11" s="132"/>
    </row>
    <row r="12" spans="1:5" ht="13" x14ac:dyDescent="0.3">
      <c r="A12" s="740" t="s">
        <v>261</v>
      </c>
      <c r="B12" s="741"/>
      <c r="C12" s="132"/>
      <c r="D12" s="132"/>
      <c r="E12" s="132"/>
    </row>
    <row r="13" spans="1:5" ht="13" thickBot="1" x14ac:dyDescent="0.3">
      <c r="A13" s="447" t="s">
        <v>260</v>
      </c>
      <c r="B13" s="448">
        <v>1.1032175</v>
      </c>
      <c r="C13" s="132"/>
      <c r="D13" s="132"/>
      <c r="E13" s="132"/>
    </row>
    <row r="14" spans="1:5" ht="13" thickBot="1" x14ac:dyDescent="0.3">
      <c r="A14" s="134"/>
      <c r="B14" s="13"/>
      <c r="C14" s="13"/>
      <c r="D14" s="13"/>
      <c r="E14" s="13"/>
    </row>
    <row r="15" spans="1:5" ht="13" x14ac:dyDescent="0.3">
      <c r="A15" s="133"/>
      <c r="B15" s="140" t="s">
        <v>20</v>
      </c>
      <c r="C15" s="140" t="s">
        <v>150</v>
      </c>
      <c r="D15" s="140" t="s">
        <v>59</v>
      </c>
      <c r="E15" s="141" t="s">
        <v>127</v>
      </c>
    </row>
    <row r="16" spans="1:5" x14ac:dyDescent="0.25">
      <c r="A16" s="53" t="s">
        <v>80</v>
      </c>
      <c r="B16" s="47">
        <v>-0.14599999999999999</v>
      </c>
      <c r="C16" s="47">
        <v>-0.14599999999999999</v>
      </c>
      <c r="D16" s="47">
        <v>-0.14599999999999999</v>
      </c>
      <c r="E16" s="47">
        <v>-0.14599999999999999</v>
      </c>
    </row>
    <row r="17" spans="1:5" x14ac:dyDescent="0.25">
      <c r="A17" s="338" t="s">
        <v>76</v>
      </c>
      <c r="B17" s="44">
        <v>2016</v>
      </c>
      <c r="C17" s="44">
        <v>2016</v>
      </c>
      <c r="D17" s="44">
        <v>2016</v>
      </c>
      <c r="E17" s="28">
        <v>2016</v>
      </c>
    </row>
    <row r="18" spans="1:5" x14ac:dyDescent="0.25">
      <c r="A18" s="750" t="s">
        <v>38</v>
      </c>
      <c r="B18" s="748"/>
      <c r="C18" s="748"/>
      <c r="D18" s="748"/>
      <c r="E18" s="749"/>
    </row>
    <row r="19" spans="1:5" x14ac:dyDescent="0.25">
      <c r="A19" s="45" t="s">
        <v>7</v>
      </c>
      <c r="B19" s="46">
        <v>0.24</v>
      </c>
      <c r="C19" s="46">
        <v>0.24</v>
      </c>
      <c r="D19" s="46">
        <v>0.24</v>
      </c>
      <c r="E19" s="126">
        <v>0.24</v>
      </c>
    </row>
    <row r="20" spans="1:5" x14ac:dyDescent="0.25">
      <c r="A20" s="45" t="s">
        <v>15</v>
      </c>
      <c r="B20" s="46">
        <v>0.24</v>
      </c>
      <c r="C20" s="46">
        <v>0.24</v>
      </c>
      <c r="D20" s="46">
        <v>0.24</v>
      </c>
      <c r="E20" s="126">
        <v>0.24</v>
      </c>
    </row>
    <row r="21" spans="1:5" x14ac:dyDescent="0.25">
      <c r="A21" s="45" t="s">
        <v>8</v>
      </c>
      <c r="B21" s="46">
        <v>0.24</v>
      </c>
      <c r="C21" s="46">
        <v>0.24</v>
      </c>
      <c r="D21" s="46">
        <v>0.24</v>
      </c>
      <c r="E21" s="126">
        <v>0.24</v>
      </c>
    </row>
    <row r="22" spans="1:5" x14ac:dyDescent="0.25">
      <c r="A22" s="45" t="s">
        <v>25</v>
      </c>
      <c r="B22" s="46">
        <v>0.28999999999999998</v>
      </c>
      <c r="C22" s="46">
        <v>0.28999999999999998</v>
      </c>
      <c r="D22" s="46">
        <v>0.28999999999999998</v>
      </c>
      <c r="E22" s="126">
        <v>0.28999999999999998</v>
      </c>
    </row>
    <row r="23" spans="1:5" x14ac:dyDescent="0.25">
      <c r="A23" s="54" t="s">
        <v>14</v>
      </c>
      <c r="B23" s="46">
        <v>0.28999999999999998</v>
      </c>
      <c r="C23" s="46">
        <v>0.28999999999999998</v>
      </c>
      <c r="D23" s="46">
        <v>0.28999999999999998</v>
      </c>
      <c r="E23" s="126">
        <v>0.28999999999999998</v>
      </c>
    </row>
    <row r="24" spans="1:5" x14ac:dyDescent="0.25">
      <c r="A24" s="54" t="s">
        <v>82</v>
      </c>
      <c r="B24" s="46">
        <v>0.24</v>
      </c>
      <c r="C24" s="46">
        <v>0.24</v>
      </c>
      <c r="D24" s="46">
        <v>0.24</v>
      </c>
      <c r="E24" s="126">
        <v>0.24</v>
      </c>
    </row>
    <row r="25" spans="1:5" x14ac:dyDescent="0.25">
      <c r="A25" s="745" t="s">
        <v>88</v>
      </c>
      <c r="B25" s="748"/>
      <c r="C25" s="748"/>
      <c r="D25" s="748"/>
      <c r="E25" s="749"/>
    </row>
    <row r="26" spans="1:5" x14ac:dyDescent="0.25">
      <c r="A26" s="45" t="s">
        <v>7</v>
      </c>
      <c r="B26" s="44">
        <v>3.5</v>
      </c>
      <c r="C26" s="44">
        <v>3.5</v>
      </c>
      <c r="D26" s="44">
        <v>3.5</v>
      </c>
      <c r="E26" s="28">
        <v>3.5</v>
      </c>
    </row>
    <row r="27" spans="1:5" x14ac:dyDescent="0.25">
      <c r="A27" s="45" t="s">
        <v>15</v>
      </c>
      <c r="B27" s="44">
        <v>3.5</v>
      </c>
      <c r="C27" s="44">
        <v>3.5</v>
      </c>
      <c r="D27" s="44">
        <v>3.5</v>
      </c>
      <c r="E27" s="28">
        <v>3.5</v>
      </c>
    </row>
    <row r="28" spans="1:5" x14ac:dyDescent="0.25">
      <c r="A28" s="45" t="s">
        <v>8</v>
      </c>
      <c r="B28" s="44">
        <v>3.5</v>
      </c>
      <c r="C28" s="44">
        <v>3.5</v>
      </c>
      <c r="D28" s="44">
        <v>3.5</v>
      </c>
      <c r="E28" s="28">
        <v>3.5</v>
      </c>
    </row>
    <row r="29" spans="1:5" x14ac:dyDescent="0.25">
      <c r="A29" s="45" t="s">
        <v>25</v>
      </c>
      <c r="B29" s="44">
        <v>3.5</v>
      </c>
      <c r="C29" s="44">
        <v>3.5</v>
      </c>
      <c r="D29" s="44">
        <v>3.5</v>
      </c>
      <c r="E29" s="28">
        <v>0</v>
      </c>
    </row>
    <row r="30" spans="1:5" x14ac:dyDescent="0.25">
      <c r="A30" s="54" t="s">
        <v>14</v>
      </c>
      <c r="B30" s="44">
        <v>0</v>
      </c>
      <c r="C30" s="44">
        <v>0</v>
      </c>
      <c r="D30" s="44">
        <v>0</v>
      </c>
      <c r="E30" s="28">
        <v>0</v>
      </c>
    </row>
    <row r="31" spans="1:5" x14ac:dyDescent="0.25">
      <c r="A31" s="54" t="s">
        <v>82</v>
      </c>
      <c r="B31" s="44">
        <v>0</v>
      </c>
      <c r="C31" s="44">
        <v>0</v>
      </c>
      <c r="D31" s="44">
        <v>0</v>
      </c>
      <c r="E31" s="28">
        <v>0</v>
      </c>
    </row>
    <row r="32" spans="1:5" x14ac:dyDescent="0.25">
      <c r="A32" s="51" t="s">
        <v>47</v>
      </c>
      <c r="B32" s="48">
        <v>0.65</v>
      </c>
      <c r="C32" s="48">
        <v>0.65</v>
      </c>
      <c r="D32" s="48">
        <v>0.65</v>
      </c>
      <c r="E32" s="127">
        <f>13/21.5</f>
        <v>0.60465116279069764</v>
      </c>
    </row>
    <row r="33" spans="1:5" x14ac:dyDescent="0.25">
      <c r="A33" s="49" t="s">
        <v>9</v>
      </c>
      <c r="B33" s="65">
        <v>20.46</v>
      </c>
      <c r="C33" s="65">
        <v>20.79</v>
      </c>
      <c r="D33" s="65">
        <v>20.79</v>
      </c>
      <c r="E33" s="128">
        <v>20.79</v>
      </c>
    </row>
    <row r="34" spans="1:5" x14ac:dyDescent="0.25">
      <c r="A34" s="760" t="s">
        <v>233</v>
      </c>
      <c r="B34" s="761"/>
      <c r="C34" s="761"/>
      <c r="D34" s="761"/>
      <c r="E34" s="762"/>
    </row>
    <row r="35" spans="1:5" x14ac:dyDescent="0.25">
      <c r="A35" s="350" t="s">
        <v>234</v>
      </c>
      <c r="B35" s="351">
        <v>2000</v>
      </c>
      <c r="C35" s="351">
        <v>1500</v>
      </c>
      <c r="D35" s="351">
        <v>1600</v>
      </c>
      <c r="E35" s="352"/>
    </row>
    <row r="36" spans="1:5" x14ac:dyDescent="0.25">
      <c r="A36" s="350" t="s">
        <v>235</v>
      </c>
      <c r="B36" s="353">
        <v>0.06</v>
      </c>
      <c r="C36" s="353">
        <v>0.09</v>
      </c>
      <c r="D36" s="353">
        <v>0.08</v>
      </c>
      <c r="E36" s="354"/>
    </row>
    <row r="37" spans="1:5" x14ac:dyDescent="0.25">
      <c r="A37" s="355" t="s">
        <v>236</v>
      </c>
      <c r="B37" s="351">
        <v>67</v>
      </c>
      <c r="C37" s="351">
        <v>67</v>
      </c>
      <c r="D37" s="351">
        <v>67</v>
      </c>
      <c r="E37" s="356"/>
    </row>
    <row r="38" spans="1:5" x14ac:dyDescent="0.25">
      <c r="A38" s="760" t="s">
        <v>237</v>
      </c>
      <c r="B38" s="761"/>
      <c r="C38" s="761"/>
      <c r="D38" s="761"/>
      <c r="E38" s="762"/>
    </row>
    <row r="39" spans="1:5" x14ac:dyDescent="0.25">
      <c r="A39" s="350" t="s">
        <v>234</v>
      </c>
      <c r="B39" s="351">
        <v>5200</v>
      </c>
      <c r="C39" s="351">
        <v>3500</v>
      </c>
      <c r="D39" s="351">
        <v>3800</v>
      </c>
      <c r="E39" s="352"/>
    </row>
    <row r="40" spans="1:5" x14ac:dyDescent="0.25">
      <c r="A40" s="350" t="s">
        <v>235</v>
      </c>
      <c r="B40" s="353">
        <v>0.03</v>
      </c>
      <c r="C40" s="353">
        <v>0.04</v>
      </c>
      <c r="D40" s="353">
        <v>0.04</v>
      </c>
      <c r="E40" s="354"/>
    </row>
    <row r="41" spans="1:5" x14ac:dyDescent="0.25">
      <c r="A41" s="355" t="s">
        <v>236</v>
      </c>
      <c r="B41" s="411">
        <v>100</v>
      </c>
      <c r="C41" s="411">
        <v>100</v>
      </c>
      <c r="D41" s="411">
        <v>100</v>
      </c>
      <c r="E41" s="356"/>
    </row>
    <row r="42" spans="1:5" x14ac:dyDescent="0.25">
      <c r="A42" s="754" t="s">
        <v>263</v>
      </c>
      <c r="B42" s="755"/>
      <c r="C42" s="755"/>
      <c r="D42" s="755"/>
      <c r="E42" s="756"/>
    </row>
    <row r="43" spans="1:5" x14ac:dyDescent="0.25">
      <c r="A43" s="350" t="s">
        <v>234</v>
      </c>
      <c r="B43" s="351">
        <v>10400</v>
      </c>
      <c r="C43" s="351">
        <v>7000</v>
      </c>
      <c r="D43" s="351">
        <v>7600</v>
      </c>
      <c r="E43" s="352"/>
    </row>
    <row r="44" spans="1:5" x14ac:dyDescent="0.25">
      <c r="A44" s="350" t="s">
        <v>235</v>
      </c>
      <c r="B44" s="353">
        <v>1.4999999999999999E-2</v>
      </c>
      <c r="C44" s="353">
        <v>0.02</v>
      </c>
      <c r="D44" s="353">
        <v>0.02</v>
      </c>
      <c r="E44" s="354"/>
    </row>
    <row r="45" spans="1:5" x14ac:dyDescent="0.25">
      <c r="A45" s="355" t="s">
        <v>236</v>
      </c>
      <c r="B45" s="411">
        <v>100</v>
      </c>
      <c r="C45" s="411">
        <v>100</v>
      </c>
      <c r="D45" s="411">
        <v>100</v>
      </c>
      <c r="E45" s="356"/>
    </row>
    <row r="46" spans="1:5" x14ac:dyDescent="0.25">
      <c r="A46" s="754" t="s">
        <v>264</v>
      </c>
      <c r="B46" s="755"/>
      <c r="C46" s="755"/>
      <c r="D46" s="755"/>
      <c r="E46" s="756"/>
    </row>
    <row r="47" spans="1:5" x14ac:dyDescent="0.25">
      <c r="A47" s="350" t="s">
        <v>234</v>
      </c>
      <c r="B47" s="351">
        <v>20800</v>
      </c>
      <c r="C47" s="351">
        <v>14000</v>
      </c>
      <c r="D47" s="351">
        <v>15200</v>
      </c>
      <c r="E47" s="352"/>
    </row>
    <row r="48" spans="1:5" x14ac:dyDescent="0.25">
      <c r="A48" s="350" t="s">
        <v>235</v>
      </c>
      <c r="B48" s="353">
        <v>7.4999999999999997E-3</v>
      </c>
      <c r="C48" s="353">
        <v>0.01</v>
      </c>
      <c r="D48" s="353">
        <v>0.01</v>
      </c>
      <c r="E48" s="354"/>
    </row>
    <row r="49" spans="1:11" x14ac:dyDescent="0.25">
      <c r="A49" s="355" t="s">
        <v>236</v>
      </c>
      <c r="B49" s="411">
        <v>100</v>
      </c>
      <c r="C49" s="411">
        <v>100</v>
      </c>
      <c r="D49" s="411">
        <v>100</v>
      </c>
      <c r="E49" s="356"/>
    </row>
    <row r="50" spans="1:11" x14ac:dyDescent="0.25">
      <c r="A50" s="751" t="s">
        <v>21</v>
      </c>
      <c r="B50" s="752"/>
      <c r="C50" s="752"/>
      <c r="D50" s="752"/>
      <c r="E50" s="753"/>
    </row>
    <row r="51" spans="1:11" x14ac:dyDescent="0.25">
      <c r="A51" s="45" t="s">
        <v>10</v>
      </c>
      <c r="B51" s="63">
        <v>0.13496539758442372</v>
      </c>
      <c r="C51" s="63">
        <v>0.13496539758442372</v>
      </c>
      <c r="D51" s="63">
        <v>0.1205048192718069</v>
      </c>
      <c r="E51" s="129">
        <v>0.1205048192718069</v>
      </c>
    </row>
    <row r="52" spans="1:11" x14ac:dyDescent="0.25">
      <c r="A52" s="50" t="s">
        <v>11</v>
      </c>
      <c r="B52" s="64">
        <v>9.408625980225026E-4</v>
      </c>
      <c r="C52" s="64">
        <v>9.408625980225026E-4</v>
      </c>
      <c r="D52" s="64">
        <v>9.408625980225026E-4</v>
      </c>
      <c r="E52" s="130">
        <v>9.408625980225026E-4</v>
      </c>
    </row>
    <row r="53" spans="1:11" x14ac:dyDescent="0.25">
      <c r="A53" s="745" t="s">
        <v>61</v>
      </c>
      <c r="B53" s="746"/>
      <c r="C53" s="746"/>
      <c r="D53" s="746"/>
      <c r="E53" s="747"/>
    </row>
    <row r="54" spans="1:11" x14ac:dyDescent="0.25">
      <c r="A54" s="52" t="s">
        <v>58</v>
      </c>
      <c r="B54" s="67">
        <v>5.4600000000000003E-2</v>
      </c>
      <c r="C54" s="67">
        <v>5.4600000000000003E-2</v>
      </c>
      <c r="D54" s="67">
        <v>5.4600000000000003E-2</v>
      </c>
      <c r="E54" s="131"/>
    </row>
    <row r="55" spans="1:11" x14ac:dyDescent="0.25">
      <c r="A55" s="52" t="s">
        <v>132</v>
      </c>
      <c r="B55" s="136">
        <v>69</v>
      </c>
      <c r="C55" s="136">
        <v>69</v>
      </c>
      <c r="D55" s="136">
        <v>69</v>
      </c>
      <c r="E55" s="137"/>
    </row>
    <row r="56" spans="1:11" x14ac:dyDescent="0.25">
      <c r="A56" s="52" t="s">
        <v>133</v>
      </c>
      <c r="B56" s="67">
        <v>5.2499999999999998E-2</v>
      </c>
      <c r="C56" s="67">
        <v>5.2499999999999998E-2</v>
      </c>
      <c r="D56" s="67">
        <v>5.2499999999999998E-2</v>
      </c>
      <c r="E56" s="131"/>
    </row>
    <row r="57" spans="1:11" x14ac:dyDescent="0.25">
      <c r="A57" s="52" t="s">
        <v>134</v>
      </c>
      <c r="B57" s="67">
        <v>0.7</v>
      </c>
      <c r="C57" s="67">
        <v>0.7</v>
      </c>
      <c r="D57" s="67">
        <v>0.7</v>
      </c>
      <c r="E57" s="131"/>
    </row>
    <row r="58" spans="1:11" x14ac:dyDescent="0.25">
      <c r="A58" s="52" t="s">
        <v>135</v>
      </c>
      <c r="B58" s="67">
        <v>0.14899999999999999</v>
      </c>
      <c r="C58" s="67">
        <v>0.14899999999999999</v>
      </c>
      <c r="D58" s="67">
        <v>0.14899999999999999</v>
      </c>
      <c r="E58" s="131"/>
    </row>
    <row r="59" spans="1:11" ht="13" thickBot="1" x14ac:dyDescent="0.3">
      <c r="A59" s="159" t="s">
        <v>246</v>
      </c>
      <c r="B59" s="409">
        <v>72</v>
      </c>
      <c r="C59" s="409">
        <v>72</v>
      </c>
      <c r="D59" s="409">
        <v>72</v>
      </c>
      <c r="E59" s="410"/>
    </row>
    <row r="60" spans="1:11" ht="13" thickBot="1" x14ac:dyDescent="0.3"/>
    <row r="61" spans="1:11" ht="13" x14ac:dyDescent="0.3">
      <c r="A61" s="145"/>
      <c r="B61" s="743" t="s">
        <v>19</v>
      </c>
      <c r="C61" s="744"/>
      <c r="D61" s="744"/>
      <c r="E61" s="757" t="s">
        <v>154</v>
      </c>
      <c r="F61" s="758"/>
      <c r="G61" s="758"/>
      <c r="H61" s="758"/>
      <c r="I61" s="759"/>
      <c r="J61" s="738" t="s">
        <v>259</v>
      </c>
      <c r="K61" s="739"/>
    </row>
    <row r="62" spans="1:11" ht="39" x14ac:dyDescent="0.3">
      <c r="A62" s="146" t="s">
        <v>75</v>
      </c>
      <c r="B62" s="142" t="s">
        <v>77</v>
      </c>
      <c r="C62" s="143" t="s">
        <v>78</v>
      </c>
      <c r="D62" s="178" t="s">
        <v>79</v>
      </c>
      <c r="E62" s="142" t="s">
        <v>229</v>
      </c>
      <c r="F62" s="143" t="s">
        <v>207</v>
      </c>
      <c r="G62" s="143" t="s">
        <v>206</v>
      </c>
      <c r="H62" s="143" t="s">
        <v>258</v>
      </c>
      <c r="I62" s="144" t="s">
        <v>255</v>
      </c>
      <c r="J62" s="445" t="s">
        <v>256</v>
      </c>
      <c r="K62" s="446" t="s">
        <v>257</v>
      </c>
    </row>
    <row r="63" spans="1:11" ht="14.5" x14ac:dyDescent="0.35">
      <c r="A63" s="147">
        <v>2010</v>
      </c>
      <c r="B63" s="149">
        <v>0</v>
      </c>
      <c r="C63" s="78">
        <f>C64</f>
        <v>2.8902576133333337E-2</v>
      </c>
      <c r="D63" s="179">
        <v>0</v>
      </c>
      <c r="E63" s="520">
        <v>17208.817839386251</v>
      </c>
      <c r="F63" s="439">
        <v>117538</v>
      </c>
      <c r="G63" s="429">
        <v>71.8</v>
      </c>
      <c r="H63" s="430">
        <v>310.07159899999903</v>
      </c>
      <c r="I63" s="440">
        <v>11822.055249999899</v>
      </c>
      <c r="J63" s="425">
        <v>2648456.3172296602</v>
      </c>
      <c r="K63" s="427">
        <v>21.6359099999999</v>
      </c>
    </row>
    <row r="64" spans="1:11" ht="14.5" x14ac:dyDescent="0.35">
      <c r="A64" s="148">
        <v>2011</v>
      </c>
      <c r="B64" s="149">
        <v>0</v>
      </c>
      <c r="C64" s="78">
        <f t="shared" ref="C64:C67" si="0">C65</f>
        <v>2.8902576133333337E-2</v>
      </c>
      <c r="D64" s="180">
        <v>0</v>
      </c>
      <c r="E64" s="520">
        <v>17475.698012224373</v>
      </c>
      <c r="F64" s="439">
        <v>119927</v>
      </c>
      <c r="G64" s="431">
        <v>67.3</v>
      </c>
      <c r="H64" s="432">
        <v>312.31515624999901</v>
      </c>
      <c r="I64" s="441">
        <v>12099.884</v>
      </c>
      <c r="J64" s="426">
        <v>2650457.90497255</v>
      </c>
      <c r="K64" s="428">
        <v>21.427662470000001</v>
      </c>
    </row>
    <row r="65" spans="1:11" ht="14.5" x14ac:dyDescent="0.35">
      <c r="A65" s="148">
        <v>2012</v>
      </c>
      <c r="B65" s="149">
        <v>0</v>
      </c>
      <c r="C65" s="78">
        <f t="shared" si="0"/>
        <v>2.8902576133333337E-2</v>
      </c>
      <c r="D65" s="180">
        <v>0</v>
      </c>
      <c r="E65" s="520">
        <v>17868.822121631249</v>
      </c>
      <c r="F65" s="439">
        <v>121084</v>
      </c>
      <c r="G65" s="431">
        <v>76.599999999999994</v>
      </c>
      <c r="H65" s="432">
        <v>314.53037149999801</v>
      </c>
      <c r="I65" s="441">
        <v>12500.82675</v>
      </c>
      <c r="J65" s="426">
        <v>2664059.6672411701</v>
      </c>
      <c r="K65" s="428">
        <v>21.53392251</v>
      </c>
    </row>
    <row r="66" spans="1:11" ht="14.5" x14ac:dyDescent="0.35">
      <c r="A66" s="148">
        <v>2013</v>
      </c>
      <c r="B66" s="149">
        <v>0</v>
      </c>
      <c r="C66" s="78">
        <f t="shared" si="0"/>
        <v>2.8902576133333337E-2</v>
      </c>
      <c r="D66" s="180">
        <v>0</v>
      </c>
      <c r="E66" s="520">
        <v>18197.980301366249</v>
      </c>
      <c r="F66" s="439">
        <v>122459</v>
      </c>
      <c r="G66" s="431">
        <v>79.2</v>
      </c>
      <c r="H66" s="432">
        <v>316.698206499999</v>
      </c>
      <c r="I66" s="441">
        <v>12339.1245</v>
      </c>
      <c r="J66" s="426">
        <v>2677729.8811886902</v>
      </c>
      <c r="K66" s="428">
        <v>21.634777282000002</v>
      </c>
    </row>
    <row r="67" spans="1:11" ht="14.5" x14ac:dyDescent="0.35">
      <c r="A67" s="148">
        <v>2014</v>
      </c>
      <c r="B67" s="149">
        <v>0</v>
      </c>
      <c r="C67" s="78">
        <f t="shared" si="0"/>
        <v>2.8902576133333337E-2</v>
      </c>
      <c r="D67" s="180">
        <v>0</v>
      </c>
      <c r="E67" s="520">
        <v>18657.656006460624</v>
      </c>
      <c r="F67" s="439">
        <v>123229</v>
      </c>
      <c r="G67" s="431">
        <v>84.1</v>
      </c>
      <c r="H67" s="432">
        <v>319.00849149999902</v>
      </c>
      <c r="I67" s="441">
        <v>12844.2165</v>
      </c>
      <c r="J67" s="426">
        <v>2710555.5706305201</v>
      </c>
      <c r="K67" s="428">
        <v>21.402990505999799</v>
      </c>
    </row>
    <row r="68" spans="1:11" ht="14.5" x14ac:dyDescent="0.35">
      <c r="A68" s="148">
        <v>2015</v>
      </c>
      <c r="B68" s="149">
        <v>0</v>
      </c>
      <c r="C68" s="78">
        <v>2.8902576133333337E-2</v>
      </c>
      <c r="D68" s="180">
        <v>0</v>
      </c>
      <c r="E68" s="521">
        <v>19231.475006974997</v>
      </c>
      <c r="F68" s="439">
        <v>124587</v>
      </c>
      <c r="G68" s="431">
        <v>92.9</v>
      </c>
      <c r="H68" s="432">
        <v>321.31659724999901</v>
      </c>
      <c r="I68" s="441">
        <v>13372.752</v>
      </c>
      <c r="J68" s="426">
        <v>2779690.5971316802</v>
      </c>
      <c r="K68" s="428">
        <v>21.981903911750901</v>
      </c>
    </row>
    <row r="69" spans="1:11" ht="14.5" x14ac:dyDescent="0.35">
      <c r="A69" s="148">
        <v>2016</v>
      </c>
      <c r="B69" s="149">
        <v>0</v>
      </c>
      <c r="C69" s="78">
        <v>3.0507717466666664E-2</v>
      </c>
      <c r="D69" s="180">
        <v>0</v>
      </c>
      <c r="E69" s="521">
        <v>19560.60726109875</v>
      </c>
      <c r="F69" s="420">
        <v>125819</v>
      </c>
      <c r="G69" s="431">
        <v>91.9</v>
      </c>
      <c r="H69" s="432">
        <v>323.59254375</v>
      </c>
      <c r="I69" s="441">
        <v>13608.6855</v>
      </c>
      <c r="J69" s="426">
        <v>2849718.2195590902</v>
      </c>
      <c r="K69" s="428">
        <v>22.171402</v>
      </c>
    </row>
    <row r="70" spans="1:11" ht="14.5" x14ac:dyDescent="0.35">
      <c r="A70" s="148">
        <v>2017</v>
      </c>
      <c r="B70" s="149">
        <v>0</v>
      </c>
      <c r="C70" s="78">
        <v>3.0909002800000002E-2</v>
      </c>
      <c r="D70" s="180">
        <v>0</v>
      </c>
      <c r="E70" s="521">
        <v>20016.893882033124</v>
      </c>
      <c r="F70" s="420">
        <v>126224</v>
      </c>
      <c r="G70" s="433">
        <v>96.8</v>
      </c>
      <c r="H70" s="432">
        <v>325.66236099999901</v>
      </c>
      <c r="I70" s="441">
        <v>14060.48625</v>
      </c>
      <c r="J70" s="426">
        <v>2877378.06243598</v>
      </c>
      <c r="K70" s="428">
        <v>22.473690000000001</v>
      </c>
    </row>
    <row r="71" spans="1:11" ht="14.5" x14ac:dyDescent="0.35">
      <c r="A71" s="148">
        <v>2018</v>
      </c>
      <c r="B71" s="149">
        <v>0</v>
      </c>
      <c r="C71" s="78">
        <v>2.9705146799999999E-2</v>
      </c>
      <c r="D71" s="180">
        <v>0</v>
      </c>
      <c r="E71" s="521">
        <v>20616.692551454998</v>
      </c>
      <c r="F71" s="420">
        <v>127586</v>
      </c>
      <c r="G71" s="433">
        <v>98.366666666666603</v>
      </c>
      <c r="H71" s="432">
        <v>327.15109224999998</v>
      </c>
      <c r="I71" s="441">
        <v>14566.289000000001</v>
      </c>
      <c r="J71" s="426">
        <v>2897082.8501751102</v>
      </c>
      <c r="K71" s="428">
        <v>22.868210000000001</v>
      </c>
    </row>
    <row r="72" spans="1:11" ht="14.5" x14ac:dyDescent="0.35">
      <c r="A72" s="148">
        <v>2019</v>
      </c>
      <c r="B72" s="149">
        <v>0</v>
      </c>
      <c r="C72" s="78">
        <v>3.0507717466666664E-2</v>
      </c>
      <c r="D72" s="180">
        <v>0</v>
      </c>
      <c r="E72" s="521">
        <v>21062.255898289375</v>
      </c>
      <c r="F72" s="420">
        <v>128896.8</v>
      </c>
      <c r="G72" s="433">
        <v>95.983333333333306</v>
      </c>
      <c r="H72" s="432">
        <v>328.72688749999901</v>
      </c>
      <c r="I72" s="522">
        <v>14882.825500000001</v>
      </c>
      <c r="J72" s="426">
        <v>2543926</v>
      </c>
      <c r="K72" s="428">
        <v>23.82</v>
      </c>
    </row>
    <row r="73" spans="1:11" x14ac:dyDescent="0.25">
      <c r="A73" s="148">
        <v>2020</v>
      </c>
      <c r="B73" s="149">
        <v>0</v>
      </c>
      <c r="C73" s="78">
        <v>3.2915429466666667E-2</v>
      </c>
      <c r="D73" s="180">
        <v>0</v>
      </c>
      <c r="E73" s="521">
        <v>20046.991827668378</v>
      </c>
      <c r="F73" s="420">
        <v>130207.6</v>
      </c>
      <c r="G73" s="519">
        <v>78.406264999999905</v>
      </c>
      <c r="H73" s="432">
        <v>330.40802224999999</v>
      </c>
      <c r="I73" s="522">
        <v>15994.032227</v>
      </c>
      <c r="J73" s="437"/>
      <c r="K73" s="157"/>
    </row>
    <row r="74" spans="1:11" x14ac:dyDescent="0.25">
      <c r="A74" s="148">
        <v>2021</v>
      </c>
      <c r="B74" s="149">
        <v>0</v>
      </c>
      <c r="C74" s="78">
        <v>3.2112858799999998E-2</v>
      </c>
      <c r="D74" s="180">
        <v>0</v>
      </c>
      <c r="E74" s="521">
        <v>20673.446989934004</v>
      </c>
      <c r="F74" s="420">
        <v>131518.39999999999</v>
      </c>
      <c r="G74" s="519">
        <v>80.352937499999996</v>
      </c>
      <c r="H74" s="432">
        <v>332.66257554999999</v>
      </c>
      <c r="I74" s="522">
        <v>14988.257812</v>
      </c>
      <c r="J74" s="437"/>
      <c r="K74" s="157"/>
    </row>
    <row r="75" spans="1:11" x14ac:dyDescent="0.25">
      <c r="A75" s="148">
        <v>2022</v>
      </c>
      <c r="B75" s="149">
        <v>0</v>
      </c>
      <c r="C75" s="78">
        <v>3.411928546666667E-2</v>
      </c>
      <c r="D75" s="180">
        <v>0</v>
      </c>
      <c r="E75" s="521">
        <v>21551.422813593748</v>
      </c>
      <c r="F75" s="420">
        <v>132829.20000000001</v>
      </c>
      <c r="G75" s="519">
        <v>87.556880000000007</v>
      </c>
      <c r="H75" s="432">
        <v>334.98496649999902</v>
      </c>
      <c r="I75" s="522">
        <v>15452.087890999999</v>
      </c>
      <c r="J75" s="437"/>
      <c r="K75" s="157"/>
    </row>
    <row r="76" spans="1:11" x14ac:dyDescent="0.25">
      <c r="A76" s="148">
        <v>2023</v>
      </c>
      <c r="B76" s="149">
        <v>0</v>
      </c>
      <c r="C76" s="78">
        <v>3.411928546666667E-2</v>
      </c>
      <c r="D76" s="180">
        <v>0</v>
      </c>
      <c r="E76" s="521">
        <v>22252.090899675368</v>
      </c>
      <c r="F76" s="420">
        <v>134140</v>
      </c>
      <c r="G76" s="519">
        <v>90.000252500000002</v>
      </c>
      <c r="H76" s="432">
        <v>337.286063374999</v>
      </c>
      <c r="I76" s="522">
        <v>15916.799805000001</v>
      </c>
      <c r="J76" s="437"/>
      <c r="K76" s="157"/>
    </row>
    <row r="77" spans="1:11" x14ac:dyDescent="0.25">
      <c r="A77" s="148">
        <v>2024</v>
      </c>
      <c r="B77" s="149">
        <v>0</v>
      </c>
      <c r="C77" s="78">
        <v>3.53256495E-2</v>
      </c>
      <c r="D77" s="180">
        <v>0</v>
      </c>
      <c r="E77" s="521">
        <v>22817.826005559004</v>
      </c>
      <c r="F77" s="420">
        <v>135308.4</v>
      </c>
      <c r="G77" s="519">
        <v>90.178685000000002</v>
      </c>
      <c r="H77" s="432">
        <v>339.56255044999898</v>
      </c>
      <c r="I77" s="522">
        <v>16294.482421999999</v>
      </c>
      <c r="J77" s="437"/>
      <c r="K77" s="157"/>
    </row>
    <row r="78" spans="1:11" x14ac:dyDescent="0.25">
      <c r="A78" s="148">
        <v>2025</v>
      </c>
      <c r="B78" s="149">
        <v>0</v>
      </c>
      <c r="C78" s="78">
        <v>3.5726934833333335E-2</v>
      </c>
      <c r="D78" s="180">
        <v>0</v>
      </c>
      <c r="E78" s="521">
        <v>23380.100628149263</v>
      </c>
      <c r="F78" s="420">
        <v>136476.79999999999</v>
      </c>
      <c r="G78" s="519">
        <v>89.912107500000005</v>
      </c>
      <c r="H78" s="432">
        <v>341.81274742499897</v>
      </c>
      <c r="I78" s="522">
        <v>16720.535156000002</v>
      </c>
      <c r="J78" s="437"/>
      <c r="K78" s="157"/>
    </row>
    <row r="79" spans="1:11" x14ac:dyDescent="0.25">
      <c r="A79" s="148">
        <v>2026</v>
      </c>
      <c r="B79" s="149">
        <v>0</v>
      </c>
      <c r="C79" s="78">
        <v>3.8134646833333334E-2</v>
      </c>
      <c r="D79" s="180">
        <v>0</v>
      </c>
      <c r="E79" s="521">
        <v>23888.774393684005</v>
      </c>
      <c r="F79" s="420">
        <v>137645.20000000001</v>
      </c>
      <c r="G79" s="519">
        <v>89.682189999999906</v>
      </c>
      <c r="H79" s="432">
        <v>344.03778112499901</v>
      </c>
      <c r="I79" s="522">
        <v>17119.472656000002</v>
      </c>
      <c r="J79" s="437"/>
      <c r="K79" s="157"/>
    </row>
    <row r="80" spans="1:11" x14ac:dyDescent="0.25">
      <c r="A80" s="148">
        <v>2027</v>
      </c>
      <c r="B80" s="149">
        <v>0</v>
      </c>
      <c r="C80" s="78">
        <v>3.77333615E-2</v>
      </c>
      <c r="D80" s="180">
        <v>0</v>
      </c>
      <c r="E80" s="521">
        <v>24357.366026809006</v>
      </c>
      <c r="F80" s="420">
        <v>138813.6</v>
      </c>
      <c r="G80" s="519">
        <v>89.515967500000002</v>
      </c>
      <c r="H80" s="432">
        <v>346.23038294999901</v>
      </c>
      <c r="I80" s="522">
        <v>17524.818359000001</v>
      </c>
      <c r="J80" s="437"/>
      <c r="K80" s="157"/>
    </row>
    <row r="81" spans="1:11" x14ac:dyDescent="0.25">
      <c r="A81" s="148">
        <v>2028</v>
      </c>
      <c r="B81" s="149">
        <v>0</v>
      </c>
      <c r="C81" s="78">
        <v>3.8535932166666668E-2</v>
      </c>
      <c r="D81" s="180">
        <v>0</v>
      </c>
      <c r="E81" s="521">
        <v>24797.411907121506</v>
      </c>
      <c r="F81" s="420">
        <v>139982</v>
      </c>
      <c r="G81" s="519">
        <v>89.356457500000005</v>
      </c>
      <c r="H81" s="432">
        <v>348.38626614999998</v>
      </c>
      <c r="I81" s="522">
        <v>17940.582031000002</v>
      </c>
      <c r="J81" s="437"/>
      <c r="K81" s="157"/>
    </row>
    <row r="82" spans="1:11" x14ac:dyDescent="0.25">
      <c r="A82" s="148">
        <v>2029</v>
      </c>
      <c r="B82" s="149">
        <v>0</v>
      </c>
      <c r="C82" s="78">
        <v>4.0141073499999999E-2</v>
      </c>
      <c r="D82" s="180">
        <v>0</v>
      </c>
      <c r="E82" s="521">
        <v>25217.492135522611</v>
      </c>
      <c r="F82" s="420">
        <v>141016.7346</v>
      </c>
      <c r="G82" s="519">
        <v>89.220839999999995</v>
      </c>
      <c r="H82" s="432">
        <v>350.51097342499901</v>
      </c>
      <c r="I82" s="522">
        <v>18369.302734000001</v>
      </c>
      <c r="J82" s="437"/>
      <c r="K82" s="157"/>
    </row>
    <row r="83" spans="1:11" x14ac:dyDescent="0.25">
      <c r="A83" s="148">
        <v>2030</v>
      </c>
      <c r="B83" s="149">
        <v>0</v>
      </c>
      <c r="C83" s="78">
        <v>4.2550039516666666E-2</v>
      </c>
      <c r="D83" s="180">
        <v>0</v>
      </c>
      <c r="E83" s="521">
        <v>25692.631967970083</v>
      </c>
      <c r="F83" s="420">
        <v>142051.46919999999</v>
      </c>
      <c r="G83" s="519">
        <v>89.072755000000001</v>
      </c>
      <c r="H83" s="432">
        <v>352.59776202499899</v>
      </c>
      <c r="I83" s="522">
        <v>18826.322265999999</v>
      </c>
      <c r="J83" s="437"/>
      <c r="K83" s="157"/>
    </row>
    <row r="84" spans="1:11" x14ac:dyDescent="0.25">
      <c r="A84" s="148">
        <v>2031</v>
      </c>
      <c r="B84" s="149">
        <v>0</v>
      </c>
      <c r="C84" s="78">
        <v>4.4959005533333332E-2</v>
      </c>
      <c r="D84" s="180">
        <v>0</v>
      </c>
      <c r="E84" s="521">
        <v>26212.230172696643</v>
      </c>
      <c r="F84" s="420">
        <v>143086.20379999999</v>
      </c>
      <c r="G84" s="519">
        <v>90.465575000000001</v>
      </c>
      <c r="H84" s="432">
        <v>354.63106084489101</v>
      </c>
      <c r="I84" s="522">
        <v>19265.550781000002</v>
      </c>
      <c r="J84" s="437"/>
      <c r="K84" s="157"/>
    </row>
    <row r="85" spans="1:11" x14ac:dyDescent="0.25">
      <c r="A85" s="148">
        <v>2032</v>
      </c>
      <c r="B85" s="149">
        <v>0</v>
      </c>
      <c r="C85" s="78">
        <v>4.4959005533333332E-2</v>
      </c>
      <c r="D85" s="180">
        <v>0</v>
      </c>
      <c r="E85" s="521">
        <v>26760.565901430513</v>
      </c>
      <c r="F85" s="420">
        <v>144120.93840000001</v>
      </c>
      <c r="G85" s="519">
        <v>91.456097499999998</v>
      </c>
      <c r="H85" s="432">
        <v>356.61285227491697</v>
      </c>
      <c r="I85" s="522">
        <v>19705.550781000002</v>
      </c>
      <c r="J85" s="437"/>
      <c r="K85" s="157"/>
    </row>
    <row r="86" spans="1:11" x14ac:dyDescent="0.25">
      <c r="A86" s="148">
        <v>2033</v>
      </c>
      <c r="B86" s="149">
        <v>0</v>
      </c>
      <c r="C86" s="78">
        <v>4.4959005533333332E-2</v>
      </c>
      <c r="D86" s="180">
        <v>0</v>
      </c>
      <c r="E86" s="521">
        <v>27326.18249638065</v>
      </c>
      <c r="F86" s="420">
        <v>145155.67300000001</v>
      </c>
      <c r="G86" s="519">
        <v>92.397509999999997</v>
      </c>
      <c r="H86" s="432">
        <v>358.54745557151102</v>
      </c>
      <c r="I86" s="522">
        <v>20152.904297000001</v>
      </c>
      <c r="J86" s="437"/>
      <c r="K86" s="157"/>
    </row>
    <row r="87" spans="1:11" x14ac:dyDescent="0.25">
      <c r="A87" s="148">
        <v>2034</v>
      </c>
      <c r="B87" s="149">
        <v>0</v>
      </c>
      <c r="C87" s="78">
        <v>4.7366717533333338E-2</v>
      </c>
      <c r="D87" s="180">
        <v>0</v>
      </c>
      <c r="E87" s="521">
        <v>27923.105043580286</v>
      </c>
      <c r="F87" s="420">
        <v>146033.67300000001</v>
      </c>
      <c r="G87" s="519">
        <v>93.068200000000004</v>
      </c>
      <c r="H87" s="432">
        <v>360.43543164768897</v>
      </c>
      <c r="I87" s="522">
        <v>20597.095702999999</v>
      </c>
      <c r="J87" s="437"/>
      <c r="K87" s="157"/>
    </row>
    <row r="88" spans="1:11" x14ac:dyDescent="0.25">
      <c r="A88" s="148">
        <v>2035</v>
      </c>
      <c r="B88" s="149">
        <v>0</v>
      </c>
      <c r="C88" s="78">
        <v>4.656414686666667E-2</v>
      </c>
      <c r="D88" s="180">
        <v>0</v>
      </c>
      <c r="E88" s="521">
        <v>28509.344480416221</v>
      </c>
      <c r="F88" s="420">
        <v>146911.67300000001</v>
      </c>
      <c r="G88" s="519">
        <v>93.570625000000007</v>
      </c>
      <c r="H88" s="432">
        <v>362.27774523674299</v>
      </c>
      <c r="I88" s="522">
        <v>21038.289062</v>
      </c>
      <c r="J88" s="437"/>
      <c r="K88" s="157"/>
    </row>
    <row r="89" spans="1:11" x14ac:dyDescent="0.25">
      <c r="A89" s="148">
        <v>2036</v>
      </c>
      <c r="B89" s="149">
        <v>0</v>
      </c>
      <c r="C89" s="78">
        <v>4.8570573533333335E-2</v>
      </c>
      <c r="D89" s="180">
        <v>0</v>
      </c>
      <c r="E89" s="521">
        <v>29049.595692304687</v>
      </c>
      <c r="F89" s="420">
        <v>147789.67300000001</v>
      </c>
      <c r="G89" s="519">
        <v>93.562089999999998</v>
      </c>
      <c r="H89" s="432">
        <v>364.07599801450903</v>
      </c>
      <c r="I89" s="522">
        <v>21474.863281000002</v>
      </c>
      <c r="J89" s="437"/>
      <c r="K89" s="157"/>
    </row>
    <row r="90" spans="1:11" x14ac:dyDescent="0.25">
      <c r="A90" s="148">
        <v>2037</v>
      </c>
      <c r="B90" s="149">
        <v>0</v>
      </c>
      <c r="C90" s="78">
        <v>5.0578254216666674E-2</v>
      </c>
      <c r="D90" s="180">
        <v>0</v>
      </c>
      <c r="E90" s="521">
        <v>29576.332489818149</v>
      </c>
      <c r="F90" s="420">
        <v>148667.67300000001</v>
      </c>
      <c r="G90" s="519">
        <v>92.845122500000002</v>
      </c>
      <c r="H90" s="432">
        <v>365.83210543201199</v>
      </c>
      <c r="I90" s="522">
        <v>21903.992188</v>
      </c>
      <c r="J90" s="437"/>
      <c r="K90" s="157"/>
    </row>
    <row r="91" spans="1:11" x14ac:dyDescent="0.25">
      <c r="A91" s="148">
        <v>2038</v>
      </c>
      <c r="B91" s="149">
        <v>0</v>
      </c>
      <c r="C91" s="78">
        <v>5.1381242888888901E-2</v>
      </c>
      <c r="D91" s="180">
        <v>0</v>
      </c>
      <c r="E91" s="521">
        <v>30126.251938021276</v>
      </c>
      <c r="F91" s="420">
        <v>149545.67300000001</v>
      </c>
      <c r="G91" s="519">
        <v>92.137805</v>
      </c>
      <c r="H91" s="432">
        <v>367.54804919909702</v>
      </c>
      <c r="I91" s="522">
        <v>22329.722656000002</v>
      </c>
      <c r="J91" s="437"/>
      <c r="K91" s="157"/>
    </row>
    <row r="92" spans="1:11" x14ac:dyDescent="0.25">
      <c r="A92" s="148">
        <v>2039</v>
      </c>
      <c r="B92" s="149">
        <v>0</v>
      </c>
      <c r="C92" s="78">
        <v>5.2184649566666672E-2</v>
      </c>
      <c r="D92" s="180">
        <v>0</v>
      </c>
      <c r="E92" s="521">
        <v>30698.630050429685</v>
      </c>
      <c r="F92" s="420">
        <v>150293.4014</v>
      </c>
      <c r="G92" s="519">
        <v>91.667845</v>
      </c>
      <c r="H92" s="432">
        <v>369.22621054096902</v>
      </c>
      <c r="I92" s="522">
        <v>22760.345702999999</v>
      </c>
      <c r="J92" s="437"/>
      <c r="K92" s="157"/>
    </row>
    <row r="93" spans="1:11" x14ac:dyDescent="0.25">
      <c r="A93" s="148">
        <v>2040</v>
      </c>
      <c r="B93" s="149">
        <v>0</v>
      </c>
      <c r="C93" s="78">
        <v>5.301960395973334E-2</v>
      </c>
      <c r="D93" s="180">
        <v>0</v>
      </c>
      <c r="E93" s="521">
        <v>31298.95705733162</v>
      </c>
      <c r="F93" s="420">
        <v>151044.86840000001</v>
      </c>
      <c r="G93" s="519">
        <v>91.257867500000003</v>
      </c>
      <c r="H93" s="432">
        <v>370.86912999061201</v>
      </c>
      <c r="I93" s="522">
        <v>23183.960938</v>
      </c>
      <c r="J93" s="437"/>
      <c r="K93" s="157"/>
    </row>
    <row r="94" spans="1:11" x14ac:dyDescent="0.25">
      <c r="A94" s="148">
        <v>2041</v>
      </c>
      <c r="B94" s="149">
        <v>0</v>
      </c>
      <c r="C94" s="78">
        <v>5.3867917623089075E-2</v>
      </c>
      <c r="D94" s="180">
        <v>0</v>
      </c>
      <c r="E94" s="521">
        <v>31910.693315665394</v>
      </c>
      <c r="F94" s="420">
        <v>151800.09270000001</v>
      </c>
      <c r="G94" s="519">
        <v>90.745135000000005</v>
      </c>
      <c r="H94" s="432">
        <v>372.47976539431698</v>
      </c>
      <c r="I94" s="522">
        <v>23618.382812</v>
      </c>
      <c r="J94" s="437"/>
      <c r="K94" s="157"/>
    </row>
    <row r="95" spans="1:11" x14ac:dyDescent="0.25">
      <c r="A95" s="148">
        <v>2042</v>
      </c>
      <c r="B95" s="149">
        <v>0</v>
      </c>
      <c r="C95" s="78">
        <v>5.4729804305058499E-2</v>
      </c>
      <c r="D95" s="180">
        <v>0</v>
      </c>
      <c r="E95" s="521">
        <v>32554.931396367185</v>
      </c>
      <c r="F95" s="420">
        <v>152559.0932</v>
      </c>
      <c r="G95" s="519">
        <v>90.186567499999995</v>
      </c>
      <c r="H95" s="432">
        <v>374.06145592084499</v>
      </c>
      <c r="I95" s="522">
        <v>24069.490234000001</v>
      </c>
      <c r="J95" s="437"/>
      <c r="K95" s="157"/>
    </row>
    <row r="96" spans="1:11" x14ac:dyDescent="0.25">
      <c r="A96" s="148">
        <v>2043</v>
      </c>
      <c r="B96" s="149">
        <v>0</v>
      </c>
      <c r="C96" s="78">
        <v>5.5605481173939431E-2</v>
      </c>
      <c r="D96" s="180">
        <v>0</v>
      </c>
      <c r="E96" s="521">
        <v>33224.390494191815</v>
      </c>
      <c r="F96" s="420">
        <v>153321.88860000001</v>
      </c>
      <c r="G96" s="519">
        <v>89.626542499999999</v>
      </c>
      <c r="H96" s="432">
        <v>375.617762198474</v>
      </c>
      <c r="I96" s="522">
        <v>24521.011718999998</v>
      </c>
      <c r="J96" s="437"/>
      <c r="K96" s="157"/>
    </row>
    <row r="97" spans="1:11" x14ac:dyDescent="0.25">
      <c r="A97" s="148">
        <v>2044</v>
      </c>
      <c r="B97" s="149">
        <v>0</v>
      </c>
      <c r="C97" s="78">
        <v>5.6495168872722455E-2</v>
      </c>
      <c r="D97" s="180">
        <v>0</v>
      </c>
      <c r="E97" s="521">
        <v>33893.65135707031</v>
      </c>
      <c r="F97" s="420">
        <v>154088.4981</v>
      </c>
      <c r="G97" s="519">
        <v>89.115432499999997</v>
      </c>
      <c r="H97" s="432">
        <v>377.15304146759502</v>
      </c>
      <c r="I97" s="522">
        <v>24971.126952999999</v>
      </c>
      <c r="J97" s="437"/>
      <c r="K97" s="157"/>
    </row>
    <row r="98" spans="1:11" x14ac:dyDescent="0.25">
      <c r="A98" s="148">
        <v>2045</v>
      </c>
      <c r="B98" s="149">
        <v>0</v>
      </c>
      <c r="C98" s="78">
        <v>5.739909157468602E-2</v>
      </c>
      <c r="D98" s="180">
        <v>0</v>
      </c>
      <c r="E98" s="521">
        <v>34549.826595325962</v>
      </c>
      <c r="F98" s="420">
        <v>154858.9406</v>
      </c>
      <c r="G98" s="519">
        <v>88.676027500000004</v>
      </c>
      <c r="H98" s="432">
        <v>378.67199335623798</v>
      </c>
      <c r="I98" s="522">
        <v>25426.998047000001</v>
      </c>
      <c r="J98" s="437"/>
      <c r="K98" s="157"/>
    </row>
    <row r="99" spans="1:11" x14ac:dyDescent="0.25">
      <c r="A99" s="148">
        <v>2046</v>
      </c>
      <c r="B99" s="149">
        <v>0</v>
      </c>
      <c r="C99" s="78">
        <v>5.8317477039881001E-2</v>
      </c>
      <c r="D99" s="180">
        <v>0</v>
      </c>
      <c r="E99" s="521">
        <v>35202.498256406252</v>
      </c>
      <c r="F99" s="420">
        <v>155633.2353</v>
      </c>
      <c r="G99" s="519">
        <v>88.222525000000005</v>
      </c>
      <c r="H99" s="432">
        <v>380.17905284811002</v>
      </c>
      <c r="I99" s="522">
        <v>25888.123047000001</v>
      </c>
      <c r="J99" s="437"/>
      <c r="K99" s="157"/>
    </row>
    <row r="100" spans="1:11" x14ac:dyDescent="0.25">
      <c r="A100" s="148">
        <v>2047</v>
      </c>
      <c r="B100" s="149">
        <v>0</v>
      </c>
      <c r="C100" s="78">
        <v>5.9250556672519099E-2</v>
      </c>
      <c r="D100" s="180">
        <v>0</v>
      </c>
      <c r="E100" s="521">
        <v>35856.693305300367</v>
      </c>
      <c r="F100" s="420">
        <v>156411.40150000001</v>
      </c>
      <c r="G100" s="519">
        <v>87.758245000000002</v>
      </c>
      <c r="H100" s="432">
        <v>381.67728226848698</v>
      </c>
      <c r="I100" s="522">
        <v>26362.109375</v>
      </c>
      <c r="J100" s="437"/>
      <c r="K100" s="157"/>
    </row>
    <row r="101" spans="1:11" x14ac:dyDescent="0.25">
      <c r="A101" s="148">
        <v>2048</v>
      </c>
      <c r="B101" s="149">
        <v>0</v>
      </c>
      <c r="C101" s="78">
        <v>6.0198565579279405E-2</v>
      </c>
      <c r="D101" s="180">
        <v>0</v>
      </c>
      <c r="E101" s="521">
        <v>36538.783381887137</v>
      </c>
      <c r="F101" s="420">
        <v>157193.45850000001</v>
      </c>
      <c r="G101" s="519">
        <v>87.333145000000002</v>
      </c>
      <c r="H101" s="432">
        <v>383.17072139598901</v>
      </c>
      <c r="I101" s="522">
        <v>26851.195312</v>
      </c>
      <c r="J101" s="437"/>
      <c r="K101" s="157"/>
    </row>
    <row r="102" spans="1:11" x14ac:dyDescent="0.25">
      <c r="A102" s="148">
        <v>2049</v>
      </c>
      <c r="B102" s="149">
        <v>0</v>
      </c>
      <c r="C102" s="78">
        <v>6.1161742628547865E-2</v>
      </c>
      <c r="D102" s="180">
        <v>0</v>
      </c>
      <c r="E102" s="521">
        <v>37228.708025949636</v>
      </c>
      <c r="F102" s="420">
        <v>157979.4258</v>
      </c>
      <c r="G102" s="519">
        <v>86.818825000000004</v>
      </c>
      <c r="H102" s="432">
        <v>384.663353452894</v>
      </c>
      <c r="I102" s="522">
        <v>27336.476562</v>
      </c>
      <c r="J102" s="437"/>
      <c r="K102" s="157"/>
    </row>
    <row r="103" spans="1:11" x14ac:dyDescent="0.25">
      <c r="A103" s="148">
        <v>2050</v>
      </c>
      <c r="B103" s="149">
        <v>0</v>
      </c>
      <c r="C103" s="78">
        <v>6.2140330510604629E-2</v>
      </c>
      <c r="D103" s="180">
        <v>0</v>
      </c>
      <c r="E103" s="521">
        <v>37911.616896223073</v>
      </c>
      <c r="F103" s="420">
        <v>158769.3229</v>
      </c>
      <c r="G103" s="519">
        <v>86.464280000000002</v>
      </c>
      <c r="H103" s="432">
        <v>386.158596031223</v>
      </c>
      <c r="I103" s="522">
        <v>27812.863281000002</v>
      </c>
      <c r="J103" s="437"/>
      <c r="K103" s="157"/>
    </row>
    <row r="104" spans="1:11" x14ac:dyDescent="0.25">
      <c r="A104" s="148">
        <v>2051</v>
      </c>
      <c r="B104" s="149">
        <v>0</v>
      </c>
      <c r="C104" s="78">
        <f>C103</f>
        <v>6.2140330510604629E-2</v>
      </c>
      <c r="D104" s="180">
        <v>0</v>
      </c>
      <c r="E104" s="521">
        <f>E103*1.021</f>
        <v>38707.760851043757</v>
      </c>
      <c r="F104" s="421"/>
      <c r="G104" s="434"/>
      <c r="H104" s="434"/>
      <c r="I104" s="442"/>
      <c r="J104" s="437"/>
      <c r="K104" s="157"/>
    </row>
    <row r="105" spans="1:11" x14ac:dyDescent="0.25">
      <c r="A105" s="148">
        <v>2052</v>
      </c>
      <c r="B105" s="149">
        <v>0</v>
      </c>
      <c r="C105" s="78">
        <f t="shared" ref="C105:C143" si="1">C104</f>
        <v>6.2140330510604629E-2</v>
      </c>
      <c r="D105" s="180">
        <v>0</v>
      </c>
      <c r="E105" s="521">
        <f t="shared" ref="E105:E143" si="2">E104*1.021</f>
        <v>39520.623828915675</v>
      </c>
      <c r="F105" s="421"/>
      <c r="G105" s="434"/>
      <c r="H105" s="434"/>
      <c r="I105" s="442"/>
      <c r="J105" s="437"/>
      <c r="K105" s="157"/>
    </row>
    <row r="106" spans="1:11" x14ac:dyDescent="0.25">
      <c r="A106" s="148">
        <v>2053</v>
      </c>
      <c r="B106" s="149">
        <v>0</v>
      </c>
      <c r="C106" s="78">
        <f t="shared" si="1"/>
        <v>6.2140330510604629E-2</v>
      </c>
      <c r="D106" s="180">
        <v>0</v>
      </c>
      <c r="E106" s="521">
        <f t="shared" si="2"/>
        <v>40350.556929322898</v>
      </c>
      <c r="F106" s="421"/>
      <c r="G106" s="434"/>
      <c r="H106" s="434"/>
      <c r="I106" s="442"/>
      <c r="J106" s="437"/>
      <c r="K106" s="157"/>
    </row>
    <row r="107" spans="1:11" x14ac:dyDescent="0.25">
      <c r="A107" s="148">
        <v>2054</v>
      </c>
      <c r="B107" s="149">
        <v>0</v>
      </c>
      <c r="C107" s="78">
        <f t="shared" si="1"/>
        <v>6.2140330510604629E-2</v>
      </c>
      <c r="D107" s="180">
        <v>0</v>
      </c>
      <c r="E107" s="521">
        <f t="shared" si="2"/>
        <v>41197.918624838676</v>
      </c>
      <c r="F107" s="421"/>
      <c r="G107" s="434"/>
      <c r="H107" s="434"/>
      <c r="I107" s="442"/>
      <c r="J107" s="437"/>
      <c r="K107" s="157"/>
    </row>
    <row r="108" spans="1:11" x14ac:dyDescent="0.25">
      <c r="A108" s="148">
        <v>2055</v>
      </c>
      <c r="B108" s="149">
        <v>0</v>
      </c>
      <c r="C108" s="78">
        <f t="shared" si="1"/>
        <v>6.2140330510604629E-2</v>
      </c>
      <c r="D108" s="180">
        <v>0</v>
      </c>
      <c r="E108" s="521">
        <f t="shared" si="2"/>
        <v>42063.074915960286</v>
      </c>
      <c r="F108" s="421"/>
      <c r="G108" s="434"/>
      <c r="H108" s="434"/>
      <c r="I108" s="442"/>
      <c r="J108" s="437"/>
      <c r="K108" s="157"/>
    </row>
    <row r="109" spans="1:11" x14ac:dyDescent="0.25">
      <c r="A109" s="148">
        <v>2056</v>
      </c>
      <c r="B109" s="149">
        <v>0</v>
      </c>
      <c r="C109" s="78">
        <f t="shared" si="1"/>
        <v>6.2140330510604629E-2</v>
      </c>
      <c r="D109" s="180">
        <v>0</v>
      </c>
      <c r="E109" s="521">
        <f t="shared" si="2"/>
        <v>42946.39948919545</v>
      </c>
      <c r="F109" s="421"/>
      <c r="G109" s="434"/>
      <c r="H109" s="434"/>
      <c r="I109" s="442"/>
      <c r="J109" s="437"/>
      <c r="K109" s="157"/>
    </row>
    <row r="110" spans="1:11" x14ac:dyDescent="0.25">
      <c r="A110" s="148">
        <v>2057</v>
      </c>
      <c r="B110" s="149">
        <v>0</v>
      </c>
      <c r="C110" s="78">
        <f t="shared" si="1"/>
        <v>6.2140330510604629E-2</v>
      </c>
      <c r="D110" s="180">
        <v>0</v>
      </c>
      <c r="E110" s="521">
        <f t="shared" si="2"/>
        <v>43848.27387846855</v>
      </c>
      <c r="F110" s="421"/>
      <c r="G110" s="434"/>
      <c r="H110" s="434"/>
      <c r="I110" s="442"/>
      <c r="J110" s="437"/>
      <c r="K110" s="157"/>
    </row>
    <row r="111" spans="1:11" x14ac:dyDescent="0.25">
      <c r="A111" s="148">
        <v>2058</v>
      </c>
      <c r="B111" s="149">
        <v>0</v>
      </c>
      <c r="C111" s="78">
        <f t="shared" si="1"/>
        <v>6.2140330510604629E-2</v>
      </c>
      <c r="D111" s="180">
        <v>0</v>
      </c>
      <c r="E111" s="521">
        <f t="shared" si="2"/>
        <v>44769.087629916387</v>
      </c>
      <c r="F111" s="421"/>
      <c r="G111" s="434"/>
      <c r="H111" s="434"/>
      <c r="I111" s="442"/>
      <c r="J111" s="437"/>
      <c r="K111" s="157"/>
    </row>
    <row r="112" spans="1:11" x14ac:dyDescent="0.25">
      <c r="A112" s="148">
        <v>2059</v>
      </c>
      <c r="B112" s="149">
        <v>0</v>
      </c>
      <c r="C112" s="78">
        <f t="shared" si="1"/>
        <v>6.2140330510604629E-2</v>
      </c>
      <c r="D112" s="180">
        <v>0</v>
      </c>
      <c r="E112" s="521">
        <f t="shared" si="2"/>
        <v>45709.238470144628</v>
      </c>
      <c r="F112" s="421"/>
      <c r="G112" s="434"/>
      <c r="H112" s="434"/>
      <c r="I112" s="442"/>
      <c r="J112" s="437"/>
      <c r="K112" s="157"/>
    </row>
    <row r="113" spans="1:11" x14ac:dyDescent="0.25">
      <c r="A113" s="148">
        <v>2060</v>
      </c>
      <c r="B113" s="149">
        <v>0</v>
      </c>
      <c r="C113" s="78">
        <f t="shared" si="1"/>
        <v>6.2140330510604629E-2</v>
      </c>
      <c r="D113" s="180">
        <v>0</v>
      </c>
      <c r="E113" s="521">
        <f t="shared" si="2"/>
        <v>46669.132478017658</v>
      </c>
      <c r="F113" s="421"/>
      <c r="G113" s="434"/>
      <c r="H113" s="434"/>
      <c r="I113" s="442"/>
      <c r="J113" s="437"/>
      <c r="K113" s="157"/>
    </row>
    <row r="114" spans="1:11" x14ac:dyDescent="0.25">
      <c r="A114" s="148">
        <v>2061</v>
      </c>
      <c r="B114" s="149">
        <v>0</v>
      </c>
      <c r="C114" s="78">
        <f t="shared" si="1"/>
        <v>6.2140330510604629E-2</v>
      </c>
      <c r="D114" s="180">
        <v>0</v>
      </c>
      <c r="E114" s="521">
        <f t="shared" si="2"/>
        <v>47649.184260056027</v>
      </c>
      <c r="F114" s="421"/>
      <c r="G114" s="434"/>
      <c r="H114" s="434"/>
      <c r="I114" s="442"/>
      <c r="J114" s="437"/>
      <c r="K114" s="157"/>
    </row>
    <row r="115" spans="1:11" x14ac:dyDescent="0.25">
      <c r="A115" s="148">
        <v>2062</v>
      </c>
      <c r="B115" s="149">
        <v>0</v>
      </c>
      <c r="C115" s="78">
        <f t="shared" si="1"/>
        <v>6.2140330510604629E-2</v>
      </c>
      <c r="D115" s="180">
        <v>0</v>
      </c>
      <c r="E115" s="521">
        <f t="shared" si="2"/>
        <v>48649.8171295172</v>
      </c>
      <c r="F115" s="421"/>
      <c r="G115" s="434"/>
      <c r="H115" s="434"/>
      <c r="I115" s="442"/>
      <c r="J115" s="437"/>
      <c r="K115" s="157"/>
    </row>
    <row r="116" spans="1:11" x14ac:dyDescent="0.25">
      <c r="A116" s="148">
        <v>2063</v>
      </c>
      <c r="B116" s="149">
        <v>0</v>
      </c>
      <c r="C116" s="78">
        <f t="shared" si="1"/>
        <v>6.2140330510604629E-2</v>
      </c>
      <c r="D116" s="180">
        <v>0</v>
      </c>
      <c r="E116" s="521">
        <f t="shared" si="2"/>
        <v>49671.463289237057</v>
      </c>
      <c r="F116" s="421"/>
      <c r="G116" s="434"/>
      <c r="H116" s="434"/>
      <c r="I116" s="442"/>
      <c r="J116" s="437"/>
      <c r="K116" s="157"/>
    </row>
    <row r="117" spans="1:11" x14ac:dyDescent="0.25">
      <c r="A117" s="148">
        <v>2064</v>
      </c>
      <c r="B117" s="149">
        <v>0</v>
      </c>
      <c r="C117" s="78">
        <f t="shared" si="1"/>
        <v>6.2140330510604629E-2</v>
      </c>
      <c r="D117" s="180">
        <v>0</v>
      </c>
      <c r="E117" s="521">
        <f t="shared" si="2"/>
        <v>50714.56401831103</v>
      </c>
      <c r="F117" s="421"/>
      <c r="G117" s="434"/>
      <c r="H117" s="434"/>
      <c r="I117" s="442"/>
      <c r="J117" s="437"/>
      <c r="K117" s="157"/>
    </row>
    <row r="118" spans="1:11" x14ac:dyDescent="0.25">
      <c r="A118" s="148">
        <v>2065</v>
      </c>
      <c r="B118" s="149">
        <v>0</v>
      </c>
      <c r="C118" s="78">
        <f t="shared" si="1"/>
        <v>6.2140330510604629E-2</v>
      </c>
      <c r="D118" s="180">
        <v>0</v>
      </c>
      <c r="E118" s="521">
        <f t="shared" si="2"/>
        <v>51779.569862695556</v>
      </c>
      <c r="F118" s="421"/>
      <c r="G118" s="434"/>
      <c r="H118" s="434"/>
      <c r="I118" s="442"/>
      <c r="J118" s="437"/>
      <c r="K118" s="157"/>
    </row>
    <row r="119" spans="1:11" x14ac:dyDescent="0.25">
      <c r="A119" s="148">
        <v>2066</v>
      </c>
      <c r="B119" s="149">
        <v>0</v>
      </c>
      <c r="C119" s="78">
        <f t="shared" si="1"/>
        <v>6.2140330510604629E-2</v>
      </c>
      <c r="D119" s="180">
        <v>0</v>
      </c>
      <c r="E119" s="521">
        <f t="shared" si="2"/>
        <v>52866.940829812156</v>
      </c>
      <c r="F119" s="421"/>
      <c r="G119" s="434"/>
      <c r="H119" s="434"/>
      <c r="I119" s="442"/>
      <c r="J119" s="437"/>
      <c r="K119" s="157"/>
    </row>
    <row r="120" spans="1:11" x14ac:dyDescent="0.25">
      <c r="A120" s="148">
        <v>2067</v>
      </c>
      <c r="B120" s="149">
        <v>0</v>
      </c>
      <c r="C120" s="78">
        <f t="shared" si="1"/>
        <v>6.2140330510604629E-2</v>
      </c>
      <c r="D120" s="180">
        <v>0</v>
      </c>
      <c r="E120" s="521">
        <f t="shared" si="2"/>
        <v>53977.146587238203</v>
      </c>
      <c r="F120" s="421"/>
      <c r="G120" s="434"/>
      <c r="H120" s="434"/>
      <c r="I120" s="442"/>
      <c r="J120" s="437"/>
      <c r="K120" s="157"/>
    </row>
    <row r="121" spans="1:11" x14ac:dyDescent="0.25">
      <c r="A121" s="148">
        <v>2068</v>
      </c>
      <c r="B121" s="149">
        <v>0</v>
      </c>
      <c r="C121" s="78">
        <f t="shared" si="1"/>
        <v>6.2140330510604629E-2</v>
      </c>
      <c r="D121" s="180">
        <v>0</v>
      </c>
      <c r="E121" s="521">
        <f t="shared" si="2"/>
        <v>55110.666665570199</v>
      </c>
      <c r="F121" s="421"/>
      <c r="G121" s="434"/>
      <c r="H121" s="434"/>
      <c r="I121" s="442"/>
      <c r="J121" s="437"/>
      <c r="K121" s="157"/>
    </row>
    <row r="122" spans="1:11" x14ac:dyDescent="0.25">
      <c r="A122" s="148">
        <v>2069</v>
      </c>
      <c r="B122" s="149">
        <v>0</v>
      </c>
      <c r="C122" s="78">
        <f t="shared" si="1"/>
        <v>6.2140330510604629E-2</v>
      </c>
      <c r="D122" s="180">
        <v>0</v>
      </c>
      <c r="E122" s="521">
        <f t="shared" si="2"/>
        <v>56267.990665547171</v>
      </c>
      <c r="F122" s="421"/>
      <c r="G122" s="434"/>
      <c r="H122" s="434"/>
      <c r="I122" s="442"/>
      <c r="J122" s="437"/>
      <c r="K122" s="157"/>
    </row>
    <row r="123" spans="1:11" x14ac:dyDescent="0.25">
      <c r="A123" s="148">
        <v>2070</v>
      </c>
      <c r="B123" s="149">
        <v>0</v>
      </c>
      <c r="C123" s="78">
        <f t="shared" si="1"/>
        <v>6.2140330510604629E-2</v>
      </c>
      <c r="D123" s="180">
        <v>0</v>
      </c>
      <c r="E123" s="521">
        <f t="shared" si="2"/>
        <v>57449.618469523659</v>
      </c>
      <c r="F123" s="421"/>
      <c r="G123" s="434"/>
      <c r="H123" s="434"/>
      <c r="I123" s="442"/>
      <c r="J123" s="437"/>
      <c r="K123" s="157"/>
    </row>
    <row r="124" spans="1:11" x14ac:dyDescent="0.25">
      <c r="A124" s="148">
        <v>2071</v>
      </c>
      <c r="B124" s="149">
        <v>0</v>
      </c>
      <c r="C124" s="78">
        <f t="shared" si="1"/>
        <v>6.2140330510604629E-2</v>
      </c>
      <c r="D124" s="180">
        <v>0</v>
      </c>
      <c r="E124" s="521">
        <f t="shared" si="2"/>
        <v>58656.060457383654</v>
      </c>
      <c r="F124" s="421"/>
      <c r="G124" s="435"/>
      <c r="H124" s="435"/>
      <c r="I124" s="443"/>
      <c r="J124" s="437"/>
      <c r="K124" s="157"/>
    </row>
    <row r="125" spans="1:11" x14ac:dyDescent="0.25">
      <c r="A125" s="148">
        <v>2072</v>
      </c>
      <c r="B125" s="149">
        <v>0</v>
      </c>
      <c r="C125" s="78">
        <f t="shared" si="1"/>
        <v>6.2140330510604629E-2</v>
      </c>
      <c r="D125" s="180">
        <v>0</v>
      </c>
      <c r="E125" s="521">
        <f t="shared" si="2"/>
        <v>59887.837726988706</v>
      </c>
      <c r="F125" s="421"/>
      <c r="G125" s="435"/>
      <c r="H125" s="435"/>
      <c r="I125" s="443"/>
      <c r="J125" s="437"/>
      <c r="K125" s="157"/>
    </row>
    <row r="126" spans="1:11" x14ac:dyDescent="0.25">
      <c r="A126" s="148">
        <v>2073</v>
      </c>
      <c r="B126" s="149">
        <v>0</v>
      </c>
      <c r="C126" s="78">
        <f t="shared" si="1"/>
        <v>6.2140330510604629E-2</v>
      </c>
      <c r="D126" s="180">
        <v>0</v>
      </c>
      <c r="E126" s="521">
        <f t="shared" si="2"/>
        <v>61145.482319255461</v>
      </c>
      <c r="F126" s="421"/>
      <c r="G126" s="435"/>
      <c r="H126" s="435"/>
      <c r="I126" s="443"/>
      <c r="J126" s="437"/>
      <c r="K126" s="157"/>
    </row>
    <row r="127" spans="1:11" x14ac:dyDescent="0.25">
      <c r="A127" s="148">
        <v>2074</v>
      </c>
      <c r="B127" s="149">
        <v>0</v>
      </c>
      <c r="C127" s="78">
        <f t="shared" si="1"/>
        <v>6.2140330510604629E-2</v>
      </c>
      <c r="D127" s="180">
        <v>0</v>
      </c>
      <c r="E127" s="521">
        <f t="shared" si="2"/>
        <v>62429.537447959818</v>
      </c>
      <c r="F127" s="421"/>
      <c r="G127" s="435"/>
      <c r="H127" s="435"/>
      <c r="I127" s="443"/>
      <c r="J127" s="437"/>
      <c r="K127" s="157"/>
    </row>
    <row r="128" spans="1:11" x14ac:dyDescent="0.25">
      <c r="A128" s="148">
        <v>2075</v>
      </c>
      <c r="B128" s="149">
        <v>0</v>
      </c>
      <c r="C128" s="78">
        <f t="shared" si="1"/>
        <v>6.2140330510604629E-2</v>
      </c>
      <c r="D128" s="180">
        <v>0</v>
      </c>
      <c r="E128" s="521">
        <f t="shared" si="2"/>
        <v>63740.557734366965</v>
      </c>
      <c r="F128" s="421"/>
      <c r="G128" s="435"/>
      <c r="H128" s="435"/>
      <c r="I128" s="443"/>
      <c r="J128" s="437"/>
      <c r="K128" s="157"/>
    </row>
    <row r="129" spans="1:11" x14ac:dyDescent="0.25">
      <c r="A129" s="148">
        <v>2076</v>
      </c>
      <c r="B129" s="149">
        <v>0</v>
      </c>
      <c r="C129" s="78">
        <f t="shared" si="1"/>
        <v>6.2140330510604629E-2</v>
      </c>
      <c r="D129" s="180">
        <v>0</v>
      </c>
      <c r="E129" s="521">
        <f t="shared" si="2"/>
        <v>65079.109446788665</v>
      </c>
      <c r="F129" s="421"/>
      <c r="G129" s="435"/>
      <c r="H129" s="435"/>
      <c r="I129" s="443"/>
      <c r="J129" s="437"/>
      <c r="K129" s="157"/>
    </row>
    <row r="130" spans="1:11" x14ac:dyDescent="0.25">
      <c r="A130" s="148">
        <v>2077</v>
      </c>
      <c r="B130" s="149">
        <v>0</v>
      </c>
      <c r="C130" s="78">
        <f t="shared" si="1"/>
        <v>6.2140330510604629E-2</v>
      </c>
      <c r="D130" s="180">
        <v>0</v>
      </c>
      <c r="E130" s="521">
        <f t="shared" si="2"/>
        <v>66445.770745171219</v>
      </c>
      <c r="F130" s="421"/>
      <c r="G130" s="435"/>
      <c r="H130" s="435"/>
      <c r="I130" s="443"/>
      <c r="J130" s="437"/>
      <c r="K130" s="157"/>
    </row>
    <row r="131" spans="1:11" x14ac:dyDescent="0.25">
      <c r="A131" s="148">
        <v>2078</v>
      </c>
      <c r="B131" s="149">
        <v>0</v>
      </c>
      <c r="C131" s="78">
        <f t="shared" si="1"/>
        <v>6.2140330510604629E-2</v>
      </c>
      <c r="D131" s="180">
        <v>0</v>
      </c>
      <c r="E131" s="521">
        <f t="shared" si="2"/>
        <v>67841.131930819814</v>
      </c>
      <c r="F131" s="421"/>
      <c r="G131" s="435"/>
      <c r="H131" s="435"/>
      <c r="I131" s="443"/>
      <c r="J131" s="437"/>
      <c r="K131" s="157"/>
    </row>
    <row r="132" spans="1:11" x14ac:dyDescent="0.25">
      <c r="A132" s="148">
        <v>2079</v>
      </c>
      <c r="B132" s="149">
        <v>0</v>
      </c>
      <c r="C132" s="78">
        <f t="shared" si="1"/>
        <v>6.2140330510604629E-2</v>
      </c>
      <c r="D132" s="180">
        <v>0</v>
      </c>
      <c r="E132" s="521">
        <f t="shared" si="2"/>
        <v>69265.795701367024</v>
      </c>
      <c r="F132" s="421"/>
      <c r="G132" s="435"/>
      <c r="H132" s="435"/>
      <c r="I132" s="443"/>
      <c r="J132" s="437"/>
      <c r="K132" s="157"/>
    </row>
    <row r="133" spans="1:11" x14ac:dyDescent="0.25">
      <c r="A133" s="148">
        <v>2080</v>
      </c>
      <c r="B133" s="149">
        <v>0</v>
      </c>
      <c r="C133" s="78">
        <f t="shared" si="1"/>
        <v>6.2140330510604629E-2</v>
      </c>
      <c r="D133" s="180">
        <v>0</v>
      </c>
      <c r="E133" s="521">
        <f t="shared" si="2"/>
        <v>70720.377411095731</v>
      </c>
      <c r="F133" s="421"/>
      <c r="G133" s="435"/>
      <c r="H133" s="435"/>
      <c r="I133" s="443"/>
      <c r="J133" s="437"/>
      <c r="K133" s="157"/>
    </row>
    <row r="134" spans="1:11" x14ac:dyDescent="0.25">
      <c r="A134" s="148">
        <v>2081</v>
      </c>
      <c r="B134" s="149">
        <v>0</v>
      </c>
      <c r="C134" s="78">
        <f t="shared" si="1"/>
        <v>6.2140330510604629E-2</v>
      </c>
      <c r="D134" s="180">
        <v>0</v>
      </c>
      <c r="E134" s="521">
        <f t="shared" si="2"/>
        <v>72205.505336728733</v>
      </c>
      <c r="F134" s="421"/>
      <c r="G134" s="435"/>
      <c r="H134" s="435"/>
      <c r="I134" s="443"/>
      <c r="J134" s="437"/>
      <c r="K134" s="157"/>
    </row>
    <row r="135" spans="1:11" x14ac:dyDescent="0.25">
      <c r="A135" s="148">
        <v>2082</v>
      </c>
      <c r="B135" s="149">
        <v>0</v>
      </c>
      <c r="C135" s="78">
        <f t="shared" si="1"/>
        <v>6.2140330510604629E-2</v>
      </c>
      <c r="D135" s="180">
        <v>0</v>
      </c>
      <c r="E135" s="521">
        <f t="shared" si="2"/>
        <v>73721.820948800028</v>
      </c>
      <c r="F135" s="421"/>
      <c r="G135" s="435"/>
      <c r="H135" s="435"/>
      <c r="I135" s="443"/>
      <c r="J135" s="437"/>
      <c r="K135" s="157"/>
    </row>
    <row r="136" spans="1:11" x14ac:dyDescent="0.25">
      <c r="A136" s="148">
        <v>2083</v>
      </c>
      <c r="B136" s="149">
        <v>0</v>
      </c>
      <c r="C136" s="78">
        <f t="shared" si="1"/>
        <v>6.2140330510604629E-2</v>
      </c>
      <c r="D136" s="180">
        <v>0</v>
      </c>
      <c r="E136" s="521">
        <f t="shared" si="2"/>
        <v>75269.979188724828</v>
      </c>
      <c r="F136" s="421"/>
      <c r="G136" s="435"/>
      <c r="H136" s="435"/>
      <c r="I136" s="443"/>
      <c r="J136" s="437"/>
      <c r="K136" s="157"/>
    </row>
    <row r="137" spans="1:11" x14ac:dyDescent="0.25">
      <c r="A137" s="148">
        <v>2084</v>
      </c>
      <c r="B137" s="149">
        <v>0</v>
      </c>
      <c r="C137" s="78">
        <f t="shared" si="1"/>
        <v>6.2140330510604629E-2</v>
      </c>
      <c r="D137" s="180">
        <v>0</v>
      </c>
      <c r="E137" s="521">
        <f t="shared" si="2"/>
        <v>76850.648751688044</v>
      </c>
      <c r="F137" s="421"/>
      <c r="G137" s="435"/>
      <c r="H137" s="435"/>
      <c r="I137" s="443"/>
      <c r="J137" s="437"/>
      <c r="K137" s="157"/>
    </row>
    <row r="138" spans="1:11" x14ac:dyDescent="0.25">
      <c r="A138" s="148">
        <v>2085</v>
      </c>
      <c r="B138" s="149">
        <v>0</v>
      </c>
      <c r="C138" s="78">
        <f t="shared" si="1"/>
        <v>6.2140330510604629E-2</v>
      </c>
      <c r="D138" s="180">
        <v>0</v>
      </c>
      <c r="E138" s="521">
        <f t="shared" si="2"/>
        <v>78464.512375473481</v>
      </c>
      <c r="F138" s="421"/>
      <c r="G138" s="435"/>
      <c r="H138" s="435"/>
      <c r="I138" s="443"/>
      <c r="J138" s="437"/>
      <c r="K138" s="157"/>
    </row>
    <row r="139" spans="1:11" x14ac:dyDescent="0.25">
      <c r="A139" s="148">
        <v>2086</v>
      </c>
      <c r="B139" s="149">
        <v>0</v>
      </c>
      <c r="C139" s="78">
        <f t="shared" si="1"/>
        <v>6.2140330510604629E-2</v>
      </c>
      <c r="D139" s="180">
        <v>0</v>
      </c>
      <c r="E139" s="521">
        <f t="shared" si="2"/>
        <v>80112.267135358416</v>
      </c>
      <c r="F139" s="421"/>
      <c r="G139" s="435"/>
      <c r="H139" s="435"/>
      <c r="I139" s="443"/>
      <c r="J139" s="437"/>
      <c r="K139" s="157"/>
    </row>
    <row r="140" spans="1:11" x14ac:dyDescent="0.25">
      <c r="A140" s="148">
        <v>2087</v>
      </c>
      <c r="B140" s="149">
        <v>0</v>
      </c>
      <c r="C140" s="78">
        <f t="shared" si="1"/>
        <v>6.2140330510604629E-2</v>
      </c>
      <c r="D140" s="180">
        <v>0</v>
      </c>
      <c r="E140" s="521">
        <f t="shared" si="2"/>
        <v>81794.624745200941</v>
      </c>
      <c r="F140" s="421"/>
      <c r="G140" s="435"/>
      <c r="H140" s="435"/>
      <c r="I140" s="443"/>
      <c r="J140" s="437"/>
      <c r="K140" s="157"/>
    </row>
    <row r="141" spans="1:11" x14ac:dyDescent="0.25">
      <c r="A141" s="148">
        <v>2088</v>
      </c>
      <c r="B141" s="149">
        <v>0</v>
      </c>
      <c r="C141" s="78">
        <f t="shared" si="1"/>
        <v>6.2140330510604629E-2</v>
      </c>
      <c r="D141" s="180">
        <v>0</v>
      </c>
      <c r="E141" s="521">
        <f t="shared" si="2"/>
        <v>83512.311864850155</v>
      </c>
      <c r="F141" s="421"/>
      <c r="G141" s="435"/>
      <c r="H141" s="435"/>
      <c r="I141" s="443"/>
      <c r="J141" s="437"/>
      <c r="K141" s="157"/>
    </row>
    <row r="142" spans="1:11" x14ac:dyDescent="0.25">
      <c r="A142" s="148">
        <v>2089</v>
      </c>
      <c r="B142" s="149">
        <v>0</v>
      </c>
      <c r="C142" s="78">
        <f t="shared" si="1"/>
        <v>6.2140330510604629E-2</v>
      </c>
      <c r="D142" s="180">
        <v>0</v>
      </c>
      <c r="E142" s="521">
        <f t="shared" si="2"/>
        <v>85266.070414012007</v>
      </c>
      <c r="F142" s="421"/>
      <c r="G142" s="435"/>
      <c r="H142" s="435"/>
      <c r="I142" s="443"/>
      <c r="J142" s="437"/>
      <c r="K142" s="157"/>
    </row>
    <row r="143" spans="1:11" ht="13" thickBot="1" x14ac:dyDescent="0.3">
      <c r="A143" s="174">
        <v>2090</v>
      </c>
      <c r="B143" s="175">
        <v>0</v>
      </c>
      <c r="C143" s="176">
        <f t="shared" si="1"/>
        <v>6.2140330510604629E-2</v>
      </c>
      <c r="D143" s="181">
        <v>0</v>
      </c>
      <c r="E143" s="521">
        <f t="shared" si="2"/>
        <v>87056.657892706251</v>
      </c>
      <c r="F143" s="422"/>
      <c r="G143" s="436"/>
      <c r="H143" s="436"/>
      <c r="I143" s="444"/>
      <c r="J143" s="438"/>
      <c r="K143" s="158"/>
    </row>
  </sheetData>
  <mergeCells count="14">
    <mergeCell ref="J61:K61"/>
    <mergeCell ref="A12:B12"/>
    <mergeCell ref="A1:D1"/>
    <mergeCell ref="A3:B3"/>
    <mergeCell ref="B61:D61"/>
    <mergeCell ref="A53:E53"/>
    <mergeCell ref="A25:E25"/>
    <mergeCell ref="A18:E18"/>
    <mergeCell ref="A50:E50"/>
    <mergeCell ref="A42:E42"/>
    <mergeCell ref="A46:E46"/>
    <mergeCell ref="E61:I61"/>
    <mergeCell ref="A34:E34"/>
    <mergeCell ref="A38:E38"/>
  </mergeCells>
  <phoneticPr fontId="7" type="noConversion"/>
  <pageMargins left="0.75" right="0.75" top="1" bottom="1" header="0.5" footer="0.5"/>
  <pageSetup orientation="portrait" horizontalDpi="300" verticalDpi="300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:P10"/>
  <sheetViews>
    <sheetView zoomScaleNormal="100" workbookViewId="0">
      <pane ySplit="3" topLeftCell="A4" activePane="bottomLeft" state="frozen"/>
      <selection activeCell="A10" sqref="A10"/>
      <selection pane="bottomLeft" activeCell="K16" sqref="K16"/>
    </sheetView>
  </sheetViews>
  <sheetFormatPr defaultColWidth="9.26953125" defaultRowHeight="12.5" x14ac:dyDescent="0.25"/>
  <cols>
    <col min="1" max="1" width="13.26953125" style="66" bestFit="1" customWidth="1"/>
    <col min="2" max="9" width="8.81640625" style="66" customWidth="1"/>
    <col min="10" max="10" width="12.7265625" style="66" bestFit="1" customWidth="1"/>
    <col min="11" max="11" width="8.1796875" style="66" bestFit="1" customWidth="1"/>
    <col min="12" max="12" width="8.54296875" style="66" bestFit="1" customWidth="1"/>
    <col min="13" max="13" width="13.1796875" style="66" bestFit="1" customWidth="1"/>
    <col min="14" max="14" width="13.453125" style="66" bestFit="1" customWidth="1"/>
    <col min="15" max="15" width="11.453125" style="66" bestFit="1" customWidth="1"/>
    <col min="16" max="16" width="6.1796875" style="66" bestFit="1" customWidth="1"/>
    <col min="17" max="16384" width="9.26953125" style="66"/>
  </cols>
  <sheetData>
    <row r="1" spans="1:16" ht="15.5" x14ac:dyDescent="0.35">
      <c r="A1" s="784" t="s">
        <v>147</v>
      </c>
      <c r="B1" s="784"/>
      <c r="C1" s="784"/>
      <c r="D1" s="784"/>
      <c r="E1" s="784"/>
      <c r="F1" s="784"/>
      <c r="G1" s="784"/>
      <c r="H1" s="784"/>
      <c r="I1" s="784"/>
      <c r="J1" s="784"/>
      <c r="K1" s="784"/>
      <c r="L1" s="784"/>
      <c r="M1" s="784"/>
      <c r="N1" s="631"/>
      <c r="O1" s="631"/>
      <c r="P1" s="631"/>
    </row>
    <row r="2" spans="1:16" ht="13" thickBot="1" x14ac:dyDescent="0.3"/>
    <row r="3" spans="1:16" ht="13.5" thickBot="1" x14ac:dyDescent="0.3">
      <c r="A3" s="233" t="s">
        <v>75</v>
      </c>
      <c r="B3" s="344" t="s">
        <v>1</v>
      </c>
      <c r="C3" s="288" t="s">
        <v>2</v>
      </c>
      <c r="D3" s="288" t="s">
        <v>3</v>
      </c>
      <c r="E3" s="288" t="s">
        <v>124</v>
      </c>
      <c r="F3" s="288" t="s">
        <v>18</v>
      </c>
      <c r="G3" s="288" t="s">
        <v>12</v>
      </c>
      <c r="H3" s="288" t="s">
        <v>44</v>
      </c>
      <c r="I3" s="288" t="s">
        <v>45</v>
      </c>
      <c r="J3" s="288" t="s">
        <v>40</v>
      </c>
      <c r="K3" s="288" t="s">
        <v>41</v>
      </c>
      <c r="L3" s="288" t="s">
        <v>42</v>
      </c>
      <c r="M3" s="288" t="s">
        <v>39</v>
      </c>
      <c r="N3" s="288" t="s">
        <v>43</v>
      </c>
      <c r="O3" s="288" t="s">
        <v>46</v>
      </c>
      <c r="P3" s="345" t="s">
        <v>351</v>
      </c>
    </row>
    <row r="4" spans="1:16" x14ac:dyDescent="0.25">
      <c r="A4" s="234">
        <v>2020</v>
      </c>
      <c r="B4" s="265">
        <v>51.119118294259323</v>
      </c>
      <c r="C4" s="250">
        <v>14.382833477891541</v>
      </c>
      <c r="D4" s="250">
        <v>96.505398179767127</v>
      </c>
      <c r="E4" s="250">
        <v>84.303639302507548</v>
      </c>
      <c r="F4" s="250">
        <v>8.1124568910176063</v>
      </c>
      <c r="G4" s="251">
        <v>125031.90929743808</v>
      </c>
      <c r="H4" s="252">
        <v>220.09939893954729</v>
      </c>
      <c r="I4" s="250">
        <v>2.5375628633672394</v>
      </c>
      <c r="J4" s="236"/>
      <c r="K4" s="236"/>
      <c r="L4" s="236"/>
      <c r="M4" s="236"/>
      <c r="N4" s="236"/>
      <c r="O4" s="236">
        <v>16.678738863737554</v>
      </c>
      <c r="P4" s="239"/>
    </row>
    <row r="5" spans="1:16" x14ac:dyDescent="0.25">
      <c r="A5" s="234">
        <v>2025</v>
      </c>
      <c r="B5" s="265">
        <v>45.193573884290146</v>
      </c>
      <c r="C5" s="250">
        <v>12.791191345050661</v>
      </c>
      <c r="D5" s="250">
        <v>80.574863666979965</v>
      </c>
      <c r="E5" s="250">
        <v>67.207932406472636</v>
      </c>
      <c r="F5" s="250">
        <v>6.7891352080802037</v>
      </c>
      <c r="G5" s="251">
        <v>108132.16734439593</v>
      </c>
      <c r="H5" s="252">
        <v>192.91844251946753</v>
      </c>
      <c r="I5" s="250">
        <v>2.1521388512552257</v>
      </c>
      <c r="J5" s="236"/>
      <c r="K5" s="236"/>
      <c r="L5" s="236"/>
      <c r="M5" s="236"/>
      <c r="N5" s="236"/>
      <c r="O5" s="236">
        <v>14.416305226314792</v>
      </c>
      <c r="P5" s="239"/>
    </row>
    <row r="6" spans="1:16" x14ac:dyDescent="0.25">
      <c r="A6" s="234">
        <v>2030</v>
      </c>
      <c r="B6" s="265">
        <v>43.912882405079529</v>
      </c>
      <c r="C6" s="250">
        <v>12.398308677399021</v>
      </c>
      <c r="D6" s="250">
        <v>78.142760117120133</v>
      </c>
      <c r="E6" s="250">
        <v>67.655912888172253</v>
      </c>
      <c r="F6" s="250">
        <v>6.6746047512845212</v>
      </c>
      <c r="G6" s="251">
        <v>106449.23831391209</v>
      </c>
      <c r="H6" s="252">
        <v>189.07110029172679</v>
      </c>
      <c r="I6" s="250">
        <v>2.1355241694509024</v>
      </c>
      <c r="J6" s="236"/>
      <c r="K6" s="236"/>
      <c r="L6" s="236"/>
      <c r="M6" s="236"/>
      <c r="N6" s="236"/>
      <c r="O6" s="236">
        <v>12.280362226879014</v>
      </c>
      <c r="P6" s="239"/>
    </row>
    <row r="7" spans="1:16" x14ac:dyDescent="0.25">
      <c r="A7" s="234">
        <v>2035</v>
      </c>
      <c r="B7" s="265">
        <v>43.906754766809243</v>
      </c>
      <c r="C7" s="250">
        <v>12.443139979453468</v>
      </c>
      <c r="D7" s="250">
        <v>76.418101295000781</v>
      </c>
      <c r="E7" s="250">
        <v>64.90310720657645</v>
      </c>
      <c r="F7" s="250">
        <v>6.53170029378634</v>
      </c>
      <c r="G7" s="251">
        <v>105729.81108763166</v>
      </c>
      <c r="H7" s="252">
        <v>188.73918089680583</v>
      </c>
      <c r="I7" s="250">
        <v>2.0987400373487288</v>
      </c>
      <c r="J7" s="236"/>
      <c r="K7" s="236"/>
      <c r="L7" s="236"/>
      <c r="M7" s="236"/>
      <c r="N7" s="236"/>
      <c r="O7" s="236">
        <v>11.641237238562702</v>
      </c>
      <c r="P7" s="239"/>
    </row>
    <row r="8" spans="1:16" x14ac:dyDescent="0.25">
      <c r="A8" s="234">
        <v>2040</v>
      </c>
      <c r="B8" s="265">
        <v>42.879055734775697</v>
      </c>
      <c r="C8" s="250">
        <v>12.184235881972434</v>
      </c>
      <c r="D8" s="250">
        <v>73.226955898304738</v>
      </c>
      <c r="E8" s="250">
        <v>60.9542696548991</v>
      </c>
      <c r="F8" s="250">
        <v>6.2596337503595523</v>
      </c>
      <c r="G8" s="251">
        <v>102491.99158355895</v>
      </c>
      <c r="H8" s="252">
        <v>183.72300427304501</v>
      </c>
      <c r="I8" s="250">
        <v>2.0166184614953959</v>
      </c>
      <c r="J8" s="236"/>
      <c r="K8" s="236"/>
      <c r="L8" s="236"/>
      <c r="M8" s="236"/>
      <c r="N8" s="236"/>
      <c r="O8" s="236">
        <v>11.135147882230097</v>
      </c>
      <c r="P8" s="239"/>
    </row>
    <row r="9" spans="1:16" x14ac:dyDescent="0.25">
      <c r="A9" s="234">
        <v>2045</v>
      </c>
      <c r="B9" s="265">
        <v>40.834181569756574</v>
      </c>
      <c r="C9" s="250">
        <v>11.611630792133111</v>
      </c>
      <c r="D9" s="250">
        <v>69.185087426947973</v>
      </c>
      <c r="E9" s="250">
        <v>57.23392812565055</v>
      </c>
      <c r="F9" s="250">
        <v>5.9169760093113863</v>
      </c>
      <c r="G9" s="251">
        <v>97402.08223530653</v>
      </c>
      <c r="H9" s="252">
        <v>174.84032076134218</v>
      </c>
      <c r="I9" s="250">
        <v>1.9122286747990311</v>
      </c>
      <c r="J9" s="236"/>
      <c r="K9" s="236"/>
      <c r="L9" s="236"/>
      <c r="M9" s="236"/>
      <c r="N9" s="236"/>
      <c r="O9" s="236">
        <v>11.135147882230097</v>
      </c>
      <c r="P9" s="239"/>
    </row>
    <row r="10" spans="1:16" ht="13" thickBot="1" x14ac:dyDescent="0.3">
      <c r="A10" s="235">
        <v>2050</v>
      </c>
      <c r="B10" s="266">
        <v>40.187981615810273</v>
      </c>
      <c r="C10" s="253">
        <v>11.449775521815249</v>
      </c>
      <c r="D10" s="253">
        <v>67.695852024458233</v>
      </c>
      <c r="E10" s="253">
        <v>55.204801911802029</v>
      </c>
      <c r="F10" s="253">
        <v>5.7762561879841456</v>
      </c>
      <c r="G10" s="254">
        <v>95502.019539268469</v>
      </c>
      <c r="H10" s="255">
        <v>171.83470932782683</v>
      </c>
      <c r="I10" s="253">
        <v>1.8650963848148958</v>
      </c>
      <c r="J10" s="240"/>
      <c r="K10" s="240"/>
      <c r="L10" s="240"/>
      <c r="M10" s="240"/>
      <c r="N10" s="240"/>
      <c r="O10" s="240">
        <v>11.135147882230097</v>
      </c>
      <c r="P10" s="243"/>
    </row>
  </sheetData>
  <mergeCells count="1">
    <mergeCell ref="A1:M1"/>
  </mergeCells>
  <pageMargins left="0.7" right="0.7" top="0.75" bottom="0.75" header="0.3" footer="0.3"/>
  <pageSetup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:O10"/>
  <sheetViews>
    <sheetView zoomScaleNormal="100" workbookViewId="0">
      <pane ySplit="3" topLeftCell="A4" activePane="bottomLeft" state="frozen"/>
      <selection sqref="A1:D1"/>
      <selection pane="bottomLeft" activeCell="A4" sqref="A4:XFD4"/>
    </sheetView>
  </sheetViews>
  <sheetFormatPr defaultColWidth="9.453125" defaultRowHeight="12.5" x14ac:dyDescent="0.25"/>
  <cols>
    <col min="1" max="1" width="13.453125" style="66" bestFit="1" customWidth="1"/>
    <col min="2" max="9" width="8.54296875" style="66" customWidth="1"/>
    <col min="10" max="10" width="12.54296875" style="66" bestFit="1" customWidth="1"/>
    <col min="11" max="11" width="8.453125" style="66" bestFit="1" customWidth="1"/>
    <col min="12" max="12" width="8.54296875" style="66" bestFit="1" customWidth="1"/>
    <col min="13" max="14" width="13.453125" style="66" bestFit="1" customWidth="1"/>
    <col min="15" max="15" width="11.453125" style="66" bestFit="1" customWidth="1"/>
    <col min="16" max="16384" width="9.453125" style="66"/>
  </cols>
  <sheetData>
    <row r="1" spans="1:15" ht="15.5" x14ac:dyDescent="0.35">
      <c r="A1" s="742" t="s">
        <v>149</v>
      </c>
      <c r="B1" s="742"/>
      <c r="C1" s="742"/>
      <c r="D1" s="742"/>
      <c r="E1" s="784"/>
      <c r="F1" s="784"/>
      <c r="G1" s="784"/>
      <c r="H1" s="784"/>
      <c r="I1" s="784"/>
      <c r="J1" s="784"/>
      <c r="K1" s="784"/>
      <c r="L1" s="784"/>
      <c r="M1" s="784"/>
      <c r="N1" s="177"/>
      <c r="O1" s="177"/>
    </row>
    <row r="2" spans="1:15" ht="13" thickBot="1" x14ac:dyDescent="0.3"/>
    <row r="3" spans="1:15" ht="13.5" thickBot="1" x14ac:dyDescent="0.3">
      <c r="A3" s="233" t="s">
        <v>75</v>
      </c>
      <c r="B3" s="342" t="s">
        <v>1</v>
      </c>
      <c r="C3" s="288" t="s">
        <v>2</v>
      </c>
      <c r="D3" s="288" t="s">
        <v>3</v>
      </c>
      <c r="E3" s="288" t="s">
        <v>124</v>
      </c>
      <c r="F3" s="288" t="s">
        <v>18</v>
      </c>
      <c r="G3" s="288" t="s">
        <v>12</v>
      </c>
      <c r="H3" s="288" t="s">
        <v>44</v>
      </c>
      <c r="I3" s="288" t="s">
        <v>45</v>
      </c>
      <c r="J3" s="288" t="s">
        <v>40</v>
      </c>
      <c r="K3" s="288" t="s">
        <v>41</v>
      </c>
      <c r="L3" s="288" t="s">
        <v>42</v>
      </c>
      <c r="M3" s="288" t="s">
        <v>39</v>
      </c>
      <c r="N3" s="288" t="s">
        <v>43</v>
      </c>
      <c r="O3" s="343" t="s">
        <v>46</v>
      </c>
    </row>
    <row r="4" spans="1:15" x14ac:dyDescent="0.25">
      <c r="A4" s="234">
        <v>2020</v>
      </c>
      <c r="B4" s="263">
        <v>65.180000000000007</v>
      </c>
      <c r="C4" s="244">
        <v>19.079999999999998</v>
      </c>
      <c r="D4" s="244">
        <v>92.24</v>
      </c>
      <c r="E4" s="244">
        <v>53.43</v>
      </c>
      <c r="F4" s="244">
        <v>13.83</v>
      </c>
      <c r="G4" s="245">
        <v>111740</v>
      </c>
      <c r="H4" s="246">
        <v>480</v>
      </c>
      <c r="I4" s="244">
        <v>2.5099999999999998</v>
      </c>
      <c r="J4" s="236"/>
      <c r="K4" s="236"/>
      <c r="L4" s="236"/>
      <c r="M4" s="236"/>
      <c r="N4" s="236"/>
      <c r="O4" s="239">
        <v>21.166</v>
      </c>
    </row>
    <row r="5" spans="1:15" x14ac:dyDescent="0.25">
      <c r="A5" s="234">
        <v>2025</v>
      </c>
      <c r="B5" s="263">
        <v>60.61</v>
      </c>
      <c r="C5" s="244">
        <v>17.920000000000002</v>
      </c>
      <c r="D5" s="244">
        <v>77.8</v>
      </c>
      <c r="E5" s="244">
        <v>39.49</v>
      </c>
      <c r="F5" s="244">
        <v>12.87</v>
      </c>
      <c r="G5" s="245">
        <v>103670</v>
      </c>
      <c r="H5" s="246">
        <v>450</v>
      </c>
      <c r="I5" s="244">
        <v>2.36</v>
      </c>
      <c r="J5" s="236"/>
      <c r="K5" s="236"/>
      <c r="L5" s="236"/>
      <c r="M5" s="236"/>
      <c r="N5" s="236"/>
      <c r="O5" s="239">
        <v>21.166</v>
      </c>
    </row>
    <row r="6" spans="1:15" x14ac:dyDescent="0.25">
      <c r="A6" s="234">
        <v>2030</v>
      </c>
      <c r="B6" s="263">
        <v>61.41</v>
      </c>
      <c r="C6" s="244">
        <v>17.91</v>
      </c>
      <c r="D6" s="244">
        <v>77.92</v>
      </c>
      <c r="E6" s="244">
        <v>34.9</v>
      </c>
      <c r="F6" s="244">
        <v>12.79</v>
      </c>
      <c r="G6" s="245">
        <v>102120</v>
      </c>
      <c r="H6" s="246">
        <v>450</v>
      </c>
      <c r="I6" s="244">
        <v>2.33</v>
      </c>
      <c r="J6" s="236"/>
      <c r="K6" s="236"/>
      <c r="L6" s="236"/>
      <c r="M6" s="236"/>
      <c r="N6" s="236"/>
      <c r="O6" s="239">
        <v>21.166</v>
      </c>
    </row>
    <row r="7" spans="1:15" x14ac:dyDescent="0.25">
      <c r="A7" s="234">
        <v>2035</v>
      </c>
      <c r="B7" s="263">
        <v>61.23</v>
      </c>
      <c r="C7" s="244">
        <v>17.850000000000001</v>
      </c>
      <c r="D7" s="244">
        <v>77.540000000000006</v>
      </c>
      <c r="E7" s="244">
        <v>33.99</v>
      </c>
      <c r="F7" s="244">
        <v>12.76</v>
      </c>
      <c r="G7" s="245">
        <v>101530</v>
      </c>
      <c r="H7" s="246">
        <v>450</v>
      </c>
      <c r="I7" s="244">
        <v>2.33</v>
      </c>
      <c r="J7" s="236"/>
      <c r="K7" s="236"/>
      <c r="L7" s="236"/>
      <c r="M7" s="236"/>
      <c r="N7" s="236"/>
      <c r="O7" s="239">
        <v>21.166</v>
      </c>
    </row>
    <row r="8" spans="1:15" x14ac:dyDescent="0.25">
      <c r="A8" s="234">
        <v>2040</v>
      </c>
      <c r="B8" s="263">
        <v>61.57</v>
      </c>
      <c r="C8" s="244">
        <v>17.84</v>
      </c>
      <c r="D8" s="244">
        <v>77.53</v>
      </c>
      <c r="E8" s="244">
        <v>32.4</v>
      </c>
      <c r="F8" s="244">
        <v>12.74</v>
      </c>
      <c r="G8" s="245">
        <v>100920</v>
      </c>
      <c r="H8" s="246">
        <v>450</v>
      </c>
      <c r="I8" s="244">
        <v>2.3199999999999998</v>
      </c>
      <c r="J8" s="236"/>
      <c r="K8" s="236"/>
      <c r="L8" s="236"/>
      <c r="M8" s="236"/>
      <c r="N8" s="236"/>
      <c r="O8" s="239">
        <v>21.166</v>
      </c>
    </row>
    <row r="9" spans="1:15" x14ac:dyDescent="0.25">
      <c r="A9" s="234">
        <v>2045</v>
      </c>
      <c r="B9" s="263">
        <v>61.57</v>
      </c>
      <c r="C9" s="244">
        <v>17.84</v>
      </c>
      <c r="D9" s="244">
        <v>77.53</v>
      </c>
      <c r="E9" s="244">
        <v>32.4</v>
      </c>
      <c r="F9" s="244">
        <v>12.74</v>
      </c>
      <c r="G9" s="245">
        <v>100920</v>
      </c>
      <c r="H9" s="246">
        <v>450</v>
      </c>
      <c r="I9" s="244">
        <v>2.3199999999999998</v>
      </c>
      <c r="J9" s="236"/>
      <c r="K9" s="236"/>
      <c r="L9" s="236"/>
      <c r="M9" s="236"/>
      <c r="N9" s="236"/>
      <c r="O9" s="239">
        <v>21.166</v>
      </c>
    </row>
    <row r="10" spans="1:15" ht="13" thickBot="1" x14ac:dyDescent="0.3">
      <c r="A10" s="235">
        <v>2050</v>
      </c>
      <c r="B10" s="264">
        <v>61.57</v>
      </c>
      <c r="C10" s="247">
        <v>17.84</v>
      </c>
      <c r="D10" s="247">
        <v>77.53</v>
      </c>
      <c r="E10" s="247">
        <v>32.4</v>
      </c>
      <c r="F10" s="247">
        <v>12.74</v>
      </c>
      <c r="G10" s="248">
        <v>100920</v>
      </c>
      <c r="H10" s="249">
        <v>450</v>
      </c>
      <c r="I10" s="247">
        <v>2.3199999999999998</v>
      </c>
      <c r="J10" s="240"/>
      <c r="K10" s="240"/>
      <c r="L10" s="240"/>
      <c r="M10" s="240"/>
      <c r="N10" s="240"/>
      <c r="O10" s="243">
        <v>21.166</v>
      </c>
    </row>
  </sheetData>
  <mergeCells count="1">
    <mergeCell ref="A1:M1"/>
  </mergeCells>
  <pageMargins left="0.7" right="0.7" top="0.75" bottom="0.75" header="0.3" footer="0.3"/>
  <pageSetup orientation="portrait" horizontalDpi="4294967293" verticalDpi="4294967293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:O10"/>
  <sheetViews>
    <sheetView zoomScaleNormal="100" workbookViewId="0">
      <pane ySplit="3" topLeftCell="A4" activePane="bottomLeft" state="frozen"/>
      <selection sqref="A1:D1"/>
      <selection pane="bottomLeft" activeCell="A4" sqref="A4:XFD4"/>
    </sheetView>
  </sheetViews>
  <sheetFormatPr defaultColWidth="9.453125" defaultRowHeight="12.5" x14ac:dyDescent="0.25"/>
  <cols>
    <col min="1" max="1" width="13.453125" style="66" bestFit="1" customWidth="1"/>
    <col min="2" max="9" width="8.54296875" style="66" customWidth="1"/>
    <col min="10" max="10" width="12.54296875" style="66" bestFit="1" customWidth="1"/>
    <col min="11" max="11" width="8.453125" style="66" bestFit="1" customWidth="1"/>
    <col min="12" max="12" width="8.54296875" style="66" bestFit="1" customWidth="1"/>
    <col min="13" max="14" width="13.453125" style="66" bestFit="1" customWidth="1"/>
    <col min="15" max="15" width="11.453125" style="66" bestFit="1" customWidth="1"/>
    <col min="16" max="16384" width="9.453125" style="66"/>
  </cols>
  <sheetData>
    <row r="1" spans="1:15" ht="15.5" x14ac:dyDescent="0.35">
      <c r="A1" s="742" t="s">
        <v>148</v>
      </c>
      <c r="B1" s="742"/>
      <c r="C1" s="742"/>
      <c r="D1" s="742"/>
      <c r="E1" s="784"/>
      <c r="F1" s="784"/>
      <c r="G1" s="784"/>
      <c r="H1" s="784"/>
      <c r="I1" s="784"/>
      <c r="J1" s="784"/>
      <c r="K1" s="784"/>
      <c r="L1" s="784"/>
      <c r="M1" s="784"/>
      <c r="N1" s="177"/>
      <c r="O1" s="177"/>
    </row>
    <row r="2" spans="1:15" ht="13" thickBot="1" x14ac:dyDescent="0.3"/>
    <row r="3" spans="1:15" ht="13.5" thickBot="1" x14ac:dyDescent="0.3">
      <c r="A3" s="233" t="s">
        <v>75</v>
      </c>
      <c r="B3" s="342" t="s">
        <v>1</v>
      </c>
      <c r="C3" s="288" t="s">
        <v>2</v>
      </c>
      <c r="D3" s="288" t="s">
        <v>3</v>
      </c>
      <c r="E3" s="288" t="s">
        <v>124</v>
      </c>
      <c r="F3" s="288" t="s">
        <v>18</v>
      </c>
      <c r="G3" s="288" t="s">
        <v>12</v>
      </c>
      <c r="H3" s="288" t="s">
        <v>44</v>
      </c>
      <c r="I3" s="288" t="s">
        <v>45</v>
      </c>
      <c r="J3" s="288" t="s">
        <v>40</v>
      </c>
      <c r="K3" s="288" t="s">
        <v>41</v>
      </c>
      <c r="L3" s="288" t="s">
        <v>42</v>
      </c>
      <c r="M3" s="288" t="s">
        <v>39</v>
      </c>
      <c r="N3" s="288" t="s">
        <v>43</v>
      </c>
      <c r="O3" s="343" t="s">
        <v>46</v>
      </c>
    </row>
    <row r="4" spans="1:15" x14ac:dyDescent="0.25">
      <c r="A4" s="234">
        <v>2020</v>
      </c>
      <c r="B4" s="261">
        <v>35.511000000000003</v>
      </c>
      <c r="C4" s="236">
        <v>11.186</v>
      </c>
      <c r="D4" s="236">
        <v>47.747</v>
      </c>
      <c r="E4" s="236">
        <v>21.725000000000001</v>
      </c>
      <c r="F4" s="236">
        <v>1.1659999999999999</v>
      </c>
      <c r="G4" s="237">
        <v>10664</v>
      </c>
      <c r="H4" s="238">
        <v>293.84399999999999</v>
      </c>
      <c r="I4" s="236">
        <v>1.625</v>
      </c>
      <c r="J4" s="236"/>
      <c r="K4" s="236"/>
      <c r="L4" s="236"/>
      <c r="M4" s="236"/>
      <c r="N4" s="236"/>
      <c r="O4" s="239">
        <v>1.7039999999999997</v>
      </c>
    </row>
    <row r="5" spans="1:15" x14ac:dyDescent="0.25">
      <c r="A5" s="234">
        <v>2025</v>
      </c>
      <c r="B5" s="261">
        <v>35.511000000000003</v>
      </c>
      <c r="C5" s="236">
        <v>11.186</v>
      </c>
      <c r="D5" s="236">
        <v>47.747</v>
      </c>
      <c r="E5" s="236">
        <v>21.725000000000001</v>
      </c>
      <c r="F5" s="236">
        <v>1.1659999999999999</v>
      </c>
      <c r="G5" s="237">
        <v>10664</v>
      </c>
      <c r="H5" s="238">
        <v>293.84399999999999</v>
      </c>
      <c r="I5" s="236">
        <v>1.625</v>
      </c>
      <c r="J5" s="236"/>
      <c r="K5" s="236"/>
      <c r="L5" s="236"/>
      <c r="M5" s="236"/>
      <c r="N5" s="236"/>
      <c r="O5" s="239">
        <v>1.7039999999999997</v>
      </c>
    </row>
    <row r="6" spans="1:15" x14ac:dyDescent="0.25">
      <c r="A6" s="234">
        <v>2030</v>
      </c>
      <c r="B6" s="261">
        <v>35.511000000000003</v>
      </c>
      <c r="C6" s="236">
        <v>11.186</v>
      </c>
      <c r="D6" s="236">
        <v>47.747</v>
      </c>
      <c r="E6" s="236">
        <v>21.725000000000001</v>
      </c>
      <c r="F6" s="236">
        <v>1.1659999999999999</v>
      </c>
      <c r="G6" s="237">
        <v>10664</v>
      </c>
      <c r="H6" s="238">
        <v>293.84399999999999</v>
      </c>
      <c r="I6" s="236">
        <v>1.625</v>
      </c>
      <c r="J6" s="236"/>
      <c r="K6" s="236"/>
      <c r="L6" s="236"/>
      <c r="M6" s="236"/>
      <c r="N6" s="236"/>
      <c r="O6" s="239">
        <v>1.7039999999999997</v>
      </c>
    </row>
    <row r="7" spans="1:15" x14ac:dyDescent="0.25">
      <c r="A7" s="234">
        <v>2035</v>
      </c>
      <c r="B7" s="261">
        <v>35.511000000000003</v>
      </c>
      <c r="C7" s="236">
        <v>11.186</v>
      </c>
      <c r="D7" s="236">
        <v>47.747</v>
      </c>
      <c r="E7" s="236">
        <v>21.725000000000001</v>
      </c>
      <c r="F7" s="236">
        <v>1.1659999999999999</v>
      </c>
      <c r="G7" s="237">
        <v>10664</v>
      </c>
      <c r="H7" s="238">
        <v>293.84399999999999</v>
      </c>
      <c r="I7" s="236">
        <v>1.625</v>
      </c>
      <c r="J7" s="236"/>
      <c r="K7" s="236"/>
      <c r="L7" s="236"/>
      <c r="M7" s="236"/>
      <c r="N7" s="236"/>
      <c r="O7" s="239">
        <v>1.7039999999999997</v>
      </c>
    </row>
    <row r="8" spans="1:15" x14ac:dyDescent="0.25">
      <c r="A8" s="234">
        <v>2040</v>
      </c>
      <c r="B8" s="261">
        <v>35.511000000000003</v>
      </c>
      <c r="C8" s="236">
        <v>11.186</v>
      </c>
      <c r="D8" s="236">
        <v>47.747</v>
      </c>
      <c r="E8" s="236">
        <v>21.725000000000001</v>
      </c>
      <c r="F8" s="236">
        <v>1.1659999999999999</v>
      </c>
      <c r="G8" s="237">
        <v>10664</v>
      </c>
      <c r="H8" s="238">
        <v>293.84399999999999</v>
      </c>
      <c r="I8" s="236">
        <v>1.625</v>
      </c>
      <c r="J8" s="236"/>
      <c r="K8" s="236"/>
      <c r="L8" s="236"/>
      <c r="M8" s="236"/>
      <c r="N8" s="236"/>
      <c r="O8" s="239">
        <v>1.7039999999999997</v>
      </c>
    </row>
    <row r="9" spans="1:15" x14ac:dyDescent="0.25">
      <c r="A9" s="234">
        <v>2045</v>
      </c>
      <c r="B9" s="261">
        <v>35.511000000000003</v>
      </c>
      <c r="C9" s="236">
        <v>11.186</v>
      </c>
      <c r="D9" s="236">
        <v>47.747</v>
      </c>
      <c r="E9" s="236">
        <v>21.725000000000001</v>
      </c>
      <c r="F9" s="236">
        <v>1.1659999999999999</v>
      </c>
      <c r="G9" s="237">
        <v>10664</v>
      </c>
      <c r="H9" s="238">
        <v>293.84399999999999</v>
      </c>
      <c r="I9" s="236">
        <v>1.625</v>
      </c>
      <c r="J9" s="236"/>
      <c r="K9" s="236"/>
      <c r="L9" s="236"/>
      <c r="M9" s="236"/>
      <c r="N9" s="236"/>
      <c r="O9" s="239">
        <v>1.7039999999999997</v>
      </c>
    </row>
    <row r="10" spans="1:15" ht="13" thickBot="1" x14ac:dyDescent="0.3">
      <c r="A10" s="235">
        <v>2050</v>
      </c>
      <c r="B10" s="262">
        <v>35.511000000000003</v>
      </c>
      <c r="C10" s="240">
        <v>11.186</v>
      </c>
      <c r="D10" s="240">
        <v>47.747</v>
      </c>
      <c r="E10" s="240">
        <v>21.725000000000001</v>
      </c>
      <c r="F10" s="240">
        <v>1.1659999999999999</v>
      </c>
      <c r="G10" s="241">
        <v>10664</v>
      </c>
      <c r="H10" s="242">
        <v>293.84399999999999</v>
      </c>
      <c r="I10" s="240">
        <v>1.625</v>
      </c>
      <c r="J10" s="240"/>
      <c r="K10" s="240"/>
      <c r="L10" s="240"/>
      <c r="M10" s="240"/>
      <c r="N10" s="240"/>
      <c r="O10" s="243">
        <v>1.7039999999999997</v>
      </c>
    </row>
  </sheetData>
  <mergeCells count="1">
    <mergeCell ref="A1:M1"/>
  </mergeCells>
  <pageMargins left="0.7" right="0.7" top="0.75" bottom="0.75" header="0.3" footer="0.3"/>
  <pageSetup orientation="portrait" horizontalDpi="4294967293" verticalDpi="4294967293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3"/>
  <dimension ref="A1:D37"/>
  <sheetViews>
    <sheetView zoomScale="130" zoomScaleNormal="130" workbookViewId="0">
      <pane ySplit="1" topLeftCell="A2" activePane="bottomLeft" state="frozen"/>
      <selection sqref="A1:D1"/>
      <selection pane="bottomLeft"/>
    </sheetView>
  </sheetViews>
  <sheetFormatPr defaultColWidth="9.453125" defaultRowHeight="12.5" x14ac:dyDescent="0.25"/>
  <cols>
    <col min="1" max="1" width="89.453125" style="25" bestFit="1" customWidth="1"/>
    <col min="2" max="16384" width="9.453125" style="25"/>
  </cols>
  <sheetData>
    <row r="1" spans="1:4" ht="15.5" x14ac:dyDescent="0.35">
      <c r="A1" s="407" t="s">
        <v>89</v>
      </c>
      <c r="B1" s="408"/>
      <c r="C1" s="408"/>
      <c r="D1" s="408"/>
    </row>
    <row r="3" spans="1:4" x14ac:dyDescent="0.25">
      <c r="A3" s="66" t="s">
        <v>90</v>
      </c>
    </row>
    <row r="4" spans="1:4" x14ac:dyDescent="0.25">
      <c r="A4" s="66" t="s">
        <v>91</v>
      </c>
    </row>
    <row r="5" spans="1:4" ht="50" x14ac:dyDescent="0.25">
      <c r="A5" s="77" t="s">
        <v>101</v>
      </c>
    </row>
    <row r="6" spans="1:4" x14ac:dyDescent="0.25">
      <c r="A6" s="66" t="s">
        <v>92</v>
      </c>
    </row>
    <row r="7" spans="1:4" ht="37.5" x14ac:dyDescent="0.25">
      <c r="A7" s="77" t="s">
        <v>102</v>
      </c>
    </row>
    <row r="8" spans="1:4" x14ac:dyDescent="0.25">
      <c r="A8" s="77" t="s">
        <v>100</v>
      </c>
    </row>
    <row r="9" spans="1:4" ht="37.5" x14ac:dyDescent="0.25">
      <c r="A9" s="77" t="s">
        <v>103</v>
      </c>
    </row>
    <row r="10" spans="1:4" x14ac:dyDescent="0.25">
      <c r="A10" s="66" t="s">
        <v>93</v>
      </c>
    </row>
    <row r="11" spans="1:4" ht="25" x14ac:dyDescent="0.25">
      <c r="A11" s="77" t="s">
        <v>104</v>
      </c>
    </row>
    <row r="13" spans="1:4" ht="13" x14ac:dyDescent="0.3">
      <c r="A13" s="79" t="s">
        <v>98</v>
      </c>
    </row>
    <row r="14" spans="1:4" x14ac:dyDescent="0.25">
      <c r="A14" s="25" t="s">
        <v>95</v>
      </c>
    </row>
    <row r="15" spans="1:4" x14ac:dyDescent="0.25">
      <c r="A15" s="25" t="s">
        <v>96</v>
      </c>
    </row>
    <row r="16" spans="1:4" x14ac:dyDescent="0.25">
      <c r="A16" s="25" t="s">
        <v>97</v>
      </c>
    </row>
    <row r="17" spans="1:1" ht="25" x14ac:dyDescent="0.25">
      <c r="A17" s="77" t="s">
        <v>105</v>
      </c>
    </row>
    <row r="18" spans="1:1" ht="37.5" x14ac:dyDescent="0.25">
      <c r="A18" s="77" t="s">
        <v>106</v>
      </c>
    </row>
    <row r="19" spans="1:1" x14ac:dyDescent="0.25">
      <c r="A19" s="77" t="s">
        <v>99</v>
      </c>
    </row>
    <row r="20" spans="1:1" ht="25" x14ac:dyDescent="0.25">
      <c r="A20" s="83" t="s">
        <v>112</v>
      </c>
    </row>
    <row r="22" spans="1:1" ht="13" x14ac:dyDescent="0.3">
      <c r="A22" s="118" t="s">
        <v>117</v>
      </c>
    </row>
    <row r="23" spans="1:1" x14ac:dyDescent="0.25">
      <c r="A23" s="66" t="s">
        <v>118</v>
      </c>
    </row>
    <row r="24" spans="1:1" x14ac:dyDescent="0.25">
      <c r="A24" s="66" t="s">
        <v>119</v>
      </c>
    </row>
    <row r="25" spans="1:1" x14ac:dyDescent="0.25">
      <c r="A25" s="66" t="s">
        <v>120</v>
      </c>
    </row>
    <row r="26" spans="1:1" x14ac:dyDescent="0.25">
      <c r="A26" s="66" t="s">
        <v>121</v>
      </c>
    </row>
    <row r="28" spans="1:1" ht="13" x14ac:dyDescent="0.3">
      <c r="A28" s="118" t="s">
        <v>203</v>
      </c>
    </row>
    <row r="29" spans="1:1" x14ac:dyDescent="0.25">
      <c r="A29" s="66" t="s">
        <v>204</v>
      </c>
    </row>
    <row r="30" spans="1:1" x14ac:dyDescent="0.25">
      <c r="A30" s="25" t="s">
        <v>205</v>
      </c>
    </row>
    <row r="32" spans="1:1" ht="13" x14ac:dyDescent="0.3">
      <c r="A32" s="118" t="s">
        <v>242</v>
      </c>
    </row>
    <row r="33" spans="1:1" ht="25" x14ac:dyDescent="0.25">
      <c r="A33" s="77" t="s">
        <v>243</v>
      </c>
    </row>
    <row r="34" spans="1:1" x14ac:dyDescent="0.25">
      <c r="A34" s="66" t="s">
        <v>120</v>
      </c>
    </row>
    <row r="36" spans="1:1" ht="13" x14ac:dyDescent="0.3">
      <c r="A36" s="118" t="s">
        <v>389</v>
      </c>
    </row>
    <row r="37" spans="1:1" x14ac:dyDescent="0.25">
      <c r="A37" s="77" t="s">
        <v>390</v>
      </c>
    </row>
  </sheetData>
  <pageMargins left="0.7" right="0.7" top="0.75" bottom="0.75" header="0.3" footer="0.3"/>
  <pageSetup orientation="portrait" verticalDpi="9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L3444"/>
  <sheetViews>
    <sheetView zoomScaleNormal="100" workbookViewId="0">
      <pane xSplit="2" ySplit="4" topLeftCell="M1804" activePane="bottomRight" state="frozen"/>
      <selection sqref="A1:D1"/>
      <selection pane="topRight" sqref="A1:D1"/>
      <selection pane="bottomLeft" sqref="A1:D1"/>
      <selection pane="bottomRight" activeCell="A3045" sqref="A3045:B3444"/>
    </sheetView>
  </sheetViews>
  <sheetFormatPr defaultColWidth="9.453125" defaultRowHeight="12.5" x14ac:dyDescent="0.25"/>
  <cols>
    <col min="1" max="1" width="10.54296875" style="2" bestFit="1" customWidth="1"/>
    <col min="2" max="2" width="11.453125" style="2" bestFit="1" customWidth="1"/>
    <col min="3" max="3" width="9.453125" style="2" bestFit="1" customWidth="1"/>
    <col min="4" max="5" width="12.54296875" style="2" bestFit="1" customWidth="1"/>
    <col min="6" max="6" width="9.453125" style="2" bestFit="1" customWidth="1"/>
    <col min="7" max="8" width="12.54296875" style="2" bestFit="1" customWidth="1"/>
    <col min="9" max="9" width="9.453125" style="2" bestFit="1" customWidth="1"/>
    <col min="10" max="11" width="12.54296875" style="2" bestFit="1" customWidth="1"/>
    <col min="12" max="12" width="9.453125" style="2" bestFit="1" customWidth="1"/>
    <col min="13" max="14" width="12.54296875" style="2" bestFit="1" customWidth="1"/>
    <col min="15" max="15" width="9.453125" style="2" bestFit="1" customWidth="1"/>
    <col min="16" max="17" width="12.54296875" style="2" bestFit="1" customWidth="1"/>
    <col min="18" max="18" width="9.453125" style="2" bestFit="1" customWidth="1"/>
    <col min="19" max="20" width="12.54296875" style="2" bestFit="1" customWidth="1"/>
    <col min="21" max="21" width="9.453125" style="2" bestFit="1" customWidth="1"/>
    <col min="22" max="23" width="12.54296875" style="2" bestFit="1" customWidth="1"/>
    <col min="24" max="24" width="9.453125" style="2" bestFit="1" customWidth="1"/>
    <col min="25" max="26" width="12.54296875" style="2" bestFit="1" customWidth="1"/>
    <col min="27" max="27" width="9.453125" style="2" bestFit="1" customWidth="1"/>
    <col min="28" max="29" width="12.54296875" style="2" bestFit="1" customWidth="1"/>
    <col min="30" max="30" width="9.453125" style="2" bestFit="1" customWidth="1"/>
    <col min="31" max="32" width="12.54296875" style="2" bestFit="1" customWidth="1"/>
    <col min="33" max="33" width="9.453125" style="2" bestFit="1" customWidth="1"/>
    <col min="34" max="35" width="12.54296875" style="2" bestFit="1" customWidth="1"/>
    <col min="36" max="36" width="9.453125" style="2" bestFit="1" customWidth="1"/>
    <col min="37" max="38" width="12.54296875" style="2" bestFit="1" customWidth="1"/>
    <col min="39" max="16384" width="9.453125" style="2"/>
  </cols>
  <sheetData>
    <row r="1" spans="1:38" ht="15.5" x14ac:dyDescent="0.35">
      <c r="A1" s="742" t="s">
        <v>113</v>
      </c>
      <c r="B1" s="742"/>
      <c r="C1" s="742"/>
      <c r="D1" s="742"/>
      <c r="E1" s="763"/>
      <c r="F1" s="763"/>
      <c r="G1" s="763"/>
      <c r="H1" s="763"/>
      <c r="I1" s="763"/>
      <c r="J1" s="763"/>
      <c r="K1" s="763"/>
      <c r="L1" s="763"/>
      <c r="M1" s="763"/>
      <c r="N1" s="763"/>
      <c r="O1" s="763"/>
      <c r="P1" s="763"/>
      <c r="Q1" s="763"/>
      <c r="R1" s="763"/>
      <c r="S1" s="763"/>
      <c r="T1" s="763"/>
      <c r="U1" s="763"/>
      <c r="V1" s="763"/>
      <c r="W1" s="763"/>
      <c r="X1" s="763"/>
      <c r="Y1" s="763"/>
      <c r="Z1" s="763"/>
      <c r="AA1" s="763"/>
      <c r="AB1" s="763"/>
      <c r="AC1" s="763"/>
      <c r="AD1" s="763"/>
      <c r="AE1" s="763"/>
      <c r="AF1" s="763"/>
      <c r="AG1" s="763"/>
      <c r="AH1" s="763"/>
      <c r="AI1" s="763"/>
      <c r="AJ1" s="763"/>
      <c r="AK1" s="763"/>
      <c r="AL1" s="763"/>
    </row>
    <row r="2" spans="1:38" ht="13" thickBot="1" x14ac:dyDescent="0.3"/>
    <row r="3" spans="1:38" ht="13" x14ac:dyDescent="0.25">
      <c r="A3" s="780" t="s">
        <v>71</v>
      </c>
      <c r="B3" s="780" t="s">
        <v>192</v>
      </c>
      <c r="C3" s="836" t="s">
        <v>1</v>
      </c>
      <c r="D3" s="837"/>
      <c r="E3" s="837"/>
      <c r="F3" s="836" t="s">
        <v>2</v>
      </c>
      <c r="G3" s="837"/>
      <c r="H3" s="837"/>
      <c r="I3" s="836" t="s">
        <v>3</v>
      </c>
      <c r="J3" s="837"/>
      <c r="K3" s="837"/>
      <c r="L3" s="767" t="s">
        <v>18</v>
      </c>
      <c r="M3" s="768"/>
      <c r="N3" s="838"/>
      <c r="O3" s="767" t="s">
        <v>44</v>
      </c>
      <c r="P3" s="768"/>
      <c r="Q3" s="838"/>
      <c r="R3" s="767" t="s">
        <v>45</v>
      </c>
      <c r="S3" s="768"/>
      <c r="T3" s="838"/>
      <c r="U3" s="767" t="s">
        <v>40</v>
      </c>
      <c r="V3" s="768"/>
      <c r="W3" s="838"/>
      <c r="X3" s="767" t="s">
        <v>41</v>
      </c>
      <c r="Y3" s="768"/>
      <c r="Z3" s="838"/>
      <c r="AA3" s="767" t="s">
        <v>42</v>
      </c>
      <c r="AB3" s="768"/>
      <c r="AC3" s="838"/>
      <c r="AD3" s="767" t="s">
        <v>111</v>
      </c>
      <c r="AE3" s="768"/>
      <c r="AF3" s="838"/>
      <c r="AG3" s="767" t="s">
        <v>43</v>
      </c>
      <c r="AH3" s="768"/>
      <c r="AI3" s="838"/>
      <c r="AJ3" s="767" t="s">
        <v>114</v>
      </c>
      <c r="AK3" s="768"/>
      <c r="AL3" s="838"/>
    </row>
    <row r="4" spans="1:38" ht="13.5" thickBot="1" x14ac:dyDescent="0.3">
      <c r="A4" s="781"/>
      <c r="B4" s="781"/>
      <c r="C4" s="319" t="s">
        <v>62</v>
      </c>
      <c r="D4" s="292" t="s">
        <v>86</v>
      </c>
      <c r="E4" s="292" t="s">
        <v>87</v>
      </c>
      <c r="F4" s="319" t="s">
        <v>62</v>
      </c>
      <c r="G4" s="292" t="s">
        <v>86</v>
      </c>
      <c r="H4" s="292" t="s">
        <v>87</v>
      </c>
      <c r="I4" s="319" t="s">
        <v>62</v>
      </c>
      <c r="J4" s="292" t="s">
        <v>86</v>
      </c>
      <c r="K4" s="292" t="s">
        <v>87</v>
      </c>
      <c r="L4" s="319" t="s">
        <v>62</v>
      </c>
      <c r="M4" s="292" t="s">
        <v>86</v>
      </c>
      <c r="N4" s="292" t="s">
        <v>87</v>
      </c>
      <c r="O4" s="319" t="s">
        <v>62</v>
      </c>
      <c r="P4" s="292" t="s">
        <v>86</v>
      </c>
      <c r="Q4" s="292" t="s">
        <v>87</v>
      </c>
      <c r="R4" s="319" t="s">
        <v>62</v>
      </c>
      <c r="S4" s="292" t="s">
        <v>86</v>
      </c>
      <c r="T4" s="292" t="s">
        <v>87</v>
      </c>
      <c r="U4" s="319" t="s">
        <v>62</v>
      </c>
      <c r="V4" s="292" t="s">
        <v>86</v>
      </c>
      <c r="W4" s="292" t="s">
        <v>87</v>
      </c>
      <c r="X4" s="319" t="s">
        <v>62</v>
      </c>
      <c r="Y4" s="292" t="s">
        <v>86</v>
      </c>
      <c r="Z4" s="292" t="s">
        <v>87</v>
      </c>
      <c r="AA4" s="319" t="s">
        <v>62</v>
      </c>
      <c r="AB4" s="292" t="s">
        <v>86</v>
      </c>
      <c r="AC4" s="292" t="s">
        <v>87</v>
      </c>
      <c r="AD4" s="319" t="s">
        <v>62</v>
      </c>
      <c r="AE4" s="292" t="s">
        <v>86</v>
      </c>
      <c r="AF4" s="292" t="s">
        <v>87</v>
      </c>
      <c r="AG4" s="319" t="s">
        <v>62</v>
      </c>
      <c r="AH4" s="292" t="s">
        <v>86</v>
      </c>
      <c r="AI4" s="292" t="s">
        <v>87</v>
      </c>
      <c r="AJ4" s="319" t="s">
        <v>62</v>
      </c>
      <c r="AK4" s="292" t="s">
        <v>86</v>
      </c>
      <c r="AL4" s="292" t="s">
        <v>87</v>
      </c>
    </row>
    <row r="5" spans="1:38" ht="13" x14ac:dyDescent="0.3">
      <c r="A5" s="69">
        <v>1975</v>
      </c>
      <c r="B5" s="70">
        <v>0</v>
      </c>
      <c r="C5" s="84">
        <v>30.67723204</v>
      </c>
      <c r="D5" s="85">
        <v>54.305812123999999</v>
      </c>
      <c r="E5" s="86">
        <v>13.249831503343515</v>
      </c>
      <c r="F5" s="84">
        <v>4.3064650499999999</v>
      </c>
      <c r="G5" s="85">
        <v>10.396944637000001</v>
      </c>
      <c r="H5" s="86">
        <v>0.82488025579637891</v>
      </c>
      <c r="I5" s="84">
        <v>2.6708192199999998</v>
      </c>
      <c r="J5" s="85">
        <v>4.1478943045000003</v>
      </c>
      <c r="K5" s="86">
        <v>4.631388532627585</v>
      </c>
      <c r="L5" s="84">
        <v>3.5265379999999999E-2</v>
      </c>
      <c r="M5" s="85">
        <v>0.18622640300000001</v>
      </c>
      <c r="N5" s="86">
        <v>2.4556601517375289E-2</v>
      </c>
      <c r="O5" s="84">
        <v>8.5884677895981074E-2</v>
      </c>
      <c r="P5" s="85">
        <v>9.7400354356636271E-2</v>
      </c>
      <c r="Q5" s="86">
        <v>6.845945794622009E-2</v>
      </c>
      <c r="R5" s="84">
        <v>2.387880057413036E-2</v>
      </c>
      <c r="S5" s="85">
        <v>2.8371640324214794E-2</v>
      </c>
      <c r="T5" s="86">
        <v>2.9226080477215623E-2</v>
      </c>
      <c r="U5" s="84">
        <v>1.7004669900000002E-2</v>
      </c>
      <c r="V5" s="85">
        <v>4.7339926215000001E-2</v>
      </c>
      <c r="W5" s="86">
        <v>5.7446014771161298E-3</v>
      </c>
      <c r="X5" s="84">
        <v>1.0091111000000001E-3</v>
      </c>
      <c r="Y5" s="85">
        <v>5.2148485450000002E-3</v>
      </c>
      <c r="Z5" s="86">
        <v>5.1509771023714726E-4</v>
      </c>
      <c r="AA5" s="84">
        <v>7.9294451799999999E-2</v>
      </c>
      <c r="AB5" s="85">
        <v>0.20419567675</v>
      </c>
      <c r="AC5" s="86">
        <v>4.2656653965754104E-2</v>
      </c>
      <c r="AD5" s="84">
        <v>7.3679369000000001E-3</v>
      </c>
      <c r="AE5" s="85">
        <v>4.2017676359999999E-2</v>
      </c>
      <c r="AF5" s="86">
        <v>4.6789811962989532E-3</v>
      </c>
      <c r="AG5" s="84">
        <v>4.5295439399999998E-2</v>
      </c>
      <c r="AH5" s="85">
        <v>0.13817152133999999</v>
      </c>
      <c r="AI5" s="86">
        <v>8.8062687364920487E-3</v>
      </c>
      <c r="AJ5" s="87">
        <v>0</v>
      </c>
      <c r="AK5" s="88">
        <v>0</v>
      </c>
      <c r="AL5" s="88">
        <v>0</v>
      </c>
    </row>
    <row r="6" spans="1:38" ht="13" x14ac:dyDescent="0.3">
      <c r="A6" s="71">
        <v>1975</v>
      </c>
      <c r="B6" s="718">
        <v>1</v>
      </c>
      <c r="C6" s="89">
        <v>34.846556419999999</v>
      </c>
      <c r="D6" s="90">
        <v>60.3135988915</v>
      </c>
      <c r="E6" s="91">
        <v>13.28098012373844</v>
      </c>
      <c r="F6" s="89">
        <v>4.9752206299999999</v>
      </c>
      <c r="G6" s="90">
        <v>10.949322152500001</v>
      </c>
      <c r="H6" s="91">
        <v>0.82751815498906534</v>
      </c>
      <c r="I6" s="89">
        <v>3.0123376500000001</v>
      </c>
      <c r="J6" s="90">
        <v>4.2898095429999996</v>
      </c>
      <c r="K6" s="91">
        <v>4.6428905890541978</v>
      </c>
      <c r="L6" s="89">
        <v>3.5165370000000001E-2</v>
      </c>
      <c r="M6" s="90">
        <v>0.17753553399999999</v>
      </c>
      <c r="N6" s="91">
        <v>2.4619679184476093E-2</v>
      </c>
      <c r="O6" s="89">
        <v>8.5884677895981074E-2</v>
      </c>
      <c r="P6" s="90">
        <v>9.7400354356636271E-2</v>
      </c>
      <c r="Q6" s="91">
        <v>6.7630252505792687E-2</v>
      </c>
      <c r="R6" s="89">
        <v>2.387880057413036E-2</v>
      </c>
      <c r="S6" s="90">
        <v>2.8371640324214794E-2</v>
      </c>
      <c r="T6" s="91">
        <v>2.9331081698238198E-2</v>
      </c>
      <c r="U6" s="89">
        <v>2.2018722399999999E-2</v>
      </c>
      <c r="V6" s="90">
        <v>5.1271216644999999E-2</v>
      </c>
      <c r="W6" s="91">
        <v>5.7518258506886666E-3</v>
      </c>
      <c r="X6" s="89">
        <v>1.3070232999999999E-3</v>
      </c>
      <c r="Y6" s="90">
        <v>5.5414714100000002E-3</v>
      </c>
      <c r="Z6" s="91">
        <v>5.1674357186876963E-4</v>
      </c>
      <c r="AA6" s="89">
        <v>9.5572191599999995E-2</v>
      </c>
      <c r="AB6" s="90">
        <v>0.21738054693</v>
      </c>
      <c r="AC6" s="91">
        <v>4.2756170596529322E-2</v>
      </c>
      <c r="AD6" s="89">
        <v>9.5417090000000006E-3</v>
      </c>
      <c r="AE6" s="90">
        <v>4.4980859939999999E-2</v>
      </c>
      <c r="AF6" s="91">
        <v>4.6908195755769339E-3</v>
      </c>
      <c r="AG6" s="89">
        <v>5.8652981600000001E-2</v>
      </c>
      <c r="AH6" s="90">
        <v>0.14922361895</v>
      </c>
      <c r="AI6" s="91">
        <v>8.8318947015883584E-3</v>
      </c>
      <c r="AJ6" s="92">
        <v>0</v>
      </c>
      <c r="AK6" s="93">
        <v>0</v>
      </c>
      <c r="AL6" s="93">
        <v>0</v>
      </c>
    </row>
    <row r="7" spans="1:38" ht="13" x14ac:dyDescent="0.3">
      <c r="A7" s="71">
        <v>1975</v>
      </c>
      <c r="B7" s="718">
        <v>2</v>
      </c>
      <c r="C7" s="89">
        <v>42.143803900000002</v>
      </c>
      <c r="D7" s="90">
        <v>67.262822560000004</v>
      </c>
      <c r="E7" s="91">
        <v>20.167152993809346</v>
      </c>
      <c r="F7" s="89">
        <v>5.77921043</v>
      </c>
      <c r="G7" s="90">
        <v>11.6161534465</v>
      </c>
      <c r="H7" s="91">
        <v>1.2306084133557256</v>
      </c>
      <c r="I7" s="89">
        <v>3.3870742100000002</v>
      </c>
      <c r="J7" s="90">
        <v>4.6600054530000001</v>
      </c>
      <c r="K7" s="91">
        <v>5.1571977172755208</v>
      </c>
      <c r="L7" s="89">
        <v>3.7065559999999997E-2</v>
      </c>
      <c r="M7" s="90">
        <v>0.1782006005</v>
      </c>
      <c r="N7" s="91">
        <v>2.8186626589386775E-2</v>
      </c>
      <c r="O7" s="89">
        <v>8.5884677895981074E-2</v>
      </c>
      <c r="P7" s="90">
        <v>9.7400354356636271E-2</v>
      </c>
      <c r="Q7" s="91">
        <v>0.1014600407255276</v>
      </c>
      <c r="R7" s="89">
        <v>2.387880057413036E-2</v>
      </c>
      <c r="S7" s="90">
        <v>2.8371640324214794E-2</v>
      </c>
      <c r="T7" s="91">
        <v>6.0937258928487802E-2</v>
      </c>
      <c r="U7" s="89">
        <v>2.7608964199999999E-2</v>
      </c>
      <c r="V7" s="90">
        <v>5.570707062E-2</v>
      </c>
      <c r="W7" s="91">
        <v>8.5867917580838594E-3</v>
      </c>
      <c r="X7" s="89">
        <v>1.6380915999999999E-3</v>
      </c>
      <c r="Y7" s="90">
        <v>5.9224454149999998E-3</v>
      </c>
      <c r="Z7" s="91">
        <v>7.6845400731403275E-4</v>
      </c>
      <c r="AA7" s="89">
        <v>0.11393933990000001</v>
      </c>
      <c r="AB7" s="90">
        <v>0.23259523194500001</v>
      </c>
      <c r="AC7" s="91">
        <v>6.3288901825452021E-2</v>
      </c>
      <c r="AD7" s="89">
        <v>1.19631437E-2</v>
      </c>
      <c r="AE7" s="90">
        <v>4.8363762370000001E-2</v>
      </c>
      <c r="AF7" s="91">
        <v>6.9417487922086183E-3</v>
      </c>
      <c r="AG7" s="89">
        <v>7.3541798800000002E-2</v>
      </c>
      <c r="AH7" s="90">
        <v>0.161740674015</v>
      </c>
      <c r="AI7" s="91">
        <v>1.3079390329683548E-2</v>
      </c>
      <c r="AJ7" s="92">
        <v>0</v>
      </c>
      <c r="AK7" s="93">
        <v>0</v>
      </c>
      <c r="AL7" s="93">
        <v>0</v>
      </c>
    </row>
    <row r="8" spans="1:38" ht="13" x14ac:dyDescent="0.3">
      <c r="A8" s="71">
        <v>1975</v>
      </c>
      <c r="B8" s="718">
        <v>3</v>
      </c>
      <c r="C8" s="89">
        <v>48.752281369999999</v>
      </c>
      <c r="D8" s="90">
        <v>73.9443945525</v>
      </c>
      <c r="E8" s="91">
        <v>13.342235376075699</v>
      </c>
      <c r="F8" s="89">
        <v>6.53425747</v>
      </c>
      <c r="G8" s="90">
        <v>12.295643081</v>
      </c>
      <c r="H8" s="91">
        <v>0.83279829378236414</v>
      </c>
      <c r="I8" s="89">
        <v>3.73810603</v>
      </c>
      <c r="J8" s="90">
        <v>4.8633845139999998</v>
      </c>
      <c r="K8" s="91">
        <v>4.6479760779985204</v>
      </c>
      <c r="L8" s="89">
        <v>3.6765529999999998E-2</v>
      </c>
      <c r="M8" s="90">
        <v>0.16408918950000001</v>
      </c>
      <c r="N8" s="91">
        <v>2.4658393875780657E-2</v>
      </c>
      <c r="O8" s="89">
        <v>8.5884677895981074E-2</v>
      </c>
      <c r="P8" s="90">
        <v>9.7400354356636271E-2</v>
      </c>
      <c r="Q8" s="91">
        <v>6.8284165491402399E-2</v>
      </c>
      <c r="R8" s="89">
        <v>2.387880057413036E-2</v>
      </c>
      <c r="S8" s="90">
        <v>2.8371640324214794E-2</v>
      </c>
      <c r="T8" s="91">
        <v>2.9765504175070914E-2</v>
      </c>
      <c r="U8" s="89">
        <v>3.3020575599999998E-2</v>
      </c>
      <c r="V8" s="90">
        <v>6.000637122E-2</v>
      </c>
      <c r="W8" s="91">
        <v>5.7538981484930897E-3</v>
      </c>
      <c r="X8" s="89">
        <v>1.9590531000000001E-3</v>
      </c>
      <c r="Y8" s="90">
        <v>6.2880617750000001E-3</v>
      </c>
      <c r="Z8" s="91">
        <v>5.20040601167636E-4</v>
      </c>
      <c r="AA8" s="89">
        <v>0.13190142460000001</v>
      </c>
      <c r="AB8" s="90">
        <v>0.247529066715</v>
      </c>
      <c r="AC8" s="91">
        <v>4.2912788649341949E-2</v>
      </c>
      <c r="AD8" s="89">
        <v>1.4308314799999999E-2</v>
      </c>
      <c r="AE8" s="90">
        <v>5.1657573205000001E-2</v>
      </c>
      <c r="AF8" s="91">
        <v>4.7108953864002856E-3</v>
      </c>
      <c r="AG8" s="89">
        <v>8.7955970699999997E-2</v>
      </c>
      <c r="AH8" s="90">
        <v>0.173866838705</v>
      </c>
      <c r="AI8" s="91">
        <v>8.8801379769133746E-3</v>
      </c>
      <c r="AJ8" s="92">
        <v>0</v>
      </c>
      <c r="AK8" s="93">
        <v>0</v>
      </c>
      <c r="AL8" s="93">
        <v>0</v>
      </c>
    </row>
    <row r="9" spans="1:38" ht="13" x14ac:dyDescent="0.3">
      <c r="A9" s="71">
        <v>1975</v>
      </c>
      <c r="B9" s="718">
        <v>4</v>
      </c>
      <c r="C9" s="89">
        <v>55.505541460000003</v>
      </c>
      <c r="D9" s="90">
        <v>80.464766657499993</v>
      </c>
      <c r="E9" s="91">
        <v>13.925095943831913</v>
      </c>
      <c r="F9" s="89">
        <v>7.28789569</v>
      </c>
      <c r="G9" s="90">
        <v>12.980527299</v>
      </c>
      <c r="H9" s="91">
        <v>0.85130901553654348</v>
      </c>
      <c r="I9" s="89">
        <v>4.0186013000000003</v>
      </c>
      <c r="J9" s="90">
        <v>4.9610743350000002</v>
      </c>
      <c r="K9" s="91">
        <v>4.6854137201376256</v>
      </c>
      <c r="L9" s="89">
        <v>3.5165370000000001E-2</v>
      </c>
      <c r="M9" s="90">
        <v>0.153253106</v>
      </c>
      <c r="N9" s="91">
        <v>3.5340825197778973E-2</v>
      </c>
      <c r="O9" s="89">
        <v>8.5884677895981074E-2</v>
      </c>
      <c r="P9" s="90">
        <v>9.7400354356636271E-2</v>
      </c>
      <c r="Q9" s="91">
        <v>6.9580967921416562E-2</v>
      </c>
      <c r="R9" s="89">
        <v>2.387880057413036E-2</v>
      </c>
      <c r="S9" s="90">
        <v>2.8371640324214794E-2</v>
      </c>
      <c r="T9" s="91">
        <v>3.0006262521925068E-2</v>
      </c>
      <c r="U9" s="89">
        <v>3.8314113300000001E-2</v>
      </c>
      <c r="V9" s="90">
        <v>6.4398837170000001E-2</v>
      </c>
      <c r="W9" s="91">
        <v>5.8596993615221684E-3</v>
      </c>
      <c r="X9" s="89">
        <v>2.2741834000000001E-3</v>
      </c>
      <c r="Y9" s="90">
        <v>6.6529191499999996E-3</v>
      </c>
      <c r="Z9" s="91">
        <v>5.3160104367048653E-4</v>
      </c>
      <c r="AA9" s="89">
        <v>0.1496867465</v>
      </c>
      <c r="AB9" s="90">
        <v>0.26292928963500001</v>
      </c>
      <c r="AC9" s="91">
        <v>4.3787736185650093E-2</v>
      </c>
      <c r="AD9" s="89">
        <v>1.66014812E-2</v>
      </c>
      <c r="AE9" s="90">
        <v>5.4993668510000003E-2</v>
      </c>
      <c r="AF9" s="91">
        <v>4.8088139257529364E-3</v>
      </c>
      <c r="AG9" s="89">
        <v>0.102058175</v>
      </c>
      <c r="AH9" s="90">
        <v>0.186223666925</v>
      </c>
      <c r="AI9" s="91">
        <v>9.0716722929562853E-3</v>
      </c>
      <c r="AJ9" s="92">
        <v>0</v>
      </c>
      <c r="AK9" s="93">
        <v>0</v>
      </c>
      <c r="AL9" s="93">
        <v>0</v>
      </c>
    </row>
    <row r="10" spans="1:38" ht="13" x14ac:dyDescent="0.3">
      <c r="A10" s="71">
        <v>1975</v>
      </c>
      <c r="B10" s="718">
        <v>5</v>
      </c>
      <c r="C10" s="89">
        <v>61.636266280000001</v>
      </c>
      <c r="D10" s="90">
        <v>86.355737149500001</v>
      </c>
      <c r="E10" s="91">
        <v>13.98482349984017</v>
      </c>
      <c r="F10" s="89">
        <v>8.0217163100000004</v>
      </c>
      <c r="G10" s="90">
        <v>13.615965217499999</v>
      </c>
      <c r="H10" s="91">
        <v>0.85549518194274099</v>
      </c>
      <c r="I10" s="89">
        <v>4.2662412500000002</v>
      </c>
      <c r="J10" s="90">
        <v>5.0586247870000003</v>
      </c>
      <c r="K10" s="91">
        <v>4.6925965278303892</v>
      </c>
      <c r="L10" s="89">
        <v>3.5865439999999998E-2</v>
      </c>
      <c r="M10" s="90">
        <v>0.1542082015</v>
      </c>
      <c r="N10" s="91">
        <v>3.5403980671338736E-2</v>
      </c>
      <c r="O10" s="89">
        <v>8.5884677895981074E-2</v>
      </c>
      <c r="P10" s="90">
        <v>9.7400354356636271E-2</v>
      </c>
      <c r="Q10" s="91">
        <v>6.9734980940404798E-2</v>
      </c>
      <c r="R10" s="89">
        <v>2.387880057413036E-2</v>
      </c>
      <c r="S10" s="90">
        <v>2.8371640324214794E-2</v>
      </c>
      <c r="T10" s="91">
        <v>3.0280887880012562E-2</v>
      </c>
      <c r="U10" s="89">
        <v>4.3511348200000001E-2</v>
      </c>
      <c r="V10" s="90">
        <v>6.8732974944999997E-2</v>
      </c>
      <c r="W10" s="91">
        <v>5.8669539288676489E-3</v>
      </c>
      <c r="X10" s="89">
        <v>2.5820316E-3</v>
      </c>
      <c r="Y10" s="90">
        <v>7.0083645550000004E-3</v>
      </c>
      <c r="Z10" s="91">
        <v>5.3421363081416215E-4</v>
      </c>
      <c r="AA10" s="89">
        <v>0.16740281260000001</v>
      </c>
      <c r="AB10" s="90">
        <v>0.27834843112000002</v>
      </c>
      <c r="AC10" s="91">
        <v>4.3930834158286879E-2</v>
      </c>
      <c r="AD10" s="89">
        <v>1.8853992600000001E-2</v>
      </c>
      <c r="AE10" s="90">
        <v>5.8298484859999999E-2</v>
      </c>
      <c r="AF10" s="91">
        <v>4.8263430924281219E-3</v>
      </c>
      <c r="AG10" s="89">
        <v>0.1159011754</v>
      </c>
      <c r="AH10" s="90">
        <v>0.19840759014000001</v>
      </c>
      <c r="AI10" s="91">
        <v>9.1112810272889477E-3</v>
      </c>
      <c r="AJ10" s="92">
        <v>0</v>
      </c>
      <c r="AK10" s="93">
        <v>0</v>
      </c>
      <c r="AL10" s="93">
        <v>0</v>
      </c>
    </row>
    <row r="11" spans="1:38" ht="13" x14ac:dyDescent="0.3">
      <c r="A11" s="71">
        <v>1975</v>
      </c>
      <c r="B11" s="718">
        <v>6</v>
      </c>
      <c r="C11" s="89">
        <v>56.267697779999999</v>
      </c>
      <c r="D11" s="90">
        <v>82.473806044</v>
      </c>
      <c r="E11" s="91">
        <v>28.22906392597152</v>
      </c>
      <c r="F11" s="89">
        <v>7.9339237899999997</v>
      </c>
      <c r="G11" s="90">
        <v>13.563149669</v>
      </c>
      <c r="H11" s="91">
        <v>2.295841406061756</v>
      </c>
      <c r="I11" s="89">
        <v>4.5167573499999998</v>
      </c>
      <c r="J11" s="90">
        <v>5.1567992565000003</v>
      </c>
      <c r="K11" s="91">
        <v>6.4039095048121757</v>
      </c>
      <c r="L11" s="89">
        <v>3.5065359999999997E-2</v>
      </c>
      <c r="M11" s="90">
        <v>0.14779756050000001</v>
      </c>
      <c r="N11" s="91">
        <v>3.8933266964064316E-2</v>
      </c>
      <c r="O11" s="89">
        <v>8.5884677895981074E-2</v>
      </c>
      <c r="P11" s="90">
        <v>9.7400354356636271E-2</v>
      </c>
      <c r="Q11" s="91">
        <v>6.3125970768637268E-2</v>
      </c>
      <c r="R11" s="89">
        <v>2.387880057413036E-2</v>
      </c>
      <c r="S11" s="90">
        <v>2.8371640324214794E-2</v>
      </c>
      <c r="T11" s="91">
        <v>3.0602317884515267E-2</v>
      </c>
      <c r="U11" s="89">
        <v>4.1023998499999999E-2</v>
      </c>
      <c r="V11" s="90">
        <v>6.5886356854999995E-2</v>
      </c>
      <c r="W11" s="91">
        <v>1.566168631529272E-2</v>
      </c>
      <c r="X11" s="89">
        <v>2.4343398E-3</v>
      </c>
      <c r="Y11" s="90">
        <v>6.9295964399999996E-3</v>
      </c>
      <c r="Z11" s="91">
        <v>1.4336403795807435E-3</v>
      </c>
      <c r="AA11" s="89">
        <v>0.16132720740000001</v>
      </c>
      <c r="AB11" s="90">
        <v>0.27140204610500002</v>
      </c>
      <c r="AC11" s="91">
        <v>0.11783810813881339</v>
      </c>
      <c r="AD11" s="89">
        <v>1.7776279999999998E-2</v>
      </c>
      <c r="AE11" s="90">
        <v>5.5949502120000001E-2</v>
      </c>
      <c r="AF11" s="91">
        <v>1.2952768277716671E-2</v>
      </c>
      <c r="AG11" s="89">
        <v>0.10927506569999999</v>
      </c>
      <c r="AH11" s="90">
        <v>0.19076269979499999</v>
      </c>
      <c r="AI11" s="91">
        <v>2.4467817123580975E-2</v>
      </c>
      <c r="AJ11" s="92">
        <v>0</v>
      </c>
      <c r="AK11" s="93">
        <v>0</v>
      </c>
      <c r="AL11" s="93">
        <v>0</v>
      </c>
    </row>
    <row r="12" spans="1:38" ht="13" x14ac:dyDescent="0.3">
      <c r="A12" s="71">
        <v>1975</v>
      </c>
      <c r="B12" s="718">
        <v>7</v>
      </c>
      <c r="C12" s="89">
        <v>54.774058930000002</v>
      </c>
      <c r="D12" s="90">
        <v>78.284323430000001</v>
      </c>
      <c r="E12" s="91">
        <v>26.265144263601389</v>
      </c>
      <c r="F12" s="89">
        <v>8.2757844299999999</v>
      </c>
      <c r="G12" s="90">
        <v>13.979938942</v>
      </c>
      <c r="H12" s="91">
        <v>2.3535576335875072</v>
      </c>
      <c r="I12" s="89">
        <v>4.7654931700000001</v>
      </c>
      <c r="J12" s="90">
        <v>5.2560716489999999</v>
      </c>
      <c r="K12" s="91">
        <v>6.0016375916858342</v>
      </c>
      <c r="L12" s="89">
        <v>3.5865439999999998E-2</v>
      </c>
      <c r="M12" s="90">
        <v>0.148682649</v>
      </c>
      <c r="N12" s="91">
        <v>3.939066485844582E-2</v>
      </c>
      <c r="O12" s="89">
        <v>8.5884677895981074E-2</v>
      </c>
      <c r="P12" s="90">
        <v>9.7400354356636271E-2</v>
      </c>
      <c r="Q12" s="91">
        <v>6.7158071098165906E-2</v>
      </c>
      <c r="R12" s="89">
        <v>2.387880057413036E-2</v>
      </c>
      <c r="S12" s="90">
        <v>2.8371640324214794E-2</v>
      </c>
      <c r="T12" s="91">
        <v>3.8190201000672663E-2</v>
      </c>
      <c r="U12" s="89">
        <v>4.2086727499999997E-2</v>
      </c>
      <c r="V12" s="90">
        <v>6.7744635095000005E-2</v>
      </c>
      <c r="W12" s="91">
        <v>1.918262910431575E-2</v>
      </c>
      <c r="X12" s="89">
        <v>2.4978392E-3</v>
      </c>
      <c r="Y12" s="90">
        <v>7.1261759599999999E-3</v>
      </c>
      <c r="Z12" s="91">
        <v>1.4696511479531155E-3</v>
      </c>
      <c r="AA12" s="89">
        <v>0.1667577817</v>
      </c>
      <c r="AB12" s="90">
        <v>0.27956557075999999</v>
      </c>
      <c r="AC12" s="91">
        <v>0.10574363929720154</v>
      </c>
      <c r="AD12" s="89">
        <v>1.8235781600000001E-2</v>
      </c>
      <c r="AE12" s="90">
        <v>5.7638357044999998E-2</v>
      </c>
      <c r="AF12" s="91">
        <v>1.3341612455634706E-2</v>
      </c>
      <c r="AG12" s="89">
        <v>0.1121056052</v>
      </c>
      <c r="AH12" s="90">
        <v>0.19617557720500001</v>
      </c>
      <c r="AI12" s="91">
        <v>2.805729676871101E-2</v>
      </c>
      <c r="AJ12" s="92">
        <v>0</v>
      </c>
      <c r="AK12" s="93">
        <v>0</v>
      </c>
      <c r="AL12" s="93">
        <v>0</v>
      </c>
    </row>
    <row r="13" spans="1:38" ht="13" x14ac:dyDescent="0.3">
      <c r="A13" s="71">
        <v>1975</v>
      </c>
      <c r="B13" s="718">
        <v>8</v>
      </c>
      <c r="C13" s="89">
        <v>55.38969093</v>
      </c>
      <c r="D13" s="90">
        <v>78.103885263500004</v>
      </c>
      <c r="E13" s="91">
        <v>27.480681454861216</v>
      </c>
      <c r="F13" s="89">
        <v>8.7971001300000005</v>
      </c>
      <c r="G13" s="90">
        <v>14.525105139000001</v>
      </c>
      <c r="H13" s="91">
        <v>2.3671370178209146</v>
      </c>
      <c r="I13" s="89">
        <v>5.0096076299999996</v>
      </c>
      <c r="J13" s="90">
        <v>5.3559998945</v>
      </c>
      <c r="K13" s="91">
        <v>6.0704946738081169</v>
      </c>
      <c r="L13" s="89">
        <v>3.3865239999999998E-2</v>
      </c>
      <c r="M13" s="90">
        <v>0.13964174500000001</v>
      </c>
      <c r="N13" s="91">
        <v>4.3453339090181439E-2</v>
      </c>
      <c r="O13" s="89">
        <v>8.5884677895981074E-2</v>
      </c>
      <c r="P13" s="90">
        <v>9.7400354356636271E-2</v>
      </c>
      <c r="Q13" s="91">
        <v>6.8169021698201465E-2</v>
      </c>
      <c r="R13" s="89">
        <v>2.387880057413036E-2</v>
      </c>
      <c r="S13" s="90">
        <v>2.8371640324214794E-2</v>
      </c>
      <c r="T13" s="91">
        <v>3.8890397610185465E-2</v>
      </c>
      <c r="U13" s="89">
        <v>4.4354987300000003E-2</v>
      </c>
      <c r="V13" s="90">
        <v>7.04863248E-2</v>
      </c>
      <c r="W13" s="91">
        <v>1.925241423299779E-2</v>
      </c>
      <c r="X13" s="89">
        <v>2.6321478999999999E-3</v>
      </c>
      <c r="Y13" s="90">
        <v>7.3700273199999999E-3</v>
      </c>
      <c r="Z13" s="91">
        <v>1.4781313998626173E-3</v>
      </c>
      <c r="AA13" s="89">
        <v>0.17643222980000001</v>
      </c>
      <c r="AB13" s="90">
        <v>0.290838115555</v>
      </c>
      <c r="AC13" s="91">
        <v>0.10603959328423776</v>
      </c>
      <c r="AD13" s="89">
        <v>1.92187326E-2</v>
      </c>
      <c r="AE13" s="90">
        <v>5.9955760655000002E-2</v>
      </c>
      <c r="AF13" s="91">
        <v>1.3379485723185904E-2</v>
      </c>
      <c r="AG13" s="89">
        <v>0.11814751499999999</v>
      </c>
      <c r="AH13" s="90">
        <v>0.20399546081</v>
      </c>
      <c r="AI13" s="91">
        <v>2.8229287608428247E-2</v>
      </c>
      <c r="AJ13" s="92">
        <v>0</v>
      </c>
      <c r="AK13" s="93">
        <v>0</v>
      </c>
      <c r="AL13" s="93">
        <v>0</v>
      </c>
    </row>
    <row r="14" spans="1:38" ht="13" x14ac:dyDescent="0.3">
      <c r="A14" s="71">
        <v>1975</v>
      </c>
      <c r="B14" s="718">
        <v>9</v>
      </c>
      <c r="C14" s="89">
        <v>57.155370619999999</v>
      </c>
      <c r="D14" s="90">
        <v>79.662295499999999</v>
      </c>
      <c r="E14" s="91">
        <v>27.724895538468264</v>
      </c>
      <c r="F14" s="89">
        <v>9.41155309</v>
      </c>
      <c r="G14" s="90">
        <v>15.110589086499999</v>
      </c>
      <c r="H14" s="91">
        <v>2.3828523102237074</v>
      </c>
      <c r="I14" s="89">
        <v>5.2586740699999996</v>
      </c>
      <c r="J14" s="90">
        <v>5.4586303454999996</v>
      </c>
      <c r="K14" s="91">
        <v>6.0855149109867357</v>
      </c>
      <c r="L14" s="89">
        <v>3.1364990000000002E-2</v>
      </c>
      <c r="M14" s="90">
        <v>0.1290356845</v>
      </c>
      <c r="N14" s="91">
        <v>4.3582908322496894E-2</v>
      </c>
      <c r="O14" s="89">
        <v>8.5884677895981074E-2</v>
      </c>
      <c r="P14" s="90">
        <v>9.7400354356636271E-2</v>
      </c>
      <c r="Q14" s="91">
        <v>6.9462368198275892E-2</v>
      </c>
      <c r="R14" s="89">
        <v>2.387880057413036E-2</v>
      </c>
      <c r="S14" s="90">
        <v>2.8371640324214794E-2</v>
      </c>
      <c r="T14" s="91">
        <v>3.9680462695935115E-2</v>
      </c>
      <c r="U14" s="89">
        <v>4.7123865399999999E-2</v>
      </c>
      <c r="V14" s="90">
        <v>7.349557273E-2</v>
      </c>
      <c r="W14" s="91">
        <v>1.934178247262159E-2</v>
      </c>
      <c r="X14" s="89">
        <v>2.7971569000000002E-3</v>
      </c>
      <c r="Y14" s="90">
        <v>7.6257327200000002E-3</v>
      </c>
      <c r="Z14" s="91">
        <v>1.4879471811727414E-3</v>
      </c>
      <c r="AA14" s="89">
        <v>0.1882396358</v>
      </c>
      <c r="AB14" s="90">
        <v>0.30332242371000001</v>
      </c>
      <c r="AC14" s="91">
        <v>0.10644789335834569</v>
      </c>
      <c r="AD14" s="89">
        <v>2.0418982700000001E-2</v>
      </c>
      <c r="AE14" s="90">
        <v>6.247120305E-2</v>
      </c>
      <c r="AF14" s="91">
        <v>1.3431501074469328E-2</v>
      </c>
      <c r="AG14" s="89">
        <v>0.12552255130000001</v>
      </c>
      <c r="AH14" s="90">
        <v>0.21253716037000001</v>
      </c>
      <c r="AI14" s="91">
        <v>2.8426238207817565E-2</v>
      </c>
      <c r="AJ14" s="92">
        <v>0</v>
      </c>
      <c r="AK14" s="93">
        <v>0</v>
      </c>
      <c r="AL14" s="93">
        <v>0</v>
      </c>
    </row>
    <row r="15" spans="1:38" ht="13" x14ac:dyDescent="0.3">
      <c r="A15" s="71">
        <v>1975</v>
      </c>
      <c r="B15" s="718">
        <v>10</v>
      </c>
      <c r="C15" s="89">
        <v>59.310364239999998</v>
      </c>
      <c r="D15" s="90">
        <v>82.151102472999995</v>
      </c>
      <c r="E15" s="91">
        <v>27.952728932913878</v>
      </c>
      <c r="F15" s="89">
        <v>10.09807859</v>
      </c>
      <c r="G15" s="90">
        <v>15.755473623</v>
      </c>
      <c r="H15" s="91">
        <v>2.3998511058312486</v>
      </c>
      <c r="I15" s="89">
        <v>5.5084491399999997</v>
      </c>
      <c r="J15" s="90">
        <v>5.5645659795000002</v>
      </c>
      <c r="K15" s="91">
        <v>6.1044013675832449</v>
      </c>
      <c r="L15" s="89">
        <v>2.986484E-2</v>
      </c>
      <c r="M15" s="90">
        <v>0.12293507450000001</v>
      </c>
      <c r="N15" s="91">
        <v>5.1877047629189835E-2</v>
      </c>
      <c r="O15" s="89">
        <v>8.5884677895981074E-2</v>
      </c>
      <c r="P15" s="90">
        <v>9.7400354356636271E-2</v>
      </c>
      <c r="Q15" s="91">
        <v>7.0469285362595155E-2</v>
      </c>
      <c r="R15" s="89">
        <v>2.387880057413036E-2</v>
      </c>
      <c r="S15" s="90">
        <v>2.8371640324214794E-2</v>
      </c>
      <c r="T15" s="91">
        <v>4.0499575889673026E-2</v>
      </c>
      <c r="U15" s="89">
        <v>5.0024021600000003E-2</v>
      </c>
      <c r="V15" s="90">
        <v>7.6677482214999995E-2</v>
      </c>
      <c r="W15" s="91">
        <v>1.9441048112363926E-2</v>
      </c>
      <c r="X15" s="89">
        <v>2.9686360000000002E-3</v>
      </c>
      <c r="Y15" s="90">
        <v>7.8864871899999994E-3</v>
      </c>
      <c r="Z15" s="91">
        <v>1.4985624117075931E-3</v>
      </c>
      <c r="AA15" s="89">
        <v>0.20109824039999999</v>
      </c>
      <c r="AB15" s="90">
        <v>0.31674939394500001</v>
      </c>
      <c r="AC15" s="91">
        <v>0.10690938211803611</v>
      </c>
      <c r="AD15" s="89">
        <v>2.1675928600000002E-2</v>
      </c>
      <c r="AE15" s="90">
        <v>6.514433335E-2</v>
      </c>
      <c r="AF15" s="91">
        <v>1.349030037441349E-2</v>
      </c>
      <c r="AG15" s="89">
        <v>0.1332475628</v>
      </c>
      <c r="AH15" s="90">
        <v>0.22154984063499999</v>
      </c>
      <c r="AI15" s="91">
        <v>2.8638435132593915E-2</v>
      </c>
      <c r="AJ15" s="92">
        <v>0</v>
      </c>
      <c r="AK15" s="93">
        <v>0</v>
      </c>
      <c r="AL15" s="93">
        <v>0</v>
      </c>
    </row>
    <row r="16" spans="1:38" ht="13" x14ac:dyDescent="0.3">
      <c r="A16" s="71">
        <v>1975</v>
      </c>
      <c r="B16" s="718">
        <v>11</v>
      </c>
      <c r="C16" s="89">
        <v>61.659352169999998</v>
      </c>
      <c r="D16" s="90">
        <v>84.868369607000005</v>
      </c>
      <c r="E16" s="91">
        <v>39.033795586210658</v>
      </c>
      <c r="F16" s="89">
        <v>10.854054250000001</v>
      </c>
      <c r="G16" s="90">
        <v>16.446017605000002</v>
      </c>
      <c r="H16" s="91">
        <v>3.08047269439257</v>
      </c>
      <c r="I16" s="89">
        <v>5.7564669300000002</v>
      </c>
      <c r="J16" s="90">
        <v>5.6744672960000004</v>
      </c>
      <c r="K16" s="91">
        <v>6.8974528610569648</v>
      </c>
      <c r="L16" s="89">
        <v>2.9964850000000001E-2</v>
      </c>
      <c r="M16" s="90">
        <v>0.12293507450000001</v>
      </c>
      <c r="N16" s="91">
        <v>6.0533016334808246E-2</v>
      </c>
      <c r="O16" s="89">
        <v>8.5884677895981074E-2</v>
      </c>
      <c r="P16" s="90">
        <v>9.7400354356636271E-2</v>
      </c>
      <c r="Q16" s="91">
        <v>0.10532859784717585</v>
      </c>
      <c r="R16" s="89">
        <v>2.387880057413036E-2</v>
      </c>
      <c r="S16" s="90">
        <v>2.8371640324214794E-2</v>
      </c>
      <c r="T16" s="91">
        <v>7.2817382532953473E-2</v>
      </c>
      <c r="U16" s="89">
        <v>5.2984368800000001E-2</v>
      </c>
      <c r="V16" s="90">
        <v>7.9877473325000004E-2</v>
      </c>
      <c r="W16" s="91">
        <v>2.4960915291049282E-2</v>
      </c>
      <c r="X16" s="89">
        <v>3.1444031000000001E-3</v>
      </c>
      <c r="Y16" s="90">
        <v>8.14452752E-3</v>
      </c>
      <c r="Z16" s="91">
        <v>1.9235640099417039E-3</v>
      </c>
      <c r="AA16" s="89">
        <v>0.21483340279999999</v>
      </c>
      <c r="AB16" s="90">
        <v>0.33063608084000001</v>
      </c>
      <c r="AC16" s="91">
        <v>0.13644728670547024</v>
      </c>
      <c r="AD16" s="89">
        <v>2.2958106999999998E-2</v>
      </c>
      <c r="AE16" s="90">
        <v>6.7810400425E-2</v>
      </c>
      <c r="AF16" s="91">
        <v>1.7229818386699562E-2</v>
      </c>
      <c r="AG16" s="89">
        <v>0.14113369319999999</v>
      </c>
      <c r="AH16" s="90">
        <v>0.23059501536999999</v>
      </c>
      <c r="AI16" s="91">
        <v>3.6730292298814533E-2</v>
      </c>
      <c r="AJ16" s="92">
        <v>0</v>
      </c>
      <c r="AK16" s="93">
        <v>0</v>
      </c>
      <c r="AL16" s="93">
        <v>0</v>
      </c>
    </row>
    <row r="17" spans="1:38" ht="13" x14ac:dyDescent="0.3">
      <c r="A17" s="71">
        <v>1975</v>
      </c>
      <c r="B17" s="718">
        <v>12</v>
      </c>
      <c r="C17" s="89">
        <v>60.979240609999998</v>
      </c>
      <c r="D17" s="90">
        <v>86.720964234500002</v>
      </c>
      <c r="E17" s="91">
        <v>39.729378002838303</v>
      </c>
      <c r="F17" s="89">
        <v>9.9501108800000004</v>
      </c>
      <c r="G17" s="90">
        <v>14.5532467285</v>
      </c>
      <c r="H17" s="91">
        <v>3.1050031895326433</v>
      </c>
      <c r="I17" s="89">
        <v>5.9848814099999998</v>
      </c>
      <c r="J17" s="90">
        <v>5.7893774755000003</v>
      </c>
      <c r="K17" s="91">
        <v>6.9237489443905265</v>
      </c>
      <c r="L17" s="89">
        <v>2.538752E-2</v>
      </c>
      <c r="M17" s="90">
        <v>0.116122247</v>
      </c>
      <c r="N17" s="91">
        <v>6.1157078189285709E-2</v>
      </c>
      <c r="O17" s="89">
        <v>8.5884677895981074E-2</v>
      </c>
      <c r="P17" s="90">
        <v>9.7400354356636271E-2</v>
      </c>
      <c r="Q17" s="91">
        <v>0.10688555103416357</v>
      </c>
      <c r="R17" s="89">
        <v>2.387880057413036E-2</v>
      </c>
      <c r="S17" s="90">
        <v>2.8371640324214794E-2</v>
      </c>
      <c r="T17" s="91">
        <v>7.5432250059359218E-2</v>
      </c>
      <c r="U17" s="89">
        <v>5.4448218299999997E-2</v>
      </c>
      <c r="V17" s="90">
        <v>8.2209656315000004E-2</v>
      </c>
      <c r="W17" s="91">
        <v>2.5411865936776131E-2</v>
      </c>
      <c r="X17" s="89">
        <v>3.2309436999999998E-3</v>
      </c>
      <c r="Y17" s="90">
        <v>8.3467131599999998E-3</v>
      </c>
      <c r="Z17" s="91">
        <v>1.9389075166834989E-3</v>
      </c>
      <c r="AA17" s="89">
        <v>0.2097921844</v>
      </c>
      <c r="AB17" s="90">
        <v>0.31792438722499999</v>
      </c>
      <c r="AC17" s="91">
        <v>0.13501590499022351</v>
      </c>
      <c r="AD17" s="89">
        <v>2.3592161E-2</v>
      </c>
      <c r="AE17" s="90">
        <v>6.9943729189999998E-2</v>
      </c>
      <c r="AF17" s="91">
        <v>1.7554171722686824E-2</v>
      </c>
      <c r="AG17" s="89">
        <v>0.14503317069999999</v>
      </c>
      <c r="AH17" s="90">
        <v>0.23727413851500001</v>
      </c>
      <c r="AI17" s="91">
        <v>3.760103706313523E-2</v>
      </c>
      <c r="AJ17" s="92">
        <v>0</v>
      </c>
      <c r="AK17" s="93">
        <v>0</v>
      </c>
      <c r="AL17" s="93">
        <v>0</v>
      </c>
    </row>
    <row r="18" spans="1:38" ht="13" x14ac:dyDescent="0.3">
      <c r="A18" s="71">
        <v>1975</v>
      </c>
      <c r="B18" s="718">
        <v>13</v>
      </c>
      <c r="C18" s="89">
        <v>62.85158646</v>
      </c>
      <c r="D18" s="90">
        <v>89.856082530500004</v>
      </c>
      <c r="E18" s="91">
        <v>40.940823567329943</v>
      </c>
      <c r="F18" s="89">
        <v>10.58178152</v>
      </c>
      <c r="G18" s="90">
        <v>15.1133976595</v>
      </c>
      <c r="H18" s="91">
        <v>3.1820425917511175</v>
      </c>
      <c r="I18" s="89">
        <v>6.2149935799999998</v>
      </c>
      <c r="J18" s="90">
        <v>5.9093088675000001</v>
      </c>
      <c r="K18" s="91">
        <v>7.0101318175597838</v>
      </c>
      <c r="L18" s="89">
        <v>2.5287509999999999E-2</v>
      </c>
      <c r="M18" s="90">
        <v>0.116022237</v>
      </c>
      <c r="N18" s="91">
        <v>6.2177929140107176E-2</v>
      </c>
      <c r="O18" s="89">
        <v>8.5884677895981074E-2</v>
      </c>
      <c r="P18" s="90">
        <v>9.7400354356636271E-2</v>
      </c>
      <c r="Q18" s="91">
        <v>0.11047711730299797</v>
      </c>
      <c r="R18" s="89">
        <v>2.387880057413036E-2</v>
      </c>
      <c r="S18" s="90">
        <v>2.8371640324214794E-2</v>
      </c>
      <c r="T18" s="91">
        <v>7.9143237945282205E-2</v>
      </c>
      <c r="U18" s="89">
        <v>5.7255803299999998E-2</v>
      </c>
      <c r="V18" s="90">
        <v>8.5151225634999994E-2</v>
      </c>
      <c r="W18" s="91">
        <v>2.5997907001933825E-2</v>
      </c>
      <c r="X18" s="89">
        <v>3.3979636000000001E-3</v>
      </c>
      <c r="Y18" s="90">
        <v>8.5809925600000003E-3</v>
      </c>
      <c r="Z18" s="91">
        <v>1.987008194988957E-3</v>
      </c>
      <c r="AA18" s="89">
        <v>0.222243625</v>
      </c>
      <c r="AB18" s="90">
        <v>0.33001932905499998</v>
      </c>
      <c r="AC18" s="91">
        <v>0.13802215051093192</v>
      </c>
      <c r="AD18" s="89">
        <v>2.4809174999999999E-2</v>
      </c>
      <c r="AE18" s="90">
        <v>7.2331661259999999E-2</v>
      </c>
      <c r="AF18" s="91">
        <v>1.7942607205883903E-2</v>
      </c>
      <c r="AG18" s="89">
        <v>0.15250950930000001</v>
      </c>
      <c r="AH18" s="90">
        <v>0.24556614868000001</v>
      </c>
      <c r="AI18" s="91">
        <v>3.8536324777292859E-2</v>
      </c>
      <c r="AJ18" s="92">
        <v>0</v>
      </c>
      <c r="AK18" s="93">
        <v>0</v>
      </c>
      <c r="AL18" s="93">
        <v>0</v>
      </c>
    </row>
    <row r="19" spans="1:38" ht="13" x14ac:dyDescent="0.3">
      <c r="A19" s="71">
        <v>1975</v>
      </c>
      <c r="B19" s="718">
        <v>14</v>
      </c>
      <c r="C19" s="89">
        <v>64.942901950000007</v>
      </c>
      <c r="D19" s="90">
        <v>93.145167266499996</v>
      </c>
      <c r="E19" s="91">
        <v>41.375240975243955</v>
      </c>
      <c r="F19" s="89">
        <v>11.24629418</v>
      </c>
      <c r="G19" s="90">
        <v>15.6989194715</v>
      </c>
      <c r="H19" s="91">
        <v>3.2093680228876069</v>
      </c>
      <c r="I19" s="89">
        <v>6.4541000300000002</v>
      </c>
      <c r="J19" s="90">
        <v>6.037202948</v>
      </c>
      <c r="K19" s="91">
        <v>7.0432101585338573</v>
      </c>
      <c r="L19" s="89">
        <v>2.5287509999999999E-2</v>
      </c>
      <c r="M19" s="90">
        <v>0.116022237</v>
      </c>
      <c r="N19" s="91">
        <v>6.2543530249513993E-2</v>
      </c>
      <c r="O19" s="89">
        <v>8.5884677895981074E-2</v>
      </c>
      <c r="P19" s="90">
        <v>9.7400354356636271E-2</v>
      </c>
      <c r="Q19" s="91">
        <v>0.11155784303840544</v>
      </c>
      <c r="R19" s="89">
        <v>2.387880057413036E-2</v>
      </c>
      <c r="S19" s="90">
        <v>2.8371640324214794E-2</v>
      </c>
      <c r="T19" s="91">
        <v>8.0427330902995489E-2</v>
      </c>
      <c r="U19" s="89">
        <v>6.0162067399999998E-2</v>
      </c>
      <c r="V19" s="90">
        <v>8.8145954104999993E-2</v>
      </c>
      <c r="W19" s="91">
        <v>2.6171010974330219E-2</v>
      </c>
      <c r="X19" s="89">
        <v>3.5705053E-3</v>
      </c>
      <c r="Y19" s="90">
        <v>8.8148447500000001E-3</v>
      </c>
      <c r="Z19" s="91">
        <v>2.004072223254993E-3</v>
      </c>
      <c r="AA19" s="89">
        <v>0.2352114411</v>
      </c>
      <c r="AB19" s="90">
        <v>0.34246435772</v>
      </c>
      <c r="AC19" s="91">
        <v>0.13889766192887326</v>
      </c>
      <c r="AD19" s="89">
        <v>2.6067903100000001E-2</v>
      </c>
      <c r="AE19" s="90">
        <v>7.4720604785000005E-2</v>
      </c>
      <c r="AF19" s="91">
        <v>1.8052964928145392E-2</v>
      </c>
      <c r="AG19" s="89">
        <v>0.16025233119999999</v>
      </c>
      <c r="AH19" s="90">
        <v>0.253983139355</v>
      </c>
      <c r="AI19" s="91">
        <v>3.887258812075229E-2</v>
      </c>
      <c r="AJ19" s="92">
        <v>0</v>
      </c>
      <c r="AK19" s="93">
        <v>0</v>
      </c>
      <c r="AL19" s="93">
        <v>0</v>
      </c>
    </row>
    <row r="20" spans="1:38" ht="13" x14ac:dyDescent="0.3">
      <c r="A20" s="71">
        <v>1975</v>
      </c>
      <c r="B20" s="718">
        <v>15</v>
      </c>
      <c r="C20" s="89">
        <v>67.000720319999999</v>
      </c>
      <c r="D20" s="90">
        <v>96.468901386499994</v>
      </c>
      <c r="E20" s="91">
        <v>42.286681631780098</v>
      </c>
      <c r="F20" s="89">
        <v>11.905319840000001</v>
      </c>
      <c r="G20" s="90">
        <v>16.297992409999999</v>
      </c>
      <c r="H20" s="91">
        <v>3.2689241670463738</v>
      </c>
      <c r="I20" s="89">
        <v>6.6996224099999999</v>
      </c>
      <c r="J20" s="90">
        <v>6.1732930745000001</v>
      </c>
      <c r="K20" s="91">
        <v>7.1109754328383197</v>
      </c>
      <c r="L20" s="89">
        <v>2.5287509999999999E-2</v>
      </c>
      <c r="M20" s="90">
        <v>0.116022237</v>
      </c>
      <c r="N20" s="91">
        <v>8.1646709584809365E-2</v>
      </c>
      <c r="O20" s="89">
        <v>8.5884677895981074E-2</v>
      </c>
      <c r="P20" s="90">
        <v>9.7400354356636271E-2</v>
      </c>
      <c r="Q20" s="91">
        <v>0.11102538353527559</v>
      </c>
      <c r="R20" s="89">
        <v>2.387880057413036E-2</v>
      </c>
      <c r="S20" s="90">
        <v>2.8371640324214794E-2</v>
      </c>
      <c r="T20" s="91">
        <v>8.3042375324300949E-2</v>
      </c>
      <c r="U20" s="89">
        <v>6.3030360999999993E-2</v>
      </c>
      <c r="V20" s="90">
        <v>9.1143110925000007E-2</v>
      </c>
      <c r="W20" s="91">
        <v>2.6497113047359563E-2</v>
      </c>
      <c r="X20" s="89">
        <v>3.7410782000000002E-3</v>
      </c>
      <c r="Y20" s="90">
        <v>9.0460710400000009E-3</v>
      </c>
      <c r="Z20" s="91">
        <v>2.0412785501074029E-3</v>
      </c>
      <c r="AA20" s="89">
        <v>0.2480422203</v>
      </c>
      <c r="AB20" s="90">
        <v>0.35504179531500002</v>
      </c>
      <c r="AC20" s="91">
        <v>0.14119143789694902</v>
      </c>
      <c r="AD20" s="89">
        <v>2.7311128E-2</v>
      </c>
      <c r="AE20" s="90">
        <v>7.7079428180000006E-2</v>
      </c>
      <c r="AF20" s="91">
        <v>1.8374851542231188E-2</v>
      </c>
      <c r="AG20" s="89">
        <v>0.1678939827</v>
      </c>
      <c r="AH20" s="90">
        <v>0.26239084809000002</v>
      </c>
      <c r="AI20" s="91">
        <v>3.9574278726787482E-2</v>
      </c>
      <c r="AJ20" s="92">
        <v>0</v>
      </c>
      <c r="AK20" s="93">
        <v>0</v>
      </c>
      <c r="AL20" s="93">
        <v>0</v>
      </c>
    </row>
    <row r="21" spans="1:38" ht="13" x14ac:dyDescent="0.3">
      <c r="A21" s="71">
        <v>1975</v>
      </c>
      <c r="B21" s="718">
        <v>16</v>
      </c>
      <c r="C21" s="89">
        <v>66.146166359999995</v>
      </c>
      <c r="D21" s="90">
        <v>98.796106064499995</v>
      </c>
      <c r="E21" s="91">
        <v>42.560657547804169</v>
      </c>
      <c r="F21" s="89">
        <v>9.7697468300000008</v>
      </c>
      <c r="G21" s="90">
        <v>13.0205409785</v>
      </c>
      <c r="H21" s="91">
        <v>3.1639027947047698</v>
      </c>
      <c r="I21" s="89">
        <v>6.9521320099999997</v>
      </c>
      <c r="J21" s="90">
        <v>6.3191403604999996</v>
      </c>
      <c r="K21" s="91">
        <v>6.9052415278209711</v>
      </c>
      <c r="L21" s="89">
        <v>2.5287509999999999E-2</v>
      </c>
      <c r="M21" s="90">
        <v>0.116022237</v>
      </c>
      <c r="N21" s="91">
        <v>8.1370678303050573E-2</v>
      </c>
      <c r="O21" s="89">
        <v>8.5884677895981074E-2</v>
      </c>
      <c r="P21" s="90">
        <v>9.7400354356636271E-2</v>
      </c>
      <c r="Q21" s="91">
        <v>0.10905065917209497</v>
      </c>
      <c r="R21" s="89">
        <v>2.387880057413036E-2</v>
      </c>
      <c r="S21" s="90">
        <v>2.8371640324214794E-2</v>
      </c>
      <c r="T21" s="91">
        <v>8.5647299852910266E-2</v>
      </c>
      <c r="U21" s="89">
        <v>6.4251755300000005E-2</v>
      </c>
      <c r="V21" s="90">
        <v>9.3642415884999997E-2</v>
      </c>
      <c r="W21" s="91">
        <v>2.5684289976885901E-2</v>
      </c>
      <c r="X21" s="89">
        <v>3.8128321E-3</v>
      </c>
      <c r="Y21" s="90">
        <v>9.2441105950000005E-3</v>
      </c>
      <c r="Z21" s="91">
        <v>1.9757088884219372E-3</v>
      </c>
      <c r="AA21" s="89">
        <v>0.23474889309999999</v>
      </c>
      <c r="AB21" s="90">
        <v>0.33450632661000002</v>
      </c>
      <c r="AC21" s="91">
        <v>0.13619832611893254</v>
      </c>
      <c r="AD21" s="89">
        <v>2.7840635700000001E-2</v>
      </c>
      <c r="AE21" s="90">
        <v>7.9244711900000001E-2</v>
      </c>
      <c r="AF21" s="91">
        <v>1.8614785038873722E-2</v>
      </c>
      <c r="AG21" s="89">
        <v>0.1711459572</v>
      </c>
      <c r="AH21" s="90">
        <v>0.26947060616500002</v>
      </c>
      <c r="AI21" s="91">
        <v>3.9424018701407861E-2</v>
      </c>
      <c r="AJ21" s="92">
        <v>0</v>
      </c>
      <c r="AK21" s="93">
        <v>0</v>
      </c>
      <c r="AL21" s="93">
        <v>0</v>
      </c>
    </row>
    <row r="22" spans="1:38" ht="13" x14ac:dyDescent="0.3">
      <c r="A22" s="71">
        <v>1975</v>
      </c>
      <c r="B22" s="718">
        <v>17</v>
      </c>
      <c r="C22" s="89">
        <v>67.981028370000004</v>
      </c>
      <c r="D22" s="90">
        <v>102.61206573050001</v>
      </c>
      <c r="E22" s="91">
        <v>42.927240526528784</v>
      </c>
      <c r="F22" s="89">
        <v>10.19826922</v>
      </c>
      <c r="G22" s="90">
        <v>13.5532109275</v>
      </c>
      <c r="H22" s="91">
        <v>3.0623884369549805</v>
      </c>
      <c r="I22" s="89">
        <v>7.2128103100000001</v>
      </c>
      <c r="J22" s="90">
        <v>6.4763338859999999</v>
      </c>
      <c r="K22" s="91">
        <v>6.6994153556145291</v>
      </c>
      <c r="L22" s="89">
        <v>2.5287509999999999E-2</v>
      </c>
      <c r="M22" s="90">
        <v>0.116022237</v>
      </c>
      <c r="N22" s="91">
        <v>8.1252943793285029E-2</v>
      </c>
      <c r="O22" s="89">
        <v>8.5884677895981074E-2</v>
      </c>
      <c r="P22" s="90">
        <v>9.7400354356636271E-2</v>
      </c>
      <c r="Q22" s="91">
        <v>0.10762574036532499</v>
      </c>
      <c r="R22" s="89">
        <v>2.387880057413036E-2</v>
      </c>
      <c r="S22" s="90">
        <v>2.8371640324214794E-2</v>
      </c>
      <c r="T22" s="91">
        <v>8.8776176476497257E-2</v>
      </c>
      <c r="U22" s="89">
        <v>6.6998190400000004E-2</v>
      </c>
      <c r="V22" s="90">
        <v>9.7021337085000006E-2</v>
      </c>
      <c r="W22" s="91">
        <v>2.4866421640145377E-2</v>
      </c>
      <c r="X22" s="89">
        <v>3.9756977000000001E-3</v>
      </c>
      <c r="Y22" s="90">
        <v>9.4917504650000005E-3</v>
      </c>
      <c r="Z22" s="91">
        <v>1.9122874095560819E-3</v>
      </c>
      <c r="AA22" s="89">
        <v>0.24528704160000001</v>
      </c>
      <c r="AB22" s="90">
        <v>0.347547872225</v>
      </c>
      <c r="AC22" s="91">
        <v>0.1316575202270055</v>
      </c>
      <c r="AD22" s="89">
        <v>2.9030595999999999E-2</v>
      </c>
      <c r="AE22" s="90">
        <v>8.1917534789999996E-2</v>
      </c>
      <c r="AF22" s="91">
        <v>1.8890856207205667E-2</v>
      </c>
      <c r="AG22" s="89">
        <v>0.17846405279999999</v>
      </c>
      <c r="AH22" s="90">
        <v>0.27891815641000001</v>
      </c>
      <c r="AI22" s="91">
        <v>3.9101039357634128E-2</v>
      </c>
      <c r="AJ22" s="92">
        <v>0</v>
      </c>
      <c r="AK22" s="93">
        <v>0</v>
      </c>
      <c r="AL22" s="93">
        <v>0</v>
      </c>
    </row>
    <row r="23" spans="1:38" ht="13" x14ac:dyDescent="0.3">
      <c r="A23" s="71">
        <v>1975</v>
      </c>
      <c r="B23" s="718">
        <v>18</v>
      </c>
      <c r="C23" s="89">
        <v>69.49599954</v>
      </c>
      <c r="D23" s="90">
        <v>106.1827344835</v>
      </c>
      <c r="E23" s="91">
        <v>43.674412229344718</v>
      </c>
      <c r="F23" s="89">
        <v>10.581921510000001</v>
      </c>
      <c r="G23" s="90">
        <v>14.065516802499999</v>
      </c>
      <c r="H23" s="91">
        <v>3.0707550999396194</v>
      </c>
      <c r="I23" s="89">
        <v>7.3992568299999997</v>
      </c>
      <c r="J23" s="90">
        <v>6.5752648139999996</v>
      </c>
      <c r="K23" s="91">
        <v>6.7371473390815027</v>
      </c>
      <c r="L23" s="89">
        <v>2.5287509999999999E-2</v>
      </c>
      <c r="M23" s="90">
        <v>0.116022237</v>
      </c>
      <c r="N23" s="91">
        <v>8.225906449308458E-2</v>
      </c>
      <c r="O23" s="89">
        <v>8.5884677895981074E-2</v>
      </c>
      <c r="P23" s="90">
        <v>9.7400354356636271E-2</v>
      </c>
      <c r="Q23" s="91">
        <v>0.10871938507935862</v>
      </c>
      <c r="R23" s="89">
        <v>2.387880057413036E-2</v>
      </c>
      <c r="S23" s="90">
        <v>2.8371640324214794E-2</v>
      </c>
      <c r="T23" s="91">
        <v>9.221275872387022E-2</v>
      </c>
      <c r="U23" s="89">
        <v>6.9468439300000004E-2</v>
      </c>
      <c r="V23" s="90">
        <v>0.10014894982</v>
      </c>
      <c r="W23" s="91">
        <v>2.6369876331625578E-2</v>
      </c>
      <c r="X23" s="89">
        <v>4.1224688999999997E-3</v>
      </c>
      <c r="Y23" s="90">
        <v>9.7036151700000007E-3</v>
      </c>
      <c r="Z23" s="91">
        <v>1.9175308822378064E-3</v>
      </c>
      <c r="AA23" s="89">
        <v>0.25477395279999998</v>
      </c>
      <c r="AB23" s="90">
        <v>0.359850571605</v>
      </c>
      <c r="AC23" s="91">
        <v>0.1297125115158197</v>
      </c>
      <c r="AD23" s="89">
        <v>3.0100765500000001E-2</v>
      </c>
      <c r="AE23" s="90">
        <v>8.4336316724999999E-2</v>
      </c>
      <c r="AF23" s="91">
        <v>1.8702377272732149E-2</v>
      </c>
      <c r="AG23" s="89">
        <v>0.18504197050000001</v>
      </c>
      <c r="AH23" s="90">
        <v>0.287602830995</v>
      </c>
      <c r="AI23" s="91">
        <v>3.9483280209520882E-2</v>
      </c>
      <c r="AJ23" s="92">
        <v>0</v>
      </c>
      <c r="AK23" s="93">
        <v>0</v>
      </c>
      <c r="AL23" s="93">
        <v>0</v>
      </c>
    </row>
    <row r="24" spans="1:38" ht="13" x14ac:dyDescent="0.3">
      <c r="A24" s="71">
        <v>1975</v>
      </c>
      <c r="B24" s="718">
        <v>19</v>
      </c>
      <c r="C24" s="89">
        <v>70.95819539</v>
      </c>
      <c r="D24" s="90">
        <v>109.823841988</v>
      </c>
      <c r="E24" s="91">
        <v>44.34714483881833</v>
      </c>
      <c r="F24" s="89">
        <v>10.943662209999999</v>
      </c>
      <c r="G24" s="90">
        <v>14.5984974925</v>
      </c>
      <c r="H24" s="91">
        <v>3.0616560566421915</v>
      </c>
      <c r="I24" s="89">
        <v>7.5920269400000002</v>
      </c>
      <c r="J24" s="90">
        <v>6.6862311400000003</v>
      </c>
      <c r="K24" s="91">
        <v>6.6175703774188639</v>
      </c>
      <c r="L24" s="89">
        <v>2.5287509999999999E-2</v>
      </c>
      <c r="M24" s="90">
        <v>0.116022237</v>
      </c>
      <c r="N24" s="91">
        <v>8.2772092028950903E-2</v>
      </c>
      <c r="O24" s="89">
        <v>8.5884677895981074E-2</v>
      </c>
      <c r="P24" s="90">
        <v>9.7400354356636271E-2</v>
      </c>
      <c r="Q24" s="91">
        <v>0.11035935385909679</v>
      </c>
      <c r="R24" s="89">
        <v>2.387880057413036E-2</v>
      </c>
      <c r="S24" s="90">
        <v>2.8371640324214794E-2</v>
      </c>
      <c r="T24" s="91">
        <v>9.5237413279228619E-2</v>
      </c>
      <c r="U24" s="89">
        <v>7.2016245100000001E-2</v>
      </c>
      <c r="V24" s="90">
        <v>0.10347351916</v>
      </c>
      <c r="W24" s="91">
        <v>2.518388488682707E-2</v>
      </c>
      <c r="X24" s="89">
        <v>4.2738728E-3</v>
      </c>
      <c r="Y24" s="90">
        <v>9.9237393849999998E-3</v>
      </c>
      <c r="Z24" s="91">
        <v>1.9118300314825312E-3</v>
      </c>
      <c r="AA24" s="89">
        <v>0.26435258830000002</v>
      </c>
      <c r="AB24" s="90">
        <v>0.37286790267499997</v>
      </c>
      <c r="AC24" s="91">
        <v>0.12947772314307593</v>
      </c>
      <c r="AD24" s="89">
        <v>3.12048347E-2</v>
      </c>
      <c r="AE24" s="90">
        <v>8.685587585E-2</v>
      </c>
      <c r="AF24" s="91">
        <v>1.8209920442792755E-2</v>
      </c>
      <c r="AG24" s="89">
        <v>0.19182893640000001</v>
      </c>
      <c r="AH24" s="90">
        <v>0.29680797703</v>
      </c>
      <c r="AI24" s="91">
        <v>3.9479788622426536E-2</v>
      </c>
      <c r="AJ24" s="92">
        <v>0</v>
      </c>
      <c r="AK24" s="93">
        <v>0</v>
      </c>
      <c r="AL24" s="93">
        <v>0</v>
      </c>
    </row>
    <row r="25" spans="1:38" ht="13" x14ac:dyDescent="0.3">
      <c r="A25" s="71">
        <v>1975</v>
      </c>
      <c r="B25" s="718">
        <v>20</v>
      </c>
      <c r="C25" s="89">
        <v>73.918902669999994</v>
      </c>
      <c r="D25" s="90">
        <v>115.9486942755</v>
      </c>
      <c r="E25" s="91">
        <v>44.379715380294073</v>
      </c>
      <c r="F25" s="89">
        <v>11.46638059</v>
      </c>
      <c r="G25" s="90">
        <v>15.373804853999999</v>
      </c>
      <c r="H25" s="91">
        <v>3.1800080743666341</v>
      </c>
      <c r="I25" s="89">
        <v>7.8736555900000003</v>
      </c>
      <c r="J25" s="90">
        <v>6.8850557459999999</v>
      </c>
      <c r="K25" s="91">
        <v>6.8171855540991162</v>
      </c>
      <c r="L25" s="89">
        <v>2.5287509999999999E-2</v>
      </c>
      <c r="M25" s="90">
        <v>0.116022237</v>
      </c>
      <c r="N25" s="91">
        <v>0.10933590819614594</v>
      </c>
      <c r="O25" s="89">
        <v>8.5884677895981074E-2</v>
      </c>
      <c r="P25" s="90">
        <v>9.7400354356636271E-2</v>
      </c>
      <c r="Q25" s="91">
        <v>9.8496493835135174E-2</v>
      </c>
      <c r="R25" s="89">
        <v>2.387880057413036E-2</v>
      </c>
      <c r="S25" s="90">
        <v>2.8371640324214794E-2</v>
      </c>
      <c r="T25" s="91">
        <v>9.9456165637900745E-2</v>
      </c>
      <c r="U25" s="89">
        <v>7.6061466600000002E-2</v>
      </c>
      <c r="V25" s="90">
        <v>0.109044764955</v>
      </c>
      <c r="W25" s="91">
        <v>3.2927585300529638E-2</v>
      </c>
      <c r="X25" s="89">
        <v>4.5134939999999998E-3</v>
      </c>
      <c r="Y25" s="90">
        <v>1.0293607735E-2</v>
      </c>
      <c r="Z25" s="91">
        <v>1.985762623928643E-3</v>
      </c>
      <c r="AA25" s="89">
        <v>0.27851711340000002</v>
      </c>
      <c r="AB25" s="90">
        <v>0.393110368175</v>
      </c>
      <c r="AC25" s="91">
        <v>0.12454122204680039</v>
      </c>
      <c r="AD25" s="89">
        <v>3.2957601099999997E-2</v>
      </c>
      <c r="AE25" s="90">
        <v>9.1226147320000006E-2</v>
      </c>
      <c r="AF25" s="91">
        <v>1.8351468383700775E-2</v>
      </c>
      <c r="AG25" s="89">
        <v>0.20260482660000001</v>
      </c>
      <c r="AH25" s="90">
        <v>0.31227595459000002</v>
      </c>
      <c r="AI25" s="91">
        <v>4.1884192623464801E-2</v>
      </c>
      <c r="AJ25" s="92">
        <v>0</v>
      </c>
      <c r="AK25" s="93">
        <v>0</v>
      </c>
      <c r="AL25" s="93">
        <v>0</v>
      </c>
    </row>
    <row r="26" spans="1:38" ht="13" x14ac:dyDescent="0.3">
      <c r="A26" s="71">
        <v>1975</v>
      </c>
      <c r="B26" s="718">
        <v>21</v>
      </c>
      <c r="C26" s="89">
        <v>76.972008369999998</v>
      </c>
      <c r="D26" s="90">
        <v>122.615694451</v>
      </c>
      <c r="E26" s="91">
        <v>43.956762112892527</v>
      </c>
      <c r="F26" s="89">
        <v>11.918937570000001</v>
      </c>
      <c r="G26" s="90">
        <v>16.175804984999999</v>
      </c>
      <c r="H26" s="91">
        <v>3.1981239465208731</v>
      </c>
      <c r="I26" s="89">
        <v>8.1660222099999995</v>
      </c>
      <c r="J26" s="90">
        <v>7.1034303855000003</v>
      </c>
      <c r="K26" s="91">
        <v>6.8715616050732375</v>
      </c>
      <c r="L26" s="89">
        <v>2.5287509999999999E-2</v>
      </c>
      <c r="M26" s="90">
        <v>0.116022237</v>
      </c>
      <c r="N26" s="91">
        <v>0.10991319553728653</v>
      </c>
      <c r="O26" s="89">
        <v>8.5884677895981074E-2</v>
      </c>
      <c r="P26" s="90">
        <v>9.7400354356636271E-2</v>
      </c>
      <c r="Q26" s="91">
        <v>9.879544499941896E-2</v>
      </c>
      <c r="R26" s="89">
        <v>2.387880057413036E-2</v>
      </c>
      <c r="S26" s="90">
        <v>2.8371640324214794E-2</v>
      </c>
      <c r="T26" s="91">
        <v>0.10075327741978256</v>
      </c>
      <c r="U26" s="89">
        <v>8.0254209399999998E-2</v>
      </c>
      <c r="V26" s="90">
        <v>0.115120296415</v>
      </c>
      <c r="W26" s="91">
        <v>3.5941865984522807E-2</v>
      </c>
      <c r="X26" s="89">
        <v>4.7625382000000003E-3</v>
      </c>
      <c r="Y26" s="90">
        <v>1.0691690215000001E-2</v>
      </c>
      <c r="Z26" s="91">
        <v>1.9970740720367522E-3</v>
      </c>
      <c r="AA26" s="89">
        <v>0.29220541979999998</v>
      </c>
      <c r="AB26" s="90">
        <v>0.41470242023499998</v>
      </c>
      <c r="AC26" s="91">
        <v>0.11897232967744731</v>
      </c>
      <c r="AD26" s="89">
        <v>3.4774142199999997E-2</v>
      </c>
      <c r="AE26" s="90">
        <v>9.5948026950000001E-2</v>
      </c>
      <c r="AF26" s="91">
        <v>1.8213509741642382E-2</v>
      </c>
      <c r="AG26" s="89">
        <v>0.21377222839999999</v>
      </c>
      <c r="AH26" s="90">
        <v>0.32911823057</v>
      </c>
      <c r="AI26" s="91">
        <v>4.2813402640587445E-2</v>
      </c>
      <c r="AJ26" s="92">
        <v>0</v>
      </c>
      <c r="AK26" s="93">
        <v>0</v>
      </c>
      <c r="AL26" s="93">
        <v>0</v>
      </c>
    </row>
    <row r="27" spans="1:38" ht="13" x14ac:dyDescent="0.3">
      <c r="A27" s="71">
        <v>1975</v>
      </c>
      <c r="B27" s="718">
        <v>22</v>
      </c>
      <c r="C27" s="89">
        <v>80.119273530000001</v>
      </c>
      <c r="D27" s="90">
        <v>129.89049792099999</v>
      </c>
      <c r="E27" s="91">
        <v>43.668490695078134</v>
      </c>
      <c r="F27" s="89">
        <v>12.462011240000001</v>
      </c>
      <c r="G27" s="90">
        <v>17.092300792</v>
      </c>
      <c r="H27" s="91">
        <v>3.2247738537876791</v>
      </c>
      <c r="I27" s="89">
        <v>8.4693052000000009</v>
      </c>
      <c r="J27" s="90">
        <v>7.3437713750000002</v>
      </c>
      <c r="K27" s="91">
        <v>6.9441553344351528</v>
      </c>
      <c r="L27" s="89">
        <v>2.5287509999999999E-2</v>
      </c>
      <c r="M27" s="90">
        <v>0.116022237</v>
      </c>
      <c r="N27" s="91">
        <v>0.10958062958236164</v>
      </c>
      <c r="O27" s="89">
        <v>8.5884677895981074E-2</v>
      </c>
      <c r="P27" s="90">
        <v>9.7400354356636271E-2</v>
      </c>
      <c r="Q27" s="91">
        <v>9.8689634212443186E-2</v>
      </c>
      <c r="R27" s="89">
        <v>2.387880057413036E-2</v>
      </c>
      <c r="S27" s="90">
        <v>2.8371640324214794E-2</v>
      </c>
      <c r="T27" s="91">
        <v>9.9911258527530591E-2</v>
      </c>
      <c r="U27" s="89">
        <v>8.4597317000000005E-2</v>
      </c>
      <c r="V27" s="90">
        <v>0.121763082185</v>
      </c>
      <c r="W27" s="91">
        <v>3.8626965920307649E-2</v>
      </c>
      <c r="X27" s="89">
        <v>5.0201393000000004E-3</v>
      </c>
      <c r="Y27" s="90">
        <v>1.1121343610000001E-2</v>
      </c>
      <c r="Z27" s="91">
        <v>2.0137131896910787E-3</v>
      </c>
      <c r="AA27" s="89">
        <v>0.30720537669999998</v>
      </c>
      <c r="AB27" s="90">
        <v>0.43874584681500001</v>
      </c>
      <c r="AC27" s="91">
        <v>0.12167792056630221</v>
      </c>
      <c r="AD27" s="89">
        <v>3.6656327599999997E-2</v>
      </c>
      <c r="AE27" s="90">
        <v>0.10105896022999999</v>
      </c>
      <c r="AF27" s="91">
        <v>1.8080300838536543E-2</v>
      </c>
      <c r="AG27" s="89">
        <v>0.22534047800000001</v>
      </c>
      <c r="AH27" s="90">
        <v>0.347504804705</v>
      </c>
      <c r="AI27" s="91">
        <v>4.2609384230035539E-2</v>
      </c>
      <c r="AJ27" s="92">
        <v>0</v>
      </c>
      <c r="AK27" s="93">
        <v>0</v>
      </c>
      <c r="AL27" s="93">
        <v>0</v>
      </c>
    </row>
    <row r="28" spans="1:38" ht="13" x14ac:dyDescent="0.3">
      <c r="A28" s="71">
        <v>1975</v>
      </c>
      <c r="B28" s="718">
        <v>23</v>
      </c>
      <c r="C28" s="89">
        <v>83.971543120000007</v>
      </c>
      <c r="D28" s="90">
        <v>138.30938273500001</v>
      </c>
      <c r="E28" s="91">
        <v>44.239466944394337</v>
      </c>
      <c r="F28" s="89">
        <v>13.046898730000001</v>
      </c>
      <c r="G28" s="90">
        <v>18.109869378500001</v>
      </c>
      <c r="H28" s="91">
        <v>3.2385199244329503</v>
      </c>
      <c r="I28" s="89">
        <v>8.7846708099999997</v>
      </c>
      <c r="J28" s="90">
        <v>7.6092604195</v>
      </c>
      <c r="K28" s="91">
        <v>6.9537870947012284</v>
      </c>
      <c r="L28" s="89">
        <v>2.4553229999999999E-2</v>
      </c>
      <c r="M28" s="90">
        <v>0.1157164905</v>
      </c>
      <c r="N28" s="91">
        <v>0.11048398647952437</v>
      </c>
      <c r="O28" s="89">
        <v>8.5884677895981074E-2</v>
      </c>
      <c r="P28" s="90">
        <v>9.7400354356636271E-2</v>
      </c>
      <c r="Q28" s="91">
        <v>9.9878885535374454E-2</v>
      </c>
      <c r="R28" s="89">
        <v>2.387880057413036E-2</v>
      </c>
      <c r="S28" s="90">
        <v>2.8371640324214794E-2</v>
      </c>
      <c r="T28" s="91">
        <v>0.10226030190820969</v>
      </c>
      <c r="U28" s="89">
        <v>8.9367031400000005E-2</v>
      </c>
      <c r="V28" s="90">
        <v>0.12918132124000001</v>
      </c>
      <c r="W28" s="91">
        <v>3.870085757801707E-2</v>
      </c>
      <c r="X28" s="89">
        <v>5.3031386E-3</v>
      </c>
      <c r="Y28" s="90">
        <v>1.1594312915E-2</v>
      </c>
      <c r="Z28" s="91">
        <v>2.0222966761144624E-3</v>
      </c>
      <c r="AA28" s="89">
        <v>0.3235644755</v>
      </c>
      <c r="AB28" s="90">
        <v>0.46553684225000003</v>
      </c>
      <c r="AC28" s="91">
        <v>0.11105978344747665</v>
      </c>
      <c r="AD28" s="89">
        <v>3.8722544800000001E-2</v>
      </c>
      <c r="AE28" s="90">
        <v>0.106674666875</v>
      </c>
      <c r="AF28" s="91">
        <v>1.8126331394371375E-2</v>
      </c>
      <c r="AG28" s="89">
        <v>0.2380454585</v>
      </c>
      <c r="AH28" s="90">
        <v>0.36799611230500001</v>
      </c>
      <c r="AI28" s="91">
        <v>4.2856082913888718E-2</v>
      </c>
      <c r="AJ28" s="92">
        <v>0</v>
      </c>
      <c r="AK28" s="93">
        <v>0</v>
      </c>
      <c r="AL28" s="93">
        <v>0</v>
      </c>
    </row>
    <row r="29" spans="1:38" ht="13" x14ac:dyDescent="0.3">
      <c r="A29" s="71">
        <v>1975</v>
      </c>
      <c r="B29" s="718">
        <v>24</v>
      </c>
      <c r="C29" s="89">
        <v>78.897153549999999</v>
      </c>
      <c r="D29" s="90">
        <v>140.04616748699999</v>
      </c>
      <c r="E29" s="91">
        <v>44.135565845560009</v>
      </c>
      <c r="F29" s="89">
        <v>13.07110299</v>
      </c>
      <c r="G29" s="90">
        <v>18.758259500000001</v>
      </c>
      <c r="H29" s="91">
        <v>3.2632992914213532</v>
      </c>
      <c r="I29" s="89">
        <v>8.2550542799999995</v>
      </c>
      <c r="J29" s="90">
        <v>7.4702299534999996</v>
      </c>
      <c r="K29" s="91">
        <v>7.0140315520264211</v>
      </c>
      <c r="L29" s="89">
        <v>2.4550260000000001E-2</v>
      </c>
      <c r="M29" s="90">
        <v>0.1157164905</v>
      </c>
      <c r="N29" s="91">
        <v>0.11078730112127996</v>
      </c>
      <c r="O29" s="89">
        <v>8.5884677895981074E-2</v>
      </c>
      <c r="P29" s="90">
        <v>9.7400354356636271E-2</v>
      </c>
      <c r="Q29" s="91">
        <v>0.10038738749745661</v>
      </c>
      <c r="R29" s="89">
        <v>2.387880057413036E-2</v>
      </c>
      <c r="S29" s="90">
        <v>2.8371640324214794E-2</v>
      </c>
      <c r="T29" s="91">
        <v>0.10291506877380979</v>
      </c>
      <c r="U29" s="89">
        <v>9.4077109000000006E-2</v>
      </c>
      <c r="V29" s="90">
        <v>0.137665192805</v>
      </c>
      <c r="W29" s="91">
        <v>4.0974989932158958E-2</v>
      </c>
      <c r="X29" s="89">
        <v>5.5835297999999997E-3</v>
      </c>
      <c r="Y29" s="90">
        <v>1.2303010329999999E-2</v>
      </c>
      <c r="Z29" s="91">
        <v>2.0377710246360183E-3</v>
      </c>
      <c r="AA29" s="89">
        <v>0.33977268919999998</v>
      </c>
      <c r="AB29" s="90">
        <v>0.49597288268</v>
      </c>
      <c r="AC29" s="91">
        <v>0.10987962010523185</v>
      </c>
      <c r="AD29" s="89">
        <v>4.0763562599999997E-2</v>
      </c>
      <c r="AE29" s="90">
        <v>0.11303238291499999</v>
      </c>
      <c r="AF29" s="91">
        <v>1.8012958169001572E-2</v>
      </c>
      <c r="AG29" s="89">
        <v>0.25059028039999998</v>
      </c>
      <c r="AH29" s="90">
        <v>0.39185207824000001</v>
      </c>
      <c r="AI29" s="91">
        <v>4.3246409340324983E-2</v>
      </c>
      <c r="AJ29" s="92">
        <v>0</v>
      </c>
      <c r="AK29" s="93">
        <v>0</v>
      </c>
      <c r="AL29" s="93">
        <v>0</v>
      </c>
    </row>
    <row r="30" spans="1:38" ht="13" x14ac:dyDescent="0.3">
      <c r="A30" s="71">
        <v>1975</v>
      </c>
      <c r="B30" s="718">
        <v>25</v>
      </c>
      <c r="C30" s="89">
        <v>78.897153549999999</v>
      </c>
      <c r="D30" s="90">
        <v>140.04616748699999</v>
      </c>
      <c r="E30" s="91">
        <v>44.47232433013793</v>
      </c>
      <c r="F30" s="89">
        <v>13.07110299</v>
      </c>
      <c r="G30" s="90">
        <v>18.758259500000001</v>
      </c>
      <c r="H30" s="91">
        <v>3.2866897968790827</v>
      </c>
      <c r="I30" s="89">
        <v>8.2550542799999995</v>
      </c>
      <c r="J30" s="90">
        <v>7.4702299534999996</v>
      </c>
      <c r="K30" s="91">
        <v>7.043122816134801</v>
      </c>
      <c r="L30" s="89">
        <v>2.4550260000000001E-2</v>
      </c>
      <c r="M30" s="90">
        <v>0.1157164905</v>
      </c>
      <c r="N30" s="91">
        <v>0.11131715660111495</v>
      </c>
      <c r="O30" s="89">
        <v>8.5884677895981074E-2</v>
      </c>
      <c r="P30" s="90">
        <v>9.7400354356636271E-2</v>
      </c>
      <c r="Q30" s="91">
        <v>0.10145555857126122</v>
      </c>
      <c r="R30" s="89">
        <v>2.387880057413036E-2</v>
      </c>
      <c r="S30" s="90">
        <v>2.8371640324214794E-2</v>
      </c>
      <c r="T30" s="91">
        <v>0.10405928752263655</v>
      </c>
      <c r="U30" s="89">
        <v>9.4077109000000006E-2</v>
      </c>
      <c r="V30" s="90">
        <v>0.137665192805</v>
      </c>
      <c r="W30" s="91">
        <v>4.1486681761462425E-2</v>
      </c>
      <c r="X30" s="89">
        <v>5.5835297999999997E-3</v>
      </c>
      <c r="Y30" s="90">
        <v>1.2303010329999999E-2</v>
      </c>
      <c r="Z30" s="91">
        <v>2.052355182308794E-3</v>
      </c>
      <c r="AA30" s="89">
        <v>0.33977268919999998</v>
      </c>
      <c r="AB30" s="90">
        <v>0.49597288268</v>
      </c>
      <c r="AC30" s="91">
        <v>0.11022473996107861</v>
      </c>
      <c r="AD30" s="89">
        <v>4.0763562599999997E-2</v>
      </c>
      <c r="AE30" s="90">
        <v>0.11303238291499999</v>
      </c>
      <c r="AF30" s="91">
        <v>1.8061423355526924E-2</v>
      </c>
      <c r="AG30" s="89">
        <v>0.25059028039999998</v>
      </c>
      <c r="AH30" s="90">
        <v>0.39185207824000001</v>
      </c>
      <c r="AI30" s="91">
        <v>4.3556039175893978E-2</v>
      </c>
      <c r="AJ30" s="92">
        <v>0</v>
      </c>
      <c r="AK30" s="93">
        <v>0</v>
      </c>
      <c r="AL30" s="93">
        <v>0</v>
      </c>
    </row>
    <row r="31" spans="1:38" ht="13" x14ac:dyDescent="0.3">
      <c r="A31" s="71">
        <v>1975</v>
      </c>
      <c r="B31" s="718">
        <v>26</v>
      </c>
      <c r="C31" s="89">
        <v>78.897153549999999</v>
      </c>
      <c r="D31" s="90">
        <v>140.04616748699999</v>
      </c>
      <c r="E31" s="91">
        <v>44.707079045784859</v>
      </c>
      <c r="F31" s="89">
        <v>13.07110299</v>
      </c>
      <c r="G31" s="90">
        <v>18.758259500000001</v>
      </c>
      <c r="H31" s="91">
        <v>3.3014504697174973</v>
      </c>
      <c r="I31" s="89">
        <v>8.2550542799999995</v>
      </c>
      <c r="J31" s="90">
        <v>7.4702299534999996</v>
      </c>
      <c r="K31" s="91">
        <v>7.0599369282491136</v>
      </c>
      <c r="L31" s="89">
        <v>2.4550260000000001E-2</v>
      </c>
      <c r="M31" s="90">
        <v>0.1157164905</v>
      </c>
      <c r="N31" s="91">
        <v>0.11164996418338861</v>
      </c>
      <c r="O31" s="89">
        <v>8.5884677895981074E-2</v>
      </c>
      <c r="P31" s="90">
        <v>9.7400354356636271E-2</v>
      </c>
      <c r="Q31" s="91">
        <v>0.10209542221388662</v>
      </c>
      <c r="R31" s="89">
        <v>2.387880057413036E-2</v>
      </c>
      <c r="S31" s="90">
        <v>2.8371640324214794E-2</v>
      </c>
      <c r="T31" s="91">
        <v>0.10477802489110839</v>
      </c>
      <c r="U31" s="89">
        <v>9.4077109000000006E-2</v>
      </c>
      <c r="V31" s="90">
        <v>0.137665192805</v>
      </c>
      <c r="W31" s="91">
        <v>4.17549911683033E-2</v>
      </c>
      <c r="X31" s="89">
        <v>5.5835297999999997E-3</v>
      </c>
      <c r="Y31" s="90">
        <v>1.2303010329999999E-2</v>
      </c>
      <c r="Z31" s="91">
        <v>2.0615648898767202E-3</v>
      </c>
      <c r="AA31" s="89">
        <v>0.33977268919999998</v>
      </c>
      <c r="AB31" s="90">
        <v>0.49597288268</v>
      </c>
      <c r="AC31" s="91">
        <v>0.11070165100941676</v>
      </c>
      <c r="AD31" s="89">
        <v>4.0763562599999997E-2</v>
      </c>
      <c r="AE31" s="90">
        <v>0.11303238291499999</v>
      </c>
      <c r="AF31" s="91">
        <v>1.8138387648501269E-2</v>
      </c>
      <c r="AG31" s="89">
        <v>0.25059028039999998</v>
      </c>
      <c r="AH31" s="90">
        <v>0.39185207824000001</v>
      </c>
      <c r="AI31" s="91">
        <v>4.3762871253177175E-2</v>
      </c>
      <c r="AJ31" s="92">
        <v>0</v>
      </c>
      <c r="AK31" s="93">
        <v>0</v>
      </c>
      <c r="AL31" s="93">
        <v>0</v>
      </c>
    </row>
    <row r="32" spans="1:38" ht="13" x14ac:dyDescent="0.3">
      <c r="A32" s="71">
        <v>1975</v>
      </c>
      <c r="B32" s="718">
        <v>27</v>
      </c>
      <c r="C32" s="89">
        <v>78.897153549999999</v>
      </c>
      <c r="D32" s="90">
        <v>140.04616748699999</v>
      </c>
      <c r="E32" s="91">
        <v>44.892662375893742</v>
      </c>
      <c r="F32" s="89">
        <v>13.07110299</v>
      </c>
      <c r="G32" s="90">
        <v>18.758259500000001</v>
      </c>
      <c r="H32" s="91">
        <v>3.3136092358055866</v>
      </c>
      <c r="I32" s="89">
        <v>8.2550542799999995</v>
      </c>
      <c r="J32" s="90">
        <v>7.4702299534999996</v>
      </c>
      <c r="K32" s="91">
        <v>7.0743832187445603</v>
      </c>
      <c r="L32" s="89">
        <v>2.4550260000000001E-2</v>
      </c>
      <c r="M32" s="90">
        <v>0.1157164905</v>
      </c>
      <c r="N32" s="91">
        <v>0.11192484635535892</v>
      </c>
      <c r="O32" s="89">
        <v>8.5884677895981074E-2</v>
      </c>
      <c r="P32" s="90">
        <v>9.7400354356636271E-2</v>
      </c>
      <c r="Q32" s="91">
        <v>0.1026358517784953</v>
      </c>
      <c r="R32" s="89">
        <v>2.387880057413036E-2</v>
      </c>
      <c r="S32" s="90">
        <v>2.8371640324214794E-2</v>
      </c>
      <c r="T32" s="91">
        <v>0.10537175665946094</v>
      </c>
      <c r="U32" s="89">
        <v>9.4077109000000006E-2</v>
      </c>
      <c r="V32" s="90">
        <v>0.137665192805</v>
      </c>
      <c r="W32" s="91">
        <v>4.2026651578683072E-2</v>
      </c>
      <c r="X32" s="89">
        <v>5.5835297999999997E-3</v>
      </c>
      <c r="Y32" s="90">
        <v>1.2303010329999999E-2</v>
      </c>
      <c r="Z32" s="91">
        <v>2.0691511128335636E-3</v>
      </c>
      <c r="AA32" s="89">
        <v>0.33977268919999998</v>
      </c>
      <c r="AB32" s="90">
        <v>0.49597288268</v>
      </c>
      <c r="AC32" s="91">
        <v>0.11108656140071541</v>
      </c>
      <c r="AD32" s="89">
        <v>4.0763562599999997E-2</v>
      </c>
      <c r="AE32" s="90">
        <v>0.11303238291499999</v>
      </c>
      <c r="AF32" s="91">
        <v>1.8199783478395518E-2</v>
      </c>
      <c r="AG32" s="89">
        <v>0.25059028039999998</v>
      </c>
      <c r="AH32" s="90">
        <v>0.39185207824000001</v>
      </c>
      <c r="AI32" s="91">
        <v>4.3940777273192524E-2</v>
      </c>
      <c r="AJ32" s="92">
        <v>0</v>
      </c>
      <c r="AK32" s="93">
        <v>0</v>
      </c>
      <c r="AL32" s="93">
        <v>0</v>
      </c>
    </row>
    <row r="33" spans="1:38" ht="13" x14ac:dyDescent="0.3">
      <c r="A33" s="71">
        <v>1975</v>
      </c>
      <c r="B33" s="718">
        <v>28</v>
      </c>
      <c r="C33" s="89">
        <v>78.897153549999999</v>
      </c>
      <c r="D33" s="90">
        <v>140.04616748699999</v>
      </c>
      <c r="E33" s="91">
        <v>45.048426629736348</v>
      </c>
      <c r="F33" s="89">
        <v>13.07110299</v>
      </c>
      <c r="G33" s="90">
        <v>18.758259500000001</v>
      </c>
      <c r="H33" s="91">
        <v>3.3246726212101327</v>
      </c>
      <c r="I33" s="89">
        <v>8.2550542799999995</v>
      </c>
      <c r="J33" s="90">
        <v>7.4702299534999996</v>
      </c>
      <c r="K33" s="91">
        <v>7.088502013671012</v>
      </c>
      <c r="L33" s="89">
        <v>2.4550260000000001E-2</v>
      </c>
      <c r="M33" s="90">
        <v>0.1157164905</v>
      </c>
      <c r="N33" s="91">
        <v>0.11217655920796445</v>
      </c>
      <c r="O33" s="89">
        <v>8.5884677895981074E-2</v>
      </c>
      <c r="P33" s="90">
        <v>9.7400354356636271E-2</v>
      </c>
      <c r="Q33" s="91">
        <v>0.10314940337079503</v>
      </c>
      <c r="R33" s="89">
        <v>2.387880057413036E-2</v>
      </c>
      <c r="S33" s="90">
        <v>2.8371640324214794E-2</v>
      </c>
      <c r="T33" s="91">
        <v>0.10591545141129403</v>
      </c>
      <c r="U33" s="89">
        <v>9.4077109000000006E-2</v>
      </c>
      <c r="V33" s="90">
        <v>0.137665192805</v>
      </c>
      <c r="W33" s="91">
        <v>4.2356326069816957E-2</v>
      </c>
      <c r="X33" s="89">
        <v>5.5835297999999997E-3</v>
      </c>
      <c r="Y33" s="90">
        <v>1.2303010329999999E-2</v>
      </c>
      <c r="Z33" s="91">
        <v>2.0760426723002027E-3</v>
      </c>
      <c r="AA33" s="89">
        <v>0.33977268919999998</v>
      </c>
      <c r="AB33" s="90">
        <v>0.49597288268</v>
      </c>
      <c r="AC33" s="91">
        <v>0.11142267028306133</v>
      </c>
      <c r="AD33" s="89">
        <v>4.0763562599999997E-2</v>
      </c>
      <c r="AE33" s="90">
        <v>0.11303238291499999</v>
      </c>
      <c r="AF33" s="91">
        <v>1.8252339179066848E-2</v>
      </c>
      <c r="AG33" s="89">
        <v>0.25059028039999998</v>
      </c>
      <c r="AH33" s="90">
        <v>0.39185207824000001</v>
      </c>
      <c r="AI33" s="91">
        <v>4.411487782738692E-2</v>
      </c>
      <c r="AJ33" s="92">
        <v>0</v>
      </c>
      <c r="AK33" s="93">
        <v>0</v>
      </c>
      <c r="AL33" s="93">
        <v>0</v>
      </c>
    </row>
    <row r="34" spans="1:38" ht="13" x14ac:dyDescent="0.3">
      <c r="A34" s="71">
        <v>1975</v>
      </c>
      <c r="B34" s="718">
        <v>29</v>
      </c>
      <c r="C34" s="89">
        <v>78.897153549999999</v>
      </c>
      <c r="D34" s="90">
        <v>140.04616748699999</v>
      </c>
      <c r="E34" s="91">
        <v>45.19594803307475</v>
      </c>
      <c r="F34" s="89">
        <v>13.07110299</v>
      </c>
      <c r="G34" s="90">
        <v>18.758259500000001</v>
      </c>
      <c r="H34" s="91">
        <v>3.3350274434344991</v>
      </c>
      <c r="I34" s="89">
        <v>8.2550542799999995</v>
      </c>
      <c r="J34" s="90">
        <v>7.4702299534999996</v>
      </c>
      <c r="K34" s="91">
        <v>7.1014284749685448</v>
      </c>
      <c r="L34" s="89">
        <v>2.4550260000000001E-2</v>
      </c>
      <c r="M34" s="90">
        <v>0.1157164905</v>
      </c>
      <c r="N34" s="91">
        <v>0.11241013831676262</v>
      </c>
      <c r="O34" s="89">
        <v>8.5884677895981074E-2</v>
      </c>
      <c r="P34" s="90">
        <v>9.7400354356636271E-2</v>
      </c>
      <c r="Q34" s="91">
        <v>0.10362356973215907</v>
      </c>
      <c r="R34" s="89">
        <v>2.387880057413036E-2</v>
      </c>
      <c r="S34" s="90">
        <v>2.8371640324214794E-2</v>
      </c>
      <c r="T34" s="91">
        <v>0.10641969145479133</v>
      </c>
      <c r="U34" s="89">
        <v>9.4077109000000006E-2</v>
      </c>
      <c r="V34" s="90">
        <v>0.137665192805</v>
      </c>
      <c r="W34" s="91">
        <v>4.2644640423055442E-2</v>
      </c>
      <c r="X34" s="89">
        <v>5.5835297999999997E-3</v>
      </c>
      <c r="Y34" s="90">
        <v>1.2303010329999999E-2</v>
      </c>
      <c r="Z34" s="91">
        <v>2.082503549009978E-3</v>
      </c>
      <c r="AA34" s="89">
        <v>0.33977268919999998</v>
      </c>
      <c r="AB34" s="90">
        <v>0.49597288268</v>
      </c>
      <c r="AC34" s="91">
        <v>0.11174131666588173</v>
      </c>
      <c r="AD34" s="89">
        <v>4.0763562599999997E-2</v>
      </c>
      <c r="AE34" s="90">
        <v>0.11303238291499999</v>
      </c>
      <c r="AF34" s="91">
        <v>1.8302468496228963E-2</v>
      </c>
      <c r="AG34" s="89">
        <v>0.25059028039999998</v>
      </c>
      <c r="AH34" s="90">
        <v>0.39185207824000001</v>
      </c>
      <c r="AI34" s="91">
        <v>4.4274957781919221E-2</v>
      </c>
      <c r="AJ34" s="92">
        <v>0</v>
      </c>
      <c r="AK34" s="93">
        <v>0</v>
      </c>
      <c r="AL34" s="93">
        <v>0</v>
      </c>
    </row>
    <row r="35" spans="1:38" ht="13" x14ac:dyDescent="0.3">
      <c r="A35" s="71">
        <v>1975</v>
      </c>
      <c r="B35" s="718">
        <v>30</v>
      </c>
      <c r="C35" s="89">
        <v>78.897153549999999</v>
      </c>
      <c r="D35" s="90">
        <v>140.04616748699999</v>
      </c>
      <c r="E35" s="91">
        <v>43.745102822787821</v>
      </c>
      <c r="F35" s="89">
        <v>13.07110299</v>
      </c>
      <c r="G35" s="90">
        <v>18.758259500000001</v>
      </c>
      <c r="H35" s="91">
        <v>3.209236649579791</v>
      </c>
      <c r="I35" s="89">
        <v>8.2550542799999995</v>
      </c>
      <c r="J35" s="90">
        <v>7.4702299534999996</v>
      </c>
      <c r="K35" s="91">
        <v>6.9928070707322529</v>
      </c>
      <c r="L35" s="89">
        <v>2.4550260000000001E-2</v>
      </c>
      <c r="M35" s="90">
        <v>0.1157164905</v>
      </c>
      <c r="N35" s="91">
        <v>0.11223219345787647</v>
      </c>
      <c r="O35" s="89">
        <v>8.5884677895981074E-2</v>
      </c>
      <c r="P35" s="90">
        <v>9.7400354356636271E-2</v>
      </c>
      <c r="Q35" s="91">
        <v>0.10193042637454454</v>
      </c>
      <c r="R35" s="89">
        <v>2.387880057413036E-2</v>
      </c>
      <c r="S35" s="90">
        <v>2.8371640324214794E-2</v>
      </c>
      <c r="T35" s="91">
        <v>0.10688113699878544</v>
      </c>
      <c r="U35" s="89">
        <v>9.4077109000000006E-2</v>
      </c>
      <c r="V35" s="90">
        <v>0.137665192805</v>
      </c>
      <c r="W35" s="91">
        <v>4.4037136412564654E-2</v>
      </c>
      <c r="X35" s="89">
        <v>5.5835297999999997E-3</v>
      </c>
      <c r="Y35" s="90">
        <v>1.2303010329999999E-2</v>
      </c>
      <c r="Z35" s="91">
        <v>2.0039502352463563E-3</v>
      </c>
      <c r="AA35" s="89">
        <v>0.33977268919999998</v>
      </c>
      <c r="AB35" s="90">
        <v>0.49597288268</v>
      </c>
      <c r="AC35" s="91">
        <v>0.10445395033631891</v>
      </c>
      <c r="AD35" s="89">
        <v>4.0763562599999997E-2</v>
      </c>
      <c r="AE35" s="90">
        <v>0.11303238291499999</v>
      </c>
      <c r="AF35" s="91">
        <v>1.7347163314707911E-2</v>
      </c>
      <c r="AG35" s="89">
        <v>0.25059028039999998</v>
      </c>
      <c r="AH35" s="90">
        <v>0.39185207824000001</v>
      </c>
      <c r="AI35" s="91">
        <v>4.3683099322308565E-2</v>
      </c>
      <c r="AJ35" s="92">
        <v>0</v>
      </c>
      <c r="AK35" s="93">
        <v>0</v>
      </c>
      <c r="AL35" s="93">
        <v>0</v>
      </c>
    </row>
    <row r="36" spans="1:38" ht="13" x14ac:dyDescent="0.3">
      <c r="A36" s="71">
        <v>1975</v>
      </c>
      <c r="B36" s="718">
        <v>31</v>
      </c>
      <c r="C36" s="89">
        <v>78.897153549999999</v>
      </c>
      <c r="D36" s="90">
        <v>140.04616748699999</v>
      </c>
      <c r="E36" s="91">
        <v>43.745102822787821</v>
      </c>
      <c r="F36" s="89">
        <v>13.07110299</v>
      </c>
      <c r="G36" s="90">
        <v>18.758259500000001</v>
      </c>
      <c r="H36" s="91">
        <v>3.209236649579791</v>
      </c>
      <c r="I36" s="89">
        <v>8.2550542799999995</v>
      </c>
      <c r="J36" s="90">
        <v>7.4702299534999996</v>
      </c>
      <c r="K36" s="91">
        <v>6.9928070707322529</v>
      </c>
      <c r="L36" s="89">
        <v>2.4550260000000001E-2</v>
      </c>
      <c r="M36" s="90">
        <v>0.1157164905</v>
      </c>
      <c r="N36" s="91">
        <v>0.11223219345787647</v>
      </c>
      <c r="O36" s="89">
        <v>8.5884677895981074E-2</v>
      </c>
      <c r="P36" s="90">
        <v>9.7400354356636271E-2</v>
      </c>
      <c r="Q36" s="91">
        <v>0.10193042637454454</v>
      </c>
      <c r="R36" s="89">
        <v>2.387880057413036E-2</v>
      </c>
      <c r="S36" s="90">
        <v>2.8371640324214794E-2</v>
      </c>
      <c r="T36" s="91">
        <v>0.10688113699878544</v>
      </c>
      <c r="U36" s="89">
        <v>9.4077109000000006E-2</v>
      </c>
      <c r="V36" s="90">
        <v>0.137665192805</v>
      </c>
      <c r="W36" s="91">
        <v>4.4037136412564654E-2</v>
      </c>
      <c r="X36" s="89">
        <v>5.5835297999999997E-3</v>
      </c>
      <c r="Y36" s="90">
        <v>1.2303010329999999E-2</v>
      </c>
      <c r="Z36" s="91">
        <v>2.0039502352463563E-3</v>
      </c>
      <c r="AA36" s="89">
        <v>0.33977268919999998</v>
      </c>
      <c r="AB36" s="90">
        <v>0.49597288268</v>
      </c>
      <c r="AC36" s="91">
        <v>0.10445395033631891</v>
      </c>
      <c r="AD36" s="89">
        <v>4.0763562599999997E-2</v>
      </c>
      <c r="AE36" s="90">
        <v>0.11303238291499999</v>
      </c>
      <c r="AF36" s="91">
        <v>1.7347163314707911E-2</v>
      </c>
      <c r="AG36" s="89">
        <v>0.25059028039999998</v>
      </c>
      <c r="AH36" s="90">
        <v>0.39185207824000001</v>
      </c>
      <c r="AI36" s="91">
        <v>4.3683099322308565E-2</v>
      </c>
      <c r="AJ36" s="94">
        <v>0</v>
      </c>
      <c r="AK36" s="95">
        <v>0</v>
      </c>
      <c r="AL36" s="95">
        <v>0</v>
      </c>
    </row>
    <row r="37" spans="1:38" ht="13" x14ac:dyDescent="0.3">
      <c r="A37" s="71">
        <v>1975</v>
      </c>
      <c r="B37" s="718">
        <v>32</v>
      </c>
      <c r="C37" s="89">
        <v>78.897153549999999</v>
      </c>
      <c r="D37" s="90">
        <v>140.04616748699999</v>
      </c>
      <c r="E37" s="91">
        <v>43.745102822787821</v>
      </c>
      <c r="F37" s="89">
        <v>13.07110299</v>
      </c>
      <c r="G37" s="90">
        <v>18.758259500000001</v>
      </c>
      <c r="H37" s="91">
        <v>3.209236649579791</v>
      </c>
      <c r="I37" s="89">
        <v>8.2550542799999995</v>
      </c>
      <c r="J37" s="90">
        <v>7.4702299534999996</v>
      </c>
      <c r="K37" s="91">
        <v>6.9928070707322529</v>
      </c>
      <c r="L37" s="89">
        <v>2.4550260000000001E-2</v>
      </c>
      <c r="M37" s="90">
        <v>0.1157164905</v>
      </c>
      <c r="N37" s="91">
        <v>0.11223219345787647</v>
      </c>
      <c r="O37" s="89">
        <v>8.5884677895981074E-2</v>
      </c>
      <c r="P37" s="90">
        <v>9.7400354356636271E-2</v>
      </c>
      <c r="Q37" s="91">
        <v>0.10193042637454454</v>
      </c>
      <c r="R37" s="89">
        <v>2.387880057413036E-2</v>
      </c>
      <c r="S37" s="90">
        <v>2.8371640324214794E-2</v>
      </c>
      <c r="T37" s="91">
        <v>0.10688113699878544</v>
      </c>
      <c r="U37" s="89">
        <v>9.4077109000000006E-2</v>
      </c>
      <c r="V37" s="90">
        <v>0.137665192805</v>
      </c>
      <c r="W37" s="91">
        <v>4.4037136412564654E-2</v>
      </c>
      <c r="X37" s="89">
        <v>5.5835297999999997E-3</v>
      </c>
      <c r="Y37" s="90">
        <v>1.2303010329999999E-2</v>
      </c>
      <c r="Z37" s="91">
        <v>2.0039502352463563E-3</v>
      </c>
      <c r="AA37" s="89">
        <v>0.33977268919999998</v>
      </c>
      <c r="AB37" s="90">
        <v>0.49597288268</v>
      </c>
      <c r="AC37" s="91">
        <v>0.10445395033631891</v>
      </c>
      <c r="AD37" s="89">
        <v>4.0763562599999997E-2</v>
      </c>
      <c r="AE37" s="90">
        <v>0.11303238291499999</v>
      </c>
      <c r="AF37" s="91">
        <v>1.7347163314707911E-2</v>
      </c>
      <c r="AG37" s="89">
        <v>0.25059028039999998</v>
      </c>
      <c r="AH37" s="90">
        <v>0.39185207824000001</v>
      </c>
      <c r="AI37" s="91">
        <v>4.3683099322308565E-2</v>
      </c>
      <c r="AJ37" s="94">
        <v>0</v>
      </c>
      <c r="AK37" s="95">
        <v>0</v>
      </c>
      <c r="AL37" s="95">
        <v>0</v>
      </c>
    </row>
    <row r="38" spans="1:38" ht="13" x14ac:dyDescent="0.3">
      <c r="A38" s="71">
        <v>1975</v>
      </c>
      <c r="B38" s="718">
        <v>33</v>
      </c>
      <c r="C38" s="89">
        <v>78.897153549999999</v>
      </c>
      <c r="D38" s="90">
        <v>140.04616748699999</v>
      </c>
      <c r="E38" s="91">
        <v>43.745102822787821</v>
      </c>
      <c r="F38" s="89">
        <v>13.07110299</v>
      </c>
      <c r="G38" s="90">
        <v>18.758259500000001</v>
      </c>
      <c r="H38" s="91">
        <v>3.209236649579791</v>
      </c>
      <c r="I38" s="89">
        <v>8.2550542799999995</v>
      </c>
      <c r="J38" s="90">
        <v>7.4702299534999996</v>
      </c>
      <c r="K38" s="91">
        <v>6.9928070707322529</v>
      </c>
      <c r="L38" s="89">
        <v>2.4550260000000001E-2</v>
      </c>
      <c r="M38" s="90">
        <v>0.1157164905</v>
      </c>
      <c r="N38" s="91">
        <v>0.11223219345787647</v>
      </c>
      <c r="O38" s="89">
        <v>8.5884677895981074E-2</v>
      </c>
      <c r="P38" s="90">
        <v>9.7400354356636271E-2</v>
      </c>
      <c r="Q38" s="91">
        <v>0.10193042637454454</v>
      </c>
      <c r="R38" s="89">
        <v>2.387880057413036E-2</v>
      </c>
      <c r="S38" s="90">
        <v>2.8371640324214794E-2</v>
      </c>
      <c r="T38" s="91">
        <v>0.10688113699878544</v>
      </c>
      <c r="U38" s="89">
        <v>9.4077109000000006E-2</v>
      </c>
      <c r="V38" s="90">
        <v>0.137665192805</v>
      </c>
      <c r="W38" s="91">
        <v>4.4037136412564654E-2</v>
      </c>
      <c r="X38" s="89">
        <v>5.5835297999999997E-3</v>
      </c>
      <c r="Y38" s="90">
        <v>1.2303010329999999E-2</v>
      </c>
      <c r="Z38" s="91">
        <v>2.0039502352463563E-3</v>
      </c>
      <c r="AA38" s="89">
        <v>0.33977268919999998</v>
      </c>
      <c r="AB38" s="90">
        <v>0.49597288268</v>
      </c>
      <c r="AC38" s="91">
        <v>0.10445395033631891</v>
      </c>
      <c r="AD38" s="89">
        <v>4.0763562599999997E-2</v>
      </c>
      <c r="AE38" s="90">
        <v>0.11303238291499999</v>
      </c>
      <c r="AF38" s="91">
        <v>1.7347163314707911E-2</v>
      </c>
      <c r="AG38" s="89">
        <v>0.25059028039999998</v>
      </c>
      <c r="AH38" s="90">
        <v>0.39185207824000001</v>
      </c>
      <c r="AI38" s="91">
        <v>4.3683099322308565E-2</v>
      </c>
      <c r="AJ38" s="94">
        <v>0</v>
      </c>
      <c r="AK38" s="95">
        <v>0</v>
      </c>
      <c r="AL38" s="95">
        <v>0</v>
      </c>
    </row>
    <row r="39" spans="1:38" ht="13" x14ac:dyDescent="0.3">
      <c r="A39" s="71">
        <v>1975</v>
      </c>
      <c r="B39" s="718">
        <v>34</v>
      </c>
      <c r="C39" s="89">
        <v>78.897153549999999</v>
      </c>
      <c r="D39" s="90">
        <v>140.04616748699999</v>
      </c>
      <c r="E39" s="91">
        <v>43.745102822787821</v>
      </c>
      <c r="F39" s="89">
        <v>13.07110299</v>
      </c>
      <c r="G39" s="90">
        <v>18.758259500000001</v>
      </c>
      <c r="H39" s="91">
        <v>3.209236649579791</v>
      </c>
      <c r="I39" s="89">
        <v>8.2550542799999995</v>
      </c>
      <c r="J39" s="90">
        <v>7.4702299534999996</v>
      </c>
      <c r="K39" s="91">
        <v>6.9928070707322529</v>
      </c>
      <c r="L39" s="89">
        <v>2.4550260000000001E-2</v>
      </c>
      <c r="M39" s="90">
        <v>0.1157164905</v>
      </c>
      <c r="N39" s="91">
        <v>0.11223219345787647</v>
      </c>
      <c r="O39" s="89">
        <v>8.5884677895981074E-2</v>
      </c>
      <c r="P39" s="90">
        <v>9.7400354356636271E-2</v>
      </c>
      <c r="Q39" s="91">
        <v>0.10193042637454454</v>
      </c>
      <c r="R39" s="89">
        <v>2.387880057413036E-2</v>
      </c>
      <c r="S39" s="90">
        <v>2.8371640324214794E-2</v>
      </c>
      <c r="T39" s="91">
        <v>0.10688113699878544</v>
      </c>
      <c r="U39" s="89">
        <v>9.4077109000000006E-2</v>
      </c>
      <c r="V39" s="90">
        <v>0.137665192805</v>
      </c>
      <c r="W39" s="91">
        <v>4.4037136412564654E-2</v>
      </c>
      <c r="X39" s="89">
        <v>5.5835297999999997E-3</v>
      </c>
      <c r="Y39" s="90">
        <v>1.2303010329999999E-2</v>
      </c>
      <c r="Z39" s="91">
        <v>2.0039502352463563E-3</v>
      </c>
      <c r="AA39" s="89">
        <v>0.33977268919999998</v>
      </c>
      <c r="AB39" s="90">
        <v>0.49597288268</v>
      </c>
      <c r="AC39" s="91">
        <v>0.10445395033631891</v>
      </c>
      <c r="AD39" s="89">
        <v>4.0763562599999997E-2</v>
      </c>
      <c r="AE39" s="90">
        <v>0.11303238291499999</v>
      </c>
      <c r="AF39" s="91">
        <v>1.7347163314707911E-2</v>
      </c>
      <c r="AG39" s="89">
        <v>0.25059028039999998</v>
      </c>
      <c r="AH39" s="90">
        <v>0.39185207824000001</v>
      </c>
      <c r="AI39" s="91">
        <v>4.3683099322308565E-2</v>
      </c>
      <c r="AJ39" s="94">
        <v>0</v>
      </c>
      <c r="AK39" s="95">
        <v>0</v>
      </c>
      <c r="AL39" s="95">
        <v>0</v>
      </c>
    </row>
    <row r="40" spans="1:38" ht="13" x14ac:dyDescent="0.3">
      <c r="A40" s="71">
        <v>1975</v>
      </c>
      <c r="B40" s="718">
        <v>35</v>
      </c>
      <c r="C40" s="89">
        <v>78.897153549999999</v>
      </c>
      <c r="D40" s="90">
        <v>140.04616748699999</v>
      </c>
      <c r="E40" s="91">
        <v>43.745102822787821</v>
      </c>
      <c r="F40" s="89">
        <v>13.07110299</v>
      </c>
      <c r="G40" s="90">
        <v>18.758259500000001</v>
      </c>
      <c r="H40" s="91">
        <v>3.209236649579791</v>
      </c>
      <c r="I40" s="89">
        <v>8.2550542799999995</v>
      </c>
      <c r="J40" s="90">
        <v>7.4702299534999996</v>
      </c>
      <c r="K40" s="91">
        <v>6.9928070707322529</v>
      </c>
      <c r="L40" s="89">
        <v>2.4550260000000001E-2</v>
      </c>
      <c r="M40" s="90">
        <v>0.1157164905</v>
      </c>
      <c r="N40" s="91">
        <v>0.11223219345787647</v>
      </c>
      <c r="O40" s="89">
        <v>8.5884677895981074E-2</v>
      </c>
      <c r="P40" s="90">
        <v>9.7400354356636271E-2</v>
      </c>
      <c r="Q40" s="91">
        <v>0.10193042637454454</v>
      </c>
      <c r="R40" s="89">
        <v>2.387880057413036E-2</v>
      </c>
      <c r="S40" s="90">
        <v>2.8371640324214794E-2</v>
      </c>
      <c r="T40" s="91">
        <v>0.10688113699878544</v>
      </c>
      <c r="U40" s="89">
        <v>9.4077109000000006E-2</v>
      </c>
      <c r="V40" s="90">
        <v>0.137665192805</v>
      </c>
      <c r="W40" s="91">
        <v>4.4037136412564654E-2</v>
      </c>
      <c r="X40" s="89">
        <v>5.5835297999999997E-3</v>
      </c>
      <c r="Y40" s="90">
        <v>1.2303010329999999E-2</v>
      </c>
      <c r="Z40" s="91">
        <v>2.0039502352463563E-3</v>
      </c>
      <c r="AA40" s="89">
        <v>0.33977268919999998</v>
      </c>
      <c r="AB40" s="90">
        <v>0.49597288268</v>
      </c>
      <c r="AC40" s="91">
        <v>0.10445395033631891</v>
      </c>
      <c r="AD40" s="89">
        <v>4.0763562599999997E-2</v>
      </c>
      <c r="AE40" s="90">
        <v>0.11303238291499999</v>
      </c>
      <c r="AF40" s="91">
        <v>1.7347163314707911E-2</v>
      </c>
      <c r="AG40" s="89">
        <v>0.25059028039999998</v>
      </c>
      <c r="AH40" s="90">
        <v>0.39185207824000001</v>
      </c>
      <c r="AI40" s="91">
        <v>4.3683099322308565E-2</v>
      </c>
      <c r="AJ40" s="94">
        <v>0</v>
      </c>
      <c r="AK40" s="95">
        <v>0</v>
      </c>
      <c r="AL40" s="95">
        <v>0</v>
      </c>
    </row>
    <row r="41" spans="1:38" ht="13" x14ac:dyDescent="0.3">
      <c r="A41" s="71">
        <v>1975</v>
      </c>
      <c r="B41" s="718">
        <v>36</v>
      </c>
      <c r="C41" s="89">
        <v>78.897153549999999</v>
      </c>
      <c r="D41" s="90">
        <v>140.04616748699999</v>
      </c>
      <c r="E41" s="91">
        <v>43.745102822787821</v>
      </c>
      <c r="F41" s="89">
        <v>13.07110299</v>
      </c>
      <c r="G41" s="90">
        <v>18.758259500000001</v>
      </c>
      <c r="H41" s="91">
        <v>3.209236649579791</v>
      </c>
      <c r="I41" s="89">
        <v>8.2550542799999995</v>
      </c>
      <c r="J41" s="90">
        <v>7.4702299534999996</v>
      </c>
      <c r="K41" s="91">
        <v>6.9928070707322529</v>
      </c>
      <c r="L41" s="89">
        <v>2.4550260000000001E-2</v>
      </c>
      <c r="M41" s="90">
        <v>0.1157164905</v>
      </c>
      <c r="N41" s="91">
        <v>0.11223219345787647</v>
      </c>
      <c r="O41" s="89">
        <v>8.5884677895981074E-2</v>
      </c>
      <c r="P41" s="90">
        <v>9.7400354356636271E-2</v>
      </c>
      <c r="Q41" s="91">
        <v>0.10193042637454454</v>
      </c>
      <c r="R41" s="89">
        <v>2.387880057413036E-2</v>
      </c>
      <c r="S41" s="90">
        <v>2.8371640324214794E-2</v>
      </c>
      <c r="T41" s="91">
        <v>0.10688113699878544</v>
      </c>
      <c r="U41" s="89">
        <v>9.4077109000000006E-2</v>
      </c>
      <c r="V41" s="90">
        <v>0.137665192805</v>
      </c>
      <c r="W41" s="91">
        <v>4.4037136412564654E-2</v>
      </c>
      <c r="X41" s="89">
        <v>5.5835297999999997E-3</v>
      </c>
      <c r="Y41" s="90">
        <v>1.2303010329999999E-2</v>
      </c>
      <c r="Z41" s="91">
        <v>2.0039502352463563E-3</v>
      </c>
      <c r="AA41" s="89">
        <v>0.33977268919999998</v>
      </c>
      <c r="AB41" s="90">
        <v>0.49597288268</v>
      </c>
      <c r="AC41" s="91">
        <v>0.10445395033631891</v>
      </c>
      <c r="AD41" s="89">
        <v>4.0763562599999997E-2</v>
      </c>
      <c r="AE41" s="90">
        <v>0.11303238291499999</v>
      </c>
      <c r="AF41" s="91">
        <v>1.7347163314707911E-2</v>
      </c>
      <c r="AG41" s="89">
        <v>0.25059028039999998</v>
      </c>
      <c r="AH41" s="90">
        <v>0.39185207824000001</v>
      </c>
      <c r="AI41" s="91">
        <v>4.3683099322308565E-2</v>
      </c>
      <c r="AJ41" s="94">
        <v>0</v>
      </c>
      <c r="AK41" s="95">
        <v>0</v>
      </c>
      <c r="AL41" s="95">
        <v>0</v>
      </c>
    </row>
    <row r="42" spans="1:38" ht="13" x14ac:dyDescent="0.3">
      <c r="A42" s="71">
        <v>1975</v>
      </c>
      <c r="B42" s="718">
        <v>37</v>
      </c>
      <c r="C42" s="89">
        <v>78.897153549999999</v>
      </c>
      <c r="D42" s="90">
        <v>140.04616748699999</v>
      </c>
      <c r="E42" s="91">
        <v>43.745102822787821</v>
      </c>
      <c r="F42" s="89">
        <v>13.07110299</v>
      </c>
      <c r="G42" s="90">
        <v>18.758259500000001</v>
      </c>
      <c r="H42" s="91">
        <v>3.209236649579791</v>
      </c>
      <c r="I42" s="89">
        <v>8.2550542799999995</v>
      </c>
      <c r="J42" s="90">
        <v>7.4702299534999996</v>
      </c>
      <c r="K42" s="91">
        <v>6.9928070707322529</v>
      </c>
      <c r="L42" s="89">
        <v>2.4550260000000001E-2</v>
      </c>
      <c r="M42" s="90">
        <v>0.1157164905</v>
      </c>
      <c r="N42" s="91">
        <v>0.11223219345787647</v>
      </c>
      <c r="O42" s="89">
        <v>8.5884677895981074E-2</v>
      </c>
      <c r="P42" s="90">
        <v>9.7400354356636271E-2</v>
      </c>
      <c r="Q42" s="91">
        <v>0.10193042637454454</v>
      </c>
      <c r="R42" s="89">
        <v>2.387880057413036E-2</v>
      </c>
      <c r="S42" s="90">
        <v>2.8371640324214794E-2</v>
      </c>
      <c r="T42" s="91">
        <v>0.10688113699878544</v>
      </c>
      <c r="U42" s="89">
        <v>9.4077109000000006E-2</v>
      </c>
      <c r="V42" s="90">
        <v>0.137665192805</v>
      </c>
      <c r="W42" s="91">
        <v>4.4037136412564654E-2</v>
      </c>
      <c r="X42" s="89">
        <v>5.5835297999999997E-3</v>
      </c>
      <c r="Y42" s="90">
        <v>1.2303010329999999E-2</v>
      </c>
      <c r="Z42" s="91">
        <v>2.0039502352463563E-3</v>
      </c>
      <c r="AA42" s="89">
        <v>0.33977268919999998</v>
      </c>
      <c r="AB42" s="90">
        <v>0.49597288268</v>
      </c>
      <c r="AC42" s="91">
        <v>0.10445395033631891</v>
      </c>
      <c r="AD42" s="89">
        <v>4.0763562599999997E-2</v>
      </c>
      <c r="AE42" s="90">
        <v>0.11303238291499999</v>
      </c>
      <c r="AF42" s="91">
        <v>1.7347163314707911E-2</v>
      </c>
      <c r="AG42" s="89">
        <v>0.25059028039999998</v>
      </c>
      <c r="AH42" s="90">
        <v>0.39185207824000001</v>
      </c>
      <c r="AI42" s="91">
        <v>4.3683099322308565E-2</v>
      </c>
      <c r="AJ42" s="94">
        <v>0</v>
      </c>
      <c r="AK42" s="95">
        <v>0</v>
      </c>
      <c r="AL42" s="95">
        <v>0</v>
      </c>
    </row>
    <row r="43" spans="1:38" ht="13" x14ac:dyDescent="0.3">
      <c r="A43" s="71">
        <v>1975</v>
      </c>
      <c r="B43" s="718">
        <v>38</v>
      </c>
      <c r="C43" s="89">
        <v>78.897153549999999</v>
      </c>
      <c r="D43" s="90">
        <v>140.04616748699999</v>
      </c>
      <c r="E43" s="91">
        <v>43.745102822787821</v>
      </c>
      <c r="F43" s="89">
        <v>13.07110299</v>
      </c>
      <c r="G43" s="90">
        <v>18.758259500000001</v>
      </c>
      <c r="H43" s="91">
        <v>3.209236649579791</v>
      </c>
      <c r="I43" s="89">
        <v>8.2550542799999995</v>
      </c>
      <c r="J43" s="90">
        <v>7.4702299534999996</v>
      </c>
      <c r="K43" s="91">
        <v>6.9928070707322529</v>
      </c>
      <c r="L43" s="89">
        <v>2.4550260000000001E-2</v>
      </c>
      <c r="M43" s="90">
        <v>0.1157164905</v>
      </c>
      <c r="N43" s="91">
        <v>0.11223219345787647</v>
      </c>
      <c r="O43" s="89">
        <v>8.5884677895981074E-2</v>
      </c>
      <c r="P43" s="90">
        <v>9.7400354356636271E-2</v>
      </c>
      <c r="Q43" s="91">
        <v>0.10193042637454454</v>
      </c>
      <c r="R43" s="89">
        <v>2.387880057413036E-2</v>
      </c>
      <c r="S43" s="90">
        <v>2.8371640324214794E-2</v>
      </c>
      <c r="T43" s="91">
        <v>0.10688113699878544</v>
      </c>
      <c r="U43" s="89">
        <v>9.4077109000000006E-2</v>
      </c>
      <c r="V43" s="90">
        <v>0.137665192805</v>
      </c>
      <c r="W43" s="91">
        <v>4.4037136412564654E-2</v>
      </c>
      <c r="X43" s="89">
        <v>5.5835297999999997E-3</v>
      </c>
      <c r="Y43" s="90">
        <v>1.2303010329999999E-2</v>
      </c>
      <c r="Z43" s="91">
        <v>2.0039502352463563E-3</v>
      </c>
      <c r="AA43" s="89">
        <v>0.33977268919999998</v>
      </c>
      <c r="AB43" s="90">
        <v>0.49597288268</v>
      </c>
      <c r="AC43" s="91">
        <v>0.10445395033631891</v>
      </c>
      <c r="AD43" s="89">
        <v>4.0763562599999997E-2</v>
      </c>
      <c r="AE43" s="90">
        <v>0.11303238291499999</v>
      </c>
      <c r="AF43" s="91">
        <v>1.7347163314707911E-2</v>
      </c>
      <c r="AG43" s="89">
        <v>0.25059028039999998</v>
      </c>
      <c r="AH43" s="90">
        <v>0.39185207824000001</v>
      </c>
      <c r="AI43" s="91">
        <v>4.3683099322308565E-2</v>
      </c>
      <c r="AJ43" s="94">
        <v>0</v>
      </c>
      <c r="AK43" s="95">
        <v>0</v>
      </c>
      <c r="AL43" s="95">
        <v>0</v>
      </c>
    </row>
    <row r="44" spans="1:38" ht="13.5" thickBot="1" x14ac:dyDescent="0.35">
      <c r="A44" s="73">
        <v>1975</v>
      </c>
      <c r="B44" s="718">
        <v>39</v>
      </c>
      <c r="C44" s="96">
        <v>78.897153549999999</v>
      </c>
      <c r="D44" s="97">
        <v>140.04616748699999</v>
      </c>
      <c r="E44" s="98">
        <v>43.745102822787821</v>
      </c>
      <c r="F44" s="96">
        <v>13.07110299</v>
      </c>
      <c r="G44" s="97">
        <v>18.758259500000001</v>
      </c>
      <c r="H44" s="98">
        <v>3.209236649579791</v>
      </c>
      <c r="I44" s="96">
        <v>8.2550542799999995</v>
      </c>
      <c r="J44" s="97">
        <v>7.4702299534999996</v>
      </c>
      <c r="K44" s="98">
        <v>6.9928070707322529</v>
      </c>
      <c r="L44" s="96">
        <v>2.4550260000000001E-2</v>
      </c>
      <c r="M44" s="97">
        <v>0.1157164905</v>
      </c>
      <c r="N44" s="98">
        <v>0.11223219345787647</v>
      </c>
      <c r="O44" s="96">
        <v>8.5884677895981074E-2</v>
      </c>
      <c r="P44" s="97">
        <v>9.7400354356636271E-2</v>
      </c>
      <c r="Q44" s="98">
        <v>0.10193042637454454</v>
      </c>
      <c r="R44" s="96">
        <v>2.387880057413036E-2</v>
      </c>
      <c r="S44" s="97">
        <v>2.8371640324214794E-2</v>
      </c>
      <c r="T44" s="98">
        <v>0.10688113699878544</v>
      </c>
      <c r="U44" s="96">
        <v>9.4077109000000006E-2</v>
      </c>
      <c r="V44" s="97">
        <v>0.137665192805</v>
      </c>
      <c r="W44" s="98">
        <v>4.4037136412564654E-2</v>
      </c>
      <c r="X44" s="96">
        <v>5.5835297999999997E-3</v>
      </c>
      <c r="Y44" s="97">
        <v>1.2303010329999999E-2</v>
      </c>
      <c r="Z44" s="98">
        <v>2.0039502352463563E-3</v>
      </c>
      <c r="AA44" s="96">
        <v>0.33977268919999998</v>
      </c>
      <c r="AB44" s="97">
        <v>0.49597288268</v>
      </c>
      <c r="AC44" s="98">
        <v>0.10445395033631891</v>
      </c>
      <c r="AD44" s="96">
        <v>4.0763562599999997E-2</v>
      </c>
      <c r="AE44" s="97">
        <v>0.11303238291499999</v>
      </c>
      <c r="AF44" s="98">
        <v>1.7347163314707911E-2</v>
      </c>
      <c r="AG44" s="96">
        <v>0.25059028039999998</v>
      </c>
      <c r="AH44" s="97">
        <v>0.39185207824000001</v>
      </c>
      <c r="AI44" s="98">
        <v>4.3683099322308565E-2</v>
      </c>
      <c r="AJ44" s="99">
        <v>0</v>
      </c>
      <c r="AK44" s="100">
        <v>0</v>
      </c>
      <c r="AL44" s="100">
        <v>0</v>
      </c>
    </row>
    <row r="45" spans="1:38" ht="13" x14ac:dyDescent="0.3">
      <c r="A45" s="69">
        <v>1976</v>
      </c>
      <c r="B45" s="70">
        <v>0</v>
      </c>
      <c r="C45" s="84">
        <v>30.67723204</v>
      </c>
      <c r="D45" s="85">
        <v>54.305812123999999</v>
      </c>
      <c r="E45" s="86">
        <v>13.249831503343515</v>
      </c>
      <c r="F45" s="84">
        <v>4.3064650499999999</v>
      </c>
      <c r="G45" s="85">
        <v>10.396944637000001</v>
      </c>
      <c r="H45" s="86">
        <v>0.82488025579637891</v>
      </c>
      <c r="I45" s="84">
        <v>2.6708192199999998</v>
      </c>
      <c r="J45" s="85">
        <v>4.1478943045000003</v>
      </c>
      <c r="K45" s="86">
        <v>4.631388532627585</v>
      </c>
      <c r="L45" s="84">
        <v>3.5265379999999999E-2</v>
      </c>
      <c r="M45" s="85">
        <v>0.18622640300000001</v>
      </c>
      <c r="N45" s="86">
        <v>2.4556601517375289E-2</v>
      </c>
      <c r="O45" s="84">
        <v>8.4933927811550153E-2</v>
      </c>
      <c r="P45" s="85">
        <v>9.498034751773049E-2</v>
      </c>
      <c r="Q45" s="86">
        <v>6.845945794622009E-2</v>
      </c>
      <c r="R45" s="84">
        <v>2.4698495525160419E-2</v>
      </c>
      <c r="S45" s="85">
        <v>3.0685664218169536E-2</v>
      </c>
      <c r="T45" s="86">
        <v>2.9226080477215623E-2</v>
      </c>
      <c r="U45" s="84">
        <v>1.7004669900000002E-2</v>
      </c>
      <c r="V45" s="85">
        <v>4.7339926215000001E-2</v>
      </c>
      <c r="W45" s="86">
        <v>5.7446014771161298E-3</v>
      </c>
      <c r="X45" s="84">
        <v>1.0091111000000001E-3</v>
      </c>
      <c r="Y45" s="85">
        <v>5.2148485450000002E-3</v>
      </c>
      <c r="Z45" s="86">
        <v>5.1509771023714726E-4</v>
      </c>
      <c r="AA45" s="84">
        <v>7.9294451799999999E-2</v>
      </c>
      <c r="AB45" s="85">
        <v>0.20419567675</v>
      </c>
      <c r="AC45" s="86">
        <v>4.2656653965754104E-2</v>
      </c>
      <c r="AD45" s="84">
        <v>7.3679369000000001E-3</v>
      </c>
      <c r="AE45" s="85">
        <v>4.2017676359999999E-2</v>
      </c>
      <c r="AF45" s="86">
        <v>4.6789811962989532E-3</v>
      </c>
      <c r="AG45" s="84">
        <v>4.5295439399999998E-2</v>
      </c>
      <c r="AH45" s="85">
        <v>0.13817152133999999</v>
      </c>
      <c r="AI45" s="86">
        <v>8.8062687364920487E-3</v>
      </c>
      <c r="AJ45" s="87">
        <v>0</v>
      </c>
      <c r="AK45" s="88">
        <v>0</v>
      </c>
      <c r="AL45" s="88">
        <v>0</v>
      </c>
    </row>
    <row r="46" spans="1:38" ht="13" x14ac:dyDescent="0.3">
      <c r="A46" s="71">
        <v>1976</v>
      </c>
      <c r="B46" s="718">
        <v>1</v>
      </c>
      <c r="C46" s="89">
        <v>34.846556419999999</v>
      </c>
      <c r="D46" s="90">
        <v>60.3135988915</v>
      </c>
      <c r="E46" s="91">
        <v>13.28098012373844</v>
      </c>
      <c r="F46" s="89">
        <v>4.9752206299999999</v>
      </c>
      <c r="G46" s="90">
        <v>10.949322152500001</v>
      </c>
      <c r="H46" s="91">
        <v>0.82751815498906534</v>
      </c>
      <c r="I46" s="89">
        <v>3.0123376500000001</v>
      </c>
      <c r="J46" s="90">
        <v>4.2898095429999996</v>
      </c>
      <c r="K46" s="91">
        <v>4.6428905890541978</v>
      </c>
      <c r="L46" s="89">
        <v>3.5165370000000001E-2</v>
      </c>
      <c r="M46" s="90">
        <v>0.17753553399999999</v>
      </c>
      <c r="N46" s="91">
        <v>2.4619679184476093E-2</v>
      </c>
      <c r="O46" s="89">
        <v>8.4933927811550153E-2</v>
      </c>
      <c r="P46" s="90">
        <v>9.498034751773049E-2</v>
      </c>
      <c r="Q46" s="91">
        <v>6.7630252505792687E-2</v>
      </c>
      <c r="R46" s="89">
        <v>2.4698495525160419E-2</v>
      </c>
      <c r="S46" s="90">
        <v>3.0685664218169536E-2</v>
      </c>
      <c r="T46" s="91">
        <v>2.9331081698238198E-2</v>
      </c>
      <c r="U46" s="89">
        <v>2.2018722399999999E-2</v>
      </c>
      <c r="V46" s="90">
        <v>5.1271216644999999E-2</v>
      </c>
      <c r="W46" s="91">
        <v>5.7518258506886666E-3</v>
      </c>
      <c r="X46" s="89">
        <v>1.3070232999999999E-3</v>
      </c>
      <c r="Y46" s="90">
        <v>5.5414714100000002E-3</v>
      </c>
      <c r="Z46" s="91">
        <v>5.1674357186876963E-4</v>
      </c>
      <c r="AA46" s="89">
        <v>9.5572191599999995E-2</v>
      </c>
      <c r="AB46" s="90">
        <v>0.21738054693</v>
      </c>
      <c r="AC46" s="91">
        <v>4.2756170596529322E-2</v>
      </c>
      <c r="AD46" s="89">
        <v>9.5417090000000006E-3</v>
      </c>
      <c r="AE46" s="90">
        <v>4.4980859939999999E-2</v>
      </c>
      <c r="AF46" s="91">
        <v>4.6908195755769339E-3</v>
      </c>
      <c r="AG46" s="89">
        <v>5.8652981600000001E-2</v>
      </c>
      <c r="AH46" s="90">
        <v>0.14922361895</v>
      </c>
      <c r="AI46" s="91">
        <v>8.8318947015883584E-3</v>
      </c>
      <c r="AJ46" s="92">
        <v>0</v>
      </c>
      <c r="AK46" s="93">
        <v>0</v>
      </c>
      <c r="AL46" s="93">
        <v>0</v>
      </c>
    </row>
    <row r="47" spans="1:38" ht="13" x14ac:dyDescent="0.3">
      <c r="A47" s="71">
        <v>1976</v>
      </c>
      <c r="B47" s="718">
        <v>2</v>
      </c>
      <c r="C47" s="89">
        <v>42.143803900000002</v>
      </c>
      <c r="D47" s="90">
        <v>67.262822560000004</v>
      </c>
      <c r="E47" s="91">
        <v>20.167152993809346</v>
      </c>
      <c r="F47" s="89">
        <v>5.77921043</v>
      </c>
      <c r="G47" s="90">
        <v>11.6161534465</v>
      </c>
      <c r="H47" s="91">
        <v>1.2306084133557256</v>
      </c>
      <c r="I47" s="89">
        <v>3.3870742100000002</v>
      </c>
      <c r="J47" s="90">
        <v>4.6600054530000001</v>
      </c>
      <c r="K47" s="91">
        <v>5.1571977172755208</v>
      </c>
      <c r="L47" s="89">
        <v>3.7065559999999997E-2</v>
      </c>
      <c r="M47" s="90">
        <v>0.1782006005</v>
      </c>
      <c r="N47" s="91">
        <v>2.8186626589386775E-2</v>
      </c>
      <c r="O47" s="89">
        <v>8.4933927811550153E-2</v>
      </c>
      <c r="P47" s="90">
        <v>9.498034751773049E-2</v>
      </c>
      <c r="Q47" s="91">
        <v>0.1014600407255276</v>
      </c>
      <c r="R47" s="89">
        <v>2.4698495525160419E-2</v>
      </c>
      <c r="S47" s="90">
        <v>3.0685664218169536E-2</v>
      </c>
      <c r="T47" s="91">
        <v>6.0937258928487802E-2</v>
      </c>
      <c r="U47" s="89">
        <v>2.7608964199999999E-2</v>
      </c>
      <c r="V47" s="90">
        <v>5.570707062E-2</v>
      </c>
      <c r="W47" s="91">
        <v>8.5867917580838594E-3</v>
      </c>
      <c r="X47" s="89">
        <v>1.6380915999999999E-3</v>
      </c>
      <c r="Y47" s="90">
        <v>5.9224454149999998E-3</v>
      </c>
      <c r="Z47" s="91">
        <v>7.6845400731403275E-4</v>
      </c>
      <c r="AA47" s="89">
        <v>0.11393933990000001</v>
      </c>
      <c r="AB47" s="90">
        <v>0.23259523194500001</v>
      </c>
      <c r="AC47" s="91">
        <v>6.3288901825452021E-2</v>
      </c>
      <c r="AD47" s="89">
        <v>1.19631437E-2</v>
      </c>
      <c r="AE47" s="90">
        <v>4.8363762370000001E-2</v>
      </c>
      <c r="AF47" s="91">
        <v>6.9417487922086183E-3</v>
      </c>
      <c r="AG47" s="89">
        <v>7.3541798800000002E-2</v>
      </c>
      <c r="AH47" s="90">
        <v>0.161740674015</v>
      </c>
      <c r="AI47" s="91">
        <v>1.3079390329683548E-2</v>
      </c>
      <c r="AJ47" s="92">
        <v>0</v>
      </c>
      <c r="AK47" s="93">
        <v>0</v>
      </c>
      <c r="AL47" s="93">
        <v>0</v>
      </c>
    </row>
    <row r="48" spans="1:38" ht="13" x14ac:dyDescent="0.3">
      <c r="A48" s="71">
        <v>1976</v>
      </c>
      <c r="B48" s="718">
        <v>3</v>
      </c>
      <c r="C48" s="89">
        <v>48.752281369999999</v>
      </c>
      <c r="D48" s="90">
        <v>73.9443945525</v>
      </c>
      <c r="E48" s="91">
        <v>13.342235376075699</v>
      </c>
      <c r="F48" s="89">
        <v>6.53425747</v>
      </c>
      <c r="G48" s="90">
        <v>12.295643081</v>
      </c>
      <c r="H48" s="91">
        <v>0.83279829378236414</v>
      </c>
      <c r="I48" s="89">
        <v>3.73810603</v>
      </c>
      <c r="J48" s="90">
        <v>4.8633845139999998</v>
      </c>
      <c r="K48" s="91">
        <v>4.6479760779985204</v>
      </c>
      <c r="L48" s="89">
        <v>3.6765529999999998E-2</v>
      </c>
      <c r="M48" s="90">
        <v>0.16408918950000001</v>
      </c>
      <c r="N48" s="91">
        <v>2.4658393875780657E-2</v>
      </c>
      <c r="O48" s="89">
        <v>8.4933927811550153E-2</v>
      </c>
      <c r="P48" s="90">
        <v>9.498034751773049E-2</v>
      </c>
      <c r="Q48" s="91">
        <v>6.8284165491402399E-2</v>
      </c>
      <c r="R48" s="89">
        <v>2.4698495525160419E-2</v>
      </c>
      <c r="S48" s="90">
        <v>3.0685664218169536E-2</v>
      </c>
      <c r="T48" s="91">
        <v>2.9765504175070914E-2</v>
      </c>
      <c r="U48" s="89">
        <v>3.3020575599999998E-2</v>
      </c>
      <c r="V48" s="90">
        <v>6.000637122E-2</v>
      </c>
      <c r="W48" s="91">
        <v>5.7538981484930897E-3</v>
      </c>
      <c r="X48" s="89">
        <v>1.9590531000000001E-3</v>
      </c>
      <c r="Y48" s="90">
        <v>6.2880617750000001E-3</v>
      </c>
      <c r="Z48" s="91">
        <v>5.20040601167636E-4</v>
      </c>
      <c r="AA48" s="89">
        <v>0.13190142460000001</v>
      </c>
      <c r="AB48" s="90">
        <v>0.247529066715</v>
      </c>
      <c r="AC48" s="91">
        <v>4.2912788649341949E-2</v>
      </c>
      <c r="AD48" s="89">
        <v>1.4308314799999999E-2</v>
      </c>
      <c r="AE48" s="90">
        <v>5.1657573205000001E-2</v>
      </c>
      <c r="AF48" s="91">
        <v>4.7108953864002856E-3</v>
      </c>
      <c r="AG48" s="89">
        <v>8.7955970699999997E-2</v>
      </c>
      <c r="AH48" s="90">
        <v>0.173866838705</v>
      </c>
      <c r="AI48" s="91">
        <v>8.8801379769133746E-3</v>
      </c>
      <c r="AJ48" s="92">
        <v>0</v>
      </c>
      <c r="AK48" s="93">
        <v>0</v>
      </c>
      <c r="AL48" s="93">
        <v>0</v>
      </c>
    </row>
    <row r="49" spans="1:38" ht="13" x14ac:dyDescent="0.3">
      <c r="A49" s="71">
        <v>1976</v>
      </c>
      <c r="B49" s="718">
        <v>4</v>
      </c>
      <c r="C49" s="89">
        <v>55.505541460000003</v>
      </c>
      <c r="D49" s="90">
        <v>80.464766657499993</v>
      </c>
      <c r="E49" s="91">
        <v>13.925095943831913</v>
      </c>
      <c r="F49" s="89">
        <v>7.28789569</v>
      </c>
      <c r="G49" s="90">
        <v>12.980527299</v>
      </c>
      <c r="H49" s="91">
        <v>0.85130901553654348</v>
      </c>
      <c r="I49" s="89">
        <v>4.0186013000000003</v>
      </c>
      <c r="J49" s="90">
        <v>4.9610743350000002</v>
      </c>
      <c r="K49" s="91">
        <v>4.6854137201376256</v>
      </c>
      <c r="L49" s="89">
        <v>3.5165370000000001E-2</v>
      </c>
      <c r="M49" s="90">
        <v>0.153253106</v>
      </c>
      <c r="N49" s="91">
        <v>3.5340825197778973E-2</v>
      </c>
      <c r="O49" s="89">
        <v>8.4933927811550153E-2</v>
      </c>
      <c r="P49" s="90">
        <v>9.498034751773049E-2</v>
      </c>
      <c r="Q49" s="91">
        <v>6.9580967921416562E-2</v>
      </c>
      <c r="R49" s="89">
        <v>2.4698495525160419E-2</v>
      </c>
      <c r="S49" s="90">
        <v>3.0685664218169536E-2</v>
      </c>
      <c r="T49" s="91">
        <v>3.0006262521925068E-2</v>
      </c>
      <c r="U49" s="89">
        <v>3.8314113300000001E-2</v>
      </c>
      <c r="V49" s="90">
        <v>6.4398837170000001E-2</v>
      </c>
      <c r="W49" s="91">
        <v>5.8596993615221684E-3</v>
      </c>
      <c r="X49" s="89">
        <v>2.2741834000000001E-3</v>
      </c>
      <c r="Y49" s="90">
        <v>6.6529191499999996E-3</v>
      </c>
      <c r="Z49" s="91">
        <v>5.3160104367048653E-4</v>
      </c>
      <c r="AA49" s="89">
        <v>0.1496867465</v>
      </c>
      <c r="AB49" s="90">
        <v>0.26292928963500001</v>
      </c>
      <c r="AC49" s="91">
        <v>4.3787736185650093E-2</v>
      </c>
      <c r="AD49" s="89">
        <v>1.66014812E-2</v>
      </c>
      <c r="AE49" s="90">
        <v>5.4993668510000003E-2</v>
      </c>
      <c r="AF49" s="91">
        <v>4.8088139257529364E-3</v>
      </c>
      <c r="AG49" s="89">
        <v>0.102058175</v>
      </c>
      <c r="AH49" s="90">
        <v>0.186223666925</v>
      </c>
      <c r="AI49" s="91">
        <v>9.0716722929562853E-3</v>
      </c>
      <c r="AJ49" s="92">
        <v>0</v>
      </c>
      <c r="AK49" s="93">
        <v>0</v>
      </c>
      <c r="AL49" s="93">
        <v>0</v>
      </c>
    </row>
    <row r="50" spans="1:38" ht="13" x14ac:dyDescent="0.3">
      <c r="A50" s="71">
        <v>1976</v>
      </c>
      <c r="B50" s="718">
        <v>5</v>
      </c>
      <c r="C50" s="89">
        <v>61.636266280000001</v>
      </c>
      <c r="D50" s="90">
        <v>86.355737149500001</v>
      </c>
      <c r="E50" s="91">
        <v>13.98482349984017</v>
      </c>
      <c r="F50" s="89">
        <v>8.0217163100000004</v>
      </c>
      <c r="G50" s="90">
        <v>13.615965217499999</v>
      </c>
      <c r="H50" s="91">
        <v>0.85549518194274099</v>
      </c>
      <c r="I50" s="89">
        <v>4.2662412500000002</v>
      </c>
      <c r="J50" s="90">
        <v>5.0586247870000003</v>
      </c>
      <c r="K50" s="91">
        <v>4.6925965278303892</v>
      </c>
      <c r="L50" s="89">
        <v>3.5865439999999998E-2</v>
      </c>
      <c r="M50" s="90">
        <v>0.1542082015</v>
      </c>
      <c r="N50" s="91">
        <v>3.5403980671338736E-2</v>
      </c>
      <c r="O50" s="89">
        <v>8.4933927811550153E-2</v>
      </c>
      <c r="P50" s="90">
        <v>9.498034751773049E-2</v>
      </c>
      <c r="Q50" s="91">
        <v>6.9734980940404798E-2</v>
      </c>
      <c r="R50" s="89">
        <v>2.4698495525160419E-2</v>
      </c>
      <c r="S50" s="90">
        <v>3.0685664218169536E-2</v>
      </c>
      <c r="T50" s="91">
        <v>3.0280887880012562E-2</v>
      </c>
      <c r="U50" s="89">
        <v>4.3511348200000001E-2</v>
      </c>
      <c r="V50" s="90">
        <v>6.8732974944999997E-2</v>
      </c>
      <c r="W50" s="91">
        <v>5.8669539288676489E-3</v>
      </c>
      <c r="X50" s="89">
        <v>2.5820316E-3</v>
      </c>
      <c r="Y50" s="90">
        <v>7.0083645550000004E-3</v>
      </c>
      <c r="Z50" s="91">
        <v>5.3421363081416215E-4</v>
      </c>
      <c r="AA50" s="89">
        <v>0.16740281260000001</v>
      </c>
      <c r="AB50" s="90">
        <v>0.27834843112000002</v>
      </c>
      <c r="AC50" s="91">
        <v>4.3930834158286879E-2</v>
      </c>
      <c r="AD50" s="89">
        <v>1.8853992600000001E-2</v>
      </c>
      <c r="AE50" s="90">
        <v>5.8298484859999999E-2</v>
      </c>
      <c r="AF50" s="91">
        <v>4.8263430924281219E-3</v>
      </c>
      <c r="AG50" s="89">
        <v>0.1159011754</v>
      </c>
      <c r="AH50" s="90">
        <v>0.19840759014000001</v>
      </c>
      <c r="AI50" s="91">
        <v>9.1112810272889477E-3</v>
      </c>
      <c r="AJ50" s="92">
        <v>0</v>
      </c>
      <c r="AK50" s="93">
        <v>0</v>
      </c>
      <c r="AL50" s="93">
        <v>0</v>
      </c>
    </row>
    <row r="51" spans="1:38" ht="13" x14ac:dyDescent="0.3">
      <c r="A51" s="71">
        <v>1976</v>
      </c>
      <c r="B51" s="718">
        <v>6</v>
      </c>
      <c r="C51" s="89">
        <v>56.267697779999999</v>
      </c>
      <c r="D51" s="90">
        <v>82.473806044</v>
      </c>
      <c r="E51" s="91">
        <v>28.22906392597152</v>
      </c>
      <c r="F51" s="89">
        <v>7.9339237899999997</v>
      </c>
      <c r="G51" s="90">
        <v>13.563149669</v>
      </c>
      <c r="H51" s="91">
        <v>2.295841406061756</v>
      </c>
      <c r="I51" s="89">
        <v>4.5167573499999998</v>
      </c>
      <c r="J51" s="90">
        <v>5.1567992565000003</v>
      </c>
      <c r="K51" s="91">
        <v>6.4039095048121757</v>
      </c>
      <c r="L51" s="89">
        <v>3.5065359999999997E-2</v>
      </c>
      <c r="M51" s="90">
        <v>0.14779756050000001</v>
      </c>
      <c r="N51" s="91">
        <v>3.8933266964064316E-2</v>
      </c>
      <c r="O51" s="89">
        <v>8.4933927811550153E-2</v>
      </c>
      <c r="P51" s="90">
        <v>9.498034751773049E-2</v>
      </c>
      <c r="Q51" s="91">
        <v>6.3125970768637268E-2</v>
      </c>
      <c r="R51" s="89">
        <v>2.4698495525160419E-2</v>
      </c>
      <c r="S51" s="90">
        <v>3.0685664218169536E-2</v>
      </c>
      <c r="T51" s="91">
        <v>3.0602317884515267E-2</v>
      </c>
      <c r="U51" s="89">
        <v>4.1023998499999999E-2</v>
      </c>
      <c r="V51" s="90">
        <v>6.5886356854999995E-2</v>
      </c>
      <c r="W51" s="91">
        <v>1.566168631529272E-2</v>
      </c>
      <c r="X51" s="89">
        <v>2.4343398E-3</v>
      </c>
      <c r="Y51" s="90">
        <v>6.9295964399999996E-3</v>
      </c>
      <c r="Z51" s="91">
        <v>1.4336403795807435E-3</v>
      </c>
      <c r="AA51" s="89">
        <v>0.16132720740000001</v>
      </c>
      <c r="AB51" s="90">
        <v>0.27140204610500002</v>
      </c>
      <c r="AC51" s="91">
        <v>0.11783810813881339</v>
      </c>
      <c r="AD51" s="89">
        <v>1.7776279999999998E-2</v>
      </c>
      <c r="AE51" s="90">
        <v>5.5949502120000001E-2</v>
      </c>
      <c r="AF51" s="91">
        <v>1.2952768277716671E-2</v>
      </c>
      <c r="AG51" s="89">
        <v>0.10927506569999999</v>
      </c>
      <c r="AH51" s="90">
        <v>0.19076269979499999</v>
      </c>
      <c r="AI51" s="91">
        <v>2.4467817123580975E-2</v>
      </c>
      <c r="AJ51" s="92">
        <v>0</v>
      </c>
      <c r="AK51" s="93">
        <v>0</v>
      </c>
      <c r="AL51" s="93">
        <v>0</v>
      </c>
    </row>
    <row r="52" spans="1:38" ht="13" x14ac:dyDescent="0.3">
      <c r="A52" s="71">
        <v>1976</v>
      </c>
      <c r="B52" s="718">
        <v>7</v>
      </c>
      <c r="C52" s="89">
        <v>54.774058930000002</v>
      </c>
      <c r="D52" s="90">
        <v>78.284323430000001</v>
      </c>
      <c r="E52" s="91">
        <v>26.265144263601389</v>
      </c>
      <c r="F52" s="89">
        <v>8.2757844299999999</v>
      </c>
      <c r="G52" s="90">
        <v>13.979938942</v>
      </c>
      <c r="H52" s="91">
        <v>2.3535576335875072</v>
      </c>
      <c r="I52" s="89">
        <v>4.7654931700000001</v>
      </c>
      <c r="J52" s="90">
        <v>5.2560716489999999</v>
      </c>
      <c r="K52" s="91">
        <v>6.0016375916858342</v>
      </c>
      <c r="L52" s="89">
        <v>3.5865439999999998E-2</v>
      </c>
      <c r="M52" s="90">
        <v>0.148682649</v>
      </c>
      <c r="N52" s="91">
        <v>3.939066485844582E-2</v>
      </c>
      <c r="O52" s="89">
        <v>8.4933927811550153E-2</v>
      </c>
      <c r="P52" s="90">
        <v>9.498034751773049E-2</v>
      </c>
      <c r="Q52" s="91">
        <v>6.7158071098165906E-2</v>
      </c>
      <c r="R52" s="89">
        <v>2.4698495525160419E-2</v>
      </c>
      <c r="S52" s="90">
        <v>3.0685664218169536E-2</v>
      </c>
      <c r="T52" s="91">
        <v>3.8190201000672663E-2</v>
      </c>
      <c r="U52" s="89">
        <v>4.2086727499999997E-2</v>
      </c>
      <c r="V52" s="90">
        <v>6.7744635095000005E-2</v>
      </c>
      <c r="W52" s="91">
        <v>1.918262910431575E-2</v>
      </c>
      <c r="X52" s="89">
        <v>2.4978392E-3</v>
      </c>
      <c r="Y52" s="90">
        <v>7.1261759599999999E-3</v>
      </c>
      <c r="Z52" s="91">
        <v>1.4696511479531155E-3</v>
      </c>
      <c r="AA52" s="89">
        <v>0.1667577817</v>
      </c>
      <c r="AB52" s="90">
        <v>0.27956557075999999</v>
      </c>
      <c r="AC52" s="91">
        <v>0.10574363929720154</v>
      </c>
      <c r="AD52" s="89">
        <v>1.8235781600000001E-2</v>
      </c>
      <c r="AE52" s="90">
        <v>5.7638357044999998E-2</v>
      </c>
      <c r="AF52" s="91">
        <v>1.3341612455634706E-2</v>
      </c>
      <c r="AG52" s="89">
        <v>0.1121056052</v>
      </c>
      <c r="AH52" s="90">
        <v>0.19617557720500001</v>
      </c>
      <c r="AI52" s="91">
        <v>2.805729676871101E-2</v>
      </c>
      <c r="AJ52" s="92">
        <v>0</v>
      </c>
      <c r="AK52" s="93">
        <v>0</v>
      </c>
      <c r="AL52" s="93">
        <v>0</v>
      </c>
    </row>
    <row r="53" spans="1:38" ht="13" x14ac:dyDescent="0.3">
      <c r="A53" s="71">
        <v>1976</v>
      </c>
      <c r="B53" s="718">
        <v>8</v>
      </c>
      <c r="C53" s="89">
        <v>55.38969093</v>
      </c>
      <c r="D53" s="90">
        <v>78.103885263500004</v>
      </c>
      <c r="E53" s="91">
        <v>27.480681454861216</v>
      </c>
      <c r="F53" s="89">
        <v>8.7971001300000005</v>
      </c>
      <c r="G53" s="90">
        <v>14.525105139000001</v>
      </c>
      <c r="H53" s="91">
        <v>2.3671370178209146</v>
      </c>
      <c r="I53" s="89">
        <v>5.0096076299999996</v>
      </c>
      <c r="J53" s="90">
        <v>5.3559998945</v>
      </c>
      <c r="K53" s="91">
        <v>6.0704946738081169</v>
      </c>
      <c r="L53" s="89">
        <v>3.3865239999999998E-2</v>
      </c>
      <c r="M53" s="90">
        <v>0.13964174500000001</v>
      </c>
      <c r="N53" s="91">
        <v>4.3453339090181439E-2</v>
      </c>
      <c r="O53" s="89">
        <v>8.4933927811550153E-2</v>
      </c>
      <c r="P53" s="90">
        <v>9.498034751773049E-2</v>
      </c>
      <c r="Q53" s="91">
        <v>6.8169021698201465E-2</v>
      </c>
      <c r="R53" s="89">
        <v>2.4698495525160419E-2</v>
      </c>
      <c r="S53" s="90">
        <v>3.0685664218169536E-2</v>
      </c>
      <c r="T53" s="91">
        <v>3.8890397610185465E-2</v>
      </c>
      <c r="U53" s="89">
        <v>4.4354987300000003E-2</v>
      </c>
      <c r="V53" s="90">
        <v>7.04863248E-2</v>
      </c>
      <c r="W53" s="91">
        <v>1.925241423299779E-2</v>
      </c>
      <c r="X53" s="89">
        <v>2.6321478999999999E-3</v>
      </c>
      <c r="Y53" s="90">
        <v>7.3700273199999999E-3</v>
      </c>
      <c r="Z53" s="91">
        <v>1.4781313998626173E-3</v>
      </c>
      <c r="AA53" s="89">
        <v>0.17643222980000001</v>
      </c>
      <c r="AB53" s="90">
        <v>0.290838115555</v>
      </c>
      <c r="AC53" s="91">
        <v>0.10603959328423776</v>
      </c>
      <c r="AD53" s="89">
        <v>1.92187326E-2</v>
      </c>
      <c r="AE53" s="90">
        <v>5.9955760655000002E-2</v>
      </c>
      <c r="AF53" s="91">
        <v>1.3379485723185904E-2</v>
      </c>
      <c r="AG53" s="89">
        <v>0.11814751499999999</v>
      </c>
      <c r="AH53" s="90">
        <v>0.20399546081</v>
      </c>
      <c r="AI53" s="91">
        <v>2.8229287608428247E-2</v>
      </c>
      <c r="AJ53" s="92">
        <v>0</v>
      </c>
      <c r="AK53" s="93">
        <v>0</v>
      </c>
      <c r="AL53" s="93">
        <v>0</v>
      </c>
    </row>
    <row r="54" spans="1:38" ht="13" x14ac:dyDescent="0.3">
      <c r="A54" s="71">
        <v>1976</v>
      </c>
      <c r="B54" s="718">
        <v>9</v>
      </c>
      <c r="C54" s="89">
        <v>57.155370619999999</v>
      </c>
      <c r="D54" s="90">
        <v>79.662295499999999</v>
      </c>
      <c r="E54" s="91">
        <v>27.724895538468264</v>
      </c>
      <c r="F54" s="89">
        <v>9.41155309</v>
      </c>
      <c r="G54" s="90">
        <v>15.110589086499999</v>
      </c>
      <c r="H54" s="91">
        <v>2.3828523102237074</v>
      </c>
      <c r="I54" s="89">
        <v>5.2586740699999996</v>
      </c>
      <c r="J54" s="90">
        <v>5.4586303454999996</v>
      </c>
      <c r="K54" s="91">
        <v>6.0855149109867357</v>
      </c>
      <c r="L54" s="89">
        <v>3.1364990000000002E-2</v>
      </c>
      <c r="M54" s="90">
        <v>0.1290356845</v>
      </c>
      <c r="N54" s="91">
        <v>4.3582908322496894E-2</v>
      </c>
      <c r="O54" s="89">
        <v>8.4933927811550153E-2</v>
      </c>
      <c r="P54" s="90">
        <v>9.498034751773049E-2</v>
      </c>
      <c r="Q54" s="91">
        <v>6.9462368198275892E-2</v>
      </c>
      <c r="R54" s="89">
        <v>2.4698495525160419E-2</v>
      </c>
      <c r="S54" s="90">
        <v>3.0685664218169536E-2</v>
      </c>
      <c r="T54" s="91">
        <v>3.9680462695935115E-2</v>
      </c>
      <c r="U54" s="89">
        <v>4.7123865399999999E-2</v>
      </c>
      <c r="V54" s="90">
        <v>7.349557273E-2</v>
      </c>
      <c r="W54" s="91">
        <v>1.934178247262159E-2</v>
      </c>
      <c r="X54" s="89">
        <v>2.7971569000000002E-3</v>
      </c>
      <c r="Y54" s="90">
        <v>7.6257327200000002E-3</v>
      </c>
      <c r="Z54" s="91">
        <v>1.4879471811727414E-3</v>
      </c>
      <c r="AA54" s="89">
        <v>0.1882396358</v>
      </c>
      <c r="AB54" s="90">
        <v>0.30332242371000001</v>
      </c>
      <c r="AC54" s="91">
        <v>0.10644789335834569</v>
      </c>
      <c r="AD54" s="89">
        <v>2.0418982700000001E-2</v>
      </c>
      <c r="AE54" s="90">
        <v>6.247120305E-2</v>
      </c>
      <c r="AF54" s="91">
        <v>1.3431501074469328E-2</v>
      </c>
      <c r="AG54" s="89">
        <v>0.12552255130000001</v>
      </c>
      <c r="AH54" s="90">
        <v>0.21253716037000001</v>
      </c>
      <c r="AI54" s="91">
        <v>2.8426238207817565E-2</v>
      </c>
      <c r="AJ54" s="92">
        <v>0</v>
      </c>
      <c r="AK54" s="93">
        <v>0</v>
      </c>
      <c r="AL54" s="93">
        <v>0</v>
      </c>
    </row>
    <row r="55" spans="1:38" ht="13" x14ac:dyDescent="0.3">
      <c r="A55" s="71">
        <v>1976</v>
      </c>
      <c r="B55" s="718">
        <v>10</v>
      </c>
      <c r="C55" s="89">
        <v>59.310364239999998</v>
      </c>
      <c r="D55" s="90">
        <v>82.151102472999995</v>
      </c>
      <c r="E55" s="91">
        <v>27.952728932913878</v>
      </c>
      <c r="F55" s="89">
        <v>10.09807859</v>
      </c>
      <c r="G55" s="90">
        <v>15.755473623</v>
      </c>
      <c r="H55" s="91">
        <v>2.3998511058312486</v>
      </c>
      <c r="I55" s="89">
        <v>5.5084491399999997</v>
      </c>
      <c r="J55" s="90">
        <v>5.5645659795000002</v>
      </c>
      <c r="K55" s="91">
        <v>6.1044013675832449</v>
      </c>
      <c r="L55" s="89">
        <v>2.986484E-2</v>
      </c>
      <c r="M55" s="90">
        <v>0.12293507450000001</v>
      </c>
      <c r="N55" s="91">
        <v>5.1877047629189835E-2</v>
      </c>
      <c r="O55" s="89">
        <v>8.4933927811550153E-2</v>
      </c>
      <c r="P55" s="90">
        <v>9.498034751773049E-2</v>
      </c>
      <c r="Q55" s="91">
        <v>7.0469285362595155E-2</v>
      </c>
      <c r="R55" s="89">
        <v>2.4698495525160419E-2</v>
      </c>
      <c r="S55" s="90">
        <v>3.0685664218169536E-2</v>
      </c>
      <c r="T55" s="91">
        <v>4.0499575889673026E-2</v>
      </c>
      <c r="U55" s="89">
        <v>5.0024021600000003E-2</v>
      </c>
      <c r="V55" s="90">
        <v>7.6677482214999995E-2</v>
      </c>
      <c r="W55" s="91">
        <v>1.9441048112363926E-2</v>
      </c>
      <c r="X55" s="89">
        <v>2.9686360000000002E-3</v>
      </c>
      <c r="Y55" s="90">
        <v>7.8864871899999994E-3</v>
      </c>
      <c r="Z55" s="91">
        <v>1.4985624117075931E-3</v>
      </c>
      <c r="AA55" s="89">
        <v>0.20109824039999999</v>
      </c>
      <c r="AB55" s="90">
        <v>0.31674939394500001</v>
      </c>
      <c r="AC55" s="91">
        <v>0.10690938211803611</v>
      </c>
      <c r="AD55" s="89">
        <v>2.1675928600000002E-2</v>
      </c>
      <c r="AE55" s="90">
        <v>6.514433335E-2</v>
      </c>
      <c r="AF55" s="91">
        <v>1.349030037441349E-2</v>
      </c>
      <c r="AG55" s="89">
        <v>0.1332475628</v>
      </c>
      <c r="AH55" s="90">
        <v>0.22154984063499999</v>
      </c>
      <c r="AI55" s="91">
        <v>2.8638435132593915E-2</v>
      </c>
      <c r="AJ55" s="92">
        <v>0</v>
      </c>
      <c r="AK55" s="93">
        <v>0</v>
      </c>
      <c r="AL55" s="93">
        <v>0</v>
      </c>
    </row>
    <row r="56" spans="1:38" ht="13" x14ac:dyDescent="0.3">
      <c r="A56" s="71">
        <v>1976</v>
      </c>
      <c r="B56" s="718">
        <v>11</v>
      </c>
      <c r="C56" s="89">
        <v>61.659352169999998</v>
      </c>
      <c r="D56" s="90">
        <v>84.868369607000005</v>
      </c>
      <c r="E56" s="91">
        <v>39.033795586210658</v>
      </c>
      <c r="F56" s="89">
        <v>10.854054250000001</v>
      </c>
      <c r="G56" s="90">
        <v>16.446017605000002</v>
      </c>
      <c r="H56" s="91">
        <v>3.08047269439257</v>
      </c>
      <c r="I56" s="89">
        <v>5.7564669300000002</v>
      </c>
      <c r="J56" s="90">
        <v>5.6744672960000004</v>
      </c>
      <c r="K56" s="91">
        <v>6.8974528610569648</v>
      </c>
      <c r="L56" s="89">
        <v>2.9964850000000001E-2</v>
      </c>
      <c r="M56" s="90">
        <v>0.12293507450000001</v>
      </c>
      <c r="N56" s="91">
        <v>6.0533016334808246E-2</v>
      </c>
      <c r="O56" s="89">
        <v>8.4933927811550153E-2</v>
      </c>
      <c r="P56" s="90">
        <v>9.498034751773049E-2</v>
      </c>
      <c r="Q56" s="91">
        <v>0.10532859784717585</v>
      </c>
      <c r="R56" s="89">
        <v>2.4698495525160419E-2</v>
      </c>
      <c r="S56" s="90">
        <v>3.0685664218169536E-2</v>
      </c>
      <c r="T56" s="91">
        <v>7.2817382532953473E-2</v>
      </c>
      <c r="U56" s="89">
        <v>5.2984368800000001E-2</v>
      </c>
      <c r="V56" s="90">
        <v>7.9877473325000004E-2</v>
      </c>
      <c r="W56" s="91">
        <v>2.4960915291049282E-2</v>
      </c>
      <c r="X56" s="89">
        <v>3.1444031000000001E-3</v>
      </c>
      <c r="Y56" s="90">
        <v>8.14452752E-3</v>
      </c>
      <c r="Z56" s="91">
        <v>1.9235640099417039E-3</v>
      </c>
      <c r="AA56" s="89">
        <v>0.21483340279999999</v>
      </c>
      <c r="AB56" s="90">
        <v>0.33063608084000001</v>
      </c>
      <c r="AC56" s="91">
        <v>0.13644728670547024</v>
      </c>
      <c r="AD56" s="89">
        <v>2.2958106999999998E-2</v>
      </c>
      <c r="AE56" s="90">
        <v>6.7810400425E-2</v>
      </c>
      <c r="AF56" s="91">
        <v>1.7229818386699562E-2</v>
      </c>
      <c r="AG56" s="89">
        <v>0.14113369319999999</v>
      </c>
      <c r="AH56" s="90">
        <v>0.23059501536999999</v>
      </c>
      <c r="AI56" s="91">
        <v>3.6730292298814533E-2</v>
      </c>
      <c r="AJ56" s="92">
        <v>0</v>
      </c>
      <c r="AK56" s="93">
        <v>0</v>
      </c>
      <c r="AL56" s="93">
        <v>0</v>
      </c>
    </row>
    <row r="57" spans="1:38" ht="13" x14ac:dyDescent="0.3">
      <c r="A57" s="71">
        <v>1976</v>
      </c>
      <c r="B57" s="718">
        <v>12</v>
      </c>
      <c r="C57" s="89">
        <v>60.979240609999998</v>
      </c>
      <c r="D57" s="90">
        <v>86.720964234500002</v>
      </c>
      <c r="E57" s="91">
        <v>39.729378002838303</v>
      </c>
      <c r="F57" s="89">
        <v>9.9501108800000004</v>
      </c>
      <c r="G57" s="90">
        <v>14.5532467285</v>
      </c>
      <c r="H57" s="91">
        <v>3.1050031895326433</v>
      </c>
      <c r="I57" s="89">
        <v>5.9848814099999998</v>
      </c>
      <c r="J57" s="90">
        <v>5.7893774755000003</v>
      </c>
      <c r="K57" s="91">
        <v>6.9237489443905265</v>
      </c>
      <c r="L57" s="89">
        <v>2.538752E-2</v>
      </c>
      <c r="M57" s="90">
        <v>0.116122247</v>
      </c>
      <c r="N57" s="91">
        <v>6.1157078189285709E-2</v>
      </c>
      <c r="O57" s="89">
        <v>8.4933927811550153E-2</v>
      </c>
      <c r="P57" s="90">
        <v>9.498034751773049E-2</v>
      </c>
      <c r="Q57" s="91">
        <v>0.10688555103416357</v>
      </c>
      <c r="R57" s="89">
        <v>2.4698495525160419E-2</v>
      </c>
      <c r="S57" s="90">
        <v>3.0685664218169536E-2</v>
      </c>
      <c r="T57" s="91">
        <v>7.5432250059359218E-2</v>
      </c>
      <c r="U57" s="89">
        <v>5.4448218299999997E-2</v>
      </c>
      <c r="V57" s="90">
        <v>8.2209656315000004E-2</v>
      </c>
      <c r="W57" s="91">
        <v>2.5411865936776131E-2</v>
      </c>
      <c r="X57" s="89">
        <v>3.2309436999999998E-3</v>
      </c>
      <c r="Y57" s="90">
        <v>8.3467131599999998E-3</v>
      </c>
      <c r="Z57" s="91">
        <v>1.9389075166834989E-3</v>
      </c>
      <c r="AA57" s="89">
        <v>0.2097921844</v>
      </c>
      <c r="AB57" s="90">
        <v>0.31792438722499999</v>
      </c>
      <c r="AC57" s="91">
        <v>0.13501590499022351</v>
      </c>
      <c r="AD57" s="89">
        <v>2.3592161E-2</v>
      </c>
      <c r="AE57" s="90">
        <v>6.9943729189999998E-2</v>
      </c>
      <c r="AF57" s="91">
        <v>1.7554171722686824E-2</v>
      </c>
      <c r="AG57" s="89">
        <v>0.14503317069999999</v>
      </c>
      <c r="AH57" s="90">
        <v>0.23727413851500001</v>
      </c>
      <c r="AI57" s="91">
        <v>3.760103706313523E-2</v>
      </c>
      <c r="AJ57" s="92">
        <v>0</v>
      </c>
      <c r="AK57" s="93">
        <v>0</v>
      </c>
      <c r="AL57" s="93">
        <v>0</v>
      </c>
    </row>
    <row r="58" spans="1:38" ht="13" x14ac:dyDescent="0.3">
      <c r="A58" s="71">
        <v>1976</v>
      </c>
      <c r="B58" s="718">
        <v>13</v>
      </c>
      <c r="C58" s="89">
        <v>62.85158646</v>
      </c>
      <c r="D58" s="90">
        <v>89.856082530500004</v>
      </c>
      <c r="E58" s="91">
        <v>40.940823567329943</v>
      </c>
      <c r="F58" s="89">
        <v>10.58178152</v>
      </c>
      <c r="G58" s="90">
        <v>15.1133976595</v>
      </c>
      <c r="H58" s="91">
        <v>3.1820425917511175</v>
      </c>
      <c r="I58" s="89">
        <v>6.2149935799999998</v>
      </c>
      <c r="J58" s="90">
        <v>5.9093088675000001</v>
      </c>
      <c r="K58" s="91">
        <v>7.0101318175597838</v>
      </c>
      <c r="L58" s="89">
        <v>2.5287509999999999E-2</v>
      </c>
      <c r="M58" s="90">
        <v>0.116022237</v>
      </c>
      <c r="N58" s="91">
        <v>6.2177929140107176E-2</v>
      </c>
      <c r="O58" s="89">
        <v>8.4933927811550153E-2</v>
      </c>
      <c r="P58" s="90">
        <v>9.498034751773049E-2</v>
      </c>
      <c r="Q58" s="91">
        <v>0.11047711730299797</v>
      </c>
      <c r="R58" s="89">
        <v>2.4698495525160419E-2</v>
      </c>
      <c r="S58" s="90">
        <v>3.0685664218169536E-2</v>
      </c>
      <c r="T58" s="91">
        <v>7.9143237945282205E-2</v>
      </c>
      <c r="U58" s="89">
        <v>5.7255803299999998E-2</v>
      </c>
      <c r="V58" s="90">
        <v>8.5151225634999994E-2</v>
      </c>
      <c r="W58" s="91">
        <v>2.5997907001933825E-2</v>
      </c>
      <c r="X58" s="89">
        <v>3.3979636000000001E-3</v>
      </c>
      <c r="Y58" s="90">
        <v>8.5809925600000003E-3</v>
      </c>
      <c r="Z58" s="91">
        <v>1.987008194988957E-3</v>
      </c>
      <c r="AA58" s="89">
        <v>0.222243625</v>
      </c>
      <c r="AB58" s="90">
        <v>0.33001932905499998</v>
      </c>
      <c r="AC58" s="91">
        <v>0.13802215051093192</v>
      </c>
      <c r="AD58" s="89">
        <v>2.4809174999999999E-2</v>
      </c>
      <c r="AE58" s="90">
        <v>7.2331661259999999E-2</v>
      </c>
      <c r="AF58" s="91">
        <v>1.7942607205883903E-2</v>
      </c>
      <c r="AG58" s="89">
        <v>0.15250950930000001</v>
      </c>
      <c r="AH58" s="90">
        <v>0.24556614868000001</v>
      </c>
      <c r="AI58" s="91">
        <v>3.8536324777292859E-2</v>
      </c>
      <c r="AJ58" s="92">
        <v>0</v>
      </c>
      <c r="AK58" s="93">
        <v>0</v>
      </c>
      <c r="AL58" s="93">
        <v>0</v>
      </c>
    </row>
    <row r="59" spans="1:38" ht="13" x14ac:dyDescent="0.3">
      <c r="A59" s="71">
        <v>1976</v>
      </c>
      <c r="B59" s="718">
        <v>14</v>
      </c>
      <c r="C59" s="89">
        <v>64.942901950000007</v>
      </c>
      <c r="D59" s="90">
        <v>93.145167266499996</v>
      </c>
      <c r="E59" s="91">
        <v>41.375240975243955</v>
      </c>
      <c r="F59" s="89">
        <v>11.24629418</v>
      </c>
      <c r="G59" s="90">
        <v>15.6989194715</v>
      </c>
      <c r="H59" s="91">
        <v>3.2093680228876069</v>
      </c>
      <c r="I59" s="89">
        <v>6.4541000300000002</v>
      </c>
      <c r="J59" s="90">
        <v>6.037202948</v>
      </c>
      <c r="K59" s="91">
        <v>7.0432101585338573</v>
      </c>
      <c r="L59" s="89">
        <v>2.5287509999999999E-2</v>
      </c>
      <c r="M59" s="90">
        <v>0.116022237</v>
      </c>
      <c r="N59" s="91">
        <v>6.2543530249513993E-2</v>
      </c>
      <c r="O59" s="89">
        <v>8.4933927811550153E-2</v>
      </c>
      <c r="P59" s="90">
        <v>9.498034751773049E-2</v>
      </c>
      <c r="Q59" s="91">
        <v>0.11155784303840544</v>
      </c>
      <c r="R59" s="89">
        <v>2.4698495525160419E-2</v>
      </c>
      <c r="S59" s="90">
        <v>3.0685664218169536E-2</v>
      </c>
      <c r="T59" s="91">
        <v>8.0427330902995489E-2</v>
      </c>
      <c r="U59" s="89">
        <v>6.0162067399999998E-2</v>
      </c>
      <c r="V59" s="90">
        <v>8.8145954104999993E-2</v>
      </c>
      <c r="W59" s="91">
        <v>2.6171010974330219E-2</v>
      </c>
      <c r="X59" s="89">
        <v>3.5705053E-3</v>
      </c>
      <c r="Y59" s="90">
        <v>8.8148447500000001E-3</v>
      </c>
      <c r="Z59" s="91">
        <v>2.004072223254993E-3</v>
      </c>
      <c r="AA59" s="89">
        <v>0.2352114411</v>
      </c>
      <c r="AB59" s="90">
        <v>0.34246435772</v>
      </c>
      <c r="AC59" s="91">
        <v>0.13889766192887326</v>
      </c>
      <c r="AD59" s="89">
        <v>2.6067903100000001E-2</v>
      </c>
      <c r="AE59" s="90">
        <v>7.4720604785000005E-2</v>
      </c>
      <c r="AF59" s="91">
        <v>1.8052964928145392E-2</v>
      </c>
      <c r="AG59" s="89">
        <v>0.16025233119999999</v>
      </c>
      <c r="AH59" s="90">
        <v>0.253983139355</v>
      </c>
      <c r="AI59" s="91">
        <v>3.887258812075229E-2</v>
      </c>
      <c r="AJ59" s="92">
        <v>0</v>
      </c>
      <c r="AK59" s="93">
        <v>0</v>
      </c>
      <c r="AL59" s="93">
        <v>0</v>
      </c>
    </row>
    <row r="60" spans="1:38" ht="13" x14ac:dyDescent="0.3">
      <c r="A60" s="71">
        <v>1976</v>
      </c>
      <c r="B60" s="718">
        <v>15</v>
      </c>
      <c r="C60" s="89">
        <v>67.000720319999999</v>
      </c>
      <c r="D60" s="90">
        <v>96.468901386499994</v>
      </c>
      <c r="E60" s="91">
        <v>42.286681631780098</v>
      </c>
      <c r="F60" s="89">
        <v>11.905319840000001</v>
      </c>
      <c r="G60" s="90">
        <v>16.297992409999999</v>
      </c>
      <c r="H60" s="91">
        <v>3.2689241670463738</v>
      </c>
      <c r="I60" s="89">
        <v>6.6996224099999999</v>
      </c>
      <c r="J60" s="90">
        <v>6.1732930745000001</v>
      </c>
      <c r="K60" s="91">
        <v>7.1109754328383197</v>
      </c>
      <c r="L60" s="89">
        <v>2.5287509999999999E-2</v>
      </c>
      <c r="M60" s="90">
        <v>0.116022237</v>
      </c>
      <c r="N60" s="91">
        <v>8.1646709584809365E-2</v>
      </c>
      <c r="O60" s="89">
        <v>8.4933927811550153E-2</v>
      </c>
      <c r="P60" s="90">
        <v>9.498034751773049E-2</v>
      </c>
      <c r="Q60" s="91">
        <v>0.11102538353527559</v>
      </c>
      <c r="R60" s="89">
        <v>2.4698495525160419E-2</v>
      </c>
      <c r="S60" s="90">
        <v>3.0685664218169536E-2</v>
      </c>
      <c r="T60" s="91">
        <v>8.3042375324300949E-2</v>
      </c>
      <c r="U60" s="89">
        <v>6.3030360999999993E-2</v>
      </c>
      <c r="V60" s="90">
        <v>9.1143110925000007E-2</v>
      </c>
      <c r="W60" s="91">
        <v>2.6497113047359563E-2</v>
      </c>
      <c r="X60" s="89">
        <v>3.7410782000000002E-3</v>
      </c>
      <c r="Y60" s="90">
        <v>9.0460710400000009E-3</v>
      </c>
      <c r="Z60" s="91">
        <v>2.0412785501074029E-3</v>
      </c>
      <c r="AA60" s="89">
        <v>0.2480422203</v>
      </c>
      <c r="AB60" s="90">
        <v>0.35504179531500002</v>
      </c>
      <c r="AC60" s="91">
        <v>0.14119143789694902</v>
      </c>
      <c r="AD60" s="89">
        <v>2.7311128E-2</v>
      </c>
      <c r="AE60" s="90">
        <v>7.7079428180000006E-2</v>
      </c>
      <c r="AF60" s="91">
        <v>1.8374851542231188E-2</v>
      </c>
      <c r="AG60" s="89">
        <v>0.1678939827</v>
      </c>
      <c r="AH60" s="90">
        <v>0.26239084809000002</v>
      </c>
      <c r="AI60" s="91">
        <v>3.9574278726787482E-2</v>
      </c>
      <c r="AJ60" s="92">
        <v>0</v>
      </c>
      <c r="AK60" s="93">
        <v>0</v>
      </c>
      <c r="AL60" s="93">
        <v>0</v>
      </c>
    </row>
    <row r="61" spans="1:38" ht="13" x14ac:dyDescent="0.3">
      <c r="A61" s="71">
        <v>1976</v>
      </c>
      <c r="B61" s="718">
        <v>16</v>
      </c>
      <c r="C61" s="89">
        <v>66.146166359999995</v>
      </c>
      <c r="D61" s="90">
        <v>98.796106064499995</v>
      </c>
      <c r="E61" s="91">
        <v>42.560657547804169</v>
      </c>
      <c r="F61" s="89">
        <v>9.7697468300000008</v>
      </c>
      <c r="G61" s="90">
        <v>13.0205409785</v>
      </c>
      <c r="H61" s="91">
        <v>3.1639027947047698</v>
      </c>
      <c r="I61" s="89">
        <v>6.9521320099999997</v>
      </c>
      <c r="J61" s="90">
        <v>6.3191403604999996</v>
      </c>
      <c r="K61" s="91">
        <v>6.9052415278209711</v>
      </c>
      <c r="L61" s="89">
        <v>2.5287509999999999E-2</v>
      </c>
      <c r="M61" s="90">
        <v>0.116022237</v>
      </c>
      <c r="N61" s="91">
        <v>8.1370678303050573E-2</v>
      </c>
      <c r="O61" s="89">
        <v>8.4933927811550153E-2</v>
      </c>
      <c r="P61" s="90">
        <v>9.498034751773049E-2</v>
      </c>
      <c r="Q61" s="91">
        <v>0.10905065917209497</v>
      </c>
      <c r="R61" s="89">
        <v>2.4698495525160419E-2</v>
      </c>
      <c r="S61" s="90">
        <v>3.0685664218169536E-2</v>
      </c>
      <c r="T61" s="91">
        <v>8.5647299852910266E-2</v>
      </c>
      <c r="U61" s="89">
        <v>6.4251755300000005E-2</v>
      </c>
      <c r="V61" s="90">
        <v>9.3642415884999997E-2</v>
      </c>
      <c r="W61" s="91">
        <v>2.5684289976885901E-2</v>
      </c>
      <c r="X61" s="89">
        <v>3.8128321E-3</v>
      </c>
      <c r="Y61" s="90">
        <v>9.2441105950000005E-3</v>
      </c>
      <c r="Z61" s="91">
        <v>1.9757088884219372E-3</v>
      </c>
      <c r="AA61" s="89">
        <v>0.23474889309999999</v>
      </c>
      <c r="AB61" s="90">
        <v>0.33450632661000002</v>
      </c>
      <c r="AC61" s="91">
        <v>0.13619832611893254</v>
      </c>
      <c r="AD61" s="89">
        <v>2.7840635700000001E-2</v>
      </c>
      <c r="AE61" s="90">
        <v>7.9244711900000001E-2</v>
      </c>
      <c r="AF61" s="91">
        <v>1.8614785038873722E-2</v>
      </c>
      <c r="AG61" s="89">
        <v>0.1711459572</v>
      </c>
      <c r="AH61" s="90">
        <v>0.26947060616500002</v>
      </c>
      <c r="AI61" s="91">
        <v>3.9424018701407861E-2</v>
      </c>
      <c r="AJ61" s="92">
        <v>0</v>
      </c>
      <c r="AK61" s="93">
        <v>0</v>
      </c>
      <c r="AL61" s="93">
        <v>0</v>
      </c>
    </row>
    <row r="62" spans="1:38" ht="13" x14ac:dyDescent="0.3">
      <c r="A62" s="71">
        <v>1976</v>
      </c>
      <c r="B62" s="718">
        <v>17</v>
      </c>
      <c r="C62" s="89">
        <v>67.981028370000004</v>
      </c>
      <c r="D62" s="90">
        <v>102.61206573050001</v>
      </c>
      <c r="E62" s="91">
        <v>42.927240526528784</v>
      </c>
      <c r="F62" s="89">
        <v>10.19826922</v>
      </c>
      <c r="G62" s="90">
        <v>13.5532109275</v>
      </c>
      <c r="H62" s="91">
        <v>3.0623884369549805</v>
      </c>
      <c r="I62" s="89">
        <v>7.2128103100000001</v>
      </c>
      <c r="J62" s="90">
        <v>6.4763338859999999</v>
      </c>
      <c r="K62" s="91">
        <v>6.6994153556145291</v>
      </c>
      <c r="L62" s="89">
        <v>2.5287509999999999E-2</v>
      </c>
      <c r="M62" s="90">
        <v>0.116022237</v>
      </c>
      <c r="N62" s="91">
        <v>8.1252943793285029E-2</v>
      </c>
      <c r="O62" s="89">
        <v>8.4933927811550153E-2</v>
      </c>
      <c r="P62" s="90">
        <v>9.498034751773049E-2</v>
      </c>
      <c r="Q62" s="91">
        <v>0.10762574036532499</v>
      </c>
      <c r="R62" s="89">
        <v>2.4698495525160419E-2</v>
      </c>
      <c r="S62" s="90">
        <v>3.0685664218169536E-2</v>
      </c>
      <c r="T62" s="91">
        <v>8.8776176476497257E-2</v>
      </c>
      <c r="U62" s="89">
        <v>6.6998190400000004E-2</v>
      </c>
      <c r="V62" s="90">
        <v>9.7021337085000006E-2</v>
      </c>
      <c r="W62" s="91">
        <v>2.4866421640145377E-2</v>
      </c>
      <c r="X62" s="89">
        <v>3.9756977000000001E-3</v>
      </c>
      <c r="Y62" s="90">
        <v>9.4917504650000005E-3</v>
      </c>
      <c r="Z62" s="91">
        <v>1.9122874095560819E-3</v>
      </c>
      <c r="AA62" s="89">
        <v>0.24528704160000001</v>
      </c>
      <c r="AB62" s="90">
        <v>0.347547872225</v>
      </c>
      <c r="AC62" s="91">
        <v>0.1316575202270055</v>
      </c>
      <c r="AD62" s="89">
        <v>2.9030595999999999E-2</v>
      </c>
      <c r="AE62" s="90">
        <v>8.1917534789999996E-2</v>
      </c>
      <c r="AF62" s="91">
        <v>1.8890856207205667E-2</v>
      </c>
      <c r="AG62" s="89">
        <v>0.17846405279999999</v>
      </c>
      <c r="AH62" s="90">
        <v>0.27891815641000001</v>
      </c>
      <c r="AI62" s="91">
        <v>3.9101039357634128E-2</v>
      </c>
      <c r="AJ62" s="92">
        <v>0</v>
      </c>
      <c r="AK62" s="93">
        <v>0</v>
      </c>
      <c r="AL62" s="93">
        <v>0</v>
      </c>
    </row>
    <row r="63" spans="1:38" ht="13" x14ac:dyDescent="0.3">
      <c r="A63" s="71">
        <v>1976</v>
      </c>
      <c r="B63" s="718">
        <v>18</v>
      </c>
      <c r="C63" s="89">
        <v>69.49599954</v>
      </c>
      <c r="D63" s="90">
        <v>106.1827344835</v>
      </c>
      <c r="E63" s="91">
        <v>43.674412229344718</v>
      </c>
      <c r="F63" s="89">
        <v>10.581921510000001</v>
      </c>
      <c r="G63" s="90">
        <v>14.065516802499999</v>
      </c>
      <c r="H63" s="91">
        <v>3.0707550999396194</v>
      </c>
      <c r="I63" s="89">
        <v>7.3992568299999997</v>
      </c>
      <c r="J63" s="90">
        <v>6.5752648139999996</v>
      </c>
      <c r="K63" s="91">
        <v>6.7371473390815027</v>
      </c>
      <c r="L63" s="89">
        <v>2.5287509999999999E-2</v>
      </c>
      <c r="M63" s="90">
        <v>0.116022237</v>
      </c>
      <c r="N63" s="91">
        <v>8.225906449308458E-2</v>
      </c>
      <c r="O63" s="89">
        <v>8.4933927811550153E-2</v>
      </c>
      <c r="P63" s="90">
        <v>9.498034751773049E-2</v>
      </c>
      <c r="Q63" s="91">
        <v>0.10871938507935862</v>
      </c>
      <c r="R63" s="89">
        <v>2.4698495525160419E-2</v>
      </c>
      <c r="S63" s="90">
        <v>3.0685664218169536E-2</v>
      </c>
      <c r="T63" s="91">
        <v>9.221275872387022E-2</v>
      </c>
      <c r="U63" s="89">
        <v>6.9468439300000004E-2</v>
      </c>
      <c r="V63" s="90">
        <v>0.10014894982</v>
      </c>
      <c r="W63" s="91">
        <v>2.6369876331625578E-2</v>
      </c>
      <c r="X63" s="89">
        <v>4.1224688999999997E-3</v>
      </c>
      <c r="Y63" s="90">
        <v>9.7036151700000007E-3</v>
      </c>
      <c r="Z63" s="91">
        <v>1.9175308822378064E-3</v>
      </c>
      <c r="AA63" s="89">
        <v>0.25477395279999998</v>
      </c>
      <c r="AB63" s="90">
        <v>0.359850571605</v>
      </c>
      <c r="AC63" s="91">
        <v>0.1297125115158197</v>
      </c>
      <c r="AD63" s="89">
        <v>3.0100765500000001E-2</v>
      </c>
      <c r="AE63" s="90">
        <v>8.4336316724999999E-2</v>
      </c>
      <c r="AF63" s="91">
        <v>1.8702377272732149E-2</v>
      </c>
      <c r="AG63" s="89">
        <v>0.18504197050000001</v>
      </c>
      <c r="AH63" s="90">
        <v>0.287602830995</v>
      </c>
      <c r="AI63" s="91">
        <v>3.9483280209520882E-2</v>
      </c>
      <c r="AJ63" s="92">
        <v>0</v>
      </c>
      <c r="AK63" s="93">
        <v>0</v>
      </c>
      <c r="AL63" s="93">
        <v>0</v>
      </c>
    </row>
    <row r="64" spans="1:38" ht="13" x14ac:dyDescent="0.3">
      <c r="A64" s="71">
        <v>1976</v>
      </c>
      <c r="B64" s="718">
        <v>19</v>
      </c>
      <c r="C64" s="89">
        <v>70.95819539</v>
      </c>
      <c r="D64" s="90">
        <v>109.823841988</v>
      </c>
      <c r="E64" s="91">
        <v>44.34714483881833</v>
      </c>
      <c r="F64" s="89">
        <v>10.943662209999999</v>
      </c>
      <c r="G64" s="90">
        <v>14.5984974925</v>
      </c>
      <c r="H64" s="91">
        <v>3.0616560566421915</v>
      </c>
      <c r="I64" s="89">
        <v>7.5920269400000002</v>
      </c>
      <c r="J64" s="90">
        <v>6.6862311400000003</v>
      </c>
      <c r="K64" s="91">
        <v>6.6175703774188639</v>
      </c>
      <c r="L64" s="89">
        <v>2.5287509999999999E-2</v>
      </c>
      <c r="M64" s="90">
        <v>0.116022237</v>
      </c>
      <c r="N64" s="91">
        <v>8.2772092028950903E-2</v>
      </c>
      <c r="O64" s="89">
        <v>8.4933927811550153E-2</v>
      </c>
      <c r="P64" s="90">
        <v>9.498034751773049E-2</v>
      </c>
      <c r="Q64" s="91">
        <v>0.11035935385909679</v>
      </c>
      <c r="R64" s="89">
        <v>2.4698495525160419E-2</v>
      </c>
      <c r="S64" s="90">
        <v>3.0685664218169536E-2</v>
      </c>
      <c r="T64" s="91">
        <v>9.5237413279228619E-2</v>
      </c>
      <c r="U64" s="89">
        <v>7.2016245100000001E-2</v>
      </c>
      <c r="V64" s="90">
        <v>0.10347351916</v>
      </c>
      <c r="W64" s="91">
        <v>2.518388488682707E-2</v>
      </c>
      <c r="X64" s="89">
        <v>4.2738728E-3</v>
      </c>
      <c r="Y64" s="90">
        <v>9.9237393849999998E-3</v>
      </c>
      <c r="Z64" s="91">
        <v>1.9118300314825312E-3</v>
      </c>
      <c r="AA64" s="89">
        <v>0.26435258830000002</v>
      </c>
      <c r="AB64" s="90">
        <v>0.37286790267499997</v>
      </c>
      <c r="AC64" s="91">
        <v>0.12947772314307593</v>
      </c>
      <c r="AD64" s="89">
        <v>3.12048347E-2</v>
      </c>
      <c r="AE64" s="90">
        <v>8.685587585E-2</v>
      </c>
      <c r="AF64" s="91">
        <v>1.8209920442792755E-2</v>
      </c>
      <c r="AG64" s="89">
        <v>0.19182893640000001</v>
      </c>
      <c r="AH64" s="90">
        <v>0.29680797703</v>
      </c>
      <c r="AI64" s="91">
        <v>3.9479788622426536E-2</v>
      </c>
      <c r="AJ64" s="92">
        <v>0</v>
      </c>
      <c r="AK64" s="93">
        <v>0</v>
      </c>
      <c r="AL64" s="93">
        <v>0</v>
      </c>
    </row>
    <row r="65" spans="1:38" ht="13" x14ac:dyDescent="0.3">
      <c r="A65" s="71">
        <v>1976</v>
      </c>
      <c r="B65" s="718">
        <v>20</v>
      </c>
      <c r="C65" s="89">
        <v>73.918902669999994</v>
      </c>
      <c r="D65" s="90">
        <v>115.9486942755</v>
      </c>
      <c r="E65" s="91">
        <v>44.379715380294073</v>
      </c>
      <c r="F65" s="89">
        <v>11.46638059</v>
      </c>
      <c r="G65" s="90">
        <v>15.373804853999999</v>
      </c>
      <c r="H65" s="91">
        <v>3.1800080743666341</v>
      </c>
      <c r="I65" s="89">
        <v>7.8736555900000003</v>
      </c>
      <c r="J65" s="90">
        <v>6.8850557459999999</v>
      </c>
      <c r="K65" s="91">
        <v>6.8171855540991162</v>
      </c>
      <c r="L65" s="89">
        <v>2.5287509999999999E-2</v>
      </c>
      <c r="M65" s="90">
        <v>0.116022237</v>
      </c>
      <c r="N65" s="91">
        <v>0.10933590819614594</v>
      </c>
      <c r="O65" s="89">
        <v>8.4933927811550153E-2</v>
      </c>
      <c r="P65" s="90">
        <v>9.498034751773049E-2</v>
      </c>
      <c r="Q65" s="91">
        <v>9.8496493835135174E-2</v>
      </c>
      <c r="R65" s="89">
        <v>2.4698495525160419E-2</v>
      </c>
      <c r="S65" s="90">
        <v>3.0685664218169536E-2</v>
      </c>
      <c r="T65" s="91">
        <v>9.9456165637900745E-2</v>
      </c>
      <c r="U65" s="89">
        <v>7.6061466600000002E-2</v>
      </c>
      <c r="V65" s="90">
        <v>0.109044764955</v>
      </c>
      <c r="W65" s="91">
        <v>3.2927585300529638E-2</v>
      </c>
      <c r="X65" s="89">
        <v>4.5134939999999998E-3</v>
      </c>
      <c r="Y65" s="90">
        <v>1.0293607735E-2</v>
      </c>
      <c r="Z65" s="91">
        <v>1.985762623928643E-3</v>
      </c>
      <c r="AA65" s="89">
        <v>0.27851711340000002</v>
      </c>
      <c r="AB65" s="90">
        <v>0.393110368175</v>
      </c>
      <c r="AC65" s="91">
        <v>0.12454122204680039</v>
      </c>
      <c r="AD65" s="89">
        <v>3.2957601099999997E-2</v>
      </c>
      <c r="AE65" s="90">
        <v>9.1226147320000006E-2</v>
      </c>
      <c r="AF65" s="91">
        <v>1.8351468383700775E-2</v>
      </c>
      <c r="AG65" s="89">
        <v>0.20260482660000001</v>
      </c>
      <c r="AH65" s="90">
        <v>0.31227595459000002</v>
      </c>
      <c r="AI65" s="91">
        <v>4.1884192623464801E-2</v>
      </c>
      <c r="AJ65" s="92">
        <v>0</v>
      </c>
      <c r="AK65" s="93">
        <v>0</v>
      </c>
      <c r="AL65" s="93">
        <v>0</v>
      </c>
    </row>
    <row r="66" spans="1:38" ht="13" x14ac:dyDescent="0.3">
      <c r="A66" s="71">
        <v>1976</v>
      </c>
      <c r="B66" s="718">
        <v>21</v>
      </c>
      <c r="C66" s="89">
        <v>76.972008369999998</v>
      </c>
      <c r="D66" s="90">
        <v>122.615694451</v>
      </c>
      <c r="E66" s="91">
        <v>43.956762112892527</v>
      </c>
      <c r="F66" s="89">
        <v>11.918937570000001</v>
      </c>
      <c r="G66" s="90">
        <v>16.175804984999999</v>
      </c>
      <c r="H66" s="91">
        <v>3.1981239465208731</v>
      </c>
      <c r="I66" s="89">
        <v>8.1660222099999995</v>
      </c>
      <c r="J66" s="90">
        <v>7.1034303855000003</v>
      </c>
      <c r="K66" s="91">
        <v>6.8715616050732375</v>
      </c>
      <c r="L66" s="89">
        <v>2.5287509999999999E-2</v>
      </c>
      <c r="M66" s="90">
        <v>0.116022237</v>
      </c>
      <c r="N66" s="91">
        <v>0.10991319553728653</v>
      </c>
      <c r="O66" s="89">
        <v>8.4933927811550153E-2</v>
      </c>
      <c r="P66" s="90">
        <v>9.498034751773049E-2</v>
      </c>
      <c r="Q66" s="91">
        <v>9.879544499941896E-2</v>
      </c>
      <c r="R66" s="89">
        <v>2.4698495525160419E-2</v>
      </c>
      <c r="S66" s="90">
        <v>3.0685664218169536E-2</v>
      </c>
      <c r="T66" s="91">
        <v>0.10075327741978256</v>
      </c>
      <c r="U66" s="89">
        <v>8.0254209399999998E-2</v>
      </c>
      <c r="V66" s="90">
        <v>0.115120296415</v>
      </c>
      <c r="W66" s="91">
        <v>3.5941865984522807E-2</v>
      </c>
      <c r="X66" s="89">
        <v>4.7625382000000003E-3</v>
      </c>
      <c r="Y66" s="90">
        <v>1.0691690215000001E-2</v>
      </c>
      <c r="Z66" s="91">
        <v>1.9970740720367522E-3</v>
      </c>
      <c r="AA66" s="89">
        <v>0.29220541979999998</v>
      </c>
      <c r="AB66" s="90">
        <v>0.41470242023499998</v>
      </c>
      <c r="AC66" s="91">
        <v>0.11897232967744731</v>
      </c>
      <c r="AD66" s="89">
        <v>3.4774142199999997E-2</v>
      </c>
      <c r="AE66" s="90">
        <v>9.5948026950000001E-2</v>
      </c>
      <c r="AF66" s="91">
        <v>1.8213509741642382E-2</v>
      </c>
      <c r="AG66" s="89">
        <v>0.21377222839999999</v>
      </c>
      <c r="AH66" s="90">
        <v>0.32911823057</v>
      </c>
      <c r="AI66" s="91">
        <v>4.2813402640587445E-2</v>
      </c>
      <c r="AJ66" s="92">
        <v>0</v>
      </c>
      <c r="AK66" s="93">
        <v>0</v>
      </c>
      <c r="AL66" s="93">
        <v>0</v>
      </c>
    </row>
    <row r="67" spans="1:38" ht="13" x14ac:dyDescent="0.3">
      <c r="A67" s="71">
        <v>1976</v>
      </c>
      <c r="B67" s="718">
        <v>22</v>
      </c>
      <c r="C67" s="89">
        <v>80.119273530000001</v>
      </c>
      <c r="D67" s="90">
        <v>129.89049792099999</v>
      </c>
      <c r="E67" s="91">
        <v>43.668490695078134</v>
      </c>
      <c r="F67" s="89">
        <v>12.462011240000001</v>
      </c>
      <c r="G67" s="90">
        <v>17.092300792</v>
      </c>
      <c r="H67" s="91">
        <v>3.2247738537876791</v>
      </c>
      <c r="I67" s="89">
        <v>8.4693052000000009</v>
      </c>
      <c r="J67" s="90">
        <v>7.3437713750000002</v>
      </c>
      <c r="K67" s="91">
        <v>6.9441553344351528</v>
      </c>
      <c r="L67" s="89">
        <v>2.5287509999999999E-2</v>
      </c>
      <c r="M67" s="90">
        <v>0.116022237</v>
      </c>
      <c r="N67" s="91">
        <v>0.10958062958236164</v>
      </c>
      <c r="O67" s="89">
        <v>8.4933927811550153E-2</v>
      </c>
      <c r="P67" s="90">
        <v>9.498034751773049E-2</v>
      </c>
      <c r="Q67" s="91">
        <v>9.8689634212443186E-2</v>
      </c>
      <c r="R67" s="89">
        <v>2.4698495525160419E-2</v>
      </c>
      <c r="S67" s="90">
        <v>3.0685664218169536E-2</v>
      </c>
      <c r="T67" s="91">
        <v>9.9911258527530591E-2</v>
      </c>
      <c r="U67" s="89">
        <v>8.4597317000000005E-2</v>
      </c>
      <c r="V67" s="90">
        <v>0.121763082185</v>
      </c>
      <c r="W67" s="91">
        <v>3.8626965920307649E-2</v>
      </c>
      <c r="X67" s="89">
        <v>5.0201393000000004E-3</v>
      </c>
      <c r="Y67" s="90">
        <v>1.1121343610000001E-2</v>
      </c>
      <c r="Z67" s="91">
        <v>2.0137131896910787E-3</v>
      </c>
      <c r="AA67" s="89">
        <v>0.30720537669999998</v>
      </c>
      <c r="AB67" s="90">
        <v>0.43874584681500001</v>
      </c>
      <c r="AC67" s="91">
        <v>0.12167792056630221</v>
      </c>
      <c r="AD67" s="89">
        <v>3.6656327599999997E-2</v>
      </c>
      <c r="AE67" s="90">
        <v>0.10105896022999999</v>
      </c>
      <c r="AF67" s="91">
        <v>1.8080300838536543E-2</v>
      </c>
      <c r="AG67" s="89">
        <v>0.22534047800000001</v>
      </c>
      <c r="AH67" s="90">
        <v>0.347504804705</v>
      </c>
      <c r="AI67" s="91">
        <v>4.2609384230035539E-2</v>
      </c>
      <c r="AJ67" s="92">
        <v>0</v>
      </c>
      <c r="AK67" s="93">
        <v>0</v>
      </c>
      <c r="AL67" s="93">
        <v>0</v>
      </c>
    </row>
    <row r="68" spans="1:38" ht="13" x14ac:dyDescent="0.3">
      <c r="A68" s="71">
        <v>1976</v>
      </c>
      <c r="B68" s="718">
        <v>23</v>
      </c>
      <c r="C68" s="89">
        <v>83.971543120000007</v>
      </c>
      <c r="D68" s="90">
        <v>138.30938273500001</v>
      </c>
      <c r="E68" s="91">
        <v>44.239466944394337</v>
      </c>
      <c r="F68" s="89">
        <v>13.046898730000001</v>
      </c>
      <c r="G68" s="90">
        <v>18.109869378500001</v>
      </c>
      <c r="H68" s="91">
        <v>3.2385199244329503</v>
      </c>
      <c r="I68" s="89">
        <v>8.7846708099999997</v>
      </c>
      <c r="J68" s="90">
        <v>7.6092604195</v>
      </c>
      <c r="K68" s="91">
        <v>6.9537870947012284</v>
      </c>
      <c r="L68" s="89">
        <v>2.4553229999999999E-2</v>
      </c>
      <c r="M68" s="90">
        <v>0.1157164905</v>
      </c>
      <c r="N68" s="91">
        <v>0.11048398647952437</v>
      </c>
      <c r="O68" s="89">
        <v>8.4933927811550153E-2</v>
      </c>
      <c r="P68" s="90">
        <v>9.498034751773049E-2</v>
      </c>
      <c r="Q68" s="91">
        <v>9.9878885535374454E-2</v>
      </c>
      <c r="R68" s="89">
        <v>2.4698495525160419E-2</v>
      </c>
      <c r="S68" s="90">
        <v>3.0685664218169536E-2</v>
      </c>
      <c r="T68" s="91">
        <v>0.10226030190820969</v>
      </c>
      <c r="U68" s="89">
        <v>8.9367031400000005E-2</v>
      </c>
      <c r="V68" s="90">
        <v>0.12918132124000001</v>
      </c>
      <c r="W68" s="91">
        <v>3.870085757801707E-2</v>
      </c>
      <c r="X68" s="89">
        <v>5.3031386E-3</v>
      </c>
      <c r="Y68" s="90">
        <v>1.1594312915E-2</v>
      </c>
      <c r="Z68" s="91">
        <v>2.0222966761144624E-3</v>
      </c>
      <c r="AA68" s="89">
        <v>0.3235644755</v>
      </c>
      <c r="AB68" s="90">
        <v>0.46553684225000003</v>
      </c>
      <c r="AC68" s="91">
        <v>0.11105978344747665</v>
      </c>
      <c r="AD68" s="89">
        <v>3.8722544800000001E-2</v>
      </c>
      <c r="AE68" s="90">
        <v>0.106674666875</v>
      </c>
      <c r="AF68" s="91">
        <v>1.8126331394371375E-2</v>
      </c>
      <c r="AG68" s="89">
        <v>0.2380454585</v>
      </c>
      <c r="AH68" s="90">
        <v>0.36799611230500001</v>
      </c>
      <c r="AI68" s="91">
        <v>4.2856082913888718E-2</v>
      </c>
      <c r="AJ68" s="92">
        <v>0</v>
      </c>
      <c r="AK68" s="93">
        <v>0</v>
      </c>
      <c r="AL68" s="93">
        <v>0</v>
      </c>
    </row>
    <row r="69" spans="1:38" ht="13" x14ac:dyDescent="0.3">
      <c r="A69" s="71">
        <v>1976</v>
      </c>
      <c r="B69" s="718">
        <v>24</v>
      </c>
      <c r="C69" s="89">
        <v>78.897153549999999</v>
      </c>
      <c r="D69" s="90">
        <v>140.04616748699999</v>
      </c>
      <c r="E69" s="91">
        <v>44.135565845560009</v>
      </c>
      <c r="F69" s="89">
        <v>13.07110299</v>
      </c>
      <c r="G69" s="90">
        <v>18.758259500000001</v>
      </c>
      <c r="H69" s="91">
        <v>3.2632992914213532</v>
      </c>
      <c r="I69" s="89">
        <v>8.2550542799999995</v>
      </c>
      <c r="J69" s="90">
        <v>7.4702299534999996</v>
      </c>
      <c r="K69" s="91">
        <v>7.0140315520264211</v>
      </c>
      <c r="L69" s="89">
        <v>2.4550260000000001E-2</v>
      </c>
      <c r="M69" s="90">
        <v>0.1157164905</v>
      </c>
      <c r="N69" s="91">
        <v>0.11078730112127996</v>
      </c>
      <c r="O69" s="89">
        <v>8.4933927811550153E-2</v>
      </c>
      <c r="P69" s="90">
        <v>9.498034751773049E-2</v>
      </c>
      <c r="Q69" s="91">
        <v>0.10038738749745661</v>
      </c>
      <c r="R69" s="89">
        <v>2.4698495525160419E-2</v>
      </c>
      <c r="S69" s="90">
        <v>3.0685664218169536E-2</v>
      </c>
      <c r="T69" s="91">
        <v>0.10291506877380979</v>
      </c>
      <c r="U69" s="89">
        <v>9.4077109000000006E-2</v>
      </c>
      <c r="V69" s="90">
        <v>0.137665192805</v>
      </c>
      <c r="W69" s="91">
        <v>4.0974989932158958E-2</v>
      </c>
      <c r="X69" s="89">
        <v>5.5835297999999997E-3</v>
      </c>
      <c r="Y69" s="90">
        <v>1.2303010329999999E-2</v>
      </c>
      <c r="Z69" s="91">
        <v>2.0377710246360183E-3</v>
      </c>
      <c r="AA69" s="89">
        <v>0.33977268919999998</v>
      </c>
      <c r="AB69" s="90">
        <v>0.49597288268</v>
      </c>
      <c r="AC69" s="91">
        <v>0.10987962010523185</v>
      </c>
      <c r="AD69" s="89">
        <v>4.0763562599999997E-2</v>
      </c>
      <c r="AE69" s="90">
        <v>0.11303238291499999</v>
      </c>
      <c r="AF69" s="91">
        <v>1.8012958169001572E-2</v>
      </c>
      <c r="AG69" s="89">
        <v>0.25059028039999998</v>
      </c>
      <c r="AH69" s="90">
        <v>0.39185207824000001</v>
      </c>
      <c r="AI69" s="91">
        <v>4.3246409340324983E-2</v>
      </c>
      <c r="AJ69" s="92">
        <v>0</v>
      </c>
      <c r="AK69" s="93">
        <v>0</v>
      </c>
      <c r="AL69" s="93">
        <v>0</v>
      </c>
    </row>
    <row r="70" spans="1:38" ht="13" x14ac:dyDescent="0.3">
      <c r="A70" s="71">
        <v>1976</v>
      </c>
      <c r="B70" s="718">
        <v>25</v>
      </c>
      <c r="C70" s="89">
        <v>78.897153549999999</v>
      </c>
      <c r="D70" s="90">
        <v>140.04616748699999</v>
      </c>
      <c r="E70" s="91">
        <v>44.47232433013793</v>
      </c>
      <c r="F70" s="89">
        <v>13.07110299</v>
      </c>
      <c r="G70" s="90">
        <v>18.758259500000001</v>
      </c>
      <c r="H70" s="91">
        <v>3.2866897968790827</v>
      </c>
      <c r="I70" s="89">
        <v>8.2550542799999995</v>
      </c>
      <c r="J70" s="90">
        <v>7.4702299534999996</v>
      </c>
      <c r="K70" s="91">
        <v>7.043122816134801</v>
      </c>
      <c r="L70" s="89">
        <v>2.4550260000000001E-2</v>
      </c>
      <c r="M70" s="90">
        <v>0.1157164905</v>
      </c>
      <c r="N70" s="91">
        <v>0.11131715660111495</v>
      </c>
      <c r="O70" s="89">
        <v>8.4933927811550153E-2</v>
      </c>
      <c r="P70" s="90">
        <v>9.498034751773049E-2</v>
      </c>
      <c r="Q70" s="91">
        <v>0.10145555857126122</v>
      </c>
      <c r="R70" s="89">
        <v>2.4698495525160419E-2</v>
      </c>
      <c r="S70" s="90">
        <v>3.0685664218169536E-2</v>
      </c>
      <c r="T70" s="91">
        <v>0.10405928752263655</v>
      </c>
      <c r="U70" s="89">
        <v>9.4077109000000006E-2</v>
      </c>
      <c r="V70" s="90">
        <v>0.137665192805</v>
      </c>
      <c r="W70" s="91">
        <v>4.1486681761462425E-2</v>
      </c>
      <c r="X70" s="89">
        <v>5.5835297999999997E-3</v>
      </c>
      <c r="Y70" s="90">
        <v>1.2303010329999999E-2</v>
      </c>
      <c r="Z70" s="91">
        <v>2.052355182308794E-3</v>
      </c>
      <c r="AA70" s="89">
        <v>0.33977268919999998</v>
      </c>
      <c r="AB70" s="90">
        <v>0.49597288268</v>
      </c>
      <c r="AC70" s="91">
        <v>0.11022473996107861</v>
      </c>
      <c r="AD70" s="89">
        <v>4.0763562599999997E-2</v>
      </c>
      <c r="AE70" s="90">
        <v>0.11303238291499999</v>
      </c>
      <c r="AF70" s="91">
        <v>1.8061423355526924E-2</v>
      </c>
      <c r="AG70" s="89">
        <v>0.25059028039999998</v>
      </c>
      <c r="AH70" s="90">
        <v>0.39185207824000001</v>
      </c>
      <c r="AI70" s="91">
        <v>4.3556039175893978E-2</v>
      </c>
      <c r="AJ70" s="92">
        <v>0</v>
      </c>
      <c r="AK70" s="93">
        <v>0</v>
      </c>
      <c r="AL70" s="93">
        <v>0</v>
      </c>
    </row>
    <row r="71" spans="1:38" ht="13" x14ac:dyDescent="0.3">
      <c r="A71" s="71">
        <v>1976</v>
      </c>
      <c r="B71" s="718">
        <v>26</v>
      </c>
      <c r="C71" s="89">
        <v>78.897153549999999</v>
      </c>
      <c r="D71" s="90">
        <v>140.04616748699999</v>
      </c>
      <c r="E71" s="91">
        <v>44.707079045784859</v>
      </c>
      <c r="F71" s="89">
        <v>13.07110299</v>
      </c>
      <c r="G71" s="90">
        <v>18.758259500000001</v>
      </c>
      <c r="H71" s="91">
        <v>3.3014504697174973</v>
      </c>
      <c r="I71" s="89">
        <v>8.2550542799999995</v>
      </c>
      <c r="J71" s="90">
        <v>7.4702299534999996</v>
      </c>
      <c r="K71" s="91">
        <v>7.0599369282491136</v>
      </c>
      <c r="L71" s="89">
        <v>2.4550260000000001E-2</v>
      </c>
      <c r="M71" s="90">
        <v>0.1157164905</v>
      </c>
      <c r="N71" s="91">
        <v>0.11164996418338861</v>
      </c>
      <c r="O71" s="89">
        <v>8.4933927811550153E-2</v>
      </c>
      <c r="P71" s="90">
        <v>9.498034751773049E-2</v>
      </c>
      <c r="Q71" s="91">
        <v>0.10209542221388662</v>
      </c>
      <c r="R71" s="89">
        <v>2.4698495525160419E-2</v>
      </c>
      <c r="S71" s="90">
        <v>3.0685664218169536E-2</v>
      </c>
      <c r="T71" s="91">
        <v>0.10477802489110839</v>
      </c>
      <c r="U71" s="89">
        <v>9.4077109000000006E-2</v>
      </c>
      <c r="V71" s="90">
        <v>0.137665192805</v>
      </c>
      <c r="W71" s="91">
        <v>4.17549911683033E-2</v>
      </c>
      <c r="X71" s="89">
        <v>5.5835297999999997E-3</v>
      </c>
      <c r="Y71" s="90">
        <v>1.2303010329999999E-2</v>
      </c>
      <c r="Z71" s="91">
        <v>2.0615648898767202E-3</v>
      </c>
      <c r="AA71" s="89">
        <v>0.33977268919999998</v>
      </c>
      <c r="AB71" s="90">
        <v>0.49597288268</v>
      </c>
      <c r="AC71" s="91">
        <v>0.11070165100941676</v>
      </c>
      <c r="AD71" s="89">
        <v>4.0763562599999997E-2</v>
      </c>
      <c r="AE71" s="90">
        <v>0.11303238291499999</v>
      </c>
      <c r="AF71" s="91">
        <v>1.8138387648501269E-2</v>
      </c>
      <c r="AG71" s="89">
        <v>0.25059028039999998</v>
      </c>
      <c r="AH71" s="90">
        <v>0.39185207824000001</v>
      </c>
      <c r="AI71" s="91">
        <v>4.3762871253177175E-2</v>
      </c>
      <c r="AJ71" s="92">
        <v>0</v>
      </c>
      <c r="AK71" s="93">
        <v>0</v>
      </c>
      <c r="AL71" s="93">
        <v>0</v>
      </c>
    </row>
    <row r="72" spans="1:38" ht="13" x14ac:dyDescent="0.3">
      <c r="A72" s="71">
        <v>1976</v>
      </c>
      <c r="B72" s="718">
        <v>27</v>
      </c>
      <c r="C72" s="89">
        <v>78.897153549999999</v>
      </c>
      <c r="D72" s="90">
        <v>140.04616748699999</v>
      </c>
      <c r="E72" s="91">
        <v>44.892662375893742</v>
      </c>
      <c r="F72" s="89">
        <v>13.07110299</v>
      </c>
      <c r="G72" s="90">
        <v>18.758259500000001</v>
      </c>
      <c r="H72" s="91">
        <v>3.3136092358055866</v>
      </c>
      <c r="I72" s="89">
        <v>8.2550542799999995</v>
      </c>
      <c r="J72" s="90">
        <v>7.4702299534999996</v>
      </c>
      <c r="K72" s="91">
        <v>7.0743832187445603</v>
      </c>
      <c r="L72" s="89">
        <v>2.4550260000000001E-2</v>
      </c>
      <c r="M72" s="90">
        <v>0.1157164905</v>
      </c>
      <c r="N72" s="91">
        <v>0.11192484635535892</v>
      </c>
      <c r="O72" s="89">
        <v>8.4933927811550153E-2</v>
      </c>
      <c r="P72" s="90">
        <v>9.498034751773049E-2</v>
      </c>
      <c r="Q72" s="91">
        <v>0.1026358517784953</v>
      </c>
      <c r="R72" s="89">
        <v>2.4698495525160419E-2</v>
      </c>
      <c r="S72" s="90">
        <v>3.0685664218169536E-2</v>
      </c>
      <c r="T72" s="91">
        <v>0.10537175665946094</v>
      </c>
      <c r="U72" s="89">
        <v>9.4077109000000006E-2</v>
      </c>
      <c r="V72" s="90">
        <v>0.137665192805</v>
      </c>
      <c r="W72" s="91">
        <v>4.2026651578683072E-2</v>
      </c>
      <c r="X72" s="89">
        <v>5.5835297999999997E-3</v>
      </c>
      <c r="Y72" s="90">
        <v>1.2303010329999999E-2</v>
      </c>
      <c r="Z72" s="91">
        <v>2.0691511128335636E-3</v>
      </c>
      <c r="AA72" s="89">
        <v>0.33977268919999998</v>
      </c>
      <c r="AB72" s="90">
        <v>0.49597288268</v>
      </c>
      <c r="AC72" s="91">
        <v>0.11108656140071541</v>
      </c>
      <c r="AD72" s="89">
        <v>4.0763562599999997E-2</v>
      </c>
      <c r="AE72" s="90">
        <v>0.11303238291499999</v>
      </c>
      <c r="AF72" s="91">
        <v>1.8199783478395518E-2</v>
      </c>
      <c r="AG72" s="89">
        <v>0.25059028039999998</v>
      </c>
      <c r="AH72" s="90">
        <v>0.39185207824000001</v>
      </c>
      <c r="AI72" s="91">
        <v>4.3940777273192524E-2</v>
      </c>
      <c r="AJ72" s="92">
        <v>0</v>
      </c>
      <c r="AK72" s="93">
        <v>0</v>
      </c>
      <c r="AL72" s="93">
        <v>0</v>
      </c>
    </row>
    <row r="73" spans="1:38" ht="13" x14ac:dyDescent="0.3">
      <c r="A73" s="71">
        <v>1976</v>
      </c>
      <c r="B73" s="718">
        <v>28</v>
      </c>
      <c r="C73" s="89">
        <v>78.897153549999999</v>
      </c>
      <c r="D73" s="90">
        <v>140.04616748699999</v>
      </c>
      <c r="E73" s="91">
        <v>45.048426629736348</v>
      </c>
      <c r="F73" s="89">
        <v>13.07110299</v>
      </c>
      <c r="G73" s="90">
        <v>18.758259500000001</v>
      </c>
      <c r="H73" s="91">
        <v>3.3246726212101327</v>
      </c>
      <c r="I73" s="89">
        <v>8.2550542799999995</v>
      </c>
      <c r="J73" s="90">
        <v>7.4702299534999996</v>
      </c>
      <c r="K73" s="91">
        <v>7.088502013671012</v>
      </c>
      <c r="L73" s="89">
        <v>2.4550260000000001E-2</v>
      </c>
      <c r="M73" s="90">
        <v>0.1157164905</v>
      </c>
      <c r="N73" s="91">
        <v>0.11217655920796445</v>
      </c>
      <c r="O73" s="89">
        <v>8.4933927811550153E-2</v>
      </c>
      <c r="P73" s="90">
        <v>9.498034751773049E-2</v>
      </c>
      <c r="Q73" s="91">
        <v>0.10314940337079503</v>
      </c>
      <c r="R73" s="89">
        <v>2.4698495525160419E-2</v>
      </c>
      <c r="S73" s="90">
        <v>3.0685664218169536E-2</v>
      </c>
      <c r="T73" s="91">
        <v>0.10591545141129403</v>
      </c>
      <c r="U73" s="89">
        <v>9.4077109000000006E-2</v>
      </c>
      <c r="V73" s="90">
        <v>0.137665192805</v>
      </c>
      <c r="W73" s="91">
        <v>4.2356326069816957E-2</v>
      </c>
      <c r="X73" s="89">
        <v>5.5835297999999997E-3</v>
      </c>
      <c r="Y73" s="90">
        <v>1.2303010329999999E-2</v>
      </c>
      <c r="Z73" s="91">
        <v>2.0760426723002027E-3</v>
      </c>
      <c r="AA73" s="89">
        <v>0.33977268919999998</v>
      </c>
      <c r="AB73" s="90">
        <v>0.49597288268</v>
      </c>
      <c r="AC73" s="91">
        <v>0.11142267028306133</v>
      </c>
      <c r="AD73" s="89">
        <v>4.0763562599999997E-2</v>
      </c>
      <c r="AE73" s="90">
        <v>0.11303238291499999</v>
      </c>
      <c r="AF73" s="91">
        <v>1.8252339179066848E-2</v>
      </c>
      <c r="AG73" s="89">
        <v>0.25059028039999998</v>
      </c>
      <c r="AH73" s="90">
        <v>0.39185207824000001</v>
      </c>
      <c r="AI73" s="91">
        <v>4.411487782738692E-2</v>
      </c>
      <c r="AJ73" s="92">
        <v>0</v>
      </c>
      <c r="AK73" s="93">
        <v>0</v>
      </c>
      <c r="AL73" s="93">
        <v>0</v>
      </c>
    </row>
    <row r="74" spans="1:38" ht="13" x14ac:dyDescent="0.3">
      <c r="A74" s="71">
        <v>1976</v>
      </c>
      <c r="B74" s="718">
        <v>29</v>
      </c>
      <c r="C74" s="89">
        <v>78.897153549999999</v>
      </c>
      <c r="D74" s="90">
        <v>140.04616748699999</v>
      </c>
      <c r="E74" s="91">
        <v>45.19594803307475</v>
      </c>
      <c r="F74" s="89">
        <v>13.07110299</v>
      </c>
      <c r="G74" s="90">
        <v>18.758259500000001</v>
      </c>
      <c r="H74" s="91">
        <v>3.3350274434344991</v>
      </c>
      <c r="I74" s="89">
        <v>8.2550542799999995</v>
      </c>
      <c r="J74" s="90">
        <v>7.4702299534999996</v>
      </c>
      <c r="K74" s="91">
        <v>7.1014284749685448</v>
      </c>
      <c r="L74" s="89">
        <v>2.4550260000000001E-2</v>
      </c>
      <c r="M74" s="90">
        <v>0.1157164905</v>
      </c>
      <c r="N74" s="91">
        <v>0.11241013831676262</v>
      </c>
      <c r="O74" s="89">
        <v>8.4933927811550153E-2</v>
      </c>
      <c r="P74" s="90">
        <v>9.498034751773049E-2</v>
      </c>
      <c r="Q74" s="91">
        <v>0.10362356973215907</v>
      </c>
      <c r="R74" s="89">
        <v>2.4698495525160419E-2</v>
      </c>
      <c r="S74" s="90">
        <v>3.0685664218169536E-2</v>
      </c>
      <c r="T74" s="91">
        <v>0.10641969145479133</v>
      </c>
      <c r="U74" s="89">
        <v>9.4077109000000006E-2</v>
      </c>
      <c r="V74" s="90">
        <v>0.137665192805</v>
      </c>
      <c r="W74" s="91">
        <v>4.2644640423055442E-2</v>
      </c>
      <c r="X74" s="89">
        <v>5.5835297999999997E-3</v>
      </c>
      <c r="Y74" s="90">
        <v>1.2303010329999999E-2</v>
      </c>
      <c r="Z74" s="91">
        <v>2.082503549009978E-3</v>
      </c>
      <c r="AA74" s="89">
        <v>0.33977268919999998</v>
      </c>
      <c r="AB74" s="90">
        <v>0.49597288268</v>
      </c>
      <c r="AC74" s="91">
        <v>0.11174131666588173</v>
      </c>
      <c r="AD74" s="89">
        <v>4.0763562599999997E-2</v>
      </c>
      <c r="AE74" s="90">
        <v>0.11303238291499999</v>
      </c>
      <c r="AF74" s="91">
        <v>1.8302468496228963E-2</v>
      </c>
      <c r="AG74" s="89">
        <v>0.25059028039999998</v>
      </c>
      <c r="AH74" s="90">
        <v>0.39185207824000001</v>
      </c>
      <c r="AI74" s="91">
        <v>4.4274957781919221E-2</v>
      </c>
      <c r="AJ74" s="92">
        <v>0</v>
      </c>
      <c r="AK74" s="93">
        <v>0</v>
      </c>
      <c r="AL74" s="93">
        <v>0</v>
      </c>
    </row>
    <row r="75" spans="1:38" ht="13" x14ac:dyDescent="0.3">
      <c r="A75" s="71">
        <v>1976</v>
      </c>
      <c r="B75" s="718">
        <v>30</v>
      </c>
      <c r="C75" s="89">
        <v>78.897153549999999</v>
      </c>
      <c r="D75" s="90">
        <v>140.04616748699999</v>
      </c>
      <c r="E75" s="91">
        <v>43.745102822787821</v>
      </c>
      <c r="F75" s="89">
        <v>13.07110299</v>
      </c>
      <c r="G75" s="90">
        <v>18.758259500000001</v>
      </c>
      <c r="H75" s="91">
        <v>3.209236649579791</v>
      </c>
      <c r="I75" s="89">
        <v>8.2550542799999995</v>
      </c>
      <c r="J75" s="90">
        <v>7.4702299534999996</v>
      </c>
      <c r="K75" s="91">
        <v>6.9928070707322529</v>
      </c>
      <c r="L75" s="89">
        <v>2.4550260000000001E-2</v>
      </c>
      <c r="M75" s="90">
        <v>0.1157164905</v>
      </c>
      <c r="N75" s="91">
        <v>0.11223219345787647</v>
      </c>
      <c r="O75" s="89">
        <v>8.4933927811550153E-2</v>
      </c>
      <c r="P75" s="90">
        <v>9.498034751773049E-2</v>
      </c>
      <c r="Q75" s="91">
        <v>0.10193042637454454</v>
      </c>
      <c r="R75" s="89">
        <v>2.4698495525160419E-2</v>
      </c>
      <c r="S75" s="90">
        <v>3.0685664218169536E-2</v>
      </c>
      <c r="T75" s="91">
        <v>0.10688113699878544</v>
      </c>
      <c r="U75" s="89">
        <v>9.4077109000000006E-2</v>
      </c>
      <c r="V75" s="90">
        <v>0.137665192805</v>
      </c>
      <c r="W75" s="91">
        <v>4.4037136412564654E-2</v>
      </c>
      <c r="X75" s="89">
        <v>5.5835297999999997E-3</v>
      </c>
      <c r="Y75" s="90">
        <v>1.2303010329999999E-2</v>
      </c>
      <c r="Z75" s="91">
        <v>2.0039502352463563E-3</v>
      </c>
      <c r="AA75" s="89">
        <v>0.33977268919999998</v>
      </c>
      <c r="AB75" s="90">
        <v>0.49597288268</v>
      </c>
      <c r="AC75" s="91">
        <v>0.10445395033631891</v>
      </c>
      <c r="AD75" s="89">
        <v>4.0763562599999997E-2</v>
      </c>
      <c r="AE75" s="90">
        <v>0.11303238291499999</v>
      </c>
      <c r="AF75" s="91">
        <v>1.7347163314707911E-2</v>
      </c>
      <c r="AG75" s="89">
        <v>0.25059028039999998</v>
      </c>
      <c r="AH75" s="90">
        <v>0.39185207824000001</v>
      </c>
      <c r="AI75" s="91">
        <v>4.3683099322308565E-2</v>
      </c>
      <c r="AJ75" s="92">
        <v>0</v>
      </c>
      <c r="AK75" s="93">
        <v>0</v>
      </c>
      <c r="AL75" s="93">
        <v>0</v>
      </c>
    </row>
    <row r="76" spans="1:38" ht="13" x14ac:dyDescent="0.3">
      <c r="A76" s="71">
        <v>1976</v>
      </c>
      <c r="B76" s="718">
        <v>31</v>
      </c>
      <c r="C76" s="89">
        <v>78.897153549999999</v>
      </c>
      <c r="D76" s="90">
        <v>140.04616748699999</v>
      </c>
      <c r="E76" s="91">
        <v>43.745102822787821</v>
      </c>
      <c r="F76" s="89">
        <v>13.07110299</v>
      </c>
      <c r="G76" s="90">
        <v>18.758259500000001</v>
      </c>
      <c r="H76" s="91">
        <v>3.209236649579791</v>
      </c>
      <c r="I76" s="89">
        <v>8.2550542799999995</v>
      </c>
      <c r="J76" s="90">
        <v>7.4702299534999996</v>
      </c>
      <c r="K76" s="91">
        <v>6.9928070707322529</v>
      </c>
      <c r="L76" s="89">
        <v>2.4550260000000001E-2</v>
      </c>
      <c r="M76" s="90">
        <v>0.1157164905</v>
      </c>
      <c r="N76" s="91">
        <v>0.11223219345787647</v>
      </c>
      <c r="O76" s="89">
        <v>8.4933927811550153E-2</v>
      </c>
      <c r="P76" s="90">
        <v>9.498034751773049E-2</v>
      </c>
      <c r="Q76" s="91">
        <v>0.10193042637454454</v>
      </c>
      <c r="R76" s="89">
        <v>2.4698495525160419E-2</v>
      </c>
      <c r="S76" s="90">
        <v>3.0685664218169536E-2</v>
      </c>
      <c r="T76" s="91">
        <v>0.10688113699878544</v>
      </c>
      <c r="U76" s="89">
        <v>9.4077109000000006E-2</v>
      </c>
      <c r="V76" s="90">
        <v>0.137665192805</v>
      </c>
      <c r="W76" s="91">
        <v>4.4037136412564654E-2</v>
      </c>
      <c r="X76" s="89">
        <v>5.5835297999999997E-3</v>
      </c>
      <c r="Y76" s="90">
        <v>1.2303010329999999E-2</v>
      </c>
      <c r="Z76" s="91">
        <v>2.0039502352463563E-3</v>
      </c>
      <c r="AA76" s="89">
        <v>0.33977268919999998</v>
      </c>
      <c r="AB76" s="90">
        <v>0.49597288268</v>
      </c>
      <c r="AC76" s="91">
        <v>0.10445395033631891</v>
      </c>
      <c r="AD76" s="89">
        <v>4.0763562599999997E-2</v>
      </c>
      <c r="AE76" s="90">
        <v>0.11303238291499999</v>
      </c>
      <c r="AF76" s="91">
        <v>1.7347163314707911E-2</v>
      </c>
      <c r="AG76" s="89">
        <v>0.25059028039999998</v>
      </c>
      <c r="AH76" s="90">
        <v>0.39185207824000001</v>
      </c>
      <c r="AI76" s="91">
        <v>4.3683099322308565E-2</v>
      </c>
      <c r="AJ76" s="94">
        <v>0</v>
      </c>
      <c r="AK76" s="95">
        <v>0</v>
      </c>
      <c r="AL76" s="95">
        <v>0</v>
      </c>
    </row>
    <row r="77" spans="1:38" ht="13" x14ac:dyDescent="0.3">
      <c r="A77" s="71">
        <v>1976</v>
      </c>
      <c r="B77" s="718">
        <v>32</v>
      </c>
      <c r="C77" s="89">
        <v>78.897153549999999</v>
      </c>
      <c r="D77" s="90">
        <v>140.04616748699999</v>
      </c>
      <c r="E77" s="91">
        <v>43.745102822787821</v>
      </c>
      <c r="F77" s="89">
        <v>13.07110299</v>
      </c>
      <c r="G77" s="90">
        <v>18.758259500000001</v>
      </c>
      <c r="H77" s="91">
        <v>3.209236649579791</v>
      </c>
      <c r="I77" s="89">
        <v>8.2550542799999995</v>
      </c>
      <c r="J77" s="90">
        <v>7.4702299534999996</v>
      </c>
      <c r="K77" s="91">
        <v>6.9928070707322529</v>
      </c>
      <c r="L77" s="89">
        <v>2.4550260000000001E-2</v>
      </c>
      <c r="M77" s="90">
        <v>0.1157164905</v>
      </c>
      <c r="N77" s="91">
        <v>0.11223219345787647</v>
      </c>
      <c r="O77" s="89">
        <v>8.4933927811550153E-2</v>
      </c>
      <c r="P77" s="90">
        <v>9.498034751773049E-2</v>
      </c>
      <c r="Q77" s="91">
        <v>0.10193042637454454</v>
      </c>
      <c r="R77" s="89">
        <v>2.4698495525160419E-2</v>
      </c>
      <c r="S77" s="90">
        <v>3.0685664218169536E-2</v>
      </c>
      <c r="T77" s="91">
        <v>0.10688113699878544</v>
      </c>
      <c r="U77" s="89">
        <v>9.4077109000000006E-2</v>
      </c>
      <c r="V77" s="90">
        <v>0.137665192805</v>
      </c>
      <c r="W77" s="91">
        <v>4.4037136412564654E-2</v>
      </c>
      <c r="X77" s="89">
        <v>5.5835297999999997E-3</v>
      </c>
      <c r="Y77" s="90">
        <v>1.2303010329999999E-2</v>
      </c>
      <c r="Z77" s="91">
        <v>2.0039502352463563E-3</v>
      </c>
      <c r="AA77" s="89">
        <v>0.33977268919999998</v>
      </c>
      <c r="AB77" s="90">
        <v>0.49597288268</v>
      </c>
      <c r="AC77" s="91">
        <v>0.10445395033631891</v>
      </c>
      <c r="AD77" s="89">
        <v>4.0763562599999997E-2</v>
      </c>
      <c r="AE77" s="90">
        <v>0.11303238291499999</v>
      </c>
      <c r="AF77" s="91">
        <v>1.7347163314707911E-2</v>
      </c>
      <c r="AG77" s="89">
        <v>0.25059028039999998</v>
      </c>
      <c r="AH77" s="90">
        <v>0.39185207824000001</v>
      </c>
      <c r="AI77" s="91">
        <v>4.3683099322308565E-2</v>
      </c>
      <c r="AJ77" s="94">
        <v>0</v>
      </c>
      <c r="AK77" s="95">
        <v>0</v>
      </c>
      <c r="AL77" s="95">
        <v>0</v>
      </c>
    </row>
    <row r="78" spans="1:38" ht="13" x14ac:dyDescent="0.3">
      <c r="A78" s="71">
        <v>1976</v>
      </c>
      <c r="B78" s="718">
        <v>33</v>
      </c>
      <c r="C78" s="89">
        <v>78.897153549999999</v>
      </c>
      <c r="D78" s="90">
        <v>140.04616748699999</v>
      </c>
      <c r="E78" s="91">
        <v>43.745102822787821</v>
      </c>
      <c r="F78" s="89">
        <v>13.07110299</v>
      </c>
      <c r="G78" s="90">
        <v>18.758259500000001</v>
      </c>
      <c r="H78" s="91">
        <v>3.209236649579791</v>
      </c>
      <c r="I78" s="89">
        <v>8.2550542799999995</v>
      </c>
      <c r="J78" s="90">
        <v>7.4702299534999996</v>
      </c>
      <c r="K78" s="91">
        <v>6.9928070707322529</v>
      </c>
      <c r="L78" s="89">
        <v>2.4550260000000001E-2</v>
      </c>
      <c r="M78" s="90">
        <v>0.1157164905</v>
      </c>
      <c r="N78" s="91">
        <v>0.11223219345787647</v>
      </c>
      <c r="O78" s="89">
        <v>8.4933927811550153E-2</v>
      </c>
      <c r="P78" s="90">
        <v>9.498034751773049E-2</v>
      </c>
      <c r="Q78" s="91">
        <v>0.10193042637454454</v>
      </c>
      <c r="R78" s="89">
        <v>2.4698495525160419E-2</v>
      </c>
      <c r="S78" s="90">
        <v>3.0685664218169536E-2</v>
      </c>
      <c r="T78" s="91">
        <v>0.10688113699878544</v>
      </c>
      <c r="U78" s="89">
        <v>9.4077109000000006E-2</v>
      </c>
      <c r="V78" s="90">
        <v>0.137665192805</v>
      </c>
      <c r="W78" s="91">
        <v>4.4037136412564654E-2</v>
      </c>
      <c r="X78" s="89">
        <v>5.5835297999999997E-3</v>
      </c>
      <c r="Y78" s="90">
        <v>1.2303010329999999E-2</v>
      </c>
      <c r="Z78" s="91">
        <v>2.0039502352463563E-3</v>
      </c>
      <c r="AA78" s="89">
        <v>0.33977268919999998</v>
      </c>
      <c r="AB78" s="90">
        <v>0.49597288268</v>
      </c>
      <c r="AC78" s="91">
        <v>0.10445395033631891</v>
      </c>
      <c r="AD78" s="89">
        <v>4.0763562599999997E-2</v>
      </c>
      <c r="AE78" s="90">
        <v>0.11303238291499999</v>
      </c>
      <c r="AF78" s="91">
        <v>1.7347163314707911E-2</v>
      </c>
      <c r="AG78" s="89">
        <v>0.25059028039999998</v>
      </c>
      <c r="AH78" s="90">
        <v>0.39185207824000001</v>
      </c>
      <c r="AI78" s="91">
        <v>4.3683099322308565E-2</v>
      </c>
      <c r="AJ78" s="94">
        <v>0</v>
      </c>
      <c r="AK78" s="95">
        <v>0</v>
      </c>
      <c r="AL78" s="95">
        <v>0</v>
      </c>
    </row>
    <row r="79" spans="1:38" ht="13" x14ac:dyDescent="0.3">
      <c r="A79" s="71">
        <v>1976</v>
      </c>
      <c r="B79" s="718">
        <v>34</v>
      </c>
      <c r="C79" s="89">
        <v>78.897153549999999</v>
      </c>
      <c r="D79" s="90">
        <v>140.04616748699999</v>
      </c>
      <c r="E79" s="91">
        <v>43.745102822787821</v>
      </c>
      <c r="F79" s="89">
        <v>13.07110299</v>
      </c>
      <c r="G79" s="90">
        <v>18.758259500000001</v>
      </c>
      <c r="H79" s="91">
        <v>3.209236649579791</v>
      </c>
      <c r="I79" s="89">
        <v>8.2550542799999995</v>
      </c>
      <c r="J79" s="90">
        <v>7.4702299534999996</v>
      </c>
      <c r="K79" s="91">
        <v>6.9928070707322529</v>
      </c>
      <c r="L79" s="89">
        <v>2.4550260000000001E-2</v>
      </c>
      <c r="M79" s="90">
        <v>0.1157164905</v>
      </c>
      <c r="N79" s="91">
        <v>0.11223219345787647</v>
      </c>
      <c r="O79" s="89">
        <v>8.4933927811550153E-2</v>
      </c>
      <c r="P79" s="90">
        <v>9.498034751773049E-2</v>
      </c>
      <c r="Q79" s="91">
        <v>0.10193042637454454</v>
      </c>
      <c r="R79" s="89">
        <v>2.4698495525160419E-2</v>
      </c>
      <c r="S79" s="90">
        <v>3.0685664218169536E-2</v>
      </c>
      <c r="T79" s="91">
        <v>0.10688113699878544</v>
      </c>
      <c r="U79" s="89">
        <v>9.4077109000000006E-2</v>
      </c>
      <c r="V79" s="90">
        <v>0.137665192805</v>
      </c>
      <c r="W79" s="91">
        <v>4.4037136412564654E-2</v>
      </c>
      <c r="X79" s="89">
        <v>5.5835297999999997E-3</v>
      </c>
      <c r="Y79" s="90">
        <v>1.2303010329999999E-2</v>
      </c>
      <c r="Z79" s="91">
        <v>2.0039502352463563E-3</v>
      </c>
      <c r="AA79" s="89">
        <v>0.33977268919999998</v>
      </c>
      <c r="AB79" s="90">
        <v>0.49597288268</v>
      </c>
      <c r="AC79" s="91">
        <v>0.10445395033631891</v>
      </c>
      <c r="AD79" s="89">
        <v>4.0763562599999997E-2</v>
      </c>
      <c r="AE79" s="90">
        <v>0.11303238291499999</v>
      </c>
      <c r="AF79" s="91">
        <v>1.7347163314707911E-2</v>
      </c>
      <c r="AG79" s="89">
        <v>0.25059028039999998</v>
      </c>
      <c r="AH79" s="90">
        <v>0.39185207824000001</v>
      </c>
      <c r="AI79" s="91">
        <v>4.3683099322308565E-2</v>
      </c>
      <c r="AJ79" s="94">
        <v>0</v>
      </c>
      <c r="AK79" s="95">
        <v>0</v>
      </c>
      <c r="AL79" s="95">
        <v>0</v>
      </c>
    </row>
    <row r="80" spans="1:38" ht="13" x14ac:dyDescent="0.3">
      <c r="A80" s="71">
        <v>1976</v>
      </c>
      <c r="B80" s="718">
        <v>35</v>
      </c>
      <c r="C80" s="89">
        <v>78.897153549999999</v>
      </c>
      <c r="D80" s="90">
        <v>140.04616748699999</v>
      </c>
      <c r="E80" s="91">
        <v>43.745102822787821</v>
      </c>
      <c r="F80" s="89">
        <v>13.07110299</v>
      </c>
      <c r="G80" s="90">
        <v>18.758259500000001</v>
      </c>
      <c r="H80" s="91">
        <v>3.209236649579791</v>
      </c>
      <c r="I80" s="89">
        <v>8.2550542799999995</v>
      </c>
      <c r="J80" s="90">
        <v>7.4702299534999996</v>
      </c>
      <c r="K80" s="91">
        <v>6.9928070707322529</v>
      </c>
      <c r="L80" s="89">
        <v>2.4550260000000001E-2</v>
      </c>
      <c r="M80" s="90">
        <v>0.1157164905</v>
      </c>
      <c r="N80" s="91">
        <v>0.11223219345787647</v>
      </c>
      <c r="O80" s="89">
        <v>8.4933927811550153E-2</v>
      </c>
      <c r="P80" s="90">
        <v>9.498034751773049E-2</v>
      </c>
      <c r="Q80" s="91">
        <v>0.10193042637454454</v>
      </c>
      <c r="R80" s="89">
        <v>2.4698495525160419E-2</v>
      </c>
      <c r="S80" s="90">
        <v>3.0685664218169536E-2</v>
      </c>
      <c r="T80" s="91">
        <v>0.10688113699878544</v>
      </c>
      <c r="U80" s="89">
        <v>9.4077109000000006E-2</v>
      </c>
      <c r="V80" s="90">
        <v>0.137665192805</v>
      </c>
      <c r="W80" s="91">
        <v>4.4037136412564654E-2</v>
      </c>
      <c r="X80" s="89">
        <v>5.5835297999999997E-3</v>
      </c>
      <c r="Y80" s="90">
        <v>1.2303010329999999E-2</v>
      </c>
      <c r="Z80" s="91">
        <v>2.0039502352463563E-3</v>
      </c>
      <c r="AA80" s="89">
        <v>0.33977268919999998</v>
      </c>
      <c r="AB80" s="90">
        <v>0.49597288268</v>
      </c>
      <c r="AC80" s="91">
        <v>0.10445395033631891</v>
      </c>
      <c r="AD80" s="89">
        <v>4.0763562599999997E-2</v>
      </c>
      <c r="AE80" s="90">
        <v>0.11303238291499999</v>
      </c>
      <c r="AF80" s="91">
        <v>1.7347163314707911E-2</v>
      </c>
      <c r="AG80" s="89">
        <v>0.25059028039999998</v>
      </c>
      <c r="AH80" s="90">
        <v>0.39185207824000001</v>
      </c>
      <c r="AI80" s="91">
        <v>4.3683099322308565E-2</v>
      </c>
      <c r="AJ80" s="94">
        <v>0</v>
      </c>
      <c r="AK80" s="95">
        <v>0</v>
      </c>
      <c r="AL80" s="95">
        <v>0</v>
      </c>
    </row>
    <row r="81" spans="1:38" ht="13" x14ac:dyDescent="0.3">
      <c r="A81" s="71">
        <v>1976</v>
      </c>
      <c r="B81" s="718">
        <v>36</v>
      </c>
      <c r="C81" s="89">
        <v>78.897153549999999</v>
      </c>
      <c r="D81" s="90">
        <v>140.04616748699999</v>
      </c>
      <c r="E81" s="91">
        <v>43.745102822787821</v>
      </c>
      <c r="F81" s="89">
        <v>13.07110299</v>
      </c>
      <c r="G81" s="90">
        <v>18.758259500000001</v>
      </c>
      <c r="H81" s="91">
        <v>3.209236649579791</v>
      </c>
      <c r="I81" s="89">
        <v>8.2550542799999995</v>
      </c>
      <c r="J81" s="90">
        <v>7.4702299534999996</v>
      </c>
      <c r="K81" s="91">
        <v>6.9928070707322529</v>
      </c>
      <c r="L81" s="89">
        <v>2.4550260000000001E-2</v>
      </c>
      <c r="M81" s="90">
        <v>0.1157164905</v>
      </c>
      <c r="N81" s="91">
        <v>0.11223219345787647</v>
      </c>
      <c r="O81" s="89">
        <v>8.4933927811550153E-2</v>
      </c>
      <c r="P81" s="90">
        <v>9.498034751773049E-2</v>
      </c>
      <c r="Q81" s="91">
        <v>0.10193042637454454</v>
      </c>
      <c r="R81" s="89">
        <v>2.4698495525160419E-2</v>
      </c>
      <c r="S81" s="90">
        <v>3.0685664218169536E-2</v>
      </c>
      <c r="T81" s="91">
        <v>0.10688113699878544</v>
      </c>
      <c r="U81" s="89">
        <v>9.4077109000000006E-2</v>
      </c>
      <c r="V81" s="90">
        <v>0.137665192805</v>
      </c>
      <c r="W81" s="91">
        <v>4.4037136412564654E-2</v>
      </c>
      <c r="X81" s="89">
        <v>5.5835297999999997E-3</v>
      </c>
      <c r="Y81" s="90">
        <v>1.2303010329999999E-2</v>
      </c>
      <c r="Z81" s="91">
        <v>2.0039502352463563E-3</v>
      </c>
      <c r="AA81" s="89">
        <v>0.33977268919999998</v>
      </c>
      <c r="AB81" s="90">
        <v>0.49597288268</v>
      </c>
      <c r="AC81" s="91">
        <v>0.10445395033631891</v>
      </c>
      <c r="AD81" s="89">
        <v>4.0763562599999997E-2</v>
      </c>
      <c r="AE81" s="90">
        <v>0.11303238291499999</v>
      </c>
      <c r="AF81" s="91">
        <v>1.7347163314707911E-2</v>
      </c>
      <c r="AG81" s="89">
        <v>0.25059028039999998</v>
      </c>
      <c r="AH81" s="90">
        <v>0.39185207824000001</v>
      </c>
      <c r="AI81" s="91">
        <v>4.3683099322308565E-2</v>
      </c>
      <c r="AJ81" s="94">
        <v>0</v>
      </c>
      <c r="AK81" s="95">
        <v>0</v>
      </c>
      <c r="AL81" s="95">
        <v>0</v>
      </c>
    </row>
    <row r="82" spans="1:38" ht="13" x14ac:dyDescent="0.3">
      <c r="A82" s="71">
        <v>1976</v>
      </c>
      <c r="B82" s="718">
        <v>37</v>
      </c>
      <c r="C82" s="89">
        <v>78.897153549999999</v>
      </c>
      <c r="D82" s="90">
        <v>140.04616748699999</v>
      </c>
      <c r="E82" s="91">
        <v>43.745102822787821</v>
      </c>
      <c r="F82" s="89">
        <v>13.07110299</v>
      </c>
      <c r="G82" s="90">
        <v>18.758259500000001</v>
      </c>
      <c r="H82" s="91">
        <v>3.209236649579791</v>
      </c>
      <c r="I82" s="89">
        <v>8.2550542799999995</v>
      </c>
      <c r="J82" s="90">
        <v>7.4702299534999996</v>
      </c>
      <c r="K82" s="91">
        <v>6.9928070707322529</v>
      </c>
      <c r="L82" s="89">
        <v>2.4550260000000001E-2</v>
      </c>
      <c r="M82" s="90">
        <v>0.1157164905</v>
      </c>
      <c r="N82" s="91">
        <v>0.11223219345787647</v>
      </c>
      <c r="O82" s="89">
        <v>8.4933927811550153E-2</v>
      </c>
      <c r="P82" s="90">
        <v>9.498034751773049E-2</v>
      </c>
      <c r="Q82" s="91">
        <v>0.10193042637454454</v>
      </c>
      <c r="R82" s="89">
        <v>2.4698495525160419E-2</v>
      </c>
      <c r="S82" s="90">
        <v>3.0685664218169536E-2</v>
      </c>
      <c r="T82" s="91">
        <v>0.10688113699878544</v>
      </c>
      <c r="U82" s="89">
        <v>9.4077109000000006E-2</v>
      </c>
      <c r="V82" s="90">
        <v>0.137665192805</v>
      </c>
      <c r="W82" s="91">
        <v>4.4037136412564654E-2</v>
      </c>
      <c r="X82" s="89">
        <v>5.5835297999999997E-3</v>
      </c>
      <c r="Y82" s="90">
        <v>1.2303010329999999E-2</v>
      </c>
      <c r="Z82" s="91">
        <v>2.0039502352463563E-3</v>
      </c>
      <c r="AA82" s="89">
        <v>0.33977268919999998</v>
      </c>
      <c r="AB82" s="90">
        <v>0.49597288268</v>
      </c>
      <c r="AC82" s="91">
        <v>0.10445395033631891</v>
      </c>
      <c r="AD82" s="89">
        <v>4.0763562599999997E-2</v>
      </c>
      <c r="AE82" s="90">
        <v>0.11303238291499999</v>
      </c>
      <c r="AF82" s="91">
        <v>1.7347163314707911E-2</v>
      </c>
      <c r="AG82" s="89">
        <v>0.25059028039999998</v>
      </c>
      <c r="AH82" s="90">
        <v>0.39185207824000001</v>
      </c>
      <c r="AI82" s="91">
        <v>4.3683099322308565E-2</v>
      </c>
      <c r="AJ82" s="94">
        <v>0</v>
      </c>
      <c r="AK82" s="95">
        <v>0</v>
      </c>
      <c r="AL82" s="95">
        <v>0</v>
      </c>
    </row>
    <row r="83" spans="1:38" ht="13" x14ac:dyDescent="0.3">
      <c r="A83" s="71">
        <v>1976</v>
      </c>
      <c r="B83" s="718">
        <v>38</v>
      </c>
      <c r="C83" s="89">
        <v>78.897153549999999</v>
      </c>
      <c r="D83" s="90">
        <v>140.04616748699999</v>
      </c>
      <c r="E83" s="91">
        <v>43.745102822787821</v>
      </c>
      <c r="F83" s="89">
        <v>13.07110299</v>
      </c>
      <c r="G83" s="90">
        <v>18.758259500000001</v>
      </c>
      <c r="H83" s="91">
        <v>3.209236649579791</v>
      </c>
      <c r="I83" s="89">
        <v>8.2550542799999995</v>
      </c>
      <c r="J83" s="90">
        <v>7.4702299534999996</v>
      </c>
      <c r="K83" s="91">
        <v>6.9928070707322529</v>
      </c>
      <c r="L83" s="89">
        <v>2.4550260000000001E-2</v>
      </c>
      <c r="M83" s="90">
        <v>0.1157164905</v>
      </c>
      <c r="N83" s="91">
        <v>0.11223219345787647</v>
      </c>
      <c r="O83" s="89">
        <v>8.4933927811550153E-2</v>
      </c>
      <c r="P83" s="90">
        <v>9.498034751773049E-2</v>
      </c>
      <c r="Q83" s="91">
        <v>0.10193042637454454</v>
      </c>
      <c r="R83" s="89">
        <v>2.4698495525160419E-2</v>
      </c>
      <c r="S83" s="90">
        <v>3.0685664218169536E-2</v>
      </c>
      <c r="T83" s="91">
        <v>0.10688113699878544</v>
      </c>
      <c r="U83" s="89">
        <v>9.4077109000000006E-2</v>
      </c>
      <c r="V83" s="90">
        <v>0.137665192805</v>
      </c>
      <c r="W83" s="91">
        <v>4.4037136412564654E-2</v>
      </c>
      <c r="X83" s="89">
        <v>5.5835297999999997E-3</v>
      </c>
      <c r="Y83" s="90">
        <v>1.2303010329999999E-2</v>
      </c>
      <c r="Z83" s="91">
        <v>2.0039502352463563E-3</v>
      </c>
      <c r="AA83" s="89">
        <v>0.33977268919999998</v>
      </c>
      <c r="AB83" s="90">
        <v>0.49597288268</v>
      </c>
      <c r="AC83" s="91">
        <v>0.10445395033631891</v>
      </c>
      <c r="AD83" s="89">
        <v>4.0763562599999997E-2</v>
      </c>
      <c r="AE83" s="90">
        <v>0.11303238291499999</v>
      </c>
      <c r="AF83" s="91">
        <v>1.7347163314707911E-2</v>
      </c>
      <c r="AG83" s="89">
        <v>0.25059028039999998</v>
      </c>
      <c r="AH83" s="90">
        <v>0.39185207824000001</v>
      </c>
      <c r="AI83" s="91">
        <v>4.3683099322308565E-2</v>
      </c>
      <c r="AJ83" s="94">
        <v>0</v>
      </c>
      <c r="AK83" s="95">
        <v>0</v>
      </c>
      <c r="AL83" s="95">
        <v>0</v>
      </c>
    </row>
    <row r="84" spans="1:38" ht="13.5" thickBot="1" x14ac:dyDescent="0.35">
      <c r="A84" s="73">
        <v>1976</v>
      </c>
      <c r="B84" s="719">
        <v>39</v>
      </c>
      <c r="C84" s="96">
        <v>78.897153549999999</v>
      </c>
      <c r="D84" s="97">
        <v>140.04616748699999</v>
      </c>
      <c r="E84" s="98">
        <v>43.745102822787821</v>
      </c>
      <c r="F84" s="96">
        <v>13.07110299</v>
      </c>
      <c r="G84" s="97">
        <v>18.758259500000001</v>
      </c>
      <c r="H84" s="98">
        <v>3.209236649579791</v>
      </c>
      <c r="I84" s="96">
        <v>8.2550542799999995</v>
      </c>
      <c r="J84" s="97">
        <v>7.4702299534999996</v>
      </c>
      <c r="K84" s="98">
        <v>6.9928070707322529</v>
      </c>
      <c r="L84" s="96">
        <v>2.4550260000000001E-2</v>
      </c>
      <c r="M84" s="97">
        <v>0.1157164905</v>
      </c>
      <c r="N84" s="98">
        <v>0.11223219345787647</v>
      </c>
      <c r="O84" s="96">
        <v>8.4933927811550153E-2</v>
      </c>
      <c r="P84" s="97">
        <v>9.498034751773049E-2</v>
      </c>
      <c r="Q84" s="98">
        <v>0.10193042637454454</v>
      </c>
      <c r="R84" s="96">
        <v>2.4698495525160419E-2</v>
      </c>
      <c r="S84" s="97">
        <v>3.0685664218169536E-2</v>
      </c>
      <c r="T84" s="98">
        <v>0.10688113699878544</v>
      </c>
      <c r="U84" s="96">
        <v>9.4077109000000006E-2</v>
      </c>
      <c r="V84" s="97">
        <v>0.137665192805</v>
      </c>
      <c r="W84" s="98">
        <v>4.4037136412564654E-2</v>
      </c>
      <c r="X84" s="96">
        <v>5.5835297999999997E-3</v>
      </c>
      <c r="Y84" s="97">
        <v>1.2303010329999999E-2</v>
      </c>
      <c r="Z84" s="98">
        <v>2.0039502352463563E-3</v>
      </c>
      <c r="AA84" s="96">
        <v>0.33977268919999998</v>
      </c>
      <c r="AB84" s="97">
        <v>0.49597288268</v>
      </c>
      <c r="AC84" s="98">
        <v>0.10445395033631891</v>
      </c>
      <c r="AD84" s="96">
        <v>4.0763562599999997E-2</v>
      </c>
      <c r="AE84" s="97">
        <v>0.11303238291499999</v>
      </c>
      <c r="AF84" s="98">
        <v>1.7347163314707911E-2</v>
      </c>
      <c r="AG84" s="96">
        <v>0.25059028039999998</v>
      </c>
      <c r="AH84" s="97">
        <v>0.39185207824000001</v>
      </c>
      <c r="AI84" s="98">
        <v>4.3683099322308565E-2</v>
      </c>
      <c r="AJ84" s="99">
        <v>0</v>
      </c>
      <c r="AK84" s="100">
        <v>0</v>
      </c>
      <c r="AL84" s="100">
        <v>0</v>
      </c>
    </row>
    <row r="85" spans="1:38" ht="13" x14ac:dyDescent="0.3">
      <c r="A85" s="69">
        <v>1977</v>
      </c>
      <c r="B85" s="70">
        <v>0</v>
      </c>
      <c r="C85" s="84">
        <v>30.67723204</v>
      </c>
      <c r="D85" s="85">
        <v>54.305812123999999</v>
      </c>
      <c r="E85" s="86">
        <v>13.249831503343515</v>
      </c>
      <c r="F85" s="84">
        <v>4.3064650499999999</v>
      </c>
      <c r="G85" s="85">
        <v>10.396944637000001</v>
      </c>
      <c r="H85" s="86">
        <v>0.82488025579637891</v>
      </c>
      <c r="I85" s="84">
        <v>2.6708192199999998</v>
      </c>
      <c r="J85" s="85">
        <v>4.1478943045000003</v>
      </c>
      <c r="K85" s="86">
        <v>4.631388532627585</v>
      </c>
      <c r="L85" s="84">
        <v>3.5265379999999999E-2</v>
      </c>
      <c r="M85" s="85">
        <v>0.18622640300000001</v>
      </c>
      <c r="N85" s="86">
        <v>2.4556601517375289E-2</v>
      </c>
      <c r="O85" s="84">
        <v>8.4933927811550153E-2</v>
      </c>
      <c r="P85" s="85">
        <v>9.6190366683552839E-2</v>
      </c>
      <c r="Q85" s="86">
        <v>6.845945794622009E-2</v>
      </c>
      <c r="R85" s="84">
        <v>2.4698495525160419E-2</v>
      </c>
      <c r="S85" s="85">
        <v>2.9528585866261399E-2</v>
      </c>
      <c r="T85" s="86">
        <v>2.9226080477215623E-2</v>
      </c>
      <c r="U85" s="84">
        <v>1.7004669900000002E-2</v>
      </c>
      <c r="V85" s="85">
        <v>4.7339926215000001E-2</v>
      </c>
      <c r="W85" s="86">
        <v>5.7446014771161298E-3</v>
      </c>
      <c r="X85" s="84">
        <v>1.0091111000000001E-3</v>
      </c>
      <c r="Y85" s="85">
        <v>5.2148485450000002E-3</v>
      </c>
      <c r="Z85" s="86">
        <v>5.1509771023714726E-4</v>
      </c>
      <c r="AA85" s="84">
        <v>7.9294451799999999E-2</v>
      </c>
      <c r="AB85" s="85">
        <v>0.20419567675</v>
      </c>
      <c r="AC85" s="86">
        <v>4.2656653965754104E-2</v>
      </c>
      <c r="AD85" s="84">
        <v>7.3679369000000001E-3</v>
      </c>
      <c r="AE85" s="85">
        <v>4.2017676359999999E-2</v>
      </c>
      <c r="AF85" s="86">
        <v>4.6789811962989532E-3</v>
      </c>
      <c r="AG85" s="84">
        <v>4.5295439399999998E-2</v>
      </c>
      <c r="AH85" s="85">
        <v>0.13817152133999999</v>
      </c>
      <c r="AI85" s="86">
        <v>8.8062687364920487E-3</v>
      </c>
      <c r="AJ85" s="87">
        <v>0</v>
      </c>
      <c r="AK85" s="88">
        <v>0</v>
      </c>
      <c r="AL85" s="88">
        <v>0</v>
      </c>
    </row>
    <row r="86" spans="1:38" ht="13" x14ac:dyDescent="0.3">
      <c r="A86" s="71">
        <v>1977</v>
      </c>
      <c r="B86" s="718">
        <v>1</v>
      </c>
      <c r="C86" s="89">
        <v>34.846556419999999</v>
      </c>
      <c r="D86" s="90">
        <v>60.3135988915</v>
      </c>
      <c r="E86" s="91">
        <v>13.28098012373844</v>
      </c>
      <c r="F86" s="89">
        <v>4.9752206299999999</v>
      </c>
      <c r="G86" s="90">
        <v>10.949322152500001</v>
      </c>
      <c r="H86" s="91">
        <v>0.82751815498906534</v>
      </c>
      <c r="I86" s="89">
        <v>3.0123376500000001</v>
      </c>
      <c r="J86" s="90">
        <v>4.2898095429999996</v>
      </c>
      <c r="K86" s="91">
        <v>4.6428905890541978</v>
      </c>
      <c r="L86" s="89">
        <v>3.5165370000000001E-2</v>
      </c>
      <c r="M86" s="90">
        <v>0.17753553399999999</v>
      </c>
      <c r="N86" s="91">
        <v>2.4619679184476093E-2</v>
      </c>
      <c r="O86" s="89">
        <v>8.4933927811550153E-2</v>
      </c>
      <c r="P86" s="90">
        <v>9.6190366683552839E-2</v>
      </c>
      <c r="Q86" s="91">
        <v>6.7630252505792687E-2</v>
      </c>
      <c r="R86" s="89">
        <v>2.4698495525160419E-2</v>
      </c>
      <c r="S86" s="90">
        <v>2.9528585866261399E-2</v>
      </c>
      <c r="T86" s="91">
        <v>2.9331081698238198E-2</v>
      </c>
      <c r="U86" s="89">
        <v>2.2018722399999999E-2</v>
      </c>
      <c r="V86" s="90">
        <v>5.1271216644999999E-2</v>
      </c>
      <c r="W86" s="91">
        <v>5.7518258506886666E-3</v>
      </c>
      <c r="X86" s="89">
        <v>1.3070232999999999E-3</v>
      </c>
      <c r="Y86" s="90">
        <v>5.5414714100000002E-3</v>
      </c>
      <c r="Z86" s="91">
        <v>5.1674357186876963E-4</v>
      </c>
      <c r="AA86" s="89">
        <v>9.5572191599999995E-2</v>
      </c>
      <c r="AB86" s="90">
        <v>0.21738054693</v>
      </c>
      <c r="AC86" s="91">
        <v>4.2756170596529322E-2</v>
      </c>
      <c r="AD86" s="89">
        <v>9.5417090000000006E-3</v>
      </c>
      <c r="AE86" s="90">
        <v>4.4980859939999999E-2</v>
      </c>
      <c r="AF86" s="91">
        <v>4.6908195755769339E-3</v>
      </c>
      <c r="AG86" s="89">
        <v>5.8652981600000001E-2</v>
      </c>
      <c r="AH86" s="90">
        <v>0.14922361895</v>
      </c>
      <c r="AI86" s="91">
        <v>8.8318947015883584E-3</v>
      </c>
      <c r="AJ86" s="92">
        <v>0</v>
      </c>
      <c r="AK86" s="93">
        <v>0</v>
      </c>
      <c r="AL86" s="93">
        <v>0</v>
      </c>
    </row>
    <row r="87" spans="1:38" ht="13" x14ac:dyDescent="0.3">
      <c r="A87" s="71">
        <v>1977</v>
      </c>
      <c r="B87" s="718">
        <v>2</v>
      </c>
      <c r="C87" s="89">
        <v>42.143803900000002</v>
      </c>
      <c r="D87" s="90">
        <v>67.262822560000004</v>
      </c>
      <c r="E87" s="91">
        <v>20.167152993809346</v>
      </c>
      <c r="F87" s="89">
        <v>5.77921043</v>
      </c>
      <c r="G87" s="90">
        <v>11.6161534465</v>
      </c>
      <c r="H87" s="91">
        <v>1.2306084133557256</v>
      </c>
      <c r="I87" s="89">
        <v>3.3870742100000002</v>
      </c>
      <c r="J87" s="90">
        <v>4.6600054530000001</v>
      </c>
      <c r="K87" s="91">
        <v>5.1571977172755208</v>
      </c>
      <c r="L87" s="89">
        <v>3.7065559999999997E-2</v>
      </c>
      <c r="M87" s="90">
        <v>0.1782006005</v>
      </c>
      <c r="N87" s="91">
        <v>2.8186626589386775E-2</v>
      </c>
      <c r="O87" s="89">
        <v>8.4933927811550153E-2</v>
      </c>
      <c r="P87" s="90">
        <v>9.6190366683552839E-2</v>
      </c>
      <c r="Q87" s="91">
        <v>0.1014600407255276</v>
      </c>
      <c r="R87" s="89">
        <v>2.4698495525160419E-2</v>
      </c>
      <c r="S87" s="90">
        <v>2.9528585866261399E-2</v>
      </c>
      <c r="T87" s="91">
        <v>6.0937258928487802E-2</v>
      </c>
      <c r="U87" s="89">
        <v>2.7608964199999999E-2</v>
      </c>
      <c r="V87" s="90">
        <v>5.570707062E-2</v>
      </c>
      <c r="W87" s="91">
        <v>8.5867917580838594E-3</v>
      </c>
      <c r="X87" s="89">
        <v>1.6380915999999999E-3</v>
      </c>
      <c r="Y87" s="90">
        <v>5.9224454149999998E-3</v>
      </c>
      <c r="Z87" s="91">
        <v>7.6845400731403275E-4</v>
      </c>
      <c r="AA87" s="89">
        <v>0.11393933990000001</v>
      </c>
      <c r="AB87" s="90">
        <v>0.23259523194500001</v>
      </c>
      <c r="AC87" s="91">
        <v>6.3288901825452021E-2</v>
      </c>
      <c r="AD87" s="89">
        <v>1.19631437E-2</v>
      </c>
      <c r="AE87" s="90">
        <v>4.8363762370000001E-2</v>
      </c>
      <c r="AF87" s="91">
        <v>6.9417487922086183E-3</v>
      </c>
      <c r="AG87" s="89">
        <v>7.3541798800000002E-2</v>
      </c>
      <c r="AH87" s="90">
        <v>0.161740674015</v>
      </c>
      <c r="AI87" s="91">
        <v>1.3079390329683548E-2</v>
      </c>
      <c r="AJ87" s="92">
        <v>0</v>
      </c>
      <c r="AK87" s="93">
        <v>0</v>
      </c>
      <c r="AL87" s="93">
        <v>0</v>
      </c>
    </row>
    <row r="88" spans="1:38" ht="13" x14ac:dyDescent="0.3">
      <c r="A88" s="71">
        <v>1977</v>
      </c>
      <c r="B88" s="718">
        <v>3</v>
      </c>
      <c r="C88" s="89">
        <v>48.752281369999999</v>
      </c>
      <c r="D88" s="90">
        <v>73.9443945525</v>
      </c>
      <c r="E88" s="91">
        <v>13.342235376075699</v>
      </c>
      <c r="F88" s="89">
        <v>6.53425747</v>
      </c>
      <c r="G88" s="90">
        <v>12.295643081</v>
      </c>
      <c r="H88" s="91">
        <v>0.83279829378236414</v>
      </c>
      <c r="I88" s="89">
        <v>3.73810603</v>
      </c>
      <c r="J88" s="90">
        <v>4.8633845139999998</v>
      </c>
      <c r="K88" s="91">
        <v>4.6479760779985204</v>
      </c>
      <c r="L88" s="89">
        <v>3.6765529999999998E-2</v>
      </c>
      <c r="M88" s="90">
        <v>0.16408918950000001</v>
      </c>
      <c r="N88" s="91">
        <v>2.4658393875780657E-2</v>
      </c>
      <c r="O88" s="89">
        <v>8.4933927811550153E-2</v>
      </c>
      <c r="P88" s="90">
        <v>9.6190366683552839E-2</v>
      </c>
      <c r="Q88" s="91">
        <v>6.8284165491402399E-2</v>
      </c>
      <c r="R88" s="89">
        <v>2.4698495525160419E-2</v>
      </c>
      <c r="S88" s="90">
        <v>2.9528585866261399E-2</v>
      </c>
      <c r="T88" s="91">
        <v>2.9765504175070914E-2</v>
      </c>
      <c r="U88" s="89">
        <v>3.3020575599999998E-2</v>
      </c>
      <c r="V88" s="90">
        <v>6.000637122E-2</v>
      </c>
      <c r="W88" s="91">
        <v>5.7538981484930897E-3</v>
      </c>
      <c r="X88" s="89">
        <v>1.9590531000000001E-3</v>
      </c>
      <c r="Y88" s="90">
        <v>6.2880617750000001E-3</v>
      </c>
      <c r="Z88" s="91">
        <v>5.20040601167636E-4</v>
      </c>
      <c r="AA88" s="89">
        <v>0.13190142460000001</v>
      </c>
      <c r="AB88" s="90">
        <v>0.247529066715</v>
      </c>
      <c r="AC88" s="91">
        <v>4.2912788649341949E-2</v>
      </c>
      <c r="AD88" s="89">
        <v>1.4308314799999999E-2</v>
      </c>
      <c r="AE88" s="90">
        <v>5.1657573205000001E-2</v>
      </c>
      <c r="AF88" s="91">
        <v>4.7108953864002856E-3</v>
      </c>
      <c r="AG88" s="89">
        <v>8.7955970699999997E-2</v>
      </c>
      <c r="AH88" s="90">
        <v>0.173866838705</v>
      </c>
      <c r="AI88" s="91">
        <v>8.8801379769133746E-3</v>
      </c>
      <c r="AJ88" s="92">
        <v>0</v>
      </c>
      <c r="AK88" s="93">
        <v>0</v>
      </c>
      <c r="AL88" s="93">
        <v>0</v>
      </c>
    </row>
    <row r="89" spans="1:38" ht="13" x14ac:dyDescent="0.3">
      <c r="A89" s="71">
        <v>1977</v>
      </c>
      <c r="B89" s="718">
        <v>4</v>
      </c>
      <c r="C89" s="89">
        <v>55.505541460000003</v>
      </c>
      <c r="D89" s="90">
        <v>80.464766657499993</v>
      </c>
      <c r="E89" s="91">
        <v>13.925095943831913</v>
      </c>
      <c r="F89" s="89">
        <v>7.28789569</v>
      </c>
      <c r="G89" s="90">
        <v>12.980527299</v>
      </c>
      <c r="H89" s="91">
        <v>0.85130901553654348</v>
      </c>
      <c r="I89" s="89">
        <v>4.0186013000000003</v>
      </c>
      <c r="J89" s="90">
        <v>4.9610743350000002</v>
      </c>
      <c r="K89" s="91">
        <v>4.6854137201376256</v>
      </c>
      <c r="L89" s="89">
        <v>3.5165370000000001E-2</v>
      </c>
      <c r="M89" s="90">
        <v>0.153253106</v>
      </c>
      <c r="N89" s="91">
        <v>3.5340825197778973E-2</v>
      </c>
      <c r="O89" s="89">
        <v>8.4933927811550153E-2</v>
      </c>
      <c r="P89" s="90">
        <v>9.6190366683552839E-2</v>
      </c>
      <c r="Q89" s="91">
        <v>6.9580967921416562E-2</v>
      </c>
      <c r="R89" s="89">
        <v>2.4698495525160419E-2</v>
      </c>
      <c r="S89" s="90">
        <v>2.9528585866261399E-2</v>
      </c>
      <c r="T89" s="91">
        <v>3.0006262521925068E-2</v>
      </c>
      <c r="U89" s="89">
        <v>3.8314113300000001E-2</v>
      </c>
      <c r="V89" s="90">
        <v>6.4398837170000001E-2</v>
      </c>
      <c r="W89" s="91">
        <v>5.8596993615221684E-3</v>
      </c>
      <c r="X89" s="89">
        <v>2.2741834000000001E-3</v>
      </c>
      <c r="Y89" s="90">
        <v>6.6529191499999996E-3</v>
      </c>
      <c r="Z89" s="91">
        <v>5.3160104367048653E-4</v>
      </c>
      <c r="AA89" s="89">
        <v>0.1496867465</v>
      </c>
      <c r="AB89" s="90">
        <v>0.26292928963500001</v>
      </c>
      <c r="AC89" s="91">
        <v>4.3787736185650093E-2</v>
      </c>
      <c r="AD89" s="89">
        <v>1.66014812E-2</v>
      </c>
      <c r="AE89" s="90">
        <v>5.4993668510000003E-2</v>
      </c>
      <c r="AF89" s="91">
        <v>4.8088139257529364E-3</v>
      </c>
      <c r="AG89" s="89">
        <v>0.102058175</v>
      </c>
      <c r="AH89" s="90">
        <v>0.186223666925</v>
      </c>
      <c r="AI89" s="91">
        <v>9.0716722929562853E-3</v>
      </c>
      <c r="AJ89" s="92">
        <v>0</v>
      </c>
      <c r="AK89" s="93">
        <v>0</v>
      </c>
      <c r="AL89" s="93">
        <v>0</v>
      </c>
    </row>
    <row r="90" spans="1:38" ht="13" x14ac:dyDescent="0.3">
      <c r="A90" s="71">
        <v>1977</v>
      </c>
      <c r="B90" s="718">
        <v>5</v>
      </c>
      <c r="C90" s="89">
        <v>61.636266280000001</v>
      </c>
      <c r="D90" s="90">
        <v>86.355737149500001</v>
      </c>
      <c r="E90" s="91">
        <v>13.98482349984017</v>
      </c>
      <c r="F90" s="89">
        <v>8.0217163100000004</v>
      </c>
      <c r="G90" s="90">
        <v>13.615965217499999</v>
      </c>
      <c r="H90" s="91">
        <v>0.85549518194274099</v>
      </c>
      <c r="I90" s="89">
        <v>4.2662412500000002</v>
      </c>
      <c r="J90" s="90">
        <v>5.0586247870000003</v>
      </c>
      <c r="K90" s="91">
        <v>4.6925965278303892</v>
      </c>
      <c r="L90" s="89">
        <v>3.5865439999999998E-2</v>
      </c>
      <c r="M90" s="90">
        <v>0.1542082015</v>
      </c>
      <c r="N90" s="91">
        <v>3.5403980671338736E-2</v>
      </c>
      <c r="O90" s="89">
        <v>8.4933927811550153E-2</v>
      </c>
      <c r="P90" s="90">
        <v>9.6190366683552839E-2</v>
      </c>
      <c r="Q90" s="91">
        <v>6.9734980940404798E-2</v>
      </c>
      <c r="R90" s="89">
        <v>2.4698495525160419E-2</v>
      </c>
      <c r="S90" s="90">
        <v>2.9528585866261399E-2</v>
      </c>
      <c r="T90" s="91">
        <v>3.0280887880012562E-2</v>
      </c>
      <c r="U90" s="89">
        <v>4.3511348200000001E-2</v>
      </c>
      <c r="V90" s="90">
        <v>6.8732974944999997E-2</v>
      </c>
      <c r="W90" s="91">
        <v>5.8669539288676489E-3</v>
      </c>
      <c r="X90" s="89">
        <v>2.5820316E-3</v>
      </c>
      <c r="Y90" s="90">
        <v>7.0083645550000004E-3</v>
      </c>
      <c r="Z90" s="91">
        <v>5.3421363081416215E-4</v>
      </c>
      <c r="AA90" s="89">
        <v>0.16740281260000001</v>
      </c>
      <c r="AB90" s="90">
        <v>0.27834843112000002</v>
      </c>
      <c r="AC90" s="91">
        <v>4.3930834158286879E-2</v>
      </c>
      <c r="AD90" s="89">
        <v>1.8853992600000001E-2</v>
      </c>
      <c r="AE90" s="90">
        <v>5.8298484859999999E-2</v>
      </c>
      <c r="AF90" s="91">
        <v>4.8263430924281219E-3</v>
      </c>
      <c r="AG90" s="89">
        <v>0.1159011754</v>
      </c>
      <c r="AH90" s="90">
        <v>0.19840759014000001</v>
      </c>
      <c r="AI90" s="91">
        <v>9.1112810272889477E-3</v>
      </c>
      <c r="AJ90" s="92">
        <v>0</v>
      </c>
      <c r="AK90" s="93">
        <v>0</v>
      </c>
      <c r="AL90" s="93">
        <v>0</v>
      </c>
    </row>
    <row r="91" spans="1:38" ht="13" x14ac:dyDescent="0.3">
      <c r="A91" s="71">
        <v>1977</v>
      </c>
      <c r="B91" s="718">
        <v>6</v>
      </c>
      <c r="C91" s="89">
        <v>56.267697779999999</v>
      </c>
      <c r="D91" s="90">
        <v>82.473806044</v>
      </c>
      <c r="E91" s="91">
        <v>28.22906392597152</v>
      </c>
      <c r="F91" s="89">
        <v>7.9339237899999997</v>
      </c>
      <c r="G91" s="90">
        <v>13.563149669</v>
      </c>
      <c r="H91" s="91">
        <v>2.295841406061756</v>
      </c>
      <c r="I91" s="89">
        <v>4.5167573499999998</v>
      </c>
      <c r="J91" s="90">
        <v>5.1567992565000003</v>
      </c>
      <c r="K91" s="91">
        <v>6.4039095048121757</v>
      </c>
      <c r="L91" s="89">
        <v>3.5065359999999997E-2</v>
      </c>
      <c r="M91" s="90">
        <v>0.14779756050000001</v>
      </c>
      <c r="N91" s="91">
        <v>3.8933266964064316E-2</v>
      </c>
      <c r="O91" s="89">
        <v>8.4933927811550153E-2</v>
      </c>
      <c r="P91" s="90">
        <v>9.6190366683552839E-2</v>
      </c>
      <c r="Q91" s="91">
        <v>6.3125970768637268E-2</v>
      </c>
      <c r="R91" s="89">
        <v>2.4698495525160419E-2</v>
      </c>
      <c r="S91" s="90">
        <v>2.9528585866261399E-2</v>
      </c>
      <c r="T91" s="91">
        <v>3.0602317884515267E-2</v>
      </c>
      <c r="U91" s="89">
        <v>4.1023998499999999E-2</v>
      </c>
      <c r="V91" s="90">
        <v>6.5886356854999995E-2</v>
      </c>
      <c r="W91" s="91">
        <v>1.566168631529272E-2</v>
      </c>
      <c r="X91" s="89">
        <v>2.4343398E-3</v>
      </c>
      <c r="Y91" s="90">
        <v>6.9295964399999996E-3</v>
      </c>
      <c r="Z91" s="91">
        <v>1.4336403795807435E-3</v>
      </c>
      <c r="AA91" s="89">
        <v>0.16132720740000001</v>
      </c>
      <c r="AB91" s="90">
        <v>0.27140204610500002</v>
      </c>
      <c r="AC91" s="91">
        <v>0.11783810813881339</v>
      </c>
      <c r="AD91" s="89">
        <v>1.7776279999999998E-2</v>
      </c>
      <c r="AE91" s="90">
        <v>5.5949502120000001E-2</v>
      </c>
      <c r="AF91" s="91">
        <v>1.2952768277716671E-2</v>
      </c>
      <c r="AG91" s="89">
        <v>0.10927506569999999</v>
      </c>
      <c r="AH91" s="90">
        <v>0.19076269979499999</v>
      </c>
      <c r="AI91" s="91">
        <v>2.4467817123580975E-2</v>
      </c>
      <c r="AJ91" s="92">
        <v>0</v>
      </c>
      <c r="AK91" s="93">
        <v>0</v>
      </c>
      <c r="AL91" s="93">
        <v>0</v>
      </c>
    </row>
    <row r="92" spans="1:38" ht="13" x14ac:dyDescent="0.3">
      <c r="A92" s="71">
        <v>1977</v>
      </c>
      <c r="B92" s="718">
        <v>7</v>
      </c>
      <c r="C92" s="89">
        <v>54.774058930000002</v>
      </c>
      <c r="D92" s="90">
        <v>78.284323430000001</v>
      </c>
      <c r="E92" s="91">
        <v>26.265144263601389</v>
      </c>
      <c r="F92" s="89">
        <v>8.2757844299999999</v>
      </c>
      <c r="G92" s="90">
        <v>13.979938942</v>
      </c>
      <c r="H92" s="91">
        <v>2.3535576335875072</v>
      </c>
      <c r="I92" s="89">
        <v>4.7654931700000001</v>
      </c>
      <c r="J92" s="90">
        <v>5.2560716489999999</v>
      </c>
      <c r="K92" s="91">
        <v>6.0016375916858342</v>
      </c>
      <c r="L92" s="89">
        <v>3.5865439999999998E-2</v>
      </c>
      <c r="M92" s="90">
        <v>0.148682649</v>
      </c>
      <c r="N92" s="91">
        <v>3.939066485844582E-2</v>
      </c>
      <c r="O92" s="89">
        <v>8.4933927811550153E-2</v>
      </c>
      <c r="P92" s="90">
        <v>9.6190366683552839E-2</v>
      </c>
      <c r="Q92" s="91">
        <v>6.7158071098165906E-2</v>
      </c>
      <c r="R92" s="89">
        <v>2.4698495525160419E-2</v>
      </c>
      <c r="S92" s="90">
        <v>2.9528585866261399E-2</v>
      </c>
      <c r="T92" s="91">
        <v>3.8190201000672663E-2</v>
      </c>
      <c r="U92" s="89">
        <v>4.2086727499999997E-2</v>
      </c>
      <c r="V92" s="90">
        <v>6.7744635095000005E-2</v>
      </c>
      <c r="W92" s="91">
        <v>1.918262910431575E-2</v>
      </c>
      <c r="X92" s="89">
        <v>2.4978392E-3</v>
      </c>
      <c r="Y92" s="90">
        <v>7.1261759599999999E-3</v>
      </c>
      <c r="Z92" s="91">
        <v>1.4696511479531155E-3</v>
      </c>
      <c r="AA92" s="89">
        <v>0.1667577817</v>
      </c>
      <c r="AB92" s="90">
        <v>0.27956557075999999</v>
      </c>
      <c r="AC92" s="91">
        <v>0.10574363929720154</v>
      </c>
      <c r="AD92" s="89">
        <v>1.8235781600000001E-2</v>
      </c>
      <c r="AE92" s="90">
        <v>5.7638357044999998E-2</v>
      </c>
      <c r="AF92" s="91">
        <v>1.3341612455634706E-2</v>
      </c>
      <c r="AG92" s="89">
        <v>0.1121056052</v>
      </c>
      <c r="AH92" s="90">
        <v>0.19617557720500001</v>
      </c>
      <c r="AI92" s="91">
        <v>2.805729676871101E-2</v>
      </c>
      <c r="AJ92" s="92">
        <v>0</v>
      </c>
      <c r="AK92" s="93">
        <v>0</v>
      </c>
      <c r="AL92" s="93">
        <v>0</v>
      </c>
    </row>
    <row r="93" spans="1:38" ht="13" x14ac:dyDescent="0.3">
      <c r="A93" s="71">
        <v>1977</v>
      </c>
      <c r="B93" s="718">
        <v>8</v>
      </c>
      <c r="C93" s="89">
        <v>55.38969093</v>
      </c>
      <c r="D93" s="90">
        <v>78.103885263500004</v>
      </c>
      <c r="E93" s="91">
        <v>27.480681454861216</v>
      </c>
      <c r="F93" s="89">
        <v>8.7971001300000005</v>
      </c>
      <c r="G93" s="90">
        <v>14.525105139000001</v>
      </c>
      <c r="H93" s="91">
        <v>2.3671370178209146</v>
      </c>
      <c r="I93" s="89">
        <v>5.0096076299999996</v>
      </c>
      <c r="J93" s="90">
        <v>5.3559998945</v>
      </c>
      <c r="K93" s="91">
        <v>6.0704946738081169</v>
      </c>
      <c r="L93" s="89">
        <v>3.3865239999999998E-2</v>
      </c>
      <c r="M93" s="90">
        <v>0.13964174500000001</v>
      </c>
      <c r="N93" s="91">
        <v>4.3453339090181439E-2</v>
      </c>
      <c r="O93" s="89">
        <v>8.4933927811550153E-2</v>
      </c>
      <c r="P93" s="90">
        <v>9.6190366683552839E-2</v>
      </c>
      <c r="Q93" s="91">
        <v>6.8169021698201465E-2</v>
      </c>
      <c r="R93" s="89">
        <v>2.4698495525160419E-2</v>
      </c>
      <c r="S93" s="90">
        <v>2.9528585866261399E-2</v>
      </c>
      <c r="T93" s="91">
        <v>3.8890397610185465E-2</v>
      </c>
      <c r="U93" s="89">
        <v>4.4354987300000003E-2</v>
      </c>
      <c r="V93" s="90">
        <v>7.04863248E-2</v>
      </c>
      <c r="W93" s="91">
        <v>1.925241423299779E-2</v>
      </c>
      <c r="X93" s="89">
        <v>2.6321478999999999E-3</v>
      </c>
      <c r="Y93" s="90">
        <v>7.3700273199999999E-3</v>
      </c>
      <c r="Z93" s="91">
        <v>1.4781313998626173E-3</v>
      </c>
      <c r="AA93" s="89">
        <v>0.17643222980000001</v>
      </c>
      <c r="AB93" s="90">
        <v>0.290838115555</v>
      </c>
      <c r="AC93" s="91">
        <v>0.10603959328423776</v>
      </c>
      <c r="AD93" s="89">
        <v>1.92187326E-2</v>
      </c>
      <c r="AE93" s="90">
        <v>5.9955760655000002E-2</v>
      </c>
      <c r="AF93" s="91">
        <v>1.3379485723185904E-2</v>
      </c>
      <c r="AG93" s="89">
        <v>0.11814751499999999</v>
      </c>
      <c r="AH93" s="90">
        <v>0.20399546081</v>
      </c>
      <c r="AI93" s="91">
        <v>2.8229287608428247E-2</v>
      </c>
      <c r="AJ93" s="92">
        <v>0</v>
      </c>
      <c r="AK93" s="93">
        <v>0</v>
      </c>
      <c r="AL93" s="93">
        <v>0</v>
      </c>
    </row>
    <row r="94" spans="1:38" ht="13" x14ac:dyDescent="0.3">
      <c r="A94" s="71">
        <v>1977</v>
      </c>
      <c r="B94" s="718">
        <v>9</v>
      </c>
      <c r="C94" s="89">
        <v>57.155370619999999</v>
      </c>
      <c r="D94" s="90">
        <v>79.662295499999999</v>
      </c>
      <c r="E94" s="91">
        <v>27.724895538468264</v>
      </c>
      <c r="F94" s="89">
        <v>9.41155309</v>
      </c>
      <c r="G94" s="90">
        <v>15.110589086499999</v>
      </c>
      <c r="H94" s="91">
        <v>2.3828523102237074</v>
      </c>
      <c r="I94" s="89">
        <v>5.2586740699999996</v>
      </c>
      <c r="J94" s="90">
        <v>5.4586303454999996</v>
      </c>
      <c r="K94" s="91">
        <v>6.0855149109867357</v>
      </c>
      <c r="L94" s="89">
        <v>3.1364990000000002E-2</v>
      </c>
      <c r="M94" s="90">
        <v>0.1290356845</v>
      </c>
      <c r="N94" s="91">
        <v>4.3582908322496894E-2</v>
      </c>
      <c r="O94" s="89">
        <v>8.4933927811550153E-2</v>
      </c>
      <c r="P94" s="90">
        <v>9.6190366683552839E-2</v>
      </c>
      <c r="Q94" s="91">
        <v>6.9462368198275892E-2</v>
      </c>
      <c r="R94" s="89">
        <v>2.4698495525160419E-2</v>
      </c>
      <c r="S94" s="90">
        <v>2.9528585866261399E-2</v>
      </c>
      <c r="T94" s="91">
        <v>3.9680462695935115E-2</v>
      </c>
      <c r="U94" s="89">
        <v>4.7123865399999999E-2</v>
      </c>
      <c r="V94" s="90">
        <v>7.349557273E-2</v>
      </c>
      <c r="W94" s="91">
        <v>1.934178247262159E-2</v>
      </c>
      <c r="X94" s="89">
        <v>2.7971569000000002E-3</v>
      </c>
      <c r="Y94" s="90">
        <v>7.6257327200000002E-3</v>
      </c>
      <c r="Z94" s="91">
        <v>1.4879471811727414E-3</v>
      </c>
      <c r="AA94" s="89">
        <v>0.1882396358</v>
      </c>
      <c r="AB94" s="90">
        <v>0.30332242371000001</v>
      </c>
      <c r="AC94" s="91">
        <v>0.10644789335834569</v>
      </c>
      <c r="AD94" s="89">
        <v>2.0418982700000001E-2</v>
      </c>
      <c r="AE94" s="90">
        <v>6.247120305E-2</v>
      </c>
      <c r="AF94" s="91">
        <v>1.3431501074469328E-2</v>
      </c>
      <c r="AG94" s="89">
        <v>0.12552255130000001</v>
      </c>
      <c r="AH94" s="90">
        <v>0.21253716037000001</v>
      </c>
      <c r="AI94" s="91">
        <v>2.8426238207817565E-2</v>
      </c>
      <c r="AJ94" s="92">
        <v>0</v>
      </c>
      <c r="AK94" s="93">
        <v>0</v>
      </c>
      <c r="AL94" s="93">
        <v>0</v>
      </c>
    </row>
    <row r="95" spans="1:38" ht="13" x14ac:dyDescent="0.3">
      <c r="A95" s="71">
        <v>1977</v>
      </c>
      <c r="B95" s="718">
        <v>10</v>
      </c>
      <c r="C95" s="89">
        <v>59.310364239999998</v>
      </c>
      <c r="D95" s="90">
        <v>82.151102472999995</v>
      </c>
      <c r="E95" s="91">
        <v>27.952728932913878</v>
      </c>
      <c r="F95" s="89">
        <v>10.09807859</v>
      </c>
      <c r="G95" s="90">
        <v>15.755473623</v>
      </c>
      <c r="H95" s="91">
        <v>2.3998511058312486</v>
      </c>
      <c r="I95" s="89">
        <v>5.5084491399999997</v>
      </c>
      <c r="J95" s="90">
        <v>5.5645659795000002</v>
      </c>
      <c r="K95" s="91">
        <v>6.1044013675832449</v>
      </c>
      <c r="L95" s="89">
        <v>2.986484E-2</v>
      </c>
      <c r="M95" s="90">
        <v>0.12293507450000001</v>
      </c>
      <c r="N95" s="91">
        <v>5.1877047629189835E-2</v>
      </c>
      <c r="O95" s="89">
        <v>8.4933927811550153E-2</v>
      </c>
      <c r="P95" s="90">
        <v>9.6190366683552839E-2</v>
      </c>
      <c r="Q95" s="91">
        <v>7.0469285362595155E-2</v>
      </c>
      <c r="R95" s="89">
        <v>2.4698495525160419E-2</v>
      </c>
      <c r="S95" s="90">
        <v>2.9528585866261399E-2</v>
      </c>
      <c r="T95" s="91">
        <v>4.0499575889673026E-2</v>
      </c>
      <c r="U95" s="89">
        <v>5.0024021600000003E-2</v>
      </c>
      <c r="V95" s="90">
        <v>7.6677482214999995E-2</v>
      </c>
      <c r="W95" s="91">
        <v>1.9441048112363926E-2</v>
      </c>
      <c r="X95" s="89">
        <v>2.9686360000000002E-3</v>
      </c>
      <c r="Y95" s="90">
        <v>7.8864871899999994E-3</v>
      </c>
      <c r="Z95" s="91">
        <v>1.4985624117075931E-3</v>
      </c>
      <c r="AA95" s="89">
        <v>0.20109824039999999</v>
      </c>
      <c r="AB95" s="90">
        <v>0.31674939394500001</v>
      </c>
      <c r="AC95" s="91">
        <v>0.10690938211803611</v>
      </c>
      <c r="AD95" s="89">
        <v>2.1675928600000002E-2</v>
      </c>
      <c r="AE95" s="90">
        <v>6.514433335E-2</v>
      </c>
      <c r="AF95" s="91">
        <v>1.349030037441349E-2</v>
      </c>
      <c r="AG95" s="89">
        <v>0.1332475628</v>
      </c>
      <c r="AH95" s="90">
        <v>0.22154984063499999</v>
      </c>
      <c r="AI95" s="91">
        <v>2.8638435132593915E-2</v>
      </c>
      <c r="AJ95" s="92">
        <v>0</v>
      </c>
      <c r="AK95" s="93">
        <v>0</v>
      </c>
      <c r="AL95" s="93">
        <v>0</v>
      </c>
    </row>
    <row r="96" spans="1:38" ht="13" x14ac:dyDescent="0.3">
      <c r="A96" s="71">
        <v>1977</v>
      </c>
      <c r="B96" s="718">
        <v>11</v>
      </c>
      <c r="C96" s="89">
        <v>61.659352169999998</v>
      </c>
      <c r="D96" s="90">
        <v>84.868369607000005</v>
      </c>
      <c r="E96" s="91">
        <v>39.033795586210658</v>
      </c>
      <c r="F96" s="89">
        <v>10.854054250000001</v>
      </c>
      <c r="G96" s="90">
        <v>16.446017605000002</v>
      </c>
      <c r="H96" s="91">
        <v>3.08047269439257</v>
      </c>
      <c r="I96" s="89">
        <v>5.7564669300000002</v>
      </c>
      <c r="J96" s="90">
        <v>5.6744672960000004</v>
      </c>
      <c r="K96" s="91">
        <v>6.8974528610569648</v>
      </c>
      <c r="L96" s="89">
        <v>2.9964850000000001E-2</v>
      </c>
      <c r="M96" s="90">
        <v>0.12293507450000001</v>
      </c>
      <c r="N96" s="91">
        <v>6.0533016334808246E-2</v>
      </c>
      <c r="O96" s="89">
        <v>8.4933927811550153E-2</v>
      </c>
      <c r="P96" s="90">
        <v>9.6190366683552839E-2</v>
      </c>
      <c r="Q96" s="91">
        <v>0.10532859784717585</v>
      </c>
      <c r="R96" s="89">
        <v>2.4698495525160419E-2</v>
      </c>
      <c r="S96" s="90">
        <v>2.9528585866261399E-2</v>
      </c>
      <c r="T96" s="91">
        <v>7.2817382532953473E-2</v>
      </c>
      <c r="U96" s="89">
        <v>5.2984368800000001E-2</v>
      </c>
      <c r="V96" s="90">
        <v>7.9877473325000004E-2</v>
      </c>
      <c r="W96" s="91">
        <v>2.4960915291049282E-2</v>
      </c>
      <c r="X96" s="89">
        <v>3.1444031000000001E-3</v>
      </c>
      <c r="Y96" s="90">
        <v>8.14452752E-3</v>
      </c>
      <c r="Z96" s="91">
        <v>1.9235640099417039E-3</v>
      </c>
      <c r="AA96" s="89">
        <v>0.21483340279999999</v>
      </c>
      <c r="AB96" s="90">
        <v>0.33063608084000001</v>
      </c>
      <c r="AC96" s="91">
        <v>0.13644728670547024</v>
      </c>
      <c r="AD96" s="89">
        <v>2.2958106999999998E-2</v>
      </c>
      <c r="AE96" s="90">
        <v>6.7810400425E-2</v>
      </c>
      <c r="AF96" s="91">
        <v>1.7229818386699562E-2</v>
      </c>
      <c r="AG96" s="89">
        <v>0.14113369319999999</v>
      </c>
      <c r="AH96" s="90">
        <v>0.23059501536999999</v>
      </c>
      <c r="AI96" s="91">
        <v>3.6730292298814533E-2</v>
      </c>
      <c r="AJ96" s="92">
        <v>0</v>
      </c>
      <c r="AK96" s="93">
        <v>0</v>
      </c>
      <c r="AL96" s="93">
        <v>0</v>
      </c>
    </row>
    <row r="97" spans="1:38" ht="13" x14ac:dyDescent="0.3">
      <c r="A97" s="71">
        <v>1977</v>
      </c>
      <c r="B97" s="718">
        <v>12</v>
      </c>
      <c r="C97" s="89">
        <v>60.979240609999998</v>
      </c>
      <c r="D97" s="90">
        <v>86.720964234500002</v>
      </c>
      <c r="E97" s="91">
        <v>39.729378002838303</v>
      </c>
      <c r="F97" s="89">
        <v>9.9501108800000004</v>
      </c>
      <c r="G97" s="90">
        <v>14.5532467285</v>
      </c>
      <c r="H97" s="91">
        <v>3.1050031895326433</v>
      </c>
      <c r="I97" s="89">
        <v>5.9848814099999998</v>
      </c>
      <c r="J97" s="90">
        <v>5.7893774755000003</v>
      </c>
      <c r="K97" s="91">
        <v>6.9237489443905265</v>
      </c>
      <c r="L97" s="89">
        <v>2.538752E-2</v>
      </c>
      <c r="M97" s="90">
        <v>0.116122247</v>
      </c>
      <c r="N97" s="91">
        <v>6.1157078189285709E-2</v>
      </c>
      <c r="O97" s="89">
        <v>8.4933927811550153E-2</v>
      </c>
      <c r="P97" s="90">
        <v>9.6190366683552839E-2</v>
      </c>
      <c r="Q97" s="91">
        <v>0.10688555103416357</v>
      </c>
      <c r="R97" s="89">
        <v>2.4698495525160419E-2</v>
      </c>
      <c r="S97" s="90">
        <v>2.9528585866261399E-2</v>
      </c>
      <c r="T97" s="91">
        <v>7.5432250059359218E-2</v>
      </c>
      <c r="U97" s="89">
        <v>5.4448218299999997E-2</v>
      </c>
      <c r="V97" s="90">
        <v>8.2209656315000004E-2</v>
      </c>
      <c r="W97" s="91">
        <v>2.5411865936776131E-2</v>
      </c>
      <c r="X97" s="89">
        <v>3.2309436999999998E-3</v>
      </c>
      <c r="Y97" s="90">
        <v>8.3467131599999998E-3</v>
      </c>
      <c r="Z97" s="91">
        <v>1.9389075166834989E-3</v>
      </c>
      <c r="AA97" s="89">
        <v>0.2097921844</v>
      </c>
      <c r="AB97" s="90">
        <v>0.31792438722499999</v>
      </c>
      <c r="AC97" s="91">
        <v>0.13501590499022351</v>
      </c>
      <c r="AD97" s="89">
        <v>2.3592161E-2</v>
      </c>
      <c r="AE97" s="90">
        <v>6.9943729189999998E-2</v>
      </c>
      <c r="AF97" s="91">
        <v>1.7554171722686824E-2</v>
      </c>
      <c r="AG97" s="89">
        <v>0.14503317069999999</v>
      </c>
      <c r="AH97" s="90">
        <v>0.23727413851500001</v>
      </c>
      <c r="AI97" s="91">
        <v>3.760103706313523E-2</v>
      </c>
      <c r="AJ97" s="92">
        <v>0</v>
      </c>
      <c r="AK97" s="93">
        <v>0</v>
      </c>
      <c r="AL97" s="93">
        <v>0</v>
      </c>
    </row>
    <row r="98" spans="1:38" ht="13" x14ac:dyDescent="0.3">
      <c r="A98" s="71">
        <v>1977</v>
      </c>
      <c r="B98" s="718">
        <v>13</v>
      </c>
      <c r="C98" s="89">
        <v>62.85158646</v>
      </c>
      <c r="D98" s="90">
        <v>89.856082530500004</v>
      </c>
      <c r="E98" s="91">
        <v>40.940823567329943</v>
      </c>
      <c r="F98" s="89">
        <v>10.58178152</v>
      </c>
      <c r="G98" s="90">
        <v>15.1133976595</v>
      </c>
      <c r="H98" s="91">
        <v>3.1820425917511175</v>
      </c>
      <c r="I98" s="89">
        <v>6.2149935799999998</v>
      </c>
      <c r="J98" s="90">
        <v>5.9093088675000001</v>
      </c>
      <c r="K98" s="91">
        <v>7.0101318175597838</v>
      </c>
      <c r="L98" s="89">
        <v>2.5287509999999999E-2</v>
      </c>
      <c r="M98" s="90">
        <v>0.116022237</v>
      </c>
      <c r="N98" s="91">
        <v>6.2177929140107176E-2</v>
      </c>
      <c r="O98" s="89">
        <v>8.4933927811550153E-2</v>
      </c>
      <c r="P98" s="90">
        <v>9.6190366683552839E-2</v>
      </c>
      <c r="Q98" s="91">
        <v>0.11047711730299797</v>
      </c>
      <c r="R98" s="89">
        <v>2.4698495525160419E-2</v>
      </c>
      <c r="S98" s="90">
        <v>2.9528585866261399E-2</v>
      </c>
      <c r="T98" s="91">
        <v>7.9143237945282205E-2</v>
      </c>
      <c r="U98" s="89">
        <v>5.7255803299999998E-2</v>
      </c>
      <c r="V98" s="90">
        <v>8.5151225634999994E-2</v>
      </c>
      <c r="W98" s="91">
        <v>2.5997907001933825E-2</v>
      </c>
      <c r="X98" s="89">
        <v>3.3979636000000001E-3</v>
      </c>
      <c r="Y98" s="90">
        <v>8.5809925600000003E-3</v>
      </c>
      <c r="Z98" s="91">
        <v>1.987008194988957E-3</v>
      </c>
      <c r="AA98" s="89">
        <v>0.222243625</v>
      </c>
      <c r="AB98" s="90">
        <v>0.33001932905499998</v>
      </c>
      <c r="AC98" s="91">
        <v>0.13802215051093192</v>
      </c>
      <c r="AD98" s="89">
        <v>2.4809174999999999E-2</v>
      </c>
      <c r="AE98" s="90">
        <v>7.2331661259999999E-2</v>
      </c>
      <c r="AF98" s="91">
        <v>1.7942607205883903E-2</v>
      </c>
      <c r="AG98" s="89">
        <v>0.15250950930000001</v>
      </c>
      <c r="AH98" s="90">
        <v>0.24556614868000001</v>
      </c>
      <c r="AI98" s="91">
        <v>3.8536324777292859E-2</v>
      </c>
      <c r="AJ98" s="92">
        <v>0</v>
      </c>
      <c r="AK98" s="93">
        <v>0</v>
      </c>
      <c r="AL98" s="93">
        <v>0</v>
      </c>
    </row>
    <row r="99" spans="1:38" ht="13" x14ac:dyDescent="0.3">
      <c r="A99" s="71">
        <v>1977</v>
      </c>
      <c r="B99" s="718">
        <v>14</v>
      </c>
      <c r="C99" s="89">
        <v>64.942901950000007</v>
      </c>
      <c r="D99" s="90">
        <v>93.145167266499996</v>
      </c>
      <c r="E99" s="91">
        <v>41.375240975243955</v>
      </c>
      <c r="F99" s="89">
        <v>11.24629418</v>
      </c>
      <c r="G99" s="90">
        <v>15.6989194715</v>
      </c>
      <c r="H99" s="91">
        <v>3.2093680228876069</v>
      </c>
      <c r="I99" s="89">
        <v>6.4541000300000002</v>
      </c>
      <c r="J99" s="90">
        <v>6.037202948</v>
      </c>
      <c r="K99" s="91">
        <v>7.0432101585338573</v>
      </c>
      <c r="L99" s="89">
        <v>2.5287509999999999E-2</v>
      </c>
      <c r="M99" s="90">
        <v>0.116022237</v>
      </c>
      <c r="N99" s="91">
        <v>6.2543530249513993E-2</v>
      </c>
      <c r="O99" s="89">
        <v>8.4933927811550153E-2</v>
      </c>
      <c r="P99" s="90">
        <v>9.6190366683552839E-2</v>
      </c>
      <c r="Q99" s="91">
        <v>0.11155784303840544</v>
      </c>
      <c r="R99" s="89">
        <v>2.4698495525160419E-2</v>
      </c>
      <c r="S99" s="90">
        <v>2.9528585866261399E-2</v>
      </c>
      <c r="T99" s="91">
        <v>8.0427330902995489E-2</v>
      </c>
      <c r="U99" s="89">
        <v>6.0162067399999998E-2</v>
      </c>
      <c r="V99" s="90">
        <v>8.8145954104999993E-2</v>
      </c>
      <c r="W99" s="91">
        <v>2.6171010974330219E-2</v>
      </c>
      <c r="X99" s="89">
        <v>3.5705053E-3</v>
      </c>
      <c r="Y99" s="90">
        <v>8.8148447500000001E-3</v>
      </c>
      <c r="Z99" s="91">
        <v>2.004072223254993E-3</v>
      </c>
      <c r="AA99" s="89">
        <v>0.2352114411</v>
      </c>
      <c r="AB99" s="90">
        <v>0.34246435772</v>
      </c>
      <c r="AC99" s="91">
        <v>0.13889766192887326</v>
      </c>
      <c r="AD99" s="89">
        <v>2.6067903100000001E-2</v>
      </c>
      <c r="AE99" s="90">
        <v>7.4720604785000005E-2</v>
      </c>
      <c r="AF99" s="91">
        <v>1.8052964928145392E-2</v>
      </c>
      <c r="AG99" s="89">
        <v>0.16025233119999999</v>
      </c>
      <c r="AH99" s="90">
        <v>0.253983139355</v>
      </c>
      <c r="AI99" s="91">
        <v>3.887258812075229E-2</v>
      </c>
      <c r="AJ99" s="92">
        <v>0</v>
      </c>
      <c r="AK99" s="93">
        <v>0</v>
      </c>
      <c r="AL99" s="93">
        <v>0</v>
      </c>
    </row>
    <row r="100" spans="1:38" ht="13" x14ac:dyDescent="0.3">
      <c r="A100" s="71">
        <v>1977</v>
      </c>
      <c r="B100" s="718">
        <v>15</v>
      </c>
      <c r="C100" s="89">
        <v>67.000720319999999</v>
      </c>
      <c r="D100" s="90">
        <v>96.468901386499994</v>
      </c>
      <c r="E100" s="91">
        <v>42.286681631780098</v>
      </c>
      <c r="F100" s="89">
        <v>11.905319840000001</v>
      </c>
      <c r="G100" s="90">
        <v>16.297992409999999</v>
      </c>
      <c r="H100" s="91">
        <v>3.2689241670463738</v>
      </c>
      <c r="I100" s="89">
        <v>6.6996224099999999</v>
      </c>
      <c r="J100" s="90">
        <v>6.1732930745000001</v>
      </c>
      <c r="K100" s="91">
        <v>7.1109754328383197</v>
      </c>
      <c r="L100" s="89">
        <v>2.5287509999999999E-2</v>
      </c>
      <c r="M100" s="90">
        <v>0.116022237</v>
      </c>
      <c r="N100" s="91">
        <v>8.1646709584809365E-2</v>
      </c>
      <c r="O100" s="89">
        <v>8.4933927811550153E-2</v>
      </c>
      <c r="P100" s="90">
        <v>9.6190366683552839E-2</v>
      </c>
      <c r="Q100" s="91">
        <v>0.11102538353527559</v>
      </c>
      <c r="R100" s="89">
        <v>2.4698495525160419E-2</v>
      </c>
      <c r="S100" s="90">
        <v>2.9528585866261399E-2</v>
      </c>
      <c r="T100" s="91">
        <v>8.3042375324300949E-2</v>
      </c>
      <c r="U100" s="89">
        <v>6.3030360999999993E-2</v>
      </c>
      <c r="V100" s="90">
        <v>9.1143110925000007E-2</v>
      </c>
      <c r="W100" s="91">
        <v>2.6497113047359563E-2</v>
      </c>
      <c r="X100" s="89">
        <v>3.7410782000000002E-3</v>
      </c>
      <c r="Y100" s="90">
        <v>9.0460710400000009E-3</v>
      </c>
      <c r="Z100" s="91">
        <v>2.0412785501074029E-3</v>
      </c>
      <c r="AA100" s="89">
        <v>0.2480422203</v>
      </c>
      <c r="AB100" s="90">
        <v>0.35504179531500002</v>
      </c>
      <c r="AC100" s="91">
        <v>0.14119143789694902</v>
      </c>
      <c r="AD100" s="89">
        <v>2.7311128E-2</v>
      </c>
      <c r="AE100" s="90">
        <v>7.7079428180000006E-2</v>
      </c>
      <c r="AF100" s="91">
        <v>1.8374851542231188E-2</v>
      </c>
      <c r="AG100" s="89">
        <v>0.1678939827</v>
      </c>
      <c r="AH100" s="90">
        <v>0.26239084809000002</v>
      </c>
      <c r="AI100" s="91">
        <v>3.9574278726787482E-2</v>
      </c>
      <c r="AJ100" s="92">
        <v>0</v>
      </c>
      <c r="AK100" s="93">
        <v>0</v>
      </c>
      <c r="AL100" s="93">
        <v>0</v>
      </c>
    </row>
    <row r="101" spans="1:38" ht="13" x14ac:dyDescent="0.3">
      <c r="A101" s="71">
        <v>1977</v>
      </c>
      <c r="B101" s="718">
        <v>16</v>
      </c>
      <c r="C101" s="89">
        <v>66.146166359999995</v>
      </c>
      <c r="D101" s="90">
        <v>98.796106064499995</v>
      </c>
      <c r="E101" s="91">
        <v>42.560657547804169</v>
      </c>
      <c r="F101" s="89">
        <v>9.7697468300000008</v>
      </c>
      <c r="G101" s="90">
        <v>13.0205409785</v>
      </c>
      <c r="H101" s="91">
        <v>3.1639027947047698</v>
      </c>
      <c r="I101" s="89">
        <v>6.9521320099999997</v>
      </c>
      <c r="J101" s="90">
        <v>6.3191403604999996</v>
      </c>
      <c r="K101" s="91">
        <v>6.9052415278209711</v>
      </c>
      <c r="L101" s="89">
        <v>2.5287509999999999E-2</v>
      </c>
      <c r="M101" s="90">
        <v>0.116022237</v>
      </c>
      <c r="N101" s="91">
        <v>8.1370678303050573E-2</v>
      </c>
      <c r="O101" s="89">
        <v>8.4933927811550153E-2</v>
      </c>
      <c r="P101" s="90">
        <v>9.6190366683552839E-2</v>
      </c>
      <c r="Q101" s="91">
        <v>0.10905065917209497</v>
      </c>
      <c r="R101" s="89">
        <v>2.4698495525160419E-2</v>
      </c>
      <c r="S101" s="90">
        <v>2.9528585866261399E-2</v>
      </c>
      <c r="T101" s="91">
        <v>8.5647299852910266E-2</v>
      </c>
      <c r="U101" s="89">
        <v>6.4251755300000005E-2</v>
      </c>
      <c r="V101" s="90">
        <v>9.3642415884999997E-2</v>
      </c>
      <c r="W101" s="91">
        <v>2.5684289976885901E-2</v>
      </c>
      <c r="X101" s="89">
        <v>3.8128321E-3</v>
      </c>
      <c r="Y101" s="90">
        <v>9.2441105950000005E-3</v>
      </c>
      <c r="Z101" s="91">
        <v>1.9757088884219372E-3</v>
      </c>
      <c r="AA101" s="89">
        <v>0.23474889309999999</v>
      </c>
      <c r="AB101" s="90">
        <v>0.33450632661000002</v>
      </c>
      <c r="AC101" s="91">
        <v>0.13619832611893254</v>
      </c>
      <c r="AD101" s="89">
        <v>2.7840635700000001E-2</v>
      </c>
      <c r="AE101" s="90">
        <v>7.9244711900000001E-2</v>
      </c>
      <c r="AF101" s="91">
        <v>1.8614785038873722E-2</v>
      </c>
      <c r="AG101" s="89">
        <v>0.1711459572</v>
      </c>
      <c r="AH101" s="90">
        <v>0.26947060616500002</v>
      </c>
      <c r="AI101" s="91">
        <v>3.9424018701407861E-2</v>
      </c>
      <c r="AJ101" s="92">
        <v>0</v>
      </c>
      <c r="AK101" s="93">
        <v>0</v>
      </c>
      <c r="AL101" s="93">
        <v>0</v>
      </c>
    </row>
    <row r="102" spans="1:38" ht="13" x14ac:dyDescent="0.3">
      <c r="A102" s="71">
        <v>1977</v>
      </c>
      <c r="B102" s="718">
        <v>17</v>
      </c>
      <c r="C102" s="89">
        <v>67.981028370000004</v>
      </c>
      <c r="D102" s="90">
        <v>102.61206573050001</v>
      </c>
      <c r="E102" s="91">
        <v>42.927240526528784</v>
      </c>
      <c r="F102" s="89">
        <v>10.19826922</v>
      </c>
      <c r="G102" s="90">
        <v>13.5532109275</v>
      </c>
      <c r="H102" s="91">
        <v>3.0623884369549805</v>
      </c>
      <c r="I102" s="89">
        <v>7.2128103100000001</v>
      </c>
      <c r="J102" s="90">
        <v>6.4763338859999999</v>
      </c>
      <c r="K102" s="91">
        <v>6.6994153556145291</v>
      </c>
      <c r="L102" s="89">
        <v>2.5287509999999999E-2</v>
      </c>
      <c r="M102" s="90">
        <v>0.116022237</v>
      </c>
      <c r="N102" s="91">
        <v>8.1252943793285029E-2</v>
      </c>
      <c r="O102" s="89">
        <v>8.4933927811550153E-2</v>
      </c>
      <c r="P102" s="90">
        <v>9.6190366683552839E-2</v>
      </c>
      <c r="Q102" s="91">
        <v>0.10762574036532499</v>
      </c>
      <c r="R102" s="89">
        <v>2.4698495525160419E-2</v>
      </c>
      <c r="S102" s="90">
        <v>2.9528585866261399E-2</v>
      </c>
      <c r="T102" s="91">
        <v>8.8776176476497257E-2</v>
      </c>
      <c r="U102" s="89">
        <v>6.6998190400000004E-2</v>
      </c>
      <c r="V102" s="90">
        <v>9.7021337085000006E-2</v>
      </c>
      <c r="W102" s="91">
        <v>2.4866421640145377E-2</v>
      </c>
      <c r="X102" s="89">
        <v>3.9756977000000001E-3</v>
      </c>
      <c r="Y102" s="90">
        <v>9.4917504650000005E-3</v>
      </c>
      <c r="Z102" s="91">
        <v>1.9122874095560819E-3</v>
      </c>
      <c r="AA102" s="89">
        <v>0.24528704160000001</v>
      </c>
      <c r="AB102" s="90">
        <v>0.347547872225</v>
      </c>
      <c r="AC102" s="91">
        <v>0.1316575202270055</v>
      </c>
      <c r="AD102" s="89">
        <v>2.9030595999999999E-2</v>
      </c>
      <c r="AE102" s="90">
        <v>8.1917534789999996E-2</v>
      </c>
      <c r="AF102" s="91">
        <v>1.8890856207205667E-2</v>
      </c>
      <c r="AG102" s="89">
        <v>0.17846405279999999</v>
      </c>
      <c r="AH102" s="90">
        <v>0.27891815641000001</v>
      </c>
      <c r="AI102" s="91">
        <v>3.9101039357634128E-2</v>
      </c>
      <c r="AJ102" s="92">
        <v>0</v>
      </c>
      <c r="AK102" s="93">
        <v>0</v>
      </c>
      <c r="AL102" s="93">
        <v>0</v>
      </c>
    </row>
    <row r="103" spans="1:38" ht="13" x14ac:dyDescent="0.3">
      <c r="A103" s="71">
        <v>1977</v>
      </c>
      <c r="B103" s="718">
        <v>18</v>
      </c>
      <c r="C103" s="89">
        <v>69.49599954</v>
      </c>
      <c r="D103" s="90">
        <v>106.1827344835</v>
      </c>
      <c r="E103" s="91">
        <v>43.674412229344718</v>
      </c>
      <c r="F103" s="89">
        <v>10.581921510000001</v>
      </c>
      <c r="G103" s="90">
        <v>14.065516802499999</v>
      </c>
      <c r="H103" s="91">
        <v>3.0707550999396194</v>
      </c>
      <c r="I103" s="89">
        <v>7.3992568299999997</v>
      </c>
      <c r="J103" s="90">
        <v>6.5752648139999996</v>
      </c>
      <c r="K103" s="91">
        <v>6.7371473390815027</v>
      </c>
      <c r="L103" s="89">
        <v>2.5287509999999999E-2</v>
      </c>
      <c r="M103" s="90">
        <v>0.116022237</v>
      </c>
      <c r="N103" s="91">
        <v>8.225906449308458E-2</v>
      </c>
      <c r="O103" s="89">
        <v>8.4933927811550153E-2</v>
      </c>
      <c r="P103" s="90">
        <v>9.6190366683552839E-2</v>
      </c>
      <c r="Q103" s="91">
        <v>0.10871938507935862</v>
      </c>
      <c r="R103" s="89">
        <v>2.4698495525160419E-2</v>
      </c>
      <c r="S103" s="90">
        <v>2.9528585866261399E-2</v>
      </c>
      <c r="T103" s="91">
        <v>9.221275872387022E-2</v>
      </c>
      <c r="U103" s="89">
        <v>6.9468439300000004E-2</v>
      </c>
      <c r="V103" s="90">
        <v>0.10014894982</v>
      </c>
      <c r="W103" s="91">
        <v>2.6369876331625578E-2</v>
      </c>
      <c r="X103" s="89">
        <v>4.1224688999999997E-3</v>
      </c>
      <c r="Y103" s="90">
        <v>9.7036151700000007E-3</v>
      </c>
      <c r="Z103" s="91">
        <v>1.9175308822378064E-3</v>
      </c>
      <c r="AA103" s="89">
        <v>0.25477395279999998</v>
      </c>
      <c r="AB103" s="90">
        <v>0.359850571605</v>
      </c>
      <c r="AC103" s="91">
        <v>0.1297125115158197</v>
      </c>
      <c r="AD103" s="89">
        <v>3.0100765500000001E-2</v>
      </c>
      <c r="AE103" s="90">
        <v>8.4336316724999999E-2</v>
      </c>
      <c r="AF103" s="91">
        <v>1.8702377272732149E-2</v>
      </c>
      <c r="AG103" s="89">
        <v>0.18504197050000001</v>
      </c>
      <c r="AH103" s="90">
        <v>0.287602830995</v>
      </c>
      <c r="AI103" s="91">
        <v>3.9483280209520882E-2</v>
      </c>
      <c r="AJ103" s="92">
        <v>0</v>
      </c>
      <c r="AK103" s="93">
        <v>0</v>
      </c>
      <c r="AL103" s="93">
        <v>0</v>
      </c>
    </row>
    <row r="104" spans="1:38" ht="13" x14ac:dyDescent="0.3">
      <c r="A104" s="71">
        <v>1977</v>
      </c>
      <c r="B104" s="718">
        <v>19</v>
      </c>
      <c r="C104" s="89">
        <v>70.95819539</v>
      </c>
      <c r="D104" s="90">
        <v>109.823841988</v>
      </c>
      <c r="E104" s="91">
        <v>44.34714483881833</v>
      </c>
      <c r="F104" s="89">
        <v>10.943662209999999</v>
      </c>
      <c r="G104" s="90">
        <v>14.5984974925</v>
      </c>
      <c r="H104" s="91">
        <v>3.0616560566421915</v>
      </c>
      <c r="I104" s="89">
        <v>7.5920269400000002</v>
      </c>
      <c r="J104" s="90">
        <v>6.6862311400000003</v>
      </c>
      <c r="K104" s="91">
        <v>6.6175703774188639</v>
      </c>
      <c r="L104" s="89">
        <v>2.5287509999999999E-2</v>
      </c>
      <c r="M104" s="90">
        <v>0.116022237</v>
      </c>
      <c r="N104" s="91">
        <v>8.2772092028950903E-2</v>
      </c>
      <c r="O104" s="89">
        <v>8.4933927811550153E-2</v>
      </c>
      <c r="P104" s="90">
        <v>9.6190366683552839E-2</v>
      </c>
      <c r="Q104" s="91">
        <v>0.11035935385909679</v>
      </c>
      <c r="R104" s="89">
        <v>2.4698495525160419E-2</v>
      </c>
      <c r="S104" s="90">
        <v>2.9528585866261399E-2</v>
      </c>
      <c r="T104" s="91">
        <v>9.5237413279228619E-2</v>
      </c>
      <c r="U104" s="89">
        <v>7.2016245100000001E-2</v>
      </c>
      <c r="V104" s="90">
        <v>0.10347351916</v>
      </c>
      <c r="W104" s="91">
        <v>2.518388488682707E-2</v>
      </c>
      <c r="X104" s="89">
        <v>4.2738728E-3</v>
      </c>
      <c r="Y104" s="90">
        <v>9.9237393849999998E-3</v>
      </c>
      <c r="Z104" s="91">
        <v>1.9118300314825312E-3</v>
      </c>
      <c r="AA104" s="89">
        <v>0.26435258830000002</v>
      </c>
      <c r="AB104" s="90">
        <v>0.37286790267499997</v>
      </c>
      <c r="AC104" s="91">
        <v>0.12947772314307593</v>
      </c>
      <c r="AD104" s="89">
        <v>3.12048347E-2</v>
      </c>
      <c r="AE104" s="90">
        <v>8.685587585E-2</v>
      </c>
      <c r="AF104" s="91">
        <v>1.8209920442792755E-2</v>
      </c>
      <c r="AG104" s="89">
        <v>0.19182893640000001</v>
      </c>
      <c r="AH104" s="90">
        <v>0.29680797703</v>
      </c>
      <c r="AI104" s="91">
        <v>3.9479788622426536E-2</v>
      </c>
      <c r="AJ104" s="92">
        <v>0</v>
      </c>
      <c r="AK104" s="93">
        <v>0</v>
      </c>
      <c r="AL104" s="93">
        <v>0</v>
      </c>
    </row>
    <row r="105" spans="1:38" ht="13" x14ac:dyDescent="0.3">
      <c r="A105" s="71">
        <v>1977</v>
      </c>
      <c r="B105" s="718">
        <v>20</v>
      </c>
      <c r="C105" s="89">
        <v>73.918902669999994</v>
      </c>
      <c r="D105" s="90">
        <v>115.9486942755</v>
      </c>
      <c r="E105" s="91">
        <v>44.379715380294073</v>
      </c>
      <c r="F105" s="89">
        <v>11.46638059</v>
      </c>
      <c r="G105" s="90">
        <v>15.373804853999999</v>
      </c>
      <c r="H105" s="91">
        <v>3.1800080743666341</v>
      </c>
      <c r="I105" s="89">
        <v>7.8736555900000003</v>
      </c>
      <c r="J105" s="90">
        <v>6.8850557459999999</v>
      </c>
      <c r="K105" s="91">
        <v>6.8171855540991162</v>
      </c>
      <c r="L105" s="89">
        <v>2.5287509999999999E-2</v>
      </c>
      <c r="M105" s="90">
        <v>0.116022237</v>
      </c>
      <c r="N105" s="91">
        <v>0.10933590819614594</v>
      </c>
      <c r="O105" s="89">
        <v>8.4933927811550153E-2</v>
      </c>
      <c r="P105" s="90">
        <v>9.6190366683552839E-2</v>
      </c>
      <c r="Q105" s="91">
        <v>9.8496493835135174E-2</v>
      </c>
      <c r="R105" s="89">
        <v>2.4698495525160419E-2</v>
      </c>
      <c r="S105" s="90">
        <v>2.9528585866261399E-2</v>
      </c>
      <c r="T105" s="91">
        <v>9.9456165637900745E-2</v>
      </c>
      <c r="U105" s="89">
        <v>7.6061466600000002E-2</v>
      </c>
      <c r="V105" s="90">
        <v>0.109044764955</v>
      </c>
      <c r="W105" s="91">
        <v>3.2927585300529638E-2</v>
      </c>
      <c r="X105" s="89">
        <v>4.5134939999999998E-3</v>
      </c>
      <c r="Y105" s="90">
        <v>1.0293607735E-2</v>
      </c>
      <c r="Z105" s="91">
        <v>1.985762623928643E-3</v>
      </c>
      <c r="AA105" s="89">
        <v>0.27851711340000002</v>
      </c>
      <c r="AB105" s="90">
        <v>0.393110368175</v>
      </c>
      <c r="AC105" s="91">
        <v>0.12454122204680039</v>
      </c>
      <c r="AD105" s="89">
        <v>3.2957601099999997E-2</v>
      </c>
      <c r="AE105" s="90">
        <v>9.1226147320000006E-2</v>
      </c>
      <c r="AF105" s="91">
        <v>1.8351468383700775E-2</v>
      </c>
      <c r="AG105" s="89">
        <v>0.20260482660000001</v>
      </c>
      <c r="AH105" s="90">
        <v>0.31227595459000002</v>
      </c>
      <c r="AI105" s="91">
        <v>4.1884192623464801E-2</v>
      </c>
      <c r="AJ105" s="92">
        <v>0</v>
      </c>
      <c r="AK105" s="93">
        <v>0</v>
      </c>
      <c r="AL105" s="93">
        <v>0</v>
      </c>
    </row>
    <row r="106" spans="1:38" ht="13" x14ac:dyDescent="0.3">
      <c r="A106" s="71">
        <v>1977</v>
      </c>
      <c r="B106" s="718">
        <v>21</v>
      </c>
      <c r="C106" s="89">
        <v>76.972008369999998</v>
      </c>
      <c r="D106" s="90">
        <v>122.615694451</v>
      </c>
      <c r="E106" s="91">
        <v>43.956762112892527</v>
      </c>
      <c r="F106" s="89">
        <v>11.918937570000001</v>
      </c>
      <c r="G106" s="90">
        <v>16.175804984999999</v>
      </c>
      <c r="H106" s="91">
        <v>3.1981239465208731</v>
      </c>
      <c r="I106" s="89">
        <v>8.1660222099999995</v>
      </c>
      <c r="J106" s="90">
        <v>7.1034303855000003</v>
      </c>
      <c r="K106" s="91">
        <v>6.8715616050732375</v>
      </c>
      <c r="L106" s="89">
        <v>2.5287509999999999E-2</v>
      </c>
      <c r="M106" s="90">
        <v>0.116022237</v>
      </c>
      <c r="N106" s="91">
        <v>0.10991319553728653</v>
      </c>
      <c r="O106" s="89">
        <v>8.4933927811550153E-2</v>
      </c>
      <c r="P106" s="90">
        <v>9.6190366683552839E-2</v>
      </c>
      <c r="Q106" s="91">
        <v>9.879544499941896E-2</v>
      </c>
      <c r="R106" s="89">
        <v>2.4698495525160419E-2</v>
      </c>
      <c r="S106" s="90">
        <v>2.9528585866261399E-2</v>
      </c>
      <c r="T106" s="91">
        <v>0.10075327741978256</v>
      </c>
      <c r="U106" s="89">
        <v>8.0254209399999998E-2</v>
      </c>
      <c r="V106" s="90">
        <v>0.115120296415</v>
      </c>
      <c r="W106" s="91">
        <v>3.5941865984522807E-2</v>
      </c>
      <c r="X106" s="89">
        <v>4.7625382000000003E-3</v>
      </c>
      <c r="Y106" s="90">
        <v>1.0691690215000001E-2</v>
      </c>
      <c r="Z106" s="91">
        <v>1.9970740720367522E-3</v>
      </c>
      <c r="AA106" s="89">
        <v>0.29220541979999998</v>
      </c>
      <c r="AB106" s="90">
        <v>0.41470242023499998</v>
      </c>
      <c r="AC106" s="91">
        <v>0.11897232967744731</v>
      </c>
      <c r="AD106" s="89">
        <v>3.4774142199999997E-2</v>
      </c>
      <c r="AE106" s="90">
        <v>9.5948026950000001E-2</v>
      </c>
      <c r="AF106" s="91">
        <v>1.8213509741642382E-2</v>
      </c>
      <c r="AG106" s="89">
        <v>0.21377222839999999</v>
      </c>
      <c r="AH106" s="90">
        <v>0.32911823057</v>
      </c>
      <c r="AI106" s="91">
        <v>4.2813402640587445E-2</v>
      </c>
      <c r="AJ106" s="92">
        <v>0</v>
      </c>
      <c r="AK106" s="93">
        <v>0</v>
      </c>
      <c r="AL106" s="93">
        <v>0</v>
      </c>
    </row>
    <row r="107" spans="1:38" ht="13" x14ac:dyDescent="0.3">
      <c r="A107" s="71">
        <v>1977</v>
      </c>
      <c r="B107" s="718">
        <v>22</v>
      </c>
      <c r="C107" s="89">
        <v>80.119273530000001</v>
      </c>
      <c r="D107" s="90">
        <v>129.89049792099999</v>
      </c>
      <c r="E107" s="91">
        <v>43.668490695078134</v>
      </c>
      <c r="F107" s="89">
        <v>12.462011240000001</v>
      </c>
      <c r="G107" s="90">
        <v>17.092300792</v>
      </c>
      <c r="H107" s="91">
        <v>3.2247738537876791</v>
      </c>
      <c r="I107" s="89">
        <v>8.4693052000000009</v>
      </c>
      <c r="J107" s="90">
        <v>7.3437713750000002</v>
      </c>
      <c r="K107" s="91">
        <v>6.9441553344351528</v>
      </c>
      <c r="L107" s="89">
        <v>2.5287509999999999E-2</v>
      </c>
      <c r="M107" s="90">
        <v>0.116022237</v>
      </c>
      <c r="N107" s="91">
        <v>0.10958062958236164</v>
      </c>
      <c r="O107" s="89">
        <v>8.4933927811550153E-2</v>
      </c>
      <c r="P107" s="90">
        <v>9.6190366683552839E-2</v>
      </c>
      <c r="Q107" s="91">
        <v>9.8689634212443186E-2</v>
      </c>
      <c r="R107" s="89">
        <v>2.4698495525160419E-2</v>
      </c>
      <c r="S107" s="90">
        <v>2.9528585866261399E-2</v>
      </c>
      <c r="T107" s="91">
        <v>9.9911258527530591E-2</v>
      </c>
      <c r="U107" s="89">
        <v>8.4597317000000005E-2</v>
      </c>
      <c r="V107" s="90">
        <v>0.121763082185</v>
      </c>
      <c r="W107" s="91">
        <v>3.8626965920307649E-2</v>
      </c>
      <c r="X107" s="89">
        <v>5.0201393000000004E-3</v>
      </c>
      <c r="Y107" s="90">
        <v>1.1121343610000001E-2</v>
      </c>
      <c r="Z107" s="91">
        <v>2.0137131896910787E-3</v>
      </c>
      <c r="AA107" s="89">
        <v>0.30720537669999998</v>
      </c>
      <c r="AB107" s="90">
        <v>0.43874584681500001</v>
      </c>
      <c r="AC107" s="91">
        <v>0.12167792056630221</v>
      </c>
      <c r="AD107" s="89">
        <v>3.6656327599999997E-2</v>
      </c>
      <c r="AE107" s="90">
        <v>0.10105896022999999</v>
      </c>
      <c r="AF107" s="91">
        <v>1.8080300838536543E-2</v>
      </c>
      <c r="AG107" s="89">
        <v>0.22534047800000001</v>
      </c>
      <c r="AH107" s="90">
        <v>0.347504804705</v>
      </c>
      <c r="AI107" s="91">
        <v>4.2609384230035539E-2</v>
      </c>
      <c r="AJ107" s="92">
        <v>0</v>
      </c>
      <c r="AK107" s="93">
        <v>0</v>
      </c>
      <c r="AL107" s="93">
        <v>0</v>
      </c>
    </row>
    <row r="108" spans="1:38" ht="13" x14ac:dyDescent="0.3">
      <c r="A108" s="71">
        <v>1977</v>
      </c>
      <c r="B108" s="718">
        <v>23</v>
      </c>
      <c r="C108" s="89">
        <v>83.971543120000007</v>
      </c>
      <c r="D108" s="90">
        <v>138.30938273500001</v>
      </c>
      <c r="E108" s="91">
        <v>44.239466944394337</v>
      </c>
      <c r="F108" s="89">
        <v>13.046898730000001</v>
      </c>
      <c r="G108" s="90">
        <v>18.109869378500001</v>
      </c>
      <c r="H108" s="91">
        <v>3.2385199244329503</v>
      </c>
      <c r="I108" s="89">
        <v>8.7846708099999997</v>
      </c>
      <c r="J108" s="90">
        <v>7.6092604195</v>
      </c>
      <c r="K108" s="91">
        <v>6.9537870947012284</v>
      </c>
      <c r="L108" s="89">
        <v>2.4553229999999999E-2</v>
      </c>
      <c r="M108" s="90">
        <v>0.1157164905</v>
      </c>
      <c r="N108" s="91">
        <v>0.11048398647952437</v>
      </c>
      <c r="O108" s="89">
        <v>8.4933927811550153E-2</v>
      </c>
      <c r="P108" s="90">
        <v>9.6190366683552839E-2</v>
      </c>
      <c r="Q108" s="91">
        <v>9.9878885535374454E-2</v>
      </c>
      <c r="R108" s="89">
        <v>2.4698495525160419E-2</v>
      </c>
      <c r="S108" s="90">
        <v>2.9528585866261399E-2</v>
      </c>
      <c r="T108" s="91">
        <v>0.10226030190820969</v>
      </c>
      <c r="U108" s="89">
        <v>8.9367031400000005E-2</v>
      </c>
      <c r="V108" s="90">
        <v>0.12918132124000001</v>
      </c>
      <c r="W108" s="91">
        <v>3.870085757801707E-2</v>
      </c>
      <c r="X108" s="89">
        <v>5.3031386E-3</v>
      </c>
      <c r="Y108" s="90">
        <v>1.1594312915E-2</v>
      </c>
      <c r="Z108" s="91">
        <v>2.0222966761144624E-3</v>
      </c>
      <c r="AA108" s="89">
        <v>0.3235644755</v>
      </c>
      <c r="AB108" s="90">
        <v>0.46553684225000003</v>
      </c>
      <c r="AC108" s="91">
        <v>0.11105978344747665</v>
      </c>
      <c r="AD108" s="89">
        <v>3.8722544800000001E-2</v>
      </c>
      <c r="AE108" s="90">
        <v>0.106674666875</v>
      </c>
      <c r="AF108" s="91">
        <v>1.8126331394371375E-2</v>
      </c>
      <c r="AG108" s="89">
        <v>0.2380454585</v>
      </c>
      <c r="AH108" s="90">
        <v>0.36799611230500001</v>
      </c>
      <c r="AI108" s="91">
        <v>4.2856082913888718E-2</v>
      </c>
      <c r="AJ108" s="92">
        <v>0</v>
      </c>
      <c r="AK108" s="93">
        <v>0</v>
      </c>
      <c r="AL108" s="93">
        <v>0</v>
      </c>
    </row>
    <row r="109" spans="1:38" ht="13" x14ac:dyDescent="0.3">
      <c r="A109" s="71">
        <v>1977</v>
      </c>
      <c r="B109" s="718">
        <v>24</v>
      </c>
      <c r="C109" s="89">
        <v>78.897153549999999</v>
      </c>
      <c r="D109" s="90">
        <v>140.04616748699999</v>
      </c>
      <c r="E109" s="91">
        <v>44.135565845560009</v>
      </c>
      <c r="F109" s="89">
        <v>13.07110299</v>
      </c>
      <c r="G109" s="90">
        <v>18.758259500000001</v>
      </c>
      <c r="H109" s="91">
        <v>3.2632992914213532</v>
      </c>
      <c r="I109" s="89">
        <v>8.2550542799999995</v>
      </c>
      <c r="J109" s="90">
        <v>7.4702299534999996</v>
      </c>
      <c r="K109" s="91">
        <v>7.0140315520264211</v>
      </c>
      <c r="L109" s="89">
        <v>2.4550260000000001E-2</v>
      </c>
      <c r="M109" s="90">
        <v>0.1157164905</v>
      </c>
      <c r="N109" s="91">
        <v>0.11078730112127996</v>
      </c>
      <c r="O109" s="89">
        <v>8.4933927811550153E-2</v>
      </c>
      <c r="P109" s="90">
        <v>9.6190366683552839E-2</v>
      </c>
      <c r="Q109" s="91">
        <v>0.10038738749745661</v>
      </c>
      <c r="R109" s="89">
        <v>2.4698495525160419E-2</v>
      </c>
      <c r="S109" s="90">
        <v>2.9528585866261399E-2</v>
      </c>
      <c r="T109" s="91">
        <v>0.10291506877380979</v>
      </c>
      <c r="U109" s="89">
        <v>9.4077109000000006E-2</v>
      </c>
      <c r="V109" s="90">
        <v>0.137665192805</v>
      </c>
      <c r="W109" s="91">
        <v>4.0974989932158958E-2</v>
      </c>
      <c r="X109" s="89">
        <v>5.5835297999999997E-3</v>
      </c>
      <c r="Y109" s="90">
        <v>1.2303010329999999E-2</v>
      </c>
      <c r="Z109" s="91">
        <v>2.0377710246360183E-3</v>
      </c>
      <c r="AA109" s="89">
        <v>0.33977268919999998</v>
      </c>
      <c r="AB109" s="90">
        <v>0.49597288268</v>
      </c>
      <c r="AC109" s="91">
        <v>0.10987962010523185</v>
      </c>
      <c r="AD109" s="89">
        <v>4.0763562599999997E-2</v>
      </c>
      <c r="AE109" s="90">
        <v>0.11303238291499999</v>
      </c>
      <c r="AF109" s="91">
        <v>1.8012958169001572E-2</v>
      </c>
      <c r="AG109" s="89">
        <v>0.25059028039999998</v>
      </c>
      <c r="AH109" s="90">
        <v>0.39185207824000001</v>
      </c>
      <c r="AI109" s="91">
        <v>4.3246409340324983E-2</v>
      </c>
      <c r="AJ109" s="92">
        <v>0</v>
      </c>
      <c r="AK109" s="93">
        <v>0</v>
      </c>
      <c r="AL109" s="93">
        <v>0</v>
      </c>
    </row>
    <row r="110" spans="1:38" ht="13" x14ac:dyDescent="0.3">
      <c r="A110" s="71">
        <v>1977</v>
      </c>
      <c r="B110" s="718">
        <v>25</v>
      </c>
      <c r="C110" s="89">
        <v>78.897153549999999</v>
      </c>
      <c r="D110" s="90">
        <v>140.04616748699999</v>
      </c>
      <c r="E110" s="91">
        <v>44.47232433013793</v>
      </c>
      <c r="F110" s="89">
        <v>13.07110299</v>
      </c>
      <c r="G110" s="90">
        <v>18.758259500000001</v>
      </c>
      <c r="H110" s="91">
        <v>3.2866897968790827</v>
      </c>
      <c r="I110" s="89">
        <v>8.2550542799999995</v>
      </c>
      <c r="J110" s="90">
        <v>7.4702299534999996</v>
      </c>
      <c r="K110" s="91">
        <v>7.043122816134801</v>
      </c>
      <c r="L110" s="89">
        <v>2.4550260000000001E-2</v>
      </c>
      <c r="M110" s="90">
        <v>0.1157164905</v>
      </c>
      <c r="N110" s="91">
        <v>0.11131715660111495</v>
      </c>
      <c r="O110" s="89">
        <v>8.4933927811550153E-2</v>
      </c>
      <c r="P110" s="90">
        <v>9.6190366683552839E-2</v>
      </c>
      <c r="Q110" s="91">
        <v>0.10145555857126122</v>
      </c>
      <c r="R110" s="89">
        <v>2.4698495525160419E-2</v>
      </c>
      <c r="S110" s="90">
        <v>2.9528585866261399E-2</v>
      </c>
      <c r="T110" s="91">
        <v>0.10405928752263655</v>
      </c>
      <c r="U110" s="89">
        <v>9.4077109000000006E-2</v>
      </c>
      <c r="V110" s="90">
        <v>0.137665192805</v>
      </c>
      <c r="W110" s="91">
        <v>4.1486681761462425E-2</v>
      </c>
      <c r="X110" s="89">
        <v>5.5835297999999997E-3</v>
      </c>
      <c r="Y110" s="90">
        <v>1.2303010329999999E-2</v>
      </c>
      <c r="Z110" s="91">
        <v>2.052355182308794E-3</v>
      </c>
      <c r="AA110" s="89">
        <v>0.33977268919999998</v>
      </c>
      <c r="AB110" s="90">
        <v>0.49597288268</v>
      </c>
      <c r="AC110" s="91">
        <v>0.11022473996107861</v>
      </c>
      <c r="AD110" s="89">
        <v>4.0763562599999997E-2</v>
      </c>
      <c r="AE110" s="90">
        <v>0.11303238291499999</v>
      </c>
      <c r="AF110" s="91">
        <v>1.8061423355526924E-2</v>
      </c>
      <c r="AG110" s="89">
        <v>0.25059028039999998</v>
      </c>
      <c r="AH110" s="90">
        <v>0.39185207824000001</v>
      </c>
      <c r="AI110" s="91">
        <v>4.3556039175893978E-2</v>
      </c>
      <c r="AJ110" s="92">
        <v>0</v>
      </c>
      <c r="AK110" s="93">
        <v>0</v>
      </c>
      <c r="AL110" s="93">
        <v>0</v>
      </c>
    </row>
    <row r="111" spans="1:38" ht="13" x14ac:dyDescent="0.3">
      <c r="A111" s="71">
        <v>1977</v>
      </c>
      <c r="B111" s="718">
        <v>26</v>
      </c>
      <c r="C111" s="89">
        <v>78.897153549999999</v>
      </c>
      <c r="D111" s="90">
        <v>140.04616748699999</v>
      </c>
      <c r="E111" s="91">
        <v>44.707079045784859</v>
      </c>
      <c r="F111" s="89">
        <v>13.07110299</v>
      </c>
      <c r="G111" s="90">
        <v>18.758259500000001</v>
      </c>
      <c r="H111" s="91">
        <v>3.3014504697174973</v>
      </c>
      <c r="I111" s="89">
        <v>8.2550542799999995</v>
      </c>
      <c r="J111" s="90">
        <v>7.4702299534999996</v>
      </c>
      <c r="K111" s="91">
        <v>7.0599369282491136</v>
      </c>
      <c r="L111" s="89">
        <v>2.4550260000000001E-2</v>
      </c>
      <c r="M111" s="90">
        <v>0.1157164905</v>
      </c>
      <c r="N111" s="91">
        <v>0.11164996418338861</v>
      </c>
      <c r="O111" s="89">
        <v>8.4933927811550153E-2</v>
      </c>
      <c r="P111" s="90">
        <v>9.6190366683552839E-2</v>
      </c>
      <c r="Q111" s="91">
        <v>0.10209542221388662</v>
      </c>
      <c r="R111" s="89">
        <v>2.4698495525160419E-2</v>
      </c>
      <c r="S111" s="90">
        <v>2.9528585866261399E-2</v>
      </c>
      <c r="T111" s="91">
        <v>0.10477802489110839</v>
      </c>
      <c r="U111" s="89">
        <v>9.4077109000000006E-2</v>
      </c>
      <c r="V111" s="90">
        <v>0.137665192805</v>
      </c>
      <c r="W111" s="91">
        <v>4.17549911683033E-2</v>
      </c>
      <c r="X111" s="89">
        <v>5.5835297999999997E-3</v>
      </c>
      <c r="Y111" s="90">
        <v>1.2303010329999999E-2</v>
      </c>
      <c r="Z111" s="91">
        <v>2.0615648898767202E-3</v>
      </c>
      <c r="AA111" s="89">
        <v>0.33977268919999998</v>
      </c>
      <c r="AB111" s="90">
        <v>0.49597288268</v>
      </c>
      <c r="AC111" s="91">
        <v>0.11070165100941676</v>
      </c>
      <c r="AD111" s="89">
        <v>4.0763562599999997E-2</v>
      </c>
      <c r="AE111" s="90">
        <v>0.11303238291499999</v>
      </c>
      <c r="AF111" s="91">
        <v>1.8138387648501269E-2</v>
      </c>
      <c r="AG111" s="89">
        <v>0.25059028039999998</v>
      </c>
      <c r="AH111" s="90">
        <v>0.39185207824000001</v>
      </c>
      <c r="AI111" s="91">
        <v>4.3762871253177175E-2</v>
      </c>
      <c r="AJ111" s="92">
        <v>0</v>
      </c>
      <c r="AK111" s="93">
        <v>0</v>
      </c>
      <c r="AL111" s="93">
        <v>0</v>
      </c>
    </row>
    <row r="112" spans="1:38" ht="13" x14ac:dyDescent="0.3">
      <c r="A112" s="71">
        <v>1977</v>
      </c>
      <c r="B112" s="718">
        <v>27</v>
      </c>
      <c r="C112" s="89">
        <v>78.897153549999999</v>
      </c>
      <c r="D112" s="90">
        <v>140.04616748699999</v>
      </c>
      <c r="E112" s="91">
        <v>44.892662375893742</v>
      </c>
      <c r="F112" s="89">
        <v>13.07110299</v>
      </c>
      <c r="G112" s="90">
        <v>18.758259500000001</v>
      </c>
      <c r="H112" s="91">
        <v>3.3136092358055866</v>
      </c>
      <c r="I112" s="89">
        <v>8.2550542799999995</v>
      </c>
      <c r="J112" s="90">
        <v>7.4702299534999996</v>
      </c>
      <c r="K112" s="91">
        <v>7.0743832187445603</v>
      </c>
      <c r="L112" s="89">
        <v>2.4550260000000001E-2</v>
      </c>
      <c r="M112" s="90">
        <v>0.1157164905</v>
      </c>
      <c r="N112" s="91">
        <v>0.11192484635535892</v>
      </c>
      <c r="O112" s="89">
        <v>8.4933927811550153E-2</v>
      </c>
      <c r="P112" s="90">
        <v>9.6190366683552839E-2</v>
      </c>
      <c r="Q112" s="91">
        <v>0.1026358517784953</v>
      </c>
      <c r="R112" s="89">
        <v>2.4698495525160419E-2</v>
      </c>
      <c r="S112" s="90">
        <v>2.9528585866261399E-2</v>
      </c>
      <c r="T112" s="91">
        <v>0.10537175665946094</v>
      </c>
      <c r="U112" s="89">
        <v>9.4077109000000006E-2</v>
      </c>
      <c r="V112" s="90">
        <v>0.137665192805</v>
      </c>
      <c r="W112" s="91">
        <v>4.2026651578683072E-2</v>
      </c>
      <c r="X112" s="89">
        <v>5.5835297999999997E-3</v>
      </c>
      <c r="Y112" s="90">
        <v>1.2303010329999999E-2</v>
      </c>
      <c r="Z112" s="91">
        <v>2.0691511128335636E-3</v>
      </c>
      <c r="AA112" s="89">
        <v>0.33977268919999998</v>
      </c>
      <c r="AB112" s="90">
        <v>0.49597288268</v>
      </c>
      <c r="AC112" s="91">
        <v>0.11108656140071541</v>
      </c>
      <c r="AD112" s="89">
        <v>4.0763562599999997E-2</v>
      </c>
      <c r="AE112" s="90">
        <v>0.11303238291499999</v>
      </c>
      <c r="AF112" s="91">
        <v>1.8199783478395518E-2</v>
      </c>
      <c r="AG112" s="89">
        <v>0.25059028039999998</v>
      </c>
      <c r="AH112" s="90">
        <v>0.39185207824000001</v>
      </c>
      <c r="AI112" s="91">
        <v>4.3940777273192524E-2</v>
      </c>
      <c r="AJ112" s="92">
        <v>0</v>
      </c>
      <c r="AK112" s="93">
        <v>0</v>
      </c>
      <c r="AL112" s="93">
        <v>0</v>
      </c>
    </row>
    <row r="113" spans="1:38" ht="13" x14ac:dyDescent="0.3">
      <c r="A113" s="71">
        <v>1977</v>
      </c>
      <c r="B113" s="718">
        <v>28</v>
      </c>
      <c r="C113" s="89">
        <v>78.897153549999999</v>
      </c>
      <c r="D113" s="90">
        <v>140.04616748699999</v>
      </c>
      <c r="E113" s="91">
        <v>45.048426629736348</v>
      </c>
      <c r="F113" s="89">
        <v>13.07110299</v>
      </c>
      <c r="G113" s="90">
        <v>18.758259500000001</v>
      </c>
      <c r="H113" s="91">
        <v>3.3246726212101327</v>
      </c>
      <c r="I113" s="89">
        <v>8.2550542799999995</v>
      </c>
      <c r="J113" s="90">
        <v>7.4702299534999996</v>
      </c>
      <c r="K113" s="91">
        <v>7.088502013671012</v>
      </c>
      <c r="L113" s="89">
        <v>2.4550260000000001E-2</v>
      </c>
      <c r="M113" s="90">
        <v>0.1157164905</v>
      </c>
      <c r="N113" s="91">
        <v>0.11217655920796445</v>
      </c>
      <c r="O113" s="89">
        <v>8.4933927811550153E-2</v>
      </c>
      <c r="P113" s="90">
        <v>9.6190366683552839E-2</v>
      </c>
      <c r="Q113" s="91">
        <v>0.10314940337079503</v>
      </c>
      <c r="R113" s="89">
        <v>2.4698495525160419E-2</v>
      </c>
      <c r="S113" s="90">
        <v>2.9528585866261399E-2</v>
      </c>
      <c r="T113" s="91">
        <v>0.10591545141129403</v>
      </c>
      <c r="U113" s="89">
        <v>9.4077109000000006E-2</v>
      </c>
      <c r="V113" s="90">
        <v>0.137665192805</v>
      </c>
      <c r="W113" s="91">
        <v>4.2356326069816957E-2</v>
      </c>
      <c r="X113" s="89">
        <v>5.5835297999999997E-3</v>
      </c>
      <c r="Y113" s="90">
        <v>1.2303010329999999E-2</v>
      </c>
      <c r="Z113" s="91">
        <v>2.0760426723002027E-3</v>
      </c>
      <c r="AA113" s="89">
        <v>0.33977268919999998</v>
      </c>
      <c r="AB113" s="90">
        <v>0.49597288268</v>
      </c>
      <c r="AC113" s="91">
        <v>0.11142267028306133</v>
      </c>
      <c r="AD113" s="89">
        <v>4.0763562599999997E-2</v>
      </c>
      <c r="AE113" s="90">
        <v>0.11303238291499999</v>
      </c>
      <c r="AF113" s="91">
        <v>1.8252339179066848E-2</v>
      </c>
      <c r="AG113" s="89">
        <v>0.25059028039999998</v>
      </c>
      <c r="AH113" s="90">
        <v>0.39185207824000001</v>
      </c>
      <c r="AI113" s="91">
        <v>4.411487782738692E-2</v>
      </c>
      <c r="AJ113" s="92">
        <v>0</v>
      </c>
      <c r="AK113" s="93">
        <v>0</v>
      </c>
      <c r="AL113" s="93">
        <v>0</v>
      </c>
    </row>
    <row r="114" spans="1:38" ht="13" x14ac:dyDescent="0.3">
      <c r="A114" s="71">
        <v>1977</v>
      </c>
      <c r="B114" s="718">
        <v>29</v>
      </c>
      <c r="C114" s="89">
        <v>78.897153549999999</v>
      </c>
      <c r="D114" s="90">
        <v>140.04616748699999</v>
      </c>
      <c r="E114" s="91">
        <v>45.19594803307475</v>
      </c>
      <c r="F114" s="89">
        <v>13.07110299</v>
      </c>
      <c r="G114" s="90">
        <v>18.758259500000001</v>
      </c>
      <c r="H114" s="91">
        <v>3.3350274434344991</v>
      </c>
      <c r="I114" s="89">
        <v>8.2550542799999995</v>
      </c>
      <c r="J114" s="90">
        <v>7.4702299534999996</v>
      </c>
      <c r="K114" s="91">
        <v>7.1014284749685448</v>
      </c>
      <c r="L114" s="89">
        <v>2.4550260000000001E-2</v>
      </c>
      <c r="M114" s="90">
        <v>0.1157164905</v>
      </c>
      <c r="N114" s="91">
        <v>0.11241013831676262</v>
      </c>
      <c r="O114" s="89">
        <v>8.4933927811550153E-2</v>
      </c>
      <c r="P114" s="90">
        <v>9.6190366683552839E-2</v>
      </c>
      <c r="Q114" s="91">
        <v>0.10362356973215907</v>
      </c>
      <c r="R114" s="89">
        <v>2.4698495525160419E-2</v>
      </c>
      <c r="S114" s="90">
        <v>2.9528585866261399E-2</v>
      </c>
      <c r="T114" s="91">
        <v>0.10641969145479133</v>
      </c>
      <c r="U114" s="89">
        <v>9.4077109000000006E-2</v>
      </c>
      <c r="V114" s="90">
        <v>0.137665192805</v>
      </c>
      <c r="W114" s="91">
        <v>4.2644640423055442E-2</v>
      </c>
      <c r="X114" s="89">
        <v>5.5835297999999997E-3</v>
      </c>
      <c r="Y114" s="90">
        <v>1.2303010329999999E-2</v>
      </c>
      <c r="Z114" s="91">
        <v>2.082503549009978E-3</v>
      </c>
      <c r="AA114" s="89">
        <v>0.33977268919999998</v>
      </c>
      <c r="AB114" s="90">
        <v>0.49597288268</v>
      </c>
      <c r="AC114" s="91">
        <v>0.11174131666588173</v>
      </c>
      <c r="AD114" s="89">
        <v>4.0763562599999997E-2</v>
      </c>
      <c r="AE114" s="90">
        <v>0.11303238291499999</v>
      </c>
      <c r="AF114" s="91">
        <v>1.8302468496228963E-2</v>
      </c>
      <c r="AG114" s="89">
        <v>0.25059028039999998</v>
      </c>
      <c r="AH114" s="90">
        <v>0.39185207824000001</v>
      </c>
      <c r="AI114" s="91">
        <v>4.4274957781919221E-2</v>
      </c>
      <c r="AJ114" s="92">
        <v>0</v>
      </c>
      <c r="AK114" s="93">
        <v>0</v>
      </c>
      <c r="AL114" s="93">
        <v>0</v>
      </c>
    </row>
    <row r="115" spans="1:38" ht="13" x14ac:dyDescent="0.3">
      <c r="A115" s="71">
        <v>1977</v>
      </c>
      <c r="B115" s="718">
        <v>30</v>
      </c>
      <c r="C115" s="89">
        <v>78.897153549999999</v>
      </c>
      <c r="D115" s="90">
        <v>140.04616748699999</v>
      </c>
      <c r="E115" s="91">
        <v>43.745102822787821</v>
      </c>
      <c r="F115" s="89">
        <v>13.07110299</v>
      </c>
      <c r="G115" s="90">
        <v>18.758259500000001</v>
      </c>
      <c r="H115" s="91">
        <v>3.209236649579791</v>
      </c>
      <c r="I115" s="89">
        <v>8.2550542799999995</v>
      </c>
      <c r="J115" s="90">
        <v>7.4702299534999996</v>
      </c>
      <c r="K115" s="91">
        <v>6.9928070707322529</v>
      </c>
      <c r="L115" s="89">
        <v>2.4550260000000001E-2</v>
      </c>
      <c r="M115" s="90">
        <v>0.1157164905</v>
      </c>
      <c r="N115" s="91">
        <v>0.11223219345787647</v>
      </c>
      <c r="O115" s="89">
        <v>8.4933927811550153E-2</v>
      </c>
      <c r="P115" s="90">
        <v>9.6190366683552839E-2</v>
      </c>
      <c r="Q115" s="91">
        <v>0.10193042637454454</v>
      </c>
      <c r="R115" s="89">
        <v>2.4698495525160419E-2</v>
      </c>
      <c r="S115" s="90">
        <v>2.9528585866261399E-2</v>
      </c>
      <c r="T115" s="91">
        <v>0.10688113699878544</v>
      </c>
      <c r="U115" s="89">
        <v>9.4077109000000006E-2</v>
      </c>
      <c r="V115" s="90">
        <v>0.137665192805</v>
      </c>
      <c r="W115" s="91">
        <v>4.4037136412564654E-2</v>
      </c>
      <c r="X115" s="89">
        <v>5.5835297999999997E-3</v>
      </c>
      <c r="Y115" s="90">
        <v>1.2303010329999999E-2</v>
      </c>
      <c r="Z115" s="91">
        <v>2.0039502352463563E-3</v>
      </c>
      <c r="AA115" s="89">
        <v>0.33977268919999998</v>
      </c>
      <c r="AB115" s="90">
        <v>0.49597288268</v>
      </c>
      <c r="AC115" s="91">
        <v>0.10445395033631891</v>
      </c>
      <c r="AD115" s="89">
        <v>4.0763562599999997E-2</v>
      </c>
      <c r="AE115" s="90">
        <v>0.11303238291499999</v>
      </c>
      <c r="AF115" s="91">
        <v>1.7347163314707911E-2</v>
      </c>
      <c r="AG115" s="89">
        <v>0.25059028039999998</v>
      </c>
      <c r="AH115" s="90">
        <v>0.39185207824000001</v>
      </c>
      <c r="AI115" s="91">
        <v>4.3683099322308565E-2</v>
      </c>
      <c r="AJ115" s="92">
        <v>0</v>
      </c>
      <c r="AK115" s="93">
        <v>0</v>
      </c>
      <c r="AL115" s="93">
        <v>0</v>
      </c>
    </row>
    <row r="116" spans="1:38" ht="13" x14ac:dyDescent="0.3">
      <c r="A116" s="71">
        <v>1977</v>
      </c>
      <c r="B116" s="718">
        <v>31</v>
      </c>
      <c r="C116" s="89">
        <v>78.897153549999999</v>
      </c>
      <c r="D116" s="90">
        <v>140.04616748699999</v>
      </c>
      <c r="E116" s="91">
        <v>43.745102822787821</v>
      </c>
      <c r="F116" s="89">
        <v>13.07110299</v>
      </c>
      <c r="G116" s="90">
        <v>18.758259500000001</v>
      </c>
      <c r="H116" s="91">
        <v>3.209236649579791</v>
      </c>
      <c r="I116" s="89">
        <v>8.2550542799999995</v>
      </c>
      <c r="J116" s="90">
        <v>7.4702299534999996</v>
      </c>
      <c r="K116" s="91">
        <v>6.9928070707322529</v>
      </c>
      <c r="L116" s="89">
        <v>2.4550260000000001E-2</v>
      </c>
      <c r="M116" s="90">
        <v>0.1157164905</v>
      </c>
      <c r="N116" s="91">
        <v>0.11223219345787647</v>
      </c>
      <c r="O116" s="89">
        <v>8.4933927811550153E-2</v>
      </c>
      <c r="P116" s="90">
        <v>9.6190366683552839E-2</v>
      </c>
      <c r="Q116" s="91">
        <v>0.10193042637454454</v>
      </c>
      <c r="R116" s="89">
        <v>2.4698495525160419E-2</v>
      </c>
      <c r="S116" s="90">
        <v>2.9528585866261399E-2</v>
      </c>
      <c r="T116" s="91">
        <v>0.10688113699878544</v>
      </c>
      <c r="U116" s="89">
        <v>9.4077109000000006E-2</v>
      </c>
      <c r="V116" s="90">
        <v>0.137665192805</v>
      </c>
      <c r="W116" s="91">
        <v>4.4037136412564654E-2</v>
      </c>
      <c r="X116" s="89">
        <v>5.5835297999999997E-3</v>
      </c>
      <c r="Y116" s="90">
        <v>1.2303010329999999E-2</v>
      </c>
      <c r="Z116" s="91">
        <v>2.0039502352463563E-3</v>
      </c>
      <c r="AA116" s="89">
        <v>0.33977268919999998</v>
      </c>
      <c r="AB116" s="90">
        <v>0.49597288268</v>
      </c>
      <c r="AC116" s="91">
        <v>0.10445395033631891</v>
      </c>
      <c r="AD116" s="89">
        <v>4.0763562599999997E-2</v>
      </c>
      <c r="AE116" s="90">
        <v>0.11303238291499999</v>
      </c>
      <c r="AF116" s="91">
        <v>1.7347163314707911E-2</v>
      </c>
      <c r="AG116" s="89">
        <v>0.25059028039999998</v>
      </c>
      <c r="AH116" s="90">
        <v>0.39185207824000001</v>
      </c>
      <c r="AI116" s="91">
        <v>4.3683099322308565E-2</v>
      </c>
      <c r="AJ116" s="94">
        <v>0</v>
      </c>
      <c r="AK116" s="95">
        <v>0</v>
      </c>
      <c r="AL116" s="95">
        <v>0</v>
      </c>
    </row>
    <row r="117" spans="1:38" ht="13" x14ac:dyDescent="0.3">
      <c r="A117" s="71">
        <v>1977</v>
      </c>
      <c r="B117" s="718">
        <v>32</v>
      </c>
      <c r="C117" s="89">
        <v>78.897153549999999</v>
      </c>
      <c r="D117" s="90">
        <v>140.04616748699999</v>
      </c>
      <c r="E117" s="91">
        <v>43.745102822787821</v>
      </c>
      <c r="F117" s="89">
        <v>13.07110299</v>
      </c>
      <c r="G117" s="90">
        <v>18.758259500000001</v>
      </c>
      <c r="H117" s="91">
        <v>3.209236649579791</v>
      </c>
      <c r="I117" s="89">
        <v>8.2550542799999995</v>
      </c>
      <c r="J117" s="90">
        <v>7.4702299534999996</v>
      </c>
      <c r="K117" s="91">
        <v>6.9928070707322529</v>
      </c>
      <c r="L117" s="89">
        <v>2.4550260000000001E-2</v>
      </c>
      <c r="M117" s="90">
        <v>0.1157164905</v>
      </c>
      <c r="N117" s="91">
        <v>0.11223219345787647</v>
      </c>
      <c r="O117" s="89">
        <v>8.4933927811550153E-2</v>
      </c>
      <c r="P117" s="90">
        <v>9.6190366683552839E-2</v>
      </c>
      <c r="Q117" s="91">
        <v>0.10193042637454454</v>
      </c>
      <c r="R117" s="89">
        <v>2.4698495525160419E-2</v>
      </c>
      <c r="S117" s="90">
        <v>2.9528585866261399E-2</v>
      </c>
      <c r="T117" s="91">
        <v>0.10688113699878544</v>
      </c>
      <c r="U117" s="89">
        <v>9.4077109000000006E-2</v>
      </c>
      <c r="V117" s="90">
        <v>0.137665192805</v>
      </c>
      <c r="W117" s="91">
        <v>4.4037136412564654E-2</v>
      </c>
      <c r="X117" s="89">
        <v>5.5835297999999997E-3</v>
      </c>
      <c r="Y117" s="90">
        <v>1.2303010329999999E-2</v>
      </c>
      <c r="Z117" s="91">
        <v>2.0039502352463563E-3</v>
      </c>
      <c r="AA117" s="89">
        <v>0.33977268919999998</v>
      </c>
      <c r="AB117" s="90">
        <v>0.49597288268</v>
      </c>
      <c r="AC117" s="91">
        <v>0.10445395033631891</v>
      </c>
      <c r="AD117" s="89">
        <v>4.0763562599999997E-2</v>
      </c>
      <c r="AE117" s="90">
        <v>0.11303238291499999</v>
      </c>
      <c r="AF117" s="91">
        <v>1.7347163314707911E-2</v>
      </c>
      <c r="AG117" s="89">
        <v>0.25059028039999998</v>
      </c>
      <c r="AH117" s="90">
        <v>0.39185207824000001</v>
      </c>
      <c r="AI117" s="91">
        <v>4.3683099322308565E-2</v>
      </c>
      <c r="AJ117" s="94">
        <v>0</v>
      </c>
      <c r="AK117" s="95">
        <v>0</v>
      </c>
      <c r="AL117" s="95">
        <v>0</v>
      </c>
    </row>
    <row r="118" spans="1:38" ht="13" x14ac:dyDescent="0.3">
      <c r="A118" s="71">
        <v>1977</v>
      </c>
      <c r="B118" s="718">
        <v>33</v>
      </c>
      <c r="C118" s="89">
        <v>78.897153549999999</v>
      </c>
      <c r="D118" s="90">
        <v>140.04616748699999</v>
      </c>
      <c r="E118" s="91">
        <v>43.745102822787821</v>
      </c>
      <c r="F118" s="89">
        <v>13.07110299</v>
      </c>
      <c r="G118" s="90">
        <v>18.758259500000001</v>
      </c>
      <c r="H118" s="91">
        <v>3.209236649579791</v>
      </c>
      <c r="I118" s="89">
        <v>8.2550542799999995</v>
      </c>
      <c r="J118" s="90">
        <v>7.4702299534999996</v>
      </c>
      <c r="K118" s="91">
        <v>6.9928070707322529</v>
      </c>
      <c r="L118" s="89">
        <v>2.4550260000000001E-2</v>
      </c>
      <c r="M118" s="90">
        <v>0.1157164905</v>
      </c>
      <c r="N118" s="91">
        <v>0.11223219345787647</v>
      </c>
      <c r="O118" s="89">
        <v>8.4933927811550153E-2</v>
      </c>
      <c r="P118" s="90">
        <v>9.6190366683552839E-2</v>
      </c>
      <c r="Q118" s="91">
        <v>0.10193042637454454</v>
      </c>
      <c r="R118" s="89">
        <v>2.4698495525160419E-2</v>
      </c>
      <c r="S118" s="90">
        <v>2.9528585866261399E-2</v>
      </c>
      <c r="T118" s="91">
        <v>0.10688113699878544</v>
      </c>
      <c r="U118" s="89">
        <v>9.4077109000000006E-2</v>
      </c>
      <c r="V118" s="90">
        <v>0.137665192805</v>
      </c>
      <c r="W118" s="91">
        <v>4.4037136412564654E-2</v>
      </c>
      <c r="X118" s="89">
        <v>5.5835297999999997E-3</v>
      </c>
      <c r="Y118" s="90">
        <v>1.2303010329999999E-2</v>
      </c>
      <c r="Z118" s="91">
        <v>2.0039502352463563E-3</v>
      </c>
      <c r="AA118" s="89">
        <v>0.33977268919999998</v>
      </c>
      <c r="AB118" s="90">
        <v>0.49597288268</v>
      </c>
      <c r="AC118" s="91">
        <v>0.10445395033631891</v>
      </c>
      <c r="AD118" s="89">
        <v>4.0763562599999997E-2</v>
      </c>
      <c r="AE118" s="90">
        <v>0.11303238291499999</v>
      </c>
      <c r="AF118" s="91">
        <v>1.7347163314707911E-2</v>
      </c>
      <c r="AG118" s="89">
        <v>0.25059028039999998</v>
      </c>
      <c r="AH118" s="90">
        <v>0.39185207824000001</v>
      </c>
      <c r="AI118" s="91">
        <v>4.3683099322308565E-2</v>
      </c>
      <c r="AJ118" s="94">
        <v>0</v>
      </c>
      <c r="AK118" s="95">
        <v>0</v>
      </c>
      <c r="AL118" s="95">
        <v>0</v>
      </c>
    </row>
    <row r="119" spans="1:38" ht="13" x14ac:dyDescent="0.3">
      <c r="A119" s="71">
        <v>1977</v>
      </c>
      <c r="B119" s="718">
        <v>34</v>
      </c>
      <c r="C119" s="89">
        <v>78.897153549999999</v>
      </c>
      <c r="D119" s="90">
        <v>140.04616748699999</v>
      </c>
      <c r="E119" s="91">
        <v>43.745102822787821</v>
      </c>
      <c r="F119" s="89">
        <v>13.07110299</v>
      </c>
      <c r="G119" s="90">
        <v>18.758259500000001</v>
      </c>
      <c r="H119" s="91">
        <v>3.209236649579791</v>
      </c>
      <c r="I119" s="89">
        <v>8.2550542799999995</v>
      </c>
      <c r="J119" s="90">
        <v>7.4702299534999996</v>
      </c>
      <c r="K119" s="91">
        <v>6.9928070707322529</v>
      </c>
      <c r="L119" s="89">
        <v>2.4550260000000001E-2</v>
      </c>
      <c r="M119" s="90">
        <v>0.1157164905</v>
      </c>
      <c r="N119" s="91">
        <v>0.11223219345787647</v>
      </c>
      <c r="O119" s="89">
        <v>8.4933927811550153E-2</v>
      </c>
      <c r="P119" s="90">
        <v>9.6190366683552839E-2</v>
      </c>
      <c r="Q119" s="91">
        <v>0.10193042637454454</v>
      </c>
      <c r="R119" s="89">
        <v>2.4698495525160419E-2</v>
      </c>
      <c r="S119" s="90">
        <v>2.9528585866261399E-2</v>
      </c>
      <c r="T119" s="91">
        <v>0.10688113699878544</v>
      </c>
      <c r="U119" s="89">
        <v>9.4077109000000006E-2</v>
      </c>
      <c r="V119" s="90">
        <v>0.137665192805</v>
      </c>
      <c r="W119" s="91">
        <v>4.4037136412564654E-2</v>
      </c>
      <c r="X119" s="89">
        <v>5.5835297999999997E-3</v>
      </c>
      <c r="Y119" s="90">
        <v>1.2303010329999999E-2</v>
      </c>
      <c r="Z119" s="91">
        <v>2.0039502352463563E-3</v>
      </c>
      <c r="AA119" s="89">
        <v>0.33977268919999998</v>
      </c>
      <c r="AB119" s="90">
        <v>0.49597288268</v>
      </c>
      <c r="AC119" s="91">
        <v>0.10445395033631891</v>
      </c>
      <c r="AD119" s="89">
        <v>4.0763562599999997E-2</v>
      </c>
      <c r="AE119" s="90">
        <v>0.11303238291499999</v>
      </c>
      <c r="AF119" s="91">
        <v>1.7347163314707911E-2</v>
      </c>
      <c r="AG119" s="89">
        <v>0.25059028039999998</v>
      </c>
      <c r="AH119" s="90">
        <v>0.39185207824000001</v>
      </c>
      <c r="AI119" s="91">
        <v>4.3683099322308565E-2</v>
      </c>
      <c r="AJ119" s="94">
        <v>0</v>
      </c>
      <c r="AK119" s="95">
        <v>0</v>
      </c>
      <c r="AL119" s="95">
        <v>0</v>
      </c>
    </row>
    <row r="120" spans="1:38" ht="13" x14ac:dyDescent="0.3">
      <c r="A120" s="71">
        <v>1977</v>
      </c>
      <c r="B120" s="718">
        <v>35</v>
      </c>
      <c r="C120" s="89">
        <v>78.897153549999999</v>
      </c>
      <c r="D120" s="90">
        <v>140.04616748699999</v>
      </c>
      <c r="E120" s="91">
        <v>43.745102822787821</v>
      </c>
      <c r="F120" s="89">
        <v>13.07110299</v>
      </c>
      <c r="G120" s="90">
        <v>18.758259500000001</v>
      </c>
      <c r="H120" s="91">
        <v>3.209236649579791</v>
      </c>
      <c r="I120" s="89">
        <v>8.2550542799999995</v>
      </c>
      <c r="J120" s="90">
        <v>7.4702299534999996</v>
      </c>
      <c r="K120" s="91">
        <v>6.9928070707322529</v>
      </c>
      <c r="L120" s="89">
        <v>2.4550260000000001E-2</v>
      </c>
      <c r="M120" s="90">
        <v>0.1157164905</v>
      </c>
      <c r="N120" s="91">
        <v>0.11223219345787647</v>
      </c>
      <c r="O120" s="89">
        <v>8.4933927811550153E-2</v>
      </c>
      <c r="P120" s="90">
        <v>9.6190366683552839E-2</v>
      </c>
      <c r="Q120" s="91">
        <v>0.10193042637454454</v>
      </c>
      <c r="R120" s="89">
        <v>2.4698495525160419E-2</v>
      </c>
      <c r="S120" s="90">
        <v>2.9528585866261399E-2</v>
      </c>
      <c r="T120" s="91">
        <v>0.10688113699878544</v>
      </c>
      <c r="U120" s="89">
        <v>9.4077109000000006E-2</v>
      </c>
      <c r="V120" s="90">
        <v>0.137665192805</v>
      </c>
      <c r="W120" s="91">
        <v>4.4037136412564654E-2</v>
      </c>
      <c r="X120" s="89">
        <v>5.5835297999999997E-3</v>
      </c>
      <c r="Y120" s="90">
        <v>1.2303010329999999E-2</v>
      </c>
      <c r="Z120" s="91">
        <v>2.0039502352463563E-3</v>
      </c>
      <c r="AA120" s="89">
        <v>0.33977268919999998</v>
      </c>
      <c r="AB120" s="90">
        <v>0.49597288268</v>
      </c>
      <c r="AC120" s="91">
        <v>0.10445395033631891</v>
      </c>
      <c r="AD120" s="89">
        <v>4.0763562599999997E-2</v>
      </c>
      <c r="AE120" s="90">
        <v>0.11303238291499999</v>
      </c>
      <c r="AF120" s="91">
        <v>1.7347163314707911E-2</v>
      </c>
      <c r="AG120" s="89">
        <v>0.25059028039999998</v>
      </c>
      <c r="AH120" s="90">
        <v>0.39185207824000001</v>
      </c>
      <c r="AI120" s="91">
        <v>4.3683099322308565E-2</v>
      </c>
      <c r="AJ120" s="94">
        <v>0</v>
      </c>
      <c r="AK120" s="95">
        <v>0</v>
      </c>
      <c r="AL120" s="95">
        <v>0</v>
      </c>
    </row>
    <row r="121" spans="1:38" ht="13" x14ac:dyDescent="0.3">
      <c r="A121" s="71">
        <v>1977</v>
      </c>
      <c r="B121" s="718">
        <v>36</v>
      </c>
      <c r="C121" s="89">
        <v>78.897153549999999</v>
      </c>
      <c r="D121" s="90">
        <v>140.04616748699999</v>
      </c>
      <c r="E121" s="91">
        <v>43.745102822787821</v>
      </c>
      <c r="F121" s="89">
        <v>13.07110299</v>
      </c>
      <c r="G121" s="90">
        <v>18.758259500000001</v>
      </c>
      <c r="H121" s="91">
        <v>3.209236649579791</v>
      </c>
      <c r="I121" s="89">
        <v>8.2550542799999995</v>
      </c>
      <c r="J121" s="90">
        <v>7.4702299534999996</v>
      </c>
      <c r="K121" s="91">
        <v>6.9928070707322529</v>
      </c>
      <c r="L121" s="89">
        <v>2.4550260000000001E-2</v>
      </c>
      <c r="M121" s="90">
        <v>0.1157164905</v>
      </c>
      <c r="N121" s="91">
        <v>0.11223219345787647</v>
      </c>
      <c r="O121" s="89">
        <v>8.4933927811550153E-2</v>
      </c>
      <c r="P121" s="90">
        <v>9.6190366683552839E-2</v>
      </c>
      <c r="Q121" s="91">
        <v>0.10193042637454454</v>
      </c>
      <c r="R121" s="89">
        <v>2.4698495525160419E-2</v>
      </c>
      <c r="S121" s="90">
        <v>2.9528585866261399E-2</v>
      </c>
      <c r="T121" s="91">
        <v>0.10688113699878544</v>
      </c>
      <c r="U121" s="89">
        <v>9.4077109000000006E-2</v>
      </c>
      <c r="V121" s="90">
        <v>0.137665192805</v>
      </c>
      <c r="W121" s="91">
        <v>4.4037136412564654E-2</v>
      </c>
      <c r="X121" s="89">
        <v>5.5835297999999997E-3</v>
      </c>
      <c r="Y121" s="90">
        <v>1.2303010329999999E-2</v>
      </c>
      <c r="Z121" s="91">
        <v>2.0039502352463563E-3</v>
      </c>
      <c r="AA121" s="89">
        <v>0.33977268919999998</v>
      </c>
      <c r="AB121" s="90">
        <v>0.49597288268</v>
      </c>
      <c r="AC121" s="91">
        <v>0.10445395033631891</v>
      </c>
      <c r="AD121" s="89">
        <v>4.0763562599999997E-2</v>
      </c>
      <c r="AE121" s="90">
        <v>0.11303238291499999</v>
      </c>
      <c r="AF121" s="91">
        <v>1.7347163314707911E-2</v>
      </c>
      <c r="AG121" s="89">
        <v>0.25059028039999998</v>
      </c>
      <c r="AH121" s="90">
        <v>0.39185207824000001</v>
      </c>
      <c r="AI121" s="91">
        <v>4.3683099322308565E-2</v>
      </c>
      <c r="AJ121" s="94">
        <v>0</v>
      </c>
      <c r="AK121" s="95">
        <v>0</v>
      </c>
      <c r="AL121" s="95">
        <v>0</v>
      </c>
    </row>
    <row r="122" spans="1:38" ht="13" x14ac:dyDescent="0.3">
      <c r="A122" s="71">
        <v>1977</v>
      </c>
      <c r="B122" s="718">
        <v>37</v>
      </c>
      <c r="C122" s="89">
        <v>78.897153549999999</v>
      </c>
      <c r="D122" s="90">
        <v>140.04616748699999</v>
      </c>
      <c r="E122" s="91">
        <v>43.745102822787821</v>
      </c>
      <c r="F122" s="89">
        <v>13.07110299</v>
      </c>
      <c r="G122" s="90">
        <v>18.758259500000001</v>
      </c>
      <c r="H122" s="91">
        <v>3.209236649579791</v>
      </c>
      <c r="I122" s="89">
        <v>8.2550542799999995</v>
      </c>
      <c r="J122" s="90">
        <v>7.4702299534999996</v>
      </c>
      <c r="K122" s="91">
        <v>6.9928070707322529</v>
      </c>
      <c r="L122" s="89">
        <v>2.4550260000000001E-2</v>
      </c>
      <c r="M122" s="90">
        <v>0.1157164905</v>
      </c>
      <c r="N122" s="91">
        <v>0.11223219345787647</v>
      </c>
      <c r="O122" s="89">
        <v>8.4933927811550153E-2</v>
      </c>
      <c r="P122" s="90">
        <v>9.6190366683552839E-2</v>
      </c>
      <c r="Q122" s="91">
        <v>0.10193042637454454</v>
      </c>
      <c r="R122" s="89">
        <v>2.4698495525160419E-2</v>
      </c>
      <c r="S122" s="90">
        <v>2.9528585866261399E-2</v>
      </c>
      <c r="T122" s="91">
        <v>0.10688113699878544</v>
      </c>
      <c r="U122" s="89">
        <v>9.4077109000000006E-2</v>
      </c>
      <c r="V122" s="90">
        <v>0.137665192805</v>
      </c>
      <c r="W122" s="91">
        <v>4.4037136412564654E-2</v>
      </c>
      <c r="X122" s="89">
        <v>5.5835297999999997E-3</v>
      </c>
      <c r="Y122" s="90">
        <v>1.2303010329999999E-2</v>
      </c>
      <c r="Z122" s="91">
        <v>2.0039502352463563E-3</v>
      </c>
      <c r="AA122" s="89">
        <v>0.33977268919999998</v>
      </c>
      <c r="AB122" s="90">
        <v>0.49597288268</v>
      </c>
      <c r="AC122" s="91">
        <v>0.10445395033631891</v>
      </c>
      <c r="AD122" s="89">
        <v>4.0763562599999997E-2</v>
      </c>
      <c r="AE122" s="90">
        <v>0.11303238291499999</v>
      </c>
      <c r="AF122" s="91">
        <v>1.7347163314707911E-2</v>
      </c>
      <c r="AG122" s="89">
        <v>0.25059028039999998</v>
      </c>
      <c r="AH122" s="90">
        <v>0.39185207824000001</v>
      </c>
      <c r="AI122" s="91">
        <v>4.3683099322308565E-2</v>
      </c>
      <c r="AJ122" s="94">
        <v>0</v>
      </c>
      <c r="AK122" s="95">
        <v>0</v>
      </c>
      <c r="AL122" s="95">
        <v>0</v>
      </c>
    </row>
    <row r="123" spans="1:38" ht="13" x14ac:dyDescent="0.3">
      <c r="A123" s="71">
        <v>1977</v>
      </c>
      <c r="B123" s="718">
        <v>38</v>
      </c>
      <c r="C123" s="89">
        <v>78.897153549999999</v>
      </c>
      <c r="D123" s="90">
        <v>140.04616748699999</v>
      </c>
      <c r="E123" s="91">
        <v>43.745102822787821</v>
      </c>
      <c r="F123" s="89">
        <v>13.07110299</v>
      </c>
      <c r="G123" s="90">
        <v>18.758259500000001</v>
      </c>
      <c r="H123" s="91">
        <v>3.209236649579791</v>
      </c>
      <c r="I123" s="89">
        <v>8.2550542799999995</v>
      </c>
      <c r="J123" s="90">
        <v>7.4702299534999996</v>
      </c>
      <c r="K123" s="91">
        <v>6.9928070707322529</v>
      </c>
      <c r="L123" s="89">
        <v>2.4550260000000001E-2</v>
      </c>
      <c r="M123" s="90">
        <v>0.1157164905</v>
      </c>
      <c r="N123" s="91">
        <v>0.11223219345787647</v>
      </c>
      <c r="O123" s="89">
        <v>8.4933927811550153E-2</v>
      </c>
      <c r="P123" s="90">
        <v>9.6190366683552839E-2</v>
      </c>
      <c r="Q123" s="91">
        <v>0.10193042637454454</v>
      </c>
      <c r="R123" s="89">
        <v>2.4698495525160419E-2</v>
      </c>
      <c r="S123" s="90">
        <v>2.9528585866261399E-2</v>
      </c>
      <c r="T123" s="91">
        <v>0.10688113699878544</v>
      </c>
      <c r="U123" s="89">
        <v>9.4077109000000006E-2</v>
      </c>
      <c r="V123" s="90">
        <v>0.137665192805</v>
      </c>
      <c r="W123" s="91">
        <v>4.4037136412564654E-2</v>
      </c>
      <c r="X123" s="89">
        <v>5.5835297999999997E-3</v>
      </c>
      <c r="Y123" s="90">
        <v>1.2303010329999999E-2</v>
      </c>
      <c r="Z123" s="91">
        <v>2.0039502352463563E-3</v>
      </c>
      <c r="AA123" s="89">
        <v>0.33977268919999998</v>
      </c>
      <c r="AB123" s="90">
        <v>0.49597288268</v>
      </c>
      <c r="AC123" s="91">
        <v>0.10445395033631891</v>
      </c>
      <c r="AD123" s="89">
        <v>4.0763562599999997E-2</v>
      </c>
      <c r="AE123" s="90">
        <v>0.11303238291499999</v>
      </c>
      <c r="AF123" s="91">
        <v>1.7347163314707911E-2</v>
      </c>
      <c r="AG123" s="89">
        <v>0.25059028039999998</v>
      </c>
      <c r="AH123" s="90">
        <v>0.39185207824000001</v>
      </c>
      <c r="AI123" s="91">
        <v>4.3683099322308565E-2</v>
      </c>
      <c r="AJ123" s="94">
        <v>0</v>
      </c>
      <c r="AK123" s="95">
        <v>0</v>
      </c>
      <c r="AL123" s="95">
        <v>0</v>
      </c>
    </row>
    <row r="124" spans="1:38" ht="13.5" thickBot="1" x14ac:dyDescent="0.35">
      <c r="A124" s="73">
        <v>1977</v>
      </c>
      <c r="B124" s="719">
        <v>39</v>
      </c>
      <c r="C124" s="96">
        <v>78.897153549999999</v>
      </c>
      <c r="D124" s="97">
        <v>140.04616748699999</v>
      </c>
      <c r="E124" s="98">
        <v>43.745102822787821</v>
      </c>
      <c r="F124" s="96">
        <v>13.07110299</v>
      </c>
      <c r="G124" s="97">
        <v>18.758259500000001</v>
      </c>
      <c r="H124" s="98">
        <v>3.209236649579791</v>
      </c>
      <c r="I124" s="96">
        <v>8.2550542799999995</v>
      </c>
      <c r="J124" s="97">
        <v>7.4702299534999996</v>
      </c>
      <c r="K124" s="98">
        <v>6.9928070707322529</v>
      </c>
      <c r="L124" s="96">
        <v>2.4550260000000001E-2</v>
      </c>
      <c r="M124" s="97">
        <v>0.1157164905</v>
      </c>
      <c r="N124" s="98">
        <v>0.11223219345787647</v>
      </c>
      <c r="O124" s="96">
        <v>8.4933927811550153E-2</v>
      </c>
      <c r="P124" s="97">
        <v>9.6190366683552839E-2</v>
      </c>
      <c r="Q124" s="98">
        <v>0.10193042637454454</v>
      </c>
      <c r="R124" s="96">
        <v>2.4698495525160419E-2</v>
      </c>
      <c r="S124" s="97">
        <v>2.9528585866261399E-2</v>
      </c>
      <c r="T124" s="98">
        <v>0.10688113699878544</v>
      </c>
      <c r="U124" s="96">
        <v>9.4077109000000006E-2</v>
      </c>
      <c r="V124" s="97">
        <v>0.137665192805</v>
      </c>
      <c r="W124" s="98">
        <v>4.4037136412564654E-2</v>
      </c>
      <c r="X124" s="96">
        <v>5.5835297999999997E-3</v>
      </c>
      <c r="Y124" s="97">
        <v>1.2303010329999999E-2</v>
      </c>
      <c r="Z124" s="98">
        <v>2.0039502352463563E-3</v>
      </c>
      <c r="AA124" s="96">
        <v>0.33977268919999998</v>
      </c>
      <c r="AB124" s="97">
        <v>0.49597288268</v>
      </c>
      <c r="AC124" s="98">
        <v>0.10445395033631891</v>
      </c>
      <c r="AD124" s="96">
        <v>4.0763562599999997E-2</v>
      </c>
      <c r="AE124" s="97">
        <v>0.11303238291499999</v>
      </c>
      <c r="AF124" s="98">
        <v>1.7347163314707911E-2</v>
      </c>
      <c r="AG124" s="96">
        <v>0.25059028039999998</v>
      </c>
      <c r="AH124" s="97">
        <v>0.39185207824000001</v>
      </c>
      <c r="AI124" s="98">
        <v>4.3683099322308565E-2</v>
      </c>
      <c r="AJ124" s="99">
        <v>0</v>
      </c>
      <c r="AK124" s="100">
        <v>0</v>
      </c>
      <c r="AL124" s="100">
        <v>0</v>
      </c>
    </row>
    <row r="125" spans="1:38" ht="13" x14ac:dyDescent="0.3">
      <c r="A125" s="69">
        <v>1978</v>
      </c>
      <c r="B125" s="70">
        <v>0</v>
      </c>
      <c r="C125" s="84">
        <v>30.477902709999999</v>
      </c>
      <c r="D125" s="85">
        <v>54.126626021500002</v>
      </c>
      <c r="E125" s="86">
        <v>13.249831503343515</v>
      </c>
      <c r="F125" s="84">
        <v>3.4631827400000001</v>
      </c>
      <c r="G125" s="85">
        <v>10.162061126999999</v>
      </c>
      <c r="H125" s="86">
        <v>0.82488025579637891</v>
      </c>
      <c r="I125" s="84">
        <v>2.6382192199999999</v>
      </c>
      <c r="J125" s="85">
        <v>4.1401859889999999</v>
      </c>
      <c r="K125" s="86">
        <v>4.631388532627585</v>
      </c>
      <c r="L125" s="84">
        <v>3.3663249999999999E-2</v>
      </c>
      <c r="M125" s="85">
        <v>0.17778055849999999</v>
      </c>
      <c r="N125" s="86">
        <v>2.4556601517375289E-2</v>
      </c>
      <c r="O125" s="84">
        <v>8.3983146234380288E-2</v>
      </c>
      <c r="P125" s="85">
        <v>9.6190366683552839E-2</v>
      </c>
      <c r="Q125" s="86">
        <v>6.845945794622009E-2</v>
      </c>
      <c r="R125" s="84">
        <v>2.5518120651806822E-2</v>
      </c>
      <c r="S125" s="85">
        <v>2.9528585866261399E-2</v>
      </c>
      <c r="T125" s="86">
        <v>2.9226080477215623E-2</v>
      </c>
      <c r="U125" s="84">
        <v>1.6855622899999999E-2</v>
      </c>
      <c r="V125" s="85">
        <v>4.7228732039999999E-2</v>
      </c>
      <c r="W125" s="86">
        <v>5.7446014771161298E-3</v>
      </c>
      <c r="X125" s="84">
        <v>9.9998040000000006E-4</v>
      </c>
      <c r="Y125" s="85">
        <v>5.1560098900000004E-3</v>
      </c>
      <c r="Z125" s="86">
        <v>5.1509771023714726E-4</v>
      </c>
      <c r="AA125" s="84">
        <v>7.0825823900000001E-2</v>
      </c>
      <c r="AB125" s="85">
        <v>0.20172796740000001</v>
      </c>
      <c r="AC125" s="86">
        <v>4.2656653965754104E-2</v>
      </c>
      <c r="AD125" s="84">
        <v>6.7058572999999996E-3</v>
      </c>
      <c r="AE125" s="85">
        <v>4.194899941E-2</v>
      </c>
      <c r="AF125" s="86">
        <v>4.6789811962989532E-3</v>
      </c>
      <c r="AG125" s="84">
        <v>4.4735689799999999E-2</v>
      </c>
      <c r="AH125" s="85">
        <v>0.13773033865000001</v>
      </c>
      <c r="AI125" s="86">
        <v>8.8062687364920487E-3</v>
      </c>
      <c r="AJ125" s="87">
        <v>0</v>
      </c>
      <c r="AK125" s="88">
        <v>0</v>
      </c>
      <c r="AL125" s="88">
        <v>0</v>
      </c>
    </row>
    <row r="126" spans="1:38" ht="13" x14ac:dyDescent="0.3">
      <c r="A126" s="71">
        <v>1978</v>
      </c>
      <c r="B126" s="718">
        <v>1</v>
      </c>
      <c r="C126" s="89">
        <v>34.62405717</v>
      </c>
      <c r="D126" s="90">
        <v>60.123436019000003</v>
      </c>
      <c r="E126" s="91">
        <v>13.28098012373844</v>
      </c>
      <c r="F126" s="89">
        <v>4.1002338700000003</v>
      </c>
      <c r="G126" s="90">
        <v>10.703504336</v>
      </c>
      <c r="H126" s="91">
        <v>0.82751815498906534</v>
      </c>
      <c r="I126" s="89">
        <v>2.9758376499999999</v>
      </c>
      <c r="J126" s="90">
        <v>4.2824521014999997</v>
      </c>
      <c r="K126" s="91">
        <v>4.6428905890541978</v>
      </c>
      <c r="L126" s="89">
        <v>3.4863369999999998E-2</v>
      </c>
      <c r="M126" s="90">
        <v>0.17849562999999999</v>
      </c>
      <c r="N126" s="91">
        <v>2.4619679184476093E-2</v>
      </c>
      <c r="O126" s="89">
        <v>8.3983146234380288E-2</v>
      </c>
      <c r="P126" s="90">
        <v>9.6190366683552839E-2</v>
      </c>
      <c r="Q126" s="91">
        <v>6.7630252505792687E-2</v>
      </c>
      <c r="R126" s="89">
        <v>2.5518120651806822E-2</v>
      </c>
      <c r="S126" s="90">
        <v>2.9528585866261399E-2</v>
      </c>
      <c r="T126" s="91">
        <v>2.9331081698238198E-2</v>
      </c>
      <c r="U126" s="89">
        <v>2.18207612E-2</v>
      </c>
      <c r="V126" s="90">
        <v>5.1153257904999999E-2</v>
      </c>
      <c r="W126" s="91">
        <v>5.7518258506886666E-3</v>
      </c>
      <c r="X126" s="89">
        <v>1.2947324E-3</v>
      </c>
      <c r="Y126" s="90">
        <v>5.4788056350000003E-3</v>
      </c>
      <c r="Z126" s="91">
        <v>5.1674357186876963E-4</v>
      </c>
      <c r="AA126" s="89">
        <v>8.6649054000000003E-2</v>
      </c>
      <c r="AB126" s="90">
        <v>0.21479678447</v>
      </c>
      <c r="AC126" s="91">
        <v>4.2756170596529322E-2</v>
      </c>
      <c r="AD126" s="89">
        <v>8.6806495999999997E-3</v>
      </c>
      <c r="AE126" s="90">
        <v>4.4907587810000003E-2</v>
      </c>
      <c r="AF126" s="91">
        <v>4.6908195755769339E-3</v>
      </c>
      <c r="AG126" s="89">
        <v>5.7913895299999997E-2</v>
      </c>
      <c r="AH126" s="90">
        <v>0.14875794946500001</v>
      </c>
      <c r="AI126" s="91">
        <v>8.8318947015883584E-3</v>
      </c>
      <c r="AJ126" s="92">
        <v>0</v>
      </c>
      <c r="AK126" s="93">
        <v>0</v>
      </c>
      <c r="AL126" s="93">
        <v>0</v>
      </c>
    </row>
    <row r="127" spans="1:38" ht="13" x14ac:dyDescent="0.3">
      <c r="A127" s="71">
        <v>1978</v>
      </c>
      <c r="B127" s="718">
        <v>2</v>
      </c>
      <c r="C127" s="89">
        <v>41.907234699999997</v>
      </c>
      <c r="D127" s="90">
        <v>67.057840404000004</v>
      </c>
      <c r="E127" s="91">
        <v>20.167152993809346</v>
      </c>
      <c r="F127" s="89">
        <v>4.8624598900000002</v>
      </c>
      <c r="G127" s="90">
        <v>11.3543187565</v>
      </c>
      <c r="H127" s="91">
        <v>1.2306084133557256</v>
      </c>
      <c r="I127" s="89">
        <v>3.3456742099999999</v>
      </c>
      <c r="J127" s="90">
        <v>4.6532796794999998</v>
      </c>
      <c r="K127" s="91">
        <v>5.1571977172755208</v>
      </c>
      <c r="L127" s="89">
        <v>3.5263410000000002E-2</v>
      </c>
      <c r="M127" s="90">
        <v>0.16404418500000001</v>
      </c>
      <c r="N127" s="91">
        <v>2.8186626589386775E-2</v>
      </c>
      <c r="O127" s="89">
        <v>8.3983146234380288E-2</v>
      </c>
      <c r="P127" s="90">
        <v>9.6190366683552839E-2</v>
      </c>
      <c r="Q127" s="91">
        <v>0.1014600407255276</v>
      </c>
      <c r="R127" s="89">
        <v>2.5518120651806822E-2</v>
      </c>
      <c r="S127" s="90">
        <v>2.9528585866261399E-2</v>
      </c>
      <c r="T127" s="91">
        <v>6.0937258928487802E-2</v>
      </c>
      <c r="U127" s="89">
        <v>2.7350401199999999E-2</v>
      </c>
      <c r="V127" s="90">
        <v>5.5581029365E-2</v>
      </c>
      <c r="W127" s="91">
        <v>8.5867917580838594E-3</v>
      </c>
      <c r="X127" s="89">
        <v>1.6216997999999999E-3</v>
      </c>
      <c r="Y127" s="90">
        <v>5.8553784700000003E-3</v>
      </c>
      <c r="Z127" s="91">
        <v>7.6845400731403275E-4</v>
      </c>
      <c r="AA127" s="89">
        <v>0.10441471419999999</v>
      </c>
      <c r="AB127" s="90">
        <v>0.22984676746499999</v>
      </c>
      <c r="AC127" s="91">
        <v>6.3288901825452021E-2</v>
      </c>
      <c r="AD127" s="89">
        <v>1.08803645E-2</v>
      </c>
      <c r="AE127" s="90">
        <v>4.828514515E-2</v>
      </c>
      <c r="AF127" s="91">
        <v>6.9417487922086183E-3</v>
      </c>
      <c r="AG127" s="89">
        <v>7.2591533299999997E-2</v>
      </c>
      <c r="AH127" s="90">
        <v>0.161242341515</v>
      </c>
      <c r="AI127" s="91">
        <v>1.3079390329683548E-2</v>
      </c>
      <c r="AJ127" s="92">
        <v>0</v>
      </c>
      <c r="AK127" s="93">
        <v>0</v>
      </c>
      <c r="AL127" s="93">
        <v>0</v>
      </c>
    </row>
    <row r="128" spans="1:38" ht="13" x14ac:dyDescent="0.3">
      <c r="A128" s="71">
        <v>1978</v>
      </c>
      <c r="B128" s="718">
        <v>3</v>
      </c>
      <c r="C128" s="89">
        <v>48.483708649999997</v>
      </c>
      <c r="D128" s="90">
        <v>73.723498594000006</v>
      </c>
      <c r="E128" s="91">
        <v>13.342235376075699</v>
      </c>
      <c r="F128" s="89">
        <v>5.5718927699999998</v>
      </c>
      <c r="G128" s="90">
        <v>12.016893999000001</v>
      </c>
      <c r="H128" s="91">
        <v>0.83279829378236414</v>
      </c>
      <c r="I128" s="89">
        <v>3.69160603</v>
      </c>
      <c r="J128" s="90">
        <v>4.8569532755000004</v>
      </c>
      <c r="K128" s="91">
        <v>4.6479760779985204</v>
      </c>
      <c r="L128" s="89">
        <v>3.4563339999999998E-2</v>
      </c>
      <c r="M128" s="90">
        <v>0.15309308999999999</v>
      </c>
      <c r="N128" s="91">
        <v>2.4658393875780657E-2</v>
      </c>
      <c r="O128" s="89">
        <v>8.3983146234380288E-2</v>
      </c>
      <c r="P128" s="90">
        <v>9.6190366683552839E-2</v>
      </c>
      <c r="Q128" s="91">
        <v>6.8284165491402399E-2</v>
      </c>
      <c r="R128" s="89">
        <v>2.5518120651806822E-2</v>
      </c>
      <c r="S128" s="90">
        <v>2.9528585866261399E-2</v>
      </c>
      <c r="T128" s="91">
        <v>2.9765504175070914E-2</v>
      </c>
      <c r="U128" s="89">
        <v>3.2701410899999998E-2</v>
      </c>
      <c r="V128" s="90">
        <v>5.9869740859999999E-2</v>
      </c>
      <c r="W128" s="91">
        <v>5.7538981484930897E-3</v>
      </c>
      <c r="X128" s="89">
        <v>1.9396613E-3</v>
      </c>
      <c r="Y128" s="90">
        <v>6.2172350199999997E-3</v>
      </c>
      <c r="Z128" s="91">
        <v>5.20040601167636E-4</v>
      </c>
      <c r="AA128" s="89">
        <v>0.12175649650000001</v>
      </c>
      <c r="AB128" s="90">
        <v>0.24459853965</v>
      </c>
      <c r="AC128" s="91">
        <v>4.2912788649341949E-2</v>
      </c>
      <c r="AD128" s="89">
        <v>1.3009696100000001E-2</v>
      </c>
      <c r="AE128" s="90">
        <v>5.1571519045E-2</v>
      </c>
      <c r="AF128" s="91">
        <v>4.7108953864002856E-3</v>
      </c>
      <c r="AG128" s="89">
        <v>8.6791149100000006E-2</v>
      </c>
      <c r="AH128" s="90">
        <v>0.17333132646999999</v>
      </c>
      <c r="AI128" s="91">
        <v>8.8801379769133746E-3</v>
      </c>
      <c r="AJ128" s="92">
        <v>0</v>
      </c>
      <c r="AK128" s="93">
        <v>0</v>
      </c>
      <c r="AL128" s="93">
        <v>0</v>
      </c>
    </row>
    <row r="129" spans="1:38" ht="13" x14ac:dyDescent="0.3">
      <c r="A129" s="71">
        <v>1978</v>
      </c>
      <c r="B129" s="718">
        <v>4</v>
      </c>
      <c r="C129" s="89">
        <v>54.982995870000003</v>
      </c>
      <c r="D129" s="90">
        <v>79.878810281</v>
      </c>
      <c r="E129" s="91">
        <v>13.925095943831913</v>
      </c>
      <c r="F129" s="89">
        <v>6.2676875599999997</v>
      </c>
      <c r="G129" s="90">
        <v>12.648438843999999</v>
      </c>
      <c r="H129" s="91">
        <v>0.85130901553654348</v>
      </c>
      <c r="I129" s="89">
        <v>3.9667013</v>
      </c>
      <c r="J129" s="90">
        <v>4.9549376704999997</v>
      </c>
      <c r="K129" s="91">
        <v>4.6854137201376256</v>
      </c>
      <c r="L129" s="89">
        <v>3.5563440000000002E-2</v>
      </c>
      <c r="M129" s="90">
        <v>0.15408318900000001</v>
      </c>
      <c r="N129" s="91">
        <v>3.5340825197778973E-2</v>
      </c>
      <c r="O129" s="89">
        <v>8.3983146234380288E-2</v>
      </c>
      <c r="P129" s="90">
        <v>9.6190366683552839E-2</v>
      </c>
      <c r="Q129" s="91">
        <v>6.9580967921416562E-2</v>
      </c>
      <c r="R129" s="89">
        <v>2.5518120651806822E-2</v>
      </c>
      <c r="S129" s="90">
        <v>2.9528585866261399E-2</v>
      </c>
      <c r="T129" s="91">
        <v>3.0006262521925068E-2</v>
      </c>
      <c r="U129" s="89">
        <v>3.7931633100000001E-2</v>
      </c>
      <c r="V129" s="90">
        <v>6.4253653349999995E-2</v>
      </c>
      <c r="W129" s="91">
        <v>5.8596993615221684E-3</v>
      </c>
      <c r="X129" s="89">
        <v>2.2502893E-3</v>
      </c>
      <c r="Y129" s="90">
        <v>6.5782518400000004E-3</v>
      </c>
      <c r="Z129" s="91">
        <v>5.3160104367048653E-4</v>
      </c>
      <c r="AA129" s="89">
        <v>0.1388989591</v>
      </c>
      <c r="AB129" s="90">
        <v>0.25981027200500001</v>
      </c>
      <c r="AC129" s="91">
        <v>4.3787736185650093E-2</v>
      </c>
      <c r="AD129" s="89">
        <v>1.50898834E-2</v>
      </c>
      <c r="AE129" s="90">
        <v>5.4901694384999998E-2</v>
      </c>
      <c r="AF129" s="91">
        <v>4.8088139257529364E-3</v>
      </c>
      <c r="AG129" s="89">
        <v>0.1006732956</v>
      </c>
      <c r="AH129" s="90">
        <v>0.18565610599999999</v>
      </c>
      <c r="AI129" s="91">
        <v>9.0716722929562853E-3</v>
      </c>
      <c r="AJ129" s="92">
        <v>0</v>
      </c>
      <c r="AK129" s="93">
        <v>0</v>
      </c>
      <c r="AL129" s="93">
        <v>0</v>
      </c>
    </row>
    <row r="130" spans="1:38" ht="13" x14ac:dyDescent="0.3">
      <c r="A130" s="71">
        <v>1978</v>
      </c>
      <c r="B130" s="718">
        <v>5</v>
      </c>
      <c r="C130" s="89">
        <v>50.580167680000002</v>
      </c>
      <c r="D130" s="90">
        <v>76.789065588</v>
      </c>
      <c r="E130" s="91">
        <v>13.98482349984017</v>
      </c>
      <c r="F130" s="89">
        <v>6.2167921599999998</v>
      </c>
      <c r="G130" s="90">
        <v>12.6291981705</v>
      </c>
      <c r="H130" s="91">
        <v>0.85549518194274099</v>
      </c>
      <c r="I130" s="89">
        <v>4.2059609499999997</v>
      </c>
      <c r="J130" s="90">
        <v>5.0527143614999996</v>
      </c>
      <c r="K130" s="91">
        <v>4.6925965278303892</v>
      </c>
      <c r="L130" s="89">
        <v>3.506339E-2</v>
      </c>
      <c r="M130" s="90">
        <v>0.1477275535</v>
      </c>
      <c r="N130" s="91">
        <v>3.5403980671338736E-2</v>
      </c>
      <c r="O130" s="89">
        <v>8.3983146234380288E-2</v>
      </c>
      <c r="P130" s="90">
        <v>9.6190366683552839E-2</v>
      </c>
      <c r="Q130" s="91">
        <v>6.9734980940404798E-2</v>
      </c>
      <c r="R130" s="89">
        <v>2.5518120651806822E-2</v>
      </c>
      <c r="S130" s="90">
        <v>2.9528585866261399E-2</v>
      </c>
      <c r="T130" s="91">
        <v>3.0280887880012562E-2</v>
      </c>
      <c r="U130" s="89">
        <v>3.6647690900000002E-2</v>
      </c>
      <c r="V130" s="90">
        <v>6.2209142990000001E-2</v>
      </c>
      <c r="W130" s="91">
        <v>5.8669539288676489E-3</v>
      </c>
      <c r="X130" s="89">
        <v>2.1742265000000002E-3</v>
      </c>
      <c r="Y130" s="90">
        <v>6.550288235E-3</v>
      </c>
      <c r="Z130" s="91">
        <v>5.3421363081416215E-4</v>
      </c>
      <c r="AA130" s="89">
        <v>0.13585247610000001</v>
      </c>
      <c r="AB130" s="90">
        <v>0.25496563792999999</v>
      </c>
      <c r="AC130" s="91">
        <v>4.3930834158286879E-2</v>
      </c>
      <c r="AD130" s="89">
        <v>1.4578931599999999E-2</v>
      </c>
      <c r="AE130" s="90">
        <v>5.3118626920000002E-2</v>
      </c>
      <c r="AF130" s="91">
        <v>4.8263430924281219E-3</v>
      </c>
      <c r="AG130" s="89">
        <v>9.7266769200000006E-2</v>
      </c>
      <c r="AH130" s="90">
        <v>0.18021213051500001</v>
      </c>
      <c r="AI130" s="91">
        <v>9.1112810272889477E-3</v>
      </c>
      <c r="AJ130" s="92">
        <v>0</v>
      </c>
      <c r="AK130" s="93">
        <v>0</v>
      </c>
      <c r="AL130" s="93">
        <v>0</v>
      </c>
    </row>
    <row r="131" spans="1:38" ht="13" x14ac:dyDescent="0.3">
      <c r="A131" s="71">
        <v>1978</v>
      </c>
      <c r="B131" s="718">
        <v>6</v>
      </c>
      <c r="C131" s="89">
        <v>49.702437340000003</v>
      </c>
      <c r="D131" s="90">
        <v>73.543572605999998</v>
      </c>
      <c r="E131" s="91">
        <v>28.22906392597152</v>
      </c>
      <c r="F131" s="89">
        <v>6.5039752999999996</v>
      </c>
      <c r="G131" s="90">
        <v>13.018626079000001</v>
      </c>
      <c r="H131" s="91">
        <v>2.295841406061756</v>
      </c>
      <c r="I131" s="89">
        <v>4.4505298</v>
      </c>
      <c r="J131" s="90">
        <v>5.1511096099999998</v>
      </c>
      <c r="K131" s="91">
        <v>6.4039095048121757</v>
      </c>
      <c r="L131" s="89">
        <v>3.5863470000000001E-2</v>
      </c>
      <c r="M131" s="90">
        <v>0.14863264400000001</v>
      </c>
      <c r="N131" s="91">
        <v>3.8933266964064316E-2</v>
      </c>
      <c r="O131" s="89">
        <v>8.3983146234380288E-2</v>
      </c>
      <c r="P131" s="90">
        <v>9.6190366683552839E-2</v>
      </c>
      <c r="Q131" s="91">
        <v>6.3125970768637268E-2</v>
      </c>
      <c r="R131" s="89">
        <v>2.5518120651806822E-2</v>
      </c>
      <c r="S131" s="90">
        <v>2.9528585866261399E-2</v>
      </c>
      <c r="T131" s="91">
        <v>3.0602317884515267E-2</v>
      </c>
      <c r="U131" s="89">
        <v>3.8224959400000001E-2</v>
      </c>
      <c r="V131" s="90">
        <v>6.4189663300000005E-2</v>
      </c>
      <c r="W131" s="91">
        <v>1.566168631529272E-2</v>
      </c>
      <c r="X131" s="89">
        <v>2.2677429E-3</v>
      </c>
      <c r="Y131" s="90">
        <v>6.7561735600000002E-3</v>
      </c>
      <c r="Z131" s="91">
        <v>1.4336403795807435E-3</v>
      </c>
      <c r="AA131" s="89">
        <v>0.1420623352</v>
      </c>
      <c r="AB131" s="90">
        <v>0.26304040570999998</v>
      </c>
      <c r="AC131" s="91">
        <v>0.11783810813881339</v>
      </c>
      <c r="AD131" s="89">
        <v>1.52067599E-2</v>
      </c>
      <c r="AE131" s="90">
        <v>5.4813652895000002E-2</v>
      </c>
      <c r="AF131" s="91">
        <v>1.2952768277716671E-2</v>
      </c>
      <c r="AG131" s="89">
        <v>0.1014532646</v>
      </c>
      <c r="AH131" s="90">
        <v>0.18594624228500001</v>
      </c>
      <c r="AI131" s="91">
        <v>2.4467817123580975E-2</v>
      </c>
      <c r="AJ131" s="92">
        <v>0</v>
      </c>
      <c r="AK131" s="93">
        <v>0</v>
      </c>
      <c r="AL131" s="93">
        <v>0</v>
      </c>
    </row>
    <row r="132" spans="1:38" ht="13" x14ac:dyDescent="0.3">
      <c r="A132" s="71">
        <v>1978</v>
      </c>
      <c r="B132" s="718">
        <v>7</v>
      </c>
      <c r="C132" s="89">
        <v>50.813504870000003</v>
      </c>
      <c r="D132" s="90">
        <v>73.827594618500001</v>
      </c>
      <c r="E132" s="91">
        <v>26.265144263601389</v>
      </c>
      <c r="F132" s="89">
        <v>6.9577687900000003</v>
      </c>
      <c r="G132" s="90">
        <v>13.526584781</v>
      </c>
      <c r="H132" s="91">
        <v>2.3535576335875072</v>
      </c>
      <c r="I132" s="89">
        <v>4.6929998299999998</v>
      </c>
      <c r="J132" s="90">
        <v>5.2505774479999996</v>
      </c>
      <c r="K132" s="91">
        <v>6.0016375916858342</v>
      </c>
      <c r="L132" s="89">
        <v>3.446333E-2</v>
      </c>
      <c r="M132" s="90">
        <v>0.13959674050000001</v>
      </c>
      <c r="N132" s="91">
        <v>3.939066485844582E-2</v>
      </c>
      <c r="O132" s="89">
        <v>8.3983146234380288E-2</v>
      </c>
      <c r="P132" s="90">
        <v>9.6190366683552839E-2</v>
      </c>
      <c r="Q132" s="91">
        <v>6.7158071098165906E-2</v>
      </c>
      <c r="R132" s="89">
        <v>2.5518120651806822E-2</v>
      </c>
      <c r="S132" s="90">
        <v>2.9528585866261399E-2</v>
      </c>
      <c r="T132" s="91">
        <v>3.8190201000672663E-2</v>
      </c>
      <c r="U132" s="89">
        <v>4.0725770100000003E-2</v>
      </c>
      <c r="V132" s="90">
        <v>6.7018991910000006E-2</v>
      </c>
      <c r="W132" s="91">
        <v>1.918262910431575E-2</v>
      </c>
      <c r="X132" s="89">
        <v>2.4163263E-3</v>
      </c>
      <c r="Y132" s="90">
        <v>7.0083212549999999E-3</v>
      </c>
      <c r="Z132" s="91">
        <v>1.4696511479531155E-3</v>
      </c>
      <c r="AA132" s="89">
        <v>0.151540654</v>
      </c>
      <c r="AB132" s="90">
        <v>0.27405769802500002</v>
      </c>
      <c r="AC132" s="91">
        <v>0.10574363929720154</v>
      </c>
      <c r="AD132" s="89">
        <v>1.6200966899999999E-2</v>
      </c>
      <c r="AE132" s="90">
        <v>5.716560339E-2</v>
      </c>
      <c r="AF132" s="91">
        <v>1.3341612455634706E-2</v>
      </c>
      <c r="AG132" s="89">
        <v>0.1080907379</v>
      </c>
      <c r="AH132" s="90">
        <v>0.19400516481499999</v>
      </c>
      <c r="AI132" s="91">
        <v>2.805729676871101E-2</v>
      </c>
      <c r="AJ132" s="92">
        <v>0</v>
      </c>
      <c r="AK132" s="93">
        <v>0</v>
      </c>
      <c r="AL132" s="93">
        <v>0</v>
      </c>
    </row>
    <row r="133" spans="1:38" ht="13" x14ac:dyDescent="0.3">
      <c r="A133" s="71">
        <v>1978</v>
      </c>
      <c r="B133" s="718">
        <v>8</v>
      </c>
      <c r="C133" s="89">
        <v>52.675187739999998</v>
      </c>
      <c r="D133" s="90">
        <v>75.779640141499996</v>
      </c>
      <c r="E133" s="91">
        <v>27.480681454861216</v>
      </c>
      <c r="F133" s="89">
        <v>7.4852514499999998</v>
      </c>
      <c r="G133" s="90">
        <v>14.087750507999999</v>
      </c>
      <c r="H133" s="91">
        <v>2.3671370178209146</v>
      </c>
      <c r="I133" s="89">
        <v>4.9306670400000003</v>
      </c>
      <c r="J133" s="90">
        <v>5.3506089110000001</v>
      </c>
      <c r="K133" s="91">
        <v>6.0704946738081169</v>
      </c>
      <c r="L133" s="89">
        <v>3.2563139999999997E-2</v>
      </c>
      <c r="M133" s="90">
        <v>0.129170698</v>
      </c>
      <c r="N133" s="91">
        <v>4.3453339090181439E-2</v>
      </c>
      <c r="O133" s="89">
        <v>8.3983146234380288E-2</v>
      </c>
      <c r="P133" s="90">
        <v>9.6190366683552839E-2</v>
      </c>
      <c r="Q133" s="91">
        <v>6.8169021698201465E-2</v>
      </c>
      <c r="R133" s="89">
        <v>2.5518120651806822E-2</v>
      </c>
      <c r="S133" s="90">
        <v>2.9528585866261399E-2</v>
      </c>
      <c r="T133" s="91">
        <v>3.8890397610185465E-2</v>
      </c>
      <c r="U133" s="89">
        <v>4.3461303899999998E-2</v>
      </c>
      <c r="V133" s="90">
        <v>7.0091041105000002E-2</v>
      </c>
      <c r="W133" s="91">
        <v>1.925241423299779E-2</v>
      </c>
      <c r="X133" s="89">
        <v>2.5783113999999999E-3</v>
      </c>
      <c r="Y133" s="90">
        <v>7.2693898600000003E-3</v>
      </c>
      <c r="Z133" s="91">
        <v>1.4781313998626173E-3</v>
      </c>
      <c r="AA133" s="89">
        <v>0.16222357679999999</v>
      </c>
      <c r="AB133" s="90">
        <v>0.28615379460000001</v>
      </c>
      <c r="AC133" s="91">
        <v>0.10603959328423776</v>
      </c>
      <c r="AD133" s="89">
        <v>1.72895845E-2</v>
      </c>
      <c r="AE133" s="90">
        <v>5.9708123100000003E-2</v>
      </c>
      <c r="AF133" s="91">
        <v>1.3379485723185904E-2</v>
      </c>
      <c r="AG133" s="89">
        <v>0.11534928699999999</v>
      </c>
      <c r="AH133" s="90">
        <v>0.20271882966499999</v>
      </c>
      <c r="AI133" s="91">
        <v>2.8229287608428247E-2</v>
      </c>
      <c r="AJ133" s="92">
        <v>0</v>
      </c>
      <c r="AK133" s="93">
        <v>0</v>
      </c>
      <c r="AL133" s="93">
        <v>0</v>
      </c>
    </row>
    <row r="134" spans="1:38" ht="13" x14ac:dyDescent="0.3">
      <c r="A134" s="71">
        <v>1978</v>
      </c>
      <c r="B134" s="718">
        <v>9</v>
      </c>
      <c r="C134" s="89">
        <v>55.01684727</v>
      </c>
      <c r="D134" s="90">
        <v>78.344750597499996</v>
      </c>
      <c r="E134" s="91">
        <v>27.724895538468264</v>
      </c>
      <c r="F134" s="89">
        <v>8.0711200099999996</v>
      </c>
      <c r="G134" s="90">
        <v>14.671396775</v>
      </c>
      <c r="H134" s="91">
        <v>2.3828523102237074</v>
      </c>
      <c r="I134" s="89">
        <v>5.1727334799999998</v>
      </c>
      <c r="J134" s="90">
        <v>5.4534760809999998</v>
      </c>
      <c r="K134" s="91">
        <v>6.0855149109867357</v>
      </c>
      <c r="L134" s="89">
        <v>3.1363019999999998E-2</v>
      </c>
      <c r="M134" s="90">
        <v>0.12307008799999999</v>
      </c>
      <c r="N134" s="91">
        <v>4.3582908322496894E-2</v>
      </c>
      <c r="O134" s="89">
        <v>8.3983146234380288E-2</v>
      </c>
      <c r="P134" s="90">
        <v>9.6190366683552839E-2</v>
      </c>
      <c r="Q134" s="91">
        <v>6.9462368198275892E-2</v>
      </c>
      <c r="R134" s="89">
        <v>2.5518120651806822E-2</v>
      </c>
      <c r="S134" s="90">
        <v>2.9528585866261399E-2</v>
      </c>
      <c r="T134" s="91">
        <v>3.9680462695935115E-2</v>
      </c>
      <c r="U134" s="89">
        <v>4.6362336699999999E-2</v>
      </c>
      <c r="V134" s="90">
        <v>7.3297035534999999E-2</v>
      </c>
      <c r="W134" s="91">
        <v>1.934178247262159E-2</v>
      </c>
      <c r="X134" s="89">
        <v>2.7501633E-3</v>
      </c>
      <c r="Y134" s="90">
        <v>7.5335262849999998E-3</v>
      </c>
      <c r="Z134" s="91">
        <v>1.4879471811727414E-3</v>
      </c>
      <c r="AA134" s="89">
        <v>0.17400207679999999</v>
      </c>
      <c r="AB134" s="90">
        <v>0.29903146944499998</v>
      </c>
      <c r="AC134" s="91">
        <v>0.10644789335834569</v>
      </c>
      <c r="AD134" s="89">
        <v>1.84434248E-2</v>
      </c>
      <c r="AE134" s="90">
        <v>6.2388560075000002E-2</v>
      </c>
      <c r="AF134" s="91">
        <v>1.3431501074469328E-2</v>
      </c>
      <c r="AG134" s="89">
        <v>0.12304835240000001</v>
      </c>
      <c r="AH134" s="90">
        <v>0.211799712025</v>
      </c>
      <c r="AI134" s="91">
        <v>2.8426238207817565E-2</v>
      </c>
      <c r="AJ134" s="92">
        <v>0</v>
      </c>
      <c r="AK134" s="93">
        <v>0</v>
      </c>
      <c r="AL134" s="93">
        <v>0</v>
      </c>
    </row>
    <row r="135" spans="1:38" ht="13" x14ac:dyDescent="0.3">
      <c r="A135" s="71">
        <v>1978</v>
      </c>
      <c r="B135" s="718">
        <v>10</v>
      </c>
      <c r="C135" s="89">
        <v>57.395267369999999</v>
      </c>
      <c r="D135" s="90">
        <v>80.986886806499996</v>
      </c>
      <c r="E135" s="91">
        <v>27.952728932913878</v>
      </c>
      <c r="F135" s="89">
        <v>8.71626032</v>
      </c>
      <c r="G135" s="90">
        <v>15.288753442000001</v>
      </c>
      <c r="H135" s="91">
        <v>2.3998511058312486</v>
      </c>
      <c r="I135" s="89">
        <v>5.4153245700000001</v>
      </c>
      <c r="J135" s="90">
        <v>5.5595747004999998</v>
      </c>
      <c r="K135" s="91">
        <v>6.1044013675832449</v>
      </c>
      <c r="L135" s="89">
        <v>3.1563040000000001E-2</v>
      </c>
      <c r="M135" s="90">
        <v>0.12307008799999999</v>
      </c>
      <c r="N135" s="91">
        <v>5.1877047629189835E-2</v>
      </c>
      <c r="O135" s="89">
        <v>8.3983146234380288E-2</v>
      </c>
      <c r="P135" s="90">
        <v>9.6190366683552839E-2</v>
      </c>
      <c r="Q135" s="91">
        <v>7.0469285362595155E-2</v>
      </c>
      <c r="R135" s="89">
        <v>2.5518120651806822E-2</v>
      </c>
      <c r="S135" s="90">
        <v>2.9528585866261399E-2</v>
      </c>
      <c r="T135" s="91">
        <v>4.0499575889673026E-2</v>
      </c>
      <c r="U135" s="89">
        <v>4.93131583E-2</v>
      </c>
      <c r="V135" s="90">
        <v>7.6430999205000003E-2</v>
      </c>
      <c r="W135" s="91">
        <v>1.9441048112363926E-2</v>
      </c>
      <c r="X135" s="89">
        <v>2.9248740000000001E-3</v>
      </c>
      <c r="Y135" s="90">
        <v>7.7891531199999996E-3</v>
      </c>
      <c r="Z135" s="91">
        <v>1.4985624117075931E-3</v>
      </c>
      <c r="AA135" s="89">
        <v>0.1866028032</v>
      </c>
      <c r="AB135" s="90">
        <v>0.31206938292000003</v>
      </c>
      <c r="AC135" s="91">
        <v>0.10690938211803611</v>
      </c>
      <c r="AD135" s="89">
        <v>1.9617976499999999E-2</v>
      </c>
      <c r="AE135" s="90">
        <v>6.4990615254999995E-2</v>
      </c>
      <c r="AF135" s="91">
        <v>1.349030037441349E-2</v>
      </c>
      <c r="AG135" s="89">
        <v>0.13088066509999999</v>
      </c>
      <c r="AH135" s="90">
        <v>0.22066441477500001</v>
      </c>
      <c r="AI135" s="91">
        <v>2.8638435132593915E-2</v>
      </c>
      <c r="AJ135" s="92">
        <v>0</v>
      </c>
      <c r="AK135" s="93">
        <v>0</v>
      </c>
      <c r="AL135" s="93">
        <v>0</v>
      </c>
    </row>
    <row r="136" spans="1:38" ht="13" x14ac:dyDescent="0.3">
      <c r="A136" s="71">
        <v>1978</v>
      </c>
      <c r="B136" s="718">
        <v>11</v>
      </c>
      <c r="C136" s="89">
        <v>57.225650780000002</v>
      </c>
      <c r="D136" s="90">
        <v>82.831644620999995</v>
      </c>
      <c r="E136" s="91">
        <v>39.033795586210658</v>
      </c>
      <c r="F136" s="89">
        <v>7.97538678</v>
      </c>
      <c r="G136" s="90">
        <v>13.470882776</v>
      </c>
      <c r="H136" s="91">
        <v>3.08047269439257</v>
      </c>
      <c r="I136" s="89">
        <v>5.6557133000000004</v>
      </c>
      <c r="J136" s="90">
        <v>5.6696832355</v>
      </c>
      <c r="K136" s="91">
        <v>6.8974528610569648</v>
      </c>
      <c r="L136" s="89">
        <v>2.6848520000000001E-2</v>
      </c>
      <c r="M136" s="90">
        <v>0.116122247</v>
      </c>
      <c r="N136" s="91">
        <v>6.0533016334808246E-2</v>
      </c>
      <c r="O136" s="89">
        <v>8.3983146234380288E-2</v>
      </c>
      <c r="P136" s="90">
        <v>9.6190366683552839E-2</v>
      </c>
      <c r="Q136" s="91">
        <v>0.10532859784717585</v>
      </c>
      <c r="R136" s="89">
        <v>2.5518120651806822E-2</v>
      </c>
      <c r="S136" s="90">
        <v>2.9528585866261399E-2</v>
      </c>
      <c r="T136" s="91">
        <v>7.2817382532953473E-2</v>
      </c>
      <c r="U136" s="89">
        <v>5.08226663E-2</v>
      </c>
      <c r="V136" s="90">
        <v>7.8924154260000004E-2</v>
      </c>
      <c r="W136" s="91">
        <v>2.4960915291049282E-2</v>
      </c>
      <c r="X136" s="89">
        <v>3.0147553000000001E-3</v>
      </c>
      <c r="Y136" s="90">
        <v>8.0028700000000005E-3</v>
      </c>
      <c r="Z136" s="91">
        <v>1.9235640099417039E-3</v>
      </c>
      <c r="AA136" s="89">
        <v>0.18301262569999999</v>
      </c>
      <c r="AB136" s="90">
        <v>0.30043251865999998</v>
      </c>
      <c r="AC136" s="91">
        <v>0.13644728670547024</v>
      </c>
      <c r="AD136" s="89">
        <v>2.0217639700000001E-2</v>
      </c>
      <c r="AE136" s="90">
        <v>6.7298993065000007E-2</v>
      </c>
      <c r="AF136" s="91">
        <v>1.7229818386699562E-2</v>
      </c>
      <c r="AG136" s="89">
        <v>0.13488746139999999</v>
      </c>
      <c r="AH136" s="90">
        <v>0.22780734582000001</v>
      </c>
      <c r="AI136" s="91">
        <v>3.6730292298814533E-2</v>
      </c>
      <c r="AJ136" s="92">
        <v>0</v>
      </c>
      <c r="AK136" s="93">
        <v>0</v>
      </c>
      <c r="AL136" s="93">
        <v>0</v>
      </c>
    </row>
    <row r="137" spans="1:38" ht="13" x14ac:dyDescent="0.3">
      <c r="A137" s="71">
        <v>1978</v>
      </c>
      <c r="B137" s="718">
        <v>12</v>
      </c>
      <c r="C137" s="89">
        <v>59.205681550000001</v>
      </c>
      <c r="D137" s="90">
        <v>85.788728126500004</v>
      </c>
      <c r="E137" s="91">
        <v>39.729378002838303</v>
      </c>
      <c r="F137" s="89">
        <v>8.5133923399999993</v>
      </c>
      <c r="G137" s="90">
        <v>13.981832417</v>
      </c>
      <c r="H137" s="91">
        <v>3.1050031895326433</v>
      </c>
      <c r="I137" s="89">
        <v>5.8759940200000003</v>
      </c>
      <c r="J137" s="90">
        <v>5.7847242940000001</v>
      </c>
      <c r="K137" s="91">
        <v>6.9237489443905265</v>
      </c>
      <c r="L137" s="89">
        <v>2.674851E-2</v>
      </c>
      <c r="M137" s="90">
        <v>0.116022237</v>
      </c>
      <c r="N137" s="91">
        <v>6.1157078189285709E-2</v>
      </c>
      <c r="O137" s="89">
        <v>8.3983146234380288E-2</v>
      </c>
      <c r="P137" s="90">
        <v>9.6190366683552839E-2</v>
      </c>
      <c r="Q137" s="91">
        <v>0.10688555103416357</v>
      </c>
      <c r="R137" s="89">
        <v>2.5518120651806822E-2</v>
      </c>
      <c r="S137" s="90">
        <v>2.9528585866261399E-2</v>
      </c>
      <c r="T137" s="91">
        <v>7.5432250059359218E-2</v>
      </c>
      <c r="U137" s="89">
        <v>5.3653739399999997E-2</v>
      </c>
      <c r="V137" s="90">
        <v>8.1990401384999995E-2</v>
      </c>
      <c r="W137" s="91">
        <v>2.5411865936776131E-2</v>
      </c>
      <c r="X137" s="89">
        <v>3.1822409000000001E-3</v>
      </c>
      <c r="Y137" s="90">
        <v>8.2469286349999994E-3</v>
      </c>
      <c r="Z137" s="91">
        <v>1.9389075166834989E-3</v>
      </c>
      <c r="AA137" s="89">
        <v>0.19460306569999999</v>
      </c>
      <c r="AB137" s="90">
        <v>0.31232946487500002</v>
      </c>
      <c r="AC137" s="91">
        <v>0.13501590499022351</v>
      </c>
      <c r="AD137" s="89">
        <v>2.1343668999999999E-2</v>
      </c>
      <c r="AE137" s="90">
        <v>6.9827388544999994E-2</v>
      </c>
      <c r="AF137" s="91">
        <v>1.7554171722686824E-2</v>
      </c>
      <c r="AG137" s="89">
        <v>0.14240063980000001</v>
      </c>
      <c r="AH137" s="90">
        <v>0.236458383765</v>
      </c>
      <c r="AI137" s="91">
        <v>3.760103706313523E-2</v>
      </c>
      <c r="AJ137" s="92">
        <v>0</v>
      </c>
      <c r="AK137" s="93">
        <v>0</v>
      </c>
      <c r="AL137" s="93">
        <v>0</v>
      </c>
    </row>
    <row r="138" spans="1:38" ht="13" x14ac:dyDescent="0.3">
      <c r="A138" s="71">
        <v>1978</v>
      </c>
      <c r="B138" s="718">
        <v>13</v>
      </c>
      <c r="C138" s="89">
        <v>61.192486819999999</v>
      </c>
      <c r="D138" s="90">
        <v>88.962102797499995</v>
      </c>
      <c r="E138" s="91">
        <v>40.940823567329943</v>
      </c>
      <c r="F138" s="89">
        <v>9.0778160200000002</v>
      </c>
      <c r="G138" s="90">
        <v>14.4955217235</v>
      </c>
      <c r="H138" s="91">
        <v>3.1820425917511175</v>
      </c>
      <c r="I138" s="89">
        <v>6.0977217599999998</v>
      </c>
      <c r="J138" s="90">
        <v>5.9047836624999999</v>
      </c>
      <c r="K138" s="91">
        <v>7.0101318175597838</v>
      </c>
      <c r="L138" s="89">
        <v>2.674851E-2</v>
      </c>
      <c r="M138" s="90">
        <v>0.116022237</v>
      </c>
      <c r="N138" s="91">
        <v>6.2177929140107176E-2</v>
      </c>
      <c r="O138" s="89">
        <v>8.3983146234380288E-2</v>
      </c>
      <c r="P138" s="90">
        <v>9.6190366683552839E-2</v>
      </c>
      <c r="Q138" s="91">
        <v>0.11047711730299797</v>
      </c>
      <c r="R138" s="89">
        <v>2.5518120651806822E-2</v>
      </c>
      <c r="S138" s="90">
        <v>2.9528585866261399E-2</v>
      </c>
      <c r="T138" s="91">
        <v>7.9143237945282205E-2</v>
      </c>
      <c r="U138" s="89">
        <v>5.6402932500000003E-2</v>
      </c>
      <c r="V138" s="90">
        <v>8.4872791739999995E-2</v>
      </c>
      <c r="W138" s="91">
        <v>2.5997907001933825E-2</v>
      </c>
      <c r="X138" s="89">
        <v>3.3462310999999999E-3</v>
      </c>
      <c r="Y138" s="90">
        <v>8.4762483800000007E-3</v>
      </c>
      <c r="Z138" s="91">
        <v>1.987008194988957E-3</v>
      </c>
      <c r="AA138" s="89">
        <v>0.2062680398</v>
      </c>
      <c r="AB138" s="90">
        <v>0.32384201009000002</v>
      </c>
      <c r="AC138" s="91">
        <v>0.13802215051093192</v>
      </c>
      <c r="AD138" s="89">
        <v>2.2437809E-2</v>
      </c>
      <c r="AE138" s="90">
        <v>7.2157510194999996E-2</v>
      </c>
      <c r="AF138" s="91">
        <v>1.7942607205883903E-2</v>
      </c>
      <c r="AG138" s="89">
        <v>0.14969765209999999</v>
      </c>
      <c r="AH138" s="90">
        <v>0.24457813990999999</v>
      </c>
      <c r="AI138" s="91">
        <v>3.8536324777292859E-2</v>
      </c>
      <c r="AJ138" s="92">
        <v>0</v>
      </c>
      <c r="AK138" s="93">
        <v>0</v>
      </c>
      <c r="AL138" s="93">
        <v>0</v>
      </c>
    </row>
    <row r="139" spans="1:38" ht="13" x14ac:dyDescent="0.3">
      <c r="A139" s="71">
        <v>1978</v>
      </c>
      <c r="B139" s="718">
        <v>14</v>
      </c>
      <c r="C139" s="89">
        <v>63.14658335</v>
      </c>
      <c r="D139" s="90">
        <v>92.183838652999995</v>
      </c>
      <c r="E139" s="91">
        <v>41.375240975243955</v>
      </c>
      <c r="F139" s="89">
        <v>9.6706898100000007</v>
      </c>
      <c r="G139" s="90">
        <v>15.034143724</v>
      </c>
      <c r="H139" s="91">
        <v>3.2093680228876069</v>
      </c>
      <c r="I139" s="89">
        <v>6.3278653900000004</v>
      </c>
      <c r="J139" s="90">
        <v>6.0328108905000004</v>
      </c>
      <c r="K139" s="91">
        <v>7.0432101585338573</v>
      </c>
      <c r="L139" s="89">
        <v>2.674851E-2</v>
      </c>
      <c r="M139" s="90">
        <v>0.116022237</v>
      </c>
      <c r="N139" s="91">
        <v>6.2543530249513993E-2</v>
      </c>
      <c r="O139" s="89">
        <v>8.3983146234380288E-2</v>
      </c>
      <c r="P139" s="90">
        <v>9.6190366683552839E-2</v>
      </c>
      <c r="Q139" s="91">
        <v>0.11155784303840544</v>
      </c>
      <c r="R139" s="89">
        <v>2.5518120651806822E-2</v>
      </c>
      <c r="S139" s="90">
        <v>2.9528585866261399E-2</v>
      </c>
      <c r="T139" s="91">
        <v>8.0427330902995489E-2</v>
      </c>
      <c r="U139" s="89">
        <v>5.9249804699999999E-2</v>
      </c>
      <c r="V139" s="90">
        <v>8.7856168499999998E-2</v>
      </c>
      <c r="W139" s="91">
        <v>2.6171010974330219E-2</v>
      </c>
      <c r="X139" s="89">
        <v>3.5146423000000002E-3</v>
      </c>
      <c r="Y139" s="90">
        <v>8.7076479000000005E-3</v>
      </c>
      <c r="Z139" s="91">
        <v>2.004072223254993E-3</v>
      </c>
      <c r="AA139" s="89">
        <v>0.21840566040000001</v>
      </c>
      <c r="AB139" s="90">
        <v>0.33580739375000002</v>
      </c>
      <c r="AC139" s="91">
        <v>0.13889766192887326</v>
      </c>
      <c r="AD139" s="89">
        <v>2.35700602E-2</v>
      </c>
      <c r="AE139" s="90">
        <v>7.4539515340000001E-2</v>
      </c>
      <c r="AF139" s="91">
        <v>1.8052964928145392E-2</v>
      </c>
      <c r="AG139" s="89">
        <v>0.15725348980000001</v>
      </c>
      <c r="AH139" s="90">
        <v>0.25296087958500002</v>
      </c>
      <c r="AI139" s="91">
        <v>3.887258812075229E-2</v>
      </c>
      <c r="AJ139" s="92">
        <v>0</v>
      </c>
      <c r="AK139" s="93">
        <v>0</v>
      </c>
      <c r="AL139" s="93">
        <v>0</v>
      </c>
    </row>
    <row r="140" spans="1:38" ht="13" x14ac:dyDescent="0.3">
      <c r="A140" s="71">
        <v>1978</v>
      </c>
      <c r="B140" s="718">
        <v>15</v>
      </c>
      <c r="C140" s="89">
        <v>62.42492755</v>
      </c>
      <c r="D140" s="90">
        <v>94.287600032499995</v>
      </c>
      <c r="E140" s="91">
        <v>42.286681631780098</v>
      </c>
      <c r="F140" s="89">
        <v>8.2437389700000008</v>
      </c>
      <c r="G140" s="90">
        <v>12.093505235</v>
      </c>
      <c r="H140" s="91">
        <v>3.2689241670463738</v>
      </c>
      <c r="I140" s="89">
        <v>6.5640877700000004</v>
      </c>
      <c r="J140" s="90">
        <v>6.1690440154999999</v>
      </c>
      <c r="K140" s="91">
        <v>7.1109754328383197</v>
      </c>
      <c r="L140" s="89">
        <v>2.674851E-2</v>
      </c>
      <c r="M140" s="90">
        <v>0.116022237</v>
      </c>
      <c r="N140" s="91">
        <v>8.1646709584809365E-2</v>
      </c>
      <c r="O140" s="89">
        <v>8.3983146234380288E-2</v>
      </c>
      <c r="P140" s="90">
        <v>9.6190366683552839E-2</v>
      </c>
      <c r="Q140" s="91">
        <v>0.11102538353527559</v>
      </c>
      <c r="R140" s="89">
        <v>2.5518120651806822E-2</v>
      </c>
      <c r="S140" s="90">
        <v>2.9528585866261399E-2</v>
      </c>
      <c r="T140" s="91">
        <v>8.3042375324300949E-2</v>
      </c>
      <c r="U140" s="89">
        <v>6.0534662099999997E-2</v>
      </c>
      <c r="V140" s="90">
        <v>9.0191258309999994E-2</v>
      </c>
      <c r="W140" s="91">
        <v>2.6497113047359563E-2</v>
      </c>
      <c r="X140" s="89">
        <v>3.5909187E-3</v>
      </c>
      <c r="Y140" s="90">
        <v>8.8975401549999996E-3</v>
      </c>
      <c r="Z140" s="91">
        <v>2.0412785501074029E-3</v>
      </c>
      <c r="AA140" s="89">
        <v>0.21044720089999999</v>
      </c>
      <c r="AB140" s="90">
        <v>0.31732696793999998</v>
      </c>
      <c r="AC140" s="91">
        <v>0.14119143789694902</v>
      </c>
      <c r="AD140" s="89">
        <v>2.4081394900000001E-2</v>
      </c>
      <c r="AE140" s="90">
        <v>7.6562925980000002E-2</v>
      </c>
      <c r="AF140" s="91">
        <v>1.8374851542231188E-2</v>
      </c>
      <c r="AG140" s="89">
        <v>0.1606656618</v>
      </c>
      <c r="AH140" s="90">
        <v>0.25958698877500003</v>
      </c>
      <c r="AI140" s="91">
        <v>3.9574278726787482E-2</v>
      </c>
      <c r="AJ140" s="92">
        <v>0</v>
      </c>
      <c r="AK140" s="93">
        <v>0</v>
      </c>
      <c r="AL140" s="93">
        <v>0</v>
      </c>
    </row>
    <row r="141" spans="1:38" ht="13" x14ac:dyDescent="0.3">
      <c r="A141" s="71">
        <v>1978</v>
      </c>
      <c r="B141" s="718">
        <v>16</v>
      </c>
      <c r="C141" s="89">
        <v>64.318662119999999</v>
      </c>
      <c r="D141" s="90">
        <v>97.7885455885</v>
      </c>
      <c r="E141" s="91">
        <v>42.560657547804169</v>
      </c>
      <c r="F141" s="89">
        <v>8.6492310900000007</v>
      </c>
      <c r="G141" s="90">
        <v>12.5708216545</v>
      </c>
      <c r="H141" s="91">
        <v>3.1639027947047698</v>
      </c>
      <c r="I141" s="89">
        <v>6.80679737</v>
      </c>
      <c r="J141" s="90">
        <v>6.3150254124999998</v>
      </c>
      <c r="K141" s="91">
        <v>6.9052415278209711</v>
      </c>
      <c r="L141" s="89">
        <v>2.674851E-2</v>
      </c>
      <c r="M141" s="90">
        <v>0.116022237</v>
      </c>
      <c r="N141" s="91">
        <v>8.1370678303050573E-2</v>
      </c>
      <c r="O141" s="89">
        <v>8.3983146234380288E-2</v>
      </c>
      <c r="P141" s="90">
        <v>9.6190366683552839E-2</v>
      </c>
      <c r="Q141" s="91">
        <v>0.10905065917209497</v>
      </c>
      <c r="R141" s="89">
        <v>2.5518120651806822E-2</v>
      </c>
      <c r="S141" s="90">
        <v>2.9528585866261399E-2</v>
      </c>
      <c r="T141" s="91">
        <v>8.5647299852910266E-2</v>
      </c>
      <c r="U141" s="89">
        <v>6.3243130499999994E-2</v>
      </c>
      <c r="V141" s="90">
        <v>9.3332294750000003E-2</v>
      </c>
      <c r="W141" s="91">
        <v>2.5684289976885901E-2</v>
      </c>
      <c r="X141" s="89">
        <v>3.7519393999999998E-3</v>
      </c>
      <c r="Y141" s="90">
        <v>9.1323643849999993E-3</v>
      </c>
      <c r="Z141" s="91">
        <v>1.9757088884219372E-3</v>
      </c>
      <c r="AA141" s="89">
        <v>0.22064484070000001</v>
      </c>
      <c r="AB141" s="90">
        <v>0.32925766347500002</v>
      </c>
      <c r="AC141" s="91">
        <v>0.13619832611893254</v>
      </c>
      <c r="AD141" s="89">
        <v>2.5158849699999999E-2</v>
      </c>
      <c r="AE141" s="90">
        <v>7.9049951120000003E-2</v>
      </c>
      <c r="AF141" s="91">
        <v>1.8614785038873722E-2</v>
      </c>
      <c r="AG141" s="89">
        <v>0.1678506622</v>
      </c>
      <c r="AH141" s="90">
        <v>0.26838268965500001</v>
      </c>
      <c r="AI141" s="91">
        <v>3.9424018701407861E-2</v>
      </c>
      <c r="AJ141" s="92">
        <v>0</v>
      </c>
      <c r="AK141" s="93">
        <v>0</v>
      </c>
      <c r="AL141" s="93">
        <v>0</v>
      </c>
    </row>
    <row r="142" spans="1:38" ht="13" x14ac:dyDescent="0.3">
      <c r="A142" s="71">
        <v>1978</v>
      </c>
      <c r="B142" s="718">
        <v>17</v>
      </c>
      <c r="C142" s="89">
        <v>65.807077530000001</v>
      </c>
      <c r="D142" s="90">
        <v>101.0152415885</v>
      </c>
      <c r="E142" s="91">
        <v>42.927240526528784</v>
      </c>
      <c r="F142" s="89">
        <v>9.0005494800000001</v>
      </c>
      <c r="G142" s="90">
        <v>13.020351467999999</v>
      </c>
      <c r="H142" s="91">
        <v>3.0623884369549805</v>
      </c>
      <c r="I142" s="89">
        <v>6.9820465699999996</v>
      </c>
      <c r="J142" s="90">
        <v>6.4036033225000004</v>
      </c>
      <c r="K142" s="91">
        <v>6.6994153556145291</v>
      </c>
      <c r="L142" s="89">
        <v>2.674851E-2</v>
      </c>
      <c r="M142" s="90">
        <v>0.116022237</v>
      </c>
      <c r="N142" s="91">
        <v>8.1252943793285029E-2</v>
      </c>
      <c r="O142" s="89">
        <v>8.3983146234380288E-2</v>
      </c>
      <c r="P142" s="90">
        <v>9.6190366683552839E-2</v>
      </c>
      <c r="Q142" s="91">
        <v>0.10762574036532499</v>
      </c>
      <c r="R142" s="89">
        <v>2.5518120651806822E-2</v>
      </c>
      <c r="S142" s="90">
        <v>2.9528585866261399E-2</v>
      </c>
      <c r="T142" s="91">
        <v>8.8776176476497257E-2</v>
      </c>
      <c r="U142" s="89">
        <v>6.5607878499999994E-2</v>
      </c>
      <c r="V142" s="90">
        <v>9.6229756804999997E-2</v>
      </c>
      <c r="W142" s="91">
        <v>2.4866421640145377E-2</v>
      </c>
      <c r="X142" s="89">
        <v>3.8922328000000001E-3</v>
      </c>
      <c r="Y142" s="90">
        <v>9.3317560000000001E-3</v>
      </c>
      <c r="Z142" s="91">
        <v>1.9122874095560819E-3</v>
      </c>
      <c r="AA142" s="89">
        <v>0.22955801000000001</v>
      </c>
      <c r="AB142" s="90">
        <v>0.34038679032500002</v>
      </c>
      <c r="AC142" s="91">
        <v>0.1316575202270055</v>
      </c>
      <c r="AD142" s="89">
        <v>2.6099826699999999E-2</v>
      </c>
      <c r="AE142" s="90">
        <v>8.1319253024999996E-2</v>
      </c>
      <c r="AF142" s="91">
        <v>1.8890856207205667E-2</v>
      </c>
      <c r="AG142" s="89">
        <v>0.17412758980000001</v>
      </c>
      <c r="AH142" s="90">
        <v>0.27644476341000002</v>
      </c>
      <c r="AI142" s="91">
        <v>3.9101039357634128E-2</v>
      </c>
      <c r="AJ142" s="92">
        <v>0</v>
      </c>
      <c r="AK142" s="93">
        <v>0</v>
      </c>
      <c r="AL142" s="93">
        <v>0</v>
      </c>
    </row>
    <row r="143" spans="1:38" ht="13" x14ac:dyDescent="0.3">
      <c r="A143" s="71">
        <v>1978</v>
      </c>
      <c r="B143" s="718">
        <v>18</v>
      </c>
      <c r="C143" s="89">
        <v>67.030212079999998</v>
      </c>
      <c r="D143" s="90">
        <v>104.4071651105</v>
      </c>
      <c r="E143" s="91">
        <v>43.674412229344718</v>
      </c>
      <c r="F143" s="89">
        <v>9.3265976800000008</v>
      </c>
      <c r="G143" s="90">
        <v>13.4847319895</v>
      </c>
      <c r="H143" s="91">
        <v>3.0707550999396194</v>
      </c>
      <c r="I143" s="89">
        <v>7.1566829700000003</v>
      </c>
      <c r="J143" s="90">
        <v>6.5008065640000003</v>
      </c>
      <c r="K143" s="91">
        <v>6.7371473390815027</v>
      </c>
      <c r="L143" s="89">
        <v>2.674851E-2</v>
      </c>
      <c r="M143" s="90">
        <v>0.116022237</v>
      </c>
      <c r="N143" s="91">
        <v>8.225906449308458E-2</v>
      </c>
      <c r="O143" s="89">
        <v>8.3983146234380288E-2</v>
      </c>
      <c r="P143" s="90">
        <v>9.6190366683552839E-2</v>
      </c>
      <c r="Q143" s="91">
        <v>0.10871938507935862</v>
      </c>
      <c r="R143" s="89">
        <v>2.5518120651806822E-2</v>
      </c>
      <c r="S143" s="90">
        <v>2.9528585866261399E-2</v>
      </c>
      <c r="T143" s="91">
        <v>9.221275872387022E-2</v>
      </c>
      <c r="U143" s="89">
        <v>6.8098399000000004E-2</v>
      </c>
      <c r="V143" s="90">
        <v>9.9369309889999993E-2</v>
      </c>
      <c r="W143" s="91">
        <v>2.6369876331625578E-2</v>
      </c>
      <c r="X143" s="89">
        <v>4.0391643999999997E-3</v>
      </c>
      <c r="Y143" s="90">
        <v>9.5430888900000007E-3</v>
      </c>
      <c r="Z143" s="91">
        <v>1.9175308822378064E-3</v>
      </c>
      <c r="AA143" s="89">
        <v>0.2386455592</v>
      </c>
      <c r="AB143" s="90">
        <v>0.35226528521</v>
      </c>
      <c r="AC143" s="91">
        <v>0.1297125115158197</v>
      </c>
      <c r="AD143" s="89">
        <v>2.7090529499999998E-2</v>
      </c>
      <c r="AE143" s="90">
        <v>8.373705411E-2</v>
      </c>
      <c r="AF143" s="91">
        <v>1.8702377272732149E-2</v>
      </c>
      <c r="AG143" s="89">
        <v>0.18073843940000001</v>
      </c>
      <c r="AH143" s="90">
        <v>0.285156302305</v>
      </c>
      <c r="AI143" s="91">
        <v>3.9483280209520882E-2</v>
      </c>
      <c r="AJ143" s="92">
        <v>0</v>
      </c>
      <c r="AK143" s="93">
        <v>0</v>
      </c>
      <c r="AL143" s="93">
        <v>0</v>
      </c>
    </row>
    <row r="144" spans="1:38" ht="13" x14ac:dyDescent="0.3">
      <c r="A144" s="71">
        <v>1978</v>
      </c>
      <c r="B144" s="718">
        <v>19</v>
      </c>
      <c r="C144" s="89">
        <v>69.163483740000004</v>
      </c>
      <c r="D144" s="90">
        <v>108.7924598515</v>
      </c>
      <c r="E144" s="91">
        <v>44.34714483881833</v>
      </c>
      <c r="F144" s="89">
        <v>9.6896781599999997</v>
      </c>
      <c r="G144" s="90">
        <v>14.024368898500001</v>
      </c>
      <c r="H144" s="91">
        <v>3.0616560566421915</v>
      </c>
      <c r="I144" s="89">
        <v>7.4175083199999996</v>
      </c>
      <c r="J144" s="90">
        <v>6.6824645370000004</v>
      </c>
      <c r="K144" s="91">
        <v>6.6175703774188639</v>
      </c>
      <c r="L144" s="89">
        <v>2.674851E-2</v>
      </c>
      <c r="M144" s="90">
        <v>0.116022237</v>
      </c>
      <c r="N144" s="91">
        <v>8.2772092028950903E-2</v>
      </c>
      <c r="O144" s="89">
        <v>8.3983146234380288E-2</v>
      </c>
      <c r="P144" s="90">
        <v>9.6190366683552839E-2</v>
      </c>
      <c r="Q144" s="91">
        <v>0.11035935385909679</v>
      </c>
      <c r="R144" s="89">
        <v>2.5518120651806822E-2</v>
      </c>
      <c r="S144" s="90">
        <v>2.9528585866261399E-2</v>
      </c>
      <c r="T144" s="91">
        <v>9.5237413279228619E-2</v>
      </c>
      <c r="U144" s="89">
        <v>7.0923871999999999E-2</v>
      </c>
      <c r="V144" s="90">
        <v>0.1031727933</v>
      </c>
      <c r="W144" s="91">
        <v>2.518388488682707E-2</v>
      </c>
      <c r="X144" s="89">
        <v>4.2072708999999998E-3</v>
      </c>
      <c r="Y144" s="90">
        <v>9.8087835700000001E-3</v>
      </c>
      <c r="Z144" s="91">
        <v>1.9118300314825312E-3</v>
      </c>
      <c r="AA144" s="89">
        <v>0.24859231900000001</v>
      </c>
      <c r="AB144" s="90">
        <v>0.3662564653</v>
      </c>
      <c r="AC144" s="91">
        <v>0.12947772314307593</v>
      </c>
      <c r="AD144" s="89">
        <v>2.8214817499999999E-2</v>
      </c>
      <c r="AE144" s="90">
        <v>8.6662351144999997E-2</v>
      </c>
      <c r="AF144" s="91">
        <v>1.8209920442792755E-2</v>
      </c>
      <c r="AG144" s="89">
        <v>0.18824038609999999</v>
      </c>
      <c r="AH144" s="90">
        <v>0.29573606657500001</v>
      </c>
      <c r="AI144" s="91">
        <v>3.9479788622426536E-2</v>
      </c>
      <c r="AJ144" s="92">
        <v>0</v>
      </c>
      <c r="AK144" s="93">
        <v>0</v>
      </c>
      <c r="AL144" s="93">
        <v>0</v>
      </c>
    </row>
    <row r="145" spans="1:38" ht="13" x14ac:dyDescent="0.3">
      <c r="A145" s="71">
        <v>1978</v>
      </c>
      <c r="B145" s="718">
        <v>20</v>
      </c>
      <c r="C145" s="89">
        <v>72.054935110000002</v>
      </c>
      <c r="D145" s="90">
        <v>114.87003613900001</v>
      </c>
      <c r="E145" s="91">
        <v>44.379715380294073</v>
      </c>
      <c r="F145" s="89">
        <v>10.08129684</v>
      </c>
      <c r="G145" s="90">
        <v>14.71121587</v>
      </c>
      <c r="H145" s="91">
        <v>3.1800080743666341</v>
      </c>
      <c r="I145" s="89">
        <v>7.6873741500000001</v>
      </c>
      <c r="J145" s="90">
        <v>6.8813642780000004</v>
      </c>
      <c r="K145" s="91">
        <v>6.8171855540991162</v>
      </c>
      <c r="L145" s="89">
        <v>2.674851E-2</v>
      </c>
      <c r="M145" s="90">
        <v>0.116022237</v>
      </c>
      <c r="N145" s="91">
        <v>0.10933590819614594</v>
      </c>
      <c r="O145" s="89">
        <v>8.3983146234380288E-2</v>
      </c>
      <c r="P145" s="90">
        <v>9.6190366683552839E-2</v>
      </c>
      <c r="Q145" s="91">
        <v>9.8496493835135174E-2</v>
      </c>
      <c r="R145" s="89">
        <v>2.5518120651806822E-2</v>
      </c>
      <c r="S145" s="90">
        <v>2.9528585866261399E-2</v>
      </c>
      <c r="T145" s="91">
        <v>9.9456165637900745E-2</v>
      </c>
      <c r="U145" s="89">
        <v>7.4891304800000003E-2</v>
      </c>
      <c r="V145" s="90">
        <v>0.10873339827</v>
      </c>
      <c r="W145" s="91">
        <v>3.2927585300529638E-2</v>
      </c>
      <c r="X145" s="89">
        <v>4.4427913000000003E-3</v>
      </c>
      <c r="Y145" s="90">
        <v>1.0177255164999999E-2</v>
      </c>
      <c r="Z145" s="91">
        <v>1.985762623928643E-3</v>
      </c>
      <c r="AA145" s="89">
        <v>0.26114468829999998</v>
      </c>
      <c r="AB145" s="90">
        <v>0.38550351921999998</v>
      </c>
      <c r="AC145" s="91">
        <v>0.12454122204680039</v>
      </c>
      <c r="AD145" s="89">
        <v>2.97923732E-2</v>
      </c>
      <c r="AE145" s="90">
        <v>9.1025591145000001E-2</v>
      </c>
      <c r="AF145" s="91">
        <v>1.8351468383700775E-2</v>
      </c>
      <c r="AG145" s="89">
        <v>0.19876805559999999</v>
      </c>
      <c r="AH145" s="90">
        <v>0.31117335407000002</v>
      </c>
      <c r="AI145" s="91">
        <v>4.1884192623464801E-2</v>
      </c>
      <c r="AJ145" s="92">
        <v>0</v>
      </c>
      <c r="AK145" s="93">
        <v>0</v>
      </c>
      <c r="AL145" s="93">
        <v>0</v>
      </c>
    </row>
    <row r="146" spans="1:38" ht="13" x14ac:dyDescent="0.3">
      <c r="A146" s="71">
        <v>1978</v>
      </c>
      <c r="B146" s="718">
        <v>21</v>
      </c>
      <c r="C146" s="89">
        <v>75.035472229999996</v>
      </c>
      <c r="D146" s="90">
        <v>121.4842268005</v>
      </c>
      <c r="E146" s="91">
        <v>43.956762112892527</v>
      </c>
      <c r="F146" s="89">
        <v>10.550492999999999</v>
      </c>
      <c r="G146" s="90">
        <v>15.486152454500001</v>
      </c>
      <c r="H146" s="91">
        <v>3.1981239465208731</v>
      </c>
      <c r="I146" s="89">
        <v>7.9673563400000003</v>
      </c>
      <c r="J146" s="90">
        <v>7.0998471204999998</v>
      </c>
      <c r="K146" s="91">
        <v>6.8715616050732375</v>
      </c>
      <c r="L146" s="89">
        <v>2.674851E-2</v>
      </c>
      <c r="M146" s="90">
        <v>0.116022237</v>
      </c>
      <c r="N146" s="91">
        <v>0.10991319553728653</v>
      </c>
      <c r="O146" s="89">
        <v>8.3983146234380288E-2</v>
      </c>
      <c r="P146" s="90">
        <v>9.6190366683552839E-2</v>
      </c>
      <c r="Q146" s="91">
        <v>9.879544499941896E-2</v>
      </c>
      <c r="R146" s="89">
        <v>2.5518120651806822E-2</v>
      </c>
      <c r="S146" s="90">
        <v>2.9528585866261399E-2</v>
      </c>
      <c r="T146" s="91">
        <v>0.10075327741978256</v>
      </c>
      <c r="U146" s="89">
        <v>7.9002343500000002E-2</v>
      </c>
      <c r="V146" s="90">
        <v>0.11479831304</v>
      </c>
      <c r="W146" s="91">
        <v>3.5941865984522807E-2</v>
      </c>
      <c r="X146" s="89">
        <v>4.6866238999999999E-3</v>
      </c>
      <c r="Y146" s="90">
        <v>1.0573429875E-2</v>
      </c>
      <c r="Z146" s="91">
        <v>1.9970740720367522E-3</v>
      </c>
      <c r="AA146" s="89">
        <v>0.27484581850000001</v>
      </c>
      <c r="AB146" s="90">
        <v>0.40677823943000002</v>
      </c>
      <c r="AC146" s="91">
        <v>0.11897232967744731</v>
      </c>
      <c r="AD146" s="89">
        <v>3.14284887E-2</v>
      </c>
      <c r="AE146" s="90">
        <v>9.5740718414999995E-2</v>
      </c>
      <c r="AF146" s="91">
        <v>1.8213509741642382E-2</v>
      </c>
      <c r="AG146" s="89">
        <v>0.20967799109999999</v>
      </c>
      <c r="AH146" s="90">
        <v>0.32798255317500002</v>
      </c>
      <c r="AI146" s="91">
        <v>4.2813402640587445E-2</v>
      </c>
      <c r="AJ146" s="92">
        <v>0</v>
      </c>
      <c r="AK146" s="93">
        <v>0</v>
      </c>
      <c r="AL146" s="93">
        <v>0</v>
      </c>
    </row>
    <row r="147" spans="1:38" ht="13" x14ac:dyDescent="0.3">
      <c r="A147" s="71">
        <v>1978</v>
      </c>
      <c r="B147" s="718">
        <v>22</v>
      </c>
      <c r="C147" s="89">
        <v>78.680243419999996</v>
      </c>
      <c r="D147" s="90">
        <v>129.084180492</v>
      </c>
      <c r="E147" s="91">
        <v>43.668490695078134</v>
      </c>
      <c r="F147" s="89">
        <v>11.050908010000001</v>
      </c>
      <c r="G147" s="90">
        <v>16.337804097999999</v>
      </c>
      <c r="H147" s="91">
        <v>3.2247738537876791</v>
      </c>
      <c r="I147" s="89">
        <v>8.2574895500000007</v>
      </c>
      <c r="J147" s="90">
        <v>7.3402788689999996</v>
      </c>
      <c r="K147" s="91">
        <v>6.9441553344351528</v>
      </c>
      <c r="L147" s="89">
        <v>2.5861470000000001E-2</v>
      </c>
      <c r="M147" s="90">
        <v>0.1157164905</v>
      </c>
      <c r="N147" s="91">
        <v>0.10958062958236164</v>
      </c>
      <c r="O147" s="89">
        <v>8.3983146234380288E-2</v>
      </c>
      <c r="P147" s="90">
        <v>9.6190366683552839E-2</v>
      </c>
      <c r="Q147" s="91">
        <v>9.8689634212443186E-2</v>
      </c>
      <c r="R147" s="89">
        <v>2.5518120651806822E-2</v>
      </c>
      <c r="S147" s="90">
        <v>2.9528585866261399E-2</v>
      </c>
      <c r="T147" s="91">
        <v>9.9911258527530591E-2</v>
      </c>
      <c r="U147" s="89">
        <v>8.3503774399999994E-2</v>
      </c>
      <c r="V147" s="90">
        <v>0.12153503812999999</v>
      </c>
      <c r="W147" s="91">
        <v>3.8626965920307649E-2</v>
      </c>
      <c r="X147" s="89">
        <v>4.9530959000000001E-3</v>
      </c>
      <c r="Y147" s="90">
        <v>1.1007452155E-2</v>
      </c>
      <c r="Z147" s="91">
        <v>2.0137131896910787E-3</v>
      </c>
      <c r="AA147" s="89">
        <v>0.28971585760000002</v>
      </c>
      <c r="AB147" s="90">
        <v>0.43031555241500002</v>
      </c>
      <c r="AC147" s="91">
        <v>0.12167792056630221</v>
      </c>
      <c r="AD147" s="89">
        <v>3.3218242799999999E-2</v>
      </c>
      <c r="AE147" s="90">
        <v>0.10089634502</v>
      </c>
      <c r="AF147" s="91">
        <v>1.8080300838536543E-2</v>
      </c>
      <c r="AG147" s="89">
        <v>0.221625302</v>
      </c>
      <c r="AH147" s="90">
        <v>0.34661723111999998</v>
      </c>
      <c r="AI147" s="91">
        <v>4.2609384230035539E-2</v>
      </c>
      <c r="AJ147" s="92">
        <v>0</v>
      </c>
      <c r="AK147" s="93">
        <v>0</v>
      </c>
      <c r="AL147" s="93">
        <v>0</v>
      </c>
    </row>
    <row r="148" spans="1:38" ht="13" x14ac:dyDescent="0.3">
      <c r="A148" s="71">
        <v>1978</v>
      </c>
      <c r="B148" s="718">
        <v>23</v>
      </c>
      <c r="C148" s="89">
        <v>81.919964899999997</v>
      </c>
      <c r="D148" s="90">
        <v>137.0559925885</v>
      </c>
      <c r="E148" s="91">
        <v>44.239466944394337</v>
      </c>
      <c r="F148" s="89">
        <v>11.54570034</v>
      </c>
      <c r="G148" s="90">
        <v>17.261461645499999</v>
      </c>
      <c r="H148" s="91">
        <v>3.2385199244329503</v>
      </c>
      <c r="I148" s="89">
        <v>8.5591421200000006</v>
      </c>
      <c r="J148" s="90">
        <v>7.6058258160000003</v>
      </c>
      <c r="K148" s="91">
        <v>6.9537870947012284</v>
      </c>
      <c r="L148" s="89">
        <v>2.5861470000000001E-2</v>
      </c>
      <c r="M148" s="90">
        <v>0.1157164905</v>
      </c>
      <c r="N148" s="91">
        <v>0.11048398647952437</v>
      </c>
      <c r="O148" s="89">
        <v>8.3983146234380288E-2</v>
      </c>
      <c r="P148" s="90">
        <v>9.6190366683552839E-2</v>
      </c>
      <c r="Q148" s="91">
        <v>9.9878885535374454E-2</v>
      </c>
      <c r="R148" s="89">
        <v>2.5518120651806822E-2</v>
      </c>
      <c r="S148" s="90">
        <v>2.9528585866261399E-2</v>
      </c>
      <c r="T148" s="91">
        <v>0.10226030190820969</v>
      </c>
      <c r="U148" s="89">
        <v>8.7954201400000001E-2</v>
      </c>
      <c r="V148" s="90">
        <v>0.128837578585</v>
      </c>
      <c r="W148" s="91">
        <v>3.870085757801707E-2</v>
      </c>
      <c r="X148" s="89">
        <v>5.2179039000000002E-3</v>
      </c>
      <c r="Y148" s="90">
        <v>1.1473290365E-2</v>
      </c>
      <c r="Z148" s="91">
        <v>2.0222966761144624E-3</v>
      </c>
      <c r="AA148" s="89">
        <v>0.3044011646</v>
      </c>
      <c r="AB148" s="90">
        <v>0.45582407526500002</v>
      </c>
      <c r="AC148" s="91">
        <v>0.11105978344747665</v>
      </c>
      <c r="AD148" s="89">
        <v>3.4989666799999999E-2</v>
      </c>
      <c r="AE148" s="90">
        <v>0.10645260852500001</v>
      </c>
      <c r="AF148" s="91">
        <v>1.8126331394371375E-2</v>
      </c>
      <c r="AG148" s="89">
        <v>0.2334369469</v>
      </c>
      <c r="AH148" s="90">
        <v>0.36679574031500001</v>
      </c>
      <c r="AI148" s="91">
        <v>4.2856082913888718E-2</v>
      </c>
      <c r="AJ148" s="92">
        <v>0</v>
      </c>
      <c r="AK148" s="93">
        <v>0</v>
      </c>
      <c r="AL148" s="93">
        <v>0</v>
      </c>
    </row>
    <row r="149" spans="1:38" ht="13" x14ac:dyDescent="0.3">
      <c r="A149" s="71">
        <v>1978</v>
      </c>
      <c r="B149" s="718">
        <v>24</v>
      </c>
      <c r="C149" s="89">
        <v>77.791757230000002</v>
      </c>
      <c r="D149" s="90">
        <v>139.41890388850001</v>
      </c>
      <c r="E149" s="91">
        <v>44.135565845560009</v>
      </c>
      <c r="F149" s="89">
        <v>11.54146341</v>
      </c>
      <c r="G149" s="90">
        <v>17.841831966499999</v>
      </c>
      <c r="H149" s="91">
        <v>3.2632992914213532</v>
      </c>
      <c r="I149" s="89">
        <v>8.0176542800000004</v>
      </c>
      <c r="J149" s="90">
        <v>7.4665025724999996</v>
      </c>
      <c r="K149" s="91">
        <v>7.0140315520264211</v>
      </c>
      <c r="L149" s="89">
        <v>2.5377440000000001E-2</v>
      </c>
      <c r="M149" s="90">
        <v>0.115548254</v>
      </c>
      <c r="N149" s="91">
        <v>0.11078730112127996</v>
      </c>
      <c r="O149" s="89">
        <v>8.3983146234380288E-2</v>
      </c>
      <c r="P149" s="90">
        <v>9.6190366683552839E-2</v>
      </c>
      <c r="Q149" s="91">
        <v>0.10038738749745661</v>
      </c>
      <c r="R149" s="89">
        <v>2.5518120651806822E-2</v>
      </c>
      <c r="S149" s="90">
        <v>2.9528585866261399E-2</v>
      </c>
      <c r="T149" s="91">
        <v>0.10291506877380979</v>
      </c>
      <c r="U149" s="89">
        <v>9.2711390199999993E-2</v>
      </c>
      <c r="V149" s="90">
        <v>0.13736647035499999</v>
      </c>
      <c r="W149" s="91">
        <v>4.0974989932158958E-2</v>
      </c>
      <c r="X149" s="89">
        <v>5.4999033000000001E-3</v>
      </c>
      <c r="Y149" s="90">
        <v>1.2178294855000001E-2</v>
      </c>
      <c r="Z149" s="91">
        <v>2.0377710246360183E-3</v>
      </c>
      <c r="AA149" s="89">
        <v>0.32004303360000003</v>
      </c>
      <c r="AB149" s="90">
        <v>0.48535145324000001</v>
      </c>
      <c r="AC149" s="91">
        <v>0.10987962010523185</v>
      </c>
      <c r="AD149" s="89">
        <v>3.6881898500000003E-2</v>
      </c>
      <c r="AE149" s="90">
        <v>0.11282885753999999</v>
      </c>
      <c r="AF149" s="91">
        <v>1.8012958169001572E-2</v>
      </c>
      <c r="AG149" s="89">
        <v>0.24606411610000001</v>
      </c>
      <c r="AH149" s="90">
        <v>0.39075626550999998</v>
      </c>
      <c r="AI149" s="91">
        <v>4.3246409340324983E-2</v>
      </c>
      <c r="AJ149" s="92">
        <v>0</v>
      </c>
      <c r="AK149" s="93">
        <v>0</v>
      </c>
      <c r="AL149" s="93">
        <v>0</v>
      </c>
    </row>
    <row r="150" spans="1:38" ht="13" x14ac:dyDescent="0.3">
      <c r="A150" s="71">
        <v>1978</v>
      </c>
      <c r="B150" s="718">
        <v>25</v>
      </c>
      <c r="C150" s="89">
        <v>77.791757230000002</v>
      </c>
      <c r="D150" s="90">
        <v>139.41890388850001</v>
      </c>
      <c r="E150" s="91">
        <v>44.47232433013793</v>
      </c>
      <c r="F150" s="89">
        <v>11.54146341</v>
      </c>
      <c r="G150" s="90">
        <v>17.841831966499999</v>
      </c>
      <c r="H150" s="91">
        <v>3.2866897968790827</v>
      </c>
      <c r="I150" s="89">
        <v>8.0176542800000004</v>
      </c>
      <c r="J150" s="90">
        <v>7.4665025724999996</v>
      </c>
      <c r="K150" s="91">
        <v>7.043122816134801</v>
      </c>
      <c r="L150" s="89">
        <v>2.5377440000000001E-2</v>
      </c>
      <c r="M150" s="90">
        <v>0.115548254</v>
      </c>
      <c r="N150" s="91">
        <v>0.11131715660111495</v>
      </c>
      <c r="O150" s="89">
        <v>8.3983146234380288E-2</v>
      </c>
      <c r="P150" s="90">
        <v>9.6190366683552839E-2</v>
      </c>
      <c r="Q150" s="91">
        <v>0.10145555857126122</v>
      </c>
      <c r="R150" s="89">
        <v>2.5518120651806822E-2</v>
      </c>
      <c r="S150" s="90">
        <v>2.9528585866261399E-2</v>
      </c>
      <c r="T150" s="91">
        <v>0.10405928752263655</v>
      </c>
      <c r="U150" s="89">
        <v>9.2711390199999993E-2</v>
      </c>
      <c r="V150" s="90">
        <v>0.13736647035499999</v>
      </c>
      <c r="W150" s="91">
        <v>4.1486681761462425E-2</v>
      </c>
      <c r="X150" s="89">
        <v>5.4999033000000001E-3</v>
      </c>
      <c r="Y150" s="90">
        <v>1.2178294855000001E-2</v>
      </c>
      <c r="Z150" s="91">
        <v>2.052355182308794E-3</v>
      </c>
      <c r="AA150" s="89">
        <v>0.32004303360000003</v>
      </c>
      <c r="AB150" s="90">
        <v>0.48535145324000001</v>
      </c>
      <c r="AC150" s="91">
        <v>0.11022473996107861</v>
      </c>
      <c r="AD150" s="89">
        <v>3.6881898500000003E-2</v>
      </c>
      <c r="AE150" s="90">
        <v>0.11282885753999999</v>
      </c>
      <c r="AF150" s="91">
        <v>1.8061423355526924E-2</v>
      </c>
      <c r="AG150" s="89">
        <v>0.24606411610000001</v>
      </c>
      <c r="AH150" s="90">
        <v>0.39075626550999998</v>
      </c>
      <c r="AI150" s="91">
        <v>4.3556039175893978E-2</v>
      </c>
      <c r="AJ150" s="92">
        <v>0</v>
      </c>
      <c r="AK150" s="93">
        <v>0</v>
      </c>
      <c r="AL150" s="93">
        <v>0</v>
      </c>
    </row>
    <row r="151" spans="1:38" ht="13" x14ac:dyDescent="0.3">
      <c r="A151" s="71">
        <v>1978</v>
      </c>
      <c r="B151" s="718">
        <v>26</v>
      </c>
      <c r="C151" s="89">
        <v>77.791757230000002</v>
      </c>
      <c r="D151" s="90">
        <v>139.41890388850001</v>
      </c>
      <c r="E151" s="91">
        <v>44.707079045784859</v>
      </c>
      <c r="F151" s="89">
        <v>11.54146341</v>
      </c>
      <c r="G151" s="90">
        <v>17.841831966499999</v>
      </c>
      <c r="H151" s="91">
        <v>3.3014504697174973</v>
      </c>
      <c r="I151" s="89">
        <v>8.0176542800000004</v>
      </c>
      <c r="J151" s="90">
        <v>7.4665025724999996</v>
      </c>
      <c r="K151" s="91">
        <v>7.0599369282491136</v>
      </c>
      <c r="L151" s="89">
        <v>2.5377440000000001E-2</v>
      </c>
      <c r="M151" s="90">
        <v>0.115548254</v>
      </c>
      <c r="N151" s="91">
        <v>0.11164996418338861</v>
      </c>
      <c r="O151" s="89">
        <v>8.3983146234380288E-2</v>
      </c>
      <c r="P151" s="90">
        <v>9.6190366683552839E-2</v>
      </c>
      <c r="Q151" s="91">
        <v>0.10209542221388662</v>
      </c>
      <c r="R151" s="89">
        <v>2.5518120651806822E-2</v>
      </c>
      <c r="S151" s="90">
        <v>2.9528585866261399E-2</v>
      </c>
      <c r="T151" s="91">
        <v>0.10477802489110839</v>
      </c>
      <c r="U151" s="89">
        <v>9.2711390199999993E-2</v>
      </c>
      <c r="V151" s="90">
        <v>0.13736647035499999</v>
      </c>
      <c r="W151" s="91">
        <v>4.17549911683033E-2</v>
      </c>
      <c r="X151" s="89">
        <v>5.4999033000000001E-3</v>
      </c>
      <c r="Y151" s="90">
        <v>1.2178294855000001E-2</v>
      </c>
      <c r="Z151" s="91">
        <v>2.0615648898767202E-3</v>
      </c>
      <c r="AA151" s="89">
        <v>0.32004303360000003</v>
      </c>
      <c r="AB151" s="90">
        <v>0.48535145324000001</v>
      </c>
      <c r="AC151" s="91">
        <v>0.11070165100941676</v>
      </c>
      <c r="AD151" s="89">
        <v>3.6881898500000003E-2</v>
      </c>
      <c r="AE151" s="90">
        <v>0.11282885753999999</v>
      </c>
      <c r="AF151" s="91">
        <v>1.8138387648501269E-2</v>
      </c>
      <c r="AG151" s="89">
        <v>0.24606411610000001</v>
      </c>
      <c r="AH151" s="90">
        <v>0.39075626550999998</v>
      </c>
      <c r="AI151" s="91">
        <v>4.3762871253177175E-2</v>
      </c>
      <c r="AJ151" s="92">
        <v>0</v>
      </c>
      <c r="AK151" s="93">
        <v>0</v>
      </c>
      <c r="AL151" s="93">
        <v>0</v>
      </c>
    </row>
    <row r="152" spans="1:38" ht="13" x14ac:dyDescent="0.3">
      <c r="A152" s="71">
        <v>1978</v>
      </c>
      <c r="B152" s="718">
        <v>27</v>
      </c>
      <c r="C152" s="89">
        <v>77.791757230000002</v>
      </c>
      <c r="D152" s="90">
        <v>139.41890388850001</v>
      </c>
      <c r="E152" s="91">
        <v>44.892662375893742</v>
      </c>
      <c r="F152" s="89">
        <v>11.54146341</v>
      </c>
      <c r="G152" s="90">
        <v>17.841831966499999</v>
      </c>
      <c r="H152" s="91">
        <v>3.3136092358055866</v>
      </c>
      <c r="I152" s="89">
        <v>8.0176542800000004</v>
      </c>
      <c r="J152" s="90">
        <v>7.4665025724999996</v>
      </c>
      <c r="K152" s="91">
        <v>7.0743832187445603</v>
      </c>
      <c r="L152" s="89">
        <v>2.5377440000000001E-2</v>
      </c>
      <c r="M152" s="90">
        <v>0.115548254</v>
      </c>
      <c r="N152" s="91">
        <v>0.11192484635535892</v>
      </c>
      <c r="O152" s="89">
        <v>8.3983146234380288E-2</v>
      </c>
      <c r="P152" s="90">
        <v>9.6190366683552839E-2</v>
      </c>
      <c r="Q152" s="91">
        <v>0.1026358517784953</v>
      </c>
      <c r="R152" s="89">
        <v>2.5518120651806822E-2</v>
      </c>
      <c r="S152" s="90">
        <v>2.9528585866261399E-2</v>
      </c>
      <c r="T152" s="91">
        <v>0.10537175665946094</v>
      </c>
      <c r="U152" s="89">
        <v>9.2711390199999993E-2</v>
      </c>
      <c r="V152" s="90">
        <v>0.13736647035499999</v>
      </c>
      <c r="W152" s="91">
        <v>4.2026651578683072E-2</v>
      </c>
      <c r="X152" s="89">
        <v>5.4999033000000001E-3</v>
      </c>
      <c r="Y152" s="90">
        <v>1.2178294855000001E-2</v>
      </c>
      <c r="Z152" s="91">
        <v>2.0691511128335636E-3</v>
      </c>
      <c r="AA152" s="89">
        <v>0.32004303360000003</v>
      </c>
      <c r="AB152" s="90">
        <v>0.48535145324000001</v>
      </c>
      <c r="AC152" s="91">
        <v>0.11108656140071541</v>
      </c>
      <c r="AD152" s="89">
        <v>3.6881898500000003E-2</v>
      </c>
      <c r="AE152" s="90">
        <v>0.11282885753999999</v>
      </c>
      <c r="AF152" s="91">
        <v>1.8199783478395518E-2</v>
      </c>
      <c r="AG152" s="89">
        <v>0.24606411610000001</v>
      </c>
      <c r="AH152" s="90">
        <v>0.39075626550999998</v>
      </c>
      <c r="AI152" s="91">
        <v>4.3940777273192524E-2</v>
      </c>
      <c r="AJ152" s="92">
        <v>0</v>
      </c>
      <c r="AK152" s="93">
        <v>0</v>
      </c>
      <c r="AL152" s="93">
        <v>0</v>
      </c>
    </row>
    <row r="153" spans="1:38" ht="13" x14ac:dyDescent="0.3">
      <c r="A153" s="71">
        <v>1978</v>
      </c>
      <c r="B153" s="718">
        <v>28</v>
      </c>
      <c r="C153" s="89">
        <v>77.791757230000002</v>
      </c>
      <c r="D153" s="90">
        <v>139.41890388850001</v>
      </c>
      <c r="E153" s="91">
        <v>45.048426629736348</v>
      </c>
      <c r="F153" s="89">
        <v>11.54146341</v>
      </c>
      <c r="G153" s="90">
        <v>17.841831966499999</v>
      </c>
      <c r="H153" s="91">
        <v>3.3246726212101327</v>
      </c>
      <c r="I153" s="89">
        <v>8.0176542800000004</v>
      </c>
      <c r="J153" s="90">
        <v>7.4665025724999996</v>
      </c>
      <c r="K153" s="91">
        <v>7.088502013671012</v>
      </c>
      <c r="L153" s="89">
        <v>2.5377440000000001E-2</v>
      </c>
      <c r="M153" s="90">
        <v>0.115548254</v>
      </c>
      <c r="N153" s="91">
        <v>0.11217655920796445</v>
      </c>
      <c r="O153" s="89">
        <v>8.3983146234380288E-2</v>
      </c>
      <c r="P153" s="90">
        <v>9.6190366683552839E-2</v>
      </c>
      <c r="Q153" s="91">
        <v>0.10314940337079503</v>
      </c>
      <c r="R153" s="89">
        <v>2.5518120651806822E-2</v>
      </c>
      <c r="S153" s="90">
        <v>2.9528585866261399E-2</v>
      </c>
      <c r="T153" s="91">
        <v>0.10591545141129403</v>
      </c>
      <c r="U153" s="89">
        <v>9.2711390199999993E-2</v>
      </c>
      <c r="V153" s="90">
        <v>0.13736647035499999</v>
      </c>
      <c r="W153" s="91">
        <v>4.2356326069816957E-2</v>
      </c>
      <c r="X153" s="89">
        <v>5.4999033000000001E-3</v>
      </c>
      <c r="Y153" s="90">
        <v>1.2178294855000001E-2</v>
      </c>
      <c r="Z153" s="91">
        <v>2.0760426723002027E-3</v>
      </c>
      <c r="AA153" s="89">
        <v>0.32004303360000003</v>
      </c>
      <c r="AB153" s="90">
        <v>0.48535145324000001</v>
      </c>
      <c r="AC153" s="91">
        <v>0.11142267028306133</v>
      </c>
      <c r="AD153" s="89">
        <v>3.6881898500000003E-2</v>
      </c>
      <c r="AE153" s="90">
        <v>0.11282885753999999</v>
      </c>
      <c r="AF153" s="91">
        <v>1.8252339179066848E-2</v>
      </c>
      <c r="AG153" s="89">
        <v>0.24606411610000001</v>
      </c>
      <c r="AH153" s="90">
        <v>0.39075626550999998</v>
      </c>
      <c r="AI153" s="91">
        <v>4.411487782738692E-2</v>
      </c>
      <c r="AJ153" s="92">
        <v>0</v>
      </c>
      <c r="AK153" s="93">
        <v>0</v>
      </c>
      <c r="AL153" s="93">
        <v>0</v>
      </c>
    </row>
    <row r="154" spans="1:38" ht="13" x14ac:dyDescent="0.3">
      <c r="A154" s="71">
        <v>1978</v>
      </c>
      <c r="B154" s="718">
        <v>29</v>
      </c>
      <c r="C154" s="89">
        <v>77.791757230000002</v>
      </c>
      <c r="D154" s="90">
        <v>139.41890388850001</v>
      </c>
      <c r="E154" s="91">
        <v>45.19594803307475</v>
      </c>
      <c r="F154" s="89">
        <v>11.54146341</v>
      </c>
      <c r="G154" s="90">
        <v>17.841831966499999</v>
      </c>
      <c r="H154" s="91">
        <v>3.3350274434344991</v>
      </c>
      <c r="I154" s="89">
        <v>8.0176542800000004</v>
      </c>
      <c r="J154" s="90">
        <v>7.4665025724999996</v>
      </c>
      <c r="K154" s="91">
        <v>7.1014284749685448</v>
      </c>
      <c r="L154" s="89">
        <v>2.5377440000000001E-2</v>
      </c>
      <c r="M154" s="90">
        <v>0.115548254</v>
      </c>
      <c r="N154" s="91">
        <v>0.11241013831676262</v>
      </c>
      <c r="O154" s="89">
        <v>8.3983146234380288E-2</v>
      </c>
      <c r="P154" s="90">
        <v>9.6190366683552839E-2</v>
      </c>
      <c r="Q154" s="91">
        <v>0.10362356973215907</v>
      </c>
      <c r="R154" s="89">
        <v>2.5518120651806822E-2</v>
      </c>
      <c r="S154" s="90">
        <v>2.9528585866261399E-2</v>
      </c>
      <c r="T154" s="91">
        <v>0.10641969145479133</v>
      </c>
      <c r="U154" s="89">
        <v>9.2711390199999993E-2</v>
      </c>
      <c r="V154" s="90">
        <v>0.13736647035499999</v>
      </c>
      <c r="W154" s="91">
        <v>4.2644640423055442E-2</v>
      </c>
      <c r="X154" s="89">
        <v>5.4999033000000001E-3</v>
      </c>
      <c r="Y154" s="90">
        <v>1.2178294855000001E-2</v>
      </c>
      <c r="Z154" s="91">
        <v>2.082503549009978E-3</v>
      </c>
      <c r="AA154" s="89">
        <v>0.32004303360000003</v>
      </c>
      <c r="AB154" s="90">
        <v>0.48535145324000001</v>
      </c>
      <c r="AC154" s="91">
        <v>0.11174131666588173</v>
      </c>
      <c r="AD154" s="89">
        <v>3.6881898500000003E-2</v>
      </c>
      <c r="AE154" s="90">
        <v>0.11282885753999999</v>
      </c>
      <c r="AF154" s="91">
        <v>1.8302468496228963E-2</v>
      </c>
      <c r="AG154" s="89">
        <v>0.24606411610000001</v>
      </c>
      <c r="AH154" s="90">
        <v>0.39075626550999998</v>
      </c>
      <c r="AI154" s="91">
        <v>4.4274957781919221E-2</v>
      </c>
      <c r="AJ154" s="92">
        <v>0</v>
      </c>
      <c r="AK154" s="93">
        <v>0</v>
      </c>
      <c r="AL154" s="93">
        <v>0</v>
      </c>
    </row>
    <row r="155" spans="1:38" ht="13" x14ac:dyDescent="0.3">
      <c r="A155" s="71">
        <v>1978</v>
      </c>
      <c r="B155" s="718">
        <v>30</v>
      </c>
      <c r="C155" s="89">
        <v>77.791757230000002</v>
      </c>
      <c r="D155" s="90">
        <v>139.41890388850001</v>
      </c>
      <c r="E155" s="91">
        <v>43.745102822787821</v>
      </c>
      <c r="F155" s="89">
        <v>11.54146341</v>
      </c>
      <c r="G155" s="90">
        <v>17.841831966499999</v>
      </c>
      <c r="H155" s="91">
        <v>3.209236649579791</v>
      </c>
      <c r="I155" s="89">
        <v>8.0176542800000004</v>
      </c>
      <c r="J155" s="90">
        <v>7.4665025724999996</v>
      </c>
      <c r="K155" s="91">
        <v>6.9928070707322529</v>
      </c>
      <c r="L155" s="89">
        <v>2.5377440000000001E-2</v>
      </c>
      <c r="M155" s="90">
        <v>0.115548254</v>
      </c>
      <c r="N155" s="91">
        <v>0.11223219345787647</v>
      </c>
      <c r="O155" s="89">
        <v>8.3983146234380288E-2</v>
      </c>
      <c r="P155" s="90">
        <v>9.6190366683552839E-2</v>
      </c>
      <c r="Q155" s="91">
        <v>0.10193042637454454</v>
      </c>
      <c r="R155" s="89">
        <v>2.5518120651806822E-2</v>
      </c>
      <c r="S155" s="90">
        <v>2.9528585866261399E-2</v>
      </c>
      <c r="T155" s="91">
        <v>0.10688113699878544</v>
      </c>
      <c r="U155" s="89">
        <v>9.2711390199999993E-2</v>
      </c>
      <c r="V155" s="90">
        <v>0.13736647035499999</v>
      </c>
      <c r="W155" s="91">
        <v>4.4037136412564654E-2</v>
      </c>
      <c r="X155" s="89">
        <v>5.4999033000000001E-3</v>
      </c>
      <c r="Y155" s="90">
        <v>1.2178294855000001E-2</v>
      </c>
      <c r="Z155" s="91">
        <v>2.0039502352463563E-3</v>
      </c>
      <c r="AA155" s="89">
        <v>0.32004303360000003</v>
      </c>
      <c r="AB155" s="90">
        <v>0.48535145324000001</v>
      </c>
      <c r="AC155" s="91">
        <v>0.10445395033631891</v>
      </c>
      <c r="AD155" s="89">
        <v>3.6881898500000003E-2</v>
      </c>
      <c r="AE155" s="90">
        <v>0.11282885753999999</v>
      </c>
      <c r="AF155" s="91">
        <v>1.7347163314707911E-2</v>
      </c>
      <c r="AG155" s="89">
        <v>0.24606411610000001</v>
      </c>
      <c r="AH155" s="90">
        <v>0.39075626550999998</v>
      </c>
      <c r="AI155" s="91">
        <v>4.3683099322308565E-2</v>
      </c>
      <c r="AJ155" s="92">
        <v>0</v>
      </c>
      <c r="AK155" s="93">
        <v>0</v>
      </c>
      <c r="AL155" s="93">
        <v>0</v>
      </c>
    </row>
    <row r="156" spans="1:38" ht="13" x14ac:dyDescent="0.3">
      <c r="A156" s="71">
        <v>1978</v>
      </c>
      <c r="B156" s="718">
        <v>31</v>
      </c>
      <c r="C156" s="89">
        <v>77.791757230000002</v>
      </c>
      <c r="D156" s="90">
        <v>139.41890388850001</v>
      </c>
      <c r="E156" s="91">
        <v>43.745102822787821</v>
      </c>
      <c r="F156" s="89">
        <v>11.54146341</v>
      </c>
      <c r="G156" s="90">
        <v>17.841831966499999</v>
      </c>
      <c r="H156" s="91">
        <v>3.209236649579791</v>
      </c>
      <c r="I156" s="89">
        <v>8.0176542800000004</v>
      </c>
      <c r="J156" s="90">
        <v>7.4665025724999996</v>
      </c>
      <c r="K156" s="91">
        <v>6.9928070707322529</v>
      </c>
      <c r="L156" s="89">
        <v>2.5377440000000001E-2</v>
      </c>
      <c r="M156" s="90">
        <v>0.115548254</v>
      </c>
      <c r="N156" s="91">
        <v>0.11223219345787647</v>
      </c>
      <c r="O156" s="89">
        <v>8.3983146234380288E-2</v>
      </c>
      <c r="P156" s="90">
        <v>9.6190366683552839E-2</v>
      </c>
      <c r="Q156" s="91">
        <v>0.10193042637454454</v>
      </c>
      <c r="R156" s="89">
        <v>2.5518120651806822E-2</v>
      </c>
      <c r="S156" s="90">
        <v>2.9528585866261399E-2</v>
      </c>
      <c r="T156" s="91">
        <v>0.10688113699878544</v>
      </c>
      <c r="U156" s="89">
        <v>9.2711390199999993E-2</v>
      </c>
      <c r="V156" s="90">
        <v>0.13736647035499999</v>
      </c>
      <c r="W156" s="91">
        <v>4.4037136412564654E-2</v>
      </c>
      <c r="X156" s="89">
        <v>5.4999033000000001E-3</v>
      </c>
      <c r="Y156" s="90">
        <v>1.2178294855000001E-2</v>
      </c>
      <c r="Z156" s="91">
        <v>2.0039502352463563E-3</v>
      </c>
      <c r="AA156" s="89">
        <v>0.32004303360000003</v>
      </c>
      <c r="AB156" s="90">
        <v>0.48535145324000001</v>
      </c>
      <c r="AC156" s="91">
        <v>0.10445395033631891</v>
      </c>
      <c r="AD156" s="89">
        <v>3.6881898500000003E-2</v>
      </c>
      <c r="AE156" s="90">
        <v>0.11282885753999999</v>
      </c>
      <c r="AF156" s="91">
        <v>1.7347163314707911E-2</v>
      </c>
      <c r="AG156" s="89">
        <v>0.24606411610000001</v>
      </c>
      <c r="AH156" s="90">
        <v>0.39075626550999998</v>
      </c>
      <c r="AI156" s="91">
        <v>4.3683099322308565E-2</v>
      </c>
      <c r="AJ156" s="94">
        <v>0</v>
      </c>
      <c r="AK156" s="95">
        <v>0</v>
      </c>
      <c r="AL156" s="95">
        <v>0</v>
      </c>
    </row>
    <row r="157" spans="1:38" ht="13" x14ac:dyDescent="0.3">
      <c r="A157" s="71">
        <v>1978</v>
      </c>
      <c r="B157" s="718">
        <v>32</v>
      </c>
      <c r="C157" s="89">
        <v>77.791757230000002</v>
      </c>
      <c r="D157" s="90">
        <v>139.41890388850001</v>
      </c>
      <c r="E157" s="91">
        <v>43.745102822787821</v>
      </c>
      <c r="F157" s="89">
        <v>11.54146341</v>
      </c>
      <c r="G157" s="90">
        <v>17.841831966499999</v>
      </c>
      <c r="H157" s="91">
        <v>3.209236649579791</v>
      </c>
      <c r="I157" s="89">
        <v>8.0176542800000004</v>
      </c>
      <c r="J157" s="90">
        <v>7.4665025724999996</v>
      </c>
      <c r="K157" s="91">
        <v>6.9928070707322529</v>
      </c>
      <c r="L157" s="89">
        <v>2.5377440000000001E-2</v>
      </c>
      <c r="M157" s="90">
        <v>0.115548254</v>
      </c>
      <c r="N157" s="91">
        <v>0.11223219345787647</v>
      </c>
      <c r="O157" s="89">
        <v>8.3983146234380288E-2</v>
      </c>
      <c r="P157" s="90">
        <v>9.6190366683552839E-2</v>
      </c>
      <c r="Q157" s="91">
        <v>0.10193042637454454</v>
      </c>
      <c r="R157" s="89">
        <v>2.5518120651806822E-2</v>
      </c>
      <c r="S157" s="90">
        <v>2.9528585866261399E-2</v>
      </c>
      <c r="T157" s="91">
        <v>0.10688113699878544</v>
      </c>
      <c r="U157" s="89">
        <v>9.2711390199999993E-2</v>
      </c>
      <c r="V157" s="90">
        <v>0.13736647035499999</v>
      </c>
      <c r="W157" s="91">
        <v>4.4037136412564654E-2</v>
      </c>
      <c r="X157" s="89">
        <v>5.4999033000000001E-3</v>
      </c>
      <c r="Y157" s="90">
        <v>1.2178294855000001E-2</v>
      </c>
      <c r="Z157" s="91">
        <v>2.0039502352463563E-3</v>
      </c>
      <c r="AA157" s="89">
        <v>0.32004303360000003</v>
      </c>
      <c r="AB157" s="90">
        <v>0.48535145324000001</v>
      </c>
      <c r="AC157" s="91">
        <v>0.10445395033631891</v>
      </c>
      <c r="AD157" s="89">
        <v>3.6881898500000003E-2</v>
      </c>
      <c r="AE157" s="90">
        <v>0.11282885753999999</v>
      </c>
      <c r="AF157" s="91">
        <v>1.7347163314707911E-2</v>
      </c>
      <c r="AG157" s="89">
        <v>0.24606411610000001</v>
      </c>
      <c r="AH157" s="90">
        <v>0.39075626550999998</v>
      </c>
      <c r="AI157" s="91">
        <v>4.3683099322308565E-2</v>
      </c>
      <c r="AJ157" s="94">
        <v>0</v>
      </c>
      <c r="AK157" s="95">
        <v>0</v>
      </c>
      <c r="AL157" s="95">
        <v>0</v>
      </c>
    </row>
    <row r="158" spans="1:38" ht="13" x14ac:dyDescent="0.3">
      <c r="A158" s="71">
        <v>1978</v>
      </c>
      <c r="B158" s="718">
        <v>33</v>
      </c>
      <c r="C158" s="89">
        <v>77.791757230000002</v>
      </c>
      <c r="D158" s="90">
        <v>139.41890388850001</v>
      </c>
      <c r="E158" s="91">
        <v>43.745102822787821</v>
      </c>
      <c r="F158" s="89">
        <v>11.54146341</v>
      </c>
      <c r="G158" s="90">
        <v>17.841831966499999</v>
      </c>
      <c r="H158" s="91">
        <v>3.209236649579791</v>
      </c>
      <c r="I158" s="89">
        <v>8.0176542800000004</v>
      </c>
      <c r="J158" s="90">
        <v>7.4665025724999996</v>
      </c>
      <c r="K158" s="91">
        <v>6.9928070707322529</v>
      </c>
      <c r="L158" s="89">
        <v>2.5377440000000001E-2</v>
      </c>
      <c r="M158" s="90">
        <v>0.115548254</v>
      </c>
      <c r="N158" s="91">
        <v>0.11223219345787647</v>
      </c>
      <c r="O158" s="89">
        <v>8.3983146234380288E-2</v>
      </c>
      <c r="P158" s="90">
        <v>9.6190366683552839E-2</v>
      </c>
      <c r="Q158" s="91">
        <v>0.10193042637454454</v>
      </c>
      <c r="R158" s="89">
        <v>2.5518120651806822E-2</v>
      </c>
      <c r="S158" s="90">
        <v>2.9528585866261399E-2</v>
      </c>
      <c r="T158" s="91">
        <v>0.10688113699878544</v>
      </c>
      <c r="U158" s="89">
        <v>9.2711390199999993E-2</v>
      </c>
      <c r="V158" s="90">
        <v>0.13736647035499999</v>
      </c>
      <c r="W158" s="91">
        <v>4.4037136412564654E-2</v>
      </c>
      <c r="X158" s="89">
        <v>5.4999033000000001E-3</v>
      </c>
      <c r="Y158" s="90">
        <v>1.2178294855000001E-2</v>
      </c>
      <c r="Z158" s="91">
        <v>2.0039502352463563E-3</v>
      </c>
      <c r="AA158" s="89">
        <v>0.32004303360000003</v>
      </c>
      <c r="AB158" s="90">
        <v>0.48535145324000001</v>
      </c>
      <c r="AC158" s="91">
        <v>0.10445395033631891</v>
      </c>
      <c r="AD158" s="89">
        <v>3.6881898500000003E-2</v>
      </c>
      <c r="AE158" s="90">
        <v>0.11282885753999999</v>
      </c>
      <c r="AF158" s="91">
        <v>1.7347163314707911E-2</v>
      </c>
      <c r="AG158" s="89">
        <v>0.24606411610000001</v>
      </c>
      <c r="AH158" s="90">
        <v>0.39075626550999998</v>
      </c>
      <c r="AI158" s="91">
        <v>4.3683099322308565E-2</v>
      </c>
      <c r="AJ158" s="94">
        <v>0</v>
      </c>
      <c r="AK158" s="95">
        <v>0</v>
      </c>
      <c r="AL158" s="95">
        <v>0</v>
      </c>
    </row>
    <row r="159" spans="1:38" ht="13" x14ac:dyDescent="0.3">
      <c r="A159" s="71">
        <v>1978</v>
      </c>
      <c r="B159" s="718">
        <v>34</v>
      </c>
      <c r="C159" s="89">
        <v>77.791757230000002</v>
      </c>
      <c r="D159" s="90">
        <v>139.41890388850001</v>
      </c>
      <c r="E159" s="91">
        <v>43.745102822787821</v>
      </c>
      <c r="F159" s="89">
        <v>11.54146341</v>
      </c>
      <c r="G159" s="90">
        <v>17.841831966499999</v>
      </c>
      <c r="H159" s="91">
        <v>3.209236649579791</v>
      </c>
      <c r="I159" s="89">
        <v>8.0176542800000004</v>
      </c>
      <c r="J159" s="90">
        <v>7.4665025724999996</v>
      </c>
      <c r="K159" s="91">
        <v>6.9928070707322529</v>
      </c>
      <c r="L159" s="89">
        <v>2.5377440000000001E-2</v>
      </c>
      <c r="M159" s="90">
        <v>0.115548254</v>
      </c>
      <c r="N159" s="91">
        <v>0.11223219345787647</v>
      </c>
      <c r="O159" s="89">
        <v>8.3983146234380288E-2</v>
      </c>
      <c r="P159" s="90">
        <v>9.6190366683552839E-2</v>
      </c>
      <c r="Q159" s="91">
        <v>0.10193042637454454</v>
      </c>
      <c r="R159" s="89">
        <v>2.5518120651806822E-2</v>
      </c>
      <c r="S159" s="90">
        <v>2.9528585866261399E-2</v>
      </c>
      <c r="T159" s="91">
        <v>0.10688113699878544</v>
      </c>
      <c r="U159" s="89">
        <v>9.2711390199999993E-2</v>
      </c>
      <c r="V159" s="90">
        <v>0.13736647035499999</v>
      </c>
      <c r="W159" s="91">
        <v>4.4037136412564654E-2</v>
      </c>
      <c r="X159" s="89">
        <v>5.4999033000000001E-3</v>
      </c>
      <c r="Y159" s="90">
        <v>1.2178294855000001E-2</v>
      </c>
      <c r="Z159" s="91">
        <v>2.0039502352463563E-3</v>
      </c>
      <c r="AA159" s="89">
        <v>0.32004303360000003</v>
      </c>
      <c r="AB159" s="90">
        <v>0.48535145324000001</v>
      </c>
      <c r="AC159" s="91">
        <v>0.10445395033631891</v>
      </c>
      <c r="AD159" s="89">
        <v>3.6881898500000003E-2</v>
      </c>
      <c r="AE159" s="90">
        <v>0.11282885753999999</v>
      </c>
      <c r="AF159" s="91">
        <v>1.7347163314707911E-2</v>
      </c>
      <c r="AG159" s="89">
        <v>0.24606411610000001</v>
      </c>
      <c r="AH159" s="90">
        <v>0.39075626550999998</v>
      </c>
      <c r="AI159" s="91">
        <v>4.3683099322308565E-2</v>
      </c>
      <c r="AJ159" s="94">
        <v>0</v>
      </c>
      <c r="AK159" s="95">
        <v>0</v>
      </c>
      <c r="AL159" s="95">
        <v>0</v>
      </c>
    </row>
    <row r="160" spans="1:38" ht="13" x14ac:dyDescent="0.3">
      <c r="A160" s="71">
        <v>1978</v>
      </c>
      <c r="B160" s="718">
        <v>35</v>
      </c>
      <c r="C160" s="89">
        <v>77.791757230000002</v>
      </c>
      <c r="D160" s="90">
        <v>139.41890388850001</v>
      </c>
      <c r="E160" s="91">
        <v>43.745102822787821</v>
      </c>
      <c r="F160" s="89">
        <v>11.54146341</v>
      </c>
      <c r="G160" s="90">
        <v>17.841831966499999</v>
      </c>
      <c r="H160" s="91">
        <v>3.209236649579791</v>
      </c>
      <c r="I160" s="89">
        <v>8.0176542800000004</v>
      </c>
      <c r="J160" s="90">
        <v>7.4665025724999996</v>
      </c>
      <c r="K160" s="91">
        <v>6.9928070707322529</v>
      </c>
      <c r="L160" s="89">
        <v>2.5377440000000001E-2</v>
      </c>
      <c r="M160" s="90">
        <v>0.115548254</v>
      </c>
      <c r="N160" s="91">
        <v>0.11223219345787647</v>
      </c>
      <c r="O160" s="89">
        <v>8.3983146234380288E-2</v>
      </c>
      <c r="P160" s="90">
        <v>9.6190366683552839E-2</v>
      </c>
      <c r="Q160" s="91">
        <v>0.10193042637454454</v>
      </c>
      <c r="R160" s="89">
        <v>2.5518120651806822E-2</v>
      </c>
      <c r="S160" s="90">
        <v>2.9528585866261399E-2</v>
      </c>
      <c r="T160" s="91">
        <v>0.10688113699878544</v>
      </c>
      <c r="U160" s="89">
        <v>9.2711390199999993E-2</v>
      </c>
      <c r="V160" s="90">
        <v>0.13736647035499999</v>
      </c>
      <c r="W160" s="91">
        <v>4.4037136412564654E-2</v>
      </c>
      <c r="X160" s="89">
        <v>5.4999033000000001E-3</v>
      </c>
      <c r="Y160" s="90">
        <v>1.2178294855000001E-2</v>
      </c>
      <c r="Z160" s="91">
        <v>2.0039502352463563E-3</v>
      </c>
      <c r="AA160" s="89">
        <v>0.32004303360000003</v>
      </c>
      <c r="AB160" s="90">
        <v>0.48535145324000001</v>
      </c>
      <c r="AC160" s="91">
        <v>0.10445395033631891</v>
      </c>
      <c r="AD160" s="89">
        <v>3.6881898500000003E-2</v>
      </c>
      <c r="AE160" s="90">
        <v>0.11282885753999999</v>
      </c>
      <c r="AF160" s="91">
        <v>1.7347163314707911E-2</v>
      </c>
      <c r="AG160" s="89">
        <v>0.24606411610000001</v>
      </c>
      <c r="AH160" s="90">
        <v>0.39075626550999998</v>
      </c>
      <c r="AI160" s="91">
        <v>4.3683099322308565E-2</v>
      </c>
      <c r="AJ160" s="94">
        <v>0</v>
      </c>
      <c r="AK160" s="95">
        <v>0</v>
      </c>
      <c r="AL160" s="95">
        <v>0</v>
      </c>
    </row>
    <row r="161" spans="1:38" ht="13" x14ac:dyDescent="0.3">
      <c r="A161" s="71">
        <v>1978</v>
      </c>
      <c r="B161" s="718">
        <v>36</v>
      </c>
      <c r="C161" s="89">
        <v>77.791757230000002</v>
      </c>
      <c r="D161" s="90">
        <v>139.41890388850001</v>
      </c>
      <c r="E161" s="91">
        <v>43.745102822787821</v>
      </c>
      <c r="F161" s="89">
        <v>11.54146341</v>
      </c>
      <c r="G161" s="90">
        <v>17.841831966499999</v>
      </c>
      <c r="H161" s="91">
        <v>3.209236649579791</v>
      </c>
      <c r="I161" s="89">
        <v>8.0176542800000004</v>
      </c>
      <c r="J161" s="90">
        <v>7.4665025724999996</v>
      </c>
      <c r="K161" s="91">
        <v>6.9928070707322529</v>
      </c>
      <c r="L161" s="89">
        <v>2.5377440000000001E-2</v>
      </c>
      <c r="M161" s="90">
        <v>0.115548254</v>
      </c>
      <c r="N161" s="91">
        <v>0.11223219345787647</v>
      </c>
      <c r="O161" s="89">
        <v>8.3983146234380288E-2</v>
      </c>
      <c r="P161" s="90">
        <v>9.6190366683552839E-2</v>
      </c>
      <c r="Q161" s="91">
        <v>0.10193042637454454</v>
      </c>
      <c r="R161" s="89">
        <v>2.5518120651806822E-2</v>
      </c>
      <c r="S161" s="90">
        <v>2.9528585866261399E-2</v>
      </c>
      <c r="T161" s="91">
        <v>0.10688113699878544</v>
      </c>
      <c r="U161" s="89">
        <v>9.2711390199999993E-2</v>
      </c>
      <c r="V161" s="90">
        <v>0.13736647035499999</v>
      </c>
      <c r="W161" s="91">
        <v>4.4037136412564654E-2</v>
      </c>
      <c r="X161" s="89">
        <v>5.4999033000000001E-3</v>
      </c>
      <c r="Y161" s="90">
        <v>1.2178294855000001E-2</v>
      </c>
      <c r="Z161" s="91">
        <v>2.0039502352463563E-3</v>
      </c>
      <c r="AA161" s="89">
        <v>0.32004303360000003</v>
      </c>
      <c r="AB161" s="90">
        <v>0.48535145324000001</v>
      </c>
      <c r="AC161" s="91">
        <v>0.10445395033631891</v>
      </c>
      <c r="AD161" s="89">
        <v>3.6881898500000003E-2</v>
      </c>
      <c r="AE161" s="90">
        <v>0.11282885753999999</v>
      </c>
      <c r="AF161" s="91">
        <v>1.7347163314707911E-2</v>
      </c>
      <c r="AG161" s="89">
        <v>0.24606411610000001</v>
      </c>
      <c r="AH161" s="90">
        <v>0.39075626550999998</v>
      </c>
      <c r="AI161" s="91">
        <v>4.3683099322308565E-2</v>
      </c>
      <c r="AJ161" s="94">
        <v>0</v>
      </c>
      <c r="AK161" s="95">
        <v>0</v>
      </c>
      <c r="AL161" s="95">
        <v>0</v>
      </c>
    </row>
    <row r="162" spans="1:38" ht="13" x14ac:dyDescent="0.3">
      <c r="A162" s="71">
        <v>1978</v>
      </c>
      <c r="B162" s="718">
        <v>37</v>
      </c>
      <c r="C162" s="89">
        <v>77.791757230000002</v>
      </c>
      <c r="D162" s="90">
        <v>139.41890388850001</v>
      </c>
      <c r="E162" s="91">
        <v>43.745102822787821</v>
      </c>
      <c r="F162" s="89">
        <v>11.54146341</v>
      </c>
      <c r="G162" s="90">
        <v>17.841831966499999</v>
      </c>
      <c r="H162" s="91">
        <v>3.209236649579791</v>
      </c>
      <c r="I162" s="89">
        <v>8.0176542800000004</v>
      </c>
      <c r="J162" s="90">
        <v>7.4665025724999996</v>
      </c>
      <c r="K162" s="91">
        <v>6.9928070707322529</v>
      </c>
      <c r="L162" s="89">
        <v>2.5377440000000001E-2</v>
      </c>
      <c r="M162" s="90">
        <v>0.115548254</v>
      </c>
      <c r="N162" s="91">
        <v>0.11223219345787647</v>
      </c>
      <c r="O162" s="89">
        <v>8.3983146234380288E-2</v>
      </c>
      <c r="P162" s="90">
        <v>9.6190366683552839E-2</v>
      </c>
      <c r="Q162" s="91">
        <v>0.10193042637454454</v>
      </c>
      <c r="R162" s="89">
        <v>2.5518120651806822E-2</v>
      </c>
      <c r="S162" s="90">
        <v>2.9528585866261399E-2</v>
      </c>
      <c r="T162" s="91">
        <v>0.10688113699878544</v>
      </c>
      <c r="U162" s="89">
        <v>9.2711390199999993E-2</v>
      </c>
      <c r="V162" s="90">
        <v>0.13736647035499999</v>
      </c>
      <c r="W162" s="91">
        <v>4.4037136412564654E-2</v>
      </c>
      <c r="X162" s="89">
        <v>5.4999033000000001E-3</v>
      </c>
      <c r="Y162" s="90">
        <v>1.2178294855000001E-2</v>
      </c>
      <c r="Z162" s="91">
        <v>2.0039502352463563E-3</v>
      </c>
      <c r="AA162" s="89">
        <v>0.32004303360000003</v>
      </c>
      <c r="AB162" s="90">
        <v>0.48535145324000001</v>
      </c>
      <c r="AC162" s="91">
        <v>0.10445395033631891</v>
      </c>
      <c r="AD162" s="89">
        <v>3.6881898500000003E-2</v>
      </c>
      <c r="AE162" s="90">
        <v>0.11282885753999999</v>
      </c>
      <c r="AF162" s="91">
        <v>1.7347163314707911E-2</v>
      </c>
      <c r="AG162" s="89">
        <v>0.24606411610000001</v>
      </c>
      <c r="AH162" s="90">
        <v>0.39075626550999998</v>
      </c>
      <c r="AI162" s="91">
        <v>4.3683099322308565E-2</v>
      </c>
      <c r="AJ162" s="94">
        <v>0</v>
      </c>
      <c r="AK162" s="95">
        <v>0</v>
      </c>
      <c r="AL162" s="95">
        <v>0</v>
      </c>
    </row>
    <row r="163" spans="1:38" ht="13" x14ac:dyDescent="0.3">
      <c r="A163" s="71">
        <v>1978</v>
      </c>
      <c r="B163" s="718">
        <v>38</v>
      </c>
      <c r="C163" s="89">
        <v>77.791757230000002</v>
      </c>
      <c r="D163" s="90">
        <v>139.41890388850001</v>
      </c>
      <c r="E163" s="91">
        <v>43.745102822787821</v>
      </c>
      <c r="F163" s="89">
        <v>11.54146341</v>
      </c>
      <c r="G163" s="90">
        <v>17.841831966499999</v>
      </c>
      <c r="H163" s="91">
        <v>3.209236649579791</v>
      </c>
      <c r="I163" s="89">
        <v>8.0176542800000004</v>
      </c>
      <c r="J163" s="90">
        <v>7.4665025724999996</v>
      </c>
      <c r="K163" s="91">
        <v>6.9928070707322529</v>
      </c>
      <c r="L163" s="89">
        <v>2.5377440000000001E-2</v>
      </c>
      <c r="M163" s="90">
        <v>0.115548254</v>
      </c>
      <c r="N163" s="91">
        <v>0.11223219345787647</v>
      </c>
      <c r="O163" s="89">
        <v>8.3983146234380288E-2</v>
      </c>
      <c r="P163" s="90">
        <v>9.6190366683552839E-2</v>
      </c>
      <c r="Q163" s="91">
        <v>0.10193042637454454</v>
      </c>
      <c r="R163" s="89">
        <v>2.5518120651806822E-2</v>
      </c>
      <c r="S163" s="90">
        <v>2.9528585866261399E-2</v>
      </c>
      <c r="T163" s="91">
        <v>0.10688113699878544</v>
      </c>
      <c r="U163" s="89">
        <v>9.2711390199999993E-2</v>
      </c>
      <c r="V163" s="90">
        <v>0.13736647035499999</v>
      </c>
      <c r="W163" s="91">
        <v>4.4037136412564654E-2</v>
      </c>
      <c r="X163" s="89">
        <v>5.4999033000000001E-3</v>
      </c>
      <c r="Y163" s="90">
        <v>1.2178294855000001E-2</v>
      </c>
      <c r="Z163" s="91">
        <v>2.0039502352463563E-3</v>
      </c>
      <c r="AA163" s="89">
        <v>0.32004303360000003</v>
      </c>
      <c r="AB163" s="90">
        <v>0.48535145324000001</v>
      </c>
      <c r="AC163" s="91">
        <v>0.10445395033631891</v>
      </c>
      <c r="AD163" s="89">
        <v>3.6881898500000003E-2</v>
      </c>
      <c r="AE163" s="90">
        <v>0.11282885753999999</v>
      </c>
      <c r="AF163" s="91">
        <v>1.7347163314707911E-2</v>
      </c>
      <c r="AG163" s="89">
        <v>0.24606411610000001</v>
      </c>
      <c r="AH163" s="90">
        <v>0.39075626550999998</v>
      </c>
      <c r="AI163" s="91">
        <v>4.3683099322308565E-2</v>
      </c>
      <c r="AJ163" s="94">
        <v>0</v>
      </c>
      <c r="AK163" s="95">
        <v>0</v>
      </c>
      <c r="AL163" s="95">
        <v>0</v>
      </c>
    </row>
    <row r="164" spans="1:38" ht="13.5" thickBot="1" x14ac:dyDescent="0.35">
      <c r="A164" s="73">
        <v>1978</v>
      </c>
      <c r="B164" s="719">
        <v>39</v>
      </c>
      <c r="C164" s="96">
        <v>68.53453811963</v>
      </c>
      <c r="D164" s="97">
        <v>122.82805432576851</v>
      </c>
      <c r="E164" s="98">
        <v>43.745102822787821</v>
      </c>
      <c r="F164" s="96">
        <v>10.318068288540001</v>
      </c>
      <c r="G164" s="97">
        <v>15.950597778051</v>
      </c>
      <c r="H164" s="98">
        <v>3.209236649579791</v>
      </c>
      <c r="I164" s="96">
        <v>6.1735937956000004</v>
      </c>
      <c r="J164" s="97">
        <v>5.7492069808249999</v>
      </c>
      <c r="K164" s="98">
        <v>6.9928070707322529</v>
      </c>
      <c r="L164" s="96">
        <v>2.5377440000000001E-2</v>
      </c>
      <c r="M164" s="97">
        <v>0.115548254</v>
      </c>
      <c r="N164" s="98">
        <v>0.11223219345787647</v>
      </c>
      <c r="O164" s="96">
        <v>6.2315494505910174E-2</v>
      </c>
      <c r="P164" s="97">
        <v>7.1373252079196203E-2</v>
      </c>
      <c r="Q164" s="98">
        <v>0.10193042637454454</v>
      </c>
      <c r="R164" s="96">
        <v>2.2813199862715298E-2</v>
      </c>
      <c r="S164" s="97">
        <v>2.6398555764437691E-2</v>
      </c>
      <c r="T164" s="98">
        <v>0.10688113699878544</v>
      </c>
      <c r="U164" s="96">
        <v>8.2883982838799997E-2</v>
      </c>
      <c r="V164" s="97">
        <v>0.12280562449736999</v>
      </c>
      <c r="W164" s="98">
        <v>4.4037136412564654E-2</v>
      </c>
      <c r="X164" s="96">
        <v>4.9169135502000003E-3</v>
      </c>
      <c r="Y164" s="97">
        <v>1.0887395600370001E-2</v>
      </c>
      <c r="Z164" s="98">
        <v>2.0039502352463563E-3</v>
      </c>
      <c r="AA164" s="96">
        <v>0.28611847203840002</v>
      </c>
      <c r="AB164" s="97">
        <v>0.43390419919656004</v>
      </c>
      <c r="AC164" s="98">
        <v>0.10445395033631891</v>
      </c>
      <c r="AD164" s="96">
        <v>3.2972417259000006E-2</v>
      </c>
      <c r="AE164" s="97">
        <v>0.10086899864076</v>
      </c>
      <c r="AF164" s="98">
        <v>1.7347163314707911E-2</v>
      </c>
      <c r="AG164" s="96">
        <v>0.21998131979340002</v>
      </c>
      <c r="AH164" s="97">
        <v>0.34933610136594001</v>
      </c>
      <c r="AI164" s="98">
        <v>4.3683099322308565E-2</v>
      </c>
      <c r="AJ164" s="99">
        <v>0</v>
      </c>
      <c r="AK164" s="100">
        <v>0</v>
      </c>
      <c r="AL164" s="100">
        <v>0</v>
      </c>
    </row>
    <row r="165" spans="1:38" ht="13" x14ac:dyDescent="0.3">
      <c r="A165" s="69">
        <v>1979</v>
      </c>
      <c r="B165" s="70">
        <v>0</v>
      </c>
      <c r="C165" s="84">
        <v>30.215480070000002</v>
      </c>
      <c r="D165" s="85">
        <v>25.6794830485</v>
      </c>
      <c r="E165" s="86">
        <v>13.249831503343515</v>
      </c>
      <c r="F165" s="84">
        <v>3.4547817200000002</v>
      </c>
      <c r="G165" s="85">
        <v>4.4021989515</v>
      </c>
      <c r="H165" s="86">
        <v>0.82488025579637891</v>
      </c>
      <c r="I165" s="84">
        <v>2.6292964599999999</v>
      </c>
      <c r="J165" s="85">
        <v>2.4765515105000002</v>
      </c>
      <c r="K165" s="86">
        <v>4.631388532627585</v>
      </c>
      <c r="L165" s="84">
        <v>3.3763260000000003E-2</v>
      </c>
      <c r="M165" s="85">
        <v>8.6840126500000003E-2</v>
      </c>
      <c r="N165" s="86">
        <v>2.4556601517375289E-2</v>
      </c>
      <c r="O165" s="84">
        <v>8.3983146234380288E-2</v>
      </c>
      <c r="P165" s="85">
        <v>9.498034751773049E-2</v>
      </c>
      <c r="Q165" s="86">
        <v>6.845945794622009E-2</v>
      </c>
      <c r="R165" s="84">
        <v>2.5518120651806822E-2</v>
      </c>
      <c r="S165" s="85">
        <v>3.0685664218169536E-2</v>
      </c>
      <c r="T165" s="86">
        <v>2.9226080477215623E-2</v>
      </c>
      <c r="U165" s="84">
        <v>1.6832046699999999E-2</v>
      </c>
      <c r="V165" s="85">
        <v>1.5882366044999999E-2</v>
      </c>
      <c r="W165" s="86">
        <v>5.7446014771161298E-3</v>
      </c>
      <c r="X165" s="84">
        <v>9.9890669999999995E-4</v>
      </c>
      <c r="Y165" s="85">
        <v>2.2327475750000001E-3</v>
      </c>
      <c r="Z165" s="86">
        <v>5.1509771023714726E-4</v>
      </c>
      <c r="AA165" s="84">
        <v>7.0697394299999994E-2</v>
      </c>
      <c r="AB165" s="85">
        <v>7.1954673184999998E-2</v>
      </c>
      <c r="AC165" s="86">
        <v>4.2656653965754104E-2</v>
      </c>
      <c r="AD165" s="84">
        <v>6.6962806E-3</v>
      </c>
      <c r="AE165" s="85">
        <v>7.1275521100000001E-3</v>
      </c>
      <c r="AF165" s="86">
        <v>4.6789811962989532E-3</v>
      </c>
      <c r="AG165" s="84">
        <v>4.46750115E-2</v>
      </c>
      <c r="AH165" s="85">
        <v>4.5748365159999999E-2</v>
      </c>
      <c r="AI165" s="86">
        <v>8.8062687364920487E-3</v>
      </c>
      <c r="AJ165" s="87">
        <v>0</v>
      </c>
      <c r="AK165" s="88">
        <v>0</v>
      </c>
      <c r="AL165" s="88">
        <v>0</v>
      </c>
    </row>
    <row r="166" spans="1:38" ht="13" x14ac:dyDescent="0.3">
      <c r="A166" s="71">
        <v>1979</v>
      </c>
      <c r="B166" s="718">
        <v>1</v>
      </c>
      <c r="C166" s="89">
        <v>34.33497912</v>
      </c>
      <c r="D166" s="90">
        <v>32.332858885500002</v>
      </c>
      <c r="E166" s="91">
        <v>13.28098012373844</v>
      </c>
      <c r="F166" s="89">
        <v>4.0912170799999998</v>
      </c>
      <c r="G166" s="90">
        <v>5.2373695485000002</v>
      </c>
      <c r="H166" s="91">
        <v>0.82751815498906534</v>
      </c>
      <c r="I166" s="89">
        <v>2.9661510199999999</v>
      </c>
      <c r="J166" s="90">
        <v>2.7706284000000001</v>
      </c>
      <c r="K166" s="91">
        <v>4.6428905890541978</v>
      </c>
      <c r="L166" s="89">
        <v>3.3763260000000003E-2</v>
      </c>
      <c r="M166" s="90">
        <v>8.2234665999999998E-2</v>
      </c>
      <c r="N166" s="91">
        <v>2.4619679184476093E-2</v>
      </c>
      <c r="O166" s="89">
        <v>8.3983146234380288E-2</v>
      </c>
      <c r="P166" s="90">
        <v>9.498034751773049E-2</v>
      </c>
      <c r="Q166" s="91">
        <v>6.7630252505792687E-2</v>
      </c>
      <c r="R166" s="89">
        <v>2.5518120651806822E-2</v>
      </c>
      <c r="S166" s="90">
        <v>3.0685664218169536E-2</v>
      </c>
      <c r="T166" s="91">
        <v>2.9331081698238198E-2</v>
      </c>
      <c r="U166" s="89">
        <v>2.1792984800000002E-2</v>
      </c>
      <c r="V166" s="90">
        <v>2.1545731725E-2</v>
      </c>
      <c r="W166" s="91">
        <v>5.7518258506886666E-3</v>
      </c>
      <c r="X166" s="89">
        <v>1.2930852999999999E-3</v>
      </c>
      <c r="Y166" s="90">
        <v>2.6601366250000001E-3</v>
      </c>
      <c r="Z166" s="91">
        <v>5.1674357186876963E-4</v>
      </c>
      <c r="AA166" s="89">
        <v>8.6505355899999997E-2</v>
      </c>
      <c r="AB166" s="90">
        <v>9.0000478440000004E-2</v>
      </c>
      <c r="AC166" s="91">
        <v>4.2756170596529322E-2</v>
      </c>
      <c r="AD166" s="89">
        <v>8.6699553000000006E-3</v>
      </c>
      <c r="AE166" s="90">
        <v>9.3729246899999993E-3</v>
      </c>
      <c r="AF166" s="91">
        <v>4.6908195755769339E-3</v>
      </c>
      <c r="AG166" s="89">
        <v>5.7840297499999999E-2</v>
      </c>
      <c r="AH166" s="90">
        <v>6.1017248039999999E-2</v>
      </c>
      <c r="AI166" s="91">
        <v>8.8318947015883584E-3</v>
      </c>
      <c r="AJ166" s="92">
        <v>0</v>
      </c>
      <c r="AK166" s="93">
        <v>0</v>
      </c>
      <c r="AL166" s="93">
        <v>0</v>
      </c>
    </row>
    <row r="167" spans="1:38" ht="13" x14ac:dyDescent="0.3">
      <c r="A167" s="71">
        <v>1979</v>
      </c>
      <c r="B167" s="718">
        <v>2</v>
      </c>
      <c r="C167" s="89">
        <v>41.564214589999999</v>
      </c>
      <c r="D167" s="90">
        <v>41.196339498500002</v>
      </c>
      <c r="E167" s="91">
        <v>20.167152993809346</v>
      </c>
      <c r="F167" s="89">
        <v>4.8526340000000001</v>
      </c>
      <c r="G167" s="90">
        <v>6.1306128129999999</v>
      </c>
      <c r="H167" s="91">
        <v>1.2306084133557256</v>
      </c>
      <c r="I167" s="89">
        <v>3.3352210900000001</v>
      </c>
      <c r="J167" s="90">
        <v>3.5307637965000001</v>
      </c>
      <c r="K167" s="91">
        <v>5.1571977172755208</v>
      </c>
      <c r="L167" s="89">
        <v>3.3363219999999999E-2</v>
      </c>
      <c r="M167" s="90">
        <v>7.7764218999999996E-2</v>
      </c>
      <c r="N167" s="91">
        <v>2.8186626589386775E-2</v>
      </c>
      <c r="O167" s="89">
        <v>8.3983146234380288E-2</v>
      </c>
      <c r="P167" s="90">
        <v>9.498034751773049E-2</v>
      </c>
      <c r="Q167" s="91">
        <v>0.1014600407255276</v>
      </c>
      <c r="R167" s="89">
        <v>2.5518120651806822E-2</v>
      </c>
      <c r="S167" s="90">
        <v>3.0685664218169536E-2</v>
      </c>
      <c r="T167" s="91">
        <v>6.0937258928487802E-2</v>
      </c>
      <c r="U167" s="89">
        <v>2.73174048E-2</v>
      </c>
      <c r="V167" s="90">
        <v>2.7648110465E-2</v>
      </c>
      <c r="W167" s="91">
        <v>8.5867917580838594E-3</v>
      </c>
      <c r="X167" s="89">
        <v>1.6201338E-3</v>
      </c>
      <c r="Y167" s="90">
        <v>3.1380613500000001E-3</v>
      </c>
      <c r="Z167" s="91">
        <v>7.6845400731403275E-4</v>
      </c>
      <c r="AA167" s="89">
        <v>0.1042552014</v>
      </c>
      <c r="AB167" s="90">
        <v>0.10967167845</v>
      </c>
      <c r="AC167" s="91">
        <v>6.3288901825452021E-2</v>
      </c>
      <c r="AD167" s="89">
        <v>1.0867210400000001E-2</v>
      </c>
      <c r="AE167" s="90">
        <v>1.1811716050000001E-2</v>
      </c>
      <c r="AF167" s="91">
        <v>6.9417487922086183E-3</v>
      </c>
      <c r="AG167" s="89">
        <v>7.2503393099999994E-2</v>
      </c>
      <c r="AH167" s="90">
        <v>7.7520684559999997E-2</v>
      </c>
      <c r="AI167" s="91">
        <v>1.3079390329683548E-2</v>
      </c>
      <c r="AJ167" s="92">
        <v>0</v>
      </c>
      <c r="AK167" s="93">
        <v>0</v>
      </c>
      <c r="AL167" s="93">
        <v>0</v>
      </c>
    </row>
    <row r="168" spans="1:38" ht="13" x14ac:dyDescent="0.3">
      <c r="A168" s="71">
        <v>1979</v>
      </c>
      <c r="B168" s="718">
        <v>3</v>
      </c>
      <c r="C168" s="89">
        <v>48.300221200000003</v>
      </c>
      <c r="D168" s="90">
        <v>48.543591165999999</v>
      </c>
      <c r="E168" s="91">
        <v>13.342235376075699</v>
      </c>
      <c r="F168" s="89">
        <v>5.58668634</v>
      </c>
      <c r="G168" s="90">
        <v>6.9961500399999998</v>
      </c>
      <c r="H168" s="91">
        <v>0.83279829378236414</v>
      </c>
      <c r="I168" s="89">
        <v>3.6807619800000002</v>
      </c>
      <c r="J168" s="90">
        <v>3.8400310885</v>
      </c>
      <c r="K168" s="91">
        <v>4.6479760779985204</v>
      </c>
      <c r="L168" s="89">
        <v>3.446333E-2</v>
      </c>
      <c r="M168" s="90">
        <v>8.0414484000000105E-2</v>
      </c>
      <c r="N168" s="91">
        <v>2.4658393875780657E-2</v>
      </c>
      <c r="O168" s="89">
        <v>8.3983146234380288E-2</v>
      </c>
      <c r="P168" s="90">
        <v>9.498034751773049E-2</v>
      </c>
      <c r="Q168" s="91">
        <v>6.8284165491402399E-2</v>
      </c>
      <c r="R168" s="89">
        <v>2.5518120651806822E-2</v>
      </c>
      <c r="S168" s="90">
        <v>3.0685664218169536E-2</v>
      </c>
      <c r="T168" s="91">
        <v>2.9765504175070914E-2</v>
      </c>
      <c r="U168" s="89">
        <v>3.2664107999999997E-2</v>
      </c>
      <c r="V168" s="90">
        <v>3.3349907324999997E-2</v>
      </c>
      <c r="W168" s="91">
        <v>5.7538981484930897E-3</v>
      </c>
      <c r="X168" s="89">
        <v>1.9378046E-3</v>
      </c>
      <c r="Y168" s="90">
        <v>3.585382175E-3</v>
      </c>
      <c r="Z168" s="91">
        <v>5.20040601167636E-4</v>
      </c>
      <c r="AA168" s="89">
        <v>0.121583914</v>
      </c>
      <c r="AB168" s="90">
        <v>0.12823467526499999</v>
      </c>
      <c r="AC168" s="91">
        <v>4.2912788649341949E-2</v>
      </c>
      <c r="AD168" s="89">
        <v>1.29943774E-2</v>
      </c>
      <c r="AE168" s="90">
        <v>1.4094184879999999E-2</v>
      </c>
      <c r="AF168" s="91">
        <v>4.7108953864002856E-3</v>
      </c>
      <c r="AG168" s="89">
        <v>8.6692364800000005E-2</v>
      </c>
      <c r="AH168" s="90">
        <v>9.294273367E-2</v>
      </c>
      <c r="AI168" s="91">
        <v>8.8801379769133746E-3</v>
      </c>
      <c r="AJ168" s="92">
        <v>0</v>
      </c>
      <c r="AK168" s="93">
        <v>0</v>
      </c>
      <c r="AL168" s="93">
        <v>0</v>
      </c>
    </row>
    <row r="169" spans="1:38" ht="13" x14ac:dyDescent="0.3">
      <c r="A169" s="71">
        <v>1979</v>
      </c>
      <c r="B169" s="718">
        <v>4</v>
      </c>
      <c r="C169" s="89">
        <v>44.750618889999998</v>
      </c>
      <c r="D169" s="90">
        <v>47.452443578500002</v>
      </c>
      <c r="E169" s="91">
        <v>13.925095943831913</v>
      </c>
      <c r="F169" s="89">
        <v>5.6251475400000004</v>
      </c>
      <c r="G169" s="90">
        <v>7.1506837460000003</v>
      </c>
      <c r="H169" s="91">
        <v>0.85130901553654348</v>
      </c>
      <c r="I169" s="89">
        <v>3.92302719</v>
      </c>
      <c r="J169" s="90">
        <v>3.9552295155000001</v>
      </c>
      <c r="K169" s="91">
        <v>4.6854137201376256</v>
      </c>
      <c r="L169" s="89">
        <v>3.4263309999999998E-2</v>
      </c>
      <c r="M169" s="90">
        <v>7.8999342500000097E-2</v>
      </c>
      <c r="N169" s="91">
        <v>3.5340825197778973E-2</v>
      </c>
      <c r="O169" s="89">
        <v>8.3983146234380288E-2</v>
      </c>
      <c r="P169" s="90">
        <v>9.498034751773049E-2</v>
      </c>
      <c r="Q169" s="91">
        <v>6.9580967921416562E-2</v>
      </c>
      <c r="R169" s="89">
        <v>2.5518120651806822E-2</v>
      </c>
      <c r="S169" s="90">
        <v>3.0685664218169536E-2</v>
      </c>
      <c r="T169" s="91">
        <v>3.0006262521925068E-2</v>
      </c>
      <c r="U169" s="89">
        <v>3.2566132099999999E-2</v>
      </c>
      <c r="V169" s="90">
        <v>3.3946064215000002E-2</v>
      </c>
      <c r="W169" s="91">
        <v>5.8596993615221684E-3</v>
      </c>
      <c r="X169" s="89">
        <v>1.9321135E-3</v>
      </c>
      <c r="Y169" s="90">
        <v>3.72370834E-3</v>
      </c>
      <c r="Z169" s="91">
        <v>5.3160104367048653E-4</v>
      </c>
      <c r="AA169" s="89">
        <v>0.12202946269999999</v>
      </c>
      <c r="AB169" s="90">
        <v>0.13098437706999999</v>
      </c>
      <c r="AC169" s="91">
        <v>4.3787736185650093E-2</v>
      </c>
      <c r="AD169" s="89">
        <v>1.2955768499999999E-2</v>
      </c>
      <c r="AE169" s="90">
        <v>1.4409195465E-2</v>
      </c>
      <c r="AF169" s="91">
        <v>4.8088139257529364E-3</v>
      </c>
      <c r="AG169" s="89">
        <v>8.6434106299999994E-2</v>
      </c>
      <c r="AH169" s="90">
        <v>9.4814477920000001E-2</v>
      </c>
      <c r="AI169" s="91">
        <v>9.0716722929562853E-3</v>
      </c>
      <c r="AJ169" s="92">
        <v>0</v>
      </c>
      <c r="AK169" s="93">
        <v>0</v>
      </c>
      <c r="AL169" s="93">
        <v>0</v>
      </c>
    </row>
    <row r="170" spans="1:38" ht="13" x14ac:dyDescent="0.3">
      <c r="A170" s="71">
        <v>1979</v>
      </c>
      <c r="B170" s="718">
        <v>5</v>
      </c>
      <c r="C170" s="89">
        <v>44.572463419999998</v>
      </c>
      <c r="D170" s="90">
        <v>48.393108769000001</v>
      </c>
      <c r="E170" s="91">
        <v>13.98482349984017</v>
      </c>
      <c r="F170" s="89">
        <v>5.9479932399999997</v>
      </c>
      <c r="G170" s="90">
        <v>7.5571616180000003</v>
      </c>
      <c r="H170" s="91">
        <v>0.85549518194274099</v>
      </c>
      <c r="I170" s="89">
        <v>4.1610184099999996</v>
      </c>
      <c r="J170" s="90">
        <v>4.0673472804999999</v>
      </c>
      <c r="K170" s="91">
        <v>4.6925965278303892</v>
      </c>
      <c r="L170" s="89">
        <v>3.506339E-2</v>
      </c>
      <c r="M170" s="90">
        <v>8.1619604499999998E-2</v>
      </c>
      <c r="N170" s="91">
        <v>3.5403980671338736E-2</v>
      </c>
      <c r="O170" s="89">
        <v>8.3983146234380288E-2</v>
      </c>
      <c r="P170" s="90">
        <v>9.498034751773049E-2</v>
      </c>
      <c r="Q170" s="91">
        <v>6.9734980940404798E-2</v>
      </c>
      <c r="R170" s="89">
        <v>2.5518120651806822E-2</v>
      </c>
      <c r="S170" s="90">
        <v>3.0685664218169536E-2</v>
      </c>
      <c r="T170" s="91">
        <v>3.0280887880012562E-2</v>
      </c>
      <c r="U170" s="89">
        <v>3.4788504499999998E-2</v>
      </c>
      <c r="V170" s="90">
        <v>3.6517269790000001E-2</v>
      </c>
      <c r="W170" s="91">
        <v>5.8669539288676489E-3</v>
      </c>
      <c r="X170" s="89">
        <v>2.0633468E-3</v>
      </c>
      <c r="Y170" s="90">
        <v>3.97298719E-3</v>
      </c>
      <c r="Z170" s="91">
        <v>5.3421363081416215E-4</v>
      </c>
      <c r="AA170" s="89">
        <v>0.12997015009999999</v>
      </c>
      <c r="AB170" s="90">
        <v>0.14015348929499999</v>
      </c>
      <c r="AC170" s="91">
        <v>4.3930834158286879E-2</v>
      </c>
      <c r="AD170" s="89">
        <v>1.3839044599999999E-2</v>
      </c>
      <c r="AE170" s="90">
        <v>1.5476877255E-2</v>
      </c>
      <c r="AF170" s="91">
        <v>4.8263430924281219E-3</v>
      </c>
      <c r="AG170" s="89">
        <v>9.2332613100000002E-2</v>
      </c>
      <c r="AH170" s="90">
        <v>0.10190371550500001</v>
      </c>
      <c r="AI170" s="91">
        <v>9.1112810272889477E-3</v>
      </c>
      <c r="AJ170" s="92">
        <v>0</v>
      </c>
      <c r="AK170" s="93">
        <v>0</v>
      </c>
      <c r="AL170" s="93">
        <v>0</v>
      </c>
    </row>
    <row r="171" spans="1:38" ht="13" x14ac:dyDescent="0.3">
      <c r="A171" s="71">
        <v>1979</v>
      </c>
      <c r="B171" s="718">
        <v>6</v>
      </c>
      <c r="C171" s="89">
        <v>46.096661019999999</v>
      </c>
      <c r="D171" s="90">
        <v>50.697554211000003</v>
      </c>
      <c r="E171" s="91">
        <v>28.22906392597152</v>
      </c>
      <c r="F171" s="89">
        <v>6.3648233000000003</v>
      </c>
      <c r="G171" s="90">
        <v>8.0553374474999995</v>
      </c>
      <c r="H171" s="91">
        <v>2.295841406061756</v>
      </c>
      <c r="I171" s="89">
        <v>4.4048912900000001</v>
      </c>
      <c r="J171" s="90">
        <v>4.1770531340000003</v>
      </c>
      <c r="K171" s="91">
        <v>6.4039095048121757</v>
      </c>
      <c r="L171" s="89">
        <v>3.3863270000000001E-2</v>
      </c>
      <c r="M171" s="90">
        <v>7.7074149999999994E-2</v>
      </c>
      <c r="N171" s="91">
        <v>3.8933266964064316E-2</v>
      </c>
      <c r="O171" s="89">
        <v>8.3983146234380288E-2</v>
      </c>
      <c r="P171" s="90">
        <v>9.498034751773049E-2</v>
      </c>
      <c r="Q171" s="91">
        <v>6.3125970768637268E-2</v>
      </c>
      <c r="R171" s="89">
        <v>2.5518120651806822E-2</v>
      </c>
      <c r="S171" s="90">
        <v>3.0685664218169536E-2</v>
      </c>
      <c r="T171" s="91">
        <v>3.0602317884515267E-2</v>
      </c>
      <c r="U171" s="89">
        <v>3.7576269299999999E-2</v>
      </c>
      <c r="V171" s="90">
        <v>3.9706828739999998E-2</v>
      </c>
      <c r="W171" s="91">
        <v>1.566168631529272E-2</v>
      </c>
      <c r="X171" s="89">
        <v>2.2295272999999999E-3</v>
      </c>
      <c r="Y171" s="90">
        <v>4.2524969649999998E-3</v>
      </c>
      <c r="Z171" s="91">
        <v>1.4336403795807435E-3</v>
      </c>
      <c r="AA171" s="89">
        <v>0.13997113559999999</v>
      </c>
      <c r="AB171" s="90">
        <v>0.15155513703500001</v>
      </c>
      <c r="AC171" s="91">
        <v>0.11783810813881339</v>
      </c>
      <c r="AD171" s="89">
        <v>1.49474011E-2</v>
      </c>
      <c r="AE171" s="90">
        <v>1.6774183285000001E-2</v>
      </c>
      <c r="AF171" s="91">
        <v>1.2952768277716671E-2</v>
      </c>
      <c r="AG171" s="89">
        <v>9.9729733599999995E-2</v>
      </c>
      <c r="AH171" s="90">
        <v>0.11061270149000001</v>
      </c>
      <c r="AI171" s="91">
        <v>2.4467817123580975E-2</v>
      </c>
      <c r="AJ171" s="92">
        <v>0</v>
      </c>
      <c r="AK171" s="93">
        <v>0</v>
      </c>
      <c r="AL171" s="93">
        <v>0</v>
      </c>
    </row>
    <row r="172" spans="1:38" ht="13" x14ac:dyDescent="0.3">
      <c r="A172" s="71">
        <v>1979</v>
      </c>
      <c r="B172" s="718">
        <v>7</v>
      </c>
      <c r="C172" s="89">
        <v>48.159307589999997</v>
      </c>
      <c r="D172" s="90">
        <v>53.460190170499999</v>
      </c>
      <c r="E172" s="91">
        <v>26.265144263601389</v>
      </c>
      <c r="F172" s="89">
        <v>6.8478346500000002</v>
      </c>
      <c r="G172" s="90">
        <v>8.5859621794999992</v>
      </c>
      <c r="H172" s="91">
        <v>2.3535576335875072</v>
      </c>
      <c r="I172" s="89">
        <v>4.6475897899999996</v>
      </c>
      <c r="J172" s="90">
        <v>4.2849521230000001</v>
      </c>
      <c r="K172" s="91">
        <v>6.0016375916858342</v>
      </c>
      <c r="L172" s="89">
        <v>3.2263109999999998E-2</v>
      </c>
      <c r="M172" s="90">
        <v>7.0638506500000003E-2</v>
      </c>
      <c r="N172" s="91">
        <v>3.939066485844582E-2</v>
      </c>
      <c r="O172" s="89">
        <v>8.3983146234380288E-2</v>
      </c>
      <c r="P172" s="90">
        <v>9.498034751773049E-2</v>
      </c>
      <c r="Q172" s="91">
        <v>6.7158071098165906E-2</v>
      </c>
      <c r="R172" s="89">
        <v>2.5518120651806822E-2</v>
      </c>
      <c r="S172" s="90">
        <v>3.0685664218169536E-2</v>
      </c>
      <c r="T172" s="91">
        <v>3.8190201000672663E-2</v>
      </c>
      <c r="U172" s="89">
        <v>4.0370708399999997E-2</v>
      </c>
      <c r="V172" s="90">
        <v>4.293583149E-2</v>
      </c>
      <c r="W172" s="91">
        <v>1.918262910431575E-2</v>
      </c>
      <c r="X172" s="89">
        <v>2.3953454999999998E-3</v>
      </c>
      <c r="Y172" s="90">
        <v>4.5293515949999998E-3</v>
      </c>
      <c r="Z172" s="91">
        <v>1.4696511479531155E-3</v>
      </c>
      <c r="AA172" s="89">
        <v>0.15037204530000001</v>
      </c>
      <c r="AB172" s="90">
        <v>0.16346077250499999</v>
      </c>
      <c r="AC172" s="91">
        <v>0.10574363929720154</v>
      </c>
      <c r="AD172" s="89">
        <v>1.6060817000000002E-2</v>
      </c>
      <c r="AE172" s="90">
        <v>1.8092690750000001E-2</v>
      </c>
      <c r="AF172" s="91">
        <v>1.3341612455634706E-2</v>
      </c>
      <c r="AG172" s="89">
        <v>0.10714777239999999</v>
      </c>
      <c r="AH172" s="90">
        <v>0.119417162215</v>
      </c>
      <c r="AI172" s="91">
        <v>2.805729676871101E-2</v>
      </c>
      <c r="AJ172" s="92">
        <v>0</v>
      </c>
      <c r="AK172" s="93">
        <v>0</v>
      </c>
      <c r="AL172" s="93">
        <v>0</v>
      </c>
    </row>
    <row r="173" spans="1:38" ht="13" x14ac:dyDescent="0.3">
      <c r="A173" s="71">
        <v>1979</v>
      </c>
      <c r="B173" s="718">
        <v>8</v>
      </c>
      <c r="C173" s="89">
        <v>50.490937719999998</v>
      </c>
      <c r="D173" s="90">
        <v>56.360416616000002</v>
      </c>
      <c r="E173" s="91">
        <v>27.480681454861216</v>
      </c>
      <c r="F173" s="89">
        <v>7.3874325499999998</v>
      </c>
      <c r="G173" s="90">
        <v>9.1441081475000008</v>
      </c>
      <c r="H173" s="91">
        <v>2.3671370178209146</v>
      </c>
      <c r="I173" s="89">
        <v>4.8855829599999998</v>
      </c>
      <c r="J173" s="90">
        <v>4.3897910365000001</v>
      </c>
      <c r="K173" s="91">
        <v>6.0704946738081169</v>
      </c>
      <c r="L173" s="89">
        <v>3.1163E-2</v>
      </c>
      <c r="M173" s="90">
        <v>6.6378080500000006E-2</v>
      </c>
      <c r="N173" s="91">
        <v>4.3453339090181439E-2</v>
      </c>
      <c r="O173" s="89">
        <v>8.3983146234380288E-2</v>
      </c>
      <c r="P173" s="90">
        <v>9.498034751773049E-2</v>
      </c>
      <c r="Q173" s="91">
        <v>6.8169021698201465E-2</v>
      </c>
      <c r="R173" s="89">
        <v>2.5518120651806822E-2</v>
      </c>
      <c r="S173" s="90">
        <v>3.0685664218169536E-2</v>
      </c>
      <c r="T173" s="91">
        <v>3.8890397610185465E-2</v>
      </c>
      <c r="U173" s="89">
        <v>4.3271844599999998E-2</v>
      </c>
      <c r="V173" s="90">
        <v>4.6237077165000001E-2</v>
      </c>
      <c r="W173" s="91">
        <v>1.925241423299779E-2</v>
      </c>
      <c r="X173" s="89">
        <v>2.5667009000000002E-3</v>
      </c>
      <c r="Y173" s="90">
        <v>4.8053742649999997E-3</v>
      </c>
      <c r="Z173" s="91">
        <v>1.4781313998626173E-3</v>
      </c>
      <c r="AA173" s="89">
        <v>0.1615754811</v>
      </c>
      <c r="AB173" s="90">
        <v>0.17606216562499999</v>
      </c>
      <c r="AC173" s="91">
        <v>0.10603959328423776</v>
      </c>
      <c r="AD173" s="89">
        <v>1.7214505000000001E-2</v>
      </c>
      <c r="AE173" s="90">
        <v>1.9436487605E-2</v>
      </c>
      <c r="AF173" s="91">
        <v>1.3379485723185904E-2</v>
      </c>
      <c r="AG173" s="89">
        <v>0.1148479551</v>
      </c>
      <c r="AH173" s="90">
        <v>0.12839584841000001</v>
      </c>
      <c r="AI173" s="91">
        <v>2.8229287608428247E-2</v>
      </c>
      <c r="AJ173" s="92">
        <v>0</v>
      </c>
      <c r="AK173" s="93">
        <v>0</v>
      </c>
      <c r="AL173" s="93">
        <v>0</v>
      </c>
    </row>
    <row r="174" spans="1:38" ht="13" x14ac:dyDescent="0.3">
      <c r="A174" s="71">
        <v>1979</v>
      </c>
      <c r="B174" s="718">
        <v>9</v>
      </c>
      <c r="C174" s="89">
        <v>52.966011209999998</v>
      </c>
      <c r="D174" s="90">
        <v>58.957884314499999</v>
      </c>
      <c r="E174" s="91">
        <v>27.724895538468264</v>
      </c>
      <c r="F174" s="89">
        <v>7.97218976</v>
      </c>
      <c r="G174" s="90">
        <v>9.7012259395000005</v>
      </c>
      <c r="H174" s="91">
        <v>2.3828523102237074</v>
      </c>
      <c r="I174" s="89">
        <v>5.1278150399999998</v>
      </c>
      <c r="J174" s="90">
        <v>4.4939250614999997</v>
      </c>
      <c r="K174" s="91">
        <v>6.0855149109867357</v>
      </c>
      <c r="L174" s="89">
        <v>3.1363019999999998E-2</v>
      </c>
      <c r="M174" s="90">
        <v>6.6378080500000006E-2</v>
      </c>
      <c r="N174" s="91">
        <v>4.3582908322496894E-2</v>
      </c>
      <c r="O174" s="89">
        <v>8.3983146234380288E-2</v>
      </c>
      <c r="P174" s="90">
        <v>9.498034751773049E-2</v>
      </c>
      <c r="Q174" s="91">
        <v>6.9462368198275892E-2</v>
      </c>
      <c r="R174" s="89">
        <v>2.5518120651806822E-2</v>
      </c>
      <c r="S174" s="90">
        <v>3.0685664218169536E-2</v>
      </c>
      <c r="T174" s="91">
        <v>3.9680462695935115E-2</v>
      </c>
      <c r="U174" s="89">
        <v>4.6212016199999997E-2</v>
      </c>
      <c r="V174" s="90">
        <v>4.9391620905000003E-2</v>
      </c>
      <c r="W174" s="91">
        <v>1.934178247262159E-2</v>
      </c>
      <c r="X174" s="89">
        <v>2.7415528999999998E-3</v>
      </c>
      <c r="Y174" s="90">
        <v>5.0679430100000001E-3</v>
      </c>
      <c r="Z174" s="91">
        <v>1.4879471811727414E-3</v>
      </c>
      <c r="AA174" s="89">
        <v>0.17347578550000001</v>
      </c>
      <c r="AB174" s="90">
        <v>0.188779729875</v>
      </c>
      <c r="AC174" s="91">
        <v>0.10644789335834569</v>
      </c>
      <c r="AD174" s="89">
        <v>1.8383400099999999E-2</v>
      </c>
      <c r="AE174" s="90">
        <v>2.0723234390000001E-2</v>
      </c>
      <c r="AF174" s="91">
        <v>1.3431501074469328E-2</v>
      </c>
      <c r="AG174" s="89">
        <v>0.12265040269999999</v>
      </c>
      <c r="AH174" s="90">
        <v>0.13697414594499999</v>
      </c>
      <c r="AI174" s="91">
        <v>2.8426238207817565E-2</v>
      </c>
      <c r="AJ174" s="92">
        <v>0</v>
      </c>
      <c r="AK174" s="93">
        <v>0</v>
      </c>
      <c r="AL174" s="93">
        <v>0</v>
      </c>
    </row>
    <row r="175" spans="1:38" ht="13" x14ac:dyDescent="0.3">
      <c r="A175" s="71">
        <v>1979</v>
      </c>
      <c r="B175" s="718">
        <v>10</v>
      </c>
      <c r="C175" s="89">
        <v>53.067617609999999</v>
      </c>
      <c r="D175" s="90">
        <v>59.7839609575</v>
      </c>
      <c r="E175" s="91">
        <v>27.952728932913878</v>
      </c>
      <c r="F175" s="89">
        <v>7.30756242</v>
      </c>
      <c r="G175" s="90">
        <v>8.9251247029999998</v>
      </c>
      <c r="H175" s="91">
        <v>2.3998511058312486</v>
      </c>
      <c r="I175" s="89">
        <v>5.3705658300000003</v>
      </c>
      <c r="J175" s="90">
        <v>4.5985391155000004</v>
      </c>
      <c r="K175" s="91">
        <v>6.1044013675832449</v>
      </c>
      <c r="L175" s="89">
        <v>2.674851E-2</v>
      </c>
      <c r="M175" s="90">
        <v>5.7851228499999997E-2</v>
      </c>
      <c r="N175" s="91">
        <v>5.1877047629189835E-2</v>
      </c>
      <c r="O175" s="89">
        <v>8.3983146234380288E-2</v>
      </c>
      <c r="P175" s="90">
        <v>9.498034751773049E-2</v>
      </c>
      <c r="Q175" s="91">
        <v>7.0469285362595155E-2</v>
      </c>
      <c r="R175" s="89">
        <v>2.5518120651806822E-2</v>
      </c>
      <c r="S175" s="90">
        <v>3.0685664218169536E-2</v>
      </c>
      <c r="T175" s="91">
        <v>4.0499575889673026E-2</v>
      </c>
      <c r="U175" s="89">
        <v>4.7817136699999999E-2</v>
      </c>
      <c r="V175" s="90">
        <v>5.1054270414999998E-2</v>
      </c>
      <c r="W175" s="91">
        <v>1.9441048112363926E-2</v>
      </c>
      <c r="X175" s="89">
        <v>2.8363187999999998E-3</v>
      </c>
      <c r="Y175" s="90">
        <v>5.2370822700000003E-3</v>
      </c>
      <c r="Z175" s="91">
        <v>1.4985624117075931E-3</v>
      </c>
      <c r="AA175" s="89">
        <v>0.170727355</v>
      </c>
      <c r="AB175" s="90">
        <v>0.18592817284499999</v>
      </c>
      <c r="AC175" s="91">
        <v>0.10690938211803611</v>
      </c>
      <c r="AD175" s="89">
        <v>1.9021760499999998E-2</v>
      </c>
      <c r="AE175" s="90">
        <v>2.143694879E-2</v>
      </c>
      <c r="AF175" s="91">
        <v>1.349030037441349E-2</v>
      </c>
      <c r="AG175" s="89">
        <v>0.12690852</v>
      </c>
      <c r="AH175" s="90">
        <v>0.14158664717</v>
      </c>
      <c r="AI175" s="91">
        <v>2.8638435132593915E-2</v>
      </c>
      <c r="AJ175" s="92">
        <v>0</v>
      </c>
      <c r="AK175" s="93">
        <v>0</v>
      </c>
      <c r="AL175" s="93">
        <v>0</v>
      </c>
    </row>
    <row r="176" spans="1:38" ht="13" x14ac:dyDescent="0.3">
      <c r="A176" s="71">
        <v>1979</v>
      </c>
      <c r="B176" s="718">
        <v>11</v>
      </c>
      <c r="C176" s="89">
        <v>55.467160139999997</v>
      </c>
      <c r="D176" s="90">
        <v>62.559556012999998</v>
      </c>
      <c r="E176" s="91">
        <v>39.033795586210658</v>
      </c>
      <c r="F176" s="89">
        <v>7.8252714799999996</v>
      </c>
      <c r="G176" s="90">
        <v>9.3955181124999996</v>
      </c>
      <c r="H176" s="91">
        <v>3.08047269439257</v>
      </c>
      <c r="I176" s="89">
        <v>5.6111147099999998</v>
      </c>
      <c r="J176" s="90">
        <v>4.7045385560000001</v>
      </c>
      <c r="K176" s="91">
        <v>6.8974528610569648</v>
      </c>
      <c r="L176" s="89">
        <v>2.674851E-2</v>
      </c>
      <c r="M176" s="90">
        <v>5.77512185E-2</v>
      </c>
      <c r="N176" s="91">
        <v>6.0533016334808246E-2</v>
      </c>
      <c r="O176" s="89">
        <v>8.3983146234380288E-2</v>
      </c>
      <c r="P176" s="90">
        <v>9.498034751773049E-2</v>
      </c>
      <c r="Q176" s="91">
        <v>0.10532859784717585</v>
      </c>
      <c r="R176" s="89">
        <v>2.5518120651806822E-2</v>
      </c>
      <c r="S176" s="90">
        <v>3.0685664218169536E-2</v>
      </c>
      <c r="T176" s="91">
        <v>7.2817382532953473E-2</v>
      </c>
      <c r="U176" s="89">
        <v>5.0656774000000002E-2</v>
      </c>
      <c r="V176" s="90">
        <v>5.4057149895000003E-2</v>
      </c>
      <c r="W176" s="91">
        <v>2.4960915291049282E-2</v>
      </c>
      <c r="X176" s="89">
        <v>3.0049847999999999E-3</v>
      </c>
      <c r="Y176" s="90">
        <v>5.4820077249999998E-3</v>
      </c>
      <c r="Z176" s="91">
        <v>1.9235640099417039E-3</v>
      </c>
      <c r="AA176" s="89">
        <v>0.1819320261</v>
      </c>
      <c r="AB176" s="90">
        <v>0.197465109645</v>
      </c>
      <c r="AC176" s="91">
        <v>0.13644728670547024</v>
      </c>
      <c r="AD176" s="89">
        <v>2.01517508E-2</v>
      </c>
      <c r="AE176" s="90">
        <v>2.2663451434999999E-2</v>
      </c>
      <c r="AF176" s="91">
        <v>1.7229818386699562E-2</v>
      </c>
      <c r="AG176" s="89">
        <v>0.1344482233</v>
      </c>
      <c r="AH176" s="90">
        <v>0.14973904856</v>
      </c>
      <c r="AI176" s="91">
        <v>3.6730292298814533E-2</v>
      </c>
      <c r="AJ176" s="92">
        <v>0</v>
      </c>
      <c r="AK176" s="93">
        <v>0</v>
      </c>
      <c r="AL176" s="93">
        <v>0</v>
      </c>
    </row>
    <row r="177" spans="1:38" ht="13" x14ac:dyDescent="0.3">
      <c r="A177" s="71">
        <v>1979</v>
      </c>
      <c r="B177" s="718">
        <v>12</v>
      </c>
      <c r="C177" s="89">
        <v>57.494814259999998</v>
      </c>
      <c r="D177" s="90">
        <v>65.353491381500007</v>
      </c>
      <c r="E177" s="91">
        <v>39.729378002838303</v>
      </c>
      <c r="F177" s="89">
        <v>8.3649722900000008</v>
      </c>
      <c r="G177" s="90">
        <v>9.9152719375</v>
      </c>
      <c r="H177" s="91">
        <v>3.1050031895326433</v>
      </c>
      <c r="I177" s="89">
        <v>5.8313600499999998</v>
      </c>
      <c r="J177" s="90">
        <v>4.8126308744999999</v>
      </c>
      <c r="K177" s="91">
        <v>6.9237489443905265</v>
      </c>
      <c r="L177" s="89">
        <v>2.674851E-2</v>
      </c>
      <c r="M177" s="90">
        <v>5.77512185E-2</v>
      </c>
      <c r="N177" s="91">
        <v>6.1157078189285709E-2</v>
      </c>
      <c r="O177" s="89">
        <v>8.3983146234380288E-2</v>
      </c>
      <c r="P177" s="90">
        <v>9.498034751773049E-2</v>
      </c>
      <c r="Q177" s="91">
        <v>0.10688555103416357</v>
      </c>
      <c r="R177" s="89">
        <v>2.5518120651806822E-2</v>
      </c>
      <c r="S177" s="90">
        <v>3.0685664218169536E-2</v>
      </c>
      <c r="T177" s="91">
        <v>7.5432250059359218E-2</v>
      </c>
      <c r="U177" s="89">
        <v>5.3478411400000002E-2</v>
      </c>
      <c r="V177" s="90">
        <v>5.7076259730000002E-2</v>
      </c>
      <c r="W177" s="91">
        <v>2.5411865936776131E-2</v>
      </c>
      <c r="X177" s="89">
        <v>3.1723101999999999E-3</v>
      </c>
      <c r="Y177" s="90">
        <v>5.723784745E-3</v>
      </c>
      <c r="Z177" s="91">
        <v>1.9389075166834989E-3</v>
      </c>
      <c r="AA177" s="89">
        <v>0.19350012920000001</v>
      </c>
      <c r="AB177" s="90">
        <v>0.20949162976999999</v>
      </c>
      <c r="AC177" s="91">
        <v>0.13501590499022351</v>
      </c>
      <c r="AD177" s="89">
        <v>2.1274600099999999E-2</v>
      </c>
      <c r="AE177" s="90">
        <v>2.3898390365000001E-2</v>
      </c>
      <c r="AF177" s="91">
        <v>1.7554171722686824E-2</v>
      </c>
      <c r="AG177" s="89">
        <v>0.14193418990000001</v>
      </c>
      <c r="AH177" s="90">
        <v>0.157925506715</v>
      </c>
      <c r="AI177" s="91">
        <v>3.760103706313523E-2</v>
      </c>
      <c r="AJ177" s="92">
        <v>0</v>
      </c>
      <c r="AK177" s="93">
        <v>0</v>
      </c>
      <c r="AL177" s="93">
        <v>0</v>
      </c>
    </row>
    <row r="178" spans="1:38" ht="13" x14ac:dyDescent="0.3">
      <c r="A178" s="71">
        <v>1979</v>
      </c>
      <c r="B178" s="718">
        <v>13</v>
      </c>
      <c r="C178" s="89">
        <v>59.377178929999999</v>
      </c>
      <c r="D178" s="90">
        <v>68.180468187000002</v>
      </c>
      <c r="E178" s="91">
        <v>40.940823567329943</v>
      </c>
      <c r="F178" s="89">
        <v>8.93867601</v>
      </c>
      <c r="G178" s="90">
        <v>10.4799277765</v>
      </c>
      <c r="H178" s="91">
        <v>3.1820425917511175</v>
      </c>
      <c r="I178" s="89">
        <v>6.0533676600000001</v>
      </c>
      <c r="J178" s="90">
        <v>4.9228181270000002</v>
      </c>
      <c r="K178" s="91">
        <v>7.0101318175597838</v>
      </c>
      <c r="L178" s="89">
        <v>2.674851E-2</v>
      </c>
      <c r="M178" s="90">
        <v>5.77512185E-2</v>
      </c>
      <c r="N178" s="91">
        <v>6.2177929140107176E-2</v>
      </c>
      <c r="O178" s="89">
        <v>8.3983146234380288E-2</v>
      </c>
      <c r="P178" s="90">
        <v>9.498034751773049E-2</v>
      </c>
      <c r="Q178" s="91">
        <v>0.11047711730299797</v>
      </c>
      <c r="R178" s="89">
        <v>2.5518120651806822E-2</v>
      </c>
      <c r="S178" s="90">
        <v>3.0685664218169536E-2</v>
      </c>
      <c r="T178" s="91">
        <v>7.9143237945282205E-2</v>
      </c>
      <c r="U178" s="89">
        <v>5.6287334000000001E-2</v>
      </c>
      <c r="V178" s="90">
        <v>6.0147569929999999E-2</v>
      </c>
      <c r="W178" s="91">
        <v>2.5997907001933825E-2</v>
      </c>
      <c r="X178" s="89">
        <v>3.3396209E-3</v>
      </c>
      <c r="Y178" s="90">
        <v>5.9649943350000003E-3</v>
      </c>
      <c r="Z178" s="91">
        <v>1.987008194988957E-3</v>
      </c>
      <c r="AA178" s="89">
        <v>0.20536576049999999</v>
      </c>
      <c r="AB178" s="90">
        <v>0.22204199960500001</v>
      </c>
      <c r="AC178" s="91">
        <v>0.13802215051093192</v>
      </c>
      <c r="AD178" s="89">
        <v>2.2392632999999999E-2</v>
      </c>
      <c r="AE178" s="90">
        <v>2.5154917955000002E-2</v>
      </c>
      <c r="AF178" s="91">
        <v>1.7942607205883903E-2</v>
      </c>
      <c r="AG178" s="89">
        <v>0.1493935451</v>
      </c>
      <c r="AH178" s="90">
        <v>0.16624055523</v>
      </c>
      <c r="AI178" s="91">
        <v>3.8536324777292859E-2</v>
      </c>
      <c r="AJ178" s="92">
        <v>0</v>
      </c>
      <c r="AK178" s="93">
        <v>0</v>
      </c>
      <c r="AL178" s="93">
        <v>0</v>
      </c>
    </row>
    <row r="179" spans="1:38" ht="13" x14ac:dyDescent="0.3">
      <c r="A179" s="71">
        <v>1979</v>
      </c>
      <c r="B179" s="718">
        <v>14</v>
      </c>
      <c r="C179" s="89">
        <v>58.817803480000002</v>
      </c>
      <c r="D179" s="90">
        <v>68.787575206</v>
      </c>
      <c r="E179" s="91">
        <v>41.375240975243955</v>
      </c>
      <c r="F179" s="89">
        <v>7.73552252</v>
      </c>
      <c r="G179" s="90">
        <v>8.9839289220000005</v>
      </c>
      <c r="H179" s="91">
        <v>3.2093680228876069</v>
      </c>
      <c r="I179" s="89">
        <v>6.2834391800000002</v>
      </c>
      <c r="J179" s="90">
        <v>5.0377723940000001</v>
      </c>
      <c r="K179" s="91">
        <v>7.0432101585338573</v>
      </c>
      <c r="L179" s="89">
        <v>2.674851E-2</v>
      </c>
      <c r="M179" s="90">
        <v>5.77512185E-2</v>
      </c>
      <c r="N179" s="91">
        <v>6.2543530249513993E-2</v>
      </c>
      <c r="O179" s="89">
        <v>8.3983146234380288E-2</v>
      </c>
      <c r="P179" s="90">
        <v>9.498034751773049E-2</v>
      </c>
      <c r="Q179" s="91">
        <v>0.11155784303840544</v>
      </c>
      <c r="R179" s="89">
        <v>2.5518120651806822E-2</v>
      </c>
      <c r="S179" s="90">
        <v>3.0685664218169536E-2</v>
      </c>
      <c r="T179" s="91">
        <v>8.0427330902995489E-2</v>
      </c>
      <c r="U179" s="89">
        <v>5.76050559E-2</v>
      </c>
      <c r="V179" s="90">
        <v>6.1863487500000001E-2</v>
      </c>
      <c r="W179" s="91">
        <v>2.6171010974330219E-2</v>
      </c>
      <c r="X179" s="89">
        <v>3.4169173999999999E-3</v>
      </c>
      <c r="Y179" s="90">
        <v>6.1220766899999996E-3</v>
      </c>
      <c r="Z179" s="91">
        <v>2.004072223254993E-3</v>
      </c>
      <c r="AA179" s="89">
        <v>0.19937030529999999</v>
      </c>
      <c r="AB179" s="90">
        <v>0.214799084995</v>
      </c>
      <c r="AC179" s="91">
        <v>0.13889766192887326</v>
      </c>
      <c r="AD179" s="89">
        <v>2.2916075800000001E-2</v>
      </c>
      <c r="AE179" s="90">
        <v>2.5888899489999999E-2</v>
      </c>
      <c r="AF179" s="91">
        <v>1.8052964928145392E-2</v>
      </c>
      <c r="AG179" s="89">
        <v>0.15288952110000001</v>
      </c>
      <c r="AH179" s="90">
        <v>0.17095345054</v>
      </c>
      <c r="AI179" s="91">
        <v>3.887258812075229E-2</v>
      </c>
      <c r="AJ179" s="92">
        <v>0</v>
      </c>
      <c r="AK179" s="93">
        <v>0</v>
      </c>
      <c r="AL179" s="93">
        <v>0</v>
      </c>
    </row>
    <row r="180" spans="1:38" ht="13" x14ac:dyDescent="0.3">
      <c r="A180" s="71">
        <v>1979</v>
      </c>
      <c r="B180" s="718">
        <v>15</v>
      </c>
      <c r="C180" s="89">
        <v>60.79594204</v>
      </c>
      <c r="D180" s="90">
        <v>71.837596695499997</v>
      </c>
      <c r="E180" s="91">
        <v>42.286681631780098</v>
      </c>
      <c r="F180" s="89">
        <v>8.1598308500000005</v>
      </c>
      <c r="G180" s="90">
        <v>9.4499256490000008</v>
      </c>
      <c r="H180" s="91">
        <v>3.2689241670463738</v>
      </c>
      <c r="I180" s="89">
        <v>6.5195633500000003</v>
      </c>
      <c r="J180" s="90">
        <v>5.1575193224999998</v>
      </c>
      <c r="K180" s="91">
        <v>7.1109754328383197</v>
      </c>
      <c r="L180" s="89">
        <v>2.674851E-2</v>
      </c>
      <c r="M180" s="90">
        <v>5.77512185E-2</v>
      </c>
      <c r="N180" s="91">
        <v>8.1646709584809365E-2</v>
      </c>
      <c r="O180" s="89">
        <v>8.3983146234380288E-2</v>
      </c>
      <c r="P180" s="90">
        <v>9.498034751773049E-2</v>
      </c>
      <c r="Q180" s="91">
        <v>0.11102538353527559</v>
      </c>
      <c r="R180" s="89">
        <v>2.5518120651806822E-2</v>
      </c>
      <c r="S180" s="90">
        <v>3.0685664218169536E-2</v>
      </c>
      <c r="T180" s="91">
        <v>8.3042375324300949E-2</v>
      </c>
      <c r="U180" s="89">
        <v>6.03349792E-2</v>
      </c>
      <c r="V180" s="90">
        <v>6.5029040895000001E-2</v>
      </c>
      <c r="W180" s="91">
        <v>2.6497113047359563E-2</v>
      </c>
      <c r="X180" s="89">
        <v>3.5790176000000001E-3</v>
      </c>
      <c r="Y180" s="90">
        <v>6.3620070650000004E-3</v>
      </c>
      <c r="Z180" s="91">
        <v>2.0412785501074029E-3</v>
      </c>
      <c r="AA180" s="89">
        <v>0.20980630829999999</v>
      </c>
      <c r="AB180" s="90">
        <v>0.22677889946499999</v>
      </c>
      <c r="AC180" s="91">
        <v>0.14119143789694902</v>
      </c>
      <c r="AD180" s="89">
        <v>2.4002171100000001E-2</v>
      </c>
      <c r="AE180" s="90">
        <v>2.7188533189999999E-2</v>
      </c>
      <c r="AF180" s="91">
        <v>1.8374851542231188E-2</v>
      </c>
      <c r="AG180" s="89">
        <v>0.16013240640000001</v>
      </c>
      <c r="AH180" s="90">
        <v>0.17950221098499999</v>
      </c>
      <c r="AI180" s="91">
        <v>3.9574278726787482E-2</v>
      </c>
      <c r="AJ180" s="92">
        <v>0</v>
      </c>
      <c r="AK180" s="93">
        <v>0</v>
      </c>
      <c r="AL180" s="93">
        <v>0</v>
      </c>
    </row>
    <row r="181" spans="1:38" ht="13" x14ac:dyDescent="0.3">
      <c r="A181" s="71">
        <v>1979</v>
      </c>
      <c r="B181" s="718">
        <v>16</v>
      </c>
      <c r="C181" s="89">
        <v>62.209673539999997</v>
      </c>
      <c r="D181" s="90">
        <v>74.412338110500002</v>
      </c>
      <c r="E181" s="91">
        <v>42.560657547804169</v>
      </c>
      <c r="F181" s="89">
        <v>8.5342313900000004</v>
      </c>
      <c r="G181" s="90">
        <v>9.8806843774999997</v>
      </c>
      <c r="H181" s="91">
        <v>3.1639027947047698</v>
      </c>
      <c r="I181" s="89">
        <v>6.69040722</v>
      </c>
      <c r="J181" s="90">
        <v>5.2272472629999998</v>
      </c>
      <c r="K181" s="91">
        <v>6.9052415278209711</v>
      </c>
      <c r="L181" s="89">
        <v>2.674851E-2</v>
      </c>
      <c r="M181" s="90">
        <v>5.77512185E-2</v>
      </c>
      <c r="N181" s="91">
        <v>8.1370678303050573E-2</v>
      </c>
      <c r="O181" s="89">
        <v>8.3983146234380288E-2</v>
      </c>
      <c r="P181" s="90">
        <v>9.498034751773049E-2</v>
      </c>
      <c r="Q181" s="91">
        <v>0.10905065917209497</v>
      </c>
      <c r="R181" s="89">
        <v>2.5518120651806822E-2</v>
      </c>
      <c r="S181" s="90">
        <v>3.0685664218169536E-2</v>
      </c>
      <c r="T181" s="91">
        <v>8.5647299852910266E-2</v>
      </c>
      <c r="U181" s="89">
        <v>6.2725519399999999E-2</v>
      </c>
      <c r="V181" s="90">
        <v>6.7961840979999993E-2</v>
      </c>
      <c r="W181" s="91">
        <v>2.5684289976885901E-2</v>
      </c>
      <c r="X181" s="89">
        <v>3.7209935999999999E-3</v>
      </c>
      <c r="Y181" s="90">
        <v>6.5719533199999998E-3</v>
      </c>
      <c r="Z181" s="91">
        <v>1.9757088884219372E-3</v>
      </c>
      <c r="AA181" s="89">
        <v>0.21901248919999999</v>
      </c>
      <c r="AB181" s="90">
        <v>0.237929392105</v>
      </c>
      <c r="AC181" s="91">
        <v>0.13619832611893254</v>
      </c>
      <c r="AD181" s="89">
        <v>2.49529486E-2</v>
      </c>
      <c r="AE181" s="90">
        <v>2.839426275E-2</v>
      </c>
      <c r="AF181" s="91">
        <v>1.8614785038873722E-2</v>
      </c>
      <c r="AG181" s="89">
        <v>0.16647802019999999</v>
      </c>
      <c r="AH181" s="90">
        <v>0.18739212878</v>
      </c>
      <c r="AI181" s="91">
        <v>3.9424018701407861E-2</v>
      </c>
      <c r="AJ181" s="92">
        <v>0</v>
      </c>
      <c r="AK181" s="93">
        <v>0</v>
      </c>
      <c r="AL181" s="93">
        <v>0</v>
      </c>
    </row>
    <row r="182" spans="1:38" ht="13" x14ac:dyDescent="0.3">
      <c r="A182" s="71">
        <v>1979</v>
      </c>
      <c r="B182" s="718">
        <v>17</v>
      </c>
      <c r="C182" s="89">
        <v>63.53194731</v>
      </c>
      <c r="D182" s="90">
        <v>76.918034736500005</v>
      </c>
      <c r="E182" s="91">
        <v>42.927240526528784</v>
      </c>
      <c r="F182" s="89">
        <v>8.8735197200000009</v>
      </c>
      <c r="G182" s="90">
        <v>10.292240833999999</v>
      </c>
      <c r="H182" s="91">
        <v>3.0623884369549805</v>
      </c>
      <c r="I182" s="89">
        <v>6.8633943799999999</v>
      </c>
      <c r="J182" s="90">
        <v>5.3014338189999997</v>
      </c>
      <c r="K182" s="91">
        <v>6.6994153556145291</v>
      </c>
      <c r="L182" s="89">
        <v>2.674851E-2</v>
      </c>
      <c r="M182" s="90">
        <v>5.77512185E-2</v>
      </c>
      <c r="N182" s="91">
        <v>8.1252943793285029E-2</v>
      </c>
      <c r="O182" s="89">
        <v>8.3983146234380288E-2</v>
      </c>
      <c r="P182" s="90">
        <v>9.498034751773049E-2</v>
      </c>
      <c r="Q182" s="91">
        <v>0.10762574036532499</v>
      </c>
      <c r="R182" s="89">
        <v>2.5518120651806822E-2</v>
      </c>
      <c r="S182" s="90">
        <v>3.0685664218169536E-2</v>
      </c>
      <c r="T182" s="91">
        <v>8.8776176476497257E-2</v>
      </c>
      <c r="U182" s="89">
        <v>6.5154856799999994E-2</v>
      </c>
      <c r="V182" s="90">
        <v>7.1082088375000005E-2</v>
      </c>
      <c r="W182" s="91">
        <v>2.4866421640145377E-2</v>
      </c>
      <c r="X182" s="89">
        <v>3.8655482E-3</v>
      </c>
      <c r="Y182" s="90">
        <v>6.7902810849999997E-3</v>
      </c>
      <c r="Z182" s="91">
        <v>1.9122874095560819E-3</v>
      </c>
      <c r="AA182" s="89">
        <v>0.2281286709</v>
      </c>
      <c r="AB182" s="90">
        <v>0.24953632199</v>
      </c>
      <c r="AC182" s="91">
        <v>0.1316575202270055</v>
      </c>
      <c r="AD182" s="89">
        <v>2.5919737500000001E-2</v>
      </c>
      <c r="AE182" s="90">
        <v>2.9680398489999999E-2</v>
      </c>
      <c r="AF182" s="91">
        <v>1.8890856207205667E-2</v>
      </c>
      <c r="AG182" s="89">
        <v>0.1729275153</v>
      </c>
      <c r="AH182" s="90">
        <v>0.195771616935</v>
      </c>
      <c r="AI182" s="91">
        <v>3.9101039357634128E-2</v>
      </c>
      <c r="AJ182" s="92">
        <v>0</v>
      </c>
      <c r="AK182" s="93">
        <v>0</v>
      </c>
      <c r="AL182" s="93">
        <v>0</v>
      </c>
    </row>
    <row r="183" spans="1:38" ht="13" x14ac:dyDescent="0.3">
      <c r="A183" s="71">
        <v>1979</v>
      </c>
      <c r="B183" s="718">
        <v>18</v>
      </c>
      <c r="C183" s="89">
        <v>65.358442479999994</v>
      </c>
      <c r="D183" s="90">
        <v>80.398128765999999</v>
      </c>
      <c r="E183" s="91">
        <v>43.674412229344718</v>
      </c>
      <c r="F183" s="89">
        <v>9.2529973600000002</v>
      </c>
      <c r="G183" s="90">
        <v>10.784130376</v>
      </c>
      <c r="H183" s="91">
        <v>3.0707550999396194</v>
      </c>
      <c r="I183" s="89">
        <v>7.1130506100000002</v>
      </c>
      <c r="J183" s="90">
        <v>5.4395497815000002</v>
      </c>
      <c r="K183" s="91">
        <v>6.7371473390815027</v>
      </c>
      <c r="L183" s="89">
        <v>2.674851E-2</v>
      </c>
      <c r="M183" s="90">
        <v>5.77512185E-2</v>
      </c>
      <c r="N183" s="91">
        <v>8.225906449308458E-2</v>
      </c>
      <c r="O183" s="89">
        <v>8.3983146234380288E-2</v>
      </c>
      <c r="P183" s="90">
        <v>9.498034751773049E-2</v>
      </c>
      <c r="Q183" s="91">
        <v>0.10871938507935862</v>
      </c>
      <c r="R183" s="89">
        <v>2.5518120651806822E-2</v>
      </c>
      <c r="S183" s="90">
        <v>3.0685664218169536E-2</v>
      </c>
      <c r="T183" s="91">
        <v>9.221275872387022E-2</v>
      </c>
      <c r="U183" s="89">
        <v>6.7960445800000005E-2</v>
      </c>
      <c r="V183" s="90">
        <v>7.4799690880000005E-2</v>
      </c>
      <c r="W183" s="91">
        <v>2.6369876331625578E-2</v>
      </c>
      <c r="X183" s="89">
        <v>4.0314236999999999E-3</v>
      </c>
      <c r="Y183" s="90">
        <v>7.0538493900000002E-3</v>
      </c>
      <c r="Z183" s="91">
        <v>1.9175308822378064E-3</v>
      </c>
      <c r="AA183" s="89">
        <v>0.2382046619</v>
      </c>
      <c r="AB183" s="90">
        <v>0.26288619348999998</v>
      </c>
      <c r="AC183" s="91">
        <v>0.1297125115158197</v>
      </c>
      <c r="AD183" s="89">
        <v>2.7035329100000002E-2</v>
      </c>
      <c r="AE183" s="90">
        <v>3.1217468115000001E-2</v>
      </c>
      <c r="AF183" s="91">
        <v>1.8702377272732149E-2</v>
      </c>
      <c r="AG183" s="89">
        <v>0.180373899</v>
      </c>
      <c r="AH183" s="90">
        <v>0.20576613339499999</v>
      </c>
      <c r="AI183" s="91">
        <v>3.9483280209520882E-2</v>
      </c>
      <c r="AJ183" s="92">
        <v>0</v>
      </c>
      <c r="AK183" s="93">
        <v>0</v>
      </c>
      <c r="AL183" s="93">
        <v>0</v>
      </c>
    </row>
    <row r="184" spans="1:38" ht="13" x14ac:dyDescent="0.3">
      <c r="A184" s="71">
        <v>1979</v>
      </c>
      <c r="B184" s="718">
        <v>19</v>
      </c>
      <c r="C184" s="89">
        <v>67.360952870000006</v>
      </c>
      <c r="D184" s="90">
        <v>84.219787948999993</v>
      </c>
      <c r="E184" s="91">
        <v>44.34714483881833</v>
      </c>
      <c r="F184" s="89">
        <v>9.5224105600000009</v>
      </c>
      <c r="G184" s="90">
        <v>11.199877317</v>
      </c>
      <c r="H184" s="91">
        <v>3.0616560566421915</v>
      </c>
      <c r="I184" s="89">
        <v>7.3738747900000003</v>
      </c>
      <c r="J184" s="90">
        <v>5.5884540009999997</v>
      </c>
      <c r="K184" s="91">
        <v>6.6175703774188639</v>
      </c>
      <c r="L184" s="89">
        <v>2.674851E-2</v>
      </c>
      <c r="M184" s="90">
        <v>5.77512185E-2</v>
      </c>
      <c r="N184" s="91">
        <v>8.2772092028950903E-2</v>
      </c>
      <c r="O184" s="89">
        <v>8.3983146234380288E-2</v>
      </c>
      <c r="P184" s="90">
        <v>9.498034751773049E-2</v>
      </c>
      <c r="Q184" s="91">
        <v>0.11035935385909679</v>
      </c>
      <c r="R184" s="89">
        <v>2.5518120651806822E-2</v>
      </c>
      <c r="S184" s="90">
        <v>3.0685664218169536E-2</v>
      </c>
      <c r="T184" s="91">
        <v>9.5237413279228619E-2</v>
      </c>
      <c r="U184" s="89">
        <v>7.0684462300000001E-2</v>
      </c>
      <c r="V184" s="90">
        <v>7.8657534089999995E-2</v>
      </c>
      <c r="W184" s="91">
        <v>2.518388488682707E-2</v>
      </c>
      <c r="X184" s="89">
        <v>4.1931088000000004E-3</v>
      </c>
      <c r="Y184" s="90">
        <v>7.3231104150000004E-3</v>
      </c>
      <c r="Z184" s="91">
        <v>1.9118300314825312E-3</v>
      </c>
      <c r="AA184" s="89">
        <v>0.24689556709999999</v>
      </c>
      <c r="AB184" s="90">
        <v>0.27569075176000002</v>
      </c>
      <c r="AC184" s="91">
        <v>0.12947772314307593</v>
      </c>
      <c r="AD184" s="89">
        <v>2.8118970600000001E-2</v>
      </c>
      <c r="AE184" s="90">
        <v>3.2821504814999999E-2</v>
      </c>
      <c r="AF184" s="91">
        <v>1.8209920442792755E-2</v>
      </c>
      <c r="AG184" s="89">
        <v>0.1876019847</v>
      </c>
      <c r="AH184" s="90">
        <v>0.216129669765</v>
      </c>
      <c r="AI184" s="91">
        <v>3.9479788622426536E-2</v>
      </c>
      <c r="AJ184" s="92">
        <v>0</v>
      </c>
      <c r="AK184" s="93">
        <v>0</v>
      </c>
      <c r="AL184" s="93">
        <v>0</v>
      </c>
    </row>
    <row r="185" spans="1:38" ht="13" x14ac:dyDescent="0.3">
      <c r="A185" s="71">
        <v>1979</v>
      </c>
      <c r="B185" s="718">
        <v>20</v>
      </c>
      <c r="C185" s="89">
        <v>70.204988119999996</v>
      </c>
      <c r="D185" s="90">
        <v>89.203000426000003</v>
      </c>
      <c r="E185" s="91">
        <v>44.379715380294073</v>
      </c>
      <c r="F185" s="89">
        <v>9.9848489899999997</v>
      </c>
      <c r="G185" s="90">
        <v>11.850981712499999</v>
      </c>
      <c r="H185" s="91">
        <v>3.1800080743666341</v>
      </c>
      <c r="I185" s="89">
        <v>7.6436992999999998</v>
      </c>
      <c r="J185" s="90">
        <v>5.7492835285000004</v>
      </c>
      <c r="K185" s="91">
        <v>6.8171855540991162</v>
      </c>
      <c r="L185" s="89">
        <v>2.674851E-2</v>
      </c>
      <c r="M185" s="90">
        <v>5.77512185E-2</v>
      </c>
      <c r="N185" s="91">
        <v>0.10933590819614594</v>
      </c>
      <c r="O185" s="89">
        <v>8.3983146234380288E-2</v>
      </c>
      <c r="P185" s="90">
        <v>9.498034751773049E-2</v>
      </c>
      <c r="Q185" s="91">
        <v>9.8496493835135174E-2</v>
      </c>
      <c r="R185" s="89">
        <v>2.5518120651806822E-2</v>
      </c>
      <c r="S185" s="90">
        <v>3.0685664218169536E-2</v>
      </c>
      <c r="T185" s="91">
        <v>9.9456165637900745E-2</v>
      </c>
      <c r="U185" s="89">
        <v>7.4639750099999999E-2</v>
      </c>
      <c r="V185" s="90">
        <v>8.4054576369999995E-2</v>
      </c>
      <c r="W185" s="91">
        <v>3.2927585300529638E-2</v>
      </c>
      <c r="X185" s="89">
        <v>4.4277596999999997E-3</v>
      </c>
      <c r="Y185" s="90">
        <v>7.680392825E-3</v>
      </c>
      <c r="Z185" s="91">
        <v>1.985762623928643E-3</v>
      </c>
      <c r="AA185" s="89">
        <v>0.2601999451</v>
      </c>
      <c r="AB185" s="90">
        <v>0.29412066436500001</v>
      </c>
      <c r="AC185" s="91">
        <v>0.12454122204680039</v>
      </c>
      <c r="AD185" s="89">
        <v>2.9692476799999999E-2</v>
      </c>
      <c r="AE185" s="90">
        <v>3.5043404275000002E-2</v>
      </c>
      <c r="AF185" s="91">
        <v>1.8351468383700775E-2</v>
      </c>
      <c r="AG185" s="89">
        <v>0.19809965230000001</v>
      </c>
      <c r="AH185" s="90">
        <v>0.23057276851</v>
      </c>
      <c r="AI185" s="91">
        <v>4.1884192623464801E-2</v>
      </c>
      <c r="AJ185" s="92">
        <v>0</v>
      </c>
      <c r="AK185" s="93">
        <v>0</v>
      </c>
      <c r="AL185" s="93">
        <v>0</v>
      </c>
    </row>
    <row r="186" spans="1:38" ht="13" x14ac:dyDescent="0.3">
      <c r="A186" s="71">
        <v>1979</v>
      </c>
      <c r="B186" s="718">
        <v>21</v>
      </c>
      <c r="C186" s="89">
        <v>73.655767150000003</v>
      </c>
      <c r="D186" s="90">
        <v>95.470074045499999</v>
      </c>
      <c r="E186" s="91">
        <v>43.956762112892527</v>
      </c>
      <c r="F186" s="89">
        <v>10.47298187</v>
      </c>
      <c r="G186" s="90">
        <v>12.5708688105</v>
      </c>
      <c r="H186" s="91">
        <v>3.1981239465208731</v>
      </c>
      <c r="I186" s="89">
        <v>7.9235908400000001</v>
      </c>
      <c r="J186" s="90">
        <v>5.9238214654999997</v>
      </c>
      <c r="K186" s="91">
        <v>6.8715616050732375</v>
      </c>
      <c r="L186" s="89">
        <v>2.5861470000000001E-2</v>
      </c>
      <c r="M186" s="90">
        <v>5.6694591500000002E-2</v>
      </c>
      <c r="N186" s="91">
        <v>0.10991319553728653</v>
      </c>
      <c r="O186" s="89">
        <v>8.3983146234380288E-2</v>
      </c>
      <c r="P186" s="90">
        <v>9.498034751773049E-2</v>
      </c>
      <c r="Q186" s="91">
        <v>9.879544499941896E-2</v>
      </c>
      <c r="R186" s="89">
        <v>2.5518120651806822E-2</v>
      </c>
      <c r="S186" s="90">
        <v>3.0685664218169536E-2</v>
      </c>
      <c r="T186" s="91">
        <v>0.10075327741978256</v>
      </c>
      <c r="U186" s="89">
        <v>7.8959691200000001E-2</v>
      </c>
      <c r="V186" s="90">
        <v>9.0181247029999995E-2</v>
      </c>
      <c r="W186" s="91">
        <v>3.5941865984522807E-2</v>
      </c>
      <c r="X186" s="89">
        <v>4.6840203000000002E-3</v>
      </c>
      <c r="Y186" s="90">
        <v>8.079922715E-3</v>
      </c>
      <c r="Z186" s="91">
        <v>1.9970740720367522E-3</v>
      </c>
      <c r="AA186" s="89">
        <v>0.27455795890000001</v>
      </c>
      <c r="AB186" s="90">
        <v>0.31485362140500001</v>
      </c>
      <c r="AC186" s="91">
        <v>0.11897232967744731</v>
      </c>
      <c r="AD186" s="89">
        <v>3.1411064500000002E-2</v>
      </c>
      <c r="AE186" s="90">
        <v>3.7573417645000003E-2</v>
      </c>
      <c r="AF186" s="91">
        <v>1.8213509741642382E-2</v>
      </c>
      <c r="AG186" s="89">
        <v>0.20956588709999999</v>
      </c>
      <c r="AH186" s="90">
        <v>0.24695175627499999</v>
      </c>
      <c r="AI186" s="91">
        <v>4.2813402640587445E-2</v>
      </c>
      <c r="AJ186" s="92">
        <v>0</v>
      </c>
      <c r="AK186" s="93">
        <v>0</v>
      </c>
      <c r="AL186" s="93">
        <v>0</v>
      </c>
    </row>
    <row r="187" spans="1:38" ht="13" x14ac:dyDescent="0.3">
      <c r="A187" s="71">
        <v>1979</v>
      </c>
      <c r="B187" s="718">
        <v>22</v>
      </c>
      <c r="C187" s="89">
        <v>76.736623289999997</v>
      </c>
      <c r="D187" s="90">
        <v>101.54675773</v>
      </c>
      <c r="E187" s="91">
        <v>43.668490695078134</v>
      </c>
      <c r="F187" s="89">
        <v>10.952989090000001</v>
      </c>
      <c r="G187" s="90">
        <v>13.3363497485</v>
      </c>
      <c r="H187" s="91">
        <v>3.2247738537876791</v>
      </c>
      <c r="I187" s="89">
        <v>8.2137827399999992</v>
      </c>
      <c r="J187" s="90">
        <v>6.1139527439999997</v>
      </c>
      <c r="K187" s="91">
        <v>6.9441553344351528</v>
      </c>
      <c r="L187" s="89">
        <v>2.5861470000000001E-2</v>
      </c>
      <c r="M187" s="90">
        <v>5.6651202999999997E-2</v>
      </c>
      <c r="N187" s="91">
        <v>0.10958062958236164</v>
      </c>
      <c r="O187" s="89">
        <v>8.3983146234380288E-2</v>
      </c>
      <c r="P187" s="90">
        <v>9.498034751773049E-2</v>
      </c>
      <c r="Q187" s="91">
        <v>9.8689634212443186E-2</v>
      </c>
      <c r="R187" s="89">
        <v>2.5518120651806822E-2</v>
      </c>
      <c r="S187" s="90">
        <v>3.0685664218169536E-2</v>
      </c>
      <c r="T187" s="91">
        <v>9.9911258527530591E-2</v>
      </c>
      <c r="U187" s="89">
        <v>8.3231975499999999E-2</v>
      </c>
      <c r="V187" s="90">
        <v>9.6688191889999997E-2</v>
      </c>
      <c r="W187" s="91">
        <v>3.8626965920307649E-2</v>
      </c>
      <c r="X187" s="89">
        <v>4.9374611999999998E-3</v>
      </c>
      <c r="Y187" s="90">
        <v>8.4999329799999995E-3</v>
      </c>
      <c r="Z187" s="91">
        <v>2.0137131896910787E-3</v>
      </c>
      <c r="AA187" s="89">
        <v>0.28871053330000002</v>
      </c>
      <c r="AB187" s="90">
        <v>0.33684149055500001</v>
      </c>
      <c r="AC187" s="91">
        <v>0.12167792056630221</v>
      </c>
      <c r="AD187" s="89">
        <v>3.3110563199999998E-2</v>
      </c>
      <c r="AE187" s="90">
        <v>4.0274847034999998E-2</v>
      </c>
      <c r="AF187" s="91">
        <v>1.8080300838536543E-2</v>
      </c>
      <c r="AG187" s="89">
        <v>0.22090510050000001</v>
      </c>
      <c r="AH187" s="90">
        <v>0.26434007506000001</v>
      </c>
      <c r="AI187" s="91">
        <v>4.2609384230035539E-2</v>
      </c>
      <c r="AJ187" s="92">
        <v>0</v>
      </c>
      <c r="AK187" s="93">
        <v>0</v>
      </c>
      <c r="AL187" s="93">
        <v>0</v>
      </c>
    </row>
    <row r="188" spans="1:38" ht="13" x14ac:dyDescent="0.3">
      <c r="A188" s="71">
        <v>1979</v>
      </c>
      <c r="B188" s="718">
        <v>23</v>
      </c>
      <c r="C188" s="89">
        <v>80.221667510000003</v>
      </c>
      <c r="D188" s="90">
        <v>108.73757589</v>
      </c>
      <c r="E188" s="91">
        <v>44.239466944394337</v>
      </c>
      <c r="F188" s="89">
        <v>11.458511550000001</v>
      </c>
      <c r="G188" s="90">
        <v>14.1878542865</v>
      </c>
      <c r="H188" s="91">
        <v>3.2385199244329503</v>
      </c>
      <c r="I188" s="89">
        <v>8.5153442100000003</v>
      </c>
      <c r="J188" s="90">
        <v>6.3220144850000004</v>
      </c>
      <c r="K188" s="91">
        <v>6.9537870947012284</v>
      </c>
      <c r="L188" s="89">
        <v>2.5377440000000001E-2</v>
      </c>
      <c r="M188" s="90">
        <v>5.61142315E-2</v>
      </c>
      <c r="N188" s="91">
        <v>0.11048398647952437</v>
      </c>
      <c r="O188" s="89">
        <v>8.3983146234380288E-2</v>
      </c>
      <c r="P188" s="90">
        <v>9.498034751773049E-2</v>
      </c>
      <c r="Q188" s="91">
        <v>9.9878885535374454E-2</v>
      </c>
      <c r="R188" s="89">
        <v>2.5518120651806822E-2</v>
      </c>
      <c r="S188" s="90">
        <v>3.0685664218169536E-2</v>
      </c>
      <c r="T188" s="91">
        <v>0.10226030190820969</v>
      </c>
      <c r="U188" s="89">
        <v>8.7798991899999998E-2</v>
      </c>
      <c r="V188" s="90">
        <v>0.104004611515</v>
      </c>
      <c r="W188" s="91">
        <v>3.870085757801707E-2</v>
      </c>
      <c r="X188" s="89">
        <v>5.2077217E-3</v>
      </c>
      <c r="Y188" s="90">
        <v>8.9651652900000003E-3</v>
      </c>
      <c r="Z188" s="91">
        <v>2.0222966761144624E-3</v>
      </c>
      <c r="AA188" s="89">
        <v>0.30375797189999998</v>
      </c>
      <c r="AB188" s="90">
        <v>0.36146858625</v>
      </c>
      <c r="AC188" s="91">
        <v>0.11105978344747665</v>
      </c>
      <c r="AD188" s="89">
        <v>3.49268696E-2</v>
      </c>
      <c r="AE188" s="90">
        <v>4.3322430699999998E-2</v>
      </c>
      <c r="AF188" s="91">
        <v>1.8126331394371375E-2</v>
      </c>
      <c r="AG188" s="89">
        <v>0.23302531060000001</v>
      </c>
      <c r="AH188" s="90">
        <v>0.28387711054999998</v>
      </c>
      <c r="AI188" s="91">
        <v>4.2856082913888718E-2</v>
      </c>
      <c r="AJ188" s="92">
        <v>0</v>
      </c>
      <c r="AK188" s="93">
        <v>0</v>
      </c>
      <c r="AL188" s="93">
        <v>0</v>
      </c>
    </row>
    <row r="189" spans="1:38" ht="13" x14ac:dyDescent="0.3">
      <c r="A189" s="71">
        <v>1979</v>
      </c>
      <c r="B189" s="718">
        <v>24</v>
      </c>
      <c r="C189" s="89">
        <v>76.982379010000002</v>
      </c>
      <c r="D189" s="90">
        <v>100.830332802</v>
      </c>
      <c r="E189" s="91">
        <v>44.135565845560009</v>
      </c>
      <c r="F189" s="89">
        <v>11.512663829999999</v>
      </c>
      <c r="G189" s="90">
        <v>14.113455118499999</v>
      </c>
      <c r="H189" s="91">
        <v>3.2632992914213532</v>
      </c>
      <c r="I189" s="89">
        <v>8.0061050500000004</v>
      </c>
      <c r="J189" s="90">
        <v>5.58441908</v>
      </c>
      <c r="K189" s="91">
        <v>7.0140315520264211</v>
      </c>
      <c r="L189" s="89">
        <v>2.4974429999999999E-2</v>
      </c>
      <c r="M189" s="90">
        <v>5.5603138500000003E-2</v>
      </c>
      <c r="N189" s="91">
        <v>0.11078730112127996</v>
      </c>
      <c r="O189" s="89">
        <v>8.3983146234380288E-2</v>
      </c>
      <c r="P189" s="90">
        <v>9.498034751773049E-2</v>
      </c>
      <c r="Q189" s="91">
        <v>0.10038738749745661</v>
      </c>
      <c r="R189" s="89">
        <v>2.5518120651806822E-2</v>
      </c>
      <c r="S189" s="90">
        <v>3.0685664218169536E-2</v>
      </c>
      <c r="T189" s="91">
        <v>0.10291506877380979</v>
      </c>
      <c r="U189" s="89">
        <v>9.2556025799999997E-2</v>
      </c>
      <c r="V189" s="90">
        <v>0.11241311502</v>
      </c>
      <c r="W189" s="91">
        <v>4.0974989932158958E-2</v>
      </c>
      <c r="X189" s="89">
        <v>5.4907211000000001E-3</v>
      </c>
      <c r="Y189" s="90">
        <v>9.6182151200000007E-3</v>
      </c>
      <c r="Z189" s="91">
        <v>2.0377710246360183E-3</v>
      </c>
      <c r="AA189" s="89">
        <v>0.3193984916</v>
      </c>
      <c r="AB189" s="90">
        <v>0.38962029853500002</v>
      </c>
      <c r="AC189" s="91">
        <v>0.10987962010523185</v>
      </c>
      <c r="AD189" s="89">
        <v>3.6820498200000003E-2</v>
      </c>
      <c r="AE189" s="90">
        <v>4.6924292899999998E-2</v>
      </c>
      <c r="AF189" s="91">
        <v>1.8012958169001572E-2</v>
      </c>
      <c r="AG189" s="89">
        <v>0.2456510043</v>
      </c>
      <c r="AH189" s="90">
        <v>0.30666763984500001</v>
      </c>
      <c r="AI189" s="91">
        <v>4.3246409340324983E-2</v>
      </c>
      <c r="AJ189" s="92">
        <v>0</v>
      </c>
      <c r="AK189" s="93">
        <v>0</v>
      </c>
      <c r="AL189" s="93">
        <v>0</v>
      </c>
    </row>
    <row r="190" spans="1:38" ht="13" x14ac:dyDescent="0.3">
      <c r="A190" s="71">
        <v>1979</v>
      </c>
      <c r="B190" s="718">
        <v>25</v>
      </c>
      <c r="C190" s="89">
        <v>76.982379010000002</v>
      </c>
      <c r="D190" s="90">
        <v>100.830332802</v>
      </c>
      <c r="E190" s="91">
        <v>44.47232433013793</v>
      </c>
      <c r="F190" s="89">
        <v>11.512663829999999</v>
      </c>
      <c r="G190" s="90">
        <v>14.113455118499999</v>
      </c>
      <c r="H190" s="91">
        <v>3.2866897968790827</v>
      </c>
      <c r="I190" s="89">
        <v>8.0061050500000004</v>
      </c>
      <c r="J190" s="90">
        <v>5.58441908</v>
      </c>
      <c r="K190" s="91">
        <v>7.043122816134801</v>
      </c>
      <c r="L190" s="89">
        <v>2.4974429999999999E-2</v>
      </c>
      <c r="M190" s="90">
        <v>5.5603138500000003E-2</v>
      </c>
      <c r="N190" s="91">
        <v>0.11131715660111495</v>
      </c>
      <c r="O190" s="89">
        <v>8.3983146234380288E-2</v>
      </c>
      <c r="P190" s="90">
        <v>9.498034751773049E-2</v>
      </c>
      <c r="Q190" s="91">
        <v>0.10145555857126122</v>
      </c>
      <c r="R190" s="89">
        <v>2.5518120651806822E-2</v>
      </c>
      <c r="S190" s="90">
        <v>3.0685664218169536E-2</v>
      </c>
      <c r="T190" s="91">
        <v>0.10405928752263655</v>
      </c>
      <c r="U190" s="89">
        <v>9.2556025799999997E-2</v>
      </c>
      <c r="V190" s="90">
        <v>0.11241311502</v>
      </c>
      <c r="W190" s="91">
        <v>4.1486681761462425E-2</v>
      </c>
      <c r="X190" s="89">
        <v>5.4907211000000001E-3</v>
      </c>
      <c r="Y190" s="90">
        <v>9.6182151200000007E-3</v>
      </c>
      <c r="Z190" s="91">
        <v>2.052355182308794E-3</v>
      </c>
      <c r="AA190" s="89">
        <v>0.3193984916</v>
      </c>
      <c r="AB190" s="90">
        <v>0.38962029853500002</v>
      </c>
      <c r="AC190" s="91">
        <v>0.11022473996107861</v>
      </c>
      <c r="AD190" s="89">
        <v>3.6820498200000003E-2</v>
      </c>
      <c r="AE190" s="90">
        <v>4.6924292899999998E-2</v>
      </c>
      <c r="AF190" s="91">
        <v>1.8061423355526924E-2</v>
      </c>
      <c r="AG190" s="89">
        <v>0.2456510043</v>
      </c>
      <c r="AH190" s="90">
        <v>0.30666763984500001</v>
      </c>
      <c r="AI190" s="91">
        <v>4.3556039175893978E-2</v>
      </c>
      <c r="AJ190" s="92">
        <v>0</v>
      </c>
      <c r="AK190" s="93">
        <v>0</v>
      </c>
      <c r="AL190" s="93">
        <v>0</v>
      </c>
    </row>
    <row r="191" spans="1:38" ht="13" x14ac:dyDescent="0.3">
      <c r="A191" s="71">
        <v>1979</v>
      </c>
      <c r="B191" s="718">
        <v>26</v>
      </c>
      <c r="C191" s="89">
        <v>76.982379010000002</v>
      </c>
      <c r="D191" s="90">
        <v>100.830332802</v>
      </c>
      <c r="E191" s="91">
        <v>44.707079045784859</v>
      </c>
      <c r="F191" s="89">
        <v>11.512663829999999</v>
      </c>
      <c r="G191" s="90">
        <v>14.113455118499999</v>
      </c>
      <c r="H191" s="91">
        <v>3.3014504697174973</v>
      </c>
      <c r="I191" s="89">
        <v>8.0061050500000004</v>
      </c>
      <c r="J191" s="90">
        <v>5.58441908</v>
      </c>
      <c r="K191" s="91">
        <v>7.0599369282491136</v>
      </c>
      <c r="L191" s="89">
        <v>2.4974429999999999E-2</v>
      </c>
      <c r="M191" s="90">
        <v>5.5603138500000003E-2</v>
      </c>
      <c r="N191" s="91">
        <v>0.11164996418338861</v>
      </c>
      <c r="O191" s="89">
        <v>8.3983146234380288E-2</v>
      </c>
      <c r="P191" s="90">
        <v>9.498034751773049E-2</v>
      </c>
      <c r="Q191" s="91">
        <v>0.10209542221388662</v>
      </c>
      <c r="R191" s="89">
        <v>2.5518120651806822E-2</v>
      </c>
      <c r="S191" s="90">
        <v>3.0685664218169536E-2</v>
      </c>
      <c r="T191" s="91">
        <v>0.10477802489110839</v>
      </c>
      <c r="U191" s="89">
        <v>9.2556025799999997E-2</v>
      </c>
      <c r="V191" s="90">
        <v>0.11241311502</v>
      </c>
      <c r="W191" s="91">
        <v>4.17549911683033E-2</v>
      </c>
      <c r="X191" s="89">
        <v>5.4907211000000001E-3</v>
      </c>
      <c r="Y191" s="90">
        <v>9.6182151200000007E-3</v>
      </c>
      <c r="Z191" s="91">
        <v>2.0615648898767202E-3</v>
      </c>
      <c r="AA191" s="89">
        <v>0.3193984916</v>
      </c>
      <c r="AB191" s="90">
        <v>0.38962029853500002</v>
      </c>
      <c r="AC191" s="91">
        <v>0.11070165100941676</v>
      </c>
      <c r="AD191" s="89">
        <v>3.6820498200000003E-2</v>
      </c>
      <c r="AE191" s="90">
        <v>4.6924292899999998E-2</v>
      </c>
      <c r="AF191" s="91">
        <v>1.8138387648501269E-2</v>
      </c>
      <c r="AG191" s="89">
        <v>0.2456510043</v>
      </c>
      <c r="AH191" s="90">
        <v>0.30666763984500001</v>
      </c>
      <c r="AI191" s="91">
        <v>4.3762871253177175E-2</v>
      </c>
      <c r="AJ191" s="92">
        <v>0</v>
      </c>
      <c r="AK191" s="93">
        <v>0</v>
      </c>
      <c r="AL191" s="93">
        <v>0</v>
      </c>
    </row>
    <row r="192" spans="1:38" ht="13" x14ac:dyDescent="0.3">
      <c r="A192" s="71">
        <v>1979</v>
      </c>
      <c r="B192" s="718">
        <v>27</v>
      </c>
      <c r="C192" s="89">
        <v>76.982379010000002</v>
      </c>
      <c r="D192" s="90">
        <v>100.830332802</v>
      </c>
      <c r="E192" s="91">
        <v>44.892662375893742</v>
      </c>
      <c r="F192" s="89">
        <v>11.512663829999999</v>
      </c>
      <c r="G192" s="90">
        <v>14.113455118499999</v>
      </c>
      <c r="H192" s="91">
        <v>3.3136092358055866</v>
      </c>
      <c r="I192" s="89">
        <v>8.0061050500000004</v>
      </c>
      <c r="J192" s="90">
        <v>5.58441908</v>
      </c>
      <c r="K192" s="91">
        <v>7.0743832187445603</v>
      </c>
      <c r="L192" s="89">
        <v>2.4974429999999999E-2</v>
      </c>
      <c r="M192" s="90">
        <v>5.5603138500000003E-2</v>
      </c>
      <c r="N192" s="91">
        <v>0.11192484635535892</v>
      </c>
      <c r="O192" s="89">
        <v>8.3983146234380288E-2</v>
      </c>
      <c r="P192" s="90">
        <v>9.498034751773049E-2</v>
      </c>
      <c r="Q192" s="91">
        <v>0.1026358517784953</v>
      </c>
      <c r="R192" s="89">
        <v>2.5518120651806822E-2</v>
      </c>
      <c r="S192" s="90">
        <v>3.0685664218169536E-2</v>
      </c>
      <c r="T192" s="91">
        <v>0.10537175665946094</v>
      </c>
      <c r="U192" s="89">
        <v>9.2556025799999997E-2</v>
      </c>
      <c r="V192" s="90">
        <v>0.11241311502</v>
      </c>
      <c r="W192" s="91">
        <v>4.2026651578683072E-2</v>
      </c>
      <c r="X192" s="89">
        <v>5.4907211000000001E-3</v>
      </c>
      <c r="Y192" s="90">
        <v>9.6182151200000007E-3</v>
      </c>
      <c r="Z192" s="91">
        <v>2.0691511128335636E-3</v>
      </c>
      <c r="AA192" s="89">
        <v>0.3193984916</v>
      </c>
      <c r="AB192" s="90">
        <v>0.38962029853500002</v>
      </c>
      <c r="AC192" s="91">
        <v>0.11108656140071541</v>
      </c>
      <c r="AD192" s="89">
        <v>3.6820498200000003E-2</v>
      </c>
      <c r="AE192" s="90">
        <v>4.6924292899999998E-2</v>
      </c>
      <c r="AF192" s="91">
        <v>1.8199783478395518E-2</v>
      </c>
      <c r="AG192" s="89">
        <v>0.2456510043</v>
      </c>
      <c r="AH192" s="90">
        <v>0.30666763984500001</v>
      </c>
      <c r="AI192" s="91">
        <v>4.3940777273192524E-2</v>
      </c>
      <c r="AJ192" s="92">
        <v>0</v>
      </c>
      <c r="AK192" s="93">
        <v>0</v>
      </c>
      <c r="AL192" s="93">
        <v>0</v>
      </c>
    </row>
    <row r="193" spans="1:38" ht="13" x14ac:dyDescent="0.3">
      <c r="A193" s="71">
        <v>1979</v>
      </c>
      <c r="B193" s="718">
        <v>28</v>
      </c>
      <c r="C193" s="89">
        <v>76.982379010000002</v>
      </c>
      <c r="D193" s="90">
        <v>100.830332802</v>
      </c>
      <c r="E193" s="91">
        <v>45.048426629736348</v>
      </c>
      <c r="F193" s="89">
        <v>11.512663829999999</v>
      </c>
      <c r="G193" s="90">
        <v>14.113455118499999</v>
      </c>
      <c r="H193" s="91">
        <v>3.3246726212101327</v>
      </c>
      <c r="I193" s="89">
        <v>8.0061050500000004</v>
      </c>
      <c r="J193" s="90">
        <v>5.58441908</v>
      </c>
      <c r="K193" s="91">
        <v>7.088502013671012</v>
      </c>
      <c r="L193" s="89">
        <v>2.4974429999999999E-2</v>
      </c>
      <c r="M193" s="90">
        <v>5.5603138500000003E-2</v>
      </c>
      <c r="N193" s="91">
        <v>0.11217655920796445</v>
      </c>
      <c r="O193" s="89">
        <v>8.3983146234380288E-2</v>
      </c>
      <c r="P193" s="90">
        <v>9.498034751773049E-2</v>
      </c>
      <c r="Q193" s="91">
        <v>0.10314940337079503</v>
      </c>
      <c r="R193" s="89">
        <v>2.5518120651806822E-2</v>
      </c>
      <c r="S193" s="90">
        <v>3.0685664218169536E-2</v>
      </c>
      <c r="T193" s="91">
        <v>0.10591545141129403</v>
      </c>
      <c r="U193" s="89">
        <v>9.2556025799999997E-2</v>
      </c>
      <c r="V193" s="90">
        <v>0.11241311502</v>
      </c>
      <c r="W193" s="91">
        <v>4.2356326069816957E-2</v>
      </c>
      <c r="X193" s="89">
        <v>5.4907211000000001E-3</v>
      </c>
      <c r="Y193" s="90">
        <v>9.6182151200000007E-3</v>
      </c>
      <c r="Z193" s="91">
        <v>2.0760426723002027E-3</v>
      </c>
      <c r="AA193" s="89">
        <v>0.3193984916</v>
      </c>
      <c r="AB193" s="90">
        <v>0.38962029853500002</v>
      </c>
      <c r="AC193" s="91">
        <v>0.11142267028306133</v>
      </c>
      <c r="AD193" s="89">
        <v>3.6820498200000003E-2</v>
      </c>
      <c r="AE193" s="90">
        <v>4.6924292899999998E-2</v>
      </c>
      <c r="AF193" s="91">
        <v>1.8252339179066848E-2</v>
      </c>
      <c r="AG193" s="89">
        <v>0.2456510043</v>
      </c>
      <c r="AH193" s="90">
        <v>0.30666763984500001</v>
      </c>
      <c r="AI193" s="91">
        <v>4.411487782738692E-2</v>
      </c>
      <c r="AJ193" s="92">
        <v>0</v>
      </c>
      <c r="AK193" s="93">
        <v>0</v>
      </c>
      <c r="AL193" s="93">
        <v>0</v>
      </c>
    </row>
    <row r="194" spans="1:38" ht="13" x14ac:dyDescent="0.3">
      <c r="A194" s="71">
        <v>1979</v>
      </c>
      <c r="B194" s="718">
        <v>29</v>
      </c>
      <c r="C194" s="89">
        <v>76.982379010000002</v>
      </c>
      <c r="D194" s="90">
        <v>100.830332802</v>
      </c>
      <c r="E194" s="91">
        <v>45.19594803307475</v>
      </c>
      <c r="F194" s="89">
        <v>11.512663829999999</v>
      </c>
      <c r="G194" s="90">
        <v>14.113455118499999</v>
      </c>
      <c r="H194" s="91">
        <v>3.3350274434344991</v>
      </c>
      <c r="I194" s="89">
        <v>8.0061050500000004</v>
      </c>
      <c r="J194" s="90">
        <v>5.58441908</v>
      </c>
      <c r="K194" s="91">
        <v>7.1014284749685448</v>
      </c>
      <c r="L194" s="89">
        <v>2.4974429999999999E-2</v>
      </c>
      <c r="M194" s="90">
        <v>5.5603138500000003E-2</v>
      </c>
      <c r="N194" s="91">
        <v>0.11241013831676262</v>
      </c>
      <c r="O194" s="89">
        <v>8.3983146234380288E-2</v>
      </c>
      <c r="P194" s="90">
        <v>9.498034751773049E-2</v>
      </c>
      <c r="Q194" s="91">
        <v>0.10362356973215907</v>
      </c>
      <c r="R194" s="89">
        <v>2.5518120651806822E-2</v>
      </c>
      <c r="S194" s="90">
        <v>3.0685664218169536E-2</v>
      </c>
      <c r="T194" s="91">
        <v>0.10641969145479133</v>
      </c>
      <c r="U194" s="89">
        <v>9.2556025799999997E-2</v>
      </c>
      <c r="V194" s="90">
        <v>0.11241311502</v>
      </c>
      <c r="W194" s="91">
        <v>4.2644640423055442E-2</v>
      </c>
      <c r="X194" s="89">
        <v>5.4907211000000001E-3</v>
      </c>
      <c r="Y194" s="90">
        <v>9.6182151200000007E-3</v>
      </c>
      <c r="Z194" s="91">
        <v>2.082503549009978E-3</v>
      </c>
      <c r="AA194" s="89">
        <v>0.3193984916</v>
      </c>
      <c r="AB194" s="90">
        <v>0.38962029853500002</v>
      </c>
      <c r="AC194" s="91">
        <v>0.11174131666588173</v>
      </c>
      <c r="AD194" s="89">
        <v>3.6820498200000003E-2</v>
      </c>
      <c r="AE194" s="90">
        <v>4.6924292899999998E-2</v>
      </c>
      <c r="AF194" s="91">
        <v>1.8302468496228963E-2</v>
      </c>
      <c r="AG194" s="89">
        <v>0.2456510043</v>
      </c>
      <c r="AH194" s="90">
        <v>0.30666763984500001</v>
      </c>
      <c r="AI194" s="91">
        <v>4.4274957781919221E-2</v>
      </c>
      <c r="AJ194" s="92">
        <v>0</v>
      </c>
      <c r="AK194" s="93">
        <v>0</v>
      </c>
      <c r="AL194" s="93">
        <v>0</v>
      </c>
    </row>
    <row r="195" spans="1:38" ht="13" x14ac:dyDescent="0.3">
      <c r="A195" s="71">
        <v>1979</v>
      </c>
      <c r="B195" s="718">
        <v>30</v>
      </c>
      <c r="C195" s="89">
        <v>76.982379010000002</v>
      </c>
      <c r="D195" s="90">
        <v>100.830332802</v>
      </c>
      <c r="E195" s="91">
        <v>43.745102822787821</v>
      </c>
      <c r="F195" s="89">
        <v>11.512663829999999</v>
      </c>
      <c r="G195" s="90">
        <v>14.113455118499999</v>
      </c>
      <c r="H195" s="91">
        <v>3.209236649579791</v>
      </c>
      <c r="I195" s="89">
        <v>8.0061050500000004</v>
      </c>
      <c r="J195" s="90">
        <v>5.58441908</v>
      </c>
      <c r="K195" s="91">
        <v>6.9928070707322529</v>
      </c>
      <c r="L195" s="89">
        <v>2.4974429999999999E-2</v>
      </c>
      <c r="M195" s="90">
        <v>5.5603138500000003E-2</v>
      </c>
      <c r="N195" s="91">
        <v>0.11223219345787647</v>
      </c>
      <c r="O195" s="89">
        <v>8.3983146234380288E-2</v>
      </c>
      <c r="P195" s="90">
        <v>9.498034751773049E-2</v>
      </c>
      <c r="Q195" s="91">
        <v>0.10193042637454454</v>
      </c>
      <c r="R195" s="89">
        <v>2.5518120651806822E-2</v>
      </c>
      <c r="S195" s="90">
        <v>3.0685664218169536E-2</v>
      </c>
      <c r="T195" s="91">
        <v>0.10688113699878544</v>
      </c>
      <c r="U195" s="89">
        <v>9.2556025799999997E-2</v>
      </c>
      <c r="V195" s="90">
        <v>0.11241311502</v>
      </c>
      <c r="W195" s="91">
        <v>4.4037136412564654E-2</v>
      </c>
      <c r="X195" s="89">
        <v>5.4907211000000001E-3</v>
      </c>
      <c r="Y195" s="90">
        <v>9.6182151200000007E-3</v>
      </c>
      <c r="Z195" s="91">
        <v>2.0039502352463563E-3</v>
      </c>
      <c r="AA195" s="89">
        <v>0.3193984916</v>
      </c>
      <c r="AB195" s="90">
        <v>0.38962029853500002</v>
      </c>
      <c r="AC195" s="91">
        <v>0.10445395033631891</v>
      </c>
      <c r="AD195" s="89">
        <v>3.6820498200000003E-2</v>
      </c>
      <c r="AE195" s="90">
        <v>4.6924292899999998E-2</v>
      </c>
      <c r="AF195" s="91">
        <v>1.7347163314707911E-2</v>
      </c>
      <c r="AG195" s="89">
        <v>0.2456510043</v>
      </c>
      <c r="AH195" s="90">
        <v>0.30666763984500001</v>
      </c>
      <c r="AI195" s="91">
        <v>4.3683099322308565E-2</v>
      </c>
      <c r="AJ195" s="92">
        <v>0</v>
      </c>
      <c r="AK195" s="93">
        <v>0</v>
      </c>
      <c r="AL195" s="93">
        <v>0</v>
      </c>
    </row>
    <row r="196" spans="1:38" ht="13" x14ac:dyDescent="0.3">
      <c r="A196" s="71">
        <v>1979</v>
      </c>
      <c r="B196" s="718">
        <v>31</v>
      </c>
      <c r="C196" s="89">
        <v>76.982379010000002</v>
      </c>
      <c r="D196" s="90">
        <v>100.830332802</v>
      </c>
      <c r="E196" s="91">
        <v>43.745102822787821</v>
      </c>
      <c r="F196" s="89">
        <v>11.512663829999999</v>
      </c>
      <c r="G196" s="90">
        <v>14.113455118499999</v>
      </c>
      <c r="H196" s="91">
        <v>3.209236649579791</v>
      </c>
      <c r="I196" s="89">
        <v>8.0061050500000004</v>
      </c>
      <c r="J196" s="90">
        <v>5.58441908</v>
      </c>
      <c r="K196" s="91">
        <v>6.9928070707322529</v>
      </c>
      <c r="L196" s="89">
        <v>2.4974429999999999E-2</v>
      </c>
      <c r="M196" s="90">
        <v>5.5603138500000003E-2</v>
      </c>
      <c r="N196" s="91">
        <v>0.11223219345787647</v>
      </c>
      <c r="O196" s="89">
        <v>8.3983146234380288E-2</v>
      </c>
      <c r="P196" s="90">
        <v>9.498034751773049E-2</v>
      </c>
      <c r="Q196" s="91">
        <v>0.10193042637454454</v>
      </c>
      <c r="R196" s="89">
        <v>2.5518120651806822E-2</v>
      </c>
      <c r="S196" s="90">
        <v>3.0685664218169536E-2</v>
      </c>
      <c r="T196" s="91">
        <v>0.10688113699878544</v>
      </c>
      <c r="U196" s="89">
        <v>9.2556025799999997E-2</v>
      </c>
      <c r="V196" s="90">
        <v>0.11241311502</v>
      </c>
      <c r="W196" s="91">
        <v>4.4037136412564654E-2</v>
      </c>
      <c r="X196" s="89">
        <v>5.4907211000000001E-3</v>
      </c>
      <c r="Y196" s="90">
        <v>9.6182151200000007E-3</v>
      </c>
      <c r="Z196" s="91">
        <v>2.0039502352463563E-3</v>
      </c>
      <c r="AA196" s="89">
        <v>0.3193984916</v>
      </c>
      <c r="AB196" s="90">
        <v>0.38962029853500002</v>
      </c>
      <c r="AC196" s="91">
        <v>0.10445395033631891</v>
      </c>
      <c r="AD196" s="89">
        <v>3.6820498200000003E-2</v>
      </c>
      <c r="AE196" s="90">
        <v>4.6924292899999998E-2</v>
      </c>
      <c r="AF196" s="91">
        <v>1.7347163314707911E-2</v>
      </c>
      <c r="AG196" s="89">
        <v>0.2456510043</v>
      </c>
      <c r="AH196" s="90">
        <v>0.30666763984500001</v>
      </c>
      <c r="AI196" s="91">
        <v>4.3683099322308565E-2</v>
      </c>
      <c r="AJ196" s="94">
        <v>0</v>
      </c>
      <c r="AK196" s="95">
        <v>0</v>
      </c>
      <c r="AL196" s="95">
        <v>0</v>
      </c>
    </row>
    <row r="197" spans="1:38" ht="13" x14ac:dyDescent="0.3">
      <c r="A197" s="71">
        <v>1979</v>
      </c>
      <c r="B197" s="718">
        <v>32</v>
      </c>
      <c r="C197" s="89">
        <v>76.982379010000002</v>
      </c>
      <c r="D197" s="90">
        <v>100.830332802</v>
      </c>
      <c r="E197" s="91">
        <v>43.745102822787821</v>
      </c>
      <c r="F197" s="89">
        <v>11.512663829999999</v>
      </c>
      <c r="G197" s="90">
        <v>14.113455118499999</v>
      </c>
      <c r="H197" s="91">
        <v>3.209236649579791</v>
      </c>
      <c r="I197" s="89">
        <v>8.0061050500000004</v>
      </c>
      <c r="J197" s="90">
        <v>5.58441908</v>
      </c>
      <c r="K197" s="91">
        <v>6.9928070707322529</v>
      </c>
      <c r="L197" s="89">
        <v>2.4974429999999999E-2</v>
      </c>
      <c r="M197" s="90">
        <v>5.5603138500000003E-2</v>
      </c>
      <c r="N197" s="91">
        <v>0.11223219345787647</v>
      </c>
      <c r="O197" s="89">
        <v>8.3983146234380288E-2</v>
      </c>
      <c r="P197" s="90">
        <v>9.498034751773049E-2</v>
      </c>
      <c r="Q197" s="91">
        <v>0.10193042637454454</v>
      </c>
      <c r="R197" s="89">
        <v>2.5518120651806822E-2</v>
      </c>
      <c r="S197" s="90">
        <v>3.0685664218169536E-2</v>
      </c>
      <c r="T197" s="91">
        <v>0.10688113699878544</v>
      </c>
      <c r="U197" s="89">
        <v>9.2556025799999997E-2</v>
      </c>
      <c r="V197" s="90">
        <v>0.11241311502</v>
      </c>
      <c r="W197" s="91">
        <v>4.4037136412564654E-2</v>
      </c>
      <c r="X197" s="89">
        <v>5.4907211000000001E-3</v>
      </c>
      <c r="Y197" s="90">
        <v>9.6182151200000007E-3</v>
      </c>
      <c r="Z197" s="91">
        <v>2.0039502352463563E-3</v>
      </c>
      <c r="AA197" s="89">
        <v>0.3193984916</v>
      </c>
      <c r="AB197" s="90">
        <v>0.38962029853500002</v>
      </c>
      <c r="AC197" s="91">
        <v>0.10445395033631891</v>
      </c>
      <c r="AD197" s="89">
        <v>3.6820498200000003E-2</v>
      </c>
      <c r="AE197" s="90">
        <v>4.6924292899999998E-2</v>
      </c>
      <c r="AF197" s="91">
        <v>1.7347163314707911E-2</v>
      </c>
      <c r="AG197" s="89">
        <v>0.2456510043</v>
      </c>
      <c r="AH197" s="90">
        <v>0.30666763984500001</v>
      </c>
      <c r="AI197" s="91">
        <v>4.3683099322308565E-2</v>
      </c>
      <c r="AJ197" s="94">
        <v>0</v>
      </c>
      <c r="AK197" s="95">
        <v>0</v>
      </c>
      <c r="AL197" s="95">
        <v>0</v>
      </c>
    </row>
    <row r="198" spans="1:38" ht="13" x14ac:dyDescent="0.3">
      <c r="A198" s="71">
        <v>1979</v>
      </c>
      <c r="B198" s="718">
        <v>33</v>
      </c>
      <c r="C198" s="89">
        <v>76.982379010000002</v>
      </c>
      <c r="D198" s="90">
        <v>100.830332802</v>
      </c>
      <c r="E198" s="91">
        <v>43.745102822787821</v>
      </c>
      <c r="F198" s="89">
        <v>11.512663829999999</v>
      </c>
      <c r="G198" s="90">
        <v>14.113455118499999</v>
      </c>
      <c r="H198" s="91">
        <v>3.209236649579791</v>
      </c>
      <c r="I198" s="89">
        <v>8.0061050500000004</v>
      </c>
      <c r="J198" s="90">
        <v>5.58441908</v>
      </c>
      <c r="K198" s="91">
        <v>6.9928070707322529</v>
      </c>
      <c r="L198" s="89">
        <v>2.4974429999999999E-2</v>
      </c>
      <c r="M198" s="90">
        <v>5.5603138500000003E-2</v>
      </c>
      <c r="N198" s="91">
        <v>0.11223219345787647</v>
      </c>
      <c r="O198" s="89">
        <v>8.3983146234380288E-2</v>
      </c>
      <c r="P198" s="90">
        <v>9.498034751773049E-2</v>
      </c>
      <c r="Q198" s="91">
        <v>0.10193042637454454</v>
      </c>
      <c r="R198" s="89">
        <v>2.5518120651806822E-2</v>
      </c>
      <c r="S198" s="90">
        <v>3.0685664218169536E-2</v>
      </c>
      <c r="T198" s="91">
        <v>0.10688113699878544</v>
      </c>
      <c r="U198" s="89">
        <v>9.2556025799999997E-2</v>
      </c>
      <c r="V198" s="90">
        <v>0.11241311502</v>
      </c>
      <c r="W198" s="91">
        <v>4.4037136412564654E-2</v>
      </c>
      <c r="X198" s="89">
        <v>5.4907211000000001E-3</v>
      </c>
      <c r="Y198" s="90">
        <v>9.6182151200000007E-3</v>
      </c>
      <c r="Z198" s="91">
        <v>2.0039502352463563E-3</v>
      </c>
      <c r="AA198" s="89">
        <v>0.3193984916</v>
      </c>
      <c r="AB198" s="90">
        <v>0.38962029853500002</v>
      </c>
      <c r="AC198" s="91">
        <v>0.10445395033631891</v>
      </c>
      <c r="AD198" s="89">
        <v>3.6820498200000003E-2</v>
      </c>
      <c r="AE198" s="90">
        <v>4.6924292899999998E-2</v>
      </c>
      <c r="AF198" s="91">
        <v>1.7347163314707911E-2</v>
      </c>
      <c r="AG198" s="89">
        <v>0.2456510043</v>
      </c>
      <c r="AH198" s="90">
        <v>0.30666763984500001</v>
      </c>
      <c r="AI198" s="91">
        <v>4.3683099322308565E-2</v>
      </c>
      <c r="AJ198" s="94">
        <v>0</v>
      </c>
      <c r="AK198" s="95">
        <v>0</v>
      </c>
      <c r="AL198" s="95">
        <v>0</v>
      </c>
    </row>
    <row r="199" spans="1:38" ht="13" x14ac:dyDescent="0.3">
      <c r="A199" s="71">
        <v>1979</v>
      </c>
      <c r="B199" s="718">
        <v>34</v>
      </c>
      <c r="C199" s="89">
        <v>76.982379010000002</v>
      </c>
      <c r="D199" s="90">
        <v>100.830332802</v>
      </c>
      <c r="E199" s="91">
        <v>43.745102822787821</v>
      </c>
      <c r="F199" s="89">
        <v>11.512663829999999</v>
      </c>
      <c r="G199" s="90">
        <v>14.113455118499999</v>
      </c>
      <c r="H199" s="91">
        <v>3.209236649579791</v>
      </c>
      <c r="I199" s="89">
        <v>8.0061050500000004</v>
      </c>
      <c r="J199" s="90">
        <v>5.58441908</v>
      </c>
      <c r="K199" s="91">
        <v>6.9928070707322529</v>
      </c>
      <c r="L199" s="89">
        <v>2.4974429999999999E-2</v>
      </c>
      <c r="M199" s="90">
        <v>5.5603138500000003E-2</v>
      </c>
      <c r="N199" s="91">
        <v>0.11223219345787647</v>
      </c>
      <c r="O199" s="89">
        <v>8.3983146234380288E-2</v>
      </c>
      <c r="P199" s="90">
        <v>9.498034751773049E-2</v>
      </c>
      <c r="Q199" s="91">
        <v>0.10193042637454454</v>
      </c>
      <c r="R199" s="89">
        <v>2.5518120651806822E-2</v>
      </c>
      <c r="S199" s="90">
        <v>3.0685664218169536E-2</v>
      </c>
      <c r="T199" s="91">
        <v>0.10688113699878544</v>
      </c>
      <c r="U199" s="89">
        <v>9.2556025799999997E-2</v>
      </c>
      <c r="V199" s="90">
        <v>0.11241311502</v>
      </c>
      <c r="W199" s="91">
        <v>4.4037136412564654E-2</v>
      </c>
      <c r="X199" s="89">
        <v>5.4907211000000001E-3</v>
      </c>
      <c r="Y199" s="90">
        <v>9.6182151200000007E-3</v>
      </c>
      <c r="Z199" s="91">
        <v>2.0039502352463563E-3</v>
      </c>
      <c r="AA199" s="89">
        <v>0.3193984916</v>
      </c>
      <c r="AB199" s="90">
        <v>0.38962029853500002</v>
      </c>
      <c r="AC199" s="91">
        <v>0.10445395033631891</v>
      </c>
      <c r="AD199" s="89">
        <v>3.6820498200000003E-2</v>
      </c>
      <c r="AE199" s="90">
        <v>4.6924292899999998E-2</v>
      </c>
      <c r="AF199" s="91">
        <v>1.7347163314707911E-2</v>
      </c>
      <c r="AG199" s="89">
        <v>0.2456510043</v>
      </c>
      <c r="AH199" s="90">
        <v>0.30666763984500001</v>
      </c>
      <c r="AI199" s="91">
        <v>4.3683099322308565E-2</v>
      </c>
      <c r="AJ199" s="94">
        <v>0</v>
      </c>
      <c r="AK199" s="95">
        <v>0</v>
      </c>
      <c r="AL199" s="95">
        <v>0</v>
      </c>
    </row>
    <row r="200" spans="1:38" ht="13" x14ac:dyDescent="0.3">
      <c r="A200" s="71">
        <v>1979</v>
      </c>
      <c r="B200" s="718">
        <v>35</v>
      </c>
      <c r="C200" s="89">
        <v>76.982379010000002</v>
      </c>
      <c r="D200" s="90">
        <v>100.830332802</v>
      </c>
      <c r="E200" s="91">
        <v>43.745102822787821</v>
      </c>
      <c r="F200" s="89">
        <v>11.512663829999999</v>
      </c>
      <c r="G200" s="90">
        <v>14.113455118499999</v>
      </c>
      <c r="H200" s="91">
        <v>3.209236649579791</v>
      </c>
      <c r="I200" s="89">
        <v>8.0061050500000004</v>
      </c>
      <c r="J200" s="90">
        <v>5.58441908</v>
      </c>
      <c r="K200" s="91">
        <v>6.9928070707322529</v>
      </c>
      <c r="L200" s="89">
        <v>2.4974429999999999E-2</v>
      </c>
      <c r="M200" s="90">
        <v>5.5603138500000003E-2</v>
      </c>
      <c r="N200" s="91">
        <v>0.11223219345787647</v>
      </c>
      <c r="O200" s="89">
        <v>8.3983146234380288E-2</v>
      </c>
      <c r="P200" s="90">
        <v>9.498034751773049E-2</v>
      </c>
      <c r="Q200" s="91">
        <v>0.10193042637454454</v>
      </c>
      <c r="R200" s="89">
        <v>2.5518120651806822E-2</v>
      </c>
      <c r="S200" s="90">
        <v>3.0685664218169536E-2</v>
      </c>
      <c r="T200" s="91">
        <v>0.10688113699878544</v>
      </c>
      <c r="U200" s="89">
        <v>9.2556025799999997E-2</v>
      </c>
      <c r="V200" s="90">
        <v>0.11241311502</v>
      </c>
      <c r="W200" s="91">
        <v>4.4037136412564654E-2</v>
      </c>
      <c r="X200" s="89">
        <v>5.4907211000000001E-3</v>
      </c>
      <c r="Y200" s="90">
        <v>9.6182151200000007E-3</v>
      </c>
      <c r="Z200" s="91">
        <v>2.0039502352463563E-3</v>
      </c>
      <c r="AA200" s="89">
        <v>0.3193984916</v>
      </c>
      <c r="AB200" s="90">
        <v>0.38962029853500002</v>
      </c>
      <c r="AC200" s="91">
        <v>0.10445395033631891</v>
      </c>
      <c r="AD200" s="89">
        <v>3.6820498200000003E-2</v>
      </c>
      <c r="AE200" s="90">
        <v>4.6924292899999998E-2</v>
      </c>
      <c r="AF200" s="91">
        <v>1.7347163314707911E-2</v>
      </c>
      <c r="AG200" s="89">
        <v>0.2456510043</v>
      </c>
      <c r="AH200" s="90">
        <v>0.30666763984500001</v>
      </c>
      <c r="AI200" s="91">
        <v>4.3683099322308565E-2</v>
      </c>
      <c r="AJ200" s="94">
        <v>0</v>
      </c>
      <c r="AK200" s="95">
        <v>0</v>
      </c>
      <c r="AL200" s="95">
        <v>0</v>
      </c>
    </row>
    <row r="201" spans="1:38" ht="13" x14ac:dyDescent="0.3">
      <c r="A201" s="71">
        <v>1979</v>
      </c>
      <c r="B201" s="718">
        <v>36</v>
      </c>
      <c r="C201" s="89">
        <v>76.982379010000002</v>
      </c>
      <c r="D201" s="90">
        <v>100.830332802</v>
      </c>
      <c r="E201" s="91">
        <v>43.745102822787821</v>
      </c>
      <c r="F201" s="89">
        <v>11.512663829999999</v>
      </c>
      <c r="G201" s="90">
        <v>14.113455118499999</v>
      </c>
      <c r="H201" s="91">
        <v>3.209236649579791</v>
      </c>
      <c r="I201" s="89">
        <v>8.0061050500000004</v>
      </c>
      <c r="J201" s="90">
        <v>5.58441908</v>
      </c>
      <c r="K201" s="91">
        <v>6.9928070707322529</v>
      </c>
      <c r="L201" s="89">
        <v>2.4974429999999999E-2</v>
      </c>
      <c r="M201" s="90">
        <v>5.5603138500000003E-2</v>
      </c>
      <c r="N201" s="91">
        <v>0.11223219345787647</v>
      </c>
      <c r="O201" s="89">
        <v>8.3983146234380288E-2</v>
      </c>
      <c r="P201" s="90">
        <v>9.498034751773049E-2</v>
      </c>
      <c r="Q201" s="91">
        <v>0.10193042637454454</v>
      </c>
      <c r="R201" s="89">
        <v>2.5518120651806822E-2</v>
      </c>
      <c r="S201" s="90">
        <v>3.0685664218169536E-2</v>
      </c>
      <c r="T201" s="91">
        <v>0.10688113699878544</v>
      </c>
      <c r="U201" s="89">
        <v>9.2556025799999997E-2</v>
      </c>
      <c r="V201" s="90">
        <v>0.11241311502</v>
      </c>
      <c r="W201" s="91">
        <v>4.4037136412564654E-2</v>
      </c>
      <c r="X201" s="89">
        <v>5.4907211000000001E-3</v>
      </c>
      <c r="Y201" s="90">
        <v>9.6182151200000007E-3</v>
      </c>
      <c r="Z201" s="91">
        <v>2.0039502352463563E-3</v>
      </c>
      <c r="AA201" s="89">
        <v>0.3193984916</v>
      </c>
      <c r="AB201" s="90">
        <v>0.38962029853500002</v>
      </c>
      <c r="AC201" s="91">
        <v>0.10445395033631891</v>
      </c>
      <c r="AD201" s="89">
        <v>3.6820498200000003E-2</v>
      </c>
      <c r="AE201" s="90">
        <v>4.6924292899999998E-2</v>
      </c>
      <c r="AF201" s="91">
        <v>1.7347163314707911E-2</v>
      </c>
      <c r="AG201" s="89">
        <v>0.2456510043</v>
      </c>
      <c r="AH201" s="90">
        <v>0.30666763984500001</v>
      </c>
      <c r="AI201" s="91">
        <v>4.3683099322308565E-2</v>
      </c>
      <c r="AJ201" s="94">
        <v>0</v>
      </c>
      <c r="AK201" s="95">
        <v>0</v>
      </c>
      <c r="AL201" s="95">
        <v>0</v>
      </c>
    </row>
    <row r="202" spans="1:38" ht="13" x14ac:dyDescent="0.3">
      <c r="A202" s="71">
        <v>1979</v>
      </c>
      <c r="B202" s="718">
        <v>37</v>
      </c>
      <c r="C202" s="89">
        <v>76.982379010000002</v>
      </c>
      <c r="D202" s="90">
        <v>100.830332802</v>
      </c>
      <c r="E202" s="91">
        <v>43.745102822787821</v>
      </c>
      <c r="F202" s="89">
        <v>11.512663829999999</v>
      </c>
      <c r="G202" s="90">
        <v>14.113455118499999</v>
      </c>
      <c r="H202" s="91">
        <v>3.209236649579791</v>
      </c>
      <c r="I202" s="89">
        <v>8.0061050500000004</v>
      </c>
      <c r="J202" s="90">
        <v>5.58441908</v>
      </c>
      <c r="K202" s="91">
        <v>6.9928070707322529</v>
      </c>
      <c r="L202" s="89">
        <v>2.4974429999999999E-2</v>
      </c>
      <c r="M202" s="90">
        <v>5.5603138500000003E-2</v>
      </c>
      <c r="N202" s="91">
        <v>0.11223219345787647</v>
      </c>
      <c r="O202" s="89">
        <v>8.3983146234380288E-2</v>
      </c>
      <c r="P202" s="90">
        <v>9.498034751773049E-2</v>
      </c>
      <c r="Q202" s="91">
        <v>0.10193042637454454</v>
      </c>
      <c r="R202" s="89">
        <v>2.5518120651806822E-2</v>
      </c>
      <c r="S202" s="90">
        <v>3.0685664218169536E-2</v>
      </c>
      <c r="T202" s="91">
        <v>0.10688113699878544</v>
      </c>
      <c r="U202" s="89">
        <v>9.2556025799999997E-2</v>
      </c>
      <c r="V202" s="90">
        <v>0.11241311502</v>
      </c>
      <c r="W202" s="91">
        <v>4.4037136412564654E-2</v>
      </c>
      <c r="X202" s="89">
        <v>5.4907211000000001E-3</v>
      </c>
      <c r="Y202" s="90">
        <v>9.6182151200000007E-3</v>
      </c>
      <c r="Z202" s="91">
        <v>2.0039502352463563E-3</v>
      </c>
      <c r="AA202" s="89">
        <v>0.3193984916</v>
      </c>
      <c r="AB202" s="90">
        <v>0.38962029853500002</v>
      </c>
      <c r="AC202" s="91">
        <v>0.10445395033631891</v>
      </c>
      <c r="AD202" s="89">
        <v>3.6820498200000003E-2</v>
      </c>
      <c r="AE202" s="90">
        <v>4.6924292899999998E-2</v>
      </c>
      <c r="AF202" s="91">
        <v>1.7347163314707911E-2</v>
      </c>
      <c r="AG202" s="89">
        <v>0.2456510043</v>
      </c>
      <c r="AH202" s="90">
        <v>0.30666763984500001</v>
      </c>
      <c r="AI202" s="91">
        <v>4.3683099322308565E-2</v>
      </c>
      <c r="AJ202" s="94">
        <v>0</v>
      </c>
      <c r="AK202" s="95">
        <v>0</v>
      </c>
      <c r="AL202" s="95">
        <v>0</v>
      </c>
    </row>
    <row r="203" spans="1:38" ht="13" x14ac:dyDescent="0.3">
      <c r="A203" s="71">
        <v>1979</v>
      </c>
      <c r="B203" s="718">
        <v>38</v>
      </c>
      <c r="C203" s="89">
        <v>67.821475907809997</v>
      </c>
      <c r="D203" s="90">
        <v>88.831523198561996</v>
      </c>
      <c r="E203" s="91">
        <v>43.745102822787821</v>
      </c>
      <c r="F203" s="89">
        <v>10.292321464019999</v>
      </c>
      <c r="G203" s="90">
        <v>12.617428875939</v>
      </c>
      <c r="H203" s="91">
        <v>3.209236649579791</v>
      </c>
      <c r="I203" s="89">
        <v>6.1647008885000005</v>
      </c>
      <c r="J203" s="90">
        <v>4.3000026916000005</v>
      </c>
      <c r="K203" s="91">
        <v>6.9928070707322529</v>
      </c>
      <c r="L203" s="89">
        <v>2.4974429999999999E-2</v>
      </c>
      <c r="M203" s="90">
        <v>5.5603138500000003E-2</v>
      </c>
      <c r="N203" s="91">
        <v>0.11223219345787647</v>
      </c>
      <c r="O203" s="89">
        <v>6.2315494505910174E-2</v>
      </c>
      <c r="P203" s="90">
        <v>7.0475417858156017E-2</v>
      </c>
      <c r="Q203" s="91">
        <v>0.10193042637454454</v>
      </c>
      <c r="R203" s="89">
        <v>2.2813199862715298E-2</v>
      </c>
      <c r="S203" s="90">
        <v>2.7432983811043567E-2</v>
      </c>
      <c r="T203" s="91">
        <v>0.10688113699878544</v>
      </c>
      <c r="U203" s="89">
        <v>8.2745087065199993E-2</v>
      </c>
      <c r="V203" s="90">
        <v>0.10049732482788</v>
      </c>
      <c r="W203" s="91">
        <v>4.4037136412564654E-2</v>
      </c>
      <c r="X203" s="89">
        <v>4.9087046634000006E-3</v>
      </c>
      <c r="Y203" s="90">
        <v>8.5986843172800014E-3</v>
      </c>
      <c r="Z203" s="91">
        <v>2.0039502352463563E-3</v>
      </c>
      <c r="AA203" s="89">
        <v>0.28554225149040002</v>
      </c>
      <c r="AB203" s="90">
        <v>0.34832054689029002</v>
      </c>
      <c r="AC203" s="91">
        <v>0.10445395033631891</v>
      </c>
      <c r="AD203" s="89">
        <v>3.2917525390800007E-2</v>
      </c>
      <c r="AE203" s="90">
        <v>4.1950317852599998E-2</v>
      </c>
      <c r="AF203" s="91">
        <v>1.7347163314707911E-2</v>
      </c>
      <c r="AG203" s="89">
        <v>0.21961199784420002</v>
      </c>
      <c r="AH203" s="90">
        <v>0.27416087002143003</v>
      </c>
      <c r="AI203" s="91">
        <v>4.3683099322308565E-2</v>
      </c>
      <c r="AJ203" s="94">
        <v>0</v>
      </c>
      <c r="AK203" s="95">
        <v>0</v>
      </c>
      <c r="AL203" s="95">
        <v>0</v>
      </c>
    </row>
    <row r="204" spans="1:38" ht="13.5" thickBot="1" x14ac:dyDescent="0.35">
      <c r="A204" s="73">
        <v>1979</v>
      </c>
      <c r="B204" s="719">
        <v>39</v>
      </c>
      <c r="C204" s="96">
        <v>67.821475907809997</v>
      </c>
      <c r="D204" s="97">
        <v>88.831523198561996</v>
      </c>
      <c r="E204" s="98">
        <v>43.745102822787821</v>
      </c>
      <c r="F204" s="96">
        <v>10.292321464019999</v>
      </c>
      <c r="G204" s="97">
        <v>12.617428875939</v>
      </c>
      <c r="H204" s="98">
        <v>3.209236649579791</v>
      </c>
      <c r="I204" s="96">
        <v>6.1647008885000005</v>
      </c>
      <c r="J204" s="97">
        <v>4.3000026916000005</v>
      </c>
      <c r="K204" s="98">
        <v>6.9928070707322529</v>
      </c>
      <c r="L204" s="96">
        <v>2.4974429999999999E-2</v>
      </c>
      <c r="M204" s="97">
        <v>5.5603138500000003E-2</v>
      </c>
      <c r="N204" s="98">
        <v>0.11223219345787647</v>
      </c>
      <c r="O204" s="96">
        <v>6.2315494505910174E-2</v>
      </c>
      <c r="P204" s="97">
        <v>7.0475417858156017E-2</v>
      </c>
      <c r="Q204" s="98">
        <v>0.10193042637454454</v>
      </c>
      <c r="R204" s="96">
        <v>2.2813199862715298E-2</v>
      </c>
      <c r="S204" s="97">
        <v>2.7432983811043567E-2</v>
      </c>
      <c r="T204" s="98">
        <v>0.10688113699878544</v>
      </c>
      <c r="U204" s="96">
        <v>8.2745087065199993E-2</v>
      </c>
      <c r="V204" s="97">
        <v>0.10049732482788</v>
      </c>
      <c r="W204" s="98">
        <v>4.4037136412564654E-2</v>
      </c>
      <c r="X204" s="96">
        <v>4.9087046634000006E-3</v>
      </c>
      <c r="Y204" s="97">
        <v>8.5986843172800014E-3</v>
      </c>
      <c r="Z204" s="98">
        <v>2.0039502352463563E-3</v>
      </c>
      <c r="AA204" s="96">
        <v>0.28554225149040002</v>
      </c>
      <c r="AB204" s="97">
        <v>0.34832054689029002</v>
      </c>
      <c r="AC204" s="98">
        <v>0.10445395033631891</v>
      </c>
      <c r="AD204" s="96">
        <v>3.2917525390800007E-2</v>
      </c>
      <c r="AE204" s="97">
        <v>4.1950317852599998E-2</v>
      </c>
      <c r="AF204" s="98">
        <v>1.7347163314707911E-2</v>
      </c>
      <c r="AG204" s="96">
        <v>0.21961199784420002</v>
      </c>
      <c r="AH204" s="97">
        <v>0.27416087002143003</v>
      </c>
      <c r="AI204" s="98">
        <v>4.3683099322308565E-2</v>
      </c>
      <c r="AJ204" s="99">
        <v>0</v>
      </c>
      <c r="AK204" s="100">
        <v>0</v>
      </c>
      <c r="AL204" s="100">
        <v>0</v>
      </c>
    </row>
    <row r="205" spans="1:38" ht="13" x14ac:dyDescent="0.3">
      <c r="A205" s="69">
        <v>1980</v>
      </c>
      <c r="B205" s="70">
        <v>0</v>
      </c>
      <c r="C205" s="84">
        <v>15.49162948</v>
      </c>
      <c r="D205" s="85">
        <v>25.614875674</v>
      </c>
      <c r="E205" s="86">
        <v>13.249831503343515</v>
      </c>
      <c r="F205" s="84">
        <v>2.5986878199999999</v>
      </c>
      <c r="G205" s="85">
        <v>4.3025384925000001</v>
      </c>
      <c r="H205" s="86">
        <v>0.82488025579637891</v>
      </c>
      <c r="I205" s="84">
        <v>2.4191742899999999</v>
      </c>
      <c r="J205" s="85">
        <v>2.4713385985</v>
      </c>
      <c r="K205" s="86">
        <v>4.631388532627585</v>
      </c>
      <c r="L205" s="84">
        <v>4.6255209999999998E-2</v>
      </c>
      <c r="M205" s="85">
        <v>7.8264268999999997E-2</v>
      </c>
      <c r="N205" s="86">
        <v>2.4556601517375289E-2</v>
      </c>
      <c r="O205" s="84">
        <v>8.0179800911854102E-2</v>
      </c>
      <c r="P205" s="85">
        <v>9.498034751773049E-2</v>
      </c>
      <c r="Q205" s="86">
        <v>6.845945794622009E-2</v>
      </c>
      <c r="R205" s="84">
        <v>2.6876440560621412E-2</v>
      </c>
      <c r="S205" s="85">
        <v>3.0685664218169536E-2</v>
      </c>
      <c r="T205" s="86">
        <v>2.9226080477215623E-2</v>
      </c>
      <c r="U205" s="84">
        <v>7.3300594999999996E-3</v>
      </c>
      <c r="V205" s="85">
        <v>1.5754938574999999E-2</v>
      </c>
      <c r="W205" s="86">
        <v>5.7446014771161298E-3</v>
      </c>
      <c r="X205" s="84">
        <v>4.4285160000000001E-4</v>
      </c>
      <c r="Y205" s="85">
        <v>2.2159846349999999E-3</v>
      </c>
      <c r="Z205" s="86">
        <v>5.1509771023714726E-4</v>
      </c>
      <c r="AA205" s="84">
        <v>4.1546028399999997E-2</v>
      </c>
      <c r="AB205" s="85">
        <v>7.0880235535000002E-2</v>
      </c>
      <c r="AC205" s="86">
        <v>4.2656653965754104E-2</v>
      </c>
      <c r="AD205" s="84">
        <v>2.8050465E-3</v>
      </c>
      <c r="AE205" s="85">
        <v>7.0712579899999996E-3</v>
      </c>
      <c r="AF205" s="86">
        <v>4.6789811962989532E-3</v>
      </c>
      <c r="AG205" s="84">
        <v>1.8975876799999999E-2</v>
      </c>
      <c r="AH205" s="85">
        <v>4.5384483174999997E-2</v>
      </c>
      <c r="AI205" s="86">
        <v>8.8062687364920487E-3</v>
      </c>
      <c r="AJ205" s="87">
        <v>0</v>
      </c>
      <c r="AK205" s="88">
        <v>0</v>
      </c>
      <c r="AL205" s="88">
        <v>0</v>
      </c>
    </row>
    <row r="206" spans="1:38" ht="13" x14ac:dyDescent="0.3">
      <c r="A206" s="71">
        <v>1980</v>
      </c>
      <c r="B206" s="718">
        <v>1</v>
      </c>
      <c r="C206" s="89">
        <v>21.491052010000001</v>
      </c>
      <c r="D206" s="90">
        <v>32.265483177500002</v>
      </c>
      <c r="E206" s="91">
        <v>13.28098012373844</v>
      </c>
      <c r="F206" s="89">
        <v>3.1714779499999999</v>
      </c>
      <c r="G206" s="90">
        <v>5.1283929449999999</v>
      </c>
      <c r="H206" s="91">
        <v>0.82751815498906534</v>
      </c>
      <c r="I206" s="89">
        <v>2.7639688699999998</v>
      </c>
      <c r="J206" s="90">
        <v>2.7640047705000002</v>
      </c>
      <c r="K206" s="91">
        <v>4.6428905890541978</v>
      </c>
      <c r="L206" s="89">
        <v>4.5607889999999998E-2</v>
      </c>
      <c r="M206" s="90">
        <v>7.4423884999999995E-2</v>
      </c>
      <c r="N206" s="91">
        <v>2.4619679184476093E-2</v>
      </c>
      <c r="O206" s="89">
        <v>8.0179800911854102E-2</v>
      </c>
      <c r="P206" s="90">
        <v>9.498034751773049E-2</v>
      </c>
      <c r="Q206" s="91">
        <v>6.7630252505792687E-2</v>
      </c>
      <c r="R206" s="89">
        <v>2.6876440560621412E-2</v>
      </c>
      <c r="S206" s="90">
        <v>3.0685664218169536E-2</v>
      </c>
      <c r="T206" s="91">
        <v>2.9331081698238198E-2</v>
      </c>
      <c r="U206" s="89">
        <v>1.14834534E-2</v>
      </c>
      <c r="V206" s="90">
        <v>2.1371992574999998E-2</v>
      </c>
      <c r="W206" s="91">
        <v>5.7518258506886666E-3</v>
      </c>
      <c r="X206" s="89">
        <v>6.9274440000000005E-4</v>
      </c>
      <c r="Y206" s="90">
        <v>2.6400846050000002E-3</v>
      </c>
      <c r="Z206" s="91">
        <v>5.1674357186876963E-4</v>
      </c>
      <c r="AA206" s="89">
        <v>5.5409117299999998E-2</v>
      </c>
      <c r="AB206" s="90">
        <v>8.8784133500000001E-2</v>
      </c>
      <c r="AC206" s="91">
        <v>4.2756170596529322E-2</v>
      </c>
      <c r="AD206" s="89">
        <v>4.4043575E-3</v>
      </c>
      <c r="AE206" s="90">
        <v>9.2991664449999997E-3</v>
      </c>
      <c r="AF206" s="91">
        <v>4.6908195755769339E-3</v>
      </c>
      <c r="AG206" s="89">
        <v>2.97017493E-2</v>
      </c>
      <c r="AH206" s="90">
        <v>6.0529319805000002E-2</v>
      </c>
      <c r="AI206" s="91">
        <v>8.8318947015883584E-3</v>
      </c>
      <c r="AJ206" s="92">
        <v>0</v>
      </c>
      <c r="AK206" s="93">
        <v>0</v>
      </c>
      <c r="AL206" s="93">
        <v>0</v>
      </c>
    </row>
    <row r="207" spans="1:38" ht="13" x14ac:dyDescent="0.3">
      <c r="A207" s="71">
        <v>1980</v>
      </c>
      <c r="B207" s="718">
        <v>2</v>
      </c>
      <c r="C207" s="89">
        <v>28.098414739999999</v>
      </c>
      <c r="D207" s="90">
        <v>41.125568514999998</v>
      </c>
      <c r="E207" s="91">
        <v>20.167152993809346</v>
      </c>
      <c r="F207" s="89">
        <v>3.93371038</v>
      </c>
      <c r="G207" s="90">
        <v>6.0111774894999996</v>
      </c>
      <c r="H207" s="91">
        <v>1.2306084133557256</v>
      </c>
      <c r="I207" s="89">
        <v>3.1314292699999999</v>
      </c>
      <c r="J207" s="90">
        <v>3.5228985554999999</v>
      </c>
      <c r="K207" s="91">
        <v>5.1571977172755208</v>
      </c>
      <c r="L207" s="89">
        <v>4.6304989999999997E-2</v>
      </c>
      <c r="M207" s="90">
        <v>7.5829025499999994E-2</v>
      </c>
      <c r="N207" s="91">
        <v>2.8186626589386775E-2</v>
      </c>
      <c r="O207" s="89">
        <v>8.0179800911854102E-2</v>
      </c>
      <c r="P207" s="90">
        <v>9.498034751773049E-2</v>
      </c>
      <c r="Q207" s="91">
        <v>0.1014600407255276</v>
      </c>
      <c r="R207" s="89">
        <v>2.6876440560621412E-2</v>
      </c>
      <c r="S207" s="90">
        <v>3.0685664218169536E-2</v>
      </c>
      <c r="T207" s="91">
        <v>6.0937258928487802E-2</v>
      </c>
      <c r="U207" s="89">
        <v>1.62113391E-2</v>
      </c>
      <c r="V207" s="90">
        <v>2.742561307E-2</v>
      </c>
      <c r="W207" s="91">
        <v>8.5867917580838594E-3</v>
      </c>
      <c r="X207" s="89">
        <v>9.7634779999999997E-4</v>
      </c>
      <c r="Y207" s="90">
        <v>3.1141741500000002E-3</v>
      </c>
      <c r="Z207" s="91">
        <v>7.6845400731403275E-4</v>
      </c>
      <c r="AA207" s="89">
        <v>7.1326621000000007E-2</v>
      </c>
      <c r="AB207" s="90">
        <v>0.108306606885</v>
      </c>
      <c r="AC207" s="91">
        <v>6.3288901825452021E-2</v>
      </c>
      <c r="AD207" s="89">
        <v>6.2235996999999996E-3</v>
      </c>
      <c r="AE207" s="90">
        <v>1.171809995E-2</v>
      </c>
      <c r="AF207" s="91">
        <v>6.9417487922086183E-3</v>
      </c>
      <c r="AG207" s="89">
        <v>4.19089084E-2</v>
      </c>
      <c r="AH207" s="90">
        <v>7.6900154715000002E-2</v>
      </c>
      <c r="AI207" s="91">
        <v>1.3079390329683548E-2</v>
      </c>
      <c r="AJ207" s="92">
        <v>0</v>
      </c>
      <c r="AK207" s="93">
        <v>0</v>
      </c>
      <c r="AL207" s="93">
        <v>0</v>
      </c>
    </row>
    <row r="208" spans="1:38" ht="13" x14ac:dyDescent="0.3">
      <c r="A208" s="71">
        <v>1980</v>
      </c>
      <c r="B208" s="718">
        <v>3</v>
      </c>
      <c r="C208" s="89">
        <v>26.459394719999999</v>
      </c>
      <c r="D208" s="90">
        <v>41.095592032500001</v>
      </c>
      <c r="E208" s="91">
        <v>13.342235376075699</v>
      </c>
      <c r="F208" s="89">
        <v>4.1536596299999999</v>
      </c>
      <c r="G208" s="90">
        <v>6.2785425505000001</v>
      </c>
      <c r="H208" s="91">
        <v>0.83279829378236414</v>
      </c>
      <c r="I208" s="89">
        <v>3.3481573999999998</v>
      </c>
      <c r="J208" s="90">
        <v>3.6926691835000001</v>
      </c>
      <c r="K208" s="91">
        <v>4.6479760779985204</v>
      </c>
      <c r="L208" s="89">
        <v>4.6355220000000003E-2</v>
      </c>
      <c r="M208" s="90">
        <v>7.4583900999999994E-2</v>
      </c>
      <c r="N208" s="91">
        <v>2.4658393875780657E-2</v>
      </c>
      <c r="O208" s="89">
        <v>8.0179800911854102E-2</v>
      </c>
      <c r="P208" s="90">
        <v>9.498034751773049E-2</v>
      </c>
      <c r="Q208" s="91">
        <v>6.8284165491402399E-2</v>
      </c>
      <c r="R208" s="89">
        <v>2.6876440560621412E-2</v>
      </c>
      <c r="S208" s="90">
        <v>3.0685664218169536E-2</v>
      </c>
      <c r="T208" s="91">
        <v>2.9765504175070914E-2</v>
      </c>
      <c r="U208" s="89">
        <v>1.8195561200000002E-2</v>
      </c>
      <c r="V208" s="90">
        <v>2.9354100479999999E-2</v>
      </c>
      <c r="W208" s="91">
        <v>5.7538981484930897E-3</v>
      </c>
      <c r="X208" s="89">
        <v>1.0946039000000001E-3</v>
      </c>
      <c r="Y208" s="90">
        <v>3.3370674050000001E-3</v>
      </c>
      <c r="Z208" s="91">
        <v>5.20040601167636E-4</v>
      </c>
      <c r="AA208" s="89">
        <v>7.8417606099999995E-2</v>
      </c>
      <c r="AB208" s="90">
        <v>0.11505282718</v>
      </c>
      <c r="AC208" s="91">
        <v>4.2912788649341949E-2</v>
      </c>
      <c r="AD208" s="89">
        <v>6.9901162000000003E-3</v>
      </c>
      <c r="AE208" s="90">
        <v>1.2547468035E-2</v>
      </c>
      <c r="AF208" s="91">
        <v>4.7108953864002856E-3</v>
      </c>
      <c r="AG208" s="89">
        <v>4.7025414299999999E-2</v>
      </c>
      <c r="AH208" s="90">
        <v>8.2317755620000002E-2</v>
      </c>
      <c r="AI208" s="91">
        <v>8.8801379769133746E-3</v>
      </c>
      <c r="AJ208" s="92">
        <v>0</v>
      </c>
      <c r="AK208" s="93">
        <v>0</v>
      </c>
      <c r="AL208" s="93">
        <v>0</v>
      </c>
    </row>
    <row r="209" spans="1:38" ht="13" x14ac:dyDescent="0.3">
      <c r="A209" s="71">
        <v>1980</v>
      </c>
      <c r="B209" s="718">
        <v>4</v>
      </c>
      <c r="C209" s="89">
        <v>26.919583119999999</v>
      </c>
      <c r="D209" s="90">
        <v>42.921544785000002</v>
      </c>
      <c r="E209" s="91">
        <v>13.925095943831913</v>
      </c>
      <c r="F209" s="89">
        <v>4.5424366999999997</v>
      </c>
      <c r="G209" s="90">
        <v>6.7595270779999996</v>
      </c>
      <c r="H209" s="91">
        <v>0.85130901553654348</v>
      </c>
      <c r="I209" s="89">
        <v>3.55710602</v>
      </c>
      <c r="J209" s="90">
        <v>3.8559648370000001</v>
      </c>
      <c r="K209" s="91">
        <v>4.6854137201376256</v>
      </c>
      <c r="L209" s="89">
        <v>4.6918099999999997E-2</v>
      </c>
      <c r="M209" s="90">
        <v>7.6934136E-2</v>
      </c>
      <c r="N209" s="91">
        <v>3.5340825197778973E-2</v>
      </c>
      <c r="O209" s="89">
        <v>8.0179800911854102E-2</v>
      </c>
      <c r="P209" s="90">
        <v>9.498034751773049E-2</v>
      </c>
      <c r="Q209" s="91">
        <v>6.9580967921416562E-2</v>
      </c>
      <c r="R209" s="89">
        <v>2.6876440560621412E-2</v>
      </c>
      <c r="S209" s="90">
        <v>3.0685664218169536E-2</v>
      </c>
      <c r="T209" s="91">
        <v>3.0006262521925068E-2</v>
      </c>
      <c r="U209" s="89">
        <v>2.1127092199999999E-2</v>
      </c>
      <c r="V209" s="90">
        <v>3.2528630230000001E-2</v>
      </c>
      <c r="W209" s="91">
        <v>5.8596993615221684E-3</v>
      </c>
      <c r="X209" s="89">
        <v>1.2706835000000001E-3</v>
      </c>
      <c r="Y209" s="90">
        <v>3.6273399499999999E-3</v>
      </c>
      <c r="Z209" s="91">
        <v>5.3160104367048653E-4</v>
      </c>
      <c r="AA209" s="89">
        <v>8.8776735800000006E-2</v>
      </c>
      <c r="AB209" s="90">
        <v>0.12588873277000001</v>
      </c>
      <c r="AC209" s="91">
        <v>4.3787736185650093E-2</v>
      </c>
      <c r="AD209" s="89">
        <v>8.1193722000000006E-3</v>
      </c>
      <c r="AE209" s="90">
        <v>1.3854538289999999E-2</v>
      </c>
      <c r="AF209" s="91">
        <v>4.8088139257529364E-3</v>
      </c>
      <c r="AG209" s="89">
        <v>5.4592568500000001E-2</v>
      </c>
      <c r="AH209" s="90">
        <v>9.1023121304999996E-2</v>
      </c>
      <c r="AI209" s="91">
        <v>9.0716722929562853E-3</v>
      </c>
      <c r="AJ209" s="92">
        <v>0</v>
      </c>
      <c r="AK209" s="93">
        <v>0</v>
      </c>
      <c r="AL209" s="93">
        <v>0</v>
      </c>
    </row>
    <row r="210" spans="1:38" ht="13" x14ac:dyDescent="0.3">
      <c r="A210" s="71">
        <v>1980</v>
      </c>
      <c r="B210" s="718">
        <v>5</v>
      </c>
      <c r="C210" s="89">
        <v>28.06778997</v>
      </c>
      <c r="D210" s="90">
        <v>45.696235463500003</v>
      </c>
      <c r="E210" s="91">
        <v>13.98482349984017</v>
      </c>
      <c r="F210" s="89">
        <v>4.9691273499999999</v>
      </c>
      <c r="G210" s="90">
        <v>7.2657401220000004</v>
      </c>
      <c r="H210" s="91">
        <v>0.85549518194274099</v>
      </c>
      <c r="I210" s="89">
        <v>3.7560623999999998</v>
      </c>
      <c r="J210" s="90">
        <v>4.0064367809999997</v>
      </c>
      <c r="K210" s="91">
        <v>4.6925965278303892</v>
      </c>
      <c r="L210" s="89">
        <v>4.6104970000000002E-2</v>
      </c>
      <c r="M210" s="90">
        <v>7.3488791499999997E-2</v>
      </c>
      <c r="N210" s="91">
        <v>3.5403980671338736E-2</v>
      </c>
      <c r="O210" s="89">
        <v>8.0179800911854102E-2</v>
      </c>
      <c r="P210" s="90">
        <v>9.498034751773049E-2</v>
      </c>
      <c r="Q210" s="91">
        <v>6.9734980940404798E-2</v>
      </c>
      <c r="R210" s="89">
        <v>2.6876440560621412E-2</v>
      </c>
      <c r="S210" s="90">
        <v>3.0685664218169536E-2</v>
      </c>
      <c r="T210" s="91">
        <v>3.0280887880012562E-2</v>
      </c>
      <c r="U210" s="89">
        <v>2.4133260300000001E-2</v>
      </c>
      <c r="V210" s="90">
        <v>3.5768487100000003E-2</v>
      </c>
      <c r="W210" s="91">
        <v>5.8669539288676489E-3</v>
      </c>
      <c r="X210" s="89">
        <v>1.4514307999999999E-3</v>
      </c>
      <c r="Y210" s="90">
        <v>3.9154650299999998E-3</v>
      </c>
      <c r="Z210" s="91">
        <v>5.3421363081416215E-4</v>
      </c>
      <c r="AA210" s="89">
        <v>9.9602299800000002E-2</v>
      </c>
      <c r="AB210" s="90">
        <v>0.13715860109</v>
      </c>
      <c r="AC210" s="91">
        <v>4.3930834158286879E-2</v>
      </c>
      <c r="AD210" s="89">
        <v>9.2764968000000007E-3</v>
      </c>
      <c r="AE210" s="90">
        <v>1.5179163525000001E-2</v>
      </c>
      <c r="AF210" s="91">
        <v>4.8263430924281219E-3</v>
      </c>
      <c r="AG210" s="89">
        <v>6.2351629499999998E-2</v>
      </c>
      <c r="AH210" s="90">
        <v>9.9882077725000004E-2</v>
      </c>
      <c r="AI210" s="91">
        <v>9.1112810272889477E-3</v>
      </c>
      <c r="AJ210" s="92">
        <v>0</v>
      </c>
      <c r="AK210" s="93">
        <v>0</v>
      </c>
      <c r="AL210" s="93">
        <v>0</v>
      </c>
    </row>
    <row r="211" spans="1:38" ht="13" x14ac:dyDescent="0.3">
      <c r="A211" s="71">
        <v>1980</v>
      </c>
      <c r="B211" s="718">
        <v>6</v>
      </c>
      <c r="C211" s="89">
        <v>30.339898659999999</v>
      </c>
      <c r="D211" s="90">
        <v>48.746913405500003</v>
      </c>
      <c r="E211" s="91">
        <v>28.22906392597152</v>
      </c>
      <c r="F211" s="89">
        <v>5.4283258200000004</v>
      </c>
      <c r="G211" s="90">
        <v>7.793603139</v>
      </c>
      <c r="H211" s="91">
        <v>2.295841406061756</v>
      </c>
      <c r="I211" s="89">
        <v>3.9514345899999999</v>
      </c>
      <c r="J211" s="90">
        <v>4.1316097965000003</v>
      </c>
      <c r="K211" s="91">
        <v>6.4039095048121757</v>
      </c>
      <c r="L211" s="89">
        <v>4.4804839999999999E-2</v>
      </c>
      <c r="M211" s="90">
        <v>6.8458288500000006E-2</v>
      </c>
      <c r="N211" s="91">
        <v>3.8933266964064316E-2</v>
      </c>
      <c r="O211" s="89">
        <v>8.0179800911854102E-2</v>
      </c>
      <c r="P211" s="90">
        <v>9.498034751773049E-2</v>
      </c>
      <c r="Q211" s="91">
        <v>6.3125970768637268E-2</v>
      </c>
      <c r="R211" s="89">
        <v>2.6876440560621412E-2</v>
      </c>
      <c r="S211" s="90">
        <v>3.0685664218169536E-2</v>
      </c>
      <c r="T211" s="91">
        <v>3.0602317884515267E-2</v>
      </c>
      <c r="U211" s="89">
        <v>2.7157657599999999E-2</v>
      </c>
      <c r="V211" s="90">
        <v>3.9136725895000002E-2</v>
      </c>
      <c r="W211" s="91">
        <v>1.566168631529272E-2</v>
      </c>
      <c r="X211" s="89">
        <v>1.6327906000000001E-3</v>
      </c>
      <c r="Y211" s="90">
        <v>4.2051370400000001E-3</v>
      </c>
      <c r="Z211" s="91">
        <v>1.4336403795807435E-3</v>
      </c>
      <c r="AA211" s="89">
        <v>0.1107768594</v>
      </c>
      <c r="AB211" s="90">
        <v>0.14912819593500001</v>
      </c>
      <c r="AC211" s="91">
        <v>0.11783810813881339</v>
      </c>
      <c r="AD211" s="89">
        <v>1.0441080599999999E-2</v>
      </c>
      <c r="AE211" s="90">
        <v>1.6545334469999999E-2</v>
      </c>
      <c r="AF211" s="91">
        <v>1.2952768277716671E-2</v>
      </c>
      <c r="AG211" s="89">
        <v>7.0157978600000004E-2</v>
      </c>
      <c r="AH211" s="90">
        <v>0.10906459211</v>
      </c>
      <c r="AI211" s="91">
        <v>2.4467817123580975E-2</v>
      </c>
      <c r="AJ211" s="92">
        <v>0</v>
      </c>
      <c r="AK211" s="93">
        <v>0</v>
      </c>
      <c r="AL211" s="93">
        <v>0</v>
      </c>
    </row>
    <row r="212" spans="1:38" ht="13" x14ac:dyDescent="0.3">
      <c r="A212" s="71">
        <v>1980</v>
      </c>
      <c r="B212" s="718">
        <v>7</v>
      </c>
      <c r="C212" s="89">
        <v>33.224490670000002</v>
      </c>
      <c r="D212" s="90">
        <v>51.888838034999999</v>
      </c>
      <c r="E212" s="91">
        <v>26.265144263601389</v>
      </c>
      <c r="F212" s="89">
        <v>5.9195044899999996</v>
      </c>
      <c r="G212" s="90">
        <v>8.3442797674999998</v>
      </c>
      <c r="H212" s="91">
        <v>2.3535576335875072</v>
      </c>
      <c r="I212" s="89">
        <v>4.1458288000000003</v>
      </c>
      <c r="J212" s="90">
        <v>4.2536613020000003</v>
      </c>
      <c r="K212" s="91">
        <v>6.0016375916858342</v>
      </c>
      <c r="L212" s="89">
        <v>4.3817790000000002E-2</v>
      </c>
      <c r="M212" s="90">
        <v>6.5462988999999999E-2</v>
      </c>
      <c r="N212" s="91">
        <v>3.939066485844582E-2</v>
      </c>
      <c r="O212" s="89">
        <v>8.0179800911854102E-2</v>
      </c>
      <c r="P212" s="90">
        <v>9.498034751773049E-2</v>
      </c>
      <c r="Q212" s="91">
        <v>6.7158071098165906E-2</v>
      </c>
      <c r="R212" s="89">
        <v>2.6876440560621412E-2</v>
      </c>
      <c r="S212" s="90">
        <v>3.0685664218169536E-2</v>
      </c>
      <c r="T212" s="91">
        <v>3.8190201000672663E-2</v>
      </c>
      <c r="U212" s="89">
        <v>3.0149911800000002E-2</v>
      </c>
      <c r="V212" s="90">
        <v>4.2483779375000003E-2</v>
      </c>
      <c r="W212" s="91">
        <v>1.918262910431575E-2</v>
      </c>
      <c r="X212" s="89">
        <v>1.8124974000000001E-3</v>
      </c>
      <c r="Y212" s="90">
        <v>4.4884106300000001E-3</v>
      </c>
      <c r="Z212" s="91">
        <v>1.4696511479531155E-3</v>
      </c>
      <c r="AA212" s="89">
        <v>0.1222275174</v>
      </c>
      <c r="AB212" s="90">
        <v>0.161409522705</v>
      </c>
      <c r="AC212" s="91">
        <v>0.10574363929720154</v>
      </c>
      <c r="AD212" s="89">
        <v>1.1594146499999999E-2</v>
      </c>
      <c r="AE212" s="90">
        <v>1.7908347894999999E-2</v>
      </c>
      <c r="AF212" s="91">
        <v>1.3341612455634706E-2</v>
      </c>
      <c r="AG212" s="89">
        <v>7.7885610399999999E-2</v>
      </c>
      <c r="AH212" s="90">
        <v>0.118178076095</v>
      </c>
      <c r="AI212" s="91">
        <v>2.805729676871101E-2</v>
      </c>
      <c r="AJ212" s="92">
        <v>0</v>
      </c>
      <c r="AK212" s="93">
        <v>0</v>
      </c>
      <c r="AL212" s="93">
        <v>0</v>
      </c>
    </row>
    <row r="213" spans="1:38" ht="13" x14ac:dyDescent="0.3">
      <c r="A213" s="71">
        <v>1980</v>
      </c>
      <c r="B213" s="718">
        <v>8</v>
      </c>
      <c r="C213" s="89">
        <v>36.168964649999999</v>
      </c>
      <c r="D213" s="90">
        <v>54.957758747500002</v>
      </c>
      <c r="E213" s="91">
        <v>27.480681454861216</v>
      </c>
      <c r="F213" s="89">
        <v>6.45681466</v>
      </c>
      <c r="G213" s="90">
        <v>8.9084059354999994</v>
      </c>
      <c r="H213" s="91">
        <v>2.3671370178209146</v>
      </c>
      <c r="I213" s="89">
        <v>4.3300759299999996</v>
      </c>
      <c r="J213" s="90">
        <v>4.3714745429999997</v>
      </c>
      <c r="K213" s="91">
        <v>6.0704946738081169</v>
      </c>
      <c r="L213" s="89">
        <v>4.39178E-2</v>
      </c>
      <c r="M213" s="90">
        <v>6.5733016000000005E-2</v>
      </c>
      <c r="N213" s="91">
        <v>4.3453339090181439E-2</v>
      </c>
      <c r="O213" s="89">
        <v>8.0179800911854102E-2</v>
      </c>
      <c r="P213" s="90">
        <v>9.498034751773049E-2</v>
      </c>
      <c r="Q213" s="91">
        <v>6.8169021698201465E-2</v>
      </c>
      <c r="R213" s="89">
        <v>2.6876440560621412E-2</v>
      </c>
      <c r="S213" s="90">
        <v>3.0685664218169536E-2</v>
      </c>
      <c r="T213" s="91">
        <v>3.8890397610185465E-2</v>
      </c>
      <c r="U213" s="89">
        <v>3.3166250799999998E-2</v>
      </c>
      <c r="V213" s="90">
        <v>4.5800084880000001E-2</v>
      </c>
      <c r="W213" s="91">
        <v>1.925241423299779E-2</v>
      </c>
      <c r="X213" s="89">
        <v>1.9927115E-3</v>
      </c>
      <c r="Y213" s="90">
        <v>4.7650570700000002E-3</v>
      </c>
      <c r="Z213" s="91">
        <v>1.4781313998626173E-3</v>
      </c>
      <c r="AA213" s="89">
        <v>0.13422303499999999</v>
      </c>
      <c r="AB213" s="90">
        <v>0.174067279145</v>
      </c>
      <c r="AC213" s="91">
        <v>0.10603959328423776</v>
      </c>
      <c r="AD213" s="89">
        <v>1.27560978E-2</v>
      </c>
      <c r="AE213" s="90">
        <v>1.9258256469999999E-2</v>
      </c>
      <c r="AF213" s="91">
        <v>1.3379485723185904E-2</v>
      </c>
      <c r="AG213" s="89">
        <v>8.5670583100000003E-2</v>
      </c>
      <c r="AH213" s="90">
        <v>0.127196223065</v>
      </c>
      <c r="AI213" s="91">
        <v>2.8229287608428247E-2</v>
      </c>
      <c r="AJ213" s="92">
        <v>0</v>
      </c>
      <c r="AK213" s="93">
        <v>0</v>
      </c>
      <c r="AL213" s="93">
        <v>0</v>
      </c>
    </row>
    <row r="214" spans="1:38" ht="13" x14ac:dyDescent="0.3">
      <c r="A214" s="71">
        <v>1980</v>
      </c>
      <c r="B214" s="718">
        <v>9</v>
      </c>
      <c r="C214" s="89">
        <v>32.903000919999997</v>
      </c>
      <c r="D214" s="90">
        <v>55.853562165500001</v>
      </c>
      <c r="E214" s="91">
        <v>27.724895538468264</v>
      </c>
      <c r="F214" s="89">
        <v>5.4235837499999997</v>
      </c>
      <c r="G214" s="90">
        <v>8.2005478084999996</v>
      </c>
      <c r="H214" s="91">
        <v>2.3828523102237074</v>
      </c>
      <c r="I214" s="89">
        <v>4.62084063</v>
      </c>
      <c r="J214" s="90">
        <v>4.4746824824999996</v>
      </c>
      <c r="K214" s="91">
        <v>6.0855149109867357</v>
      </c>
      <c r="L214" s="89">
        <v>3.6707419999999998E-2</v>
      </c>
      <c r="M214" s="90">
        <v>5.7851228499999997E-2</v>
      </c>
      <c r="N214" s="91">
        <v>4.3582908322496894E-2</v>
      </c>
      <c r="O214" s="89">
        <v>8.0179800911854102E-2</v>
      </c>
      <c r="P214" s="90">
        <v>9.498034751773049E-2</v>
      </c>
      <c r="Q214" s="91">
        <v>6.9462368198275892E-2</v>
      </c>
      <c r="R214" s="89">
        <v>2.6876440560621412E-2</v>
      </c>
      <c r="S214" s="90">
        <v>3.0685664218169536E-2</v>
      </c>
      <c r="T214" s="91">
        <v>3.9680462695935115E-2</v>
      </c>
      <c r="U214" s="89">
        <v>3.1097111600000001E-2</v>
      </c>
      <c r="V214" s="90">
        <v>4.7583419995000001E-2</v>
      </c>
      <c r="W214" s="91">
        <v>1.934178247262159E-2</v>
      </c>
      <c r="X214" s="89">
        <v>1.8630656999999999E-3</v>
      </c>
      <c r="Y214" s="90">
        <v>4.9455514549999998E-3</v>
      </c>
      <c r="Z214" s="91">
        <v>1.4879471811727414E-3</v>
      </c>
      <c r="AA214" s="89">
        <v>0.12028155829999999</v>
      </c>
      <c r="AB214" s="90">
        <v>0.17209504826499999</v>
      </c>
      <c r="AC214" s="91">
        <v>0.10644789335834569</v>
      </c>
      <c r="AD214" s="89">
        <v>1.19904433E-2</v>
      </c>
      <c r="AE214" s="90">
        <v>2.0018153005000001E-2</v>
      </c>
      <c r="AF214" s="91">
        <v>1.3431501074469328E-2</v>
      </c>
      <c r="AG214" s="89">
        <v>8.0232710299999996E-2</v>
      </c>
      <c r="AH214" s="90">
        <v>0.13213967405999999</v>
      </c>
      <c r="AI214" s="91">
        <v>2.8426238207817565E-2</v>
      </c>
      <c r="AJ214" s="92">
        <v>0</v>
      </c>
      <c r="AK214" s="93">
        <v>0</v>
      </c>
      <c r="AL214" s="93">
        <v>0</v>
      </c>
    </row>
    <row r="215" spans="1:38" ht="13" x14ac:dyDescent="0.3">
      <c r="A215" s="71">
        <v>1980</v>
      </c>
      <c r="B215" s="718">
        <v>10</v>
      </c>
      <c r="C215" s="89">
        <v>35.344113450000002</v>
      </c>
      <c r="D215" s="90">
        <v>58.541742800500003</v>
      </c>
      <c r="E215" s="91">
        <v>27.952728932913878</v>
      </c>
      <c r="F215" s="89">
        <v>5.8734030300000004</v>
      </c>
      <c r="G215" s="90">
        <v>8.6453706070000003</v>
      </c>
      <c r="H215" s="91">
        <v>2.3998511058312486</v>
      </c>
      <c r="I215" s="89">
        <v>4.8019126500000002</v>
      </c>
      <c r="J215" s="90">
        <v>4.5780268704999996</v>
      </c>
      <c r="K215" s="91">
        <v>6.1044013675832449</v>
      </c>
      <c r="L215" s="89">
        <v>3.6594359999999999E-2</v>
      </c>
      <c r="M215" s="90">
        <v>5.77512185E-2</v>
      </c>
      <c r="N215" s="91">
        <v>5.1877047629189835E-2</v>
      </c>
      <c r="O215" s="89">
        <v>8.0179800911854102E-2</v>
      </c>
      <c r="P215" s="90">
        <v>9.498034751773049E-2</v>
      </c>
      <c r="Q215" s="91">
        <v>7.0469285362595155E-2</v>
      </c>
      <c r="R215" s="89">
        <v>2.6876440560621412E-2</v>
      </c>
      <c r="S215" s="90">
        <v>3.0685664218169536E-2</v>
      </c>
      <c r="T215" s="91">
        <v>4.0499575889673026E-2</v>
      </c>
      <c r="U215" s="89">
        <v>3.3603618199999997E-2</v>
      </c>
      <c r="V215" s="90">
        <v>5.0643266445000001E-2</v>
      </c>
      <c r="W215" s="91">
        <v>1.9441048112363926E-2</v>
      </c>
      <c r="X215" s="89">
        <v>2.0126573999999999E-3</v>
      </c>
      <c r="Y215" s="90">
        <v>5.1971087349999999E-3</v>
      </c>
      <c r="Z215" s="91">
        <v>1.4985624117075931E-3</v>
      </c>
      <c r="AA215" s="89">
        <v>0.13042480109999999</v>
      </c>
      <c r="AB215" s="90">
        <v>0.18349401177499999</v>
      </c>
      <c r="AC215" s="91">
        <v>0.10690938211803611</v>
      </c>
      <c r="AD215" s="89">
        <v>1.29572045E-2</v>
      </c>
      <c r="AE215" s="90">
        <v>2.1266957749999999E-2</v>
      </c>
      <c r="AF215" s="91">
        <v>1.349030037441349E-2</v>
      </c>
      <c r="AG215" s="89">
        <v>8.6692565400000005E-2</v>
      </c>
      <c r="AH215" s="90">
        <v>0.14045237468999999</v>
      </c>
      <c r="AI215" s="91">
        <v>2.8638435132593915E-2</v>
      </c>
      <c r="AJ215" s="92">
        <v>0</v>
      </c>
      <c r="AK215" s="93">
        <v>0</v>
      </c>
      <c r="AL215" s="93">
        <v>0</v>
      </c>
    </row>
    <row r="216" spans="1:38" ht="13" x14ac:dyDescent="0.3">
      <c r="A216" s="71">
        <v>1980</v>
      </c>
      <c r="B216" s="718">
        <v>11</v>
      </c>
      <c r="C216" s="89">
        <v>37.717768120000002</v>
      </c>
      <c r="D216" s="90">
        <v>61.280107655499997</v>
      </c>
      <c r="E216" s="91">
        <v>39.033795586210658</v>
      </c>
      <c r="F216" s="89">
        <v>6.3621810400000003</v>
      </c>
      <c r="G216" s="90">
        <v>9.1319293044999998</v>
      </c>
      <c r="H216" s="91">
        <v>3.08047269439257</v>
      </c>
      <c r="I216" s="89">
        <v>4.9739980900000003</v>
      </c>
      <c r="J216" s="90">
        <v>4.6828339049999999</v>
      </c>
      <c r="K216" s="91">
        <v>6.8974528610569648</v>
      </c>
      <c r="L216" s="89">
        <v>3.6494350000000002E-2</v>
      </c>
      <c r="M216" s="90">
        <v>5.77512185E-2</v>
      </c>
      <c r="N216" s="91">
        <v>6.0533016334808246E-2</v>
      </c>
      <c r="O216" s="89">
        <v>8.0179800911854102E-2</v>
      </c>
      <c r="P216" s="90">
        <v>9.498034751773049E-2</v>
      </c>
      <c r="Q216" s="91">
        <v>0.10532859784717585</v>
      </c>
      <c r="R216" s="89">
        <v>2.6876440560621412E-2</v>
      </c>
      <c r="S216" s="90">
        <v>3.0685664218169536E-2</v>
      </c>
      <c r="T216" s="91">
        <v>7.2817382532953473E-2</v>
      </c>
      <c r="U216" s="89">
        <v>3.6058356200000002E-2</v>
      </c>
      <c r="V216" s="90">
        <v>5.3629735774999999E-2</v>
      </c>
      <c r="W216" s="91">
        <v>2.4960915291049282E-2</v>
      </c>
      <c r="X216" s="89">
        <v>2.1606673999999999E-3</v>
      </c>
      <c r="Y216" s="90">
        <v>5.4407420249999996E-3</v>
      </c>
      <c r="Z216" s="91">
        <v>1.9235640099417039E-3</v>
      </c>
      <c r="AA216" s="89">
        <v>0.1408600965</v>
      </c>
      <c r="AB216" s="90">
        <v>0.19512444863</v>
      </c>
      <c r="AC216" s="91">
        <v>0.13644728670547024</v>
      </c>
      <c r="AD216" s="89">
        <v>1.3904928299999999E-2</v>
      </c>
      <c r="AE216" s="90">
        <v>2.2487688395E-2</v>
      </c>
      <c r="AF216" s="91">
        <v>1.7229818386699562E-2</v>
      </c>
      <c r="AG216" s="89">
        <v>9.3021987900000006E-2</v>
      </c>
      <c r="AH216" s="90">
        <v>0.14856230152</v>
      </c>
      <c r="AI216" s="91">
        <v>3.6730292298814533E-2</v>
      </c>
      <c r="AJ216" s="92">
        <v>0</v>
      </c>
      <c r="AK216" s="93">
        <v>0</v>
      </c>
      <c r="AL216" s="93">
        <v>0</v>
      </c>
    </row>
    <row r="217" spans="1:38" ht="13" x14ac:dyDescent="0.3">
      <c r="A217" s="71">
        <v>1980</v>
      </c>
      <c r="B217" s="718">
        <v>12</v>
      </c>
      <c r="C217" s="89">
        <v>39.660800590000001</v>
      </c>
      <c r="D217" s="90">
        <v>64.033982312999996</v>
      </c>
      <c r="E217" s="91">
        <v>39.729378002838303</v>
      </c>
      <c r="F217" s="89">
        <v>6.8689177600000004</v>
      </c>
      <c r="G217" s="90">
        <v>9.6607459339999995</v>
      </c>
      <c r="H217" s="91">
        <v>3.1050031895326433</v>
      </c>
      <c r="I217" s="89">
        <v>5.1142508800000002</v>
      </c>
      <c r="J217" s="90">
        <v>4.7898155305000003</v>
      </c>
      <c r="K217" s="91">
        <v>6.9237489443905265</v>
      </c>
      <c r="L217" s="89">
        <v>3.6494350000000002E-2</v>
      </c>
      <c r="M217" s="90">
        <v>5.77512185E-2</v>
      </c>
      <c r="N217" s="91">
        <v>6.1157078189285709E-2</v>
      </c>
      <c r="O217" s="89">
        <v>8.0179800911854102E-2</v>
      </c>
      <c r="P217" s="90">
        <v>9.498034751773049E-2</v>
      </c>
      <c r="Q217" s="91">
        <v>0.10688555103416357</v>
      </c>
      <c r="R217" s="89">
        <v>2.6876440560621412E-2</v>
      </c>
      <c r="S217" s="90">
        <v>3.0685664218169536E-2</v>
      </c>
      <c r="T217" s="91">
        <v>7.5432250059359218E-2</v>
      </c>
      <c r="U217" s="89">
        <v>3.8470743000000002E-2</v>
      </c>
      <c r="V217" s="90">
        <v>5.6572876690000003E-2</v>
      </c>
      <c r="W217" s="91">
        <v>2.5411865936776131E-2</v>
      </c>
      <c r="X217" s="89">
        <v>2.3042853999999998E-3</v>
      </c>
      <c r="Y217" s="90">
        <v>5.6774993649999998E-3</v>
      </c>
      <c r="Z217" s="91">
        <v>1.9389075166834989E-3</v>
      </c>
      <c r="AA217" s="89">
        <v>0.15158319770000001</v>
      </c>
      <c r="AB217" s="90">
        <v>0.207053951225</v>
      </c>
      <c r="AC217" s="91">
        <v>0.13501590499022351</v>
      </c>
      <c r="AD217" s="89">
        <v>1.4836277300000001E-2</v>
      </c>
      <c r="AE217" s="90">
        <v>2.3691952555E-2</v>
      </c>
      <c r="AF217" s="91">
        <v>1.7554171722686824E-2</v>
      </c>
      <c r="AG217" s="89">
        <v>9.9242651700000004E-2</v>
      </c>
      <c r="AH217" s="90">
        <v>0.156545262795</v>
      </c>
      <c r="AI217" s="91">
        <v>3.760103706313523E-2</v>
      </c>
      <c r="AJ217" s="92">
        <v>0</v>
      </c>
      <c r="AK217" s="93">
        <v>0</v>
      </c>
      <c r="AL217" s="93">
        <v>0</v>
      </c>
    </row>
    <row r="218" spans="1:38" ht="13" x14ac:dyDescent="0.3">
      <c r="A218" s="71">
        <v>1980</v>
      </c>
      <c r="B218" s="718">
        <v>13</v>
      </c>
      <c r="C218" s="89">
        <v>31.99829458</v>
      </c>
      <c r="D218" s="90">
        <v>64.678904086000003</v>
      </c>
      <c r="E218" s="91">
        <v>40.940823567329943</v>
      </c>
      <c r="F218" s="89">
        <v>5.29073584</v>
      </c>
      <c r="G218" s="90">
        <v>8.3829061765000006</v>
      </c>
      <c r="H218" s="91">
        <v>3.1820425917511175</v>
      </c>
      <c r="I218" s="89">
        <v>5.47317024</v>
      </c>
      <c r="J218" s="90">
        <v>4.8990208529999997</v>
      </c>
      <c r="K218" s="91">
        <v>7.0101318175597838</v>
      </c>
      <c r="L218" s="89">
        <v>3.6494350000000002E-2</v>
      </c>
      <c r="M218" s="90">
        <v>5.77512185E-2</v>
      </c>
      <c r="N218" s="91">
        <v>6.2177929140107176E-2</v>
      </c>
      <c r="O218" s="89">
        <v>8.0179800911854102E-2</v>
      </c>
      <c r="P218" s="90">
        <v>9.498034751773049E-2</v>
      </c>
      <c r="Q218" s="91">
        <v>0.11047711730299797</v>
      </c>
      <c r="R218" s="89">
        <v>2.6876440560621412E-2</v>
      </c>
      <c r="S218" s="90">
        <v>3.0685664218169536E-2</v>
      </c>
      <c r="T218" s="91">
        <v>7.9143237945282205E-2</v>
      </c>
      <c r="U218" s="89">
        <v>3.4546627699999999E-2</v>
      </c>
      <c r="V218" s="90">
        <v>5.8320924769999997E-2</v>
      </c>
      <c r="W218" s="91">
        <v>2.5997907001933825E-2</v>
      </c>
      <c r="X218" s="89">
        <v>2.0575319999999999E-3</v>
      </c>
      <c r="Y218" s="90">
        <v>5.8399546450000001E-3</v>
      </c>
      <c r="Z218" s="91">
        <v>1.987008194988957E-3</v>
      </c>
      <c r="AA218" s="89">
        <v>0.1307335802</v>
      </c>
      <c r="AB218" s="90">
        <v>0.20168368539500001</v>
      </c>
      <c r="AC218" s="91">
        <v>0.13802215051093192</v>
      </c>
      <c r="AD218" s="89">
        <v>1.3385582E-2</v>
      </c>
      <c r="AE218" s="90">
        <v>2.443582561E-2</v>
      </c>
      <c r="AF218" s="91">
        <v>1.7942607205883903E-2</v>
      </c>
      <c r="AG218" s="89">
        <v>8.8924097699999996E-2</v>
      </c>
      <c r="AH218" s="90">
        <v>0.16134984015000001</v>
      </c>
      <c r="AI218" s="91">
        <v>3.8536324777292859E-2</v>
      </c>
      <c r="AJ218" s="92">
        <v>0</v>
      </c>
      <c r="AK218" s="93">
        <v>0</v>
      </c>
      <c r="AL218" s="93">
        <v>0</v>
      </c>
    </row>
    <row r="219" spans="1:38" ht="13" x14ac:dyDescent="0.3">
      <c r="A219" s="71">
        <v>1980</v>
      </c>
      <c r="B219" s="718">
        <v>14</v>
      </c>
      <c r="C219" s="89">
        <v>33.559638069999998</v>
      </c>
      <c r="D219" s="90">
        <v>67.511344546000004</v>
      </c>
      <c r="E219" s="91">
        <v>41.375240975243955</v>
      </c>
      <c r="F219" s="89">
        <v>5.6613902600000001</v>
      </c>
      <c r="G219" s="90">
        <v>8.8391922064999999</v>
      </c>
      <c r="H219" s="91">
        <v>3.2093680228876069</v>
      </c>
      <c r="I219" s="89">
        <v>5.6152618299999997</v>
      </c>
      <c r="J219" s="90">
        <v>5.0129890945</v>
      </c>
      <c r="K219" s="91">
        <v>7.0432101585338573</v>
      </c>
      <c r="L219" s="89">
        <v>3.6494350000000002E-2</v>
      </c>
      <c r="M219" s="90">
        <v>5.77512185E-2</v>
      </c>
      <c r="N219" s="91">
        <v>6.2543530249513993E-2</v>
      </c>
      <c r="O219" s="89">
        <v>8.0179800911854102E-2</v>
      </c>
      <c r="P219" s="90">
        <v>9.498034751773049E-2</v>
      </c>
      <c r="Q219" s="91">
        <v>0.11155784303840544</v>
      </c>
      <c r="R219" s="89">
        <v>2.6876440560621412E-2</v>
      </c>
      <c r="S219" s="90">
        <v>3.0685664218169536E-2</v>
      </c>
      <c r="T219" s="91">
        <v>8.0427330902995489E-2</v>
      </c>
      <c r="U219" s="89">
        <v>3.6598485200000003E-2</v>
      </c>
      <c r="V219" s="90">
        <v>6.1337341419999997E-2</v>
      </c>
      <c r="W219" s="91">
        <v>2.6171010974330219E-2</v>
      </c>
      <c r="X219" s="89">
        <v>2.1797598000000001E-3</v>
      </c>
      <c r="Y219" s="90">
        <v>6.0737119150000001E-3</v>
      </c>
      <c r="Z219" s="91">
        <v>2.004072223254993E-3</v>
      </c>
      <c r="AA219" s="89">
        <v>0.1394851526</v>
      </c>
      <c r="AB219" s="90">
        <v>0.21325661829000001</v>
      </c>
      <c r="AC219" s="91">
        <v>0.13889766192887326</v>
      </c>
      <c r="AD219" s="89">
        <v>1.41811435E-2</v>
      </c>
      <c r="AE219" s="90">
        <v>2.5673463205E-2</v>
      </c>
      <c r="AF219" s="91">
        <v>1.8052964928145392E-2</v>
      </c>
      <c r="AG219" s="89">
        <v>9.4202482300000001E-2</v>
      </c>
      <c r="AH219" s="90">
        <v>0.169510487165</v>
      </c>
      <c r="AI219" s="91">
        <v>3.887258812075229E-2</v>
      </c>
      <c r="AJ219" s="92">
        <v>0</v>
      </c>
      <c r="AK219" s="93">
        <v>0</v>
      </c>
      <c r="AL219" s="93">
        <v>0</v>
      </c>
    </row>
    <row r="220" spans="1:38" ht="13" x14ac:dyDescent="0.3">
      <c r="A220" s="71">
        <v>1980</v>
      </c>
      <c r="B220" s="718">
        <v>15</v>
      </c>
      <c r="C220" s="89">
        <v>34.873937789999999</v>
      </c>
      <c r="D220" s="90">
        <v>69.944280396500005</v>
      </c>
      <c r="E220" s="91">
        <v>42.286681631780098</v>
      </c>
      <c r="F220" s="89">
        <v>6.00587713</v>
      </c>
      <c r="G220" s="90">
        <v>9.2635920135000003</v>
      </c>
      <c r="H220" s="91">
        <v>3.2689241670463738</v>
      </c>
      <c r="I220" s="89">
        <v>5.6957881300000004</v>
      </c>
      <c r="J220" s="90">
        <v>5.0773266890000004</v>
      </c>
      <c r="K220" s="91">
        <v>7.1109754328383197</v>
      </c>
      <c r="L220" s="89">
        <v>3.6494350000000002E-2</v>
      </c>
      <c r="M220" s="90">
        <v>5.77512185E-2</v>
      </c>
      <c r="N220" s="91">
        <v>8.1646709584809365E-2</v>
      </c>
      <c r="O220" s="89">
        <v>8.0179800911854102E-2</v>
      </c>
      <c r="P220" s="90">
        <v>9.498034751773049E-2</v>
      </c>
      <c r="Q220" s="91">
        <v>0.11102538353527559</v>
      </c>
      <c r="R220" s="89">
        <v>2.6876440560621412E-2</v>
      </c>
      <c r="S220" s="90">
        <v>3.0685664218169536E-2</v>
      </c>
      <c r="T220" s="91">
        <v>8.3042375324300949E-2</v>
      </c>
      <c r="U220" s="89">
        <v>3.8448492000000001E-2</v>
      </c>
      <c r="V220" s="90">
        <v>6.4098647889999999E-2</v>
      </c>
      <c r="W220" s="91">
        <v>2.6497113047359563E-2</v>
      </c>
      <c r="X220" s="89">
        <v>2.2893642E-3</v>
      </c>
      <c r="Y220" s="90">
        <v>6.2768011599999996E-3</v>
      </c>
      <c r="Z220" s="91">
        <v>2.0412785501074029E-3</v>
      </c>
      <c r="AA220" s="89">
        <v>0.14747303480000001</v>
      </c>
      <c r="AB220" s="90">
        <v>0.223984589885</v>
      </c>
      <c r="AC220" s="91">
        <v>0.14119143789694902</v>
      </c>
      <c r="AD220" s="89">
        <v>1.48990332E-2</v>
      </c>
      <c r="AE220" s="90">
        <v>2.6806367590000001E-2</v>
      </c>
      <c r="AF220" s="91">
        <v>1.8374851542231188E-2</v>
      </c>
      <c r="AG220" s="89">
        <v>9.8961560599999998E-2</v>
      </c>
      <c r="AH220" s="90">
        <v>0.17695192211499999</v>
      </c>
      <c r="AI220" s="91">
        <v>3.9574278726787482E-2</v>
      </c>
      <c r="AJ220" s="92">
        <v>0</v>
      </c>
      <c r="AK220" s="93">
        <v>0</v>
      </c>
      <c r="AL220" s="93">
        <v>0</v>
      </c>
    </row>
    <row r="221" spans="1:38" ht="13" x14ac:dyDescent="0.3">
      <c r="A221" s="71">
        <v>1980</v>
      </c>
      <c r="B221" s="718">
        <v>16</v>
      </c>
      <c r="C221" s="89">
        <v>36.227253310000002</v>
      </c>
      <c r="D221" s="90">
        <v>72.424237399500001</v>
      </c>
      <c r="E221" s="91">
        <v>42.560657547804169</v>
      </c>
      <c r="F221" s="89">
        <v>6.3434382899999999</v>
      </c>
      <c r="G221" s="90">
        <v>9.6936248205000002</v>
      </c>
      <c r="H221" s="91">
        <v>3.1639027947047698</v>
      </c>
      <c r="I221" s="89">
        <v>5.77336867</v>
      </c>
      <c r="J221" s="90">
        <v>5.1451199215000001</v>
      </c>
      <c r="K221" s="91">
        <v>6.9052415278209711</v>
      </c>
      <c r="L221" s="89">
        <v>3.6494350000000002E-2</v>
      </c>
      <c r="M221" s="90">
        <v>5.77512185E-2</v>
      </c>
      <c r="N221" s="91">
        <v>8.1370678303050573E-2</v>
      </c>
      <c r="O221" s="89">
        <v>8.0179800911854102E-2</v>
      </c>
      <c r="P221" s="90">
        <v>9.498034751773049E-2</v>
      </c>
      <c r="Q221" s="91">
        <v>0.10905065917209497</v>
      </c>
      <c r="R221" s="89">
        <v>2.6876440560621412E-2</v>
      </c>
      <c r="S221" s="90">
        <v>3.0685664218169536E-2</v>
      </c>
      <c r="T221" s="91">
        <v>8.5647299852910266E-2</v>
      </c>
      <c r="U221" s="89">
        <v>4.0375404500000003E-2</v>
      </c>
      <c r="V221" s="90">
        <v>6.7077000035000001E-2</v>
      </c>
      <c r="W221" s="91">
        <v>2.5684289976885901E-2</v>
      </c>
      <c r="X221" s="89">
        <v>2.4044366E-3</v>
      </c>
      <c r="Y221" s="90">
        <v>6.4894771850000001E-3</v>
      </c>
      <c r="Z221" s="91">
        <v>1.9757088884219372E-3</v>
      </c>
      <c r="AA221" s="89">
        <v>0.15553918350000001</v>
      </c>
      <c r="AB221" s="90">
        <v>0.23529079782000001</v>
      </c>
      <c r="AC221" s="91">
        <v>0.13619832611893254</v>
      </c>
      <c r="AD221" s="89">
        <v>1.5646560699999999E-2</v>
      </c>
      <c r="AE221" s="90">
        <v>2.8029470630000001E-2</v>
      </c>
      <c r="AF221" s="91">
        <v>1.8614785038873722E-2</v>
      </c>
      <c r="AG221" s="89">
        <v>0.1039165363</v>
      </c>
      <c r="AH221" s="90">
        <v>0.18496056398999999</v>
      </c>
      <c r="AI221" s="91">
        <v>3.9424018701407861E-2</v>
      </c>
      <c r="AJ221" s="92">
        <v>0</v>
      </c>
      <c r="AK221" s="93">
        <v>0</v>
      </c>
      <c r="AL221" s="93">
        <v>0</v>
      </c>
    </row>
    <row r="222" spans="1:38" ht="13" x14ac:dyDescent="0.3">
      <c r="A222" s="71">
        <v>1980</v>
      </c>
      <c r="B222" s="718">
        <v>17</v>
      </c>
      <c r="C222" s="89">
        <v>37.856866910000001</v>
      </c>
      <c r="D222" s="90">
        <v>75.662185539500001</v>
      </c>
      <c r="E222" s="91">
        <v>42.927240526528784</v>
      </c>
      <c r="F222" s="89">
        <v>6.6829171599999997</v>
      </c>
      <c r="G222" s="90">
        <v>10.169971560500001</v>
      </c>
      <c r="H222" s="91">
        <v>3.0623884369549805</v>
      </c>
      <c r="I222" s="89">
        <v>5.9126790800000002</v>
      </c>
      <c r="J222" s="90">
        <v>5.2745822894999996</v>
      </c>
      <c r="K222" s="91">
        <v>6.6994153556145291</v>
      </c>
      <c r="L222" s="89">
        <v>3.6494350000000002E-2</v>
      </c>
      <c r="M222" s="90">
        <v>5.77512185E-2</v>
      </c>
      <c r="N222" s="91">
        <v>8.1252943793285029E-2</v>
      </c>
      <c r="O222" s="89">
        <v>8.0179800911854102E-2</v>
      </c>
      <c r="P222" s="90">
        <v>9.498034751773049E-2</v>
      </c>
      <c r="Q222" s="91">
        <v>0.10762574036532499</v>
      </c>
      <c r="R222" s="89">
        <v>2.6876440560621412E-2</v>
      </c>
      <c r="S222" s="90">
        <v>3.0685664218169536E-2</v>
      </c>
      <c r="T222" s="91">
        <v>8.8776176476497257E-2</v>
      </c>
      <c r="U222" s="89">
        <v>4.2500102999999997E-2</v>
      </c>
      <c r="V222" s="90">
        <v>7.0512699634999995E-2</v>
      </c>
      <c r="W222" s="91">
        <v>2.4866421640145377E-2</v>
      </c>
      <c r="X222" s="89">
        <v>2.5301716000000001E-3</v>
      </c>
      <c r="Y222" s="90">
        <v>6.7386898750000004E-3</v>
      </c>
      <c r="Z222" s="91">
        <v>1.9122874095560819E-3</v>
      </c>
      <c r="AA222" s="89">
        <v>0.16404784680000001</v>
      </c>
      <c r="AB222" s="90">
        <v>0.247899647305</v>
      </c>
      <c r="AC222" s="91">
        <v>0.1316575202270055</v>
      </c>
      <c r="AD222" s="89">
        <v>1.64700916E-2</v>
      </c>
      <c r="AE222" s="90">
        <v>2.9446801285000001E-2</v>
      </c>
      <c r="AF222" s="91">
        <v>1.8890856207205667E-2</v>
      </c>
      <c r="AG222" s="89">
        <v>0.1093823983</v>
      </c>
      <c r="AH222" s="90">
        <v>0.19421174598499999</v>
      </c>
      <c r="AI222" s="91">
        <v>3.9101039357634128E-2</v>
      </c>
      <c r="AJ222" s="92">
        <v>0</v>
      </c>
      <c r="AK222" s="93">
        <v>0</v>
      </c>
      <c r="AL222" s="93">
        <v>0</v>
      </c>
    </row>
    <row r="223" spans="1:38" ht="13" x14ac:dyDescent="0.3">
      <c r="A223" s="71">
        <v>1980</v>
      </c>
      <c r="B223" s="718">
        <v>18</v>
      </c>
      <c r="C223" s="89">
        <v>39.536580839999999</v>
      </c>
      <c r="D223" s="90">
        <v>79.178400920000001</v>
      </c>
      <c r="E223" s="91">
        <v>43.674412229344718</v>
      </c>
      <c r="F223" s="89">
        <v>6.9214971099999998</v>
      </c>
      <c r="G223" s="90">
        <v>10.575002342499999</v>
      </c>
      <c r="H223" s="91">
        <v>3.0707550999396194</v>
      </c>
      <c r="I223" s="89">
        <v>6.0497737499999999</v>
      </c>
      <c r="J223" s="90">
        <v>5.4120009759999999</v>
      </c>
      <c r="K223" s="91">
        <v>6.7371473390815027</v>
      </c>
      <c r="L223" s="89">
        <v>3.6494350000000002E-2</v>
      </c>
      <c r="M223" s="90">
        <v>5.77512185E-2</v>
      </c>
      <c r="N223" s="91">
        <v>8.225906449308458E-2</v>
      </c>
      <c r="O223" s="89">
        <v>8.0179800911854102E-2</v>
      </c>
      <c r="P223" s="90">
        <v>9.498034751773049E-2</v>
      </c>
      <c r="Q223" s="91">
        <v>0.10871938507935862</v>
      </c>
      <c r="R223" s="89">
        <v>2.6876440560621412E-2</v>
      </c>
      <c r="S223" s="90">
        <v>3.0685664218169536E-2</v>
      </c>
      <c r="T223" s="91">
        <v>9.221275872387022E-2</v>
      </c>
      <c r="U223" s="89">
        <v>4.4628875800000002E-2</v>
      </c>
      <c r="V223" s="90">
        <v>7.4122752695000002E-2</v>
      </c>
      <c r="W223" s="91">
        <v>2.6369876331625578E-2</v>
      </c>
      <c r="X223" s="89">
        <v>2.6576968E-3</v>
      </c>
      <c r="Y223" s="90">
        <v>6.9947256549999998E-3</v>
      </c>
      <c r="Z223" s="91">
        <v>1.9175308822378064E-3</v>
      </c>
      <c r="AA223" s="89">
        <v>0.17144874330000001</v>
      </c>
      <c r="AB223" s="90">
        <v>0.26007585771000002</v>
      </c>
      <c r="AC223" s="91">
        <v>0.1297125115158197</v>
      </c>
      <c r="AD223" s="89">
        <v>1.7296872899999999E-2</v>
      </c>
      <c r="AE223" s="90">
        <v>3.0941885195000001E-2</v>
      </c>
      <c r="AF223" s="91">
        <v>1.8702377272732149E-2</v>
      </c>
      <c r="AG223" s="89">
        <v>0.1148619622</v>
      </c>
      <c r="AH223" s="90">
        <v>0.20391917747999999</v>
      </c>
      <c r="AI223" s="91">
        <v>3.9483280209520882E-2</v>
      </c>
      <c r="AJ223" s="92">
        <v>0</v>
      </c>
      <c r="AK223" s="93">
        <v>0</v>
      </c>
      <c r="AL223" s="93">
        <v>0</v>
      </c>
    </row>
    <row r="224" spans="1:38" ht="13" x14ac:dyDescent="0.3">
      <c r="A224" s="71">
        <v>1980</v>
      </c>
      <c r="B224" s="718">
        <v>19</v>
      </c>
      <c r="C224" s="89">
        <v>41.27635385</v>
      </c>
      <c r="D224" s="90">
        <v>82.940906388000002</v>
      </c>
      <c r="E224" s="91">
        <v>44.34714483881833</v>
      </c>
      <c r="F224" s="89">
        <v>7.2224545999999998</v>
      </c>
      <c r="G224" s="90">
        <v>11.066286610000001</v>
      </c>
      <c r="H224" s="91">
        <v>3.0616560566421915</v>
      </c>
      <c r="I224" s="89">
        <v>6.1908961700000003</v>
      </c>
      <c r="J224" s="90">
        <v>5.5602043395000003</v>
      </c>
      <c r="K224" s="91">
        <v>6.6175703774188639</v>
      </c>
      <c r="L224" s="89">
        <v>3.6494350000000002E-2</v>
      </c>
      <c r="M224" s="90">
        <v>5.77512185E-2</v>
      </c>
      <c r="N224" s="91">
        <v>8.2772092028950903E-2</v>
      </c>
      <c r="O224" s="89">
        <v>8.0179800911854102E-2</v>
      </c>
      <c r="P224" s="90">
        <v>9.498034751773049E-2</v>
      </c>
      <c r="Q224" s="91">
        <v>0.11035935385909679</v>
      </c>
      <c r="R224" s="89">
        <v>2.6876440560621412E-2</v>
      </c>
      <c r="S224" s="90">
        <v>3.0685664218169536E-2</v>
      </c>
      <c r="T224" s="91">
        <v>9.5237413279228619E-2</v>
      </c>
      <c r="U224" s="89">
        <v>4.6778262700000003E-2</v>
      </c>
      <c r="V224" s="90">
        <v>7.7957466695000005E-2</v>
      </c>
      <c r="W224" s="91">
        <v>2.518388488682707E-2</v>
      </c>
      <c r="X224" s="89">
        <v>2.7848796999999999E-3</v>
      </c>
      <c r="Y224" s="90">
        <v>7.2631157849999996E-3</v>
      </c>
      <c r="Z224" s="91">
        <v>1.9118300314825312E-3</v>
      </c>
      <c r="AA224" s="89">
        <v>0.1795815335</v>
      </c>
      <c r="AB224" s="90">
        <v>0.27366403174999998</v>
      </c>
      <c r="AC224" s="91">
        <v>0.12947772314307593</v>
      </c>
      <c r="AD224" s="89">
        <v>1.8130362399999999E-2</v>
      </c>
      <c r="AE224" s="90">
        <v>3.2536262929999997E-2</v>
      </c>
      <c r="AF224" s="91">
        <v>1.8209920442792755E-2</v>
      </c>
      <c r="AG224" s="89">
        <v>0.12038906150000001</v>
      </c>
      <c r="AH224" s="90">
        <v>0.21421989154500001</v>
      </c>
      <c r="AI224" s="91">
        <v>3.9479788622426536E-2</v>
      </c>
      <c r="AJ224" s="92">
        <v>0</v>
      </c>
      <c r="AK224" s="93">
        <v>0</v>
      </c>
      <c r="AL224" s="93">
        <v>0</v>
      </c>
    </row>
    <row r="225" spans="1:38" ht="13" x14ac:dyDescent="0.3">
      <c r="A225" s="71">
        <v>1980</v>
      </c>
      <c r="B225" s="718">
        <v>20</v>
      </c>
      <c r="C225" s="89">
        <v>44.045043970000002</v>
      </c>
      <c r="D225" s="90">
        <v>88.580431925499994</v>
      </c>
      <c r="E225" s="91">
        <v>44.379715380294073</v>
      </c>
      <c r="F225" s="89">
        <v>7.6150848199999999</v>
      </c>
      <c r="G225" s="90">
        <v>11.731325372000001</v>
      </c>
      <c r="H225" s="91">
        <v>3.1800080743666341</v>
      </c>
      <c r="I225" s="89">
        <v>6.3335560299999996</v>
      </c>
      <c r="J225" s="90">
        <v>5.7203929120000003</v>
      </c>
      <c r="K225" s="91">
        <v>6.8171855540991162</v>
      </c>
      <c r="L225" s="89">
        <v>3.4983119999999999E-2</v>
      </c>
      <c r="M225" s="90">
        <v>5.6694591500000002E-2</v>
      </c>
      <c r="N225" s="91">
        <v>0.10933590819614594</v>
      </c>
      <c r="O225" s="89">
        <v>8.0179800911854102E-2</v>
      </c>
      <c r="P225" s="90">
        <v>9.498034751773049E-2</v>
      </c>
      <c r="Q225" s="91">
        <v>9.8496493835135174E-2</v>
      </c>
      <c r="R225" s="89">
        <v>2.6876440560621412E-2</v>
      </c>
      <c r="S225" s="90">
        <v>3.0685664218169536E-2</v>
      </c>
      <c r="T225" s="91">
        <v>9.9456165637900745E-2</v>
      </c>
      <c r="U225" s="89">
        <v>4.9953290800000001E-2</v>
      </c>
      <c r="V225" s="90">
        <v>8.3521907965000003E-2</v>
      </c>
      <c r="W225" s="91">
        <v>3.2927585300529638E-2</v>
      </c>
      <c r="X225" s="89">
        <v>2.9740067000000002E-3</v>
      </c>
      <c r="Y225" s="90">
        <v>7.6305544800000001E-3</v>
      </c>
      <c r="Z225" s="91">
        <v>1.985762623928643E-3</v>
      </c>
      <c r="AA225" s="89">
        <v>0.19095972119999999</v>
      </c>
      <c r="AB225" s="90">
        <v>0.29264203997999999</v>
      </c>
      <c r="AC225" s="91">
        <v>0.12454122204680039</v>
      </c>
      <c r="AD225" s="89">
        <v>1.9361753700000001E-2</v>
      </c>
      <c r="AE225" s="90">
        <v>3.4825467530000001E-2</v>
      </c>
      <c r="AF225" s="91">
        <v>1.8351468383700775E-2</v>
      </c>
      <c r="AG225" s="89">
        <v>0.12855728499999999</v>
      </c>
      <c r="AH225" s="90">
        <v>0.22910867107999999</v>
      </c>
      <c r="AI225" s="91">
        <v>4.1884192623464801E-2</v>
      </c>
      <c r="AJ225" s="92">
        <v>0</v>
      </c>
      <c r="AK225" s="93">
        <v>0</v>
      </c>
      <c r="AL225" s="93">
        <v>0</v>
      </c>
    </row>
    <row r="226" spans="1:38" ht="13" x14ac:dyDescent="0.3">
      <c r="A226" s="71">
        <v>1980</v>
      </c>
      <c r="B226" s="718">
        <v>21</v>
      </c>
      <c r="C226" s="89">
        <v>46.489521660000001</v>
      </c>
      <c r="D226" s="90">
        <v>94.049142310500002</v>
      </c>
      <c r="E226" s="91">
        <v>43.956762112892527</v>
      </c>
      <c r="F226" s="89">
        <v>7.9973673600000001</v>
      </c>
      <c r="G226" s="90">
        <v>12.4335948885</v>
      </c>
      <c r="H226" s="91">
        <v>3.1981239465208731</v>
      </c>
      <c r="I226" s="89">
        <v>6.4781065399999997</v>
      </c>
      <c r="J226" s="90">
        <v>5.8942887954999996</v>
      </c>
      <c r="K226" s="91">
        <v>6.8715616050732375</v>
      </c>
      <c r="L226" s="89">
        <v>3.489913E-2</v>
      </c>
      <c r="M226" s="90">
        <v>5.6651202999999997E-2</v>
      </c>
      <c r="N226" s="91">
        <v>0.10991319553728653</v>
      </c>
      <c r="O226" s="89">
        <v>8.0179800911854102E-2</v>
      </c>
      <c r="P226" s="90">
        <v>9.498034751773049E-2</v>
      </c>
      <c r="Q226" s="91">
        <v>9.879544499941896E-2</v>
      </c>
      <c r="R226" s="89">
        <v>2.6876440560621412E-2</v>
      </c>
      <c r="S226" s="90">
        <v>3.0685664218169536E-2</v>
      </c>
      <c r="T226" s="91">
        <v>0.10075327741978256</v>
      </c>
      <c r="U226" s="89">
        <v>5.3091998699999997E-2</v>
      </c>
      <c r="V226" s="90">
        <v>8.9423941209999996E-2</v>
      </c>
      <c r="W226" s="91">
        <v>3.5941865984522807E-2</v>
      </c>
      <c r="X226" s="89">
        <v>3.1600526999999998E-3</v>
      </c>
      <c r="Y226" s="90">
        <v>8.0157921499999993E-3</v>
      </c>
      <c r="Z226" s="91">
        <v>1.9970740720367522E-3</v>
      </c>
      <c r="AA226" s="89">
        <v>0.20212832889999999</v>
      </c>
      <c r="AB226" s="90">
        <v>0.31269549435999999</v>
      </c>
      <c r="AC226" s="91">
        <v>0.11897232967744731</v>
      </c>
      <c r="AD226" s="89">
        <v>2.05790629E-2</v>
      </c>
      <c r="AE226" s="90">
        <v>3.7264854365000002E-2</v>
      </c>
      <c r="AF226" s="91">
        <v>1.8213509741642382E-2</v>
      </c>
      <c r="AG226" s="89">
        <v>0.1366330969</v>
      </c>
      <c r="AH226" s="90">
        <v>0.24488939083</v>
      </c>
      <c r="AI226" s="91">
        <v>4.2813402640587445E-2</v>
      </c>
      <c r="AJ226" s="92">
        <v>0</v>
      </c>
      <c r="AK226" s="93">
        <v>0</v>
      </c>
      <c r="AL226" s="93">
        <v>0</v>
      </c>
    </row>
    <row r="227" spans="1:38" ht="13" x14ac:dyDescent="0.3">
      <c r="A227" s="71">
        <v>1980</v>
      </c>
      <c r="B227" s="718">
        <v>22</v>
      </c>
      <c r="C227" s="89">
        <v>49.304119749999998</v>
      </c>
      <c r="D227" s="90">
        <v>100.48303478</v>
      </c>
      <c r="E227" s="91">
        <v>43.668490695078134</v>
      </c>
      <c r="F227" s="89">
        <v>8.39699347</v>
      </c>
      <c r="G227" s="90">
        <v>13.207890257000001</v>
      </c>
      <c r="H227" s="91">
        <v>3.2247738537876791</v>
      </c>
      <c r="I227" s="89">
        <v>6.6249265499999996</v>
      </c>
      <c r="J227" s="90">
        <v>6.0838256719999997</v>
      </c>
      <c r="K227" s="91">
        <v>6.9441553344351528</v>
      </c>
      <c r="L227" s="89">
        <v>3.4109130000000001E-2</v>
      </c>
      <c r="M227" s="90">
        <v>5.61142315E-2</v>
      </c>
      <c r="N227" s="91">
        <v>0.10958062958236164</v>
      </c>
      <c r="O227" s="89">
        <v>8.0179800911854102E-2</v>
      </c>
      <c r="P227" s="90">
        <v>9.498034751773049E-2</v>
      </c>
      <c r="Q227" s="91">
        <v>9.8689634212443186E-2</v>
      </c>
      <c r="R227" s="89">
        <v>2.6876440560621412E-2</v>
      </c>
      <c r="S227" s="90">
        <v>3.0685664218169536E-2</v>
      </c>
      <c r="T227" s="91">
        <v>9.9911258527530591E-2</v>
      </c>
      <c r="U227" s="89">
        <v>5.6465481400000003E-2</v>
      </c>
      <c r="V227" s="90">
        <v>9.6025984140000006E-2</v>
      </c>
      <c r="W227" s="91">
        <v>3.8626965920307649E-2</v>
      </c>
      <c r="X227" s="89">
        <v>3.3612093000000001E-3</v>
      </c>
      <c r="Y227" s="90">
        <v>8.4409383899999996E-3</v>
      </c>
      <c r="Z227" s="91">
        <v>2.0137131896910787E-3</v>
      </c>
      <c r="AA227" s="89">
        <v>0.21401790840000001</v>
      </c>
      <c r="AB227" s="90">
        <v>0.33500854352499998</v>
      </c>
      <c r="AC227" s="91">
        <v>0.12167792056630221</v>
      </c>
      <c r="AD227" s="89">
        <v>2.18881389E-2</v>
      </c>
      <c r="AE227" s="90">
        <v>4.0003440549999998E-2</v>
      </c>
      <c r="AF227" s="91">
        <v>1.8080300838536543E-2</v>
      </c>
      <c r="AG227" s="89">
        <v>0.14531399959999999</v>
      </c>
      <c r="AH227" s="90">
        <v>0.262528561055</v>
      </c>
      <c r="AI227" s="91">
        <v>4.2609384230035539E-2</v>
      </c>
      <c r="AJ227" s="92">
        <v>0</v>
      </c>
      <c r="AK227" s="93">
        <v>0</v>
      </c>
      <c r="AL227" s="93">
        <v>0</v>
      </c>
    </row>
    <row r="228" spans="1:38" ht="13" x14ac:dyDescent="0.3">
      <c r="A228" s="71">
        <v>1980</v>
      </c>
      <c r="B228" s="718">
        <v>23</v>
      </c>
      <c r="C228" s="89">
        <v>52.2770601</v>
      </c>
      <c r="D228" s="90">
        <v>107.6298798225</v>
      </c>
      <c r="E228" s="91">
        <v>44.239466944394337</v>
      </c>
      <c r="F228" s="89">
        <v>8.8103824999999993</v>
      </c>
      <c r="G228" s="90">
        <v>14.058991992999999</v>
      </c>
      <c r="H228" s="91">
        <v>3.2385199244329503</v>
      </c>
      <c r="I228" s="89">
        <v>6.7744498399999999</v>
      </c>
      <c r="J228" s="90">
        <v>6.291349351</v>
      </c>
      <c r="K228" s="91">
        <v>6.9537870947012284</v>
      </c>
      <c r="L228" s="89">
        <v>3.338493E-2</v>
      </c>
      <c r="M228" s="90">
        <v>5.5603138500000003E-2</v>
      </c>
      <c r="N228" s="91">
        <v>0.11048398647952437</v>
      </c>
      <c r="O228" s="89">
        <v>8.0179800911854102E-2</v>
      </c>
      <c r="P228" s="90">
        <v>9.498034751773049E-2</v>
      </c>
      <c r="Q228" s="91">
        <v>9.9878885535374454E-2</v>
      </c>
      <c r="R228" s="89">
        <v>2.6876440560621412E-2</v>
      </c>
      <c r="S228" s="90">
        <v>3.0685664218169536E-2</v>
      </c>
      <c r="T228" s="91">
        <v>0.10226030190820969</v>
      </c>
      <c r="U228" s="89">
        <v>6.0040083299999998E-2</v>
      </c>
      <c r="V228" s="90">
        <v>0.10332577262000001</v>
      </c>
      <c r="W228" s="91">
        <v>3.870085757801707E-2</v>
      </c>
      <c r="X228" s="89">
        <v>3.5733831999999999E-3</v>
      </c>
      <c r="Y228" s="90">
        <v>8.9048233100000006E-3</v>
      </c>
      <c r="Z228" s="91">
        <v>2.0222966761144624E-3</v>
      </c>
      <c r="AA228" s="89">
        <v>0.2265360105</v>
      </c>
      <c r="AB228" s="90">
        <v>0.35961912609000002</v>
      </c>
      <c r="AC228" s="91">
        <v>0.11105978344747665</v>
      </c>
      <c r="AD228" s="89">
        <v>2.3273472699999999E-2</v>
      </c>
      <c r="AE228" s="90">
        <v>4.3044829770000001E-2</v>
      </c>
      <c r="AF228" s="91">
        <v>1.8126331394371375E-2</v>
      </c>
      <c r="AG228" s="89">
        <v>0.15451160410000001</v>
      </c>
      <c r="AH228" s="90">
        <v>0.28202224058499997</v>
      </c>
      <c r="AI228" s="91">
        <v>4.2856082913888718E-2</v>
      </c>
      <c r="AJ228" s="92">
        <v>0</v>
      </c>
      <c r="AK228" s="93">
        <v>0</v>
      </c>
      <c r="AL228" s="93">
        <v>0</v>
      </c>
    </row>
    <row r="229" spans="1:38" ht="13" x14ac:dyDescent="0.3">
      <c r="A229" s="71">
        <v>1980</v>
      </c>
      <c r="B229" s="718">
        <v>24</v>
      </c>
      <c r="C229" s="89">
        <v>51.209683200000001</v>
      </c>
      <c r="D229" s="90">
        <v>103.63654974950001</v>
      </c>
      <c r="E229" s="91">
        <v>44.135565845560009</v>
      </c>
      <c r="F229" s="89">
        <v>8.8876312199999994</v>
      </c>
      <c r="G229" s="90">
        <v>14.148721609500001</v>
      </c>
      <c r="H229" s="91">
        <v>3.2632992914213532</v>
      </c>
      <c r="I229" s="89">
        <v>5.9783817600000004</v>
      </c>
      <c r="J229" s="90">
        <v>5.5524181800000001</v>
      </c>
      <c r="K229" s="91">
        <v>7.0140315520264211</v>
      </c>
      <c r="L229" s="89">
        <v>2.8051610000000001E-2</v>
      </c>
      <c r="M229" s="90">
        <v>5.1959819999999997E-2</v>
      </c>
      <c r="N229" s="91">
        <v>0.11078730112127996</v>
      </c>
      <c r="O229" s="89">
        <v>8.0179800911854102E-2</v>
      </c>
      <c r="P229" s="90">
        <v>9.498034751773049E-2</v>
      </c>
      <c r="Q229" s="91">
        <v>0.10038738749745661</v>
      </c>
      <c r="R229" s="89">
        <v>2.6876440560621412E-2</v>
      </c>
      <c r="S229" s="90">
        <v>3.0685664218169536E-2</v>
      </c>
      <c r="T229" s="91">
        <v>0.10291506877380979</v>
      </c>
      <c r="U229" s="89">
        <v>6.4573385999999997E-2</v>
      </c>
      <c r="V229" s="90">
        <v>0.112799131705</v>
      </c>
      <c r="W229" s="91">
        <v>4.0974989932158958E-2</v>
      </c>
      <c r="X229" s="89">
        <v>3.843534E-3</v>
      </c>
      <c r="Y229" s="90">
        <v>9.6205447600000004E-3</v>
      </c>
      <c r="Z229" s="91">
        <v>2.0377710246360183E-3</v>
      </c>
      <c r="AA229" s="89">
        <v>0.2422131525</v>
      </c>
      <c r="AB229" s="90">
        <v>0.39114417799000001</v>
      </c>
      <c r="AC229" s="91">
        <v>0.10987962010523185</v>
      </c>
      <c r="AD229" s="89">
        <v>2.50304854E-2</v>
      </c>
      <c r="AE229" s="90">
        <v>4.7075509840000002E-2</v>
      </c>
      <c r="AF229" s="91">
        <v>1.8012958169001572E-2</v>
      </c>
      <c r="AG229" s="89">
        <v>0.1661791098</v>
      </c>
      <c r="AH229" s="90">
        <v>0.30763617784000002</v>
      </c>
      <c r="AI229" s="91">
        <v>4.3246409340324983E-2</v>
      </c>
      <c r="AJ229" s="92">
        <v>0</v>
      </c>
      <c r="AK229" s="93">
        <v>0</v>
      </c>
      <c r="AL229" s="93">
        <v>0</v>
      </c>
    </row>
    <row r="230" spans="1:38" ht="13" x14ac:dyDescent="0.3">
      <c r="A230" s="71">
        <v>1980</v>
      </c>
      <c r="B230" s="718">
        <v>25</v>
      </c>
      <c r="C230" s="89">
        <v>51.209683200000001</v>
      </c>
      <c r="D230" s="90">
        <v>103.63654974950001</v>
      </c>
      <c r="E230" s="91">
        <v>44.47232433013793</v>
      </c>
      <c r="F230" s="89">
        <v>8.8876312199999994</v>
      </c>
      <c r="G230" s="90">
        <v>14.148721609500001</v>
      </c>
      <c r="H230" s="91">
        <v>3.2866897968790827</v>
      </c>
      <c r="I230" s="89">
        <v>5.9783817600000004</v>
      </c>
      <c r="J230" s="90">
        <v>5.5524181800000001</v>
      </c>
      <c r="K230" s="91">
        <v>7.043122816134801</v>
      </c>
      <c r="L230" s="89">
        <v>2.8051610000000001E-2</v>
      </c>
      <c r="M230" s="90">
        <v>5.1959819999999997E-2</v>
      </c>
      <c r="N230" s="91">
        <v>0.11131715660111495</v>
      </c>
      <c r="O230" s="89">
        <v>8.0179800911854102E-2</v>
      </c>
      <c r="P230" s="90">
        <v>9.498034751773049E-2</v>
      </c>
      <c r="Q230" s="91">
        <v>0.10145555857126122</v>
      </c>
      <c r="R230" s="89">
        <v>2.6876440560621412E-2</v>
      </c>
      <c r="S230" s="90">
        <v>3.0685664218169536E-2</v>
      </c>
      <c r="T230" s="91">
        <v>0.10405928752263655</v>
      </c>
      <c r="U230" s="89">
        <v>6.4573385999999997E-2</v>
      </c>
      <c r="V230" s="90">
        <v>0.112799131705</v>
      </c>
      <c r="W230" s="91">
        <v>4.1486681761462425E-2</v>
      </c>
      <c r="X230" s="89">
        <v>3.843534E-3</v>
      </c>
      <c r="Y230" s="90">
        <v>9.6205447600000004E-3</v>
      </c>
      <c r="Z230" s="91">
        <v>2.052355182308794E-3</v>
      </c>
      <c r="AA230" s="89">
        <v>0.2422131525</v>
      </c>
      <c r="AB230" s="90">
        <v>0.39114417799000001</v>
      </c>
      <c r="AC230" s="91">
        <v>0.11022473996107861</v>
      </c>
      <c r="AD230" s="89">
        <v>2.50304854E-2</v>
      </c>
      <c r="AE230" s="90">
        <v>4.7075509840000002E-2</v>
      </c>
      <c r="AF230" s="91">
        <v>1.8061423355526924E-2</v>
      </c>
      <c r="AG230" s="89">
        <v>0.1661791098</v>
      </c>
      <c r="AH230" s="90">
        <v>0.30763617784000002</v>
      </c>
      <c r="AI230" s="91">
        <v>4.3556039175893978E-2</v>
      </c>
      <c r="AJ230" s="92">
        <v>0</v>
      </c>
      <c r="AK230" s="93">
        <v>0</v>
      </c>
      <c r="AL230" s="93">
        <v>0</v>
      </c>
    </row>
    <row r="231" spans="1:38" ht="13" x14ac:dyDescent="0.3">
      <c r="A231" s="71">
        <v>1980</v>
      </c>
      <c r="B231" s="718">
        <v>26</v>
      </c>
      <c r="C231" s="89">
        <v>51.209683200000001</v>
      </c>
      <c r="D231" s="90">
        <v>103.63654974950001</v>
      </c>
      <c r="E231" s="91">
        <v>44.707079045784859</v>
      </c>
      <c r="F231" s="89">
        <v>8.8876312199999994</v>
      </c>
      <c r="G231" s="90">
        <v>14.148721609500001</v>
      </c>
      <c r="H231" s="91">
        <v>3.3014504697174973</v>
      </c>
      <c r="I231" s="89">
        <v>5.9783817600000004</v>
      </c>
      <c r="J231" s="90">
        <v>5.5524181800000001</v>
      </c>
      <c r="K231" s="91">
        <v>7.0599369282491136</v>
      </c>
      <c r="L231" s="89">
        <v>2.8051610000000001E-2</v>
      </c>
      <c r="M231" s="90">
        <v>5.1959819999999997E-2</v>
      </c>
      <c r="N231" s="91">
        <v>0.11164996418338861</v>
      </c>
      <c r="O231" s="89">
        <v>8.0179800911854102E-2</v>
      </c>
      <c r="P231" s="90">
        <v>9.498034751773049E-2</v>
      </c>
      <c r="Q231" s="91">
        <v>0.10209542221388662</v>
      </c>
      <c r="R231" s="89">
        <v>2.6876440560621412E-2</v>
      </c>
      <c r="S231" s="90">
        <v>3.0685664218169536E-2</v>
      </c>
      <c r="T231" s="91">
        <v>0.10477802489110839</v>
      </c>
      <c r="U231" s="89">
        <v>6.4573385999999997E-2</v>
      </c>
      <c r="V231" s="90">
        <v>0.112799131705</v>
      </c>
      <c r="W231" s="91">
        <v>4.17549911683033E-2</v>
      </c>
      <c r="X231" s="89">
        <v>3.843534E-3</v>
      </c>
      <c r="Y231" s="90">
        <v>9.6205447600000004E-3</v>
      </c>
      <c r="Z231" s="91">
        <v>2.0615648898767202E-3</v>
      </c>
      <c r="AA231" s="89">
        <v>0.2422131525</v>
      </c>
      <c r="AB231" s="90">
        <v>0.39114417799000001</v>
      </c>
      <c r="AC231" s="91">
        <v>0.11070165100941676</v>
      </c>
      <c r="AD231" s="89">
        <v>2.50304854E-2</v>
      </c>
      <c r="AE231" s="90">
        <v>4.7075509840000002E-2</v>
      </c>
      <c r="AF231" s="91">
        <v>1.8138387648501269E-2</v>
      </c>
      <c r="AG231" s="89">
        <v>0.1661791098</v>
      </c>
      <c r="AH231" s="90">
        <v>0.30763617784000002</v>
      </c>
      <c r="AI231" s="91">
        <v>4.3762871253177175E-2</v>
      </c>
      <c r="AJ231" s="92">
        <v>0</v>
      </c>
      <c r="AK231" s="93">
        <v>0</v>
      </c>
      <c r="AL231" s="93">
        <v>0</v>
      </c>
    </row>
    <row r="232" spans="1:38" ht="13" x14ac:dyDescent="0.3">
      <c r="A232" s="71">
        <v>1980</v>
      </c>
      <c r="B232" s="718">
        <v>27</v>
      </c>
      <c r="C232" s="89">
        <v>51.209683200000001</v>
      </c>
      <c r="D232" s="90">
        <v>103.63654974950001</v>
      </c>
      <c r="E232" s="91">
        <v>44.892662375893742</v>
      </c>
      <c r="F232" s="89">
        <v>8.8876312199999994</v>
      </c>
      <c r="G232" s="90">
        <v>14.148721609500001</v>
      </c>
      <c r="H232" s="91">
        <v>3.3136092358055866</v>
      </c>
      <c r="I232" s="89">
        <v>5.9783817600000004</v>
      </c>
      <c r="J232" s="90">
        <v>5.5524181800000001</v>
      </c>
      <c r="K232" s="91">
        <v>7.0743832187445603</v>
      </c>
      <c r="L232" s="89">
        <v>2.8051610000000001E-2</v>
      </c>
      <c r="M232" s="90">
        <v>5.1959819999999997E-2</v>
      </c>
      <c r="N232" s="91">
        <v>0.11192484635535892</v>
      </c>
      <c r="O232" s="89">
        <v>8.0179800911854102E-2</v>
      </c>
      <c r="P232" s="90">
        <v>9.498034751773049E-2</v>
      </c>
      <c r="Q232" s="91">
        <v>0.1026358517784953</v>
      </c>
      <c r="R232" s="89">
        <v>2.6876440560621412E-2</v>
      </c>
      <c r="S232" s="90">
        <v>3.0685664218169536E-2</v>
      </c>
      <c r="T232" s="91">
        <v>0.10537175665946094</v>
      </c>
      <c r="U232" s="89">
        <v>6.4573385999999997E-2</v>
      </c>
      <c r="V232" s="90">
        <v>0.112799131705</v>
      </c>
      <c r="W232" s="91">
        <v>4.2026651578683072E-2</v>
      </c>
      <c r="X232" s="89">
        <v>3.843534E-3</v>
      </c>
      <c r="Y232" s="90">
        <v>9.6205447600000004E-3</v>
      </c>
      <c r="Z232" s="91">
        <v>2.0691511128335636E-3</v>
      </c>
      <c r="AA232" s="89">
        <v>0.2422131525</v>
      </c>
      <c r="AB232" s="90">
        <v>0.39114417799000001</v>
      </c>
      <c r="AC232" s="91">
        <v>0.11108656140071541</v>
      </c>
      <c r="AD232" s="89">
        <v>2.50304854E-2</v>
      </c>
      <c r="AE232" s="90">
        <v>4.7075509840000002E-2</v>
      </c>
      <c r="AF232" s="91">
        <v>1.8199783478395518E-2</v>
      </c>
      <c r="AG232" s="89">
        <v>0.1661791098</v>
      </c>
      <c r="AH232" s="90">
        <v>0.30763617784000002</v>
      </c>
      <c r="AI232" s="91">
        <v>4.3940777273192524E-2</v>
      </c>
      <c r="AJ232" s="92">
        <v>0</v>
      </c>
      <c r="AK232" s="93">
        <v>0</v>
      </c>
      <c r="AL232" s="93">
        <v>0</v>
      </c>
    </row>
    <row r="233" spans="1:38" ht="13" x14ac:dyDescent="0.3">
      <c r="A233" s="71">
        <v>1980</v>
      </c>
      <c r="B233" s="718">
        <v>28</v>
      </c>
      <c r="C233" s="89">
        <v>51.209683200000001</v>
      </c>
      <c r="D233" s="90">
        <v>103.63654974950001</v>
      </c>
      <c r="E233" s="91">
        <v>45.048426629736348</v>
      </c>
      <c r="F233" s="89">
        <v>8.8876312199999994</v>
      </c>
      <c r="G233" s="90">
        <v>14.148721609500001</v>
      </c>
      <c r="H233" s="91">
        <v>3.3246726212101327</v>
      </c>
      <c r="I233" s="89">
        <v>5.9783817600000004</v>
      </c>
      <c r="J233" s="90">
        <v>5.5524181800000001</v>
      </c>
      <c r="K233" s="91">
        <v>7.088502013671012</v>
      </c>
      <c r="L233" s="89">
        <v>2.8051610000000001E-2</v>
      </c>
      <c r="M233" s="90">
        <v>5.1959819999999997E-2</v>
      </c>
      <c r="N233" s="91">
        <v>0.11217655920796445</v>
      </c>
      <c r="O233" s="89">
        <v>8.0179800911854102E-2</v>
      </c>
      <c r="P233" s="90">
        <v>9.498034751773049E-2</v>
      </c>
      <c r="Q233" s="91">
        <v>0.10314940337079503</v>
      </c>
      <c r="R233" s="89">
        <v>2.6876440560621412E-2</v>
      </c>
      <c r="S233" s="90">
        <v>3.0685664218169536E-2</v>
      </c>
      <c r="T233" s="91">
        <v>0.10591545141129403</v>
      </c>
      <c r="U233" s="89">
        <v>6.4573385999999997E-2</v>
      </c>
      <c r="V233" s="90">
        <v>0.112799131705</v>
      </c>
      <c r="W233" s="91">
        <v>4.2356326069816957E-2</v>
      </c>
      <c r="X233" s="89">
        <v>3.843534E-3</v>
      </c>
      <c r="Y233" s="90">
        <v>9.6205447600000004E-3</v>
      </c>
      <c r="Z233" s="91">
        <v>2.0760426723002027E-3</v>
      </c>
      <c r="AA233" s="89">
        <v>0.2422131525</v>
      </c>
      <c r="AB233" s="90">
        <v>0.39114417799000001</v>
      </c>
      <c r="AC233" s="91">
        <v>0.11142267028306133</v>
      </c>
      <c r="AD233" s="89">
        <v>2.50304854E-2</v>
      </c>
      <c r="AE233" s="90">
        <v>4.7075509840000002E-2</v>
      </c>
      <c r="AF233" s="91">
        <v>1.8252339179066848E-2</v>
      </c>
      <c r="AG233" s="89">
        <v>0.1661791098</v>
      </c>
      <c r="AH233" s="90">
        <v>0.30763617784000002</v>
      </c>
      <c r="AI233" s="91">
        <v>4.411487782738692E-2</v>
      </c>
      <c r="AJ233" s="92">
        <v>0</v>
      </c>
      <c r="AK233" s="93">
        <v>0</v>
      </c>
      <c r="AL233" s="93">
        <v>0</v>
      </c>
    </row>
    <row r="234" spans="1:38" ht="13" x14ac:dyDescent="0.3">
      <c r="A234" s="71">
        <v>1980</v>
      </c>
      <c r="B234" s="718">
        <v>29</v>
      </c>
      <c r="C234" s="89">
        <v>51.209683200000001</v>
      </c>
      <c r="D234" s="90">
        <v>103.63654974950001</v>
      </c>
      <c r="E234" s="91">
        <v>45.19594803307475</v>
      </c>
      <c r="F234" s="89">
        <v>8.8876312199999994</v>
      </c>
      <c r="G234" s="90">
        <v>14.148721609500001</v>
      </c>
      <c r="H234" s="91">
        <v>3.3350274434344991</v>
      </c>
      <c r="I234" s="89">
        <v>5.9783817600000004</v>
      </c>
      <c r="J234" s="90">
        <v>5.5524181800000001</v>
      </c>
      <c r="K234" s="91">
        <v>7.1014284749685448</v>
      </c>
      <c r="L234" s="89">
        <v>2.8051610000000001E-2</v>
      </c>
      <c r="M234" s="90">
        <v>5.1959819999999997E-2</v>
      </c>
      <c r="N234" s="91">
        <v>0.11241013831676262</v>
      </c>
      <c r="O234" s="89">
        <v>8.0179800911854102E-2</v>
      </c>
      <c r="P234" s="90">
        <v>9.498034751773049E-2</v>
      </c>
      <c r="Q234" s="91">
        <v>0.10362356973215907</v>
      </c>
      <c r="R234" s="89">
        <v>2.6876440560621412E-2</v>
      </c>
      <c r="S234" s="90">
        <v>3.0685664218169536E-2</v>
      </c>
      <c r="T234" s="91">
        <v>0.10641969145479133</v>
      </c>
      <c r="U234" s="89">
        <v>6.4573385999999997E-2</v>
      </c>
      <c r="V234" s="90">
        <v>0.112799131705</v>
      </c>
      <c r="W234" s="91">
        <v>4.2644640423055442E-2</v>
      </c>
      <c r="X234" s="89">
        <v>3.843534E-3</v>
      </c>
      <c r="Y234" s="90">
        <v>9.6205447600000004E-3</v>
      </c>
      <c r="Z234" s="91">
        <v>2.082503549009978E-3</v>
      </c>
      <c r="AA234" s="89">
        <v>0.2422131525</v>
      </c>
      <c r="AB234" s="90">
        <v>0.39114417799000001</v>
      </c>
      <c r="AC234" s="91">
        <v>0.11174131666588173</v>
      </c>
      <c r="AD234" s="89">
        <v>2.50304854E-2</v>
      </c>
      <c r="AE234" s="90">
        <v>4.7075509840000002E-2</v>
      </c>
      <c r="AF234" s="91">
        <v>1.8302468496228963E-2</v>
      </c>
      <c r="AG234" s="89">
        <v>0.1661791098</v>
      </c>
      <c r="AH234" s="90">
        <v>0.30763617784000002</v>
      </c>
      <c r="AI234" s="91">
        <v>4.4274957781919221E-2</v>
      </c>
      <c r="AJ234" s="92">
        <v>0</v>
      </c>
      <c r="AK234" s="93">
        <v>0</v>
      </c>
      <c r="AL234" s="93">
        <v>0</v>
      </c>
    </row>
    <row r="235" spans="1:38" ht="13" x14ac:dyDescent="0.3">
      <c r="A235" s="71">
        <v>1980</v>
      </c>
      <c r="B235" s="718">
        <v>30</v>
      </c>
      <c r="C235" s="89">
        <v>51.209683200000001</v>
      </c>
      <c r="D235" s="90">
        <v>103.63654974950001</v>
      </c>
      <c r="E235" s="91">
        <v>43.745102822787821</v>
      </c>
      <c r="F235" s="89">
        <v>8.8876312199999994</v>
      </c>
      <c r="G235" s="90">
        <v>14.148721609500001</v>
      </c>
      <c r="H235" s="91">
        <v>3.209236649579791</v>
      </c>
      <c r="I235" s="89">
        <v>5.9783817600000004</v>
      </c>
      <c r="J235" s="90">
        <v>5.5524181800000001</v>
      </c>
      <c r="K235" s="91">
        <v>6.9928070707322529</v>
      </c>
      <c r="L235" s="89">
        <v>2.8051610000000001E-2</v>
      </c>
      <c r="M235" s="90">
        <v>5.1959819999999997E-2</v>
      </c>
      <c r="N235" s="91">
        <v>0.11223219345787647</v>
      </c>
      <c r="O235" s="89">
        <v>8.0179800911854102E-2</v>
      </c>
      <c r="P235" s="90">
        <v>9.498034751773049E-2</v>
      </c>
      <c r="Q235" s="91">
        <v>0.10193042637454454</v>
      </c>
      <c r="R235" s="89">
        <v>2.6876440560621412E-2</v>
      </c>
      <c r="S235" s="90">
        <v>3.0685664218169536E-2</v>
      </c>
      <c r="T235" s="91">
        <v>0.10688113699878544</v>
      </c>
      <c r="U235" s="89">
        <v>6.4573385999999997E-2</v>
      </c>
      <c r="V235" s="90">
        <v>0.112799131705</v>
      </c>
      <c r="W235" s="91">
        <v>4.4037136412564654E-2</v>
      </c>
      <c r="X235" s="89">
        <v>3.843534E-3</v>
      </c>
      <c r="Y235" s="90">
        <v>9.6205447600000004E-3</v>
      </c>
      <c r="Z235" s="91">
        <v>2.0039502352463563E-3</v>
      </c>
      <c r="AA235" s="89">
        <v>0.2422131525</v>
      </c>
      <c r="AB235" s="90">
        <v>0.39114417799000001</v>
      </c>
      <c r="AC235" s="91">
        <v>0.10445395033631891</v>
      </c>
      <c r="AD235" s="89">
        <v>2.50304854E-2</v>
      </c>
      <c r="AE235" s="90">
        <v>4.7075509840000002E-2</v>
      </c>
      <c r="AF235" s="91">
        <v>1.7347163314707911E-2</v>
      </c>
      <c r="AG235" s="89">
        <v>0.1661791098</v>
      </c>
      <c r="AH235" s="90">
        <v>0.30763617784000002</v>
      </c>
      <c r="AI235" s="91">
        <v>4.3683099322308565E-2</v>
      </c>
      <c r="AJ235" s="92">
        <v>0</v>
      </c>
      <c r="AK235" s="93">
        <v>0</v>
      </c>
      <c r="AL235" s="93">
        <v>0</v>
      </c>
    </row>
    <row r="236" spans="1:38" ht="13" x14ac:dyDescent="0.3">
      <c r="A236" s="71">
        <v>1980</v>
      </c>
      <c r="B236" s="718">
        <v>31</v>
      </c>
      <c r="C236" s="89">
        <v>51.209683200000001</v>
      </c>
      <c r="D236" s="90">
        <v>103.63654974950001</v>
      </c>
      <c r="E236" s="91">
        <v>43.745102822787821</v>
      </c>
      <c r="F236" s="89">
        <v>8.8876312199999994</v>
      </c>
      <c r="G236" s="90">
        <v>14.148721609500001</v>
      </c>
      <c r="H236" s="91">
        <v>3.209236649579791</v>
      </c>
      <c r="I236" s="89">
        <v>5.9783817600000004</v>
      </c>
      <c r="J236" s="90">
        <v>5.5524181800000001</v>
      </c>
      <c r="K236" s="91">
        <v>6.9928070707322529</v>
      </c>
      <c r="L236" s="89">
        <v>2.8051610000000001E-2</v>
      </c>
      <c r="M236" s="90">
        <v>5.1959819999999997E-2</v>
      </c>
      <c r="N236" s="91">
        <v>0.11223219345787647</v>
      </c>
      <c r="O236" s="89">
        <v>8.0179800911854102E-2</v>
      </c>
      <c r="P236" s="90">
        <v>9.498034751773049E-2</v>
      </c>
      <c r="Q236" s="91">
        <v>0.10193042637454454</v>
      </c>
      <c r="R236" s="89">
        <v>2.6876440560621412E-2</v>
      </c>
      <c r="S236" s="90">
        <v>3.0685664218169536E-2</v>
      </c>
      <c r="T236" s="91">
        <v>0.10688113699878544</v>
      </c>
      <c r="U236" s="89">
        <v>6.4573385999999997E-2</v>
      </c>
      <c r="V236" s="90">
        <v>0.112799131705</v>
      </c>
      <c r="W236" s="91">
        <v>4.4037136412564654E-2</v>
      </c>
      <c r="X236" s="89">
        <v>3.843534E-3</v>
      </c>
      <c r="Y236" s="90">
        <v>9.6205447600000004E-3</v>
      </c>
      <c r="Z236" s="91">
        <v>2.0039502352463563E-3</v>
      </c>
      <c r="AA236" s="89">
        <v>0.2422131525</v>
      </c>
      <c r="AB236" s="90">
        <v>0.39114417799000001</v>
      </c>
      <c r="AC236" s="91">
        <v>0.10445395033631891</v>
      </c>
      <c r="AD236" s="89">
        <v>2.50304854E-2</v>
      </c>
      <c r="AE236" s="90">
        <v>4.7075509840000002E-2</v>
      </c>
      <c r="AF236" s="91">
        <v>1.7347163314707911E-2</v>
      </c>
      <c r="AG236" s="89">
        <v>0.1661791098</v>
      </c>
      <c r="AH236" s="90">
        <v>0.30763617784000002</v>
      </c>
      <c r="AI236" s="91">
        <v>4.3683099322308565E-2</v>
      </c>
      <c r="AJ236" s="94">
        <v>0</v>
      </c>
      <c r="AK236" s="95">
        <v>0</v>
      </c>
      <c r="AL236" s="95">
        <v>0</v>
      </c>
    </row>
    <row r="237" spans="1:38" ht="13" x14ac:dyDescent="0.3">
      <c r="A237" s="71">
        <v>1980</v>
      </c>
      <c r="B237" s="718">
        <v>32</v>
      </c>
      <c r="C237" s="89">
        <v>51.209683200000001</v>
      </c>
      <c r="D237" s="90">
        <v>103.63654974950001</v>
      </c>
      <c r="E237" s="91">
        <v>43.745102822787821</v>
      </c>
      <c r="F237" s="89">
        <v>8.8876312199999994</v>
      </c>
      <c r="G237" s="90">
        <v>14.148721609500001</v>
      </c>
      <c r="H237" s="91">
        <v>3.209236649579791</v>
      </c>
      <c r="I237" s="89">
        <v>5.9783817600000004</v>
      </c>
      <c r="J237" s="90">
        <v>5.5524181800000001</v>
      </c>
      <c r="K237" s="91">
        <v>6.9928070707322529</v>
      </c>
      <c r="L237" s="89">
        <v>2.8051610000000001E-2</v>
      </c>
      <c r="M237" s="90">
        <v>5.1959819999999997E-2</v>
      </c>
      <c r="N237" s="91">
        <v>0.11223219345787647</v>
      </c>
      <c r="O237" s="89">
        <v>8.0179800911854102E-2</v>
      </c>
      <c r="P237" s="90">
        <v>9.498034751773049E-2</v>
      </c>
      <c r="Q237" s="91">
        <v>0.10193042637454454</v>
      </c>
      <c r="R237" s="89">
        <v>2.6876440560621412E-2</v>
      </c>
      <c r="S237" s="90">
        <v>3.0685664218169536E-2</v>
      </c>
      <c r="T237" s="91">
        <v>0.10688113699878544</v>
      </c>
      <c r="U237" s="89">
        <v>6.4573385999999997E-2</v>
      </c>
      <c r="V237" s="90">
        <v>0.112799131705</v>
      </c>
      <c r="W237" s="91">
        <v>4.4037136412564654E-2</v>
      </c>
      <c r="X237" s="89">
        <v>3.843534E-3</v>
      </c>
      <c r="Y237" s="90">
        <v>9.6205447600000004E-3</v>
      </c>
      <c r="Z237" s="91">
        <v>2.0039502352463563E-3</v>
      </c>
      <c r="AA237" s="89">
        <v>0.2422131525</v>
      </c>
      <c r="AB237" s="90">
        <v>0.39114417799000001</v>
      </c>
      <c r="AC237" s="91">
        <v>0.10445395033631891</v>
      </c>
      <c r="AD237" s="89">
        <v>2.50304854E-2</v>
      </c>
      <c r="AE237" s="90">
        <v>4.7075509840000002E-2</v>
      </c>
      <c r="AF237" s="91">
        <v>1.7347163314707911E-2</v>
      </c>
      <c r="AG237" s="89">
        <v>0.1661791098</v>
      </c>
      <c r="AH237" s="90">
        <v>0.30763617784000002</v>
      </c>
      <c r="AI237" s="91">
        <v>4.3683099322308565E-2</v>
      </c>
      <c r="AJ237" s="94">
        <v>0</v>
      </c>
      <c r="AK237" s="95">
        <v>0</v>
      </c>
      <c r="AL237" s="95">
        <v>0</v>
      </c>
    </row>
    <row r="238" spans="1:38" ht="13" x14ac:dyDescent="0.3">
      <c r="A238" s="71">
        <v>1980</v>
      </c>
      <c r="B238" s="718">
        <v>33</v>
      </c>
      <c r="C238" s="89">
        <v>51.209683200000001</v>
      </c>
      <c r="D238" s="90">
        <v>103.63654974950001</v>
      </c>
      <c r="E238" s="91">
        <v>43.745102822787821</v>
      </c>
      <c r="F238" s="89">
        <v>8.8876312199999994</v>
      </c>
      <c r="G238" s="90">
        <v>14.148721609500001</v>
      </c>
      <c r="H238" s="91">
        <v>3.209236649579791</v>
      </c>
      <c r="I238" s="89">
        <v>5.9783817600000004</v>
      </c>
      <c r="J238" s="90">
        <v>5.5524181800000001</v>
      </c>
      <c r="K238" s="91">
        <v>6.9928070707322529</v>
      </c>
      <c r="L238" s="89">
        <v>2.8051610000000001E-2</v>
      </c>
      <c r="M238" s="90">
        <v>5.1959819999999997E-2</v>
      </c>
      <c r="N238" s="91">
        <v>0.11223219345787647</v>
      </c>
      <c r="O238" s="89">
        <v>8.0179800911854102E-2</v>
      </c>
      <c r="P238" s="90">
        <v>9.498034751773049E-2</v>
      </c>
      <c r="Q238" s="91">
        <v>0.10193042637454454</v>
      </c>
      <c r="R238" s="89">
        <v>2.6876440560621412E-2</v>
      </c>
      <c r="S238" s="90">
        <v>3.0685664218169536E-2</v>
      </c>
      <c r="T238" s="91">
        <v>0.10688113699878544</v>
      </c>
      <c r="U238" s="89">
        <v>6.4573385999999997E-2</v>
      </c>
      <c r="V238" s="90">
        <v>0.112799131705</v>
      </c>
      <c r="W238" s="91">
        <v>4.4037136412564654E-2</v>
      </c>
      <c r="X238" s="89">
        <v>3.843534E-3</v>
      </c>
      <c r="Y238" s="90">
        <v>9.6205447600000004E-3</v>
      </c>
      <c r="Z238" s="91">
        <v>2.0039502352463563E-3</v>
      </c>
      <c r="AA238" s="89">
        <v>0.2422131525</v>
      </c>
      <c r="AB238" s="90">
        <v>0.39114417799000001</v>
      </c>
      <c r="AC238" s="91">
        <v>0.10445395033631891</v>
      </c>
      <c r="AD238" s="89">
        <v>2.50304854E-2</v>
      </c>
      <c r="AE238" s="90">
        <v>4.7075509840000002E-2</v>
      </c>
      <c r="AF238" s="91">
        <v>1.7347163314707911E-2</v>
      </c>
      <c r="AG238" s="89">
        <v>0.1661791098</v>
      </c>
      <c r="AH238" s="90">
        <v>0.30763617784000002</v>
      </c>
      <c r="AI238" s="91">
        <v>4.3683099322308565E-2</v>
      </c>
      <c r="AJ238" s="94">
        <v>0</v>
      </c>
      <c r="AK238" s="95">
        <v>0</v>
      </c>
      <c r="AL238" s="95">
        <v>0</v>
      </c>
    </row>
    <row r="239" spans="1:38" ht="13" x14ac:dyDescent="0.3">
      <c r="A239" s="71">
        <v>1980</v>
      </c>
      <c r="B239" s="718">
        <v>34</v>
      </c>
      <c r="C239" s="89">
        <v>51.209683200000001</v>
      </c>
      <c r="D239" s="90">
        <v>103.63654974950001</v>
      </c>
      <c r="E239" s="91">
        <v>43.745102822787821</v>
      </c>
      <c r="F239" s="89">
        <v>8.8876312199999994</v>
      </c>
      <c r="G239" s="90">
        <v>14.148721609500001</v>
      </c>
      <c r="H239" s="91">
        <v>3.209236649579791</v>
      </c>
      <c r="I239" s="89">
        <v>5.9783817600000004</v>
      </c>
      <c r="J239" s="90">
        <v>5.5524181800000001</v>
      </c>
      <c r="K239" s="91">
        <v>6.9928070707322529</v>
      </c>
      <c r="L239" s="89">
        <v>2.8051610000000001E-2</v>
      </c>
      <c r="M239" s="90">
        <v>5.1959819999999997E-2</v>
      </c>
      <c r="N239" s="91">
        <v>0.11223219345787647</v>
      </c>
      <c r="O239" s="89">
        <v>8.0179800911854102E-2</v>
      </c>
      <c r="P239" s="90">
        <v>9.498034751773049E-2</v>
      </c>
      <c r="Q239" s="91">
        <v>0.10193042637454454</v>
      </c>
      <c r="R239" s="89">
        <v>2.6876440560621412E-2</v>
      </c>
      <c r="S239" s="90">
        <v>3.0685664218169536E-2</v>
      </c>
      <c r="T239" s="91">
        <v>0.10688113699878544</v>
      </c>
      <c r="U239" s="89">
        <v>6.4573385999999997E-2</v>
      </c>
      <c r="V239" s="90">
        <v>0.112799131705</v>
      </c>
      <c r="W239" s="91">
        <v>4.4037136412564654E-2</v>
      </c>
      <c r="X239" s="89">
        <v>3.843534E-3</v>
      </c>
      <c r="Y239" s="90">
        <v>9.6205447600000004E-3</v>
      </c>
      <c r="Z239" s="91">
        <v>2.0039502352463563E-3</v>
      </c>
      <c r="AA239" s="89">
        <v>0.2422131525</v>
      </c>
      <c r="AB239" s="90">
        <v>0.39114417799000001</v>
      </c>
      <c r="AC239" s="91">
        <v>0.10445395033631891</v>
      </c>
      <c r="AD239" s="89">
        <v>2.50304854E-2</v>
      </c>
      <c r="AE239" s="90">
        <v>4.7075509840000002E-2</v>
      </c>
      <c r="AF239" s="91">
        <v>1.7347163314707911E-2</v>
      </c>
      <c r="AG239" s="89">
        <v>0.1661791098</v>
      </c>
      <c r="AH239" s="90">
        <v>0.30763617784000002</v>
      </c>
      <c r="AI239" s="91">
        <v>4.3683099322308565E-2</v>
      </c>
      <c r="AJ239" s="94">
        <v>0</v>
      </c>
      <c r="AK239" s="95">
        <v>0</v>
      </c>
      <c r="AL239" s="95">
        <v>0</v>
      </c>
    </row>
    <row r="240" spans="1:38" ht="13" x14ac:dyDescent="0.3">
      <c r="A240" s="71">
        <v>1980</v>
      </c>
      <c r="B240" s="718">
        <v>35</v>
      </c>
      <c r="C240" s="89">
        <v>51.209683200000001</v>
      </c>
      <c r="D240" s="90">
        <v>103.63654974950001</v>
      </c>
      <c r="E240" s="91">
        <v>43.745102822787821</v>
      </c>
      <c r="F240" s="89">
        <v>8.8876312199999994</v>
      </c>
      <c r="G240" s="90">
        <v>14.148721609500001</v>
      </c>
      <c r="H240" s="91">
        <v>3.209236649579791</v>
      </c>
      <c r="I240" s="89">
        <v>5.9783817600000004</v>
      </c>
      <c r="J240" s="90">
        <v>5.5524181800000001</v>
      </c>
      <c r="K240" s="91">
        <v>6.9928070707322529</v>
      </c>
      <c r="L240" s="89">
        <v>2.8051610000000001E-2</v>
      </c>
      <c r="M240" s="90">
        <v>5.1959819999999997E-2</v>
      </c>
      <c r="N240" s="91">
        <v>0.11223219345787647</v>
      </c>
      <c r="O240" s="89">
        <v>8.0179800911854102E-2</v>
      </c>
      <c r="P240" s="90">
        <v>9.498034751773049E-2</v>
      </c>
      <c r="Q240" s="91">
        <v>0.10193042637454454</v>
      </c>
      <c r="R240" s="89">
        <v>2.6876440560621412E-2</v>
      </c>
      <c r="S240" s="90">
        <v>3.0685664218169536E-2</v>
      </c>
      <c r="T240" s="91">
        <v>0.10688113699878544</v>
      </c>
      <c r="U240" s="89">
        <v>6.4573385999999997E-2</v>
      </c>
      <c r="V240" s="90">
        <v>0.112799131705</v>
      </c>
      <c r="W240" s="91">
        <v>4.4037136412564654E-2</v>
      </c>
      <c r="X240" s="89">
        <v>3.843534E-3</v>
      </c>
      <c r="Y240" s="90">
        <v>9.6205447600000004E-3</v>
      </c>
      <c r="Z240" s="91">
        <v>2.0039502352463563E-3</v>
      </c>
      <c r="AA240" s="89">
        <v>0.2422131525</v>
      </c>
      <c r="AB240" s="90">
        <v>0.39114417799000001</v>
      </c>
      <c r="AC240" s="91">
        <v>0.10445395033631891</v>
      </c>
      <c r="AD240" s="89">
        <v>2.50304854E-2</v>
      </c>
      <c r="AE240" s="90">
        <v>4.7075509840000002E-2</v>
      </c>
      <c r="AF240" s="91">
        <v>1.7347163314707911E-2</v>
      </c>
      <c r="AG240" s="89">
        <v>0.1661791098</v>
      </c>
      <c r="AH240" s="90">
        <v>0.30763617784000002</v>
      </c>
      <c r="AI240" s="91">
        <v>4.3683099322308565E-2</v>
      </c>
      <c r="AJ240" s="94">
        <v>0</v>
      </c>
      <c r="AK240" s="95">
        <v>0</v>
      </c>
      <c r="AL240" s="95">
        <v>0</v>
      </c>
    </row>
    <row r="241" spans="1:38" ht="13" x14ac:dyDescent="0.3">
      <c r="A241" s="71">
        <v>1980</v>
      </c>
      <c r="B241" s="718">
        <v>36</v>
      </c>
      <c r="C241" s="89">
        <v>51.209683200000001</v>
      </c>
      <c r="D241" s="90">
        <v>103.63654974950001</v>
      </c>
      <c r="E241" s="91">
        <v>43.745102822787821</v>
      </c>
      <c r="F241" s="89">
        <v>8.8876312199999994</v>
      </c>
      <c r="G241" s="90">
        <v>14.148721609500001</v>
      </c>
      <c r="H241" s="91">
        <v>3.209236649579791</v>
      </c>
      <c r="I241" s="89">
        <v>5.9783817600000004</v>
      </c>
      <c r="J241" s="90">
        <v>5.5524181800000001</v>
      </c>
      <c r="K241" s="91">
        <v>6.9928070707322529</v>
      </c>
      <c r="L241" s="89">
        <v>2.8051610000000001E-2</v>
      </c>
      <c r="M241" s="90">
        <v>5.1959819999999997E-2</v>
      </c>
      <c r="N241" s="91">
        <v>0.11223219345787647</v>
      </c>
      <c r="O241" s="89">
        <v>8.0179800911854102E-2</v>
      </c>
      <c r="P241" s="90">
        <v>9.498034751773049E-2</v>
      </c>
      <c r="Q241" s="91">
        <v>0.10193042637454454</v>
      </c>
      <c r="R241" s="89">
        <v>2.6876440560621412E-2</v>
      </c>
      <c r="S241" s="90">
        <v>3.0685664218169536E-2</v>
      </c>
      <c r="T241" s="91">
        <v>0.10688113699878544</v>
      </c>
      <c r="U241" s="89">
        <v>6.4573385999999997E-2</v>
      </c>
      <c r="V241" s="90">
        <v>0.112799131705</v>
      </c>
      <c r="W241" s="91">
        <v>4.4037136412564654E-2</v>
      </c>
      <c r="X241" s="89">
        <v>3.843534E-3</v>
      </c>
      <c r="Y241" s="90">
        <v>9.6205447600000004E-3</v>
      </c>
      <c r="Z241" s="91">
        <v>2.0039502352463563E-3</v>
      </c>
      <c r="AA241" s="89">
        <v>0.2422131525</v>
      </c>
      <c r="AB241" s="90">
        <v>0.39114417799000001</v>
      </c>
      <c r="AC241" s="91">
        <v>0.10445395033631891</v>
      </c>
      <c r="AD241" s="89">
        <v>2.50304854E-2</v>
      </c>
      <c r="AE241" s="90">
        <v>4.7075509840000002E-2</v>
      </c>
      <c r="AF241" s="91">
        <v>1.7347163314707911E-2</v>
      </c>
      <c r="AG241" s="89">
        <v>0.1661791098</v>
      </c>
      <c r="AH241" s="90">
        <v>0.30763617784000002</v>
      </c>
      <c r="AI241" s="91">
        <v>4.3683099322308565E-2</v>
      </c>
      <c r="AJ241" s="94">
        <v>0</v>
      </c>
      <c r="AK241" s="95">
        <v>0</v>
      </c>
      <c r="AL241" s="95">
        <v>0</v>
      </c>
    </row>
    <row r="242" spans="1:38" ht="13" x14ac:dyDescent="0.3">
      <c r="A242" s="71">
        <v>1980</v>
      </c>
      <c r="B242" s="718">
        <v>37</v>
      </c>
      <c r="C242" s="89">
        <v>45.115730899200003</v>
      </c>
      <c r="D242" s="90">
        <v>91.30380032930951</v>
      </c>
      <c r="E242" s="91">
        <v>43.745102822787821</v>
      </c>
      <c r="F242" s="89">
        <v>7.9455423106799996</v>
      </c>
      <c r="G242" s="90">
        <v>12.648957118893001</v>
      </c>
      <c r="H242" s="91">
        <v>3.209236649579791</v>
      </c>
      <c r="I242" s="89">
        <v>4.6033539552000002</v>
      </c>
      <c r="J242" s="90">
        <v>4.2753619986000002</v>
      </c>
      <c r="K242" s="91">
        <v>6.9928070707322529</v>
      </c>
      <c r="L242" s="89">
        <v>2.8051610000000001E-2</v>
      </c>
      <c r="M242" s="90">
        <v>5.1959819999999997E-2</v>
      </c>
      <c r="N242" s="91">
        <v>0.11223219345787647</v>
      </c>
      <c r="O242" s="89">
        <v>5.9493412276595742E-2</v>
      </c>
      <c r="P242" s="90">
        <v>7.0475417858156017E-2</v>
      </c>
      <c r="Q242" s="91">
        <v>0.10193042637454454</v>
      </c>
      <c r="R242" s="89">
        <v>2.4027537861195544E-2</v>
      </c>
      <c r="S242" s="90">
        <v>2.7432983811043567E-2</v>
      </c>
      <c r="T242" s="91">
        <v>0.10688113699878544</v>
      </c>
      <c r="U242" s="89">
        <v>5.7728607083999996E-2</v>
      </c>
      <c r="V242" s="90">
        <v>0.10084242374427001</v>
      </c>
      <c r="W242" s="91">
        <v>4.4037136412564654E-2</v>
      </c>
      <c r="X242" s="89">
        <v>3.4361193960000002E-3</v>
      </c>
      <c r="Y242" s="90">
        <v>8.6007670154400005E-3</v>
      </c>
      <c r="Z242" s="91">
        <v>2.0039502352463563E-3</v>
      </c>
      <c r="AA242" s="89">
        <v>0.21653855833499999</v>
      </c>
      <c r="AB242" s="90">
        <v>0.34968289512306</v>
      </c>
      <c r="AC242" s="91">
        <v>0.10445395033631891</v>
      </c>
      <c r="AD242" s="89">
        <v>2.2377253947600002E-2</v>
      </c>
      <c r="AE242" s="90">
        <v>4.208550579696E-2</v>
      </c>
      <c r="AF242" s="91">
        <v>1.7347163314707911E-2</v>
      </c>
      <c r="AG242" s="89">
        <v>0.14856412416120002</v>
      </c>
      <c r="AH242" s="90">
        <v>0.27502674298896002</v>
      </c>
      <c r="AI242" s="91">
        <v>4.3683099322308565E-2</v>
      </c>
      <c r="AJ242" s="94">
        <v>0</v>
      </c>
      <c r="AK242" s="95">
        <v>0</v>
      </c>
      <c r="AL242" s="95">
        <v>0</v>
      </c>
    </row>
    <row r="243" spans="1:38" ht="13" x14ac:dyDescent="0.3">
      <c r="A243" s="71">
        <v>1980</v>
      </c>
      <c r="B243" s="718">
        <v>38</v>
      </c>
      <c r="C243" s="89">
        <v>45.115730899200003</v>
      </c>
      <c r="D243" s="90">
        <v>91.30380032930951</v>
      </c>
      <c r="E243" s="91">
        <v>43.745102822787821</v>
      </c>
      <c r="F243" s="89">
        <v>7.9455423106799996</v>
      </c>
      <c r="G243" s="90">
        <v>12.648957118893001</v>
      </c>
      <c r="H243" s="91">
        <v>3.209236649579791</v>
      </c>
      <c r="I243" s="89">
        <v>4.6033539552000002</v>
      </c>
      <c r="J243" s="90">
        <v>4.2753619986000002</v>
      </c>
      <c r="K243" s="91">
        <v>6.9928070707322529</v>
      </c>
      <c r="L243" s="89">
        <v>2.8051610000000001E-2</v>
      </c>
      <c r="M243" s="90">
        <v>5.1959819999999997E-2</v>
      </c>
      <c r="N243" s="91">
        <v>0.11223219345787647</v>
      </c>
      <c r="O243" s="89">
        <v>5.9493412276595742E-2</v>
      </c>
      <c r="P243" s="90">
        <v>7.0475417858156017E-2</v>
      </c>
      <c r="Q243" s="91">
        <v>0.10193042637454454</v>
      </c>
      <c r="R243" s="89">
        <v>2.4027537861195544E-2</v>
      </c>
      <c r="S243" s="90">
        <v>2.7432983811043567E-2</v>
      </c>
      <c r="T243" s="91">
        <v>0.10688113699878544</v>
      </c>
      <c r="U243" s="89">
        <v>5.7728607083999996E-2</v>
      </c>
      <c r="V243" s="90">
        <v>0.10084242374427001</v>
      </c>
      <c r="W243" s="91">
        <v>4.4037136412564654E-2</v>
      </c>
      <c r="X243" s="89">
        <v>3.4361193960000002E-3</v>
      </c>
      <c r="Y243" s="90">
        <v>8.6007670154400005E-3</v>
      </c>
      <c r="Z243" s="91">
        <v>2.0039502352463563E-3</v>
      </c>
      <c r="AA243" s="89">
        <v>0.21653855833499999</v>
      </c>
      <c r="AB243" s="90">
        <v>0.34968289512306</v>
      </c>
      <c r="AC243" s="91">
        <v>0.10445395033631891</v>
      </c>
      <c r="AD243" s="89">
        <v>2.2377253947600002E-2</v>
      </c>
      <c r="AE243" s="90">
        <v>4.208550579696E-2</v>
      </c>
      <c r="AF243" s="91">
        <v>1.7347163314707911E-2</v>
      </c>
      <c r="AG243" s="89">
        <v>0.14856412416120002</v>
      </c>
      <c r="AH243" s="90">
        <v>0.27502674298896002</v>
      </c>
      <c r="AI243" s="91">
        <v>4.3683099322308565E-2</v>
      </c>
      <c r="AJ243" s="94">
        <v>0</v>
      </c>
      <c r="AK243" s="95">
        <v>0</v>
      </c>
      <c r="AL243" s="95">
        <v>0</v>
      </c>
    </row>
    <row r="244" spans="1:38" ht="13.5" thickBot="1" x14ac:dyDescent="0.35">
      <c r="A244" s="73">
        <v>1980</v>
      </c>
      <c r="B244" s="719">
        <v>39</v>
      </c>
      <c r="C244" s="96">
        <v>45.115730899200003</v>
      </c>
      <c r="D244" s="97">
        <v>91.30380032930951</v>
      </c>
      <c r="E244" s="98">
        <v>43.745102822787821</v>
      </c>
      <c r="F244" s="96">
        <v>7.9455423106799996</v>
      </c>
      <c r="G244" s="97">
        <v>12.648957118893001</v>
      </c>
      <c r="H244" s="98">
        <v>3.209236649579791</v>
      </c>
      <c r="I244" s="96">
        <v>4.6033539552000002</v>
      </c>
      <c r="J244" s="97">
        <v>4.2753619986000002</v>
      </c>
      <c r="K244" s="98">
        <v>6.9928070707322529</v>
      </c>
      <c r="L244" s="96">
        <v>2.8051610000000001E-2</v>
      </c>
      <c r="M244" s="97">
        <v>5.1959819999999997E-2</v>
      </c>
      <c r="N244" s="98">
        <v>0.11223219345787647</v>
      </c>
      <c r="O244" s="96">
        <v>5.9493412276595742E-2</v>
      </c>
      <c r="P244" s="97">
        <v>7.0475417858156017E-2</v>
      </c>
      <c r="Q244" s="98">
        <v>0.10193042637454454</v>
      </c>
      <c r="R244" s="96">
        <v>2.4027537861195544E-2</v>
      </c>
      <c r="S244" s="97">
        <v>2.7432983811043567E-2</v>
      </c>
      <c r="T244" s="98">
        <v>0.10688113699878544</v>
      </c>
      <c r="U244" s="96">
        <v>5.7728607083999996E-2</v>
      </c>
      <c r="V244" s="97">
        <v>0.10084242374427001</v>
      </c>
      <c r="W244" s="98">
        <v>4.4037136412564654E-2</v>
      </c>
      <c r="X244" s="96">
        <v>3.4361193960000002E-3</v>
      </c>
      <c r="Y244" s="97">
        <v>8.6007670154400005E-3</v>
      </c>
      <c r="Z244" s="98">
        <v>2.0039502352463563E-3</v>
      </c>
      <c r="AA244" s="96">
        <v>0.21653855833499999</v>
      </c>
      <c r="AB244" s="97">
        <v>0.34968289512306</v>
      </c>
      <c r="AC244" s="98">
        <v>0.10445395033631891</v>
      </c>
      <c r="AD244" s="96">
        <v>2.2377253947600002E-2</v>
      </c>
      <c r="AE244" s="97">
        <v>4.208550579696E-2</v>
      </c>
      <c r="AF244" s="98">
        <v>1.7347163314707911E-2</v>
      </c>
      <c r="AG244" s="96">
        <v>0.14856412416120002</v>
      </c>
      <c r="AH244" s="97">
        <v>0.27502674298896002</v>
      </c>
      <c r="AI244" s="98">
        <v>4.3683099322308565E-2</v>
      </c>
      <c r="AJ244" s="99">
        <v>0</v>
      </c>
      <c r="AK244" s="100">
        <v>0</v>
      </c>
      <c r="AL244" s="100">
        <v>0</v>
      </c>
    </row>
    <row r="245" spans="1:38" ht="13" x14ac:dyDescent="0.3">
      <c r="A245" s="69">
        <v>1981</v>
      </c>
      <c r="B245" s="70">
        <v>0</v>
      </c>
      <c r="C245" s="84">
        <v>17.296872109999999</v>
      </c>
      <c r="D245" s="85">
        <v>35.174410631000001</v>
      </c>
      <c r="E245" s="86">
        <v>13.249831503343515</v>
      </c>
      <c r="F245" s="84">
        <v>2.2344229699999998</v>
      </c>
      <c r="G245" s="85">
        <v>3.6470054205000002</v>
      </c>
      <c r="H245" s="86">
        <v>0.82488025579637891</v>
      </c>
      <c r="I245" s="84">
        <v>1.2004882800000001</v>
      </c>
      <c r="J245" s="85">
        <v>2.7050702344999999</v>
      </c>
      <c r="K245" s="86">
        <v>4.631388532627585</v>
      </c>
      <c r="L245" s="84">
        <v>3.5482560000000003E-2</v>
      </c>
      <c r="M245" s="85">
        <v>8.3778476500000004E-2</v>
      </c>
      <c r="N245" s="86">
        <v>2.4556601517375289E-2</v>
      </c>
      <c r="O245" s="84">
        <v>4.7443415231340769E-2</v>
      </c>
      <c r="P245" s="85">
        <v>8.7901509878419451E-2</v>
      </c>
      <c r="Q245" s="86">
        <v>6.845945794622009E-2</v>
      </c>
      <c r="R245" s="84">
        <v>3.3697994596420131E-2</v>
      </c>
      <c r="S245" s="85">
        <v>3.6455973995271868E-2</v>
      </c>
      <c r="T245" s="86">
        <v>2.9226080477215623E-2</v>
      </c>
      <c r="U245" s="84">
        <v>5.5320166E-3</v>
      </c>
      <c r="V245" s="85">
        <v>2.0010944924999999E-2</v>
      </c>
      <c r="W245" s="86">
        <v>5.7446014771161298E-3</v>
      </c>
      <c r="X245" s="84">
        <v>4.354952E-4</v>
      </c>
      <c r="Y245" s="85">
        <v>2.4556499649999999E-3</v>
      </c>
      <c r="Z245" s="86">
        <v>5.1509771023714726E-4</v>
      </c>
      <c r="AA245" s="84">
        <v>4.2630506800000002E-2</v>
      </c>
      <c r="AB245" s="85">
        <v>8.1446343099999999E-2</v>
      </c>
      <c r="AC245" s="86">
        <v>4.2656653965754104E-2</v>
      </c>
      <c r="AD245" s="84">
        <v>3.5252539999999998E-3</v>
      </c>
      <c r="AE245" s="85">
        <v>8.3404102000000004E-3</v>
      </c>
      <c r="AF245" s="86">
        <v>4.6789811962989532E-3</v>
      </c>
      <c r="AG245" s="84">
        <v>9.5276933000000008E-3</v>
      </c>
      <c r="AH245" s="85">
        <v>5.5743057030000001E-2</v>
      </c>
      <c r="AI245" s="86">
        <v>8.8062687364920487E-3</v>
      </c>
      <c r="AJ245" s="87">
        <v>0</v>
      </c>
      <c r="AK245" s="88">
        <v>0</v>
      </c>
      <c r="AL245" s="88">
        <v>0</v>
      </c>
    </row>
    <row r="246" spans="1:38" ht="13" x14ac:dyDescent="0.3">
      <c r="A246" s="71">
        <v>1981</v>
      </c>
      <c r="B246" s="718">
        <v>1</v>
      </c>
      <c r="C246" s="89">
        <v>22.52834786</v>
      </c>
      <c r="D246" s="90">
        <v>38.725571561000002</v>
      </c>
      <c r="E246" s="91">
        <v>13.28098012373844</v>
      </c>
      <c r="F246" s="89">
        <v>2.4986325699999998</v>
      </c>
      <c r="G246" s="90">
        <v>3.9215639910000002</v>
      </c>
      <c r="H246" s="91">
        <v>0.82751815498906534</v>
      </c>
      <c r="I246" s="89">
        <v>1.2917139500000001</v>
      </c>
      <c r="J246" s="90">
        <v>2.7330127184999999</v>
      </c>
      <c r="K246" s="91">
        <v>4.6428905890541978</v>
      </c>
      <c r="L246" s="89">
        <v>3.533232E-2</v>
      </c>
      <c r="M246" s="90">
        <v>8.4403539000000097E-2</v>
      </c>
      <c r="N246" s="91">
        <v>2.4619679184476093E-2</v>
      </c>
      <c r="O246" s="89">
        <v>4.7443415231340769E-2</v>
      </c>
      <c r="P246" s="90">
        <v>8.7901509878419451E-2</v>
      </c>
      <c r="Q246" s="91">
        <v>6.7630252505792687E-2</v>
      </c>
      <c r="R246" s="89">
        <v>3.3697994596420131E-2</v>
      </c>
      <c r="S246" s="90">
        <v>3.6455973995271868E-2</v>
      </c>
      <c r="T246" s="91">
        <v>2.9331081698238198E-2</v>
      </c>
      <c r="U246" s="89">
        <v>7.6463707999999998E-3</v>
      </c>
      <c r="V246" s="90">
        <v>2.2630302000000001E-2</v>
      </c>
      <c r="W246" s="91">
        <v>5.7518258506886666E-3</v>
      </c>
      <c r="X246" s="89">
        <v>5.7104729999999998E-4</v>
      </c>
      <c r="Y246" s="90">
        <v>2.7019322099999998E-3</v>
      </c>
      <c r="Z246" s="91">
        <v>5.1674357186876963E-4</v>
      </c>
      <c r="AA246" s="89">
        <v>5.3330672799999999E-2</v>
      </c>
      <c r="AB246" s="90">
        <v>9.004122178E-2</v>
      </c>
      <c r="AC246" s="91">
        <v>4.2756170596529322E-2</v>
      </c>
      <c r="AD246" s="89">
        <v>5.2871895E-3</v>
      </c>
      <c r="AE246" s="90">
        <v>9.3789913799999999E-3</v>
      </c>
      <c r="AF246" s="91">
        <v>4.6908195755769339E-3</v>
      </c>
      <c r="AG246" s="89">
        <v>1.29413168E-2</v>
      </c>
      <c r="AH246" s="90">
        <v>6.2806528230000006E-2</v>
      </c>
      <c r="AI246" s="91">
        <v>8.8318947015883584E-3</v>
      </c>
      <c r="AJ246" s="92">
        <v>0</v>
      </c>
      <c r="AK246" s="93">
        <v>0</v>
      </c>
      <c r="AL246" s="93">
        <v>0</v>
      </c>
    </row>
    <row r="247" spans="1:38" ht="13" x14ac:dyDescent="0.3">
      <c r="A247" s="71">
        <v>1981</v>
      </c>
      <c r="B247" s="718">
        <v>2</v>
      </c>
      <c r="C247" s="89">
        <v>25.396268339999999</v>
      </c>
      <c r="D247" s="90">
        <v>39.942667577000002</v>
      </c>
      <c r="E247" s="91">
        <v>20.167152993809346</v>
      </c>
      <c r="F247" s="89">
        <v>2.7048393499999999</v>
      </c>
      <c r="G247" s="90">
        <v>4.1290719784999999</v>
      </c>
      <c r="H247" s="91">
        <v>1.2306084133557256</v>
      </c>
      <c r="I247" s="89">
        <v>1.4108440200000001</v>
      </c>
      <c r="J247" s="90">
        <v>2.6262362515</v>
      </c>
      <c r="K247" s="91">
        <v>5.1571977172755208</v>
      </c>
      <c r="L247" s="89">
        <v>3.5282540000000001E-2</v>
      </c>
      <c r="M247" s="90">
        <v>8.2979488000000004E-2</v>
      </c>
      <c r="N247" s="91">
        <v>2.8186626589386775E-2</v>
      </c>
      <c r="O247" s="89">
        <v>4.7443415231340769E-2</v>
      </c>
      <c r="P247" s="90">
        <v>8.7901509878419451E-2</v>
      </c>
      <c r="Q247" s="91">
        <v>0.1014600407255276</v>
      </c>
      <c r="R247" s="89">
        <v>3.3697994596420131E-2</v>
      </c>
      <c r="S247" s="90">
        <v>3.6455973995271868E-2</v>
      </c>
      <c r="T247" s="91">
        <v>6.0937258928487802E-2</v>
      </c>
      <c r="U247" s="89">
        <v>8.9647567999999993E-3</v>
      </c>
      <c r="V247" s="90">
        <v>2.5966090705E-2</v>
      </c>
      <c r="W247" s="91">
        <v>8.5867917580838594E-3</v>
      </c>
      <c r="X247" s="89">
        <v>6.6356650000000004E-4</v>
      </c>
      <c r="Y247" s="90">
        <v>3.0146987600000001E-3</v>
      </c>
      <c r="Z247" s="91">
        <v>7.6845400731403275E-4</v>
      </c>
      <c r="AA247" s="89">
        <v>6.0223678000000003E-2</v>
      </c>
      <c r="AB247" s="90">
        <v>0.10109599707</v>
      </c>
      <c r="AC247" s="91">
        <v>6.3288901825452021E-2</v>
      </c>
      <c r="AD247" s="89">
        <v>6.8957361999999996E-3</v>
      </c>
      <c r="AE247" s="90">
        <v>1.0734743979999999E-2</v>
      </c>
      <c r="AF247" s="91">
        <v>6.9417487922086183E-3</v>
      </c>
      <c r="AG247" s="89">
        <v>1.4904786600000001E-2</v>
      </c>
      <c r="AH247" s="90">
        <v>7.1780489145000001E-2</v>
      </c>
      <c r="AI247" s="91">
        <v>1.3079390329683548E-2</v>
      </c>
      <c r="AJ247" s="92">
        <v>0</v>
      </c>
      <c r="AK247" s="93">
        <v>0</v>
      </c>
      <c r="AL247" s="93">
        <v>0</v>
      </c>
    </row>
    <row r="248" spans="1:38" ht="13" x14ac:dyDescent="0.3">
      <c r="A248" s="71">
        <v>1981</v>
      </c>
      <c r="B248" s="718">
        <v>3</v>
      </c>
      <c r="C248" s="89">
        <v>29.82288878</v>
      </c>
      <c r="D248" s="90">
        <v>43.373240463000002</v>
      </c>
      <c r="E248" s="91">
        <v>13.342235376075699</v>
      </c>
      <c r="F248" s="89">
        <v>2.97768576</v>
      </c>
      <c r="G248" s="90">
        <v>4.4154557939999997</v>
      </c>
      <c r="H248" s="91">
        <v>0.83279829378236414</v>
      </c>
      <c r="I248" s="89">
        <v>1.5284968699999999</v>
      </c>
      <c r="J248" s="90">
        <v>2.5435684429999998</v>
      </c>
      <c r="K248" s="91">
        <v>4.6479760779985204</v>
      </c>
      <c r="L248" s="89">
        <v>3.5432329999999998E-2</v>
      </c>
      <c r="M248" s="90">
        <v>8.3698468499999998E-2</v>
      </c>
      <c r="N248" s="91">
        <v>2.4658393875780657E-2</v>
      </c>
      <c r="O248" s="89">
        <v>4.7443415231340769E-2</v>
      </c>
      <c r="P248" s="90">
        <v>8.7901509878419451E-2</v>
      </c>
      <c r="Q248" s="91">
        <v>6.8284165491402399E-2</v>
      </c>
      <c r="R248" s="89">
        <v>3.3697994596420131E-2</v>
      </c>
      <c r="S248" s="90">
        <v>3.6455973995271868E-2</v>
      </c>
      <c r="T248" s="91">
        <v>2.9765504175070914E-2</v>
      </c>
      <c r="U248" s="89">
        <v>1.08371509E-2</v>
      </c>
      <c r="V248" s="90">
        <v>2.9493464535E-2</v>
      </c>
      <c r="W248" s="91">
        <v>5.7538981484930897E-3</v>
      </c>
      <c r="X248" s="89">
        <v>8.0926299999999995E-4</v>
      </c>
      <c r="Y248" s="90">
        <v>3.332751135E-3</v>
      </c>
      <c r="Z248" s="91">
        <v>5.20040601167636E-4</v>
      </c>
      <c r="AA248" s="89">
        <v>6.9926237399999994E-2</v>
      </c>
      <c r="AB248" s="90">
        <v>0.11289138874</v>
      </c>
      <c r="AC248" s="91">
        <v>4.2912788649341949E-2</v>
      </c>
      <c r="AD248" s="89">
        <v>9.1481193999999998E-3</v>
      </c>
      <c r="AE248" s="90">
        <v>1.216408452E-2</v>
      </c>
      <c r="AF248" s="91">
        <v>4.7108953864002856E-3</v>
      </c>
      <c r="AG248" s="89">
        <v>1.7742804599999999E-2</v>
      </c>
      <c r="AH248" s="90">
        <v>8.1232082164999997E-2</v>
      </c>
      <c r="AI248" s="91">
        <v>8.8801379769133746E-3</v>
      </c>
      <c r="AJ248" s="92">
        <v>0</v>
      </c>
      <c r="AK248" s="93">
        <v>0</v>
      </c>
      <c r="AL248" s="93">
        <v>0</v>
      </c>
    </row>
    <row r="249" spans="1:38" ht="13" x14ac:dyDescent="0.3">
      <c r="A249" s="71">
        <v>1981</v>
      </c>
      <c r="B249" s="718">
        <v>4</v>
      </c>
      <c r="C249" s="89">
        <v>33.504392840000001</v>
      </c>
      <c r="D249" s="90">
        <v>46.735071273499997</v>
      </c>
      <c r="E249" s="91">
        <v>13.925095943831913</v>
      </c>
      <c r="F249" s="89">
        <v>3.26329555</v>
      </c>
      <c r="G249" s="90">
        <v>4.7350103765</v>
      </c>
      <c r="H249" s="91">
        <v>0.85130901553654348</v>
      </c>
      <c r="I249" s="89">
        <v>1.6385043100000001</v>
      </c>
      <c r="J249" s="90">
        <v>2.507389673</v>
      </c>
      <c r="K249" s="91">
        <v>4.6854137201376256</v>
      </c>
      <c r="L249" s="89">
        <v>3.5182529999999997E-2</v>
      </c>
      <c r="M249" s="90">
        <v>8.0670296500000002E-2</v>
      </c>
      <c r="N249" s="91">
        <v>3.5340825197778973E-2</v>
      </c>
      <c r="O249" s="89">
        <v>4.7443415231340769E-2</v>
      </c>
      <c r="P249" s="90">
        <v>8.7901509878419451E-2</v>
      </c>
      <c r="Q249" s="91">
        <v>6.9580967921416562E-2</v>
      </c>
      <c r="R249" s="89">
        <v>3.3697994596420131E-2</v>
      </c>
      <c r="S249" s="90">
        <v>3.6455973995271868E-2</v>
      </c>
      <c r="T249" s="91">
        <v>3.0006262521925068E-2</v>
      </c>
      <c r="U249" s="89">
        <v>1.27034308E-2</v>
      </c>
      <c r="V249" s="90">
        <v>3.2844279424999998E-2</v>
      </c>
      <c r="W249" s="91">
        <v>5.8596993615221684E-3</v>
      </c>
      <c r="X249" s="89">
        <v>9.5125159999999995E-4</v>
      </c>
      <c r="Y249" s="90">
        <v>3.6337551250000002E-3</v>
      </c>
      <c r="Z249" s="91">
        <v>5.3160104367048653E-4</v>
      </c>
      <c r="AA249" s="89">
        <v>7.9819638600000006E-2</v>
      </c>
      <c r="AB249" s="90">
        <v>0.12429189676500001</v>
      </c>
      <c r="AC249" s="91">
        <v>4.3787736185650093E-2</v>
      </c>
      <c r="AD249" s="89">
        <v>1.1672584499999999E-2</v>
      </c>
      <c r="AE249" s="90">
        <v>1.3535593185E-2</v>
      </c>
      <c r="AF249" s="91">
        <v>4.8088139257529364E-3</v>
      </c>
      <c r="AG249" s="89">
        <v>2.04627634E-2</v>
      </c>
      <c r="AH249" s="90">
        <v>9.0204946004999995E-2</v>
      </c>
      <c r="AI249" s="91">
        <v>9.0716722929562853E-3</v>
      </c>
      <c r="AJ249" s="92">
        <v>0</v>
      </c>
      <c r="AK249" s="93">
        <v>0</v>
      </c>
      <c r="AL249" s="93">
        <v>0</v>
      </c>
    </row>
    <row r="250" spans="1:38" ht="13" x14ac:dyDescent="0.3">
      <c r="A250" s="71">
        <v>1981</v>
      </c>
      <c r="B250" s="718">
        <v>5</v>
      </c>
      <c r="C250" s="89">
        <v>37.119996129999997</v>
      </c>
      <c r="D250" s="90">
        <v>49.860534748500001</v>
      </c>
      <c r="E250" s="91">
        <v>13.98482349984017</v>
      </c>
      <c r="F250" s="89">
        <v>3.5510572300000001</v>
      </c>
      <c r="G250" s="90">
        <v>5.0807687885000004</v>
      </c>
      <c r="H250" s="91">
        <v>0.85549518194274099</v>
      </c>
      <c r="I250" s="89">
        <v>1.72550757</v>
      </c>
      <c r="J250" s="90">
        <v>2.5356152074999998</v>
      </c>
      <c r="K250" s="91">
        <v>4.6925965278303892</v>
      </c>
      <c r="L250" s="89">
        <v>3.4945329999999997E-2</v>
      </c>
      <c r="M250" s="90">
        <v>7.7138903999999994E-2</v>
      </c>
      <c r="N250" s="91">
        <v>3.5403980671338736E-2</v>
      </c>
      <c r="O250" s="89">
        <v>4.7443415231340769E-2</v>
      </c>
      <c r="P250" s="90">
        <v>8.7901509878419451E-2</v>
      </c>
      <c r="Q250" s="91">
        <v>6.9734980940404798E-2</v>
      </c>
      <c r="R250" s="89">
        <v>3.3697994596420131E-2</v>
      </c>
      <c r="S250" s="90">
        <v>3.6455973995271868E-2</v>
      </c>
      <c r="T250" s="91">
        <v>3.0280887880012562E-2</v>
      </c>
      <c r="U250" s="89">
        <v>1.44360072E-2</v>
      </c>
      <c r="V250" s="90">
        <v>3.6027572005000001E-2</v>
      </c>
      <c r="W250" s="91">
        <v>5.8669539288676489E-3</v>
      </c>
      <c r="X250" s="89">
        <v>1.0852961E-3</v>
      </c>
      <c r="Y250" s="90">
        <v>3.9184254599999996E-3</v>
      </c>
      <c r="Z250" s="91">
        <v>5.3421363081416215E-4</v>
      </c>
      <c r="AA250" s="89">
        <v>8.9293958800000003E-2</v>
      </c>
      <c r="AB250" s="90">
        <v>0.13537813765500001</v>
      </c>
      <c r="AC250" s="91">
        <v>4.3930834158286879E-2</v>
      </c>
      <c r="AD250" s="89">
        <v>1.4321629000000001E-2</v>
      </c>
      <c r="AE250" s="90">
        <v>1.4850138820000001E-2</v>
      </c>
      <c r="AF250" s="91">
        <v>4.8263430924281219E-3</v>
      </c>
      <c r="AG250" s="89">
        <v>2.2883182700000001E-2</v>
      </c>
      <c r="AH250" s="90">
        <v>9.8720788655000002E-2</v>
      </c>
      <c r="AI250" s="91">
        <v>9.1112810272889477E-3</v>
      </c>
      <c r="AJ250" s="92">
        <v>0</v>
      </c>
      <c r="AK250" s="93">
        <v>0</v>
      </c>
      <c r="AL250" s="93">
        <v>0</v>
      </c>
    </row>
    <row r="251" spans="1:38" ht="13" x14ac:dyDescent="0.3">
      <c r="A251" s="71">
        <v>1981</v>
      </c>
      <c r="B251" s="718">
        <v>6</v>
      </c>
      <c r="C251" s="89">
        <v>40.402067379999998</v>
      </c>
      <c r="D251" s="90">
        <v>52.885692163500003</v>
      </c>
      <c r="E251" s="91">
        <v>28.22906392597152</v>
      </c>
      <c r="F251" s="89">
        <v>3.8643523399999999</v>
      </c>
      <c r="G251" s="90">
        <v>5.4570644565000004</v>
      </c>
      <c r="H251" s="91">
        <v>2.295841406061756</v>
      </c>
      <c r="I251" s="89">
        <v>1.80874712</v>
      </c>
      <c r="J251" s="90">
        <v>2.5628821835000002</v>
      </c>
      <c r="K251" s="91">
        <v>6.4039095048121757</v>
      </c>
      <c r="L251" s="89">
        <v>3.4658349999999997E-2</v>
      </c>
      <c r="M251" s="90">
        <v>7.5098700000000004E-2</v>
      </c>
      <c r="N251" s="91">
        <v>3.8933266964064316E-2</v>
      </c>
      <c r="O251" s="89">
        <v>4.7443415231340769E-2</v>
      </c>
      <c r="P251" s="90">
        <v>8.7901509878419451E-2</v>
      </c>
      <c r="Q251" s="91">
        <v>6.3125970768637268E-2</v>
      </c>
      <c r="R251" s="89">
        <v>3.3697994596420131E-2</v>
      </c>
      <c r="S251" s="90">
        <v>3.6455973995271868E-2</v>
      </c>
      <c r="T251" s="91">
        <v>3.0602317884515267E-2</v>
      </c>
      <c r="U251" s="89">
        <v>1.60574957E-2</v>
      </c>
      <c r="V251" s="90">
        <v>3.9066285950000001E-2</v>
      </c>
      <c r="W251" s="91">
        <v>1.566168631529272E-2</v>
      </c>
      <c r="X251" s="89">
        <v>1.2129287000000001E-3</v>
      </c>
      <c r="Y251" s="90">
        <v>4.189181365E-3</v>
      </c>
      <c r="Z251" s="91">
        <v>1.4336403795807435E-3</v>
      </c>
      <c r="AA251" s="89">
        <v>9.8532555100000002E-2</v>
      </c>
      <c r="AB251" s="90">
        <v>0.14629771467</v>
      </c>
      <c r="AC251" s="91">
        <v>0.11783810813881339</v>
      </c>
      <c r="AD251" s="89">
        <v>1.7083142999999999E-2</v>
      </c>
      <c r="AE251" s="90">
        <v>1.6117092659999999E-2</v>
      </c>
      <c r="AF251" s="91">
        <v>1.2952768277716671E-2</v>
      </c>
      <c r="AG251" s="89">
        <v>2.505158E-2</v>
      </c>
      <c r="AH251" s="90">
        <v>0.106842662605</v>
      </c>
      <c r="AI251" s="91">
        <v>2.4467817123580975E-2</v>
      </c>
      <c r="AJ251" s="92">
        <v>0</v>
      </c>
      <c r="AK251" s="93">
        <v>0</v>
      </c>
      <c r="AL251" s="93">
        <v>0</v>
      </c>
    </row>
    <row r="252" spans="1:38" ht="13" x14ac:dyDescent="0.3">
      <c r="A252" s="71">
        <v>1981</v>
      </c>
      <c r="B252" s="718">
        <v>7</v>
      </c>
      <c r="C252" s="89">
        <v>43.608129409999997</v>
      </c>
      <c r="D252" s="90">
        <v>55.751415400500001</v>
      </c>
      <c r="E252" s="91">
        <v>26.265144263601389</v>
      </c>
      <c r="F252" s="89">
        <v>4.2132133400000003</v>
      </c>
      <c r="G252" s="90">
        <v>5.8676169685000001</v>
      </c>
      <c r="H252" s="91">
        <v>2.3535576335875072</v>
      </c>
      <c r="I252" s="89">
        <v>1.8890471600000001</v>
      </c>
      <c r="J252" s="90">
        <v>2.5892819045</v>
      </c>
      <c r="K252" s="91">
        <v>6.0016375916858342</v>
      </c>
      <c r="L252" s="89">
        <v>3.457139E-2</v>
      </c>
      <c r="M252" s="90">
        <v>7.5063642E-2</v>
      </c>
      <c r="N252" s="91">
        <v>3.939066485844582E-2</v>
      </c>
      <c r="O252" s="89">
        <v>4.7443415231340769E-2</v>
      </c>
      <c r="P252" s="90">
        <v>8.7901509878419451E-2</v>
      </c>
      <c r="Q252" s="91">
        <v>6.7158071098165906E-2</v>
      </c>
      <c r="R252" s="89">
        <v>3.3697994596420131E-2</v>
      </c>
      <c r="S252" s="90">
        <v>3.6455973995271868E-2</v>
      </c>
      <c r="T252" s="91">
        <v>3.8190201000672663E-2</v>
      </c>
      <c r="U252" s="89">
        <v>1.7582498299999999E-2</v>
      </c>
      <c r="V252" s="90">
        <v>4.1967596045E-2</v>
      </c>
      <c r="W252" s="91">
        <v>1.918262910431575E-2</v>
      </c>
      <c r="X252" s="89">
        <v>1.3355922000000001E-3</v>
      </c>
      <c r="Y252" s="90">
        <v>4.4466318949999998E-3</v>
      </c>
      <c r="Z252" s="91">
        <v>1.4696511479531155E-3</v>
      </c>
      <c r="AA252" s="89">
        <v>0.1076974424</v>
      </c>
      <c r="AB252" s="90">
        <v>0.15716574459499999</v>
      </c>
      <c r="AC252" s="91">
        <v>0.10574363929720154</v>
      </c>
      <c r="AD252" s="89">
        <v>1.9944594100000001E-2</v>
      </c>
      <c r="AE252" s="90">
        <v>1.7337849395E-2</v>
      </c>
      <c r="AF252" s="91">
        <v>1.3341612455634706E-2</v>
      </c>
      <c r="AG252" s="89">
        <v>2.7003019499999999E-2</v>
      </c>
      <c r="AH252" s="90">
        <v>0.114589158405</v>
      </c>
      <c r="AI252" s="91">
        <v>2.805729676871101E-2</v>
      </c>
      <c r="AJ252" s="92">
        <v>0</v>
      </c>
      <c r="AK252" s="93">
        <v>0</v>
      </c>
      <c r="AL252" s="93">
        <v>0</v>
      </c>
    </row>
    <row r="253" spans="1:38" ht="13" x14ac:dyDescent="0.3">
      <c r="A253" s="71">
        <v>1981</v>
      </c>
      <c r="B253" s="718">
        <v>8</v>
      </c>
      <c r="C253" s="89">
        <v>37.21411226</v>
      </c>
      <c r="D253" s="90">
        <v>48.607936238500002</v>
      </c>
      <c r="E253" s="91">
        <v>27.480681454861216</v>
      </c>
      <c r="F253" s="89">
        <v>3.3627542699999999</v>
      </c>
      <c r="G253" s="90">
        <v>4.9845206910000002</v>
      </c>
      <c r="H253" s="91">
        <v>2.3671370178209146</v>
      </c>
      <c r="I253" s="89">
        <v>1.9692917299999999</v>
      </c>
      <c r="J253" s="90">
        <v>2.6591806650000001</v>
      </c>
      <c r="K253" s="91">
        <v>6.0704946738081169</v>
      </c>
      <c r="L253" s="89">
        <v>2.711218E-2</v>
      </c>
      <c r="M253" s="90">
        <v>6.5752950000000004E-2</v>
      </c>
      <c r="N253" s="91">
        <v>4.3453339090181439E-2</v>
      </c>
      <c r="O253" s="89">
        <v>4.7443415231340769E-2</v>
      </c>
      <c r="P253" s="90">
        <v>8.7901509878419451E-2</v>
      </c>
      <c r="Q253" s="91">
        <v>6.8169021698201465E-2</v>
      </c>
      <c r="R253" s="89">
        <v>3.3697994596420131E-2</v>
      </c>
      <c r="S253" s="90">
        <v>3.6455973995271868E-2</v>
      </c>
      <c r="T253" s="91">
        <v>3.8890397610185465E-2</v>
      </c>
      <c r="U253" s="89">
        <v>1.69755961E-2</v>
      </c>
      <c r="V253" s="90">
        <v>3.8820134654999998E-2</v>
      </c>
      <c r="W253" s="91">
        <v>1.925241423299779E-2</v>
      </c>
      <c r="X253" s="89">
        <v>1.2460913000000001E-3</v>
      </c>
      <c r="Y253" s="90">
        <v>4.3321979049999997E-3</v>
      </c>
      <c r="Z253" s="91">
        <v>1.4781313998626173E-3</v>
      </c>
      <c r="AA253" s="89">
        <v>9.8810588500000004E-2</v>
      </c>
      <c r="AB253" s="90">
        <v>0.14085746892000001</v>
      </c>
      <c r="AC253" s="91">
        <v>0.10603959328423776</v>
      </c>
      <c r="AD253" s="89">
        <v>2.0757509399999999E-2</v>
      </c>
      <c r="AE253" s="90">
        <v>1.6332792095E-2</v>
      </c>
      <c r="AF253" s="91">
        <v>1.3379485723185904E-2</v>
      </c>
      <c r="AG253" s="89">
        <v>2.5605547100000001E-2</v>
      </c>
      <c r="AH253" s="90">
        <v>0.106551089965</v>
      </c>
      <c r="AI253" s="91">
        <v>2.8229287608428247E-2</v>
      </c>
      <c r="AJ253" s="92">
        <v>0</v>
      </c>
      <c r="AK253" s="93">
        <v>0</v>
      </c>
      <c r="AL253" s="93">
        <v>0</v>
      </c>
    </row>
    <row r="254" spans="1:38" ht="13" x14ac:dyDescent="0.3">
      <c r="A254" s="71">
        <v>1981</v>
      </c>
      <c r="B254" s="718">
        <v>9</v>
      </c>
      <c r="C254" s="89">
        <v>39.378127210000002</v>
      </c>
      <c r="D254" s="90">
        <v>51.031907730999997</v>
      </c>
      <c r="E254" s="91">
        <v>27.724895538468264</v>
      </c>
      <c r="F254" s="89">
        <v>3.6680404700000002</v>
      </c>
      <c r="G254" s="90">
        <v>5.3666153860000003</v>
      </c>
      <c r="H254" s="91">
        <v>2.3828523102237074</v>
      </c>
      <c r="I254" s="89">
        <v>2.0422820100000001</v>
      </c>
      <c r="J254" s="90">
        <v>2.6876296320000002</v>
      </c>
      <c r="K254" s="91">
        <v>6.0855149109867357</v>
      </c>
      <c r="L254" s="89">
        <v>2.6877950000000001E-2</v>
      </c>
      <c r="M254" s="90">
        <v>6.5652940000000007E-2</v>
      </c>
      <c r="N254" s="91">
        <v>4.3582908322496894E-2</v>
      </c>
      <c r="O254" s="89">
        <v>4.7443415231340769E-2</v>
      </c>
      <c r="P254" s="90">
        <v>8.7901509878419451E-2</v>
      </c>
      <c r="Q254" s="91">
        <v>6.9462368198275892E-2</v>
      </c>
      <c r="R254" s="89">
        <v>3.3697994596420131E-2</v>
      </c>
      <c r="S254" s="90">
        <v>3.6455973995271868E-2</v>
      </c>
      <c r="T254" s="91">
        <v>3.9680462695935115E-2</v>
      </c>
      <c r="U254" s="89">
        <v>1.82552824E-2</v>
      </c>
      <c r="V254" s="90">
        <v>4.1241482859999998E-2</v>
      </c>
      <c r="W254" s="91">
        <v>1.934178247262159E-2</v>
      </c>
      <c r="X254" s="89">
        <v>1.3428963E-3</v>
      </c>
      <c r="Y254" s="90">
        <v>4.5508378800000002E-3</v>
      </c>
      <c r="Z254" s="91">
        <v>1.4879471811727414E-3</v>
      </c>
      <c r="AA254" s="89">
        <v>0.10662887259999999</v>
      </c>
      <c r="AB254" s="90">
        <v>0.14988046396999999</v>
      </c>
      <c r="AC254" s="91">
        <v>0.10644789335834569</v>
      </c>
      <c r="AD254" s="89">
        <v>2.35475471E-2</v>
      </c>
      <c r="AE254" s="90">
        <v>1.7378620965000001E-2</v>
      </c>
      <c r="AF254" s="91">
        <v>1.3431501074469328E-2</v>
      </c>
      <c r="AG254" s="89">
        <v>2.70578372E-2</v>
      </c>
      <c r="AH254" s="90">
        <v>0.113016262625</v>
      </c>
      <c r="AI254" s="91">
        <v>2.8426238207817565E-2</v>
      </c>
      <c r="AJ254" s="92">
        <v>0</v>
      </c>
      <c r="AK254" s="93">
        <v>0</v>
      </c>
      <c r="AL254" s="93">
        <v>0</v>
      </c>
    </row>
    <row r="255" spans="1:38" ht="13" x14ac:dyDescent="0.3">
      <c r="A255" s="71">
        <v>1981</v>
      </c>
      <c r="B255" s="718">
        <v>10</v>
      </c>
      <c r="C255" s="89">
        <v>41.324574409999997</v>
      </c>
      <c r="D255" s="90">
        <v>53.386882589999999</v>
      </c>
      <c r="E255" s="91">
        <v>27.952728932913878</v>
      </c>
      <c r="F255" s="89">
        <v>4.0169537100000001</v>
      </c>
      <c r="G255" s="90">
        <v>5.7968246534999999</v>
      </c>
      <c r="H255" s="91">
        <v>2.3998511058312486</v>
      </c>
      <c r="I255" s="89">
        <v>2.1132559899999999</v>
      </c>
      <c r="J255" s="90">
        <v>2.7161032094999999</v>
      </c>
      <c r="K255" s="91">
        <v>6.1044013675832449</v>
      </c>
      <c r="L255" s="89">
        <v>2.6891000000000002E-2</v>
      </c>
      <c r="M255" s="90">
        <v>6.5652940000000007E-2</v>
      </c>
      <c r="N255" s="91">
        <v>5.1877047629189835E-2</v>
      </c>
      <c r="O255" s="89">
        <v>4.7443415231340769E-2</v>
      </c>
      <c r="P255" s="90">
        <v>8.7901509878419451E-2</v>
      </c>
      <c r="Q255" s="91">
        <v>7.0469285362595155E-2</v>
      </c>
      <c r="R255" s="89">
        <v>3.3697994596420131E-2</v>
      </c>
      <c r="S255" s="90">
        <v>3.6455973995271868E-2</v>
      </c>
      <c r="T255" s="91">
        <v>4.0499575889673026E-2</v>
      </c>
      <c r="U255" s="89">
        <v>1.9464129699999999E-2</v>
      </c>
      <c r="V255" s="90">
        <v>4.359990758E-2</v>
      </c>
      <c r="W255" s="91">
        <v>1.9441048112363926E-2</v>
      </c>
      <c r="X255" s="89">
        <v>1.4368332000000001E-3</v>
      </c>
      <c r="Y255" s="90">
        <v>4.7613942700000002E-3</v>
      </c>
      <c r="Z255" s="91">
        <v>1.4985624117075931E-3</v>
      </c>
      <c r="AA255" s="89">
        <v>0.1145722808</v>
      </c>
      <c r="AB255" s="90">
        <v>0.15917768316</v>
      </c>
      <c r="AC255" s="91">
        <v>0.10690938211803611</v>
      </c>
      <c r="AD255" s="89">
        <v>2.63774482E-2</v>
      </c>
      <c r="AE255" s="90">
        <v>1.8405216815E-2</v>
      </c>
      <c r="AF255" s="91">
        <v>1.349030037441349E-2</v>
      </c>
      <c r="AG255" s="89">
        <v>2.8356921E-2</v>
      </c>
      <c r="AH255" s="90">
        <v>0.119299663835</v>
      </c>
      <c r="AI255" s="91">
        <v>2.8638435132593915E-2</v>
      </c>
      <c r="AJ255" s="92">
        <v>0</v>
      </c>
      <c r="AK255" s="93">
        <v>0</v>
      </c>
      <c r="AL255" s="93">
        <v>0</v>
      </c>
    </row>
    <row r="256" spans="1:38" ht="13" x14ac:dyDescent="0.3">
      <c r="A256" s="71">
        <v>1981</v>
      </c>
      <c r="B256" s="718">
        <v>11</v>
      </c>
      <c r="C256" s="89">
        <v>42.301998830000002</v>
      </c>
      <c r="D256" s="90">
        <v>55.688241693499997</v>
      </c>
      <c r="E256" s="91">
        <v>39.033795586210658</v>
      </c>
      <c r="F256" s="89">
        <v>4.4145234699999998</v>
      </c>
      <c r="G256" s="90">
        <v>6.2805671854999998</v>
      </c>
      <c r="H256" s="91">
        <v>3.08047269439257</v>
      </c>
      <c r="I256" s="89">
        <v>2.18561995</v>
      </c>
      <c r="J256" s="90">
        <v>2.7446633925000001</v>
      </c>
      <c r="K256" s="91">
        <v>6.8974528610569648</v>
      </c>
      <c r="L256" s="89">
        <v>2.6891000000000002E-2</v>
      </c>
      <c r="M256" s="90">
        <v>6.5652940000000007E-2</v>
      </c>
      <c r="N256" s="91">
        <v>6.0533016334808246E-2</v>
      </c>
      <c r="O256" s="89">
        <v>4.7443415231340769E-2</v>
      </c>
      <c r="P256" s="90">
        <v>8.7901509878419451E-2</v>
      </c>
      <c r="Q256" s="91">
        <v>0.10532859784717585</v>
      </c>
      <c r="R256" s="89">
        <v>3.3697994596420131E-2</v>
      </c>
      <c r="S256" s="90">
        <v>3.6455973995271868E-2</v>
      </c>
      <c r="T256" s="91">
        <v>7.2817382532953473E-2</v>
      </c>
      <c r="U256" s="89">
        <v>2.0624598599999999E-2</v>
      </c>
      <c r="V256" s="90">
        <v>4.5911786594999997E-2</v>
      </c>
      <c r="W256" s="91">
        <v>2.4960915291049282E-2</v>
      </c>
      <c r="X256" s="89">
        <v>1.5274078E-3</v>
      </c>
      <c r="Y256" s="90">
        <v>4.9650176299999996E-3</v>
      </c>
      <c r="Z256" s="91">
        <v>1.9235640099417039E-3</v>
      </c>
      <c r="AA256" s="89">
        <v>0.1227741966</v>
      </c>
      <c r="AB256" s="90">
        <v>0.16884347458000001</v>
      </c>
      <c r="AC256" s="91">
        <v>0.13644728670547024</v>
      </c>
      <c r="AD256" s="89">
        <v>2.9260857000000001E-2</v>
      </c>
      <c r="AE256" s="90">
        <v>1.9417986145E-2</v>
      </c>
      <c r="AF256" s="91">
        <v>1.7229818386699562E-2</v>
      </c>
      <c r="AG256" s="89">
        <v>2.9541392499999999E-2</v>
      </c>
      <c r="AH256" s="90">
        <v>0.12544979821499999</v>
      </c>
      <c r="AI256" s="91">
        <v>3.6730292298814533E-2</v>
      </c>
      <c r="AJ256" s="92">
        <v>0</v>
      </c>
      <c r="AK256" s="93">
        <v>0</v>
      </c>
      <c r="AL256" s="93">
        <v>0</v>
      </c>
    </row>
    <row r="257" spans="1:38" ht="13" x14ac:dyDescent="0.3">
      <c r="A257" s="71">
        <v>1981</v>
      </c>
      <c r="B257" s="718">
        <v>12</v>
      </c>
      <c r="C257" s="89">
        <v>32.458100940000001</v>
      </c>
      <c r="D257" s="90">
        <v>47.345614761500002</v>
      </c>
      <c r="E257" s="91">
        <v>39.729378002838303</v>
      </c>
      <c r="F257" s="89">
        <v>3.34807963</v>
      </c>
      <c r="G257" s="90">
        <v>5.0518880895000002</v>
      </c>
      <c r="H257" s="91">
        <v>3.1050031895326433</v>
      </c>
      <c r="I257" s="89">
        <v>2.3735344299999999</v>
      </c>
      <c r="J257" s="90">
        <v>2.8594814755</v>
      </c>
      <c r="K257" s="91">
        <v>6.9237489443905265</v>
      </c>
      <c r="L257" s="89">
        <v>2.6891000000000002E-2</v>
      </c>
      <c r="M257" s="90">
        <v>6.5652940000000007E-2</v>
      </c>
      <c r="N257" s="91">
        <v>6.1157078189285709E-2</v>
      </c>
      <c r="O257" s="89">
        <v>4.7443415231340769E-2</v>
      </c>
      <c r="P257" s="90">
        <v>8.7901509878419451E-2</v>
      </c>
      <c r="Q257" s="91">
        <v>0.10688555103416357</v>
      </c>
      <c r="R257" s="89">
        <v>3.3697994596420131E-2</v>
      </c>
      <c r="S257" s="90">
        <v>3.6455973995271868E-2</v>
      </c>
      <c r="T257" s="91">
        <v>7.5432250059359218E-2</v>
      </c>
      <c r="U257" s="89">
        <v>2.0158575500000001E-2</v>
      </c>
      <c r="V257" s="90">
        <v>4.2029304349999998E-2</v>
      </c>
      <c r="W257" s="91">
        <v>2.5411865936776131E-2</v>
      </c>
      <c r="X257" s="89">
        <v>1.3731634999999999E-3</v>
      </c>
      <c r="Y257" s="90">
        <v>4.7854426000000002E-3</v>
      </c>
      <c r="Z257" s="91">
        <v>1.9389075166834989E-3</v>
      </c>
      <c r="AA257" s="89">
        <v>0.11488065359999999</v>
      </c>
      <c r="AB257" s="90">
        <v>0.14966162164499999</v>
      </c>
      <c r="AC257" s="91">
        <v>0.13501590499022351</v>
      </c>
      <c r="AD257" s="89">
        <v>3.03517487E-2</v>
      </c>
      <c r="AE257" s="90">
        <v>1.8180153854999999E-2</v>
      </c>
      <c r="AF257" s="91">
        <v>1.7554171722686824E-2</v>
      </c>
      <c r="AG257" s="89">
        <v>2.7934331E-2</v>
      </c>
      <c r="AH257" s="90">
        <v>0.11536745306</v>
      </c>
      <c r="AI257" s="91">
        <v>3.760103706313523E-2</v>
      </c>
      <c r="AJ257" s="92">
        <v>0</v>
      </c>
      <c r="AK257" s="93">
        <v>0</v>
      </c>
      <c r="AL257" s="93">
        <v>0</v>
      </c>
    </row>
    <row r="258" spans="1:38" ht="13" x14ac:dyDescent="0.3">
      <c r="A258" s="71">
        <v>1981</v>
      </c>
      <c r="B258" s="718">
        <v>13</v>
      </c>
      <c r="C258" s="89">
        <v>32.78266678</v>
      </c>
      <c r="D258" s="90">
        <v>49.185702347000003</v>
      </c>
      <c r="E258" s="91">
        <v>40.940823567329943</v>
      </c>
      <c r="F258" s="89">
        <v>3.6299082500000002</v>
      </c>
      <c r="G258" s="90">
        <v>5.4633388490000003</v>
      </c>
      <c r="H258" s="91">
        <v>3.1820425917511175</v>
      </c>
      <c r="I258" s="89">
        <v>2.46393452</v>
      </c>
      <c r="J258" s="90">
        <v>2.8886363909999999</v>
      </c>
      <c r="K258" s="91">
        <v>7.0101318175597838</v>
      </c>
      <c r="L258" s="89">
        <v>2.6891000000000002E-2</v>
      </c>
      <c r="M258" s="90">
        <v>6.5652940000000007E-2</v>
      </c>
      <c r="N258" s="91">
        <v>6.2177929140107176E-2</v>
      </c>
      <c r="O258" s="89">
        <v>4.7443415231340769E-2</v>
      </c>
      <c r="P258" s="90">
        <v>8.7901509878419451E-2</v>
      </c>
      <c r="Q258" s="91">
        <v>0.11047711730299797</v>
      </c>
      <c r="R258" s="89">
        <v>3.3697994596420131E-2</v>
      </c>
      <c r="S258" s="90">
        <v>3.6455973995271868E-2</v>
      </c>
      <c r="T258" s="91">
        <v>7.9143237945282205E-2</v>
      </c>
      <c r="U258" s="89">
        <v>2.0960373599999998E-2</v>
      </c>
      <c r="V258" s="90">
        <v>4.3964646145000001E-2</v>
      </c>
      <c r="W258" s="91">
        <v>2.5997907001933825E-2</v>
      </c>
      <c r="X258" s="89">
        <v>1.4296647E-3</v>
      </c>
      <c r="Y258" s="90">
        <v>4.9585680599999998E-3</v>
      </c>
      <c r="Z258" s="91">
        <v>1.987008194988957E-3</v>
      </c>
      <c r="AA258" s="89">
        <v>0.12090533520000001</v>
      </c>
      <c r="AB258" s="90">
        <v>0.15797051353</v>
      </c>
      <c r="AC258" s="91">
        <v>0.13802215051093192</v>
      </c>
      <c r="AD258" s="89">
        <v>3.2252460400000002E-2</v>
      </c>
      <c r="AE258" s="90">
        <v>1.9057169935E-2</v>
      </c>
      <c r="AF258" s="91">
        <v>1.7942607205883903E-2</v>
      </c>
      <c r="AG258" s="89">
        <v>2.8744042300000001E-2</v>
      </c>
      <c r="AH258" s="90">
        <v>0.12050651198499999</v>
      </c>
      <c r="AI258" s="91">
        <v>3.8536324777292859E-2</v>
      </c>
      <c r="AJ258" s="92">
        <v>0</v>
      </c>
      <c r="AK258" s="93">
        <v>0</v>
      </c>
      <c r="AL258" s="93">
        <v>0</v>
      </c>
    </row>
    <row r="259" spans="1:38" ht="13" x14ac:dyDescent="0.3">
      <c r="A259" s="71">
        <v>1981</v>
      </c>
      <c r="B259" s="718">
        <v>14</v>
      </c>
      <c r="C259" s="89">
        <v>32.90643764</v>
      </c>
      <c r="D259" s="90">
        <v>50.740014858000002</v>
      </c>
      <c r="E259" s="91">
        <v>41.375240975243955</v>
      </c>
      <c r="F259" s="89">
        <v>3.8560591199999998</v>
      </c>
      <c r="G259" s="90">
        <v>5.8654554904999996</v>
      </c>
      <c r="H259" s="91">
        <v>3.2093680228876069</v>
      </c>
      <c r="I259" s="89">
        <v>2.52639478</v>
      </c>
      <c r="J259" s="90">
        <v>2.8882070665000001</v>
      </c>
      <c r="K259" s="91">
        <v>7.0432101585338573</v>
      </c>
      <c r="L259" s="89">
        <v>2.6891000000000002E-2</v>
      </c>
      <c r="M259" s="90">
        <v>6.5652940000000007E-2</v>
      </c>
      <c r="N259" s="91">
        <v>6.2543530249513993E-2</v>
      </c>
      <c r="O259" s="89">
        <v>4.7443415231340769E-2</v>
      </c>
      <c r="P259" s="90">
        <v>8.7901509878419451E-2</v>
      </c>
      <c r="Q259" s="91">
        <v>0.11155784303840544</v>
      </c>
      <c r="R259" s="89">
        <v>3.3697994596420131E-2</v>
      </c>
      <c r="S259" s="90">
        <v>3.6455973995271868E-2</v>
      </c>
      <c r="T259" s="91">
        <v>8.0427330902995489E-2</v>
      </c>
      <c r="U259" s="89">
        <v>2.1311678399999999E-2</v>
      </c>
      <c r="V259" s="90">
        <v>4.5738409479999999E-2</v>
      </c>
      <c r="W259" s="91">
        <v>2.6171010974330219E-2</v>
      </c>
      <c r="X259" s="89">
        <v>1.4557207E-3</v>
      </c>
      <c r="Y259" s="90">
        <v>5.1067605199999998E-3</v>
      </c>
      <c r="Z259" s="91">
        <v>2.004072223254993E-3</v>
      </c>
      <c r="AA259" s="89">
        <v>0.124787629</v>
      </c>
      <c r="AB259" s="90">
        <v>0.16580800910999999</v>
      </c>
      <c r="AC259" s="91">
        <v>0.13889766192887326</v>
      </c>
      <c r="AD259" s="89">
        <v>3.28789294E-2</v>
      </c>
      <c r="AE259" s="90">
        <v>1.9864992365E-2</v>
      </c>
      <c r="AF259" s="91">
        <v>1.8052964928145392E-2</v>
      </c>
      <c r="AG259" s="89">
        <v>2.9193448600000001E-2</v>
      </c>
      <c r="AH259" s="90">
        <v>0.12518216127500001</v>
      </c>
      <c r="AI259" s="91">
        <v>3.887258812075229E-2</v>
      </c>
      <c r="AJ259" s="92">
        <v>0</v>
      </c>
      <c r="AK259" s="93">
        <v>0</v>
      </c>
      <c r="AL259" s="93">
        <v>0</v>
      </c>
    </row>
    <row r="260" spans="1:38" ht="13" x14ac:dyDescent="0.3">
      <c r="A260" s="71">
        <v>1981</v>
      </c>
      <c r="B260" s="718">
        <v>15</v>
      </c>
      <c r="C260" s="89">
        <v>33.328997190000003</v>
      </c>
      <c r="D260" s="90">
        <v>53.183772892999997</v>
      </c>
      <c r="E260" s="91">
        <v>42.286681631780098</v>
      </c>
      <c r="F260" s="89">
        <v>4.1157860099999999</v>
      </c>
      <c r="G260" s="90">
        <v>6.3616010804999998</v>
      </c>
      <c r="H260" s="91">
        <v>3.2689241670463738</v>
      </c>
      <c r="I260" s="89">
        <v>2.5965658299999999</v>
      </c>
      <c r="J260" s="90">
        <v>2.8879940844999998</v>
      </c>
      <c r="K260" s="91">
        <v>7.1109754328383197</v>
      </c>
      <c r="L260" s="89">
        <v>2.6891000000000002E-2</v>
      </c>
      <c r="M260" s="90">
        <v>6.5652940000000007E-2</v>
      </c>
      <c r="N260" s="91">
        <v>8.1646709584809365E-2</v>
      </c>
      <c r="O260" s="89">
        <v>4.7443415231340769E-2</v>
      </c>
      <c r="P260" s="90">
        <v>8.7901509878419451E-2</v>
      </c>
      <c r="Q260" s="91">
        <v>0.11102538353527559</v>
      </c>
      <c r="R260" s="89">
        <v>3.3697994596420131E-2</v>
      </c>
      <c r="S260" s="90">
        <v>3.6455973995271868E-2</v>
      </c>
      <c r="T260" s="91">
        <v>8.3042375324300949E-2</v>
      </c>
      <c r="U260" s="89">
        <v>2.1955203E-2</v>
      </c>
      <c r="V260" s="90">
        <v>4.8261225834999998E-2</v>
      </c>
      <c r="W260" s="91">
        <v>2.6497113047359563E-2</v>
      </c>
      <c r="X260" s="89">
        <v>1.5006349999999999E-3</v>
      </c>
      <c r="Y260" s="90">
        <v>5.2959466700000001E-3</v>
      </c>
      <c r="Z260" s="91">
        <v>2.0412785501074029E-3</v>
      </c>
      <c r="AA260" s="89">
        <v>0.13005213560000001</v>
      </c>
      <c r="AB260" s="90">
        <v>0.17603437686500001</v>
      </c>
      <c r="AC260" s="91">
        <v>0.14119143789694902</v>
      </c>
      <c r="AD260" s="89">
        <v>3.3961658999999998E-2</v>
      </c>
      <c r="AE260" s="90">
        <v>2.0971238525000001E-2</v>
      </c>
      <c r="AF260" s="91">
        <v>1.8374851542231188E-2</v>
      </c>
      <c r="AG260" s="89">
        <v>3.0037014000000001E-2</v>
      </c>
      <c r="AH260" s="90">
        <v>0.13177426597</v>
      </c>
      <c r="AI260" s="91">
        <v>3.9574278726787482E-2</v>
      </c>
      <c r="AJ260" s="92">
        <v>0</v>
      </c>
      <c r="AK260" s="93">
        <v>0</v>
      </c>
      <c r="AL260" s="93">
        <v>0</v>
      </c>
    </row>
    <row r="261" spans="1:38" ht="13" x14ac:dyDescent="0.3">
      <c r="A261" s="71">
        <v>1981</v>
      </c>
      <c r="B261" s="718">
        <v>16</v>
      </c>
      <c r="C261" s="89">
        <v>34.02902048</v>
      </c>
      <c r="D261" s="90">
        <v>55.454497121999999</v>
      </c>
      <c r="E261" s="91">
        <v>42.560657547804169</v>
      </c>
      <c r="F261" s="89">
        <v>4.3586940500000004</v>
      </c>
      <c r="G261" s="90">
        <v>6.7871373034999998</v>
      </c>
      <c r="H261" s="91">
        <v>3.1639027947047698</v>
      </c>
      <c r="I261" s="89">
        <v>2.67933003</v>
      </c>
      <c r="J261" s="90">
        <v>2.920223859</v>
      </c>
      <c r="K261" s="91">
        <v>6.9052415278209711</v>
      </c>
      <c r="L261" s="89">
        <v>2.6891000000000002E-2</v>
      </c>
      <c r="M261" s="90">
        <v>6.5652940000000007E-2</v>
      </c>
      <c r="N261" s="91">
        <v>8.1370678303050573E-2</v>
      </c>
      <c r="O261" s="89">
        <v>4.7443415231340769E-2</v>
      </c>
      <c r="P261" s="90">
        <v>8.7901509878419451E-2</v>
      </c>
      <c r="Q261" s="91">
        <v>0.10905065917209497</v>
      </c>
      <c r="R261" s="89">
        <v>3.3697994596420131E-2</v>
      </c>
      <c r="S261" s="90">
        <v>3.6455973995271868E-2</v>
      </c>
      <c r="T261" s="91">
        <v>8.5647299852910266E-2</v>
      </c>
      <c r="U261" s="89">
        <v>2.26340199E-2</v>
      </c>
      <c r="V261" s="90">
        <v>5.0874687359999997E-2</v>
      </c>
      <c r="W261" s="91">
        <v>2.5684289976885901E-2</v>
      </c>
      <c r="X261" s="89">
        <v>1.5469755999999999E-3</v>
      </c>
      <c r="Y261" s="90">
        <v>5.4988595900000003E-3</v>
      </c>
      <c r="Z261" s="91">
        <v>1.9757088884219372E-3</v>
      </c>
      <c r="AA261" s="89">
        <v>0.13531468990000001</v>
      </c>
      <c r="AB261" s="90">
        <v>0.18643928527</v>
      </c>
      <c r="AC261" s="91">
        <v>0.13619832611893254</v>
      </c>
      <c r="AD261" s="89">
        <v>3.5097871099999997E-2</v>
      </c>
      <c r="AE261" s="90">
        <v>2.2127682794999999E-2</v>
      </c>
      <c r="AF261" s="91">
        <v>1.8614785038873722E-2</v>
      </c>
      <c r="AG261" s="89">
        <v>3.0928765099999998E-2</v>
      </c>
      <c r="AH261" s="90">
        <v>0.13862452948000001</v>
      </c>
      <c r="AI261" s="91">
        <v>3.9424018701407861E-2</v>
      </c>
      <c r="AJ261" s="92">
        <v>0</v>
      </c>
      <c r="AK261" s="93">
        <v>0</v>
      </c>
      <c r="AL261" s="93">
        <v>0</v>
      </c>
    </row>
    <row r="262" spans="1:38" ht="13" x14ac:dyDescent="0.3">
      <c r="A262" s="71">
        <v>1981</v>
      </c>
      <c r="B262" s="718">
        <v>17</v>
      </c>
      <c r="C262" s="89">
        <v>34.749809210000002</v>
      </c>
      <c r="D262" s="90">
        <v>57.829950296500002</v>
      </c>
      <c r="E262" s="91">
        <v>42.927240526528784</v>
      </c>
      <c r="F262" s="89">
        <v>4.4913029299999998</v>
      </c>
      <c r="G262" s="90">
        <v>7.1285273729999998</v>
      </c>
      <c r="H262" s="91">
        <v>3.0623884369549805</v>
      </c>
      <c r="I262" s="89">
        <v>2.7601909500000001</v>
      </c>
      <c r="J262" s="90">
        <v>2.9540298345</v>
      </c>
      <c r="K262" s="91">
        <v>6.6994153556145291</v>
      </c>
      <c r="L262" s="89">
        <v>2.6891000000000002E-2</v>
      </c>
      <c r="M262" s="90">
        <v>6.5652940000000007E-2</v>
      </c>
      <c r="N262" s="91">
        <v>8.1252943793285029E-2</v>
      </c>
      <c r="O262" s="89">
        <v>4.7443415231340769E-2</v>
      </c>
      <c r="P262" s="90">
        <v>8.7901509878419451E-2</v>
      </c>
      <c r="Q262" s="91">
        <v>0.10762574036532499</v>
      </c>
      <c r="R262" s="89">
        <v>3.3697994596420131E-2</v>
      </c>
      <c r="S262" s="90">
        <v>3.6455973995271868E-2</v>
      </c>
      <c r="T262" s="91">
        <v>8.8776176476497257E-2</v>
      </c>
      <c r="U262" s="89">
        <v>2.3332555099999999E-2</v>
      </c>
      <c r="V262" s="90">
        <v>5.3671059299999997E-2</v>
      </c>
      <c r="W262" s="91">
        <v>2.4866421640145377E-2</v>
      </c>
      <c r="X262" s="89">
        <v>1.5963676E-3</v>
      </c>
      <c r="Y262" s="90">
        <v>5.7103305349999996E-3</v>
      </c>
      <c r="Z262" s="91">
        <v>1.9122874095560819E-3</v>
      </c>
      <c r="AA262" s="89">
        <v>0.13944773120000001</v>
      </c>
      <c r="AB262" s="90">
        <v>0.196338533255</v>
      </c>
      <c r="AC262" s="91">
        <v>0.1316575202270055</v>
      </c>
      <c r="AD262" s="89">
        <v>3.6248040699999998E-2</v>
      </c>
      <c r="AE262" s="90">
        <v>2.3361472420000001E-2</v>
      </c>
      <c r="AF262" s="91">
        <v>1.8890856207205667E-2</v>
      </c>
      <c r="AG262" s="89">
        <v>3.1858044799999999E-2</v>
      </c>
      <c r="AH262" s="90">
        <v>0.14593533149999999</v>
      </c>
      <c r="AI262" s="91">
        <v>3.9101039357634128E-2</v>
      </c>
      <c r="AJ262" s="92">
        <v>0</v>
      </c>
      <c r="AK262" s="93">
        <v>0</v>
      </c>
      <c r="AL262" s="93">
        <v>0</v>
      </c>
    </row>
    <row r="263" spans="1:38" ht="13" x14ac:dyDescent="0.3">
      <c r="A263" s="71">
        <v>1981</v>
      </c>
      <c r="B263" s="718">
        <v>18</v>
      </c>
      <c r="C263" s="89">
        <v>35.471554410000003</v>
      </c>
      <c r="D263" s="90">
        <v>60.327528516500003</v>
      </c>
      <c r="E263" s="91">
        <v>43.674412229344718</v>
      </c>
      <c r="F263" s="89">
        <v>4.6878228999999996</v>
      </c>
      <c r="G263" s="90">
        <v>7.5524722219999996</v>
      </c>
      <c r="H263" s="91">
        <v>3.0707550999396194</v>
      </c>
      <c r="I263" s="89">
        <v>2.8373132600000002</v>
      </c>
      <c r="J263" s="90">
        <v>2.9892601795</v>
      </c>
      <c r="K263" s="91">
        <v>6.7371473390815027</v>
      </c>
      <c r="L263" s="89">
        <v>2.6891000000000002E-2</v>
      </c>
      <c r="M263" s="90">
        <v>6.5652940000000007E-2</v>
      </c>
      <c r="N263" s="91">
        <v>8.225906449308458E-2</v>
      </c>
      <c r="O263" s="89">
        <v>4.7443415231340769E-2</v>
      </c>
      <c r="P263" s="90">
        <v>8.7901509878419451E-2</v>
      </c>
      <c r="Q263" s="91">
        <v>0.10871938507935862</v>
      </c>
      <c r="R263" s="89">
        <v>3.3697994596420131E-2</v>
      </c>
      <c r="S263" s="90">
        <v>3.6455973995271868E-2</v>
      </c>
      <c r="T263" s="91">
        <v>9.221275872387022E-2</v>
      </c>
      <c r="U263" s="89">
        <v>2.4039891599999998E-2</v>
      </c>
      <c r="V263" s="90">
        <v>5.6672996325000002E-2</v>
      </c>
      <c r="W263" s="91">
        <v>2.6369876331625578E-2</v>
      </c>
      <c r="X263" s="89">
        <v>1.6452572000000001E-3</v>
      </c>
      <c r="Y263" s="90">
        <v>5.9309886650000003E-3</v>
      </c>
      <c r="Z263" s="91">
        <v>1.9175308822378064E-3</v>
      </c>
      <c r="AA263" s="89">
        <v>0.14434489510000001</v>
      </c>
      <c r="AB263" s="90">
        <v>0.20761377886999999</v>
      </c>
      <c r="AC263" s="91">
        <v>0.1297125115158197</v>
      </c>
      <c r="AD263" s="89">
        <v>3.7343070999999999E-2</v>
      </c>
      <c r="AE263" s="90">
        <v>2.4681655654999999E-2</v>
      </c>
      <c r="AF263" s="91">
        <v>1.8702377272732149E-2</v>
      </c>
      <c r="AG263" s="89">
        <v>3.28266366E-2</v>
      </c>
      <c r="AH263" s="90">
        <v>0.15376707151499999</v>
      </c>
      <c r="AI263" s="91">
        <v>3.9483280209520882E-2</v>
      </c>
      <c r="AJ263" s="92">
        <v>0</v>
      </c>
      <c r="AK263" s="93">
        <v>0</v>
      </c>
      <c r="AL263" s="93">
        <v>0</v>
      </c>
    </row>
    <row r="264" spans="1:38" ht="13" x14ac:dyDescent="0.3">
      <c r="A264" s="71">
        <v>1981</v>
      </c>
      <c r="B264" s="718">
        <v>19</v>
      </c>
      <c r="C264" s="89">
        <v>36.189501329999999</v>
      </c>
      <c r="D264" s="90">
        <v>62.8881359385</v>
      </c>
      <c r="E264" s="91">
        <v>44.34714483881833</v>
      </c>
      <c r="F264" s="89">
        <v>4.8690418500000003</v>
      </c>
      <c r="G264" s="90">
        <v>7.9879460089999998</v>
      </c>
      <c r="H264" s="91">
        <v>3.0616560566421915</v>
      </c>
      <c r="I264" s="89">
        <v>2.8957175899999998</v>
      </c>
      <c r="J264" s="90">
        <v>3.0268730984999999</v>
      </c>
      <c r="K264" s="91">
        <v>6.6175703774188639</v>
      </c>
      <c r="L264" s="89">
        <v>2.5105840000000001E-2</v>
      </c>
      <c r="M264" s="90">
        <v>6.3887516500000005E-2</v>
      </c>
      <c r="N264" s="91">
        <v>8.2772092028950903E-2</v>
      </c>
      <c r="O264" s="89">
        <v>4.7443415231340769E-2</v>
      </c>
      <c r="P264" s="90">
        <v>8.7901509878419451E-2</v>
      </c>
      <c r="Q264" s="91">
        <v>0.11035935385909679</v>
      </c>
      <c r="R264" s="89">
        <v>3.3697994596420131E-2</v>
      </c>
      <c r="S264" s="90">
        <v>3.6455973995271868E-2</v>
      </c>
      <c r="T264" s="91">
        <v>9.5237413279228619E-2</v>
      </c>
      <c r="U264" s="89">
        <v>2.4833437699999999E-2</v>
      </c>
      <c r="V264" s="90">
        <v>5.9943347355000003E-2</v>
      </c>
      <c r="W264" s="91">
        <v>2.518388488682707E-2</v>
      </c>
      <c r="X264" s="89">
        <v>1.7003878000000001E-3</v>
      </c>
      <c r="Y264" s="90">
        <v>6.1656368299999997E-3</v>
      </c>
      <c r="Z264" s="91">
        <v>1.9118300314825312E-3</v>
      </c>
      <c r="AA264" s="89">
        <v>0.14946863960000001</v>
      </c>
      <c r="AB264" s="90">
        <v>0.21963950216</v>
      </c>
      <c r="AC264" s="91">
        <v>0.12947772314307593</v>
      </c>
      <c r="AD264" s="89">
        <v>3.8571101500000003E-2</v>
      </c>
      <c r="AE264" s="90">
        <v>2.6114069524999999E-2</v>
      </c>
      <c r="AF264" s="91">
        <v>1.8209920442792755E-2</v>
      </c>
      <c r="AG264" s="89">
        <v>3.39119617E-2</v>
      </c>
      <c r="AH264" s="90">
        <v>0.162280497685</v>
      </c>
      <c r="AI264" s="91">
        <v>3.9479788622426536E-2</v>
      </c>
      <c r="AJ264" s="92">
        <v>0</v>
      </c>
      <c r="AK264" s="93">
        <v>0</v>
      </c>
      <c r="AL264" s="93">
        <v>0</v>
      </c>
    </row>
    <row r="265" spans="1:38" ht="13" x14ac:dyDescent="0.3">
      <c r="A265" s="71">
        <v>1981</v>
      </c>
      <c r="B265" s="718">
        <v>20</v>
      </c>
      <c r="C265" s="89">
        <v>36.988320119999997</v>
      </c>
      <c r="D265" s="90">
        <v>65.779228747999994</v>
      </c>
      <c r="E265" s="91">
        <v>44.379715380294073</v>
      </c>
      <c r="F265" s="89">
        <v>5.0404276799999996</v>
      </c>
      <c r="G265" s="90">
        <v>8.4462479609999992</v>
      </c>
      <c r="H265" s="91">
        <v>3.1800080743666341</v>
      </c>
      <c r="I265" s="89">
        <v>2.9706637200000001</v>
      </c>
      <c r="J265" s="90">
        <v>3.0677910009999998</v>
      </c>
      <c r="K265" s="91">
        <v>6.8171855540991162</v>
      </c>
      <c r="L265" s="89">
        <v>2.5102869999999999E-2</v>
      </c>
      <c r="M265" s="90">
        <v>6.38559135E-2</v>
      </c>
      <c r="N265" s="91">
        <v>0.10933590819614594</v>
      </c>
      <c r="O265" s="89">
        <v>4.7443415231340769E-2</v>
      </c>
      <c r="P265" s="90">
        <v>8.7901509878419451E-2</v>
      </c>
      <c r="Q265" s="91">
        <v>9.8496493835135174E-2</v>
      </c>
      <c r="R265" s="89">
        <v>3.3697994596420131E-2</v>
      </c>
      <c r="S265" s="90">
        <v>3.6455973995271868E-2</v>
      </c>
      <c r="T265" s="91">
        <v>9.9456165637900745E-2</v>
      </c>
      <c r="U265" s="89">
        <v>2.5611617999999999E-2</v>
      </c>
      <c r="V265" s="90">
        <v>6.3510449194999999E-2</v>
      </c>
      <c r="W265" s="91">
        <v>3.2927585300529638E-2</v>
      </c>
      <c r="X265" s="89">
        <v>1.7547795999999999E-3</v>
      </c>
      <c r="Y265" s="90">
        <v>6.4157391900000003E-3</v>
      </c>
      <c r="Z265" s="91">
        <v>1.985762623928643E-3</v>
      </c>
      <c r="AA265" s="89">
        <v>0.1543731911</v>
      </c>
      <c r="AB265" s="90">
        <v>0.23255417064</v>
      </c>
      <c r="AC265" s="91">
        <v>0.12454122204680039</v>
      </c>
      <c r="AD265" s="89">
        <v>3.9779443499999997E-2</v>
      </c>
      <c r="AE265" s="90">
        <v>2.7670251034999999E-2</v>
      </c>
      <c r="AF265" s="91">
        <v>1.8351468383700775E-2</v>
      </c>
      <c r="AG265" s="89">
        <v>3.4979497900000003E-2</v>
      </c>
      <c r="AH265" s="90">
        <v>0.171547822755</v>
      </c>
      <c r="AI265" s="91">
        <v>4.1884192623464801E-2</v>
      </c>
      <c r="AJ265" s="92">
        <v>0</v>
      </c>
      <c r="AK265" s="93">
        <v>0</v>
      </c>
      <c r="AL265" s="93">
        <v>0</v>
      </c>
    </row>
    <row r="266" spans="1:38" ht="13" x14ac:dyDescent="0.3">
      <c r="A266" s="71">
        <v>1981</v>
      </c>
      <c r="B266" s="718">
        <v>21</v>
      </c>
      <c r="C266" s="89">
        <v>37.798267729999999</v>
      </c>
      <c r="D266" s="90">
        <v>68.885933351000006</v>
      </c>
      <c r="E266" s="91">
        <v>43.956762112892527</v>
      </c>
      <c r="F266" s="89">
        <v>5.2057719899999997</v>
      </c>
      <c r="G266" s="90">
        <v>8.9363890129999994</v>
      </c>
      <c r="H266" s="91">
        <v>3.1981239465208731</v>
      </c>
      <c r="I266" s="89">
        <v>3.0345429199999998</v>
      </c>
      <c r="J266" s="90">
        <v>3.111779383</v>
      </c>
      <c r="K266" s="91">
        <v>6.8715616050732375</v>
      </c>
      <c r="L266" s="89">
        <v>2.4228880000000001E-2</v>
      </c>
      <c r="M266" s="90">
        <v>6.2931177500000005E-2</v>
      </c>
      <c r="N266" s="91">
        <v>0.10991319553728653</v>
      </c>
      <c r="O266" s="89">
        <v>4.7443415231340769E-2</v>
      </c>
      <c r="P266" s="90">
        <v>8.7901509878419451E-2</v>
      </c>
      <c r="Q266" s="91">
        <v>9.879544499941896E-2</v>
      </c>
      <c r="R266" s="89">
        <v>3.3697994596420131E-2</v>
      </c>
      <c r="S266" s="90">
        <v>3.6455973995271868E-2</v>
      </c>
      <c r="T266" s="91">
        <v>0.10075327741978256</v>
      </c>
      <c r="U266" s="89">
        <v>2.6458985899999999E-2</v>
      </c>
      <c r="V266" s="90">
        <v>6.7446286420000001E-2</v>
      </c>
      <c r="W266" s="91">
        <v>3.5941865984522807E-2</v>
      </c>
      <c r="X266" s="89">
        <v>1.8139103000000001E-3</v>
      </c>
      <c r="Y266" s="90">
        <v>6.6855934249999997E-3</v>
      </c>
      <c r="Z266" s="91">
        <v>1.9970740720367522E-3</v>
      </c>
      <c r="AA266" s="89">
        <v>0.159507853</v>
      </c>
      <c r="AB266" s="90">
        <v>0.246648044575</v>
      </c>
      <c r="AC266" s="91">
        <v>0.11897232967744731</v>
      </c>
      <c r="AD266" s="89">
        <v>4.1091033499999999E-2</v>
      </c>
      <c r="AE266" s="90">
        <v>2.9380658495E-2</v>
      </c>
      <c r="AF266" s="91">
        <v>1.8213509741642382E-2</v>
      </c>
      <c r="AG266" s="89">
        <v>3.6138378800000003E-2</v>
      </c>
      <c r="AH266" s="90">
        <v>0.181757783225</v>
      </c>
      <c r="AI266" s="91">
        <v>4.2813402640587445E-2</v>
      </c>
      <c r="AJ266" s="92">
        <v>0</v>
      </c>
      <c r="AK266" s="93">
        <v>0</v>
      </c>
      <c r="AL266" s="93">
        <v>0</v>
      </c>
    </row>
    <row r="267" spans="1:38" ht="13" x14ac:dyDescent="0.3">
      <c r="A267" s="71">
        <v>1981</v>
      </c>
      <c r="B267" s="718">
        <v>22</v>
      </c>
      <c r="C267" s="89">
        <v>38.644021889999998</v>
      </c>
      <c r="D267" s="90">
        <v>72.272434474500002</v>
      </c>
      <c r="E267" s="91">
        <v>43.668490695078134</v>
      </c>
      <c r="F267" s="89">
        <v>5.3689498899999997</v>
      </c>
      <c r="G267" s="90">
        <v>9.4676973714999999</v>
      </c>
      <c r="H267" s="91">
        <v>3.2247738537876791</v>
      </c>
      <c r="I267" s="89">
        <v>3.0967429900000001</v>
      </c>
      <c r="J267" s="90">
        <v>3.1594069829999998</v>
      </c>
      <c r="K267" s="91">
        <v>6.9441553344351528</v>
      </c>
      <c r="L267" s="89">
        <v>2.3317709999999998E-2</v>
      </c>
      <c r="M267" s="90">
        <v>6.2003713000000002E-2</v>
      </c>
      <c r="N267" s="91">
        <v>0.10958062958236164</v>
      </c>
      <c r="O267" s="89">
        <v>4.7443415231340769E-2</v>
      </c>
      <c r="P267" s="90">
        <v>8.7901509878419451E-2</v>
      </c>
      <c r="Q267" s="91">
        <v>9.8689634212443186E-2</v>
      </c>
      <c r="R267" s="89">
        <v>3.3697994596420131E-2</v>
      </c>
      <c r="S267" s="90">
        <v>3.6455973995271868E-2</v>
      </c>
      <c r="T267" s="91">
        <v>9.9911258527530591E-2</v>
      </c>
      <c r="U267" s="89">
        <v>2.7347223100000002E-2</v>
      </c>
      <c r="V267" s="90">
        <v>7.1782964025000007E-2</v>
      </c>
      <c r="W267" s="91">
        <v>3.8626965920307649E-2</v>
      </c>
      <c r="X267" s="89">
        <v>1.8746989E-3</v>
      </c>
      <c r="Y267" s="90">
        <v>6.97659813E-3</v>
      </c>
      <c r="Z267" s="91">
        <v>2.0137131896910787E-3</v>
      </c>
      <c r="AA267" s="89">
        <v>0.1647875989</v>
      </c>
      <c r="AB267" s="90">
        <v>0.262074688615</v>
      </c>
      <c r="AC267" s="91">
        <v>0.12167792056630221</v>
      </c>
      <c r="AD267" s="89">
        <v>4.24696746E-2</v>
      </c>
      <c r="AE267" s="90">
        <v>3.1260009409999998E-2</v>
      </c>
      <c r="AF267" s="91">
        <v>1.8080300838536543E-2</v>
      </c>
      <c r="AG267" s="89">
        <v>3.7354027999999997E-2</v>
      </c>
      <c r="AH267" s="90">
        <v>0.19299072976000001</v>
      </c>
      <c r="AI267" s="91">
        <v>4.2609384230035539E-2</v>
      </c>
      <c r="AJ267" s="92">
        <v>0</v>
      </c>
      <c r="AK267" s="93">
        <v>0</v>
      </c>
      <c r="AL267" s="93">
        <v>0</v>
      </c>
    </row>
    <row r="268" spans="1:38" ht="13" x14ac:dyDescent="0.3">
      <c r="A268" s="71">
        <v>1981</v>
      </c>
      <c r="B268" s="718">
        <v>23</v>
      </c>
      <c r="C268" s="89">
        <v>39.205713680000002</v>
      </c>
      <c r="D268" s="90">
        <v>75.621887240999996</v>
      </c>
      <c r="E268" s="91">
        <v>44.239466944394337</v>
      </c>
      <c r="F268" s="89">
        <v>5.5238360699999998</v>
      </c>
      <c r="G268" s="90">
        <v>10.0811567885</v>
      </c>
      <c r="H268" s="91">
        <v>3.2385199244329503</v>
      </c>
      <c r="I268" s="89">
        <v>3.0849499699999998</v>
      </c>
      <c r="J268" s="90">
        <v>3.2089458120000001</v>
      </c>
      <c r="K268" s="91">
        <v>6.9537870947012284</v>
      </c>
      <c r="L268" s="89">
        <v>1.7156660000000001E-2</v>
      </c>
      <c r="M268" s="90">
        <v>5.5872653000000001E-2</v>
      </c>
      <c r="N268" s="91">
        <v>0.11048398647952437</v>
      </c>
      <c r="O268" s="89">
        <v>4.7443415231340769E-2</v>
      </c>
      <c r="P268" s="90">
        <v>8.7901509878419451E-2</v>
      </c>
      <c r="Q268" s="91">
        <v>9.9878885535374454E-2</v>
      </c>
      <c r="R268" s="89">
        <v>3.3697994596420131E-2</v>
      </c>
      <c r="S268" s="90">
        <v>3.6455973995271868E-2</v>
      </c>
      <c r="T268" s="91">
        <v>0.10226030190820969</v>
      </c>
      <c r="U268" s="89">
        <v>2.8500491199999999E-2</v>
      </c>
      <c r="V268" s="90">
        <v>7.6999817575000004E-2</v>
      </c>
      <c r="W268" s="91">
        <v>3.870085757801707E-2</v>
      </c>
      <c r="X268" s="89">
        <v>1.9545895999999998E-3</v>
      </c>
      <c r="Y268" s="90">
        <v>7.3189695749999997E-3</v>
      </c>
      <c r="Z268" s="91">
        <v>2.0222966761144624E-3</v>
      </c>
      <c r="AA268" s="89">
        <v>0.1713535793</v>
      </c>
      <c r="AB268" s="90">
        <v>0.28042454429000002</v>
      </c>
      <c r="AC268" s="91">
        <v>0.11105978344747665</v>
      </c>
      <c r="AD268" s="89">
        <v>4.4259199999999999E-2</v>
      </c>
      <c r="AE268" s="90">
        <v>3.3503182729999997E-2</v>
      </c>
      <c r="AF268" s="91">
        <v>1.8126331394371375E-2</v>
      </c>
      <c r="AG268" s="89">
        <v>3.89311346E-2</v>
      </c>
      <c r="AH268" s="90">
        <v>0.20648146292</v>
      </c>
      <c r="AI268" s="91">
        <v>4.2856082913888718E-2</v>
      </c>
      <c r="AJ268" s="92">
        <v>0</v>
      </c>
      <c r="AK268" s="93">
        <v>0</v>
      </c>
      <c r="AL268" s="93">
        <v>0</v>
      </c>
    </row>
    <row r="269" spans="1:38" ht="13" x14ac:dyDescent="0.3">
      <c r="A269" s="71">
        <v>1981</v>
      </c>
      <c r="B269" s="718">
        <v>24</v>
      </c>
      <c r="C269" s="89">
        <v>42.972102399999997</v>
      </c>
      <c r="D269" s="90">
        <v>84.884820337500003</v>
      </c>
      <c r="E269" s="91">
        <v>44.135565845560009</v>
      </c>
      <c r="F269" s="89">
        <v>5.8652726399999997</v>
      </c>
      <c r="G269" s="90">
        <v>10.953444661000001</v>
      </c>
      <c r="H269" s="91">
        <v>3.2632992914213532</v>
      </c>
      <c r="I269" s="89">
        <v>3.33435368</v>
      </c>
      <c r="J269" s="90">
        <v>3.620969498</v>
      </c>
      <c r="K269" s="91">
        <v>7.0140315520264211</v>
      </c>
      <c r="L269" s="89">
        <v>1.5861469999999999E-2</v>
      </c>
      <c r="M269" s="90">
        <v>5.4531360000000001E-2</v>
      </c>
      <c r="N269" s="91">
        <v>0.11078730112127996</v>
      </c>
      <c r="O269" s="89">
        <v>4.7443415231340769E-2</v>
      </c>
      <c r="P269" s="90">
        <v>8.7901509878419451E-2</v>
      </c>
      <c r="Q269" s="91">
        <v>0.10038738749745661</v>
      </c>
      <c r="R269" s="89">
        <v>3.3697994596420131E-2</v>
      </c>
      <c r="S269" s="90">
        <v>3.6455973995271868E-2</v>
      </c>
      <c r="T269" s="91">
        <v>0.10291506877380979</v>
      </c>
      <c r="U269" s="89">
        <v>3.0591123299999998E-2</v>
      </c>
      <c r="V269" s="90">
        <v>8.3540487694999999E-2</v>
      </c>
      <c r="W269" s="91">
        <v>4.0974989932158958E-2</v>
      </c>
      <c r="X269" s="89">
        <v>2.0931371000000002E-3</v>
      </c>
      <c r="Y269" s="90">
        <v>7.8608127200000006E-3</v>
      </c>
      <c r="Z269" s="91">
        <v>2.0377710246360183E-3</v>
      </c>
      <c r="AA269" s="89">
        <v>0.18261631449999999</v>
      </c>
      <c r="AB269" s="90">
        <v>0.30306852339000001</v>
      </c>
      <c r="AC269" s="91">
        <v>0.10987962010523185</v>
      </c>
      <c r="AD269" s="89">
        <v>4.75230128E-2</v>
      </c>
      <c r="AE269" s="90">
        <v>3.6339978534999998E-2</v>
      </c>
      <c r="AF269" s="91">
        <v>1.8012958169001572E-2</v>
      </c>
      <c r="AG269" s="89">
        <v>4.1769861899999997E-2</v>
      </c>
      <c r="AH269" s="90">
        <v>0.22377281972499999</v>
      </c>
      <c r="AI269" s="91">
        <v>4.3246409340324983E-2</v>
      </c>
      <c r="AJ269" s="92">
        <v>0</v>
      </c>
      <c r="AK269" s="93">
        <v>0</v>
      </c>
      <c r="AL269" s="93">
        <v>0</v>
      </c>
    </row>
    <row r="270" spans="1:38" ht="13" x14ac:dyDescent="0.3">
      <c r="A270" s="71">
        <v>1981</v>
      </c>
      <c r="B270" s="718">
        <v>25</v>
      </c>
      <c r="C270" s="89">
        <v>42.972102399999997</v>
      </c>
      <c r="D270" s="90">
        <v>84.884820337500003</v>
      </c>
      <c r="E270" s="91">
        <v>44.47232433013793</v>
      </c>
      <c r="F270" s="89">
        <v>5.8652726399999997</v>
      </c>
      <c r="G270" s="90">
        <v>10.953444661000001</v>
      </c>
      <c r="H270" s="91">
        <v>3.2866897968790827</v>
      </c>
      <c r="I270" s="89">
        <v>3.33435368</v>
      </c>
      <c r="J270" s="90">
        <v>3.620969498</v>
      </c>
      <c r="K270" s="91">
        <v>7.043122816134801</v>
      </c>
      <c r="L270" s="89">
        <v>1.5861469999999999E-2</v>
      </c>
      <c r="M270" s="90">
        <v>5.4531360000000001E-2</v>
      </c>
      <c r="N270" s="91">
        <v>0.11131715660111495</v>
      </c>
      <c r="O270" s="89">
        <v>4.7443415231340769E-2</v>
      </c>
      <c r="P270" s="90">
        <v>8.7901509878419451E-2</v>
      </c>
      <c r="Q270" s="91">
        <v>0.10145555857126122</v>
      </c>
      <c r="R270" s="89">
        <v>3.3697994596420131E-2</v>
      </c>
      <c r="S270" s="90">
        <v>3.6455973995271868E-2</v>
      </c>
      <c r="T270" s="91">
        <v>0.10405928752263655</v>
      </c>
      <c r="U270" s="89">
        <v>3.0591123299999998E-2</v>
      </c>
      <c r="V270" s="90">
        <v>8.3540487694999999E-2</v>
      </c>
      <c r="W270" s="91">
        <v>4.1486681761462425E-2</v>
      </c>
      <c r="X270" s="89">
        <v>2.0931371000000002E-3</v>
      </c>
      <c r="Y270" s="90">
        <v>7.8608127200000006E-3</v>
      </c>
      <c r="Z270" s="91">
        <v>2.052355182308794E-3</v>
      </c>
      <c r="AA270" s="89">
        <v>0.18261631449999999</v>
      </c>
      <c r="AB270" s="90">
        <v>0.30306852339000001</v>
      </c>
      <c r="AC270" s="91">
        <v>0.11022473996107861</v>
      </c>
      <c r="AD270" s="89">
        <v>4.75230128E-2</v>
      </c>
      <c r="AE270" s="90">
        <v>3.6339978534999998E-2</v>
      </c>
      <c r="AF270" s="91">
        <v>1.8061423355526924E-2</v>
      </c>
      <c r="AG270" s="89">
        <v>4.1769861899999997E-2</v>
      </c>
      <c r="AH270" s="90">
        <v>0.22377281972499999</v>
      </c>
      <c r="AI270" s="91">
        <v>4.3556039175893978E-2</v>
      </c>
      <c r="AJ270" s="92">
        <v>0</v>
      </c>
      <c r="AK270" s="93">
        <v>0</v>
      </c>
      <c r="AL270" s="93">
        <v>0</v>
      </c>
    </row>
    <row r="271" spans="1:38" ht="13" x14ac:dyDescent="0.3">
      <c r="A271" s="71">
        <v>1981</v>
      </c>
      <c r="B271" s="718">
        <v>26</v>
      </c>
      <c r="C271" s="89">
        <v>42.972102399999997</v>
      </c>
      <c r="D271" s="90">
        <v>84.884820337500003</v>
      </c>
      <c r="E271" s="91">
        <v>44.707079045784859</v>
      </c>
      <c r="F271" s="89">
        <v>5.8652726399999997</v>
      </c>
      <c r="G271" s="90">
        <v>10.953444661000001</v>
      </c>
      <c r="H271" s="91">
        <v>3.3014504697174973</v>
      </c>
      <c r="I271" s="89">
        <v>3.33435368</v>
      </c>
      <c r="J271" s="90">
        <v>3.620969498</v>
      </c>
      <c r="K271" s="91">
        <v>7.0599369282491136</v>
      </c>
      <c r="L271" s="89">
        <v>1.5861469999999999E-2</v>
      </c>
      <c r="M271" s="90">
        <v>5.4531360000000001E-2</v>
      </c>
      <c r="N271" s="91">
        <v>0.11164996418338861</v>
      </c>
      <c r="O271" s="89">
        <v>4.7443415231340769E-2</v>
      </c>
      <c r="P271" s="90">
        <v>8.7901509878419451E-2</v>
      </c>
      <c r="Q271" s="91">
        <v>0.10209542221388662</v>
      </c>
      <c r="R271" s="89">
        <v>3.3697994596420131E-2</v>
      </c>
      <c r="S271" s="90">
        <v>3.6455973995271868E-2</v>
      </c>
      <c r="T271" s="91">
        <v>0.10477802489110839</v>
      </c>
      <c r="U271" s="89">
        <v>3.0591123299999998E-2</v>
      </c>
      <c r="V271" s="90">
        <v>8.3540487694999999E-2</v>
      </c>
      <c r="W271" s="91">
        <v>4.17549911683033E-2</v>
      </c>
      <c r="X271" s="89">
        <v>2.0931371000000002E-3</v>
      </c>
      <c r="Y271" s="90">
        <v>7.8608127200000006E-3</v>
      </c>
      <c r="Z271" s="91">
        <v>2.0615648898767202E-3</v>
      </c>
      <c r="AA271" s="89">
        <v>0.18261631449999999</v>
      </c>
      <c r="AB271" s="90">
        <v>0.30306852339000001</v>
      </c>
      <c r="AC271" s="91">
        <v>0.11070165100941676</v>
      </c>
      <c r="AD271" s="89">
        <v>4.75230128E-2</v>
      </c>
      <c r="AE271" s="90">
        <v>3.6339978534999998E-2</v>
      </c>
      <c r="AF271" s="91">
        <v>1.8138387648501269E-2</v>
      </c>
      <c r="AG271" s="89">
        <v>4.1769861899999997E-2</v>
      </c>
      <c r="AH271" s="90">
        <v>0.22377281972499999</v>
      </c>
      <c r="AI271" s="91">
        <v>4.3762871253177175E-2</v>
      </c>
      <c r="AJ271" s="92">
        <v>0</v>
      </c>
      <c r="AK271" s="93">
        <v>0</v>
      </c>
      <c r="AL271" s="93">
        <v>0</v>
      </c>
    </row>
    <row r="272" spans="1:38" ht="13" x14ac:dyDescent="0.3">
      <c r="A272" s="71">
        <v>1981</v>
      </c>
      <c r="B272" s="718">
        <v>27</v>
      </c>
      <c r="C272" s="89">
        <v>42.972102399999997</v>
      </c>
      <c r="D272" s="90">
        <v>84.884820337500003</v>
      </c>
      <c r="E272" s="91">
        <v>44.892662375893742</v>
      </c>
      <c r="F272" s="89">
        <v>5.8652726399999997</v>
      </c>
      <c r="G272" s="90">
        <v>10.953444661000001</v>
      </c>
      <c r="H272" s="91">
        <v>3.3136092358055866</v>
      </c>
      <c r="I272" s="89">
        <v>3.33435368</v>
      </c>
      <c r="J272" s="90">
        <v>3.620969498</v>
      </c>
      <c r="K272" s="91">
        <v>7.0743832187445603</v>
      </c>
      <c r="L272" s="89">
        <v>1.5861469999999999E-2</v>
      </c>
      <c r="M272" s="90">
        <v>5.4531360000000001E-2</v>
      </c>
      <c r="N272" s="91">
        <v>0.11192484635535892</v>
      </c>
      <c r="O272" s="89">
        <v>4.7443415231340769E-2</v>
      </c>
      <c r="P272" s="90">
        <v>8.7901509878419451E-2</v>
      </c>
      <c r="Q272" s="91">
        <v>0.1026358517784953</v>
      </c>
      <c r="R272" s="89">
        <v>3.3697994596420131E-2</v>
      </c>
      <c r="S272" s="90">
        <v>3.6455973995271868E-2</v>
      </c>
      <c r="T272" s="91">
        <v>0.10537175665946094</v>
      </c>
      <c r="U272" s="89">
        <v>3.0591123299999998E-2</v>
      </c>
      <c r="V272" s="90">
        <v>8.3540487694999999E-2</v>
      </c>
      <c r="W272" s="91">
        <v>4.2026651578683072E-2</v>
      </c>
      <c r="X272" s="89">
        <v>2.0931371000000002E-3</v>
      </c>
      <c r="Y272" s="90">
        <v>7.8608127200000006E-3</v>
      </c>
      <c r="Z272" s="91">
        <v>2.0691511128335636E-3</v>
      </c>
      <c r="AA272" s="89">
        <v>0.18261631449999999</v>
      </c>
      <c r="AB272" s="90">
        <v>0.30306852339000001</v>
      </c>
      <c r="AC272" s="91">
        <v>0.11108656140071541</v>
      </c>
      <c r="AD272" s="89">
        <v>4.75230128E-2</v>
      </c>
      <c r="AE272" s="90">
        <v>3.6339978534999998E-2</v>
      </c>
      <c r="AF272" s="91">
        <v>1.8199783478395518E-2</v>
      </c>
      <c r="AG272" s="89">
        <v>4.1769861899999997E-2</v>
      </c>
      <c r="AH272" s="90">
        <v>0.22377281972499999</v>
      </c>
      <c r="AI272" s="91">
        <v>4.3940777273192524E-2</v>
      </c>
      <c r="AJ272" s="92">
        <v>0</v>
      </c>
      <c r="AK272" s="93">
        <v>0</v>
      </c>
      <c r="AL272" s="93">
        <v>0</v>
      </c>
    </row>
    <row r="273" spans="1:38" ht="13" x14ac:dyDescent="0.3">
      <c r="A273" s="71">
        <v>1981</v>
      </c>
      <c r="B273" s="718">
        <v>28</v>
      </c>
      <c r="C273" s="89">
        <v>42.972102399999997</v>
      </c>
      <c r="D273" s="90">
        <v>84.884820337500003</v>
      </c>
      <c r="E273" s="91">
        <v>45.048426629736348</v>
      </c>
      <c r="F273" s="89">
        <v>5.8652726399999997</v>
      </c>
      <c r="G273" s="90">
        <v>10.953444661000001</v>
      </c>
      <c r="H273" s="91">
        <v>3.3246726212101327</v>
      </c>
      <c r="I273" s="89">
        <v>3.33435368</v>
      </c>
      <c r="J273" s="90">
        <v>3.620969498</v>
      </c>
      <c r="K273" s="91">
        <v>7.088502013671012</v>
      </c>
      <c r="L273" s="89">
        <v>1.5861469999999999E-2</v>
      </c>
      <c r="M273" s="90">
        <v>5.4531360000000001E-2</v>
      </c>
      <c r="N273" s="91">
        <v>0.11217655920796445</v>
      </c>
      <c r="O273" s="89">
        <v>4.7443415231340769E-2</v>
      </c>
      <c r="P273" s="90">
        <v>8.7901509878419451E-2</v>
      </c>
      <c r="Q273" s="91">
        <v>0.10314940337079503</v>
      </c>
      <c r="R273" s="89">
        <v>3.3697994596420131E-2</v>
      </c>
      <c r="S273" s="90">
        <v>3.6455973995271868E-2</v>
      </c>
      <c r="T273" s="91">
        <v>0.10591545141129403</v>
      </c>
      <c r="U273" s="89">
        <v>3.0591123299999998E-2</v>
      </c>
      <c r="V273" s="90">
        <v>8.3540487694999999E-2</v>
      </c>
      <c r="W273" s="91">
        <v>4.2356326069816957E-2</v>
      </c>
      <c r="X273" s="89">
        <v>2.0931371000000002E-3</v>
      </c>
      <c r="Y273" s="90">
        <v>7.8608127200000006E-3</v>
      </c>
      <c r="Z273" s="91">
        <v>2.0760426723002027E-3</v>
      </c>
      <c r="AA273" s="89">
        <v>0.18261631449999999</v>
      </c>
      <c r="AB273" s="90">
        <v>0.30306852339000001</v>
      </c>
      <c r="AC273" s="91">
        <v>0.11142267028306133</v>
      </c>
      <c r="AD273" s="89">
        <v>4.75230128E-2</v>
      </c>
      <c r="AE273" s="90">
        <v>3.6339978534999998E-2</v>
      </c>
      <c r="AF273" s="91">
        <v>1.8252339179066848E-2</v>
      </c>
      <c r="AG273" s="89">
        <v>4.1769861899999997E-2</v>
      </c>
      <c r="AH273" s="90">
        <v>0.22377281972499999</v>
      </c>
      <c r="AI273" s="91">
        <v>4.411487782738692E-2</v>
      </c>
      <c r="AJ273" s="92">
        <v>0</v>
      </c>
      <c r="AK273" s="93">
        <v>0</v>
      </c>
      <c r="AL273" s="93">
        <v>0</v>
      </c>
    </row>
    <row r="274" spans="1:38" ht="13" x14ac:dyDescent="0.3">
      <c r="A274" s="71">
        <v>1981</v>
      </c>
      <c r="B274" s="718">
        <v>29</v>
      </c>
      <c r="C274" s="89">
        <v>42.972102399999997</v>
      </c>
      <c r="D274" s="90">
        <v>84.884820337500003</v>
      </c>
      <c r="E274" s="91">
        <v>45.19594803307475</v>
      </c>
      <c r="F274" s="89">
        <v>5.8652726399999997</v>
      </c>
      <c r="G274" s="90">
        <v>10.953444661000001</v>
      </c>
      <c r="H274" s="91">
        <v>3.3350274434344991</v>
      </c>
      <c r="I274" s="89">
        <v>3.33435368</v>
      </c>
      <c r="J274" s="90">
        <v>3.620969498</v>
      </c>
      <c r="K274" s="91">
        <v>7.1014284749685448</v>
      </c>
      <c r="L274" s="89">
        <v>1.5861469999999999E-2</v>
      </c>
      <c r="M274" s="90">
        <v>5.4531360000000001E-2</v>
      </c>
      <c r="N274" s="91">
        <v>0.11241013831676262</v>
      </c>
      <c r="O274" s="89">
        <v>4.7443415231340769E-2</v>
      </c>
      <c r="P274" s="90">
        <v>8.7901509878419451E-2</v>
      </c>
      <c r="Q274" s="91">
        <v>0.10362356973215907</v>
      </c>
      <c r="R274" s="89">
        <v>3.3697994596420131E-2</v>
      </c>
      <c r="S274" s="90">
        <v>3.6455973995271868E-2</v>
      </c>
      <c r="T274" s="91">
        <v>0.10641969145479133</v>
      </c>
      <c r="U274" s="89">
        <v>3.0591123299999998E-2</v>
      </c>
      <c r="V274" s="90">
        <v>8.3540487694999999E-2</v>
      </c>
      <c r="W274" s="91">
        <v>4.2644640423055442E-2</v>
      </c>
      <c r="X274" s="89">
        <v>2.0931371000000002E-3</v>
      </c>
      <c r="Y274" s="90">
        <v>7.8608127200000006E-3</v>
      </c>
      <c r="Z274" s="91">
        <v>2.082503549009978E-3</v>
      </c>
      <c r="AA274" s="89">
        <v>0.18261631449999999</v>
      </c>
      <c r="AB274" s="90">
        <v>0.30306852339000001</v>
      </c>
      <c r="AC274" s="91">
        <v>0.11174131666588173</v>
      </c>
      <c r="AD274" s="89">
        <v>4.75230128E-2</v>
      </c>
      <c r="AE274" s="90">
        <v>3.6339978534999998E-2</v>
      </c>
      <c r="AF274" s="91">
        <v>1.8302468496228963E-2</v>
      </c>
      <c r="AG274" s="89">
        <v>4.1769861899999997E-2</v>
      </c>
      <c r="AH274" s="90">
        <v>0.22377281972499999</v>
      </c>
      <c r="AI274" s="91">
        <v>4.4274957781919221E-2</v>
      </c>
      <c r="AJ274" s="92">
        <v>0</v>
      </c>
      <c r="AK274" s="93">
        <v>0</v>
      </c>
      <c r="AL274" s="93">
        <v>0</v>
      </c>
    </row>
    <row r="275" spans="1:38" ht="13" x14ac:dyDescent="0.3">
      <c r="A275" s="71">
        <v>1981</v>
      </c>
      <c r="B275" s="718">
        <v>30</v>
      </c>
      <c r="C275" s="89">
        <v>42.972102399999997</v>
      </c>
      <c r="D275" s="90">
        <v>84.884820337500003</v>
      </c>
      <c r="E275" s="91">
        <v>43.745102822787821</v>
      </c>
      <c r="F275" s="89">
        <v>5.8652726399999997</v>
      </c>
      <c r="G275" s="90">
        <v>10.953444661000001</v>
      </c>
      <c r="H275" s="91">
        <v>3.209236649579791</v>
      </c>
      <c r="I275" s="89">
        <v>3.33435368</v>
      </c>
      <c r="J275" s="90">
        <v>3.620969498</v>
      </c>
      <c r="K275" s="91">
        <v>6.9928070707322529</v>
      </c>
      <c r="L275" s="89">
        <v>1.5861469999999999E-2</v>
      </c>
      <c r="M275" s="90">
        <v>5.4531360000000001E-2</v>
      </c>
      <c r="N275" s="91">
        <v>0.11223219345787647</v>
      </c>
      <c r="O275" s="89">
        <v>4.7443415231340769E-2</v>
      </c>
      <c r="P275" s="90">
        <v>8.7901509878419451E-2</v>
      </c>
      <c r="Q275" s="91">
        <v>0.10193042637454454</v>
      </c>
      <c r="R275" s="89">
        <v>3.3697994596420131E-2</v>
      </c>
      <c r="S275" s="90">
        <v>3.6455973995271868E-2</v>
      </c>
      <c r="T275" s="91">
        <v>0.10688113699878544</v>
      </c>
      <c r="U275" s="89">
        <v>3.0591123299999998E-2</v>
      </c>
      <c r="V275" s="90">
        <v>8.3540487694999999E-2</v>
      </c>
      <c r="W275" s="91">
        <v>4.4037136412564654E-2</v>
      </c>
      <c r="X275" s="89">
        <v>2.0931371000000002E-3</v>
      </c>
      <c r="Y275" s="90">
        <v>7.8608127200000006E-3</v>
      </c>
      <c r="Z275" s="91">
        <v>2.0039502352463563E-3</v>
      </c>
      <c r="AA275" s="89">
        <v>0.18261631449999999</v>
      </c>
      <c r="AB275" s="90">
        <v>0.30306852339000001</v>
      </c>
      <c r="AC275" s="91">
        <v>0.10445395033631891</v>
      </c>
      <c r="AD275" s="89">
        <v>4.75230128E-2</v>
      </c>
      <c r="AE275" s="90">
        <v>3.6339978534999998E-2</v>
      </c>
      <c r="AF275" s="91">
        <v>1.7347163314707911E-2</v>
      </c>
      <c r="AG275" s="89">
        <v>4.1769861899999997E-2</v>
      </c>
      <c r="AH275" s="90">
        <v>0.22377281972499999</v>
      </c>
      <c r="AI275" s="91">
        <v>4.3683099322308565E-2</v>
      </c>
      <c r="AJ275" s="92">
        <v>0</v>
      </c>
      <c r="AK275" s="93">
        <v>0</v>
      </c>
      <c r="AL275" s="93">
        <v>0</v>
      </c>
    </row>
    <row r="276" spans="1:38" ht="13" x14ac:dyDescent="0.3">
      <c r="A276" s="71">
        <v>1981</v>
      </c>
      <c r="B276" s="718">
        <v>31</v>
      </c>
      <c r="C276" s="89">
        <v>42.972102399999997</v>
      </c>
      <c r="D276" s="90">
        <v>84.884820337500003</v>
      </c>
      <c r="E276" s="91">
        <v>43.745102822787821</v>
      </c>
      <c r="F276" s="89">
        <v>5.8652726399999997</v>
      </c>
      <c r="G276" s="90">
        <v>10.953444661000001</v>
      </c>
      <c r="H276" s="91">
        <v>3.209236649579791</v>
      </c>
      <c r="I276" s="89">
        <v>3.33435368</v>
      </c>
      <c r="J276" s="90">
        <v>3.620969498</v>
      </c>
      <c r="K276" s="91">
        <v>6.9928070707322529</v>
      </c>
      <c r="L276" s="89">
        <v>1.5861469999999999E-2</v>
      </c>
      <c r="M276" s="90">
        <v>5.4531360000000001E-2</v>
      </c>
      <c r="N276" s="91">
        <v>0.11223219345787647</v>
      </c>
      <c r="O276" s="89">
        <v>4.7443415231340769E-2</v>
      </c>
      <c r="P276" s="90">
        <v>8.7901509878419451E-2</v>
      </c>
      <c r="Q276" s="91">
        <v>0.10193042637454454</v>
      </c>
      <c r="R276" s="89">
        <v>3.3697994596420131E-2</v>
      </c>
      <c r="S276" s="90">
        <v>3.6455973995271868E-2</v>
      </c>
      <c r="T276" s="91">
        <v>0.10688113699878544</v>
      </c>
      <c r="U276" s="89">
        <v>3.0591123299999998E-2</v>
      </c>
      <c r="V276" s="90">
        <v>8.3540487694999999E-2</v>
      </c>
      <c r="W276" s="91">
        <v>4.4037136412564654E-2</v>
      </c>
      <c r="X276" s="89">
        <v>2.0931371000000002E-3</v>
      </c>
      <c r="Y276" s="90">
        <v>7.8608127200000006E-3</v>
      </c>
      <c r="Z276" s="91">
        <v>2.0039502352463563E-3</v>
      </c>
      <c r="AA276" s="89">
        <v>0.18261631449999999</v>
      </c>
      <c r="AB276" s="90">
        <v>0.30306852339000001</v>
      </c>
      <c r="AC276" s="91">
        <v>0.10445395033631891</v>
      </c>
      <c r="AD276" s="89">
        <v>4.75230128E-2</v>
      </c>
      <c r="AE276" s="90">
        <v>3.6339978534999998E-2</v>
      </c>
      <c r="AF276" s="91">
        <v>1.7347163314707911E-2</v>
      </c>
      <c r="AG276" s="89">
        <v>4.1769861899999997E-2</v>
      </c>
      <c r="AH276" s="90">
        <v>0.22377281972499999</v>
      </c>
      <c r="AI276" s="91">
        <v>4.3683099322308565E-2</v>
      </c>
      <c r="AJ276" s="94">
        <v>0</v>
      </c>
      <c r="AK276" s="95">
        <v>0</v>
      </c>
      <c r="AL276" s="95">
        <v>0</v>
      </c>
    </row>
    <row r="277" spans="1:38" ht="13" x14ac:dyDescent="0.3">
      <c r="A277" s="71">
        <v>1981</v>
      </c>
      <c r="B277" s="718">
        <v>32</v>
      </c>
      <c r="C277" s="89">
        <v>42.972102399999997</v>
      </c>
      <c r="D277" s="90">
        <v>84.884820337500003</v>
      </c>
      <c r="E277" s="91">
        <v>43.745102822787821</v>
      </c>
      <c r="F277" s="89">
        <v>5.8652726399999997</v>
      </c>
      <c r="G277" s="90">
        <v>10.953444661000001</v>
      </c>
      <c r="H277" s="91">
        <v>3.209236649579791</v>
      </c>
      <c r="I277" s="89">
        <v>3.33435368</v>
      </c>
      <c r="J277" s="90">
        <v>3.620969498</v>
      </c>
      <c r="K277" s="91">
        <v>6.9928070707322529</v>
      </c>
      <c r="L277" s="89">
        <v>1.5861469999999999E-2</v>
      </c>
      <c r="M277" s="90">
        <v>5.4531360000000001E-2</v>
      </c>
      <c r="N277" s="91">
        <v>0.11223219345787647</v>
      </c>
      <c r="O277" s="89">
        <v>4.7443415231340769E-2</v>
      </c>
      <c r="P277" s="90">
        <v>8.7901509878419451E-2</v>
      </c>
      <c r="Q277" s="91">
        <v>0.10193042637454454</v>
      </c>
      <c r="R277" s="89">
        <v>3.3697994596420131E-2</v>
      </c>
      <c r="S277" s="90">
        <v>3.6455973995271868E-2</v>
      </c>
      <c r="T277" s="91">
        <v>0.10688113699878544</v>
      </c>
      <c r="U277" s="89">
        <v>3.0591123299999998E-2</v>
      </c>
      <c r="V277" s="90">
        <v>8.3540487694999999E-2</v>
      </c>
      <c r="W277" s="91">
        <v>4.4037136412564654E-2</v>
      </c>
      <c r="X277" s="89">
        <v>2.0931371000000002E-3</v>
      </c>
      <c r="Y277" s="90">
        <v>7.8608127200000006E-3</v>
      </c>
      <c r="Z277" s="91">
        <v>2.0039502352463563E-3</v>
      </c>
      <c r="AA277" s="89">
        <v>0.18261631449999999</v>
      </c>
      <c r="AB277" s="90">
        <v>0.30306852339000001</v>
      </c>
      <c r="AC277" s="91">
        <v>0.10445395033631891</v>
      </c>
      <c r="AD277" s="89">
        <v>4.75230128E-2</v>
      </c>
      <c r="AE277" s="90">
        <v>3.6339978534999998E-2</v>
      </c>
      <c r="AF277" s="91">
        <v>1.7347163314707911E-2</v>
      </c>
      <c r="AG277" s="89">
        <v>4.1769861899999997E-2</v>
      </c>
      <c r="AH277" s="90">
        <v>0.22377281972499999</v>
      </c>
      <c r="AI277" s="91">
        <v>4.3683099322308565E-2</v>
      </c>
      <c r="AJ277" s="94">
        <v>0</v>
      </c>
      <c r="AK277" s="95">
        <v>0</v>
      </c>
      <c r="AL277" s="95">
        <v>0</v>
      </c>
    </row>
    <row r="278" spans="1:38" ht="13" x14ac:dyDescent="0.3">
      <c r="A278" s="71">
        <v>1981</v>
      </c>
      <c r="B278" s="718">
        <v>33</v>
      </c>
      <c r="C278" s="89">
        <v>42.972102399999997</v>
      </c>
      <c r="D278" s="90">
        <v>84.884820337500003</v>
      </c>
      <c r="E278" s="91">
        <v>43.745102822787821</v>
      </c>
      <c r="F278" s="89">
        <v>5.8652726399999997</v>
      </c>
      <c r="G278" s="90">
        <v>10.953444661000001</v>
      </c>
      <c r="H278" s="91">
        <v>3.209236649579791</v>
      </c>
      <c r="I278" s="89">
        <v>3.33435368</v>
      </c>
      <c r="J278" s="90">
        <v>3.620969498</v>
      </c>
      <c r="K278" s="91">
        <v>6.9928070707322529</v>
      </c>
      <c r="L278" s="89">
        <v>1.5861469999999999E-2</v>
      </c>
      <c r="M278" s="90">
        <v>5.4531360000000001E-2</v>
      </c>
      <c r="N278" s="91">
        <v>0.11223219345787647</v>
      </c>
      <c r="O278" s="89">
        <v>4.7443415231340769E-2</v>
      </c>
      <c r="P278" s="90">
        <v>8.7901509878419451E-2</v>
      </c>
      <c r="Q278" s="91">
        <v>0.10193042637454454</v>
      </c>
      <c r="R278" s="89">
        <v>3.3697994596420131E-2</v>
      </c>
      <c r="S278" s="90">
        <v>3.6455973995271868E-2</v>
      </c>
      <c r="T278" s="91">
        <v>0.10688113699878544</v>
      </c>
      <c r="U278" s="89">
        <v>3.0591123299999998E-2</v>
      </c>
      <c r="V278" s="90">
        <v>8.3540487694999999E-2</v>
      </c>
      <c r="W278" s="91">
        <v>4.4037136412564654E-2</v>
      </c>
      <c r="X278" s="89">
        <v>2.0931371000000002E-3</v>
      </c>
      <c r="Y278" s="90">
        <v>7.8608127200000006E-3</v>
      </c>
      <c r="Z278" s="91">
        <v>2.0039502352463563E-3</v>
      </c>
      <c r="AA278" s="89">
        <v>0.18261631449999999</v>
      </c>
      <c r="AB278" s="90">
        <v>0.30306852339000001</v>
      </c>
      <c r="AC278" s="91">
        <v>0.10445395033631891</v>
      </c>
      <c r="AD278" s="89">
        <v>4.75230128E-2</v>
      </c>
      <c r="AE278" s="90">
        <v>3.6339978534999998E-2</v>
      </c>
      <c r="AF278" s="91">
        <v>1.7347163314707911E-2</v>
      </c>
      <c r="AG278" s="89">
        <v>4.1769861899999997E-2</v>
      </c>
      <c r="AH278" s="90">
        <v>0.22377281972499999</v>
      </c>
      <c r="AI278" s="91">
        <v>4.3683099322308565E-2</v>
      </c>
      <c r="AJ278" s="94">
        <v>0</v>
      </c>
      <c r="AK278" s="95">
        <v>0</v>
      </c>
      <c r="AL278" s="95">
        <v>0</v>
      </c>
    </row>
    <row r="279" spans="1:38" ht="13" x14ac:dyDescent="0.3">
      <c r="A279" s="71">
        <v>1981</v>
      </c>
      <c r="B279" s="718">
        <v>34</v>
      </c>
      <c r="C279" s="89">
        <v>42.972102399999997</v>
      </c>
      <c r="D279" s="90">
        <v>84.884820337500003</v>
      </c>
      <c r="E279" s="91">
        <v>43.745102822787821</v>
      </c>
      <c r="F279" s="89">
        <v>5.8652726399999997</v>
      </c>
      <c r="G279" s="90">
        <v>10.953444661000001</v>
      </c>
      <c r="H279" s="91">
        <v>3.209236649579791</v>
      </c>
      <c r="I279" s="89">
        <v>3.33435368</v>
      </c>
      <c r="J279" s="90">
        <v>3.620969498</v>
      </c>
      <c r="K279" s="91">
        <v>6.9928070707322529</v>
      </c>
      <c r="L279" s="89">
        <v>1.5861469999999999E-2</v>
      </c>
      <c r="M279" s="90">
        <v>5.4531360000000001E-2</v>
      </c>
      <c r="N279" s="91">
        <v>0.11223219345787647</v>
      </c>
      <c r="O279" s="89">
        <v>4.7443415231340769E-2</v>
      </c>
      <c r="P279" s="90">
        <v>8.7901509878419451E-2</v>
      </c>
      <c r="Q279" s="91">
        <v>0.10193042637454454</v>
      </c>
      <c r="R279" s="89">
        <v>3.3697994596420131E-2</v>
      </c>
      <c r="S279" s="90">
        <v>3.6455973995271868E-2</v>
      </c>
      <c r="T279" s="91">
        <v>0.10688113699878544</v>
      </c>
      <c r="U279" s="89">
        <v>3.0591123299999998E-2</v>
      </c>
      <c r="V279" s="90">
        <v>8.3540487694999999E-2</v>
      </c>
      <c r="W279" s="91">
        <v>4.4037136412564654E-2</v>
      </c>
      <c r="X279" s="89">
        <v>2.0931371000000002E-3</v>
      </c>
      <c r="Y279" s="90">
        <v>7.8608127200000006E-3</v>
      </c>
      <c r="Z279" s="91">
        <v>2.0039502352463563E-3</v>
      </c>
      <c r="AA279" s="89">
        <v>0.18261631449999999</v>
      </c>
      <c r="AB279" s="90">
        <v>0.30306852339000001</v>
      </c>
      <c r="AC279" s="91">
        <v>0.10445395033631891</v>
      </c>
      <c r="AD279" s="89">
        <v>4.75230128E-2</v>
      </c>
      <c r="AE279" s="90">
        <v>3.6339978534999998E-2</v>
      </c>
      <c r="AF279" s="91">
        <v>1.7347163314707911E-2</v>
      </c>
      <c r="AG279" s="89">
        <v>4.1769861899999997E-2</v>
      </c>
      <c r="AH279" s="90">
        <v>0.22377281972499999</v>
      </c>
      <c r="AI279" s="91">
        <v>4.3683099322308565E-2</v>
      </c>
      <c r="AJ279" s="94">
        <v>0</v>
      </c>
      <c r="AK279" s="95">
        <v>0</v>
      </c>
      <c r="AL279" s="95">
        <v>0</v>
      </c>
    </row>
    <row r="280" spans="1:38" ht="13" x14ac:dyDescent="0.3">
      <c r="A280" s="71">
        <v>1981</v>
      </c>
      <c r="B280" s="718">
        <v>35</v>
      </c>
      <c r="C280" s="89">
        <v>42.972102399999997</v>
      </c>
      <c r="D280" s="90">
        <v>84.884820337500003</v>
      </c>
      <c r="E280" s="91">
        <v>43.745102822787821</v>
      </c>
      <c r="F280" s="89">
        <v>5.8652726399999997</v>
      </c>
      <c r="G280" s="90">
        <v>10.953444661000001</v>
      </c>
      <c r="H280" s="91">
        <v>3.209236649579791</v>
      </c>
      <c r="I280" s="89">
        <v>3.33435368</v>
      </c>
      <c r="J280" s="90">
        <v>3.620969498</v>
      </c>
      <c r="K280" s="91">
        <v>6.9928070707322529</v>
      </c>
      <c r="L280" s="89">
        <v>1.5861469999999999E-2</v>
      </c>
      <c r="M280" s="90">
        <v>5.4531360000000001E-2</v>
      </c>
      <c r="N280" s="91">
        <v>0.11223219345787647</v>
      </c>
      <c r="O280" s="89">
        <v>4.7443415231340769E-2</v>
      </c>
      <c r="P280" s="90">
        <v>8.7901509878419451E-2</v>
      </c>
      <c r="Q280" s="91">
        <v>0.10193042637454454</v>
      </c>
      <c r="R280" s="89">
        <v>3.3697994596420131E-2</v>
      </c>
      <c r="S280" s="90">
        <v>3.6455973995271868E-2</v>
      </c>
      <c r="T280" s="91">
        <v>0.10688113699878544</v>
      </c>
      <c r="U280" s="89">
        <v>3.0591123299999998E-2</v>
      </c>
      <c r="V280" s="90">
        <v>8.3540487694999999E-2</v>
      </c>
      <c r="W280" s="91">
        <v>4.4037136412564654E-2</v>
      </c>
      <c r="X280" s="89">
        <v>2.0931371000000002E-3</v>
      </c>
      <c r="Y280" s="90">
        <v>7.8608127200000006E-3</v>
      </c>
      <c r="Z280" s="91">
        <v>2.0039502352463563E-3</v>
      </c>
      <c r="AA280" s="89">
        <v>0.18261631449999999</v>
      </c>
      <c r="AB280" s="90">
        <v>0.30306852339000001</v>
      </c>
      <c r="AC280" s="91">
        <v>0.10445395033631891</v>
      </c>
      <c r="AD280" s="89">
        <v>4.75230128E-2</v>
      </c>
      <c r="AE280" s="90">
        <v>3.6339978534999998E-2</v>
      </c>
      <c r="AF280" s="91">
        <v>1.7347163314707911E-2</v>
      </c>
      <c r="AG280" s="89">
        <v>4.1769861899999997E-2</v>
      </c>
      <c r="AH280" s="90">
        <v>0.22377281972499999</v>
      </c>
      <c r="AI280" s="91">
        <v>4.3683099322308565E-2</v>
      </c>
      <c r="AJ280" s="94">
        <v>0</v>
      </c>
      <c r="AK280" s="95">
        <v>0</v>
      </c>
      <c r="AL280" s="95">
        <v>0</v>
      </c>
    </row>
    <row r="281" spans="1:38" ht="13" x14ac:dyDescent="0.3">
      <c r="A281" s="71">
        <v>1981</v>
      </c>
      <c r="B281" s="718">
        <v>36</v>
      </c>
      <c r="C281" s="89">
        <v>37.858422214400001</v>
      </c>
      <c r="D281" s="90">
        <v>74.783526717337509</v>
      </c>
      <c r="E281" s="91">
        <v>43.745102822787821</v>
      </c>
      <c r="F281" s="89">
        <v>5.2435537401599994</v>
      </c>
      <c r="G281" s="90">
        <v>9.7923795269340008</v>
      </c>
      <c r="H281" s="91">
        <v>3.209236649579791</v>
      </c>
      <c r="I281" s="89">
        <v>2.5674523335999999</v>
      </c>
      <c r="J281" s="90">
        <v>2.7881465134600001</v>
      </c>
      <c r="K281" s="91">
        <v>6.9928070707322529</v>
      </c>
      <c r="L281" s="89">
        <v>1.5861469999999999E-2</v>
      </c>
      <c r="M281" s="90">
        <v>5.4531360000000001E-2</v>
      </c>
      <c r="N281" s="91">
        <v>0.11223219345787647</v>
      </c>
      <c r="O281" s="89">
        <v>3.5203014101654849E-2</v>
      </c>
      <c r="P281" s="90">
        <v>6.5222920329787229E-2</v>
      </c>
      <c r="Q281" s="91">
        <v>0.10193042637454454</v>
      </c>
      <c r="R281" s="89">
        <v>3.0126007169199599E-2</v>
      </c>
      <c r="S281" s="90">
        <v>3.2591640751773052E-2</v>
      </c>
      <c r="T281" s="91">
        <v>0.10688113699878544</v>
      </c>
      <c r="U281" s="89">
        <v>2.7348464230199997E-2</v>
      </c>
      <c r="V281" s="90">
        <v>7.4685195999330004E-2</v>
      </c>
      <c r="W281" s="91">
        <v>4.4037136412564654E-2</v>
      </c>
      <c r="X281" s="89">
        <v>1.8712645674000001E-3</v>
      </c>
      <c r="Y281" s="90">
        <v>7.0275665716800009E-3</v>
      </c>
      <c r="Z281" s="91">
        <v>2.0039502352463563E-3</v>
      </c>
      <c r="AA281" s="89">
        <v>0.163258985163</v>
      </c>
      <c r="AB281" s="90">
        <v>0.27094325991066004</v>
      </c>
      <c r="AC281" s="91">
        <v>0.10445395033631891</v>
      </c>
      <c r="AD281" s="89">
        <v>4.2485573443200003E-2</v>
      </c>
      <c r="AE281" s="90">
        <v>3.2487940810290002E-2</v>
      </c>
      <c r="AF281" s="91">
        <v>1.7347163314707911E-2</v>
      </c>
      <c r="AG281" s="89">
        <v>3.7342256538599995E-2</v>
      </c>
      <c r="AH281" s="90">
        <v>0.20005290083415</v>
      </c>
      <c r="AI281" s="91">
        <v>4.3683099322308565E-2</v>
      </c>
      <c r="AJ281" s="94">
        <v>0</v>
      </c>
      <c r="AK281" s="95">
        <v>0</v>
      </c>
      <c r="AL281" s="95">
        <v>0</v>
      </c>
    </row>
    <row r="282" spans="1:38" ht="13" x14ac:dyDescent="0.3">
      <c r="A282" s="71">
        <v>1981</v>
      </c>
      <c r="B282" s="718">
        <v>37</v>
      </c>
      <c r="C282" s="89">
        <v>37.858422214400001</v>
      </c>
      <c r="D282" s="90">
        <v>74.783526717337509</v>
      </c>
      <c r="E282" s="91">
        <v>43.745102822787821</v>
      </c>
      <c r="F282" s="89">
        <v>5.2435537401599994</v>
      </c>
      <c r="G282" s="90">
        <v>9.7923795269340008</v>
      </c>
      <c r="H282" s="91">
        <v>3.209236649579791</v>
      </c>
      <c r="I282" s="89">
        <v>2.5674523335999999</v>
      </c>
      <c r="J282" s="90">
        <v>2.7881465134600001</v>
      </c>
      <c r="K282" s="91">
        <v>6.9928070707322529</v>
      </c>
      <c r="L282" s="89">
        <v>1.5861469999999999E-2</v>
      </c>
      <c r="M282" s="90">
        <v>5.4531360000000001E-2</v>
      </c>
      <c r="N282" s="91">
        <v>0.11223219345787647</v>
      </c>
      <c r="O282" s="89">
        <v>3.5203014101654849E-2</v>
      </c>
      <c r="P282" s="90">
        <v>6.5222920329787229E-2</v>
      </c>
      <c r="Q282" s="91">
        <v>0.10193042637454454</v>
      </c>
      <c r="R282" s="89">
        <v>3.0126007169199599E-2</v>
      </c>
      <c r="S282" s="90">
        <v>3.2591640751773052E-2</v>
      </c>
      <c r="T282" s="91">
        <v>0.10688113699878544</v>
      </c>
      <c r="U282" s="89">
        <v>2.7348464230199997E-2</v>
      </c>
      <c r="V282" s="90">
        <v>7.4685195999330004E-2</v>
      </c>
      <c r="W282" s="91">
        <v>4.4037136412564654E-2</v>
      </c>
      <c r="X282" s="89">
        <v>1.8712645674000001E-3</v>
      </c>
      <c r="Y282" s="90">
        <v>7.0275665716800009E-3</v>
      </c>
      <c r="Z282" s="91">
        <v>2.0039502352463563E-3</v>
      </c>
      <c r="AA282" s="89">
        <v>0.163258985163</v>
      </c>
      <c r="AB282" s="90">
        <v>0.27094325991066004</v>
      </c>
      <c r="AC282" s="91">
        <v>0.10445395033631891</v>
      </c>
      <c r="AD282" s="89">
        <v>4.2485573443200003E-2</v>
      </c>
      <c r="AE282" s="90">
        <v>3.2487940810290002E-2</v>
      </c>
      <c r="AF282" s="91">
        <v>1.7347163314707911E-2</v>
      </c>
      <c r="AG282" s="89">
        <v>3.7342256538599995E-2</v>
      </c>
      <c r="AH282" s="90">
        <v>0.20005290083415</v>
      </c>
      <c r="AI282" s="91">
        <v>4.3683099322308565E-2</v>
      </c>
      <c r="AJ282" s="94">
        <v>0</v>
      </c>
      <c r="AK282" s="95">
        <v>0</v>
      </c>
      <c r="AL282" s="95">
        <v>0</v>
      </c>
    </row>
    <row r="283" spans="1:38" ht="13" x14ac:dyDescent="0.3">
      <c r="A283" s="71">
        <v>1981</v>
      </c>
      <c r="B283" s="718">
        <v>38</v>
      </c>
      <c r="C283" s="89">
        <v>37.858422214400001</v>
      </c>
      <c r="D283" s="90">
        <v>74.783526717337509</v>
      </c>
      <c r="E283" s="91">
        <v>43.745102822787821</v>
      </c>
      <c r="F283" s="89">
        <v>5.2435537401599994</v>
      </c>
      <c r="G283" s="90">
        <v>9.7923795269340008</v>
      </c>
      <c r="H283" s="91">
        <v>3.209236649579791</v>
      </c>
      <c r="I283" s="89">
        <v>2.5674523335999999</v>
      </c>
      <c r="J283" s="90">
        <v>2.7881465134600001</v>
      </c>
      <c r="K283" s="91">
        <v>6.9928070707322529</v>
      </c>
      <c r="L283" s="89">
        <v>1.5861469999999999E-2</v>
      </c>
      <c r="M283" s="90">
        <v>5.4531360000000001E-2</v>
      </c>
      <c r="N283" s="91">
        <v>0.11223219345787647</v>
      </c>
      <c r="O283" s="89">
        <v>3.5203014101654849E-2</v>
      </c>
      <c r="P283" s="90">
        <v>6.5222920329787229E-2</v>
      </c>
      <c r="Q283" s="91">
        <v>0.10193042637454454</v>
      </c>
      <c r="R283" s="89">
        <v>3.0126007169199599E-2</v>
      </c>
      <c r="S283" s="90">
        <v>3.2591640751773052E-2</v>
      </c>
      <c r="T283" s="91">
        <v>0.10688113699878544</v>
      </c>
      <c r="U283" s="89">
        <v>2.7348464230199997E-2</v>
      </c>
      <c r="V283" s="90">
        <v>7.4685195999330004E-2</v>
      </c>
      <c r="W283" s="91">
        <v>4.4037136412564654E-2</v>
      </c>
      <c r="X283" s="89">
        <v>1.8712645674000001E-3</v>
      </c>
      <c r="Y283" s="90">
        <v>7.0275665716800009E-3</v>
      </c>
      <c r="Z283" s="91">
        <v>2.0039502352463563E-3</v>
      </c>
      <c r="AA283" s="89">
        <v>0.163258985163</v>
      </c>
      <c r="AB283" s="90">
        <v>0.27094325991066004</v>
      </c>
      <c r="AC283" s="91">
        <v>0.10445395033631891</v>
      </c>
      <c r="AD283" s="89">
        <v>4.2485573443200003E-2</v>
      </c>
      <c r="AE283" s="90">
        <v>3.2487940810290002E-2</v>
      </c>
      <c r="AF283" s="91">
        <v>1.7347163314707911E-2</v>
      </c>
      <c r="AG283" s="89">
        <v>3.7342256538599995E-2</v>
      </c>
      <c r="AH283" s="90">
        <v>0.20005290083415</v>
      </c>
      <c r="AI283" s="91">
        <v>4.3683099322308565E-2</v>
      </c>
      <c r="AJ283" s="94">
        <v>0</v>
      </c>
      <c r="AK283" s="95">
        <v>0</v>
      </c>
      <c r="AL283" s="95">
        <v>0</v>
      </c>
    </row>
    <row r="284" spans="1:38" ht="13.5" thickBot="1" x14ac:dyDescent="0.35">
      <c r="A284" s="73">
        <v>1981</v>
      </c>
      <c r="B284" s="719">
        <v>39</v>
      </c>
      <c r="C284" s="96">
        <v>37.858422214400001</v>
      </c>
      <c r="D284" s="97">
        <v>74.783526717337509</v>
      </c>
      <c r="E284" s="98">
        <v>43.745102822787821</v>
      </c>
      <c r="F284" s="96">
        <v>5.2435537401599994</v>
      </c>
      <c r="G284" s="97">
        <v>9.7923795269340008</v>
      </c>
      <c r="H284" s="98">
        <v>3.209236649579791</v>
      </c>
      <c r="I284" s="96">
        <v>2.5674523335999999</v>
      </c>
      <c r="J284" s="97">
        <v>2.7881465134600001</v>
      </c>
      <c r="K284" s="98">
        <v>6.9928070707322529</v>
      </c>
      <c r="L284" s="96">
        <v>1.5861469999999999E-2</v>
      </c>
      <c r="M284" s="97">
        <v>5.4531360000000001E-2</v>
      </c>
      <c r="N284" s="98">
        <v>0.11223219345787647</v>
      </c>
      <c r="O284" s="96">
        <v>3.5203014101654849E-2</v>
      </c>
      <c r="P284" s="97">
        <v>6.5222920329787229E-2</v>
      </c>
      <c r="Q284" s="98">
        <v>0.10193042637454454</v>
      </c>
      <c r="R284" s="96">
        <v>3.0126007169199599E-2</v>
      </c>
      <c r="S284" s="97">
        <v>3.2591640751773052E-2</v>
      </c>
      <c r="T284" s="98">
        <v>0.10688113699878544</v>
      </c>
      <c r="U284" s="96">
        <v>2.7348464230199997E-2</v>
      </c>
      <c r="V284" s="97">
        <v>7.4685195999330004E-2</v>
      </c>
      <c r="W284" s="98">
        <v>4.4037136412564654E-2</v>
      </c>
      <c r="X284" s="96">
        <v>1.8712645674000001E-3</v>
      </c>
      <c r="Y284" s="97">
        <v>7.0275665716800009E-3</v>
      </c>
      <c r="Z284" s="98">
        <v>2.0039502352463563E-3</v>
      </c>
      <c r="AA284" s="96">
        <v>0.163258985163</v>
      </c>
      <c r="AB284" s="97">
        <v>0.27094325991066004</v>
      </c>
      <c r="AC284" s="98">
        <v>0.10445395033631891</v>
      </c>
      <c r="AD284" s="96">
        <v>4.2485573443200003E-2</v>
      </c>
      <c r="AE284" s="97">
        <v>3.2487940810290002E-2</v>
      </c>
      <c r="AF284" s="98">
        <v>1.7347163314707911E-2</v>
      </c>
      <c r="AG284" s="96">
        <v>3.7342256538599995E-2</v>
      </c>
      <c r="AH284" s="97">
        <v>0.20005290083415</v>
      </c>
      <c r="AI284" s="98">
        <v>4.3683099322308565E-2</v>
      </c>
      <c r="AJ284" s="99">
        <v>0</v>
      </c>
      <c r="AK284" s="100">
        <v>0</v>
      </c>
      <c r="AL284" s="100">
        <v>0</v>
      </c>
    </row>
    <row r="285" spans="1:38" ht="13" x14ac:dyDescent="0.3">
      <c r="A285" s="69">
        <v>1982</v>
      </c>
      <c r="B285" s="70">
        <v>0</v>
      </c>
      <c r="C285" s="84">
        <v>17.445741340000001</v>
      </c>
      <c r="D285" s="85">
        <v>36.2420162445</v>
      </c>
      <c r="E285" s="86">
        <v>13.249831503343515</v>
      </c>
      <c r="F285" s="84">
        <v>2.2238402800000001</v>
      </c>
      <c r="G285" s="85">
        <v>3.6926559165000001</v>
      </c>
      <c r="H285" s="86">
        <v>0.82488025579637891</v>
      </c>
      <c r="I285" s="84">
        <v>1.20824544</v>
      </c>
      <c r="J285" s="85">
        <v>2.7132733815000001</v>
      </c>
      <c r="K285" s="86">
        <v>4.631388532627585</v>
      </c>
      <c r="L285" s="84">
        <v>3.533232E-2</v>
      </c>
      <c r="M285" s="85">
        <v>8.2458103000000005E-2</v>
      </c>
      <c r="N285" s="86">
        <v>2.4556601517375289E-2</v>
      </c>
      <c r="O285" s="84">
        <v>4.7035872678149272E-2</v>
      </c>
      <c r="P285" s="85">
        <v>8.566248328267477E-2</v>
      </c>
      <c r="Q285" s="86">
        <v>6.845945794622009E-2</v>
      </c>
      <c r="R285" s="84">
        <v>3.3774965467747387E-2</v>
      </c>
      <c r="S285" s="85">
        <v>3.7598197652819992E-2</v>
      </c>
      <c r="T285" s="86">
        <v>2.9226080477215623E-2</v>
      </c>
      <c r="U285" s="84">
        <v>5.3754670999999997E-3</v>
      </c>
      <c r="V285" s="85">
        <v>2.0405471844999998E-2</v>
      </c>
      <c r="W285" s="86">
        <v>5.7446014771161298E-3</v>
      </c>
      <c r="X285" s="84">
        <v>4.3576260000000001E-4</v>
      </c>
      <c r="Y285" s="85">
        <v>2.6110418550000002E-3</v>
      </c>
      <c r="Z285" s="86">
        <v>5.1509771023714726E-4</v>
      </c>
      <c r="AA285" s="84">
        <v>4.9237951199999998E-2</v>
      </c>
      <c r="AB285" s="85">
        <v>8.6460251904999993E-2</v>
      </c>
      <c r="AC285" s="86">
        <v>4.2656653965754104E-2</v>
      </c>
      <c r="AD285" s="84">
        <v>3.8618326000000001E-3</v>
      </c>
      <c r="AE285" s="85">
        <v>8.4735114599999994E-3</v>
      </c>
      <c r="AF285" s="86">
        <v>4.6789811962989532E-3</v>
      </c>
      <c r="AG285" s="84">
        <v>1.00483845E-2</v>
      </c>
      <c r="AH285" s="85">
        <v>5.6597985679999997E-2</v>
      </c>
      <c r="AI285" s="86">
        <v>8.8062687364920487E-3</v>
      </c>
      <c r="AJ285" s="87">
        <v>0</v>
      </c>
      <c r="AK285" s="88">
        <v>0</v>
      </c>
      <c r="AL285" s="88">
        <v>0</v>
      </c>
    </row>
    <row r="286" spans="1:38" ht="13" x14ac:dyDescent="0.3">
      <c r="A286" s="71">
        <v>1982</v>
      </c>
      <c r="B286" s="718">
        <v>1</v>
      </c>
      <c r="C286" s="89">
        <v>22.24858351</v>
      </c>
      <c r="D286" s="90">
        <v>37.427845253000001</v>
      </c>
      <c r="E286" s="91">
        <v>13.28098012373844</v>
      </c>
      <c r="F286" s="89">
        <v>2.4638279600000002</v>
      </c>
      <c r="G286" s="90">
        <v>3.7263693794999999</v>
      </c>
      <c r="H286" s="91">
        <v>0.82751815498906534</v>
      </c>
      <c r="I286" s="89">
        <v>1.2670768400000001</v>
      </c>
      <c r="J286" s="90">
        <v>2.7406454975000001</v>
      </c>
      <c r="K286" s="91">
        <v>4.6428905890541978</v>
      </c>
      <c r="L286" s="89">
        <v>3.5269490000000001E-2</v>
      </c>
      <c r="M286" s="90">
        <v>8.1224070999999995E-2</v>
      </c>
      <c r="N286" s="91">
        <v>2.4619679184476093E-2</v>
      </c>
      <c r="O286" s="89">
        <v>4.7035872678149272E-2</v>
      </c>
      <c r="P286" s="90">
        <v>8.566248328267477E-2</v>
      </c>
      <c r="Q286" s="91">
        <v>6.7630252505792687E-2</v>
      </c>
      <c r="R286" s="89">
        <v>3.3774965467747387E-2</v>
      </c>
      <c r="S286" s="90">
        <v>3.7598197652819992E-2</v>
      </c>
      <c r="T286" s="91">
        <v>2.9331081698238198E-2</v>
      </c>
      <c r="U286" s="89">
        <v>7.3089894000000002E-3</v>
      </c>
      <c r="V286" s="90">
        <v>2.3011745635000001E-2</v>
      </c>
      <c r="W286" s="91">
        <v>5.7518258506886666E-3</v>
      </c>
      <c r="X286" s="89">
        <v>5.6455100000000005E-4</v>
      </c>
      <c r="Y286" s="90">
        <v>2.865713595E-3</v>
      </c>
      <c r="Z286" s="91">
        <v>5.1674357186876963E-4</v>
      </c>
      <c r="AA286" s="89">
        <v>6.1685750099999999E-2</v>
      </c>
      <c r="AB286" s="90">
        <v>9.5576829370000005E-2</v>
      </c>
      <c r="AC286" s="91">
        <v>4.2756170596529322E-2</v>
      </c>
      <c r="AD286" s="89">
        <v>5.4703846999999998E-3</v>
      </c>
      <c r="AE286" s="90">
        <v>9.5048087150000002E-3</v>
      </c>
      <c r="AF286" s="91">
        <v>4.6908195755769339E-3</v>
      </c>
      <c r="AG286" s="89">
        <v>1.340016E-2</v>
      </c>
      <c r="AH286" s="90">
        <v>6.3567392449999996E-2</v>
      </c>
      <c r="AI286" s="91">
        <v>8.8318947015883584E-3</v>
      </c>
      <c r="AJ286" s="92">
        <v>0</v>
      </c>
      <c r="AK286" s="93">
        <v>0</v>
      </c>
      <c r="AL286" s="93">
        <v>0</v>
      </c>
    </row>
    <row r="287" spans="1:38" ht="13" x14ac:dyDescent="0.3">
      <c r="A287" s="71">
        <v>1982</v>
      </c>
      <c r="B287" s="718">
        <v>2</v>
      </c>
      <c r="C287" s="89">
        <v>25.383368090000001</v>
      </c>
      <c r="D287" s="90">
        <v>40.641849539500001</v>
      </c>
      <c r="E287" s="91">
        <v>20.167152993809346</v>
      </c>
      <c r="F287" s="89">
        <v>2.6747538999999998</v>
      </c>
      <c r="G287" s="90">
        <v>3.9892765985</v>
      </c>
      <c r="H287" s="91">
        <v>1.2306084133557256</v>
      </c>
      <c r="I287" s="89">
        <v>1.3824992700000001</v>
      </c>
      <c r="J287" s="90">
        <v>2.6324915275</v>
      </c>
      <c r="K287" s="91">
        <v>5.1571977172755208</v>
      </c>
      <c r="L287" s="89">
        <v>3.5282540000000001E-2</v>
      </c>
      <c r="M287" s="90">
        <v>8.2161640499999994E-2</v>
      </c>
      <c r="N287" s="91">
        <v>2.8186626589386775E-2</v>
      </c>
      <c r="O287" s="89">
        <v>4.7035872678149272E-2</v>
      </c>
      <c r="P287" s="90">
        <v>8.566248328267477E-2</v>
      </c>
      <c r="Q287" s="91">
        <v>0.1014600407255276</v>
      </c>
      <c r="R287" s="89">
        <v>3.3774965467747387E-2</v>
      </c>
      <c r="S287" s="90">
        <v>3.7598197652819992E-2</v>
      </c>
      <c r="T287" s="91">
        <v>6.0937258928487802E-2</v>
      </c>
      <c r="U287" s="89">
        <v>8.5683271000000002E-3</v>
      </c>
      <c r="V287" s="90">
        <v>2.6377551999999999E-2</v>
      </c>
      <c r="W287" s="91">
        <v>8.5867917580838594E-3</v>
      </c>
      <c r="X287" s="89">
        <v>6.5928009999999997E-4</v>
      </c>
      <c r="Y287" s="90">
        <v>3.1926673500000001E-3</v>
      </c>
      <c r="Z287" s="91">
        <v>7.6845400731403275E-4</v>
      </c>
      <c r="AA287" s="89">
        <v>6.9742644899999998E-2</v>
      </c>
      <c r="AB287" s="90">
        <v>0.10743937219499999</v>
      </c>
      <c r="AC287" s="91">
        <v>6.3288901825452021E-2</v>
      </c>
      <c r="AD287" s="89">
        <v>6.7506014000000003E-3</v>
      </c>
      <c r="AE287" s="90">
        <v>1.087107979E-2</v>
      </c>
      <c r="AF287" s="91">
        <v>6.9417487922086183E-3</v>
      </c>
      <c r="AG287" s="89">
        <v>1.53488913E-2</v>
      </c>
      <c r="AH287" s="90">
        <v>7.2520737079999995E-2</v>
      </c>
      <c r="AI287" s="91">
        <v>1.3079390329683548E-2</v>
      </c>
      <c r="AJ287" s="92">
        <v>0</v>
      </c>
      <c r="AK287" s="93">
        <v>0</v>
      </c>
      <c r="AL287" s="93">
        <v>0</v>
      </c>
    </row>
    <row r="288" spans="1:38" ht="13" x14ac:dyDescent="0.3">
      <c r="A288" s="71">
        <v>1982</v>
      </c>
      <c r="B288" s="718">
        <v>3</v>
      </c>
      <c r="C288" s="89">
        <v>29.937835069999998</v>
      </c>
      <c r="D288" s="90">
        <v>44.282178600500004</v>
      </c>
      <c r="E288" s="91">
        <v>13.342235376075699</v>
      </c>
      <c r="F288" s="89">
        <v>2.9476611400000001</v>
      </c>
      <c r="G288" s="90">
        <v>4.2899736355</v>
      </c>
      <c r="H288" s="91">
        <v>0.83279829378236414</v>
      </c>
      <c r="I288" s="89">
        <v>1.50709395</v>
      </c>
      <c r="J288" s="90">
        <v>2.5485625889999999</v>
      </c>
      <c r="K288" s="91">
        <v>4.6479760779985204</v>
      </c>
      <c r="L288" s="89">
        <v>3.5232310000000003E-2</v>
      </c>
      <c r="M288" s="90">
        <v>7.9677431500000007E-2</v>
      </c>
      <c r="N288" s="91">
        <v>2.4658393875780657E-2</v>
      </c>
      <c r="O288" s="89">
        <v>4.7035872678149272E-2</v>
      </c>
      <c r="P288" s="90">
        <v>8.566248328267477E-2</v>
      </c>
      <c r="Q288" s="91">
        <v>6.8284165491402399E-2</v>
      </c>
      <c r="R288" s="89">
        <v>3.3774965467747387E-2</v>
      </c>
      <c r="S288" s="90">
        <v>3.7598197652819992E-2</v>
      </c>
      <c r="T288" s="91">
        <v>2.9765504175070914E-2</v>
      </c>
      <c r="U288" s="89">
        <v>1.02921492E-2</v>
      </c>
      <c r="V288" s="90">
        <v>2.9895802225E-2</v>
      </c>
      <c r="W288" s="91">
        <v>5.7538981484930897E-3</v>
      </c>
      <c r="X288" s="89">
        <v>8.0210709999999996E-4</v>
      </c>
      <c r="Y288" s="90">
        <v>3.52242468E-3</v>
      </c>
      <c r="Z288" s="91">
        <v>5.20040601167636E-4</v>
      </c>
      <c r="AA288" s="89">
        <v>8.0651680399999995E-2</v>
      </c>
      <c r="AB288" s="90">
        <v>0.119909598435</v>
      </c>
      <c r="AC288" s="91">
        <v>4.2912788649341949E-2</v>
      </c>
      <c r="AD288" s="89">
        <v>8.4933622999999996E-3</v>
      </c>
      <c r="AE288" s="90">
        <v>1.2295161645E-2</v>
      </c>
      <c r="AF288" s="91">
        <v>4.7108953864002856E-3</v>
      </c>
      <c r="AG288" s="89">
        <v>1.8040064799999998E-2</v>
      </c>
      <c r="AH288" s="90">
        <v>8.1837758524999998E-2</v>
      </c>
      <c r="AI288" s="91">
        <v>8.8801379769133746E-3</v>
      </c>
      <c r="AJ288" s="92">
        <v>0</v>
      </c>
      <c r="AK288" s="93">
        <v>0</v>
      </c>
      <c r="AL288" s="93">
        <v>0</v>
      </c>
    </row>
    <row r="289" spans="1:38" ht="13" x14ac:dyDescent="0.3">
      <c r="A289" s="71">
        <v>1982</v>
      </c>
      <c r="B289" s="718">
        <v>4</v>
      </c>
      <c r="C289" s="89">
        <v>33.603222809999998</v>
      </c>
      <c r="D289" s="90">
        <v>47.709282104000003</v>
      </c>
      <c r="E289" s="91">
        <v>13.925095943831913</v>
      </c>
      <c r="F289" s="89">
        <v>3.2186201699999999</v>
      </c>
      <c r="G289" s="90">
        <v>4.647589966</v>
      </c>
      <c r="H289" s="91">
        <v>0.85130901553654348</v>
      </c>
      <c r="I289" s="89">
        <v>1.60694979</v>
      </c>
      <c r="J289" s="90">
        <v>2.5120087535</v>
      </c>
      <c r="K289" s="91">
        <v>4.6854137201376256</v>
      </c>
      <c r="L289" s="89">
        <v>3.5032290000000001E-2</v>
      </c>
      <c r="M289" s="90">
        <v>7.6607009500000003E-2</v>
      </c>
      <c r="N289" s="91">
        <v>3.5340825197778973E-2</v>
      </c>
      <c r="O289" s="89">
        <v>4.7035872678149272E-2</v>
      </c>
      <c r="P289" s="90">
        <v>8.566248328267477E-2</v>
      </c>
      <c r="Q289" s="91">
        <v>6.9580967921416562E-2</v>
      </c>
      <c r="R289" s="89">
        <v>3.3774965467747387E-2</v>
      </c>
      <c r="S289" s="90">
        <v>3.7598197652819992E-2</v>
      </c>
      <c r="T289" s="91">
        <v>3.0006262521925068E-2</v>
      </c>
      <c r="U289" s="89">
        <v>1.19904516E-2</v>
      </c>
      <c r="V289" s="90">
        <v>3.3231253655000001E-2</v>
      </c>
      <c r="W289" s="91">
        <v>5.8596993615221684E-3</v>
      </c>
      <c r="X289" s="89">
        <v>9.4046280000000004E-4</v>
      </c>
      <c r="Y289" s="90">
        <v>3.8339753800000001E-3</v>
      </c>
      <c r="Z289" s="91">
        <v>5.3160104367048653E-4</v>
      </c>
      <c r="AA289" s="89">
        <v>9.1516350600000004E-2</v>
      </c>
      <c r="AB289" s="90">
        <v>0.13189686615499999</v>
      </c>
      <c r="AC289" s="91">
        <v>4.3787736185650093E-2</v>
      </c>
      <c r="AD289" s="89">
        <v>1.0347266799999999E-2</v>
      </c>
      <c r="AE289" s="90">
        <v>1.3658120225000001E-2</v>
      </c>
      <c r="AF289" s="91">
        <v>4.8088139257529364E-3</v>
      </c>
      <c r="AG289" s="89">
        <v>2.05415155E-2</v>
      </c>
      <c r="AH289" s="90">
        <v>9.0655380440000002E-2</v>
      </c>
      <c r="AI289" s="91">
        <v>9.0716722929562853E-3</v>
      </c>
      <c r="AJ289" s="92">
        <v>0</v>
      </c>
      <c r="AK289" s="93">
        <v>0</v>
      </c>
      <c r="AL289" s="93">
        <v>0</v>
      </c>
    </row>
    <row r="290" spans="1:38" ht="13" x14ac:dyDescent="0.3">
      <c r="A290" s="71">
        <v>1982</v>
      </c>
      <c r="B290" s="718">
        <v>5</v>
      </c>
      <c r="C290" s="89">
        <v>37.249454329999999</v>
      </c>
      <c r="D290" s="90">
        <v>50.991020744499998</v>
      </c>
      <c r="E290" s="91">
        <v>13.98482349984017</v>
      </c>
      <c r="F290" s="89">
        <v>3.4999705699999999</v>
      </c>
      <c r="G290" s="90">
        <v>5.0174454055000002</v>
      </c>
      <c r="H290" s="91">
        <v>0.85549518194274099</v>
      </c>
      <c r="I290" s="89">
        <v>1.69417675</v>
      </c>
      <c r="J290" s="90">
        <v>2.5398146229999998</v>
      </c>
      <c r="K290" s="91">
        <v>4.6925965278303892</v>
      </c>
      <c r="L290" s="89">
        <v>3.4745310000000001E-2</v>
      </c>
      <c r="M290" s="90">
        <v>7.4670891500000003E-2</v>
      </c>
      <c r="N290" s="91">
        <v>3.5403980671338736E-2</v>
      </c>
      <c r="O290" s="89">
        <v>4.7035872678149272E-2</v>
      </c>
      <c r="P290" s="90">
        <v>8.566248328267477E-2</v>
      </c>
      <c r="Q290" s="91">
        <v>6.9734980940404798E-2</v>
      </c>
      <c r="R290" s="89">
        <v>3.3774965467747387E-2</v>
      </c>
      <c r="S290" s="90">
        <v>3.7598197652819992E-2</v>
      </c>
      <c r="T290" s="91">
        <v>3.0280887880012562E-2</v>
      </c>
      <c r="U290" s="89">
        <v>1.35656991E-2</v>
      </c>
      <c r="V290" s="90">
        <v>3.6388480989999999E-2</v>
      </c>
      <c r="W290" s="91">
        <v>5.8669539288676489E-3</v>
      </c>
      <c r="X290" s="89">
        <v>1.0717189E-3</v>
      </c>
      <c r="Y290" s="90">
        <v>4.1289436600000003E-3</v>
      </c>
      <c r="Z290" s="91">
        <v>5.3421363081416215E-4</v>
      </c>
      <c r="AA290" s="89">
        <v>0.10174249589999999</v>
      </c>
      <c r="AB290" s="90">
        <v>0.14347515043</v>
      </c>
      <c r="AC290" s="91">
        <v>4.3930834158286879E-2</v>
      </c>
      <c r="AD290" s="89">
        <v>1.22134588E-2</v>
      </c>
      <c r="AE290" s="90">
        <v>1.4961260339999999E-2</v>
      </c>
      <c r="AF290" s="91">
        <v>4.8263430924281219E-3</v>
      </c>
      <c r="AG290" s="89">
        <v>2.27122183E-2</v>
      </c>
      <c r="AH290" s="90">
        <v>9.8989004749999998E-2</v>
      </c>
      <c r="AI290" s="91">
        <v>9.1112810272889477E-3</v>
      </c>
      <c r="AJ290" s="92">
        <v>0</v>
      </c>
      <c r="AK290" s="93">
        <v>0</v>
      </c>
      <c r="AL290" s="93">
        <v>0</v>
      </c>
    </row>
    <row r="291" spans="1:38" ht="13" x14ac:dyDescent="0.3">
      <c r="A291" s="71">
        <v>1982</v>
      </c>
      <c r="B291" s="718">
        <v>6</v>
      </c>
      <c r="C291" s="89">
        <v>40.610615899999999</v>
      </c>
      <c r="D291" s="90">
        <v>54.083468971000002</v>
      </c>
      <c r="E291" s="91">
        <v>28.22906392597152</v>
      </c>
      <c r="F291" s="89">
        <v>3.8074956000000002</v>
      </c>
      <c r="G291" s="90">
        <v>5.4094467120000003</v>
      </c>
      <c r="H291" s="91">
        <v>2.295841406061756</v>
      </c>
      <c r="I291" s="89">
        <v>1.7785646500000001</v>
      </c>
      <c r="J291" s="90">
        <v>2.5666739930000002</v>
      </c>
      <c r="K291" s="91">
        <v>6.4039095048121757</v>
      </c>
      <c r="L291" s="89">
        <v>3.4658349999999997E-2</v>
      </c>
      <c r="M291" s="90">
        <v>7.4710447499999999E-2</v>
      </c>
      <c r="N291" s="91">
        <v>3.8933266964064316E-2</v>
      </c>
      <c r="O291" s="89">
        <v>4.7035872678149272E-2</v>
      </c>
      <c r="P291" s="90">
        <v>8.566248328267477E-2</v>
      </c>
      <c r="Q291" s="91">
        <v>6.3125970768637268E-2</v>
      </c>
      <c r="R291" s="89">
        <v>3.3774965467747387E-2</v>
      </c>
      <c r="S291" s="90">
        <v>3.7598197652819992E-2</v>
      </c>
      <c r="T291" s="91">
        <v>3.0602317884515267E-2</v>
      </c>
      <c r="U291" s="89">
        <v>1.5029435900000001E-2</v>
      </c>
      <c r="V291" s="90">
        <v>3.9387440760000003E-2</v>
      </c>
      <c r="W291" s="91">
        <v>1.566168631529272E-2</v>
      </c>
      <c r="X291" s="89">
        <v>1.1964819E-3</v>
      </c>
      <c r="Y291" s="90">
        <v>4.4078868E-3</v>
      </c>
      <c r="Z291" s="91">
        <v>1.4336403795807435E-3</v>
      </c>
      <c r="AA291" s="89">
        <v>0.1114878307</v>
      </c>
      <c r="AB291" s="90">
        <v>0.15478563479999999</v>
      </c>
      <c r="AC291" s="91">
        <v>0.11783810813881339</v>
      </c>
      <c r="AD291" s="89">
        <v>1.4083393E-2</v>
      </c>
      <c r="AE291" s="90">
        <v>1.6211131395000002E-2</v>
      </c>
      <c r="AF291" s="91">
        <v>1.2952768277716671E-2</v>
      </c>
      <c r="AG291" s="89">
        <v>2.4588236699999998E-2</v>
      </c>
      <c r="AH291" s="90">
        <v>0.106888624335</v>
      </c>
      <c r="AI291" s="91">
        <v>2.4467817123580975E-2</v>
      </c>
      <c r="AJ291" s="92">
        <v>0</v>
      </c>
      <c r="AK291" s="93">
        <v>0</v>
      </c>
      <c r="AL291" s="93">
        <v>0</v>
      </c>
    </row>
    <row r="292" spans="1:38" ht="13" x14ac:dyDescent="0.3">
      <c r="A292" s="71">
        <v>1982</v>
      </c>
      <c r="B292" s="718">
        <v>7</v>
      </c>
      <c r="C292" s="89">
        <v>34.983037490000001</v>
      </c>
      <c r="D292" s="90">
        <v>47.206485339499999</v>
      </c>
      <c r="E292" s="91">
        <v>26.265144263601389</v>
      </c>
      <c r="F292" s="89">
        <v>3.0022558199999998</v>
      </c>
      <c r="G292" s="90">
        <v>4.5768593605000003</v>
      </c>
      <c r="H292" s="91">
        <v>2.3535576335875072</v>
      </c>
      <c r="I292" s="89">
        <v>1.8664109499999999</v>
      </c>
      <c r="J292" s="90">
        <v>2.6353199360000001</v>
      </c>
      <c r="K292" s="91">
        <v>6.0016375916858342</v>
      </c>
      <c r="L292" s="89">
        <v>2.716493E-2</v>
      </c>
      <c r="M292" s="90">
        <v>6.5434094999999998E-2</v>
      </c>
      <c r="N292" s="91">
        <v>3.939066485844582E-2</v>
      </c>
      <c r="O292" s="89">
        <v>4.7035872678149272E-2</v>
      </c>
      <c r="P292" s="90">
        <v>8.566248328267477E-2</v>
      </c>
      <c r="Q292" s="91">
        <v>6.7158071098165906E-2</v>
      </c>
      <c r="R292" s="89">
        <v>3.3774965467747387E-2</v>
      </c>
      <c r="S292" s="90">
        <v>3.7598197652819992E-2</v>
      </c>
      <c r="T292" s="91">
        <v>3.8190201000672663E-2</v>
      </c>
      <c r="U292" s="89">
        <v>1.46876314E-2</v>
      </c>
      <c r="V292" s="90">
        <v>3.6634917490000002E-2</v>
      </c>
      <c r="W292" s="91">
        <v>1.918262910431575E-2</v>
      </c>
      <c r="X292" s="89">
        <v>1.1258443000000001E-3</v>
      </c>
      <c r="Y292" s="90">
        <v>4.2809435749999996E-3</v>
      </c>
      <c r="Z292" s="91">
        <v>1.4696511479531155E-3</v>
      </c>
      <c r="AA292" s="89">
        <v>0.10270089559999999</v>
      </c>
      <c r="AB292" s="90">
        <v>0.13950691876499999</v>
      </c>
      <c r="AC292" s="91">
        <v>0.10574363929720154</v>
      </c>
      <c r="AD292" s="89">
        <v>1.44164631E-2</v>
      </c>
      <c r="AE292" s="90">
        <v>1.536249265E-2</v>
      </c>
      <c r="AF292" s="91">
        <v>1.3341612455634706E-2</v>
      </c>
      <c r="AG292" s="89">
        <v>2.3293474599999999E-2</v>
      </c>
      <c r="AH292" s="90">
        <v>9.9815549884999993E-2</v>
      </c>
      <c r="AI292" s="91">
        <v>2.805729676871101E-2</v>
      </c>
      <c r="AJ292" s="92">
        <v>0</v>
      </c>
      <c r="AK292" s="93">
        <v>0</v>
      </c>
      <c r="AL292" s="93">
        <v>0</v>
      </c>
    </row>
    <row r="293" spans="1:38" ht="13" x14ac:dyDescent="0.3">
      <c r="A293" s="71">
        <v>1982</v>
      </c>
      <c r="B293" s="718">
        <v>8</v>
      </c>
      <c r="C293" s="89">
        <v>37.326014780000001</v>
      </c>
      <c r="D293" s="90">
        <v>49.626042437000002</v>
      </c>
      <c r="E293" s="91">
        <v>27.480681454861216</v>
      </c>
      <c r="F293" s="89">
        <v>3.2644773800000002</v>
      </c>
      <c r="G293" s="90">
        <v>4.8873664965000003</v>
      </c>
      <c r="H293" s="91">
        <v>2.3671370178209146</v>
      </c>
      <c r="I293" s="89">
        <v>1.93987062</v>
      </c>
      <c r="J293" s="90">
        <v>2.6610247514999998</v>
      </c>
      <c r="K293" s="91">
        <v>6.0704946738081169</v>
      </c>
      <c r="L293" s="89">
        <v>2.7061950000000001E-2</v>
      </c>
      <c r="M293" s="90">
        <v>6.5237648499999995E-2</v>
      </c>
      <c r="N293" s="91">
        <v>4.3453339090181439E-2</v>
      </c>
      <c r="O293" s="89">
        <v>4.7035872678149272E-2</v>
      </c>
      <c r="P293" s="90">
        <v>8.566248328267477E-2</v>
      </c>
      <c r="Q293" s="91">
        <v>6.8169021698201465E-2</v>
      </c>
      <c r="R293" s="89">
        <v>3.3774965467747387E-2</v>
      </c>
      <c r="S293" s="90">
        <v>3.7598197652819992E-2</v>
      </c>
      <c r="T293" s="91">
        <v>3.8890397610185465E-2</v>
      </c>
      <c r="U293" s="89">
        <v>1.5845766599999998E-2</v>
      </c>
      <c r="V293" s="90">
        <v>3.9047485479999998E-2</v>
      </c>
      <c r="W293" s="91">
        <v>1.925241423299779E-2</v>
      </c>
      <c r="X293" s="89">
        <v>1.2240413E-3</v>
      </c>
      <c r="Y293" s="90">
        <v>4.5113271850000004E-3</v>
      </c>
      <c r="Z293" s="91">
        <v>1.4781313998626173E-3</v>
      </c>
      <c r="AA293" s="89">
        <v>0.1104058671</v>
      </c>
      <c r="AB293" s="90">
        <v>0.14848740297499999</v>
      </c>
      <c r="AC293" s="91">
        <v>0.10603959328423776</v>
      </c>
      <c r="AD293" s="89">
        <v>1.6126890200000001E-2</v>
      </c>
      <c r="AE293" s="90">
        <v>1.6401776369999999E-2</v>
      </c>
      <c r="AF293" s="91">
        <v>1.3379485723185904E-2</v>
      </c>
      <c r="AG293" s="89">
        <v>2.4534793999999999E-2</v>
      </c>
      <c r="AH293" s="90">
        <v>0.106159441605</v>
      </c>
      <c r="AI293" s="91">
        <v>2.8229287608428247E-2</v>
      </c>
      <c r="AJ293" s="92">
        <v>0</v>
      </c>
      <c r="AK293" s="93">
        <v>0</v>
      </c>
      <c r="AL293" s="93">
        <v>0</v>
      </c>
    </row>
    <row r="294" spans="1:38" ht="13" x14ac:dyDescent="0.3">
      <c r="A294" s="71">
        <v>1982</v>
      </c>
      <c r="B294" s="718">
        <v>9</v>
      </c>
      <c r="C294" s="89">
        <v>39.495493709999998</v>
      </c>
      <c r="D294" s="90">
        <v>52.0681507635</v>
      </c>
      <c r="E294" s="91">
        <v>27.724895538468264</v>
      </c>
      <c r="F294" s="89">
        <v>3.5675371199999999</v>
      </c>
      <c r="G294" s="90">
        <v>5.2483829350000004</v>
      </c>
      <c r="H294" s="91">
        <v>2.3828523102237074</v>
      </c>
      <c r="I294" s="89">
        <v>2.0138851199999999</v>
      </c>
      <c r="J294" s="90">
        <v>2.6890140455</v>
      </c>
      <c r="K294" s="91">
        <v>6.0855149109867357</v>
      </c>
      <c r="L294" s="89">
        <v>2.6877950000000001E-2</v>
      </c>
      <c r="M294" s="90">
        <v>6.5220225500000006E-2</v>
      </c>
      <c r="N294" s="91">
        <v>4.3582908322496894E-2</v>
      </c>
      <c r="O294" s="89">
        <v>4.7035872678149272E-2</v>
      </c>
      <c r="P294" s="90">
        <v>8.566248328267477E-2</v>
      </c>
      <c r="Q294" s="91">
        <v>6.9462368198275892E-2</v>
      </c>
      <c r="R294" s="89">
        <v>3.3774965467747387E-2</v>
      </c>
      <c r="S294" s="90">
        <v>3.7598197652819992E-2</v>
      </c>
      <c r="T294" s="91">
        <v>3.9680462695935115E-2</v>
      </c>
      <c r="U294" s="89">
        <v>1.6954043200000001E-2</v>
      </c>
      <c r="V294" s="90">
        <v>4.142052878E-2</v>
      </c>
      <c r="W294" s="91">
        <v>1.934178247262159E-2</v>
      </c>
      <c r="X294" s="89">
        <v>1.3191587E-3</v>
      </c>
      <c r="Y294" s="90">
        <v>4.7347159850000004E-3</v>
      </c>
      <c r="Z294" s="91">
        <v>1.4879471811727414E-3</v>
      </c>
      <c r="AA294" s="89">
        <v>0.1181752326</v>
      </c>
      <c r="AB294" s="90">
        <v>0.157737596545</v>
      </c>
      <c r="AC294" s="91">
        <v>0.10644789335834569</v>
      </c>
      <c r="AD294" s="89">
        <v>1.78585429E-2</v>
      </c>
      <c r="AE294" s="90">
        <v>1.7429887849999999E-2</v>
      </c>
      <c r="AF294" s="91">
        <v>1.3431501074469328E-2</v>
      </c>
      <c r="AG294" s="89">
        <v>2.56169251E-2</v>
      </c>
      <c r="AH294" s="90">
        <v>0.11237884084499999</v>
      </c>
      <c r="AI294" s="91">
        <v>2.8426238207817565E-2</v>
      </c>
      <c r="AJ294" s="92">
        <v>0</v>
      </c>
      <c r="AK294" s="93">
        <v>0</v>
      </c>
      <c r="AL294" s="93">
        <v>0</v>
      </c>
    </row>
    <row r="295" spans="1:38" ht="13" x14ac:dyDescent="0.3">
      <c r="A295" s="71">
        <v>1982</v>
      </c>
      <c r="B295" s="718">
        <v>10</v>
      </c>
      <c r="C295" s="89">
        <v>41.444116229999999</v>
      </c>
      <c r="D295" s="90">
        <v>54.436356507500001</v>
      </c>
      <c r="E295" s="91">
        <v>27.952728932913878</v>
      </c>
      <c r="F295" s="89">
        <v>3.9146294899999998</v>
      </c>
      <c r="G295" s="90">
        <v>5.6691135770000001</v>
      </c>
      <c r="H295" s="91">
        <v>2.3998511058312486</v>
      </c>
      <c r="I295" s="89">
        <v>2.0858330899999999</v>
      </c>
      <c r="J295" s="90">
        <v>2.7169830269999999</v>
      </c>
      <c r="K295" s="91">
        <v>6.1044013675832449</v>
      </c>
      <c r="L295" s="89">
        <v>2.6891000000000002E-2</v>
      </c>
      <c r="M295" s="90">
        <v>6.5220225500000006E-2</v>
      </c>
      <c r="N295" s="91">
        <v>5.1877047629189835E-2</v>
      </c>
      <c r="O295" s="89">
        <v>4.7035872678149272E-2</v>
      </c>
      <c r="P295" s="90">
        <v>8.566248328267477E-2</v>
      </c>
      <c r="Q295" s="91">
        <v>7.0469285362595155E-2</v>
      </c>
      <c r="R295" s="89">
        <v>3.3774965467747387E-2</v>
      </c>
      <c r="S295" s="90">
        <v>3.7598197652819992E-2</v>
      </c>
      <c r="T295" s="91">
        <v>4.0499575889673026E-2</v>
      </c>
      <c r="U295" s="89">
        <v>1.79860796E-2</v>
      </c>
      <c r="V295" s="90">
        <v>4.3725825225000001E-2</v>
      </c>
      <c r="W295" s="91">
        <v>1.9441048112363926E-2</v>
      </c>
      <c r="X295" s="89">
        <v>1.4091252000000001E-3</v>
      </c>
      <c r="Y295" s="90">
        <v>4.9497018300000001E-3</v>
      </c>
      <c r="Z295" s="91">
        <v>1.4985624117075931E-3</v>
      </c>
      <c r="AA295" s="89">
        <v>0.12591468310000001</v>
      </c>
      <c r="AB295" s="90">
        <v>0.167220532995</v>
      </c>
      <c r="AC295" s="91">
        <v>0.10690938211803611</v>
      </c>
      <c r="AD295" s="89">
        <v>1.9575105200000002E-2</v>
      </c>
      <c r="AE295" s="90">
        <v>1.8437090289999999E-2</v>
      </c>
      <c r="AF295" s="91">
        <v>1.349030037441349E-2</v>
      </c>
      <c r="AG295" s="89">
        <v>2.6521142000000001E-2</v>
      </c>
      <c r="AH295" s="90">
        <v>0.118403074865</v>
      </c>
      <c r="AI295" s="91">
        <v>2.8638435132593915E-2</v>
      </c>
      <c r="AJ295" s="92">
        <v>0</v>
      </c>
      <c r="AK295" s="93">
        <v>0</v>
      </c>
      <c r="AL295" s="93">
        <v>0</v>
      </c>
    </row>
    <row r="296" spans="1:38" ht="13" x14ac:dyDescent="0.3">
      <c r="A296" s="71">
        <v>1982</v>
      </c>
      <c r="B296" s="718">
        <v>11</v>
      </c>
      <c r="C296" s="89">
        <v>32.218645870000003</v>
      </c>
      <c r="D296" s="90">
        <v>46.515053672000001</v>
      </c>
      <c r="E296" s="91">
        <v>39.033795586210658</v>
      </c>
      <c r="F296" s="89">
        <v>2.9858472699999998</v>
      </c>
      <c r="G296" s="90">
        <v>4.6163482189999998</v>
      </c>
      <c r="H296" s="91">
        <v>3.08047269439257</v>
      </c>
      <c r="I296" s="89">
        <v>2.2596513800000002</v>
      </c>
      <c r="J296" s="90">
        <v>2.8311656470000002</v>
      </c>
      <c r="K296" s="91">
        <v>6.8974528610569648</v>
      </c>
      <c r="L296" s="89">
        <v>2.6891000000000002E-2</v>
      </c>
      <c r="M296" s="90">
        <v>6.5220225500000006E-2</v>
      </c>
      <c r="N296" s="91">
        <v>6.0533016334808246E-2</v>
      </c>
      <c r="O296" s="89">
        <v>4.7035872678149272E-2</v>
      </c>
      <c r="P296" s="90">
        <v>8.566248328267477E-2</v>
      </c>
      <c r="Q296" s="91">
        <v>0.10532859784717585</v>
      </c>
      <c r="R296" s="89">
        <v>3.3774965467747387E-2</v>
      </c>
      <c r="S296" s="90">
        <v>3.7598197652819992E-2</v>
      </c>
      <c r="T296" s="91">
        <v>7.2817382532953473E-2</v>
      </c>
      <c r="U296" s="89">
        <v>1.7555338100000002E-2</v>
      </c>
      <c r="V296" s="90">
        <v>4.0401530234999997E-2</v>
      </c>
      <c r="W296" s="91">
        <v>2.4960915291049282E-2</v>
      </c>
      <c r="X296" s="89">
        <v>1.2678298000000001E-3</v>
      </c>
      <c r="Y296" s="90">
        <v>4.8026844299999998E-3</v>
      </c>
      <c r="Z296" s="91">
        <v>1.9235640099417039E-3</v>
      </c>
      <c r="AA296" s="89">
        <v>0.1184302235</v>
      </c>
      <c r="AB296" s="90">
        <v>0.15050078020499999</v>
      </c>
      <c r="AC296" s="91">
        <v>0.13644728670547024</v>
      </c>
      <c r="AD296" s="89">
        <v>1.98705232E-2</v>
      </c>
      <c r="AE296" s="90">
        <v>1.7477201394999999E-2</v>
      </c>
      <c r="AF296" s="91">
        <v>1.7229818386699562E-2</v>
      </c>
      <c r="AG296" s="89">
        <v>2.4963436200000001E-2</v>
      </c>
      <c r="AH296" s="90">
        <v>0.10980112759500001</v>
      </c>
      <c r="AI296" s="91">
        <v>3.6730292298814533E-2</v>
      </c>
      <c r="AJ296" s="92">
        <v>0</v>
      </c>
      <c r="AK296" s="93">
        <v>0</v>
      </c>
      <c r="AL296" s="93">
        <v>0</v>
      </c>
    </row>
    <row r="297" spans="1:38" ht="13" x14ac:dyDescent="0.3">
      <c r="A297" s="71">
        <v>1982</v>
      </c>
      <c r="B297" s="718">
        <v>12</v>
      </c>
      <c r="C297" s="89">
        <v>32.66551638</v>
      </c>
      <c r="D297" s="90">
        <v>48.3839337605</v>
      </c>
      <c r="E297" s="91">
        <v>39.729378002838303</v>
      </c>
      <c r="F297" s="89">
        <v>3.2997472499999998</v>
      </c>
      <c r="G297" s="90">
        <v>5.0152908189999996</v>
      </c>
      <c r="H297" s="91">
        <v>3.1050031895326433</v>
      </c>
      <c r="I297" s="89">
        <v>2.3523763999999998</v>
      </c>
      <c r="J297" s="90">
        <v>2.8598612600000002</v>
      </c>
      <c r="K297" s="91">
        <v>6.9237489443905265</v>
      </c>
      <c r="L297" s="89">
        <v>2.6891000000000002E-2</v>
      </c>
      <c r="M297" s="90">
        <v>6.5220225500000006E-2</v>
      </c>
      <c r="N297" s="91">
        <v>6.1157078189285709E-2</v>
      </c>
      <c r="O297" s="89">
        <v>4.7035872678149272E-2</v>
      </c>
      <c r="P297" s="90">
        <v>8.566248328267477E-2</v>
      </c>
      <c r="Q297" s="91">
        <v>0.10688555103416357</v>
      </c>
      <c r="R297" s="89">
        <v>3.3774965467747387E-2</v>
      </c>
      <c r="S297" s="90">
        <v>3.7598197652819992E-2</v>
      </c>
      <c r="T297" s="91">
        <v>7.5432250059359218E-2</v>
      </c>
      <c r="U297" s="89">
        <v>1.8484332499999999E-2</v>
      </c>
      <c r="V297" s="90">
        <v>4.2310636185E-2</v>
      </c>
      <c r="W297" s="91">
        <v>2.5411865936776131E-2</v>
      </c>
      <c r="X297" s="89">
        <v>1.3443249999999999E-3</v>
      </c>
      <c r="Y297" s="90">
        <v>4.9837131649999996E-3</v>
      </c>
      <c r="Z297" s="91">
        <v>1.9389075166834989E-3</v>
      </c>
      <c r="AA297" s="89">
        <v>0.1255486952</v>
      </c>
      <c r="AB297" s="90">
        <v>0.15888389375500001</v>
      </c>
      <c r="AC297" s="91">
        <v>0.13501590499022351</v>
      </c>
      <c r="AD297" s="89">
        <v>2.1613658899999999E-2</v>
      </c>
      <c r="AE297" s="90">
        <v>1.8345915125000001E-2</v>
      </c>
      <c r="AF297" s="91">
        <v>1.7554171722686824E-2</v>
      </c>
      <c r="AG297" s="89">
        <v>2.5562984E-2</v>
      </c>
      <c r="AH297" s="90">
        <v>0.114765370775</v>
      </c>
      <c r="AI297" s="91">
        <v>3.760103706313523E-2</v>
      </c>
      <c r="AJ297" s="92">
        <v>0</v>
      </c>
      <c r="AK297" s="93">
        <v>0</v>
      </c>
      <c r="AL297" s="93">
        <v>0</v>
      </c>
    </row>
    <row r="298" spans="1:38" ht="13" x14ac:dyDescent="0.3">
      <c r="A298" s="71">
        <v>1982</v>
      </c>
      <c r="B298" s="718">
        <v>13</v>
      </c>
      <c r="C298" s="89">
        <v>32.856348449999999</v>
      </c>
      <c r="D298" s="90">
        <v>49.934523888500003</v>
      </c>
      <c r="E298" s="91">
        <v>40.940823567329943</v>
      </c>
      <c r="F298" s="89">
        <v>3.5741804500000001</v>
      </c>
      <c r="G298" s="90">
        <v>5.4102191480000004</v>
      </c>
      <c r="H298" s="91">
        <v>3.1820425917511175</v>
      </c>
      <c r="I298" s="89">
        <v>2.4143596600000001</v>
      </c>
      <c r="J298" s="90">
        <v>2.8576473870000001</v>
      </c>
      <c r="K298" s="91">
        <v>7.0101318175597838</v>
      </c>
      <c r="L298" s="89">
        <v>2.6891000000000002E-2</v>
      </c>
      <c r="M298" s="90">
        <v>6.5220225500000006E-2</v>
      </c>
      <c r="N298" s="91">
        <v>6.2177929140107176E-2</v>
      </c>
      <c r="O298" s="89">
        <v>4.7035872678149272E-2</v>
      </c>
      <c r="P298" s="90">
        <v>8.566248328267477E-2</v>
      </c>
      <c r="Q298" s="91">
        <v>0.11047711730299797</v>
      </c>
      <c r="R298" s="89">
        <v>3.3774965467747387E-2</v>
      </c>
      <c r="S298" s="90">
        <v>3.7598197652819992E-2</v>
      </c>
      <c r="T298" s="91">
        <v>7.9143237945282205E-2</v>
      </c>
      <c r="U298" s="89">
        <v>1.9063155700000001E-2</v>
      </c>
      <c r="V298" s="90">
        <v>4.4021718034999997E-2</v>
      </c>
      <c r="W298" s="91">
        <v>2.5997907001933825E-2</v>
      </c>
      <c r="X298" s="89">
        <v>1.3945056000000001E-3</v>
      </c>
      <c r="Y298" s="90">
        <v>5.1368089249999999E-3</v>
      </c>
      <c r="Z298" s="91">
        <v>1.987008194988957E-3</v>
      </c>
      <c r="AA298" s="89">
        <v>0.13087143970000001</v>
      </c>
      <c r="AB298" s="90">
        <v>0.16671303328000001</v>
      </c>
      <c r="AC298" s="91">
        <v>0.13802215051093192</v>
      </c>
      <c r="AD298" s="89">
        <v>2.27089293E-2</v>
      </c>
      <c r="AE298" s="90">
        <v>1.913091808E-2</v>
      </c>
      <c r="AF298" s="91">
        <v>1.7942607205883903E-2</v>
      </c>
      <c r="AG298" s="89">
        <v>2.5929245E-2</v>
      </c>
      <c r="AH298" s="90">
        <v>0.119173942145</v>
      </c>
      <c r="AI298" s="91">
        <v>3.8536324777292859E-2</v>
      </c>
      <c r="AJ298" s="92">
        <v>0</v>
      </c>
      <c r="AK298" s="93">
        <v>0</v>
      </c>
      <c r="AL298" s="93">
        <v>0</v>
      </c>
    </row>
    <row r="299" spans="1:38" ht="13" x14ac:dyDescent="0.3">
      <c r="A299" s="71">
        <v>1982</v>
      </c>
      <c r="B299" s="718">
        <v>14</v>
      </c>
      <c r="C299" s="89">
        <v>32.944841359999998</v>
      </c>
      <c r="D299" s="90">
        <v>52.024544371499999</v>
      </c>
      <c r="E299" s="91">
        <v>41.375240975243955</v>
      </c>
      <c r="F299" s="89">
        <v>3.8212119100000002</v>
      </c>
      <c r="G299" s="90">
        <v>5.9119082804999996</v>
      </c>
      <c r="H299" s="91">
        <v>3.2093680228876069</v>
      </c>
      <c r="I299" s="89">
        <v>2.4897502899999999</v>
      </c>
      <c r="J299" s="90">
        <v>2.8562350985</v>
      </c>
      <c r="K299" s="91">
        <v>7.0432101585338573</v>
      </c>
      <c r="L299" s="89">
        <v>2.6891000000000002E-2</v>
      </c>
      <c r="M299" s="90">
        <v>6.5220225500000006E-2</v>
      </c>
      <c r="N299" s="91">
        <v>6.2543530249513993E-2</v>
      </c>
      <c r="O299" s="89">
        <v>4.7035872678149272E-2</v>
      </c>
      <c r="P299" s="90">
        <v>8.566248328267477E-2</v>
      </c>
      <c r="Q299" s="91">
        <v>0.11155784303840544</v>
      </c>
      <c r="R299" s="89">
        <v>3.3774965467747387E-2</v>
      </c>
      <c r="S299" s="90">
        <v>3.7598197652819992E-2</v>
      </c>
      <c r="T299" s="91">
        <v>8.0427330902995489E-2</v>
      </c>
      <c r="U299" s="89">
        <v>1.9452605299999998E-2</v>
      </c>
      <c r="V299" s="90">
        <v>4.5988466569999997E-2</v>
      </c>
      <c r="W299" s="91">
        <v>2.6171010974330219E-2</v>
      </c>
      <c r="X299" s="89">
        <v>1.4253749E-3</v>
      </c>
      <c r="Y299" s="90">
        <v>5.3012766499999997E-3</v>
      </c>
      <c r="Z299" s="91">
        <v>2.004072223254993E-3</v>
      </c>
      <c r="AA299" s="89">
        <v>0.1353239671</v>
      </c>
      <c r="AB299" s="90">
        <v>0.17546417202</v>
      </c>
      <c r="AC299" s="91">
        <v>0.13889766192887326</v>
      </c>
      <c r="AD299" s="89">
        <v>2.3268932799999999E-2</v>
      </c>
      <c r="AE299" s="90">
        <v>2.0018791434999999E-2</v>
      </c>
      <c r="AF299" s="91">
        <v>1.8052964928145392E-2</v>
      </c>
      <c r="AG299" s="89">
        <v>2.6360199599999998E-2</v>
      </c>
      <c r="AH299" s="90">
        <v>0.124208066605</v>
      </c>
      <c r="AI299" s="91">
        <v>3.887258812075229E-2</v>
      </c>
      <c r="AJ299" s="92">
        <v>0</v>
      </c>
      <c r="AK299" s="93">
        <v>0</v>
      </c>
      <c r="AL299" s="93">
        <v>0</v>
      </c>
    </row>
    <row r="300" spans="1:38" ht="13" x14ac:dyDescent="0.3">
      <c r="A300" s="71">
        <v>1982</v>
      </c>
      <c r="B300" s="718">
        <v>15</v>
      </c>
      <c r="C300" s="89">
        <v>33.633666550000001</v>
      </c>
      <c r="D300" s="90">
        <v>54.221505964999999</v>
      </c>
      <c r="E300" s="91">
        <v>42.286681631780098</v>
      </c>
      <c r="F300" s="89">
        <v>4.0855497099999996</v>
      </c>
      <c r="G300" s="90">
        <v>6.3363065289999998</v>
      </c>
      <c r="H300" s="91">
        <v>3.2689241670463738</v>
      </c>
      <c r="I300" s="89">
        <v>2.57578664</v>
      </c>
      <c r="J300" s="90">
        <v>2.8864508865</v>
      </c>
      <c r="K300" s="91">
        <v>7.1109754328383197</v>
      </c>
      <c r="L300" s="89">
        <v>2.6891000000000002E-2</v>
      </c>
      <c r="M300" s="90">
        <v>6.5220225500000006E-2</v>
      </c>
      <c r="N300" s="91">
        <v>8.1646709584809365E-2</v>
      </c>
      <c r="O300" s="89">
        <v>4.7035872678149272E-2</v>
      </c>
      <c r="P300" s="90">
        <v>8.566248328267477E-2</v>
      </c>
      <c r="Q300" s="91">
        <v>0.11102538353527559</v>
      </c>
      <c r="R300" s="89">
        <v>3.3774965467747387E-2</v>
      </c>
      <c r="S300" s="90">
        <v>3.7598197652819992E-2</v>
      </c>
      <c r="T300" s="91">
        <v>8.3042375324300949E-2</v>
      </c>
      <c r="U300" s="89">
        <v>2.00560444E-2</v>
      </c>
      <c r="V300" s="90">
        <v>4.8381577524999997E-2</v>
      </c>
      <c r="W300" s="91">
        <v>2.6497113047359563E-2</v>
      </c>
      <c r="X300" s="89">
        <v>1.4708461999999999E-3</v>
      </c>
      <c r="Y300" s="90">
        <v>5.4997859699999997E-3</v>
      </c>
      <c r="Z300" s="91">
        <v>2.0412785501074029E-3</v>
      </c>
      <c r="AA300" s="89">
        <v>0.1409852778</v>
      </c>
      <c r="AB300" s="90">
        <v>0.185634924965</v>
      </c>
      <c r="AC300" s="91">
        <v>0.14119143789694902</v>
      </c>
      <c r="AD300" s="89">
        <v>2.4087913499999999E-2</v>
      </c>
      <c r="AE300" s="90">
        <v>2.1088158685E-2</v>
      </c>
      <c r="AF300" s="91">
        <v>1.8374851542231188E-2</v>
      </c>
      <c r="AG300" s="89">
        <v>2.7076199700000001E-2</v>
      </c>
      <c r="AH300" s="90">
        <v>0.13034179326000001</v>
      </c>
      <c r="AI300" s="91">
        <v>3.9574278726787482E-2</v>
      </c>
      <c r="AJ300" s="92">
        <v>0</v>
      </c>
      <c r="AK300" s="93">
        <v>0</v>
      </c>
      <c r="AL300" s="93">
        <v>0</v>
      </c>
    </row>
    <row r="301" spans="1:38" ht="13" x14ac:dyDescent="0.3">
      <c r="A301" s="71">
        <v>1982</v>
      </c>
      <c r="B301" s="718">
        <v>16</v>
      </c>
      <c r="C301" s="89">
        <v>34.339082570000002</v>
      </c>
      <c r="D301" s="90">
        <v>56.491813214499999</v>
      </c>
      <c r="E301" s="91">
        <v>42.560657547804169</v>
      </c>
      <c r="F301" s="89">
        <v>4.2515499500000002</v>
      </c>
      <c r="G301" s="90">
        <v>6.6842539665</v>
      </c>
      <c r="H301" s="91">
        <v>3.1639027947047698</v>
      </c>
      <c r="I301" s="89">
        <v>2.65955092</v>
      </c>
      <c r="J301" s="90">
        <v>2.9179733259999998</v>
      </c>
      <c r="K301" s="91">
        <v>6.9052415278209711</v>
      </c>
      <c r="L301" s="89">
        <v>2.6891000000000002E-2</v>
      </c>
      <c r="M301" s="90">
        <v>6.5220225500000006E-2</v>
      </c>
      <c r="N301" s="91">
        <v>8.1370678303050573E-2</v>
      </c>
      <c r="O301" s="89">
        <v>4.7035872678149272E-2</v>
      </c>
      <c r="P301" s="90">
        <v>8.566248328267477E-2</v>
      </c>
      <c r="Q301" s="91">
        <v>0.10905065917209497</v>
      </c>
      <c r="R301" s="89">
        <v>3.3774965467747387E-2</v>
      </c>
      <c r="S301" s="90">
        <v>3.7598197652819992E-2</v>
      </c>
      <c r="T301" s="91">
        <v>8.5647299852910266E-2</v>
      </c>
      <c r="U301" s="89">
        <v>2.0679463200000001E-2</v>
      </c>
      <c r="V301" s="90">
        <v>5.0916667285000002E-2</v>
      </c>
      <c r="W301" s="91">
        <v>2.5684289976885901E-2</v>
      </c>
      <c r="X301" s="89">
        <v>1.5194994E-3</v>
      </c>
      <c r="Y301" s="90">
        <v>5.7046826550000004E-3</v>
      </c>
      <c r="Z301" s="91">
        <v>1.9757088884219372E-3</v>
      </c>
      <c r="AA301" s="89">
        <v>0.14565486629999999</v>
      </c>
      <c r="AB301" s="90">
        <v>0.19531121406499999</v>
      </c>
      <c r="AC301" s="91">
        <v>0.13619832611893254</v>
      </c>
      <c r="AD301" s="89">
        <v>2.4932215800000001E-2</v>
      </c>
      <c r="AE301" s="90">
        <v>2.2218543555000001E-2</v>
      </c>
      <c r="AF301" s="91">
        <v>1.8614785038873722E-2</v>
      </c>
      <c r="AG301" s="89">
        <v>2.7815546699999999E-2</v>
      </c>
      <c r="AH301" s="90">
        <v>0.13681631012500001</v>
      </c>
      <c r="AI301" s="91">
        <v>3.9424018701407861E-2</v>
      </c>
      <c r="AJ301" s="92">
        <v>0</v>
      </c>
      <c r="AK301" s="93">
        <v>0</v>
      </c>
      <c r="AL301" s="93">
        <v>0</v>
      </c>
    </row>
    <row r="302" spans="1:38" ht="13" x14ac:dyDescent="0.3">
      <c r="A302" s="71">
        <v>1982</v>
      </c>
      <c r="B302" s="718">
        <v>17</v>
      </c>
      <c r="C302" s="89">
        <v>35.064677379999999</v>
      </c>
      <c r="D302" s="90">
        <v>58.864895854499999</v>
      </c>
      <c r="E302" s="91">
        <v>42.927240526528784</v>
      </c>
      <c r="F302" s="89">
        <v>4.4763248899999999</v>
      </c>
      <c r="G302" s="90">
        <v>7.1035310230000004</v>
      </c>
      <c r="H302" s="91">
        <v>3.0623884369549805</v>
      </c>
      <c r="I302" s="89">
        <v>2.74122792</v>
      </c>
      <c r="J302" s="90">
        <v>2.9509742335000002</v>
      </c>
      <c r="K302" s="91">
        <v>6.6994153556145291</v>
      </c>
      <c r="L302" s="89">
        <v>2.6891000000000002E-2</v>
      </c>
      <c r="M302" s="90">
        <v>6.5220225500000006E-2</v>
      </c>
      <c r="N302" s="91">
        <v>8.1252943793285029E-2</v>
      </c>
      <c r="O302" s="89">
        <v>4.7035872678149272E-2</v>
      </c>
      <c r="P302" s="90">
        <v>8.566248328267477E-2</v>
      </c>
      <c r="Q302" s="91">
        <v>0.10762574036532499</v>
      </c>
      <c r="R302" s="89">
        <v>3.3774965467747387E-2</v>
      </c>
      <c r="S302" s="90">
        <v>3.7598197652819992E-2</v>
      </c>
      <c r="T302" s="91">
        <v>8.8776176476497257E-2</v>
      </c>
      <c r="U302" s="89">
        <v>2.1318149200000001E-2</v>
      </c>
      <c r="V302" s="90">
        <v>5.3634543770000001E-2</v>
      </c>
      <c r="W302" s="91">
        <v>2.4866421640145377E-2</v>
      </c>
      <c r="X302" s="89">
        <v>1.5677096E-3</v>
      </c>
      <c r="Y302" s="90">
        <v>5.9171584299999996E-3</v>
      </c>
      <c r="Z302" s="91">
        <v>1.9122874095560819E-3</v>
      </c>
      <c r="AA302" s="89">
        <v>0.15108127120000001</v>
      </c>
      <c r="AB302" s="90">
        <v>0.20623120656999999</v>
      </c>
      <c r="AC302" s="91">
        <v>0.1316575202270055</v>
      </c>
      <c r="AD302" s="89">
        <v>2.5776289099999999E-2</v>
      </c>
      <c r="AE302" s="90">
        <v>2.3426061495000001E-2</v>
      </c>
      <c r="AF302" s="91">
        <v>1.8890856207205667E-2</v>
      </c>
      <c r="AG302" s="89">
        <v>2.8599743100000002E-2</v>
      </c>
      <c r="AH302" s="90">
        <v>0.14373444139</v>
      </c>
      <c r="AI302" s="91">
        <v>3.9101039357634128E-2</v>
      </c>
      <c r="AJ302" s="92">
        <v>0</v>
      </c>
      <c r="AK302" s="93">
        <v>0</v>
      </c>
      <c r="AL302" s="93">
        <v>0</v>
      </c>
    </row>
    <row r="303" spans="1:38" ht="13" x14ac:dyDescent="0.3">
      <c r="A303" s="71">
        <v>1982</v>
      </c>
      <c r="B303" s="718">
        <v>18</v>
      </c>
      <c r="C303" s="89">
        <v>35.72332463</v>
      </c>
      <c r="D303" s="90">
        <v>61.157225572000002</v>
      </c>
      <c r="E303" s="91">
        <v>43.674412229344718</v>
      </c>
      <c r="F303" s="89">
        <v>4.6763223700000003</v>
      </c>
      <c r="G303" s="90">
        <v>7.5207352070000004</v>
      </c>
      <c r="H303" s="91">
        <v>3.0707550999396194</v>
      </c>
      <c r="I303" s="89">
        <v>2.8013483899999998</v>
      </c>
      <c r="J303" s="90">
        <v>2.9843372785</v>
      </c>
      <c r="K303" s="91">
        <v>6.7371473390815027</v>
      </c>
      <c r="L303" s="89">
        <v>2.5105840000000001E-2</v>
      </c>
      <c r="M303" s="90">
        <v>6.3409771000000004E-2</v>
      </c>
      <c r="N303" s="91">
        <v>8.225906449308458E-2</v>
      </c>
      <c r="O303" s="89">
        <v>4.7035872678149272E-2</v>
      </c>
      <c r="P303" s="90">
        <v>8.566248328267477E-2</v>
      </c>
      <c r="Q303" s="91">
        <v>0.10871938507935862</v>
      </c>
      <c r="R303" s="89">
        <v>3.3774965467747387E-2</v>
      </c>
      <c r="S303" s="90">
        <v>3.7598197652819992E-2</v>
      </c>
      <c r="T303" s="91">
        <v>9.221275872387022E-2</v>
      </c>
      <c r="U303" s="89">
        <v>2.19987549E-2</v>
      </c>
      <c r="V303" s="90">
        <v>5.6486828080000002E-2</v>
      </c>
      <c r="W303" s="91">
        <v>2.6369876331625578E-2</v>
      </c>
      <c r="X303" s="89">
        <v>1.6194684999999999E-3</v>
      </c>
      <c r="Y303" s="90">
        <v>6.1161060400000003E-3</v>
      </c>
      <c r="Z303" s="91">
        <v>1.9175308822378064E-3</v>
      </c>
      <c r="AA303" s="89">
        <v>0.15659460559999999</v>
      </c>
      <c r="AB303" s="90">
        <v>0.21747432678</v>
      </c>
      <c r="AC303" s="91">
        <v>0.1297125115158197</v>
      </c>
      <c r="AD303" s="89">
        <v>2.6597173000000002E-2</v>
      </c>
      <c r="AE303" s="90">
        <v>2.4678201574999999E-2</v>
      </c>
      <c r="AF303" s="91">
        <v>1.8702377272732149E-2</v>
      </c>
      <c r="AG303" s="89">
        <v>2.9516309800000001E-2</v>
      </c>
      <c r="AH303" s="90">
        <v>0.15091665634000001</v>
      </c>
      <c r="AI303" s="91">
        <v>3.9483280209520882E-2</v>
      </c>
      <c r="AJ303" s="92">
        <v>0</v>
      </c>
      <c r="AK303" s="93">
        <v>0</v>
      </c>
      <c r="AL303" s="93">
        <v>0</v>
      </c>
    </row>
    <row r="304" spans="1:38" ht="13" x14ac:dyDescent="0.3">
      <c r="A304" s="71">
        <v>1982</v>
      </c>
      <c r="B304" s="718">
        <v>19</v>
      </c>
      <c r="C304" s="89">
        <v>36.498840999999999</v>
      </c>
      <c r="D304" s="90">
        <v>63.828086792000001</v>
      </c>
      <c r="E304" s="91">
        <v>44.34714483881833</v>
      </c>
      <c r="F304" s="89">
        <v>4.8627000200000001</v>
      </c>
      <c r="G304" s="90">
        <v>7.9576149159999998</v>
      </c>
      <c r="H304" s="91">
        <v>3.0616560566421915</v>
      </c>
      <c r="I304" s="89">
        <v>2.8784736899999999</v>
      </c>
      <c r="J304" s="90">
        <v>3.02145755</v>
      </c>
      <c r="K304" s="91">
        <v>6.6175703774188639</v>
      </c>
      <c r="L304" s="89">
        <v>2.5089819999999999E-2</v>
      </c>
      <c r="M304" s="90">
        <v>6.3335854999999996E-2</v>
      </c>
      <c r="N304" s="91">
        <v>8.2772092028950903E-2</v>
      </c>
      <c r="O304" s="89">
        <v>4.7035872678149272E-2</v>
      </c>
      <c r="P304" s="90">
        <v>8.566248328267477E-2</v>
      </c>
      <c r="Q304" s="91">
        <v>0.11035935385909679</v>
      </c>
      <c r="R304" s="89">
        <v>3.3774965467747387E-2</v>
      </c>
      <c r="S304" s="90">
        <v>3.7598197652819992E-2</v>
      </c>
      <c r="T304" s="91">
        <v>9.5237413279228619E-2</v>
      </c>
      <c r="U304" s="89">
        <v>2.2673694099999999E-2</v>
      </c>
      <c r="V304" s="90">
        <v>5.9677122445000001E-2</v>
      </c>
      <c r="W304" s="91">
        <v>2.518388488682707E-2</v>
      </c>
      <c r="X304" s="89">
        <v>1.6692024E-3</v>
      </c>
      <c r="Y304" s="90">
        <v>6.3512335799999998E-3</v>
      </c>
      <c r="Z304" s="91">
        <v>1.9118300314825312E-3</v>
      </c>
      <c r="AA304" s="89">
        <v>0.16187764460000001</v>
      </c>
      <c r="AB304" s="90">
        <v>0.22973768071</v>
      </c>
      <c r="AC304" s="91">
        <v>0.12947772314307593</v>
      </c>
      <c r="AD304" s="89">
        <v>2.7411474599999999E-2</v>
      </c>
      <c r="AE304" s="90">
        <v>2.6084347439999999E-2</v>
      </c>
      <c r="AF304" s="91">
        <v>1.8209920442792755E-2</v>
      </c>
      <c r="AG304" s="89">
        <v>3.04246346E-2</v>
      </c>
      <c r="AH304" s="90">
        <v>0.15899294029</v>
      </c>
      <c r="AI304" s="91">
        <v>3.9479788622426536E-2</v>
      </c>
      <c r="AJ304" s="92">
        <v>0</v>
      </c>
      <c r="AK304" s="93">
        <v>0</v>
      </c>
      <c r="AL304" s="93">
        <v>0</v>
      </c>
    </row>
    <row r="305" spans="1:38" ht="13" x14ac:dyDescent="0.3">
      <c r="A305" s="71">
        <v>1982</v>
      </c>
      <c r="B305" s="718">
        <v>20</v>
      </c>
      <c r="C305" s="89">
        <v>37.27089737</v>
      </c>
      <c r="D305" s="90">
        <v>66.620305892499999</v>
      </c>
      <c r="E305" s="91">
        <v>44.379715380294073</v>
      </c>
      <c r="F305" s="89">
        <v>5.0375060200000004</v>
      </c>
      <c r="G305" s="90">
        <v>8.4134461844999997</v>
      </c>
      <c r="H305" s="91">
        <v>3.1800080743666341</v>
      </c>
      <c r="I305" s="89">
        <v>2.94487224</v>
      </c>
      <c r="J305" s="90">
        <v>3.0608626664999998</v>
      </c>
      <c r="K305" s="91">
        <v>6.8171855540991162</v>
      </c>
      <c r="L305" s="89">
        <v>2.4228880000000001E-2</v>
      </c>
      <c r="M305" s="90">
        <v>6.2415412000000003E-2</v>
      </c>
      <c r="N305" s="91">
        <v>0.10933590819614594</v>
      </c>
      <c r="O305" s="89">
        <v>4.7035872678149272E-2</v>
      </c>
      <c r="P305" s="90">
        <v>8.566248328267477E-2</v>
      </c>
      <c r="Q305" s="91">
        <v>9.8496493835135174E-2</v>
      </c>
      <c r="R305" s="89">
        <v>3.3774965467747387E-2</v>
      </c>
      <c r="S305" s="90">
        <v>3.7598197652819992E-2</v>
      </c>
      <c r="T305" s="91">
        <v>9.9456165637900745E-2</v>
      </c>
      <c r="U305" s="89">
        <v>2.3401323200000001E-2</v>
      </c>
      <c r="V305" s="90">
        <v>6.3143568115000007E-2</v>
      </c>
      <c r="W305" s="91">
        <v>3.2927585300529638E-2</v>
      </c>
      <c r="X305" s="89">
        <v>1.7239613999999999E-3</v>
      </c>
      <c r="Y305" s="90">
        <v>6.5898718799999997E-3</v>
      </c>
      <c r="Z305" s="91">
        <v>1.985762623928643E-3</v>
      </c>
      <c r="AA305" s="89">
        <v>0.16731792940000001</v>
      </c>
      <c r="AB305" s="90">
        <v>0.24287975241000001</v>
      </c>
      <c r="AC305" s="91">
        <v>0.12454122204680039</v>
      </c>
      <c r="AD305" s="89">
        <v>2.8289335200000001E-2</v>
      </c>
      <c r="AE305" s="90">
        <v>2.7598578095E-2</v>
      </c>
      <c r="AF305" s="91">
        <v>1.8351468383700775E-2</v>
      </c>
      <c r="AG305" s="89">
        <v>3.1404806399999999E-2</v>
      </c>
      <c r="AH305" s="90">
        <v>0.16771734473</v>
      </c>
      <c r="AI305" s="91">
        <v>4.1884192623464801E-2</v>
      </c>
      <c r="AJ305" s="92">
        <v>0</v>
      </c>
      <c r="AK305" s="93">
        <v>0</v>
      </c>
      <c r="AL305" s="93">
        <v>0</v>
      </c>
    </row>
    <row r="306" spans="1:38" ht="13" x14ac:dyDescent="0.3">
      <c r="A306" s="71">
        <v>1982</v>
      </c>
      <c r="B306" s="718">
        <v>21</v>
      </c>
      <c r="C306" s="89">
        <v>38.077244299999997</v>
      </c>
      <c r="D306" s="90">
        <v>69.672618196000002</v>
      </c>
      <c r="E306" s="91">
        <v>43.956762112892527</v>
      </c>
      <c r="F306" s="89">
        <v>5.2061473600000001</v>
      </c>
      <c r="G306" s="90">
        <v>8.9005882659999997</v>
      </c>
      <c r="H306" s="91">
        <v>3.1981239465208731</v>
      </c>
      <c r="I306" s="89">
        <v>3.0094017200000001</v>
      </c>
      <c r="J306" s="90">
        <v>3.1033756225000002</v>
      </c>
      <c r="K306" s="91">
        <v>6.8715616050732375</v>
      </c>
      <c r="L306" s="89">
        <v>2.3317709999999998E-2</v>
      </c>
      <c r="M306" s="90">
        <v>6.1492633499999998E-2</v>
      </c>
      <c r="N306" s="91">
        <v>0.10991319553728653</v>
      </c>
      <c r="O306" s="89">
        <v>4.7035872678149272E-2</v>
      </c>
      <c r="P306" s="90">
        <v>8.566248328267477E-2</v>
      </c>
      <c r="Q306" s="91">
        <v>9.879544499941896E-2</v>
      </c>
      <c r="R306" s="89">
        <v>3.3774965467747387E-2</v>
      </c>
      <c r="S306" s="90">
        <v>3.7598197652819992E-2</v>
      </c>
      <c r="T306" s="91">
        <v>0.10075327741978256</v>
      </c>
      <c r="U306" s="89">
        <v>2.41671592E-2</v>
      </c>
      <c r="V306" s="90">
        <v>6.6959830784999994E-2</v>
      </c>
      <c r="W306" s="91">
        <v>3.5941865984522807E-2</v>
      </c>
      <c r="X306" s="89">
        <v>1.7808805E-3</v>
      </c>
      <c r="Y306" s="90">
        <v>6.8465637600000004E-3</v>
      </c>
      <c r="Z306" s="91">
        <v>1.9970740720367522E-3</v>
      </c>
      <c r="AA306" s="89">
        <v>0.17287590410000001</v>
      </c>
      <c r="AB306" s="90">
        <v>0.25719822188000002</v>
      </c>
      <c r="AC306" s="91">
        <v>0.11897232967744731</v>
      </c>
      <c r="AD306" s="89">
        <v>2.9213402699999998E-2</v>
      </c>
      <c r="AE306" s="90">
        <v>2.9259178915E-2</v>
      </c>
      <c r="AF306" s="91">
        <v>1.8213509741642382E-2</v>
      </c>
      <c r="AG306" s="89">
        <v>3.24348177E-2</v>
      </c>
      <c r="AH306" s="90">
        <v>0.17730475372500001</v>
      </c>
      <c r="AI306" s="91">
        <v>4.2813402640587445E-2</v>
      </c>
      <c r="AJ306" s="92">
        <v>0</v>
      </c>
      <c r="AK306" s="93">
        <v>0</v>
      </c>
      <c r="AL306" s="93">
        <v>0</v>
      </c>
    </row>
    <row r="307" spans="1:38" ht="13" x14ac:dyDescent="0.3">
      <c r="A307" s="71">
        <v>1982</v>
      </c>
      <c r="B307" s="718">
        <v>22</v>
      </c>
      <c r="C307" s="89">
        <v>38.512755579999997</v>
      </c>
      <c r="D307" s="90">
        <v>72.106546194499998</v>
      </c>
      <c r="E307" s="91">
        <v>43.668490695078134</v>
      </c>
      <c r="F307" s="89">
        <v>5.3600567999999997</v>
      </c>
      <c r="G307" s="90">
        <v>9.4231777020000003</v>
      </c>
      <c r="H307" s="91">
        <v>3.2247738537876791</v>
      </c>
      <c r="I307" s="89">
        <v>3.0028130599999998</v>
      </c>
      <c r="J307" s="90">
        <v>3.1446772785000001</v>
      </c>
      <c r="K307" s="91">
        <v>6.9441553344351528</v>
      </c>
      <c r="L307" s="89">
        <v>1.7209410000000001E-2</v>
      </c>
      <c r="M307" s="90">
        <v>5.5088562000000001E-2</v>
      </c>
      <c r="N307" s="91">
        <v>0.10958062958236164</v>
      </c>
      <c r="O307" s="89">
        <v>4.7035872678149272E-2</v>
      </c>
      <c r="P307" s="90">
        <v>8.566248328267477E-2</v>
      </c>
      <c r="Q307" s="91">
        <v>9.8689634212443186E-2</v>
      </c>
      <c r="R307" s="89">
        <v>3.3774965467747387E-2</v>
      </c>
      <c r="S307" s="90">
        <v>3.7598197652819992E-2</v>
      </c>
      <c r="T307" s="91">
        <v>9.9911258527530591E-2</v>
      </c>
      <c r="U307" s="89">
        <v>2.51363512E-2</v>
      </c>
      <c r="V307" s="90">
        <v>7.1157596724999994E-2</v>
      </c>
      <c r="W307" s="91">
        <v>3.8626965920307649E-2</v>
      </c>
      <c r="X307" s="89">
        <v>1.8528009E-3</v>
      </c>
      <c r="Y307" s="90">
        <v>7.0193798249999998E-3</v>
      </c>
      <c r="Z307" s="91">
        <v>2.0137131896910787E-3</v>
      </c>
      <c r="AA307" s="89">
        <v>0.17958832769999999</v>
      </c>
      <c r="AB307" s="90">
        <v>0.27294293322500002</v>
      </c>
      <c r="AC307" s="91">
        <v>0.12167792056630221</v>
      </c>
      <c r="AD307" s="89">
        <v>3.0383853400000001E-2</v>
      </c>
      <c r="AE307" s="90">
        <v>3.1006229145000001E-2</v>
      </c>
      <c r="AF307" s="91">
        <v>1.8080300838536543E-2</v>
      </c>
      <c r="AG307" s="89">
        <v>3.37374254E-2</v>
      </c>
      <c r="AH307" s="90">
        <v>0.18749963071</v>
      </c>
      <c r="AI307" s="91">
        <v>4.2609384230035539E-2</v>
      </c>
      <c r="AJ307" s="92">
        <v>0</v>
      </c>
      <c r="AK307" s="93">
        <v>0</v>
      </c>
      <c r="AL307" s="93">
        <v>0</v>
      </c>
    </row>
    <row r="308" spans="1:38" ht="13" x14ac:dyDescent="0.3">
      <c r="A308" s="71">
        <v>1982</v>
      </c>
      <c r="B308" s="718">
        <v>23</v>
      </c>
      <c r="C308" s="89">
        <v>39.257267689999999</v>
      </c>
      <c r="D308" s="90">
        <v>75.554098529499996</v>
      </c>
      <c r="E308" s="91">
        <v>44.239466944394337</v>
      </c>
      <c r="F308" s="89">
        <v>5.5216147700000002</v>
      </c>
      <c r="G308" s="90">
        <v>10.006688059</v>
      </c>
      <c r="H308" s="91">
        <v>3.2385199244329503</v>
      </c>
      <c r="I308" s="89">
        <v>3.0521563500000002</v>
      </c>
      <c r="J308" s="90">
        <v>3.1935981564999998</v>
      </c>
      <c r="K308" s="91">
        <v>6.9537870947012284</v>
      </c>
      <c r="L308" s="89">
        <v>1.5861469999999999E-2</v>
      </c>
      <c r="M308" s="90">
        <v>5.3742665500000002E-2</v>
      </c>
      <c r="N308" s="91">
        <v>0.11048398647952437</v>
      </c>
      <c r="O308" s="89">
        <v>4.7035872678149272E-2</v>
      </c>
      <c r="P308" s="90">
        <v>8.566248328267477E-2</v>
      </c>
      <c r="Q308" s="91">
        <v>9.9878885535374454E-2</v>
      </c>
      <c r="R308" s="89">
        <v>3.3774965467747387E-2</v>
      </c>
      <c r="S308" s="90">
        <v>3.7598197652819992E-2</v>
      </c>
      <c r="T308" s="91">
        <v>0.10226030190820969</v>
      </c>
      <c r="U308" s="89">
        <v>2.60628278E-2</v>
      </c>
      <c r="V308" s="90">
        <v>7.5883504835000004E-2</v>
      </c>
      <c r="W308" s="91">
        <v>3.870085757801707E-2</v>
      </c>
      <c r="X308" s="89">
        <v>1.921353E-3</v>
      </c>
      <c r="Y308" s="90">
        <v>7.2954052900000002E-3</v>
      </c>
      <c r="Z308" s="91">
        <v>2.0222966761144624E-3</v>
      </c>
      <c r="AA308" s="89">
        <v>0.1860131609</v>
      </c>
      <c r="AB308" s="90">
        <v>0.29050509028499999</v>
      </c>
      <c r="AC308" s="91">
        <v>0.11105978344747665</v>
      </c>
      <c r="AD308" s="89">
        <v>3.1503873000000002E-2</v>
      </c>
      <c r="AE308" s="90">
        <v>3.3028103949999998E-2</v>
      </c>
      <c r="AF308" s="91">
        <v>1.8126331394371375E-2</v>
      </c>
      <c r="AG308" s="89">
        <v>3.4982965999999997E-2</v>
      </c>
      <c r="AH308" s="90">
        <v>0.19924424040499999</v>
      </c>
      <c r="AI308" s="91">
        <v>4.2856082913888718E-2</v>
      </c>
      <c r="AJ308" s="92">
        <v>0</v>
      </c>
      <c r="AK308" s="93">
        <v>0</v>
      </c>
      <c r="AL308" s="93">
        <v>0</v>
      </c>
    </row>
    <row r="309" spans="1:38" ht="13" x14ac:dyDescent="0.3">
      <c r="A309" s="71">
        <v>1982</v>
      </c>
      <c r="B309" s="718">
        <v>24</v>
      </c>
      <c r="C309" s="89">
        <v>42.362031109999997</v>
      </c>
      <c r="D309" s="90">
        <v>84.143028364499997</v>
      </c>
      <c r="E309" s="91">
        <v>44.135565845560009</v>
      </c>
      <c r="F309" s="89">
        <v>5.8403767200000001</v>
      </c>
      <c r="G309" s="90">
        <v>10.848788198999999</v>
      </c>
      <c r="H309" s="91">
        <v>3.2632992914213532</v>
      </c>
      <c r="I309" s="89">
        <v>3.2888597499999999</v>
      </c>
      <c r="J309" s="90">
        <v>3.5993399089999998</v>
      </c>
      <c r="K309" s="91">
        <v>7.0140315520264211</v>
      </c>
      <c r="L309" s="89">
        <v>1.326515E-2</v>
      </c>
      <c r="M309" s="90">
        <v>5.1025384999999999E-2</v>
      </c>
      <c r="N309" s="91">
        <v>0.11078730112127996</v>
      </c>
      <c r="O309" s="89">
        <v>4.7035872678149272E-2</v>
      </c>
      <c r="P309" s="90">
        <v>8.566248328267477E-2</v>
      </c>
      <c r="Q309" s="91">
        <v>0.10038738749745661</v>
      </c>
      <c r="R309" s="89">
        <v>3.3774965467747387E-2</v>
      </c>
      <c r="S309" s="90">
        <v>3.7598197652819992E-2</v>
      </c>
      <c r="T309" s="91">
        <v>0.10291506877380979</v>
      </c>
      <c r="U309" s="89">
        <v>2.7979259400000001E-2</v>
      </c>
      <c r="V309" s="90">
        <v>8.2247117674999995E-2</v>
      </c>
      <c r="W309" s="91">
        <v>4.0974989932158958E-2</v>
      </c>
      <c r="X309" s="89">
        <v>2.0589470000000002E-3</v>
      </c>
      <c r="Y309" s="90">
        <v>7.686896205E-3</v>
      </c>
      <c r="Z309" s="91">
        <v>2.0377710246360183E-3</v>
      </c>
      <c r="AA309" s="89">
        <v>0.19838531779999999</v>
      </c>
      <c r="AB309" s="90">
        <v>0.31368684371</v>
      </c>
      <c r="AC309" s="91">
        <v>0.10987962010523185</v>
      </c>
      <c r="AD309" s="89">
        <v>3.3830894600000001E-2</v>
      </c>
      <c r="AE309" s="90">
        <v>3.5687215964999998E-2</v>
      </c>
      <c r="AF309" s="91">
        <v>1.8012958169001572E-2</v>
      </c>
      <c r="AG309" s="89">
        <v>3.7538403800000002E-2</v>
      </c>
      <c r="AH309" s="90">
        <v>0.21520612059499999</v>
      </c>
      <c r="AI309" s="91">
        <v>4.3246409340324983E-2</v>
      </c>
      <c r="AJ309" s="92">
        <v>0</v>
      </c>
      <c r="AK309" s="93">
        <v>0</v>
      </c>
      <c r="AL309" s="93">
        <v>0</v>
      </c>
    </row>
    <row r="310" spans="1:38" ht="13" x14ac:dyDescent="0.3">
      <c r="A310" s="71">
        <v>1982</v>
      </c>
      <c r="B310" s="718">
        <v>25</v>
      </c>
      <c r="C310" s="89">
        <v>42.362031109999997</v>
      </c>
      <c r="D310" s="90">
        <v>84.143028364499997</v>
      </c>
      <c r="E310" s="91">
        <v>44.47232433013793</v>
      </c>
      <c r="F310" s="89">
        <v>5.8403767200000001</v>
      </c>
      <c r="G310" s="90">
        <v>10.848788198999999</v>
      </c>
      <c r="H310" s="91">
        <v>3.2866897968790827</v>
      </c>
      <c r="I310" s="89">
        <v>3.2888597499999999</v>
      </c>
      <c r="J310" s="90">
        <v>3.5993399089999998</v>
      </c>
      <c r="K310" s="91">
        <v>7.043122816134801</v>
      </c>
      <c r="L310" s="89">
        <v>1.326515E-2</v>
      </c>
      <c r="M310" s="90">
        <v>5.1025384999999999E-2</v>
      </c>
      <c r="N310" s="91">
        <v>0.11131715660111495</v>
      </c>
      <c r="O310" s="89">
        <v>4.7035872678149272E-2</v>
      </c>
      <c r="P310" s="90">
        <v>8.566248328267477E-2</v>
      </c>
      <c r="Q310" s="91">
        <v>0.10145555857126122</v>
      </c>
      <c r="R310" s="89">
        <v>3.3774965467747387E-2</v>
      </c>
      <c r="S310" s="90">
        <v>3.7598197652819992E-2</v>
      </c>
      <c r="T310" s="91">
        <v>0.10405928752263655</v>
      </c>
      <c r="U310" s="89">
        <v>2.7979259400000001E-2</v>
      </c>
      <c r="V310" s="90">
        <v>8.2247117674999995E-2</v>
      </c>
      <c r="W310" s="91">
        <v>4.1486681761462425E-2</v>
      </c>
      <c r="X310" s="89">
        <v>2.0589470000000002E-3</v>
      </c>
      <c r="Y310" s="90">
        <v>7.686896205E-3</v>
      </c>
      <c r="Z310" s="91">
        <v>2.052355182308794E-3</v>
      </c>
      <c r="AA310" s="89">
        <v>0.19838531779999999</v>
      </c>
      <c r="AB310" s="90">
        <v>0.31368684371</v>
      </c>
      <c r="AC310" s="91">
        <v>0.11022473996107861</v>
      </c>
      <c r="AD310" s="89">
        <v>3.3830894600000001E-2</v>
      </c>
      <c r="AE310" s="90">
        <v>3.5687215964999998E-2</v>
      </c>
      <c r="AF310" s="91">
        <v>1.8061423355526924E-2</v>
      </c>
      <c r="AG310" s="89">
        <v>3.7538403800000002E-2</v>
      </c>
      <c r="AH310" s="90">
        <v>0.21520612059499999</v>
      </c>
      <c r="AI310" s="91">
        <v>4.3556039175893978E-2</v>
      </c>
      <c r="AJ310" s="92">
        <v>0</v>
      </c>
      <c r="AK310" s="93">
        <v>0</v>
      </c>
      <c r="AL310" s="93">
        <v>0</v>
      </c>
    </row>
    <row r="311" spans="1:38" ht="13" x14ac:dyDescent="0.3">
      <c r="A311" s="71">
        <v>1982</v>
      </c>
      <c r="B311" s="718">
        <v>26</v>
      </c>
      <c r="C311" s="89">
        <v>42.362031109999997</v>
      </c>
      <c r="D311" s="90">
        <v>84.143028364499997</v>
      </c>
      <c r="E311" s="91">
        <v>44.707079045784859</v>
      </c>
      <c r="F311" s="89">
        <v>5.8403767200000001</v>
      </c>
      <c r="G311" s="90">
        <v>10.848788198999999</v>
      </c>
      <c r="H311" s="91">
        <v>3.3014504697174973</v>
      </c>
      <c r="I311" s="89">
        <v>3.2888597499999999</v>
      </c>
      <c r="J311" s="90">
        <v>3.5993399089999998</v>
      </c>
      <c r="K311" s="91">
        <v>7.0599369282491136</v>
      </c>
      <c r="L311" s="89">
        <v>1.326515E-2</v>
      </c>
      <c r="M311" s="90">
        <v>5.1025384999999999E-2</v>
      </c>
      <c r="N311" s="91">
        <v>0.11164996418338861</v>
      </c>
      <c r="O311" s="89">
        <v>4.7035872678149272E-2</v>
      </c>
      <c r="P311" s="90">
        <v>8.566248328267477E-2</v>
      </c>
      <c r="Q311" s="91">
        <v>0.10209542221388662</v>
      </c>
      <c r="R311" s="89">
        <v>3.3774965467747387E-2</v>
      </c>
      <c r="S311" s="90">
        <v>3.7598197652819992E-2</v>
      </c>
      <c r="T311" s="91">
        <v>0.10477802489110839</v>
      </c>
      <c r="U311" s="89">
        <v>2.7979259400000001E-2</v>
      </c>
      <c r="V311" s="90">
        <v>8.2247117674999995E-2</v>
      </c>
      <c r="W311" s="91">
        <v>4.17549911683033E-2</v>
      </c>
      <c r="X311" s="89">
        <v>2.0589470000000002E-3</v>
      </c>
      <c r="Y311" s="90">
        <v>7.686896205E-3</v>
      </c>
      <c r="Z311" s="91">
        <v>2.0615648898767202E-3</v>
      </c>
      <c r="AA311" s="89">
        <v>0.19838531779999999</v>
      </c>
      <c r="AB311" s="90">
        <v>0.31368684371</v>
      </c>
      <c r="AC311" s="91">
        <v>0.11070165100941676</v>
      </c>
      <c r="AD311" s="89">
        <v>3.3830894600000001E-2</v>
      </c>
      <c r="AE311" s="90">
        <v>3.5687215964999998E-2</v>
      </c>
      <c r="AF311" s="91">
        <v>1.8138387648501269E-2</v>
      </c>
      <c r="AG311" s="89">
        <v>3.7538403800000002E-2</v>
      </c>
      <c r="AH311" s="90">
        <v>0.21520612059499999</v>
      </c>
      <c r="AI311" s="91">
        <v>4.3762871253177175E-2</v>
      </c>
      <c r="AJ311" s="92">
        <v>0</v>
      </c>
      <c r="AK311" s="93">
        <v>0</v>
      </c>
      <c r="AL311" s="93">
        <v>0</v>
      </c>
    </row>
    <row r="312" spans="1:38" ht="13" x14ac:dyDescent="0.3">
      <c r="A312" s="71">
        <v>1982</v>
      </c>
      <c r="B312" s="718">
        <v>27</v>
      </c>
      <c r="C312" s="89">
        <v>42.362031109999997</v>
      </c>
      <c r="D312" s="90">
        <v>84.143028364499997</v>
      </c>
      <c r="E312" s="91">
        <v>44.892662375893742</v>
      </c>
      <c r="F312" s="89">
        <v>5.8403767200000001</v>
      </c>
      <c r="G312" s="90">
        <v>10.848788198999999</v>
      </c>
      <c r="H312" s="91">
        <v>3.3136092358055866</v>
      </c>
      <c r="I312" s="89">
        <v>3.2888597499999999</v>
      </c>
      <c r="J312" s="90">
        <v>3.5993399089999998</v>
      </c>
      <c r="K312" s="91">
        <v>7.0743832187445603</v>
      </c>
      <c r="L312" s="89">
        <v>1.326515E-2</v>
      </c>
      <c r="M312" s="90">
        <v>5.1025384999999999E-2</v>
      </c>
      <c r="N312" s="91">
        <v>0.11192484635535892</v>
      </c>
      <c r="O312" s="89">
        <v>4.7035872678149272E-2</v>
      </c>
      <c r="P312" s="90">
        <v>8.566248328267477E-2</v>
      </c>
      <c r="Q312" s="91">
        <v>0.1026358517784953</v>
      </c>
      <c r="R312" s="89">
        <v>3.3774965467747387E-2</v>
      </c>
      <c r="S312" s="90">
        <v>3.7598197652819992E-2</v>
      </c>
      <c r="T312" s="91">
        <v>0.10537175665946094</v>
      </c>
      <c r="U312" s="89">
        <v>2.7979259400000001E-2</v>
      </c>
      <c r="V312" s="90">
        <v>8.2247117674999995E-2</v>
      </c>
      <c r="W312" s="91">
        <v>4.2026651578683072E-2</v>
      </c>
      <c r="X312" s="89">
        <v>2.0589470000000002E-3</v>
      </c>
      <c r="Y312" s="90">
        <v>7.686896205E-3</v>
      </c>
      <c r="Z312" s="91">
        <v>2.0691511128335636E-3</v>
      </c>
      <c r="AA312" s="89">
        <v>0.19838531779999999</v>
      </c>
      <c r="AB312" s="90">
        <v>0.31368684371</v>
      </c>
      <c r="AC312" s="91">
        <v>0.11108656140071541</v>
      </c>
      <c r="AD312" s="89">
        <v>3.3830894600000001E-2</v>
      </c>
      <c r="AE312" s="90">
        <v>3.5687215964999998E-2</v>
      </c>
      <c r="AF312" s="91">
        <v>1.8199783478395518E-2</v>
      </c>
      <c r="AG312" s="89">
        <v>3.7538403800000002E-2</v>
      </c>
      <c r="AH312" s="90">
        <v>0.21520612059499999</v>
      </c>
      <c r="AI312" s="91">
        <v>4.3940777273192524E-2</v>
      </c>
      <c r="AJ312" s="92">
        <v>0</v>
      </c>
      <c r="AK312" s="93">
        <v>0</v>
      </c>
      <c r="AL312" s="93">
        <v>0</v>
      </c>
    </row>
    <row r="313" spans="1:38" ht="13" x14ac:dyDescent="0.3">
      <c r="A313" s="71">
        <v>1982</v>
      </c>
      <c r="B313" s="718">
        <v>28</v>
      </c>
      <c r="C313" s="89">
        <v>42.362031109999997</v>
      </c>
      <c r="D313" s="90">
        <v>84.143028364499997</v>
      </c>
      <c r="E313" s="91">
        <v>45.048426629736348</v>
      </c>
      <c r="F313" s="89">
        <v>5.8403767200000001</v>
      </c>
      <c r="G313" s="90">
        <v>10.848788198999999</v>
      </c>
      <c r="H313" s="91">
        <v>3.3246726212101327</v>
      </c>
      <c r="I313" s="89">
        <v>3.2888597499999999</v>
      </c>
      <c r="J313" s="90">
        <v>3.5993399089999998</v>
      </c>
      <c r="K313" s="91">
        <v>7.088502013671012</v>
      </c>
      <c r="L313" s="89">
        <v>1.326515E-2</v>
      </c>
      <c r="M313" s="90">
        <v>5.1025384999999999E-2</v>
      </c>
      <c r="N313" s="91">
        <v>0.11217655920796445</v>
      </c>
      <c r="O313" s="89">
        <v>4.7035872678149272E-2</v>
      </c>
      <c r="P313" s="90">
        <v>8.566248328267477E-2</v>
      </c>
      <c r="Q313" s="91">
        <v>0.10314940337079503</v>
      </c>
      <c r="R313" s="89">
        <v>3.3774965467747387E-2</v>
      </c>
      <c r="S313" s="90">
        <v>3.7598197652819992E-2</v>
      </c>
      <c r="T313" s="91">
        <v>0.10591545141129403</v>
      </c>
      <c r="U313" s="89">
        <v>2.7979259400000001E-2</v>
      </c>
      <c r="V313" s="90">
        <v>8.2247117674999995E-2</v>
      </c>
      <c r="W313" s="91">
        <v>4.2356326069816957E-2</v>
      </c>
      <c r="X313" s="89">
        <v>2.0589470000000002E-3</v>
      </c>
      <c r="Y313" s="90">
        <v>7.686896205E-3</v>
      </c>
      <c r="Z313" s="91">
        <v>2.0760426723002027E-3</v>
      </c>
      <c r="AA313" s="89">
        <v>0.19838531779999999</v>
      </c>
      <c r="AB313" s="90">
        <v>0.31368684371</v>
      </c>
      <c r="AC313" s="91">
        <v>0.11142267028306133</v>
      </c>
      <c r="AD313" s="89">
        <v>3.3830894600000001E-2</v>
      </c>
      <c r="AE313" s="90">
        <v>3.5687215964999998E-2</v>
      </c>
      <c r="AF313" s="91">
        <v>1.8252339179066848E-2</v>
      </c>
      <c r="AG313" s="89">
        <v>3.7538403800000002E-2</v>
      </c>
      <c r="AH313" s="90">
        <v>0.21520612059499999</v>
      </c>
      <c r="AI313" s="91">
        <v>4.411487782738692E-2</v>
      </c>
      <c r="AJ313" s="92">
        <v>0</v>
      </c>
      <c r="AK313" s="93">
        <v>0</v>
      </c>
      <c r="AL313" s="93">
        <v>0</v>
      </c>
    </row>
    <row r="314" spans="1:38" ht="13" x14ac:dyDescent="0.3">
      <c r="A314" s="71">
        <v>1982</v>
      </c>
      <c r="B314" s="718">
        <v>29</v>
      </c>
      <c r="C314" s="89">
        <v>42.362031109999997</v>
      </c>
      <c r="D314" s="90">
        <v>84.143028364499997</v>
      </c>
      <c r="E314" s="91">
        <v>45.19594803307475</v>
      </c>
      <c r="F314" s="89">
        <v>5.8403767200000001</v>
      </c>
      <c r="G314" s="90">
        <v>10.848788198999999</v>
      </c>
      <c r="H314" s="91">
        <v>3.3350274434344991</v>
      </c>
      <c r="I314" s="89">
        <v>3.2888597499999999</v>
      </c>
      <c r="J314" s="90">
        <v>3.5993399089999998</v>
      </c>
      <c r="K314" s="91">
        <v>7.1014284749685448</v>
      </c>
      <c r="L314" s="89">
        <v>1.326515E-2</v>
      </c>
      <c r="M314" s="90">
        <v>5.1025384999999999E-2</v>
      </c>
      <c r="N314" s="91">
        <v>0.11241013831676262</v>
      </c>
      <c r="O314" s="89">
        <v>4.7035872678149272E-2</v>
      </c>
      <c r="P314" s="90">
        <v>8.566248328267477E-2</v>
      </c>
      <c r="Q314" s="91">
        <v>0.10362356973215907</v>
      </c>
      <c r="R314" s="89">
        <v>3.3774965467747387E-2</v>
      </c>
      <c r="S314" s="90">
        <v>3.7598197652819992E-2</v>
      </c>
      <c r="T314" s="91">
        <v>0.10641969145479133</v>
      </c>
      <c r="U314" s="89">
        <v>2.7979259400000001E-2</v>
      </c>
      <c r="V314" s="90">
        <v>8.2247117674999995E-2</v>
      </c>
      <c r="W314" s="91">
        <v>4.2644640423055442E-2</v>
      </c>
      <c r="X314" s="89">
        <v>2.0589470000000002E-3</v>
      </c>
      <c r="Y314" s="90">
        <v>7.686896205E-3</v>
      </c>
      <c r="Z314" s="91">
        <v>2.082503549009978E-3</v>
      </c>
      <c r="AA314" s="89">
        <v>0.19838531779999999</v>
      </c>
      <c r="AB314" s="90">
        <v>0.31368684371</v>
      </c>
      <c r="AC314" s="91">
        <v>0.11174131666588173</v>
      </c>
      <c r="AD314" s="89">
        <v>3.3830894600000001E-2</v>
      </c>
      <c r="AE314" s="90">
        <v>3.5687215964999998E-2</v>
      </c>
      <c r="AF314" s="91">
        <v>1.8302468496228963E-2</v>
      </c>
      <c r="AG314" s="89">
        <v>3.7538403800000002E-2</v>
      </c>
      <c r="AH314" s="90">
        <v>0.21520612059499999</v>
      </c>
      <c r="AI314" s="91">
        <v>4.4274957781919221E-2</v>
      </c>
      <c r="AJ314" s="92">
        <v>0</v>
      </c>
      <c r="AK314" s="93">
        <v>0</v>
      </c>
      <c r="AL314" s="93">
        <v>0</v>
      </c>
    </row>
    <row r="315" spans="1:38" ht="13" x14ac:dyDescent="0.3">
      <c r="A315" s="71">
        <v>1982</v>
      </c>
      <c r="B315" s="718">
        <v>30</v>
      </c>
      <c r="C315" s="89">
        <v>42.362031109999997</v>
      </c>
      <c r="D315" s="90">
        <v>84.143028364499997</v>
      </c>
      <c r="E315" s="91">
        <v>43.745102822787821</v>
      </c>
      <c r="F315" s="89">
        <v>5.8403767200000001</v>
      </c>
      <c r="G315" s="90">
        <v>10.848788198999999</v>
      </c>
      <c r="H315" s="91">
        <v>3.209236649579791</v>
      </c>
      <c r="I315" s="89">
        <v>3.2888597499999999</v>
      </c>
      <c r="J315" s="90">
        <v>3.5993399089999998</v>
      </c>
      <c r="K315" s="91">
        <v>6.9928070707322529</v>
      </c>
      <c r="L315" s="89">
        <v>1.326515E-2</v>
      </c>
      <c r="M315" s="90">
        <v>5.1025384999999999E-2</v>
      </c>
      <c r="N315" s="91">
        <v>0.11223219345787647</v>
      </c>
      <c r="O315" s="89">
        <v>4.7035872678149272E-2</v>
      </c>
      <c r="P315" s="90">
        <v>8.566248328267477E-2</v>
      </c>
      <c r="Q315" s="91">
        <v>0.10193042637454454</v>
      </c>
      <c r="R315" s="89">
        <v>3.3774965467747387E-2</v>
      </c>
      <c r="S315" s="90">
        <v>3.7598197652819992E-2</v>
      </c>
      <c r="T315" s="91">
        <v>0.10688113699878544</v>
      </c>
      <c r="U315" s="89">
        <v>2.7979259400000001E-2</v>
      </c>
      <c r="V315" s="90">
        <v>8.2247117674999995E-2</v>
      </c>
      <c r="W315" s="91">
        <v>4.4037136412564654E-2</v>
      </c>
      <c r="X315" s="89">
        <v>2.0589470000000002E-3</v>
      </c>
      <c r="Y315" s="90">
        <v>7.686896205E-3</v>
      </c>
      <c r="Z315" s="91">
        <v>2.0039502352463563E-3</v>
      </c>
      <c r="AA315" s="89">
        <v>0.19838531779999999</v>
      </c>
      <c r="AB315" s="90">
        <v>0.31368684371</v>
      </c>
      <c r="AC315" s="91">
        <v>0.10445395033631891</v>
      </c>
      <c r="AD315" s="89">
        <v>3.3830894600000001E-2</v>
      </c>
      <c r="AE315" s="90">
        <v>3.5687215964999998E-2</v>
      </c>
      <c r="AF315" s="91">
        <v>1.7347163314707911E-2</v>
      </c>
      <c r="AG315" s="89">
        <v>3.7538403800000002E-2</v>
      </c>
      <c r="AH315" s="90">
        <v>0.21520612059499999</v>
      </c>
      <c r="AI315" s="91">
        <v>4.3683099322308565E-2</v>
      </c>
      <c r="AJ315" s="92">
        <v>0</v>
      </c>
      <c r="AK315" s="93">
        <v>0</v>
      </c>
      <c r="AL315" s="93">
        <v>0</v>
      </c>
    </row>
    <row r="316" spans="1:38" ht="13" x14ac:dyDescent="0.3">
      <c r="A316" s="71">
        <v>1982</v>
      </c>
      <c r="B316" s="718">
        <v>31</v>
      </c>
      <c r="C316" s="89">
        <v>42.362031109999997</v>
      </c>
      <c r="D316" s="90">
        <v>84.143028364499997</v>
      </c>
      <c r="E316" s="91">
        <v>43.745102822787821</v>
      </c>
      <c r="F316" s="89">
        <v>5.8403767200000001</v>
      </c>
      <c r="G316" s="90">
        <v>10.848788198999999</v>
      </c>
      <c r="H316" s="91">
        <v>3.209236649579791</v>
      </c>
      <c r="I316" s="89">
        <v>3.2888597499999999</v>
      </c>
      <c r="J316" s="90">
        <v>3.5993399089999998</v>
      </c>
      <c r="K316" s="91">
        <v>6.9928070707322529</v>
      </c>
      <c r="L316" s="89">
        <v>1.326515E-2</v>
      </c>
      <c r="M316" s="90">
        <v>5.1025384999999999E-2</v>
      </c>
      <c r="N316" s="91">
        <v>0.11223219345787647</v>
      </c>
      <c r="O316" s="89">
        <v>4.7035872678149272E-2</v>
      </c>
      <c r="P316" s="90">
        <v>8.566248328267477E-2</v>
      </c>
      <c r="Q316" s="91">
        <v>0.10193042637454454</v>
      </c>
      <c r="R316" s="89">
        <v>3.3774965467747387E-2</v>
      </c>
      <c r="S316" s="90">
        <v>3.7598197652819992E-2</v>
      </c>
      <c r="T316" s="91">
        <v>0.10688113699878544</v>
      </c>
      <c r="U316" s="89">
        <v>2.7979259400000001E-2</v>
      </c>
      <c r="V316" s="90">
        <v>8.2247117674999995E-2</v>
      </c>
      <c r="W316" s="91">
        <v>4.4037136412564654E-2</v>
      </c>
      <c r="X316" s="89">
        <v>2.0589470000000002E-3</v>
      </c>
      <c r="Y316" s="90">
        <v>7.686896205E-3</v>
      </c>
      <c r="Z316" s="91">
        <v>2.0039502352463563E-3</v>
      </c>
      <c r="AA316" s="89">
        <v>0.19838531779999999</v>
      </c>
      <c r="AB316" s="90">
        <v>0.31368684371</v>
      </c>
      <c r="AC316" s="91">
        <v>0.10445395033631891</v>
      </c>
      <c r="AD316" s="89">
        <v>3.3830894600000001E-2</v>
      </c>
      <c r="AE316" s="90">
        <v>3.5687215964999998E-2</v>
      </c>
      <c r="AF316" s="91">
        <v>1.7347163314707911E-2</v>
      </c>
      <c r="AG316" s="89">
        <v>3.7538403800000002E-2</v>
      </c>
      <c r="AH316" s="90">
        <v>0.21520612059499999</v>
      </c>
      <c r="AI316" s="91">
        <v>4.3683099322308565E-2</v>
      </c>
      <c r="AJ316" s="94">
        <v>0</v>
      </c>
      <c r="AK316" s="95">
        <v>0</v>
      </c>
      <c r="AL316" s="95">
        <v>0</v>
      </c>
    </row>
    <row r="317" spans="1:38" ht="13" x14ac:dyDescent="0.3">
      <c r="A317" s="71">
        <v>1982</v>
      </c>
      <c r="B317" s="718">
        <v>32</v>
      </c>
      <c r="C317" s="89">
        <v>42.362031109999997</v>
      </c>
      <c r="D317" s="90">
        <v>84.143028364499997</v>
      </c>
      <c r="E317" s="91">
        <v>43.745102822787821</v>
      </c>
      <c r="F317" s="89">
        <v>5.8403767200000001</v>
      </c>
      <c r="G317" s="90">
        <v>10.848788198999999</v>
      </c>
      <c r="H317" s="91">
        <v>3.209236649579791</v>
      </c>
      <c r="I317" s="89">
        <v>3.2888597499999999</v>
      </c>
      <c r="J317" s="90">
        <v>3.5993399089999998</v>
      </c>
      <c r="K317" s="91">
        <v>6.9928070707322529</v>
      </c>
      <c r="L317" s="89">
        <v>1.326515E-2</v>
      </c>
      <c r="M317" s="90">
        <v>5.1025384999999999E-2</v>
      </c>
      <c r="N317" s="91">
        <v>0.11223219345787647</v>
      </c>
      <c r="O317" s="89">
        <v>4.7035872678149272E-2</v>
      </c>
      <c r="P317" s="90">
        <v>8.566248328267477E-2</v>
      </c>
      <c r="Q317" s="91">
        <v>0.10193042637454454</v>
      </c>
      <c r="R317" s="89">
        <v>3.3774965467747387E-2</v>
      </c>
      <c r="S317" s="90">
        <v>3.7598197652819992E-2</v>
      </c>
      <c r="T317" s="91">
        <v>0.10688113699878544</v>
      </c>
      <c r="U317" s="89">
        <v>2.7979259400000001E-2</v>
      </c>
      <c r="V317" s="90">
        <v>8.2247117674999995E-2</v>
      </c>
      <c r="W317" s="91">
        <v>4.4037136412564654E-2</v>
      </c>
      <c r="X317" s="89">
        <v>2.0589470000000002E-3</v>
      </c>
      <c r="Y317" s="90">
        <v>7.686896205E-3</v>
      </c>
      <c r="Z317" s="91">
        <v>2.0039502352463563E-3</v>
      </c>
      <c r="AA317" s="89">
        <v>0.19838531779999999</v>
      </c>
      <c r="AB317" s="90">
        <v>0.31368684371</v>
      </c>
      <c r="AC317" s="91">
        <v>0.10445395033631891</v>
      </c>
      <c r="AD317" s="89">
        <v>3.3830894600000001E-2</v>
      </c>
      <c r="AE317" s="90">
        <v>3.5687215964999998E-2</v>
      </c>
      <c r="AF317" s="91">
        <v>1.7347163314707911E-2</v>
      </c>
      <c r="AG317" s="89">
        <v>3.7538403800000002E-2</v>
      </c>
      <c r="AH317" s="90">
        <v>0.21520612059499999</v>
      </c>
      <c r="AI317" s="91">
        <v>4.3683099322308565E-2</v>
      </c>
      <c r="AJ317" s="94">
        <v>0</v>
      </c>
      <c r="AK317" s="95">
        <v>0</v>
      </c>
      <c r="AL317" s="95">
        <v>0</v>
      </c>
    </row>
    <row r="318" spans="1:38" ht="13" x14ac:dyDescent="0.3">
      <c r="A318" s="71">
        <v>1982</v>
      </c>
      <c r="B318" s="718">
        <v>33</v>
      </c>
      <c r="C318" s="89">
        <v>42.362031109999997</v>
      </c>
      <c r="D318" s="90">
        <v>84.143028364499997</v>
      </c>
      <c r="E318" s="91">
        <v>43.745102822787821</v>
      </c>
      <c r="F318" s="89">
        <v>5.8403767200000001</v>
      </c>
      <c r="G318" s="90">
        <v>10.848788198999999</v>
      </c>
      <c r="H318" s="91">
        <v>3.209236649579791</v>
      </c>
      <c r="I318" s="89">
        <v>3.2888597499999999</v>
      </c>
      <c r="J318" s="90">
        <v>3.5993399089999998</v>
      </c>
      <c r="K318" s="91">
        <v>6.9928070707322529</v>
      </c>
      <c r="L318" s="89">
        <v>1.326515E-2</v>
      </c>
      <c r="M318" s="90">
        <v>5.1025384999999999E-2</v>
      </c>
      <c r="N318" s="91">
        <v>0.11223219345787647</v>
      </c>
      <c r="O318" s="89">
        <v>4.7035872678149272E-2</v>
      </c>
      <c r="P318" s="90">
        <v>8.566248328267477E-2</v>
      </c>
      <c r="Q318" s="91">
        <v>0.10193042637454454</v>
      </c>
      <c r="R318" s="89">
        <v>3.3774965467747387E-2</v>
      </c>
      <c r="S318" s="90">
        <v>3.7598197652819992E-2</v>
      </c>
      <c r="T318" s="91">
        <v>0.10688113699878544</v>
      </c>
      <c r="U318" s="89">
        <v>2.7979259400000001E-2</v>
      </c>
      <c r="V318" s="90">
        <v>8.2247117674999995E-2</v>
      </c>
      <c r="W318" s="91">
        <v>4.4037136412564654E-2</v>
      </c>
      <c r="X318" s="89">
        <v>2.0589470000000002E-3</v>
      </c>
      <c r="Y318" s="90">
        <v>7.686896205E-3</v>
      </c>
      <c r="Z318" s="91">
        <v>2.0039502352463563E-3</v>
      </c>
      <c r="AA318" s="89">
        <v>0.19838531779999999</v>
      </c>
      <c r="AB318" s="90">
        <v>0.31368684371</v>
      </c>
      <c r="AC318" s="91">
        <v>0.10445395033631891</v>
      </c>
      <c r="AD318" s="89">
        <v>3.3830894600000001E-2</v>
      </c>
      <c r="AE318" s="90">
        <v>3.5687215964999998E-2</v>
      </c>
      <c r="AF318" s="91">
        <v>1.7347163314707911E-2</v>
      </c>
      <c r="AG318" s="89">
        <v>3.7538403800000002E-2</v>
      </c>
      <c r="AH318" s="90">
        <v>0.21520612059499999</v>
      </c>
      <c r="AI318" s="91">
        <v>4.3683099322308565E-2</v>
      </c>
      <c r="AJ318" s="94">
        <v>0</v>
      </c>
      <c r="AK318" s="95">
        <v>0</v>
      </c>
      <c r="AL318" s="95">
        <v>0</v>
      </c>
    </row>
    <row r="319" spans="1:38" ht="13" x14ac:dyDescent="0.3">
      <c r="A319" s="71">
        <v>1982</v>
      </c>
      <c r="B319" s="718">
        <v>34</v>
      </c>
      <c r="C319" s="89">
        <v>42.362031109999997</v>
      </c>
      <c r="D319" s="90">
        <v>84.143028364499997</v>
      </c>
      <c r="E319" s="91">
        <v>43.745102822787821</v>
      </c>
      <c r="F319" s="89">
        <v>5.8403767200000001</v>
      </c>
      <c r="G319" s="90">
        <v>10.848788198999999</v>
      </c>
      <c r="H319" s="91">
        <v>3.209236649579791</v>
      </c>
      <c r="I319" s="89">
        <v>3.2888597499999999</v>
      </c>
      <c r="J319" s="90">
        <v>3.5993399089999998</v>
      </c>
      <c r="K319" s="91">
        <v>6.9928070707322529</v>
      </c>
      <c r="L319" s="89">
        <v>1.326515E-2</v>
      </c>
      <c r="M319" s="90">
        <v>5.1025384999999999E-2</v>
      </c>
      <c r="N319" s="91">
        <v>0.11223219345787647</v>
      </c>
      <c r="O319" s="89">
        <v>4.7035872678149272E-2</v>
      </c>
      <c r="P319" s="90">
        <v>8.566248328267477E-2</v>
      </c>
      <c r="Q319" s="91">
        <v>0.10193042637454454</v>
      </c>
      <c r="R319" s="89">
        <v>3.3774965467747387E-2</v>
      </c>
      <c r="S319" s="90">
        <v>3.7598197652819992E-2</v>
      </c>
      <c r="T319" s="91">
        <v>0.10688113699878544</v>
      </c>
      <c r="U319" s="89">
        <v>2.7979259400000001E-2</v>
      </c>
      <c r="V319" s="90">
        <v>8.2247117674999995E-2</v>
      </c>
      <c r="W319" s="91">
        <v>4.4037136412564654E-2</v>
      </c>
      <c r="X319" s="89">
        <v>2.0589470000000002E-3</v>
      </c>
      <c r="Y319" s="90">
        <v>7.686896205E-3</v>
      </c>
      <c r="Z319" s="91">
        <v>2.0039502352463563E-3</v>
      </c>
      <c r="AA319" s="89">
        <v>0.19838531779999999</v>
      </c>
      <c r="AB319" s="90">
        <v>0.31368684371</v>
      </c>
      <c r="AC319" s="91">
        <v>0.10445395033631891</v>
      </c>
      <c r="AD319" s="89">
        <v>3.3830894600000001E-2</v>
      </c>
      <c r="AE319" s="90">
        <v>3.5687215964999998E-2</v>
      </c>
      <c r="AF319" s="91">
        <v>1.7347163314707911E-2</v>
      </c>
      <c r="AG319" s="89">
        <v>3.7538403800000002E-2</v>
      </c>
      <c r="AH319" s="90">
        <v>0.21520612059499999</v>
      </c>
      <c r="AI319" s="91">
        <v>4.3683099322308565E-2</v>
      </c>
      <c r="AJ319" s="94">
        <v>0</v>
      </c>
      <c r="AK319" s="95">
        <v>0</v>
      </c>
      <c r="AL319" s="95">
        <v>0</v>
      </c>
    </row>
    <row r="320" spans="1:38" ht="13" x14ac:dyDescent="0.3">
      <c r="A320" s="71">
        <v>1982</v>
      </c>
      <c r="B320" s="718">
        <v>35</v>
      </c>
      <c r="C320" s="89">
        <v>37.32094940791</v>
      </c>
      <c r="D320" s="90">
        <v>74.130007989124493</v>
      </c>
      <c r="E320" s="91">
        <v>43.745102822787821</v>
      </c>
      <c r="F320" s="89">
        <v>5.2212967876800001</v>
      </c>
      <c r="G320" s="90">
        <v>9.698816649906</v>
      </c>
      <c r="H320" s="91">
        <v>3.209236649579791</v>
      </c>
      <c r="I320" s="89">
        <v>2.5324220075000001</v>
      </c>
      <c r="J320" s="90">
        <v>2.7714917299299997</v>
      </c>
      <c r="K320" s="91">
        <v>6.9928070707322529</v>
      </c>
      <c r="L320" s="89">
        <v>1.326515E-2</v>
      </c>
      <c r="M320" s="90">
        <v>5.1025384999999999E-2</v>
      </c>
      <c r="N320" s="91">
        <v>0.11223219345787647</v>
      </c>
      <c r="O320" s="89">
        <v>3.4900617527186761E-2</v>
      </c>
      <c r="P320" s="90">
        <v>6.3561562595744678E-2</v>
      </c>
      <c r="Q320" s="91">
        <v>0.10193042637454454</v>
      </c>
      <c r="R320" s="89">
        <v>3.0194819128166163E-2</v>
      </c>
      <c r="S320" s="90">
        <v>3.3612788701621071E-2</v>
      </c>
      <c r="T320" s="91">
        <v>0.10688113699878544</v>
      </c>
      <c r="U320" s="89">
        <v>2.5013457903600003E-2</v>
      </c>
      <c r="V320" s="90">
        <v>7.3528923201449992E-2</v>
      </c>
      <c r="W320" s="91">
        <v>4.4037136412564654E-2</v>
      </c>
      <c r="X320" s="89">
        <v>1.8406986180000001E-3</v>
      </c>
      <c r="Y320" s="90">
        <v>6.8720852072699998E-3</v>
      </c>
      <c r="Z320" s="91">
        <v>2.0039502352463563E-3</v>
      </c>
      <c r="AA320" s="89">
        <v>0.17735647411319999</v>
      </c>
      <c r="AB320" s="90">
        <v>0.28043603827674002</v>
      </c>
      <c r="AC320" s="91">
        <v>0.10445395033631891</v>
      </c>
      <c r="AD320" s="89">
        <v>3.0244819772400001E-2</v>
      </c>
      <c r="AE320" s="90">
        <v>3.1904371072709999E-2</v>
      </c>
      <c r="AF320" s="91">
        <v>1.7347163314707911E-2</v>
      </c>
      <c r="AG320" s="89">
        <v>3.35593329972E-2</v>
      </c>
      <c r="AH320" s="90">
        <v>0.19239427181193</v>
      </c>
      <c r="AI320" s="91">
        <v>4.3683099322308565E-2</v>
      </c>
      <c r="AJ320" s="94">
        <v>0</v>
      </c>
      <c r="AK320" s="95">
        <v>0</v>
      </c>
      <c r="AL320" s="95">
        <v>0</v>
      </c>
    </row>
    <row r="321" spans="1:38" ht="13" x14ac:dyDescent="0.3">
      <c r="A321" s="71">
        <v>1982</v>
      </c>
      <c r="B321" s="718">
        <v>36</v>
      </c>
      <c r="C321" s="89">
        <v>37.32094940791</v>
      </c>
      <c r="D321" s="90">
        <v>74.130007989124493</v>
      </c>
      <c r="E321" s="91">
        <v>43.745102822787821</v>
      </c>
      <c r="F321" s="89">
        <v>5.2212967876800001</v>
      </c>
      <c r="G321" s="90">
        <v>9.698816649906</v>
      </c>
      <c r="H321" s="91">
        <v>3.209236649579791</v>
      </c>
      <c r="I321" s="89">
        <v>2.5324220075000001</v>
      </c>
      <c r="J321" s="90">
        <v>2.7714917299299997</v>
      </c>
      <c r="K321" s="91">
        <v>6.9928070707322529</v>
      </c>
      <c r="L321" s="89">
        <v>1.326515E-2</v>
      </c>
      <c r="M321" s="90">
        <v>5.1025384999999999E-2</v>
      </c>
      <c r="N321" s="91">
        <v>0.11223219345787647</v>
      </c>
      <c r="O321" s="89">
        <v>3.4900617527186761E-2</v>
      </c>
      <c r="P321" s="90">
        <v>6.3561562595744678E-2</v>
      </c>
      <c r="Q321" s="91">
        <v>0.10193042637454454</v>
      </c>
      <c r="R321" s="89">
        <v>3.0194819128166163E-2</v>
      </c>
      <c r="S321" s="90">
        <v>3.3612788701621071E-2</v>
      </c>
      <c r="T321" s="91">
        <v>0.10688113699878544</v>
      </c>
      <c r="U321" s="89">
        <v>2.5013457903600003E-2</v>
      </c>
      <c r="V321" s="90">
        <v>7.3528923201449992E-2</v>
      </c>
      <c r="W321" s="91">
        <v>4.4037136412564654E-2</v>
      </c>
      <c r="X321" s="89">
        <v>1.8406986180000001E-3</v>
      </c>
      <c r="Y321" s="90">
        <v>6.8720852072699998E-3</v>
      </c>
      <c r="Z321" s="91">
        <v>2.0039502352463563E-3</v>
      </c>
      <c r="AA321" s="89">
        <v>0.17735647411319999</v>
      </c>
      <c r="AB321" s="90">
        <v>0.28043603827674002</v>
      </c>
      <c r="AC321" s="91">
        <v>0.10445395033631891</v>
      </c>
      <c r="AD321" s="89">
        <v>3.0244819772400001E-2</v>
      </c>
      <c r="AE321" s="90">
        <v>3.1904371072709999E-2</v>
      </c>
      <c r="AF321" s="91">
        <v>1.7347163314707911E-2</v>
      </c>
      <c r="AG321" s="89">
        <v>3.35593329972E-2</v>
      </c>
      <c r="AH321" s="90">
        <v>0.19239427181193</v>
      </c>
      <c r="AI321" s="91">
        <v>4.3683099322308565E-2</v>
      </c>
      <c r="AJ321" s="94">
        <v>0</v>
      </c>
      <c r="AK321" s="95">
        <v>0</v>
      </c>
      <c r="AL321" s="95">
        <v>0</v>
      </c>
    </row>
    <row r="322" spans="1:38" ht="13" x14ac:dyDescent="0.3">
      <c r="A322" s="71">
        <v>1982</v>
      </c>
      <c r="B322" s="718">
        <v>37</v>
      </c>
      <c r="C322" s="89">
        <v>37.32094940791</v>
      </c>
      <c r="D322" s="90">
        <v>74.130007989124493</v>
      </c>
      <c r="E322" s="91">
        <v>43.745102822787821</v>
      </c>
      <c r="F322" s="89">
        <v>5.2212967876800001</v>
      </c>
      <c r="G322" s="90">
        <v>9.698816649906</v>
      </c>
      <c r="H322" s="91">
        <v>3.209236649579791</v>
      </c>
      <c r="I322" s="89">
        <v>2.5324220075000001</v>
      </c>
      <c r="J322" s="90">
        <v>2.7714917299299997</v>
      </c>
      <c r="K322" s="91">
        <v>6.9928070707322529</v>
      </c>
      <c r="L322" s="89">
        <v>1.326515E-2</v>
      </c>
      <c r="M322" s="90">
        <v>5.1025384999999999E-2</v>
      </c>
      <c r="N322" s="91">
        <v>0.11223219345787647</v>
      </c>
      <c r="O322" s="89">
        <v>3.4900617527186761E-2</v>
      </c>
      <c r="P322" s="90">
        <v>6.3561562595744678E-2</v>
      </c>
      <c r="Q322" s="91">
        <v>0.10193042637454454</v>
      </c>
      <c r="R322" s="89">
        <v>3.0194819128166163E-2</v>
      </c>
      <c r="S322" s="90">
        <v>3.3612788701621071E-2</v>
      </c>
      <c r="T322" s="91">
        <v>0.10688113699878544</v>
      </c>
      <c r="U322" s="89">
        <v>2.5013457903600003E-2</v>
      </c>
      <c r="V322" s="90">
        <v>7.3528923201449992E-2</v>
      </c>
      <c r="W322" s="91">
        <v>4.4037136412564654E-2</v>
      </c>
      <c r="X322" s="89">
        <v>1.8406986180000001E-3</v>
      </c>
      <c r="Y322" s="90">
        <v>6.8720852072699998E-3</v>
      </c>
      <c r="Z322" s="91">
        <v>2.0039502352463563E-3</v>
      </c>
      <c r="AA322" s="89">
        <v>0.17735647411319999</v>
      </c>
      <c r="AB322" s="90">
        <v>0.28043603827674002</v>
      </c>
      <c r="AC322" s="91">
        <v>0.10445395033631891</v>
      </c>
      <c r="AD322" s="89">
        <v>3.0244819772400001E-2</v>
      </c>
      <c r="AE322" s="90">
        <v>3.1904371072709999E-2</v>
      </c>
      <c r="AF322" s="91">
        <v>1.7347163314707911E-2</v>
      </c>
      <c r="AG322" s="89">
        <v>3.35593329972E-2</v>
      </c>
      <c r="AH322" s="90">
        <v>0.19239427181193</v>
      </c>
      <c r="AI322" s="91">
        <v>4.3683099322308565E-2</v>
      </c>
      <c r="AJ322" s="94">
        <v>0</v>
      </c>
      <c r="AK322" s="95">
        <v>0</v>
      </c>
      <c r="AL322" s="95">
        <v>0</v>
      </c>
    </row>
    <row r="323" spans="1:38" ht="13" x14ac:dyDescent="0.3">
      <c r="A323" s="71">
        <v>1982</v>
      </c>
      <c r="B323" s="718">
        <v>38</v>
      </c>
      <c r="C323" s="89">
        <v>37.32094940791</v>
      </c>
      <c r="D323" s="90">
        <v>74.130007989124493</v>
      </c>
      <c r="E323" s="91">
        <v>43.745102822787821</v>
      </c>
      <c r="F323" s="89">
        <v>5.2212967876800001</v>
      </c>
      <c r="G323" s="90">
        <v>9.698816649906</v>
      </c>
      <c r="H323" s="91">
        <v>3.209236649579791</v>
      </c>
      <c r="I323" s="89">
        <v>2.5324220075000001</v>
      </c>
      <c r="J323" s="90">
        <v>2.7714917299299997</v>
      </c>
      <c r="K323" s="91">
        <v>6.9928070707322529</v>
      </c>
      <c r="L323" s="89">
        <v>1.326515E-2</v>
      </c>
      <c r="M323" s="90">
        <v>5.1025384999999999E-2</v>
      </c>
      <c r="N323" s="91">
        <v>0.11223219345787647</v>
      </c>
      <c r="O323" s="89">
        <v>3.4900617527186761E-2</v>
      </c>
      <c r="P323" s="90">
        <v>6.3561562595744678E-2</v>
      </c>
      <c r="Q323" s="91">
        <v>0.10193042637454454</v>
      </c>
      <c r="R323" s="89">
        <v>3.0194819128166163E-2</v>
      </c>
      <c r="S323" s="90">
        <v>3.3612788701621071E-2</v>
      </c>
      <c r="T323" s="91">
        <v>0.10688113699878544</v>
      </c>
      <c r="U323" s="89">
        <v>2.5013457903600003E-2</v>
      </c>
      <c r="V323" s="90">
        <v>7.3528923201449992E-2</v>
      </c>
      <c r="W323" s="91">
        <v>4.4037136412564654E-2</v>
      </c>
      <c r="X323" s="89">
        <v>1.8406986180000001E-3</v>
      </c>
      <c r="Y323" s="90">
        <v>6.8720852072699998E-3</v>
      </c>
      <c r="Z323" s="91">
        <v>2.0039502352463563E-3</v>
      </c>
      <c r="AA323" s="89">
        <v>0.17735647411319999</v>
      </c>
      <c r="AB323" s="90">
        <v>0.28043603827674002</v>
      </c>
      <c r="AC323" s="91">
        <v>0.10445395033631891</v>
      </c>
      <c r="AD323" s="89">
        <v>3.0244819772400001E-2</v>
      </c>
      <c r="AE323" s="90">
        <v>3.1904371072709999E-2</v>
      </c>
      <c r="AF323" s="91">
        <v>1.7347163314707911E-2</v>
      </c>
      <c r="AG323" s="89">
        <v>3.35593329972E-2</v>
      </c>
      <c r="AH323" s="90">
        <v>0.19239427181193</v>
      </c>
      <c r="AI323" s="91">
        <v>4.3683099322308565E-2</v>
      </c>
      <c r="AJ323" s="94">
        <v>0</v>
      </c>
      <c r="AK323" s="95">
        <v>0</v>
      </c>
      <c r="AL323" s="95">
        <v>0</v>
      </c>
    </row>
    <row r="324" spans="1:38" ht="13.5" thickBot="1" x14ac:dyDescent="0.35">
      <c r="A324" s="73">
        <v>1982</v>
      </c>
      <c r="B324" s="719">
        <v>39</v>
      </c>
      <c r="C324" s="96">
        <v>37.32094940791</v>
      </c>
      <c r="D324" s="97">
        <v>74.130007989124493</v>
      </c>
      <c r="E324" s="98">
        <v>43.745102822787821</v>
      </c>
      <c r="F324" s="96">
        <v>5.2212967876800001</v>
      </c>
      <c r="G324" s="97">
        <v>9.698816649906</v>
      </c>
      <c r="H324" s="98">
        <v>3.209236649579791</v>
      </c>
      <c r="I324" s="96">
        <v>2.5324220075000001</v>
      </c>
      <c r="J324" s="97">
        <v>2.7714917299299997</v>
      </c>
      <c r="K324" s="98">
        <v>6.9928070707322529</v>
      </c>
      <c r="L324" s="96">
        <v>1.326515E-2</v>
      </c>
      <c r="M324" s="97">
        <v>5.1025384999999999E-2</v>
      </c>
      <c r="N324" s="98">
        <v>0.11223219345787647</v>
      </c>
      <c r="O324" s="96">
        <v>3.4900617527186761E-2</v>
      </c>
      <c r="P324" s="97">
        <v>6.3561562595744678E-2</v>
      </c>
      <c r="Q324" s="98">
        <v>0.10193042637454454</v>
      </c>
      <c r="R324" s="96">
        <v>3.0194819128166163E-2</v>
      </c>
      <c r="S324" s="97">
        <v>3.3612788701621071E-2</v>
      </c>
      <c r="T324" s="98">
        <v>0.10688113699878544</v>
      </c>
      <c r="U324" s="96">
        <v>2.5013457903600003E-2</v>
      </c>
      <c r="V324" s="97">
        <v>7.3528923201449992E-2</v>
      </c>
      <c r="W324" s="98">
        <v>4.4037136412564654E-2</v>
      </c>
      <c r="X324" s="96">
        <v>1.8406986180000001E-3</v>
      </c>
      <c r="Y324" s="97">
        <v>6.8720852072699998E-3</v>
      </c>
      <c r="Z324" s="98">
        <v>2.0039502352463563E-3</v>
      </c>
      <c r="AA324" s="96">
        <v>0.17735647411319999</v>
      </c>
      <c r="AB324" s="97">
        <v>0.28043603827674002</v>
      </c>
      <c r="AC324" s="98">
        <v>0.10445395033631891</v>
      </c>
      <c r="AD324" s="96">
        <v>3.0244819772400001E-2</v>
      </c>
      <c r="AE324" s="97">
        <v>3.1904371072709999E-2</v>
      </c>
      <c r="AF324" s="98">
        <v>1.7347163314707911E-2</v>
      </c>
      <c r="AG324" s="96">
        <v>3.35593329972E-2</v>
      </c>
      <c r="AH324" s="97">
        <v>0.19239427181193</v>
      </c>
      <c r="AI324" s="98">
        <v>4.3683099322308565E-2</v>
      </c>
      <c r="AJ324" s="99">
        <v>0</v>
      </c>
      <c r="AK324" s="100">
        <v>0</v>
      </c>
      <c r="AL324" s="100">
        <v>0</v>
      </c>
    </row>
    <row r="325" spans="1:38" ht="13" x14ac:dyDescent="0.3">
      <c r="A325" s="69">
        <v>1983</v>
      </c>
      <c r="B325" s="70">
        <v>0</v>
      </c>
      <c r="C325" s="84">
        <v>16.840966000000002</v>
      </c>
      <c r="D325" s="85">
        <v>36.738260756499997</v>
      </c>
      <c r="E325" s="86">
        <v>13.249831503343515</v>
      </c>
      <c r="F325" s="84">
        <v>2.1498134100000001</v>
      </c>
      <c r="G325" s="85">
        <v>3.6720121849999998</v>
      </c>
      <c r="H325" s="86">
        <v>0.82488025579637891</v>
      </c>
      <c r="I325" s="84">
        <v>1.1841432999999999</v>
      </c>
      <c r="J325" s="85">
        <v>2.7294128354999998</v>
      </c>
      <c r="K325" s="86">
        <v>4.631388532627585</v>
      </c>
      <c r="L325" s="84">
        <v>3.7553280000000001E-2</v>
      </c>
      <c r="M325" s="85">
        <v>8.0160690500000006E-2</v>
      </c>
      <c r="N325" s="86">
        <v>2.4556601517375289E-2</v>
      </c>
      <c r="O325" s="84">
        <v>4.6220819064505231E-2</v>
      </c>
      <c r="P325" s="85">
        <v>8.1184562901046933E-2</v>
      </c>
      <c r="Q325" s="86">
        <v>6.845945794622009E-2</v>
      </c>
      <c r="R325" s="84">
        <v>3.3928805893279297E-2</v>
      </c>
      <c r="S325" s="85">
        <v>3.9882816109422493E-2</v>
      </c>
      <c r="T325" s="86">
        <v>2.9226080477215623E-2</v>
      </c>
      <c r="U325" s="84">
        <v>4.7267478999999998E-3</v>
      </c>
      <c r="V325" s="85">
        <v>1.990986816E-2</v>
      </c>
      <c r="W325" s="86">
        <v>5.7446014771161298E-3</v>
      </c>
      <c r="X325" s="84">
        <v>4.1030979999999998E-4</v>
      </c>
      <c r="Y325" s="85">
        <v>2.6027515649999998E-3</v>
      </c>
      <c r="Z325" s="86">
        <v>5.1509771023714726E-4</v>
      </c>
      <c r="AA325" s="84">
        <v>4.5206822899999999E-2</v>
      </c>
      <c r="AB325" s="85">
        <v>8.9897014004999998E-2</v>
      </c>
      <c r="AC325" s="86">
        <v>4.2656653965754104E-2</v>
      </c>
      <c r="AD325" s="84">
        <v>3.5947510999999998E-3</v>
      </c>
      <c r="AE325" s="85">
        <v>9.1898447500000004E-3</v>
      </c>
      <c r="AF325" s="86">
        <v>4.6789811962989532E-3</v>
      </c>
      <c r="AG325" s="84">
        <v>8.5951434999999993E-3</v>
      </c>
      <c r="AH325" s="85">
        <v>5.4261192965000003E-2</v>
      </c>
      <c r="AI325" s="86">
        <v>8.8062687364920487E-3</v>
      </c>
      <c r="AJ325" s="87">
        <v>0</v>
      </c>
      <c r="AK325" s="88">
        <v>0</v>
      </c>
      <c r="AL325" s="88">
        <v>0</v>
      </c>
    </row>
    <row r="326" spans="1:38" ht="13" x14ac:dyDescent="0.3">
      <c r="A326" s="71">
        <v>1983</v>
      </c>
      <c r="B326" s="718">
        <v>1</v>
      </c>
      <c r="C326" s="89">
        <v>18.40666212</v>
      </c>
      <c r="D326" s="90">
        <v>38.039444609500002</v>
      </c>
      <c r="E326" s="91">
        <v>13.28098012373844</v>
      </c>
      <c r="F326" s="89">
        <v>2.1786499400000001</v>
      </c>
      <c r="G326" s="90">
        <v>3.721741186</v>
      </c>
      <c r="H326" s="91">
        <v>0.82751815498906534</v>
      </c>
      <c r="I326" s="89">
        <v>1.22294781</v>
      </c>
      <c r="J326" s="90">
        <v>2.7556525605000002</v>
      </c>
      <c r="K326" s="91">
        <v>4.6428905890541978</v>
      </c>
      <c r="L326" s="89">
        <v>3.7700549999999999E-2</v>
      </c>
      <c r="M326" s="90">
        <v>8.0740355000000097E-2</v>
      </c>
      <c r="N326" s="91">
        <v>2.4619679184476093E-2</v>
      </c>
      <c r="O326" s="89">
        <v>4.6220819064505231E-2</v>
      </c>
      <c r="P326" s="90">
        <v>8.1184562901046933E-2</v>
      </c>
      <c r="Q326" s="91">
        <v>6.7630252505792687E-2</v>
      </c>
      <c r="R326" s="89">
        <v>3.3928805893279297E-2</v>
      </c>
      <c r="S326" s="90">
        <v>3.9882816109422493E-2</v>
      </c>
      <c r="T326" s="91">
        <v>2.9331081698238198E-2</v>
      </c>
      <c r="U326" s="89">
        <v>4.9565714999999996E-3</v>
      </c>
      <c r="V326" s="90">
        <v>2.2454270884999999E-2</v>
      </c>
      <c r="W326" s="91">
        <v>5.7518258506886666E-3</v>
      </c>
      <c r="X326" s="89">
        <v>4.243079E-4</v>
      </c>
      <c r="Y326" s="90">
        <v>2.8567162649999998E-3</v>
      </c>
      <c r="Z326" s="91">
        <v>5.1674357186876963E-4</v>
      </c>
      <c r="AA326" s="89">
        <v>4.6915716500000003E-2</v>
      </c>
      <c r="AB326" s="90">
        <v>9.9586571625000106E-2</v>
      </c>
      <c r="AC326" s="91">
        <v>4.2756170596529322E-2</v>
      </c>
      <c r="AD326" s="89">
        <v>3.762867E-3</v>
      </c>
      <c r="AE326" s="90">
        <v>1.0336441715E-2</v>
      </c>
      <c r="AF326" s="91">
        <v>4.6908195755769339E-3</v>
      </c>
      <c r="AG326" s="89">
        <v>9.0146086999999993E-3</v>
      </c>
      <c r="AH326" s="90">
        <v>6.0904213695000001E-2</v>
      </c>
      <c r="AI326" s="91">
        <v>8.8318947015883584E-3</v>
      </c>
      <c r="AJ326" s="92">
        <v>0</v>
      </c>
      <c r="AK326" s="93">
        <v>0</v>
      </c>
      <c r="AL326" s="93">
        <v>0</v>
      </c>
    </row>
    <row r="327" spans="1:38" ht="13" x14ac:dyDescent="0.3">
      <c r="A327" s="71">
        <v>1983</v>
      </c>
      <c r="B327" s="718">
        <v>2</v>
      </c>
      <c r="C327" s="89">
        <v>21.70149898</v>
      </c>
      <c r="D327" s="90">
        <v>41.260866995999997</v>
      </c>
      <c r="E327" s="91">
        <v>20.167152993809346</v>
      </c>
      <c r="F327" s="89">
        <v>2.3509451600000002</v>
      </c>
      <c r="G327" s="90">
        <v>3.9928211385000001</v>
      </c>
      <c r="H327" s="91">
        <v>1.2306084133557256</v>
      </c>
      <c r="I327" s="89">
        <v>1.3398427799999999</v>
      </c>
      <c r="J327" s="90">
        <v>2.6466956305</v>
      </c>
      <c r="K327" s="91">
        <v>5.1571977172755208</v>
      </c>
      <c r="L327" s="89">
        <v>3.740052E-2</v>
      </c>
      <c r="M327" s="90">
        <v>7.8447095500000105E-2</v>
      </c>
      <c r="N327" s="91">
        <v>2.8186626589386775E-2</v>
      </c>
      <c r="O327" s="89">
        <v>4.6220819064505231E-2</v>
      </c>
      <c r="P327" s="90">
        <v>8.1184562901046933E-2</v>
      </c>
      <c r="Q327" s="91">
        <v>0.1014600407255276</v>
      </c>
      <c r="R327" s="89">
        <v>3.3928805893279297E-2</v>
      </c>
      <c r="S327" s="90">
        <v>3.9882816109422493E-2</v>
      </c>
      <c r="T327" s="91">
        <v>6.0937258928487802E-2</v>
      </c>
      <c r="U327" s="89">
        <v>6.0900421E-3</v>
      </c>
      <c r="V327" s="90">
        <v>2.5760094989999999E-2</v>
      </c>
      <c r="W327" s="91">
        <v>8.5867917580838594E-3</v>
      </c>
      <c r="X327" s="89">
        <v>4.8637479999999998E-4</v>
      </c>
      <c r="Y327" s="90">
        <v>3.18232364E-3</v>
      </c>
      <c r="Z327" s="91">
        <v>7.6845400731403275E-4</v>
      </c>
      <c r="AA327" s="89">
        <v>5.4619019099999999E-2</v>
      </c>
      <c r="AB327" s="90">
        <v>0.112256632855</v>
      </c>
      <c r="AC327" s="91">
        <v>6.3288901825452021E-2</v>
      </c>
      <c r="AD327" s="89">
        <v>4.7437616999999998E-3</v>
      </c>
      <c r="AE327" s="90">
        <v>1.1896501324999999E-2</v>
      </c>
      <c r="AF327" s="91">
        <v>6.9417487922086183E-3</v>
      </c>
      <c r="AG327" s="89">
        <v>1.0918886100000001E-2</v>
      </c>
      <c r="AH327" s="90">
        <v>6.9445184379999997E-2</v>
      </c>
      <c r="AI327" s="91">
        <v>1.3079390329683548E-2</v>
      </c>
      <c r="AJ327" s="92">
        <v>0</v>
      </c>
      <c r="AK327" s="93">
        <v>0</v>
      </c>
      <c r="AL327" s="93">
        <v>0</v>
      </c>
    </row>
    <row r="328" spans="1:38" ht="13" x14ac:dyDescent="0.3">
      <c r="A328" s="71">
        <v>1983</v>
      </c>
      <c r="B328" s="718">
        <v>3</v>
      </c>
      <c r="C328" s="89">
        <v>26.141724849999999</v>
      </c>
      <c r="D328" s="90">
        <v>44.989390292000003</v>
      </c>
      <c r="E328" s="91">
        <v>13.342235376075699</v>
      </c>
      <c r="F328" s="89">
        <v>2.5939856699999999</v>
      </c>
      <c r="G328" s="90">
        <v>4.2973336079999997</v>
      </c>
      <c r="H328" s="91">
        <v>0.83279829378236414</v>
      </c>
      <c r="I328" s="89">
        <v>1.47704886</v>
      </c>
      <c r="J328" s="90">
        <v>2.5624510384999999</v>
      </c>
      <c r="K328" s="91">
        <v>4.6479760779985204</v>
      </c>
      <c r="L328" s="89">
        <v>3.7316530000000001E-2</v>
      </c>
      <c r="M328" s="90">
        <v>7.5405913000000005E-2</v>
      </c>
      <c r="N328" s="91">
        <v>2.4658393875780657E-2</v>
      </c>
      <c r="O328" s="89">
        <v>4.6220819064505231E-2</v>
      </c>
      <c r="P328" s="90">
        <v>8.1184562901046933E-2</v>
      </c>
      <c r="Q328" s="91">
        <v>6.8284165491402399E-2</v>
      </c>
      <c r="R328" s="89">
        <v>3.3928805893279297E-2</v>
      </c>
      <c r="S328" s="90">
        <v>3.9882816109422493E-2</v>
      </c>
      <c r="T328" s="91">
        <v>2.9765504175070914E-2</v>
      </c>
      <c r="U328" s="89">
        <v>7.6363079999999996E-3</v>
      </c>
      <c r="V328" s="90">
        <v>2.9206106515E-2</v>
      </c>
      <c r="W328" s="91">
        <v>5.7538981484930897E-3</v>
      </c>
      <c r="X328" s="89">
        <v>5.9342379999999999E-4</v>
      </c>
      <c r="Y328" s="90">
        <v>3.5111728300000001E-3</v>
      </c>
      <c r="Z328" s="91">
        <v>5.20040601167636E-4</v>
      </c>
      <c r="AA328" s="89">
        <v>6.4914095800000002E-2</v>
      </c>
      <c r="AB328" s="90">
        <v>0.125496341245</v>
      </c>
      <c r="AC328" s="91">
        <v>4.2912788649341949E-2</v>
      </c>
      <c r="AD328" s="89">
        <v>6.1555120000000001E-3</v>
      </c>
      <c r="AE328" s="90">
        <v>1.3529148445E-2</v>
      </c>
      <c r="AF328" s="91">
        <v>4.7108953864002856E-3</v>
      </c>
      <c r="AG328" s="89">
        <v>1.34557238E-2</v>
      </c>
      <c r="AH328" s="90">
        <v>7.8302015160000002E-2</v>
      </c>
      <c r="AI328" s="91">
        <v>8.8801379769133746E-3</v>
      </c>
      <c r="AJ328" s="92">
        <v>0</v>
      </c>
      <c r="AK328" s="93">
        <v>0</v>
      </c>
      <c r="AL328" s="93">
        <v>0</v>
      </c>
    </row>
    <row r="329" spans="1:38" ht="13" x14ac:dyDescent="0.3">
      <c r="A329" s="71">
        <v>1983</v>
      </c>
      <c r="B329" s="718">
        <v>4</v>
      </c>
      <c r="C329" s="89">
        <v>29.648121870000001</v>
      </c>
      <c r="D329" s="90">
        <v>48.479303247499999</v>
      </c>
      <c r="E329" s="91">
        <v>13.925095943831913</v>
      </c>
      <c r="F329" s="89">
        <v>2.8179331900000002</v>
      </c>
      <c r="G329" s="90">
        <v>4.6320952540000002</v>
      </c>
      <c r="H329" s="91">
        <v>0.85130901553654348</v>
      </c>
      <c r="I329" s="89">
        <v>1.59050037</v>
      </c>
      <c r="J329" s="90">
        <v>2.5287323650000002</v>
      </c>
      <c r="K329" s="91">
        <v>4.6854137201376256</v>
      </c>
      <c r="L329" s="89">
        <v>3.7079330000000001E-2</v>
      </c>
      <c r="M329" s="90">
        <v>7.3422572000000005E-2</v>
      </c>
      <c r="N329" s="91">
        <v>3.5340825197778973E-2</v>
      </c>
      <c r="O329" s="89">
        <v>4.6220819064505231E-2</v>
      </c>
      <c r="P329" s="90">
        <v>8.1184562901046933E-2</v>
      </c>
      <c r="Q329" s="91">
        <v>6.9580967921416562E-2</v>
      </c>
      <c r="R329" s="89">
        <v>3.3928805893279297E-2</v>
      </c>
      <c r="S329" s="90">
        <v>3.9882816109422493E-2</v>
      </c>
      <c r="T329" s="91">
        <v>3.0006262521925068E-2</v>
      </c>
      <c r="U329" s="89">
        <v>9.0248266000000008E-3</v>
      </c>
      <c r="V329" s="90">
        <v>3.2471529380000003E-2</v>
      </c>
      <c r="W329" s="91">
        <v>5.8596993615221684E-3</v>
      </c>
      <c r="X329" s="89">
        <v>7.0152259999999998E-4</v>
      </c>
      <c r="Y329" s="90">
        <v>3.8230612349999999E-3</v>
      </c>
      <c r="Z329" s="91">
        <v>5.3160104367048653E-4</v>
      </c>
      <c r="AA329" s="89">
        <v>7.4238690699999998E-2</v>
      </c>
      <c r="AB329" s="90">
        <v>0.13817393093999999</v>
      </c>
      <c r="AC329" s="91">
        <v>4.3787736185650093E-2</v>
      </c>
      <c r="AD329" s="89">
        <v>7.4941110999999999E-3</v>
      </c>
      <c r="AE329" s="90">
        <v>1.5104286810000001E-2</v>
      </c>
      <c r="AF329" s="91">
        <v>4.8088139257529364E-3</v>
      </c>
      <c r="AG329" s="89">
        <v>1.5669028200000001E-2</v>
      </c>
      <c r="AH329" s="90">
        <v>8.6666295054999995E-2</v>
      </c>
      <c r="AI329" s="91">
        <v>9.0716722929562853E-3</v>
      </c>
      <c r="AJ329" s="92">
        <v>0</v>
      </c>
      <c r="AK329" s="93">
        <v>0</v>
      </c>
      <c r="AL329" s="93">
        <v>0</v>
      </c>
    </row>
    <row r="330" spans="1:38" ht="13" x14ac:dyDescent="0.3">
      <c r="A330" s="71">
        <v>1983</v>
      </c>
      <c r="B330" s="718">
        <v>5</v>
      </c>
      <c r="C330" s="89">
        <v>33.441070269999997</v>
      </c>
      <c r="D330" s="90">
        <v>51.823804263500001</v>
      </c>
      <c r="E330" s="91">
        <v>13.98482349984017</v>
      </c>
      <c r="F330" s="89">
        <v>3.0456092799999999</v>
      </c>
      <c r="G330" s="90">
        <v>4.9982040975000004</v>
      </c>
      <c r="H330" s="91">
        <v>0.85549518194274099</v>
      </c>
      <c r="I330" s="89">
        <v>1.6888196099999999</v>
      </c>
      <c r="J330" s="90">
        <v>2.5572119600000001</v>
      </c>
      <c r="K330" s="91">
        <v>4.6925965278303892</v>
      </c>
      <c r="L330" s="89">
        <v>3.6979320000000003E-2</v>
      </c>
      <c r="M330" s="90">
        <v>7.3372679499999996E-2</v>
      </c>
      <c r="N330" s="91">
        <v>3.5403980671338736E-2</v>
      </c>
      <c r="O330" s="89">
        <v>4.6220819064505231E-2</v>
      </c>
      <c r="P330" s="90">
        <v>8.1184562901046933E-2</v>
      </c>
      <c r="Q330" s="91">
        <v>6.9734980940404798E-2</v>
      </c>
      <c r="R330" s="89">
        <v>3.3928805893279297E-2</v>
      </c>
      <c r="S330" s="90">
        <v>3.9882816109422493E-2</v>
      </c>
      <c r="T330" s="91">
        <v>3.0280887880012562E-2</v>
      </c>
      <c r="U330" s="89">
        <v>1.03507289E-2</v>
      </c>
      <c r="V330" s="90">
        <v>3.5559938630000003E-2</v>
      </c>
      <c r="W330" s="91">
        <v>5.8669539288676489E-3</v>
      </c>
      <c r="X330" s="89">
        <v>8.0711729999999998E-4</v>
      </c>
      <c r="Y330" s="90">
        <v>4.1174336149999999E-3</v>
      </c>
      <c r="Z330" s="91">
        <v>5.3421363081416215E-4</v>
      </c>
      <c r="AA330" s="89">
        <v>8.3345212700000004E-2</v>
      </c>
      <c r="AB330" s="90">
        <v>0.15036887002999999</v>
      </c>
      <c r="AC330" s="91">
        <v>4.3930834158286879E-2</v>
      </c>
      <c r="AD330" s="89">
        <v>8.8418913999999994E-3</v>
      </c>
      <c r="AE330" s="90">
        <v>1.662141872E-2</v>
      </c>
      <c r="AF330" s="91">
        <v>4.8263430924281219E-3</v>
      </c>
      <c r="AG330" s="89">
        <v>1.7713834500000001E-2</v>
      </c>
      <c r="AH330" s="90">
        <v>9.4552217869999997E-2</v>
      </c>
      <c r="AI330" s="91">
        <v>9.1112810272889477E-3</v>
      </c>
      <c r="AJ330" s="92">
        <v>0</v>
      </c>
      <c r="AK330" s="93">
        <v>0</v>
      </c>
      <c r="AL330" s="93">
        <v>0</v>
      </c>
    </row>
    <row r="331" spans="1:38" ht="13" x14ac:dyDescent="0.3">
      <c r="A331" s="71">
        <v>1983</v>
      </c>
      <c r="B331" s="718">
        <v>6</v>
      </c>
      <c r="C331" s="89">
        <v>23.569269240000001</v>
      </c>
      <c r="D331" s="90">
        <v>45.463415383499999</v>
      </c>
      <c r="E331" s="91">
        <v>28.22906392597152</v>
      </c>
      <c r="F331" s="89">
        <v>2.2376754999999999</v>
      </c>
      <c r="G331" s="90">
        <v>4.2174417025000004</v>
      </c>
      <c r="H331" s="91">
        <v>2.295841406061756</v>
      </c>
      <c r="I331" s="89">
        <v>1.7198220399999999</v>
      </c>
      <c r="J331" s="90">
        <v>2.625107324</v>
      </c>
      <c r="K331" s="91">
        <v>6.4039095048121757</v>
      </c>
      <c r="L331" s="89">
        <v>2.8648090000000001E-2</v>
      </c>
      <c r="M331" s="90">
        <v>6.4467141000000006E-2</v>
      </c>
      <c r="N331" s="91">
        <v>3.8933266964064316E-2</v>
      </c>
      <c r="O331" s="89">
        <v>4.6220819064505231E-2</v>
      </c>
      <c r="P331" s="90">
        <v>8.1184562901046933E-2</v>
      </c>
      <c r="Q331" s="91">
        <v>6.3125970768637268E-2</v>
      </c>
      <c r="R331" s="89">
        <v>3.3928805893279297E-2</v>
      </c>
      <c r="S331" s="90">
        <v>3.9882816109422493E-2</v>
      </c>
      <c r="T331" s="91">
        <v>3.0602317884515267E-2</v>
      </c>
      <c r="U331" s="89">
        <v>9.6977464000000003E-3</v>
      </c>
      <c r="V331" s="90">
        <v>3.3504854719999998E-2</v>
      </c>
      <c r="W331" s="91">
        <v>1.566168631529272E-2</v>
      </c>
      <c r="X331" s="89">
        <v>7.2105819999999997E-4</v>
      </c>
      <c r="Y331" s="90">
        <v>4.0309601800000002E-3</v>
      </c>
      <c r="Z331" s="91">
        <v>1.4336403795807435E-3</v>
      </c>
      <c r="AA331" s="89">
        <v>7.2772900900000007E-2</v>
      </c>
      <c r="AB331" s="90">
        <v>0.13711593905</v>
      </c>
      <c r="AC331" s="91">
        <v>0.11783810813881339</v>
      </c>
      <c r="AD331" s="89">
        <v>8.5738501000000005E-3</v>
      </c>
      <c r="AE331" s="90">
        <v>1.5990331310000001E-2</v>
      </c>
      <c r="AF331" s="91">
        <v>1.2952768277716671E-2</v>
      </c>
      <c r="AG331" s="89">
        <v>1.62579118E-2</v>
      </c>
      <c r="AH331" s="90">
        <v>8.9319342149999995E-2</v>
      </c>
      <c r="AI331" s="91">
        <v>2.4467817123580975E-2</v>
      </c>
      <c r="AJ331" s="92">
        <v>0</v>
      </c>
      <c r="AK331" s="93">
        <v>0</v>
      </c>
      <c r="AL331" s="93">
        <v>0</v>
      </c>
    </row>
    <row r="332" spans="1:38" ht="13" x14ac:dyDescent="0.3">
      <c r="A332" s="71">
        <v>1983</v>
      </c>
      <c r="B332" s="718">
        <v>7</v>
      </c>
      <c r="C332" s="89">
        <v>25.645818909999999</v>
      </c>
      <c r="D332" s="90">
        <v>48.015424740999997</v>
      </c>
      <c r="E332" s="91">
        <v>26.265144263601389</v>
      </c>
      <c r="F332" s="89">
        <v>2.4254035300000001</v>
      </c>
      <c r="G332" s="90">
        <v>4.4926038950000002</v>
      </c>
      <c r="H332" s="91">
        <v>2.3535576335875072</v>
      </c>
      <c r="I332" s="89">
        <v>1.80474515</v>
      </c>
      <c r="J332" s="90">
        <v>2.6518509044999998</v>
      </c>
      <c r="K332" s="91">
        <v>6.0016375916858342</v>
      </c>
      <c r="L332" s="89">
        <v>2.8510899999999999E-2</v>
      </c>
      <c r="M332" s="90">
        <v>6.4302554999999997E-2</v>
      </c>
      <c r="N332" s="91">
        <v>3.939066485844582E-2</v>
      </c>
      <c r="O332" s="89">
        <v>4.6220819064505231E-2</v>
      </c>
      <c r="P332" s="90">
        <v>8.1184562901046933E-2</v>
      </c>
      <c r="Q332" s="91">
        <v>6.7158071098165906E-2</v>
      </c>
      <c r="R332" s="89">
        <v>3.3928805893279297E-2</v>
      </c>
      <c r="S332" s="90">
        <v>3.9882816109422493E-2</v>
      </c>
      <c r="T332" s="91">
        <v>3.8190201000672663E-2</v>
      </c>
      <c r="U332" s="89">
        <v>1.06982365E-2</v>
      </c>
      <c r="V332" s="90">
        <v>3.5961431485000001E-2</v>
      </c>
      <c r="W332" s="91">
        <v>1.918262910431575E-2</v>
      </c>
      <c r="X332" s="89">
        <v>7.9601529999999995E-4</v>
      </c>
      <c r="Y332" s="90">
        <v>4.2719740249999999E-3</v>
      </c>
      <c r="Z332" s="91">
        <v>1.4696511479531155E-3</v>
      </c>
      <c r="AA332" s="89">
        <v>7.9673010599999997E-2</v>
      </c>
      <c r="AB332" s="90">
        <v>0.14658451213000001</v>
      </c>
      <c r="AC332" s="91">
        <v>0.10574363929720154</v>
      </c>
      <c r="AD332" s="89">
        <v>9.6955818999999999E-3</v>
      </c>
      <c r="AE332" s="90">
        <v>1.7259772744999999E-2</v>
      </c>
      <c r="AF332" s="91">
        <v>1.3341612455634706E-2</v>
      </c>
      <c r="AG332" s="89">
        <v>1.7684097700000002E-2</v>
      </c>
      <c r="AH332" s="90">
        <v>9.5552121584999997E-2</v>
      </c>
      <c r="AI332" s="91">
        <v>2.805729676871101E-2</v>
      </c>
      <c r="AJ332" s="92">
        <v>0</v>
      </c>
      <c r="AK332" s="93">
        <v>0</v>
      </c>
      <c r="AL332" s="93">
        <v>0</v>
      </c>
    </row>
    <row r="333" spans="1:38" ht="13" x14ac:dyDescent="0.3">
      <c r="A333" s="71">
        <v>1983</v>
      </c>
      <c r="B333" s="718">
        <v>8</v>
      </c>
      <c r="C333" s="89">
        <v>27.514768849999999</v>
      </c>
      <c r="D333" s="90">
        <v>50.490433166000003</v>
      </c>
      <c r="E333" s="91">
        <v>27.480681454861216</v>
      </c>
      <c r="F333" s="89">
        <v>2.6446413400000002</v>
      </c>
      <c r="G333" s="90">
        <v>4.8048495789999999</v>
      </c>
      <c r="H333" s="91">
        <v>2.3671370178209146</v>
      </c>
      <c r="I333" s="89">
        <v>1.8853567</v>
      </c>
      <c r="J333" s="90">
        <v>2.6782055109999998</v>
      </c>
      <c r="K333" s="91">
        <v>6.0704946738081169</v>
      </c>
      <c r="L333" s="89">
        <v>2.842691E-2</v>
      </c>
      <c r="M333" s="90">
        <v>6.4227601999999995E-2</v>
      </c>
      <c r="N333" s="91">
        <v>4.3453339090181439E-2</v>
      </c>
      <c r="O333" s="89">
        <v>4.6220819064505231E-2</v>
      </c>
      <c r="P333" s="90">
        <v>8.1184562901046933E-2</v>
      </c>
      <c r="Q333" s="91">
        <v>6.8169021698201465E-2</v>
      </c>
      <c r="R333" s="89">
        <v>3.3928805893279297E-2</v>
      </c>
      <c r="S333" s="90">
        <v>3.9882816109422493E-2</v>
      </c>
      <c r="T333" s="91">
        <v>3.8890397610185465E-2</v>
      </c>
      <c r="U333" s="89">
        <v>1.16393635E-2</v>
      </c>
      <c r="V333" s="90">
        <v>3.8331807549999999E-2</v>
      </c>
      <c r="W333" s="91">
        <v>1.925241423299779E-2</v>
      </c>
      <c r="X333" s="89">
        <v>8.6863190000000001E-4</v>
      </c>
      <c r="Y333" s="90">
        <v>4.5031490600000003E-3</v>
      </c>
      <c r="Z333" s="91">
        <v>1.4781313998626173E-3</v>
      </c>
      <c r="AA333" s="89">
        <v>8.6531154499999999E-2</v>
      </c>
      <c r="AB333" s="90">
        <v>0.15604688197</v>
      </c>
      <c r="AC333" s="91">
        <v>0.10603959328423776</v>
      </c>
      <c r="AD333" s="89">
        <v>1.07994827E-2</v>
      </c>
      <c r="AE333" s="90">
        <v>1.8505186680000001E-2</v>
      </c>
      <c r="AF333" s="91">
        <v>1.3379485723185904E-2</v>
      </c>
      <c r="AG333" s="89">
        <v>1.8974839E-2</v>
      </c>
      <c r="AH333" s="90">
        <v>0.101539054665</v>
      </c>
      <c r="AI333" s="91">
        <v>2.8229287608428247E-2</v>
      </c>
      <c r="AJ333" s="92">
        <v>0</v>
      </c>
      <c r="AK333" s="93">
        <v>0</v>
      </c>
      <c r="AL333" s="93">
        <v>0</v>
      </c>
    </row>
    <row r="334" spans="1:38" ht="13" x14ac:dyDescent="0.3">
      <c r="A334" s="71">
        <v>1983</v>
      </c>
      <c r="B334" s="718">
        <v>9</v>
      </c>
      <c r="C334" s="89">
        <v>29.288737680000001</v>
      </c>
      <c r="D334" s="90">
        <v>52.986440442499998</v>
      </c>
      <c r="E334" s="91">
        <v>27.724895538468264</v>
      </c>
      <c r="F334" s="89">
        <v>2.9047840200000001</v>
      </c>
      <c r="G334" s="90">
        <v>5.179395746</v>
      </c>
      <c r="H334" s="91">
        <v>2.3828523102237074</v>
      </c>
      <c r="I334" s="89">
        <v>1.97214124</v>
      </c>
      <c r="J334" s="90">
        <v>2.7069469055000002</v>
      </c>
      <c r="K334" s="91">
        <v>6.0855149109867357</v>
      </c>
      <c r="L334" s="89">
        <v>2.8323930000000001E-2</v>
      </c>
      <c r="M334" s="90">
        <v>6.4227601999999995E-2</v>
      </c>
      <c r="N334" s="91">
        <v>4.3582908322496894E-2</v>
      </c>
      <c r="O334" s="89">
        <v>4.6220819064505231E-2</v>
      </c>
      <c r="P334" s="90">
        <v>8.1184562901046933E-2</v>
      </c>
      <c r="Q334" s="91">
        <v>6.9462368198275892E-2</v>
      </c>
      <c r="R334" s="89">
        <v>3.3928805893279297E-2</v>
      </c>
      <c r="S334" s="90">
        <v>3.9882816109422493E-2</v>
      </c>
      <c r="T334" s="91">
        <v>3.9680462695935115E-2</v>
      </c>
      <c r="U334" s="89">
        <v>1.25370707E-2</v>
      </c>
      <c r="V334" s="90">
        <v>4.0657321655000002E-2</v>
      </c>
      <c r="W334" s="91">
        <v>1.934178247262159E-2</v>
      </c>
      <c r="X334" s="89">
        <v>9.3764499999999997E-4</v>
      </c>
      <c r="Y334" s="90">
        <v>4.7270942149999998E-3</v>
      </c>
      <c r="Z334" s="91">
        <v>1.4879471811727414E-3</v>
      </c>
      <c r="AA334" s="89">
        <v>9.3524236100000005E-2</v>
      </c>
      <c r="AB334" s="90">
        <v>0.16573297513999999</v>
      </c>
      <c r="AC334" s="91">
        <v>0.10644789335834569</v>
      </c>
      <c r="AD334" s="89">
        <v>1.18960588E-2</v>
      </c>
      <c r="AE334" s="90">
        <v>1.9745349605E-2</v>
      </c>
      <c r="AF334" s="91">
        <v>1.3431501074469328E-2</v>
      </c>
      <c r="AG334" s="89">
        <v>2.0160086000000001E-2</v>
      </c>
      <c r="AH334" s="90">
        <v>0.10738424303999999</v>
      </c>
      <c r="AI334" s="91">
        <v>2.8426238207817565E-2</v>
      </c>
      <c r="AJ334" s="92">
        <v>0</v>
      </c>
      <c r="AK334" s="93">
        <v>0</v>
      </c>
      <c r="AL334" s="93">
        <v>0</v>
      </c>
    </row>
    <row r="335" spans="1:38" ht="13" x14ac:dyDescent="0.3">
      <c r="A335" s="71">
        <v>1983</v>
      </c>
      <c r="B335" s="718">
        <v>10</v>
      </c>
      <c r="C335" s="89">
        <v>19.786248230000002</v>
      </c>
      <c r="D335" s="90">
        <v>45.364038960999999</v>
      </c>
      <c r="E335" s="91">
        <v>27.952728932913878</v>
      </c>
      <c r="F335" s="89">
        <v>2.0901653800000002</v>
      </c>
      <c r="G335" s="90">
        <v>4.2475963815000002</v>
      </c>
      <c r="H335" s="91">
        <v>2.3998511058312486</v>
      </c>
      <c r="I335" s="89">
        <v>1.99479556</v>
      </c>
      <c r="J335" s="90">
        <v>2.8219104184999999</v>
      </c>
      <c r="K335" s="91">
        <v>6.1044013675832449</v>
      </c>
      <c r="L335" s="89">
        <v>2.823697E-2</v>
      </c>
      <c r="M335" s="90">
        <v>6.4227601999999995E-2</v>
      </c>
      <c r="N335" s="91">
        <v>5.1877047629189835E-2</v>
      </c>
      <c r="O335" s="89">
        <v>4.6220819064505231E-2</v>
      </c>
      <c r="P335" s="90">
        <v>8.1184562901046933E-2</v>
      </c>
      <c r="Q335" s="91">
        <v>7.0469285362595155E-2</v>
      </c>
      <c r="R335" s="89">
        <v>3.3928805893279297E-2</v>
      </c>
      <c r="S335" s="90">
        <v>3.9882816109422493E-2</v>
      </c>
      <c r="T335" s="91">
        <v>4.0499575889673026E-2</v>
      </c>
      <c r="U335" s="89">
        <v>1.1884985799999999E-2</v>
      </c>
      <c r="V335" s="90">
        <v>3.8024537614999999E-2</v>
      </c>
      <c r="W335" s="91">
        <v>1.9441048112363926E-2</v>
      </c>
      <c r="X335" s="89">
        <v>8.0964160000000004E-4</v>
      </c>
      <c r="Y335" s="90">
        <v>4.6086266900000001E-3</v>
      </c>
      <c r="Z335" s="91">
        <v>1.4985624117075931E-3</v>
      </c>
      <c r="AA335" s="89">
        <v>8.5394152299999998E-2</v>
      </c>
      <c r="AB335" s="90">
        <v>0.15162965139000001</v>
      </c>
      <c r="AC335" s="91">
        <v>0.10690938211803611</v>
      </c>
      <c r="AD335" s="89">
        <v>1.11162758E-2</v>
      </c>
      <c r="AE335" s="90">
        <v>1.9017853500000001E-2</v>
      </c>
      <c r="AF335" s="91">
        <v>1.349030037441349E-2</v>
      </c>
      <c r="AG335" s="89">
        <v>1.9210738000000002E-2</v>
      </c>
      <c r="AH335" s="90">
        <v>0.10053286764</v>
      </c>
      <c r="AI335" s="91">
        <v>2.8638435132593915E-2</v>
      </c>
      <c r="AJ335" s="92">
        <v>0</v>
      </c>
      <c r="AK335" s="93">
        <v>0</v>
      </c>
      <c r="AL335" s="93">
        <v>0</v>
      </c>
    </row>
    <row r="336" spans="1:38" ht="13" x14ac:dyDescent="0.3">
      <c r="A336" s="71">
        <v>1983</v>
      </c>
      <c r="B336" s="718">
        <v>11</v>
      </c>
      <c r="C336" s="89">
        <v>20.761072089999999</v>
      </c>
      <c r="D336" s="90">
        <v>47.307387118500003</v>
      </c>
      <c r="E336" s="91">
        <v>39.033795586210658</v>
      </c>
      <c r="F336" s="89">
        <v>2.3419434799999999</v>
      </c>
      <c r="G336" s="90">
        <v>4.6261898610000003</v>
      </c>
      <c r="H336" s="91">
        <v>3.08047269439257</v>
      </c>
      <c r="I336" s="89">
        <v>2.0854933899999999</v>
      </c>
      <c r="J336" s="90">
        <v>2.8511403080000002</v>
      </c>
      <c r="K336" s="91">
        <v>6.8974528610569648</v>
      </c>
      <c r="L336" s="89">
        <v>2.823697E-2</v>
      </c>
      <c r="M336" s="90">
        <v>6.4227601999999995E-2</v>
      </c>
      <c r="N336" s="91">
        <v>6.0533016334808246E-2</v>
      </c>
      <c r="O336" s="89">
        <v>4.6220819064505231E-2</v>
      </c>
      <c r="P336" s="90">
        <v>8.1184562901046933E-2</v>
      </c>
      <c r="Q336" s="91">
        <v>0.10532859784717585</v>
      </c>
      <c r="R336" s="89">
        <v>3.3928805893279297E-2</v>
      </c>
      <c r="S336" s="90">
        <v>3.9882816109422493E-2</v>
      </c>
      <c r="T336" s="91">
        <v>7.2817382532953473E-2</v>
      </c>
      <c r="U336" s="89">
        <v>1.2633020999999999E-2</v>
      </c>
      <c r="V336" s="90">
        <v>3.9934157769999999E-2</v>
      </c>
      <c r="W336" s="91">
        <v>2.4960915291049282E-2</v>
      </c>
      <c r="X336" s="89">
        <v>8.6463580000000005E-4</v>
      </c>
      <c r="Y336" s="90">
        <v>4.7961306349999996E-3</v>
      </c>
      <c r="Z336" s="91">
        <v>1.9235640099417039E-3</v>
      </c>
      <c r="AA336" s="89">
        <v>9.1809107799999998E-2</v>
      </c>
      <c r="AB336" s="90">
        <v>0.16031000549499999</v>
      </c>
      <c r="AC336" s="91">
        <v>0.13644728670547024</v>
      </c>
      <c r="AD336" s="89">
        <v>1.2114063499999999E-2</v>
      </c>
      <c r="AE336" s="90">
        <v>2.0102371439999999E-2</v>
      </c>
      <c r="AF336" s="91">
        <v>1.7229818386699562E-2</v>
      </c>
      <c r="AG336" s="89">
        <v>2.0105110900000001E-2</v>
      </c>
      <c r="AH336" s="90">
        <v>0.10527397433500001</v>
      </c>
      <c r="AI336" s="91">
        <v>3.6730292298814533E-2</v>
      </c>
      <c r="AJ336" s="92">
        <v>0</v>
      </c>
      <c r="AK336" s="93">
        <v>0</v>
      </c>
      <c r="AL336" s="93">
        <v>0</v>
      </c>
    </row>
    <row r="337" spans="1:38" ht="13" x14ac:dyDescent="0.3">
      <c r="A337" s="71">
        <v>1983</v>
      </c>
      <c r="B337" s="718">
        <v>12</v>
      </c>
      <c r="C337" s="89">
        <v>21.609387940000001</v>
      </c>
      <c r="D337" s="90">
        <v>48.932693594500002</v>
      </c>
      <c r="E337" s="91">
        <v>39.729378002838303</v>
      </c>
      <c r="F337" s="89">
        <v>2.6189351699999999</v>
      </c>
      <c r="G337" s="90">
        <v>5.0062998724999996</v>
      </c>
      <c r="H337" s="91">
        <v>3.1050031895326433</v>
      </c>
      <c r="I337" s="89">
        <v>2.15770879</v>
      </c>
      <c r="J337" s="90">
        <v>2.8500747545</v>
      </c>
      <c r="K337" s="91">
        <v>6.9237489443905265</v>
      </c>
      <c r="L337" s="89">
        <v>2.823697E-2</v>
      </c>
      <c r="M337" s="90">
        <v>6.4227601999999995E-2</v>
      </c>
      <c r="N337" s="91">
        <v>6.1157078189285709E-2</v>
      </c>
      <c r="O337" s="89">
        <v>4.6220819064505231E-2</v>
      </c>
      <c r="P337" s="90">
        <v>8.1184562901046933E-2</v>
      </c>
      <c r="Q337" s="91">
        <v>0.10688555103416357</v>
      </c>
      <c r="R337" s="89">
        <v>3.3928805893279297E-2</v>
      </c>
      <c r="S337" s="90">
        <v>3.9882816109422493E-2</v>
      </c>
      <c r="T337" s="91">
        <v>7.5432250059359218E-2</v>
      </c>
      <c r="U337" s="89">
        <v>1.33611693E-2</v>
      </c>
      <c r="V337" s="90">
        <v>4.1646358784999997E-2</v>
      </c>
      <c r="W337" s="91">
        <v>2.5411865936776131E-2</v>
      </c>
      <c r="X337" s="89">
        <v>9.1791609999999999E-4</v>
      </c>
      <c r="Y337" s="90">
        <v>4.9555990050000002E-3</v>
      </c>
      <c r="Z337" s="91">
        <v>1.9389075166834989E-3</v>
      </c>
      <c r="AA337" s="89">
        <v>9.8297548700000001E-2</v>
      </c>
      <c r="AB337" s="90">
        <v>0.168444826105</v>
      </c>
      <c r="AC337" s="91">
        <v>0.13501590499022351</v>
      </c>
      <c r="AD337" s="89">
        <v>1.3121326799999999E-2</v>
      </c>
      <c r="AE337" s="90">
        <v>2.1097406525000001E-2</v>
      </c>
      <c r="AF337" s="91">
        <v>1.7554171722686824E-2</v>
      </c>
      <c r="AG337" s="89">
        <v>2.0940804600000001E-2</v>
      </c>
      <c r="AH337" s="90">
        <v>0.10946913153</v>
      </c>
      <c r="AI337" s="91">
        <v>3.760103706313523E-2</v>
      </c>
      <c r="AJ337" s="92">
        <v>0</v>
      </c>
      <c r="AK337" s="93">
        <v>0</v>
      </c>
      <c r="AL337" s="93">
        <v>0</v>
      </c>
    </row>
    <row r="338" spans="1:38" ht="13" x14ac:dyDescent="0.3">
      <c r="A338" s="71">
        <v>1983</v>
      </c>
      <c r="B338" s="718">
        <v>13</v>
      </c>
      <c r="C338" s="89">
        <v>22.290666049999999</v>
      </c>
      <c r="D338" s="90">
        <v>50.969253137499997</v>
      </c>
      <c r="E338" s="91">
        <v>40.940823567329943</v>
      </c>
      <c r="F338" s="89">
        <v>2.9074197499999999</v>
      </c>
      <c r="G338" s="90">
        <v>5.4922168170000001</v>
      </c>
      <c r="H338" s="91">
        <v>3.1820425917511175</v>
      </c>
      <c r="I338" s="89">
        <v>2.2362009299999999</v>
      </c>
      <c r="J338" s="90">
        <v>2.8482826124999998</v>
      </c>
      <c r="K338" s="91">
        <v>7.0101318175597838</v>
      </c>
      <c r="L338" s="89">
        <v>2.823697E-2</v>
      </c>
      <c r="M338" s="90">
        <v>6.4227601999999995E-2</v>
      </c>
      <c r="N338" s="91">
        <v>6.2177929140107176E-2</v>
      </c>
      <c r="O338" s="89">
        <v>4.6220819064505231E-2</v>
      </c>
      <c r="P338" s="90">
        <v>8.1184562901046933E-2</v>
      </c>
      <c r="Q338" s="91">
        <v>0.11047711730299797</v>
      </c>
      <c r="R338" s="89">
        <v>3.3928805893279297E-2</v>
      </c>
      <c r="S338" s="90">
        <v>3.9882816109422493E-2</v>
      </c>
      <c r="T338" s="91">
        <v>7.9143237945282205E-2</v>
      </c>
      <c r="U338" s="89">
        <v>1.4070445799999999E-2</v>
      </c>
      <c r="V338" s="90">
        <v>4.3545626740000003E-2</v>
      </c>
      <c r="W338" s="91">
        <v>2.5997907001933825E-2</v>
      </c>
      <c r="X338" s="89">
        <v>9.7077950000000002E-4</v>
      </c>
      <c r="Y338" s="90">
        <v>5.1224661749999997E-3</v>
      </c>
      <c r="Z338" s="91">
        <v>1.987008194988957E-3</v>
      </c>
      <c r="AA338" s="89">
        <v>0.10477336750000001</v>
      </c>
      <c r="AB338" s="90">
        <v>0.17740361285</v>
      </c>
      <c r="AC338" s="91">
        <v>0.13802215051093192</v>
      </c>
      <c r="AD338" s="89">
        <v>1.41344972E-2</v>
      </c>
      <c r="AE338" s="90">
        <v>2.2192657064999999E-2</v>
      </c>
      <c r="AF338" s="91">
        <v>1.7942607205883903E-2</v>
      </c>
      <c r="AG338" s="89">
        <v>2.17194915E-2</v>
      </c>
      <c r="AH338" s="90">
        <v>0.114087964615</v>
      </c>
      <c r="AI338" s="91">
        <v>3.8536324777292859E-2</v>
      </c>
      <c r="AJ338" s="92">
        <v>0</v>
      </c>
      <c r="AK338" s="93">
        <v>0</v>
      </c>
      <c r="AL338" s="93">
        <v>0</v>
      </c>
    </row>
    <row r="339" spans="1:38" ht="13" x14ac:dyDescent="0.3">
      <c r="A339" s="71">
        <v>1983</v>
      </c>
      <c r="B339" s="718">
        <v>14</v>
      </c>
      <c r="C339" s="89">
        <v>23.11100175</v>
      </c>
      <c r="D339" s="90">
        <v>52.877430647499999</v>
      </c>
      <c r="E339" s="91">
        <v>41.375240975243955</v>
      </c>
      <c r="F339" s="89">
        <v>3.2037056800000001</v>
      </c>
      <c r="G339" s="90">
        <v>5.9109058079999999</v>
      </c>
      <c r="H339" s="91">
        <v>3.2093680228876069</v>
      </c>
      <c r="I339" s="89">
        <v>2.3287604399999999</v>
      </c>
      <c r="J339" s="90">
        <v>2.878504918</v>
      </c>
      <c r="K339" s="91">
        <v>7.0432101585338573</v>
      </c>
      <c r="L339" s="89">
        <v>2.823697E-2</v>
      </c>
      <c r="M339" s="90">
        <v>6.4227601999999995E-2</v>
      </c>
      <c r="N339" s="91">
        <v>6.2543530249513993E-2</v>
      </c>
      <c r="O339" s="89">
        <v>4.6220819064505231E-2</v>
      </c>
      <c r="P339" s="90">
        <v>8.1184562901046933E-2</v>
      </c>
      <c r="Q339" s="91">
        <v>0.11155784303840544</v>
      </c>
      <c r="R339" s="89">
        <v>3.3928805893279297E-2</v>
      </c>
      <c r="S339" s="90">
        <v>3.9882816109422493E-2</v>
      </c>
      <c r="T339" s="91">
        <v>8.0427330902995489E-2</v>
      </c>
      <c r="U339" s="89">
        <v>1.48224132E-2</v>
      </c>
      <c r="V339" s="90">
        <v>4.5428992510000002E-2</v>
      </c>
      <c r="W339" s="91">
        <v>2.6171010974330219E-2</v>
      </c>
      <c r="X339" s="89">
        <v>1.0271405999999999E-3</v>
      </c>
      <c r="Y339" s="90">
        <v>5.2969680499999998E-3</v>
      </c>
      <c r="Z339" s="91">
        <v>2.004072223254993E-3</v>
      </c>
      <c r="AA339" s="89">
        <v>0.1115369608</v>
      </c>
      <c r="AB339" s="90">
        <v>0.18630353423500001</v>
      </c>
      <c r="AC339" s="91">
        <v>0.13889766192887326</v>
      </c>
      <c r="AD339" s="89">
        <v>1.52141472E-2</v>
      </c>
      <c r="AE339" s="90">
        <v>2.3294210209999999E-2</v>
      </c>
      <c r="AF339" s="91">
        <v>1.8052964928145392E-2</v>
      </c>
      <c r="AG339" s="89">
        <v>2.2541913399999999E-2</v>
      </c>
      <c r="AH339" s="90">
        <v>0.118690039085</v>
      </c>
      <c r="AI339" s="91">
        <v>3.887258812075229E-2</v>
      </c>
      <c r="AJ339" s="92">
        <v>0</v>
      </c>
      <c r="AK339" s="93">
        <v>0</v>
      </c>
      <c r="AL339" s="93">
        <v>0</v>
      </c>
    </row>
    <row r="340" spans="1:38" ht="13" x14ac:dyDescent="0.3">
      <c r="A340" s="71">
        <v>1983</v>
      </c>
      <c r="B340" s="718">
        <v>15</v>
      </c>
      <c r="C340" s="89">
        <v>24.160774279999998</v>
      </c>
      <c r="D340" s="90">
        <v>55.122892569500003</v>
      </c>
      <c r="E340" s="91">
        <v>42.286681631780098</v>
      </c>
      <c r="F340" s="89">
        <v>3.4292461099999998</v>
      </c>
      <c r="G340" s="90">
        <v>6.2650679265000004</v>
      </c>
      <c r="H340" s="91">
        <v>3.2689241670463738</v>
      </c>
      <c r="I340" s="89">
        <v>2.4194378099999998</v>
      </c>
      <c r="J340" s="90">
        <v>2.9097582310000001</v>
      </c>
      <c r="K340" s="91">
        <v>7.1109754328383197</v>
      </c>
      <c r="L340" s="89">
        <v>2.823697E-2</v>
      </c>
      <c r="M340" s="90">
        <v>6.4227601999999995E-2</v>
      </c>
      <c r="N340" s="91">
        <v>8.1646709584809365E-2</v>
      </c>
      <c r="O340" s="89">
        <v>4.6220819064505231E-2</v>
      </c>
      <c r="P340" s="90">
        <v>8.1184562901046933E-2</v>
      </c>
      <c r="Q340" s="91">
        <v>0.11102538353527559</v>
      </c>
      <c r="R340" s="89">
        <v>3.3928805893279297E-2</v>
      </c>
      <c r="S340" s="90">
        <v>3.9882816109422493E-2</v>
      </c>
      <c r="T340" s="91">
        <v>8.3042375324300949E-2</v>
      </c>
      <c r="U340" s="89">
        <v>1.5658442700000001E-2</v>
      </c>
      <c r="V340" s="90">
        <v>4.7787265580000002E-2</v>
      </c>
      <c r="W340" s="91">
        <v>2.6497113047359563E-2</v>
      </c>
      <c r="X340" s="89">
        <v>1.0892653E-3</v>
      </c>
      <c r="Y340" s="90">
        <v>5.4965757299999998E-3</v>
      </c>
      <c r="Z340" s="91">
        <v>2.0412785501074029E-3</v>
      </c>
      <c r="AA340" s="89">
        <v>0.1178674894</v>
      </c>
      <c r="AB340" s="90">
        <v>0.19618202149</v>
      </c>
      <c r="AC340" s="91">
        <v>0.14119143789694902</v>
      </c>
      <c r="AD340" s="89">
        <v>1.64038247E-2</v>
      </c>
      <c r="AE340" s="90">
        <v>2.4640443979999999E-2</v>
      </c>
      <c r="AF340" s="91">
        <v>1.8374851542231188E-2</v>
      </c>
      <c r="AG340" s="89">
        <v>2.34642293E-2</v>
      </c>
      <c r="AH340" s="90">
        <v>0.12441357471</v>
      </c>
      <c r="AI340" s="91">
        <v>3.9574278726787482E-2</v>
      </c>
      <c r="AJ340" s="92">
        <v>0</v>
      </c>
      <c r="AK340" s="93">
        <v>0</v>
      </c>
      <c r="AL340" s="93">
        <v>0</v>
      </c>
    </row>
    <row r="341" spans="1:38" ht="13" x14ac:dyDescent="0.3">
      <c r="A341" s="71">
        <v>1983</v>
      </c>
      <c r="B341" s="718">
        <v>16</v>
      </c>
      <c r="C341" s="89">
        <v>25.204200650000001</v>
      </c>
      <c r="D341" s="90">
        <v>57.445982708000003</v>
      </c>
      <c r="E341" s="91">
        <v>42.560657547804169</v>
      </c>
      <c r="F341" s="89">
        <v>3.71443689</v>
      </c>
      <c r="G341" s="90">
        <v>6.6829317074999999</v>
      </c>
      <c r="H341" s="91">
        <v>3.1639027947047698</v>
      </c>
      <c r="I341" s="89">
        <v>2.5084089199999999</v>
      </c>
      <c r="J341" s="90">
        <v>2.942397674</v>
      </c>
      <c r="K341" s="91">
        <v>6.9052415278209711</v>
      </c>
      <c r="L341" s="89">
        <v>2.823697E-2</v>
      </c>
      <c r="M341" s="90">
        <v>6.4227601999999995E-2</v>
      </c>
      <c r="N341" s="91">
        <v>8.1370678303050573E-2</v>
      </c>
      <c r="O341" s="89">
        <v>4.6220819064505231E-2</v>
      </c>
      <c r="P341" s="90">
        <v>8.1184562901046933E-2</v>
      </c>
      <c r="Q341" s="91">
        <v>0.10905065917209497</v>
      </c>
      <c r="R341" s="89">
        <v>3.3928805893279297E-2</v>
      </c>
      <c r="S341" s="90">
        <v>3.9882816109422493E-2</v>
      </c>
      <c r="T341" s="91">
        <v>8.5647299852910266E-2</v>
      </c>
      <c r="U341" s="89">
        <v>1.6521105000000001E-2</v>
      </c>
      <c r="V341" s="90">
        <v>5.0289478475000003E-2</v>
      </c>
      <c r="W341" s="91">
        <v>2.5684289976885901E-2</v>
      </c>
      <c r="X341" s="89">
        <v>1.154048E-3</v>
      </c>
      <c r="Y341" s="90">
        <v>5.7023204100000004E-3</v>
      </c>
      <c r="Z341" s="91">
        <v>1.9757088884219372E-3</v>
      </c>
      <c r="AA341" s="89">
        <v>0.12495874899999999</v>
      </c>
      <c r="AB341" s="90">
        <v>0.20715821475499999</v>
      </c>
      <c r="AC341" s="91">
        <v>0.13619832611893254</v>
      </c>
      <c r="AD341" s="89">
        <v>1.7649522500000001E-2</v>
      </c>
      <c r="AE341" s="90">
        <v>2.6068463805000001E-2</v>
      </c>
      <c r="AF341" s="91">
        <v>1.8614785038873722E-2</v>
      </c>
      <c r="AG341" s="89">
        <v>2.4399283800000001E-2</v>
      </c>
      <c r="AH341" s="90">
        <v>0.13045883165</v>
      </c>
      <c r="AI341" s="91">
        <v>3.9424018701407861E-2</v>
      </c>
      <c r="AJ341" s="92">
        <v>0</v>
      </c>
      <c r="AK341" s="93">
        <v>0</v>
      </c>
      <c r="AL341" s="93">
        <v>0</v>
      </c>
    </row>
    <row r="342" spans="1:38" ht="13" x14ac:dyDescent="0.3">
      <c r="A342" s="71">
        <v>1983</v>
      </c>
      <c r="B342" s="718">
        <v>17</v>
      </c>
      <c r="C342" s="89">
        <v>26.111876980000002</v>
      </c>
      <c r="D342" s="90">
        <v>59.657511877499999</v>
      </c>
      <c r="E342" s="91">
        <v>42.927240526528784</v>
      </c>
      <c r="F342" s="89">
        <v>3.9814241699999999</v>
      </c>
      <c r="G342" s="90">
        <v>7.0939122895000004</v>
      </c>
      <c r="H342" s="91">
        <v>3.0623884369549805</v>
      </c>
      <c r="I342" s="89">
        <v>2.57839858</v>
      </c>
      <c r="J342" s="90">
        <v>2.974676428</v>
      </c>
      <c r="K342" s="91">
        <v>6.6994153556145291</v>
      </c>
      <c r="L342" s="89">
        <v>2.6264840000000001E-2</v>
      </c>
      <c r="M342" s="90">
        <v>6.2504680500000007E-2</v>
      </c>
      <c r="N342" s="91">
        <v>8.1252943793285029E-2</v>
      </c>
      <c r="O342" s="89">
        <v>4.6220819064505231E-2</v>
      </c>
      <c r="P342" s="90">
        <v>8.1184562901046933E-2</v>
      </c>
      <c r="Q342" s="91">
        <v>0.10762574036532499</v>
      </c>
      <c r="R342" s="89">
        <v>3.3928805893279297E-2</v>
      </c>
      <c r="S342" s="90">
        <v>3.9882816109422493E-2</v>
      </c>
      <c r="T342" s="91">
        <v>8.8776176476497257E-2</v>
      </c>
      <c r="U342" s="89">
        <v>1.7407376499999998E-2</v>
      </c>
      <c r="V342" s="90">
        <v>5.2880885505000003E-2</v>
      </c>
      <c r="W342" s="91">
        <v>2.4866421640145377E-2</v>
      </c>
      <c r="X342" s="89">
        <v>1.2203794000000001E-3</v>
      </c>
      <c r="Y342" s="90">
        <v>5.8923203599999998E-3</v>
      </c>
      <c r="Z342" s="91">
        <v>1.9122874095560819E-3</v>
      </c>
      <c r="AA342" s="89">
        <v>0.13197137840000001</v>
      </c>
      <c r="AB342" s="90">
        <v>0.218342880435</v>
      </c>
      <c r="AC342" s="91">
        <v>0.1316575202270055</v>
      </c>
      <c r="AD342" s="89">
        <v>1.89455332E-2</v>
      </c>
      <c r="AE342" s="90">
        <v>2.7544852750000001E-2</v>
      </c>
      <c r="AF342" s="91">
        <v>1.8890856207205667E-2</v>
      </c>
      <c r="AG342" s="89">
        <v>2.5342874800000002E-2</v>
      </c>
      <c r="AH342" s="90">
        <v>0.136631809115</v>
      </c>
      <c r="AI342" s="91">
        <v>3.9101039357634128E-2</v>
      </c>
      <c r="AJ342" s="92">
        <v>0</v>
      </c>
      <c r="AK342" s="93">
        <v>0</v>
      </c>
      <c r="AL342" s="93">
        <v>0</v>
      </c>
    </row>
    <row r="343" spans="1:38" ht="13" x14ac:dyDescent="0.3">
      <c r="A343" s="71">
        <v>1983</v>
      </c>
      <c r="B343" s="718">
        <v>18</v>
      </c>
      <c r="C343" s="89">
        <v>27.127346419999999</v>
      </c>
      <c r="D343" s="90">
        <v>62.224108803999997</v>
      </c>
      <c r="E343" s="91">
        <v>43.674412229344718</v>
      </c>
      <c r="F343" s="89">
        <v>4.2326334799999996</v>
      </c>
      <c r="G343" s="90">
        <v>7.5199017195</v>
      </c>
      <c r="H343" s="91">
        <v>3.0707550999396194</v>
      </c>
      <c r="I343" s="89">
        <v>2.66143069</v>
      </c>
      <c r="J343" s="90">
        <v>3.010229383</v>
      </c>
      <c r="K343" s="91">
        <v>6.7371473390815027</v>
      </c>
      <c r="L343" s="89">
        <v>2.6264840000000001E-2</v>
      </c>
      <c r="M343" s="90">
        <v>6.2430764499999999E-2</v>
      </c>
      <c r="N343" s="91">
        <v>8.225906449308458E-2</v>
      </c>
      <c r="O343" s="89">
        <v>4.6220819064505231E-2</v>
      </c>
      <c r="P343" s="90">
        <v>8.1184562901046933E-2</v>
      </c>
      <c r="Q343" s="91">
        <v>0.10871938507935862</v>
      </c>
      <c r="R343" s="89">
        <v>3.3928805893279297E-2</v>
      </c>
      <c r="S343" s="90">
        <v>3.9882816109422493E-2</v>
      </c>
      <c r="T343" s="91">
        <v>9.221275872387022E-2</v>
      </c>
      <c r="U343" s="89">
        <v>1.8305558600000001E-2</v>
      </c>
      <c r="V343" s="90">
        <v>5.5778281979999997E-2</v>
      </c>
      <c r="W343" s="91">
        <v>2.6369876331625578E-2</v>
      </c>
      <c r="X343" s="89">
        <v>1.2885335999999999E-3</v>
      </c>
      <c r="Y343" s="90">
        <v>6.1158117000000003E-3</v>
      </c>
      <c r="Z343" s="91">
        <v>1.9175308822378064E-3</v>
      </c>
      <c r="AA343" s="89">
        <v>0.1388099656</v>
      </c>
      <c r="AB343" s="90">
        <v>0.23047682</v>
      </c>
      <c r="AC343" s="91">
        <v>0.1297125115158197</v>
      </c>
      <c r="AD343" s="89">
        <v>2.02782434E-2</v>
      </c>
      <c r="AE343" s="90">
        <v>2.9194361499999998E-2</v>
      </c>
      <c r="AF343" s="91">
        <v>1.8702377272732149E-2</v>
      </c>
      <c r="AG343" s="89">
        <v>2.6277765200000001E-2</v>
      </c>
      <c r="AH343" s="90">
        <v>0.14357794231500001</v>
      </c>
      <c r="AI343" s="91">
        <v>3.9483280209520882E-2</v>
      </c>
      <c r="AJ343" s="92">
        <v>0</v>
      </c>
      <c r="AK343" s="93">
        <v>0</v>
      </c>
      <c r="AL343" s="93">
        <v>0</v>
      </c>
    </row>
    <row r="344" spans="1:38" ht="13" x14ac:dyDescent="0.3">
      <c r="A344" s="71">
        <v>1983</v>
      </c>
      <c r="B344" s="718">
        <v>19</v>
      </c>
      <c r="C344" s="89">
        <v>28.11032659</v>
      </c>
      <c r="D344" s="90">
        <v>64.866441377000001</v>
      </c>
      <c r="E344" s="91">
        <v>44.34714483881833</v>
      </c>
      <c r="F344" s="89">
        <v>4.4676919899999996</v>
      </c>
      <c r="G344" s="90">
        <v>7.9548491370000001</v>
      </c>
      <c r="H344" s="91">
        <v>3.0616560566421915</v>
      </c>
      <c r="I344" s="89">
        <v>2.7361635099999999</v>
      </c>
      <c r="J344" s="90">
        <v>3.0477350885000001</v>
      </c>
      <c r="K344" s="91">
        <v>6.6175703774188639</v>
      </c>
      <c r="L344" s="89">
        <v>2.528787E-2</v>
      </c>
      <c r="M344" s="90">
        <v>6.15842375E-2</v>
      </c>
      <c r="N344" s="91">
        <v>8.2772092028950903E-2</v>
      </c>
      <c r="O344" s="89">
        <v>4.6220819064505231E-2</v>
      </c>
      <c r="P344" s="90">
        <v>8.1184562901046933E-2</v>
      </c>
      <c r="Q344" s="91">
        <v>0.11035935385909679</v>
      </c>
      <c r="R344" s="89">
        <v>3.3928805893279297E-2</v>
      </c>
      <c r="S344" s="90">
        <v>3.9882816109422493E-2</v>
      </c>
      <c r="T344" s="91">
        <v>9.5237413279228619E-2</v>
      </c>
      <c r="U344" s="89">
        <v>1.9235219599999999E-2</v>
      </c>
      <c r="V344" s="90">
        <v>5.8899196644999999E-2</v>
      </c>
      <c r="W344" s="91">
        <v>2.518388488682707E-2</v>
      </c>
      <c r="X344" s="89">
        <v>1.3588947000000001E-3</v>
      </c>
      <c r="Y344" s="90">
        <v>6.3409278250000003E-3</v>
      </c>
      <c r="Z344" s="91">
        <v>1.9118300314825312E-3</v>
      </c>
      <c r="AA344" s="89">
        <v>0.1456253109</v>
      </c>
      <c r="AB344" s="90">
        <v>0.243334992645</v>
      </c>
      <c r="AC344" s="91">
        <v>0.12947772314307593</v>
      </c>
      <c r="AD344" s="89">
        <v>2.1670242499999999E-2</v>
      </c>
      <c r="AE344" s="90">
        <v>3.0964228725000001E-2</v>
      </c>
      <c r="AF344" s="91">
        <v>1.8209920442792755E-2</v>
      </c>
      <c r="AG344" s="89">
        <v>2.7233583400000001E-2</v>
      </c>
      <c r="AH344" s="90">
        <v>0.15100685814000001</v>
      </c>
      <c r="AI344" s="91">
        <v>3.9479788622426536E-2</v>
      </c>
      <c r="AJ344" s="92">
        <v>0</v>
      </c>
      <c r="AK344" s="93">
        <v>0</v>
      </c>
      <c r="AL344" s="93">
        <v>0</v>
      </c>
    </row>
    <row r="345" spans="1:38" ht="13" x14ac:dyDescent="0.3">
      <c r="A345" s="71">
        <v>1983</v>
      </c>
      <c r="B345" s="718">
        <v>20</v>
      </c>
      <c r="C345" s="89">
        <v>29.102127039999999</v>
      </c>
      <c r="D345" s="90">
        <v>67.735042477999997</v>
      </c>
      <c r="E345" s="91">
        <v>44.379715380294073</v>
      </c>
      <c r="F345" s="89">
        <v>4.6913773299999999</v>
      </c>
      <c r="G345" s="90">
        <v>8.4122268635000008</v>
      </c>
      <c r="H345" s="91">
        <v>3.1800080743666341</v>
      </c>
      <c r="I345" s="89">
        <v>2.8092457899999999</v>
      </c>
      <c r="J345" s="90">
        <v>3.0881359145</v>
      </c>
      <c r="K345" s="91">
        <v>6.8171855540991162</v>
      </c>
      <c r="L345" s="89">
        <v>2.4292709999999999E-2</v>
      </c>
      <c r="M345" s="90">
        <v>6.07148645E-2</v>
      </c>
      <c r="N345" s="91">
        <v>0.10933590819614594</v>
      </c>
      <c r="O345" s="89">
        <v>4.6220819064505231E-2</v>
      </c>
      <c r="P345" s="90">
        <v>8.1184562901046933E-2</v>
      </c>
      <c r="Q345" s="91">
        <v>9.8496493835135174E-2</v>
      </c>
      <c r="R345" s="89">
        <v>3.3928805893279297E-2</v>
      </c>
      <c r="S345" s="90">
        <v>3.9882816109422493E-2</v>
      </c>
      <c r="T345" s="91">
        <v>9.9456165637900745E-2</v>
      </c>
      <c r="U345" s="89">
        <v>2.01941481E-2</v>
      </c>
      <c r="V345" s="90">
        <v>6.2321649295000003E-2</v>
      </c>
      <c r="W345" s="91">
        <v>3.2927585300529638E-2</v>
      </c>
      <c r="X345" s="89">
        <v>1.4326275000000001E-3</v>
      </c>
      <c r="Y345" s="90">
        <v>6.5817039500000001E-3</v>
      </c>
      <c r="Z345" s="91">
        <v>1.985762623928643E-3</v>
      </c>
      <c r="AA345" s="89">
        <v>0.1524375677</v>
      </c>
      <c r="AB345" s="90">
        <v>0.25723412208000002</v>
      </c>
      <c r="AC345" s="91">
        <v>0.12454122204680039</v>
      </c>
      <c r="AD345" s="89">
        <v>2.3117639499999999E-2</v>
      </c>
      <c r="AE345" s="90">
        <v>3.2897929130000003E-2</v>
      </c>
      <c r="AF345" s="91">
        <v>1.8351468383700775E-2</v>
      </c>
      <c r="AG345" s="89">
        <v>2.8205808999999998E-2</v>
      </c>
      <c r="AH345" s="90">
        <v>0.1591342848</v>
      </c>
      <c r="AI345" s="91">
        <v>4.1884192623464801E-2</v>
      </c>
      <c r="AJ345" s="92">
        <v>0</v>
      </c>
      <c r="AK345" s="93">
        <v>0</v>
      </c>
      <c r="AL345" s="93">
        <v>0</v>
      </c>
    </row>
    <row r="346" spans="1:38" ht="13" x14ac:dyDescent="0.3">
      <c r="A346" s="71">
        <v>1983</v>
      </c>
      <c r="B346" s="718">
        <v>21</v>
      </c>
      <c r="C346" s="89">
        <v>29.449195270000001</v>
      </c>
      <c r="D346" s="90">
        <v>69.875213142999996</v>
      </c>
      <c r="E346" s="91">
        <v>43.956762112892527</v>
      </c>
      <c r="F346" s="89">
        <v>4.8684287499999996</v>
      </c>
      <c r="G346" s="90">
        <v>8.8844686399999997</v>
      </c>
      <c r="H346" s="91">
        <v>3.1981239465208731</v>
      </c>
      <c r="I346" s="89">
        <v>2.8121558200000001</v>
      </c>
      <c r="J346" s="90">
        <v>3.1222553605000001</v>
      </c>
      <c r="K346" s="91">
        <v>6.8715616050732375</v>
      </c>
      <c r="L346" s="89">
        <v>1.7633579999999999E-2</v>
      </c>
      <c r="M346" s="90">
        <v>5.4693522500000001E-2</v>
      </c>
      <c r="N346" s="91">
        <v>0.10991319553728653</v>
      </c>
      <c r="O346" s="89">
        <v>4.6220819064505231E-2</v>
      </c>
      <c r="P346" s="90">
        <v>8.1184562901046933E-2</v>
      </c>
      <c r="Q346" s="91">
        <v>9.879544499941896E-2</v>
      </c>
      <c r="R346" s="89">
        <v>3.3928805893279297E-2</v>
      </c>
      <c r="S346" s="90">
        <v>3.9882816109422493E-2</v>
      </c>
      <c r="T346" s="91">
        <v>0.10075327741978256</v>
      </c>
      <c r="U346" s="89">
        <v>2.1085885499999998E-2</v>
      </c>
      <c r="V346" s="90">
        <v>6.5940597475000001E-2</v>
      </c>
      <c r="W346" s="91">
        <v>3.5941865984522807E-2</v>
      </c>
      <c r="X346" s="89">
        <v>1.4984372999999999E-3</v>
      </c>
      <c r="Y346" s="90">
        <v>6.7281257949999996E-3</v>
      </c>
      <c r="Z346" s="91">
        <v>1.9970740720367522E-3</v>
      </c>
      <c r="AA346" s="89">
        <v>0.15887637909999999</v>
      </c>
      <c r="AB346" s="90">
        <v>0.272015599705</v>
      </c>
      <c r="AC346" s="91">
        <v>0.11897232967744731</v>
      </c>
      <c r="AD346" s="89">
        <v>2.42929151E-2</v>
      </c>
      <c r="AE346" s="90">
        <v>3.490032555E-2</v>
      </c>
      <c r="AF346" s="91">
        <v>1.8213509741642382E-2</v>
      </c>
      <c r="AG346" s="89">
        <v>2.9290931900000001E-2</v>
      </c>
      <c r="AH346" s="90">
        <v>0.167343125175</v>
      </c>
      <c r="AI346" s="91">
        <v>4.2813402640587445E-2</v>
      </c>
      <c r="AJ346" s="92">
        <v>0</v>
      </c>
      <c r="AK346" s="93">
        <v>0</v>
      </c>
      <c r="AL346" s="93">
        <v>0</v>
      </c>
    </row>
    <row r="347" spans="1:38" ht="13" x14ac:dyDescent="0.3">
      <c r="A347" s="71">
        <v>1983</v>
      </c>
      <c r="B347" s="718">
        <v>22</v>
      </c>
      <c r="C347" s="89">
        <v>29.9552838</v>
      </c>
      <c r="D347" s="90">
        <v>73.070193790999994</v>
      </c>
      <c r="E347" s="91">
        <v>43.668490695078134</v>
      </c>
      <c r="F347" s="89">
        <v>5.0334073999999998</v>
      </c>
      <c r="G347" s="90">
        <v>9.4166010045000093</v>
      </c>
      <c r="H347" s="91">
        <v>3.2247738537876791</v>
      </c>
      <c r="I347" s="89">
        <v>2.8708494400000002</v>
      </c>
      <c r="J347" s="90">
        <v>3.167059311</v>
      </c>
      <c r="K347" s="91">
        <v>6.9441553344351528</v>
      </c>
      <c r="L347" s="89">
        <v>1.6235409999999999E-2</v>
      </c>
      <c r="M347" s="90">
        <v>5.3432634499999999E-2</v>
      </c>
      <c r="N347" s="91">
        <v>0.10958062958236164</v>
      </c>
      <c r="O347" s="89">
        <v>4.6220819064505231E-2</v>
      </c>
      <c r="P347" s="90">
        <v>8.1184562901046933E-2</v>
      </c>
      <c r="Q347" s="91">
        <v>9.8689634212443186E-2</v>
      </c>
      <c r="R347" s="89">
        <v>3.3928805893279297E-2</v>
      </c>
      <c r="S347" s="90">
        <v>3.9882816109422493E-2</v>
      </c>
      <c r="T347" s="91">
        <v>9.9911258527530591E-2</v>
      </c>
      <c r="U347" s="89">
        <v>2.1869661200000001E-2</v>
      </c>
      <c r="V347" s="90">
        <v>7.0126351370000006E-2</v>
      </c>
      <c r="W347" s="91">
        <v>3.8626965920307649E-2</v>
      </c>
      <c r="X347" s="89">
        <v>1.5553565999999999E-3</v>
      </c>
      <c r="Y347" s="90">
        <v>6.9803505300000002E-3</v>
      </c>
      <c r="Z347" s="91">
        <v>2.0137131896910787E-3</v>
      </c>
      <c r="AA347" s="89">
        <v>0.16466037610000001</v>
      </c>
      <c r="AB347" s="90">
        <v>0.28880930258499998</v>
      </c>
      <c r="AC347" s="91">
        <v>0.12167792056630221</v>
      </c>
      <c r="AD347" s="89">
        <v>2.5242476900000001E-2</v>
      </c>
      <c r="AE347" s="90">
        <v>3.7237961569999999E-2</v>
      </c>
      <c r="AF347" s="91">
        <v>1.8080300838536543E-2</v>
      </c>
      <c r="AG347" s="89">
        <v>3.0332431300000001E-2</v>
      </c>
      <c r="AH347" s="90">
        <v>0.17714505215500001</v>
      </c>
      <c r="AI347" s="91">
        <v>4.2609384230035539E-2</v>
      </c>
      <c r="AJ347" s="92">
        <v>0</v>
      </c>
      <c r="AK347" s="93">
        <v>0</v>
      </c>
      <c r="AL347" s="93">
        <v>0</v>
      </c>
    </row>
    <row r="348" spans="1:38" ht="13" x14ac:dyDescent="0.3">
      <c r="A348" s="71">
        <v>1983</v>
      </c>
      <c r="B348" s="718">
        <v>23</v>
      </c>
      <c r="C348" s="89">
        <v>29.71143318</v>
      </c>
      <c r="D348" s="90">
        <v>75.467885606999999</v>
      </c>
      <c r="E348" s="91">
        <v>44.239466944394337</v>
      </c>
      <c r="F348" s="89">
        <v>5.1769134599999997</v>
      </c>
      <c r="G348" s="90">
        <v>9.9067964049999997</v>
      </c>
      <c r="H348" s="91">
        <v>3.2385199244329503</v>
      </c>
      <c r="I348" s="89">
        <v>2.8919769899999999</v>
      </c>
      <c r="J348" s="90">
        <v>3.2074078355000002</v>
      </c>
      <c r="K348" s="91">
        <v>6.9537870947012284</v>
      </c>
      <c r="L348" s="89">
        <v>1.338632E-2</v>
      </c>
      <c r="M348" s="90">
        <v>5.0856292499999997E-2</v>
      </c>
      <c r="N348" s="91">
        <v>0.11048398647952437</v>
      </c>
      <c r="O348" s="89">
        <v>4.6220819064505231E-2</v>
      </c>
      <c r="P348" s="90">
        <v>8.1184562901046933E-2</v>
      </c>
      <c r="Q348" s="91">
        <v>9.9878885535374454E-2</v>
      </c>
      <c r="R348" s="89">
        <v>3.3928805893279297E-2</v>
      </c>
      <c r="S348" s="90">
        <v>3.9882816109422493E-2</v>
      </c>
      <c r="T348" s="91">
        <v>0.10226030190820969</v>
      </c>
      <c r="U348" s="89">
        <v>2.26203003E-2</v>
      </c>
      <c r="V348" s="90">
        <v>7.4488735979999998E-2</v>
      </c>
      <c r="W348" s="91">
        <v>3.870085757801707E-2</v>
      </c>
      <c r="X348" s="89">
        <v>1.6102175999999999E-3</v>
      </c>
      <c r="Y348" s="90">
        <v>7.1332622800000002E-3</v>
      </c>
      <c r="Z348" s="91">
        <v>2.0222966761144624E-3</v>
      </c>
      <c r="AA348" s="89">
        <v>0.17019096580000001</v>
      </c>
      <c r="AB348" s="90">
        <v>0.30651167985</v>
      </c>
      <c r="AC348" s="91">
        <v>0.11105978344747665</v>
      </c>
      <c r="AD348" s="89">
        <v>2.61525791E-2</v>
      </c>
      <c r="AE348" s="90">
        <v>3.9639200285000002E-2</v>
      </c>
      <c r="AF348" s="91">
        <v>1.8126331394371375E-2</v>
      </c>
      <c r="AG348" s="89">
        <v>3.1325204199999998E-2</v>
      </c>
      <c r="AH348" s="90">
        <v>0.18695969913999999</v>
      </c>
      <c r="AI348" s="91">
        <v>4.2856082913888718E-2</v>
      </c>
      <c r="AJ348" s="92">
        <v>0</v>
      </c>
      <c r="AK348" s="93">
        <v>0</v>
      </c>
      <c r="AL348" s="93">
        <v>0</v>
      </c>
    </row>
    <row r="349" spans="1:38" ht="13" x14ac:dyDescent="0.3">
      <c r="A349" s="71">
        <v>1983</v>
      </c>
      <c r="B349" s="718">
        <v>24</v>
      </c>
      <c r="C349" s="89">
        <v>32.555139410000002</v>
      </c>
      <c r="D349" s="90">
        <v>81.614972049499997</v>
      </c>
      <c r="E349" s="91">
        <v>44.135565845560009</v>
      </c>
      <c r="F349" s="89">
        <v>5.52767914</v>
      </c>
      <c r="G349" s="90">
        <v>10.833041788499999</v>
      </c>
      <c r="H349" s="91">
        <v>3.2632992914213532</v>
      </c>
      <c r="I349" s="89">
        <v>3.19580836</v>
      </c>
      <c r="J349" s="90">
        <v>3.6214698040000002</v>
      </c>
      <c r="K349" s="91">
        <v>7.0140315520264211</v>
      </c>
      <c r="L349" s="89">
        <v>1.338632E-2</v>
      </c>
      <c r="M349" s="90">
        <v>5.0856292499999997E-2</v>
      </c>
      <c r="N349" s="91">
        <v>0.11078730112127996</v>
      </c>
      <c r="O349" s="89">
        <v>4.6220819064505231E-2</v>
      </c>
      <c r="P349" s="90">
        <v>8.1184562901046933E-2</v>
      </c>
      <c r="Q349" s="91">
        <v>0.10038738749745661</v>
      </c>
      <c r="R349" s="89">
        <v>3.3928805893279297E-2</v>
      </c>
      <c r="S349" s="90">
        <v>3.9882816109422493E-2</v>
      </c>
      <c r="T349" s="91">
        <v>0.10291506877380979</v>
      </c>
      <c r="U349" s="89">
        <v>3.5852369500000002E-2</v>
      </c>
      <c r="V349" s="90">
        <v>0.116341189405</v>
      </c>
      <c r="W349" s="91">
        <v>4.0974989932158958E-2</v>
      </c>
      <c r="X349" s="89">
        <v>1.7399157999999999E-3</v>
      </c>
      <c r="Y349" s="90">
        <v>7.7031889849999997E-3</v>
      </c>
      <c r="Z349" s="91">
        <v>2.0377710246360183E-3</v>
      </c>
      <c r="AA349" s="89">
        <v>0.1773910008</v>
      </c>
      <c r="AB349" s="90">
        <v>0.32847129322500002</v>
      </c>
      <c r="AC349" s="91">
        <v>0.10987962010523185</v>
      </c>
      <c r="AD349" s="89">
        <v>2.7765063999999999E-2</v>
      </c>
      <c r="AE349" s="90">
        <v>4.2964249289999999E-2</v>
      </c>
      <c r="AF349" s="91">
        <v>1.8012958169001572E-2</v>
      </c>
      <c r="AG349" s="89">
        <v>3.01432227E-2</v>
      </c>
      <c r="AH349" s="90">
        <v>0.16329139864</v>
      </c>
      <c r="AI349" s="91">
        <v>4.3246409340324983E-2</v>
      </c>
      <c r="AJ349" s="92">
        <v>0</v>
      </c>
      <c r="AK349" s="93">
        <v>0</v>
      </c>
      <c r="AL349" s="93">
        <v>0</v>
      </c>
    </row>
    <row r="350" spans="1:38" ht="13" x14ac:dyDescent="0.3">
      <c r="A350" s="71">
        <v>1983</v>
      </c>
      <c r="B350" s="718">
        <v>25</v>
      </c>
      <c r="C350" s="89">
        <v>32.555139410000002</v>
      </c>
      <c r="D350" s="90">
        <v>81.614972049499997</v>
      </c>
      <c r="E350" s="91">
        <v>44.47232433013793</v>
      </c>
      <c r="F350" s="89">
        <v>5.52767914</v>
      </c>
      <c r="G350" s="90">
        <v>10.833041788499999</v>
      </c>
      <c r="H350" s="91">
        <v>3.2866897968790827</v>
      </c>
      <c r="I350" s="89">
        <v>3.19580836</v>
      </c>
      <c r="J350" s="90">
        <v>3.6214698040000002</v>
      </c>
      <c r="K350" s="91">
        <v>7.043122816134801</v>
      </c>
      <c r="L350" s="89">
        <v>1.338632E-2</v>
      </c>
      <c r="M350" s="90">
        <v>5.0856292499999997E-2</v>
      </c>
      <c r="N350" s="91">
        <v>0.11131715660111495</v>
      </c>
      <c r="O350" s="89">
        <v>4.6220819064505231E-2</v>
      </c>
      <c r="P350" s="90">
        <v>8.1184562901046933E-2</v>
      </c>
      <c r="Q350" s="91">
        <v>0.10145555857126122</v>
      </c>
      <c r="R350" s="89">
        <v>3.3928805893279297E-2</v>
      </c>
      <c r="S350" s="90">
        <v>3.9882816109422493E-2</v>
      </c>
      <c r="T350" s="91">
        <v>0.10405928752263655</v>
      </c>
      <c r="U350" s="89">
        <v>3.5852369500000002E-2</v>
      </c>
      <c r="V350" s="90">
        <v>0.116341189405</v>
      </c>
      <c r="W350" s="91">
        <v>4.1486681761462425E-2</v>
      </c>
      <c r="X350" s="89">
        <v>1.7399157999999999E-3</v>
      </c>
      <c r="Y350" s="90">
        <v>7.7031889849999997E-3</v>
      </c>
      <c r="Z350" s="91">
        <v>2.052355182308794E-3</v>
      </c>
      <c r="AA350" s="89">
        <v>0.1773910008</v>
      </c>
      <c r="AB350" s="90">
        <v>0.32847129322500002</v>
      </c>
      <c r="AC350" s="91">
        <v>0.11022473996107861</v>
      </c>
      <c r="AD350" s="89">
        <v>2.7765063999999999E-2</v>
      </c>
      <c r="AE350" s="90">
        <v>4.2964249289999999E-2</v>
      </c>
      <c r="AF350" s="91">
        <v>1.8061423355526924E-2</v>
      </c>
      <c r="AG350" s="89">
        <v>3.01432227E-2</v>
      </c>
      <c r="AH350" s="90">
        <v>0.16329139864</v>
      </c>
      <c r="AI350" s="91">
        <v>4.3556039175893978E-2</v>
      </c>
      <c r="AJ350" s="92">
        <v>0</v>
      </c>
      <c r="AK350" s="93">
        <v>0</v>
      </c>
      <c r="AL350" s="93">
        <v>0</v>
      </c>
    </row>
    <row r="351" spans="1:38" ht="13" x14ac:dyDescent="0.3">
      <c r="A351" s="71">
        <v>1983</v>
      </c>
      <c r="B351" s="718">
        <v>26</v>
      </c>
      <c r="C351" s="89">
        <v>32.555139410000002</v>
      </c>
      <c r="D351" s="90">
        <v>81.614972049499997</v>
      </c>
      <c r="E351" s="91">
        <v>44.707079045784859</v>
      </c>
      <c r="F351" s="89">
        <v>5.52767914</v>
      </c>
      <c r="G351" s="90">
        <v>10.833041788499999</v>
      </c>
      <c r="H351" s="91">
        <v>3.3014504697174973</v>
      </c>
      <c r="I351" s="89">
        <v>3.19580836</v>
      </c>
      <c r="J351" s="90">
        <v>3.6214698040000002</v>
      </c>
      <c r="K351" s="91">
        <v>7.0599369282491136</v>
      </c>
      <c r="L351" s="89">
        <v>1.338632E-2</v>
      </c>
      <c r="M351" s="90">
        <v>5.0856292499999997E-2</v>
      </c>
      <c r="N351" s="91">
        <v>0.11164996418338861</v>
      </c>
      <c r="O351" s="89">
        <v>4.6220819064505231E-2</v>
      </c>
      <c r="P351" s="90">
        <v>8.1184562901046933E-2</v>
      </c>
      <c r="Q351" s="91">
        <v>0.10209542221388662</v>
      </c>
      <c r="R351" s="89">
        <v>3.3928805893279297E-2</v>
      </c>
      <c r="S351" s="90">
        <v>3.9882816109422493E-2</v>
      </c>
      <c r="T351" s="91">
        <v>0.10477802489110839</v>
      </c>
      <c r="U351" s="89">
        <v>3.5852369500000002E-2</v>
      </c>
      <c r="V351" s="90">
        <v>0.116341189405</v>
      </c>
      <c r="W351" s="91">
        <v>4.17549911683033E-2</v>
      </c>
      <c r="X351" s="89">
        <v>1.7399157999999999E-3</v>
      </c>
      <c r="Y351" s="90">
        <v>7.7031889849999997E-3</v>
      </c>
      <c r="Z351" s="91">
        <v>2.0615648898767202E-3</v>
      </c>
      <c r="AA351" s="89">
        <v>0.1773910008</v>
      </c>
      <c r="AB351" s="90">
        <v>0.32847129322500002</v>
      </c>
      <c r="AC351" s="91">
        <v>0.11070165100941676</v>
      </c>
      <c r="AD351" s="89">
        <v>2.7765063999999999E-2</v>
      </c>
      <c r="AE351" s="90">
        <v>4.2964249289999999E-2</v>
      </c>
      <c r="AF351" s="91">
        <v>1.8138387648501269E-2</v>
      </c>
      <c r="AG351" s="89">
        <v>3.01432227E-2</v>
      </c>
      <c r="AH351" s="90">
        <v>0.16329139864</v>
      </c>
      <c r="AI351" s="91">
        <v>4.3762871253177175E-2</v>
      </c>
      <c r="AJ351" s="92">
        <v>0</v>
      </c>
      <c r="AK351" s="93">
        <v>0</v>
      </c>
      <c r="AL351" s="93">
        <v>0</v>
      </c>
    </row>
    <row r="352" spans="1:38" ht="13" x14ac:dyDescent="0.3">
      <c r="A352" s="71">
        <v>1983</v>
      </c>
      <c r="B352" s="718">
        <v>27</v>
      </c>
      <c r="C352" s="89">
        <v>32.555139410000002</v>
      </c>
      <c r="D352" s="90">
        <v>81.614972049499997</v>
      </c>
      <c r="E352" s="91">
        <v>44.892662375893742</v>
      </c>
      <c r="F352" s="89">
        <v>5.52767914</v>
      </c>
      <c r="G352" s="90">
        <v>10.833041788499999</v>
      </c>
      <c r="H352" s="91">
        <v>3.3136092358055866</v>
      </c>
      <c r="I352" s="89">
        <v>3.19580836</v>
      </c>
      <c r="J352" s="90">
        <v>3.6214698040000002</v>
      </c>
      <c r="K352" s="91">
        <v>7.0743832187445603</v>
      </c>
      <c r="L352" s="89">
        <v>1.338632E-2</v>
      </c>
      <c r="M352" s="90">
        <v>5.0856292499999997E-2</v>
      </c>
      <c r="N352" s="91">
        <v>0.11192484635535892</v>
      </c>
      <c r="O352" s="89">
        <v>4.6220819064505231E-2</v>
      </c>
      <c r="P352" s="90">
        <v>8.1184562901046933E-2</v>
      </c>
      <c r="Q352" s="91">
        <v>0.1026358517784953</v>
      </c>
      <c r="R352" s="89">
        <v>3.3928805893279297E-2</v>
      </c>
      <c r="S352" s="90">
        <v>3.9882816109422493E-2</v>
      </c>
      <c r="T352" s="91">
        <v>0.10537175665946094</v>
      </c>
      <c r="U352" s="89">
        <v>3.5852369500000002E-2</v>
      </c>
      <c r="V352" s="90">
        <v>0.116341189405</v>
      </c>
      <c r="W352" s="91">
        <v>4.2026651578683072E-2</v>
      </c>
      <c r="X352" s="89">
        <v>1.7399157999999999E-3</v>
      </c>
      <c r="Y352" s="90">
        <v>7.7031889849999997E-3</v>
      </c>
      <c r="Z352" s="91">
        <v>2.0691511128335636E-3</v>
      </c>
      <c r="AA352" s="89">
        <v>0.1773910008</v>
      </c>
      <c r="AB352" s="90">
        <v>0.32847129322500002</v>
      </c>
      <c r="AC352" s="91">
        <v>0.11108656140071541</v>
      </c>
      <c r="AD352" s="89">
        <v>2.7765063999999999E-2</v>
      </c>
      <c r="AE352" s="90">
        <v>4.2964249289999999E-2</v>
      </c>
      <c r="AF352" s="91">
        <v>1.8199783478395518E-2</v>
      </c>
      <c r="AG352" s="89">
        <v>3.01432227E-2</v>
      </c>
      <c r="AH352" s="90">
        <v>0.16329139864</v>
      </c>
      <c r="AI352" s="91">
        <v>4.3940777273192524E-2</v>
      </c>
      <c r="AJ352" s="92">
        <v>0</v>
      </c>
      <c r="AK352" s="93">
        <v>0</v>
      </c>
      <c r="AL352" s="93">
        <v>0</v>
      </c>
    </row>
    <row r="353" spans="1:38" ht="13" x14ac:dyDescent="0.3">
      <c r="A353" s="71">
        <v>1983</v>
      </c>
      <c r="B353" s="718">
        <v>28</v>
      </c>
      <c r="C353" s="89">
        <v>32.555139410000002</v>
      </c>
      <c r="D353" s="90">
        <v>81.614972049499997</v>
      </c>
      <c r="E353" s="91">
        <v>45.048426629736348</v>
      </c>
      <c r="F353" s="89">
        <v>5.52767914</v>
      </c>
      <c r="G353" s="90">
        <v>10.833041788499999</v>
      </c>
      <c r="H353" s="91">
        <v>3.3246726212101327</v>
      </c>
      <c r="I353" s="89">
        <v>3.19580836</v>
      </c>
      <c r="J353" s="90">
        <v>3.6214698040000002</v>
      </c>
      <c r="K353" s="91">
        <v>7.088502013671012</v>
      </c>
      <c r="L353" s="89">
        <v>1.338632E-2</v>
      </c>
      <c r="M353" s="90">
        <v>5.0856292499999997E-2</v>
      </c>
      <c r="N353" s="91">
        <v>0.11217655920796445</v>
      </c>
      <c r="O353" s="89">
        <v>4.6220819064505231E-2</v>
      </c>
      <c r="P353" s="90">
        <v>8.1184562901046933E-2</v>
      </c>
      <c r="Q353" s="91">
        <v>0.10314940337079503</v>
      </c>
      <c r="R353" s="89">
        <v>3.3928805893279297E-2</v>
      </c>
      <c r="S353" s="90">
        <v>3.9882816109422493E-2</v>
      </c>
      <c r="T353" s="91">
        <v>0.10591545141129403</v>
      </c>
      <c r="U353" s="89">
        <v>3.5852369500000002E-2</v>
      </c>
      <c r="V353" s="90">
        <v>0.116341189405</v>
      </c>
      <c r="W353" s="91">
        <v>4.2356326069816957E-2</v>
      </c>
      <c r="X353" s="89">
        <v>1.7399157999999999E-3</v>
      </c>
      <c r="Y353" s="90">
        <v>7.7031889849999997E-3</v>
      </c>
      <c r="Z353" s="91">
        <v>2.0760426723002027E-3</v>
      </c>
      <c r="AA353" s="89">
        <v>0.1773910008</v>
      </c>
      <c r="AB353" s="90">
        <v>0.32847129322500002</v>
      </c>
      <c r="AC353" s="91">
        <v>0.11142267028306133</v>
      </c>
      <c r="AD353" s="89">
        <v>2.7765063999999999E-2</v>
      </c>
      <c r="AE353" s="90">
        <v>4.2964249289999999E-2</v>
      </c>
      <c r="AF353" s="91">
        <v>1.8252339179066848E-2</v>
      </c>
      <c r="AG353" s="89">
        <v>3.01432227E-2</v>
      </c>
      <c r="AH353" s="90">
        <v>0.16329139864</v>
      </c>
      <c r="AI353" s="91">
        <v>4.411487782738692E-2</v>
      </c>
      <c r="AJ353" s="92">
        <v>0</v>
      </c>
      <c r="AK353" s="93">
        <v>0</v>
      </c>
      <c r="AL353" s="93">
        <v>0</v>
      </c>
    </row>
    <row r="354" spans="1:38" ht="13" x14ac:dyDescent="0.3">
      <c r="A354" s="71">
        <v>1983</v>
      </c>
      <c r="B354" s="718">
        <v>29</v>
      </c>
      <c r="C354" s="89">
        <v>32.555139410000002</v>
      </c>
      <c r="D354" s="90">
        <v>81.614972049499997</v>
      </c>
      <c r="E354" s="91">
        <v>45.19594803307475</v>
      </c>
      <c r="F354" s="89">
        <v>5.52767914</v>
      </c>
      <c r="G354" s="90">
        <v>10.833041788499999</v>
      </c>
      <c r="H354" s="91">
        <v>3.3350274434344991</v>
      </c>
      <c r="I354" s="89">
        <v>3.19580836</v>
      </c>
      <c r="J354" s="90">
        <v>3.6214698040000002</v>
      </c>
      <c r="K354" s="91">
        <v>7.1014284749685448</v>
      </c>
      <c r="L354" s="89">
        <v>1.338632E-2</v>
      </c>
      <c r="M354" s="90">
        <v>5.0856292499999997E-2</v>
      </c>
      <c r="N354" s="91">
        <v>0.11241013831676262</v>
      </c>
      <c r="O354" s="89">
        <v>4.6220819064505231E-2</v>
      </c>
      <c r="P354" s="90">
        <v>8.1184562901046933E-2</v>
      </c>
      <c r="Q354" s="91">
        <v>0.10362356973215907</v>
      </c>
      <c r="R354" s="89">
        <v>3.3928805893279297E-2</v>
      </c>
      <c r="S354" s="90">
        <v>3.9882816109422493E-2</v>
      </c>
      <c r="T354" s="91">
        <v>0.10641969145479133</v>
      </c>
      <c r="U354" s="89">
        <v>3.5852369500000002E-2</v>
      </c>
      <c r="V354" s="90">
        <v>0.116341189405</v>
      </c>
      <c r="W354" s="91">
        <v>4.2644640423055442E-2</v>
      </c>
      <c r="X354" s="89">
        <v>1.7399157999999999E-3</v>
      </c>
      <c r="Y354" s="90">
        <v>7.7031889849999997E-3</v>
      </c>
      <c r="Z354" s="91">
        <v>2.082503549009978E-3</v>
      </c>
      <c r="AA354" s="89">
        <v>0.1773910008</v>
      </c>
      <c r="AB354" s="90">
        <v>0.32847129322500002</v>
      </c>
      <c r="AC354" s="91">
        <v>0.11174131666588173</v>
      </c>
      <c r="AD354" s="89">
        <v>2.7765063999999999E-2</v>
      </c>
      <c r="AE354" s="90">
        <v>4.2964249289999999E-2</v>
      </c>
      <c r="AF354" s="91">
        <v>1.8302468496228963E-2</v>
      </c>
      <c r="AG354" s="89">
        <v>3.01432227E-2</v>
      </c>
      <c r="AH354" s="90">
        <v>0.16329139864</v>
      </c>
      <c r="AI354" s="91">
        <v>4.4274957781919221E-2</v>
      </c>
      <c r="AJ354" s="92">
        <v>0</v>
      </c>
      <c r="AK354" s="93">
        <v>0</v>
      </c>
      <c r="AL354" s="93">
        <v>0</v>
      </c>
    </row>
    <row r="355" spans="1:38" ht="13" x14ac:dyDescent="0.3">
      <c r="A355" s="71">
        <v>1983</v>
      </c>
      <c r="B355" s="718">
        <v>30</v>
      </c>
      <c r="C355" s="89">
        <v>32.555139410000002</v>
      </c>
      <c r="D355" s="90">
        <v>81.614972049499997</v>
      </c>
      <c r="E355" s="91">
        <v>43.745102822787821</v>
      </c>
      <c r="F355" s="89">
        <v>5.52767914</v>
      </c>
      <c r="G355" s="90">
        <v>10.833041788499999</v>
      </c>
      <c r="H355" s="91">
        <v>3.209236649579791</v>
      </c>
      <c r="I355" s="89">
        <v>3.19580836</v>
      </c>
      <c r="J355" s="90">
        <v>3.6214698040000002</v>
      </c>
      <c r="K355" s="91">
        <v>6.9928070707322529</v>
      </c>
      <c r="L355" s="89">
        <v>1.338632E-2</v>
      </c>
      <c r="M355" s="90">
        <v>5.0856292499999997E-2</v>
      </c>
      <c r="N355" s="91">
        <v>0.11223219345787647</v>
      </c>
      <c r="O355" s="89">
        <v>4.6220819064505231E-2</v>
      </c>
      <c r="P355" s="90">
        <v>8.1184562901046933E-2</v>
      </c>
      <c r="Q355" s="91">
        <v>0.10193042637454454</v>
      </c>
      <c r="R355" s="89">
        <v>3.3928805893279297E-2</v>
      </c>
      <c r="S355" s="90">
        <v>3.9882816109422493E-2</v>
      </c>
      <c r="T355" s="91">
        <v>0.10688113699878544</v>
      </c>
      <c r="U355" s="89">
        <v>3.5852369500000002E-2</v>
      </c>
      <c r="V355" s="90">
        <v>0.116341189405</v>
      </c>
      <c r="W355" s="91">
        <v>4.4037136412564654E-2</v>
      </c>
      <c r="X355" s="89">
        <v>1.7399157999999999E-3</v>
      </c>
      <c r="Y355" s="90">
        <v>7.7031889849999997E-3</v>
      </c>
      <c r="Z355" s="91">
        <v>2.0039502352463563E-3</v>
      </c>
      <c r="AA355" s="89">
        <v>0.1773910008</v>
      </c>
      <c r="AB355" s="90">
        <v>0.32847129322500002</v>
      </c>
      <c r="AC355" s="91">
        <v>0.10445395033631891</v>
      </c>
      <c r="AD355" s="89">
        <v>2.7765063999999999E-2</v>
      </c>
      <c r="AE355" s="90">
        <v>4.2964249289999999E-2</v>
      </c>
      <c r="AF355" s="91">
        <v>1.7347163314707911E-2</v>
      </c>
      <c r="AG355" s="89">
        <v>3.01432227E-2</v>
      </c>
      <c r="AH355" s="90">
        <v>0.16329139864</v>
      </c>
      <c r="AI355" s="91">
        <v>4.3683099322308565E-2</v>
      </c>
      <c r="AJ355" s="92">
        <v>0</v>
      </c>
      <c r="AK355" s="93">
        <v>0</v>
      </c>
      <c r="AL355" s="93">
        <v>0</v>
      </c>
    </row>
    <row r="356" spans="1:38" ht="13" x14ac:dyDescent="0.3">
      <c r="A356" s="71">
        <v>1983</v>
      </c>
      <c r="B356" s="718">
        <v>31</v>
      </c>
      <c r="C356" s="89">
        <v>32.555139410000002</v>
      </c>
      <c r="D356" s="90">
        <v>81.614972049499997</v>
      </c>
      <c r="E356" s="91">
        <v>43.745102822787821</v>
      </c>
      <c r="F356" s="89">
        <v>5.52767914</v>
      </c>
      <c r="G356" s="90">
        <v>10.833041788499999</v>
      </c>
      <c r="H356" s="91">
        <v>3.209236649579791</v>
      </c>
      <c r="I356" s="89">
        <v>3.19580836</v>
      </c>
      <c r="J356" s="90">
        <v>3.6214698040000002</v>
      </c>
      <c r="K356" s="91">
        <v>6.9928070707322529</v>
      </c>
      <c r="L356" s="89">
        <v>1.338632E-2</v>
      </c>
      <c r="M356" s="90">
        <v>5.0856292499999997E-2</v>
      </c>
      <c r="N356" s="91">
        <v>0.11223219345787647</v>
      </c>
      <c r="O356" s="89">
        <v>4.6220819064505231E-2</v>
      </c>
      <c r="P356" s="90">
        <v>8.1184562901046933E-2</v>
      </c>
      <c r="Q356" s="91">
        <v>0.10193042637454454</v>
      </c>
      <c r="R356" s="89">
        <v>3.3928805893279297E-2</v>
      </c>
      <c r="S356" s="90">
        <v>3.9882816109422493E-2</v>
      </c>
      <c r="T356" s="91">
        <v>0.10688113699878544</v>
      </c>
      <c r="U356" s="89">
        <v>3.5852369500000002E-2</v>
      </c>
      <c r="V356" s="90">
        <v>0.116341189405</v>
      </c>
      <c r="W356" s="91">
        <v>4.4037136412564654E-2</v>
      </c>
      <c r="X356" s="89">
        <v>1.7399157999999999E-3</v>
      </c>
      <c r="Y356" s="90">
        <v>7.7031889849999997E-3</v>
      </c>
      <c r="Z356" s="91">
        <v>2.0039502352463563E-3</v>
      </c>
      <c r="AA356" s="89">
        <v>0.1773910008</v>
      </c>
      <c r="AB356" s="90">
        <v>0.32847129322500002</v>
      </c>
      <c r="AC356" s="91">
        <v>0.10445395033631891</v>
      </c>
      <c r="AD356" s="89">
        <v>2.7765063999999999E-2</v>
      </c>
      <c r="AE356" s="90">
        <v>4.2964249289999999E-2</v>
      </c>
      <c r="AF356" s="91">
        <v>1.7347163314707911E-2</v>
      </c>
      <c r="AG356" s="89">
        <v>3.01432227E-2</v>
      </c>
      <c r="AH356" s="90">
        <v>0.16329139864</v>
      </c>
      <c r="AI356" s="91">
        <v>4.3683099322308565E-2</v>
      </c>
      <c r="AJ356" s="94">
        <v>0</v>
      </c>
      <c r="AK356" s="95">
        <v>0</v>
      </c>
      <c r="AL356" s="95">
        <v>0</v>
      </c>
    </row>
    <row r="357" spans="1:38" ht="13" x14ac:dyDescent="0.3">
      <c r="A357" s="71">
        <v>1983</v>
      </c>
      <c r="B357" s="718">
        <v>32</v>
      </c>
      <c r="C357" s="89">
        <v>32.555139410000002</v>
      </c>
      <c r="D357" s="90">
        <v>81.614972049499997</v>
      </c>
      <c r="E357" s="91">
        <v>43.745102822787821</v>
      </c>
      <c r="F357" s="89">
        <v>5.52767914</v>
      </c>
      <c r="G357" s="90">
        <v>10.833041788499999</v>
      </c>
      <c r="H357" s="91">
        <v>3.209236649579791</v>
      </c>
      <c r="I357" s="89">
        <v>3.19580836</v>
      </c>
      <c r="J357" s="90">
        <v>3.6214698040000002</v>
      </c>
      <c r="K357" s="91">
        <v>6.9928070707322529</v>
      </c>
      <c r="L357" s="89">
        <v>1.338632E-2</v>
      </c>
      <c r="M357" s="90">
        <v>5.0856292499999997E-2</v>
      </c>
      <c r="N357" s="91">
        <v>0.11223219345787647</v>
      </c>
      <c r="O357" s="89">
        <v>4.6220819064505231E-2</v>
      </c>
      <c r="P357" s="90">
        <v>8.1184562901046933E-2</v>
      </c>
      <c r="Q357" s="91">
        <v>0.10193042637454454</v>
      </c>
      <c r="R357" s="89">
        <v>3.3928805893279297E-2</v>
      </c>
      <c r="S357" s="90">
        <v>3.9882816109422493E-2</v>
      </c>
      <c r="T357" s="91">
        <v>0.10688113699878544</v>
      </c>
      <c r="U357" s="89">
        <v>3.5852369500000002E-2</v>
      </c>
      <c r="V357" s="90">
        <v>0.116341189405</v>
      </c>
      <c r="W357" s="91">
        <v>4.4037136412564654E-2</v>
      </c>
      <c r="X357" s="89">
        <v>1.7399157999999999E-3</v>
      </c>
      <c r="Y357" s="90">
        <v>7.7031889849999997E-3</v>
      </c>
      <c r="Z357" s="91">
        <v>2.0039502352463563E-3</v>
      </c>
      <c r="AA357" s="89">
        <v>0.1773910008</v>
      </c>
      <c r="AB357" s="90">
        <v>0.32847129322500002</v>
      </c>
      <c r="AC357" s="91">
        <v>0.10445395033631891</v>
      </c>
      <c r="AD357" s="89">
        <v>2.7765063999999999E-2</v>
      </c>
      <c r="AE357" s="90">
        <v>4.2964249289999999E-2</v>
      </c>
      <c r="AF357" s="91">
        <v>1.7347163314707911E-2</v>
      </c>
      <c r="AG357" s="89">
        <v>3.01432227E-2</v>
      </c>
      <c r="AH357" s="90">
        <v>0.16329139864</v>
      </c>
      <c r="AI357" s="91">
        <v>4.3683099322308565E-2</v>
      </c>
      <c r="AJ357" s="94">
        <v>0</v>
      </c>
      <c r="AK357" s="95">
        <v>0</v>
      </c>
      <c r="AL357" s="95">
        <v>0</v>
      </c>
    </row>
    <row r="358" spans="1:38" ht="13" x14ac:dyDescent="0.3">
      <c r="A358" s="71">
        <v>1983</v>
      </c>
      <c r="B358" s="718">
        <v>33</v>
      </c>
      <c r="C358" s="89">
        <v>32.555139410000002</v>
      </c>
      <c r="D358" s="90">
        <v>81.614972049499997</v>
      </c>
      <c r="E358" s="91">
        <v>43.745102822787821</v>
      </c>
      <c r="F358" s="89">
        <v>5.52767914</v>
      </c>
      <c r="G358" s="90">
        <v>10.833041788499999</v>
      </c>
      <c r="H358" s="91">
        <v>3.209236649579791</v>
      </c>
      <c r="I358" s="89">
        <v>3.19580836</v>
      </c>
      <c r="J358" s="90">
        <v>3.6214698040000002</v>
      </c>
      <c r="K358" s="91">
        <v>6.9928070707322529</v>
      </c>
      <c r="L358" s="89">
        <v>1.338632E-2</v>
      </c>
      <c r="M358" s="90">
        <v>5.0856292499999997E-2</v>
      </c>
      <c r="N358" s="91">
        <v>0.11223219345787647</v>
      </c>
      <c r="O358" s="89">
        <v>4.6220819064505231E-2</v>
      </c>
      <c r="P358" s="90">
        <v>8.1184562901046933E-2</v>
      </c>
      <c r="Q358" s="91">
        <v>0.10193042637454454</v>
      </c>
      <c r="R358" s="89">
        <v>3.3928805893279297E-2</v>
      </c>
      <c r="S358" s="90">
        <v>3.9882816109422493E-2</v>
      </c>
      <c r="T358" s="91">
        <v>0.10688113699878544</v>
      </c>
      <c r="U358" s="89">
        <v>3.5852369500000002E-2</v>
      </c>
      <c r="V358" s="90">
        <v>0.116341189405</v>
      </c>
      <c r="W358" s="91">
        <v>4.4037136412564654E-2</v>
      </c>
      <c r="X358" s="89">
        <v>1.7399157999999999E-3</v>
      </c>
      <c r="Y358" s="90">
        <v>7.7031889849999997E-3</v>
      </c>
      <c r="Z358" s="91">
        <v>2.0039502352463563E-3</v>
      </c>
      <c r="AA358" s="89">
        <v>0.1773910008</v>
      </c>
      <c r="AB358" s="90">
        <v>0.32847129322500002</v>
      </c>
      <c r="AC358" s="91">
        <v>0.10445395033631891</v>
      </c>
      <c r="AD358" s="89">
        <v>2.7765063999999999E-2</v>
      </c>
      <c r="AE358" s="90">
        <v>4.2964249289999999E-2</v>
      </c>
      <c r="AF358" s="91">
        <v>1.7347163314707911E-2</v>
      </c>
      <c r="AG358" s="89">
        <v>3.01432227E-2</v>
      </c>
      <c r="AH358" s="90">
        <v>0.16329139864</v>
      </c>
      <c r="AI358" s="91">
        <v>4.3683099322308565E-2</v>
      </c>
      <c r="AJ358" s="94">
        <v>0</v>
      </c>
      <c r="AK358" s="95">
        <v>0</v>
      </c>
      <c r="AL358" s="95">
        <v>0</v>
      </c>
    </row>
    <row r="359" spans="1:38" ht="13" x14ac:dyDescent="0.3">
      <c r="A359" s="71">
        <v>1983</v>
      </c>
      <c r="B359" s="718">
        <v>34</v>
      </c>
      <c r="C359" s="89">
        <v>28.681077820210003</v>
      </c>
      <c r="D359" s="90">
        <v>71.902790375609499</v>
      </c>
      <c r="E359" s="91">
        <v>43.745102822787821</v>
      </c>
      <c r="F359" s="89">
        <v>4.9417451511600001</v>
      </c>
      <c r="G359" s="90">
        <v>9.6847393589189998</v>
      </c>
      <c r="H359" s="91">
        <v>3.209236649579791</v>
      </c>
      <c r="I359" s="89">
        <v>2.4607724372000002</v>
      </c>
      <c r="J359" s="90">
        <v>2.7885317490800001</v>
      </c>
      <c r="K359" s="91">
        <v>6.9928070707322529</v>
      </c>
      <c r="L359" s="89">
        <v>1.338632E-2</v>
      </c>
      <c r="M359" s="90">
        <v>5.0856292499999997E-2</v>
      </c>
      <c r="N359" s="91">
        <v>0.11223219345787647</v>
      </c>
      <c r="O359" s="89">
        <v>3.4295847745862883E-2</v>
      </c>
      <c r="P359" s="90">
        <v>6.0238945672576823E-2</v>
      </c>
      <c r="Q359" s="91">
        <v>0.10193042637454454</v>
      </c>
      <c r="R359" s="89">
        <v>3.0332352468591693E-2</v>
      </c>
      <c r="S359" s="90">
        <v>3.5655237601823708E-2</v>
      </c>
      <c r="T359" s="91">
        <v>0.10688113699878544</v>
      </c>
      <c r="U359" s="89">
        <v>3.2052018333000004E-2</v>
      </c>
      <c r="V359" s="90">
        <v>0.10400902332807001</v>
      </c>
      <c r="W359" s="91">
        <v>4.4037136412564654E-2</v>
      </c>
      <c r="X359" s="89">
        <v>1.5554847251999999E-3</v>
      </c>
      <c r="Y359" s="90">
        <v>6.8866509525900002E-3</v>
      </c>
      <c r="Z359" s="91">
        <v>2.0039502352463563E-3</v>
      </c>
      <c r="AA359" s="89">
        <v>0.1585875547152</v>
      </c>
      <c r="AB359" s="90">
        <v>0.29365333614315003</v>
      </c>
      <c r="AC359" s="91">
        <v>0.10445395033631891</v>
      </c>
      <c r="AD359" s="89">
        <v>2.4821967215999999E-2</v>
      </c>
      <c r="AE359" s="90">
        <v>3.8410038865260003E-2</v>
      </c>
      <c r="AF359" s="91">
        <v>1.7347163314707911E-2</v>
      </c>
      <c r="AG359" s="89">
        <v>2.6948041093800001E-2</v>
      </c>
      <c r="AH359" s="90">
        <v>0.14598251038415999</v>
      </c>
      <c r="AI359" s="91">
        <v>4.3683099322308565E-2</v>
      </c>
      <c r="AJ359" s="94">
        <v>0</v>
      </c>
      <c r="AK359" s="95">
        <v>0</v>
      </c>
      <c r="AL359" s="95">
        <v>0</v>
      </c>
    </row>
    <row r="360" spans="1:38" ht="13" x14ac:dyDescent="0.3">
      <c r="A360" s="71">
        <v>1983</v>
      </c>
      <c r="B360" s="718">
        <v>35</v>
      </c>
      <c r="C360" s="89">
        <v>28.681077820210003</v>
      </c>
      <c r="D360" s="90">
        <v>71.902790375609499</v>
      </c>
      <c r="E360" s="91">
        <v>43.745102822787821</v>
      </c>
      <c r="F360" s="89">
        <v>4.9417451511600001</v>
      </c>
      <c r="G360" s="90">
        <v>9.6847393589189998</v>
      </c>
      <c r="H360" s="91">
        <v>3.209236649579791</v>
      </c>
      <c r="I360" s="89">
        <v>2.4607724372000002</v>
      </c>
      <c r="J360" s="90">
        <v>2.7885317490800001</v>
      </c>
      <c r="K360" s="91">
        <v>6.9928070707322529</v>
      </c>
      <c r="L360" s="89">
        <v>1.338632E-2</v>
      </c>
      <c r="M360" s="90">
        <v>5.0856292499999997E-2</v>
      </c>
      <c r="N360" s="91">
        <v>0.11223219345787647</v>
      </c>
      <c r="O360" s="89">
        <v>3.4295847745862883E-2</v>
      </c>
      <c r="P360" s="90">
        <v>6.0238945672576823E-2</v>
      </c>
      <c r="Q360" s="91">
        <v>0.10193042637454454</v>
      </c>
      <c r="R360" s="89">
        <v>3.0332352468591693E-2</v>
      </c>
      <c r="S360" s="90">
        <v>3.5655237601823708E-2</v>
      </c>
      <c r="T360" s="91">
        <v>0.10688113699878544</v>
      </c>
      <c r="U360" s="89">
        <v>3.2052018333000004E-2</v>
      </c>
      <c r="V360" s="90">
        <v>0.10400902332807001</v>
      </c>
      <c r="W360" s="91">
        <v>4.4037136412564654E-2</v>
      </c>
      <c r="X360" s="89">
        <v>1.5554847251999999E-3</v>
      </c>
      <c r="Y360" s="90">
        <v>6.8866509525900002E-3</v>
      </c>
      <c r="Z360" s="91">
        <v>2.0039502352463563E-3</v>
      </c>
      <c r="AA360" s="89">
        <v>0.1585875547152</v>
      </c>
      <c r="AB360" s="90">
        <v>0.29365333614315003</v>
      </c>
      <c r="AC360" s="91">
        <v>0.10445395033631891</v>
      </c>
      <c r="AD360" s="89">
        <v>2.4821967215999999E-2</v>
      </c>
      <c r="AE360" s="90">
        <v>3.8410038865260003E-2</v>
      </c>
      <c r="AF360" s="91">
        <v>1.7347163314707911E-2</v>
      </c>
      <c r="AG360" s="89">
        <v>2.6948041093800001E-2</v>
      </c>
      <c r="AH360" s="90">
        <v>0.14598251038415999</v>
      </c>
      <c r="AI360" s="91">
        <v>4.3683099322308565E-2</v>
      </c>
      <c r="AJ360" s="94">
        <v>0</v>
      </c>
      <c r="AK360" s="95">
        <v>0</v>
      </c>
      <c r="AL360" s="95">
        <v>0</v>
      </c>
    </row>
    <row r="361" spans="1:38" ht="13" x14ac:dyDescent="0.3">
      <c r="A361" s="71">
        <v>1983</v>
      </c>
      <c r="B361" s="718">
        <v>36</v>
      </c>
      <c r="C361" s="89">
        <v>28.681077820210003</v>
      </c>
      <c r="D361" s="90">
        <v>71.902790375609499</v>
      </c>
      <c r="E361" s="91">
        <v>43.745102822787821</v>
      </c>
      <c r="F361" s="89">
        <v>4.9417451511600001</v>
      </c>
      <c r="G361" s="90">
        <v>9.6847393589189998</v>
      </c>
      <c r="H361" s="91">
        <v>3.209236649579791</v>
      </c>
      <c r="I361" s="89">
        <v>2.4607724372000002</v>
      </c>
      <c r="J361" s="90">
        <v>2.7885317490800001</v>
      </c>
      <c r="K361" s="91">
        <v>6.9928070707322529</v>
      </c>
      <c r="L361" s="89">
        <v>1.338632E-2</v>
      </c>
      <c r="M361" s="90">
        <v>5.0856292499999997E-2</v>
      </c>
      <c r="N361" s="91">
        <v>0.11223219345787647</v>
      </c>
      <c r="O361" s="89">
        <v>3.4295847745862883E-2</v>
      </c>
      <c r="P361" s="90">
        <v>6.0238945672576823E-2</v>
      </c>
      <c r="Q361" s="91">
        <v>0.10193042637454454</v>
      </c>
      <c r="R361" s="89">
        <v>3.0332352468591693E-2</v>
      </c>
      <c r="S361" s="90">
        <v>3.5655237601823708E-2</v>
      </c>
      <c r="T361" s="91">
        <v>0.10688113699878544</v>
      </c>
      <c r="U361" s="89">
        <v>3.2052018333000004E-2</v>
      </c>
      <c r="V361" s="90">
        <v>0.10400902332807001</v>
      </c>
      <c r="W361" s="91">
        <v>4.4037136412564654E-2</v>
      </c>
      <c r="X361" s="89">
        <v>1.5554847251999999E-3</v>
      </c>
      <c r="Y361" s="90">
        <v>6.8866509525900002E-3</v>
      </c>
      <c r="Z361" s="91">
        <v>2.0039502352463563E-3</v>
      </c>
      <c r="AA361" s="89">
        <v>0.1585875547152</v>
      </c>
      <c r="AB361" s="90">
        <v>0.29365333614315003</v>
      </c>
      <c r="AC361" s="91">
        <v>0.10445395033631891</v>
      </c>
      <c r="AD361" s="89">
        <v>2.4821967215999999E-2</v>
      </c>
      <c r="AE361" s="90">
        <v>3.8410038865260003E-2</v>
      </c>
      <c r="AF361" s="91">
        <v>1.7347163314707911E-2</v>
      </c>
      <c r="AG361" s="89">
        <v>2.6948041093800001E-2</v>
      </c>
      <c r="AH361" s="90">
        <v>0.14598251038415999</v>
      </c>
      <c r="AI361" s="91">
        <v>4.3683099322308565E-2</v>
      </c>
      <c r="AJ361" s="94">
        <v>0</v>
      </c>
      <c r="AK361" s="95">
        <v>0</v>
      </c>
      <c r="AL361" s="95">
        <v>0</v>
      </c>
    </row>
    <row r="362" spans="1:38" ht="13" x14ac:dyDescent="0.3">
      <c r="A362" s="71">
        <v>1983</v>
      </c>
      <c r="B362" s="718">
        <v>37</v>
      </c>
      <c r="C362" s="89">
        <v>28.681077820210003</v>
      </c>
      <c r="D362" s="90">
        <v>71.902790375609499</v>
      </c>
      <c r="E362" s="91">
        <v>43.745102822787821</v>
      </c>
      <c r="F362" s="89">
        <v>4.9417451511600001</v>
      </c>
      <c r="G362" s="90">
        <v>9.6847393589189998</v>
      </c>
      <c r="H362" s="91">
        <v>3.209236649579791</v>
      </c>
      <c r="I362" s="89">
        <v>2.4607724372000002</v>
      </c>
      <c r="J362" s="90">
        <v>2.7885317490800001</v>
      </c>
      <c r="K362" s="91">
        <v>6.9928070707322529</v>
      </c>
      <c r="L362" s="89">
        <v>1.338632E-2</v>
      </c>
      <c r="M362" s="90">
        <v>5.0856292499999997E-2</v>
      </c>
      <c r="N362" s="91">
        <v>0.11223219345787647</v>
      </c>
      <c r="O362" s="89">
        <v>3.4295847745862883E-2</v>
      </c>
      <c r="P362" s="90">
        <v>6.0238945672576823E-2</v>
      </c>
      <c r="Q362" s="91">
        <v>0.10193042637454454</v>
      </c>
      <c r="R362" s="89">
        <v>3.0332352468591693E-2</v>
      </c>
      <c r="S362" s="90">
        <v>3.5655237601823708E-2</v>
      </c>
      <c r="T362" s="91">
        <v>0.10688113699878544</v>
      </c>
      <c r="U362" s="89">
        <v>3.2052018333000004E-2</v>
      </c>
      <c r="V362" s="90">
        <v>0.10400902332807001</v>
      </c>
      <c r="W362" s="91">
        <v>4.4037136412564654E-2</v>
      </c>
      <c r="X362" s="89">
        <v>1.5554847251999999E-3</v>
      </c>
      <c r="Y362" s="90">
        <v>6.8866509525900002E-3</v>
      </c>
      <c r="Z362" s="91">
        <v>2.0039502352463563E-3</v>
      </c>
      <c r="AA362" s="89">
        <v>0.1585875547152</v>
      </c>
      <c r="AB362" s="90">
        <v>0.29365333614315003</v>
      </c>
      <c r="AC362" s="91">
        <v>0.10445395033631891</v>
      </c>
      <c r="AD362" s="89">
        <v>2.4821967215999999E-2</v>
      </c>
      <c r="AE362" s="90">
        <v>3.8410038865260003E-2</v>
      </c>
      <c r="AF362" s="91">
        <v>1.7347163314707911E-2</v>
      </c>
      <c r="AG362" s="89">
        <v>2.6948041093800001E-2</v>
      </c>
      <c r="AH362" s="90">
        <v>0.14598251038415999</v>
      </c>
      <c r="AI362" s="91">
        <v>4.3683099322308565E-2</v>
      </c>
      <c r="AJ362" s="94">
        <v>0</v>
      </c>
      <c r="AK362" s="95">
        <v>0</v>
      </c>
      <c r="AL362" s="95">
        <v>0</v>
      </c>
    </row>
    <row r="363" spans="1:38" ht="13" x14ac:dyDescent="0.3">
      <c r="A363" s="71">
        <v>1983</v>
      </c>
      <c r="B363" s="718">
        <v>38</v>
      </c>
      <c r="C363" s="89">
        <v>28.681077820210003</v>
      </c>
      <c r="D363" s="90">
        <v>71.902790375609499</v>
      </c>
      <c r="E363" s="91">
        <v>43.745102822787821</v>
      </c>
      <c r="F363" s="89">
        <v>4.9417451511600001</v>
      </c>
      <c r="G363" s="90">
        <v>9.6847393589189998</v>
      </c>
      <c r="H363" s="91">
        <v>3.209236649579791</v>
      </c>
      <c r="I363" s="89">
        <v>2.4607724372000002</v>
      </c>
      <c r="J363" s="90">
        <v>2.7885317490800001</v>
      </c>
      <c r="K363" s="91">
        <v>6.9928070707322529</v>
      </c>
      <c r="L363" s="89">
        <v>1.338632E-2</v>
      </c>
      <c r="M363" s="90">
        <v>5.0856292499999997E-2</v>
      </c>
      <c r="N363" s="91">
        <v>0.11223219345787647</v>
      </c>
      <c r="O363" s="89">
        <v>3.4295847745862883E-2</v>
      </c>
      <c r="P363" s="90">
        <v>6.0238945672576823E-2</v>
      </c>
      <c r="Q363" s="91">
        <v>0.10193042637454454</v>
      </c>
      <c r="R363" s="89">
        <v>3.0332352468591693E-2</v>
      </c>
      <c r="S363" s="90">
        <v>3.5655237601823708E-2</v>
      </c>
      <c r="T363" s="91">
        <v>0.10688113699878544</v>
      </c>
      <c r="U363" s="89">
        <v>3.2052018333000004E-2</v>
      </c>
      <c r="V363" s="90">
        <v>0.10400902332807001</v>
      </c>
      <c r="W363" s="91">
        <v>4.4037136412564654E-2</v>
      </c>
      <c r="X363" s="89">
        <v>1.5554847251999999E-3</v>
      </c>
      <c r="Y363" s="90">
        <v>6.8866509525900002E-3</v>
      </c>
      <c r="Z363" s="91">
        <v>2.0039502352463563E-3</v>
      </c>
      <c r="AA363" s="89">
        <v>0.1585875547152</v>
      </c>
      <c r="AB363" s="90">
        <v>0.29365333614315003</v>
      </c>
      <c r="AC363" s="91">
        <v>0.10445395033631891</v>
      </c>
      <c r="AD363" s="89">
        <v>2.4821967215999999E-2</v>
      </c>
      <c r="AE363" s="90">
        <v>3.8410038865260003E-2</v>
      </c>
      <c r="AF363" s="91">
        <v>1.7347163314707911E-2</v>
      </c>
      <c r="AG363" s="89">
        <v>2.6948041093800001E-2</v>
      </c>
      <c r="AH363" s="90">
        <v>0.14598251038415999</v>
      </c>
      <c r="AI363" s="91">
        <v>4.3683099322308565E-2</v>
      </c>
      <c r="AJ363" s="94">
        <v>0</v>
      </c>
      <c r="AK363" s="95">
        <v>0</v>
      </c>
      <c r="AL363" s="95">
        <v>0</v>
      </c>
    </row>
    <row r="364" spans="1:38" ht="13.5" thickBot="1" x14ac:dyDescent="0.35">
      <c r="A364" s="73">
        <v>1983</v>
      </c>
      <c r="B364" s="719">
        <v>39</v>
      </c>
      <c r="C364" s="96">
        <v>28.681077820210003</v>
      </c>
      <c r="D364" s="97">
        <v>71.902790375609499</v>
      </c>
      <c r="E364" s="98">
        <v>43.745102822787821</v>
      </c>
      <c r="F364" s="96">
        <v>4.9417451511600001</v>
      </c>
      <c r="G364" s="97">
        <v>9.6847393589189998</v>
      </c>
      <c r="H364" s="98">
        <v>3.209236649579791</v>
      </c>
      <c r="I364" s="96">
        <v>2.4607724372000002</v>
      </c>
      <c r="J364" s="97">
        <v>2.7885317490800001</v>
      </c>
      <c r="K364" s="98">
        <v>6.9928070707322529</v>
      </c>
      <c r="L364" s="96">
        <v>1.338632E-2</v>
      </c>
      <c r="M364" s="97">
        <v>5.0856292499999997E-2</v>
      </c>
      <c r="N364" s="98">
        <v>0.11223219345787647</v>
      </c>
      <c r="O364" s="96">
        <v>3.4295847745862883E-2</v>
      </c>
      <c r="P364" s="97">
        <v>6.0238945672576823E-2</v>
      </c>
      <c r="Q364" s="98">
        <v>0.10193042637454454</v>
      </c>
      <c r="R364" s="96">
        <v>3.0332352468591693E-2</v>
      </c>
      <c r="S364" s="97">
        <v>3.5655237601823708E-2</v>
      </c>
      <c r="T364" s="98">
        <v>0.10688113699878544</v>
      </c>
      <c r="U364" s="96">
        <v>3.2052018333000004E-2</v>
      </c>
      <c r="V364" s="97">
        <v>0.10400902332807001</v>
      </c>
      <c r="W364" s="98">
        <v>4.4037136412564654E-2</v>
      </c>
      <c r="X364" s="96">
        <v>1.5554847251999999E-3</v>
      </c>
      <c r="Y364" s="97">
        <v>6.8866509525900002E-3</v>
      </c>
      <c r="Z364" s="98">
        <v>2.0039502352463563E-3</v>
      </c>
      <c r="AA364" s="96">
        <v>0.1585875547152</v>
      </c>
      <c r="AB364" s="97">
        <v>0.29365333614315003</v>
      </c>
      <c r="AC364" s="98">
        <v>0.10445395033631891</v>
      </c>
      <c r="AD364" s="96">
        <v>2.4821967215999999E-2</v>
      </c>
      <c r="AE364" s="97">
        <v>3.8410038865260003E-2</v>
      </c>
      <c r="AF364" s="98">
        <v>1.7347163314707911E-2</v>
      </c>
      <c r="AG364" s="96">
        <v>2.6948041093800001E-2</v>
      </c>
      <c r="AH364" s="97">
        <v>0.14598251038415999</v>
      </c>
      <c r="AI364" s="98">
        <v>4.3683099322308565E-2</v>
      </c>
      <c r="AJ364" s="99">
        <v>0</v>
      </c>
      <c r="AK364" s="100">
        <v>0</v>
      </c>
      <c r="AL364" s="100">
        <v>0</v>
      </c>
    </row>
    <row r="365" spans="1:38" ht="13" x14ac:dyDescent="0.3">
      <c r="A365" s="69">
        <v>1984</v>
      </c>
      <c r="B365" s="70">
        <v>0</v>
      </c>
      <c r="C365" s="84">
        <v>18.266747720000001</v>
      </c>
      <c r="D365" s="85">
        <v>19.771242189500001</v>
      </c>
      <c r="E365" s="86">
        <v>13.249831503343515</v>
      </c>
      <c r="F365" s="84">
        <v>2.14809838</v>
      </c>
      <c r="G365" s="85">
        <v>2.8559332639999999</v>
      </c>
      <c r="H365" s="86">
        <v>0.82488025579637891</v>
      </c>
      <c r="I365" s="84">
        <v>1.2185066</v>
      </c>
      <c r="J365" s="85">
        <v>2.2155419405000001</v>
      </c>
      <c r="K365" s="86">
        <v>4.631388532627585</v>
      </c>
      <c r="L365" s="84">
        <v>3.4084389999999999E-2</v>
      </c>
      <c r="M365" s="85">
        <v>8.0208270999999998E-2</v>
      </c>
      <c r="N365" s="86">
        <v>2.4556601517375289E-2</v>
      </c>
      <c r="O365" s="84">
        <v>4.1330745187436679E-2</v>
      </c>
      <c r="P365" s="85">
        <v>7.670664251941911E-2</v>
      </c>
      <c r="Q365" s="86">
        <v>6.845945794622009E-2</v>
      </c>
      <c r="R365" s="84">
        <v>3.4852183890577509E-2</v>
      </c>
      <c r="S365" s="85">
        <v>4.2167364741641337E-2</v>
      </c>
      <c r="T365" s="86">
        <v>2.9226080477215623E-2</v>
      </c>
      <c r="U365" s="84">
        <v>4.4720988000000001E-3</v>
      </c>
      <c r="V365" s="85">
        <v>1.1996133044999999E-2</v>
      </c>
      <c r="W365" s="86">
        <v>5.7446014771161298E-3</v>
      </c>
      <c r="X365" s="84">
        <v>4.122304E-4</v>
      </c>
      <c r="Y365" s="85">
        <v>2.27921886E-3</v>
      </c>
      <c r="Z365" s="86">
        <v>5.1509771023714726E-4</v>
      </c>
      <c r="AA365" s="84">
        <v>4.6073784499999999E-2</v>
      </c>
      <c r="AB365" s="85">
        <v>6.1474278610000002E-2</v>
      </c>
      <c r="AC365" s="86">
        <v>4.2656653965754104E-2</v>
      </c>
      <c r="AD365" s="84">
        <v>3.9841399000000001E-3</v>
      </c>
      <c r="AE365" s="85">
        <v>5.9565951399999997E-3</v>
      </c>
      <c r="AF365" s="86">
        <v>4.6789811962989532E-3</v>
      </c>
      <c r="AG365" s="84">
        <v>7.1879546000000001E-3</v>
      </c>
      <c r="AH365" s="85">
        <v>3.4486629344999999E-2</v>
      </c>
      <c r="AI365" s="86">
        <v>8.8062687364920487E-3</v>
      </c>
      <c r="AJ365" s="87">
        <v>0</v>
      </c>
      <c r="AK365" s="88">
        <v>0</v>
      </c>
      <c r="AL365" s="88">
        <v>0</v>
      </c>
    </row>
    <row r="366" spans="1:38" ht="13" x14ac:dyDescent="0.3">
      <c r="A366" s="71">
        <v>1984</v>
      </c>
      <c r="B366" s="718">
        <v>1</v>
      </c>
      <c r="C366" s="89">
        <v>20.17589036</v>
      </c>
      <c r="D366" s="90">
        <v>24.432246704000001</v>
      </c>
      <c r="E366" s="91">
        <v>13.28098012373844</v>
      </c>
      <c r="F366" s="89">
        <v>2.1940562899999998</v>
      </c>
      <c r="G366" s="90">
        <v>3.0058922209999999</v>
      </c>
      <c r="H366" s="91">
        <v>0.82751815498906534</v>
      </c>
      <c r="I366" s="89">
        <v>1.26782799</v>
      </c>
      <c r="J366" s="90">
        <v>2.206741252</v>
      </c>
      <c r="K366" s="91">
        <v>4.6428905890541978</v>
      </c>
      <c r="L366" s="89">
        <v>3.3971330000000001E-2</v>
      </c>
      <c r="M366" s="90">
        <v>7.8029550000000003E-2</v>
      </c>
      <c r="N366" s="91">
        <v>2.4619679184476093E-2</v>
      </c>
      <c r="O366" s="89">
        <v>4.1330745187436679E-2</v>
      </c>
      <c r="P366" s="90">
        <v>7.670664251941911E-2</v>
      </c>
      <c r="Q366" s="91">
        <v>6.7630252505792687E-2</v>
      </c>
      <c r="R366" s="89">
        <v>3.4852183890577509E-2</v>
      </c>
      <c r="S366" s="90">
        <v>4.2167364741641337E-2</v>
      </c>
      <c r="T366" s="91">
        <v>2.9331081698238198E-2</v>
      </c>
      <c r="U366" s="89">
        <v>4.6989069E-3</v>
      </c>
      <c r="V366" s="90">
        <v>1.3369458149999999E-2</v>
      </c>
      <c r="W366" s="91">
        <v>5.7518258506886666E-3</v>
      </c>
      <c r="X366" s="89">
        <v>4.2491259999999999E-4</v>
      </c>
      <c r="Y366" s="90">
        <v>2.4624261999999998E-3</v>
      </c>
      <c r="Z366" s="91">
        <v>5.1674357186876963E-4</v>
      </c>
      <c r="AA366" s="89">
        <v>4.7837131999999997E-2</v>
      </c>
      <c r="AB366" s="90">
        <v>6.7094414699999994E-2</v>
      </c>
      <c r="AC366" s="91">
        <v>4.2756170596529322E-2</v>
      </c>
      <c r="AD366" s="89">
        <v>4.1709440000000002E-3</v>
      </c>
      <c r="AE366" s="90">
        <v>6.6086039850000002E-3</v>
      </c>
      <c r="AF366" s="91">
        <v>4.6908195755769339E-3</v>
      </c>
      <c r="AG366" s="89">
        <v>7.5691910000000003E-3</v>
      </c>
      <c r="AH366" s="90">
        <v>3.8135456560000003E-2</v>
      </c>
      <c r="AI366" s="91">
        <v>8.8318947015883584E-3</v>
      </c>
      <c r="AJ366" s="92">
        <v>0</v>
      </c>
      <c r="AK366" s="93">
        <v>0</v>
      </c>
      <c r="AL366" s="93">
        <v>0</v>
      </c>
    </row>
    <row r="367" spans="1:38" ht="13" x14ac:dyDescent="0.3">
      <c r="A367" s="71">
        <v>1984</v>
      </c>
      <c r="B367" s="718">
        <v>2</v>
      </c>
      <c r="C367" s="89">
        <v>24.046573349999999</v>
      </c>
      <c r="D367" s="90">
        <v>29.742080334000001</v>
      </c>
      <c r="E367" s="91">
        <v>20.167152993809346</v>
      </c>
      <c r="F367" s="89">
        <v>2.3711006499999998</v>
      </c>
      <c r="G367" s="90">
        <v>3.2024595790000001</v>
      </c>
      <c r="H367" s="91">
        <v>1.2306084133557256</v>
      </c>
      <c r="I367" s="89">
        <v>1.3777465499999999</v>
      </c>
      <c r="J367" s="90">
        <v>2.2106140205</v>
      </c>
      <c r="K367" s="91">
        <v>5.1571977172755208</v>
      </c>
      <c r="L367" s="89">
        <v>3.3884369999999997E-2</v>
      </c>
      <c r="M367" s="90">
        <v>7.56852945E-2</v>
      </c>
      <c r="N367" s="91">
        <v>2.8186626589386775E-2</v>
      </c>
      <c r="O367" s="89">
        <v>4.1330745187436679E-2</v>
      </c>
      <c r="P367" s="90">
        <v>7.670664251941911E-2</v>
      </c>
      <c r="Q367" s="91">
        <v>0.1014600407255276</v>
      </c>
      <c r="R367" s="89">
        <v>3.4852183890577509E-2</v>
      </c>
      <c r="S367" s="90">
        <v>4.2167364741641337E-2</v>
      </c>
      <c r="T367" s="91">
        <v>6.0937258928487802E-2</v>
      </c>
      <c r="U367" s="89">
        <v>5.8295396000000001E-3</v>
      </c>
      <c r="V367" s="90">
        <v>1.4973414635E-2</v>
      </c>
      <c r="W367" s="91">
        <v>8.5867917580838594E-3</v>
      </c>
      <c r="X367" s="89">
        <v>4.8921109999999996E-4</v>
      </c>
      <c r="Y367" s="90">
        <v>2.6865534599999998E-3</v>
      </c>
      <c r="Z367" s="91">
        <v>7.6845400731403275E-4</v>
      </c>
      <c r="AA367" s="89">
        <v>5.5910978700000002E-2</v>
      </c>
      <c r="AB367" s="90">
        <v>7.3740558354999999E-2</v>
      </c>
      <c r="AC367" s="91">
        <v>6.3288901825452021E-2</v>
      </c>
      <c r="AD367" s="89">
        <v>5.2672969999999998E-3</v>
      </c>
      <c r="AE367" s="90">
        <v>7.3767823700000004E-3</v>
      </c>
      <c r="AF367" s="91">
        <v>6.9417487922086183E-3</v>
      </c>
      <c r="AG367" s="89">
        <v>9.2936187000000007E-3</v>
      </c>
      <c r="AH367" s="90">
        <v>4.24285119E-2</v>
      </c>
      <c r="AI367" s="91">
        <v>1.3079390329683548E-2</v>
      </c>
      <c r="AJ367" s="92">
        <v>0</v>
      </c>
      <c r="AK367" s="93">
        <v>0</v>
      </c>
      <c r="AL367" s="93">
        <v>0</v>
      </c>
    </row>
    <row r="368" spans="1:38" ht="13" x14ac:dyDescent="0.3">
      <c r="A368" s="71">
        <v>1984</v>
      </c>
      <c r="B368" s="718">
        <v>3</v>
      </c>
      <c r="C368" s="89">
        <v>28.576601010000001</v>
      </c>
      <c r="D368" s="90">
        <v>34.546011833999998</v>
      </c>
      <c r="E368" s="91">
        <v>13.342235376075699</v>
      </c>
      <c r="F368" s="89">
        <v>2.60541445</v>
      </c>
      <c r="G368" s="90">
        <v>3.4384628424999999</v>
      </c>
      <c r="H368" s="91">
        <v>0.83279829378236414</v>
      </c>
      <c r="I368" s="89">
        <v>1.5124857599999999</v>
      </c>
      <c r="J368" s="90">
        <v>2.2023636049999999</v>
      </c>
      <c r="K368" s="91">
        <v>4.6479760779985204</v>
      </c>
      <c r="L368" s="89">
        <v>3.3884369999999997E-2</v>
      </c>
      <c r="M368" s="90">
        <v>7.4175143499999999E-2</v>
      </c>
      <c r="N368" s="91">
        <v>2.4658393875780657E-2</v>
      </c>
      <c r="O368" s="89">
        <v>4.1330745187436679E-2</v>
      </c>
      <c r="P368" s="90">
        <v>7.670664251941911E-2</v>
      </c>
      <c r="Q368" s="91">
        <v>6.8284165491402399E-2</v>
      </c>
      <c r="R368" s="89">
        <v>3.4852183890577509E-2</v>
      </c>
      <c r="S368" s="90">
        <v>4.2167364741641337E-2</v>
      </c>
      <c r="T368" s="91">
        <v>2.9765504175070914E-2</v>
      </c>
      <c r="U368" s="89">
        <v>7.2509805000000004E-3</v>
      </c>
      <c r="V368" s="90">
        <v>1.6769404559999999E-2</v>
      </c>
      <c r="W368" s="91">
        <v>5.7538981484930897E-3</v>
      </c>
      <c r="X368" s="89">
        <v>5.8981699999999997E-4</v>
      </c>
      <c r="Y368" s="90">
        <v>2.9142307050000001E-3</v>
      </c>
      <c r="Z368" s="91">
        <v>5.20040601167636E-4</v>
      </c>
      <c r="AA368" s="89">
        <v>6.6059585599999998E-2</v>
      </c>
      <c r="AB368" s="90">
        <v>8.1396954300000005E-2</v>
      </c>
      <c r="AC368" s="91">
        <v>4.2912788649341949E-2</v>
      </c>
      <c r="AD368" s="89">
        <v>6.7395843000000004E-3</v>
      </c>
      <c r="AE368" s="90">
        <v>8.2586096350000006E-3</v>
      </c>
      <c r="AF368" s="91">
        <v>4.7108953864002856E-3</v>
      </c>
      <c r="AG368" s="89">
        <v>1.1359348300000001E-2</v>
      </c>
      <c r="AH368" s="90">
        <v>4.7112990165E-2</v>
      </c>
      <c r="AI368" s="91">
        <v>8.8801379769133746E-3</v>
      </c>
      <c r="AJ368" s="92">
        <v>0</v>
      </c>
      <c r="AK368" s="93">
        <v>0</v>
      </c>
      <c r="AL368" s="93">
        <v>0</v>
      </c>
    </row>
    <row r="369" spans="1:38" ht="13" x14ac:dyDescent="0.3">
      <c r="A369" s="71">
        <v>1984</v>
      </c>
      <c r="B369" s="718">
        <v>4</v>
      </c>
      <c r="C369" s="89">
        <v>32.407311630000002</v>
      </c>
      <c r="D369" s="90">
        <v>39.116632469499997</v>
      </c>
      <c r="E369" s="91">
        <v>13.925095943831913</v>
      </c>
      <c r="F369" s="89">
        <v>2.83983732</v>
      </c>
      <c r="G369" s="90">
        <v>3.7415658500000002</v>
      </c>
      <c r="H369" s="91">
        <v>0.85130901553654348</v>
      </c>
      <c r="I369" s="89">
        <v>1.6493954500000001</v>
      </c>
      <c r="J369" s="90">
        <v>2.191292748</v>
      </c>
      <c r="K369" s="91">
        <v>4.6854137201376256</v>
      </c>
      <c r="L369" s="89">
        <v>3.3784359999999999E-2</v>
      </c>
      <c r="M369" s="90">
        <v>7.41472715E-2</v>
      </c>
      <c r="N369" s="91">
        <v>3.5340825197778973E-2</v>
      </c>
      <c r="O369" s="89">
        <v>4.1330745187436679E-2</v>
      </c>
      <c r="P369" s="90">
        <v>7.670664251941911E-2</v>
      </c>
      <c r="Q369" s="91">
        <v>6.9580967921416562E-2</v>
      </c>
      <c r="R369" s="89">
        <v>3.4852183890577509E-2</v>
      </c>
      <c r="S369" s="90">
        <v>4.2167364741641337E-2</v>
      </c>
      <c r="T369" s="91">
        <v>3.0006262521925068E-2</v>
      </c>
      <c r="U369" s="89">
        <v>8.5150817999999993E-3</v>
      </c>
      <c r="V369" s="90">
        <v>1.9006770135E-2</v>
      </c>
      <c r="W369" s="91">
        <v>5.8596993615221684E-3</v>
      </c>
      <c r="X369" s="89">
        <v>6.9217669999999999E-4</v>
      </c>
      <c r="Y369" s="90">
        <v>3.1613389800000001E-3</v>
      </c>
      <c r="Z369" s="91">
        <v>5.3160104367048653E-4</v>
      </c>
      <c r="AA369" s="89">
        <v>7.5272762600000001E-2</v>
      </c>
      <c r="AB369" s="90">
        <v>9.1073226125000004E-2</v>
      </c>
      <c r="AC369" s="91">
        <v>4.3787736185650093E-2</v>
      </c>
      <c r="AD369" s="89">
        <v>8.1309490000000002E-3</v>
      </c>
      <c r="AE369" s="90">
        <v>9.4177187150000004E-3</v>
      </c>
      <c r="AF369" s="91">
        <v>4.8088139257529364E-3</v>
      </c>
      <c r="AG369" s="89">
        <v>1.31083052E-2</v>
      </c>
      <c r="AH369" s="90">
        <v>5.2734834245000001E-2</v>
      </c>
      <c r="AI369" s="91">
        <v>9.0716722929562853E-3</v>
      </c>
      <c r="AJ369" s="92">
        <v>0</v>
      </c>
      <c r="AK369" s="93">
        <v>0</v>
      </c>
      <c r="AL369" s="93">
        <v>0</v>
      </c>
    </row>
    <row r="370" spans="1:38" ht="13" x14ac:dyDescent="0.3">
      <c r="A370" s="71">
        <v>1984</v>
      </c>
      <c r="B370" s="718">
        <v>5</v>
      </c>
      <c r="C370" s="89">
        <v>22.741235939999999</v>
      </c>
      <c r="D370" s="90">
        <v>35.948228811</v>
      </c>
      <c r="E370" s="91">
        <v>13.98482349984017</v>
      </c>
      <c r="F370" s="89">
        <v>2.0650008</v>
      </c>
      <c r="G370" s="90">
        <v>3.0958009335000001</v>
      </c>
      <c r="H370" s="91">
        <v>0.85549518194274099</v>
      </c>
      <c r="I370" s="89">
        <v>1.7145105899999999</v>
      </c>
      <c r="J370" s="90">
        <v>2.2180343594999998</v>
      </c>
      <c r="K370" s="91">
        <v>4.6925965278303892</v>
      </c>
      <c r="L370" s="89">
        <v>2.6577920000000001E-2</v>
      </c>
      <c r="M370" s="90">
        <v>6.5143784499999996E-2</v>
      </c>
      <c r="N370" s="91">
        <v>3.5403980671338736E-2</v>
      </c>
      <c r="O370" s="89">
        <v>4.1330745187436679E-2</v>
      </c>
      <c r="P370" s="90">
        <v>7.670664251941911E-2</v>
      </c>
      <c r="Q370" s="91">
        <v>6.9734980940404798E-2</v>
      </c>
      <c r="R370" s="89">
        <v>3.4852183890577509E-2</v>
      </c>
      <c r="S370" s="90">
        <v>4.2167364741641337E-2</v>
      </c>
      <c r="T370" s="91">
        <v>3.0280887880012562E-2</v>
      </c>
      <c r="U370" s="89">
        <v>8.1355934999999997E-3</v>
      </c>
      <c r="V370" s="90">
        <v>1.8687164414999999E-2</v>
      </c>
      <c r="W370" s="91">
        <v>5.8669539288676489E-3</v>
      </c>
      <c r="X370" s="89">
        <v>6.2829200000000002E-4</v>
      </c>
      <c r="Y370" s="90">
        <v>3.1889360899999999E-3</v>
      </c>
      <c r="Z370" s="91">
        <v>5.3421363081416215E-4</v>
      </c>
      <c r="AA370" s="89">
        <v>6.6068317700000004E-2</v>
      </c>
      <c r="AB370" s="90">
        <v>8.4272843789999996E-2</v>
      </c>
      <c r="AC370" s="91">
        <v>4.3930834158286879E-2</v>
      </c>
      <c r="AD370" s="89">
        <v>7.9863295000000001E-3</v>
      </c>
      <c r="AE370" s="90">
        <v>9.5166519699999997E-3</v>
      </c>
      <c r="AF370" s="91">
        <v>4.8263430924281219E-3</v>
      </c>
      <c r="AG370" s="89">
        <v>1.22904608E-2</v>
      </c>
      <c r="AH370" s="90">
        <v>5.1967546165000003E-2</v>
      </c>
      <c r="AI370" s="91">
        <v>9.1112810272889477E-3</v>
      </c>
      <c r="AJ370" s="92">
        <v>0</v>
      </c>
      <c r="AK370" s="93">
        <v>0</v>
      </c>
      <c r="AL370" s="93">
        <v>0</v>
      </c>
    </row>
    <row r="371" spans="1:38" ht="13" x14ac:dyDescent="0.3">
      <c r="A371" s="71">
        <v>1984</v>
      </c>
      <c r="B371" s="718">
        <v>6</v>
      </c>
      <c r="C371" s="89">
        <v>24.872295080000001</v>
      </c>
      <c r="D371" s="90">
        <v>39.109537447999998</v>
      </c>
      <c r="E371" s="91">
        <v>28.22906392597152</v>
      </c>
      <c r="F371" s="89">
        <v>2.2312004700000001</v>
      </c>
      <c r="G371" s="90">
        <v>3.2926176615</v>
      </c>
      <c r="H371" s="91">
        <v>2.295841406061756</v>
      </c>
      <c r="I371" s="89">
        <v>1.83353531</v>
      </c>
      <c r="J371" s="90">
        <v>2.2119113404999999</v>
      </c>
      <c r="K371" s="91">
        <v>6.4039095048121757</v>
      </c>
      <c r="L371" s="89">
        <v>2.6474939999999999E-2</v>
      </c>
      <c r="M371" s="90">
        <v>6.4958332999999993E-2</v>
      </c>
      <c r="N371" s="91">
        <v>3.8933266964064316E-2</v>
      </c>
      <c r="O371" s="89">
        <v>4.1330745187436679E-2</v>
      </c>
      <c r="P371" s="90">
        <v>7.670664251941911E-2</v>
      </c>
      <c r="Q371" s="91">
        <v>6.3125970768637268E-2</v>
      </c>
      <c r="R371" s="89">
        <v>3.4852183890577509E-2</v>
      </c>
      <c r="S371" s="90">
        <v>4.2167364741641337E-2</v>
      </c>
      <c r="T371" s="91">
        <v>3.0602317884515267E-2</v>
      </c>
      <c r="U371" s="89">
        <v>9.1952253999999997E-3</v>
      </c>
      <c r="V371" s="90">
        <v>2.0464888939999999E-2</v>
      </c>
      <c r="W371" s="91">
        <v>1.566168631529272E-2</v>
      </c>
      <c r="X371" s="89">
        <v>7.0779169999999995E-4</v>
      </c>
      <c r="Y371" s="90">
        <v>3.39524387E-3</v>
      </c>
      <c r="Z371" s="91">
        <v>1.4336403795807435E-3</v>
      </c>
      <c r="AA371" s="89">
        <v>7.3646064799999994E-2</v>
      </c>
      <c r="AB371" s="90">
        <v>9.1516634824999998E-2</v>
      </c>
      <c r="AC371" s="91">
        <v>0.11783810813881339</v>
      </c>
      <c r="AD371" s="89">
        <v>9.2524002000000001E-3</v>
      </c>
      <c r="AE371" s="90">
        <v>1.0502725345E-2</v>
      </c>
      <c r="AF371" s="91">
        <v>1.2952768277716671E-2</v>
      </c>
      <c r="AG371" s="89">
        <v>1.36491923E-2</v>
      </c>
      <c r="AH371" s="90">
        <v>5.6419348525000003E-2</v>
      </c>
      <c r="AI371" s="91">
        <v>2.4467817123580975E-2</v>
      </c>
      <c r="AJ371" s="92">
        <v>0</v>
      </c>
      <c r="AK371" s="93">
        <v>0</v>
      </c>
      <c r="AL371" s="93">
        <v>0</v>
      </c>
    </row>
    <row r="372" spans="1:38" ht="13" x14ac:dyDescent="0.3">
      <c r="A372" s="71">
        <v>1984</v>
      </c>
      <c r="B372" s="718">
        <v>7</v>
      </c>
      <c r="C372" s="89">
        <v>26.87938445</v>
      </c>
      <c r="D372" s="90">
        <v>42.041836436499999</v>
      </c>
      <c r="E372" s="91">
        <v>26.265144263601389</v>
      </c>
      <c r="F372" s="89">
        <v>2.4209004200000002</v>
      </c>
      <c r="G372" s="90">
        <v>3.5091245954999999</v>
      </c>
      <c r="H372" s="91">
        <v>2.3535576335875072</v>
      </c>
      <c r="I372" s="89">
        <v>1.9481776799999999</v>
      </c>
      <c r="J372" s="90">
        <v>2.2078961590000001</v>
      </c>
      <c r="K372" s="91">
        <v>6.0016375916858342</v>
      </c>
      <c r="L372" s="89">
        <v>2.6474939999999999E-2</v>
      </c>
      <c r="M372" s="90">
        <v>6.4907749000000001E-2</v>
      </c>
      <c r="N372" s="91">
        <v>3.939066485844582E-2</v>
      </c>
      <c r="O372" s="89">
        <v>4.1330745187436679E-2</v>
      </c>
      <c r="P372" s="90">
        <v>7.670664251941911E-2</v>
      </c>
      <c r="Q372" s="91">
        <v>6.7158071098165906E-2</v>
      </c>
      <c r="R372" s="89">
        <v>3.4852183890577509E-2</v>
      </c>
      <c r="S372" s="90">
        <v>4.2167364741641337E-2</v>
      </c>
      <c r="T372" s="91">
        <v>3.8190201000672663E-2</v>
      </c>
      <c r="U372" s="89">
        <v>1.01414572E-2</v>
      </c>
      <c r="V372" s="90">
        <v>2.2149415214999999E-2</v>
      </c>
      <c r="W372" s="91">
        <v>1.918262910431575E-2</v>
      </c>
      <c r="X372" s="89">
        <v>7.8248260000000002E-4</v>
      </c>
      <c r="Y372" s="90">
        <v>3.5911342849999999E-3</v>
      </c>
      <c r="Z372" s="91">
        <v>1.4696511479531155E-3</v>
      </c>
      <c r="AA372" s="89">
        <v>8.0739217099999996E-2</v>
      </c>
      <c r="AB372" s="90">
        <v>9.8593545300000002E-2</v>
      </c>
      <c r="AC372" s="91">
        <v>0.10574363929720154</v>
      </c>
      <c r="AD372" s="89">
        <v>1.0430755999999999E-2</v>
      </c>
      <c r="AE372" s="90">
        <v>1.1463496505E-2</v>
      </c>
      <c r="AF372" s="91">
        <v>1.3341612455634706E-2</v>
      </c>
      <c r="AG372" s="89">
        <v>1.4813266E-2</v>
      </c>
      <c r="AH372" s="90">
        <v>6.0613792950000002E-2</v>
      </c>
      <c r="AI372" s="91">
        <v>2.805729676871101E-2</v>
      </c>
      <c r="AJ372" s="92">
        <v>0</v>
      </c>
      <c r="AK372" s="93">
        <v>0</v>
      </c>
      <c r="AL372" s="93">
        <v>0</v>
      </c>
    </row>
    <row r="373" spans="1:38" ht="13" x14ac:dyDescent="0.3">
      <c r="A373" s="71">
        <v>1984</v>
      </c>
      <c r="B373" s="718">
        <v>8</v>
      </c>
      <c r="C373" s="89">
        <v>28.775148470000001</v>
      </c>
      <c r="D373" s="90">
        <v>44.796917507000003</v>
      </c>
      <c r="E373" s="91">
        <v>27.480681454861216</v>
      </c>
      <c r="F373" s="89">
        <v>2.6480896199999999</v>
      </c>
      <c r="G373" s="90">
        <v>3.7610658925</v>
      </c>
      <c r="H373" s="91">
        <v>2.3671370178209146</v>
      </c>
      <c r="I373" s="89">
        <v>2.0561981999999999</v>
      </c>
      <c r="J373" s="90">
        <v>2.2149791634999998</v>
      </c>
      <c r="K373" s="91">
        <v>6.0704946738081169</v>
      </c>
      <c r="L373" s="89">
        <v>2.6490960000000001E-2</v>
      </c>
      <c r="M373" s="90">
        <v>6.4863641499999999E-2</v>
      </c>
      <c r="N373" s="91">
        <v>4.3453339090181439E-2</v>
      </c>
      <c r="O373" s="89">
        <v>4.1330745187436679E-2</v>
      </c>
      <c r="P373" s="90">
        <v>7.670664251941911E-2</v>
      </c>
      <c r="Q373" s="91">
        <v>6.8169021698201465E-2</v>
      </c>
      <c r="R373" s="89">
        <v>3.4852183890577509E-2</v>
      </c>
      <c r="S373" s="90">
        <v>4.2167364741641337E-2</v>
      </c>
      <c r="T373" s="91">
        <v>3.8890397610185465E-2</v>
      </c>
      <c r="U373" s="89">
        <v>1.1043497500000001E-2</v>
      </c>
      <c r="V373" s="90">
        <v>2.3758739245E-2</v>
      </c>
      <c r="W373" s="91">
        <v>1.925241423299779E-2</v>
      </c>
      <c r="X373" s="89">
        <v>8.5367639999999996E-4</v>
      </c>
      <c r="Y373" s="90">
        <v>3.7776071749999998E-3</v>
      </c>
      <c r="Z373" s="91">
        <v>1.4781313998626173E-3</v>
      </c>
      <c r="AA373" s="89">
        <v>8.7880813399999994E-2</v>
      </c>
      <c r="AB373" s="90">
        <v>0.10567265993</v>
      </c>
      <c r="AC373" s="91">
        <v>0.10603959328423776</v>
      </c>
      <c r="AD373" s="89">
        <v>1.15988334E-2</v>
      </c>
      <c r="AE373" s="90">
        <v>1.240699221E-2</v>
      </c>
      <c r="AF373" s="91">
        <v>1.3379485723185904E-2</v>
      </c>
      <c r="AG373" s="89">
        <v>1.5874822199999999E-2</v>
      </c>
      <c r="AH373" s="90">
        <v>6.4590684684999997E-2</v>
      </c>
      <c r="AI373" s="91">
        <v>2.8229287608428247E-2</v>
      </c>
      <c r="AJ373" s="92">
        <v>0</v>
      </c>
      <c r="AK373" s="93">
        <v>0</v>
      </c>
      <c r="AL373" s="93">
        <v>0</v>
      </c>
    </row>
    <row r="374" spans="1:38" ht="13" x14ac:dyDescent="0.3">
      <c r="A374" s="71">
        <v>1984</v>
      </c>
      <c r="B374" s="718">
        <v>9</v>
      </c>
      <c r="C374" s="89">
        <v>19.562512989999998</v>
      </c>
      <c r="D374" s="90">
        <v>39.204497662000001</v>
      </c>
      <c r="E374" s="91">
        <v>27.724895538468264</v>
      </c>
      <c r="F374" s="89">
        <v>1.90738535</v>
      </c>
      <c r="G374" s="90">
        <v>2.9972413315000002</v>
      </c>
      <c r="H374" s="91">
        <v>2.3828523102237074</v>
      </c>
      <c r="I374" s="89">
        <v>2.0978367699999998</v>
      </c>
      <c r="J374" s="90">
        <v>2.3096799190000001</v>
      </c>
      <c r="K374" s="91">
        <v>6.0855149109867357</v>
      </c>
      <c r="L374" s="89">
        <v>2.6490960000000001E-2</v>
      </c>
      <c r="M374" s="90">
        <v>6.4828637999999994E-2</v>
      </c>
      <c r="N374" s="91">
        <v>4.3582908322496894E-2</v>
      </c>
      <c r="O374" s="89">
        <v>4.1330745187436679E-2</v>
      </c>
      <c r="P374" s="90">
        <v>7.670664251941911E-2</v>
      </c>
      <c r="Q374" s="91">
        <v>6.9462368198275892E-2</v>
      </c>
      <c r="R374" s="89">
        <v>3.4852183890577509E-2</v>
      </c>
      <c r="S374" s="90">
        <v>4.2167364741641337E-2</v>
      </c>
      <c r="T374" s="91">
        <v>3.9680462695935115E-2</v>
      </c>
      <c r="U374" s="89">
        <v>1.08001008E-2</v>
      </c>
      <c r="V374" s="90">
        <v>2.2915405095000001E-2</v>
      </c>
      <c r="W374" s="91">
        <v>1.934178247262159E-2</v>
      </c>
      <c r="X374" s="89">
        <v>7.432456E-4</v>
      </c>
      <c r="Y374" s="90">
        <v>3.780868905E-3</v>
      </c>
      <c r="Z374" s="91">
        <v>1.4879471811727414E-3</v>
      </c>
      <c r="AA374" s="89">
        <v>8.2208564999999997E-2</v>
      </c>
      <c r="AB374" s="90">
        <v>9.7932013535000001E-2</v>
      </c>
      <c r="AC374" s="91">
        <v>0.10644789335834569</v>
      </c>
      <c r="AD374" s="89">
        <v>1.07013499E-2</v>
      </c>
      <c r="AE374" s="90">
        <v>1.2395321605000001E-2</v>
      </c>
      <c r="AF374" s="91">
        <v>1.3431501074469328E-2</v>
      </c>
      <c r="AG374" s="89">
        <v>1.6197035299999999E-2</v>
      </c>
      <c r="AH374" s="90">
        <v>6.2477812270000002E-2</v>
      </c>
      <c r="AI374" s="91">
        <v>2.8426238207817565E-2</v>
      </c>
      <c r="AJ374" s="92">
        <v>0</v>
      </c>
      <c r="AK374" s="93">
        <v>0</v>
      </c>
      <c r="AL374" s="93">
        <v>0</v>
      </c>
    </row>
    <row r="375" spans="1:38" ht="13" x14ac:dyDescent="0.3">
      <c r="A375" s="71">
        <v>1984</v>
      </c>
      <c r="B375" s="718">
        <v>10</v>
      </c>
      <c r="C375" s="89">
        <v>20.619492300000001</v>
      </c>
      <c r="D375" s="90">
        <v>41.246235457499999</v>
      </c>
      <c r="E375" s="91">
        <v>27.952728932913878</v>
      </c>
      <c r="F375" s="89">
        <v>2.1463401499999999</v>
      </c>
      <c r="G375" s="90">
        <v>3.2792008044999998</v>
      </c>
      <c r="H375" s="91">
        <v>2.3998511058312486</v>
      </c>
      <c r="I375" s="89">
        <v>2.1992853600000002</v>
      </c>
      <c r="J375" s="90">
        <v>2.335807607</v>
      </c>
      <c r="K375" s="91">
        <v>6.1044013675832449</v>
      </c>
      <c r="L375" s="89">
        <v>2.6474939999999999E-2</v>
      </c>
      <c r="M375" s="90">
        <v>6.4828637999999994E-2</v>
      </c>
      <c r="N375" s="91">
        <v>5.1877047629189835E-2</v>
      </c>
      <c r="O375" s="89">
        <v>4.1330745187436679E-2</v>
      </c>
      <c r="P375" s="90">
        <v>7.670664251941911E-2</v>
      </c>
      <c r="Q375" s="91">
        <v>7.0469285362595155E-2</v>
      </c>
      <c r="R375" s="89">
        <v>3.4852183890577509E-2</v>
      </c>
      <c r="S375" s="90">
        <v>4.2167364741641337E-2</v>
      </c>
      <c r="T375" s="91">
        <v>4.0499575889673026E-2</v>
      </c>
      <c r="U375" s="89">
        <v>1.1559146100000001E-2</v>
      </c>
      <c r="V375" s="90">
        <v>2.4240458480000001E-2</v>
      </c>
      <c r="W375" s="91">
        <v>1.9441048112363926E-2</v>
      </c>
      <c r="X375" s="89">
        <v>7.9820870000000003E-4</v>
      </c>
      <c r="Y375" s="90">
        <v>3.9389811350000001E-3</v>
      </c>
      <c r="Z375" s="91">
        <v>1.4985624117075931E-3</v>
      </c>
      <c r="AA375" s="89">
        <v>8.8903306700000004E-2</v>
      </c>
      <c r="AB375" s="90">
        <v>0.10456908259</v>
      </c>
      <c r="AC375" s="91">
        <v>0.10690938211803611</v>
      </c>
      <c r="AD375" s="89">
        <v>1.1750352E-2</v>
      </c>
      <c r="AE375" s="90">
        <v>1.3238702385E-2</v>
      </c>
      <c r="AF375" s="91">
        <v>1.349030037441349E-2</v>
      </c>
      <c r="AG375" s="89">
        <v>1.7019942900000001E-2</v>
      </c>
      <c r="AH375" s="90">
        <v>6.5697282900000001E-2</v>
      </c>
      <c r="AI375" s="91">
        <v>2.8638435132593915E-2</v>
      </c>
      <c r="AJ375" s="92">
        <v>0</v>
      </c>
      <c r="AK375" s="93">
        <v>0</v>
      </c>
      <c r="AL375" s="93">
        <v>0</v>
      </c>
    </row>
    <row r="376" spans="1:38" ht="13" x14ac:dyDescent="0.3">
      <c r="A376" s="71">
        <v>1984</v>
      </c>
      <c r="B376" s="718">
        <v>11</v>
      </c>
      <c r="C376" s="89">
        <v>21.50793835</v>
      </c>
      <c r="D376" s="90">
        <v>42.946630087000003</v>
      </c>
      <c r="E376" s="91">
        <v>39.033795586210658</v>
      </c>
      <c r="F376" s="89">
        <v>2.40369571</v>
      </c>
      <c r="G376" s="90">
        <v>3.5698632254999998</v>
      </c>
      <c r="H376" s="91">
        <v>3.08047269439257</v>
      </c>
      <c r="I376" s="89">
        <v>2.27380805</v>
      </c>
      <c r="J376" s="90">
        <v>2.3376860575</v>
      </c>
      <c r="K376" s="91">
        <v>6.8974528610569648</v>
      </c>
      <c r="L376" s="89">
        <v>2.6474939999999999E-2</v>
      </c>
      <c r="M376" s="90">
        <v>6.4828637999999994E-2</v>
      </c>
      <c r="N376" s="91">
        <v>6.0533016334808246E-2</v>
      </c>
      <c r="O376" s="89">
        <v>4.1330745187436679E-2</v>
      </c>
      <c r="P376" s="90">
        <v>7.670664251941911E-2</v>
      </c>
      <c r="Q376" s="91">
        <v>0.10532859784717585</v>
      </c>
      <c r="R376" s="89">
        <v>3.4852183890577509E-2</v>
      </c>
      <c r="S376" s="90">
        <v>4.2167364741641337E-2</v>
      </c>
      <c r="T376" s="91">
        <v>7.2817382532953473E-2</v>
      </c>
      <c r="U376" s="89">
        <v>1.22374743E-2</v>
      </c>
      <c r="V376" s="90">
        <v>2.5409372690000001E-2</v>
      </c>
      <c r="W376" s="91">
        <v>2.4960915291049282E-2</v>
      </c>
      <c r="X376" s="89">
        <v>8.4909229999999996E-4</v>
      </c>
      <c r="Y376" s="90">
        <v>4.070463935E-3</v>
      </c>
      <c r="Z376" s="91">
        <v>1.9235640099417039E-3</v>
      </c>
      <c r="AA376" s="89">
        <v>9.5321128800000002E-2</v>
      </c>
      <c r="AB376" s="90">
        <v>0.11083175171</v>
      </c>
      <c r="AC376" s="91">
        <v>0.13644728670547024</v>
      </c>
      <c r="AD376" s="89">
        <v>1.27468637E-2</v>
      </c>
      <c r="AE376" s="90">
        <v>1.40117578E-2</v>
      </c>
      <c r="AF376" s="91">
        <v>1.7229818386699562E-2</v>
      </c>
      <c r="AG376" s="89">
        <v>1.7692392500000001E-2</v>
      </c>
      <c r="AH376" s="90">
        <v>6.8477525930000005E-2</v>
      </c>
      <c r="AI376" s="91">
        <v>3.6730292298814533E-2</v>
      </c>
      <c r="AJ376" s="92">
        <v>0</v>
      </c>
      <c r="AK376" s="93">
        <v>0</v>
      </c>
      <c r="AL376" s="93">
        <v>0</v>
      </c>
    </row>
    <row r="377" spans="1:38" ht="13" x14ac:dyDescent="0.3">
      <c r="A377" s="71">
        <v>1984</v>
      </c>
      <c r="B377" s="718">
        <v>12</v>
      </c>
      <c r="C377" s="89">
        <v>22.34316329</v>
      </c>
      <c r="D377" s="90">
        <v>45.129452539500001</v>
      </c>
      <c r="E377" s="91">
        <v>39.729378002838303</v>
      </c>
      <c r="F377" s="89">
        <v>2.68933183</v>
      </c>
      <c r="G377" s="90">
        <v>3.9362212704999999</v>
      </c>
      <c r="H377" s="91">
        <v>3.1050031895326433</v>
      </c>
      <c r="I377" s="89">
        <v>2.3513064799999999</v>
      </c>
      <c r="J377" s="90">
        <v>2.3419111789999998</v>
      </c>
      <c r="K377" s="91">
        <v>6.9237489443905265</v>
      </c>
      <c r="L377" s="89">
        <v>2.6474939999999999E-2</v>
      </c>
      <c r="M377" s="90">
        <v>6.4828637999999994E-2</v>
      </c>
      <c r="N377" s="91">
        <v>6.1157078189285709E-2</v>
      </c>
      <c r="O377" s="89">
        <v>4.1330745187436679E-2</v>
      </c>
      <c r="P377" s="90">
        <v>7.670664251941911E-2</v>
      </c>
      <c r="Q377" s="91">
        <v>0.10688555103416357</v>
      </c>
      <c r="R377" s="89">
        <v>3.4852183890577509E-2</v>
      </c>
      <c r="S377" s="90">
        <v>4.2167364741641337E-2</v>
      </c>
      <c r="T377" s="91">
        <v>7.5432250059359218E-2</v>
      </c>
      <c r="U377" s="89">
        <v>1.29078691E-2</v>
      </c>
      <c r="V377" s="90">
        <v>2.6678175455000001E-2</v>
      </c>
      <c r="W377" s="91">
        <v>2.5411865936776131E-2</v>
      </c>
      <c r="X377" s="89">
        <v>8.9934749999999995E-4</v>
      </c>
      <c r="Y377" s="90">
        <v>4.2035725099999997E-3</v>
      </c>
      <c r="Z377" s="91">
        <v>1.9389075166834989E-3</v>
      </c>
      <c r="AA377" s="89">
        <v>0.1019032544</v>
      </c>
      <c r="AB377" s="90">
        <v>0.117703299515</v>
      </c>
      <c r="AC377" s="91">
        <v>0.13501590499022351</v>
      </c>
      <c r="AD377" s="89">
        <v>1.37597781E-2</v>
      </c>
      <c r="AE377" s="90">
        <v>1.4847549355E-2</v>
      </c>
      <c r="AF377" s="91">
        <v>1.7554171722686824E-2</v>
      </c>
      <c r="AG377" s="89">
        <v>1.8325114199999999E-2</v>
      </c>
      <c r="AH377" s="90">
        <v>7.1457375175000004E-2</v>
      </c>
      <c r="AI377" s="91">
        <v>3.760103706313523E-2</v>
      </c>
      <c r="AJ377" s="92">
        <v>0</v>
      </c>
      <c r="AK377" s="93">
        <v>0</v>
      </c>
      <c r="AL377" s="93">
        <v>0</v>
      </c>
    </row>
    <row r="378" spans="1:38" ht="13" x14ac:dyDescent="0.3">
      <c r="A378" s="71">
        <v>1984</v>
      </c>
      <c r="B378" s="718">
        <v>13</v>
      </c>
      <c r="C378" s="89">
        <v>23.216359019999999</v>
      </c>
      <c r="D378" s="90">
        <v>47.254079333</v>
      </c>
      <c r="E378" s="91">
        <v>40.940823567329943</v>
      </c>
      <c r="F378" s="89">
        <v>2.98833883</v>
      </c>
      <c r="G378" s="90">
        <v>4.2622093420000002</v>
      </c>
      <c r="H378" s="91">
        <v>3.1820425917511175</v>
      </c>
      <c r="I378" s="89">
        <v>2.4445983</v>
      </c>
      <c r="J378" s="90">
        <v>2.3698632315000001</v>
      </c>
      <c r="K378" s="91">
        <v>7.0101318175597838</v>
      </c>
      <c r="L378" s="89">
        <v>2.6474939999999999E-2</v>
      </c>
      <c r="M378" s="90">
        <v>6.4828637999999994E-2</v>
      </c>
      <c r="N378" s="91">
        <v>6.2177929140107176E-2</v>
      </c>
      <c r="O378" s="89">
        <v>4.1330745187436679E-2</v>
      </c>
      <c r="P378" s="90">
        <v>7.670664251941911E-2</v>
      </c>
      <c r="Q378" s="91">
        <v>0.11047711730299797</v>
      </c>
      <c r="R378" s="89">
        <v>3.4852183890577509E-2</v>
      </c>
      <c r="S378" s="90">
        <v>4.2167364741641337E-2</v>
      </c>
      <c r="T378" s="91">
        <v>7.9143237945282205E-2</v>
      </c>
      <c r="U378" s="89">
        <v>1.3606650600000001E-2</v>
      </c>
      <c r="V378" s="90">
        <v>2.7893075775000001E-2</v>
      </c>
      <c r="W378" s="91">
        <v>2.5997907001933825E-2</v>
      </c>
      <c r="X378" s="89">
        <v>9.5196989999999997E-4</v>
      </c>
      <c r="Y378" s="90">
        <v>4.342336005E-3</v>
      </c>
      <c r="Z378" s="91">
        <v>1.987008194988957E-3</v>
      </c>
      <c r="AA378" s="89">
        <v>0.1088044261</v>
      </c>
      <c r="AB378" s="90">
        <v>0.12442669113</v>
      </c>
      <c r="AC378" s="91">
        <v>0.13802215051093192</v>
      </c>
      <c r="AD378" s="89">
        <v>1.4828471100000001E-2</v>
      </c>
      <c r="AE378" s="90">
        <v>1.5668699104999999E-2</v>
      </c>
      <c r="AF378" s="91">
        <v>1.7942607205883903E-2</v>
      </c>
      <c r="AG378" s="89">
        <v>1.89713278E-2</v>
      </c>
      <c r="AH378" s="90">
        <v>7.4336073840000003E-2</v>
      </c>
      <c r="AI378" s="91">
        <v>3.8536324777292859E-2</v>
      </c>
      <c r="AJ378" s="92">
        <v>0</v>
      </c>
      <c r="AK378" s="93">
        <v>0</v>
      </c>
      <c r="AL378" s="93">
        <v>0</v>
      </c>
    </row>
    <row r="379" spans="1:38" ht="13" x14ac:dyDescent="0.3">
      <c r="A379" s="71">
        <v>1984</v>
      </c>
      <c r="B379" s="718">
        <v>14</v>
      </c>
      <c r="C379" s="89">
        <v>24.050964010000001</v>
      </c>
      <c r="D379" s="90">
        <v>49.361924064</v>
      </c>
      <c r="E379" s="91">
        <v>41.375240975243955</v>
      </c>
      <c r="F379" s="89">
        <v>3.2197926099999998</v>
      </c>
      <c r="G379" s="90">
        <v>4.5249730750000001</v>
      </c>
      <c r="H379" s="91">
        <v>3.2093680228876069</v>
      </c>
      <c r="I379" s="89">
        <v>2.5378499799999998</v>
      </c>
      <c r="J379" s="90">
        <v>2.3999755789999999</v>
      </c>
      <c r="K379" s="91">
        <v>7.0432101585338573</v>
      </c>
      <c r="L379" s="89">
        <v>2.6474939999999999E-2</v>
      </c>
      <c r="M379" s="90">
        <v>6.4828637999999994E-2</v>
      </c>
      <c r="N379" s="91">
        <v>6.2543530249513993E-2</v>
      </c>
      <c r="O379" s="89">
        <v>4.1330745187436679E-2</v>
      </c>
      <c r="P379" s="90">
        <v>7.670664251941911E-2</v>
      </c>
      <c r="Q379" s="91">
        <v>0.11155784303840544</v>
      </c>
      <c r="R379" s="89">
        <v>3.4852183890577509E-2</v>
      </c>
      <c r="S379" s="90">
        <v>4.2167364741641337E-2</v>
      </c>
      <c r="T379" s="91">
        <v>8.0427330902995489E-2</v>
      </c>
      <c r="U379" s="89">
        <v>1.4289477700000001E-2</v>
      </c>
      <c r="V379" s="90">
        <v>2.9095992979999999E-2</v>
      </c>
      <c r="W379" s="91">
        <v>2.6171010974330219E-2</v>
      </c>
      <c r="X379" s="89">
        <v>1.0044912E-3</v>
      </c>
      <c r="Y379" s="90">
        <v>4.4765940700000001E-3</v>
      </c>
      <c r="Z379" s="91">
        <v>2.004072223254993E-3</v>
      </c>
      <c r="AA379" s="89">
        <v>0.1148636668</v>
      </c>
      <c r="AB379" s="90">
        <v>0.13044412053000001</v>
      </c>
      <c r="AC379" s="91">
        <v>0.13889766192887326</v>
      </c>
      <c r="AD379" s="89">
        <v>1.59039903E-2</v>
      </c>
      <c r="AE379" s="90">
        <v>1.6491720710000001E-2</v>
      </c>
      <c r="AF379" s="91">
        <v>1.8052964928145392E-2</v>
      </c>
      <c r="AG379" s="89">
        <v>1.95713065E-2</v>
      </c>
      <c r="AH379" s="90">
        <v>7.7161721454999999E-2</v>
      </c>
      <c r="AI379" s="91">
        <v>3.887258812075229E-2</v>
      </c>
      <c r="AJ379" s="92">
        <v>0</v>
      </c>
      <c r="AK379" s="93">
        <v>0</v>
      </c>
      <c r="AL379" s="93">
        <v>0</v>
      </c>
    </row>
    <row r="380" spans="1:38" ht="13" x14ac:dyDescent="0.3">
      <c r="A380" s="71">
        <v>1984</v>
      </c>
      <c r="B380" s="718">
        <v>15</v>
      </c>
      <c r="C380" s="89">
        <v>25.114334360000001</v>
      </c>
      <c r="D380" s="90">
        <v>51.787069110499999</v>
      </c>
      <c r="E380" s="91">
        <v>42.286681631780098</v>
      </c>
      <c r="F380" s="89">
        <v>3.5216360299999998</v>
      </c>
      <c r="G380" s="90">
        <v>4.8589903024999996</v>
      </c>
      <c r="H380" s="91">
        <v>3.2689241670463738</v>
      </c>
      <c r="I380" s="89">
        <v>2.6290852999999998</v>
      </c>
      <c r="J380" s="90">
        <v>2.4318407639999999</v>
      </c>
      <c r="K380" s="91">
        <v>7.1109754328383197</v>
      </c>
      <c r="L380" s="89">
        <v>2.6474939999999999E-2</v>
      </c>
      <c r="M380" s="90">
        <v>6.4828637999999994E-2</v>
      </c>
      <c r="N380" s="91">
        <v>8.1646709584809365E-2</v>
      </c>
      <c r="O380" s="89">
        <v>4.1330745187436679E-2</v>
      </c>
      <c r="P380" s="90">
        <v>7.670664251941911E-2</v>
      </c>
      <c r="Q380" s="91">
        <v>0.11102538353527559</v>
      </c>
      <c r="R380" s="89">
        <v>3.4852183890577509E-2</v>
      </c>
      <c r="S380" s="90">
        <v>4.2167364741641337E-2</v>
      </c>
      <c r="T380" s="91">
        <v>8.3042375324300949E-2</v>
      </c>
      <c r="U380" s="89">
        <v>1.50771689E-2</v>
      </c>
      <c r="V380" s="90">
        <v>3.0539261185E-2</v>
      </c>
      <c r="W380" s="91">
        <v>2.6497113047359563E-2</v>
      </c>
      <c r="X380" s="89">
        <v>1.0638771E-3</v>
      </c>
      <c r="Y380" s="90">
        <v>4.6223715699999996E-3</v>
      </c>
      <c r="Z380" s="91">
        <v>2.0412785501074029E-3</v>
      </c>
      <c r="AA380" s="89">
        <v>0.1222290809</v>
      </c>
      <c r="AB380" s="90">
        <v>0.13801248228999999</v>
      </c>
      <c r="AC380" s="91">
        <v>0.14119143789694902</v>
      </c>
      <c r="AD380" s="89">
        <v>1.71197589E-2</v>
      </c>
      <c r="AE380" s="90">
        <v>1.7455821220000001E-2</v>
      </c>
      <c r="AF380" s="91">
        <v>1.8374851542231188E-2</v>
      </c>
      <c r="AG380" s="89">
        <v>2.0287794800000002E-2</v>
      </c>
      <c r="AH380" s="90">
        <v>8.0514944369999994E-2</v>
      </c>
      <c r="AI380" s="91">
        <v>3.9574278726787482E-2</v>
      </c>
      <c r="AJ380" s="92">
        <v>0</v>
      </c>
      <c r="AK380" s="93">
        <v>0</v>
      </c>
      <c r="AL380" s="93">
        <v>0</v>
      </c>
    </row>
    <row r="381" spans="1:38" ht="13" x14ac:dyDescent="0.3">
      <c r="A381" s="71">
        <v>1984</v>
      </c>
      <c r="B381" s="718">
        <v>16</v>
      </c>
      <c r="C381" s="89">
        <v>26.000042329999999</v>
      </c>
      <c r="D381" s="90">
        <v>53.925123323000001</v>
      </c>
      <c r="E381" s="91">
        <v>42.560657547804169</v>
      </c>
      <c r="F381" s="89">
        <v>3.80665882</v>
      </c>
      <c r="G381" s="90">
        <v>5.1727933229999996</v>
      </c>
      <c r="H381" s="91">
        <v>3.1639027947047698</v>
      </c>
      <c r="I381" s="89">
        <v>2.6983570800000001</v>
      </c>
      <c r="J381" s="90">
        <v>2.463979718</v>
      </c>
      <c r="K381" s="91">
        <v>6.9052415278209711</v>
      </c>
      <c r="L381" s="89">
        <v>2.4689780000000001E-2</v>
      </c>
      <c r="M381" s="90">
        <v>6.2986963000000007E-2</v>
      </c>
      <c r="N381" s="91">
        <v>8.1370678303050573E-2</v>
      </c>
      <c r="O381" s="89">
        <v>4.1330745187436679E-2</v>
      </c>
      <c r="P381" s="90">
        <v>7.670664251941911E-2</v>
      </c>
      <c r="Q381" s="91">
        <v>0.10905065917209497</v>
      </c>
      <c r="R381" s="89">
        <v>3.4852183890577509E-2</v>
      </c>
      <c r="S381" s="90">
        <v>4.2167364741641337E-2</v>
      </c>
      <c r="T381" s="91">
        <v>8.5647299852910266E-2</v>
      </c>
      <c r="U381" s="89">
        <v>1.5864360000000001E-2</v>
      </c>
      <c r="V381" s="90">
        <v>3.1962509945000002E-2</v>
      </c>
      <c r="W381" s="91">
        <v>2.5684289976885901E-2</v>
      </c>
      <c r="X381" s="89">
        <v>1.1249971E-3</v>
      </c>
      <c r="Y381" s="90">
        <v>4.7450611300000004E-3</v>
      </c>
      <c r="Z381" s="91">
        <v>1.9757088884219372E-3</v>
      </c>
      <c r="AA381" s="89">
        <v>0.12943326869999999</v>
      </c>
      <c r="AB381" s="90">
        <v>0.14543680002500001</v>
      </c>
      <c r="AC381" s="91">
        <v>0.13619832611893254</v>
      </c>
      <c r="AD381" s="89">
        <v>1.8360731799999998E-2</v>
      </c>
      <c r="AE381" s="90">
        <v>1.8413909690000001E-2</v>
      </c>
      <c r="AF381" s="91">
        <v>1.8614785038873722E-2</v>
      </c>
      <c r="AG381" s="89">
        <v>2.09785288E-2</v>
      </c>
      <c r="AH381" s="90">
        <v>8.3723572024999998E-2</v>
      </c>
      <c r="AI381" s="91">
        <v>3.9424018701407861E-2</v>
      </c>
      <c r="AJ381" s="92">
        <v>0</v>
      </c>
      <c r="AK381" s="93">
        <v>0</v>
      </c>
      <c r="AL381" s="93">
        <v>0</v>
      </c>
    </row>
    <row r="382" spans="1:38" ht="13" x14ac:dyDescent="0.3">
      <c r="A382" s="71">
        <v>1984</v>
      </c>
      <c r="B382" s="718">
        <v>17</v>
      </c>
      <c r="C382" s="89">
        <v>27.046805259999999</v>
      </c>
      <c r="D382" s="90">
        <v>56.448825173499998</v>
      </c>
      <c r="E382" s="91">
        <v>42.927240526528784</v>
      </c>
      <c r="F382" s="89">
        <v>4.0796547099999998</v>
      </c>
      <c r="G382" s="90">
        <v>5.4924907855000002</v>
      </c>
      <c r="H382" s="91">
        <v>3.0623884369549805</v>
      </c>
      <c r="I382" s="89">
        <v>2.7847309999999998</v>
      </c>
      <c r="J382" s="90">
        <v>2.5002300059999998</v>
      </c>
      <c r="K382" s="91">
        <v>6.6994153556145291</v>
      </c>
      <c r="L382" s="89">
        <v>2.4605789999999999E-2</v>
      </c>
      <c r="M382" s="90">
        <v>6.2913047E-2</v>
      </c>
      <c r="N382" s="91">
        <v>8.1252943793285029E-2</v>
      </c>
      <c r="O382" s="89">
        <v>4.1330745187436679E-2</v>
      </c>
      <c r="P382" s="90">
        <v>7.670664251941911E-2</v>
      </c>
      <c r="Q382" s="91">
        <v>0.10762574036532499</v>
      </c>
      <c r="R382" s="89">
        <v>3.4852183890577509E-2</v>
      </c>
      <c r="S382" s="90">
        <v>4.2167364741641337E-2</v>
      </c>
      <c r="T382" s="91">
        <v>8.8776176476497257E-2</v>
      </c>
      <c r="U382" s="89">
        <v>1.6674494200000001E-2</v>
      </c>
      <c r="V382" s="90">
        <v>3.354753848E-2</v>
      </c>
      <c r="W382" s="91">
        <v>2.4866421640145377E-2</v>
      </c>
      <c r="X382" s="89">
        <v>1.187282E-3</v>
      </c>
      <c r="Y382" s="90">
        <v>4.8930149899999997E-3</v>
      </c>
      <c r="Z382" s="91">
        <v>1.9122874095560819E-3</v>
      </c>
      <c r="AA382" s="89">
        <v>0.13657273040000001</v>
      </c>
      <c r="AB382" s="90">
        <v>0.15331588455</v>
      </c>
      <c r="AC382" s="91">
        <v>0.1316575202270055</v>
      </c>
      <c r="AD382" s="89">
        <v>1.9652773700000001E-2</v>
      </c>
      <c r="AE382" s="90">
        <v>1.9476078535E-2</v>
      </c>
      <c r="AF382" s="91">
        <v>1.8890856207205667E-2</v>
      </c>
      <c r="AG382" s="89">
        <v>2.16722146E-2</v>
      </c>
      <c r="AH382" s="90">
        <v>8.7349775434999999E-2</v>
      </c>
      <c r="AI382" s="91">
        <v>3.9101039357634128E-2</v>
      </c>
      <c r="AJ382" s="92">
        <v>0</v>
      </c>
      <c r="AK382" s="93">
        <v>0</v>
      </c>
      <c r="AL382" s="93">
        <v>0</v>
      </c>
    </row>
    <row r="383" spans="1:38" ht="13" x14ac:dyDescent="0.3">
      <c r="A383" s="71">
        <v>1984</v>
      </c>
      <c r="B383" s="718">
        <v>18</v>
      </c>
      <c r="C383" s="89">
        <v>27.982441690000002</v>
      </c>
      <c r="D383" s="90">
        <v>58.901752740500001</v>
      </c>
      <c r="E383" s="91">
        <v>43.674412229344718</v>
      </c>
      <c r="F383" s="89">
        <v>4.3315634599999999</v>
      </c>
      <c r="G383" s="90">
        <v>5.8021140630000003</v>
      </c>
      <c r="H383" s="91">
        <v>3.0707550999396194</v>
      </c>
      <c r="I383" s="89">
        <v>2.85696679</v>
      </c>
      <c r="J383" s="90">
        <v>2.5375965804999998</v>
      </c>
      <c r="K383" s="91">
        <v>6.7371473390815027</v>
      </c>
      <c r="L383" s="89">
        <v>2.3728829999999999E-2</v>
      </c>
      <c r="M383" s="90">
        <v>6.1992604E-2</v>
      </c>
      <c r="N383" s="91">
        <v>8.225906449308458E-2</v>
      </c>
      <c r="O383" s="89">
        <v>4.1330745187436679E-2</v>
      </c>
      <c r="P383" s="90">
        <v>7.670664251941911E-2</v>
      </c>
      <c r="Q383" s="91">
        <v>0.10871938507935862</v>
      </c>
      <c r="R383" s="89">
        <v>3.4852183890577509E-2</v>
      </c>
      <c r="S383" s="90">
        <v>4.2167364741641337E-2</v>
      </c>
      <c r="T383" s="91">
        <v>9.221275872387022E-2</v>
      </c>
      <c r="U383" s="89">
        <v>1.7496457199999999E-2</v>
      </c>
      <c r="V383" s="90">
        <v>3.5193162724999998E-2</v>
      </c>
      <c r="W383" s="91">
        <v>2.6369876331625578E-2</v>
      </c>
      <c r="X383" s="89">
        <v>1.2502463000000001E-3</v>
      </c>
      <c r="Y383" s="90">
        <v>5.0315252200000002E-3</v>
      </c>
      <c r="Z383" s="91">
        <v>1.9175308822378064E-3</v>
      </c>
      <c r="AA383" s="89">
        <v>0.14355456129999999</v>
      </c>
      <c r="AB383" s="90">
        <v>0.16131548264500001</v>
      </c>
      <c r="AC383" s="91">
        <v>0.1297125115158197</v>
      </c>
      <c r="AD383" s="89">
        <v>2.0981353300000002E-2</v>
      </c>
      <c r="AE383" s="90">
        <v>2.057919569E-2</v>
      </c>
      <c r="AF383" s="91">
        <v>1.8702377272732149E-2</v>
      </c>
      <c r="AG383" s="89">
        <v>2.23552968E-2</v>
      </c>
      <c r="AH383" s="90">
        <v>9.1053563404999996E-2</v>
      </c>
      <c r="AI383" s="91">
        <v>3.9483280209520882E-2</v>
      </c>
      <c r="AJ383" s="92">
        <v>0</v>
      </c>
      <c r="AK383" s="93">
        <v>0</v>
      </c>
      <c r="AL383" s="93">
        <v>0</v>
      </c>
    </row>
    <row r="384" spans="1:38" ht="13" x14ac:dyDescent="0.3">
      <c r="A384" s="71">
        <v>1984</v>
      </c>
      <c r="B384" s="718">
        <v>19</v>
      </c>
      <c r="C384" s="89">
        <v>28.94859898</v>
      </c>
      <c r="D384" s="90">
        <v>61.494475909000002</v>
      </c>
      <c r="E384" s="91">
        <v>44.34714483881833</v>
      </c>
      <c r="F384" s="89">
        <v>4.5675198699999999</v>
      </c>
      <c r="G384" s="90">
        <v>6.112463644</v>
      </c>
      <c r="H384" s="91">
        <v>3.0616560566421915</v>
      </c>
      <c r="I384" s="89">
        <v>2.9293211399999999</v>
      </c>
      <c r="J384" s="90">
        <v>2.5787429199999998</v>
      </c>
      <c r="K384" s="91">
        <v>6.6175703774188639</v>
      </c>
      <c r="L384" s="89">
        <v>2.2854840000000001E-2</v>
      </c>
      <c r="M384" s="90">
        <v>6.1038222500000003E-2</v>
      </c>
      <c r="N384" s="91">
        <v>8.2772092028950903E-2</v>
      </c>
      <c r="O384" s="89">
        <v>4.1330745187436679E-2</v>
      </c>
      <c r="P384" s="90">
        <v>7.670664251941911E-2</v>
      </c>
      <c r="Q384" s="91">
        <v>0.11035935385909679</v>
      </c>
      <c r="R384" s="89">
        <v>3.4852183890577509E-2</v>
      </c>
      <c r="S384" s="90">
        <v>4.2167364741641337E-2</v>
      </c>
      <c r="T384" s="91">
        <v>9.5237413279228619E-2</v>
      </c>
      <c r="U384" s="89">
        <v>1.8340133000000002E-2</v>
      </c>
      <c r="V384" s="90">
        <v>3.6964480209999998E-2</v>
      </c>
      <c r="W384" s="91">
        <v>2.518388488682707E-2</v>
      </c>
      <c r="X384" s="89">
        <v>1.3163959E-3</v>
      </c>
      <c r="Y384" s="90">
        <v>5.1747258049999996E-3</v>
      </c>
      <c r="Z384" s="91">
        <v>1.9118300314825312E-3</v>
      </c>
      <c r="AA384" s="89">
        <v>0.15047077</v>
      </c>
      <c r="AB384" s="90">
        <v>0.16970168033999999</v>
      </c>
      <c r="AC384" s="91">
        <v>0.12947772314307593</v>
      </c>
      <c r="AD384" s="89">
        <v>2.2360113800000001E-2</v>
      </c>
      <c r="AE384" s="90">
        <v>2.1761611984999998E-2</v>
      </c>
      <c r="AF384" s="91">
        <v>1.8209920442792755E-2</v>
      </c>
      <c r="AG384" s="89">
        <v>2.3044539700000002E-2</v>
      </c>
      <c r="AH384" s="90">
        <v>9.5016067100000004E-2</v>
      </c>
      <c r="AI384" s="91">
        <v>3.9479788622426536E-2</v>
      </c>
      <c r="AJ384" s="92">
        <v>0</v>
      </c>
      <c r="AK384" s="93">
        <v>0</v>
      </c>
      <c r="AL384" s="93">
        <v>0</v>
      </c>
    </row>
    <row r="385" spans="1:38" ht="13" x14ac:dyDescent="0.3">
      <c r="A385" s="71">
        <v>1984</v>
      </c>
      <c r="B385" s="718">
        <v>20</v>
      </c>
      <c r="C385" s="89">
        <v>29.121658400000001</v>
      </c>
      <c r="D385" s="90">
        <v>62.7376131125</v>
      </c>
      <c r="E385" s="91">
        <v>44.379715380294073</v>
      </c>
      <c r="F385" s="89">
        <v>4.7651821999999999</v>
      </c>
      <c r="G385" s="90">
        <v>6.3689543500000001</v>
      </c>
      <c r="H385" s="91">
        <v>3.1800080743666341</v>
      </c>
      <c r="I385" s="89">
        <v>2.9198964799999998</v>
      </c>
      <c r="J385" s="90">
        <v>2.6127753920000001</v>
      </c>
      <c r="K385" s="91">
        <v>6.8171855540991162</v>
      </c>
      <c r="L385" s="89">
        <v>1.6709359999999999E-2</v>
      </c>
      <c r="M385" s="90">
        <v>5.4656336E-2</v>
      </c>
      <c r="N385" s="91">
        <v>0.10933590819614594</v>
      </c>
      <c r="O385" s="89">
        <v>4.1330745187436679E-2</v>
      </c>
      <c r="P385" s="90">
        <v>7.670664251941911E-2</v>
      </c>
      <c r="Q385" s="91">
        <v>9.8496493835135174E-2</v>
      </c>
      <c r="R385" s="89">
        <v>3.4852183890577509E-2</v>
      </c>
      <c r="S385" s="90">
        <v>4.2167364741641337E-2</v>
      </c>
      <c r="T385" s="91">
        <v>9.9456165637900745E-2</v>
      </c>
      <c r="U385" s="89">
        <v>1.92159974E-2</v>
      </c>
      <c r="V385" s="90">
        <v>3.8641091840000003E-2</v>
      </c>
      <c r="W385" s="91">
        <v>3.2927585300529638E-2</v>
      </c>
      <c r="X385" s="89">
        <v>1.3844670999999999E-3</v>
      </c>
      <c r="Y385" s="90">
        <v>5.20299352E-3</v>
      </c>
      <c r="Z385" s="91">
        <v>1.985762623928643E-3</v>
      </c>
      <c r="AA385" s="89">
        <v>0.1574218023</v>
      </c>
      <c r="AB385" s="90">
        <v>0.177920783655</v>
      </c>
      <c r="AC385" s="91">
        <v>0.12454122204680039</v>
      </c>
      <c r="AD385" s="89">
        <v>2.3800500700000001E-2</v>
      </c>
      <c r="AE385" s="90">
        <v>2.2876505754999998E-2</v>
      </c>
      <c r="AF385" s="91">
        <v>1.8351468383700775E-2</v>
      </c>
      <c r="AG385" s="89">
        <v>2.37487644E-2</v>
      </c>
      <c r="AH385" s="90">
        <v>9.8319904345E-2</v>
      </c>
      <c r="AI385" s="91">
        <v>4.1884192623464801E-2</v>
      </c>
      <c r="AJ385" s="92">
        <v>0</v>
      </c>
      <c r="AK385" s="93">
        <v>0</v>
      </c>
      <c r="AL385" s="93">
        <v>0</v>
      </c>
    </row>
    <row r="386" spans="1:38" ht="13" x14ac:dyDescent="0.3">
      <c r="A386" s="71">
        <v>1984</v>
      </c>
      <c r="B386" s="718">
        <v>21</v>
      </c>
      <c r="C386" s="89">
        <v>29.870350250000001</v>
      </c>
      <c r="D386" s="90">
        <v>65.340408690499999</v>
      </c>
      <c r="E386" s="91">
        <v>43.956762112892527</v>
      </c>
      <c r="F386" s="89">
        <v>4.94785567</v>
      </c>
      <c r="G386" s="90">
        <v>6.6836521084999996</v>
      </c>
      <c r="H386" s="91">
        <v>3.1981239465208731</v>
      </c>
      <c r="I386" s="89">
        <v>2.9750986799999999</v>
      </c>
      <c r="J386" s="90">
        <v>2.6582579454999999</v>
      </c>
      <c r="K386" s="91">
        <v>6.8715616050732375</v>
      </c>
      <c r="L386" s="89">
        <v>1.54112E-2</v>
      </c>
      <c r="M386" s="90">
        <v>5.3324056500000001E-2</v>
      </c>
      <c r="N386" s="91">
        <v>0.10991319553728653</v>
      </c>
      <c r="O386" s="89">
        <v>4.1330745187436679E-2</v>
      </c>
      <c r="P386" s="90">
        <v>7.670664251941911E-2</v>
      </c>
      <c r="Q386" s="91">
        <v>9.879544499941896E-2</v>
      </c>
      <c r="R386" s="89">
        <v>3.4852183890577509E-2</v>
      </c>
      <c r="S386" s="90">
        <v>4.2167364741641337E-2</v>
      </c>
      <c r="T386" s="91">
        <v>0.10075327741978256</v>
      </c>
      <c r="U386" s="89">
        <v>1.9992423400000001E-2</v>
      </c>
      <c r="V386" s="90">
        <v>4.0739593604999999E-2</v>
      </c>
      <c r="W386" s="91">
        <v>3.5941865984522807E-2</v>
      </c>
      <c r="X386" s="89">
        <v>1.4429384999999999E-3</v>
      </c>
      <c r="Y386" s="90">
        <v>5.3297232949999999E-3</v>
      </c>
      <c r="Z386" s="91">
        <v>1.9970740720367522E-3</v>
      </c>
      <c r="AA386" s="89">
        <v>0.16369457139999999</v>
      </c>
      <c r="AB386" s="90">
        <v>0.187618174055</v>
      </c>
      <c r="AC386" s="91">
        <v>0.11897232967744731</v>
      </c>
      <c r="AD386" s="89">
        <v>2.4936755599999999E-2</v>
      </c>
      <c r="AE386" s="90">
        <v>2.4258688024999999E-2</v>
      </c>
      <c r="AF386" s="91">
        <v>1.8213509741642382E-2</v>
      </c>
      <c r="AG386" s="89">
        <v>2.4523333599999999E-2</v>
      </c>
      <c r="AH386" s="90">
        <v>0.102857111625</v>
      </c>
      <c r="AI386" s="91">
        <v>4.2813402640587445E-2</v>
      </c>
      <c r="AJ386" s="92">
        <v>0</v>
      </c>
      <c r="AK386" s="93">
        <v>0</v>
      </c>
      <c r="AL386" s="93">
        <v>0</v>
      </c>
    </row>
    <row r="387" spans="1:38" ht="13" x14ac:dyDescent="0.3">
      <c r="A387" s="71">
        <v>1984</v>
      </c>
      <c r="B387" s="718">
        <v>22</v>
      </c>
      <c r="C387" s="89">
        <v>29.48184577</v>
      </c>
      <c r="D387" s="90">
        <v>66.567698492999995</v>
      </c>
      <c r="E387" s="91">
        <v>43.668490695078134</v>
      </c>
      <c r="F387" s="89">
        <v>5.0814893799999998</v>
      </c>
      <c r="G387" s="90">
        <v>6.9274405589999999</v>
      </c>
      <c r="H387" s="91">
        <v>3.2247738537876791</v>
      </c>
      <c r="I387" s="89">
        <v>2.98642802</v>
      </c>
      <c r="J387" s="90">
        <v>2.6962072290000001</v>
      </c>
      <c r="K387" s="91">
        <v>6.9441553344351528</v>
      </c>
      <c r="L387" s="89">
        <v>1.27651E-2</v>
      </c>
      <c r="M387" s="90">
        <v>5.0604251500000003E-2</v>
      </c>
      <c r="N387" s="91">
        <v>0.10958062958236164</v>
      </c>
      <c r="O387" s="89">
        <v>4.1330745187436679E-2</v>
      </c>
      <c r="P387" s="90">
        <v>7.670664251941911E-2</v>
      </c>
      <c r="Q387" s="91">
        <v>9.8689634212443186E-2</v>
      </c>
      <c r="R387" s="89">
        <v>3.4852183890577509E-2</v>
      </c>
      <c r="S387" s="90">
        <v>4.2167364741641337E-2</v>
      </c>
      <c r="T387" s="91">
        <v>9.9911258527530591E-2</v>
      </c>
      <c r="U387" s="89">
        <v>2.0571525800000001E-2</v>
      </c>
      <c r="V387" s="90">
        <v>4.2677092835E-2</v>
      </c>
      <c r="W387" s="91">
        <v>3.8626965920307649E-2</v>
      </c>
      <c r="X387" s="89">
        <v>1.4866687E-3</v>
      </c>
      <c r="Y387" s="90">
        <v>5.33250316E-3</v>
      </c>
      <c r="Z387" s="91">
        <v>2.0137131896910787E-3</v>
      </c>
      <c r="AA387" s="89">
        <v>0.16861448670000001</v>
      </c>
      <c r="AB387" s="90">
        <v>0.196983567725</v>
      </c>
      <c r="AC387" s="91">
        <v>0.12167792056630221</v>
      </c>
      <c r="AD387" s="89">
        <v>2.57317294E-2</v>
      </c>
      <c r="AE387" s="90">
        <v>2.5534315179999999E-2</v>
      </c>
      <c r="AF387" s="91">
        <v>1.8080300838536543E-2</v>
      </c>
      <c r="AG387" s="89">
        <v>2.5154785900000001E-2</v>
      </c>
      <c r="AH387" s="90">
        <v>0.106566917495</v>
      </c>
      <c r="AI387" s="91">
        <v>4.2609384230035539E-2</v>
      </c>
      <c r="AJ387" s="92">
        <v>0</v>
      </c>
      <c r="AK387" s="93">
        <v>0</v>
      </c>
      <c r="AL387" s="93">
        <v>0</v>
      </c>
    </row>
    <row r="388" spans="1:38" ht="13" x14ac:dyDescent="0.3">
      <c r="A388" s="71">
        <v>1984</v>
      </c>
      <c r="B388" s="718">
        <v>23</v>
      </c>
      <c r="C388" s="89">
        <v>29.567772049999999</v>
      </c>
      <c r="D388" s="90">
        <v>67.323652863999996</v>
      </c>
      <c r="E388" s="91">
        <v>44.239466944394337</v>
      </c>
      <c r="F388" s="89">
        <v>5.2306247099999998</v>
      </c>
      <c r="G388" s="90">
        <v>7.2825241864999999</v>
      </c>
      <c r="H388" s="91">
        <v>3.2385199244329503</v>
      </c>
      <c r="I388" s="89">
        <v>3.0625835299999999</v>
      </c>
      <c r="J388" s="90">
        <v>2.7550917039999998</v>
      </c>
      <c r="K388" s="91">
        <v>6.9537870947012284</v>
      </c>
      <c r="L388" s="89">
        <v>1.27651E-2</v>
      </c>
      <c r="M388" s="90">
        <v>5.0604251500000003E-2</v>
      </c>
      <c r="N388" s="91">
        <v>0.11048398647952437</v>
      </c>
      <c r="O388" s="89">
        <v>4.1330745187436679E-2</v>
      </c>
      <c r="P388" s="90">
        <v>7.670664251941911E-2</v>
      </c>
      <c r="Q388" s="91">
        <v>9.9878885535374454E-2</v>
      </c>
      <c r="R388" s="89">
        <v>3.4852183890577509E-2</v>
      </c>
      <c r="S388" s="90">
        <v>4.2167364741641337E-2</v>
      </c>
      <c r="T388" s="91">
        <v>0.10226030190820969</v>
      </c>
      <c r="U388" s="89">
        <v>3.12161379E-2</v>
      </c>
      <c r="V388" s="90">
        <v>6.4927063280000002E-2</v>
      </c>
      <c r="W388" s="91">
        <v>3.870085757801707E-2</v>
      </c>
      <c r="X388" s="89">
        <v>1.5413515E-3</v>
      </c>
      <c r="Y388" s="90">
        <v>5.5246731849999996E-3</v>
      </c>
      <c r="Z388" s="91">
        <v>2.0222966761144624E-3</v>
      </c>
      <c r="AA388" s="89">
        <v>0.16968252989999999</v>
      </c>
      <c r="AB388" s="90">
        <v>0.20544814958999999</v>
      </c>
      <c r="AC388" s="91">
        <v>0.11105978344747665</v>
      </c>
      <c r="AD388" s="89">
        <v>2.62205444E-2</v>
      </c>
      <c r="AE388" s="90">
        <v>2.7361980760000001E-2</v>
      </c>
      <c r="AF388" s="91">
        <v>1.8126331394371375E-2</v>
      </c>
      <c r="AG388" s="89">
        <v>2.4466140500000001E-2</v>
      </c>
      <c r="AH388" s="90">
        <v>9.3190022664999997E-2</v>
      </c>
      <c r="AI388" s="91">
        <v>4.2856082913888718E-2</v>
      </c>
      <c r="AJ388" s="92">
        <v>0</v>
      </c>
      <c r="AK388" s="93">
        <v>0</v>
      </c>
      <c r="AL388" s="93">
        <v>0</v>
      </c>
    </row>
    <row r="389" spans="1:38" ht="13" x14ac:dyDescent="0.3">
      <c r="A389" s="71">
        <v>1984</v>
      </c>
      <c r="B389" s="718">
        <v>24</v>
      </c>
      <c r="C389" s="89">
        <v>31.776894899999999</v>
      </c>
      <c r="D389" s="90">
        <v>71.092906020499996</v>
      </c>
      <c r="E389" s="91">
        <v>44.135565845560009</v>
      </c>
      <c r="F389" s="89">
        <v>5.4562225399999997</v>
      </c>
      <c r="G389" s="90">
        <v>7.6596053059999996</v>
      </c>
      <c r="H389" s="91">
        <v>3.2632992914213532</v>
      </c>
      <c r="I389" s="89">
        <v>3.1933526400000001</v>
      </c>
      <c r="J389" s="90">
        <v>3.0374710155</v>
      </c>
      <c r="K389" s="91">
        <v>7.0140315520264211</v>
      </c>
      <c r="L389" s="89">
        <v>1.2662120000000001E-2</v>
      </c>
      <c r="M389" s="90">
        <v>5.0445326999999998E-2</v>
      </c>
      <c r="N389" s="91">
        <v>0.11078730112127996</v>
      </c>
      <c r="O389" s="89">
        <v>4.1330745187436679E-2</v>
      </c>
      <c r="P389" s="90">
        <v>7.670664251941911E-2</v>
      </c>
      <c r="Q389" s="91">
        <v>0.10038738749745661</v>
      </c>
      <c r="R389" s="89">
        <v>3.4852183890577509E-2</v>
      </c>
      <c r="S389" s="90">
        <v>4.2167364741641337E-2</v>
      </c>
      <c r="T389" s="91">
        <v>0.10291506877380979</v>
      </c>
      <c r="U389" s="89">
        <v>3.26811979E-2</v>
      </c>
      <c r="V389" s="90">
        <v>6.9226675710000005E-2</v>
      </c>
      <c r="W389" s="91">
        <v>4.0974989932158958E-2</v>
      </c>
      <c r="X389" s="89">
        <v>1.6144961E-3</v>
      </c>
      <c r="Y389" s="90">
        <v>5.8575406599999996E-3</v>
      </c>
      <c r="Z389" s="91">
        <v>2.0377710246360183E-3</v>
      </c>
      <c r="AA389" s="89">
        <v>0.1770826033</v>
      </c>
      <c r="AB389" s="90">
        <v>0.21848216580499999</v>
      </c>
      <c r="AC389" s="91">
        <v>0.10987962010523185</v>
      </c>
      <c r="AD389" s="89">
        <v>2.7516254099999998E-2</v>
      </c>
      <c r="AE389" s="90">
        <v>2.9196559935000001E-2</v>
      </c>
      <c r="AF389" s="91">
        <v>1.8012958169001572E-2</v>
      </c>
      <c r="AG389" s="89">
        <v>2.5535361600000001E-2</v>
      </c>
      <c r="AH389" s="90">
        <v>9.9120410544999996E-2</v>
      </c>
      <c r="AI389" s="91">
        <v>4.3246409340324983E-2</v>
      </c>
      <c r="AJ389" s="92">
        <v>0</v>
      </c>
      <c r="AK389" s="93">
        <v>0</v>
      </c>
      <c r="AL389" s="93">
        <v>0</v>
      </c>
    </row>
    <row r="390" spans="1:38" ht="13" x14ac:dyDescent="0.3">
      <c r="A390" s="71">
        <v>1984</v>
      </c>
      <c r="B390" s="718">
        <v>25</v>
      </c>
      <c r="C390" s="89">
        <v>31.776894899999999</v>
      </c>
      <c r="D390" s="90">
        <v>71.092906020499996</v>
      </c>
      <c r="E390" s="91">
        <v>44.47232433013793</v>
      </c>
      <c r="F390" s="89">
        <v>5.4562225399999997</v>
      </c>
      <c r="G390" s="90">
        <v>7.6596053059999996</v>
      </c>
      <c r="H390" s="91">
        <v>3.2866897968790827</v>
      </c>
      <c r="I390" s="89">
        <v>3.1933526400000001</v>
      </c>
      <c r="J390" s="90">
        <v>3.0374710155</v>
      </c>
      <c r="K390" s="91">
        <v>7.043122816134801</v>
      </c>
      <c r="L390" s="89">
        <v>1.2662120000000001E-2</v>
      </c>
      <c r="M390" s="90">
        <v>5.0445326999999998E-2</v>
      </c>
      <c r="N390" s="91">
        <v>0.11131715660111495</v>
      </c>
      <c r="O390" s="89">
        <v>4.1330745187436679E-2</v>
      </c>
      <c r="P390" s="90">
        <v>7.670664251941911E-2</v>
      </c>
      <c r="Q390" s="91">
        <v>0.10145555857126122</v>
      </c>
      <c r="R390" s="89">
        <v>3.4852183890577509E-2</v>
      </c>
      <c r="S390" s="90">
        <v>4.2167364741641337E-2</v>
      </c>
      <c r="T390" s="91">
        <v>0.10405928752263655</v>
      </c>
      <c r="U390" s="89">
        <v>3.26811979E-2</v>
      </c>
      <c r="V390" s="90">
        <v>6.9226675710000005E-2</v>
      </c>
      <c r="W390" s="91">
        <v>4.1486681761462425E-2</v>
      </c>
      <c r="X390" s="89">
        <v>1.6144961E-3</v>
      </c>
      <c r="Y390" s="90">
        <v>5.8575406599999996E-3</v>
      </c>
      <c r="Z390" s="91">
        <v>2.052355182308794E-3</v>
      </c>
      <c r="AA390" s="89">
        <v>0.1770826033</v>
      </c>
      <c r="AB390" s="90">
        <v>0.21848216580499999</v>
      </c>
      <c r="AC390" s="91">
        <v>0.11022473996107861</v>
      </c>
      <c r="AD390" s="89">
        <v>2.7516254099999998E-2</v>
      </c>
      <c r="AE390" s="90">
        <v>2.9196559935000001E-2</v>
      </c>
      <c r="AF390" s="91">
        <v>1.8061423355526924E-2</v>
      </c>
      <c r="AG390" s="89">
        <v>2.5535361600000001E-2</v>
      </c>
      <c r="AH390" s="90">
        <v>9.9120410544999996E-2</v>
      </c>
      <c r="AI390" s="91">
        <v>4.3556039175893978E-2</v>
      </c>
      <c r="AJ390" s="92">
        <v>0</v>
      </c>
      <c r="AK390" s="93">
        <v>0</v>
      </c>
      <c r="AL390" s="93">
        <v>0</v>
      </c>
    </row>
    <row r="391" spans="1:38" ht="13" x14ac:dyDescent="0.3">
      <c r="A391" s="71">
        <v>1984</v>
      </c>
      <c r="B391" s="718">
        <v>26</v>
      </c>
      <c r="C391" s="89">
        <v>31.776894899999999</v>
      </c>
      <c r="D391" s="90">
        <v>71.092906020499996</v>
      </c>
      <c r="E391" s="91">
        <v>44.707079045784859</v>
      </c>
      <c r="F391" s="89">
        <v>5.4562225399999997</v>
      </c>
      <c r="G391" s="90">
        <v>7.6596053059999996</v>
      </c>
      <c r="H391" s="91">
        <v>3.3014504697174973</v>
      </c>
      <c r="I391" s="89">
        <v>3.1933526400000001</v>
      </c>
      <c r="J391" s="90">
        <v>3.0374710155</v>
      </c>
      <c r="K391" s="91">
        <v>7.0599369282491136</v>
      </c>
      <c r="L391" s="89">
        <v>1.2662120000000001E-2</v>
      </c>
      <c r="M391" s="90">
        <v>5.0445326999999998E-2</v>
      </c>
      <c r="N391" s="91">
        <v>0.11164996418338861</v>
      </c>
      <c r="O391" s="89">
        <v>4.1330745187436679E-2</v>
      </c>
      <c r="P391" s="90">
        <v>7.670664251941911E-2</v>
      </c>
      <c r="Q391" s="91">
        <v>0.10209542221388662</v>
      </c>
      <c r="R391" s="89">
        <v>3.4852183890577509E-2</v>
      </c>
      <c r="S391" s="90">
        <v>4.2167364741641337E-2</v>
      </c>
      <c r="T391" s="91">
        <v>0.10477802489110839</v>
      </c>
      <c r="U391" s="89">
        <v>3.26811979E-2</v>
      </c>
      <c r="V391" s="90">
        <v>6.9226675710000005E-2</v>
      </c>
      <c r="W391" s="91">
        <v>4.17549911683033E-2</v>
      </c>
      <c r="X391" s="89">
        <v>1.6144961E-3</v>
      </c>
      <c r="Y391" s="90">
        <v>5.8575406599999996E-3</v>
      </c>
      <c r="Z391" s="91">
        <v>2.0615648898767202E-3</v>
      </c>
      <c r="AA391" s="89">
        <v>0.1770826033</v>
      </c>
      <c r="AB391" s="90">
        <v>0.21848216580499999</v>
      </c>
      <c r="AC391" s="91">
        <v>0.11070165100941676</v>
      </c>
      <c r="AD391" s="89">
        <v>2.7516254099999998E-2</v>
      </c>
      <c r="AE391" s="90">
        <v>2.9196559935000001E-2</v>
      </c>
      <c r="AF391" s="91">
        <v>1.8138387648501269E-2</v>
      </c>
      <c r="AG391" s="89">
        <v>2.5535361600000001E-2</v>
      </c>
      <c r="AH391" s="90">
        <v>9.9120410544999996E-2</v>
      </c>
      <c r="AI391" s="91">
        <v>4.3762871253177175E-2</v>
      </c>
      <c r="AJ391" s="92">
        <v>0</v>
      </c>
      <c r="AK391" s="93">
        <v>0</v>
      </c>
      <c r="AL391" s="93">
        <v>0</v>
      </c>
    </row>
    <row r="392" spans="1:38" ht="13" x14ac:dyDescent="0.3">
      <c r="A392" s="71">
        <v>1984</v>
      </c>
      <c r="B392" s="718">
        <v>27</v>
      </c>
      <c r="C392" s="89">
        <v>31.776894899999999</v>
      </c>
      <c r="D392" s="90">
        <v>71.092906020499996</v>
      </c>
      <c r="E392" s="91">
        <v>44.892662375893742</v>
      </c>
      <c r="F392" s="89">
        <v>5.4562225399999997</v>
      </c>
      <c r="G392" s="90">
        <v>7.6596053059999996</v>
      </c>
      <c r="H392" s="91">
        <v>3.3136092358055866</v>
      </c>
      <c r="I392" s="89">
        <v>3.1933526400000001</v>
      </c>
      <c r="J392" s="90">
        <v>3.0374710155</v>
      </c>
      <c r="K392" s="91">
        <v>7.0743832187445603</v>
      </c>
      <c r="L392" s="89">
        <v>1.2662120000000001E-2</v>
      </c>
      <c r="M392" s="90">
        <v>5.0445326999999998E-2</v>
      </c>
      <c r="N392" s="91">
        <v>0.11192484635535892</v>
      </c>
      <c r="O392" s="89">
        <v>4.1330745187436679E-2</v>
      </c>
      <c r="P392" s="90">
        <v>7.670664251941911E-2</v>
      </c>
      <c r="Q392" s="91">
        <v>0.1026358517784953</v>
      </c>
      <c r="R392" s="89">
        <v>3.4852183890577509E-2</v>
      </c>
      <c r="S392" s="90">
        <v>4.2167364741641337E-2</v>
      </c>
      <c r="T392" s="91">
        <v>0.10537175665946094</v>
      </c>
      <c r="U392" s="89">
        <v>3.26811979E-2</v>
      </c>
      <c r="V392" s="90">
        <v>6.9226675710000005E-2</v>
      </c>
      <c r="W392" s="91">
        <v>4.2026651578683072E-2</v>
      </c>
      <c r="X392" s="89">
        <v>1.6144961E-3</v>
      </c>
      <c r="Y392" s="90">
        <v>5.8575406599999996E-3</v>
      </c>
      <c r="Z392" s="91">
        <v>2.0691511128335636E-3</v>
      </c>
      <c r="AA392" s="89">
        <v>0.1770826033</v>
      </c>
      <c r="AB392" s="90">
        <v>0.21848216580499999</v>
      </c>
      <c r="AC392" s="91">
        <v>0.11108656140071541</v>
      </c>
      <c r="AD392" s="89">
        <v>2.7516254099999998E-2</v>
      </c>
      <c r="AE392" s="90">
        <v>2.9196559935000001E-2</v>
      </c>
      <c r="AF392" s="91">
        <v>1.8199783478395518E-2</v>
      </c>
      <c r="AG392" s="89">
        <v>2.5535361600000001E-2</v>
      </c>
      <c r="AH392" s="90">
        <v>9.9120410544999996E-2</v>
      </c>
      <c r="AI392" s="91">
        <v>4.3940777273192524E-2</v>
      </c>
      <c r="AJ392" s="92">
        <v>0</v>
      </c>
      <c r="AK392" s="93">
        <v>0</v>
      </c>
      <c r="AL392" s="93">
        <v>0</v>
      </c>
    </row>
    <row r="393" spans="1:38" ht="13" x14ac:dyDescent="0.3">
      <c r="A393" s="71">
        <v>1984</v>
      </c>
      <c r="B393" s="718">
        <v>28</v>
      </c>
      <c r="C393" s="89">
        <v>31.776894899999999</v>
      </c>
      <c r="D393" s="90">
        <v>71.092906020499996</v>
      </c>
      <c r="E393" s="91">
        <v>45.048426629736348</v>
      </c>
      <c r="F393" s="89">
        <v>5.4562225399999997</v>
      </c>
      <c r="G393" s="90">
        <v>7.6596053059999996</v>
      </c>
      <c r="H393" s="91">
        <v>3.3246726212101327</v>
      </c>
      <c r="I393" s="89">
        <v>3.1933526400000001</v>
      </c>
      <c r="J393" s="90">
        <v>3.0374710155</v>
      </c>
      <c r="K393" s="91">
        <v>7.088502013671012</v>
      </c>
      <c r="L393" s="89">
        <v>1.2662120000000001E-2</v>
      </c>
      <c r="M393" s="90">
        <v>5.0445326999999998E-2</v>
      </c>
      <c r="N393" s="91">
        <v>0.11217655920796445</v>
      </c>
      <c r="O393" s="89">
        <v>4.1330745187436679E-2</v>
      </c>
      <c r="P393" s="90">
        <v>7.670664251941911E-2</v>
      </c>
      <c r="Q393" s="91">
        <v>0.10314940337079503</v>
      </c>
      <c r="R393" s="89">
        <v>3.4852183890577509E-2</v>
      </c>
      <c r="S393" s="90">
        <v>4.2167364741641337E-2</v>
      </c>
      <c r="T393" s="91">
        <v>0.10591545141129403</v>
      </c>
      <c r="U393" s="89">
        <v>3.26811979E-2</v>
      </c>
      <c r="V393" s="90">
        <v>6.9226675710000005E-2</v>
      </c>
      <c r="W393" s="91">
        <v>4.2356326069816957E-2</v>
      </c>
      <c r="X393" s="89">
        <v>1.6144961E-3</v>
      </c>
      <c r="Y393" s="90">
        <v>5.8575406599999996E-3</v>
      </c>
      <c r="Z393" s="91">
        <v>2.0760426723002027E-3</v>
      </c>
      <c r="AA393" s="89">
        <v>0.1770826033</v>
      </c>
      <c r="AB393" s="90">
        <v>0.21848216580499999</v>
      </c>
      <c r="AC393" s="91">
        <v>0.11142267028306133</v>
      </c>
      <c r="AD393" s="89">
        <v>2.7516254099999998E-2</v>
      </c>
      <c r="AE393" s="90">
        <v>2.9196559935000001E-2</v>
      </c>
      <c r="AF393" s="91">
        <v>1.8252339179066848E-2</v>
      </c>
      <c r="AG393" s="89">
        <v>2.5535361600000001E-2</v>
      </c>
      <c r="AH393" s="90">
        <v>9.9120410544999996E-2</v>
      </c>
      <c r="AI393" s="91">
        <v>4.411487782738692E-2</v>
      </c>
      <c r="AJ393" s="92">
        <v>0</v>
      </c>
      <c r="AK393" s="93">
        <v>0</v>
      </c>
      <c r="AL393" s="93">
        <v>0</v>
      </c>
    </row>
    <row r="394" spans="1:38" ht="13" x14ac:dyDescent="0.3">
      <c r="A394" s="71">
        <v>1984</v>
      </c>
      <c r="B394" s="718">
        <v>29</v>
      </c>
      <c r="C394" s="89">
        <v>31.776894899999999</v>
      </c>
      <c r="D394" s="90">
        <v>71.092906020499996</v>
      </c>
      <c r="E394" s="91">
        <v>45.19594803307475</v>
      </c>
      <c r="F394" s="89">
        <v>5.4562225399999997</v>
      </c>
      <c r="G394" s="90">
        <v>7.6596053059999996</v>
      </c>
      <c r="H394" s="91">
        <v>3.3350274434344991</v>
      </c>
      <c r="I394" s="89">
        <v>3.1933526400000001</v>
      </c>
      <c r="J394" s="90">
        <v>3.0374710155</v>
      </c>
      <c r="K394" s="91">
        <v>7.1014284749685448</v>
      </c>
      <c r="L394" s="89">
        <v>1.2662120000000001E-2</v>
      </c>
      <c r="M394" s="90">
        <v>5.0445326999999998E-2</v>
      </c>
      <c r="N394" s="91">
        <v>0.11241013831676262</v>
      </c>
      <c r="O394" s="89">
        <v>4.1330745187436679E-2</v>
      </c>
      <c r="P394" s="90">
        <v>7.670664251941911E-2</v>
      </c>
      <c r="Q394" s="91">
        <v>0.10362356973215907</v>
      </c>
      <c r="R394" s="89">
        <v>3.4852183890577509E-2</v>
      </c>
      <c r="S394" s="90">
        <v>4.2167364741641337E-2</v>
      </c>
      <c r="T394" s="91">
        <v>0.10641969145479133</v>
      </c>
      <c r="U394" s="89">
        <v>3.26811979E-2</v>
      </c>
      <c r="V394" s="90">
        <v>6.9226675710000005E-2</v>
      </c>
      <c r="W394" s="91">
        <v>4.2644640423055442E-2</v>
      </c>
      <c r="X394" s="89">
        <v>1.6144961E-3</v>
      </c>
      <c r="Y394" s="90">
        <v>5.8575406599999996E-3</v>
      </c>
      <c r="Z394" s="91">
        <v>2.082503549009978E-3</v>
      </c>
      <c r="AA394" s="89">
        <v>0.1770826033</v>
      </c>
      <c r="AB394" s="90">
        <v>0.21848216580499999</v>
      </c>
      <c r="AC394" s="91">
        <v>0.11174131666588173</v>
      </c>
      <c r="AD394" s="89">
        <v>2.7516254099999998E-2</v>
      </c>
      <c r="AE394" s="90">
        <v>2.9196559935000001E-2</v>
      </c>
      <c r="AF394" s="91">
        <v>1.8302468496228963E-2</v>
      </c>
      <c r="AG394" s="89">
        <v>2.5535361600000001E-2</v>
      </c>
      <c r="AH394" s="90">
        <v>9.9120410544999996E-2</v>
      </c>
      <c r="AI394" s="91">
        <v>4.4274957781919221E-2</v>
      </c>
      <c r="AJ394" s="92">
        <v>0</v>
      </c>
      <c r="AK394" s="93">
        <v>0</v>
      </c>
      <c r="AL394" s="93">
        <v>0</v>
      </c>
    </row>
    <row r="395" spans="1:38" ht="13" x14ac:dyDescent="0.3">
      <c r="A395" s="71">
        <v>1984</v>
      </c>
      <c r="B395" s="718">
        <v>30</v>
      </c>
      <c r="C395" s="89">
        <v>31.776894899999999</v>
      </c>
      <c r="D395" s="90">
        <v>71.092906020499996</v>
      </c>
      <c r="E395" s="91">
        <v>43.745102822787821</v>
      </c>
      <c r="F395" s="89">
        <v>5.4562225399999997</v>
      </c>
      <c r="G395" s="90">
        <v>7.6596053059999996</v>
      </c>
      <c r="H395" s="91">
        <v>3.209236649579791</v>
      </c>
      <c r="I395" s="89">
        <v>3.1933526400000001</v>
      </c>
      <c r="J395" s="90">
        <v>3.0374710155</v>
      </c>
      <c r="K395" s="91">
        <v>6.9928070707322529</v>
      </c>
      <c r="L395" s="89">
        <v>1.2662120000000001E-2</v>
      </c>
      <c r="M395" s="90">
        <v>5.0445326999999998E-2</v>
      </c>
      <c r="N395" s="91">
        <v>0.11223219345787647</v>
      </c>
      <c r="O395" s="89">
        <v>4.1330745187436679E-2</v>
      </c>
      <c r="P395" s="90">
        <v>7.670664251941911E-2</v>
      </c>
      <c r="Q395" s="91">
        <v>0.10193042637454454</v>
      </c>
      <c r="R395" s="89">
        <v>3.4852183890577509E-2</v>
      </c>
      <c r="S395" s="90">
        <v>4.2167364741641337E-2</v>
      </c>
      <c r="T395" s="91">
        <v>0.10688113699878544</v>
      </c>
      <c r="U395" s="89">
        <v>3.26811979E-2</v>
      </c>
      <c r="V395" s="90">
        <v>6.9226675710000005E-2</v>
      </c>
      <c r="W395" s="91">
        <v>4.4037136412564654E-2</v>
      </c>
      <c r="X395" s="89">
        <v>1.6144961E-3</v>
      </c>
      <c r="Y395" s="90">
        <v>5.8575406599999996E-3</v>
      </c>
      <c r="Z395" s="91">
        <v>2.0039502352463563E-3</v>
      </c>
      <c r="AA395" s="89">
        <v>0.1770826033</v>
      </c>
      <c r="AB395" s="90">
        <v>0.21848216580499999</v>
      </c>
      <c r="AC395" s="91">
        <v>0.10445395033631891</v>
      </c>
      <c r="AD395" s="89">
        <v>2.7516254099999998E-2</v>
      </c>
      <c r="AE395" s="90">
        <v>2.9196559935000001E-2</v>
      </c>
      <c r="AF395" s="91">
        <v>1.7347163314707911E-2</v>
      </c>
      <c r="AG395" s="89">
        <v>2.5535361600000001E-2</v>
      </c>
      <c r="AH395" s="90">
        <v>9.9120410544999996E-2</v>
      </c>
      <c r="AI395" s="91">
        <v>4.3683099322308565E-2</v>
      </c>
      <c r="AJ395" s="92">
        <v>0</v>
      </c>
      <c r="AK395" s="93">
        <v>0</v>
      </c>
      <c r="AL395" s="93">
        <v>0</v>
      </c>
    </row>
    <row r="396" spans="1:38" ht="13" x14ac:dyDescent="0.3">
      <c r="A396" s="71">
        <v>1984</v>
      </c>
      <c r="B396" s="718">
        <v>31</v>
      </c>
      <c r="C396" s="89">
        <v>31.776894899999999</v>
      </c>
      <c r="D396" s="90">
        <v>71.092906020499996</v>
      </c>
      <c r="E396" s="91">
        <v>43.745102822787821</v>
      </c>
      <c r="F396" s="89">
        <v>5.4562225399999997</v>
      </c>
      <c r="G396" s="90">
        <v>7.6596053059999996</v>
      </c>
      <c r="H396" s="91">
        <v>3.209236649579791</v>
      </c>
      <c r="I396" s="89">
        <v>3.1933526400000001</v>
      </c>
      <c r="J396" s="90">
        <v>3.0374710155</v>
      </c>
      <c r="K396" s="91">
        <v>6.9928070707322529</v>
      </c>
      <c r="L396" s="89">
        <v>1.2662120000000001E-2</v>
      </c>
      <c r="M396" s="90">
        <v>5.0445326999999998E-2</v>
      </c>
      <c r="N396" s="91">
        <v>0.11223219345787647</v>
      </c>
      <c r="O396" s="89">
        <v>4.1330745187436679E-2</v>
      </c>
      <c r="P396" s="90">
        <v>7.670664251941911E-2</v>
      </c>
      <c r="Q396" s="91">
        <v>0.10193042637454454</v>
      </c>
      <c r="R396" s="89">
        <v>3.4852183890577509E-2</v>
      </c>
      <c r="S396" s="90">
        <v>4.2167364741641337E-2</v>
      </c>
      <c r="T396" s="91">
        <v>0.10688113699878544</v>
      </c>
      <c r="U396" s="89">
        <v>3.26811979E-2</v>
      </c>
      <c r="V396" s="90">
        <v>6.9226675710000005E-2</v>
      </c>
      <c r="W396" s="91">
        <v>4.4037136412564654E-2</v>
      </c>
      <c r="X396" s="89">
        <v>1.6144961E-3</v>
      </c>
      <c r="Y396" s="90">
        <v>5.8575406599999996E-3</v>
      </c>
      <c r="Z396" s="91">
        <v>2.0039502352463563E-3</v>
      </c>
      <c r="AA396" s="89">
        <v>0.1770826033</v>
      </c>
      <c r="AB396" s="90">
        <v>0.21848216580499999</v>
      </c>
      <c r="AC396" s="91">
        <v>0.10445395033631891</v>
      </c>
      <c r="AD396" s="89">
        <v>2.7516254099999998E-2</v>
      </c>
      <c r="AE396" s="90">
        <v>2.9196559935000001E-2</v>
      </c>
      <c r="AF396" s="91">
        <v>1.7347163314707911E-2</v>
      </c>
      <c r="AG396" s="89">
        <v>2.5535361600000001E-2</v>
      </c>
      <c r="AH396" s="90">
        <v>9.9120410544999996E-2</v>
      </c>
      <c r="AI396" s="91">
        <v>4.3683099322308565E-2</v>
      </c>
      <c r="AJ396" s="94">
        <v>0</v>
      </c>
      <c r="AK396" s="95">
        <v>0</v>
      </c>
      <c r="AL396" s="95">
        <v>0</v>
      </c>
    </row>
    <row r="397" spans="1:38" ht="13" x14ac:dyDescent="0.3">
      <c r="A397" s="71">
        <v>1984</v>
      </c>
      <c r="B397" s="718">
        <v>32</v>
      </c>
      <c r="C397" s="89">
        <v>31.776894899999999</v>
      </c>
      <c r="D397" s="90">
        <v>71.092906020499996</v>
      </c>
      <c r="E397" s="91">
        <v>43.745102822787821</v>
      </c>
      <c r="F397" s="89">
        <v>5.4562225399999997</v>
      </c>
      <c r="G397" s="90">
        <v>7.6596053059999996</v>
      </c>
      <c r="H397" s="91">
        <v>3.209236649579791</v>
      </c>
      <c r="I397" s="89">
        <v>3.1933526400000001</v>
      </c>
      <c r="J397" s="90">
        <v>3.0374710155</v>
      </c>
      <c r="K397" s="91">
        <v>6.9928070707322529</v>
      </c>
      <c r="L397" s="89">
        <v>1.2662120000000001E-2</v>
      </c>
      <c r="M397" s="90">
        <v>5.0445326999999998E-2</v>
      </c>
      <c r="N397" s="91">
        <v>0.11223219345787647</v>
      </c>
      <c r="O397" s="89">
        <v>4.1330745187436679E-2</v>
      </c>
      <c r="P397" s="90">
        <v>7.670664251941911E-2</v>
      </c>
      <c r="Q397" s="91">
        <v>0.10193042637454454</v>
      </c>
      <c r="R397" s="89">
        <v>3.4852183890577509E-2</v>
      </c>
      <c r="S397" s="90">
        <v>4.2167364741641337E-2</v>
      </c>
      <c r="T397" s="91">
        <v>0.10688113699878544</v>
      </c>
      <c r="U397" s="89">
        <v>3.26811979E-2</v>
      </c>
      <c r="V397" s="90">
        <v>6.9226675710000005E-2</v>
      </c>
      <c r="W397" s="91">
        <v>4.4037136412564654E-2</v>
      </c>
      <c r="X397" s="89">
        <v>1.6144961E-3</v>
      </c>
      <c r="Y397" s="90">
        <v>5.8575406599999996E-3</v>
      </c>
      <c r="Z397" s="91">
        <v>2.0039502352463563E-3</v>
      </c>
      <c r="AA397" s="89">
        <v>0.1770826033</v>
      </c>
      <c r="AB397" s="90">
        <v>0.21848216580499999</v>
      </c>
      <c r="AC397" s="91">
        <v>0.10445395033631891</v>
      </c>
      <c r="AD397" s="89">
        <v>2.7516254099999998E-2</v>
      </c>
      <c r="AE397" s="90">
        <v>2.9196559935000001E-2</v>
      </c>
      <c r="AF397" s="91">
        <v>1.7347163314707911E-2</v>
      </c>
      <c r="AG397" s="89">
        <v>2.5535361600000001E-2</v>
      </c>
      <c r="AH397" s="90">
        <v>9.9120410544999996E-2</v>
      </c>
      <c r="AI397" s="91">
        <v>4.3683099322308565E-2</v>
      </c>
      <c r="AJ397" s="94">
        <v>0</v>
      </c>
      <c r="AK397" s="95">
        <v>0</v>
      </c>
      <c r="AL397" s="95">
        <v>0</v>
      </c>
    </row>
    <row r="398" spans="1:38" ht="13" x14ac:dyDescent="0.3">
      <c r="A398" s="71">
        <v>1984</v>
      </c>
      <c r="B398" s="718">
        <v>33</v>
      </c>
      <c r="C398" s="89">
        <v>27.995444406899999</v>
      </c>
      <c r="D398" s="90">
        <v>62.632850204060496</v>
      </c>
      <c r="E398" s="91">
        <v>43.745102822787821</v>
      </c>
      <c r="F398" s="89">
        <v>4.87786295076</v>
      </c>
      <c r="G398" s="90">
        <v>6.8476871435639994</v>
      </c>
      <c r="H398" s="91">
        <v>3.209236649579791</v>
      </c>
      <c r="I398" s="89">
        <v>2.4588815328</v>
      </c>
      <c r="J398" s="90">
        <v>2.3388526819350002</v>
      </c>
      <c r="K398" s="91">
        <v>6.9928070707322529</v>
      </c>
      <c r="L398" s="89">
        <v>1.2662120000000001E-2</v>
      </c>
      <c r="M398" s="90">
        <v>5.0445326999999998E-2</v>
      </c>
      <c r="N398" s="91">
        <v>0.11223219345787647</v>
      </c>
      <c r="O398" s="89">
        <v>3.0667412929078017E-2</v>
      </c>
      <c r="P398" s="90">
        <v>5.6916328749408981E-2</v>
      </c>
      <c r="Q398" s="91">
        <v>0.10193042637454454</v>
      </c>
      <c r="R398" s="89">
        <v>3.1157852398176294E-2</v>
      </c>
      <c r="S398" s="90">
        <v>3.7697624079027353E-2</v>
      </c>
      <c r="T398" s="91">
        <v>0.10688113699878544</v>
      </c>
      <c r="U398" s="89">
        <v>2.9216990922600002E-2</v>
      </c>
      <c r="V398" s="90">
        <v>6.1888648084740004E-2</v>
      </c>
      <c r="W398" s="91">
        <v>4.4037136412564654E-2</v>
      </c>
      <c r="X398" s="89">
        <v>1.4433595134E-3</v>
      </c>
      <c r="Y398" s="90">
        <v>5.2366413500399998E-3</v>
      </c>
      <c r="Z398" s="91">
        <v>2.0039502352463563E-3</v>
      </c>
      <c r="AA398" s="89">
        <v>0.15831184735020001</v>
      </c>
      <c r="AB398" s="90">
        <v>0.19532305622967</v>
      </c>
      <c r="AC398" s="91">
        <v>0.10445395033631891</v>
      </c>
      <c r="AD398" s="89">
        <v>2.45995311654E-2</v>
      </c>
      <c r="AE398" s="90">
        <v>2.6101724581890001E-2</v>
      </c>
      <c r="AF398" s="91">
        <v>1.7347163314707911E-2</v>
      </c>
      <c r="AG398" s="89">
        <v>2.2828613270400002E-2</v>
      </c>
      <c r="AH398" s="90">
        <v>8.861364702723E-2</v>
      </c>
      <c r="AI398" s="91">
        <v>4.3683099322308565E-2</v>
      </c>
      <c r="AJ398" s="94">
        <v>0</v>
      </c>
      <c r="AK398" s="95">
        <v>0</v>
      </c>
      <c r="AL398" s="95">
        <v>0</v>
      </c>
    </row>
    <row r="399" spans="1:38" ht="13" x14ac:dyDescent="0.3">
      <c r="A399" s="71">
        <v>1984</v>
      </c>
      <c r="B399" s="718">
        <v>34</v>
      </c>
      <c r="C399" s="89">
        <v>27.995444406899999</v>
      </c>
      <c r="D399" s="90">
        <v>62.632850204060496</v>
      </c>
      <c r="E399" s="91">
        <v>43.745102822787821</v>
      </c>
      <c r="F399" s="89">
        <v>4.87786295076</v>
      </c>
      <c r="G399" s="90">
        <v>6.8476871435639994</v>
      </c>
      <c r="H399" s="91">
        <v>3.209236649579791</v>
      </c>
      <c r="I399" s="89">
        <v>2.4588815328</v>
      </c>
      <c r="J399" s="90">
        <v>2.3388526819350002</v>
      </c>
      <c r="K399" s="91">
        <v>6.9928070707322529</v>
      </c>
      <c r="L399" s="89">
        <v>1.2662120000000001E-2</v>
      </c>
      <c r="M399" s="90">
        <v>5.0445326999999998E-2</v>
      </c>
      <c r="N399" s="91">
        <v>0.11223219345787647</v>
      </c>
      <c r="O399" s="89">
        <v>3.0667412929078017E-2</v>
      </c>
      <c r="P399" s="90">
        <v>5.6916328749408981E-2</v>
      </c>
      <c r="Q399" s="91">
        <v>0.10193042637454454</v>
      </c>
      <c r="R399" s="89">
        <v>3.1157852398176294E-2</v>
      </c>
      <c r="S399" s="90">
        <v>3.7697624079027353E-2</v>
      </c>
      <c r="T399" s="91">
        <v>0.10688113699878544</v>
      </c>
      <c r="U399" s="89">
        <v>2.9216990922600002E-2</v>
      </c>
      <c r="V399" s="90">
        <v>6.1888648084740004E-2</v>
      </c>
      <c r="W399" s="91">
        <v>4.4037136412564654E-2</v>
      </c>
      <c r="X399" s="89">
        <v>1.4433595134E-3</v>
      </c>
      <c r="Y399" s="90">
        <v>5.2366413500399998E-3</v>
      </c>
      <c r="Z399" s="91">
        <v>2.0039502352463563E-3</v>
      </c>
      <c r="AA399" s="89">
        <v>0.15831184735020001</v>
      </c>
      <c r="AB399" s="90">
        <v>0.19532305622967</v>
      </c>
      <c r="AC399" s="91">
        <v>0.10445395033631891</v>
      </c>
      <c r="AD399" s="89">
        <v>2.45995311654E-2</v>
      </c>
      <c r="AE399" s="90">
        <v>2.6101724581890001E-2</v>
      </c>
      <c r="AF399" s="91">
        <v>1.7347163314707911E-2</v>
      </c>
      <c r="AG399" s="89">
        <v>2.2828613270400002E-2</v>
      </c>
      <c r="AH399" s="90">
        <v>8.861364702723E-2</v>
      </c>
      <c r="AI399" s="91">
        <v>4.3683099322308565E-2</v>
      </c>
      <c r="AJ399" s="94">
        <v>0</v>
      </c>
      <c r="AK399" s="95">
        <v>0</v>
      </c>
      <c r="AL399" s="95">
        <v>0</v>
      </c>
    </row>
    <row r="400" spans="1:38" ht="13" x14ac:dyDescent="0.3">
      <c r="A400" s="71">
        <v>1984</v>
      </c>
      <c r="B400" s="718">
        <v>35</v>
      </c>
      <c r="C400" s="89">
        <v>27.995444406899999</v>
      </c>
      <c r="D400" s="90">
        <v>62.632850204060496</v>
      </c>
      <c r="E400" s="91">
        <v>43.745102822787821</v>
      </c>
      <c r="F400" s="89">
        <v>4.87786295076</v>
      </c>
      <c r="G400" s="90">
        <v>6.8476871435639994</v>
      </c>
      <c r="H400" s="91">
        <v>3.209236649579791</v>
      </c>
      <c r="I400" s="89">
        <v>2.4588815328</v>
      </c>
      <c r="J400" s="90">
        <v>2.3388526819350002</v>
      </c>
      <c r="K400" s="91">
        <v>6.9928070707322529</v>
      </c>
      <c r="L400" s="89">
        <v>1.2662120000000001E-2</v>
      </c>
      <c r="M400" s="90">
        <v>5.0445326999999998E-2</v>
      </c>
      <c r="N400" s="91">
        <v>0.11223219345787647</v>
      </c>
      <c r="O400" s="89">
        <v>3.0667412929078017E-2</v>
      </c>
      <c r="P400" s="90">
        <v>5.6916328749408981E-2</v>
      </c>
      <c r="Q400" s="91">
        <v>0.10193042637454454</v>
      </c>
      <c r="R400" s="89">
        <v>3.1157852398176294E-2</v>
      </c>
      <c r="S400" s="90">
        <v>3.7697624079027353E-2</v>
      </c>
      <c r="T400" s="91">
        <v>0.10688113699878544</v>
      </c>
      <c r="U400" s="89">
        <v>2.9216990922600002E-2</v>
      </c>
      <c r="V400" s="90">
        <v>6.1888648084740004E-2</v>
      </c>
      <c r="W400" s="91">
        <v>4.4037136412564654E-2</v>
      </c>
      <c r="X400" s="89">
        <v>1.4433595134E-3</v>
      </c>
      <c r="Y400" s="90">
        <v>5.2366413500399998E-3</v>
      </c>
      <c r="Z400" s="91">
        <v>2.0039502352463563E-3</v>
      </c>
      <c r="AA400" s="89">
        <v>0.15831184735020001</v>
      </c>
      <c r="AB400" s="90">
        <v>0.19532305622967</v>
      </c>
      <c r="AC400" s="91">
        <v>0.10445395033631891</v>
      </c>
      <c r="AD400" s="89">
        <v>2.45995311654E-2</v>
      </c>
      <c r="AE400" s="90">
        <v>2.6101724581890001E-2</v>
      </c>
      <c r="AF400" s="91">
        <v>1.7347163314707911E-2</v>
      </c>
      <c r="AG400" s="89">
        <v>2.2828613270400002E-2</v>
      </c>
      <c r="AH400" s="90">
        <v>8.861364702723E-2</v>
      </c>
      <c r="AI400" s="91">
        <v>4.3683099322308565E-2</v>
      </c>
      <c r="AJ400" s="94">
        <v>0</v>
      </c>
      <c r="AK400" s="95">
        <v>0</v>
      </c>
      <c r="AL400" s="95">
        <v>0</v>
      </c>
    </row>
    <row r="401" spans="1:38" ht="13" x14ac:dyDescent="0.3">
      <c r="A401" s="71">
        <v>1984</v>
      </c>
      <c r="B401" s="718">
        <v>36</v>
      </c>
      <c r="C401" s="89">
        <v>27.995444406899999</v>
      </c>
      <c r="D401" s="90">
        <v>62.632850204060496</v>
      </c>
      <c r="E401" s="91">
        <v>43.745102822787821</v>
      </c>
      <c r="F401" s="89">
        <v>4.87786295076</v>
      </c>
      <c r="G401" s="90">
        <v>6.8476871435639994</v>
      </c>
      <c r="H401" s="91">
        <v>3.209236649579791</v>
      </c>
      <c r="I401" s="89">
        <v>2.4588815328</v>
      </c>
      <c r="J401" s="90">
        <v>2.3388526819350002</v>
      </c>
      <c r="K401" s="91">
        <v>6.9928070707322529</v>
      </c>
      <c r="L401" s="89">
        <v>1.2662120000000001E-2</v>
      </c>
      <c r="M401" s="90">
        <v>5.0445326999999998E-2</v>
      </c>
      <c r="N401" s="91">
        <v>0.11223219345787647</v>
      </c>
      <c r="O401" s="89">
        <v>3.0667412929078017E-2</v>
      </c>
      <c r="P401" s="90">
        <v>5.6916328749408981E-2</v>
      </c>
      <c r="Q401" s="91">
        <v>0.10193042637454454</v>
      </c>
      <c r="R401" s="89">
        <v>3.1157852398176294E-2</v>
      </c>
      <c r="S401" s="90">
        <v>3.7697624079027353E-2</v>
      </c>
      <c r="T401" s="91">
        <v>0.10688113699878544</v>
      </c>
      <c r="U401" s="89">
        <v>2.9216990922600002E-2</v>
      </c>
      <c r="V401" s="90">
        <v>6.1888648084740004E-2</v>
      </c>
      <c r="W401" s="91">
        <v>4.4037136412564654E-2</v>
      </c>
      <c r="X401" s="89">
        <v>1.4433595134E-3</v>
      </c>
      <c r="Y401" s="90">
        <v>5.2366413500399998E-3</v>
      </c>
      <c r="Z401" s="91">
        <v>2.0039502352463563E-3</v>
      </c>
      <c r="AA401" s="89">
        <v>0.15831184735020001</v>
      </c>
      <c r="AB401" s="90">
        <v>0.19532305622967</v>
      </c>
      <c r="AC401" s="91">
        <v>0.10445395033631891</v>
      </c>
      <c r="AD401" s="89">
        <v>2.45995311654E-2</v>
      </c>
      <c r="AE401" s="90">
        <v>2.6101724581890001E-2</v>
      </c>
      <c r="AF401" s="91">
        <v>1.7347163314707911E-2</v>
      </c>
      <c r="AG401" s="89">
        <v>2.2828613270400002E-2</v>
      </c>
      <c r="AH401" s="90">
        <v>8.861364702723E-2</v>
      </c>
      <c r="AI401" s="91">
        <v>4.3683099322308565E-2</v>
      </c>
      <c r="AJ401" s="94">
        <v>0</v>
      </c>
      <c r="AK401" s="95">
        <v>0</v>
      </c>
      <c r="AL401" s="95">
        <v>0</v>
      </c>
    </row>
    <row r="402" spans="1:38" ht="13" x14ac:dyDescent="0.3">
      <c r="A402" s="71">
        <v>1984</v>
      </c>
      <c r="B402" s="718">
        <v>37</v>
      </c>
      <c r="C402" s="89">
        <v>27.995444406899999</v>
      </c>
      <c r="D402" s="90">
        <v>62.632850204060496</v>
      </c>
      <c r="E402" s="91">
        <v>43.745102822787821</v>
      </c>
      <c r="F402" s="89">
        <v>4.87786295076</v>
      </c>
      <c r="G402" s="90">
        <v>6.8476871435639994</v>
      </c>
      <c r="H402" s="91">
        <v>3.209236649579791</v>
      </c>
      <c r="I402" s="89">
        <v>2.4588815328</v>
      </c>
      <c r="J402" s="90">
        <v>2.3388526819350002</v>
      </c>
      <c r="K402" s="91">
        <v>6.9928070707322529</v>
      </c>
      <c r="L402" s="89">
        <v>1.2662120000000001E-2</v>
      </c>
      <c r="M402" s="90">
        <v>5.0445326999999998E-2</v>
      </c>
      <c r="N402" s="91">
        <v>0.11223219345787647</v>
      </c>
      <c r="O402" s="89">
        <v>3.0667412929078017E-2</v>
      </c>
      <c r="P402" s="90">
        <v>5.6916328749408981E-2</v>
      </c>
      <c r="Q402" s="91">
        <v>0.10193042637454454</v>
      </c>
      <c r="R402" s="89">
        <v>3.1157852398176294E-2</v>
      </c>
      <c r="S402" s="90">
        <v>3.7697624079027353E-2</v>
      </c>
      <c r="T402" s="91">
        <v>0.10688113699878544</v>
      </c>
      <c r="U402" s="89">
        <v>2.9216990922600002E-2</v>
      </c>
      <c r="V402" s="90">
        <v>6.1888648084740004E-2</v>
      </c>
      <c r="W402" s="91">
        <v>4.4037136412564654E-2</v>
      </c>
      <c r="X402" s="89">
        <v>1.4433595134E-3</v>
      </c>
      <c r="Y402" s="90">
        <v>5.2366413500399998E-3</v>
      </c>
      <c r="Z402" s="91">
        <v>2.0039502352463563E-3</v>
      </c>
      <c r="AA402" s="89">
        <v>0.15831184735020001</v>
      </c>
      <c r="AB402" s="90">
        <v>0.19532305622967</v>
      </c>
      <c r="AC402" s="91">
        <v>0.10445395033631891</v>
      </c>
      <c r="AD402" s="89">
        <v>2.45995311654E-2</v>
      </c>
      <c r="AE402" s="90">
        <v>2.6101724581890001E-2</v>
      </c>
      <c r="AF402" s="91">
        <v>1.7347163314707911E-2</v>
      </c>
      <c r="AG402" s="89">
        <v>2.2828613270400002E-2</v>
      </c>
      <c r="AH402" s="90">
        <v>8.861364702723E-2</v>
      </c>
      <c r="AI402" s="91">
        <v>4.3683099322308565E-2</v>
      </c>
      <c r="AJ402" s="94">
        <v>0</v>
      </c>
      <c r="AK402" s="95">
        <v>0</v>
      </c>
      <c r="AL402" s="95">
        <v>0</v>
      </c>
    </row>
    <row r="403" spans="1:38" ht="13" x14ac:dyDescent="0.3">
      <c r="A403" s="71">
        <v>1984</v>
      </c>
      <c r="B403" s="718">
        <v>38</v>
      </c>
      <c r="C403" s="89">
        <v>27.995444406899999</v>
      </c>
      <c r="D403" s="90">
        <v>62.632850204060496</v>
      </c>
      <c r="E403" s="91">
        <v>43.745102822787821</v>
      </c>
      <c r="F403" s="89">
        <v>4.87786295076</v>
      </c>
      <c r="G403" s="90">
        <v>6.8476871435639994</v>
      </c>
      <c r="H403" s="91">
        <v>3.209236649579791</v>
      </c>
      <c r="I403" s="89">
        <v>2.4588815328</v>
      </c>
      <c r="J403" s="90">
        <v>2.3388526819350002</v>
      </c>
      <c r="K403" s="91">
        <v>6.9928070707322529</v>
      </c>
      <c r="L403" s="89">
        <v>1.2662120000000001E-2</v>
      </c>
      <c r="M403" s="90">
        <v>5.0445326999999998E-2</v>
      </c>
      <c r="N403" s="91">
        <v>0.11223219345787647</v>
      </c>
      <c r="O403" s="89">
        <v>3.0667412929078017E-2</v>
      </c>
      <c r="P403" s="90">
        <v>5.6916328749408981E-2</v>
      </c>
      <c r="Q403" s="91">
        <v>0.10193042637454454</v>
      </c>
      <c r="R403" s="89">
        <v>3.1157852398176294E-2</v>
      </c>
      <c r="S403" s="90">
        <v>3.7697624079027353E-2</v>
      </c>
      <c r="T403" s="91">
        <v>0.10688113699878544</v>
      </c>
      <c r="U403" s="89">
        <v>2.9216990922600002E-2</v>
      </c>
      <c r="V403" s="90">
        <v>6.1888648084740004E-2</v>
      </c>
      <c r="W403" s="91">
        <v>4.4037136412564654E-2</v>
      </c>
      <c r="X403" s="89">
        <v>1.4433595134E-3</v>
      </c>
      <c r="Y403" s="90">
        <v>5.2366413500399998E-3</v>
      </c>
      <c r="Z403" s="91">
        <v>2.0039502352463563E-3</v>
      </c>
      <c r="AA403" s="89">
        <v>0.15831184735020001</v>
      </c>
      <c r="AB403" s="90">
        <v>0.19532305622967</v>
      </c>
      <c r="AC403" s="91">
        <v>0.10445395033631891</v>
      </c>
      <c r="AD403" s="89">
        <v>2.45995311654E-2</v>
      </c>
      <c r="AE403" s="90">
        <v>2.6101724581890001E-2</v>
      </c>
      <c r="AF403" s="91">
        <v>1.7347163314707911E-2</v>
      </c>
      <c r="AG403" s="89">
        <v>2.2828613270400002E-2</v>
      </c>
      <c r="AH403" s="90">
        <v>8.861364702723E-2</v>
      </c>
      <c r="AI403" s="91">
        <v>4.3683099322308565E-2</v>
      </c>
      <c r="AJ403" s="94">
        <v>0</v>
      </c>
      <c r="AK403" s="95">
        <v>0</v>
      </c>
      <c r="AL403" s="95">
        <v>0</v>
      </c>
    </row>
    <row r="404" spans="1:38" ht="13.5" thickBot="1" x14ac:dyDescent="0.35">
      <c r="A404" s="73">
        <v>1984</v>
      </c>
      <c r="B404" s="719">
        <v>39</v>
      </c>
      <c r="C404" s="96">
        <v>27.995444406899999</v>
      </c>
      <c r="D404" s="97">
        <v>62.632850204060496</v>
      </c>
      <c r="E404" s="98">
        <v>43.745102822787821</v>
      </c>
      <c r="F404" s="96">
        <v>4.87786295076</v>
      </c>
      <c r="G404" s="97">
        <v>6.8476871435639994</v>
      </c>
      <c r="H404" s="98">
        <v>3.209236649579791</v>
      </c>
      <c r="I404" s="96">
        <v>2.4588815328</v>
      </c>
      <c r="J404" s="97">
        <v>2.3388526819350002</v>
      </c>
      <c r="K404" s="98">
        <v>6.9928070707322529</v>
      </c>
      <c r="L404" s="96">
        <v>1.2662120000000001E-2</v>
      </c>
      <c r="M404" s="97">
        <v>5.0445326999999998E-2</v>
      </c>
      <c r="N404" s="98">
        <v>0.11223219345787647</v>
      </c>
      <c r="O404" s="96">
        <v>3.0667412929078017E-2</v>
      </c>
      <c r="P404" s="97">
        <v>5.6916328749408981E-2</v>
      </c>
      <c r="Q404" s="98">
        <v>0.10193042637454454</v>
      </c>
      <c r="R404" s="96">
        <v>3.1157852398176294E-2</v>
      </c>
      <c r="S404" s="97">
        <v>3.7697624079027353E-2</v>
      </c>
      <c r="T404" s="98">
        <v>0.10688113699878544</v>
      </c>
      <c r="U404" s="96">
        <v>2.9216990922600002E-2</v>
      </c>
      <c r="V404" s="97">
        <v>6.1888648084740004E-2</v>
      </c>
      <c r="W404" s="98">
        <v>4.4037136412564654E-2</v>
      </c>
      <c r="X404" s="96">
        <v>1.4433595134E-3</v>
      </c>
      <c r="Y404" s="97">
        <v>5.2366413500399998E-3</v>
      </c>
      <c r="Z404" s="98">
        <v>2.0039502352463563E-3</v>
      </c>
      <c r="AA404" s="96">
        <v>0.15831184735020001</v>
      </c>
      <c r="AB404" s="97">
        <v>0.19532305622967</v>
      </c>
      <c r="AC404" s="98">
        <v>0.10445395033631891</v>
      </c>
      <c r="AD404" s="96">
        <v>2.45995311654E-2</v>
      </c>
      <c r="AE404" s="97">
        <v>2.6101724581890001E-2</v>
      </c>
      <c r="AF404" s="98">
        <v>1.7347163314707911E-2</v>
      </c>
      <c r="AG404" s="96">
        <v>2.2828613270400002E-2</v>
      </c>
      <c r="AH404" s="97">
        <v>8.861364702723E-2</v>
      </c>
      <c r="AI404" s="98">
        <v>4.3683099322308565E-2</v>
      </c>
      <c r="AJ404" s="99">
        <v>0</v>
      </c>
      <c r="AK404" s="100">
        <v>0</v>
      </c>
      <c r="AL404" s="100">
        <v>0</v>
      </c>
    </row>
    <row r="405" spans="1:38" ht="13" x14ac:dyDescent="0.3">
      <c r="A405" s="69">
        <v>1985</v>
      </c>
      <c r="B405" s="70">
        <v>0</v>
      </c>
      <c r="C405" s="84">
        <v>19.291068580000001</v>
      </c>
      <c r="D405" s="85">
        <v>19.4403589305</v>
      </c>
      <c r="E405" s="86">
        <v>13.249831503343515</v>
      </c>
      <c r="F405" s="84">
        <v>2.14537683</v>
      </c>
      <c r="G405" s="85">
        <v>2.1209234729999999</v>
      </c>
      <c r="H405" s="86">
        <v>0.82488025579637891</v>
      </c>
      <c r="I405" s="84">
        <v>1.24140165</v>
      </c>
      <c r="J405" s="85">
        <v>2.2497943045</v>
      </c>
      <c r="K405" s="86">
        <v>4.631388532627585</v>
      </c>
      <c r="L405" s="84">
        <v>3.0080240000000001E-2</v>
      </c>
      <c r="M405" s="85">
        <v>7.3775052000000105E-2</v>
      </c>
      <c r="N405" s="86">
        <v>2.4556601517375289E-2</v>
      </c>
      <c r="O405" s="84">
        <v>4.1330745187436679E-2</v>
      </c>
      <c r="P405" s="85">
        <v>7.2228690645052343E-2</v>
      </c>
      <c r="Q405" s="86">
        <v>6.845945794622009E-2</v>
      </c>
      <c r="R405" s="84">
        <v>3.4852183890577509E-2</v>
      </c>
      <c r="S405" s="85">
        <v>4.4452014690982783E-2</v>
      </c>
      <c r="T405" s="86">
        <v>2.9226080477215623E-2</v>
      </c>
      <c r="U405" s="84">
        <v>4.6087278000000002E-3</v>
      </c>
      <c r="V405" s="85">
        <v>1.0582752189999999E-2</v>
      </c>
      <c r="W405" s="86">
        <v>5.7446014771161298E-3</v>
      </c>
      <c r="X405" s="84">
        <v>4.148946E-4</v>
      </c>
      <c r="Y405" s="85">
        <v>1.83234424E-3</v>
      </c>
      <c r="Z405" s="86">
        <v>5.1509771023714726E-4</v>
      </c>
      <c r="AA405" s="84">
        <v>4.6280569200000003E-2</v>
      </c>
      <c r="AB405" s="85">
        <v>5.2880563074999998E-2</v>
      </c>
      <c r="AC405" s="86">
        <v>4.2656653965754104E-2</v>
      </c>
      <c r="AD405" s="84">
        <v>4.1090349999999996E-3</v>
      </c>
      <c r="AE405" s="85">
        <v>5.3470607099999996E-3</v>
      </c>
      <c r="AF405" s="86">
        <v>4.6789811962989532E-3</v>
      </c>
      <c r="AG405" s="84">
        <v>7.4466973999999997E-3</v>
      </c>
      <c r="AH405" s="85">
        <v>2.9048037740000001E-2</v>
      </c>
      <c r="AI405" s="86">
        <v>8.8062687364920487E-3</v>
      </c>
      <c r="AJ405" s="87">
        <v>0</v>
      </c>
      <c r="AK405" s="88">
        <v>0</v>
      </c>
      <c r="AL405" s="88">
        <v>0</v>
      </c>
    </row>
    <row r="406" spans="1:38" ht="13" x14ac:dyDescent="0.3">
      <c r="A406" s="71">
        <v>1985</v>
      </c>
      <c r="B406" s="718">
        <v>1</v>
      </c>
      <c r="C406" s="89">
        <v>21.178950919999998</v>
      </c>
      <c r="D406" s="90">
        <v>23.543320758499998</v>
      </c>
      <c r="E406" s="91">
        <v>13.28098012373844</v>
      </c>
      <c r="F406" s="89">
        <v>2.1908519100000001</v>
      </c>
      <c r="G406" s="90">
        <v>2.2464582974999998</v>
      </c>
      <c r="H406" s="91">
        <v>0.82751815498906534</v>
      </c>
      <c r="I406" s="89">
        <v>1.2889044999999999</v>
      </c>
      <c r="J406" s="90">
        <v>2.2404643805000002</v>
      </c>
      <c r="K406" s="91">
        <v>4.6428905890541978</v>
      </c>
      <c r="L406" s="89">
        <v>3.001444E-2</v>
      </c>
      <c r="M406" s="90">
        <v>7.1479822500000095E-2</v>
      </c>
      <c r="N406" s="91">
        <v>2.4619679184476093E-2</v>
      </c>
      <c r="O406" s="89">
        <v>4.1330745187436679E-2</v>
      </c>
      <c r="P406" s="90">
        <v>7.2228690645052343E-2</v>
      </c>
      <c r="Q406" s="91">
        <v>6.7630252505792687E-2</v>
      </c>
      <c r="R406" s="89">
        <v>3.4852183890577509E-2</v>
      </c>
      <c r="S406" s="90">
        <v>4.4452014690982783E-2</v>
      </c>
      <c r="T406" s="91">
        <v>2.9331081698238198E-2</v>
      </c>
      <c r="U406" s="89">
        <v>4.8353954999999999E-3</v>
      </c>
      <c r="V406" s="90">
        <v>1.1704149115E-2</v>
      </c>
      <c r="W406" s="91">
        <v>5.7518258506886666E-3</v>
      </c>
      <c r="X406" s="89">
        <v>4.285472E-4</v>
      </c>
      <c r="Y406" s="90">
        <v>1.9384882749999999E-3</v>
      </c>
      <c r="Z406" s="91">
        <v>5.1674357186876963E-4</v>
      </c>
      <c r="AA406" s="89">
        <v>4.8010169900000003E-2</v>
      </c>
      <c r="AB406" s="90">
        <v>5.7943540350000003E-2</v>
      </c>
      <c r="AC406" s="91">
        <v>4.2756170596529322E-2</v>
      </c>
      <c r="AD406" s="89">
        <v>4.2954124999999999E-3</v>
      </c>
      <c r="AE406" s="90">
        <v>5.8784167099999998E-3</v>
      </c>
      <c r="AF406" s="91">
        <v>4.6908195755769339E-3</v>
      </c>
      <c r="AG406" s="89">
        <v>7.8306872999999999E-3</v>
      </c>
      <c r="AH406" s="90">
        <v>3.1765658000000002E-2</v>
      </c>
      <c r="AI406" s="91">
        <v>8.8318947015883584E-3</v>
      </c>
      <c r="AJ406" s="92">
        <v>0</v>
      </c>
      <c r="AK406" s="93">
        <v>0</v>
      </c>
      <c r="AL406" s="93">
        <v>0</v>
      </c>
    </row>
    <row r="407" spans="1:38" ht="13" x14ac:dyDescent="0.3">
      <c r="A407" s="71">
        <v>1985</v>
      </c>
      <c r="B407" s="718">
        <v>2</v>
      </c>
      <c r="C407" s="89">
        <v>25.0853565</v>
      </c>
      <c r="D407" s="90">
        <v>28.047728448499999</v>
      </c>
      <c r="E407" s="91">
        <v>20.167152993809346</v>
      </c>
      <c r="F407" s="89">
        <v>2.36801365</v>
      </c>
      <c r="G407" s="90">
        <v>2.4197246990000001</v>
      </c>
      <c r="H407" s="91">
        <v>1.2306084133557256</v>
      </c>
      <c r="I407" s="89">
        <v>1.3878543999999999</v>
      </c>
      <c r="J407" s="90">
        <v>2.2502987729999999</v>
      </c>
      <c r="K407" s="91">
        <v>5.1571977172755208</v>
      </c>
      <c r="L407" s="89">
        <v>3.001444E-2</v>
      </c>
      <c r="M407" s="90">
        <v>7.0089250500000103E-2</v>
      </c>
      <c r="N407" s="91">
        <v>2.8186626589386775E-2</v>
      </c>
      <c r="O407" s="89">
        <v>4.1330745187436679E-2</v>
      </c>
      <c r="P407" s="90">
        <v>7.2228690645052343E-2</v>
      </c>
      <c r="Q407" s="91">
        <v>0.1014600407255276</v>
      </c>
      <c r="R407" s="89">
        <v>3.4852183890577509E-2</v>
      </c>
      <c r="S407" s="90">
        <v>4.4452014690982783E-2</v>
      </c>
      <c r="T407" s="91">
        <v>6.0937258928487802E-2</v>
      </c>
      <c r="U407" s="89">
        <v>5.9689621E-3</v>
      </c>
      <c r="V407" s="90">
        <v>1.305123389E-2</v>
      </c>
      <c r="W407" s="91">
        <v>8.5867917580838594E-3</v>
      </c>
      <c r="X407" s="89">
        <v>4.9297640000000003E-4</v>
      </c>
      <c r="Y407" s="90">
        <v>2.0679506900000001E-3</v>
      </c>
      <c r="Z407" s="91">
        <v>7.6845400731403275E-4</v>
      </c>
      <c r="AA407" s="89">
        <v>5.5984770699999999E-2</v>
      </c>
      <c r="AB407" s="90">
        <v>6.4157823929999996E-2</v>
      </c>
      <c r="AC407" s="91">
        <v>6.3288901825452021E-2</v>
      </c>
      <c r="AD407" s="89">
        <v>5.3991971999999997E-3</v>
      </c>
      <c r="AE407" s="90">
        <v>6.5229992399999997E-3</v>
      </c>
      <c r="AF407" s="91">
        <v>6.9417487922086183E-3</v>
      </c>
      <c r="AG407" s="89">
        <v>9.5640806999999998E-3</v>
      </c>
      <c r="AH407" s="90">
        <v>3.5032864980000002E-2</v>
      </c>
      <c r="AI407" s="91">
        <v>1.3079390329683548E-2</v>
      </c>
      <c r="AJ407" s="92">
        <v>0</v>
      </c>
      <c r="AK407" s="93">
        <v>0</v>
      </c>
      <c r="AL407" s="93">
        <v>0</v>
      </c>
    </row>
    <row r="408" spans="1:38" ht="13" x14ac:dyDescent="0.3">
      <c r="A408" s="71">
        <v>1985</v>
      </c>
      <c r="B408" s="718">
        <v>3</v>
      </c>
      <c r="C408" s="89">
        <v>29.480963590000002</v>
      </c>
      <c r="D408" s="90">
        <v>32.228783909999997</v>
      </c>
      <c r="E408" s="91">
        <v>13.342235376075699</v>
      </c>
      <c r="F408" s="89">
        <v>2.5924790799999999</v>
      </c>
      <c r="G408" s="90">
        <v>2.6454478620000001</v>
      </c>
      <c r="H408" s="91">
        <v>0.83279829378236414</v>
      </c>
      <c r="I408" s="89">
        <v>1.52084088</v>
      </c>
      <c r="J408" s="90">
        <v>2.2514364004999998</v>
      </c>
      <c r="K408" s="91">
        <v>4.6479760779985204</v>
      </c>
      <c r="L408" s="89">
        <v>2.998023E-2</v>
      </c>
      <c r="M408" s="90">
        <v>7.0058193000000102E-2</v>
      </c>
      <c r="N408" s="91">
        <v>2.4658393875780657E-2</v>
      </c>
      <c r="O408" s="89">
        <v>4.1330745187436679E-2</v>
      </c>
      <c r="P408" s="90">
        <v>7.2228690645052343E-2</v>
      </c>
      <c r="Q408" s="91">
        <v>6.8284165491402399E-2</v>
      </c>
      <c r="R408" s="89">
        <v>3.4852183890577509E-2</v>
      </c>
      <c r="S408" s="90">
        <v>4.4452014690982783E-2</v>
      </c>
      <c r="T408" s="91">
        <v>2.9765504175070914E-2</v>
      </c>
      <c r="U408" s="89">
        <v>7.3137363999999996E-3</v>
      </c>
      <c r="V408" s="90">
        <v>1.4689983715E-2</v>
      </c>
      <c r="W408" s="91">
        <v>5.7538981484930897E-3</v>
      </c>
      <c r="X408" s="89">
        <v>5.8837050000000001E-4</v>
      </c>
      <c r="Y408" s="90">
        <v>2.2109761450000002E-3</v>
      </c>
      <c r="Z408" s="91">
        <v>5.20040601167636E-4</v>
      </c>
      <c r="AA408" s="89">
        <v>6.5487245499999999E-2</v>
      </c>
      <c r="AB408" s="90">
        <v>7.1898218939999994E-2</v>
      </c>
      <c r="AC408" s="91">
        <v>4.2912788649341949E-2</v>
      </c>
      <c r="AD408" s="89">
        <v>6.7906275999999998E-3</v>
      </c>
      <c r="AE408" s="90">
        <v>7.3568177300000004E-3</v>
      </c>
      <c r="AF408" s="91">
        <v>4.7108953864002856E-3</v>
      </c>
      <c r="AG408" s="89">
        <v>1.15264736E-2</v>
      </c>
      <c r="AH408" s="90">
        <v>3.8896088740000001E-2</v>
      </c>
      <c r="AI408" s="91">
        <v>8.8801379769133746E-3</v>
      </c>
      <c r="AJ408" s="92">
        <v>0</v>
      </c>
      <c r="AK408" s="93">
        <v>0</v>
      </c>
      <c r="AL408" s="93">
        <v>0</v>
      </c>
    </row>
    <row r="409" spans="1:38" ht="13" x14ac:dyDescent="0.3">
      <c r="A409" s="71">
        <v>1985</v>
      </c>
      <c r="B409" s="718">
        <v>4</v>
      </c>
      <c r="C409" s="89">
        <v>21.049347449999999</v>
      </c>
      <c r="D409" s="90">
        <v>28.459488009000001</v>
      </c>
      <c r="E409" s="91">
        <v>13.925095943831913</v>
      </c>
      <c r="F409" s="89">
        <v>1.8519199099999999</v>
      </c>
      <c r="G409" s="90">
        <v>2.232136712</v>
      </c>
      <c r="H409" s="91">
        <v>0.85130901553654348</v>
      </c>
      <c r="I409" s="89">
        <v>1.5981872100000001</v>
      </c>
      <c r="J409" s="90">
        <v>2.3056662879999998</v>
      </c>
      <c r="K409" s="91">
        <v>4.6854137201376256</v>
      </c>
      <c r="L409" s="89">
        <v>2.3980049999999999E-2</v>
      </c>
      <c r="M409" s="90">
        <v>6.18881945E-2</v>
      </c>
      <c r="N409" s="91">
        <v>3.5340825197778973E-2</v>
      </c>
      <c r="O409" s="89">
        <v>4.1330745187436679E-2</v>
      </c>
      <c r="P409" s="90">
        <v>7.2228690645052343E-2</v>
      </c>
      <c r="Q409" s="91">
        <v>6.9580967921416562E-2</v>
      </c>
      <c r="R409" s="89">
        <v>3.4852183890577509E-2</v>
      </c>
      <c r="S409" s="90">
        <v>4.4452014690982783E-2</v>
      </c>
      <c r="T409" s="91">
        <v>3.0006262521925068E-2</v>
      </c>
      <c r="U409" s="89">
        <v>7.0810912000000004E-3</v>
      </c>
      <c r="V409" s="90">
        <v>1.418347203E-2</v>
      </c>
      <c r="W409" s="91">
        <v>5.8596993615221684E-3</v>
      </c>
      <c r="X409" s="89">
        <v>5.3911400000000004E-4</v>
      </c>
      <c r="Y409" s="90">
        <v>2.0237845900000001E-3</v>
      </c>
      <c r="Z409" s="91">
        <v>5.3160104367048653E-4</v>
      </c>
      <c r="AA409" s="89">
        <v>5.7389976699999998E-2</v>
      </c>
      <c r="AB409" s="90">
        <v>6.7597570280000005E-2</v>
      </c>
      <c r="AC409" s="91">
        <v>4.3787736185650093E-2</v>
      </c>
      <c r="AD409" s="89">
        <v>6.7557826999999999E-3</v>
      </c>
      <c r="AE409" s="90">
        <v>7.3002943349999997E-3</v>
      </c>
      <c r="AF409" s="91">
        <v>4.8088139257529364E-3</v>
      </c>
      <c r="AG409" s="89">
        <v>1.0963151799999999E-2</v>
      </c>
      <c r="AH409" s="90">
        <v>3.7069836910000001E-2</v>
      </c>
      <c r="AI409" s="91">
        <v>9.0716722929562853E-3</v>
      </c>
      <c r="AJ409" s="92">
        <v>0</v>
      </c>
      <c r="AK409" s="93">
        <v>0</v>
      </c>
      <c r="AL409" s="93">
        <v>0</v>
      </c>
    </row>
    <row r="410" spans="1:38" ht="13" x14ac:dyDescent="0.3">
      <c r="A410" s="71">
        <v>1985</v>
      </c>
      <c r="B410" s="718">
        <v>5</v>
      </c>
      <c r="C410" s="89">
        <v>23.213221770000001</v>
      </c>
      <c r="D410" s="90">
        <v>31.323290179000001</v>
      </c>
      <c r="E410" s="91">
        <v>13.98482349984017</v>
      </c>
      <c r="F410" s="89">
        <v>1.9938567</v>
      </c>
      <c r="G410" s="90">
        <v>2.4069026720000002</v>
      </c>
      <c r="H410" s="91">
        <v>0.85549518194274099</v>
      </c>
      <c r="I410" s="89">
        <v>1.7220245999999999</v>
      </c>
      <c r="J410" s="90">
        <v>2.307293402</v>
      </c>
      <c r="K410" s="91">
        <v>4.6925965278303892</v>
      </c>
      <c r="L410" s="89">
        <v>2.3866990000000001E-2</v>
      </c>
      <c r="M410" s="90">
        <v>6.1783183999999998E-2</v>
      </c>
      <c r="N410" s="91">
        <v>3.5403980671338736E-2</v>
      </c>
      <c r="O410" s="89">
        <v>4.1330745187436679E-2</v>
      </c>
      <c r="P410" s="90">
        <v>7.2228690645052343E-2</v>
      </c>
      <c r="Q410" s="91">
        <v>6.9734980940404798E-2</v>
      </c>
      <c r="R410" s="89">
        <v>3.4852183890577509E-2</v>
      </c>
      <c r="S410" s="90">
        <v>4.4452014690982783E-2</v>
      </c>
      <c r="T410" s="91">
        <v>3.0280887880012562E-2</v>
      </c>
      <c r="U410" s="89">
        <v>8.0703901999999994E-3</v>
      </c>
      <c r="V410" s="90">
        <v>1.5852882209999999E-2</v>
      </c>
      <c r="W410" s="91">
        <v>5.8669539288676489E-3</v>
      </c>
      <c r="X410" s="89">
        <v>6.1753290000000005E-4</v>
      </c>
      <c r="Y410" s="90">
        <v>2.1598373850000002E-3</v>
      </c>
      <c r="Z410" s="91">
        <v>5.3421363081416215E-4</v>
      </c>
      <c r="AA410" s="89">
        <v>6.4254284499999995E-2</v>
      </c>
      <c r="AB410" s="90">
        <v>7.5043612209999999E-2</v>
      </c>
      <c r="AC410" s="91">
        <v>4.3930834158286879E-2</v>
      </c>
      <c r="AD410" s="89">
        <v>7.8873763999999999E-3</v>
      </c>
      <c r="AE410" s="90">
        <v>8.2825521100000007E-3</v>
      </c>
      <c r="AF410" s="91">
        <v>4.8263430924281219E-3</v>
      </c>
      <c r="AG410" s="89">
        <v>1.2289784600000001E-2</v>
      </c>
      <c r="AH410" s="90">
        <v>4.0862617589999997E-2</v>
      </c>
      <c r="AI410" s="91">
        <v>9.1112810272889477E-3</v>
      </c>
      <c r="AJ410" s="92">
        <v>0</v>
      </c>
      <c r="AK410" s="93">
        <v>0</v>
      </c>
      <c r="AL410" s="93">
        <v>0</v>
      </c>
    </row>
    <row r="411" spans="1:38" ht="13" x14ac:dyDescent="0.3">
      <c r="A411" s="71">
        <v>1985</v>
      </c>
      <c r="B411" s="718">
        <v>6</v>
      </c>
      <c r="C411" s="89">
        <v>25.157869890000001</v>
      </c>
      <c r="D411" s="90">
        <v>33.952924109000001</v>
      </c>
      <c r="E411" s="91">
        <v>28.22906392597152</v>
      </c>
      <c r="F411" s="89">
        <v>2.1554288800000001</v>
      </c>
      <c r="G411" s="90">
        <v>2.5929098334999998</v>
      </c>
      <c r="H411" s="91">
        <v>2.295841406061756</v>
      </c>
      <c r="I411" s="89">
        <v>1.8410855399999999</v>
      </c>
      <c r="J411" s="90">
        <v>2.3113568335000001</v>
      </c>
      <c r="K411" s="91">
        <v>6.4039095048121757</v>
      </c>
      <c r="L411" s="89">
        <v>2.3866990000000001E-2</v>
      </c>
      <c r="M411" s="90">
        <v>6.1729721500000001E-2</v>
      </c>
      <c r="N411" s="91">
        <v>3.8933266964064316E-2</v>
      </c>
      <c r="O411" s="89">
        <v>4.1330745187436679E-2</v>
      </c>
      <c r="P411" s="90">
        <v>7.2228690645052343E-2</v>
      </c>
      <c r="Q411" s="91">
        <v>6.3125970768637268E-2</v>
      </c>
      <c r="R411" s="89">
        <v>3.4852183890577509E-2</v>
      </c>
      <c r="S411" s="90">
        <v>4.4452014690982783E-2</v>
      </c>
      <c r="T411" s="91">
        <v>3.0602317884515267E-2</v>
      </c>
      <c r="U411" s="89">
        <v>9.0766045E-3</v>
      </c>
      <c r="V411" s="90">
        <v>1.7420128045E-2</v>
      </c>
      <c r="W411" s="91">
        <v>1.566168631529272E-2</v>
      </c>
      <c r="X411" s="89">
        <v>6.9324410000000001E-4</v>
      </c>
      <c r="Y411" s="90">
        <v>2.2892284349999999E-3</v>
      </c>
      <c r="Z411" s="91">
        <v>1.4336403795807435E-3</v>
      </c>
      <c r="AA411" s="89">
        <v>7.1456216599999997E-2</v>
      </c>
      <c r="AB411" s="90">
        <v>8.215618861E-2</v>
      </c>
      <c r="AC411" s="91">
        <v>0.11783810813881339</v>
      </c>
      <c r="AD411" s="89">
        <v>9.0781067999999993E-3</v>
      </c>
      <c r="AE411" s="90">
        <v>9.2424777550000007E-3</v>
      </c>
      <c r="AF411" s="91">
        <v>1.2952768277716671E-2</v>
      </c>
      <c r="AG411" s="89">
        <v>1.35992327E-2</v>
      </c>
      <c r="AH411" s="90">
        <v>4.4397268890000001E-2</v>
      </c>
      <c r="AI411" s="91">
        <v>2.4467817123580975E-2</v>
      </c>
      <c r="AJ411" s="92">
        <v>0</v>
      </c>
      <c r="AK411" s="93">
        <v>0</v>
      </c>
      <c r="AL411" s="93">
        <v>0</v>
      </c>
    </row>
    <row r="412" spans="1:38" ht="13" x14ac:dyDescent="0.3">
      <c r="A412" s="71">
        <v>1985</v>
      </c>
      <c r="B412" s="718">
        <v>7</v>
      </c>
      <c r="C412" s="89">
        <v>27.055918429999998</v>
      </c>
      <c r="D412" s="90">
        <v>36.380392416500001</v>
      </c>
      <c r="E412" s="91">
        <v>26.265144263601389</v>
      </c>
      <c r="F412" s="89">
        <v>2.3411932900000001</v>
      </c>
      <c r="G412" s="90">
        <v>2.8015716474999999</v>
      </c>
      <c r="H412" s="91">
        <v>2.3535576335875072</v>
      </c>
      <c r="I412" s="89">
        <v>1.9556767399999999</v>
      </c>
      <c r="J412" s="90">
        <v>2.3171402405000001</v>
      </c>
      <c r="K412" s="91">
        <v>6.0016375916858342</v>
      </c>
      <c r="L412" s="89">
        <v>2.3832780000000001E-2</v>
      </c>
      <c r="M412" s="90">
        <v>6.1679283500000001E-2</v>
      </c>
      <c r="N412" s="91">
        <v>3.939066485844582E-2</v>
      </c>
      <c r="O412" s="89">
        <v>4.1330745187436679E-2</v>
      </c>
      <c r="P412" s="90">
        <v>7.2228690645052343E-2</v>
      </c>
      <c r="Q412" s="91">
        <v>6.7158071098165906E-2</v>
      </c>
      <c r="R412" s="89">
        <v>3.4852183890577509E-2</v>
      </c>
      <c r="S412" s="90">
        <v>4.4452014690982783E-2</v>
      </c>
      <c r="T412" s="91">
        <v>3.8190201000672663E-2</v>
      </c>
      <c r="U412" s="89">
        <v>9.9546363999999995E-3</v>
      </c>
      <c r="V412" s="90">
        <v>1.8897000824999999E-2</v>
      </c>
      <c r="W412" s="91">
        <v>1.918262910431575E-2</v>
      </c>
      <c r="X412" s="89">
        <v>7.6130209999999998E-4</v>
      </c>
      <c r="Y412" s="90">
        <v>2.4130337349999999E-3</v>
      </c>
      <c r="Z412" s="91">
        <v>1.4696511479531155E-3</v>
      </c>
      <c r="AA412" s="89">
        <v>7.8092486799999999E-2</v>
      </c>
      <c r="AB412" s="90">
        <v>8.9088989650000006E-2</v>
      </c>
      <c r="AC412" s="91">
        <v>0.10574363929720154</v>
      </c>
      <c r="AD412" s="89">
        <v>1.0155078499999999E-2</v>
      </c>
      <c r="AE412" s="90">
        <v>1.0184979545E-2</v>
      </c>
      <c r="AF412" s="91">
        <v>1.3341612455634706E-2</v>
      </c>
      <c r="AG412" s="89">
        <v>1.4699425800000001E-2</v>
      </c>
      <c r="AH412" s="90">
        <v>4.7698504170000003E-2</v>
      </c>
      <c r="AI412" s="91">
        <v>2.805729676871101E-2</v>
      </c>
      <c r="AJ412" s="92">
        <v>0</v>
      </c>
      <c r="AK412" s="93">
        <v>0</v>
      </c>
      <c r="AL412" s="93">
        <v>0</v>
      </c>
    </row>
    <row r="413" spans="1:38" ht="13" x14ac:dyDescent="0.3">
      <c r="A413" s="71">
        <v>1985</v>
      </c>
      <c r="B413" s="718">
        <v>8</v>
      </c>
      <c r="C413" s="89">
        <v>18.371524690000001</v>
      </c>
      <c r="D413" s="90">
        <v>29.489389328000001</v>
      </c>
      <c r="E413" s="91">
        <v>27.480681454861216</v>
      </c>
      <c r="F413" s="89">
        <v>1.66462449</v>
      </c>
      <c r="G413" s="90">
        <v>2.2950659459999998</v>
      </c>
      <c r="H413" s="91">
        <v>2.3671370178209146</v>
      </c>
      <c r="I413" s="89">
        <v>2.0006738099999999</v>
      </c>
      <c r="J413" s="90">
        <v>2.4476201299999998</v>
      </c>
      <c r="K413" s="91">
        <v>6.0704946738081169</v>
      </c>
      <c r="L413" s="89">
        <v>2.388301E-2</v>
      </c>
      <c r="M413" s="90">
        <v>6.1651253000000003E-2</v>
      </c>
      <c r="N413" s="91">
        <v>4.3453339090181439E-2</v>
      </c>
      <c r="O413" s="89">
        <v>4.1330745187436679E-2</v>
      </c>
      <c r="P413" s="90">
        <v>7.2228690645052343E-2</v>
      </c>
      <c r="Q413" s="91">
        <v>6.8169021698201465E-2</v>
      </c>
      <c r="R413" s="89">
        <v>3.4852183890577509E-2</v>
      </c>
      <c r="S413" s="90">
        <v>4.4452014690982783E-2</v>
      </c>
      <c r="T413" s="91">
        <v>3.8890397610185465E-2</v>
      </c>
      <c r="U413" s="89">
        <v>9.6907595999999995E-3</v>
      </c>
      <c r="V413" s="90">
        <v>1.7720267615E-2</v>
      </c>
      <c r="W413" s="91">
        <v>1.925241423299779E-2</v>
      </c>
      <c r="X413" s="89">
        <v>6.6484070000000001E-4</v>
      </c>
      <c r="Y413" s="90">
        <v>2.17543346E-3</v>
      </c>
      <c r="Z413" s="91">
        <v>1.4781313998626173E-3</v>
      </c>
      <c r="AA413" s="89">
        <v>7.2396015699999997E-2</v>
      </c>
      <c r="AB413" s="90">
        <v>8.3254861134999997E-2</v>
      </c>
      <c r="AC413" s="91">
        <v>0.10603959328423776</v>
      </c>
      <c r="AD413" s="89">
        <v>9.5705287000000007E-3</v>
      </c>
      <c r="AE413" s="90">
        <v>9.9544886050000007E-3</v>
      </c>
      <c r="AF413" s="91">
        <v>1.3379485723185904E-2</v>
      </c>
      <c r="AG413" s="89">
        <v>1.4629765899999999E-2</v>
      </c>
      <c r="AH413" s="90">
        <v>4.4194632785E-2</v>
      </c>
      <c r="AI413" s="91">
        <v>2.8229287608428247E-2</v>
      </c>
      <c r="AJ413" s="92">
        <v>0</v>
      </c>
      <c r="AK413" s="93">
        <v>0</v>
      </c>
      <c r="AL413" s="93">
        <v>0</v>
      </c>
    </row>
    <row r="414" spans="1:38" ht="13" x14ac:dyDescent="0.3">
      <c r="A414" s="71">
        <v>1985</v>
      </c>
      <c r="B414" s="718">
        <v>9</v>
      </c>
      <c r="C414" s="89">
        <v>19.454425560000001</v>
      </c>
      <c r="D414" s="90">
        <v>31.158566735499999</v>
      </c>
      <c r="E414" s="91">
        <v>27.724895538468264</v>
      </c>
      <c r="F414" s="89">
        <v>1.87514197</v>
      </c>
      <c r="G414" s="90">
        <v>2.5454667120000001</v>
      </c>
      <c r="H414" s="91">
        <v>2.3828523102237074</v>
      </c>
      <c r="I414" s="89">
        <v>2.1050590499999999</v>
      </c>
      <c r="J414" s="90">
        <v>2.47773479</v>
      </c>
      <c r="K414" s="91">
        <v>6.0855149109867357</v>
      </c>
      <c r="L414" s="89">
        <v>2.388301E-2</v>
      </c>
      <c r="M414" s="90">
        <v>6.1651253000000003E-2</v>
      </c>
      <c r="N414" s="91">
        <v>4.3582908322496894E-2</v>
      </c>
      <c r="O414" s="89">
        <v>4.1330745187436679E-2</v>
      </c>
      <c r="P414" s="90">
        <v>7.2228690645052343E-2</v>
      </c>
      <c r="Q414" s="91">
        <v>6.9462368198275892E-2</v>
      </c>
      <c r="R414" s="89">
        <v>3.4852183890577509E-2</v>
      </c>
      <c r="S414" s="90">
        <v>4.4452014690982783E-2</v>
      </c>
      <c r="T414" s="91">
        <v>3.9680462695935115E-2</v>
      </c>
      <c r="U414" s="89">
        <v>1.0419676900000001E-2</v>
      </c>
      <c r="V414" s="90">
        <v>1.8909382275000001E-2</v>
      </c>
      <c r="W414" s="91">
        <v>1.934178247262159E-2</v>
      </c>
      <c r="X414" s="89">
        <v>7.1656720000000005E-4</v>
      </c>
      <c r="Y414" s="90">
        <v>2.2718709450000002E-3</v>
      </c>
      <c r="Z414" s="91">
        <v>1.4879471811727414E-3</v>
      </c>
      <c r="AA414" s="89">
        <v>7.8651967899999994E-2</v>
      </c>
      <c r="AB414" s="90">
        <v>8.9683727889999995E-2</v>
      </c>
      <c r="AC414" s="91">
        <v>0.10644789335834569</v>
      </c>
      <c r="AD414" s="89">
        <v>1.05172162E-2</v>
      </c>
      <c r="AE414" s="90">
        <v>1.0802858255000001E-2</v>
      </c>
      <c r="AF414" s="91">
        <v>1.3431501074469328E-2</v>
      </c>
      <c r="AG414" s="89">
        <v>1.5485504799999999E-2</v>
      </c>
      <c r="AH414" s="90">
        <v>4.675011338E-2</v>
      </c>
      <c r="AI414" s="91">
        <v>2.8426238207817565E-2</v>
      </c>
      <c r="AJ414" s="92">
        <v>0</v>
      </c>
      <c r="AK414" s="93">
        <v>0</v>
      </c>
      <c r="AL414" s="93">
        <v>0</v>
      </c>
    </row>
    <row r="415" spans="1:38" ht="13" x14ac:dyDescent="0.3">
      <c r="A415" s="71">
        <v>1985</v>
      </c>
      <c r="B415" s="718">
        <v>10</v>
      </c>
      <c r="C415" s="89">
        <v>20.348646670000001</v>
      </c>
      <c r="D415" s="90">
        <v>32.546951929000002</v>
      </c>
      <c r="E415" s="91">
        <v>27.952728932913878</v>
      </c>
      <c r="F415" s="89">
        <v>2.1074862599999999</v>
      </c>
      <c r="G415" s="90">
        <v>2.81000885</v>
      </c>
      <c r="H415" s="91">
        <v>2.3998511058312486</v>
      </c>
      <c r="I415" s="89">
        <v>2.18288715</v>
      </c>
      <c r="J415" s="90">
        <v>2.4817705669999999</v>
      </c>
      <c r="K415" s="91">
        <v>6.1044013675832449</v>
      </c>
      <c r="L415" s="89">
        <v>2.3880040000000002E-2</v>
      </c>
      <c r="M415" s="90">
        <v>6.1651253000000003E-2</v>
      </c>
      <c r="N415" s="91">
        <v>5.1877047629189835E-2</v>
      </c>
      <c r="O415" s="89">
        <v>4.1330745187436679E-2</v>
      </c>
      <c r="P415" s="90">
        <v>7.2228690645052343E-2</v>
      </c>
      <c r="Q415" s="91">
        <v>7.0469285362595155E-2</v>
      </c>
      <c r="R415" s="89">
        <v>3.4852183890577509E-2</v>
      </c>
      <c r="S415" s="90">
        <v>4.4452014690982783E-2</v>
      </c>
      <c r="T415" s="91">
        <v>4.0499575889673026E-2</v>
      </c>
      <c r="U415" s="89">
        <v>1.1067716999999999E-2</v>
      </c>
      <c r="V415" s="90">
        <v>1.9962716225E-2</v>
      </c>
      <c r="W415" s="91">
        <v>1.9441048112363926E-2</v>
      </c>
      <c r="X415" s="89">
        <v>7.6434020000000003E-4</v>
      </c>
      <c r="Y415" s="90">
        <v>2.3547129E-3</v>
      </c>
      <c r="Z415" s="91">
        <v>1.4985624117075931E-3</v>
      </c>
      <c r="AA415" s="89">
        <v>8.4682130999999994E-2</v>
      </c>
      <c r="AB415" s="90">
        <v>9.5774774655000006E-2</v>
      </c>
      <c r="AC415" s="91">
        <v>0.10690938211803611</v>
      </c>
      <c r="AD415" s="89">
        <v>1.1405970600000001E-2</v>
      </c>
      <c r="AE415" s="90">
        <v>1.1594737629999999E-2</v>
      </c>
      <c r="AF415" s="91">
        <v>1.349030037441349E-2</v>
      </c>
      <c r="AG415" s="89">
        <v>1.6195208900000001E-2</v>
      </c>
      <c r="AH415" s="90">
        <v>4.8953922014999998E-2</v>
      </c>
      <c r="AI415" s="91">
        <v>2.8638435132593915E-2</v>
      </c>
      <c r="AJ415" s="92">
        <v>0</v>
      </c>
      <c r="AK415" s="93">
        <v>0</v>
      </c>
      <c r="AL415" s="93">
        <v>0</v>
      </c>
    </row>
    <row r="416" spans="1:38" ht="13" x14ac:dyDescent="0.3">
      <c r="A416" s="71">
        <v>1985</v>
      </c>
      <c r="B416" s="718">
        <v>11</v>
      </c>
      <c r="C416" s="89">
        <v>21.150532550000001</v>
      </c>
      <c r="D416" s="90">
        <v>34.2175994065</v>
      </c>
      <c r="E416" s="91">
        <v>39.033795586210658</v>
      </c>
      <c r="F416" s="89">
        <v>2.3704390599999998</v>
      </c>
      <c r="G416" s="90">
        <v>3.1555616080000002</v>
      </c>
      <c r="H416" s="91">
        <v>3.08047269439257</v>
      </c>
      <c r="I416" s="89">
        <v>2.2598303300000002</v>
      </c>
      <c r="J416" s="90">
        <v>2.488879469</v>
      </c>
      <c r="K416" s="91">
        <v>6.8974528610569648</v>
      </c>
      <c r="L416" s="89">
        <v>2.3880040000000002E-2</v>
      </c>
      <c r="M416" s="90">
        <v>6.1651253000000003E-2</v>
      </c>
      <c r="N416" s="91">
        <v>6.0533016334808246E-2</v>
      </c>
      <c r="O416" s="89">
        <v>4.1330745187436679E-2</v>
      </c>
      <c r="P416" s="90">
        <v>7.2228690645052343E-2</v>
      </c>
      <c r="Q416" s="91">
        <v>0.10532859784717585</v>
      </c>
      <c r="R416" s="89">
        <v>3.4852183890577509E-2</v>
      </c>
      <c r="S416" s="90">
        <v>4.4452014690982783E-2</v>
      </c>
      <c r="T416" s="91">
        <v>7.2817382532953473E-2</v>
      </c>
      <c r="U416" s="89">
        <v>1.16968084E-2</v>
      </c>
      <c r="V416" s="90">
        <v>2.1090846315000002E-2</v>
      </c>
      <c r="W416" s="91">
        <v>2.4960915291049282E-2</v>
      </c>
      <c r="X416" s="89">
        <v>8.1059549999999995E-4</v>
      </c>
      <c r="Y416" s="90">
        <v>2.4409724050000001E-3</v>
      </c>
      <c r="Z416" s="91">
        <v>1.9235640099417039E-3</v>
      </c>
      <c r="AA416" s="89">
        <v>9.0891285099999997E-2</v>
      </c>
      <c r="AB416" s="90">
        <v>0.102459702855</v>
      </c>
      <c r="AC416" s="91">
        <v>0.13644728670547024</v>
      </c>
      <c r="AD416" s="89">
        <v>1.22968677E-2</v>
      </c>
      <c r="AE416" s="90">
        <v>1.2449249145000001E-2</v>
      </c>
      <c r="AF416" s="91">
        <v>1.7229818386699562E-2</v>
      </c>
      <c r="AG416" s="89">
        <v>1.6854718500000001E-2</v>
      </c>
      <c r="AH416" s="90">
        <v>5.1298645249999997E-2</v>
      </c>
      <c r="AI416" s="91">
        <v>3.6730292298814533E-2</v>
      </c>
      <c r="AJ416" s="92">
        <v>0</v>
      </c>
      <c r="AK416" s="93">
        <v>0</v>
      </c>
      <c r="AL416" s="93">
        <v>0</v>
      </c>
    </row>
    <row r="417" spans="1:38" ht="13" x14ac:dyDescent="0.3">
      <c r="A417" s="71">
        <v>1985</v>
      </c>
      <c r="B417" s="718">
        <v>12</v>
      </c>
      <c r="C417" s="89">
        <v>22.070982069999999</v>
      </c>
      <c r="D417" s="90">
        <v>35.839743783999999</v>
      </c>
      <c r="E417" s="91">
        <v>39.729378002838303</v>
      </c>
      <c r="F417" s="89">
        <v>2.6614715900000001</v>
      </c>
      <c r="G417" s="90">
        <v>3.4693677665</v>
      </c>
      <c r="H417" s="91">
        <v>3.1050031895326433</v>
      </c>
      <c r="I417" s="89">
        <v>2.3578907099999999</v>
      </c>
      <c r="J417" s="90">
        <v>2.5201315704999998</v>
      </c>
      <c r="K417" s="91">
        <v>6.9237489443905265</v>
      </c>
      <c r="L417" s="89">
        <v>2.3880040000000002E-2</v>
      </c>
      <c r="M417" s="90">
        <v>6.1651253000000003E-2</v>
      </c>
      <c r="N417" s="91">
        <v>6.1157078189285709E-2</v>
      </c>
      <c r="O417" s="89">
        <v>4.1330745187436679E-2</v>
      </c>
      <c r="P417" s="90">
        <v>7.2228690645052343E-2</v>
      </c>
      <c r="Q417" s="91">
        <v>0.10688555103416357</v>
      </c>
      <c r="R417" s="89">
        <v>3.4852183890577509E-2</v>
      </c>
      <c r="S417" s="90">
        <v>4.4452014690982783E-2</v>
      </c>
      <c r="T417" s="91">
        <v>7.5432250059359218E-2</v>
      </c>
      <c r="U417" s="89">
        <v>1.2362535900000001E-2</v>
      </c>
      <c r="V417" s="90">
        <v>2.2162218000000001E-2</v>
      </c>
      <c r="W417" s="91">
        <v>2.5411865936776131E-2</v>
      </c>
      <c r="X417" s="89">
        <v>8.6013699999999997E-4</v>
      </c>
      <c r="Y417" s="90">
        <v>2.528492935E-3</v>
      </c>
      <c r="Z417" s="91">
        <v>1.9389075166834989E-3</v>
      </c>
      <c r="AA417" s="89">
        <v>9.7598298799999997E-2</v>
      </c>
      <c r="AB417" s="90">
        <v>0.10905435869000001</v>
      </c>
      <c r="AC417" s="91">
        <v>0.13501590499022351</v>
      </c>
      <c r="AD417" s="89">
        <v>1.32451132E-2</v>
      </c>
      <c r="AE417" s="90">
        <v>1.328747609E-2</v>
      </c>
      <c r="AF417" s="91">
        <v>1.7554171722686824E-2</v>
      </c>
      <c r="AG417" s="89">
        <v>1.7546622299999998E-2</v>
      </c>
      <c r="AH417" s="90">
        <v>5.3518268345000002E-2</v>
      </c>
      <c r="AI417" s="91">
        <v>3.760103706313523E-2</v>
      </c>
      <c r="AJ417" s="92">
        <v>0</v>
      </c>
      <c r="AK417" s="93">
        <v>0</v>
      </c>
      <c r="AL417" s="93">
        <v>0</v>
      </c>
    </row>
    <row r="418" spans="1:38" ht="13" x14ac:dyDescent="0.3">
      <c r="A418" s="71">
        <v>1985</v>
      </c>
      <c r="B418" s="718">
        <v>13</v>
      </c>
      <c r="C418" s="89">
        <v>22.88409656</v>
      </c>
      <c r="D418" s="90">
        <v>37.544420186000004</v>
      </c>
      <c r="E418" s="91">
        <v>40.940823567329943</v>
      </c>
      <c r="F418" s="89">
        <v>2.90242874</v>
      </c>
      <c r="G418" s="90">
        <v>3.7398438249999999</v>
      </c>
      <c r="H418" s="91">
        <v>3.1820425917511175</v>
      </c>
      <c r="I418" s="89">
        <v>2.4508056900000001</v>
      </c>
      <c r="J418" s="90">
        <v>2.5517319535</v>
      </c>
      <c r="K418" s="91">
        <v>7.0101318175597838</v>
      </c>
      <c r="L418" s="89">
        <v>2.3880040000000002E-2</v>
      </c>
      <c r="M418" s="90">
        <v>6.1651253000000003E-2</v>
      </c>
      <c r="N418" s="91">
        <v>6.2177929140107176E-2</v>
      </c>
      <c r="O418" s="89">
        <v>4.1330745187436679E-2</v>
      </c>
      <c r="P418" s="90">
        <v>7.2228690645052343E-2</v>
      </c>
      <c r="Q418" s="91">
        <v>0.11047711730299797</v>
      </c>
      <c r="R418" s="89">
        <v>3.4852183890577509E-2</v>
      </c>
      <c r="S418" s="90">
        <v>4.4452014690982783E-2</v>
      </c>
      <c r="T418" s="91">
        <v>7.9143237945282205E-2</v>
      </c>
      <c r="U418" s="89">
        <v>1.30088194E-2</v>
      </c>
      <c r="V418" s="90">
        <v>2.3207630520000001E-2</v>
      </c>
      <c r="W418" s="91">
        <v>2.5997907001933825E-2</v>
      </c>
      <c r="X418" s="89">
        <v>9.0800060000000005E-4</v>
      </c>
      <c r="Y418" s="90">
        <v>2.61331612E-3</v>
      </c>
      <c r="Z418" s="91">
        <v>1.987008194988957E-3</v>
      </c>
      <c r="AA418" s="89">
        <v>0.10363442840000001</v>
      </c>
      <c r="AB418" s="90">
        <v>0.115052072485</v>
      </c>
      <c r="AC418" s="91">
        <v>0.13802215051093192</v>
      </c>
      <c r="AD418" s="89">
        <v>1.4190725100000001E-2</v>
      </c>
      <c r="AE418" s="90">
        <v>1.4125090369999999E-2</v>
      </c>
      <c r="AF418" s="91">
        <v>1.7942607205883903E-2</v>
      </c>
      <c r="AG418" s="89">
        <v>1.8188630399999999E-2</v>
      </c>
      <c r="AH418" s="90">
        <v>5.5661908390000001E-2</v>
      </c>
      <c r="AI418" s="91">
        <v>3.8536324777292859E-2</v>
      </c>
      <c r="AJ418" s="92">
        <v>0</v>
      </c>
      <c r="AK418" s="93">
        <v>0</v>
      </c>
      <c r="AL418" s="93">
        <v>0</v>
      </c>
    </row>
    <row r="419" spans="1:38" ht="13" x14ac:dyDescent="0.3">
      <c r="A419" s="71">
        <v>1985</v>
      </c>
      <c r="B419" s="718">
        <v>14</v>
      </c>
      <c r="C419" s="89">
        <v>23.665931650000001</v>
      </c>
      <c r="D419" s="90">
        <v>39.247338108500003</v>
      </c>
      <c r="E419" s="91">
        <v>41.375240975243955</v>
      </c>
      <c r="F419" s="89">
        <v>3.20218968</v>
      </c>
      <c r="G419" s="90">
        <v>4.0587994390000004</v>
      </c>
      <c r="H419" s="91">
        <v>3.2093680228876069</v>
      </c>
      <c r="I419" s="89">
        <v>2.54376749</v>
      </c>
      <c r="J419" s="90">
        <v>2.5852325770000002</v>
      </c>
      <c r="K419" s="91">
        <v>7.0432101585338573</v>
      </c>
      <c r="L419" s="89">
        <v>2.3880040000000002E-2</v>
      </c>
      <c r="M419" s="90">
        <v>6.1651253000000003E-2</v>
      </c>
      <c r="N419" s="91">
        <v>6.2543530249513993E-2</v>
      </c>
      <c r="O419" s="89">
        <v>4.1330745187436679E-2</v>
      </c>
      <c r="P419" s="90">
        <v>7.2228690645052343E-2</v>
      </c>
      <c r="Q419" s="91">
        <v>0.11155784303840544</v>
      </c>
      <c r="R419" s="89">
        <v>3.4852183890577509E-2</v>
      </c>
      <c r="S419" s="90">
        <v>4.4452014690982783E-2</v>
      </c>
      <c r="T419" s="91">
        <v>8.0427330902995489E-2</v>
      </c>
      <c r="U419" s="89">
        <v>1.36401191E-2</v>
      </c>
      <c r="V419" s="90">
        <v>2.4243221450000001E-2</v>
      </c>
      <c r="W419" s="91">
        <v>2.6171010974330219E-2</v>
      </c>
      <c r="X419" s="89">
        <v>9.5552189999999996E-4</v>
      </c>
      <c r="Y419" s="90">
        <v>2.6974692649999999E-3</v>
      </c>
      <c r="Z419" s="91">
        <v>2.004072223254993E-3</v>
      </c>
      <c r="AA419" s="89">
        <v>0.110240111</v>
      </c>
      <c r="AB419" s="90">
        <v>0.12156943496</v>
      </c>
      <c r="AC419" s="91">
        <v>0.13889766192887326</v>
      </c>
      <c r="AD419" s="89">
        <v>1.51397402E-2</v>
      </c>
      <c r="AE419" s="90">
        <v>1.4968789535000001E-2</v>
      </c>
      <c r="AF419" s="91">
        <v>1.8052964928145392E-2</v>
      </c>
      <c r="AG419" s="89">
        <v>1.87917955E-2</v>
      </c>
      <c r="AH419" s="90">
        <v>5.7766515859999999E-2</v>
      </c>
      <c r="AI419" s="91">
        <v>3.887258812075229E-2</v>
      </c>
      <c r="AJ419" s="92">
        <v>0</v>
      </c>
      <c r="AK419" s="93">
        <v>0</v>
      </c>
      <c r="AL419" s="93">
        <v>0</v>
      </c>
    </row>
    <row r="420" spans="1:38" ht="13" x14ac:dyDescent="0.3">
      <c r="A420" s="71">
        <v>1985</v>
      </c>
      <c r="B420" s="718">
        <v>15</v>
      </c>
      <c r="C420" s="89">
        <v>24.477367359999999</v>
      </c>
      <c r="D420" s="90">
        <v>40.978426483</v>
      </c>
      <c r="E420" s="91">
        <v>42.286681631780098</v>
      </c>
      <c r="F420" s="89">
        <v>3.5057522099999998</v>
      </c>
      <c r="G420" s="90">
        <v>4.3841113585000002</v>
      </c>
      <c r="H420" s="91">
        <v>3.2689241670463738</v>
      </c>
      <c r="I420" s="89">
        <v>2.6150657700000002</v>
      </c>
      <c r="J420" s="90">
        <v>2.6176219220000001</v>
      </c>
      <c r="K420" s="91">
        <v>7.1109754328383197</v>
      </c>
      <c r="L420" s="89">
        <v>2.2371780000000001E-2</v>
      </c>
      <c r="M420" s="90">
        <v>5.9939423999999998E-2</v>
      </c>
      <c r="N420" s="91">
        <v>8.1646709584809365E-2</v>
      </c>
      <c r="O420" s="89">
        <v>4.1330745187436679E-2</v>
      </c>
      <c r="P420" s="90">
        <v>7.2228690645052343E-2</v>
      </c>
      <c r="Q420" s="91">
        <v>0.11102538353527559</v>
      </c>
      <c r="R420" s="89">
        <v>3.4852183890577509E-2</v>
      </c>
      <c r="S420" s="90">
        <v>4.4452014690982783E-2</v>
      </c>
      <c r="T420" s="91">
        <v>8.3042375324300949E-2</v>
      </c>
      <c r="U420" s="89">
        <v>1.4349852499999999E-2</v>
      </c>
      <c r="V420" s="90">
        <v>2.5459382794999999E-2</v>
      </c>
      <c r="W420" s="91">
        <v>2.6497113047359563E-2</v>
      </c>
      <c r="X420" s="89">
        <v>1.0084861999999999E-3</v>
      </c>
      <c r="Y420" s="90">
        <v>2.7832942399999999E-3</v>
      </c>
      <c r="Z420" s="91">
        <v>2.0412785501074029E-3</v>
      </c>
      <c r="AA420" s="89">
        <v>0.1173087807</v>
      </c>
      <c r="AB420" s="90">
        <v>0.12888991762499999</v>
      </c>
      <c r="AC420" s="91">
        <v>0.14119143789694902</v>
      </c>
      <c r="AD420" s="89">
        <v>1.61896817E-2</v>
      </c>
      <c r="AE420" s="90">
        <v>1.5938652724999999E-2</v>
      </c>
      <c r="AF420" s="91">
        <v>1.8374851542231188E-2</v>
      </c>
      <c r="AG420" s="89">
        <v>1.94838476E-2</v>
      </c>
      <c r="AH420" s="90">
        <v>6.0210087655000001E-2</v>
      </c>
      <c r="AI420" s="91">
        <v>3.9574278726787482E-2</v>
      </c>
      <c r="AJ420" s="92">
        <v>0</v>
      </c>
      <c r="AK420" s="93">
        <v>0</v>
      </c>
      <c r="AL420" s="93">
        <v>0</v>
      </c>
    </row>
    <row r="421" spans="1:38" ht="13" x14ac:dyDescent="0.3">
      <c r="A421" s="71">
        <v>1985</v>
      </c>
      <c r="B421" s="718">
        <v>16</v>
      </c>
      <c r="C421" s="89">
        <v>25.478897109999998</v>
      </c>
      <c r="D421" s="90">
        <v>43.072620037500002</v>
      </c>
      <c r="E421" s="91">
        <v>42.560657547804169</v>
      </c>
      <c r="F421" s="89">
        <v>3.8034226000000002</v>
      </c>
      <c r="G421" s="90">
        <v>4.7176466724999999</v>
      </c>
      <c r="H421" s="91">
        <v>3.1639027947047698</v>
      </c>
      <c r="I421" s="89">
        <v>2.70263192</v>
      </c>
      <c r="J421" s="90">
        <v>2.6543480855000001</v>
      </c>
      <c r="K421" s="91">
        <v>6.9052415278209711</v>
      </c>
      <c r="L421" s="89">
        <v>2.2368809999999999E-2</v>
      </c>
      <c r="M421" s="90">
        <v>5.9939423999999998E-2</v>
      </c>
      <c r="N421" s="91">
        <v>8.1370678303050573E-2</v>
      </c>
      <c r="O421" s="89">
        <v>4.1330745187436679E-2</v>
      </c>
      <c r="P421" s="90">
        <v>7.2228690645052343E-2</v>
      </c>
      <c r="Q421" s="91">
        <v>0.10905065917209497</v>
      </c>
      <c r="R421" s="89">
        <v>3.4852183890577509E-2</v>
      </c>
      <c r="S421" s="90">
        <v>4.4452014690982783E-2</v>
      </c>
      <c r="T421" s="91">
        <v>8.5647299852910266E-2</v>
      </c>
      <c r="U421" s="89">
        <v>1.50889309E-2</v>
      </c>
      <c r="V421" s="90">
        <v>2.680531454E-2</v>
      </c>
      <c r="W421" s="91">
        <v>2.5684289976885901E-2</v>
      </c>
      <c r="X421" s="89">
        <v>1.0638719E-3</v>
      </c>
      <c r="Y421" s="90">
        <v>2.8847500150000001E-3</v>
      </c>
      <c r="Z421" s="91">
        <v>1.9757088884219372E-3</v>
      </c>
      <c r="AA421" s="89">
        <v>0.1244372743</v>
      </c>
      <c r="AB421" s="90">
        <v>0.13662830559</v>
      </c>
      <c r="AC421" s="91">
        <v>0.13619832611893254</v>
      </c>
      <c r="AD421" s="89">
        <v>1.7292882400000001E-2</v>
      </c>
      <c r="AE421" s="90">
        <v>1.7004292484999999E-2</v>
      </c>
      <c r="AF421" s="91">
        <v>1.8614785038873722E-2</v>
      </c>
      <c r="AG421" s="89">
        <v>2.01963371E-2</v>
      </c>
      <c r="AH421" s="90">
        <v>6.2949093484999996E-2</v>
      </c>
      <c r="AI421" s="91">
        <v>3.9424018701407861E-2</v>
      </c>
      <c r="AJ421" s="92">
        <v>0</v>
      </c>
      <c r="AK421" s="93">
        <v>0</v>
      </c>
      <c r="AL421" s="93">
        <v>0</v>
      </c>
    </row>
    <row r="422" spans="1:38" ht="13" x14ac:dyDescent="0.3">
      <c r="A422" s="71">
        <v>1985</v>
      </c>
      <c r="B422" s="718">
        <v>17</v>
      </c>
      <c r="C422" s="89">
        <v>26.37429581</v>
      </c>
      <c r="D422" s="90">
        <v>45.095309245000003</v>
      </c>
      <c r="E422" s="91">
        <v>42.927240526528784</v>
      </c>
      <c r="F422" s="89">
        <v>4.0817363999999996</v>
      </c>
      <c r="G422" s="90">
        <v>5.0374678954999998</v>
      </c>
      <c r="H422" s="91">
        <v>3.0623884369549805</v>
      </c>
      <c r="I422" s="89">
        <v>2.7782260999999999</v>
      </c>
      <c r="J422" s="90">
        <v>2.6920068334999998</v>
      </c>
      <c r="K422" s="91">
        <v>6.6994153556145291</v>
      </c>
      <c r="L422" s="89">
        <v>2.15978E-2</v>
      </c>
      <c r="M422" s="90">
        <v>5.9103989500000002E-2</v>
      </c>
      <c r="N422" s="91">
        <v>8.1252943793285029E-2</v>
      </c>
      <c r="O422" s="89">
        <v>4.1330745187436679E-2</v>
      </c>
      <c r="P422" s="90">
        <v>7.2228690645052343E-2</v>
      </c>
      <c r="Q422" s="91">
        <v>0.10762574036532499</v>
      </c>
      <c r="R422" s="89">
        <v>3.4852183890577509E-2</v>
      </c>
      <c r="S422" s="90">
        <v>4.4452014690982783E-2</v>
      </c>
      <c r="T422" s="91">
        <v>8.8776176476497257E-2</v>
      </c>
      <c r="U422" s="89">
        <v>1.5831561500000001E-2</v>
      </c>
      <c r="V422" s="90">
        <v>2.8204953575E-2</v>
      </c>
      <c r="W422" s="91">
        <v>2.4866421640145377E-2</v>
      </c>
      <c r="X422" s="89">
        <v>1.1200215999999999E-3</v>
      </c>
      <c r="Y422" s="90">
        <v>2.9846730999999998E-3</v>
      </c>
      <c r="Z422" s="91">
        <v>1.9122874095560819E-3</v>
      </c>
      <c r="AA422" s="89">
        <v>0.131385909</v>
      </c>
      <c r="AB422" s="90">
        <v>0.144455476045</v>
      </c>
      <c r="AC422" s="91">
        <v>0.1316575202270055</v>
      </c>
      <c r="AD422" s="89">
        <v>1.84180023E-2</v>
      </c>
      <c r="AE422" s="90">
        <v>1.8117474750000001E-2</v>
      </c>
      <c r="AF422" s="91">
        <v>1.8890856207205667E-2</v>
      </c>
      <c r="AG422" s="89">
        <v>2.0893655600000002E-2</v>
      </c>
      <c r="AH422" s="90">
        <v>6.5768095944999994E-2</v>
      </c>
      <c r="AI422" s="91">
        <v>3.9101039357634128E-2</v>
      </c>
      <c r="AJ422" s="92">
        <v>0</v>
      </c>
      <c r="AK422" s="93">
        <v>0</v>
      </c>
      <c r="AL422" s="93">
        <v>0</v>
      </c>
    </row>
    <row r="423" spans="1:38" ht="13" x14ac:dyDescent="0.3">
      <c r="A423" s="71">
        <v>1985</v>
      </c>
      <c r="B423" s="718">
        <v>18</v>
      </c>
      <c r="C423" s="89">
        <v>27.23816042</v>
      </c>
      <c r="D423" s="90">
        <v>47.216919945999997</v>
      </c>
      <c r="E423" s="91">
        <v>43.674412229344718</v>
      </c>
      <c r="F423" s="89">
        <v>4.3412407399999999</v>
      </c>
      <c r="G423" s="90">
        <v>5.3524063279999998</v>
      </c>
      <c r="H423" s="91">
        <v>3.0707550999396194</v>
      </c>
      <c r="I423" s="89">
        <v>2.8490407000000002</v>
      </c>
      <c r="J423" s="90">
        <v>2.731504953</v>
      </c>
      <c r="K423" s="91">
        <v>6.7371473390815027</v>
      </c>
      <c r="L423" s="89">
        <v>2.0907809999999999E-2</v>
      </c>
      <c r="M423" s="90">
        <v>5.8234616500000003E-2</v>
      </c>
      <c r="N423" s="91">
        <v>8.225906449308458E-2</v>
      </c>
      <c r="O423" s="89">
        <v>4.1330745187436679E-2</v>
      </c>
      <c r="P423" s="90">
        <v>7.2228690645052343E-2</v>
      </c>
      <c r="Q423" s="91">
        <v>0.10871938507935862</v>
      </c>
      <c r="R423" s="89">
        <v>3.4852183890577509E-2</v>
      </c>
      <c r="S423" s="90">
        <v>4.4452014690982783E-2</v>
      </c>
      <c r="T423" s="91">
        <v>9.221275872387022E-2</v>
      </c>
      <c r="U423" s="89">
        <v>1.6586605000000001E-2</v>
      </c>
      <c r="V423" s="90">
        <v>2.970457533E-2</v>
      </c>
      <c r="W423" s="91">
        <v>2.6369876331625578E-2</v>
      </c>
      <c r="X423" s="89">
        <v>1.1778553000000001E-3</v>
      </c>
      <c r="Y423" s="90">
        <v>3.0897698049999998E-3</v>
      </c>
      <c r="Z423" s="91">
        <v>1.9175308822378064E-3</v>
      </c>
      <c r="AA423" s="89">
        <v>0.1381937869</v>
      </c>
      <c r="AB423" s="90">
        <v>0.15254835779500001</v>
      </c>
      <c r="AC423" s="91">
        <v>0.1297125115158197</v>
      </c>
      <c r="AD423" s="89">
        <v>1.9574088699999999E-2</v>
      </c>
      <c r="AE423" s="90">
        <v>1.930798991E-2</v>
      </c>
      <c r="AF423" s="91">
        <v>1.8702377272732149E-2</v>
      </c>
      <c r="AG423" s="89">
        <v>2.15907854E-2</v>
      </c>
      <c r="AH423" s="90">
        <v>6.8781204265000007E-2</v>
      </c>
      <c r="AI423" s="91">
        <v>3.9483280209520882E-2</v>
      </c>
      <c r="AJ423" s="92">
        <v>0</v>
      </c>
      <c r="AK423" s="93">
        <v>0</v>
      </c>
      <c r="AL423" s="93">
        <v>0</v>
      </c>
    </row>
    <row r="424" spans="1:38" ht="13" x14ac:dyDescent="0.3">
      <c r="A424" s="71">
        <v>1985</v>
      </c>
      <c r="B424" s="718">
        <v>19</v>
      </c>
      <c r="C424" s="89">
        <v>27.165143350000001</v>
      </c>
      <c r="D424" s="90">
        <v>48.071616288000001</v>
      </c>
      <c r="E424" s="91">
        <v>44.34714483881833</v>
      </c>
      <c r="F424" s="89">
        <v>4.5537218099999999</v>
      </c>
      <c r="G424" s="90">
        <v>5.6096330845000004</v>
      </c>
      <c r="H424" s="91">
        <v>3.0616560566421915</v>
      </c>
      <c r="I424" s="89">
        <v>2.8422509900000001</v>
      </c>
      <c r="J424" s="90">
        <v>2.7599522030000001</v>
      </c>
      <c r="K424" s="91">
        <v>6.6175703774188639</v>
      </c>
      <c r="L424" s="89">
        <v>1.5784590000000001E-2</v>
      </c>
      <c r="M424" s="90">
        <v>5.2468300000000002E-2</v>
      </c>
      <c r="N424" s="91">
        <v>8.2772092028950903E-2</v>
      </c>
      <c r="O424" s="89">
        <v>4.1330745187436679E-2</v>
      </c>
      <c r="P424" s="90">
        <v>7.2228690645052343E-2</v>
      </c>
      <c r="Q424" s="91">
        <v>0.11035935385909679</v>
      </c>
      <c r="R424" s="89">
        <v>3.4852183890577509E-2</v>
      </c>
      <c r="S424" s="90">
        <v>4.4452014690982783E-2</v>
      </c>
      <c r="T424" s="91">
        <v>9.5237413279228619E-2</v>
      </c>
      <c r="U424" s="89">
        <v>1.7303736399999999E-2</v>
      </c>
      <c r="V424" s="90">
        <v>3.1180118619999999E-2</v>
      </c>
      <c r="W424" s="91">
        <v>2.518388488682707E-2</v>
      </c>
      <c r="X424" s="89">
        <v>1.2317661000000001E-3</v>
      </c>
      <c r="Y424" s="90">
        <v>3.1487066750000002E-3</v>
      </c>
      <c r="Z424" s="91">
        <v>1.9118300314825312E-3</v>
      </c>
      <c r="AA424" s="89">
        <v>0.14452859139999999</v>
      </c>
      <c r="AB424" s="90">
        <v>0.160566995155</v>
      </c>
      <c r="AC424" s="91">
        <v>0.12947772314307593</v>
      </c>
      <c r="AD424" s="89">
        <v>2.0700480399999999E-2</v>
      </c>
      <c r="AE424" s="90">
        <v>2.0498960104999998E-2</v>
      </c>
      <c r="AF424" s="91">
        <v>1.8209920442792755E-2</v>
      </c>
      <c r="AG424" s="89">
        <v>2.2220708400000001E-2</v>
      </c>
      <c r="AH424" s="90">
        <v>7.1531324869999996E-2</v>
      </c>
      <c r="AI424" s="91">
        <v>3.9479788622426536E-2</v>
      </c>
      <c r="AJ424" s="92">
        <v>0</v>
      </c>
      <c r="AK424" s="93">
        <v>0</v>
      </c>
      <c r="AL424" s="93">
        <v>0</v>
      </c>
    </row>
    <row r="425" spans="1:38" ht="13" x14ac:dyDescent="0.3">
      <c r="A425" s="71">
        <v>1985</v>
      </c>
      <c r="B425" s="718">
        <v>20</v>
      </c>
      <c r="C425" s="89">
        <v>27.818725350000001</v>
      </c>
      <c r="D425" s="90">
        <v>50.195800150499998</v>
      </c>
      <c r="E425" s="91">
        <v>44.379715380294073</v>
      </c>
      <c r="F425" s="89">
        <v>4.7742584199999998</v>
      </c>
      <c r="G425" s="90">
        <v>5.9165658619999997</v>
      </c>
      <c r="H425" s="91">
        <v>3.1800080743666341</v>
      </c>
      <c r="I425" s="89">
        <v>2.8979167499999998</v>
      </c>
      <c r="J425" s="90">
        <v>2.8021450460000001</v>
      </c>
      <c r="K425" s="91">
        <v>6.8171855540991162</v>
      </c>
      <c r="L425" s="89">
        <v>1.4676369999999999E-2</v>
      </c>
      <c r="M425" s="90">
        <v>5.1292420499999998E-2</v>
      </c>
      <c r="N425" s="91">
        <v>0.10933590819614594</v>
      </c>
      <c r="O425" s="89">
        <v>4.1330745187436679E-2</v>
      </c>
      <c r="P425" s="90">
        <v>7.2228690645052343E-2</v>
      </c>
      <c r="Q425" s="91">
        <v>9.8496493835135174E-2</v>
      </c>
      <c r="R425" s="89">
        <v>3.4852183890577509E-2</v>
      </c>
      <c r="S425" s="90">
        <v>4.4452014690982783E-2</v>
      </c>
      <c r="T425" s="91">
        <v>9.9456165637900745E-2</v>
      </c>
      <c r="U425" s="89">
        <v>1.8211497E-2</v>
      </c>
      <c r="V425" s="90">
        <v>3.3050780109999997E-2</v>
      </c>
      <c r="W425" s="91">
        <v>3.2927585300529638E-2</v>
      </c>
      <c r="X425" s="89">
        <v>1.2998395000000001E-3</v>
      </c>
      <c r="Y425" s="90">
        <v>3.2637329199999999E-3</v>
      </c>
      <c r="Z425" s="91">
        <v>1.985762623928643E-3</v>
      </c>
      <c r="AA425" s="89">
        <v>0.1519589888</v>
      </c>
      <c r="AB425" s="90">
        <v>0.17010971172</v>
      </c>
      <c r="AC425" s="91">
        <v>0.12454122204680039</v>
      </c>
      <c r="AD425" s="89">
        <v>2.2071248000000002E-2</v>
      </c>
      <c r="AE425" s="90">
        <v>2.1960858315000002E-2</v>
      </c>
      <c r="AF425" s="91">
        <v>1.8351468383700775E-2</v>
      </c>
      <c r="AG425" s="89">
        <v>2.30782795E-2</v>
      </c>
      <c r="AH425" s="90">
        <v>7.5245611584999997E-2</v>
      </c>
      <c r="AI425" s="91">
        <v>4.1884192623464801E-2</v>
      </c>
      <c r="AJ425" s="92">
        <v>0</v>
      </c>
      <c r="AK425" s="93">
        <v>0</v>
      </c>
      <c r="AL425" s="93">
        <v>0</v>
      </c>
    </row>
    <row r="426" spans="1:38" ht="13" x14ac:dyDescent="0.3">
      <c r="A426" s="71">
        <v>1985</v>
      </c>
      <c r="B426" s="718">
        <v>21</v>
      </c>
      <c r="C426" s="89">
        <v>27.47515113</v>
      </c>
      <c r="D426" s="90">
        <v>51.115688242499999</v>
      </c>
      <c r="E426" s="91">
        <v>43.956762112892527</v>
      </c>
      <c r="F426" s="89">
        <v>4.93179664</v>
      </c>
      <c r="G426" s="90">
        <v>6.1605030825</v>
      </c>
      <c r="H426" s="91">
        <v>3.1981239465208731</v>
      </c>
      <c r="I426" s="89">
        <v>2.9109653899999999</v>
      </c>
      <c r="J426" s="90">
        <v>2.8331169530000002</v>
      </c>
      <c r="K426" s="91">
        <v>6.8715616050732375</v>
      </c>
      <c r="L426" s="89">
        <v>1.251233E-2</v>
      </c>
      <c r="M426" s="90">
        <v>4.8830165500000001E-2</v>
      </c>
      <c r="N426" s="91">
        <v>0.10991319553728653</v>
      </c>
      <c r="O426" s="89">
        <v>4.1330745187436679E-2</v>
      </c>
      <c r="P426" s="90">
        <v>7.2228690645052343E-2</v>
      </c>
      <c r="Q426" s="91">
        <v>9.879544499941896E-2</v>
      </c>
      <c r="R426" s="89">
        <v>3.4852183890577509E-2</v>
      </c>
      <c r="S426" s="90">
        <v>4.4452014690982783E-2</v>
      </c>
      <c r="T426" s="91">
        <v>0.10075327741978256</v>
      </c>
      <c r="U426" s="89">
        <v>1.8685616299999999E-2</v>
      </c>
      <c r="V426" s="90">
        <v>3.4737126775000002E-2</v>
      </c>
      <c r="W426" s="91">
        <v>3.5941865984522807E-2</v>
      </c>
      <c r="X426" s="89">
        <v>1.3361482E-3</v>
      </c>
      <c r="Y426" s="90">
        <v>3.3202325450000002E-3</v>
      </c>
      <c r="Z426" s="91">
        <v>1.9970740720367522E-3</v>
      </c>
      <c r="AA426" s="89">
        <v>0.15641661530000001</v>
      </c>
      <c r="AB426" s="90">
        <v>0.17897086207499999</v>
      </c>
      <c r="AC426" s="91">
        <v>0.11897232967744731</v>
      </c>
      <c r="AD426" s="89">
        <v>2.2794421700000001E-2</v>
      </c>
      <c r="AE426" s="90">
        <v>2.33132679E-2</v>
      </c>
      <c r="AF426" s="91">
        <v>1.8213509741642382E-2</v>
      </c>
      <c r="AG426" s="89">
        <v>2.3517948399999999E-2</v>
      </c>
      <c r="AH426" s="90">
        <v>7.835394792E-2</v>
      </c>
      <c r="AI426" s="91">
        <v>4.2813402640587445E-2</v>
      </c>
      <c r="AJ426" s="92">
        <v>0</v>
      </c>
      <c r="AK426" s="93">
        <v>0</v>
      </c>
      <c r="AL426" s="93">
        <v>0</v>
      </c>
    </row>
    <row r="427" spans="1:38" ht="13" x14ac:dyDescent="0.3">
      <c r="A427" s="71">
        <v>1985</v>
      </c>
      <c r="B427" s="718">
        <v>22</v>
      </c>
      <c r="C427" s="89">
        <v>27.57451571</v>
      </c>
      <c r="D427" s="90">
        <v>52.055980642000002</v>
      </c>
      <c r="E427" s="91">
        <v>43.668490695078134</v>
      </c>
      <c r="F427" s="89">
        <v>5.0937129499999996</v>
      </c>
      <c r="G427" s="90">
        <v>6.5046118220000002</v>
      </c>
      <c r="H427" s="91">
        <v>3.2247738537876791</v>
      </c>
      <c r="I427" s="89">
        <v>2.9864999700000001</v>
      </c>
      <c r="J427" s="90">
        <v>2.8884125235</v>
      </c>
      <c r="K427" s="91">
        <v>6.9441553344351528</v>
      </c>
      <c r="L427" s="89">
        <v>1.251233E-2</v>
      </c>
      <c r="M427" s="90">
        <v>4.8830165500000001E-2</v>
      </c>
      <c r="N427" s="91">
        <v>0.10958062958236164</v>
      </c>
      <c r="O427" s="89">
        <v>4.1330745187436679E-2</v>
      </c>
      <c r="P427" s="90">
        <v>7.2228690645052343E-2</v>
      </c>
      <c r="Q427" s="91">
        <v>9.8689634212443186E-2</v>
      </c>
      <c r="R427" s="89">
        <v>3.4852183890577509E-2</v>
      </c>
      <c r="S427" s="90">
        <v>4.4452014690982783E-2</v>
      </c>
      <c r="T427" s="91">
        <v>9.9911258527530591E-2</v>
      </c>
      <c r="U427" s="89">
        <v>2.8340308200000001E-2</v>
      </c>
      <c r="V427" s="90">
        <v>5.3438514925E-2</v>
      </c>
      <c r="W427" s="91">
        <v>3.8626965920307649E-2</v>
      </c>
      <c r="X427" s="89">
        <v>1.3859616E-3</v>
      </c>
      <c r="Y427" s="90">
        <v>3.4772095600000001E-3</v>
      </c>
      <c r="Z427" s="91">
        <v>2.0137131896910787E-3</v>
      </c>
      <c r="AA427" s="89">
        <v>0.1578771689</v>
      </c>
      <c r="AB427" s="90">
        <v>0.18665241910499999</v>
      </c>
      <c r="AC427" s="91">
        <v>0.12167792056630221</v>
      </c>
      <c r="AD427" s="89">
        <v>2.3267544300000002E-2</v>
      </c>
      <c r="AE427" s="90">
        <v>2.4801326915000001E-2</v>
      </c>
      <c r="AF427" s="91">
        <v>1.8080300838536543E-2</v>
      </c>
      <c r="AG427" s="89">
        <v>2.2863573700000001E-2</v>
      </c>
      <c r="AH427" s="90">
        <v>6.7797426364999996E-2</v>
      </c>
      <c r="AI427" s="91">
        <v>4.2609384230035539E-2</v>
      </c>
      <c r="AJ427" s="92">
        <v>0</v>
      </c>
      <c r="AK427" s="93">
        <v>0</v>
      </c>
      <c r="AL427" s="93">
        <v>0</v>
      </c>
    </row>
    <row r="428" spans="1:38" ht="13" x14ac:dyDescent="0.3">
      <c r="A428" s="71">
        <v>1985</v>
      </c>
      <c r="B428" s="718">
        <v>23</v>
      </c>
      <c r="C428" s="89">
        <v>28.25661238</v>
      </c>
      <c r="D428" s="90">
        <v>55.26096999</v>
      </c>
      <c r="E428" s="91">
        <v>44.239466944394337</v>
      </c>
      <c r="F428" s="89">
        <v>5.2753733599999997</v>
      </c>
      <c r="G428" s="90">
        <v>6.8815830255000003</v>
      </c>
      <c r="H428" s="91">
        <v>3.2385199244329503</v>
      </c>
      <c r="I428" s="89">
        <v>3.05700912</v>
      </c>
      <c r="J428" s="90">
        <v>2.9469561309999999</v>
      </c>
      <c r="K428" s="91">
        <v>6.9537870947012284</v>
      </c>
      <c r="L428" s="89">
        <v>1.2412319999999999E-2</v>
      </c>
      <c r="M428" s="90">
        <v>4.8713553999999999E-2</v>
      </c>
      <c r="N428" s="91">
        <v>0.11048398647952437</v>
      </c>
      <c r="O428" s="89">
        <v>4.1330745187436679E-2</v>
      </c>
      <c r="P428" s="90">
        <v>7.2228690645052343E-2</v>
      </c>
      <c r="Q428" s="91">
        <v>9.9878885535374454E-2</v>
      </c>
      <c r="R428" s="89">
        <v>3.4852183890577509E-2</v>
      </c>
      <c r="S428" s="90">
        <v>4.4452014690982783E-2</v>
      </c>
      <c r="T428" s="91">
        <v>0.10226030190820969</v>
      </c>
      <c r="U428" s="89">
        <v>2.93150015E-2</v>
      </c>
      <c r="V428" s="90">
        <v>5.6783009774999997E-2</v>
      </c>
      <c r="W428" s="91">
        <v>3.870085757801707E-2</v>
      </c>
      <c r="X428" s="89">
        <v>1.4350115000000001E-3</v>
      </c>
      <c r="Y428" s="90">
        <v>3.6285279599999999E-3</v>
      </c>
      <c r="Z428" s="91">
        <v>2.0222966761144624E-3</v>
      </c>
      <c r="AA428" s="89">
        <v>0.16328689709999999</v>
      </c>
      <c r="AB428" s="90">
        <v>0.19791100588999999</v>
      </c>
      <c r="AC428" s="91">
        <v>0.11105978344747665</v>
      </c>
      <c r="AD428" s="89">
        <v>2.4139300799999999E-2</v>
      </c>
      <c r="AE428" s="90">
        <v>2.6444997495000001E-2</v>
      </c>
      <c r="AF428" s="91">
        <v>1.8126331394371375E-2</v>
      </c>
      <c r="AG428" s="89">
        <v>2.3561965599999998E-2</v>
      </c>
      <c r="AH428" s="90">
        <v>7.1498654910000001E-2</v>
      </c>
      <c r="AI428" s="91">
        <v>4.2856082913888718E-2</v>
      </c>
      <c r="AJ428" s="92">
        <v>0</v>
      </c>
      <c r="AK428" s="93">
        <v>0</v>
      </c>
      <c r="AL428" s="93">
        <v>0</v>
      </c>
    </row>
    <row r="429" spans="1:38" ht="13" x14ac:dyDescent="0.3">
      <c r="A429" s="71">
        <v>1985</v>
      </c>
      <c r="B429" s="718">
        <v>24</v>
      </c>
      <c r="C429" s="89">
        <v>30.32367515</v>
      </c>
      <c r="D429" s="90">
        <v>58.917362392500003</v>
      </c>
      <c r="E429" s="91">
        <v>44.135565845560009</v>
      </c>
      <c r="F429" s="89">
        <v>5.5062463299999997</v>
      </c>
      <c r="G429" s="90">
        <v>7.2744311130000003</v>
      </c>
      <c r="H429" s="91">
        <v>3.2632992914213532</v>
      </c>
      <c r="I429" s="89">
        <v>3.1922760600000002</v>
      </c>
      <c r="J429" s="90">
        <v>3.2083992735</v>
      </c>
      <c r="K429" s="91">
        <v>7.0140315520264211</v>
      </c>
      <c r="L429" s="89">
        <v>1.2412319999999999E-2</v>
      </c>
      <c r="M429" s="90">
        <v>4.8713553999999999E-2</v>
      </c>
      <c r="N429" s="91">
        <v>0.11078730112127996</v>
      </c>
      <c r="O429" s="89">
        <v>4.1330745187436679E-2</v>
      </c>
      <c r="P429" s="90">
        <v>7.2228690645052343E-2</v>
      </c>
      <c r="Q429" s="91">
        <v>0.10038738749745661</v>
      </c>
      <c r="R429" s="89">
        <v>3.4852183890577509E-2</v>
      </c>
      <c r="S429" s="90">
        <v>4.4452014690982783E-2</v>
      </c>
      <c r="T429" s="91">
        <v>0.10291506877380979</v>
      </c>
      <c r="U429" s="89">
        <v>3.0672457699999999E-2</v>
      </c>
      <c r="V429" s="90">
        <v>6.0594454110000001E-2</v>
      </c>
      <c r="W429" s="91">
        <v>4.0974989932158958E-2</v>
      </c>
      <c r="X429" s="89">
        <v>1.5023161999999999E-3</v>
      </c>
      <c r="Y429" s="90">
        <v>3.8607388449999999E-3</v>
      </c>
      <c r="Z429" s="91">
        <v>2.0377710246360183E-3</v>
      </c>
      <c r="AA429" s="89">
        <v>0.1703674446</v>
      </c>
      <c r="AB429" s="90">
        <v>0.21060718370500001</v>
      </c>
      <c r="AC429" s="91">
        <v>0.10987962010523185</v>
      </c>
      <c r="AD429" s="89">
        <v>2.53294022E-2</v>
      </c>
      <c r="AE429" s="90">
        <v>2.8283897959999998E-2</v>
      </c>
      <c r="AF429" s="91">
        <v>1.8012958169001572E-2</v>
      </c>
      <c r="AG429" s="89">
        <v>2.4564834399999999E-2</v>
      </c>
      <c r="AH429" s="90">
        <v>7.6134768145000004E-2</v>
      </c>
      <c r="AI429" s="91">
        <v>4.3246409340324983E-2</v>
      </c>
      <c r="AJ429" s="92">
        <v>0</v>
      </c>
      <c r="AK429" s="93">
        <v>0</v>
      </c>
      <c r="AL429" s="93">
        <v>0</v>
      </c>
    </row>
    <row r="430" spans="1:38" ht="13" x14ac:dyDescent="0.3">
      <c r="A430" s="71">
        <v>1985</v>
      </c>
      <c r="B430" s="718">
        <v>25</v>
      </c>
      <c r="C430" s="89">
        <v>30.32367515</v>
      </c>
      <c r="D430" s="90">
        <v>58.917362392500003</v>
      </c>
      <c r="E430" s="91">
        <v>44.47232433013793</v>
      </c>
      <c r="F430" s="89">
        <v>5.5062463299999997</v>
      </c>
      <c r="G430" s="90">
        <v>7.2744311130000003</v>
      </c>
      <c r="H430" s="91">
        <v>3.2866897968790827</v>
      </c>
      <c r="I430" s="89">
        <v>3.1922760600000002</v>
      </c>
      <c r="J430" s="90">
        <v>3.2083992735</v>
      </c>
      <c r="K430" s="91">
        <v>7.043122816134801</v>
      </c>
      <c r="L430" s="89">
        <v>1.2412319999999999E-2</v>
      </c>
      <c r="M430" s="90">
        <v>4.8713553999999999E-2</v>
      </c>
      <c r="N430" s="91">
        <v>0.11131715660111495</v>
      </c>
      <c r="O430" s="89">
        <v>4.1330745187436679E-2</v>
      </c>
      <c r="P430" s="90">
        <v>7.2228690645052343E-2</v>
      </c>
      <c r="Q430" s="91">
        <v>0.10145555857126122</v>
      </c>
      <c r="R430" s="89">
        <v>3.4852183890577509E-2</v>
      </c>
      <c r="S430" s="90">
        <v>4.4452014690982783E-2</v>
      </c>
      <c r="T430" s="91">
        <v>0.10405928752263655</v>
      </c>
      <c r="U430" s="89">
        <v>3.0672457699999999E-2</v>
      </c>
      <c r="V430" s="90">
        <v>6.0594454110000001E-2</v>
      </c>
      <c r="W430" s="91">
        <v>4.1486681761462425E-2</v>
      </c>
      <c r="X430" s="89">
        <v>1.5023161999999999E-3</v>
      </c>
      <c r="Y430" s="90">
        <v>3.8607388449999999E-3</v>
      </c>
      <c r="Z430" s="91">
        <v>2.052355182308794E-3</v>
      </c>
      <c r="AA430" s="89">
        <v>0.1703674446</v>
      </c>
      <c r="AB430" s="90">
        <v>0.21060718370500001</v>
      </c>
      <c r="AC430" s="91">
        <v>0.11022473996107861</v>
      </c>
      <c r="AD430" s="89">
        <v>2.53294022E-2</v>
      </c>
      <c r="AE430" s="90">
        <v>2.8283897959999998E-2</v>
      </c>
      <c r="AF430" s="91">
        <v>1.8061423355526924E-2</v>
      </c>
      <c r="AG430" s="89">
        <v>2.4564834399999999E-2</v>
      </c>
      <c r="AH430" s="90">
        <v>7.6134768145000004E-2</v>
      </c>
      <c r="AI430" s="91">
        <v>4.3556039175893978E-2</v>
      </c>
      <c r="AJ430" s="92">
        <v>0</v>
      </c>
      <c r="AK430" s="93">
        <v>0</v>
      </c>
      <c r="AL430" s="93">
        <v>0</v>
      </c>
    </row>
    <row r="431" spans="1:38" ht="13" x14ac:dyDescent="0.3">
      <c r="A431" s="71">
        <v>1985</v>
      </c>
      <c r="B431" s="718">
        <v>26</v>
      </c>
      <c r="C431" s="89">
        <v>30.32367515</v>
      </c>
      <c r="D431" s="90">
        <v>58.917362392500003</v>
      </c>
      <c r="E431" s="91">
        <v>44.707079045784859</v>
      </c>
      <c r="F431" s="89">
        <v>5.5062463299999997</v>
      </c>
      <c r="G431" s="90">
        <v>7.2744311130000003</v>
      </c>
      <c r="H431" s="91">
        <v>3.3014504697174973</v>
      </c>
      <c r="I431" s="89">
        <v>3.1922760600000002</v>
      </c>
      <c r="J431" s="90">
        <v>3.2083992735</v>
      </c>
      <c r="K431" s="91">
        <v>7.0599369282491136</v>
      </c>
      <c r="L431" s="89">
        <v>1.2412319999999999E-2</v>
      </c>
      <c r="M431" s="90">
        <v>4.8713553999999999E-2</v>
      </c>
      <c r="N431" s="91">
        <v>0.11164996418338861</v>
      </c>
      <c r="O431" s="89">
        <v>4.1330745187436679E-2</v>
      </c>
      <c r="P431" s="90">
        <v>7.2228690645052343E-2</v>
      </c>
      <c r="Q431" s="91">
        <v>0.10209542221388662</v>
      </c>
      <c r="R431" s="89">
        <v>3.4852183890577509E-2</v>
      </c>
      <c r="S431" s="90">
        <v>4.4452014690982783E-2</v>
      </c>
      <c r="T431" s="91">
        <v>0.10477802489110839</v>
      </c>
      <c r="U431" s="89">
        <v>3.0672457699999999E-2</v>
      </c>
      <c r="V431" s="90">
        <v>6.0594454110000001E-2</v>
      </c>
      <c r="W431" s="91">
        <v>4.17549911683033E-2</v>
      </c>
      <c r="X431" s="89">
        <v>1.5023161999999999E-3</v>
      </c>
      <c r="Y431" s="90">
        <v>3.8607388449999999E-3</v>
      </c>
      <c r="Z431" s="91">
        <v>2.0615648898767202E-3</v>
      </c>
      <c r="AA431" s="89">
        <v>0.1703674446</v>
      </c>
      <c r="AB431" s="90">
        <v>0.21060718370500001</v>
      </c>
      <c r="AC431" s="91">
        <v>0.11070165100941676</v>
      </c>
      <c r="AD431" s="89">
        <v>2.53294022E-2</v>
      </c>
      <c r="AE431" s="90">
        <v>2.8283897959999998E-2</v>
      </c>
      <c r="AF431" s="91">
        <v>1.8138387648501269E-2</v>
      </c>
      <c r="AG431" s="89">
        <v>2.4564834399999999E-2</v>
      </c>
      <c r="AH431" s="90">
        <v>7.6134768145000004E-2</v>
      </c>
      <c r="AI431" s="91">
        <v>4.3762871253177175E-2</v>
      </c>
      <c r="AJ431" s="92">
        <v>0</v>
      </c>
      <c r="AK431" s="93">
        <v>0</v>
      </c>
      <c r="AL431" s="93">
        <v>0</v>
      </c>
    </row>
    <row r="432" spans="1:38" ht="13" x14ac:dyDescent="0.3">
      <c r="A432" s="71">
        <v>1985</v>
      </c>
      <c r="B432" s="718">
        <v>27</v>
      </c>
      <c r="C432" s="89">
        <v>30.32367515</v>
      </c>
      <c r="D432" s="90">
        <v>58.917362392500003</v>
      </c>
      <c r="E432" s="91">
        <v>44.892662375893742</v>
      </c>
      <c r="F432" s="89">
        <v>5.5062463299999997</v>
      </c>
      <c r="G432" s="90">
        <v>7.2744311130000003</v>
      </c>
      <c r="H432" s="91">
        <v>3.3136092358055866</v>
      </c>
      <c r="I432" s="89">
        <v>3.1922760600000002</v>
      </c>
      <c r="J432" s="90">
        <v>3.2083992735</v>
      </c>
      <c r="K432" s="91">
        <v>7.0743832187445603</v>
      </c>
      <c r="L432" s="89">
        <v>1.2412319999999999E-2</v>
      </c>
      <c r="M432" s="90">
        <v>4.8713553999999999E-2</v>
      </c>
      <c r="N432" s="91">
        <v>0.11192484635535892</v>
      </c>
      <c r="O432" s="89">
        <v>4.1330745187436679E-2</v>
      </c>
      <c r="P432" s="90">
        <v>7.2228690645052343E-2</v>
      </c>
      <c r="Q432" s="91">
        <v>0.1026358517784953</v>
      </c>
      <c r="R432" s="89">
        <v>3.4852183890577509E-2</v>
      </c>
      <c r="S432" s="90">
        <v>4.4452014690982783E-2</v>
      </c>
      <c r="T432" s="91">
        <v>0.10537175665946094</v>
      </c>
      <c r="U432" s="89">
        <v>3.0672457699999999E-2</v>
      </c>
      <c r="V432" s="90">
        <v>6.0594454110000001E-2</v>
      </c>
      <c r="W432" s="91">
        <v>4.2026651578683072E-2</v>
      </c>
      <c r="X432" s="89">
        <v>1.5023161999999999E-3</v>
      </c>
      <c r="Y432" s="90">
        <v>3.8607388449999999E-3</v>
      </c>
      <c r="Z432" s="91">
        <v>2.0691511128335636E-3</v>
      </c>
      <c r="AA432" s="89">
        <v>0.1703674446</v>
      </c>
      <c r="AB432" s="90">
        <v>0.21060718370500001</v>
      </c>
      <c r="AC432" s="91">
        <v>0.11108656140071541</v>
      </c>
      <c r="AD432" s="89">
        <v>2.53294022E-2</v>
      </c>
      <c r="AE432" s="90">
        <v>2.8283897959999998E-2</v>
      </c>
      <c r="AF432" s="91">
        <v>1.8199783478395518E-2</v>
      </c>
      <c r="AG432" s="89">
        <v>2.4564834399999999E-2</v>
      </c>
      <c r="AH432" s="90">
        <v>7.6134768145000004E-2</v>
      </c>
      <c r="AI432" s="91">
        <v>4.3940777273192524E-2</v>
      </c>
      <c r="AJ432" s="92">
        <v>0</v>
      </c>
      <c r="AK432" s="93">
        <v>0</v>
      </c>
      <c r="AL432" s="93">
        <v>0</v>
      </c>
    </row>
    <row r="433" spans="1:38" ht="13" x14ac:dyDescent="0.3">
      <c r="A433" s="71">
        <v>1985</v>
      </c>
      <c r="B433" s="718">
        <v>28</v>
      </c>
      <c r="C433" s="89">
        <v>30.32367515</v>
      </c>
      <c r="D433" s="90">
        <v>58.917362392500003</v>
      </c>
      <c r="E433" s="91">
        <v>45.048426629736348</v>
      </c>
      <c r="F433" s="89">
        <v>5.5062463299999997</v>
      </c>
      <c r="G433" s="90">
        <v>7.2744311130000003</v>
      </c>
      <c r="H433" s="91">
        <v>3.3246726212101327</v>
      </c>
      <c r="I433" s="89">
        <v>3.1922760600000002</v>
      </c>
      <c r="J433" s="90">
        <v>3.2083992735</v>
      </c>
      <c r="K433" s="91">
        <v>7.088502013671012</v>
      </c>
      <c r="L433" s="89">
        <v>1.2412319999999999E-2</v>
      </c>
      <c r="M433" s="90">
        <v>4.8713553999999999E-2</v>
      </c>
      <c r="N433" s="91">
        <v>0.11217655920796445</v>
      </c>
      <c r="O433" s="89">
        <v>4.1330745187436679E-2</v>
      </c>
      <c r="P433" s="90">
        <v>7.2228690645052343E-2</v>
      </c>
      <c r="Q433" s="91">
        <v>0.10314940337079503</v>
      </c>
      <c r="R433" s="89">
        <v>3.4852183890577509E-2</v>
      </c>
      <c r="S433" s="90">
        <v>4.4452014690982783E-2</v>
      </c>
      <c r="T433" s="91">
        <v>0.10591545141129403</v>
      </c>
      <c r="U433" s="89">
        <v>3.0672457699999999E-2</v>
      </c>
      <c r="V433" s="90">
        <v>6.0594454110000001E-2</v>
      </c>
      <c r="W433" s="91">
        <v>4.2356326069816957E-2</v>
      </c>
      <c r="X433" s="89">
        <v>1.5023161999999999E-3</v>
      </c>
      <c r="Y433" s="90">
        <v>3.8607388449999999E-3</v>
      </c>
      <c r="Z433" s="91">
        <v>2.0760426723002027E-3</v>
      </c>
      <c r="AA433" s="89">
        <v>0.1703674446</v>
      </c>
      <c r="AB433" s="90">
        <v>0.21060718370500001</v>
      </c>
      <c r="AC433" s="91">
        <v>0.11142267028306133</v>
      </c>
      <c r="AD433" s="89">
        <v>2.53294022E-2</v>
      </c>
      <c r="AE433" s="90">
        <v>2.8283897959999998E-2</v>
      </c>
      <c r="AF433" s="91">
        <v>1.8252339179066848E-2</v>
      </c>
      <c r="AG433" s="89">
        <v>2.4564834399999999E-2</v>
      </c>
      <c r="AH433" s="90">
        <v>7.6134768145000004E-2</v>
      </c>
      <c r="AI433" s="91">
        <v>4.411487782738692E-2</v>
      </c>
      <c r="AJ433" s="92">
        <v>0</v>
      </c>
      <c r="AK433" s="93">
        <v>0</v>
      </c>
      <c r="AL433" s="93">
        <v>0</v>
      </c>
    </row>
    <row r="434" spans="1:38" ht="13" x14ac:dyDescent="0.3">
      <c r="A434" s="71">
        <v>1985</v>
      </c>
      <c r="B434" s="718">
        <v>29</v>
      </c>
      <c r="C434" s="89">
        <v>30.32367515</v>
      </c>
      <c r="D434" s="90">
        <v>58.917362392500003</v>
      </c>
      <c r="E434" s="91">
        <v>45.19594803307475</v>
      </c>
      <c r="F434" s="89">
        <v>5.5062463299999997</v>
      </c>
      <c r="G434" s="90">
        <v>7.2744311130000003</v>
      </c>
      <c r="H434" s="91">
        <v>3.3350274434344991</v>
      </c>
      <c r="I434" s="89">
        <v>3.1922760600000002</v>
      </c>
      <c r="J434" s="90">
        <v>3.2083992735</v>
      </c>
      <c r="K434" s="91">
        <v>7.1014284749685448</v>
      </c>
      <c r="L434" s="89">
        <v>1.2412319999999999E-2</v>
      </c>
      <c r="M434" s="90">
        <v>4.8713553999999999E-2</v>
      </c>
      <c r="N434" s="91">
        <v>0.11241013831676262</v>
      </c>
      <c r="O434" s="89">
        <v>4.1330745187436679E-2</v>
      </c>
      <c r="P434" s="90">
        <v>7.2228690645052343E-2</v>
      </c>
      <c r="Q434" s="91">
        <v>0.10362356973215907</v>
      </c>
      <c r="R434" s="89">
        <v>3.4852183890577509E-2</v>
      </c>
      <c r="S434" s="90">
        <v>4.4452014690982783E-2</v>
      </c>
      <c r="T434" s="91">
        <v>0.10641969145479133</v>
      </c>
      <c r="U434" s="89">
        <v>3.0672457699999999E-2</v>
      </c>
      <c r="V434" s="90">
        <v>6.0594454110000001E-2</v>
      </c>
      <c r="W434" s="91">
        <v>4.2644640423055442E-2</v>
      </c>
      <c r="X434" s="89">
        <v>1.5023161999999999E-3</v>
      </c>
      <c r="Y434" s="90">
        <v>3.8607388449999999E-3</v>
      </c>
      <c r="Z434" s="91">
        <v>2.082503549009978E-3</v>
      </c>
      <c r="AA434" s="89">
        <v>0.1703674446</v>
      </c>
      <c r="AB434" s="90">
        <v>0.21060718370500001</v>
      </c>
      <c r="AC434" s="91">
        <v>0.11174131666588173</v>
      </c>
      <c r="AD434" s="89">
        <v>2.53294022E-2</v>
      </c>
      <c r="AE434" s="90">
        <v>2.8283897959999998E-2</v>
      </c>
      <c r="AF434" s="91">
        <v>1.8302468496228963E-2</v>
      </c>
      <c r="AG434" s="89">
        <v>2.4564834399999999E-2</v>
      </c>
      <c r="AH434" s="90">
        <v>7.6134768145000004E-2</v>
      </c>
      <c r="AI434" s="91">
        <v>4.4274957781919221E-2</v>
      </c>
      <c r="AJ434" s="92">
        <v>0</v>
      </c>
      <c r="AK434" s="93">
        <v>0</v>
      </c>
      <c r="AL434" s="93">
        <v>0</v>
      </c>
    </row>
    <row r="435" spans="1:38" ht="13" x14ac:dyDescent="0.3">
      <c r="A435" s="71">
        <v>1985</v>
      </c>
      <c r="B435" s="718">
        <v>30</v>
      </c>
      <c r="C435" s="89">
        <v>30.32367515</v>
      </c>
      <c r="D435" s="90">
        <v>58.917362392500003</v>
      </c>
      <c r="E435" s="91">
        <v>43.745102822787821</v>
      </c>
      <c r="F435" s="89">
        <v>5.5062463299999997</v>
      </c>
      <c r="G435" s="90">
        <v>7.2744311130000003</v>
      </c>
      <c r="H435" s="91">
        <v>3.209236649579791</v>
      </c>
      <c r="I435" s="89">
        <v>3.1922760600000002</v>
      </c>
      <c r="J435" s="90">
        <v>3.2083992735</v>
      </c>
      <c r="K435" s="91">
        <v>6.9928070707322529</v>
      </c>
      <c r="L435" s="89">
        <v>1.2412319999999999E-2</v>
      </c>
      <c r="M435" s="90">
        <v>4.8713553999999999E-2</v>
      </c>
      <c r="N435" s="91">
        <v>0.11223219345787647</v>
      </c>
      <c r="O435" s="89">
        <v>4.1330745187436679E-2</v>
      </c>
      <c r="P435" s="90">
        <v>7.2228690645052343E-2</v>
      </c>
      <c r="Q435" s="91">
        <v>0.10193042637454454</v>
      </c>
      <c r="R435" s="89">
        <v>3.4852183890577509E-2</v>
      </c>
      <c r="S435" s="90">
        <v>4.4452014690982783E-2</v>
      </c>
      <c r="T435" s="91">
        <v>0.10688113699878544</v>
      </c>
      <c r="U435" s="89">
        <v>3.0672457699999999E-2</v>
      </c>
      <c r="V435" s="90">
        <v>6.0594454110000001E-2</v>
      </c>
      <c r="W435" s="91">
        <v>4.4037136412564654E-2</v>
      </c>
      <c r="X435" s="89">
        <v>1.5023161999999999E-3</v>
      </c>
      <c r="Y435" s="90">
        <v>3.8607388449999999E-3</v>
      </c>
      <c r="Z435" s="91">
        <v>2.0039502352463563E-3</v>
      </c>
      <c r="AA435" s="89">
        <v>0.1703674446</v>
      </c>
      <c r="AB435" s="90">
        <v>0.21060718370500001</v>
      </c>
      <c r="AC435" s="91">
        <v>0.10445395033631891</v>
      </c>
      <c r="AD435" s="89">
        <v>2.53294022E-2</v>
      </c>
      <c r="AE435" s="90">
        <v>2.8283897959999998E-2</v>
      </c>
      <c r="AF435" s="91">
        <v>1.7347163314707911E-2</v>
      </c>
      <c r="AG435" s="89">
        <v>2.4564834399999999E-2</v>
      </c>
      <c r="AH435" s="90">
        <v>7.6134768145000004E-2</v>
      </c>
      <c r="AI435" s="91">
        <v>4.3683099322308565E-2</v>
      </c>
      <c r="AJ435" s="92">
        <v>0</v>
      </c>
      <c r="AK435" s="93">
        <v>0</v>
      </c>
      <c r="AL435" s="93">
        <v>0</v>
      </c>
    </row>
    <row r="436" spans="1:38" ht="13" x14ac:dyDescent="0.3">
      <c r="A436" s="71">
        <v>1985</v>
      </c>
      <c r="B436" s="718">
        <v>31</v>
      </c>
      <c r="C436" s="89">
        <v>30.32367515</v>
      </c>
      <c r="D436" s="90">
        <v>58.917362392500003</v>
      </c>
      <c r="E436" s="91">
        <v>43.745102822787821</v>
      </c>
      <c r="F436" s="89">
        <v>5.5062463299999997</v>
      </c>
      <c r="G436" s="90">
        <v>7.2744311130000003</v>
      </c>
      <c r="H436" s="91">
        <v>3.209236649579791</v>
      </c>
      <c r="I436" s="89">
        <v>3.1922760600000002</v>
      </c>
      <c r="J436" s="90">
        <v>3.2083992735</v>
      </c>
      <c r="K436" s="91">
        <v>6.9928070707322529</v>
      </c>
      <c r="L436" s="89">
        <v>1.2412319999999999E-2</v>
      </c>
      <c r="M436" s="90">
        <v>4.8713553999999999E-2</v>
      </c>
      <c r="N436" s="91">
        <v>0.11223219345787647</v>
      </c>
      <c r="O436" s="89">
        <v>4.1330745187436679E-2</v>
      </c>
      <c r="P436" s="90">
        <v>7.2228690645052343E-2</v>
      </c>
      <c r="Q436" s="91">
        <v>0.10193042637454454</v>
      </c>
      <c r="R436" s="89">
        <v>3.4852183890577509E-2</v>
      </c>
      <c r="S436" s="90">
        <v>4.4452014690982783E-2</v>
      </c>
      <c r="T436" s="91">
        <v>0.10688113699878544</v>
      </c>
      <c r="U436" s="89">
        <v>3.0672457699999999E-2</v>
      </c>
      <c r="V436" s="90">
        <v>6.0594454110000001E-2</v>
      </c>
      <c r="W436" s="91">
        <v>4.4037136412564654E-2</v>
      </c>
      <c r="X436" s="89">
        <v>1.5023161999999999E-3</v>
      </c>
      <c r="Y436" s="90">
        <v>3.8607388449999999E-3</v>
      </c>
      <c r="Z436" s="91">
        <v>2.0039502352463563E-3</v>
      </c>
      <c r="AA436" s="89">
        <v>0.1703674446</v>
      </c>
      <c r="AB436" s="90">
        <v>0.21060718370500001</v>
      </c>
      <c r="AC436" s="91">
        <v>0.10445395033631891</v>
      </c>
      <c r="AD436" s="89">
        <v>2.53294022E-2</v>
      </c>
      <c r="AE436" s="90">
        <v>2.8283897959999998E-2</v>
      </c>
      <c r="AF436" s="91">
        <v>1.7347163314707911E-2</v>
      </c>
      <c r="AG436" s="89">
        <v>2.4564834399999999E-2</v>
      </c>
      <c r="AH436" s="90">
        <v>7.6134768145000004E-2</v>
      </c>
      <c r="AI436" s="91">
        <v>4.3683099322308565E-2</v>
      </c>
      <c r="AJ436" s="94">
        <v>0</v>
      </c>
      <c r="AK436" s="95">
        <v>0</v>
      </c>
      <c r="AL436" s="95">
        <v>0</v>
      </c>
    </row>
    <row r="437" spans="1:38" ht="13" x14ac:dyDescent="0.3">
      <c r="A437" s="71">
        <v>1985</v>
      </c>
      <c r="B437" s="718">
        <v>32</v>
      </c>
      <c r="C437" s="89">
        <v>26.71515780715</v>
      </c>
      <c r="D437" s="90">
        <v>51.906196267792502</v>
      </c>
      <c r="E437" s="91">
        <v>43.745102822787821</v>
      </c>
      <c r="F437" s="89">
        <v>4.92258421902</v>
      </c>
      <c r="G437" s="90">
        <v>6.5033414150220006</v>
      </c>
      <c r="H437" s="91">
        <v>3.209236649579791</v>
      </c>
      <c r="I437" s="89">
        <v>2.4580525662000001</v>
      </c>
      <c r="J437" s="90">
        <v>2.4704674405950002</v>
      </c>
      <c r="K437" s="91">
        <v>6.9928070707322529</v>
      </c>
      <c r="L437" s="89">
        <v>1.2412319999999999E-2</v>
      </c>
      <c r="M437" s="90">
        <v>4.8713553999999999E-2</v>
      </c>
      <c r="N437" s="91">
        <v>0.11223219345787647</v>
      </c>
      <c r="O437" s="89">
        <v>3.0667412929078017E-2</v>
      </c>
      <c r="P437" s="90">
        <v>5.3593688458628837E-2</v>
      </c>
      <c r="Q437" s="91">
        <v>0.10193042637454454</v>
      </c>
      <c r="R437" s="89">
        <v>3.1157852398176294E-2</v>
      </c>
      <c r="S437" s="90">
        <v>3.974010113373861E-2</v>
      </c>
      <c r="T437" s="91">
        <v>0.10688113699878544</v>
      </c>
      <c r="U437" s="89">
        <v>2.7421177183800001E-2</v>
      </c>
      <c r="V437" s="90">
        <v>5.4171441974340005E-2</v>
      </c>
      <c r="W437" s="91">
        <v>4.4037136412564654E-2</v>
      </c>
      <c r="X437" s="89">
        <v>1.3430706827999999E-3</v>
      </c>
      <c r="Y437" s="90">
        <v>3.45150052743E-3</v>
      </c>
      <c r="Z437" s="91">
        <v>2.0039502352463563E-3</v>
      </c>
      <c r="AA437" s="89">
        <v>0.1523084954724</v>
      </c>
      <c r="AB437" s="90">
        <v>0.18828282223227</v>
      </c>
      <c r="AC437" s="91">
        <v>0.10445395033631891</v>
      </c>
      <c r="AD437" s="89">
        <v>2.2644485566800002E-2</v>
      </c>
      <c r="AE437" s="90">
        <v>2.5285804776239998E-2</v>
      </c>
      <c r="AF437" s="91">
        <v>1.7347163314707911E-2</v>
      </c>
      <c r="AG437" s="89">
        <v>2.1960961953599999E-2</v>
      </c>
      <c r="AH437" s="90">
        <v>6.8064482721630001E-2</v>
      </c>
      <c r="AI437" s="91">
        <v>4.3683099322308565E-2</v>
      </c>
      <c r="AJ437" s="94">
        <v>0</v>
      </c>
      <c r="AK437" s="95">
        <v>0</v>
      </c>
      <c r="AL437" s="95">
        <v>0</v>
      </c>
    </row>
    <row r="438" spans="1:38" ht="13" x14ac:dyDescent="0.3">
      <c r="A438" s="71">
        <v>1985</v>
      </c>
      <c r="B438" s="718">
        <v>33</v>
      </c>
      <c r="C438" s="89">
        <v>26.71515780715</v>
      </c>
      <c r="D438" s="90">
        <v>51.906196267792502</v>
      </c>
      <c r="E438" s="91">
        <v>43.745102822787821</v>
      </c>
      <c r="F438" s="89">
        <v>4.92258421902</v>
      </c>
      <c r="G438" s="90">
        <v>6.5033414150220006</v>
      </c>
      <c r="H438" s="91">
        <v>3.209236649579791</v>
      </c>
      <c r="I438" s="89">
        <v>2.4580525662000001</v>
      </c>
      <c r="J438" s="90">
        <v>2.4704674405950002</v>
      </c>
      <c r="K438" s="91">
        <v>6.9928070707322529</v>
      </c>
      <c r="L438" s="89">
        <v>1.2412319999999999E-2</v>
      </c>
      <c r="M438" s="90">
        <v>4.8713553999999999E-2</v>
      </c>
      <c r="N438" s="91">
        <v>0.11223219345787647</v>
      </c>
      <c r="O438" s="89">
        <v>3.0667412929078017E-2</v>
      </c>
      <c r="P438" s="90">
        <v>5.3593688458628837E-2</v>
      </c>
      <c r="Q438" s="91">
        <v>0.10193042637454454</v>
      </c>
      <c r="R438" s="89">
        <v>3.1157852398176294E-2</v>
      </c>
      <c r="S438" s="90">
        <v>3.974010113373861E-2</v>
      </c>
      <c r="T438" s="91">
        <v>0.10688113699878544</v>
      </c>
      <c r="U438" s="89">
        <v>2.7421177183800001E-2</v>
      </c>
      <c r="V438" s="90">
        <v>5.4171441974340005E-2</v>
      </c>
      <c r="W438" s="91">
        <v>4.4037136412564654E-2</v>
      </c>
      <c r="X438" s="89">
        <v>1.3430706827999999E-3</v>
      </c>
      <c r="Y438" s="90">
        <v>3.45150052743E-3</v>
      </c>
      <c r="Z438" s="91">
        <v>2.0039502352463563E-3</v>
      </c>
      <c r="AA438" s="89">
        <v>0.1523084954724</v>
      </c>
      <c r="AB438" s="90">
        <v>0.18828282223227</v>
      </c>
      <c r="AC438" s="91">
        <v>0.10445395033631891</v>
      </c>
      <c r="AD438" s="89">
        <v>2.2644485566800002E-2</v>
      </c>
      <c r="AE438" s="90">
        <v>2.5285804776239998E-2</v>
      </c>
      <c r="AF438" s="91">
        <v>1.7347163314707911E-2</v>
      </c>
      <c r="AG438" s="89">
        <v>2.1960961953599999E-2</v>
      </c>
      <c r="AH438" s="90">
        <v>6.8064482721630001E-2</v>
      </c>
      <c r="AI438" s="91">
        <v>4.3683099322308565E-2</v>
      </c>
      <c r="AJ438" s="94">
        <v>0</v>
      </c>
      <c r="AK438" s="95">
        <v>0</v>
      </c>
      <c r="AL438" s="95">
        <v>0</v>
      </c>
    </row>
    <row r="439" spans="1:38" ht="13" x14ac:dyDescent="0.3">
      <c r="A439" s="71">
        <v>1985</v>
      </c>
      <c r="B439" s="718">
        <v>34</v>
      </c>
      <c r="C439" s="89">
        <v>26.71515780715</v>
      </c>
      <c r="D439" s="90">
        <v>51.906196267792502</v>
      </c>
      <c r="E439" s="91">
        <v>43.745102822787821</v>
      </c>
      <c r="F439" s="89">
        <v>4.92258421902</v>
      </c>
      <c r="G439" s="90">
        <v>6.5033414150220006</v>
      </c>
      <c r="H439" s="91">
        <v>3.209236649579791</v>
      </c>
      <c r="I439" s="89">
        <v>2.4580525662000001</v>
      </c>
      <c r="J439" s="90">
        <v>2.4704674405950002</v>
      </c>
      <c r="K439" s="91">
        <v>6.9928070707322529</v>
      </c>
      <c r="L439" s="89">
        <v>1.2412319999999999E-2</v>
      </c>
      <c r="M439" s="90">
        <v>4.8713553999999999E-2</v>
      </c>
      <c r="N439" s="91">
        <v>0.11223219345787647</v>
      </c>
      <c r="O439" s="89">
        <v>3.0667412929078017E-2</v>
      </c>
      <c r="P439" s="90">
        <v>5.3593688458628837E-2</v>
      </c>
      <c r="Q439" s="91">
        <v>0.10193042637454454</v>
      </c>
      <c r="R439" s="89">
        <v>3.1157852398176294E-2</v>
      </c>
      <c r="S439" s="90">
        <v>3.974010113373861E-2</v>
      </c>
      <c r="T439" s="91">
        <v>0.10688113699878544</v>
      </c>
      <c r="U439" s="89">
        <v>2.7421177183800001E-2</v>
      </c>
      <c r="V439" s="90">
        <v>5.4171441974340005E-2</v>
      </c>
      <c r="W439" s="91">
        <v>4.4037136412564654E-2</v>
      </c>
      <c r="X439" s="89">
        <v>1.3430706827999999E-3</v>
      </c>
      <c r="Y439" s="90">
        <v>3.45150052743E-3</v>
      </c>
      <c r="Z439" s="91">
        <v>2.0039502352463563E-3</v>
      </c>
      <c r="AA439" s="89">
        <v>0.1523084954724</v>
      </c>
      <c r="AB439" s="90">
        <v>0.18828282223227</v>
      </c>
      <c r="AC439" s="91">
        <v>0.10445395033631891</v>
      </c>
      <c r="AD439" s="89">
        <v>2.2644485566800002E-2</v>
      </c>
      <c r="AE439" s="90">
        <v>2.5285804776239998E-2</v>
      </c>
      <c r="AF439" s="91">
        <v>1.7347163314707911E-2</v>
      </c>
      <c r="AG439" s="89">
        <v>2.1960961953599999E-2</v>
      </c>
      <c r="AH439" s="90">
        <v>6.8064482721630001E-2</v>
      </c>
      <c r="AI439" s="91">
        <v>4.3683099322308565E-2</v>
      </c>
      <c r="AJ439" s="94">
        <v>0</v>
      </c>
      <c r="AK439" s="95">
        <v>0</v>
      </c>
      <c r="AL439" s="95">
        <v>0</v>
      </c>
    </row>
    <row r="440" spans="1:38" ht="13" x14ac:dyDescent="0.3">
      <c r="A440" s="71">
        <v>1985</v>
      </c>
      <c r="B440" s="718">
        <v>35</v>
      </c>
      <c r="C440" s="89">
        <v>26.71515780715</v>
      </c>
      <c r="D440" s="90">
        <v>51.906196267792502</v>
      </c>
      <c r="E440" s="91">
        <v>43.745102822787821</v>
      </c>
      <c r="F440" s="89">
        <v>4.92258421902</v>
      </c>
      <c r="G440" s="90">
        <v>6.5033414150220006</v>
      </c>
      <c r="H440" s="91">
        <v>3.209236649579791</v>
      </c>
      <c r="I440" s="89">
        <v>2.4580525662000001</v>
      </c>
      <c r="J440" s="90">
        <v>2.4704674405950002</v>
      </c>
      <c r="K440" s="91">
        <v>6.9928070707322529</v>
      </c>
      <c r="L440" s="89">
        <v>1.2412319999999999E-2</v>
      </c>
      <c r="M440" s="90">
        <v>4.8713553999999999E-2</v>
      </c>
      <c r="N440" s="91">
        <v>0.11223219345787647</v>
      </c>
      <c r="O440" s="89">
        <v>3.0667412929078017E-2</v>
      </c>
      <c r="P440" s="90">
        <v>5.3593688458628837E-2</v>
      </c>
      <c r="Q440" s="91">
        <v>0.10193042637454454</v>
      </c>
      <c r="R440" s="89">
        <v>3.1157852398176294E-2</v>
      </c>
      <c r="S440" s="90">
        <v>3.974010113373861E-2</v>
      </c>
      <c r="T440" s="91">
        <v>0.10688113699878544</v>
      </c>
      <c r="U440" s="89">
        <v>2.7421177183800001E-2</v>
      </c>
      <c r="V440" s="90">
        <v>5.4171441974340005E-2</v>
      </c>
      <c r="W440" s="91">
        <v>4.4037136412564654E-2</v>
      </c>
      <c r="X440" s="89">
        <v>1.3430706827999999E-3</v>
      </c>
      <c r="Y440" s="90">
        <v>3.45150052743E-3</v>
      </c>
      <c r="Z440" s="91">
        <v>2.0039502352463563E-3</v>
      </c>
      <c r="AA440" s="89">
        <v>0.1523084954724</v>
      </c>
      <c r="AB440" s="90">
        <v>0.18828282223227</v>
      </c>
      <c r="AC440" s="91">
        <v>0.10445395033631891</v>
      </c>
      <c r="AD440" s="89">
        <v>2.2644485566800002E-2</v>
      </c>
      <c r="AE440" s="90">
        <v>2.5285804776239998E-2</v>
      </c>
      <c r="AF440" s="91">
        <v>1.7347163314707911E-2</v>
      </c>
      <c r="AG440" s="89">
        <v>2.1960961953599999E-2</v>
      </c>
      <c r="AH440" s="90">
        <v>6.8064482721630001E-2</v>
      </c>
      <c r="AI440" s="91">
        <v>4.3683099322308565E-2</v>
      </c>
      <c r="AJ440" s="94">
        <v>0</v>
      </c>
      <c r="AK440" s="95">
        <v>0</v>
      </c>
      <c r="AL440" s="95">
        <v>0</v>
      </c>
    </row>
    <row r="441" spans="1:38" ht="13" x14ac:dyDescent="0.3">
      <c r="A441" s="71">
        <v>1985</v>
      </c>
      <c r="B441" s="718">
        <v>36</v>
      </c>
      <c r="C441" s="89">
        <v>26.71515780715</v>
      </c>
      <c r="D441" s="90">
        <v>51.906196267792502</v>
      </c>
      <c r="E441" s="91">
        <v>43.745102822787821</v>
      </c>
      <c r="F441" s="89">
        <v>4.92258421902</v>
      </c>
      <c r="G441" s="90">
        <v>6.5033414150220006</v>
      </c>
      <c r="H441" s="91">
        <v>3.209236649579791</v>
      </c>
      <c r="I441" s="89">
        <v>2.4580525662000001</v>
      </c>
      <c r="J441" s="90">
        <v>2.4704674405950002</v>
      </c>
      <c r="K441" s="91">
        <v>6.9928070707322529</v>
      </c>
      <c r="L441" s="89">
        <v>1.2412319999999999E-2</v>
      </c>
      <c r="M441" s="90">
        <v>4.8713553999999999E-2</v>
      </c>
      <c r="N441" s="91">
        <v>0.11223219345787647</v>
      </c>
      <c r="O441" s="89">
        <v>3.0667412929078017E-2</v>
      </c>
      <c r="P441" s="90">
        <v>5.3593688458628837E-2</v>
      </c>
      <c r="Q441" s="91">
        <v>0.10193042637454454</v>
      </c>
      <c r="R441" s="89">
        <v>3.1157852398176294E-2</v>
      </c>
      <c r="S441" s="90">
        <v>3.974010113373861E-2</v>
      </c>
      <c r="T441" s="91">
        <v>0.10688113699878544</v>
      </c>
      <c r="U441" s="89">
        <v>2.7421177183800001E-2</v>
      </c>
      <c r="V441" s="90">
        <v>5.4171441974340005E-2</v>
      </c>
      <c r="W441" s="91">
        <v>4.4037136412564654E-2</v>
      </c>
      <c r="X441" s="89">
        <v>1.3430706827999999E-3</v>
      </c>
      <c r="Y441" s="90">
        <v>3.45150052743E-3</v>
      </c>
      <c r="Z441" s="91">
        <v>2.0039502352463563E-3</v>
      </c>
      <c r="AA441" s="89">
        <v>0.1523084954724</v>
      </c>
      <c r="AB441" s="90">
        <v>0.18828282223227</v>
      </c>
      <c r="AC441" s="91">
        <v>0.10445395033631891</v>
      </c>
      <c r="AD441" s="89">
        <v>2.2644485566800002E-2</v>
      </c>
      <c r="AE441" s="90">
        <v>2.5285804776239998E-2</v>
      </c>
      <c r="AF441" s="91">
        <v>1.7347163314707911E-2</v>
      </c>
      <c r="AG441" s="89">
        <v>2.1960961953599999E-2</v>
      </c>
      <c r="AH441" s="90">
        <v>6.8064482721630001E-2</v>
      </c>
      <c r="AI441" s="91">
        <v>4.3683099322308565E-2</v>
      </c>
      <c r="AJ441" s="94">
        <v>0</v>
      </c>
      <c r="AK441" s="95">
        <v>0</v>
      </c>
      <c r="AL441" s="95">
        <v>0</v>
      </c>
    </row>
    <row r="442" spans="1:38" ht="13" x14ac:dyDescent="0.3">
      <c r="A442" s="71">
        <v>1985</v>
      </c>
      <c r="B442" s="718">
        <v>37</v>
      </c>
      <c r="C442" s="89">
        <v>26.71515780715</v>
      </c>
      <c r="D442" s="90">
        <v>51.906196267792502</v>
      </c>
      <c r="E442" s="91">
        <v>43.745102822787821</v>
      </c>
      <c r="F442" s="89">
        <v>4.92258421902</v>
      </c>
      <c r="G442" s="90">
        <v>6.5033414150220006</v>
      </c>
      <c r="H442" s="91">
        <v>3.209236649579791</v>
      </c>
      <c r="I442" s="89">
        <v>2.4580525662000001</v>
      </c>
      <c r="J442" s="90">
        <v>2.4704674405950002</v>
      </c>
      <c r="K442" s="91">
        <v>6.9928070707322529</v>
      </c>
      <c r="L442" s="89">
        <v>1.2412319999999999E-2</v>
      </c>
      <c r="M442" s="90">
        <v>4.8713553999999999E-2</v>
      </c>
      <c r="N442" s="91">
        <v>0.11223219345787647</v>
      </c>
      <c r="O442" s="89">
        <v>3.0667412929078017E-2</v>
      </c>
      <c r="P442" s="90">
        <v>5.3593688458628837E-2</v>
      </c>
      <c r="Q442" s="91">
        <v>0.10193042637454454</v>
      </c>
      <c r="R442" s="89">
        <v>3.1157852398176294E-2</v>
      </c>
      <c r="S442" s="90">
        <v>3.974010113373861E-2</v>
      </c>
      <c r="T442" s="91">
        <v>0.10688113699878544</v>
      </c>
      <c r="U442" s="89">
        <v>2.7421177183800001E-2</v>
      </c>
      <c r="V442" s="90">
        <v>5.4171441974340005E-2</v>
      </c>
      <c r="W442" s="91">
        <v>4.4037136412564654E-2</v>
      </c>
      <c r="X442" s="89">
        <v>1.3430706827999999E-3</v>
      </c>
      <c r="Y442" s="90">
        <v>3.45150052743E-3</v>
      </c>
      <c r="Z442" s="91">
        <v>2.0039502352463563E-3</v>
      </c>
      <c r="AA442" s="89">
        <v>0.1523084954724</v>
      </c>
      <c r="AB442" s="90">
        <v>0.18828282223227</v>
      </c>
      <c r="AC442" s="91">
        <v>0.10445395033631891</v>
      </c>
      <c r="AD442" s="89">
        <v>2.2644485566800002E-2</v>
      </c>
      <c r="AE442" s="90">
        <v>2.5285804776239998E-2</v>
      </c>
      <c r="AF442" s="91">
        <v>1.7347163314707911E-2</v>
      </c>
      <c r="AG442" s="89">
        <v>2.1960961953599999E-2</v>
      </c>
      <c r="AH442" s="90">
        <v>6.8064482721630001E-2</v>
      </c>
      <c r="AI442" s="91">
        <v>4.3683099322308565E-2</v>
      </c>
      <c r="AJ442" s="94">
        <v>0</v>
      </c>
      <c r="AK442" s="95">
        <v>0</v>
      </c>
      <c r="AL442" s="95">
        <v>0</v>
      </c>
    </row>
    <row r="443" spans="1:38" ht="13" x14ac:dyDescent="0.3">
      <c r="A443" s="71">
        <v>1985</v>
      </c>
      <c r="B443" s="718">
        <v>38</v>
      </c>
      <c r="C443" s="89">
        <v>26.71515780715</v>
      </c>
      <c r="D443" s="90">
        <v>51.906196267792502</v>
      </c>
      <c r="E443" s="91">
        <v>43.745102822787821</v>
      </c>
      <c r="F443" s="89">
        <v>4.92258421902</v>
      </c>
      <c r="G443" s="90">
        <v>6.5033414150220006</v>
      </c>
      <c r="H443" s="91">
        <v>3.209236649579791</v>
      </c>
      <c r="I443" s="89">
        <v>2.4580525662000001</v>
      </c>
      <c r="J443" s="90">
        <v>2.4704674405950002</v>
      </c>
      <c r="K443" s="91">
        <v>6.9928070707322529</v>
      </c>
      <c r="L443" s="89">
        <v>1.2412319999999999E-2</v>
      </c>
      <c r="M443" s="90">
        <v>4.8713553999999999E-2</v>
      </c>
      <c r="N443" s="91">
        <v>0.11223219345787647</v>
      </c>
      <c r="O443" s="89">
        <v>3.0667412929078017E-2</v>
      </c>
      <c r="P443" s="90">
        <v>5.3593688458628837E-2</v>
      </c>
      <c r="Q443" s="91">
        <v>0.10193042637454454</v>
      </c>
      <c r="R443" s="89">
        <v>3.1157852398176294E-2</v>
      </c>
      <c r="S443" s="90">
        <v>3.974010113373861E-2</v>
      </c>
      <c r="T443" s="91">
        <v>0.10688113699878544</v>
      </c>
      <c r="U443" s="89">
        <v>2.7421177183800001E-2</v>
      </c>
      <c r="V443" s="90">
        <v>5.4171441974340005E-2</v>
      </c>
      <c r="W443" s="91">
        <v>4.4037136412564654E-2</v>
      </c>
      <c r="X443" s="89">
        <v>1.3430706827999999E-3</v>
      </c>
      <c r="Y443" s="90">
        <v>3.45150052743E-3</v>
      </c>
      <c r="Z443" s="91">
        <v>2.0039502352463563E-3</v>
      </c>
      <c r="AA443" s="89">
        <v>0.1523084954724</v>
      </c>
      <c r="AB443" s="90">
        <v>0.18828282223227</v>
      </c>
      <c r="AC443" s="91">
        <v>0.10445395033631891</v>
      </c>
      <c r="AD443" s="89">
        <v>2.2644485566800002E-2</v>
      </c>
      <c r="AE443" s="90">
        <v>2.5285804776239998E-2</v>
      </c>
      <c r="AF443" s="91">
        <v>1.7347163314707911E-2</v>
      </c>
      <c r="AG443" s="89">
        <v>2.1960961953599999E-2</v>
      </c>
      <c r="AH443" s="90">
        <v>6.8064482721630001E-2</v>
      </c>
      <c r="AI443" s="91">
        <v>4.3683099322308565E-2</v>
      </c>
      <c r="AJ443" s="94">
        <v>0</v>
      </c>
      <c r="AK443" s="95">
        <v>0</v>
      </c>
      <c r="AL443" s="95">
        <v>0</v>
      </c>
    </row>
    <row r="444" spans="1:38" ht="13.5" thickBot="1" x14ac:dyDescent="0.35">
      <c r="A444" s="73">
        <v>1985</v>
      </c>
      <c r="B444" s="719">
        <v>39</v>
      </c>
      <c r="C444" s="96">
        <v>26.71515780715</v>
      </c>
      <c r="D444" s="97">
        <v>51.906196267792502</v>
      </c>
      <c r="E444" s="98">
        <v>43.745102822787821</v>
      </c>
      <c r="F444" s="96">
        <v>4.92258421902</v>
      </c>
      <c r="G444" s="97">
        <v>6.5033414150220006</v>
      </c>
      <c r="H444" s="98">
        <v>3.209236649579791</v>
      </c>
      <c r="I444" s="96">
        <v>2.4580525662000001</v>
      </c>
      <c r="J444" s="97">
        <v>2.4704674405950002</v>
      </c>
      <c r="K444" s="98">
        <v>6.9928070707322529</v>
      </c>
      <c r="L444" s="96">
        <v>1.2412319999999999E-2</v>
      </c>
      <c r="M444" s="97">
        <v>4.8713553999999999E-2</v>
      </c>
      <c r="N444" s="98">
        <v>0.11223219345787647</v>
      </c>
      <c r="O444" s="96">
        <v>3.0667412929078017E-2</v>
      </c>
      <c r="P444" s="97">
        <v>5.3593688458628837E-2</v>
      </c>
      <c r="Q444" s="98">
        <v>0.10193042637454454</v>
      </c>
      <c r="R444" s="96">
        <v>3.1157852398176294E-2</v>
      </c>
      <c r="S444" s="97">
        <v>3.974010113373861E-2</v>
      </c>
      <c r="T444" s="98">
        <v>0.10688113699878544</v>
      </c>
      <c r="U444" s="96">
        <v>2.7421177183800001E-2</v>
      </c>
      <c r="V444" s="97">
        <v>5.4171441974340005E-2</v>
      </c>
      <c r="W444" s="98">
        <v>4.4037136412564654E-2</v>
      </c>
      <c r="X444" s="96">
        <v>1.3430706827999999E-3</v>
      </c>
      <c r="Y444" s="97">
        <v>3.45150052743E-3</v>
      </c>
      <c r="Z444" s="98">
        <v>2.0039502352463563E-3</v>
      </c>
      <c r="AA444" s="96">
        <v>0.1523084954724</v>
      </c>
      <c r="AB444" s="97">
        <v>0.18828282223227</v>
      </c>
      <c r="AC444" s="98">
        <v>0.10445395033631891</v>
      </c>
      <c r="AD444" s="96">
        <v>2.2644485566800002E-2</v>
      </c>
      <c r="AE444" s="97">
        <v>2.5285804776239998E-2</v>
      </c>
      <c r="AF444" s="98">
        <v>1.7347163314707911E-2</v>
      </c>
      <c r="AG444" s="96">
        <v>2.1960961953599999E-2</v>
      </c>
      <c r="AH444" s="97">
        <v>6.8064482721630001E-2</v>
      </c>
      <c r="AI444" s="98">
        <v>4.3683099322308565E-2</v>
      </c>
      <c r="AJ444" s="99">
        <v>0</v>
      </c>
      <c r="AK444" s="100">
        <v>0</v>
      </c>
      <c r="AL444" s="100">
        <v>0</v>
      </c>
    </row>
    <row r="445" spans="1:38" ht="13" x14ac:dyDescent="0.3">
      <c r="A445" s="69">
        <v>1986</v>
      </c>
      <c r="B445" s="70">
        <v>0</v>
      </c>
      <c r="C445" s="84">
        <v>19.144858240000001</v>
      </c>
      <c r="D445" s="85">
        <v>24.560033883999999</v>
      </c>
      <c r="E445" s="86">
        <v>13.249831503343515</v>
      </c>
      <c r="F445" s="84">
        <v>2.1094486899999998</v>
      </c>
      <c r="G445" s="85">
        <v>2.1304007445000002</v>
      </c>
      <c r="H445" s="86">
        <v>0.82488025579637891</v>
      </c>
      <c r="I445" s="84">
        <v>1.29044268</v>
      </c>
      <c r="J445" s="85">
        <v>2.1934537120000002</v>
      </c>
      <c r="K445" s="86">
        <v>4.631388532627585</v>
      </c>
      <c r="L445" s="84">
        <v>2.7659260000000001E-2</v>
      </c>
      <c r="M445" s="85">
        <v>6.5252155500000006E-2</v>
      </c>
      <c r="N445" s="86">
        <v>2.4556601517375289E-2</v>
      </c>
      <c r="O445" s="84">
        <v>4.1330745187436679E-2</v>
      </c>
      <c r="P445" s="85">
        <v>6.775077026342452E-2</v>
      </c>
      <c r="Q445" s="86">
        <v>6.845945794622009E-2</v>
      </c>
      <c r="R445" s="84">
        <v>3.4852183890577509E-2</v>
      </c>
      <c r="S445" s="85">
        <v>4.6736633147585277E-2</v>
      </c>
      <c r="T445" s="86">
        <v>2.9226080477215623E-2</v>
      </c>
      <c r="U445" s="84">
        <v>4.4724769000000003E-3</v>
      </c>
      <c r="V445" s="85">
        <v>1.0824076755E-2</v>
      </c>
      <c r="W445" s="86">
        <v>5.7446014771161298E-3</v>
      </c>
      <c r="X445" s="84">
        <v>3.8799599999999999E-4</v>
      </c>
      <c r="Y445" s="85">
        <v>1.720899855E-3</v>
      </c>
      <c r="Z445" s="86">
        <v>5.1509771023714726E-4</v>
      </c>
      <c r="AA445" s="84">
        <v>4.4801560499999997E-2</v>
      </c>
      <c r="AB445" s="85">
        <v>5.5356017930000001E-2</v>
      </c>
      <c r="AC445" s="86">
        <v>4.2656653965754104E-2</v>
      </c>
      <c r="AD445" s="84">
        <v>4.0157129999999997E-3</v>
      </c>
      <c r="AE445" s="85">
        <v>5.5824005249999996E-3</v>
      </c>
      <c r="AF445" s="86">
        <v>4.6789811962989532E-3</v>
      </c>
      <c r="AG445" s="84">
        <v>7.2257277000000002E-3</v>
      </c>
      <c r="AH445" s="85">
        <v>2.7827451355000001E-2</v>
      </c>
      <c r="AI445" s="86">
        <v>8.8062687364920487E-3</v>
      </c>
      <c r="AJ445" s="87">
        <v>0</v>
      </c>
      <c r="AK445" s="88">
        <v>0</v>
      </c>
      <c r="AL445" s="88">
        <v>0</v>
      </c>
    </row>
    <row r="446" spans="1:38" ht="13" x14ac:dyDescent="0.3">
      <c r="A446" s="71">
        <v>1986</v>
      </c>
      <c r="B446" s="718">
        <v>1</v>
      </c>
      <c r="C446" s="89">
        <v>21.43633865</v>
      </c>
      <c r="D446" s="90">
        <v>29.856701950000001</v>
      </c>
      <c r="E446" s="91">
        <v>13.28098012373844</v>
      </c>
      <c r="F446" s="89">
        <v>2.1868611699999998</v>
      </c>
      <c r="G446" s="90">
        <v>2.2438998675000001</v>
      </c>
      <c r="H446" s="91">
        <v>0.82751815498906534</v>
      </c>
      <c r="I446" s="89">
        <v>1.32790951</v>
      </c>
      <c r="J446" s="90">
        <v>2.1820267969999998</v>
      </c>
      <c r="K446" s="91">
        <v>4.6428905890541978</v>
      </c>
      <c r="L446" s="89">
        <v>2.7493449999999999E-2</v>
      </c>
      <c r="M446" s="90">
        <v>6.3921097999999996E-2</v>
      </c>
      <c r="N446" s="91">
        <v>2.4619679184476093E-2</v>
      </c>
      <c r="O446" s="89">
        <v>4.1330745187436679E-2</v>
      </c>
      <c r="P446" s="90">
        <v>6.775077026342452E-2</v>
      </c>
      <c r="Q446" s="91">
        <v>6.7630252505792687E-2</v>
      </c>
      <c r="R446" s="89">
        <v>3.4852183890577509E-2</v>
      </c>
      <c r="S446" s="90">
        <v>4.6736633147585277E-2</v>
      </c>
      <c r="T446" s="91">
        <v>2.9331081698238198E-2</v>
      </c>
      <c r="U446" s="89">
        <v>4.9654390999999999E-3</v>
      </c>
      <c r="V446" s="90">
        <v>1.189311849E-2</v>
      </c>
      <c r="W446" s="91">
        <v>5.7518258506886666E-3</v>
      </c>
      <c r="X446" s="89">
        <v>4.2179659999999999E-4</v>
      </c>
      <c r="Y446" s="90">
        <v>1.8242760399999999E-3</v>
      </c>
      <c r="Z446" s="91">
        <v>5.1674357186876963E-4</v>
      </c>
      <c r="AA446" s="89">
        <v>4.8277131600000002E-2</v>
      </c>
      <c r="AB446" s="90">
        <v>6.0226386120000003E-2</v>
      </c>
      <c r="AC446" s="91">
        <v>4.2756170596529322E-2</v>
      </c>
      <c r="AD446" s="89">
        <v>4.4616836000000003E-3</v>
      </c>
      <c r="AE446" s="90">
        <v>6.0905539349999996E-3</v>
      </c>
      <c r="AF446" s="91">
        <v>4.6908195755769339E-3</v>
      </c>
      <c r="AG446" s="89">
        <v>8.0161503999999998E-3</v>
      </c>
      <c r="AH446" s="90">
        <v>3.0290669459999999E-2</v>
      </c>
      <c r="AI446" s="91">
        <v>8.8318947015883584E-3</v>
      </c>
      <c r="AJ446" s="92">
        <v>0</v>
      </c>
      <c r="AK446" s="93">
        <v>0</v>
      </c>
      <c r="AL446" s="93">
        <v>0</v>
      </c>
    </row>
    <row r="447" spans="1:38" ht="13" x14ac:dyDescent="0.3">
      <c r="A447" s="71">
        <v>1986</v>
      </c>
      <c r="B447" s="718">
        <v>2</v>
      </c>
      <c r="C447" s="89">
        <v>25.053842660000001</v>
      </c>
      <c r="D447" s="90">
        <v>35.2550967325</v>
      </c>
      <c r="E447" s="91">
        <v>20.167152993809346</v>
      </c>
      <c r="F447" s="89">
        <v>2.3487918099999998</v>
      </c>
      <c r="G447" s="90">
        <v>2.4279964045</v>
      </c>
      <c r="H447" s="91">
        <v>1.2306084133557256</v>
      </c>
      <c r="I447" s="89">
        <v>1.38827035</v>
      </c>
      <c r="J447" s="90">
        <v>2.2125768579999998</v>
      </c>
      <c r="K447" s="91">
        <v>5.1571977172755208</v>
      </c>
      <c r="L447" s="89">
        <v>2.7493449999999999E-2</v>
      </c>
      <c r="M447" s="90">
        <v>6.3914712999999998E-2</v>
      </c>
      <c r="N447" s="91">
        <v>2.8186626589386775E-2</v>
      </c>
      <c r="O447" s="89">
        <v>4.1330745187436679E-2</v>
      </c>
      <c r="P447" s="90">
        <v>6.775077026342452E-2</v>
      </c>
      <c r="Q447" s="91">
        <v>0.1014600407255276</v>
      </c>
      <c r="R447" s="89">
        <v>3.4852183890577509E-2</v>
      </c>
      <c r="S447" s="90">
        <v>4.6736633147585277E-2</v>
      </c>
      <c r="T447" s="91">
        <v>6.0937258928487802E-2</v>
      </c>
      <c r="U447" s="89">
        <v>5.9765857000000002E-3</v>
      </c>
      <c r="V447" s="90">
        <v>1.3382494615000001E-2</v>
      </c>
      <c r="W447" s="91">
        <v>8.5867917580838594E-3</v>
      </c>
      <c r="X447" s="89">
        <v>4.8751049999999998E-4</v>
      </c>
      <c r="Y447" s="90">
        <v>1.9605160500000001E-3</v>
      </c>
      <c r="Z447" s="91">
        <v>7.6845400731403275E-4</v>
      </c>
      <c r="AA447" s="89">
        <v>5.5346392600000002E-2</v>
      </c>
      <c r="AB447" s="90">
        <v>6.7224322104999998E-2</v>
      </c>
      <c r="AC447" s="91">
        <v>6.3288901825452021E-2</v>
      </c>
      <c r="AD447" s="89">
        <v>5.4724109000000003E-3</v>
      </c>
      <c r="AE447" s="90">
        <v>6.8220074299999997E-3</v>
      </c>
      <c r="AF447" s="91">
        <v>6.9417487922086183E-3</v>
      </c>
      <c r="AG447" s="89">
        <v>9.5379782999999996E-3</v>
      </c>
      <c r="AH447" s="90">
        <v>3.3657250229999998E-2</v>
      </c>
      <c r="AI447" s="91">
        <v>1.3079390329683548E-2</v>
      </c>
      <c r="AJ447" s="92">
        <v>0</v>
      </c>
      <c r="AK447" s="93">
        <v>0</v>
      </c>
      <c r="AL447" s="93">
        <v>0</v>
      </c>
    </row>
    <row r="448" spans="1:38" ht="13" x14ac:dyDescent="0.3">
      <c r="A448" s="71">
        <v>1986</v>
      </c>
      <c r="B448" s="718">
        <v>3</v>
      </c>
      <c r="C448" s="89">
        <v>18.118695290000002</v>
      </c>
      <c r="D448" s="90">
        <v>26.755432509999999</v>
      </c>
      <c r="E448" s="91">
        <v>13.342235376075699</v>
      </c>
      <c r="F448" s="89">
        <v>1.62823151</v>
      </c>
      <c r="G448" s="90">
        <v>1.9824272510000001</v>
      </c>
      <c r="H448" s="91">
        <v>0.83279829378236414</v>
      </c>
      <c r="I448" s="89">
        <v>1.4502779800000001</v>
      </c>
      <c r="J448" s="90">
        <v>2.2293919959999999</v>
      </c>
      <c r="K448" s="91">
        <v>4.6479760779985204</v>
      </c>
      <c r="L448" s="89">
        <v>2.2396880000000001E-2</v>
      </c>
      <c r="M448" s="90">
        <v>5.7016433499999998E-2</v>
      </c>
      <c r="N448" s="91">
        <v>2.4658393875780657E-2</v>
      </c>
      <c r="O448" s="89">
        <v>4.1330745187436679E-2</v>
      </c>
      <c r="P448" s="90">
        <v>6.775077026342452E-2</v>
      </c>
      <c r="Q448" s="91">
        <v>6.8284165491402399E-2</v>
      </c>
      <c r="R448" s="89">
        <v>3.4852183890577509E-2</v>
      </c>
      <c r="S448" s="90">
        <v>4.6736633147585277E-2</v>
      </c>
      <c r="T448" s="91">
        <v>2.9765504175070914E-2</v>
      </c>
      <c r="U448" s="89">
        <v>5.8143915000000001E-3</v>
      </c>
      <c r="V448" s="90">
        <v>1.2189206879999999E-2</v>
      </c>
      <c r="W448" s="91">
        <v>5.7538981484930897E-3</v>
      </c>
      <c r="X448" s="89">
        <v>4.4380750000000001E-4</v>
      </c>
      <c r="Y448" s="90">
        <v>1.7617270950000001E-3</v>
      </c>
      <c r="Z448" s="91">
        <v>5.20040601167636E-4</v>
      </c>
      <c r="AA448" s="89">
        <v>4.7806868699999998E-2</v>
      </c>
      <c r="AB448" s="90">
        <v>6.0763806354999998E-2</v>
      </c>
      <c r="AC448" s="91">
        <v>4.2912788649341949E-2</v>
      </c>
      <c r="AD448" s="89">
        <v>5.4332755999999998E-3</v>
      </c>
      <c r="AE448" s="90">
        <v>6.4936709350000002E-3</v>
      </c>
      <c r="AF448" s="91">
        <v>4.7108953864002856E-3</v>
      </c>
      <c r="AG448" s="89">
        <v>9.1576920999999999E-3</v>
      </c>
      <c r="AH448" s="90">
        <v>3.0922825724999999E-2</v>
      </c>
      <c r="AI448" s="91">
        <v>8.8801379769133746E-3</v>
      </c>
      <c r="AJ448" s="92">
        <v>0</v>
      </c>
      <c r="AK448" s="93">
        <v>0</v>
      </c>
      <c r="AL448" s="93">
        <v>0</v>
      </c>
    </row>
    <row r="449" spans="1:38" ht="13" x14ac:dyDescent="0.3">
      <c r="A449" s="71">
        <v>1986</v>
      </c>
      <c r="B449" s="718">
        <v>4</v>
      </c>
      <c r="C449" s="89">
        <v>20.118261109999999</v>
      </c>
      <c r="D449" s="90">
        <v>30.153968649999999</v>
      </c>
      <c r="E449" s="91">
        <v>13.925095943831913</v>
      </c>
      <c r="F449" s="89">
        <v>1.7288064299999999</v>
      </c>
      <c r="G449" s="90">
        <v>2.1618019130000001</v>
      </c>
      <c r="H449" s="91">
        <v>0.85130901553654348</v>
      </c>
      <c r="I449" s="89">
        <v>1.56612719</v>
      </c>
      <c r="J449" s="90">
        <v>2.2536053594999998</v>
      </c>
      <c r="K449" s="91">
        <v>4.6854137201376256</v>
      </c>
      <c r="L449" s="89">
        <v>2.2247090000000001E-2</v>
      </c>
      <c r="M449" s="90">
        <v>5.6940880499999999E-2</v>
      </c>
      <c r="N449" s="91">
        <v>3.5340825197778973E-2</v>
      </c>
      <c r="O449" s="89">
        <v>4.1330745187436679E-2</v>
      </c>
      <c r="P449" s="90">
        <v>6.775077026342452E-2</v>
      </c>
      <c r="Q449" s="91">
        <v>6.9580967921416562E-2</v>
      </c>
      <c r="R449" s="89">
        <v>3.4852183890577509E-2</v>
      </c>
      <c r="S449" s="90">
        <v>4.6736633147585277E-2</v>
      </c>
      <c r="T449" s="91">
        <v>3.0006262521925068E-2</v>
      </c>
      <c r="U449" s="89">
        <v>6.5965657999999998E-3</v>
      </c>
      <c r="V449" s="90">
        <v>1.4052242485E-2</v>
      </c>
      <c r="W449" s="91">
        <v>5.8596993615221684E-3</v>
      </c>
      <c r="X449" s="89">
        <v>5.0297570000000004E-4</v>
      </c>
      <c r="Y449" s="90">
        <v>1.9086130850000001E-3</v>
      </c>
      <c r="Z449" s="91">
        <v>5.3160104367048653E-4</v>
      </c>
      <c r="AA449" s="89">
        <v>5.3105882600000001E-2</v>
      </c>
      <c r="AB449" s="90">
        <v>6.9500498795000004E-2</v>
      </c>
      <c r="AC449" s="91">
        <v>4.3787736185650093E-2</v>
      </c>
      <c r="AD449" s="89">
        <v>6.2768377999999998E-3</v>
      </c>
      <c r="AE449" s="90">
        <v>7.638549895E-3</v>
      </c>
      <c r="AF449" s="91">
        <v>4.8088139257529364E-3</v>
      </c>
      <c r="AG449" s="89">
        <v>1.0268144200000001E-2</v>
      </c>
      <c r="AH449" s="90">
        <v>3.4951555420000002E-2</v>
      </c>
      <c r="AI449" s="91">
        <v>9.0716722929562853E-3</v>
      </c>
      <c r="AJ449" s="92">
        <v>0</v>
      </c>
      <c r="AK449" s="93">
        <v>0</v>
      </c>
      <c r="AL449" s="93">
        <v>0</v>
      </c>
    </row>
    <row r="450" spans="1:38" ht="13" x14ac:dyDescent="0.3">
      <c r="A450" s="71">
        <v>1986</v>
      </c>
      <c r="B450" s="718">
        <v>5</v>
      </c>
      <c r="C450" s="89">
        <v>21.903196350000002</v>
      </c>
      <c r="D450" s="90">
        <v>33.267674640499997</v>
      </c>
      <c r="E450" s="91">
        <v>13.98482349984017</v>
      </c>
      <c r="F450" s="89">
        <v>1.84299364</v>
      </c>
      <c r="G450" s="90">
        <v>2.346077803</v>
      </c>
      <c r="H450" s="91">
        <v>0.85549518194274099</v>
      </c>
      <c r="I450" s="89">
        <v>1.67694974</v>
      </c>
      <c r="J450" s="90">
        <v>2.2819025119999998</v>
      </c>
      <c r="K450" s="91">
        <v>4.6925965278303892</v>
      </c>
      <c r="L450" s="89">
        <v>2.2247090000000001E-2</v>
      </c>
      <c r="M450" s="90">
        <v>5.699241E-2</v>
      </c>
      <c r="N450" s="91">
        <v>3.5403980671338736E-2</v>
      </c>
      <c r="O450" s="89">
        <v>4.1330745187436679E-2</v>
      </c>
      <c r="P450" s="90">
        <v>6.775077026342452E-2</v>
      </c>
      <c r="Q450" s="91">
        <v>6.9734980940404798E-2</v>
      </c>
      <c r="R450" s="89">
        <v>3.4852183890577509E-2</v>
      </c>
      <c r="S450" s="90">
        <v>4.6736633147585277E-2</v>
      </c>
      <c r="T450" s="91">
        <v>3.0280887880012562E-2</v>
      </c>
      <c r="U450" s="89">
        <v>7.3598876999999997E-3</v>
      </c>
      <c r="V450" s="90">
        <v>1.5788766225E-2</v>
      </c>
      <c r="W450" s="91">
        <v>5.8669539288676489E-3</v>
      </c>
      <c r="X450" s="89">
        <v>5.6477079999999998E-4</v>
      </c>
      <c r="Y450" s="90">
        <v>2.0498967950000001E-3</v>
      </c>
      <c r="Z450" s="91">
        <v>5.3421363081416215E-4</v>
      </c>
      <c r="AA450" s="89">
        <v>5.84542662E-2</v>
      </c>
      <c r="AB450" s="90">
        <v>7.7721195214999997E-2</v>
      </c>
      <c r="AC450" s="91">
        <v>4.3930834158286879E-2</v>
      </c>
      <c r="AD450" s="89">
        <v>7.1234916999999998E-3</v>
      </c>
      <c r="AE450" s="90">
        <v>8.7627821700000004E-3</v>
      </c>
      <c r="AF450" s="91">
        <v>4.8263430924281219E-3</v>
      </c>
      <c r="AG450" s="89">
        <v>1.13242749E-2</v>
      </c>
      <c r="AH450" s="90">
        <v>3.8675399819999998E-2</v>
      </c>
      <c r="AI450" s="91">
        <v>9.1112810272889477E-3</v>
      </c>
      <c r="AJ450" s="92">
        <v>0</v>
      </c>
      <c r="AK450" s="93">
        <v>0</v>
      </c>
      <c r="AL450" s="93">
        <v>0</v>
      </c>
    </row>
    <row r="451" spans="1:38" ht="13" x14ac:dyDescent="0.3">
      <c r="A451" s="71">
        <v>1986</v>
      </c>
      <c r="B451" s="718">
        <v>6</v>
      </c>
      <c r="C451" s="89">
        <v>23.482079550000002</v>
      </c>
      <c r="D451" s="90">
        <v>36.112984695999998</v>
      </c>
      <c r="E451" s="91">
        <v>28.22906392597152</v>
      </c>
      <c r="F451" s="89">
        <v>1.98104813</v>
      </c>
      <c r="G451" s="90">
        <v>2.5412631265000001</v>
      </c>
      <c r="H451" s="91">
        <v>2.295841406061756</v>
      </c>
      <c r="I451" s="89">
        <v>1.7834271399999999</v>
      </c>
      <c r="J451" s="90">
        <v>2.313358134</v>
      </c>
      <c r="K451" s="91">
        <v>6.4039095048121757</v>
      </c>
      <c r="L451" s="89">
        <v>2.2209909999999999E-2</v>
      </c>
      <c r="M451" s="90">
        <v>5.6987409500000002E-2</v>
      </c>
      <c r="N451" s="91">
        <v>3.8933266964064316E-2</v>
      </c>
      <c r="O451" s="89">
        <v>4.1330745187436679E-2</v>
      </c>
      <c r="P451" s="90">
        <v>6.775077026342452E-2</v>
      </c>
      <c r="Q451" s="91">
        <v>6.3125970768637268E-2</v>
      </c>
      <c r="R451" s="89">
        <v>3.4852183890577509E-2</v>
      </c>
      <c r="S451" s="90">
        <v>4.6736633147585277E-2</v>
      </c>
      <c r="T451" s="91">
        <v>3.0602317884515267E-2</v>
      </c>
      <c r="U451" s="89">
        <v>8.1687085999999996E-3</v>
      </c>
      <c r="V451" s="90">
        <v>1.7392660769999999E-2</v>
      </c>
      <c r="W451" s="91">
        <v>1.566168631529272E-2</v>
      </c>
      <c r="X451" s="89">
        <v>6.2411930000000001E-4</v>
      </c>
      <c r="Y451" s="90">
        <v>2.1828302049999998E-3</v>
      </c>
      <c r="Z451" s="91">
        <v>1.4336403795807435E-3</v>
      </c>
      <c r="AA451" s="89">
        <v>6.4328314499999997E-2</v>
      </c>
      <c r="AB451" s="90">
        <v>8.5463973930000006E-2</v>
      </c>
      <c r="AC451" s="91">
        <v>0.11783810813881339</v>
      </c>
      <c r="AD451" s="89">
        <v>8.0354760999999993E-3</v>
      </c>
      <c r="AE451" s="90">
        <v>9.8561665249999996E-3</v>
      </c>
      <c r="AF451" s="91">
        <v>1.2952768277716671E-2</v>
      </c>
      <c r="AG451" s="89">
        <v>1.24245394E-2</v>
      </c>
      <c r="AH451" s="90">
        <v>4.2083448340000003E-2</v>
      </c>
      <c r="AI451" s="91">
        <v>2.4467817123580975E-2</v>
      </c>
      <c r="AJ451" s="92">
        <v>0</v>
      </c>
      <c r="AK451" s="93">
        <v>0</v>
      </c>
      <c r="AL451" s="93">
        <v>0</v>
      </c>
    </row>
    <row r="452" spans="1:38" ht="13" x14ac:dyDescent="0.3">
      <c r="A452" s="71">
        <v>1986</v>
      </c>
      <c r="B452" s="718">
        <v>7</v>
      </c>
      <c r="C452" s="89">
        <v>15.96627619</v>
      </c>
      <c r="D452" s="90">
        <v>25.4774920865</v>
      </c>
      <c r="E452" s="91">
        <v>26.265144263601389</v>
      </c>
      <c r="F452" s="89">
        <v>1.31790706</v>
      </c>
      <c r="G452" s="90">
        <v>1.9348494574999999</v>
      </c>
      <c r="H452" s="91">
        <v>2.3535576335875072</v>
      </c>
      <c r="I452" s="89">
        <v>1.82887461</v>
      </c>
      <c r="J452" s="90">
        <v>2.3434405365000002</v>
      </c>
      <c r="K452" s="91">
        <v>6.0016375916858342</v>
      </c>
      <c r="L452" s="89">
        <v>2.2209909999999999E-2</v>
      </c>
      <c r="M452" s="90">
        <v>5.7033953499999998E-2</v>
      </c>
      <c r="N452" s="91">
        <v>3.939066485844582E-2</v>
      </c>
      <c r="O452" s="89">
        <v>4.1330745187436679E-2</v>
      </c>
      <c r="P452" s="90">
        <v>6.775077026342452E-2</v>
      </c>
      <c r="Q452" s="91">
        <v>6.7158071098165906E-2</v>
      </c>
      <c r="R452" s="89">
        <v>3.4852183890577509E-2</v>
      </c>
      <c r="S452" s="90">
        <v>4.6736633147585277E-2</v>
      </c>
      <c r="T452" s="91">
        <v>3.8190201000672663E-2</v>
      </c>
      <c r="U452" s="89">
        <v>7.9700841000000001E-3</v>
      </c>
      <c r="V452" s="90">
        <v>1.5429565984999999E-2</v>
      </c>
      <c r="W452" s="91">
        <v>1.918262910431575E-2</v>
      </c>
      <c r="X452" s="89">
        <v>5.4414779999999998E-4</v>
      </c>
      <c r="Y452" s="90">
        <v>1.9280275000000001E-3</v>
      </c>
      <c r="Z452" s="91">
        <v>1.4696511479531155E-3</v>
      </c>
      <c r="AA452" s="89">
        <v>5.88229698E-2</v>
      </c>
      <c r="AB452" s="90">
        <v>7.6330829650000001E-2</v>
      </c>
      <c r="AC452" s="91">
        <v>0.10574363929720154</v>
      </c>
      <c r="AD452" s="89">
        <v>7.4348838999999996E-3</v>
      </c>
      <c r="AE452" s="90">
        <v>9.3351818100000008E-3</v>
      </c>
      <c r="AF452" s="91">
        <v>1.3341612455634706E-2</v>
      </c>
      <c r="AG452" s="89">
        <v>1.25444279E-2</v>
      </c>
      <c r="AH452" s="90">
        <v>3.7664145679999997E-2</v>
      </c>
      <c r="AI452" s="91">
        <v>2.805729676871101E-2</v>
      </c>
      <c r="AJ452" s="92">
        <v>0</v>
      </c>
      <c r="AK452" s="93">
        <v>0</v>
      </c>
      <c r="AL452" s="93">
        <v>0</v>
      </c>
    </row>
    <row r="453" spans="1:38" ht="13" x14ac:dyDescent="0.3">
      <c r="A453" s="71">
        <v>1986</v>
      </c>
      <c r="B453" s="718">
        <v>8</v>
      </c>
      <c r="C453" s="89">
        <v>16.799284750000002</v>
      </c>
      <c r="D453" s="90">
        <v>27.0429230425</v>
      </c>
      <c r="E453" s="91">
        <v>27.480681454861216</v>
      </c>
      <c r="F453" s="89">
        <v>1.48157304</v>
      </c>
      <c r="G453" s="90">
        <v>2.1536416969999999</v>
      </c>
      <c r="H453" s="91">
        <v>2.3671370178209146</v>
      </c>
      <c r="I453" s="89">
        <v>1.92219743</v>
      </c>
      <c r="J453" s="90">
        <v>2.3817298514999998</v>
      </c>
      <c r="K453" s="91">
        <v>6.0704946738081169</v>
      </c>
      <c r="L453" s="89">
        <v>2.230992E-2</v>
      </c>
      <c r="M453" s="90">
        <v>5.7047415499999997E-2</v>
      </c>
      <c r="N453" s="91">
        <v>4.3453339090181439E-2</v>
      </c>
      <c r="O453" s="89">
        <v>4.1330745187436679E-2</v>
      </c>
      <c r="P453" s="90">
        <v>6.775077026342452E-2</v>
      </c>
      <c r="Q453" s="91">
        <v>6.8169021698201465E-2</v>
      </c>
      <c r="R453" s="89">
        <v>3.4852183890577509E-2</v>
      </c>
      <c r="S453" s="90">
        <v>4.6736633147585277E-2</v>
      </c>
      <c r="T453" s="91">
        <v>3.8890397610185465E-2</v>
      </c>
      <c r="U453" s="89">
        <v>8.5525159E-3</v>
      </c>
      <c r="V453" s="90">
        <v>1.6599542950000001E-2</v>
      </c>
      <c r="W453" s="91">
        <v>1.925241423299779E-2</v>
      </c>
      <c r="X453" s="89">
        <v>5.8476860000000004E-4</v>
      </c>
      <c r="Y453" s="90">
        <v>2.0264108900000001E-3</v>
      </c>
      <c r="Z453" s="91">
        <v>1.4781313998626173E-3</v>
      </c>
      <c r="AA453" s="89">
        <v>6.3823375200000004E-2</v>
      </c>
      <c r="AB453" s="90">
        <v>8.2826302015000006E-2</v>
      </c>
      <c r="AC453" s="91">
        <v>0.10603959328423776</v>
      </c>
      <c r="AD453" s="89">
        <v>8.0974160999999992E-3</v>
      </c>
      <c r="AE453" s="90">
        <v>1.024807367E-2</v>
      </c>
      <c r="AF453" s="91">
        <v>1.3379485723185904E-2</v>
      </c>
      <c r="AG453" s="89">
        <v>1.33282812E-2</v>
      </c>
      <c r="AH453" s="90">
        <v>4.0060514829999998E-2</v>
      </c>
      <c r="AI453" s="91">
        <v>2.8229287608428247E-2</v>
      </c>
      <c r="AJ453" s="92">
        <v>0</v>
      </c>
      <c r="AK453" s="93">
        <v>0</v>
      </c>
      <c r="AL453" s="93">
        <v>0</v>
      </c>
    </row>
    <row r="454" spans="1:38" ht="13" x14ac:dyDescent="0.3">
      <c r="A454" s="71">
        <v>1986</v>
      </c>
      <c r="B454" s="718">
        <v>9</v>
      </c>
      <c r="C454" s="89">
        <v>17.520501280000001</v>
      </c>
      <c r="D454" s="90">
        <v>28.3844401755</v>
      </c>
      <c r="E454" s="91">
        <v>27.724895538468264</v>
      </c>
      <c r="F454" s="89">
        <v>1.6694215400000001</v>
      </c>
      <c r="G454" s="90">
        <v>2.3923323884999999</v>
      </c>
      <c r="H454" s="91">
        <v>2.3828523102237074</v>
      </c>
      <c r="I454" s="89">
        <v>1.9939149700000001</v>
      </c>
      <c r="J454" s="90">
        <v>2.4028297515000001</v>
      </c>
      <c r="K454" s="91">
        <v>6.0855149109867357</v>
      </c>
      <c r="L454" s="89">
        <v>2.229687E-2</v>
      </c>
      <c r="M454" s="90">
        <v>5.7047415499999997E-2</v>
      </c>
      <c r="N454" s="91">
        <v>4.3582908322496894E-2</v>
      </c>
      <c r="O454" s="89">
        <v>4.1330745187436679E-2</v>
      </c>
      <c r="P454" s="90">
        <v>6.775077026342452E-2</v>
      </c>
      <c r="Q454" s="91">
        <v>6.9462368198275892E-2</v>
      </c>
      <c r="R454" s="89">
        <v>3.4852183890577509E-2</v>
      </c>
      <c r="S454" s="90">
        <v>4.6736633147585277E-2</v>
      </c>
      <c r="T454" s="91">
        <v>3.9680462695935115E-2</v>
      </c>
      <c r="U454" s="89">
        <v>9.0701331000000007E-3</v>
      </c>
      <c r="V454" s="90">
        <v>1.763487675E-2</v>
      </c>
      <c r="W454" s="91">
        <v>1.934178247262159E-2</v>
      </c>
      <c r="X454" s="89">
        <v>6.2181219999999998E-4</v>
      </c>
      <c r="Y454" s="90">
        <v>2.1099859400000001E-3</v>
      </c>
      <c r="Z454" s="91">
        <v>1.4879471811727414E-3</v>
      </c>
      <c r="AA454" s="89">
        <v>6.87273038E-2</v>
      </c>
      <c r="AB454" s="90">
        <v>8.8949997414999996E-2</v>
      </c>
      <c r="AC454" s="91">
        <v>0.10644789335834569</v>
      </c>
      <c r="AD454" s="89">
        <v>8.7104152000000001E-3</v>
      </c>
      <c r="AE454" s="90">
        <v>1.1104541565000001E-2</v>
      </c>
      <c r="AF454" s="91">
        <v>1.3431501074469328E-2</v>
      </c>
      <c r="AG454" s="89">
        <v>1.40007959E-2</v>
      </c>
      <c r="AH454" s="90">
        <v>4.2107079455000002E-2</v>
      </c>
      <c r="AI454" s="91">
        <v>2.8426238207817565E-2</v>
      </c>
      <c r="AJ454" s="92">
        <v>0</v>
      </c>
      <c r="AK454" s="93">
        <v>0</v>
      </c>
      <c r="AL454" s="93">
        <v>0</v>
      </c>
    </row>
    <row r="455" spans="1:38" ht="13" x14ac:dyDescent="0.3">
      <c r="A455" s="71">
        <v>1986</v>
      </c>
      <c r="B455" s="718">
        <v>10</v>
      </c>
      <c r="C455" s="89">
        <v>18.20062553</v>
      </c>
      <c r="D455" s="90">
        <v>29.985016798499998</v>
      </c>
      <c r="E455" s="91">
        <v>27.952728932913878</v>
      </c>
      <c r="F455" s="89">
        <v>1.8917492300000001</v>
      </c>
      <c r="G455" s="90">
        <v>2.7129035204999998</v>
      </c>
      <c r="H455" s="91">
        <v>2.3998511058312486</v>
      </c>
      <c r="I455" s="89">
        <v>2.06433701</v>
      </c>
      <c r="J455" s="90">
        <v>2.425927293</v>
      </c>
      <c r="K455" s="91">
        <v>6.1044013675832449</v>
      </c>
      <c r="L455" s="89">
        <v>2.229687E-2</v>
      </c>
      <c r="M455" s="90">
        <v>5.7047415499999997E-2</v>
      </c>
      <c r="N455" s="91">
        <v>5.1877047629189835E-2</v>
      </c>
      <c r="O455" s="89">
        <v>4.1330745187436679E-2</v>
      </c>
      <c r="P455" s="90">
        <v>6.775077026342452E-2</v>
      </c>
      <c r="Q455" s="91">
        <v>7.0469285362595155E-2</v>
      </c>
      <c r="R455" s="89">
        <v>3.4852183890577509E-2</v>
      </c>
      <c r="S455" s="90">
        <v>4.6736633147585277E-2</v>
      </c>
      <c r="T455" s="91">
        <v>4.0499575889673026E-2</v>
      </c>
      <c r="U455" s="89">
        <v>9.5717158999999996E-3</v>
      </c>
      <c r="V455" s="90">
        <v>1.8714927714999999E-2</v>
      </c>
      <c r="W455" s="91">
        <v>1.9441048112363926E-2</v>
      </c>
      <c r="X455" s="89">
        <v>6.5769549999999998E-4</v>
      </c>
      <c r="Y455" s="90">
        <v>2.19515735E-3</v>
      </c>
      <c r="Z455" s="91">
        <v>1.4985624117075931E-3</v>
      </c>
      <c r="AA455" s="89">
        <v>7.3877090699999995E-2</v>
      </c>
      <c r="AB455" s="90">
        <v>9.5595060065000001E-2</v>
      </c>
      <c r="AC455" s="91">
        <v>0.10690938211803611</v>
      </c>
      <c r="AD455" s="89">
        <v>9.3182695999999999E-3</v>
      </c>
      <c r="AE455" s="90">
        <v>1.20130723E-2</v>
      </c>
      <c r="AF455" s="91">
        <v>1.349030037441349E-2</v>
      </c>
      <c r="AG455" s="89">
        <v>1.4638452099999999E-2</v>
      </c>
      <c r="AH455" s="90">
        <v>4.421336545E-2</v>
      </c>
      <c r="AI455" s="91">
        <v>2.8638435132593915E-2</v>
      </c>
      <c r="AJ455" s="92">
        <v>0</v>
      </c>
      <c r="AK455" s="93">
        <v>0</v>
      </c>
      <c r="AL455" s="93">
        <v>0</v>
      </c>
    </row>
    <row r="456" spans="1:38" ht="13" x14ac:dyDescent="0.3">
      <c r="A456" s="71">
        <v>1986</v>
      </c>
      <c r="B456" s="718">
        <v>11</v>
      </c>
      <c r="C456" s="89">
        <v>18.986769089999999</v>
      </c>
      <c r="D456" s="90">
        <v>31.301136199999998</v>
      </c>
      <c r="E456" s="91">
        <v>39.033795586210658</v>
      </c>
      <c r="F456" s="89">
        <v>2.1450024700000001</v>
      </c>
      <c r="G456" s="90">
        <v>3.0086747285</v>
      </c>
      <c r="H456" s="91">
        <v>3.08047269439257</v>
      </c>
      <c r="I456" s="89">
        <v>2.15067327</v>
      </c>
      <c r="J456" s="90">
        <v>2.4706300204999998</v>
      </c>
      <c r="K456" s="91">
        <v>6.8974528610569648</v>
      </c>
      <c r="L456" s="89">
        <v>2.229687E-2</v>
      </c>
      <c r="M456" s="90">
        <v>5.7047415499999997E-2</v>
      </c>
      <c r="N456" s="91">
        <v>6.0533016334808246E-2</v>
      </c>
      <c r="O456" s="89">
        <v>4.1330745187436679E-2</v>
      </c>
      <c r="P456" s="90">
        <v>6.775077026342452E-2</v>
      </c>
      <c r="Q456" s="91">
        <v>0.10532859784717585</v>
      </c>
      <c r="R456" s="89">
        <v>3.4852183890577509E-2</v>
      </c>
      <c r="S456" s="90">
        <v>4.6736633147585277E-2</v>
      </c>
      <c r="T456" s="91">
        <v>7.2817382532953473E-2</v>
      </c>
      <c r="U456" s="89">
        <v>1.0106723600000001E-2</v>
      </c>
      <c r="V456" s="90">
        <v>1.9737484465E-2</v>
      </c>
      <c r="W456" s="91">
        <v>2.4960915291049282E-2</v>
      </c>
      <c r="X456" s="89">
        <v>6.9647800000000005E-4</v>
      </c>
      <c r="Y456" s="90">
        <v>2.2815848800000001E-3</v>
      </c>
      <c r="Z456" s="91">
        <v>1.9235640099417039E-3</v>
      </c>
      <c r="AA456" s="89">
        <v>7.9587821099999997E-2</v>
      </c>
      <c r="AB456" s="90">
        <v>0.10222554666</v>
      </c>
      <c r="AC456" s="91">
        <v>0.13644728670547024</v>
      </c>
      <c r="AD456" s="89">
        <v>9.9676994000000001E-3</v>
      </c>
      <c r="AE456" s="90">
        <v>1.29069875E-2</v>
      </c>
      <c r="AF456" s="91">
        <v>1.7229818386699562E-2</v>
      </c>
      <c r="AG456" s="89">
        <v>1.5315311599999999E-2</v>
      </c>
      <c r="AH456" s="90">
        <v>4.6192312924999999E-2</v>
      </c>
      <c r="AI456" s="91">
        <v>3.6730292298814533E-2</v>
      </c>
      <c r="AJ456" s="92">
        <v>0</v>
      </c>
      <c r="AK456" s="93">
        <v>0</v>
      </c>
      <c r="AL456" s="93">
        <v>0</v>
      </c>
    </row>
    <row r="457" spans="1:38" ht="13" x14ac:dyDescent="0.3">
      <c r="A457" s="71">
        <v>1986</v>
      </c>
      <c r="B457" s="718">
        <v>12</v>
      </c>
      <c r="C457" s="89">
        <v>19.760440330000002</v>
      </c>
      <c r="D457" s="90">
        <v>32.684304085999997</v>
      </c>
      <c r="E457" s="91">
        <v>39.729378002838303</v>
      </c>
      <c r="F457" s="89">
        <v>2.3698075699999999</v>
      </c>
      <c r="G457" s="90">
        <v>3.2759317179999998</v>
      </c>
      <c r="H457" s="91">
        <v>3.1050031895326433</v>
      </c>
      <c r="I457" s="89">
        <v>2.2384061399999999</v>
      </c>
      <c r="J457" s="90">
        <v>2.5150422075000001</v>
      </c>
      <c r="K457" s="91">
        <v>6.9237489443905265</v>
      </c>
      <c r="L457" s="89">
        <v>2.229687E-2</v>
      </c>
      <c r="M457" s="90">
        <v>5.7047415499999997E-2</v>
      </c>
      <c r="N457" s="91">
        <v>6.1157078189285709E-2</v>
      </c>
      <c r="O457" s="89">
        <v>4.1330745187436679E-2</v>
      </c>
      <c r="P457" s="90">
        <v>6.775077026342452E-2</v>
      </c>
      <c r="Q457" s="91">
        <v>0.10688555103416357</v>
      </c>
      <c r="R457" s="89">
        <v>3.4852183890577509E-2</v>
      </c>
      <c r="S457" s="90">
        <v>4.6736633147585277E-2</v>
      </c>
      <c r="T457" s="91">
        <v>7.5432250059359218E-2</v>
      </c>
      <c r="U457" s="89">
        <v>1.06372195E-2</v>
      </c>
      <c r="V457" s="90">
        <v>2.0719608050000001E-2</v>
      </c>
      <c r="W457" s="91">
        <v>2.5411865936776131E-2</v>
      </c>
      <c r="X457" s="89">
        <v>7.3460249999999995E-4</v>
      </c>
      <c r="Y457" s="90">
        <v>2.3643873349999999E-3</v>
      </c>
      <c r="Z457" s="91">
        <v>1.9389075166834989E-3</v>
      </c>
      <c r="AA457" s="89">
        <v>8.49164481E-2</v>
      </c>
      <c r="AB457" s="90">
        <v>0.10834058244</v>
      </c>
      <c r="AC457" s="91">
        <v>0.13501590499022351</v>
      </c>
      <c r="AD457" s="89">
        <v>1.06218489E-2</v>
      </c>
      <c r="AE457" s="90">
        <v>1.3792393835E-2</v>
      </c>
      <c r="AF457" s="91">
        <v>1.7554171722686824E-2</v>
      </c>
      <c r="AG457" s="89">
        <v>1.5977096600000001E-2</v>
      </c>
      <c r="AH457" s="90">
        <v>4.805817423E-2</v>
      </c>
      <c r="AI457" s="91">
        <v>3.760103706313523E-2</v>
      </c>
      <c r="AJ457" s="92">
        <v>0</v>
      </c>
      <c r="AK457" s="93">
        <v>0</v>
      </c>
      <c r="AL457" s="93">
        <v>0</v>
      </c>
    </row>
    <row r="458" spans="1:38" ht="13" x14ac:dyDescent="0.3">
      <c r="A458" s="71">
        <v>1986</v>
      </c>
      <c r="B458" s="718">
        <v>13</v>
      </c>
      <c r="C458" s="89">
        <v>20.449433800000001</v>
      </c>
      <c r="D458" s="90">
        <v>34.095587567000003</v>
      </c>
      <c r="E458" s="91">
        <v>40.940823567329943</v>
      </c>
      <c r="F458" s="89">
        <v>2.6607952199999998</v>
      </c>
      <c r="G458" s="90">
        <v>3.6028221155</v>
      </c>
      <c r="H458" s="91">
        <v>3.1820425917511175</v>
      </c>
      <c r="I458" s="89">
        <v>2.32131482</v>
      </c>
      <c r="J458" s="90">
        <v>2.5588277865000002</v>
      </c>
      <c r="K458" s="91">
        <v>7.0101318175597838</v>
      </c>
      <c r="L458" s="89">
        <v>2.229687E-2</v>
      </c>
      <c r="M458" s="90">
        <v>5.7047415499999997E-2</v>
      </c>
      <c r="N458" s="91">
        <v>6.2177929140107176E-2</v>
      </c>
      <c r="O458" s="89">
        <v>4.1330745187436679E-2</v>
      </c>
      <c r="P458" s="90">
        <v>6.775077026342452E-2</v>
      </c>
      <c r="Q458" s="91">
        <v>0.11047711730299797</v>
      </c>
      <c r="R458" s="89">
        <v>3.4852183890577509E-2</v>
      </c>
      <c r="S458" s="90">
        <v>4.6736633147585277E-2</v>
      </c>
      <c r="T458" s="91">
        <v>7.9143237945282205E-2</v>
      </c>
      <c r="U458" s="89">
        <v>1.1157105E-2</v>
      </c>
      <c r="V458" s="90">
        <v>2.1667812500000001E-2</v>
      </c>
      <c r="W458" s="91">
        <v>2.5997907001933825E-2</v>
      </c>
      <c r="X458" s="89">
        <v>7.7296359999999998E-4</v>
      </c>
      <c r="Y458" s="90">
        <v>2.4447256949999998E-3</v>
      </c>
      <c r="Z458" s="91">
        <v>1.987008194988957E-3</v>
      </c>
      <c r="AA458" s="89">
        <v>9.0913770300000002E-2</v>
      </c>
      <c r="AB458" s="90">
        <v>0.11495075897</v>
      </c>
      <c r="AC458" s="91">
        <v>0.13802215051093192</v>
      </c>
      <c r="AD458" s="89">
        <v>1.12738049E-2</v>
      </c>
      <c r="AE458" s="90">
        <v>1.4669770469999999E-2</v>
      </c>
      <c r="AF458" s="91">
        <v>1.7942607205883903E-2</v>
      </c>
      <c r="AG458" s="89">
        <v>1.6611257500000001E-2</v>
      </c>
      <c r="AH458" s="90">
        <v>4.9829068785E-2</v>
      </c>
      <c r="AI458" s="91">
        <v>3.8536324777292859E-2</v>
      </c>
      <c r="AJ458" s="92">
        <v>0</v>
      </c>
      <c r="AK458" s="93">
        <v>0</v>
      </c>
      <c r="AL458" s="93">
        <v>0</v>
      </c>
    </row>
    <row r="459" spans="1:38" ht="13" x14ac:dyDescent="0.3">
      <c r="A459" s="71">
        <v>1986</v>
      </c>
      <c r="B459" s="718">
        <v>14</v>
      </c>
      <c r="C459" s="89">
        <v>20.922022819999999</v>
      </c>
      <c r="D459" s="90">
        <v>35.183655344000002</v>
      </c>
      <c r="E459" s="91">
        <v>41.375240975243955</v>
      </c>
      <c r="F459" s="89">
        <v>2.9529381799999999</v>
      </c>
      <c r="G459" s="90">
        <v>3.9210960319999999</v>
      </c>
      <c r="H459" s="91">
        <v>3.2093680228876069</v>
      </c>
      <c r="I459" s="89">
        <v>2.3861583099999999</v>
      </c>
      <c r="J459" s="90">
        <v>2.599403702</v>
      </c>
      <c r="K459" s="91">
        <v>7.0432101585338573</v>
      </c>
      <c r="L459" s="89">
        <v>2.101987E-2</v>
      </c>
      <c r="M459" s="90">
        <v>5.5622215000000003E-2</v>
      </c>
      <c r="N459" s="91">
        <v>6.2543530249513993E-2</v>
      </c>
      <c r="O459" s="89">
        <v>4.1330745187436679E-2</v>
      </c>
      <c r="P459" s="90">
        <v>6.775077026342452E-2</v>
      </c>
      <c r="Q459" s="91">
        <v>0.11155784303840544</v>
      </c>
      <c r="R459" s="89">
        <v>3.4852183890577509E-2</v>
      </c>
      <c r="S459" s="90">
        <v>4.6736633147585277E-2</v>
      </c>
      <c r="T459" s="91">
        <v>8.0427330902995489E-2</v>
      </c>
      <c r="U459" s="89">
        <v>1.16311013E-2</v>
      </c>
      <c r="V459" s="90">
        <v>2.2521928560000001E-2</v>
      </c>
      <c r="W459" s="91">
        <v>2.6171010974330219E-2</v>
      </c>
      <c r="X459" s="89">
        <v>8.0774730000000004E-4</v>
      </c>
      <c r="Y459" s="90">
        <v>2.510010775E-3</v>
      </c>
      <c r="Z459" s="91">
        <v>2.004072223254993E-3</v>
      </c>
      <c r="AA459" s="89">
        <v>9.6697385499999997E-2</v>
      </c>
      <c r="AB459" s="90">
        <v>0.12124515113500001</v>
      </c>
      <c r="AC459" s="91">
        <v>0.13889766192887326</v>
      </c>
      <c r="AD459" s="89">
        <v>1.18863739E-2</v>
      </c>
      <c r="AE459" s="90">
        <v>1.5497903295E-2</v>
      </c>
      <c r="AF459" s="91">
        <v>1.8052964928145392E-2</v>
      </c>
      <c r="AG459" s="89">
        <v>1.71729412E-2</v>
      </c>
      <c r="AH459" s="90">
        <v>5.1351862635000002E-2</v>
      </c>
      <c r="AI459" s="91">
        <v>3.887258812075229E-2</v>
      </c>
      <c r="AJ459" s="92">
        <v>0</v>
      </c>
      <c r="AK459" s="93">
        <v>0</v>
      </c>
      <c r="AL459" s="93">
        <v>0</v>
      </c>
    </row>
    <row r="460" spans="1:38" ht="13" x14ac:dyDescent="0.3">
      <c r="A460" s="71">
        <v>1986</v>
      </c>
      <c r="B460" s="718">
        <v>15</v>
      </c>
      <c r="C460" s="89">
        <v>21.769757080000002</v>
      </c>
      <c r="D460" s="90">
        <v>36.903477320999997</v>
      </c>
      <c r="E460" s="91">
        <v>42.286681631780098</v>
      </c>
      <c r="F460" s="89">
        <v>3.2569738799999999</v>
      </c>
      <c r="G460" s="90">
        <v>4.277600767</v>
      </c>
      <c r="H460" s="91">
        <v>3.2689241670463738</v>
      </c>
      <c r="I460" s="89">
        <v>2.4655535400000002</v>
      </c>
      <c r="J460" s="90">
        <v>2.6447034034999999</v>
      </c>
      <c r="K460" s="91">
        <v>7.1109754328383197</v>
      </c>
      <c r="L460" s="89">
        <v>2.093588E-2</v>
      </c>
      <c r="M460" s="90">
        <v>5.5608598000000002E-2</v>
      </c>
      <c r="N460" s="91">
        <v>8.1646709584809365E-2</v>
      </c>
      <c r="O460" s="89">
        <v>4.1330745187436679E-2</v>
      </c>
      <c r="P460" s="90">
        <v>6.775077026342452E-2</v>
      </c>
      <c r="Q460" s="91">
        <v>0.11102538353527559</v>
      </c>
      <c r="R460" s="89">
        <v>3.4852183890577509E-2</v>
      </c>
      <c r="S460" s="90">
        <v>4.6736633147585277E-2</v>
      </c>
      <c r="T460" s="91">
        <v>8.3042375324300949E-2</v>
      </c>
      <c r="U460" s="89">
        <v>1.2209251500000001E-2</v>
      </c>
      <c r="V460" s="90">
        <v>2.3689034559999999E-2</v>
      </c>
      <c r="W460" s="91">
        <v>2.6497113047359563E-2</v>
      </c>
      <c r="X460" s="89">
        <v>8.4939919999999999E-4</v>
      </c>
      <c r="Y460" s="90">
        <v>2.60213895E-3</v>
      </c>
      <c r="Z460" s="91">
        <v>2.0412785501074029E-3</v>
      </c>
      <c r="AA460" s="89">
        <v>0.1031496529</v>
      </c>
      <c r="AB460" s="90">
        <v>0.12901713246499999</v>
      </c>
      <c r="AC460" s="91">
        <v>0.14119143789694902</v>
      </c>
      <c r="AD460" s="89">
        <v>1.2613986299999999E-2</v>
      </c>
      <c r="AE460" s="90">
        <v>1.6557944884999998E-2</v>
      </c>
      <c r="AF460" s="91">
        <v>1.8374851542231188E-2</v>
      </c>
      <c r="AG460" s="89">
        <v>1.7878631200000002E-2</v>
      </c>
      <c r="AH460" s="90">
        <v>5.3530202749999999E-2</v>
      </c>
      <c r="AI460" s="91">
        <v>3.9574278726787482E-2</v>
      </c>
      <c r="AJ460" s="92">
        <v>0</v>
      </c>
      <c r="AK460" s="93">
        <v>0</v>
      </c>
      <c r="AL460" s="93">
        <v>0</v>
      </c>
    </row>
    <row r="461" spans="1:38" ht="13" x14ac:dyDescent="0.3">
      <c r="A461" s="71">
        <v>1986</v>
      </c>
      <c r="B461" s="718">
        <v>16</v>
      </c>
      <c r="C461" s="89">
        <v>22.489993720000001</v>
      </c>
      <c r="D461" s="90">
        <v>38.513789060000001</v>
      </c>
      <c r="E461" s="91">
        <v>42.560657547804169</v>
      </c>
      <c r="F461" s="89">
        <v>3.5472838200000001</v>
      </c>
      <c r="G461" s="90">
        <v>4.6237567850000003</v>
      </c>
      <c r="H461" s="91">
        <v>3.1639027947047698</v>
      </c>
      <c r="I461" s="89">
        <v>2.5336929000000001</v>
      </c>
      <c r="J461" s="90">
        <v>2.688743943</v>
      </c>
      <c r="K461" s="91">
        <v>6.9052415278209711</v>
      </c>
      <c r="L461" s="89">
        <v>2.033285E-2</v>
      </c>
      <c r="M461" s="90">
        <v>5.4914101999999999E-2</v>
      </c>
      <c r="N461" s="91">
        <v>8.1370678303050573E-2</v>
      </c>
      <c r="O461" s="89">
        <v>4.1330745187436679E-2</v>
      </c>
      <c r="P461" s="90">
        <v>6.775077026342452E-2</v>
      </c>
      <c r="Q461" s="91">
        <v>0.10905065917209497</v>
      </c>
      <c r="R461" s="89">
        <v>3.4852183890577509E-2</v>
      </c>
      <c r="S461" s="90">
        <v>4.6736633147585277E-2</v>
      </c>
      <c r="T461" s="91">
        <v>8.5647299852910266E-2</v>
      </c>
      <c r="U461" s="89">
        <v>1.2775321100000001E-2</v>
      </c>
      <c r="V461" s="90">
        <v>2.487340389E-2</v>
      </c>
      <c r="W461" s="91">
        <v>2.5684289976885901E-2</v>
      </c>
      <c r="X461" s="89">
        <v>8.901022E-4</v>
      </c>
      <c r="Y461" s="90">
        <v>2.6906094699999999E-3</v>
      </c>
      <c r="Z461" s="91">
        <v>1.9757088884219372E-3</v>
      </c>
      <c r="AA461" s="89">
        <v>0.1093889777</v>
      </c>
      <c r="AB461" s="90">
        <v>0.13680481893999999</v>
      </c>
      <c r="AC461" s="91">
        <v>0.13619832611893254</v>
      </c>
      <c r="AD461" s="89">
        <v>1.33339609E-2</v>
      </c>
      <c r="AE461" s="90">
        <v>1.764736288E-2</v>
      </c>
      <c r="AF461" s="91">
        <v>1.8614785038873722E-2</v>
      </c>
      <c r="AG461" s="89">
        <v>1.8558862999999998E-2</v>
      </c>
      <c r="AH461" s="90">
        <v>5.5702014199999997E-2</v>
      </c>
      <c r="AI461" s="91">
        <v>3.9424018701407861E-2</v>
      </c>
      <c r="AJ461" s="92">
        <v>0</v>
      </c>
      <c r="AK461" s="93">
        <v>0</v>
      </c>
      <c r="AL461" s="93">
        <v>0</v>
      </c>
    </row>
    <row r="462" spans="1:38" ht="13" x14ac:dyDescent="0.3">
      <c r="A462" s="71">
        <v>1986</v>
      </c>
      <c r="B462" s="718">
        <v>17</v>
      </c>
      <c r="C462" s="89">
        <v>23.193599559999999</v>
      </c>
      <c r="D462" s="90">
        <v>40.186039186000002</v>
      </c>
      <c r="E462" s="91">
        <v>42.927240526528784</v>
      </c>
      <c r="F462" s="89">
        <v>3.8206190200000001</v>
      </c>
      <c r="G462" s="90">
        <v>4.9638365584999997</v>
      </c>
      <c r="H462" s="91">
        <v>3.0623884369549805</v>
      </c>
      <c r="I462" s="89">
        <v>2.5993158900000002</v>
      </c>
      <c r="J462" s="90">
        <v>2.7347971800000002</v>
      </c>
      <c r="K462" s="91">
        <v>6.6994153556145291</v>
      </c>
      <c r="L462" s="89">
        <v>1.9648800000000001E-2</v>
      </c>
      <c r="M462" s="90">
        <v>5.4232731999999999E-2</v>
      </c>
      <c r="N462" s="91">
        <v>8.1252943793285029E-2</v>
      </c>
      <c r="O462" s="89">
        <v>4.1330745187436679E-2</v>
      </c>
      <c r="P462" s="90">
        <v>6.775077026342452E-2</v>
      </c>
      <c r="Q462" s="91">
        <v>0.10762574036532499</v>
      </c>
      <c r="R462" s="89">
        <v>3.4852183890577509E-2</v>
      </c>
      <c r="S462" s="90">
        <v>4.6736633147585277E-2</v>
      </c>
      <c r="T462" s="91">
        <v>8.8776176476497257E-2</v>
      </c>
      <c r="U462" s="89">
        <v>1.33508147E-2</v>
      </c>
      <c r="V462" s="90">
        <v>2.612526632E-2</v>
      </c>
      <c r="W462" s="91">
        <v>2.4866421640145377E-2</v>
      </c>
      <c r="X462" s="89">
        <v>9.3180509999999999E-4</v>
      </c>
      <c r="Y462" s="90">
        <v>2.7821121200000002E-3</v>
      </c>
      <c r="Z462" s="91">
        <v>1.9122874095560819E-3</v>
      </c>
      <c r="AA462" s="89">
        <v>0.11549614850000001</v>
      </c>
      <c r="AB462" s="90">
        <v>0.14477551927999999</v>
      </c>
      <c r="AC462" s="91">
        <v>0.1316575202270055</v>
      </c>
      <c r="AD462" s="89">
        <v>1.4073515300000001E-2</v>
      </c>
      <c r="AE462" s="90">
        <v>1.880033067E-2</v>
      </c>
      <c r="AF462" s="91">
        <v>1.8890856207205667E-2</v>
      </c>
      <c r="AG462" s="89">
        <v>1.9245080899999999E-2</v>
      </c>
      <c r="AH462" s="90">
        <v>5.7988815515E-2</v>
      </c>
      <c r="AI462" s="91">
        <v>3.9101039357634128E-2</v>
      </c>
      <c r="AJ462" s="92">
        <v>0</v>
      </c>
      <c r="AK462" s="93">
        <v>0</v>
      </c>
      <c r="AL462" s="93">
        <v>0</v>
      </c>
    </row>
    <row r="463" spans="1:38" ht="13" x14ac:dyDescent="0.3">
      <c r="A463" s="71">
        <v>1986</v>
      </c>
      <c r="B463" s="718">
        <v>18</v>
      </c>
      <c r="C463" s="89">
        <v>22.745657680000001</v>
      </c>
      <c r="D463" s="90">
        <v>40.445919496499997</v>
      </c>
      <c r="E463" s="91">
        <v>43.674412229344718</v>
      </c>
      <c r="F463" s="89">
        <v>4.0421961</v>
      </c>
      <c r="G463" s="90">
        <v>5.2294119889999999</v>
      </c>
      <c r="H463" s="91">
        <v>3.0707550999396194</v>
      </c>
      <c r="I463" s="89">
        <v>2.5893845600000001</v>
      </c>
      <c r="J463" s="90">
        <v>2.7617428945000002</v>
      </c>
      <c r="K463" s="91">
        <v>6.7371473390815027</v>
      </c>
      <c r="L463" s="89">
        <v>1.518947E-2</v>
      </c>
      <c r="M463" s="90">
        <v>4.9402359E-2</v>
      </c>
      <c r="N463" s="91">
        <v>8.225906449308458E-2</v>
      </c>
      <c r="O463" s="89">
        <v>4.1330745187436679E-2</v>
      </c>
      <c r="P463" s="90">
        <v>6.775077026342452E-2</v>
      </c>
      <c r="Q463" s="91">
        <v>0.10871938507935862</v>
      </c>
      <c r="R463" s="89">
        <v>3.4852183890577509E-2</v>
      </c>
      <c r="S463" s="90">
        <v>4.6736633147585277E-2</v>
      </c>
      <c r="T463" s="91">
        <v>9.221275872387022E-2</v>
      </c>
      <c r="U463" s="89">
        <v>1.37449749E-2</v>
      </c>
      <c r="V463" s="90">
        <v>2.7230830905E-2</v>
      </c>
      <c r="W463" s="91">
        <v>2.6369876331625578E-2</v>
      </c>
      <c r="X463" s="89">
        <v>9.6050110000000003E-4</v>
      </c>
      <c r="Y463" s="90">
        <v>2.8232435000000002E-3</v>
      </c>
      <c r="Z463" s="91">
        <v>1.9175308822378064E-3</v>
      </c>
      <c r="AA463" s="89">
        <v>0.1201646262</v>
      </c>
      <c r="AB463" s="90">
        <v>0.152090253565</v>
      </c>
      <c r="AC463" s="91">
        <v>0.1297125115158197</v>
      </c>
      <c r="AD463" s="89">
        <v>1.46249356E-2</v>
      </c>
      <c r="AE463" s="90">
        <v>1.9871612980000002E-2</v>
      </c>
      <c r="AF463" s="91">
        <v>1.8702377272732149E-2</v>
      </c>
      <c r="AG463" s="89">
        <v>1.96646376E-2</v>
      </c>
      <c r="AH463" s="90">
        <v>5.976570598E-2</v>
      </c>
      <c r="AI463" s="91">
        <v>3.9483280209520882E-2</v>
      </c>
      <c r="AJ463" s="92">
        <v>0</v>
      </c>
      <c r="AK463" s="93">
        <v>0</v>
      </c>
      <c r="AL463" s="93">
        <v>0</v>
      </c>
    </row>
    <row r="464" spans="1:38" ht="13" x14ac:dyDescent="0.3">
      <c r="A464" s="71">
        <v>1986</v>
      </c>
      <c r="B464" s="718">
        <v>19</v>
      </c>
      <c r="C464" s="89">
        <v>23.150952709999999</v>
      </c>
      <c r="D464" s="90">
        <v>41.968581065000002</v>
      </c>
      <c r="E464" s="91">
        <v>44.34714483881833</v>
      </c>
      <c r="F464" s="89">
        <v>4.2681740100000001</v>
      </c>
      <c r="G464" s="90">
        <v>5.5449054354999996</v>
      </c>
      <c r="H464" s="91">
        <v>3.0616560566421915</v>
      </c>
      <c r="I464" s="89">
        <v>2.6385956099999999</v>
      </c>
      <c r="J464" s="90">
        <v>2.806648107</v>
      </c>
      <c r="K464" s="91">
        <v>6.6175703774188639</v>
      </c>
      <c r="L464" s="89">
        <v>1.4286409999999999E-2</v>
      </c>
      <c r="M464" s="90">
        <v>4.8427717000000002E-2</v>
      </c>
      <c r="N464" s="91">
        <v>8.2772092028950903E-2</v>
      </c>
      <c r="O464" s="89">
        <v>4.1330745187436679E-2</v>
      </c>
      <c r="P464" s="90">
        <v>6.775077026342452E-2</v>
      </c>
      <c r="Q464" s="91">
        <v>0.11035935385909679</v>
      </c>
      <c r="R464" s="89">
        <v>3.4852183890577509E-2</v>
      </c>
      <c r="S464" s="90">
        <v>4.6736633147585277E-2</v>
      </c>
      <c r="T464" s="91">
        <v>9.5237413279228619E-2</v>
      </c>
      <c r="U464" s="89">
        <v>1.44502812E-2</v>
      </c>
      <c r="V464" s="90">
        <v>2.8978383789999999E-2</v>
      </c>
      <c r="W464" s="91">
        <v>2.518388488682707E-2</v>
      </c>
      <c r="X464" s="89">
        <v>1.0094951E-3</v>
      </c>
      <c r="Y464" s="90">
        <v>2.934078035E-3</v>
      </c>
      <c r="Z464" s="91">
        <v>1.9118300314825312E-3</v>
      </c>
      <c r="AA464" s="89">
        <v>0.1266790776</v>
      </c>
      <c r="AB464" s="90">
        <v>0.16218438466499999</v>
      </c>
      <c r="AC464" s="91">
        <v>0.12947772314307593</v>
      </c>
      <c r="AD464" s="89">
        <v>1.55127952E-2</v>
      </c>
      <c r="AE464" s="90">
        <v>2.142550692E-2</v>
      </c>
      <c r="AF464" s="91">
        <v>1.8209920442792755E-2</v>
      </c>
      <c r="AG464" s="89">
        <v>2.0521463899999998E-2</v>
      </c>
      <c r="AH464" s="90">
        <v>6.2948536304999997E-2</v>
      </c>
      <c r="AI464" s="91">
        <v>3.9479788622426536E-2</v>
      </c>
      <c r="AJ464" s="92">
        <v>0</v>
      </c>
      <c r="AK464" s="93">
        <v>0</v>
      </c>
      <c r="AL464" s="93">
        <v>0</v>
      </c>
    </row>
    <row r="465" spans="1:38" ht="13" x14ac:dyDescent="0.3">
      <c r="A465" s="71">
        <v>1986</v>
      </c>
      <c r="B465" s="718">
        <v>20</v>
      </c>
      <c r="C465" s="89">
        <v>22.518729310000001</v>
      </c>
      <c r="D465" s="90">
        <v>42.246706807499997</v>
      </c>
      <c r="E465" s="91">
        <v>44.379715380294073</v>
      </c>
      <c r="F465" s="89">
        <v>4.4464001900000003</v>
      </c>
      <c r="G465" s="90">
        <v>5.7873111010000002</v>
      </c>
      <c r="H465" s="91">
        <v>3.1800080743666341</v>
      </c>
      <c r="I465" s="89">
        <v>2.6485555700000001</v>
      </c>
      <c r="J465" s="90">
        <v>2.8372569080000001</v>
      </c>
      <c r="K465" s="91">
        <v>6.8171855540991162</v>
      </c>
      <c r="L465" s="89">
        <v>1.237514E-2</v>
      </c>
      <c r="M465" s="90">
        <v>4.6326006500000003E-2</v>
      </c>
      <c r="N465" s="91">
        <v>0.10933590819614594</v>
      </c>
      <c r="O465" s="89">
        <v>4.1330745187436679E-2</v>
      </c>
      <c r="P465" s="90">
        <v>6.775077026342452E-2</v>
      </c>
      <c r="Q465" s="91">
        <v>9.8496493835135174E-2</v>
      </c>
      <c r="R465" s="89">
        <v>3.4852183890577509E-2</v>
      </c>
      <c r="S465" s="90">
        <v>4.6736633147585277E-2</v>
      </c>
      <c r="T465" s="91">
        <v>9.9456165637900745E-2</v>
      </c>
      <c r="U465" s="89">
        <v>1.46974644E-2</v>
      </c>
      <c r="V465" s="90">
        <v>2.9992165814999999E-2</v>
      </c>
      <c r="W465" s="91">
        <v>3.2927585300529638E-2</v>
      </c>
      <c r="X465" s="89">
        <v>1.0271919999999999E-3</v>
      </c>
      <c r="Y465" s="90">
        <v>2.9545963E-3</v>
      </c>
      <c r="Z465" s="91">
        <v>1.985762623928643E-3</v>
      </c>
      <c r="AA465" s="89">
        <v>0.12996077789999999</v>
      </c>
      <c r="AB465" s="90">
        <v>0.168895089675</v>
      </c>
      <c r="AC465" s="91">
        <v>0.12454122204680039</v>
      </c>
      <c r="AD465" s="89">
        <v>1.5913733900000001E-2</v>
      </c>
      <c r="AE465" s="90">
        <v>2.2450921334999999E-2</v>
      </c>
      <c r="AF465" s="91">
        <v>1.8351468383700775E-2</v>
      </c>
      <c r="AG465" s="89">
        <v>2.0725291600000001E-2</v>
      </c>
      <c r="AH465" s="90">
        <v>6.4449567979999997E-2</v>
      </c>
      <c r="AI465" s="91">
        <v>4.1884192623464801E-2</v>
      </c>
      <c r="AJ465" s="92">
        <v>0</v>
      </c>
      <c r="AK465" s="93">
        <v>0</v>
      </c>
      <c r="AL465" s="93">
        <v>0</v>
      </c>
    </row>
    <row r="466" spans="1:38" ht="13" x14ac:dyDescent="0.3">
      <c r="A466" s="71">
        <v>1986</v>
      </c>
      <c r="B466" s="718">
        <v>21</v>
      </c>
      <c r="C466" s="89">
        <v>22.71504895</v>
      </c>
      <c r="D466" s="90">
        <v>42.877054829999999</v>
      </c>
      <c r="E466" s="91">
        <v>43.956762112892527</v>
      </c>
      <c r="F466" s="89">
        <v>4.6317522100000001</v>
      </c>
      <c r="G466" s="90">
        <v>6.123802908</v>
      </c>
      <c r="H466" s="91">
        <v>3.1981239465208731</v>
      </c>
      <c r="I466" s="89">
        <v>2.7152353200000001</v>
      </c>
      <c r="J466" s="90">
        <v>2.8946748470000001</v>
      </c>
      <c r="K466" s="91">
        <v>6.8715616050732375</v>
      </c>
      <c r="L466" s="89">
        <v>1.237514E-2</v>
      </c>
      <c r="M466" s="90">
        <v>4.6326006500000003E-2</v>
      </c>
      <c r="N466" s="91">
        <v>0.10991319553728653</v>
      </c>
      <c r="O466" s="89">
        <v>4.1330745187436679E-2</v>
      </c>
      <c r="P466" s="90">
        <v>6.775077026342452E-2</v>
      </c>
      <c r="Q466" s="91">
        <v>9.879544499941896E-2</v>
      </c>
      <c r="R466" s="89">
        <v>3.4852183890577509E-2</v>
      </c>
      <c r="S466" s="90">
        <v>4.6736633147585277E-2</v>
      </c>
      <c r="T466" s="91">
        <v>0.10075327741978256</v>
      </c>
      <c r="U466" s="89">
        <v>2.23808783E-2</v>
      </c>
      <c r="V466" s="90">
        <v>4.6019437369999999E-2</v>
      </c>
      <c r="W466" s="91">
        <v>3.5941865984522807E-2</v>
      </c>
      <c r="X466" s="89">
        <v>1.0767941999999999E-3</v>
      </c>
      <c r="Y466" s="90">
        <v>3.0861095100000002E-3</v>
      </c>
      <c r="Z466" s="91">
        <v>1.9970740720367522E-3</v>
      </c>
      <c r="AA466" s="89">
        <v>0.13329747850000001</v>
      </c>
      <c r="AB466" s="90">
        <v>0.17562251949999999</v>
      </c>
      <c r="AC466" s="91">
        <v>0.11897232967744731</v>
      </c>
      <c r="AD466" s="89">
        <v>1.6551682599999999E-2</v>
      </c>
      <c r="AE466" s="90">
        <v>2.3871764609999999E-2</v>
      </c>
      <c r="AF466" s="91">
        <v>1.8213509741642382E-2</v>
      </c>
      <c r="AG466" s="89">
        <v>2.0286763900000001E-2</v>
      </c>
      <c r="AH466" s="90">
        <v>5.6518719119999998E-2</v>
      </c>
      <c r="AI466" s="91">
        <v>4.2813402640587445E-2</v>
      </c>
      <c r="AJ466" s="92">
        <v>0</v>
      </c>
      <c r="AK466" s="93">
        <v>0</v>
      </c>
      <c r="AL466" s="93">
        <v>0</v>
      </c>
    </row>
    <row r="467" spans="1:38" ht="13" x14ac:dyDescent="0.3">
      <c r="A467" s="71">
        <v>1986</v>
      </c>
      <c r="B467" s="718">
        <v>22</v>
      </c>
      <c r="C467" s="89">
        <v>23.414910580000001</v>
      </c>
      <c r="D467" s="90">
        <v>45.268175945999999</v>
      </c>
      <c r="E467" s="91">
        <v>43.668490695078134</v>
      </c>
      <c r="F467" s="89">
        <v>4.83197659</v>
      </c>
      <c r="G467" s="90">
        <v>6.4968275205000001</v>
      </c>
      <c r="H467" s="91">
        <v>3.2247738537876791</v>
      </c>
      <c r="I467" s="89">
        <v>2.7768866999999999</v>
      </c>
      <c r="J467" s="90">
        <v>2.9537684135000002</v>
      </c>
      <c r="K467" s="91">
        <v>6.9441553344351528</v>
      </c>
      <c r="L467" s="89">
        <v>1.2288179999999999E-2</v>
      </c>
      <c r="M467" s="90">
        <v>4.6240997999999998E-2</v>
      </c>
      <c r="N467" s="91">
        <v>0.10958062958236164</v>
      </c>
      <c r="O467" s="89">
        <v>4.1330745187436679E-2</v>
      </c>
      <c r="P467" s="90">
        <v>6.775077026342452E-2</v>
      </c>
      <c r="Q467" s="91">
        <v>9.8689634212443186E-2</v>
      </c>
      <c r="R467" s="89">
        <v>3.4852183890577509E-2</v>
      </c>
      <c r="S467" s="90">
        <v>4.6736633147585277E-2</v>
      </c>
      <c r="T467" s="91">
        <v>9.9911258527530591E-2</v>
      </c>
      <c r="U467" s="89">
        <v>2.33414092E-2</v>
      </c>
      <c r="V467" s="90">
        <v>4.8809358135000001E-2</v>
      </c>
      <c r="W467" s="91">
        <v>3.8626965920307649E-2</v>
      </c>
      <c r="X467" s="89">
        <v>1.1236076E-3</v>
      </c>
      <c r="Y467" s="90">
        <v>3.2162228999999998E-3</v>
      </c>
      <c r="Z467" s="91">
        <v>2.0137131896910787E-3</v>
      </c>
      <c r="AA467" s="89">
        <v>0.13887653159999999</v>
      </c>
      <c r="AB467" s="90">
        <v>0.18598111825499999</v>
      </c>
      <c r="AC467" s="91">
        <v>0.12167792056630221</v>
      </c>
      <c r="AD467" s="89">
        <v>1.7384294599999999E-2</v>
      </c>
      <c r="AE467" s="90">
        <v>2.5530729124999998E-2</v>
      </c>
      <c r="AF467" s="91">
        <v>1.8080300838536543E-2</v>
      </c>
      <c r="AG467" s="89">
        <v>2.1009032399999999E-2</v>
      </c>
      <c r="AH467" s="90">
        <v>5.9283768204999997E-2</v>
      </c>
      <c r="AI467" s="91">
        <v>4.2609384230035539E-2</v>
      </c>
      <c r="AJ467" s="92">
        <v>0</v>
      </c>
      <c r="AK467" s="93">
        <v>0</v>
      </c>
      <c r="AL467" s="93">
        <v>0</v>
      </c>
    </row>
    <row r="468" spans="1:38" ht="13" x14ac:dyDescent="0.3">
      <c r="A468" s="71">
        <v>1986</v>
      </c>
      <c r="B468" s="718">
        <v>23</v>
      </c>
      <c r="C468" s="89">
        <v>24.250945420000001</v>
      </c>
      <c r="D468" s="90">
        <v>48.051135598999998</v>
      </c>
      <c r="E468" s="91">
        <v>44.239466944394337</v>
      </c>
      <c r="F468" s="89">
        <v>5.0330393300000003</v>
      </c>
      <c r="G468" s="90">
        <v>6.8975925414999999</v>
      </c>
      <c r="H468" s="91">
        <v>3.2385199244329503</v>
      </c>
      <c r="I468" s="89">
        <v>2.8427209800000002</v>
      </c>
      <c r="J468" s="90">
        <v>3.0198573125000001</v>
      </c>
      <c r="K468" s="91">
        <v>6.9537870947012284</v>
      </c>
      <c r="L468" s="89">
        <v>1.2288179999999999E-2</v>
      </c>
      <c r="M468" s="90">
        <v>4.6240997999999998E-2</v>
      </c>
      <c r="N468" s="91">
        <v>0.11048398647952437</v>
      </c>
      <c r="O468" s="89">
        <v>4.1330745187436679E-2</v>
      </c>
      <c r="P468" s="90">
        <v>6.775077026342452E-2</v>
      </c>
      <c r="Q468" s="91">
        <v>9.9878885535374454E-2</v>
      </c>
      <c r="R468" s="89">
        <v>3.4852183890577509E-2</v>
      </c>
      <c r="S468" s="90">
        <v>4.6736633147585277E-2</v>
      </c>
      <c r="T468" s="91">
        <v>0.10226030190820969</v>
      </c>
      <c r="U468" s="89">
        <v>2.4385928300000002E-2</v>
      </c>
      <c r="V468" s="90">
        <v>5.1809772274999999E-2</v>
      </c>
      <c r="W468" s="91">
        <v>3.870085757801707E-2</v>
      </c>
      <c r="X468" s="89">
        <v>1.1747074E-3</v>
      </c>
      <c r="Y468" s="90">
        <v>3.3603686950000001E-3</v>
      </c>
      <c r="Z468" s="91">
        <v>2.0222966761144624E-3</v>
      </c>
      <c r="AA468" s="89">
        <v>0.14476761909999999</v>
      </c>
      <c r="AB468" s="90">
        <v>0.19721108274499999</v>
      </c>
      <c r="AC468" s="91">
        <v>0.11105978344747665</v>
      </c>
      <c r="AD468" s="89">
        <v>1.82841324E-2</v>
      </c>
      <c r="AE468" s="90">
        <v>2.7245372784999999E-2</v>
      </c>
      <c r="AF468" s="91">
        <v>1.8126331394371375E-2</v>
      </c>
      <c r="AG468" s="89">
        <v>2.1800057300000002E-2</v>
      </c>
      <c r="AH468" s="90">
        <v>6.2381085934999997E-2</v>
      </c>
      <c r="AI468" s="91">
        <v>4.2856082913888718E-2</v>
      </c>
      <c r="AJ468" s="92">
        <v>0</v>
      </c>
      <c r="AK468" s="93">
        <v>0</v>
      </c>
      <c r="AL468" s="93">
        <v>0</v>
      </c>
    </row>
    <row r="469" spans="1:38" ht="13" x14ac:dyDescent="0.3">
      <c r="A469" s="71">
        <v>1986</v>
      </c>
      <c r="B469" s="718">
        <v>24</v>
      </c>
      <c r="C469" s="89">
        <v>26.192840360000002</v>
      </c>
      <c r="D469" s="90">
        <v>51.060782122500001</v>
      </c>
      <c r="E469" s="91">
        <v>44.135565845560009</v>
      </c>
      <c r="F469" s="89">
        <v>5.27063259</v>
      </c>
      <c r="G469" s="90">
        <v>7.3064575859999996</v>
      </c>
      <c r="H469" s="91">
        <v>3.2632992914213532</v>
      </c>
      <c r="I469" s="89">
        <v>2.9693949000000002</v>
      </c>
      <c r="J469" s="90">
        <v>3.2756146314999999</v>
      </c>
      <c r="K469" s="91">
        <v>7.0140315520264211</v>
      </c>
      <c r="L469" s="89">
        <v>1.2288179999999999E-2</v>
      </c>
      <c r="M469" s="90">
        <v>4.6240997999999998E-2</v>
      </c>
      <c r="N469" s="91">
        <v>0.11078730112127996</v>
      </c>
      <c r="O469" s="89">
        <v>4.1330745187436679E-2</v>
      </c>
      <c r="P469" s="90">
        <v>6.775077026342452E-2</v>
      </c>
      <c r="Q469" s="91">
        <v>0.10038738749745661</v>
      </c>
      <c r="R469" s="89">
        <v>3.4852183890577509E-2</v>
      </c>
      <c r="S469" s="90">
        <v>4.6736633147585277E-2</v>
      </c>
      <c r="T469" s="91">
        <v>0.10291506877380979</v>
      </c>
      <c r="U469" s="89">
        <v>2.5675318700000001E-2</v>
      </c>
      <c r="V469" s="90">
        <v>5.5205367764999999E-2</v>
      </c>
      <c r="W469" s="91">
        <v>4.0974989932158958E-2</v>
      </c>
      <c r="X469" s="89">
        <v>1.2360931E-3</v>
      </c>
      <c r="Y469" s="90">
        <v>3.5722723649999999E-3</v>
      </c>
      <c r="Z469" s="91">
        <v>2.0377710246360183E-3</v>
      </c>
      <c r="AA469" s="89">
        <v>0.15171998749999999</v>
      </c>
      <c r="AB469" s="90">
        <v>0.209732408535</v>
      </c>
      <c r="AC469" s="91">
        <v>0.10987962010523185</v>
      </c>
      <c r="AD469" s="89">
        <v>1.93742272E-2</v>
      </c>
      <c r="AE469" s="90">
        <v>2.9141212390000001E-2</v>
      </c>
      <c r="AF469" s="91">
        <v>1.8012958169001572E-2</v>
      </c>
      <c r="AG469" s="89">
        <v>2.2801146599999999E-2</v>
      </c>
      <c r="AH469" s="90">
        <v>6.6253741845000005E-2</v>
      </c>
      <c r="AI469" s="91">
        <v>4.3246409340324983E-2</v>
      </c>
      <c r="AJ469" s="92">
        <v>0</v>
      </c>
      <c r="AK469" s="93">
        <v>0</v>
      </c>
      <c r="AL469" s="93">
        <v>0</v>
      </c>
    </row>
    <row r="470" spans="1:38" ht="13" x14ac:dyDescent="0.3">
      <c r="A470" s="71">
        <v>1986</v>
      </c>
      <c r="B470" s="718">
        <v>25</v>
      </c>
      <c r="C470" s="89">
        <v>26.192840360000002</v>
      </c>
      <c r="D470" s="90">
        <v>51.060782122500001</v>
      </c>
      <c r="E470" s="91">
        <v>44.47232433013793</v>
      </c>
      <c r="F470" s="89">
        <v>5.27063259</v>
      </c>
      <c r="G470" s="90">
        <v>7.3064575859999996</v>
      </c>
      <c r="H470" s="91">
        <v>3.2866897968790827</v>
      </c>
      <c r="I470" s="89">
        <v>2.9693949000000002</v>
      </c>
      <c r="J470" s="90">
        <v>3.2756146314999999</v>
      </c>
      <c r="K470" s="91">
        <v>7.043122816134801</v>
      </c>
      <c r="L470" s="89">
        <v>1.2288179999999999E-2</v>
      </c>
      <c r="M470" s="90">
        <v>4.6240997999999998E-2</v>
      </c>
      <c r="N470" s="91">
        <v>0.11131715660111495</v>
      </c>
      <c r="O470" s="89">
        <v>4.1330745187436679E-2</v>
      </c>
      <c r="P470" s="90">
        <v>6.775077026342452E-2</v>
      </c>
      <c r="Q470" s="91">
        <v>0.10145555857126122</v>
      </c>
      <c r="R470" s="89">
        <v>3.4852183890577509E-2</v>
      </c>
      <c r="S470" s="90">
        <v>4.6736633147585277E-2</v>
      </c>
      <c r="T470" s="91">
        <v>0.10405928752263655</v>
      </c>
      <c r="U470" s="89">
        <v>2.5675318700000001E-2</v>
      </c>
      <c r="V470" s="90">
        <v>5.5205367764999999E-2</v>
      </c>
      <c r="W470" s="91">
        <v>4.1486681761462425E-2</v>
      </c>
      <c r="X470" s="89">
        <v>1.2360931E-3</v>
      </c>
      <c r="Y470" s="90">
        <v>3.5722723649999999E-3</v>
      </c>
      <c r="Z470" s="91">
        <v>2.052355182308794E-3</v>
      </c>
      <c r="AA470" s="89">
        <v>0.15171998749999999</v>
      </c>
      <c r="AB470" s="90">
        <v>0.209732408535</v>
      </c>
      <c r="AC470" s="91">
        <v>0.11022473996107861</v>
      </c>
      <c r="AD470" s="89">
        <v>1.93742272E-2</v>
      </c>
      <c r="AE470" s="90">
        <v>2.9141212390000001E-2</v>
      </c>
      <c r="AF470" s="91">
        <v>1.8061423355526924E-2</v>
      </c>
      <c r="AG470" s="89">
        <v>2.2801146599999999E-2</v>
      </c>
      <c r="AH470" s="90">
        <v>6.6253741845000005E-2</v>
      </c>
      <c r="AI470" s="91">
        <v>4.3556039175893978E-2</v>
      </c>
      <c r="AJ470" s="92">
        <v>0</v>
      </c>
      <c r="AK470" s="93">
        <v>0</v>
      </c>
      <c r="AL470" s="93">
        <v>0</v>
      </c>
    </row>
    <row r="471" spans="1:38" ht="13" x14ac:dyDescent="0.3">
      <c r="A471" s="71">
        <v>1986</v>
      </c>
      <c r="B471" s="718">
        <v>26</v>
      </c>
      <c r="C471" s="89">
        <v>26.192840360000002</v>
      </c>
      <c r="D471" s="90">
        <v>51.060782122500001</v>
      </c>
      <c r="E471" s="91">
        <v>44.707079045784859</v>
      </c>
      <c r="F471" s="89">
        <v>5.27063259</v>
      </c>
      <c r="G471" s="90">
        <v>7.3064575859999996</v>
      </c>
      <c r="H471" s="91">
        <v>3.3014504697174973</v>
      </c>
      <c r="I471" s="89">
        <v>2.9693949000000002</v>
      </c>
      <c r="J471" s="90">
        <v>3.2756146314999999</v>
      </c>
      <c r="K471" s="91">
        <v>7.0599369282491136</v>
      </c>
      <c r="L471" s="89">
        <v>1.2288179999999999E-2</v>
      </c>
      <c r="M471" s="90">
        <v>4.6240997999999998E-2</v>
      </c>
      <c r="N471" s="91">
        <v>0.11164996418338861</v>
      </c>
      <c r="O471" s="89">
        <v>4.1330745187436679E-2</v>
      </c>
      <c r="P471" s="90">
        <v>6.775077026342452E-2</v>
      </c>
      <c r="Q471" s="91">
        <v>0.10209542221388662</v>
      </c>
      <c r="R471" s="89">
        <v>3.4852183890577509E-2</v>
      </c>
      <c r="S471" s="90">
        <v>4.6736633147585277E-2</v>
      </c>
      <c r="T471" s="91">
        <v>0.10477802489110839</v>
      </c>
      <c r="U471" s="89">
        <v>2.5675318700000001E-2</v>
      </c>
      <c r="V471" s="90">
        <v>5.5205367764999999E-2</v>
      </c>
      <c r="W471" s="91">
        <v>4.17549911683033E-2</v>
      </c>
      <c r="X471" s="89">
        <v>1.2360931E-3</v>
      </c>
      <c r="Y471" s="90">
        <v>3.5722723649999999E-3</v>
      </c>
      <c r="Z471" s="91">
        <v>2.0615648898767202E-3</v>
      </c>
      <c r="AA471" s="89">
        <v>0.15171998749999999</v>
      </c>
      <c r="AB471" s="90">
        <v>0.209732408535</v>
      </c>
      <c r="AC471" s="91">
        <v>0.11070165100941676</v>
      </c>
      <c r="AD471" s="89">
        <v>1.93742272E-2</v>
      </c>
      <c r="AE471" s="90">
        <v>2.9141212390000001E-2</v>
      </c>
      <c r="AF471" s="91">
        <v>1.8138387648501269E-2</v>
      </c>
      <c r="AG471" s="89">
        <v>2.2801146599999999E-2</v>
      </c>
      <c r="AH471" s="90">
        <v>6.6253741845000005E-2</v>
      </c>
      <c r="AI471" s="91">
        <v>4.3762871253177175E-2</v>
      </c>
      <c r="AJ471" s="92">
        <v>0</v>
      </c>
      <c r="AK471" s="93">
        <v>0</v>
      </c>
      <c r="AL471" s="93">
        <v>0</v>
      </c>
    </row>
    <row r="472" spans="1:38" ht="13" x14ac:dyDescent="0.3">
      <c r="A472" s="71">
        <v>1986</v>
      </c>
      <c r="B472" s="718">
        <v>27</v>
      </c>
      <c r="C472" s="89">
        <v>26.192840360000002</v>
      </c>
      <c r="D472" s="90">
        <v>51.060782122500001</v>
      </c>
      <c r="E472" s="91">
        <v>44.892662375893742</v>
      </c>
      <c r="F472" s="89">
        <v>5.27063259</v>
      </c>
      <c r="G472" s="90">
        <v>7.3064575859999996</v>
      </c>
      <c r="H472" s="91">
        <v>3.3136092358055866</v>
      </c>
      <c r="I472" s="89">
        <v>2.9693949000000002</v>
      </c>
      <c r="J472" s="90">
        <v>3.2756146314999999</v>
      </c>
      <c r="K472" s="91">
        <v>7.0743832187445603</v>
      </c>
      <c r="L472" s="89">
        <v>1.2288179999999999E-2</v>
      </c>
      <c r="M472" s="90">
        <v>4.6240997999999998E-2</v>
      </c>
      <c r="N472" s="91">
        <v>0.11192484635535892</v>
      </c>
      <c r="O472" s="89">
        <v>4.1330745187436679E-2</v>
      </c>
      <c r="P472" s="90">
        <v>6.775077026342452E-2</v>
      </c>
      <c r="Q472" s="91">
        <v>0.1026358517784953</v>
      </c>
      <c r="R472" s="89">
        <v>3.4852183890577509E-2</v>
      </c>
      <c r="S472" s="90">
        <v>4.6736633147585277E-2</v>
      </c>
      <c r="T472" s="91">
        <v>0.10537175665946094</v>
      </c>
      <c r="U472" s="89">
        <v>2.5675318700000001E-2</v>
      </c>
      <c r="V472" s="90">
        <v>5.5205367764999999E-2</v>
      </c>
      <c r="W472" s="91">
        <v>4.2026651578683072E-2</v>
      </c>
      <c r="X472" s="89">
        <v>1.2360931E-3</v>
      </c>
      <c r="Y472" s="90">
        <v>3.5722723649999999E-3</v>
      </c>
      <c r="Z472" s="91">
        <v>2.0691511128335636E-3</v>
      </c>
      <c r="AA472" s="89">
        <v>0.15171998749999999</v>
      </c>
      <c r="AB472" s="90">
        <v>0.209732408535</v>
      </c>
      <c r="AC472" s="91">
        <v>0.11108656140071541</v>
      </c>
      <c r="AD472" s="89">
        <v>1.93742272E-2</v>
      </c>
      <c r="AE472" s="90">
        <v>2.9141212390000001E-2</v>
      </c>
      <c r="AF472" s="91">
        <v>1.8199783478395518E-2</v>
      </c>
      <c r="AG472" s="89">
        <v>2.2801146599999999E-2</v>
      </c>
      <c r="AH472" s="90">
        <v>6.6253741845000005E-2</v>
      </c>
      <c r="AI472" s="91">
        <v>4.3940777273192524E-2</v>
      </c>
      <c r="AJ472" s="92">
        <v>0</v>
      </c>
      <c r="AK472" s="93">
        <v>0</v>
      </c>
      <c r="AL472" s="93">
        <v>0</v>
      </c>
    </row>
    <row r="473" spans="1:38" ht="13" x14ac:dyDescent="0.3">
      <c r="A473" s="71">
        <v>1986</v>
      </c>
      <c r="B473" s="718">
        <v>28</v>
      </c>
      <c r="C473" s="89">
        <v>26.192840360000002</v>
      </c>
      <c r="D473" s="90">
        <v>51.060782122500001</v>
      </c>
      <c r="E473" s="91">
        <v>45.048426629736348</v>
      </c>
      <c r="F473" s="89">
        <v>5.27063259</v>
      </c>
      <c r="G473" s="90">
        <v>7.3064575859999996</v>
      </c>
      <c r="H473" s="91">
        <v>3.3246726212101327</v>
      </c>
      <c r="I473" s="89">
        <v>2.9693949000000002</v>
      </c>
      <c r="J473" s="90">
        <v>3.2756146314999999</v>
      </c>
      <c r="K473" s="91">
        <v>7.088502013671012</v>
      </c>
      <c r="L473" s="89">
        <v>1.2288179999999999E-2</v>
      </c>
      <c r="M473" s="90">
        <v>4.6240997999999998E-2</v>
      </c>
      <c r="N473" s="91">
        <v>0.11217655920796445</v>
      </c>
      <c r="O473" s="89">
        <v>4.1330745187436679E-2</v>
      </c>
      <c r="P473" s="90">
        <v>6.775077026342452E-2</v>
      </c>
      <c r="Q473" s="91">
        <v>0.10314940337079503</v>
      </c>
      <c r="R473" s="89">
        <v>3.4852183890577509E-2</v>
      </c>
      <c r="S473" s="90">
        <v>4.6736633147585277E-2</v>
      </c>
      <c r="T473" s="91">
        <v>0.10591545141129403</v>
      </c>
      <c r="U473" s="89">
        <v>2.5675318700000001E-2</v>
      </c>
      <c r="V473" s="90">
        <v>5.5205367764999999E-2</v>
      </c>
      <c r="W473" s="91">
        <v>4.2356326069816957E-2</v>
      </c>
      <c r="X473" s="89">
        <v>1.2360931E-3</v>
      </c>
      <c r="Y473" s="90">
        <v>3.5722723649999999E-3</v>
      </c>
      <c r="Z473" s="91">
        <v>2.0760426723002027E-3</v>
      </c>
      <c r="AA473" s="89">
        <v>0.15171998749999999</v>
      </c>
      <c r="AB473" s="90">
        <v>0.209732408535</v>
      </c>
      <c r="AC473" s="91">
        <v>0.11142267028306133</v>
      </c>
      <c r="AD473" s="89">
        <v>1.93742272E-2</v>
      </c>
      <c r="AE473" s="90">
        <v>2.9141212390000001E-2</v>
      </c>
      <c r="AF473" s="91">
        <v>1.8252339179066848E-2</v>
      </c>
      <c r="AG473" s="89">
        <v>2.2801146599999999E-2</v>
      </c>
      <c r="AH473" s="90">
        <v>6.6253741845000005E-2</v>
      </c>
      <c r="AI473" s="91">
        <v>4.411487782738692E-2</v>
      </c>
      <c r="AJ473" s="92">
        <v>0</v>
      </c>
      <c r="AK473" s="93">
        <v>0</v>
      </c>
      <c r="AL473" s="93">
        <v>0</v>
      </c>
    </row>
    <row r="474" spans="1:38" ht="13" x14ac:dyDescent="0.3">
      <c r="A474" s="71">
        <v>1986</v>
      </c>
      <c r="B474" s="718">
        <v>29</v>
      </c>
      <c r="C474" s="89">
        <v>26.192840360000002</v>
      </c>
      <c r="D474" s="90">
        <v>51.060782122500001</v>
      </c>
      <c r="E474" s="91">
        <v>45.19594803307475</v>
      </c>
      <c r="F474" s="89">
        <v>5.27063259</v>
      </c>
      <c r="G474" s="90">
        <v>7.3064575859999996</v>
      </c>
      <c r="H474" s="91">
        <v>3.3350274434344991</v>
      </c>
      <c r="I474" s="89">
        <v>2.9693949000000002</v>
      </c>
      <c r="J474" s="90">
        <v>3.2756146314999999</v>
      </c>
      <c r="K474" s="91">
        <v>7.1014284749685448</v>
      </c>
      <c r="L474" s="89">
        <v>1.2288179999999999E-2</v>
      </c>
      <c r="M474" s="90">
        <v>4.6240997999999998E-2</v>
      </c>
      <c r="N474" s="91">
        <v>0.11241013831676262</v>
      </c>
      <c r="O474" s="89">
        <v>4.1330745187436679E-2</v>
      </c>
      <c r="P474" s="90">
        <v>6.775077026342452E-2</v>
      </c>
      <c r="Q474" s="91">
        <v>0.10362356973215907</v>
      </c>
      <c r="R474" s="89">
        <v>3.4852183890577509E-2</v>
      </c>
      <c r="S474" s="90">
        <v>4.6736633147585277E-2</v>
      </c>
      <c r="T474" s="91">
        <v>0.10641969145479133</v>
      </c>
      <c r="U474" s="89">
        <v>2.5675318700000001E-2</v>
      </c>
      <c r="V474" s="90">
        <v>5.5205367764999999E-2</v>
      </c>
      <c r="W474" s="91">
        <v>4.2644640423055442E-2</v>
      </c>
      <c r="X474" s="89">
        <v>1.2360931E-3</v>
      </c>
      <c r="Y474" s="90">
        <v>3.5722723649999999E-3</v>
      </c>
      <c r="Z474" s="91">
        <v>2.082503549009978E-3</v>
      </c>
      <c r="AA474" s="89">
        <v>0.15171998749999999</v>
      </c>
      <c r="AB474" s="90">
        <v>0.209732408535</v>
      </c>
      <c r="AC474" s="91">
        <v>0.11174131666588173</v>
      </c>
      <c r="AD474" s="89">
        <v>1.93742272E-2</v>
      </c>
      <c r="AE474" s="90">
        <v>2.9141212390000001E-2</v>
      </c>
      <c r="AF474" s="91">
        <v>1.8302468496228963E-2</v>
      </c>
      <c r="AG474" s="89">
        <v>2.2801146599999999E-2</v>
      </c>
      <c r="AH474" s="90">
        <v>6.6253741845000005E-2</v>
      </c>
      <c r="AI474" s="91">
        <v>4.4274957781919221E-2</v>
      </c>
      <c r="AJ474" s="92">
        <v>0</v>
      </c>
      <c r="AK474" s="93">
        <v>0</v>
      </c>
      <c r="AL474" s="93">
        <v>0</v>
      </c>
    </row>
    <row r="475" spans="1:38" ht="13" x14ac:dyDescent="0.3">
      <c r="A475" s="71">
        <v>1986</v>
      </c>
      <c r="B475" s="718">
        <v>30</v>
      </c>
      <c r="C475" s="89">
        <v>26.192840360000002</v>
      </c>
      <c r="D475" s="90">
        <v>51.060782122500001</v>
      </c>
      <c r="E475" s="91">
        <v>43.745102822787821</v>
      </c>
      <c r="F475" s="89">
        <v>5.27063259</v>
      </c>
      <c r="G475" s="90">
        <v>7.3064575859999996</v>
      </c>
      <c r="H475" s="91">
        <v>3.209236649579791</v>
      </c>
      <c r="I475" s="89">
        <v>2.9693949000000002</v>
      </c>
      <c r="J475" s="90">
        <v>3.2756146314999999</v>
      </c>
      <c r="K475" s="91">
        <v>6.9928070707322529</v>
      </c>
      <c r="L475" s="89">
        <v>1.2288179999999999E-2</v>
      </c>
      <c r="M475" s="90">
        <v>4.6240997999999998E-2</v>
      </c>
      <c r="N475" s="91">
        <v>0.11223219345787647</v>
      </c>
      <c r="O475" s="89">
        <v>4.1330745187436679E-2</v>
      </c>
      <c r="P475" s="90">
        <v>6.775077026342452E-2</v>
      </c>
      <c r="Q475" s="91">
        <v>0.10193042637454454</v>
      </c>
      <c r="R475" s="89">
        <v>3.4852183890577509E-2</v>
      </c>
      <c r="S475" s="90">
        <v>4.6736633147585277E-2</v>
      </c>
      <c r="T475" s="91">
        <v>0.10688113699878544</v>
      </c>
      <c r="U475" s="89">
        <v>2.5675318700000001E-2</v>
      </c>
      <c r="V475" s="90">
        <v>5.5205367764999999E-2</v>
      </c>
      <c r="W475" s="91">
        <v>4.4037136412564654E-2</v>
      </c>
      <c r="X475" s="89">
        <v>1.2360931E-3</v>
      </c>
      <c r="Y475" s="90">
        <v>3.5722723649999999E-3</v>
      </c>
      <c r="Z475" s="91">
        <v>2.0039502352463563E-3</v>
      </c>
      <c r="AA475" s="89">
        <v>0.15171998749999999</v>
      </c>
      <c r="AB475" s="90">
        <v>0.209732408535</v>
      </c>
      <c r="AC475" s="91">
        <v>0.10445395033631891</v>
      </c>
      <c r="AD475" s="89">
        <v>1.93742272E-2</v>
      </c>
      <c r="AE475" s="90">
        <v>2.9141212390000001E-2</v>
      </c>
      <c r="AF475" s="91">
        <v>1.7347163314707911E-2</v>
      </c>
      <c r="AG475" s="89">
        <v>2.2801146599999999E-2</v>
      </c>
      <c r="AH475" s="90">
        <v>6.6253741845000005E-2</v>
      </c>
      <c r="AI475" s="91">
        <v>4.3683099322308565E-2</v>
      </c>
      <c r="AJ475" s="92">
        <v>0</v>
      </c>
      <c r="AK475" s="93">
        <v>0</v>
      </c>
      <c r="AL475" s="93">
        <v>0</v>
      </c>
    </row>
    <row r="476" spans="1:38" ht="13" x14ac:dyDescent="0.3">
      <c r="A476" s="71">
        <v>1986</v>
      </c>
      <c r="B476" s="718">
        <v>31</v>
      </c>
      <c r="C476" s="89">
        <v>23.075892357160001</v>
      </c>
      <c r="D476" s="90">
        <v>44.984549049922499</v>
      </c>
      <c r="E476" s="91">
        <v>43.745102822787821</v>
      </c>
      <c r="F476" s="89">
        <v>4.7119455354599999</v>
      </c>
      <c r="G476" s="90">
        <v>6.5319730818839998</v>
      </c>
      <c r="H476" s="91">
        <v>3.209236649579791</v>
      </c>
      <c r="I476" s="89">
        <v>2.2864340730000001</v>
      </c>
      <c r="J476" s="90">
        <v>2.5222232662550002</v>
      </c>
      <c r="K476" s="91">
        <v>6.9928070707322529</v>
      </c>
      <c r="L476" s="89">
        <v>1.2288179999999999E-2</v>
      </c>
      <c r="M476" s="90">
        <v>4.6240997999999998E-2</v>
      </c>
      <c r="N476" s="91">
        <v>0.11223219345787647</v>
      </c>
      <c r="O476" s="89">
        <v>3.0667412929078017E-2</v>
      </c>
      <c r="P476" s="90">
        <v>5.0271071535460995E-2</v>
      </c>
      <c r="Q476" s="91">
        <v>0.10193042637454454</v>
      </c>
      <c r="R476" s="89">
        <v>3.1157852398176294E-2</v>
      </c>
      <c r="S476" s="90">
        <v>4.178255003394124E-2</v>
      </c>
      <c r="T476" s="91">
        <v>0.10688113699878544</v>
      </c>
      <c r="U476" s="89">
        <v>2.2953734917800003E-2</v>
      </c>
      <c r="V476" s="90">
        <v>4.9353598781910001E-2</v>
      </c>
      <c r="W476" s="91">
        <v>4.4037136412564654E-2</v>
      </c>
      <c r="X476" s="89">
        <v>1.1050672314E-3</v>
      </c>
      <c r="Y476" s="90">
        <v>3.1936114943099999E-3</v>
      </c>
      <c r="Z476" s="91">
        <v>2.0039502352463563E-3</v>
      </c>
      <c r="AA476" s="89">
        <v>0.135637668825</v>
      </c>
      <c r="AB476" s="90">
        <v>0.18750077323028999</v>
      </c>
      <c r="AC476" s="91">
        <v>0.10445395033631891</v>
      </c>
      <c r="AD476" s="89">
        <v>1.7320559116799999E-2</v>
      </c>
      <c r="AE476" s="90">
        <v>2.6052243876660001E-2</v>
      </c>
      <c r="AF476" s="91">
        <v>1.7347163314707911E-2</v>
      </c>
      <c r="AG476" s="89">
        <v>2.03842250604E-2</v>
      </c>
      <c r="AH476" s="90">
        <v>5.9230845209430005E-2</v>
      </c>
      <c r="AI476" s="91">
        <v>4.3683099322308565E-2</v>
      </c>
      <c r="AJ476" s="94">
        <v>0</v>
      </c>
      <c r="AK476" s="95">
        <v>0</v>
      </c>
      <c r="AL476" s="95">
        <v>0</v>
      </c>
    </row>
    <row r="477" spans="1:38" ht="13" x14ac:dyDescent="0.3">
      <c r="A477" s="71">
        <v>1986</v>
      </c>
      <c r="B477" s="718">
        <v>32</v>
      </c>
      <c r="C477" s="89">
        <v>23.075892357160001</v>
      </c>
      <c r="D477" s="90">
        <v>44.984549049922499</v>
      </c>
      <c r="E477" s="91">
        <v>43.745102822787821</v>
      </c>
      <c r="F477" s="89">
        <v>4.7119455354599999</v>
      </c>
      <c r="G477" s="90">
        <v>6.5319730818839998</v>
      </c>
      <c r="H477" s="91">
        <v>3.209236649579791</v>
      </c>
      <c r="I477" s="89">
        <v>2.2864340730000001</v>
      </c>
      <c r="J477" s="90">
        <v>2.5222232662550002</v>
      </c>
      <c r="K477" s="91">
        <v>6.9928070707322529</v>
      </c>
      <c r="L477" s="89">
        <v>1.2288179999999999E-2</v>
      </c>
      <c r="M477" s="90">
        <v>4.6240997999999998E-2</v>
      </c>
      <c r="N477" s="91">
        <v>0.11223219345787647</v>
      </c>
      <c r="O477" s="89">
        <v>3.0667412929078017E-2</v>
      </c>
      <c r="P477" s="90">
        <v>5.0271071535460995E-2</v>
      </c>
      <c r="Q477" s="91">
        <v>0.10193042637454454</v>
      </c>
      <c r="R477" s="89">
        <v>3.1157852398176294E-2</v>
      </c>
      <c r="S477" s="90">
        <v>4.178255003394124E-2</v>
      </c>
      <c r="T477" s="91">
        <v>0.10688113699878544</v>
      </c>
      <c r="U477" s="89">
        <v>2.2953734917800003E-2</v>
      </c>
      <c r="V477" s="90">
        <v>4.9353598781910001E-2</v>
      </c>
      <c r="W477" s="91">
        <v>4.4037136412564654E-2</v>
      </c>
      <c r="X477" s="89">
        <v>1.1050672314E-3</v>
      </c>
      <c r="Y477" s="90">
        <v>3.1936114943099999E-3</v>
      </c>
      <c r="Z477" s="91">
        <v>2.0039502352463563E-3</v>
      </c>
      <c r="AA477" s="89">
        <v>0.135637668825</v>
      </c>
      <c r="AB477" s="90">
        <v>0.18750077323028999</v>
      </c>
      <c r="AC477" s="91">
        <v>0.10445395033631891</v>
      </c>
      <c r="AD477" s="89">
        <v>1.7320559116799999E-2</v>
      </c>
      <c r="AE477" s="90">
        <v>2.6052243876660001E-2</v>
      </c>
      <c r="AF477" s="91">
        <v>1.7347163314707911E-2</v>
      </c>
      <c r="AG477" s="89">
        <v>2.03842250604E-2</v>
      </c>
      <c r="AH477" s="90">
        <v>5.9230845209430005E-2</v>
      </c>
      <c r="AI477" s="91">
        <v>4.3683099322308565E-2</v>
      </c>
      <c r="AJ477" s="94">
        <v>0</v>
      </c>
      <c r="AK477" s="95">
        <v>0</v>
      </c>
      <c r="AL477" s="95">
        <v>0</v>
      </c>
    </row>
    <row r="478" spans="1:38" ht="13" x14ac:dyDescent="0.3">
      <c r="A478" s="71">
        <v>1986</v>
      </c>
      <c r="B478" s="718">
        <v>33</v>
      </c>
      <c r="C478" s="89">
        <v>23.075892357160001</v>
      </c>
      <c r="D478" s="90">
        <v>44.984549049922499</v>
      </c>
      <c r="E478" s="91">
        <v>43.745102822787821</v>
      </c>
      <c r="F478" s="89">
        <v>4.7119455354599999</v>
      </c>
      <c r="G478" s="90">
        <v>6.5319730818839998</v>
      </c>
      <c r="H478" s="91">
        <v>3.209236649579791</v>
      </c>
      <c r="I478" s="89">
        <v>2.2864340730000001</v>
      </c>
      <c r="J478" s="90">
        <v>2.5222232662550002</v>
      </c>
      <c r="K478" s="91">
        <v>6.9928070707322529</v>
      </c>
      <c r="L478" s="89">
        <v>1.2288179999999999E-2</v>
      </c>
      <c r="M478" s="90">
        <v>4.6240997999999998E-2</v>
      </c>
      <c r="N478" s="91">
        <v>0.11223219345787647</v>
      </c>
      <c r="O478" s="89">
        <v>3.0667412929078017E-2</v>
      </c>
      <c r="P478" s="90">
        <v>5.0271071535460995E-2</v>
      </c>
      <c r="Q478" s="91">
        <v>0.10193042637454454</v>
      </c>
      <c r="R478" s="89">
        <v>3.1157852398176294E-2</v>
      </c>
      <c r="S478" s="90">
        <v>4.178255003394124E-2</v>
      </c>
      <c r="T478" s="91">
        <v>0.10688113699878544</v>
      </c>
      <c r="U478" s="89">
        <v>2.2953734917800003E-2</v>
      </c>
      <c r="V478" s="90">
        <v>4.9353598781910001E-2</v>
      </c>
      <c r="W478" s="91">
        <v>4.4037136412564654E-2</v>
      </c>
      <c r="X478" s="89">
        <v>1.1050672314E-3</v>
      </c>
      <c r="Y478" s="90">
        <v>3.1936114943099999E-3</v>
      </c>
      <c r="Z478" s="91">
        <v>2.0039502352463563E-3</v>
      </c>
      <c r="AA478" s="89">
        <v>0.135637668825</v>
      </c>
      <c r="AB478" s="90">
        <v>0.18750077323028999</v>
      </c>
      <c r="AC478" s="91">
        <v>0.10445395033631891</v>
      </c>
      <c r="AD478" s="89">
        <v>1.7320559116799999E-2</v>
      </c>
      <c r="AE478" s="90">
        <v>2.6052243876660001E-2</v>
      </c>
      <c r="AF478" s="91">
        <v>1.7347163314707911E-2</v>
      </c>
      <c r="AG478" s="89">
        <v>2.03842250604E-2</v>
      </c>
      <c r="AH478" s="90">
        <v>5.9230845209430005E-2</v>
      </c>
      <c r="AI478" s="91">
        <v>4.3683099322308565E-2</v>
      </c>
      <c r="AJ478" s="94">
        <v>0</v>
      </c>
      <c r="AK478" s="95">
        <v>0</v>
      </c>
      <c r="AL478" s="95">
        <v>0</v>
      </c>
    </row>
    <row r="479" spans="1:38" ht="13" x14ac:dyDescent="0.3">
      <c r="A479" s="71">
        <v>1986</v>
      </c>
      <c r="B479" s="718">
        <v>34</v>
      </c>
      <c r="C479" s="89">
        <v>23.075892357160001</v>
      </c>
      <c r="D479" s="90">
        <v>44.984549049922499</v>
      </c>
      <c r="E479" s="91">
        <v>43.745102822787821</v>
      </c>
      <c r="F479" s="89">
        <v>4.7119455354599999</v>
      </c>
      <c r="G479" s="90">
        <v>6.5319730818839998</v>
      </c>
      <c r="H479" s="91">
        <v>3.209236649579791</v>
      </c>
      <c r="I479" s="89">
        <v>2.2864340730000001</v>
      </c>
      <c r="J479" s="90">
        <v>2.5222232662550002</v>
      </c>
      <c r="K479" s="91">
        <v>6.9928070707322529</v>
      </c>
      <c r="L479" s="89">
        <v>1.2288179999999999E-2</v>
      </c>
      <c r="M479" s="90">
        <v>4.6240997999999998E-2</v>
      </c>
      <c r="N479" s="91">
        <v>0.11223219345787647</v>
      </c>
      <c r="O479" s="89">
        <v>3.0667412929078017E-2</v>
      </c>
      <c r="P479" s="90">
        <v>5.0271071535460995E-2</v>
      </c>
      <c r="Q479" s="91">
        <v>0.10193042637454454</v>
      </c>
      <c r="R479" s="89">
        <v>3.1157852398176294E-2</v>
      </c>
      <c r="S479" s="90">
        <v>4.178255003394124E-2</v>
      </c>
      <c r="T479" s="91">
        <v>0.10688113699878544</v>
      </c>
      <c r="U479" s="89">
        <v>2.2953734917800003E-2</v>
      </c>
      <c r="V479" s="90">
        <v>4.9353598781910001E-2</v>
      </c>
      <c r="W479" s="91">
        <v>4.4037136412564654E-2</v>
      </c>
      <c r="X479" s="89">
        <v>1.1050672314E-3</v>
      </c>
      <c r="Y479" s="90">
        <v>3.1936114943099999E-3</v>
      </c>
      <c r="Z479" s="91">
        <v>2.0039502352463563E-3</v>
      </c>
      <c r="AA479" s="89">
        <v>0.135637668825</v>
      </c>
      <c r="AB479" s="90">
        <v>0.18750077323028999</v>
      </c>
      <c r="AC479" s="91">
        <v>0.10445395033631891</v>
      </c>
      <c r="AD479" s="89">
        <v>1.7320559116799999E-2</v>
      </c>
      <c r="AE479" s="90">
        <v>2.6052243876660001E-2</v>
      </c>
      <c r="AF479" s="91">
        <v>1.7347163314707911E-2</v>
      </c>
      <c r="AG479" s="89">
        <v>2.03842250604E-2</v>
      </c>
      <c r="AH479" s="90">
        <v>5.9230845209430005E-2</v>
      </c>
      <c r="AI479" s="91">
        <v>4.3683099322308565E-2</v>
      </c>
      <c r="AJ479" s="94">
        <v>0</v>
      </c>
      <c r="AK479" s="95">
        <v>0</v>
      </c>
      <c r="AL479" s="95">
        <v>0</v>
      </c>
    </row>
    <row r="480" spans="1:38" ht="13" x14ac:dyDescent="0.3">
      <c r="A480" s="71">
        <v>1986</v>
      </c>
      <c r="B480" s="718">
        <v>35</v>
      </c>
      <c r="C480" s="89">
        <v>23.075892357160001</v>
      </c>
      <c r="D480" s="90">
        <v>44.984549049922499</v>
      </c>
      <c r="E480" s="91">
        <v>43.745102822787821</v>
      </c>
      <c r="F480" s="89">
        <v>4.7119455354599999</v>
      </c>
      <c r="G480" s="90">
        <v>6.5319730818839998</v>
      </c>
      <c r="H480" s="91">
        <v>3.209236649579791</v>
      </c>
      <c r="I480" s="89">
        <v>2.2864340730000001</v>
      </c>
      <c r="J480" s="90">
        <v>2.5222232662550002</v>
      </c>
      <c r="K480" s="91">
        <v>6.9928070707322529</v>
      </c>
      <c r="L480" s="89">
        <v>1.2288179999999999E-2</v>
      </c>
      <c r="M480" s="90">
        <v>4.6240997999999998E-2</v>
      </c>
      <c r="N480" s="91">
        <v>0.11223219345787647</v>
      </c>
      <c r="O480" s="89">
        <v>3.0667412929078017E-2</v>
      </c>
      <c r="P480" s="90">
        <v>5.0271071535460995E-2</v>
      </c>
      <c r="Q480" s="91">
        <v>0.10193042637454454</v>
      </c>
      <c r="R480" s="89">
        <v>3.1157852398176294E-2</v>
      </c>
      <c r="S480" s="90">
        <v>4.178255003394124E-2</v>
      </c>
      <c r="T480" s="91">
        <v>0.10688113699878544</v>
      </c>
      <c r="U480" s="89">
        <v>2.2953734917800003E-2</v>
      </c>
      <c r="V480" s="90">
        <v>4.9353598781910001E-2</v>
      </c>
      <c r="W480" s="91">
        <v>4.4037136412564654E-2</v>
      </c>
      <c r="X480" s="89">
        <v>1.1050672314E-3</v>
      </c>
      <c r="Y480" s="90">
        <v>3.1936114943099999E-3</v>
      </c>
      <c r="Z480" s="91">
        <v>2.0039502352463563E-3</v>
      </c>
      <c r="AA480" s="89">
        <v>0.135637668825</v>
      </c>
      <c r="AB480" s="90">
        <v>0.18750077323028999</v>
      </c>
      <c r="AC480" s="91">
        <v>0.10445395033631891</v>
      </c>
      <c r="AD480" s="89">
        <v>1.7320559116799999E-2</v>
      </c>
      <c r="AE480" s="90">
        <v>2.6052243876660001E-2</v>
      </c>
      <c r="AF480" s="91">
        <v>1.7347163314707911E-2</v>
      </c>
      <c r="AG480" s="89">
        <v>2.03842250604E-2</v>
      </c>
      <c r="AH480" s="90">
        <v>5.9230845209430005E-2</v>
      </c>
      <c r="AI480" s="91">
        <v>4.3683099322308565E-2</v>
      </c>
      <c r="AJ480" s="94">
        <v>0</v>
      </c>
      <c r="AK480" s="95">
        <v>0</v>
      </c>
      <c r="AL480" s="95">
        <v>0</v>
      </c>
    </row>
    <row r="481" spans="1:38" ht="13" x14ac:dyDescent="0.3">
      <c r="A481" s="71">
        <v>1986</v>
      </c>
      <c r="B481" s="718">
        <v>36</v>
      </c>
      <c r="C481" s="89">
        <v>23.075892357160001</v>
      </c>
      <c r="D481" s="90">
        <v>44.984549049922499</v>
      </c>
      <c r="E481" s="91">
        <v>43.745102822787821</v>
      </c>
      <c r="F481" s="89">
        <v>4.7119455354599999</v>
      </c>
      <c r="G481" s="90">
        <v>6.5319730818839998</v>
      </c>
      <c r="H481" s="91">
        <v>3.209236649579791</v>
      </c>
      <c r="I481" s="89">
        <v>2.2864340730000001</v>
      </c>
      <c r="J481" s="90">
        <v>2.5222232662550002</v>
      </c>
      <c r="K481" s="91">
        <v>6.9928070707322529</v>
      </c>
      <c r="L481" s="89">
        <v>1.2288179999999999E-2</v>
      </c>
      <c r="M481" s="90">
        <v>4.6240997999999998E-2</v>
      </c>
      <c r="N481" s="91">
        <v>0.11223219345787647</v>
      </c>
      <c r="O481" s="89">
        <v>3.0667412929078017E-2</v>
      </c>
      <c r="P481" s="90">
        <v>5.0271071535460995E-2</v>
      </c>
      <c r="Q481" s="91">
        <v>0.10193042637454454</v>
      </c>
      <c r="R481" s="89">
        <v>3.1157852398176294E-2</v>
      </c>
      <c r="S481" s="90">
        <v>4.178255003394124E-2</v>
      </c>
      <c r="T481" s="91">
        <v>0.10688113699878544</v>
      </c>
      <c r="U481" s="89">
        <v>2.2953734917800003E-2</v>
      </c>
      <c r="V481" s="90">
        <v>4.9353598781910001E-2</v>
      </c>
      <c r="W481" s="91">
        <v>4.4037136412564654E-2</v>
      </c>
      <c r="X481" s="89">
        <v>1.1050672314E-3</v>
      </c>
      <c r="Y481" s="90">
        <v>3.1936114943099999E-3</v>
      </c>
      <c r="Z481" s="91">
        <v>2.0039502352463563E-3</v>
      </c>
      <c r="AA481" s="89">
        <v>0.135637668825</v>
      </c>
      <c r="AB481" s="90">
        <v>0.18750077323028999</v>
      </c>
      <c r="AC481" s="91">
        <v>0.10445395033631891</v>
      </c>
      <c r="AD481" s="89">
        <v>1.7320559116799999E-2</v>
      </c>
      <c r="AE481" s="90">
        <v>2.6052243876660001E-2</v>
      </c>
      <c r="AF481" s="91">
        <v>1.7347163314707911E-2</v>
      </c>
      <c r="AG481" s="89">
        <v>2.03842250604E-2</v>
      </c>
      <c r="AH481" s="90">
        <v>5.9230845209430005E-2</v>
      </c>
      <c r="AI481" s="91">
        <v>4.3683099322308565E-2</v>
      </c>
      <c r="AJ481" s="94">
        <v>0</v>
      </c>
      <c r="AK481" s="95">
        <v>0</v>
      </c>
      <c r="AL481" s="95">
        <v>0</v>
      </c>
    </row>
    <row r="482" spans="1:38" ht="13" x14ac:dyDescent="0.3">
      <c r="A482" s="71">
        <v>1986</v>
      </c>
      <c r="B482" s="718">
        <v>37</v>
      </c>
      <c r="C482" s="89">
        <v>23.075892357160001</v>
      </c>
      <c r="D482" s="90">
        <v>44.984549049922499</v>
      </c>
      <c r="E482" s="91">
        <v>43.745102822787821</v>
      </c>
      <c r="F482" s="89">
        <v>4.7119455354599999</v>
      </c>
      <c r="G482" s="90">
        <v>6.5319730818839998</v>
      </c>
      <c r="H482" s="91">
        <v>3.209236649579791</v>
      </c>
      <c r="I482" s="89">
        <v>2.2864340730000001</v>
      </c>
      <c r="J482" s="90">
        <v>2.5222232662550002</v>
      </c>
      <c r="K482" s="91">
        <v>6.9928070707322529</v>
      </c>
      <c r="L482" s="89">
        <v>1.2288179999999999E-2</v>
      </c>
      <c r="M482" s="90">
        <v>4.6240997999999998E-2</v>
      </c>
      <c r="N482" s="91">
        <v>0.11223219345787647</v>
      </c>
      <c r="O482" s="89">
        <v>3.0667412929078017E-2</v>
      </c>
      <c r="P482" s="90">
        <v>5.0271071535460995E-2</v>
      </c>
      <c r="Q482" s="91">
        <v>0.10193042637454454</v>
      </c>
      <c r="R482" s="89">
        <v>3.1157852398176294E-2</v>
      </c>
      <c r="S482" s="90">
        <v>4.178255003394124E-2</v>
      </c>
      <c r="T482" s="91">
        <v>0.10688113699878544</v>
      </c>
      <c r="U482" s="89">
        <v>2.2953734917800003E-2</v>
      </c>
      <c r="V482" s="90">
        <v>4.9353598781910001E-2</v>
      </c>
      <c r="W482" s="91">
        <v>4.4037136412564654E-2</v>
      </c>
      <c r="X482" s="89">
        <v>1.1050672314E-3</v>
      </c>
      <c r="Y482" s="90">
        <v>3.1936114943099999E-3</v>
      </c>
      <c r="Z482" s="91">
        <v>2.0039502352463563E-3</v>
      </c>
      <c r="AA482" s="89">
        <v>0.135637668825</v>
      </c>
      <c r="AB482" s="90">
        <v>0.18750077323028999</v>
      </c>
      <c r="AC482" s="91">
        <v>0.10445395033631891</v>
      </c>
      <c r="AD482" s="89">
        <v>1.7320559116799999E-2</v>
      </c>
      <c r="AE482" s="90">
        <v>2.6052243876660001E-2</v>
      </c>
      <c r="AF482" s="91">
        <v>1.7347163314707911E-2</v>
      </c>
      <c r="AG482" s="89">
        <v>2.03842250604E-2</v>
      </c>
      <c r="AH482" s="90">
        <v>5.9230845209430005E-2</v>
      </c>
      <c r="AI482" s="91">
        <v>4.3683099322308565E-2</v>
      </c>
      <c r="AJ482" s="94">
        <v>0</v>
      </c>
      <c r="AK482" s="95">
        <v>0</v>
      </c>
      <c r="AL482" s="95">
        <v>0</v>
      </c>
    </row>
    <row r="483" spans="1:38" ht="13" x14ac:dyDescent="0.3">
      <c r="A483" s="71">
        <v>1986</v>
      </c>
      <c r="B483" s="718">
        <v>38</v>
      </c>
      <c r="C483" s="89">
        <v>23.075892357160001</v>
      </c>
      <c r="D483" s="90">
        <v>44.984549049922499</v>
      </c>
      <c r="E483" s="91">
        <v>43.745102822787821</v>
      </c>
      <c r="F483" s="89">
        <v>4.7119455354599999</v>
      </c>
      <c r="G483" s="90">
        <v>6.5319730818839998</v>
      </c>
      <c r="H483" s="91">
        <v>3.209236649579791</v>
      </c>
      <c r="I483" s="89">
        <v>2.2864340730000001</v>
      </c>
      <c r="J483" s="90">
        <v>2.5222232662550002</v>
      </c>
      <c r="K483" s="91">
        <v>6.9928070707322529</v>
      </c>
      <c r="L483" s="89">
        <v>1.2288179999999999E-2</v>
      </c>
      <c r="M483" s="90">
        <v>4.6240997999999998E-2</v>
      </c>
      <c r="N483" s="91">
        <v>0.11223219345787647</v>
      </c>
      <c r="O483" s="89">
        <v>3.0667412929078017E-2</v>
      </c>
      <c r="P483" s="90">
        <v>5.0271071535460995E-2</v>
      </c>
      <c r="Q483" s="91">
        <v>0.10193042637454454</v>
      </c>
      <c r="R483" s="89">
        <v>3.1157852398176294E-2</v>
      </c>
      <c r="S483" s="90">
        <v>4.178255003394124E-2</v>
      </c>
      <c r="T483" s="91">
        <v>0.10688113699878544</v>
      </c>
      <c r="U483" s="89">
        <v>2.2953734917800003E-2</v>
      </c>
      <c r="V483" s="90">
        <v>4.9353598781910001E-2</v>
      </c>
      <c r="W483" s="91">
        <v>4.4037136412564654E-2</v>
      </c>
      <c r="X483" s="89">
        <v>1.1050672314E-3</v>
      </c>
      <c r="Y483" s="90">
        <v>3.1936114943099999E-3</v>
      </c>
      <c r="Z483" s="91">
        <v>2.0039502352463563E-3</v>
      </c>
      <c r="AA483" s="89">
        <v>0.135637668825</v>
      </c>
      <c r="AB483" s="90">
        <v>0.18750077323028999</v>
      </c>
      <c r="AC483" s="91">
        <v>0.10445395033631891</v>
      </c>
      <c r="AD483" s="89">
        <v>1.7320559116799999E-2</v>
      </c>
      <c r="AE483" s="90">
        <v>2.6052243876660001E-2</v>
      </c>
      <c r="AF483" s="91">
        <v>1.7347163314707911E-2</v>
      </c>
      <c r="AG483" s="89">
        <v>2.03842250604E-2</v>
      </c>
      <c r="AH483" s="90">
        <v>5.9230845209430005E-2</v>
      </c>
      <c r="AI483" s="91">
        <v>4.3683099322308565E-2</v>
      </c>
      <c r="AJ483" s="94">
        <v>0</v>
      </c>
      <c r="AK483" s="95">
        <v>0</v>
      </c>
      <c r="AL483" s="95">
        <v>0</v>
      </c>
    </row>
    <row r="484" spans="1:38" ht="13.5" thickBot="1" x14ac:dyDescent="0.35">
      <c r="A484" s="73">
        <v>1986</v>
      </c>
      <c r="B484" s="719">
        <v>39</v>
      </c>
      <c r="C484" s="96">
        <v>23.075892357160001</v>
      </c>
      <c r="D484" s="97">
        <v>44.984549049922499</v>
      </c>
      <c r="E484" s="98">
        <v>43.745102822787821</v>
      </c>
      <c r="F484" s="96">
        <v>4.7119455354599999</v>
      </c>
      <c r="G484" s="97">
        <v>6.5319730818839998</v>
      </c>
      <c r="H484" s="98">
        <v>3.209236649579791</v>
      </c>
      <c r="I484" s="96">
        <v>2.2864340730000001</v>
      </c>
      <c r="J484" s="97">
        <v>2.5222232662550002</v>
      </c>
      <c r="K484" s="98">
        <v>6.9928070707322529</v>
      </c>
      <c r="L484" s="96">
        <v>1.2288179999999999E-2</v>
      </c>
      <c r="M484" s="97">
        <v>4.6240997999999998E-2</v>
      </c>
      <c r="N484" s="98">
        <v>0.11223219345787647</v>
      </c>
      <c r="O484" s="96">
        <v>3.0667412929078017E-2</v>
      </c>
      <c r="P484" s="97">
        <v>5.0271071535460995E-2</v>
      </c>
      <c r="Q484" s="98">
        <v>0.10193042637454454</v>
      </c>
      <c r="R484" s="96">
        <v>3.1157852398176294E-2</v>
      </c>
      <c r="S484" s="97">
        <v>4.178255003394124E-2</v>
      </c>
      <c r="T484" s="98">
        <v>0.10688113699878544</v>
      </c>
      <c r="U484" s="96">
        <v>2.2953734917800003E-2</v>
      </c>
      <c r="V484" s="97">
        <v>4.9353598781910001E-2</v>
      </c>
      <c r="W484" s="98">
        <v>4.4037136412564654E-2</v>
      </c>
      <c r="X484" s="96">
        <v>1.1050672314E-3</v>
      </c>
      <c r="Y484" s="97">
        <v>3.1936114943099999E-3</v>
      </c>
      <c r="Z484" s="98">
        <v>2.0039502352463563E-3</v>
      </c>
      <c r="AA484" s="96">
        <v>0.135637668825</v>
      </c>
      <c r="AB484" s="97">
        <v>0.18750077323028999</v>
      </c>
      <c r="AC484" s="98">
        <v>0.10445395033631891</v>
      </c>
      <c r="AD484" s="96">
        <v>1.7320559116799999E-2</v>
      </c>
      <c r="AE484" s="97">
        <v>2.6052243876660001E-2</v>
      </c>
      <c r="AF484" s="98">
        <v>1.7347163314707911E-2</v>
      </c>
      <c r="AG484" s="96">
        <v>2.03842250604E-2</v>
      </c>
      <c r="AH484" s="97">
        <v>5.9230845209430005E-2</v>
      </c>
      <c r="AI484" s="98">
        <v>4.3683099322308565E-2</v>
      </c>
      <c r="AJ484" s="99">
        <v>0</v>
      </c>
      <c r="AK484" s="100">
        <v>0</v>
      </c>
      <c r="AL484" s="100">
        <v>0</v>
      </c>
    </row>
    <row r="485" spans="1:38" ht="13" x14ac:dyDescent="0.3">
      <c r="A485" s="69">
        <v>1987</v>
      </c>
      <c r="B485" s="70">
        <v>0</v>
      </c>
      <c r="C485" s="84">
        <v>19.31099738</v>
      </c>
      <c r="D485" s="85">
        <v>24.521334187000001</v>
      </c>
      <c r="E485" s="86">
        <v>13.249831503343515</v>
      </c>
      <c r="F485" s="84">
        <v>2.1131708599999999</v>
      </c>
      <c r="G485" s="85">
        <v>1.9922751034999999</v>
      </c>
      <c r="H485" s="86">
        <v>0.82488025579637891</v>
      </c>
      <c r="I485" s="84">
        <v>1.2879386399999999</v>
      </c>
      <c r="J485" s="85">
        <v>2.2809014264999998</v>
      </c>
      <c r="K485" s="86">
        <v>4.631388532627585</v>
      </c>
      <c r="L485" s="84">
        <v>2.5138270000000001E-2</v>
      </c>
      <c r="M485" s="85">
        <v>3.6810666999999998E-2</v>
      </c>
      <c r="N485" s="86">
        <v>2.4556601517375289E-2</v>
      </c>
      <c r="O485" s="84">
        <v>4.1330745187436679E-2</v>
      </c>
      <c r="P485" s="85">
        <v>4.7600131965552177E-2</v>
      </c>
      <c r="Q485" s="86">
        <v>6.845945794622009E-2</v>
      </c>
      <c r="R485" s="84">
        <v>3.4852183890577509E-2</v>
      </c>
      <c r="S485" s="85">
        <v>5.7017323792637624E-2</v>
      </c>
      <c r="T485" s="86">
        <v>2.9226080477215623E-2</v>
      </c>
      <c r="U485" s="84">
        <v>4.620758E-3</v>
      </c>
      <c r="V485" s="85">
        <v>8.3661005049999997E-3</v>
      </c>
      <c r="W485" s="86">
        <v>5.7446014771161298E-3</v>
      </c>
      <c r="X485" s="84">
        <v>4.1694189999999997E-4</v>
      </c>
      <c r="Y485" s="85">
        <v>9.8931143500000009E-4</v>
      </c>
      <c r="Z485" s="86">
        <v>5.1509771023714726E-4</v>
      </c>
      <c r="AA485" s="84">
        <v>4.5619376599999997E-2</v>
      </c>
      <c r="AB485" s="85">
        <v>5.6437431220000001E-2</v>
      </c>
      <c r="AC485" s="86">
        <v>4.2656653965754104E-2</v>
      </c>
      <c r="AD485" s="84">
        <v>4.0525761E-3</v>
      </c>
      <c r="AE485" s="85">
        <v>5.2119289499999999E-3</v>
      </c>
      <c r="AF485" s="86">
        <v>4.6789811962989532E-3</v>
      </c>
      <c r="AG485" s="84">
        <v>7.5720370000000002E-3</v>
      </c>
      <c r="AH485" s="85">
        <v>1.6352624994999999E-2</v>
      </c>
      <c r="AI485" s="86">
        <v>8.8062687364920487E-3</v>
      </c>
      <c r="AJ485" s="87">
        <v>0</v>
      </c>
      <c r="AK485" s="88">
        <v>0</v>
      </c>
      <c r="AL485" s="88">
        <v>0</v>
      </c>
    </row>
    <row r="486" spans="1:38" ht="13" x14ac:dyDescent="0.3">
      <c r="A486" s="71">
        <v>1987</v>
      </c>
      <c r="B486" s="718">
        <v>1</v>
      </c>
      <c r="C486" s="89">
        <v>21.423270519999999</v>
      </c>
      <c r="D486" s="90">
        <v>29.506675017500001</v>
      </c>
      <c r="E486" s="91">
        <v>13.28098012373844</v>
      </c>
      <c r="F486" s="89">
        <v>2.1836143799999999</v>
      </c>
      <c r="G486" s="90">
        <v>2.0791144885000001</v>
      </c>
      <c r="H486" s="91">
        <v>0.82751815498906534</v>
      </c>
      <c r="I486" s="89">
        <v>1.32609544</v>
      </c>
      <c r="J486" s="90">
        <v>2.2711256565000002</v>
      </c>
      <c r="K486" s="91">
        <v>4.6428905890541978</v>
      </c>
      <c r="L486" s="89">
        <v>2.508552E-2</v>
      </c>
      <c r="M486" s="90">
        <v>3.6822640500000003E-2</v>
      </c>
      <c r="N486" s="91">
        <v>2.4619679184476093E-2</v>
      </c>
      <c r="O486" s="89">
        <v>4.1330745187436679E-2</v>
      </c>
      <c r="P486" s="90">
        <v>4.7600131965552177E-2</v>
      </c>
      <c r="Q486" s="91">
        <v>6.7630252505792687E-2</v>
      </c>
      <c r="R486" s="89">
        <v>3.4852183890577509E-2</v>
      </c>
      <c r="S486" s="90">
        <v>5.7017323792637624E-2</v>
      </c>
      <c r="T486" s="91">
        <v>2.9331081698238198E-2</v>
      </c>
      <c r="U486" s="89">
        <v>5.0621449000000001E-3</v>
      </c>
      <c r="V486" s="90">
        <v>9.0890624900000008E-3</v>
      </c>
      <c r="W486" s="91">
        <v>5.7518258506886666E-3</v>
      </c>
      <c r="X486" s="89">
        <v>4.4908790000000001E-4</v>
      </c>
      <c r="Y486" s="90">
        <v>1.0579277850000001E-3</v>
      </c>
      <c r="Z486" s="91">
        <v>5.1674357186876963E-4</v>
      </c>
      <c r="AA486" s="89">
        <v>4.87474855E-2</v>
      </c>
      <c r="AB486" s="90">
        <v>6.0681380425000001E-2</v>
      </c>
      <c r="AC486" s="91">
        <v>4.2756170596529322E-2</v>
      </c>
      <c r="AD486" s="89">
        <v>4.4402788E-3</v>
      </c>
      <c r="AE486" s="90">
        <v>5.61127624E-3</v>
      </c>
      <c r="AF486" s="91">
        <v>4.6908195755769339E-3</v>
      </c>
      <c r="AG486" s="89">
        <v>8.2964505000000001E-3</v>
      </c>
      <c r="AH486" s="90">
        <v>1.7676707730000001E-2</v>
      </c>
      <c r="AI486" s="91">
        <v>8.8318947015883584E-3</v>
      </c>
      <c r="AJ486" s="92">
        <v>0</v>
      </c>
      <c r="AK486" s="93">
        <v>0</v>
      </c>
      <c r="AL486" s="93">
        <v>0</v>
      </c>
    </row>
    <row r="487" spans="1:38" ht="13" x14ac:dyDescent="0.3">
      <c r="A487" s="71">
        <v>1987</v>
      </c>
      <c r="B487" s="718">
        <v>2</v>
      </c>
      <c r="C487" s="89">
        <v>15.785505390000001</v>
      </c>
      <c r="D487" s="90">
        <v>22.192795190999998</v>
      </c>
      <c r="E487" s="91">
        <v>20.167152993809346</v>
      </c>
      <c r="F487" s="89">
        <v>1.49253306</v>
      </c>
      <c r="G487" s="90">
        <v>1.6270465345</v>
      </c>
      <c r="H487" s="91">
        <v>1.2306084133557256</v>
      </c>
      <c r="I487" s="89">
        <v>1.3389081700000001</v>
      </c>
      <c r="J487" s="90">
        <v>2.3159419054999999</v>
      </c>
      <c r="K487" s="91">
        <v>5.1571977172755208</v>
      </c>
      <c r="L487" s="89">
        <v>2.0760959999999998E-2</v>
      </c>
      <c r="M487" s="90">
        <v>3.1063833499999999E-2</v>
      </c>
      <c r="N487" s="91">
        <v>2.8186626589386775E-2</v>
      </c>
      <c r="O487" s="89">
        <v>4.1330745187436679E-2</v>
      </c>
      <c r="P487" s="90">
        <v>4.7600131965552177E-2</v>
      </c>
      <c r="Q487" s="91">
        <v>0.1014600407255276</v>
      </c>
      <c r="R487" s="89">
        <v>3.4852183890577509E-2</v>
      </c>
      <c r="S487" s="90">
        <v>5.7017323792637624E-2</v>
      </c>
      <c r="T487" s="91">
        <v>6.0937258928487802E-2</v>
      </c>
      <c r="U487" s="89">
        <v>5.0641901000000001E-3</v>
      </c>
      <c r="V487" s="90">
        <v>8.0847595999999997E-3</v>
      </c>
      <c r="W487" s="91">
        <v>8.5867917580838594E-3</v>
      </c>
      <c r="X487" s="89">
        <v>4.071123E-4</v>
      </c>
      <c r="Y487" s="90">
        <v>9.4051025500000004E-4</v>
      </c>
      <c r="Z487" s="91">
        <v>7.6845400731403275E-4</v>
      </c>
      <c r="AA487" s="89">
        <v>4.2347744200000002E-2</v>
      </c>
      <c r="AB487" s="90">
        <v>5.4366067589999997E-2</v>
      </c>
      <c r="AC487" s="91">
        <v>6.3288901825452021E-2</v>
      </c>
      <c r="AD487" s="89">
        <v>4.5382608E-3</v>
      </c>
      <c r="AE487" s="90">
        <v>5.26319848E-3</v>
      </c>
      <c r="AF487" s="91">
        <v>6.9417487922086183E-3</v>
      </c>
      <c r="AG487" s="89">
        <v>8.1935007999999997E-3</v>
      </c>
      <c r="AH487" s="90">
        <v>1.647532271E-2</v>
      </c>
      <c r="AI487" s="91">
        <v>1.3079390329683548E-2</v>
      </c>
      <c r="AJ487" s="92">
        <v>0</v>
      </c>
      <c r="AK487" s="93">
        <v>0</v>
      </c>
      <c r="AL487" s="93">
        <v>0</v>
      </c>
    </row>
    <row r="488" spans="1:38" ht="13" x14ac:dyDescent="0.3">
      <c r="A488" s="71">
        <v>1987</v>
      </c>
      <c r="B488" s="718">
        <v>3</v>
      </c>
      <c r="C488" s="89">
        <v>18.037649259999998</v>
      </c>
      <c r="D488" s="90">
        <v>25.6107950705</v>
      </c>
      <c r="E488" s="91">
        <v>13.342235376075699</v>
      </c>
      <c r="F488" s="89">
        <v>1.5876010899999999</v>
      </c>
      <c r="G488" s="90">
        <v>1.7848828969999999</v>
      </c>
      <c r="H488" s="91">
        <v>0.83279829378236414</v>
      </c>
      <c r="I488" s="89">
        <v>1.4489467199999999</v>
      </c>
      <c r="J488" s="90">
        <v>2.3777940085</v>
      </c>
      <c r="K488" s="91">
        <v>4.6479760779985204</v>
      </c>
      <c r="L488" s="89">
        <v>2.0660950000000001E-2</v>
      </c>
      <c r="M488" s="90">
        <v>3.098031E-2</v>
      </c>
      <c r="N488" s="91">
        <v>2.4658393875780657E-2</v>
      </c>
      <c r="O488" s="89">
        <v>4.1330745187436679E-2</v>
      </c>
      <c r="P488" s="90">
        <v>4.7600131965552177E-2</v>
      </c>
      <c r="Q488" s="91">
        <v>6.8284165491402399E-2</v>
      </c>
      <c r="R488" s="89">
        <v>3.4852183890577509E-2</v>
      </c>
      <c r="S488" s="90">
        <v>5.7017323792637624E-2</v>
      </c>
      <c r="T488" s="91">
        <v>2.9765504175070914E-2</v>
      </c>
      <c r="U488" s="89">
        <v>5.9127281000000004E-3</v>
      </c>
      <c r="V488" s="90">
        <v>9.7582303099999993E-3</v>
      </c>
      <c r="W488" s="91">
        <v>5.7538981484930897E-3</v>
      </c>
      <c r="X488" s="89">
        <v>4.6886360000000001E-4</v>
      </c>
      <c r="Y488" s="90">
        <v>1.056159935E-3</v>
      </c>
      <c r="Z488" s="91">
        <v>5.20040601167636E-4</v>
      </c>
      <c r="AA488" s="89">
        <v>4.7943298299999999E-2</v>
      </c>
      <c r="AB488" s="90">
        <v>6.4565844725000002E-2</v>
      </c>
      <c r="AC488" s="91">
        <v>4.2912788649341949E-2</v>
      </c>
      <c r="AD488" s="89">
        <v>5.4055491000000004E-3</v>
      </c>
      <c r="AE488" s="90">
        <v>6.5739311400000002E-3</v>
      </c>
      <c r="AF488" s="91">
        <v>4.7108953864002856E-3</v>
      </c>
      <c r="AG488" s="89">
        <v>9.4488924000000005E-3</v>
      </c>
      <c r="AH488" s="90">
        <v>1.932097558E-2</v>
      </c>
      <c r="AI488" s="91">
        <v>8.8801379769133746E-3</v>
      </c>
      <c r="AJ488" s="92">
        <v>0</v>
      </c>
      <c r="AK488" s="93">
        <v>0</v>
      </c>
      <c r="AL488" s="93">
        <v>0</v>
      </c>
    </row>
    <row r="489" spans="1:38" ht="13" x14ac:dyDescent="0.3">
      <c r="A489" s="71">
        <v>1987</v>
      </c>
      <c r="B489" s="718">
        <v>4</v>
      </c>
      <c r="C489" s="89">
        <v>20.046150140000002</v>
      </c>
      <c r="D489" s="90">
        <v>29.029807054999999</v>
      </c>
      <c r="E489" s="91">
        <v>13.925095943831913</v>
      </c>
      <c r="F489" s="89">
        <v>1.68847141</v>
      </c>
      <c r="G489" s="90">
        <v>1.960768147</v>
      </c>
      <c r="H489" s="91">
        <v>0.85130901553654348</v>
      </c>
      <c r="I489" s="89">
        <v>1.56707598</v>
      </c>
      <c r="J489" s="90">
        <v>2.4292096679999999</v>
      </c>
      <c r="K489" s="91">
        <v>4.6854137201376256</v>
      </c>
      <c r="L489" s="89">
        <v>2.0626740000000001E-2</v>
      </c>
      <c r="M489" s="90">
        <v>3.1043831500000001E-2</v>
      </c>
      <c r="N489" s="91">
        <v>3.5340825197778973E-2</v>
      </c>
      <c r="O489" s="89">
        <v>4.1330745187436679E-2</v>
      </c>
      <c r="P489" s="90">
        <v>4.7600131965552177E-2</v>
      </c>
      <c r="Q489" s="91">
        <v>6.9580967921416562E-2</v>
      </c>
      <c r="R489" s="89">
        <v>3.4852183890577509E-2</v>
      </c>
      <c r="S489" s="90">
        <v>5.7017323792637624E-2</v>
      </c>
      <c r="T489" s="91">
        <v>3.0006262521925068E-2</v>
      </c>
      <c r="U489" s="89">
        <v>6.6941437999999999E-3</v>
      </c>
      <c r="V489" s="90">
        <v>1.1483885589999999E-2</v>
      </c>
      <c r="W489" s="91">
        <v>5.8596993615221684E-3</v>
      </c>
      <c r="X489" s="89">
        <v>5.3583920000000004E-4</v>
      </c>
      <c r="Y489" s="90">
        <v>1.1773237949999999E-3</v>
      </c>
      <c r="Z489" s="91">
        <v>5.3160104367048653E-4</v>
      </c>
      <c r="AA489" s="89">
        <v>5.32248736E-2</v>
      </c>
      <c r="AB489" s="90">
        <v>7.5260801909999994E-2</v>
      </c>
      <c r="AC489" s="91">
        <v>4.3787736185650093E-2</v>
      </c>
      <c r="AD489" s="89">
        <v>6.2357356000000003E-3</v>
      </c>
      <c r="AE489" s="90">
        <v>8.0866590700000001E-3</v>
      </c>
      <c r="AF489" s="91">
        <v>4.8088139257529364E-3</v>
      </c>
      <c r="AG489" s="89">
        <v>1.05691382E-2</v>
      </c>
      <c r="AH489" s="90">
        <v>2.2105459085000001E-2</v>
      </c>
      <c r="AI489" s="91">
        <v>9.0716722929562853E-3</v>
      </c>
      <c r="AJ489" s="92">
        <v>0</v>
      </c>
      <c r="AK489" s="93">
        <v>0</v>
      </c>
      <c r="AL489" s="93">
        <v>0</v>
      </c>
    </row>
    <row r="490" spans="1:38" ht="13" x14ac:dyDescent="0.3">
      <c r="A490" s="71">
        <v>1987</v>
      </c>
      <c r="B490" s="718">
        <v>5</v>
      </c>
      <c r="C490" s="89">
        <v>21.853378719999998</v>
      </c>
      <c r="D490" s="90">
        <v>32.178765034500003</v>
      </c>
      <c r="E490" s="91">
        <v>13.98482349984017</v>
      </c>
      <c r="F490" s="89">
        <v>1.8028756100000001</v>
      </c>
      <c r="G490" s="90">
        <v>2.1431238879999999</v>
      </c>
      <c r="H490" s="91">
        <v>0.85549518194274099</v>
      </c>
      <c r="I490" s="89">
        <v>1.6800629899999999</v>
      </c>
      <c r="J490" s="90">
        <v>2.4861015740000001</v>
      </c>
      <c r="K490" s="91">
        <v>4.6925965278303892</v>
      </c>
      <c r="L490" s="89">
        <v>2.0576959999999998E-2</v>
      </c>
      <c r="M490" s="90">
        <v>3.11303645E-2</v>
      </c>
      <c r="N490" s="91">
        <v>3.5403980671338736E-2</v>
      </c>
      <c r="O490" s="89">
        <v>4.1330745187436679E-2</v>
      </c>
      <c r="P490" s="90">
        <v>4.7600131965552177E-2</v>
      </c>
      <c r="Q490" s="91">
        <v>6.9734980940404798E-2</v>
      </c>
      <c r="R490" s="89">
        <v>3.4852183890577509E-2</v>
      </c>
      <c r="S490" s="90">
        <v>5.7017323792637624E-2</v>
      </c>
      <c r="T490" s="91">
        <v>3.0280887880012562E-2</v>
      </c>
      <c r="U490" s="89">
        <v>7.4575455999999997E-3</v>
      </c>
      <c r="V490" s="90">
        <v>1.3048231265E-2</v>
      </c>
      <c r="W490" s="91">
        <v>5.8669539288676489E-3</v>
      </c>
      <c r="X490" s="89">
        <v>6.0105580000000003E-4</v>
      </c>
      <c r="Y490" s="90">
        <v>1.2942827049999999E-3</v>
      </c>
      <c r="Z490" s="91">
        <v>5.3421363081416215E-4</v>
      </c>
      <c r="AA490" s="89">
        <v>5.8564451400000002E-2</v>
      </c>
      <c r="AB490" s="90">
        <v>8.5128525294999993E-2</v>
      </c>
      <c r="AC490" s="91">
        <v>4.3930834158286879E-2</v>
      </c>
      <c r="AD490" s="89">
        <v>7.0752098999999997E-3</v>
      </c>
      <c r="AE490" s="90">
        <v>9.5841927049999994E-3</v>
      </c>
      <c r="AF490" s="91">
        <v>4.8263430924281219E-3</v>
      </c>
      <c r="AG490" s="89">
        <v>1.1634182099999999E-2</v>
      </c>
      <c r="AH490" s="90">
        <v>2.4521065370000001E-2</v>
      </c>
      <c r="AI490" s="91">
        <v>9.1112810272889477E-3</v>
      </c>
      <c r="AJ490" s="92">
        <v>0</v>
      </c>
      <c r="AK490" s="93">
        <v>0</v>
      </c>
      <c r="AL490" s="93">
        <v>0</v>
      </c>
    </row>
    <row r="491" spans="1:38" ht="13" x14ac:dyDescent="0.3">
      <c r="A491" s="71">
        <v>1987</v>
      </c>
      <c r="B491" s="718">
        <v>6</v>
      </c>
      <c r="C491" s="89">
        <v>14.94962127</v>
      </c>
      <c r="D491" s="90">
        <v>22.917303152500001</v>
      </c>
      <c r="E491" s="91">
        <v>28.22906392597152</v>
      </c>
      <c r="F491" s="89">
        <v>1.18156813</v>
      </c>
      <c r="G491" s="90">
        <v>1.6324274050000001</v>
      </c>
      <c r="H491" s="91">
        <v>2.295841406061756</v>
      </c>
      <c r="I491" s="89">
        <v>1.7344594499999999</v>
      </c>
      <c r="J491" s="90">
        <v>2.5610933894999999</v>
      </c>
      <c r="K491" s="91">
        <v>6.4039095048121757</v>
      </c>
      <c r="L491" s="89">
        <v>2.0576959999999998E-2</v>
      </c>
      <c r="M491" s="90">
        <v>3.1194925500000002E-2</v>
      </c>
      <c r="N491" s="91">
        <v>3.8933266964064316E-2</v>
      </c>
      <c r="O491" s="89">
        <v>4.1330745187436679E-2</v>
      </c>
      <c r="P491" s="90">
        <v>4.7600131965552177E-2</v>
      </c>
      <c r="Q491" s="91">
        <v>6.3125970768637268E-2</v>
      </c>
      <c r="R491" s="89">
        <v>3.4852183890577509E-2</v>
      </c>
      <c r="S491" s="90">
        <v>5.7017323792637624E-2</v>
      </c>
      <c r="T491" s="91">
        <v>3.0602317884515267E-2</v>
      </c>
      <c r="U491" s="89">
        <v>7.4387608999999999E-3</v>
      </c>
      <c r="V491" s="90">
        <v>1.1843092465E-2</v>
      </c>
      <c r="W491" s="91">
        <v>1.566168631529272E-2</v>
      </c>
      <c r="X491" s="89">
        <v>5.3312930000000002E-4</v>
      </c>
      <c r="Y491" s="90">
        <v>1.152939205E-3</v>
      </c>
      <c r="Z491" s="91">
        <v>1.4336403795807435E-3</v>
      </c>
      <c r="AA491" s="89">
        <v>5.4315872699999997E-2</v>
      </c>
      <c r="AB491" s="90">
        <v>7.9729879544999993E-2</v>
      </c>
      <c r="AC491" s="91">
        <v>0.11783810813881339</v>
      </c>
      <c r="AD491" s="89">
        <v>6.6888505000000003E-3</v>
      </c>
      <c r="AE491" s="90">
        <v>9.6495844399999992E-3</v>
      </c>
      <c r="AF491" s="91">
        <v>1.2952768277716671E-2</v>
      </c>
      <c r="AG491" s="89">
        <v>1.19842309E-2</v>
      </c>
      <c r="AH491" s="90">
        <v>2.2995590125E-2</v>
      </c>
      <c r="AI491" s="91">
        <v>2.4467817123580975E-2</v>
      </c>
      <c r="AJ491" s="92">
        <v>0</v>
      </c>
      <c r="AK491" s="93">
        <v>0</v>
      </c>
      <c r="AL491" s="93">
        <v>0</v>
      </c>
    </row>
    <row r="492" spans="1:38" ht="13" x14ac:dyDescent="0.3">
      <c r="A492" s="71">
        <v>1987</v>
      </c>
      <c r="B492" s="718">
        <v>7</v>
      </c>
      <c r="C492" s="89">
        <v>15.87039918</v>
      </c>
      <c r="D492" s="90">
        <v>24.597254062499999</v>
      </c>
      <c r="E492" s="91">
        <v>26.265144263601389</v>
      </c>
      <c r="F492" s="89">
        <v>1.32051334</v>
      </c>
      <c r="G492" s="90">
        <v>1.8296738130000001</v>
      </c>
      <c r="H492" s="91">
        <v>2.3535576335875072</v>
      </c>
      <c r="I492" s="89">
        <v>1.8358840599999999</v>
      </c>
      <c r="J492" s="90">
        <v>2.6195757689999999</v>
      </c>
      <c r="K492" s="91">
        <v>6.0016375916858342</v>
      </c>
      <c r="L492" s="89">
        <v>2.0576959999999998E-2</v>
      </c>
      <c r="M492" s="90">
        <v>3.1269801999999999E-2</v>
      </c>
      <c r="N492" s="91">
        <v>3.939066485844582E-2</v>
      </c>
      <c r="O492" s="89">
        <v>4.1330745187436679E-2</v>
      </c>
      <c r="P492" s="90">
        <v>4.7600131965552177E-2</v>
      </c>
      <c r="Q492" s="91">
        <v>6.7158071098165906E-2</v>
      </c>
      <c r="R492" s="89">
        <v>3.4852183890577509E-2</v>
      </c>
      <c r="S492" s="90">
        <v>5.7017323792637624E-2</v>
      </c>
      <c r="T492" s="91">
        <v>3.8190201000672663E-2</v>
      </c>
      <c r="U492" s="89">
        <v>8.0286663000000008E-3</v>
      </c>
      <c r="V492" s="90">
        <v>1.2932379629999999E-2</v>
      </c>
      <c r="W492" s="91">
        <v>1.918262910431575E-2</v>
      </c>
      <c r="X492" s="89">
        <v>5.7651369999999998E-4</v>
      </c>
      <c r="Y492" s="90">
        <v>1.2368171449999999E-3</v>
      </c>
      <c r="Z492" s="91">
        <v>1.4696511479531155E-3</v>
      </c>
      <c r="AA492" s="89">
        <v>5.9095860700000002E-2</v>
      </c>
      <c r="AB492" s="90">
        <v>8.7518515275E-2</v>
      </c>
      <c r="AC492" s="91">
        <v>0.10574363929720154</v>
      </c>
      <c r="AD492" s="89">
        <v>7.3368922000000003E-3</v>
      </c>
      <c r="AE492" s="90">
        <v>1.0921690689999999E-2</v>
      </c>
      <c r="AF492" s="91">
        <v>1.3341612455634706E-2</v>
      </c>
      <c r="AG492" s="89">
        <v>1.28067081E-2</v>
      </c>
      <c r="AH492" s="90">
        <v>2.4525302874999998E-2</v>
      </c>
      <c r="AI492" s="91">
        <v>2.805729676871101E-2</v>
      </c>
      <c r="AJ492" s="92">
        <v>0</v>
      </c>
      <c r="AK492" s="93">
        <v>0</v>
      </c>
      <c r="AL492" s="93">
        <v>0</v>
      </c>
    </row>
    <row r="493" spans="1:38" ht="13" x14ac:dyDescent="0.3">
      <c r="A493" s="71">
        <v>1987</v>
      </c>
      <c r="B493" s="718">
        <v>8</v>
      </c>
      <c r="C493" s="89">
        <v>16.590548479999999</v>
      </c>
      <c r="D493" s="90">
        <v>25.9795387275</v>
      </c>
      <c r="E493" s="91">
        <v>27.480681454861216</v>
      </c>
      <c r="F493" s="89">
        <v>1.47918474</v>
      </c>
      <c r="G493" s="90">
        <v>2.0414954930000002</v>
      </c>
      <c r="H493" s="91">
        <v>2.3671370178209146</v>
      </c>
      <c r="I493" s="89">
        <v>1.9106927300000001</v>
      </c>
      <c r="J493" s="90">
        <v>2.6533251130000002</v>
      </c>
      <c r="K493" s="91">
        <v>6.0704946738081169</v>
      </c>
      <c r="L493" s="89">
        <v>2.0676969999999999E-2</v>
      </c>
      <c r="M493" s="90">
        <v>3.1281903999999999E-2</v>
      </c>
      <c r="N493" s="91">
        <v>4.3453339090181439E-2</v>
      </c>
      <c r="O493" s="89">
        <v>4.1330745187436679E-2</v>
      </c>
      <c r="P493" s="90">
        <v>4.7600131965552177E-2</v>
      </c>
      <c r="Q493" s="91">
        <v>6.8169021698201465E-2</v>
      </c>
      <c r="R493" s="89">
        <v>3.4852183890577509E-2</v>
      </c>
      <c r="S493" s="90">
        <v>5.7017323792637624E-2</v>
      </c>
      <c r="T493" s="91">
        <v>3.8890397610185465E-2</v>
      </c>
      <c r="U493" s="89">
        <v>8.5474326E-3</v>
      </c>
      <c r="V493" s="90">
        <v>1.3872640195000001E-2</v>
      </c>
      <c r="W493" s="91">
        <v>1.925241423299779E-2</v>
      </c>
      <c r="X493" s="89">
        <v>6.1563220000000003E-4</v>
      </c>
      <c r="Y493" s="90">
        <v>1.30911152E-3</v>
      </c>
      <c r="Z493" s="91">
        <v>1.4781313998626173E-3</v>
      </c>
      <c r="AA493" s="89">
        <v>6.3681972200000006E-2</v>
      </c>
      <c r="AB493" s="90">
        <v>9.4581033534999998E-2</v>
      </c>
      <c r="AC493" s="91">
        <v>0.10603959328423776</v>
      </c>
      <c r="AD493" s="89">
        <v>7.9312862999999997E-3</v>
      </c>
      <c r="AE493" s="90">
        <v>1.2123211545E-2</v>
      </c>
      <c r="AF493" s="91">
        <v>1.3379485723185904E-2</v>
      </c>
      <c r="AG493" s="89">
        <v>1.3500903999999999E-2</v>
      </c>
      <c r="AH493" s="90">
        <v>2.5715874534999999E-2</v>
      </c>
      <c r="AI493" s="91">
        <v>2.8229287608428247E-2</v>
      </c>
      <c r="AJ493" s="92">
        <v>0</v>
      </c>
      <c r="AK493" s="93">
        <v>0</v>
      </c>
      <c r="AL493" s="93">
        <v>0</v>
      </c>
    </row>
    <row r="494" spans="1:38" ht="13" x14ac:dyDescent="0.3">
      <c r="A494" s="71">
        <v>1987</v>
      </c>
      <c r="B494" s="718">
        <v>9</v>
      </c>
      <c r="C494" s="89">
        <v>17.291880190000001</v>
      </c>
      <c r="D494" s="90">
        <v>27.461734928999999</v>
      </c>
      <c r="E494" s="91">
        <v>27.724895538468264</v>
      </c>
      <c r="F494" s="89">
        <v>1.67078039</v>
      </c>
      <c r="G494" s="90">
        <v>2.3229764304999998</v>
      </c>
      <c r="H494" s="91">
        <v>2.3828523102237074</v>
      </c>
      <c r="I494" s="89">
        <v>1.9862533099999999</v>
      </c>
      <c r="J494" s="90">
        <v>2.6992692210000002</v>
      </c>
      <c r="K494" s="91">
        <v>6.0855149109867357</v>
      </c>
      <c r="L494" s="89">
        <v>2.0674000000000001E-2</v>
      </c>
      <c r="M494" s="90">
        <v>3.1281903999999999E-2</v>
      </c>
      <c r="N494" s="91">
        <v>4.3582908322496894E-2</v>
      </c>
      <c r="O494" s="89">
        <v>4.1330745187436679E-2</v>
      </c>
      <c r="P494" s="90">
        <v>4.7600131965552177E-2</v>
      </c>
      <c r="Q494" s="91">
        <v>6.9462368198275892E-2</v>
      </c>
      <c r="R494" s="89">
        <v>3.4852183890577509E-2</v>
      </c>
      <c r="S494" s="90">
        <v>5.7017323792637624E-2</v>
      </c>
      <c r="T494" s="91">
        <v>3.9680462695935115E-2</v>
      </c>
      <c r="U494" s="89">
        <v>9.0510187999999995E-3</v>
      </c>
      <c r="V494" s="90">
        <v>1.4819722755E-2</v>
      </c>
      <c r="W494" s="91">
        <v>1.934178247262159E-2</v>
      </c>
      <c r="X494" s="89">
        <v>6.5327899999999999E-4</v>
      </c>
      <c r="Y494" s="90">
        <v>1.3822200149999999E-3</v>
      </c>
      <c r="Z494" s="91">
        <v>1.4879471811727414E-3</v>
      </c>
      <c r="AA494" s="89">
        <v>6.8502157699999996E-2</v>
      </c>
      <c r="AB494" s="90">
        <v>0.101986568645</v>
      </c>
      <c r="AC494" s="91">
        <v>0.10644789335834569</v>
      </c>
      <c r="AD494" s="89">
        <v>8.5235206000000008E-3</v>
      </c>
      <c r="AE494" s="90">
        <v>1.3381247805E-2</v>
      </c>
      <c r="AF494" s="91">
        <v>1.3431501074469328E-2</v>
      </c>
      <c r="AG494" s="89">
        <v>1.41609102E-2</v>
      </c>
      <c r="AH494" s="90">
        <v>2.685125994E-2</v>
      </c>
      <c r="AI494" s="91">
        <v>2.8426238207817565E-2</v>
      </c>
      <c r="AJ494" s="92">
        <v>0</v>
      </c>
      <c r="AK494" s="93">
        <v>0</v>
      </c>
      <c r="AL494" s="93">
        <v>0</v>
      </c>
    </row>
    <row r="495" spans="1:38" ht="13" x14ac:dyDescent="0.3">
      <c r="A495" s="71">
        <v>1987</v>
      </c>
      <c r="B495" s="718">
        <v>10</v>
      </c>
      <c r="C495" s="89">
        <v>18.058777450000001</v>
      </c>
      <c r="D495" s="90">
        <v>28.770838395999998</v>
      </c>
      <c r="E495" s="91">
        <v>27.952728932913878</v>
      </c>
      <c r="F495" s="89">
        <v>1.89387047</v>
      </c>
      <c r="G495" s="90">
        <v>2.5949534600000002</v>
      </c>
      <c r="H495" s="91">
        <v>2.3998511058312486</v>
      </c>
      <c r="I495" s="89">
        <v>2.0765457299999999</v>
      </c>
      <c r="J495" s="90">
        <v>2.7623393035000001</v>
      </c>
      <c r="K495" s="91">
        <v>6.1044013675832449</v>
      </c>
      <c r="L495" s="89">
        <v>2.0674000000000001E-2</v>
      </c>
      <c r="M495" s="90">
        <v>3.1281903999999999E-2</v>
      </c>
      <c r="N495" s="91">
        <v>5.1877047629189835E-2</v>
      </c>
      <c r="O495" s="89">
        <v>4.1330745187436679E-2</v>
      </c>
      <c r="P495" s="90">
        <v>4.7600131965552177E-2</v>
      </c>
      <c r="Q495" s="91">
        <v>7.0469285362595155E-2</v>
      </c>
      <c r="R495" s="89">
        <v>3.4852183890577509E-2</v>
      </c>
      <c r="S495" s="90">
        <v>5.7017323792637624E-2</v>
      </c>
      <c r="T495" s="91">
        <v>4.0499575889673026E-2</v>
      </c>
      <c r="U495" s="89">
        <v>9.5829035999999996E-3</v>
      </c>
      <c r="V495" s="90">
        <v>1.5723938515000001E-2</v>
      </c>
      <c r="W495" s="91">
        <v>1.9441048112363926E-2</v>
      </c>
      <c r="X495" s="89">
        <v>6.9445330000000003E-4</v>
      </c>
      <c r="Y495" s="90">
        <v>1.4543562E-3</v>
      </c>
      <c r="Z495" s="91">
        <v>1.4985624117075931E-3</v>
      </c>
      <c r="AA495" s="89">
        <v>7.3867032499999999E-2</v>
      </c>
      <c r="AB495" s="90">
        <v>0.10941802738</v>
      </c>
      <c r="AC495" s="91">
        <v>0.10690938211803611</v>
      </c>
      <c r="AD495" s="89">
        <v>9.1513642999999992E-3</v>
      </c>
      <c r="AE495" s="90">
        <v>1.4642523960000001E-2</v>
      </c>
      <c r="AF495" s="91">
        <v>1.349030037441349E-2</v>
      </c>
      <c r="AG495" s="89">
        <v>1.48530526E-2</v>
      </c>
      <c r="AH495" s="90">
        <v>2.7870753565E-2</v>
      </c>
      <c r="AI495" s="91">
        <v>2.8638435132593915E-2</v>
      </c>
      <c r="AJ495" s="92">
        <v>0</v>
      </c>
      <c r="AK495" s="93">
        <v>0</v>
      </c>
      <c r="AL495" s="93">
        <v>0</v>
      </c>
    </row>
    <row r="496" spans="1:38" ht="13" x14ac:dyDescent="0.3">
      <c r="A496" s="71">
        <v>1987</v>
      </c>
      <c r="B496" s="718">
        <v>11</v>
      </c>
      <c r="C496" s="89">
        <v>18.789632959999999</v>
      </c>
      <c r="D496" s="90">
        <v>29.995016230499999</v>
      </c>
      <c r="E496" s="91">
        <v>39.033795586210658</v>
      </c>
      <c r="F496" s="89">
        <v>2.0977969299999999</v>
      </c>
      <c r="G496" s="90">
        <v>2.8514874094999998</v>
      </c>
      <c r="H496" s="91">
        <v>3.08047269439257</v>
      </c>
      <c r="I496" s="89">
        <v>2.1646218199999998</v>
      </c>
      <c r="J496" s="90">
        <v>2.8237778174999999</v>
      </c>
      <c r="K496" s="91">
        <v>6.8974528610569648</v>
      </c>
      <c r="L496" s="89">
        <v>2.0674000000000001E-2</v>
      </c>
      <c r="M496" s="90">
        <v>3.1281903999999999E-2</v>
      </c>
      <c r="N496" s="91">
        <v>6.0533016334808246E-2</v>
      </c>
      <c r="O496" s="89">
        <v>4.1330745187436679E-2</v>
      </c>
      <c r="P496" s="90">
        <v>4.7600131965552177E-2</v>
      </c>
      <c r="Q496" s="91">
        <v>0.10532859784717585</v>
      </c>
      <c r="R496" s="89">
        <v>3.4852183890577509E-2</v>
      </c>
      <c r="S496" s="90">
        <v>5.7017323792637624E-2</v>
      </c>
      <c r="T496" s="91">
        <v>7.2817382532953473E-2</v>
      </c>
      <c r="U496" s="89">
        <v>1.0100121199999999E-2</v>
      </c>
      <c r="V496" s="90">
        <v>1.6571966210000001E-2</v>
      </c>
      <c r="W496" s="91">
        <v>2.4960915291049282E-2</v>
      </c>
      <c r="X496" s="89">
        <v>7.3386420000000005E-4</v>
      </c>
      <c r="Y496" s="90">
        <v>1.5240330099999999E-3</v>
      </c>
      <c r="Z496" s="91">
        <v>1.9235640099417039E-3</v>
      </c>
      <c r="AA496" s="89">
        <v>7.89349362E-2</v>
      </c>
      <c r="AB496" s="90">
        <v>0.116329855575</v>
      </c>
      <c r="AC496" s="91">
        <v>0.13644728670547024</v>
      </c>
      <c r="AD496" s="89">
        <v>9.7767428999999996E-3</v>
      </c>
      <c r="AE496" s="90">
        <v>1.5890526589999999E-2</v>
      </c>
      <c r="AF496" s="91">
        <v>1.7229818386699562E-2</v>
      </c>
      <c r="AG496" s="89">
        <v>1.5514092599999999E-2</v>
      </c>
      <c r="AH496" s="90">
        <v>2.8748173405000001E-2</v>
      </c>
      <c r="AI496" s="91">
        <v>3.6730292298814533E-2</v>
      </c>
      <c r="AJ496" s="92">
        <v>0</v>
      </c>
      <c r="AK496" s="93">
        <v>0</v>
      </c>
      <c r="AL496" s="93">
        <v>0</v>
      </c>
    </row>
    <row r="497" spans="1:38" ht="13" x14ac:dyDescent="0.3">
      <c r="A497" s="71">
        <v>1987</v>
      </c>
      <c r="B497" s="718">
        <v>12</v>
      </c>
      <c r="C497" s="89">
        <v>19.57477162</v>
      </c>
      <c r="D497" s="90">
        <v>31.230897617499998</v>
      </c>
      <c r="E497" s="91">
        <v>39.729378002838303</v>
      </c>
      <c r="F497" s="89">
        <v>2.37308933</v>
      </c>
      <c r="G497" s="90">
        <v>3.1696916165000002</v>
      </c>
      <c r="H497" s="91">
        <v>3.1050031895326433</v>
      </c>
      <c r="I497" s="89">
        <v>2.2538321300000002</v>
      </c>
      <c r="J497" s="90">
        <v>2.8838781445000001</v>
      </c>
      <c r="K497" s="91">
        <v>6.9237489443905265</v>
      </c>
      <c r="L497" s="89">
        <v>2.0674000000000001E-2</v>
      </c>
      <c r="M497" s="90">
        <v>3.1281903999999999E-2</v>
      </c>
      <c r="N497" s="91">
        <v>6.1157078189285709E-2</v>
      </c>
      <c r="O497" s="89">
        <v>4.1330745187436679E-2</v>
      </c>
      <c r="P497" s="90">
        <v>4.7600131965552177E-2</v>
      </c>
      <c r="Q497" s="91">
        <v>0.10688555103416357</v>
      </c>
      <c r="R497" s="89">
        <v>3.4852183890577509E-2</v>
      </c>
      <c r="S497" s="90">
        <v>5.7017323792637624E-2</v>
      </c>
      <c r="T497" s="91">
        <v>7.5432250059359218E-2</v>
      </c>
      <c r="U497" s="89">
        <v>1.06129035E-2</v>
      </c>
      <c r="V497" s="90">
        <v>1.7371815865000001E-2</v>
      </c>
      <c r="W497" s="91">
        <v>2.5411865936776131E-2</v>
      </c>
      <c r="X497" s="89">
        <v>7.7364670000000003E-4</v>
      </c>
      <c r="Y497" s="90">
        <v>1.589889685E-3</v>
      </c>
      <c r="Z497" s="91">
        <v>1.9389075166834989E-3</v>
      </c>
      <c r="AA497" s="89">
        <v>8.4723618299999998E-2</v>
      </c>
      <c r="AB497" s="90">
        <v>0.12362323260999999</v>
      </c>
      <c r="AC497" s="91">
        <v>0.13501590499022351</v>
      </c>
      <c r="AD497" s="89">
        <v>1.04049968E-2</v>
      </c>
      <c r="AE497" s="90">
        <v>1.7124629839999999E-2</v>
      </c>
      <c r="AF497" s="91">
        <v>1.7554171722686824E-2</v>
      </c>
      <c r="AG497" s="89">
        <v>1.6156868099999999E-2</v>
      </c>
      <c r="AH497" s="90">
        <v>2.9505137814999999E-2</v>
      </c>
      <c r="AI497" s="91">
        <v>3.760103706313523E-2</v>
      </c>
      <c r="AJ497" s="92">
        <v>0</v>
      </c>
      <c r="AK497" s="93">
        <v>0</v>
      </c>
      <c r="AL497" s="93">
        <v>0</v>
      </c>
    </row>
    <row r="498" spans="1:38" ht="13" x14ac:dyDescent="0.3">
      <c r="A498" s="71">
        <v>1987</v>
      </c>
      <c r="B498" s="718">
        <v>13</v>
      </c>
      <c r="C498" s="89">
        <v>20.04284299</v>
      </c>
      <c r="D498" s="90">
        <v>32.117234877000001</v>
      </c>
      <c r="E498" s="91">
        <v>40.940823567329943</v>
      </c>
      <c r="F498" s="89">
        <v>2.65883856</v>
      </c>
      <c r="G498" s="90">
        <v>3.493495947</v>
      </c>
      <c r="H498" s="91">
        <v>3.1820425917511175</v>
      </c>
      <c r="I498" s="89">
        <v>2.32087873</v>
      </c>
      <c r="J498" s="90">
        <v>2.932866937</v>
      </c>
      <c r="K498" s="91">
        <v>7.0101318175597838</v>
      </c>
      <c r="L498" s="89">
        <v>1.957389E-2</v>
      </c>
      <c r="M498" s="90">
        <v>3.0068965499999999E-2</v>
      </c>
      <c r="N498" s="91">
        <v>6.2177929140107176E-2</v>
      </c>
      <c r="O498" s="89">
        <v>4.1330745187436679E-2</v>
      </c>
      <c r="P498" s="90">
        <v>4.7600131965552177E-2</v>
      </c>
      <c r="Q498" s="91">
        <v>0.11047711730299797</v>
      </c>
      <c r="R498" s="89">
        <v>3.4852183890577509E-2</v>
      </c>
      <c r="S498" s="90">
        <v>5.7017323792637624E-2</v>
      </c>
      <c r="T498" s="91">
        <v>7.9143237945282205E-2</v>
      </c>
      <c r="U498" s="89">
        <v>1.1067281300000001E-2</v>
      </c>
      <c r="V498" s="90">
        <v>1.8059642394999999E-2</v>
      </c>
      <c r="W498" s="91">
        <v>2.5997907001933825E-2</v>
      </c>
      <c r="X498" s="89">
        <v>8.0821899999999999E-4</v>
      </c>
      <c r="Y498" s="90">
        <v>1.645903425E-3</v>
      </c>
      <c r="Z498" s="91">
        <v>1.987008194988957E-3</v>
      </c>
      <c r="AA498" s="89">
        <v>9.0325720799999995E-2</v>
      </c>
      <c r="AB498" s="90">
        <v>0.13044477935000001</v>
      </c>
      <c r="AC498" s="91">
        <v>0.13802215051093192</v>
      </c>
      <c r="AD498" s="89">
        <v>1.0983534200000001E-2</v>
      </c>
      <c r="AE498" s="90">
        <v>1.8278048799999998E-2</v>
      </c>
      <c r="AF498" s="91">
        <v>1.7942607205883903E-2</v>
      </c>
      <c r="AG498" s="89">
        <v>1.6703054700000001E-2</v>
      </c>
      <c r="AH498" s="90">
        <v>3.0033259925E-2</v>
      </c>
      <c r="AI498" s="91">
        <v>3.8536324777292859E-2</v>
      </c>
      <c r="AJ498" s="92">
        <v>0</v>
      </c>
      <c r="AK498" s="93">
        <v>0</v>
      </c>
      <c r="AL498" s="93">
        <v>0</v>
      </c>
    </row>
    <row r="499" spans="1:38" ht="13" x14ac:dyDescent="0.3">
      <c r="A499" s="71">
        <v>1987</v>
      </c>
      <c r="B499" s="718">
        <v>14</v>
      </c>
      <c r="C499" s="89">
        <v>20.71532981</v>
      </c>
      <c r="D499" s="90">
        <v>33.307269523000002</v>
      </c>
      <c r="E499" s="91">
        <v>41.375240975243955</v>
      </c>
      <c r="F499" s="89">
        <v>2.9582857100000002</v>
      </c>
      <c r="G499" s="90">
        <v>3.8407915340000001</v>
      </c>
      <c r="H499" s="91">
        <v>3.2093680228876069</v>
      </c>
      <c r="I499" s="89">
        <v>2.4037773499999999</v>
      </c>
      <c r="J499" s="90">
        <v>2.9908279085</v>
      </c>
      <c r="K499" s="91">
        <v>7.0432101585338573</v>
      </c>
      <c r="L499" s="89">
        <v>1.953968E-2</v>
      </c>
      <c r="M499" s="90">
        <v>3.0067007999999999E-2</v>
      </c>
      <c r="N499" s="91">
        <v>6.2543530249513993E-2</v>
      </c>
      <c r="O499" s="89">
        <v>4.1330745187436679E-2</v>
      </c>
      <c r="P499" s="90">
        <v>4.7600131965552177E-2</v>
      </c>
      <c r="Q499" s="91">
        <v>0.11155784303840544</v>
      </c>
      <c r="R499" s="89">
        <v>3.4852183890577509E-2</v>
      </c>
      <c r="S499" s="90">
        <v>5.7017323792637624E-2</v>
      </c>
      <c r="T499" s="91">
        <v>8.0427330902995489E-2</v>
      </c>
      <c r="U499" s="89">
        <v>1.1561755599999999E-2</v>
      </c>
      <c r="V499" s="90">
        <v>1.8795622724999999E-2</v>
      </c>
      <c r="W499" s="91">
        <v>2.6171010974330219E-2</v>
      </c>
      <c r="X499" s="89">
        <v>8.4657999999999999E-4</v>
      </c>
      <c r="Y499" s="90">
        <v>1.7073388650000001E-3</v>
      </c>
      <c r="Z499" s="91">
        <v>2.004072223254993E-3</v>
      </c>
      <c r="AA499" s="89">
        <v>9.6284027499999994E-2</v>
      </c>
      <c r="AB499" s="90">
        <v>0.13769354410000001</v>
      </c>
      <c r="AC499" s="91">
        <v>0.13889766192887326</v>
      </c>
      <c r="AD499" s="89">
        <v>1.1609339999999999E-2</v>
      </c>
      <c r="AE499" s="90">
        <v>1.9498927624999999E-2</v>
      </c>
      <c r="AF499" s="91">
        <v>1.8052964928145392E-2</v>
      </c>
      <c r="AG499" s="89">
        <v>1.7302674899999999E-2</v>
      </c>
      <c r="AH499" s="90">
        <v>3.0623555550000001E-2</v>
      </c>
      <c r="AI499" s="91">
        <v>3.887258812075229E-2</v>
      </c>
      <c r="AJ499" s="92">
        <v>0</v>
      </c>
      <c r="AK499" s="93">
        <v>0</v>
      </c>
      <c r="AL499" s="93">
        <v>0</v>
      </c>
    </row>
    <row r="500" spans="1:38" ht="13" x14ac:dyDescent="0.3">
      <c r="A500" s="71">
        <v>1987</v>
      </c>
      <c r="B500" s="718">
        <v>15</v>
      </c>
      <c r="C500" s="89">
        <v>21.42124493</v>
      </c>
      <c r="D500" s="90">
        <v>34.655498819999998</v>
      </c>
      <c r="E500" s="91">
        <v>42.286681631780098</v>
      </c>
      <c r="F500" s="89">
        <v>3.2608852599999998</v>
      </c>
      <c r="G500" s="90">
        <v>4.2094165454999999</v>
      </c>
      <c r="H500" s="91">
        <v>3.2689241670463738</v>
      </c>
      <c r="I500" s="89">
        <v>2.4753989299999999</v>
      </c>
      <c r="J500" s="90">
        <v>3.0443815285000002</v>
      </c>
      <c r="K500" s="91">
        <v>7.1109754328383197</v>
      </c>
      <c r="L500" s="89">
        <v>1.8986880000000001E-2</v>
      </c>
      <c r="M500" s="90">
        <v>2.9467594E-2</v>
      </c>
      <c r="N500" s="91">
        <v>8.1646709584809365E-2</v>
      </c>
      <c r="O500" s="89">
        <v>4.1330745187436679E-2</v>
      </c>
      <c r="P500" s="90">
        <v>4.7600131965552177E-2</v>
      </c>
      <c r="Q500" s="91">
        <v>0.11102538353527559</v>
      </c>
      <c r="R500" s="89">
        <v>3.4852183890577509E-2</v>
      </c>
      <c r="S500" s="90">
        <v>5.7017323792637624E-2</v>
      </c>
      <c r="T500" s="91">
        <v>8.3042375324300949E-2</v>
      </c>
      <c r="U500" s="89">
        <v>1.2097759600000001E-2</v>
      </c>
      <c r="V500" s="90">
        <v>1.971385225E-2</v>
      </c>
      <c r="W500" s="91">
        <v>2.6497113047359563E-2</v>
      </c>
      <c r="X500" s="89">
        <v>8.8757379999999996E-4</v>
      </c>
      <c r="Y500" s="90">
        <v>1.77966988E-3</v>
      </c>
      <c r="Z500" s="91">
        <v>2.0412785501074029E-3</v>
      </c>
      <c r="AA500" s="89">
        <v>0.102497354</v>
      </c>
      <c r="AB500" s="90">
        <v>0.14621082874999999</v>
      </c>
      <c r="AC500" s="91">
        <v>0.14119143789694902</v>
      </c>
      <c r="AD500" s="89">
        <v>1.22824936E-2</v>
      </c>
      <c r="AE500" s="90">
        <v>2.094805663E-2</v>
      </c>
      <c r="AF500" s="91">
        <v>1.8374851542231188E-2</v>
      </c>
      <c r="AG500" s="89">
        <v>1.7955467999999999E-2</v>
      </c>
      <c r="AH500" s="90">
        <v>3.1435047335000001E-2</v>
      </c>
      <c r="AI500" s="91">
        <v>3.9574278726787482E-2</v>
      </c>
      <c r="AJ500" s="92">
        <v>0</v>
      </c>
      <c r="AK500" s="93">
        <v>0</v>
      </c>
      <c r="AL500" s="93">
        <v>0</v>
      </c>
    </row>
    <row r="501" spans="1:38" ht="13" x14ac:dyDescent="0.3">
      <c r="A501" s="71">
        <v>1987</v>
      </c>
      <c r="B501" s="718">
        <v>16</v>
      </c>
      <c r="C501" s="89">
        <v>22.104946080000001</v>
      </c>
      <c r="D501" s="90">
        <v>36.032146386999997</v>
      </c>
      <c r="E501" s="91">
        <v>42.560657547804169</v>
      </c>
      <c r="F501" s="89">
        <v>3.5528158799999998</v>
      </c>
      <c r="G501" s="90">
        <v>4.5783280865</v>
      </c>
      <c r="H501" s="91">
        <v>3.1639027947047698</v>
      </c>
      <c r="I501" s="89">
        <v>2.5440442600000002</v>
      </c>
      <c r="J501" s="90">
        <v>3.0982702610000001</v>
      </c>
      <c r="K501" s="91">
        <v>6.9052415278209711</v>
      </c>
      <c r="L501" s="89">
        <v>1.8452619999999999E-2</v>
      </c>
      <c r="M501" s="90">
        <v>2.8907474999999998E-2</v>
      </c>
      <c r="N501" s="91">
        <v>8.1370678303050573E-2</v>
      </c>
      <c r="O501" s="89">
        <v>4.1330745187436679E-2</v>
      </c>
      <c r="P501" s="90">
        <v>4.7600131965552177E-2</v>
      </c>
      <c r="Q501" s="91">
        <v>0.10905065917209497</v>
      </c>
      <c r="R501" s="89">
        <v>3.4852183890577509E-2</v>
      </c>
      <c r="S501" s="90">
        <v>5.7017323792637624E-2</v>
      </c>
      <c r="T501" s="91">
        <v>8.5647299852910266E-2</v>
      </c>
      <c r="U501" s="89">
        <v>1.26394322E-2</v>
      </c>
      <c r="V501" s="90">
        <v>2.0669916284999999E-2</v>
      </c>
      <c r="W501" s="91">
        <v>2.5684289976885901E-2</v>
      </c>
      <c r="X501" s="89">
        <v>9.2840730000000001E-4</v>
      </c>
      <c r="Y501" s="90">
        <v>1.855046965E-3</v>
      </c>
      <c r="Z501" s="91">
        <v>1.9757088884219372E-3</v>
      </c>
      <c r="AA501" s="89">
        <v>0.10862740329999999</v>
      </c>
      <c r="AB501" s="90">
        <v>0.15493102509500001</v>
      </c>
      <c r="AC501" s="91">
        <v>0.13619832611893254</v>
      </c>
      <c r="AD501" s="89">
        <v>1.29701261E-2</v>
      </c>
      <c r="AE501" s="90">
        <v>2.2467461485E-2</v>
      </c>
      <c r="AF501" s="91">
        <v>1.8614785038873722E-2</v>
      </c>
      <c r="AG501" s="89">
        <v>1.86096701E-2</v>
      </c>
      <c r="AH501" s="90">
        <v>3.2263861235000003E-2</v>
      </c>
      <c r="AI501" s="91">
        <v>3.9424018701407861E-2</v>
      </c>
      <c r="AJ501" s="92">
        <v>0</v>
      </c>
      <c r="AK501" s="93">
        <v>0</v>
      </c>
      <c r="AL501" s="93">
        <v>0</v>
      </c>
    </row>
    <row r="502" spans="1:38" ht="13" x14ac:dyDescent="0.3">
      <c r="A502" s="71">
        <v>1987</v>
      </c>
      <c r="B502" s="718">
        <v>17</v>
      </c>
      <c r="C502" s="89">
        <v>21.61822351</v>
      </c>
      <c r="D502" s="90">
        <v>35.861234805999999</v>
      </c>
      <c r="E502" s="91">
        <v>42.927240526528784</v>
      </c>
      <c r="F502" s="89">
        <v>3.7944521199999999</v>
      </c>
      <c r="G502" s="90">
        <v>4.8715037604999996</v>
      </c>
      <c r="H502" s="91">
        <v>3.0623884369549805</v>
      </c>
      <c r="I502" s="89">
        <v>2.5406904099999998</v>
      </c>
      <c r="J502" s="90">
        <v>3.1104283260000001</v>
      </c>
      <c r="K502" s="91">
        <v>6.6994153556145291</v>
      </c>
      <c r="L502" s="89">
        <v>1.4625590000000001E-2</v>
      </c>
      <c r="M502" s="90">
        <v>2.4864495E-2</v>
      </c>
      <c r="N502" s="91">
        <v>8.1252943793285029E-2</v>
      </c>
      <c r="O502" s="89">
        <v>4.1330745187436679E-2</v>
      </c>
      <c r="P502" s="90">
        <v>4.7600131965552177E-2</v>
      </c>
      <c r="Q502" s="91">
        <v>0.10762574036532499</v>
      </c>
      <c r="R502" s="89">
        <v>3.4852183890577509E-2</v>
      </c>
      <c r="S502" s="90">
        <v>5.7017323792637624E-2</v>
      </c>
      <c r="T502" s="91">
        <v>8.8776176476497257E-2</v>
      </c>
      <c r="U502" s="89">
        <v>1.29750118E-2</v>
      </c>
      <c r="V502" s="90">
        <v>2.1449667665000002E-2</v>
      </c>
      <c r="W502" s="91">
        <v>2.4866421640145377E-2</v>
      </c>
      <c r="X502" s="89">
        <v>9.5447499999999998E-4</v>
      </c>
      <c r="Y502" s="90">
        <v>1.9016671200000001E-3</v>
      </c>
      <c r="Z502" s="91">
        <v>1.9122874095560819E-3</v>
      </c>
      <c r="AA502" s="89">
        <v>0.11318651809999999</v>
      </c>
      <c r="AB502" s="90">
        <v>0.162582235735</v>
      </c>
      <c r="AC502" s="91">
        <v>0.1316575202270055</v>
      </c>
      <c r="AD502" s="89">
        <v>1.34502652E-2</v>
      </c>
      <c r="AE502" s="90">
        <v>2.3845765410000001E-2</v>
      </c>
      <c r="AF502" s="91">
        <v>1.8890856207205667E-2</v>
      </c>
      <c r="AG502" s="89">
        <v>1.89559202E-2</v>
      </c>
      <c r="AH502" s="90">
        <v>3.2692338985E-2</v>
      </c>
      <c r="AI502" s="91">
        <v>3.9101039357634128E-2</v>
      </c>
      <c r="AJ502" s="92">
        <v>0</v>
      </c>
      <c r="AK502" s="93">
        <v>0</v>
      </c>
      <c r="AL502" s="93">
        <v>0</v>
      </c>
    </row>
    <row r="503" spans="1:38" ht="13" x14ac:dyDescent="0.3">
      <c r="A503" s="71">
        <v>1987</v>
      </c>
      <c r="B503" s="718">
        <v>18</v>
      </c>
      <c r="C503" s="89">
        <v>21.95416213</v>
      </c>
      <c r="D503" s="90">
        <v>36.968378399499997</v>
      </c>
      <c r="E503" s="91">
        <v>43.674412229344718</v>
      </c>
      <c r="F503" s="89">
        <v>4.0398798400000002</v>
      </c>
      <c r="G503" s="90">
        <v>5.2143233254999997</v>
      </c>
      <c r="H503" s="91">
        <v>3.0707550999396194</v>
      </c>
      <c r="I503" s="89">
        <v>2.5906085700000001</v>
      </c>
      <c r="J503" s="90">
        <v>3.1555722175000001</v>
      </c>
      <c r="K503" s="91">
        <v>6.7371473390815027</v>
      </c>
      <c r="L503" s="89">
        <v>1.3825509999999999E-2</v>
      </c>
      <c r="M503" s="90">
        <v>2.39954995E-2</v>
      </c>
      <c r="N503" s="91">
        <v>8.225906449308458E-2</v>
      </c>
      <c r="O503" s="89">
        <v>4.1330745187436679E-2</v>
      </c>
      <c r="P503" s="90">
        <v>4.7600131965552177E-2</v>
      </c>
      <c r="Q503" s="91">
        <v>0.10871938507935862</v>
      </c>
      <c r="R503" s="89">
        <v>3.4852183890577509E-2</v>
      </c>
      <c r="S503" s="90">
        <v>5.7017323792637624E-2</v>
      </c>
      <c r="T503" s="91">
        <v>9.221275872387022E-2</v>
      </c>
      <c r="U503" s="89">
        <v>1.3614613899999999E-2</v>
      </c>
      <c r="V503" s="90">
        <v>2.2884349700000001E-2</v>
      </c>
      <c r="W503" s="91">
        <v>2.6369876331625578E-2</v>
      </c>
      <c r="X503" s="89">
        <v>1.0015994000000001E-3</v>
      </c>
      <c r="Y503" s="90">
        <v>2.0057988300000002E-3</v>
      </c>
      <c r="Z503" s="91">
        <v>1.9175308822378064E-3</v>
      </c>
      <c r="AA503" s="89">
        <v>0.11954047900000001</v>
      </c>
      <c r="AB503" s="90">
        <v>0.17423900442500001</v>
      </c>
      <c r="AC503" s="91">
        <v>0.1297125115158197</v>
      </c>
      <c r="AD503" s="89">
        <v>1.4250189E-2</v>
      </c>
      <c r="AE503" s="90">
        <v>2.5987447564999999E-2</v>
      </c>
      <c r="AF503" s="91">
        <v>1.8702377272732149E-2</v>
      </c>
      <c r="AG503" s="89">
        <v>1.9740535300000001E-2</v>
      </c>
      <c r="AH503" s="90">
        <v>3.4070615339999999E-2</v>
      </c>
      <c r="AI503" s="91">
        <v>3.9483280209520882E-2</v>
      </c>
      <c r="AJ503" s="92">
        <v>0</v>
      </c>
      <c r="AK503" s="93">
        <v>0</v>
      </c>
      <c r="AL503" s="93">
        <v>0</v>
      </c>
    </row>
    <row r="504" spans="1:38" ht="13" x14ac:dyDescent="0.3">
      <c r="A504" s="71">
        <v>1987</v>
      </c>
      <c r="B504" s="718">
        <v>19</v>
      </c>
      <c r="C504" s="89">
        <v>21.25259445</v>
      </c>
      <c r="D504" s="90">
        <v>36.741028117500001</v>
      </c>
      <c r="E504" s="91">
        <v>44.34714483881833</v>
      </c>
      <c r="F504" s="89">
        <v>4.2334148200000001</v>
      </c>
      <c r="G504" s="90">
        <v>5.4815483389999997</v>
      </c>
      <c r="H504" s="91">
        <v>3.0616560566421915</v>
      </c>
      <c r="I504" s="89">
        <v>2.6038265599999999</v>
      </c>
      <c r="J504" s="90">
        <v>3.1711877030000002</v>
      </c>
      <c r="K504" s="91">
        <v>6.6175703774188639</v>
      </c>
      <c r="L504" s="89">
        <v>1.220122E-2</v>
      </c>
      <c r="M504" s="90">
        <v>2.2235040500000001E-2</v>
      </c>
      <c r="N504" s="91">
        <v>8.2772092028950903E-2</v>
      </c>
      <c r="O504" s="89">
        <v>4.1330745187436679E-2</v>
      </c>
      <c r="P504" s="90">
        <v>4.7600131965552177E-2</v>
      </c>
      <c r="Q504" s="91">
        <v>0.11035935385909679</v>
      </c>
      <c r="R504" s="89">
        <v>3.4852183890577509E-2</v>
      </c>
      <c r="S504" s="90">
        <v>5.7017323792637624E-2</v>
      </c>
      <c r="T504" s="91">
        <v>9.5237413279228619E-2</v>
      </c>
      <c r="U504" s="89">
        <v>1.38081197E-2</v>
      </c>
      <c r="V504" s="90">
        <v>2.343825758E-2</v>
      </c>
      <c r="W504" s="91">
        <v>2.518388488682707E-2</v>
      </c>
      <c r="X504" s="89">
        <v>1.0171658000000001E-3</v>
      </c>
      <c r="Y504" s="90">
        <v>2.0316334949999999E-3</v>
      </c>
      <c r="Z504" s="91">
        <v>1.9118300314825312E-3</v>
      </c>
      <c r="AA504" s="89">
        <v>0.12270607560000001</v>
      </c>
      <c r="AB504" s="90">
        <v>0.18025567252499999</v>
      </c>
      <c r="AC504" s="91">
        <v>0.12947772314307593</v>
      </c>
      <c r="AD504" s="89">
        <v>1.4586774199999999E-2</v>
      </c>
      <c r="AE504" s="90">
        <v>2.71505007E-2</v>
      </c>
      <c r="AF504" s="91">
        <v>1.8209920442792755E-2</v>
      </c>
      <c r="AG504" s="89">
        <v>1.9874884700000001E-2</v>
      </c>
      <c r="AH504" s="90">
        <v>3.4105456899999997E-2</v>
      </c>
      <c r="AI504" s="91">
        <v>3.9479788622426536E-2</v>
      </c>
      <c r="AJ504" s="92">
        <v>0</v>
      </c>
      <c r="AK504" s="93">
        <v>0</v>
      </c>
      <c r="AL504" s="93">
        <v>0</v>
      </c>
    </row>
    <row r="505" spans="1:38" ht="13" x14ac:dyDescent="0.3">
      <c r="A505" s="71">
        <v>1987</v>
      </c>
      <c r="B505" s="718">
        <v>20</v>
      </c>
      <c r="C505" s="89">
        <v>21.440870319999998</v>
      </c>
      <c r="D505" s="90">
        <v>37.576192342500001</v>
      </c>
      <c r="E505" s="91">
        <v>44.379715380294073</v>
      </c>
      <c r="F505" s="89">
        <v>4.4317212599999998</v>
      </c>
      <c r="G505" s="90">
        <v>5.8324115589999996</v>
      </c>
      <c r="H505" s="91">
        <v>3.1800080743666341</v>
      </c>
      <c r="I505" s="89">
        <v>2.67240659</v>
      </c>
      <c r="J505" s="90">
        <v>3.2329759469999999</v>
      </c>
      <c r="K505" s="91">
        <v>6.8171855540991162</v>
      </c>
      <c r="L505" s="89">
        <v>1.220122E-2</v>
      </c>
      <c r="M505" s="90">
        <v>2.2235040500000001E-2</v>
      </c>
      <c r="N505" s="91">
        <v>0.10933590819614594</v>
      </c>
      <c r="O505" s="89">
        <v>4.1330745187436679E-2</v>
      </c>
      <c r="P505" s="90">
        <v>4.7600131965552177E-2</v>
      </c>
      <c r="Q505" s="91">
        <v>9.8496493835135174E-2</v>
      </c>
      <c r="R505" s="89">
        <v>3.4852183890577509E-2</v>
      </c>
      <c r="S505" s="90">
        <v>5.7017323792637624E-2</v>
      </c>
      <c r="T505" s="91">
        <v>9.9456165637900745E-2</v>
      </c>
      <c r="U505" s="89">
        <v>2.09900513E-2</v>
      </c>
      <c r="V505" s="90">
        <v>3.6234851290000002E-2</v>
      </c>
      <c r="W505" s="91">
        <v>3.2927585300529638E-2</v>
      </c>
      <c r="X505" s="89">
        <v>1.0658986E-3</v>
      </c>
      <c r="Y505" s="90">
        <v>2.1368601E-3</v>
      </c>
      <c r="Z505" s="91">
        <v>1.985762623928643E-3</v>
      </c>
      <c r="AA505" s="89">
        <v>0.126218147</v>
      </c>
      <c r="AB505" s="90">
        <v>0.18597625179499999</v>
      </c>
      <c r="AC505" s="91">
        <v>0.12454122204680039</v>
      </c>
      <c r="AD505" s="89">
        <v>1.51900113E-2</v>
      </c>
      <c r="AE505" s="90">
        <v>2.881706916E-2</v>
      </c>
      <c r="AF505" s="91">
        <v>1.8351468383700775E-2</v>
      </c>
      <c r="AG505" s="89">
        <v>1.9441577200000001E-2</v>
      </c>
      <c r="AH505" s="90">
        <v>3.259436122E-2</v>
      </c>
      <c r="AI505" s="91">
        <v>4.1884192623464801E-2</v>
      </c>
      <c r="AJ505" s="92">
        <v>0</v>
      </c>
      <c r="AK505" s="93">
        <v>0</v>
      </c>
      <c r="AL505" s="93">
        <v>0</v>
      </c>
    </row>
    <row r="506" spans="1:38" ht="13" x14ac:dyDescent="0.3">
      <c r="A506" s="71">
        <v>1987</v>
      </c>
      <c r="B506" s="718">
        <v>21</v>
      </c>
      <c r="C506" s="89">
        <v>22.093329019999999</v>
      </c>
      <c r="D506" s="90">
        <v>39.461790905999997</v>
      </c>
      <c r="E506" s="91">
        <v>43.956762112892527</v>
      </c>
      <c r="F506" s="89">
        <v>4.6394854099999998</v>
      </c>
      <c r="G506" s="90">
        <v>6.2112504949999998</v>
      </c>
      <c r="H506" s="91">
        <v>3.1981239465208731</v>
      </c>
      <c r="I506" s="89">
        <v>2.7358641700000002</v>
      </c>
      <c r="J506" s="90">
        <v>3.2935924564999999</v>
      </c>
      <c r="K506" s="91">
        <v>6.8715616050732375</v>
      </c>
      <c r="L506" s="89">
        <v>1.2101209999999999E-2</v>
      </c>
      <c r="M506" s="90">
        <v>2.2146123E-2</v>
      </c>
      <c r="N506" s="91">
        <v>0.10991319553728653</v>
      </c>
      <c r="O506" s="89">
        <v>4.1330745187436679E-2</v>
      </c>
      <c r="P506" s="90">
        <v>4.7600131965552177E-2</v>
      </c>
      <c r="Q506" s="91">
        <v>9.879544499941896E-2</v>
      </c>
      <c r="R506" s="89">
        <v>3.4852183890577509E-2</v>
      </c>
      <c r="S506" s="90">
        <v>5.7017323792637624E-2</v>
      </c>
      <c r="T506" s="91">
        <v>0.10075327741978256</v>
      </c>
      <c r="U506" s="89">
        <v>2.1879891700000001E-2</v>
      </c>
      <c r="V506" s="90">
        <v>3.8289267420000002E-2</v>
      </c>
      <c r="W506" s="91">
        <v>3.5941865984522807E-2</v>
      </c>
      <c r="X506" s="89">
        <v>1.1113403E-3</v>
      </c>
      <c r="Y506" s="90">
        <v>2.2421598249999998E-3</v>
      </c>
      <c r="Z506" s="91">
        <v>1.9970740720367522E-3</v>
      </c>
      <c r="AA506" s="89">
        <v>0.131633836</v>
      </c>
      <c r="AB506" s="90">
        <v>0.19650395718499999</v>
      </c>
      <c r="AC506" s="91">
        <v>0.11897232967744731</v>
      </c>
      <c r="AD506" s="89">
        <v>1.5953912800000001E-2</v>
      </c>
      <c r="AE506" s="90">
        <v>3.0896308439999999E-2</v>
      </c>
      <c r="AF506" s="91">
        <v>1.8213509741642382E-2</v>
      </c>
      <c r="AG506" s="89">
        <v>2.0117336900000001E-2</v>
      </c>
      <c r="AH506" s="90">
        <v>3.3714178009999998E-2</v>
      </c>
      <c r="AI506" s="91">
        <v>4.2813402640587445E-2</v>
      </c>
      <c r="AJ506" s="92">
        <v>0</v>
      </c>
      <c r="AK506" s="93">
        <v>0</v>
      </c>
      <c r="AL506" s="93">
        <v>0</v>
      </c>
    </row>
    <row r="507" spans="1:38" ht="13" x14ac:dyDescent="0.3">
      <c r="A507" s="71">
        <v>1987</v>
      </c>
      <c r="B507" s="718">
        <v>22</v>
      </c>
      <c r="C507" s="89">
        <v>22.880146199999999</v>
      </c>
      <c r="D507" s="90">
        <v>41.683435557499998</v>
      </c>
      <c r="E507" s="91">
        <v>43.668490695078134</v>
      </c>
      <c r="F507" s="89">
        <v>4.84420597</v>
      </c>
      <c r="G507" s="90">
        <v>6.6185527909999999</v>
      </c>
      <c r="H507" s="91">
        <v>3.2247738537876791</v>
      </c>
      <c r="I507" s="89">
        <v>2.8031147199999999</v>
      </c>
      <c r="J507" s="90">
        <v>3.3615550475</v>
      </c>
      <c r="K507" s="91">
        <v>6.9441553344351528</v>
      </c>
      <c r="L507" s="89">
        <v>1.2101209999999999E-2</v>
      </c>
      <c r="M507" s="90">
        <v>2.2146123E-2</v>
      </c>
      <c r="N507" s="91">
        <v>0.10958062958236164</v>
      </c>
      <c r="O507" s="89">
        <v>4.1330745187436679E-2</v>
      </c>
      <c r="P507" s="90">
        <v>4.7600131965552177E-2</v>
      </c>
      <c r="Q507" s="91">
        <v>9.8689634212443186E-2</v>
      </c>
      <c r="R507" s="89">
        <v>3.4852183890577509E-2</v>
      </c>
      <c r="S507" s="90">
        <v>5.7017323792637624E-2</v>
      </c>
      <c r="T507" s="91">
        <v>9.9911258527530591E-2</v>
      </c>
      <c r="U507" s="89">
        <v>2.2848252199999999E-2</v>
      </c>
      <c r="V507" s="90">
        <v>4.0594480194999998E-2</v>
      </c>
      <c r="W507" s="91">
        <v>3.8626965920307649E-2</v>
      </c>
      <c r="X507" s="89">
        <v>1.1610729000000001E-3</v>
      </c>
      <c r="Y507" s="90">
        <v>2.3617592899999999E-3</v>
      </c>
      <c r="Z507" s="91">
        <v>2.0137131896910787E-3</v>
      </c>
      <c r="AA507" s="89">
        <v>0.13729854250000001</v>
      </c>
      <c r="AB507" s="90">
        <v>0.20811234803000001</v>
      </c>
      <c r="AC507" s="91">
        <v>0.12167792056630221</v>
      </c>
      <c r="AD507" s="89">
        <v>1.6781326199999998E-2</v>
      </c>
      <c r="AE507" s="90">
        <v>3.3197117625000001E-2</v>
      </c>
      <c r="AF507" s="91">
        <v>1.8080300838536543E-2</v>
      </c>
      <c r="AG507" s="89">
        <v>2.0859410299999999E-2</v>
      </c>
      <c r="AH507" s="90">
        <v>3.5021967780000003E-2</v>
      </c>
      <c r="AI507" s="91">
        <v>4.2609384230035539E-2</v>
      </c>
      <c r="AJ507" s="92">
        <v>0</v>
      </c>
      <c r="AK507" s="93">
        <v>0</v>
      </c>
      <c r="AL507" s="93">
        <v>0</v>
      </c>
    </row>
    <row r="508" spans="1:38" ht="13" x14ac:dyDescent="0.3">
      <c r="A508" s="71">
        <v>1987</v>
      </c>
      <c r="B508" s="718">
        <v>23</v>
      </c>
      <c r="C508" s="89">
        <v>23.679481989999999</v>
      </c>
      <c r="D508" s="90">
        <v>44.099314855999999</v>
      </c>
      <c r="E508" s="91">
        <v>44.239466944394337</v>
      </c>
      <c r="F508" s="89">
        <v>5.0456475699999999</v>
      </c>
      <c r="G508" s="90">
        <v>7.0473518505000001</v>
      </c>
      <c r="H508" s="91">
        <v>3.2385199244329503</v>
      </c>
      <c r="I508" s="89">
        <v>2.8700022500000002</v>
      </c>
      <c r="J508" s="90">
        <v>3.433878183</v>
      </c>
      <c r="K508" s="91">
        <v>6.9537870947012284</v>
      </c>
      <c r="L508" s="89">
        <v>1.2101209999999999E-2</v>
      </c>
      <c r="M508" s="90">
        <v>2.2146123E-2</v>
      </c>
      <c r="N508" s="91">
        <v>0.11048398647952437</v>
      </c>
      <c r="O508" s="89">
        <v>4.1330745187436679E-2</v>
      </c>
      <c r="P508" s="90">
        <v>4.7600131965552177E-2</v>
      </c>
      <c r="Q508" s="91">
        <v>9.9878885535374454E-2</v>
      </c>
      <c r="R508" s="89">
        <v>3.4852183890577509E-2</v>
      </c>
      <c r="S508" s="90">
        <v>5.7017323792637624E-2</v>
      </c>
      <c r="T508" s="91">
        <v>0.10226030190820969</v>
      </c>
      <c r="U508" s="89">
        <v>2.3844196000000002E-2</v>
      </c>
      <c r="V508" s="90">
        <v>4.3035102875000002E-2</v>
      </c>
      <c r="W508" s="91">
        <v>3.870085757801707E-2</v>
      </c>
      <c r="X508" s="89">
        <v>1.2123329000000001E-3</v>
      </c>
      <c r="Y508" s="90">
        <v>2.487651645E-3</v>
      </c>
      <c r="Z508" s="91">
        <v>2.0222966761144624E-3</v>
      </c>
      <c r="AA508" s="89">
        <v>0.14302592410000001</v>
      </c>
      <c r="AB508" s="90">
        <v>0.22052456196</v>
      </c>
      <c r="AC508" s="91">
        <v>0.11105978344747665</v>
      </c>
      <c r="AD508" s="89">
        <v>1.76350612E-2</v>
      </c>
      <c r="AE508" s="90">
        <v>3.5554188974999998E-2</v>
      </c>
      <c r="AF508" s="91">
        <v>1.8126331394371375E-2</v>
      </c>
      <c r="AG508" s="89">
        <v>2.1620726E-2</v>
      </c>
      <c r="AH508" s="90">
        <v>3.6515624495000003E-2</v>
      </c>
      <c r="AI508" s="91">
        <v>4.2856082913888718E-2</v>
      </c>
      <c r="AJ508" s="92">
        <v>0</v>
      </c>
      <c r="AK508" s="93">
        <v>0</v>
      </c>
      <c r="AL508" s="93">
        <v>0</v>
      </c>
    </row>
    <row r="509" spans="1:38" ht="13" x14ac:dyDescent="0.3">
      <c r="A509" s="71">
        <v>1987</v>
      </c>
      <c r="B509" s="718">
        <v>24</v>
      </c>
      <c r="C509" s="89">
        <v>25.421922080000002</v>
      </c>
      <c r="D509" s="90">
        <v>46.542629474500004</v>
      </c>
      <c r="E509" s="91">
        <v>44.135565845560009</v>
      </c>
      <c r="F509" s="89">
        <v>5.2783087000000002</v>
      </c>
      <c r="G509" s="90">
        <v>7.4724916945000004</v>
      </c>
      <c r="H509" s="91">
        <v>3.2632992914213532</v>
      </c>
      <c r="I509" s="89">
        <v>2.99641578</v>
      </c>
      <c r="J509" s="90">
        <v>3.6833848494999999</v>
      </c>
      <c r="K509" s="91">
        <v>7.0140315520264211</v>
      </c>
      <c r="L509" s="89">
        <v>1.2101209999999999E-2</v>
      </c>
      <c r="M509" s="90">
        <v>2.2146123E-2</v>
      </c>
      <c r="N509" s="91">
        <v>0.11078730112127996</v>
      </c>
      <c r="O509" s="89">
        <v>4.1330745187436679E-2</v>
      </c>
      <c r="P509" s="90">
        <v>4.7600131965552177E-2</v>
      </c>
      <c r="Q509" s="91">
        <v>0.10038738749745661</v>
      </c>
      <c r="R509" s="89">
        <v>3.4852183890577509E-2</v>
      </c>
      <c r="S509" s="90">
        <v>5.7017323792637624E-2</v>
      </c>
      <c r="T509" s="91">
        <v>0.10291506877380979</v>
      </c>
      <c r="U509" s="89">
        <v>2.5061941599999998E-2</v>
      </c>
      <c r="V509" s="90">
        <v>4.5806544239999997E-2</v>
      </c>
      <c r="W509" s="91">
        <v>4.0974989932158958E-2</v>
      </c>
      <c r="X509" s="89">
        <v>1.2747186E-3</v>
      </c>
      <c r="Y509" s="90">
        <v>2.6565478799999999E-3</v>
      </c>
      <c r="Z509" s="91">
        <v>2.0377710246360183E-3</v>
      </c>
      <c r="AA509" s="89">
        <v>0.1497083797</v>
      </c>
      <c r="AB509" s="90">
        <v>0.23429728820000001</v>
      </c>
      <c r="AC509" s="91">
        <v>0.10987962010523185</v>
      </c>
      <c r="AD509" s="89">
        <v>1.86584565E-2</v>
      </c>
      <c r="AE509" s="90">
        <v>3.8099294440000001E-2</v>
      </c>
      <c r="AF509" s="91">
        <v>1.8012958169001572E-2</v>
      </c>
      <c r="AG509" s="89">
        <v>2.2574034900000001E-2</v>
      </c>
      <c r="AH509" s="90">
        <v>3.8540302489999997E-2</v>
      </c>
      <c r="AI509" s="91">
        <v>4.3246409340324983E-2</v>
      </c>
      <c r="AJ509" s="92">
        <v>0</v>
      </c>
      <c r="AK509" s="93">
        <v>0</v>
      </c>
      <c r="AL509" s="93">
        <v>0</v>
      </c>
    </row>
    <row r="510" spans="1:38" ht="13" x14ac:dyDescent="0.3">
      <c r="A510" s="71">
        <v>1987</v>
      </c>
      <c r="B510" s="718">
        <v>25</v>
      </c>
      <c r="C510" s="89">
        <v>25.421922080000002</v>
      </c>
      <c r="D510" s="90">
        <v>46.542629474500004</v>
      </c>
      <c r="E510" s="91">
        <v>44.47232433013793</v>
      </c>
      <c r="F510" s="89">
        <v>5.2783087000000002</v>
      </c>
      <c r="G510" s="90">
        <v>7.4724916945000004</v>
      </c>
      <c r="H510" s="91">
        <v>3.2866897968790827</v>
      </c>
      <c r="I510" s="89">
        <v>2.99641578</v>
      </c>
      <c r="J510" s="90">
        <v>3.6833848494999999</v>
      </c>
      <c r="K510" s="91">
        <v>7.043122816134801</v>
      </c>
      <c r="L510" s="89">
        <v>1.2101209999999999E-2</v>
      </c>
      <c r="M510" s="90">
        <v>2.2146123E-2</v>
      </c>
      <c r="N510" s="91">
        <v>0.11131715660111495</v>
      </c>
      <c r="O510" s="89">
        <v>4.1330745187436679E-2</v>
      </c>
      <c r="P510" s="90">
        <v>4.7600131965552177E-2</v>
      </c>
      <c r="Q510" s="91">
        <v>0.10145555857126122</v>
      </c>
      <c r="R510" s="89">
        <v>3.4852183890577509E-2</v>
      </c>
      <c r="S510" s="90">
        <v>5.7017323792637624E-2</v>
      </c>
      <c r="T510" s="91">
        <v>0.10405928752263655</v>
      </c>
      <c r="U510" s="89">
        <v>2.5061941599999998E-2</v>
      </c>
      <c r="V510" s="90">
        <v>4.5806544239999997E-2</v>
      </c>
      <c r="W510" s="91">
        <v>4.1486681761462425E-2</v>
      </c>
      <c r="X510" s="89">
        <v>1.2747186E-3</v>
      </c>
      <c r="Y510" s="90">
        <v>2.6565478799999999E-3</v>
      </c>
      <c r="Z510" s="91">
        <v>2.052355182308794E-3</v>
      </c>
      <c r="AA510" s="89">
        <v>0.1497083797</v>
      </c>
      <c r="AB510" s="90">
        <v>0.23429728820000001</v>
      </c>
      <c r="AC510" s="91">
        <v>0.11022473996107861</v>
      </c>
      <c r="AD510" s="89">
        <v>1.86584565E-2</v>
      </c>
      <c r="AE510" s="90">
        <v>3.8099294440000001E-2</v>
      </c>
      <c r="AF510" s="91">
        <v>1.8061423355526924E-2</v>
      </c>
      <c r="AG510" s="89">
        <v>2.2574034900000001E-2</v>
      </c>
      <c r="AH510" s="90">
        <v>3.8540302489999997E-2</v>
      </c>
      <c r="AI510" s="91">
        <v>4.3556039175893978E-2</v>
      </c>
      <c r="AJ510" s="92">
        <v>0</v>
      </c>
      <c r="AK510" s="93">
        <v>0</v>
      </c>
      <c r="AL510" s="93">
        <v>0</v>
      </c>
    </row>
    <row r="511" spans="1:38" ht="13" x14ac:dyDescent="0.3">
      <c r="A511" s="71">
        <v>1987</v>
      </c>
      <c r="B511" s="718">
        <v>26</v>
      </c>
      <c r="C511" s="89">
        <v>25.421922080000002</v>
      </c>
      <c r="D511" s="90">
        <v>46.542629474500004</v>
      </c>
      <c r="E511" s="91">
        <v>44.707079045784859</v>
      </c>
      <c r="F511" s="89">
        <v>5.2783087000000002</v>
      </c>
      <c r="G511" s="90">
        <v>7.4724916945000004</v>
      </c>
      <c r="H511" s="91">
        <v>3.3014504697174973</v>
      </c>
      <c r="I511" s="89">
        <v>2.99641578</v>
      </c>
      <c r="J511" s="90">
        <v>3.6833848494999999</v>
      </c>
      <c r="K511" s="91">
        <v>7.0599369282491136</v>
      </c>
      <c r="L511" s="89">
        <v>1.2101209999999999E-2</v>
      </c>
      <c r="M511" s="90">
        <v>2.2146123E-2</v>
      </c>
      <c r="N511" s="91">
        <v>0.11164996418338861</v>
      </c>
      <c r="O511" s="89">
        <v>4.1330745187436679E-2</v>
      </c>
      <c r="P511" s="90">
        <v>4.7600131965552177E-2</v>
      </c>
      <c r="Q511" s="91">
        <v>0.10209542221388662</v>
      </c>
      <c r="R511" s="89">
        <v>3.4852183890577509E-2</v>
      </c>
      <c r="S511" s="90">
        <v>5.7017323792637624E-2</v>
      </c>
      <c r="T511" s="91">
        <v>0.10477802489110839</v>
      </c>
      <c r="U511" s="89">
        <v>2.5061941599999998E-2</v>
      </c>
      <c r="V511" s="90">
        <v>4.5806544239999997E-2</v>
      </c>
      <c r="W511" s="91">
        <v>4.17549911683033E-2</v>
      </c>
      <c r="X511" s="89">
        <v>1.2747186E-3</v>
      </c>
      <c r="Y511" s="90">
        <v>2.6565478799999999E-3</v>
      </c>
      <c r="Z511" s="91">
        <v>2.0615648898767202E-3</v>
      </c>
      <c r="AA511" s="89">
        <v>0.1497083797</v>
      </c>
      <c r="AB511" s="90">
        <v>0.23429728820000001</v>
      </c>
      <c r="AC511" s="91">
        <v>0.11070165100941676</v>
      </c>
      <c r="AD511" s="89">
        <v>1.86584565E-2</v>
      </c>
      <c r="AE511" s="90">
        <v>3.8099294440000001E-2</v>
      </c>
      <c r="AF511" s="91">
        <v>1.8138387648501269E-2</v>
      </c>
      <c r="AG511" s="89">
        <v>2.2574034900000001E-2</v>
      </c>
      <c r="AH511" s="90">
        <v>3.8540302489999997E-2</v>
      </c>
      <c r="AI511" s="91">
        <v>4.3762871253177175E-2</v>
      </c>
      <c r="AJ511" s="92">
        <v>0</v>
      </c>
      <c r="AK511" s="93">
        <v>0</v>
      </c>
      <c r="AL511" s="93">
        <v>0</v>
      </c>
    </row>
    <row r="512" spans="1:38" ht="13" x14ac:dyDescent="0.3">
      <c r="A512" s="71">
        <v>1987</v>
      </c>
      <c r="B512" s="718">
        <v>27</v>
      </c>
      <c r="C512" s="89">
        <v>25.421922080000002</v>
      </c>
      <c r="D512" s="90">
        <v>46.542629474500004</v>
      </c>
      <c r="E512" s="91">
        <v>44.892662375893742</v>
      </c>
      <c r="F512" s="89">
        <v>5.2783087000000002</v>
      </c>
      <c r="G512" s="90">
        <v>7.4724916945000004</v>
      </c>
      <c r="H512" s="91">
        <v>3.3136092358055866</v>
      </c>
      <c r="I512" s="89">
        <v>2.99641578</v>
      </c>
      <c r="J512" s="90">
        <v>3.6833848494999999</v>
      </c>
      <c r="K512" s="91">
        <v>7.0743832187445603</v>
      </c>
      <c r="L512" s="89">
        <v>1.2101209999999999E-2</v>
      </c>
      <c r="M512" s="90">
        <v>2.2146123E-2</v>
      </c>
      <c r="N512" s="91">
        <v>0.11192484635535892</v>
      </c>
      <c r="O512" s="89">
        <v>4.1330745187436679E-2</v>
      </c>
      <c r="P512" s="90">
        <v>4.7600131965552177E-2</v>
      </c>
      <c r="Q512" s="91">
        <v>0.1026358517784953</v>
      </c>
      <c r="R512" s="89">
        <v>3.4852183890577509E-2</v>
      </c>
      <c r="S512" s="90">
        <v>5.7017323792637624E-2</v>
      </c>
      <c r="T512" s="91">
        <v>0.10537175665946094</v>
      </c>
      <c r="U512" s="89">
        <v>2.5061941599999998E-2</v>
      </c>
      <c r="V512" s="90">
        <v>4.5806544239999997E-2</v>
      </c>
      <c r="W512" s="91">
        <v>4.2026651578683072E-2</v>
      </c>
      <c r="X512" s="89">
        <v>1.2747186E-3</v>
      </c>
      <c r="Y512" s="90">
        <v>2.6565478799999999E-3</v>
      </c>
      <c r="Z512" s="91">
        <v>2.0691511128335636E-3</v>
      </c>
      <c r="AA512" s="89">
        <v>0.1497083797</v>
      </c>
      <c r="AB512" s="90">
        <v>0.23429728820000001</v>
      </c>
      <c r="AC512" s="91">
        <v>0.11108656140071541</v>
      </c>
      <c r="AD512" s="89">
        <v>1.86584565E-2</v>
      </c>
      <c r="AE512" s="90">
        <v>3.8099294440000001E-2</v>
      </c>
      <c r="AF512" s="91">
        <v>1.8199783478395518E-2</v>
      </c>
      <c r="AG512" s="89">
        <v>2.2574034900000001E-2</v>
      </c>
      <c r="AH512" s="90">
        <v>3.8540302489999997E-2</v>
      </c>
      <c r="AI512" s="91">
        <v>4.3940777273192524E-2</v>
      </c>
      <c r="AJ512" s="92">
        <v>0</v>
      </c>
      <c r="AK512" s="93">
        <v>0</v>
      </c>
      <c r="AL512" s="93">
        <v>0</v>
      </c>
    </row>
    <row r="513" spans="1:38" ht="13" x14ac:dyDescent="0.3">
      <c r="A513" s="71">
        <v>1987</v>
      </c>
      <c r="B513" s="718">
        <v>28</v>
      </c>
      <c r="C513" s="89">
        <v>25.421922080000002</v>
      </c>
      <c r="D513" s="90">
        <v>46.542629474500004</v>
      </c>
      <c r="E513" s="91">
        <v>45.048426629736348</v>
      </c>
      <c r="F513" s="89">
        <v>5.2783087000000002</v>
      </c>
      <c r="G513" s="90">
        <v>7.4724916945000004</v>
      </c>
      <c r="H513" s="91">
        <v>3.3246726212101327</v>
      </c>
      <c r="I513" s="89">
        <v>2.99641578</v>
      </c>
      <c r="J513" s="90">
        <v>3.6833848494999999</v>
      </c>
      <c r="K513" s="91">
        <v>7.088502013671012</v>
      </c>
      <c r="L513" s="89">
        <v>1.2101209999999999E-2</v>
      </c>
      <c r="M513" s="90">
        <v>2.2146123E-2</v>
      </c>
      <c r="N513" s="91">
        <v>0.11217655920796445</v>
      </c>
      <c r="O513" s="89">
        <v>4.1330745187436679E-2</v>
      </c>
      <c r="P513" s="90">
        <v>4.7600131965552177E-2</v>
      </c>
      <c r="Q513" s="91">
        <v>0.10314940337079503</v>
      </c>
      <c r="R513" s="89">
        <v>3.4852183890577509E-2</v>
      </c>
      <c r="S513" s="90">
        <v>5.7017323792637624E-2</v>
      </c>
      <c r="T513" s="91">
        <v>0.10591545141129403</v>
      </c>
      <c r="U513" s="89">
        <v>2.5061941599999998E-2</v>
      </c>
      <c r="V513" s="90">
        <v>4.5806544239999997E-2</v>
      </c>
      <c r="W513" s="91">
        <v>4.2356326069816957E-2</v>
      </c>
      <c r="X513" s="89">
        <v>1.2747186E-3</v>
      </c>
      <c r="Y513" s="90">
        <v>2.6565478799999999E-3</v>
      </c>
      <c r="Z513" s="91">
        <v>2.0760426723002027E-3</v>
      </c>
      <c r="AA513" s="89">
        <v>0.1497083797</v>
      </c>
      <c r="AB513" s="90">
        <v>0.23429728820000001</v>
      </c>
      <c r="AC513" s="91">
        <v>0.11142267028306133</v>
      </c>
      <c r="AD513" s="89">
        <v>1.86584565E-2</v>
      </c>
      <c r="AE513" s="90">
        <v>3.8099294440000001E-2</v>
      </c>
      <c r="AF513" s="91">
        <v>1.8252339179066848E-2</v>
      </c>
      <c r="AG513" s="89">
        <v>2.2574034900000001E-2</v>
      </c>
      <c r="AH513" s="90">
        <v>3.8540302489999997E-2</v>
      </c>
      <c r="AI513" s="91">
        <v>4.411487782738692E-2</v>
      </c>
      <c r="AJ513" s="92">
        <v>0</v>
      </c>
      <c r="AK513" s="93">
        <v>0</v>
      </c>
      <c r="AL513" s="93">
        <v>0</v>
      </c>
    </row>
    <row r="514" spans="1:38" ht="13" x14ac:dyDescent="0.3">
      <c r="A514" s="71">
        <v>1987</v>
      </c>
      <c r="B514" s="718">
        <v>29</v>
      </c>
      <c r="C514" s="89">
        <v>25.421922080000002</v>
      </c>
      <c r="D514" s="90">
        <v>46.542629474500004</v>
      </c>
      <c r="E514" s="91">
        <v>45.19594803307475</v>
      </c>
      <c r="F514" s="89">
        <v>5.2783087000000002</v>
      </c>
      <c r="G514" s="90">
        <v>7.4724916945000004</v>
      </c>
      <c r="H514" s="91">
        <v>3.3350274434344991</v>
      </c>
      <c r="I514" s="89">
        <v>2.99641578</v>
      </c>
      <c r="J514" s="90">
        <v>3.6833848494999999</v>
      </c>
      <c r="K514" s="91">
        <v>7.1014284749685448</v>
      </c>
      <c r="L514" s="89">
        <v>1.2101209999999999E-2</v>
      </c>
      <c r="M514" s="90">
        <v>2.2146123E-2</v>
      </c>
      <c r="N514" s="91">
        <v>0.11241013831676262</v>
      </c>
      <c r="O514" s="89">
        <v>4.1330745187436679E-2</v>
      </c>
      <c r="P514" s="90">
        <v>4.7600131965552177E-2</v>
      </c>
      <c r="Q514" s="91">
        <v>0.10362356973215907</v>
      </c>
      <c r="R514" s="89">
        <v>3.4852183890577509E-2</v>
      </c>
      <c r="S514" s="90">
        <v>5.7017323792637624E-2</v>
      </c>
      <c r="T514" s="91">
        <v>0.10641969145479133</v>
      </c>
      <c r="U514" s="89">
        <v>2.5061941599999998E-2</v>
      </c>
      <c r="V514" s="90">
        <v>4.5806544239999997E-2</v>
      </c>
      <c r="W514" s="91">
        <v>4.2644640423055442E-2</v>
      </c>
      <c r="X514" s="89">
        <v>1.2747186E-3</v>
      </c>
      <c r="Y514" s="90">
        <v>2.6565478799999999E-3</v>
      </c>
      <c r="Z514" s="91">
        <v>2.082503549009978E-3</v>
      </c>
      <c r="AA514" s="89">
        <v>0.1497083797</v>
      </c>
      <c r="AB514" s="90">
        <v>0.23429728820000001</v>
      </c>
      <c r="AC514" s="91">
        <v>0.11174131666588173</v>
      </c>
      <c r="AD514" s="89">
        <v>1.86584565E-2</v>
      </c>
      <c r="AE514" s="90">
        <v>3.8099294440000001E-2</v>
      </c>
      <c r="AF514" s="91">
        <v>1.8302468496228963E-2</v>
      </c>
      <c r="AG514" s="89">
        <v>2.2574034900000001E-2</v>
      </c>
      <c r="AH514" s="90">
        <v>3.8540302489999997E-2</v>
      </c>
      <c r="AI514" s="91">
        <v>4.4274957781919221E-2</v>
      </c>
      <c r="AJ514" s="92">
        <v>0</v>
      </c>
      <c r="AK514" s="93">
        <v>0</v>
      </c>
      <c r="AL514" s="93">
        <v>0</v>
      </c>
    </row>
    <row r="515" spans="1:38" ht="13" x14ac:dyDescent="0.3">
      <c r="A515" s="71">
        <v>1987</v>
      </c>
      <c r="B515" s="718">
        <v>30</v>
      </c>
      <c r="C515" s="89">
        <v>22.396713352480003</v>
      </c>
      <c r="D515" s="90">
        <v>41.004056567034503</v>
      </c>
      <c r="E515" s="91">
        <v>43.745102822787821</v>
      </c>
      <c r="F515" s="89">
        <v>4.7188079778000001</v>
      </c>
      <c r="G515" s="90">
        <v>6.6804075748830005</v>
      </c>
      <c r="H515" s="91">
        <v>3.209236649579791</v>
      </c>
      <c r="I515" s="89">
        <v>2.3072401506000002</v>
      </c>
      <c r="J515" s="90">
        <v>2.8362063341149999</v>
      </c>
      <c r="K515" s="91">
        <v>6.9928070707322529</v>
      </c>
      <c r="L515" s="89">
        <v>1.2101209999999999E-2</v>
      </c>
      <c r="M515" s="90">
        <v>2.2146123E-2</v>
      </c>
      <c r="N515" s="91">
        <v>0.11223219345787647</v>
      </c>
      <c r="O515" s="89">
        <v>3.0667412929078017E-2</v>
      </c>
      <c r="P515" s="90">
        <v>3.5319297918439713E-2</v>
      </c>
      <c r="Q515" s="91">
        <v>0.10193042637454454</v>
      </c>
      <c r="R515" s="89">
        <v>3.1157852398176294E-2</v>
      </c>
      <c r="S515" s="90">
        <v>5.0973487470618035E-2</v>
      </c>
      <c r="T515" s="91">
        <v>0.10688113699878544</v>
      </c>
      <c r="U515" s="89">
        <v>2.2405375790400001E-2</v>
      </c>
      <c r="V515" s="90">
        <v>4.0951050550559996E-2</v>
      </c>
      <c r="W515" s="91">
        <v>4.4037136412564654E-2</v>
      </c>
      <c r="X515" s="89">
        <v>1.1395984284000001E-3</v>
      </c>
      <c r="Y515" s="90">
        <v>2.3749538047199998E-3</v>
      </c>
      <c r="Z515" s="91">
        <v>2.0039502352463563E-3</v>
      </c>
      <c r="AA515" s="89">
        <v>0.13383929145180001</v>
      </c>
      <c r="AB515" s="90">
        <v>0.20946177565080001</v>
      </c>
      <c r="AC515" s="91">
        <v>0.10445395033631891</v>
      </c>
      <c r="AD515" s="89">
        <v>1.6680660111000001E-2</v>
      </c>
      <c r="AE515" s="90">
        <v>3.4060769229360001E-2</v>
      </c>
      <c r="AF515" s="91">
        <v>1.7347163314707911E-2</v>
      </c>
      <c r="AG515" s="89">
        <v>2.0181187200600002E-2</v>
      </c>
      <c r="AH515" s="90">
        <v>3.4455030426059997E-2</v>
      </c>
      <c r="AI515" s="91">
        <v>4.3683099322308565E-2</v>
      </c>
      <c r="AJ515" s="92">
        <v>0</v>
      </c>
      <c r="AK515" s="93">
        <v>0</v>
      </c>
      <c r="AL515" s="93">
        <v>0</v>
      </c>
    </row>
    <row r="516" spans="1:38" ht="13" x14ac:dyDescent="0.3">
      <c r="A516" s="71">
        <v>1987</v>
      </c>
      <c r="B516" s="718">
        <v>31</v>
      </c>
      <c r="C516" s="89">
        <v>22.396713352480003</v>
      </c>
      <c r="D516" s="90">
        <v>41.004056567034503</v>
      </c>
      <c r="E516" s="91">
        <v>43.745102822787821</v>
      </c>
      <c r="F516" s="89">
        <v>4.7188079778000001</v>
      </c>
      <c r="G516" s="90">
        <v>6.6804075748830005</v>
      </c>
      <c r="H516" s="91">
        <v>3.209236649579791</v>
      </c>
      <c r="I516" s="89">
        <v>2.3072401506000002</v>
      </c>
      <c r="J516" s="90">
        <v>2.8362063341149999</v>
      </c>
      <c r="K516" s="91">
        <v>6.9928070707322529</v>
      </c>
      <c r="L516" s="89">
        <v>1.2101209999999999E-2</v>
      </c>
      <c r="M516" s="90">
        <v>2.2146123E-2</v>
      </c>
      <c r="N516" s="91">
        <v>0.11223219345787647</v>
      </c>
      <c r="O516" s="89">
        <v>3.0667412929078017E-2</v>
      </c>
      <c r="P516" s="90">
        <v>3.5319297918439713E-2</v>
      </c>
      <c r="Q516" s="91">
        <v>0.10193042637454454</v>
      </c>
      <c r="R516" s="89">
        <v>3.1157852398176294E-2</v>
      </c>
      <c r="S516" s="90">
        <v>5.0973487470618035E-2</v>
      </c>
      <c r="T516" s="91">
        <v>0.10688113699878544</v>
      </c>
      <c r="U516" s="89">
        <v>2.2405375790400001E-2</v>
      </c>
      <c r="V516" s="90">
        <v>4.0951050550559996E-2</v>
      </c>
      <c r="W516" s="91">
        <v>4.4037136412564654E-2</v>
      </c>
      <c r="X516" s="89">
        <v>1.1395984284000001E-3</v>
      </c>
      <c r="Y516" s="90">
        <v>2.3749538047199998E-3</v>
      </c>
      <c r="Z516" s="91">
        <v>2.0039502352463563E-3</v>
      </c>
      <c r="AA516" s="89">
        <v>0.13383929145180001</v>
      </c>
      <c r="AB516" s="90">
        <v>0.20946177565080001</v>
      </c>
      <c r="AC516" s="91">
        <v>0.10445395033631891</v>
      </c>
      <c r="AD516" s="89">
        <v>1.6680660111000001E-2</v>
      </c>
      <c r="AE516" s="90">
        <v>3.4060769229360001E-2</v>
      </c>
      <c r="AF516" s="91">
        <v>1.7347163314707911E-2</v>
      </c>
      <c r="AG516" s="89">
        <v>2.0181187200600002E-2</v>
      </c>
      <c r="AH516" s="90">
        <v>3.4455030426059997E-2</v>
      </c>
      <c r="AI516" s="91">
        <v>4.3683099322308565E-2</v>
      </c>
      <c r="AJ516" s="94">
        <v>0</v>
      </c>
      <c r="AK516" s="95">
        <v>0</v>
      </c>
      <c r="AL516" s="95">
        <v>0</v>
      </c>
    </row>
    <row r="517" spans="1:38" ht="13" x14ac:dyDescent="0.3">
      <c r="A517" s="71">
        <v>1987</v>
      </c>
      <c r="B517" s="718">
        <v>32</v>
      </c>
      <c r="C517" s="89">
        <v>22.396713352480003</v>
      </c>
      <c r="D517" s="90">
        <v>41.004056567034503</v>
      </c>
      <c r="E517" s="91">
        <v>43.745102822787821</v>
      </c>
      <c r="F517" s="89">
        <v>4.7188079778000001</v>
      </c>
      <c r="G517" s="90">
        <v>6.6804075748830005</v>
      </c>
      <c r="H517" s="91">
        <v>3.209236649579791</v>
      </c>
      <c r="I517" s="89">
        <v>2.3072401506000002</v>
      </c>
      <c r="J517" s="90">
        <v>2.8362063341149999</v>
      </c>
      <c r="K517" s="91">
        <v>6.9928070707322529</v>
      </c>
      <c r="L517" s="89">
        <v>1.2101209999999999E-2</v>
      </c>
      <c r="M517" s="90">
        <v>2.2146123E-2</v>
      </c>
      <c r="N517" s="91">
        <v>0.11223219345787647</v>
      </c>
      <c r="O517" s="89">
        <v>3.0667412929078017E-2</v>
      </c>
      <c r="P517" s="90">
        <v>3.5319297918439713E-2</v>
      </c>
      <c r="Q517" s="91">
        <v>0.10193042637454454</v>
      </c>
      <c r="R517" s="89">
        <v>3.1157852398176294E-2</v>
      </c>
      <c r="S517" s="90">
        <v>5.0973487470618035E-2</v>
      </c>
      <c r="T517" s="91">
        <v>0.10688113699878544</v>
      </c>
      <c r="U517" s="89">
        <v>2.2405375790400001E-2</v>
      </c>
      <c r="V517" s="90">
        <v>4.0951050550559996E-2</v>
      </c>
      <c r="W517" s="91">
        <v>4.4037136412564654E-2</v>
      </c>
      <c r="X517" s="89">
        <v>1.1395984284000001E-3</v>
      </c>
      <c r="Y517" s="90">
        <v>2.3749538047199998E-3</v>
      </c>
      <c r="Z517" s="91">
        <v>2.0039502352463563E-3</v>
      </c>
      <c r="AA517" s="89">
        <v>0.13383929145180001</v>
      </c>
      <c r="AB517" s="90">
        <v>0.20946177565080001</v>
      </c>
      <c r="AC517" s="91">
        <v>0.10445395033631891</v>
      </c>
      <c r="AD517" s="89">
        <v>1.6680660111000001E-2</v>
      </c>
      <c r="AE517" s="90">
        <v>3.4060769229360001E-2</v>
      </c>
      <c r="AF517" s="91">
        <v>1.7347163314707911E-2</v>
      </c>
      <c r="AG517" s="89">
        <v>2.0181187200600002E-2</v>
      </c>
      <c r="AH517" s="90">
        <v>3.4455030426059997E-2</v>
      </c>
      <c r="AI517" s="91">
        <v>4.3683099322308565E-2</v>
      </c>
      <c r="AJ517" s="94">
        <v>0</v>
      </c>
      <c r="AK517" s="95">
        <v>0</v>
      </c>
      <c r="AL517" s="95">
        <v>0</v>
      </c>
    </row>
    <row r="518" spans="1:38" ht="13" x14ac:dyDescent="0.3">
      <c r="A518" s="71">
        <v>1987</v>
      </c>
      <c r="B518" s="718">
        <v>33</v>
      </c>
      <c r="C518" s="89">
        <v>22.396713352480003</v>
      </c>
      <c r="D518" s="90">
        <v>41.004056567034503</v>
      </c>
      <c r="E518" s="91">
        <v>43.745102822787821</v>
      </c>
      <c r="F518" s="89">
        <v>4.7188079778000001</v>
      </c>
      <c r="G518" s="90">
        <v>6.6804075748830005</v>
      </c>
      <c r="H518" s="91">
        <v>3.209236649579791</v>
      </c>
      <c r="I518" s="89">
        <v>2.3072401506000002</v>
      </c>
      <c r="J518" s="90">
        <v>2.8362063341149999</v>
      </c>
      <c r="K518" s="91">
        <v>6.9928070707322529</v>
      </c>
      <c r="L518" s="89">
        <v>1.2101209999999999E-2</v>
      </c>
      <c r="M518" s="90">
        <v>2.2146123E-2</v>
      </c>
      <c r="N518" s="91">
        <v>0.11223219345787647</v>
      </c>
      <c r="O518" s="89">
        <v>3.0667412929078017E-2</v>
      </c>
      <c r="P518" s="90">
        <v>3.5319297918439713E-2</v>
      </c>
      <c r="Q518" s="91">
        <v>0.10193042637454454</v>
      </c>
      <c r="R518" s="89">
        <v>3.1157852398176294E-2</v>
      </c>
      <c r="S518" s="90">
        <v>5.0973487470618035E-2</v>
      </c>
      <c r="T518" s="91">
        <v>0.10688113699878544</v>
      </c>
      <c r="U518" s="89">
        <v>2.2405375790400001E-2</v>
      </c>
      <c r="V518" s="90">
        <v>4.0951050550559996E-2</v>
      </c>
      <c r="W518" s="91">
        <v>4.4037136412564654E-2</v>
      </c>
      <c r="X518" s="89">
        <v>1.1395984284000001E-3</v>
      </c>
      <c r="Y518" s="90">
        <v>2.3749538047199998E-3</v>
      </c>
      <c r="Z518" s="91">
        <v>2.0039502352463563E-3</v>
      </c>
      <c r="AA518" s="89">
        <v>0.13383929145180001</v>
      </c>
      <c r="AB518" s="90">
        <v>0.20946177565080001</v>
      </c>
      <c r="AC518" s="91">
        <v>0.10445395033631891</v>
      </c>
      <c r="AD518" s="89">
        <v>1.6680660111000001E-2</v>
      </c>
      <c r="AE518" s="90">
        <v>3.4060769229360001E-2</v>
      </c>
      <c r="AF518" s="91">
        <v>1.7347163314707911E-2</v>
      </c>
      <c r="AG518" s="89">
        <v>2.0181187200600002E-2</v>
      </c>
      <c r="AH518" s="90">
        <v>3.4455030426059997E-2</v>
      </c>
      <c r="AI518" s="91">
        <v>4.3683099322308565E-2</v>
      </c>
      <c r="AJ518" s="94">
        <v>0</v>
      </c>
      <c r="AK518" s="95">
        <v>0</v>
      </c>
      <c r="AL518" s="95">
        <v>0</v>
      </c>
    </row>
    <row r="519" spans="1:38" ht="13" x14ac:dyDescent="0.3">
      <c r="A519" s="71">
        <v>1987</v>
      </c>
      <c r="B519" s="718">
        <v>34</v>
      </c>
      <c r="C519" s="89">
        <v>22.396713352480003</v>
      </c>
      <c r="D519" s="90">
        <v>41.004056567034503</v>
      </c>
      <c r="E519" s="91">
        <v>43.745102822787821</v>
      </c>
      <c r="F519" s="89">
        <v>4.7188079778000001</v>
      </c>
      <c r="G519" s="90">
        <v>6.6804075748830005</v>
      </c>
      <c r="H519" s="91">
        <v>3.209236649579791</v>
      </c>
      <c r="I519" s="89">
        <v>2.3072401506000002</v>
      </c>
      <c r="J519" s="90">
        <v>2.8362063341149999</v>
      </c>
      <c r="K519" s="91">
        <v>6.9928070707322529</v>
      </c>
      <c r="L519" s="89">
        <v>1.2101209999999999E-2</v>
      </c>
      <c r="M519" s="90">
        <v>2.2146123E-2</v>
      </c>
      <c r="N519" s="91">
        <v>0.11223219345787647</v>
      </c>
      <c r="O519" s="89">
        <v>3.0667412929078017E-2</v>
      </c>
      <c r="P519" s="90">
        <v>3.5319297918439713E-2</v>
      </c>
      <c r="Q519" s="91">
        <v>0.10193042637454454</v>
      </c>
      <c r="R519" s="89">
        <v>3.1157852398176294E-2</v>
      </c>
      <c r="S519" s="90">
        <v>5.0973487470618035E-2</v>
      </c>
      <c r="T519" s="91">
        <v>0.10688113699878544</v>
      </c>
      <c r="U519" s="89">
        <v>2.2405375790400001E-2</v>
      </c>
      <c r="V519" s="90">
        <v>4.0951050550559996E-2</v>
      </c>
      <c r="W519" s="91">
        <v>4.4037136412564654E-2</v>
      </c>
      <c r="X519" s="89">
        <v>1.1395984284000001E-3</v>
      </c>
      <c r="Y519" s="90">
        <v>2.3749538047199998E-3</v>
      </c>
      <c r="Z519" s="91">
        <v>2.0039502352463563E-3</v>
      </c>
      <c r="AA519" s="89">
        <v>0.13383929145180001</v>
      </c>
      <c r="AB519" s="90">
        <v>0.20946177565080001</v>
      </c>
      <c r="AC519" s="91">
        <v>0.10445395033631891</v>
      </c>
      <c r="AD519" s="89">
        <v>1.6680660111000001E-2</v>
      </c>
      <c r="AE519" s="90">
        <v>3.4060769229360001E-2</v>
      </c>
      <c r="AF519" s="91">
        <v>1.7347163314707911E-2</v>
      </c>
      <c r="AG519" s="89">
        <v>2.0181187200600002E-2</v>
      </c>
      <c r="AH519" s="90">
        <v>3.4455030426059997E-2</v>
      </c>
      <c r="AI519" s="91">
        <v>4.3683099322308565E-2</v>
      </c>
      <c r="AJ519" s="94">
        <v>0</v>
      </c>
      <c r="AK519" s="95">
        <v>0</v>
      </c>
      <c r="AL519" s="95">
        <v>0</v>
      </c>
    </row>
    <row r="520" spans="1:38" ht="13" x14ac:dyDescent="0.3">
      <c r="A520" s="71">
        <v>1987</v>
      </c>
      <c r="B520" s="718">
        <v>35</v>
      </c>
      <c r="C520" s="89">
        <v>22.396713352480003</v>
      </c>
      <c r="D520" s="90">
        <v>41.004056567034503</v>
      </c>
      <c r="E520" s="91">
        <v>43.745102822787821</v>
      </c>
      <c r="F520" s="89">
        <v>4.7188079778000001</v>
      </c>
      <c r="G520" s="90">
        <v>6.6804075748830005</v>
      </c>
      <c r="H520" s="91">
        <v>3.209236649579791</v>
      </c>
      <c r="I520" s="89">
        <v>2.3072401506000002</v>
      </c>
      <c r="J520" s="90">
        <v>2.8362063341149999</v>
      </c>
      <c r="K520" s="91">
        <v>6.9928070707322529</v>
      </c>
      <c r="L520" s="89">
        <v>1.2101209999999999E-2</v>
      </c>
      <c r="M520" s="90">
        <v>2.2146123E-2</v>
      </c>
      <c r="N520" s="91">
        <v>0.11223219345787647</v>
      </c>
      <c r="O520" s="89">
        <v>3.0667412929078017E-2</v>
      </c>
      <c r="P520" s="90">
        <v>3.5319297918439713E-2</v>
      </c>
      <c r="Q520" s="91">
        <v>0.10193042637454454</v>
      </c>
      <c r="R520" s="89">
        <v>3.1157852398176294E-2</v>
      </c>
      <c r="S520" s="90">
        <v>5.0973487470618035E-2</v>
      </c>
      <c r="T520" s="91">
        <v>0.10688113699878544</v>
      </c>
      <c r="U520" s="89">
        <v>2.2405375790400001E-2</v>
      </c>
      <c r="V520" s="90">
        <v>4.0951050550559996E-2</v>
      </c>
      <c r="W520" s="91">
        <v>4.4037136412564654E-2</v>
      </c>
      <c r="X520" s="89">
        <v>1.1395984284000001E-3</v>
      </c>
      <c r="Y520" s="90">
        <v>2.3749538047199998E-3</v>
      </c>
      <c r="Z520" s="91">
        <v>2.0039502352463563E-3</v>
      </c>
      <c r="AA520" s="89">
        <v>0.13383929145180001</v>
      </c>
      <c r="AB520" s="90">
        <v>0.20946177565080001</v>
      </c>
      <c r="AC520" s="91">
        <v>0.10445395033631891</v>
      </c>
      <c r="AD520" s="89">
        <v>1.6680660111000001E-2</v>
      </c>
      <c r="AE520" s="90">
        <v>3.4060769229360001E-2</v>
      </c>
      <c r="AF520" s="91">
        <v>1.7347163314707911E-2</v>
      </c>
      <c r="AG520" s="89">
        <v>2.0181187200600002E-2</v>
      </c>
      <c r="AH520" s="90">
        <v>3.4455030426059997E-2</v>
      </c>
      <c r="AI520" s="91">
        <v>4.3683099322308565E-2</v>
      </c>
      <c r="AJ520" s="94">
        <v>0</v>
      </c>
      <c r="AK520" s="95">
        <v>0</v>
      </c>
      <c r="AL520" s="95">
        <v>0</v>
      </c>
    </row>
    <row r="521" spans="1:38" ht="13" x14ac:dyDescent="0.3">
      <c r="A521" s="71">
        <v>1987</v>
      </c>
      <c r="B521" s="718">
        <v>36</v>
      </c>
      <c r="C521" s="89">
        <v>22.396713352480003</v>
      </c>
      <c r="D521" s="90">
        <v>41.004056567034503</v>
      </c>
      <c r="E521" s="91">
        <v>43.745102822787821</v>
      </c>
      <c r="F521" s="89">
        <v>4.7188079778000001</v>
      </c>
      <c r="G521" s="90">
        <v>6.6804075748830005</v>
      </c>
      <c r="H521" s="91">
        <v>3.209236649579791</v>
      </c>
      <c r="I521" s="89">
        <v>2.3072401506000002</v>
      </c>
      <c r="J521" s="90">
        <v>2.8362063341149999</v>
      </c>
      <c r="K521" s="91">
        <v>6.9928070707322529</v>
      </c>
      <c r="L521" s="89">
        <v>1.2101209999999999E-2</v>
      </c>
      <c r="M521" s="90">
        <v>2.2146123E-2</v>
      </c>
      <c r="N521" s="91">
        <v>0.11223219345787647</v>
      </c>
      <c r="O521" s="89">
        <v>3.0667412929078017E-2</v>
      </c>
      <c r="P521" s="90">
        <v>3.5319297918439713E-2</v>
      </c>
      <c r="Q521" s="91">
        <v>0.10193042637454454</v>
      </c>
      <c r="R521" s="89">
        <v>3.1157852398176294E-2</v>
      </c>
      <c r="S521" s="90">
        <v>5.0973487470618035E-2</v>
      </c>
      <c r="T521" s="91">
        <v>0.10688113699878544</v>
      </c>
      <c r="U521" s="89">
        <v>2.2405375790400001E-2</v>
      </c>
      <c r="V521" s="90">
        <v>4.0951050550559996E-2</v>
      </c>
      <c r="W521" s="91">
        <v>4.4037136412564654E-2</v>
      </c>
      <c r="X521" s="89">
        <v>1.1395984284000001E-3</v>
      </c>
      <c r="Y521" s="90">
        <v>2.3749538047199998E-3</v>
      </c>
      <c r="Z521" s="91">
        <v>2.0039502352463563E-3</v>
      </c>
      <c r="AA521" s="89">
        <v>0.13383929145180001</v>
      </c>
      <c r="AB521" s="90">
        <v>0.20946177565080001</v>
      </c>
      <c r="AC521" s="91">
        <v>0.10445395033631891</v>
      </c>
      <c r="AD521" s="89">
        <v>1.6680660111000001E-2</v>
      </c>
      <c r="AE521" s="90">
        <v>3.4060769229360001E-2</v>
      </c>
      <c r="AF521" s="91">
        <v>1.7347163314707911E-2</v>
      </c>
      <c r="AG521" s="89">
        <v>2.0181187200600002E-2</v>
      </c>
      <c r="AH521" s="90">
        <v>3.4455030426059997E-2</v>
      </c>
      <c r="AI521" s="91">
        <v>4.3683099322308565E-2</v>
      </c>
      <c r="AJ521" s="94">
        <v>0</v>
      </c>
      <c r="AK521" s="95">
        <v>0</v>
      </c>
      <c r="AL521" s="95">
        <v>0</v>
      </c>
    </row>
    <row r="522" spans="1:38" ht="13" x14ac:dyDescent="0.3">
      <c r="A522" s="71">
        <v>1987</v>
      </c>
      <c r="B522" s="718">
        <v>37</v>
      </c>
      <c r="C522" s="89">
        <v>22.396713352480003</v>
      </c>
      <c r="D522" s="90">
        <v>41.004056567034503</v>
      </c>
      <c r="E522" s="91">
        <v>43.745102822787821</v>
      </c>
      <c r="F522" s="89">
        <v>4.7188079778000001</v>
      </c>
      <c r="G522" s="90">
        <v>6.6804075748830005</v>
      </c>
      <c r="H522" s="91">
        <v>3.209236649579791</v>
      </c>
      <c r="I522" s="89">
        <v>2.3072401506000002</v>
      </c>
      <c r="J522" s="90">
        <v>2.8362063341149999</v>
      </c>
      <c r="K522" s="91">
        <v>6.9928070707322529</v>
      </c>
      <c r="L522" s="89">
        <v>1.2101209999999999E-2</v>
      </c>
      <c r="M522" s="90">
        <v>2.2146123E-2</v>
      </c>
      <c r="N522" s="91">
        <v>0.11223219345787647</v>
      </c>
      <c r="O522" s="89">
        <v>3.0667412929078017E-2</v>
      </c>
      <c r="P522" s="90">
        <v>3.5319297918439713E-2</v>
      </c>
      <c r="Q522" s="91">
        <v>0.10193042637454454</v>
      </c>
      <c r="R522" s="89">
        <v>3.1157852398176294E-2</v>
      </c>
      <c r="S522" s="90">
        <v>5.0973487470618035E-2</v>
      </c>
      <c r="T522" s="91">
        <v>0.10688113699878544</v>
      </c>
      <c r="U522" s="89">
        <v>2.2405375790400001E-2</v>
      </c>
      <c r="V522" s="90">
        <v>4.0951050550559996E-2</v>
      </c>
      <c r="W522" s="91">
        <v>4.4037136412564654E-2</v>
      </c>
      <c r="X522" s="89">
        <v>1.1395984284000001E-3</v>
      </c>
      <c r="Y522" s="90">
        <v>2.3749538047199998E-3</v>
      </c>
      <c r="Z522" s="91">
        <v>2.0039502352463563E-3</v>
      </c>
      <c r="AA522" s="89">
        <v>0.13383929145180001</v>
      </c>
      <c r="AB522" s="90">
        <v>0.20946177565080001</v>
      </c>
      <c r="AC522" s="91">
        <v>0.10445395033631891</v>
      </c>
      <c r="AD522" s="89">
        <v>1.6680660111000001E-2</v>
      </c>
      <c r="AE522" s="90">
        <v>3.4060769229360001E-2</v>
      </c>
      <c r="AF522" s="91">
        <v>1.7347163314707911E-2</v>
      </c>
      <c r="AG522" s="89">
        <v>2.0181187200600002E-2</v>
      </c>
      <c r="AH522" s="90">
        <v>3.4455030426059997E-2</v>
      </c>
      <c r="AI522" s="91">
        <v>4.3683099322308565E-2</v>
      </c>
      <c r="AJ522" s="94">
        <v>0</v>
      </c>
      <c r="AK522" s="95">
        <v>0</v>
      </c>
      <c r="AL522" s="95">
        <v>0</v>
      </c>
    </row>
    <row r="523" spans="1:38" ht="13" x14ac:dyDescent="0.3">
      <c r="A523" s="71">
        <v>1987</v>
      </c>
      <c r="B523" s="718">
        <v>38</v>
      </c>
      <c r="C523" s="89">
        <v>22.396713352480003</v>
      </c>
      <c r="D523" s="90">
        <v>41.004056567034503</v>
      </c>
      <c r="E523" s="91">
        <v>43.745102822787821</v>
      </c>
      <c r="F523" s="89">
        <v>4.7188079778000001</v>
      </c>
      <c r="G523" s="90">
        <v>6.6804075748830005</v>
      </c>
      <c r="H523" s="91">
        <v>3.209236649579791</v>
      </c>
      <c r="I523" s="89">
        <v>2.3072401506000002</v>
      </c>
      <c r="J523" s="90">
        <v>2.8362063341149999</v>
      </c>
      <c r="K523" s="91">
        <v>6.9928070707322529</v>
      </c>
      <c r="L523" s="89">
        <v>1.2101209999999999E-2</v>
      </c>
      <c r="M523" s="90">
        <v>2.2146123E-2</v>
      </c>
      <c r="N523" s="91">
        <v>0.11223219345787647</v>
      </c>
      <c r="O523" s="89">
        <v>3.0667412929078017E-2</v>
      </c>
      <c r="P523" s="90">
        <v>3.5319297918439713E-2</v>
      </c>
      <c r="Q523" s="91">
        <v>0.10193042637454454</v>
      </c>
      <c r="R523" s="89">
        <v>3.1157852398176294E-2</v>
      </c>
      <c r="S523" s="90">
        <v>5.0973487470618035E-2</v>
      </c>
      <c r="T523" s="91">
        <v>0.10688113699878544</v>
      </c>
      <c r="U523" s="89">
        <v>2.2405375790400001E-2</v>
      </c>
      <c r="V523" s="90">
        <v>4.0951050550559996E-2</v>
      </c>
      <c r="W523" s="91">
        <v>4.4037136412564654E-2</v>
      </c>
      <c r="X523" s="89">
        <v>1.1395984284000001E-3</v>
      </c>
      <c r="Y523" s="90">
        <v>2.3749538047199998E-3</v>
      </c>
      <c r="Z523" s="91">
        <v>2.0039502352463563E-3</v>
      </c>
      <c r="AA523" s="89">
        <v>0.13383929145180001</v>
      </c>
      <c r="AB523" s="90">
        <v>0.20946177565080001</v>
      </c>
      <c r="AC523" s="91">
        <v>0.10445395033631891</v>
      </c>
      <c r="AD523" s="89">
        <v>1.6680660111000001E-2</v>
      </c>
      <c r="AE523" s="90">
        <v>3.4060769229360001E-2</v>
      </c>
      <c r="AF523" s="91">
        <v>1.7347163314707911E-2</v>
      </c>
      <c r="AG523" s="89">
        <v>2.0181187200600002E-2</v>
      </c>
      <c r="AH523" s="90">
        <v>3.4455030426059997E-2</v>
      </c>
      <c r="AI523" s="91">
        <v>4.3683099322308565E-2</v>
      </c>
      <c r="AJ523" s="94">
        <v>0</v>
      </c>
      <c r="AK523" s="95">
        <v>0</v>
      </c>
      <c r="AL523" s="95">
        <v>0</v>
      </c>
    </row>
    <row r="524" spans="1:38" ht="13.5" thickBot="1" x14ac:dyDescent="0.35">
      <c r="A524" s="73">
        <v>1987</v>
      </c>
      <c r="B524" s="719">
        <v>39</v>
      </c>
      <c r="C524" s="96">
        <v>22.396713352480003</v>
      </c>
      <c r="D524" s="97">
        <v>41.004056567034503</v>
      </c>
      <c r="E524" s="98">
        <v>43.745102822787821</v>
      </c>
      <c r="F524" s="96">
        <v>4.7188079778000001</v>
      </c>
      <c r="G524" s="97">
        <v>6.6804075748830005</v>
      </c>
      <c r="H524" s="98">
        <v>3.209236649579791</v>
      </c>
      <c r="I524" s="96">
        <v>2.3072401506000002</v>
      </c>
      <c r="J524" s="97">
        <v>2.8362063341149999</v>
      </c>
      <c r="K524" s="98">
        <v>6.9928070707322529</v>
      </c>
      <c r="L524" s="96">
        <v>1.2101209999999999E-2</v>
      </c>
      <c r="M524" s="97">
        <v>2.2146123E-2</v>
      </c>
      <c r="N524" s="98">
        <v>0.11223219345787647</v>
      </c>
      <c r="O524" s="96">
        <v>3.0667412929078017E-2</v>
      </c>
      <c r="P524" s="97">
        <v>3.5319297918439713E-2</v>
      </c>
      <c r="Q524" s="98">
        <v>0.10193042637454454</v>
      </c>
      <c r="R524" s="96">
        <v>3.1157852398176294E-2</v>
      </c>
      <c r="S524" s="97">
        <v>5.0973487470618035E-2</v>
      </c>
      <c r="T524" s="98">
        <v>0.10688113699878544</v>
      </c>
      <c r="U524" s="96">
        <v>2.2405375790400001E-2</v>
      </c>
      <c r="V524" s="97">
        <v>4.0951050550559996E-2</v>
      </c>
      <c r="W524" s="98">
        <v>4.4037136412564654E-2</v>
      </c>
      <c r="X524" s="96">
        <v>1.1395984284000001E-3</v>
      </c>
      <c r="Y524" s="97">
        <v>2.3749538047199998E-3</v>
      </c>
      <c r="Z524" s="98">
        <v>2.0039502352463563E-3</v>
      </c>
      <c r="AA524" s="96">
        <v>0.13383929145180001</v>
      </c>
      <c r="AB524" s="97">
        <v>0.20946177565080001</v>
      </c>
      <c r="AC524" s="98">
        <v>0.10445395033631891</v>
      </c>
      <c r="AD524" s="96">
        <v>1.6680660111000001E-2</v>
      </c>
      <c r="AE524" s="97">
        <v>3.4060769229360001E-2</v>
      </c>
      <c r="AF524" s="98">
        <v>1.7347163314707911E-2</v>
      </c>
      <c r="AG524" s="96">
        <v>2.0181187200600002E-2</v>
      </c>
      <c r="AH524" s="97">
        <v>3.4455030426059997E-2</v>
      </c>
      <c r="AI524" s="98">
        <v>4.3683099322308565E-2</v>
      </c>
      <c r="AJ524" s="99">
        <v>0</v>
      </c>
      <c r="AK524" s="100">
        <v>0</v>
      </c>
      <c r="AL524" s="100">
        <v>0</v>
      </c>
    </row>
    <row r="525" spans="1:38" x14ac:dyDescent="0.25">
      <c r="A525" s="69">
        <v>1988</v>
      </c>
      <c r="B525" s="70">
        <v>0</v>
      </c>
      <c r="C525" s="84">
        <v>12.54519247</v>
      </c>
      <c r="D525" s="85">
        <v>16.683175119000001</v>
      </c>
      <c r="E525" s="101">
        <v>13.249831503343515</v>
      </c>
      <c r="F525" s="84">
        <v>1.91118006</v>
      </c>
      <c r="G525" s="85">
        <v>1.6866763105</v>
      </c>
      <c r="H525" s="101">
        <v>0.82488025579637891</v>
      </c>
      <c r="I525" s="84">
        <v>0.85715085999999996</v>
      </c>
      <c r="J525" s="85">
        <v>1.8437323510000001</v>
      </c>
      <c r="K525" s="101">
        <v>4.631388532627585</v>
      </c>
      <c r="L525" s="84">
        <v>1.9922369999999998E-2</v>
      </c>
      <c r="M525" s="85">
        <v>3.1101967000000001E-2</v>
      </c>
      <c r="N525" s="101">
        <v>2.4556601517375289E-2</v>
      </c>
      <c r="O525" s="84">
        <v>4.1330745187436679E-2</v>
      </c>
      <c r="P525" s="85">
        <v>4.7600131965552177E-2</v>
      </c>
      <c r="Q525" s="101">
        <v>6.845945794622009E-2</v>
      </c>
      <c r="R525" s="84">
        <v>3.4852183890577509E-2</v>
      </c>
      <c r="S525" s="85">
        <v>5.7017323792637624E-2</v>
      </c>
      <c r="T525" s="101">
        <v>2.9226080477215623E-2</v>
      </c>
      <c r="U525" s="84">
        <v>3.1363299000000001E-3</v>
      </c>
      <c r="V525" s="85">
        <v>5.185745615E-3</v>
      </c>
      <c r="W525" s="101">
        <v>5.7446014771161298E-3</v>
      </c>
      <c r="X525" s="84">
        <v>2.5679609999999998E-4</v>
      </c>
      <c r="Y525" s="85">
        <v>6.0196173000000004E-4</v>
      </c>
      <c r="Z525" s="101">
        <v>5.1509771023714726E-4</v>
      </c>
      <c r="AA525" s="84">
        <v>3.5463850499999998E-2</v>
      </c>
      <c r="AB525" s="85">
        <v>3.9569932510000003E-2</v>
      </c>
      <c r="AC525" s="101">
        <v>4.2656653965754104E-2</v>
      </c>
      <c r="AD525" s="84">
        <v>2.5609006999999999E-3</v>
      </c>
      <c r="AE525" s="85">
        <v>3.2540265550000001E-3</v>
      </c>
      <c r="AF525" s="101">
        <v>4.6789811962989532E-3</v>
      </c>
      <c r="AG525" s="84">
        <v>5.3652518999999996E-3</v>
      </c>
      <c r="AH525" s="85">
        <v>1.049624629E-2</v>
      </c>
      <c r="AI525" s="101">
        <v>8.8062687364920487E-3</v>
      </c>
      <c r="AJ525" s="87">
        <v>0</v>
      </c>
      <c r="AK525" s="88">
        <v>0</v>
      </c>
      <c r="AL525" s="88">
        <v>0</v>
      </c>
    </row>
    <row r="526" spans="1:38" x14ac:dyDescent="0.25">
      <c r="A526" s="71">
        <v>1988</v>
      </c>
      <c r="B526" s="718">
        <v>1</v>
      </c>
      <c r="C526" s="89">
        <v>10.23401249</v>
      </c>
      <c r="D526" s="90">
        <v>14.5146469095</v>
      </c>
      <c r="E526" s="102">
        <v>13.28098012373844</v>
      </c>
      <c r="F526" s="89">
        <v>1.2271488500000001</v>
      </c>
      <c r="G526" s="90">
        <v>1.313474587</v>
      </c>
      <c r="H526" s="102">
        <v>0.82751815498906534</v>
      </c>
      <c r="I526" s="89">
        <v>0.86027768999999998</v>
      </c>
      <c r="J526" s="90">
        <v>1.9059819904999999</v>
      </c>
      <c r="K526" s="102">
        <v>4.6428905890541978</v>
      </c>
      <c r="L526" s="89">
        <v>1.728099E-2</v>
      </c>
      <c r="M526" s="90">
        <v>2.7179043999999999E-2</v>
      </c>
      <c r="N526" s="102">
        <v>2.4619679184476093E-2</v>
      </c>
      <c r="O526" s="89">
        <v>4.1330745187436679E-2</v>
      </c>
      <c r="P526" s="90">
        <v>4.7600131965552177E-2</v>
      </c>
      <c r="Q526" s="102">
        <v>6.7630252505792687E-2</v>
      </c>
      <c r="R526" s="89">
        <v>3.4852183890577509E-2</v>
      </c>
      <c r="S526" s="90">
        <v>5.7017323792637624E-2</v>
      </c>
      <c r="T526" s="102">
        <v>2.9331081698238198E-2</v>
      </c>
      <c r="U526" s="89">
        <v>3.1892676000000002E-3</v>
      </c>
      <c r="V526" s="90">
        <v>5.1502850699999998E-3</v>
      </c>
      <c r="W526" s="102">
        <v>5.7518258506886666E-3</v>
      </c>
      <c r="X526" s="89">
        <v>2.4332569999999999E-4</v>
      </c>
      <c r="Y526" s="90">
        <v>5.6554103000000001E-4</v>
      </c>
      <c r="Z526" s="102">
        <v>5.1674357186876963E-4</v>
      </c>
      <c r="AA526" s="89">
        <v>2.9378878899999999E-2</v>
      </c>
      <c r="AB526" s="90">
        <v>3.7195694719999998E-2</v>
      </c>
      <c r="AC526" s="102">
        <v>4.2756170596529322E-2</v>
      </c>
      <c r="AD526" s="89">
        <v>2.6108181E-3</v>
      </c>
      <c r="AE526" s="90">
        <v>3.3725975400000002E-3</v>
      </c>
      <c r="AF526" s="102">
        <v>4.6908195755769339E-3</v>
      </c>
      <c r="AG526" s="89">
        <v>5.4508218999999997E-3</v>
      </c>
      <c r="AH526" s="90">
        <v>1.0585383114999999E-2</v>
      </c>
      <c r="AI526" s="102">
        <v>8.8318947015883584E-3</v>
      </c>
      <c r="AJ526" s="92">
        <v>0</v>
      </c>
      <c r="AK526" s="93">
        <v>0</v>
      </c>
      <c r="AL526" s="93">
        <v>0</v>
      </c>
    </row>
    <row r="527" spans="1:38" x14ac:dyDescent="0.25">
      <c r="A527" s="71">
        <v>1988</v>
      </c>
      <c r="B527" s="718">
        <v>2</v>
      </c>
      <c r="C527" s="89">
        <v>11.78560978</v>
      </c>
      <c r="D527" s="90">
        <v>17.681268463999999</v>
      </c>
      <c r="E527" s="102">
        <v>20.167152993809346</v>
      </c>
      <c r="F527" s="89">
        <v>1.26775412</v>
      </c>
      <c r="G527" s="90">
        <v>1.3875360605</v>
      </c>
      <c r="H527" s="102">
        <v>1.2306084133557256</v>
      </c>
      <c r="I527" s="89">
        <v>0.98454836999999995</v>
      </c>
      <c r="J527" s="90">
        <v>2.0159091335000001</v>
      </c>
      <c r="K527" s="102">
        <v>5.1571977172755208</v>
      </c>
      <c r="L527" s="89">
        <v>1.7180979999999998E-2</v>
      </c>
      <c r="M527" s="90">
        <v>2.7144388500000002E-2</v>
      </c>
      <c r="N527" s="102">
        <v>2.8186626589386775E-2</v>
      </c>
      <c r="O527" s="89">
        <v>4.1330745187436679E-2</v>
      </c>
      <c r="P527" s="90">
        <v>4.7600131965552177E-2</v>
      </c>
      <c r="Q527" s="102">
        <v>0.1014600407255276</v>
      </c>
      <c r="R527" s="89">
        <v>3.4852183890577509E-2</v>
      </c>
      <c r="S527" s="90">
        <v>5.7017323792637624E-2</v>
      </c>
      <c r="T527" s="102">
        <v>6.0937258928487802E-2</v>
      </c>
      <c r="U527" s="89">
        <v>3.7254562999999999E-3</v>
      </c>
      <c r="V527" s="90">
        <v>6.1552677500000003E-3</v>
      </c>
      <c r="W527" s="102">
        <v>8.5867917580838594E-3</v>
      </c>
      <c r="X527" s="89">
        <v>2.8116859999999998E-4</v>
      </c>
      <c r="Y527" s="90">
        <v>6.3965674500000001E-4</v>
      </c>
      <c r="Z527" s="102">
        <v>7.6845400731403275E-4</v>
      </c>
      <c r="AA527" s="89">
        <v>3.2793169699999999E-2</v>
      </c>
      <c r="AB527" s="90">
        <v>4.3026983025E-2</v>
      </c>
      <c r="AC527" s="102">
        <v>6.3288901825452021E-2</v>
      </c>
      <c r="AD527" s="89">
        <v>3.0703931999999999E-3</v>
      </c>
      <c r="AE527" s="90">
        <v>4.0930628450000003E-3</v>
      </c>
      <c r="AF527" s="102">
        <v>6.9417487922086183E-3</v>
      </c>
      <c r="AG527" s="89">
        <v>6.3445385E-3</v>
      </c>
      <c r="AH527" s="90">
        <v>1.243116159E-2</v>
      </c>
      <c r="AI527" s="102">
        <v>1.3079390329683548E-2</v>
      </c>
      <c r="AJ527" s="92">
        <v>0</v>
      </c>
      <c r="AK527" s="93">
        <v>0</v>
      </c>
      <c r="AL527" s="93">
        <v>0</v>
      </c>
    </row>
    <row r="528" spans="1:38" x14ac:dyDescent="0.25">
      <c r="A528" s="71">
        <v>1988</v>
      </c>
      <c r="B528" s="718">
        <v>3</v>
      </c>
      <c r="C528" s="89">
        <v>13.877469290000001</v>
      </c>
      <c r="D528" s="90">
        <v>20.668983675</v>
      </c>
      <c r="E528" s="102">
        <v>13.342235376075699</v>
      </c>
      <c r="F528" s="89">
        <v>1.3347464600000001</v>
      </c>
      <c r="G528" s="90">
        <v>1.4694748385</v>
      </c>
      <c r="H528" s="102">
        <v>0.83279829378236414</v>
      </c>
      <c r="I528" s="89">
        <v>1.1105394900000001</v>
      </c>
      <c r="J528" s="90">
        <v>2.118424402</v>
      </c>
      <c r="K528" s="102">
        <v>4.6479760779985204</v>
      </c>
      <c r="L528" s="89">
        <v>1.7180979999999998E-2</v>
      </c>
      <c r="M528" s="90">
        <v>2.7209395000000001E-2</v>
      </c>
      <c r="N528" s="102">
        <v>2.4658393875780657E-2</v>
      </c>
      <c r="O528" s="89">
        <v>4.1330745187436679E-2</v>
      </c>
      <c r="P528" s="90">
        <v>4.7600131965552177E-2</v>
      </c>
      <c r="Q528" s="102">
        <v>6.8284165491402399E-2</v>
      </c>
      <c r="R528" s="89">
        <v>3.4852183890577509E-2</v>
      </c>
      <c r="S528" s="90">
        <v>5.7017323792637624E-2</v>
      </c>
      <c r="T528" s="102">
        <v>2.9765504175070914E-2</v>
      </c>
      <c r="U528" s="89">
        <v>4.3945338000000002E-3</v>
      </c>
      <c r="V528" s="90">
        <v>7.1612811350000001E-3</v>
      </c>
      <c r="W528" s="102">
        <v>5.7538981484930897E-3</v>
      </c>
      <c r="X528" s="89">
        <v>3.2945940000000002E-4</v>
      </c>
      <c r="Y528" s="90">
        <v>7.2202101500000004E-4</v>
      </c>
      <c r="Z528" s="102">
        <v>5.20040601167636E-4</v>
      </c>
      <c r="AA528" s="89">
        <v>3.7183212E-2</v>
      </c>
      <c r="AB528" s="90">
        <v>4.8962152915000001E-2</v>
      </c>
      <c r="AC528" s="102">
        <v>4.2912788649341949E-2</v>
      </c>
      <c r="AD528" s="89">
        <v>3.6549162999999999E-3</v>
      </c>
      <c r="AE528" s="90">
        <v>4.8318128900000003E-3</v>
      </c>
      <c r="AF528" s="102">
        <v>4.7108953864002856E-3</v>
      </c>
      <c r="AG528" s="89">
        <v>7.4454261000000002E-3</v>
      </c>
      <c r="AH528" s="90">
        <v>1.426154571E-2</v>
      </c>
      <c r="AI528" s="102">
        <v>8.8801379769133746E-3</v>
      </c>
      <c r="AJ528" s="92">
        <v>0</v>
      </c>
      <c r="AK528" s="93">
        <v>0</v>
      </c>
      <c r="AL528" s="93">
        <v>0</v>
      </c>
    </row>
    <row r="529" spans="1:38" x14ac:dyDescent="0.25">
      <c r="A529" s="71">
        <v>1988</v>
      </c>
      <c r="B529" s="718">
        <v>4</v>
      </c>
      <c r="C529" s="89">
        <v>15.744116849999999</v>
      </c>
      <c r="D529" s="90">
        <v>23.332265036999999</v>
      </c>
      <c r="E529" s="102">
        <v>13.925095943831913</v>
      </c>
      <c r="F529" s="89">
        <v>1.4111660399999999</v>
      </c>
      <c r="G529" s="90">
        <v>1.562901297</v>
      </c>
      <c r="H529" s="102">
        <v>0.85130901553654348</v>
      </c>
      <c r="I529" s="89">
        <v>1.23033153</v>
      </c>
      <c r="J529" s="90">
        <v>2.2099640709999999</v>
      </c>
      <c r="K529" s="102">
        <v>4.6854137201376256</v>
      </c>
      <c r="L529" s="89">
        <v>1.7180979999999998E-2</v>
      </c>
      <c r="M529" s="90">
        <v>2.7349521500000001E-2</v>
      </c>
      <c r="N529" s="102">
        <v>3.5340825197778973E-2</v>
      </c>
      <c r="O529" s="89">
        <v>4.1330745187436679E-2</v>
      </c>
      <c r="P529" s="90">
        <v>4.7600131965552177E-2</v>
      </c>
      <c r="Q529" s="102">
        <v>6.9580967921416562E-2</v>
      </c>
      <c r="R529" s="89">
        <v>3.4852183890577509E-2</v>
      </c>
      <c r="S529" s="90">
        <v>5.7017323792637624E-2</v>
      </c>
      <c r="T529" s="102">
        <v>3.0006262521925068E-2</v>
      </c>
      <c r="U529" s="89">
        <v>5.0264380999999999E-3</v>
      </c>
      <c r="V529" s="90">
        <v>8.2237717050000006E-3</v>
      </c>
      <c r="W529" s="102">
        <v>5.8596993615221684E-3</v>
      </c>
      <c r="X529" s="89">
        <v>3.7478300000000001E-4</v>
      </c>
      <c r="Y529" s="90">
        <v>8.0974233E-4</v>
      </c>
      <c r="Z529" s="102">
        <v>5.3160104367048653E-4</v>
      </c>
      <c r="AA529" s="89">
        <v>4.1467806699999998E-2</v>
      </c>
      <c r="AB529" s="90">
        <v>5.5397056505E-2</v>
      </c>
      <c r="AC529" s="102">
        <v>4.3787736185650093E-2</v>
      </c>
      <c r="AD529" s="89">
        <v>4.2184062999999997E-3</v>
      </c>
      <c r="AE529" s="90">
        <v>5.6458865199999998E-3</v>
      </c>
      <c r="AF529" s="102">
        <v>4.8088139257529364E-3</v>
      </c>
      <c r="AG529" s="89">
        <v>8.4737388E-3</v>
      </c>
      <c r="AH529" s="90">
        <v>1.6153057554999999E-2</v>
      </c>
      <c r="AI529" s="102">
        <v>9.0716722929562853E-3</v>
      </c>
      <c r="AJ529" s="92">
        <v>0</v>
      </c>
      <c r="AK529" s="93">
        <v>0</v>
      </c>
      <c r="AL529" s="93">
        <v>0</v>
      </c>
    </row>
    <row r="530" spans="1:38" x14ac:dyDescent="0.25">
      <c r="A530" s="71">
        <v>1988</v>
      </c>
      <c r="B530" s="718">
        <v>5</v>
      </c>
      <c r="C530" s="89">
        <v>11.28594822</v>
      </c>
      <c r="D530" s="90">
        <v>17.1714224485</v>
      </c>
      <c r="E530" s="102">
        <v>13.98482349984017</v>
      </c>
      <c r="F530" s="89">
        <v>0.85809431000000003</v>
      </c>
      <c r="G530" s="90">
        <v>1.135793638</v>
      </c>
      <c r="H530" s="102">
        <v>0.85549518194274099</v>
      </c>
      <c r="I530" s="89">
        <v>1.3048541899999999</v>
      </c>
      <c r="J530" s="90">
        <v>2.3163000020000002</v>
      </c>
      <c r="K530" s="102">
        <v>4.6925965278303892</v>
      </c>
      <c r="L530" s="89">
        <v>1.7180979999999998E-2</v>
      </c>
      <c r="M530" s="90">
        <v>2.7470960499999999E-2</v>
      </c>
      <c r="N530" s="102">
        <v>3.5403980671338736E-2</v>
      </c>
      <c r="O530" s="89">
        <v>4.1330745187436679E-2</v>
      </c>
      <c r="P530" s="90">
        <v>4.7600131965552177E-2</v>
      </c>
      <c r="Q530" s="102">
        <v>6.9734980940404798E-2</v>
      </c>
      <c r="R530" s="89">
        <v>3.4852183890577509E-2</v>
      </c>
      <c r="S530" s="90">
        <v>5.7017323792637624E-2</v>
      </c>
      <c r="T530" s="102">
        <v>3.0280887880012562E-2</v>
      </c>
      <c r="U530" s="89">
        <v>5.0347771000000003E-3</v>
      </c>
      <c r="V530" s="90">
        <v>7.7683829299999996E-3</v>
      </c>
      <c r="W530" s="102">
        <v>5.8669539288676489E-3</v>
      </c>
      <c r="X530" s="89">
        <v>3.378985E-4</v>
      </c>
      <c r="Y530" s="90">
        <v>7.3547710500000002E-4</v>
      </c>
      <c r="Z530" s="102">
        <v>5.3421363081416215E-4</v>
      </c>
      <c r="AA530" s="89">
        <v>3.73430446E-2</v>
      </c>
      <c r="AB530" s="90">
        <v>5.2187005959999998E-2</v>
      </c>
      <c r="AC530" s="102">
        <v>4.3930834158286879E-2</v>
      </c>
      <c r="AD530" s="89">
        <v>4.0761510999999997E-3</v>
      </c>
      <c r="AE530" s="90">
        <v>5.6778195200000003E-3</v>
      </c>
      <c r="AF530" s="102">
        <v>4.8263430924281219E-3</v>
      </c>
      <c r="AG530" s="89">
        <v>8.6406921999999994E-3</v>
      </c>
      <c r="AH530" s="90">
        <v>1.5665404439999999E-2</v>
      </c>
      <c r="AI530" s="102">
        <v>9.1112810272889477E-3</v>
      </c>
      <c r="AJ530" s="92">
        <v>0</v>
      </c>
      <c r="AK530" s="93">
        <v>0</v>
      </c>
      <c r="AL530" s="93">
        <v>0</v>
      </c>
    </row>
    <row r="531" spans="1:38" x14ac:dyDescent="0.25">
      <c r="A531" s="71">
        <v>1988</v>
      </c>
      <c r="B531" s="718">
        <v>6</v>
      </c>
      <c r="C531" s="89">
        <v>12.254065049999999</v>
      </c>
      <c r="D531" s="90">
        <v>18.611794816</v>
      </c>
      <c r="E531" s="102">
        <v>28.22906392597152</v>
      </c>
      <c r="F531" s="89">
        <v>0.96536924999999996</v>
      </c>
      <c r="G531" s="90">
        <v>1.2744984724999999</v>
      </c>
      <c r="H531" s="102">
        <v>2.295841406061756</v>
      </c>
      <c r="I531" s="89">
        <v>1.40903866</v>
      </c>
      <c r="J531" s="90">
        <v>2.4063891005000002</v>
      </c>
      <c r="K531" s="102">
        <v>6.4039095048121757</v>
      </c>
      <c r="L531" s="89">
        <v>1.7146769999999999E-2</v>
      </c>
      <c r="M531" s="90">
        <v>2.7619436000000001E-2</v>
      </c>
      <c r="N531" s="102">
        <v>3.8933266964064316E-2</v>
      </c>
      <c r="O531" s="89">
        <v>4.1330745187436679E-2</v>
      </c>
      <c r="P531" s="90">
        <v>4.7600131965552177E-2</v>
      </c>
      <c r="Q531" s="102">
        <v>6.3125970768637268E-2</v>
      </c>
      <c r="R531" s="89">
        <v>3.4852183890577509E-2</v>
      </c>
      <c r="S531" s="90">
        <v>5.7017323792637624E-2</v>
      </c>
      <c r="T531" s="102">
        <v>3.0602317884515267E-2</v>
      </c>
      <c r="U531" s="89">
        <v>5.5242221999999997E-3</v>
      </c>
      <c r="V531" s="90">
        <v>8.5955296499999993E-3</v>
      </c>
      <c r="W531" s="102">
        <v>1.566168631529272E-2</v>
      </c>
      <c r="X531" s="89">
        <v>3.6894370000000002E-4</v>
      </c>
      <c r="Y531" s="90">
        <v>7.9982813500000004E-4</v>
      </c>
      <c r="Z531" s="102">
        <v>1.4336403795807435E-3</v>
      </c>
      <c r="AA531" s="89">
        <v>4.1229929200000001E-2</v>
      </c>
      <c r="AB531" s="90">
        <v>5.8113523190000002E-2</v>
      </c>
      <c r="AC531" s="102">
        <v>0.11783810813881339</v>
      </c>
      <c r="AD531" s="89">
        <v>4.5152344999999997E-3</v>
      </c>
      <c r="AE531" s="90">
        <v>6.3784712449999996E-3</v>
      </c>
      <c r="AF531" s="102">
        <v>1.2952768277716671E-2</v>
      </c>
      <c r="AG531" s="89">
        <v>9.4333882999999997E-3</v>
      </c>
      <c r="AH531" s="90">
        <v>1.7146376849999999E-2</v>
      </c>
      <c r="AI531" s="102">
        <v>2.4467817123580975E-2</v>
      </c>
      <c r="AJ531" s="92">
        <v>0</v>
      </c>
      <c r="AK531" s="93">
        <v>0</v>
      </c>
      <c r="AL531" s="93">
        <v>0</v>
      </c>
    </row>
    <row r="532" spans="1:38" x14ac:dyDescent="0.25">
      <c r="A532" s="71">
        <v>1988</v>
      </c>
      <c r="B532" s="718">
        <v>7</v>
      </c>
      <c r="C532" s="89">
        <v>13.069613889999999</v>
      </c>
      <c r="D532" s="90">
        <v>19.836057239999999</v>
      </c>
      <c r="E532" s="102">
        <v>26.265144263601389</v>
      </c>
      <c r="F532" s="89">
        <v>1.0892930599999999</v>
      </c>
      <c r="G532" s="90">
        <v>1.425633199</v>
      </c>
      <c r="H532" s="102">
        <v>2.3535576335875072</v>
      </c>
      <c r="I532" s="89">
        <v>1.49230967</v>
      </c>
      <c r="J532" s="90">
        <v>2.4680624855</v>
      </c>
      <c r="K532" s="102">
        <v>6.0016375916858342</v>
      </c>
      <c r="L532" s="89">
        <v>1.7146769999999999E-2</v>
      </c>
      <c r="M532" s="90">
        <v>2.7759562500000001E-2</v>
      </c>
      <c r="N532" s="102">
        <v>3.939066485844582E-2</v>
      </c>
      <c r="O532" s="89">
        <v>4.1330745187436679E-2</v>
      </c>
      <c r="P532" s="90">
        <v>4.7600131965552177E-2</v>
      </c>
      <c r="Q532" s="102">
        <v>6.7158071098165906E-2</v>
      </c>
      <c r="R532" s="89">
        <v>3.4852183890577509E-2</v>
      </c>
      <c r="S532" s="90">
        <v>5.7017323792637624E-2</v>
      </c>
      <c r="T532" s="102">
        <v>3.8190201000672663E-2</v>
      </c>
      <c r="U532" s="89">
        <v>5.9537167000000002E-3</v>
      </c>
      <c r="V532" s="90">
        <v>9.3233151500000007E-3</v>
      </c>
      <c r="W532" s="102">
        <v>1.918262910431575E-2</v>
      </c>
      <c r="X532" s="89">
        <v>3.960182E-4</v>
      </c>
      <c r="Y532" s="90">
        <v>8.5699981999999997E-4</v>
      </c>
      <c r="Z532" s="102">
        <v>1.4696511479531155E-3</v>
      </c>
      <c r="AA532" s="89">
        <v>4.4964832500000003E-2</v>
      </c>
      <c r="AB532" s="90">
        <v>6.3641777385000001E-2</v>
      </c>
      <c r="AC532" s="102">
        <v>0.10574363929720154</v>
      </c>
      <c r="AD532" s="89">
        <v>4.9121733000000002E-3</v>
      </c>
      <c r="AE532" s="90">
        <v>7.0181246900000004E-3</v>
      </c>
      <c r="AF532" s="102">
        <v>1.3341612455634706E-2</v>
      </c>
      <c r="AG532" s="89">
        <v>1.01202541E-2</v>
      </c>
      <c r="AH532" s="90">
        <v>1.8419836004999999E-2</v>
      </c>
      <c r="AI532" s="102">
        <v>2.805729676871101E-2</v>
      </c>
      <c r="AJ532" s="92">
        <v>0</v>
      </c>
      <c r="AK532" s="93">
        <v>0</v>
      </c>
      <c r="AL532" s="93">
        <v>0</v>
      </c>
    </row>
    <row r="533" spans="1:38" x14ac:dyDescent="0.25">
      <c r="A533" s="71">
        <v>1988</v>
      </c>
      <c r="B533" s="718">
        <v>8</v>
      </c>
      <c r="C533" s="89">
        <v>13.79562673</v>
      </c>
      <c r="D533" s="90">
        <v>21.280509318499998</v>
      </c>
      <c r="E533" s="102">
        <v>27.480681454861216</v>
      </c>
      <c r="F533" s="89">
        <v>1.2418854699999999</v>
      </c>
      <c r="G533" s="90">
        <v>1.650886326</v>
      </c>
      <c r="H533" s="102">
        <v>2.3671370178209146</v>
      </c>
      <c r="I533" s="89">
        <v>1.5737253</v>
      </c>
      <c r="J533" s="90">
        <v>2.5516261579999999</v>
      </c>
      <c r="K533" s="102">
        <v>6.0704946738081169</v>
      </c>
      <c r="L533" s="89">
        <v>1.724678E-2</v>
      </c>
      <c r="M533" s="90">
        <v>2.7789620000000001E-2</v>
      </c>
      <c r="N533" s="102">
        <v>4.3453339090181439E-2</v>
      </c>
      <c r="O533" s="89">
        <v>4.1330745187436679E-2</v>
      </c>
      <c r="P533" s="90">
        <v>4.7600131965552177E-2</v>
      </c>
      <c r="Q533" s="102">
        <v>6.8169021698201465E-2</v>
      </c>
      <c r="R533" s="89">
        <v>3.4852183890577509E-2</v>
      </c>
      <c r="S533" s="90">
        <v>5.7017323792637624E-2</v>
      </c>
      <c r="T533" s="102">
        <v>3.8890397610185465E-2</v>
      </c>
      <c r="U533" s="89">
        <v>6.3561167E-3</v>
      </c>
      <c r="V533" s="90">
        <v>1.0037315939999999E-2</v>
      </c>
      <c r="W533" s="102">
        <v>1.925241423299779E-2</v>
      </c>
      <c r="X533" s="89">
        <v>4.2262000000000002E-4</v>
      </c>
      <c r="Y533" s="90">
        <v>9.1209356500000002E-4</v>
      </c>
      <c r="Z533" s="102">
        <v>1.4781313998626173E-3</v>
      </c>
      <c r="AA533" s="89">
        <v>4.8802848400000001E-2</v>
      </c>
      <c r="AB533" s="90">
        <v>6.9377805589999994E-2</v>
      </c>
      <c r="AC533" s="102">
        <v>0.10603959328423776</v>
      </c>
      <c r="AD533" s="89">
        <v>5.2892989999999999E-3</v>
      </c>
      <c r="AE533" s="90">
        <v>7.6589850899999997E-3</v>
      </c>
      <c r="AF533" s="102">
        <v>1.3379485723185904E-2</v>
      </c>
      <c r="AG533" s="89">
        <v>1.07513709E-2</v>
      </c>
      <c r="AH533" s="90">
        <v>1.9650723815E-2</v>
      </c>
      <c r="AI533" s="102">
        <v>2.8229287608428247E-2</v>
      </c>
      <c r="AJ533" s="92">
        <v>0</v>
      </c>
      <c r="AK533" s="93">
        <v>0</v>
      </c>
      <c r="AL533" s="93">
        <v>0</v>
      </c>
    </row>
    <row r="534" spans="1:38" x14ac:dyDescent="0.25">
      <c r="A534" s="71">
        <v>1988</v>
      </c>
      <c r="B534" s="718">
        <v>9</v>
      </c>
      <c r="C534" s="89">
        <v>14.56793053</v>
      </c>
      <c r="D534" s="90">
        <v>22.463221933500002</v>
      </c>
      <c r="E534" s="102">
        <v>27.724895538468264</v>
      </c>
      <c r="F534" s="89">
        <v>1.4244836999999999</v>
      </c>
      <c r="G534" s="90">
        <v>1.8644588929999999</v>
      </c>
      <c r="H534" s="102">
        <v>2.3828523102237074</v>
      </c>
      <c r="I534" s="89">
        <v>1.67110447</v>
      </c>
      <c r="J534" s="90">
        <v>2.6457592365</v>
      </c>
      <c r="K534" s="102">
        <v>6.0855149109867357</v>
      </c>
      <c r="L534" s="89">
        <v>1.724678E-2</v>
      </c>
      <c r="M534" s="90">
        <v>2.7789620000000001E-2</v>
      </c>
      <c r="N534" s="102">
        <v>4.3582908322496894E-2</v>
      </c>
      <c r="O534" s="89">
        <v>4.1330745187436679E-2</v>
      </c>
      <c r="P534" s="90">
        <v>4.7600131965552177E-2</v>
      </c>
      <c r="Q534" s="102">
        <v>6.9462368198275892E-2</v>
      </c>
      <c r="R534" s="89">
        <v>3.4852183890577509E-2</v>
      </c>
      <c r="S534" s="90">
        <v>5.7017323792637624E-2</v>
      </c>
      <c r="T534" s="102">
        <v>3.9680462695935115E-2</v>
      </c>
      <c r="U534" s="89">
        <v>6.7706620000000002E-3</v>
      </c>
      <c r="V534" s="90">
        <v>1.0760790040000001E-2</v>
      </c>
      <c r="W534" s="102">
        <v>1.934178247262159E-2</v>
      </c>
      <c r="X534" s="89">
        <v>4.5310979999999999E-4</v>
      </c>
      <c r="Y534" s="90">
        <v>9.6853098999999995E-4</v>
      </c>
      <c r="Z534" s="102">
        <v>1.4879471811727414E-3</v>
      </c>
      <c r="AA534" s="89">
        <v>5.3080481399999997E-2</v>
      </c>
      <c r="AB534" s="90">
        <v>7.5512376919999999E-2</v>
      </c>
      <c r="AC534" s="102">
        <v>0.10644789335834569</v>
      </c>
      <c r="AD534" s="89">
        <v>5.6815866E-3</v>
      </c>
      <c r="AE534" s="90">
        <v>8.3168782899999995E-3</v>
      </c>
      <c r="AF534" s="102">
        <v>1.3431501074469328E-2</v>
      </c>
      <c r="AG534" s="89">
        <v>1.1400163899999999E-2</v>
      </c>
      <c r="AH534" s="90">
        <v>2.088970004E-2</v>
      </c>
      <c r="AI534" s="102">
        <v>2.8426238207817565E-2</v>
      </c>
      <c r="AJ534" s="92">
        <v>0</v>
      </c>
      <c r="AK534" s="93">
        <v>0</v>
      </c>
      <c r="AL534" s="93">
        <v>0</v>
      </c>
    </row>
    <row r="535" spans="1:38" x14ac:dyDescent="0.25">
      <c r="A535" s="71">
        <v>1988</v>
      </c>
      <c r="B535" s="718">
        <v>10</v>
      </c>
      <c r="C535" s="89">
        <v>15.28914696</v>
      </c>
      <c r="D535" s="90">
        <v>23.5874506655</v>
      </c>
      <c r="E535" s="102">
        <v>27.952728932913878</v>
      </c>
      <c r="F535" s="89">
        <v>1.5974712200000001</v>
      </c>
      <c r="G535" s="90">
        <v>2.07471132</v>
      </c>
      <c r="H535" s="102">
        <v>2.3998511058312486</v>
      </c>
      <c r="I535" s="89">
        <v>1.7653650299999999</v>
      </c>
      <c r="J535" s="90">
        <v>2.7389045584999998</v>
      </c>
      <c r="K535" s="102">
        <v>6.1044013675832449</v>
      </c>
      <c r="L535" s="89">
        <v>1.724678E-2</v>
      </c>
      <c r="M535" s="90">
        <v>2.7789620000000001E-2</v>
      </c>
      <c r="N535" s="102">
        <v>5.1877047629189835E-2</v>
      </c>
      <c r="O535" s="89">
        <v>4.1330745187436679E-2</v>
      </c>
      <c r="P535" s="90">
        <v>4.7600131965552177E-2</v>
      </c>
      <c r="Q535" s="102">
        <v>7.0469285362595155E-2</v>
      </c>
      <c r="R535" s="89">
        <v>3.4852183890577509E-2</v>
      </c>
      <c r="S535" s="90">
        <v>5.7017323792637624E-2</v>
      </c>
      <c r="T535" s="102">
        <v>4.0499575889673026E-2</v>
      </c>
      <c r="U535" s="89">
        <v>7.1869089000000004E-3</v>
      </c>
      <c r="V535" s="90">
        <v>1.1463565775E-2</v>
      </c>
      <c r="W535" s="102">
        <v>1.9441048112363926E-2</v>
      </c>
      <c r="X535" s="89">
        <v>4.8436490000000002E-4</v>
      </c>
      <c r="Y535" s="90">
        <v>1.0235067249999999E-3</v>
      </c>
      <c r="Z535" s="102">
        <v>1.4985624117075931E-3</v>
      </c>
      <c r="AA535" s="89">
        <v>5.7277679099999999E-2</v>
      </c>
      <c r="AB535" s="90">
        <v>8.1495531080000003E-2</v>
      </c>
      <c r="AC535" s="102">
        <v>0.10690938211803611</v>
      </c>
      <c r="AD535" s="89">
        <v>6.0802102999999996E-3</v>
      </c>
      <c r="AE535" s="90">
        <v>8.9688200749999999E-3</v>
      </c>
      <c r="AF535" s="102">
        <v>1.349030037441349E-2</v>
      </c>
      <c r="AG535" s="89">
        <v>1.20474473E-2</v>
      </c>
      <c r="AH535" s="90">
        <v>2.207816961E-2</v>
      </c>
      <c r="AI535" s="102">
        <v>2.8638435132593915E-2</v>
      </c>
      <c r="AJ535" s="92">
        <v>0</v>
      </c>
      <c r="AK535" s="93">
        <v>0</v>
      </c>
      <c r="AL535" s="93">
        <v>0</v>
      </c>
    </row>
    <row r="536" spans="1:38" x14ac:dyDescent="0.25">
      <c r="A536" s="71">
        <v>1988</v>
      </c>
      <c r="B536" s="718">
        <v>11</v>
      </c>
      <c r="C536" s="89">
        <v>15.974157569999999</v>
      </c>
      <c r="D536" s="90">
        <v>24.668813091499999</v>
      </c>
      <c r="E536" s="102">
        <v>39.033795586210658</v>
      </c>
      <c r="F536" s="89">
        <v>1.8383734300000001</v>
      </c>
      <c r="G536" s="90">
        <v>2.3492261614999999</v>
      </c>
      <c r="H536" s="102">
        <v>3.08047269439257</v>
      </c>
      <c r="I536" s="89">
        <v>1.8572951900000001</v>
      </c>
      <c r="J536" s="90">
        <v>2.8317193660000002</v>
      </c>
      <c r="K536" s="102">
        <v>6.8974528610569648</v>
      </c>
      <c r="L536" s="89">
        <v>1.7197E-2</v>
      </c>
      <c r="M536" s="90">
        <v>2.7789620000000001E-2</v>
      </c>
      <c r="N536" s="102">
        <v>6.0533016334808246E-2</v>
      </c>
      <c r="O536" s="89">
        <v>4.1330745187436679E-2</v>
      </c>
      <c r="P536" s="90">
        <v>4.7600131965552177E-2</v>
      </c>
      <c r="Q536" s="102">
        <v>0.10532859784717585</v>
      </c>
      <c r="R536" s="89">
        <v>3.4852183890577509E-2</v>
      </c>
      <c r="S536" s="90">
        <v>5.7017323792637624E-2</v>
      </c>
      <c r="T536" s="102">
        <v>7.2817382532953473E-2</v>
      </c>
      <c r="U536" s="89">
        <v>7.6155789999999999E-3</v>
      </c>
      <c r="V536" s="90">
        <v>1.215059317E-2</v>
      </c>
      <c r="W536" s="102">
        <v>2.4960915291049282E-2</v>
      </c>
      <c r="X536" s="89">
        <v>5.1664509999999996E-4</v>
      </c>
      <c r="Y536" s="90">
        <v>1.0773906499999999E-3</v>
      </c>
      <c r="Z536" s="102">
        <v>1.9235640099417039E-3</v>
      </c>
      <c r="AA536" s="89">
        <v>6.2317116200000001E-2</v>
      </c>
      <c r="AB536" s="90">
        <v>8.8106991425000003E-2</v>
      </c>
      <c r="AC536" s="102">
        <v>0.13644728670547024</v>
      </c>
      <c r="AD536" s="89">
        <v>6.4929167000000003E-3</v>
      </c>
      <c r="AE536" s="90">
        <v>9.6178876399999995E-3</v>
      </c>
      <c r="AF536" s="102">
        <v>1.7229818386699562E-2</v>
      </c>
      <c r="AG536" s="89">
        <v>1.27105862E-2</v>
      </c>
      <c r="AH536" s="90">
        <v>2.3226256354999999E-2</v>
      </c>
      <c r="AI536" s="102">
        <v>3.6730292298814533E-2</v>
      </c>
      <c r="AJ536" s="92">
        <v>0</v>
      </c>
      <c r="AK536" s="93">
        <v>0</v>
      </c>
      <c r="AL536" s="93">
        <v>0</v>
      </c>
    </row>
    <row r="537" spans="1:38" x14ac:dyDescent="0.25">
      <c r="A537" s="71">
        <v>1988</v>
      </c>
      <c r="B537" s="718">
        <v>12</v>
      </c>
      <c r="C537" s="89">
        <v>16.453621829999999</v>
      </c>
      <c r="D537" s="90">
        <v>25.466068917499999</v>
      </c>
      <c r="E537" s="102">
        <v>39.729378002838303</v>
      </c>
      <c r="F537" s="89">
        <v>2.1037616300000002</v>
      </c>
      <c r="G537" s="90">
        <v>2.6433904204999998</v>
      </c>
      <c r="H537" s="102">
        <v>3.1050031895326433</v>
      </c>
      <c r="I537" s="89">
        <v>1.93949584</v>
      </c>
      <c r="J537" s="90">
        <v>2.9173202790000001</v>
      </c>
      <c r="K537" s="102">
        <v>6.9237489443905265</v>
      </c>
      <c r="L537" s="89">
        <v>1.6554820000000001E-2</v>
      </c>
      <c r="M537" s="90">
        <v>2.7009374999999999E-2</v>
      </c>
      <c r="N537" s="102">
        <v>6.1157078189285709E-2</v>
      </c>
      <c r="O537" s="89">
        <v>4.1330745187436679E-2</v>
      </c>
      <c r="P537" s="90">
        <v>4.7600131965552177E-2</v>
      </c>
      <c r="Q537" s="102">
        <v>0.10688555103416357</v>
      </c>
      <c r="R537" s="89">
        <v>3.4852183890577509E-2</v>
      </c>
      <c r="S537" s="90">
        <v>5.7017323792637624E-2</v>
      </c>
      <c r="T537" s="102">
        <v>7.5432250059359218E-2</v>
      </c>
      <c r="U537" s="89">
        <v>8.0165076999999998E-3</v>
      </c>
      <c r="V537" s="90">
        <v>1.2733801725E-2</v>
      </c>
      <c r="W537" s="102">
        <v>2.5411865936776131E-2</v>
      </c>
      <c r="X537" s="89">
        <v>5.4415810000000002E-4</v>
      </c>
      <c r="Y537" s="90">
        <v>1.1215245350000001E-3</v>
      </c>
      <c r="Z537" s="102">
        <v>1.9389075166834989E-3</v>
      </c>
      <c r="AA537" s="89">
        <v>6.7483233599999998E-2</v>
      </c>
      <c r="AB537" s="90">
        <v>9.4408882639999997E-2</v>
      </c>
      <c r="AC537" s="102">
        <v>0.13501590499022351</v>
      </c>
      <c r="AD537" s="89">
        <v>6.8856255999999996E-3</v>
      </c>
      <c r="AE537" s="90">
        <v>1.0191526564999999E-2</v>
      </c>
      <c r="AF537" s="102">
        <v>1.7554171722686824E-2</v>
      </c>
      <c r="AG537" s="89">
        <v>1.3323773000000001E-2</v>
      </c>
      <c r="AH537" s="90">
        <v>2.4166368115E-2</v>
      </c>
      <c r="AI537" s="102">
        <v>3.760103706313523E-2</v>
      </c>
      <c r="AJ537" s="92">
        <v>0</v>
      </c>
      <c r="AK537" s="93">
        <v>0</v>
      </c>
      <c r="AL537" s="93">
        <v>0</v>
      </c>
    </row>
    <row r="538" spans="1:38" x14ac:dyDescent="0.25">
      <c r="A538" s="71">
        <v>1988</v>
      </c>
      <c r="B538" s="718">
        <v>13</v>
      </c>
      <c r="C538" s="89">
        <v>17.09512204</v>
      </c>
      <c r="D538" s="90">
        <v>26.525730561500001</v>
      </c>
      <c r="E538" s="102">
        <v>40.940823567329943</v>
      </c>
      <c r="F538" s="89">
        <v>2.3961171399999999</v>
      </c>
      <c r="G538" s="90">
        <v>2.9737466265000001</v>
      </c>
      <c r="H538" s="102">
        <v>3.1820425917511175</v>
      </c>
      <c r="I538" s="89">
        <v>2.02739219</v>
      </c>
      <c r="J538" s="90">
        <v>3.0099244265</v>
      </c>
      <c r="K538" s="102">
        <v>7.0101318175597838</v>
      </c>
      <c r="L538" s="89">
        <v>1.6505039999999999E-2</v>
      </c>
      <c r="M538" s="90">
        <v>2.69559695E-2</v>
      </c>
      <c r="N538" s="102">
        <v>6.2177929140107176E-2</v>
      </c>
      <c r="O538" s="89">
        <v>4.1330745187436679E-2</v>
      </c>
      <c r="P538" s="90">
        <v>4.7600131965552177E-2</v>
      </c>
      <c r="Q538" s="102">
        <v>0.11047711730299797</v>
      </c>
      <c r="R538" s="89">
        <v>3.4852183890577509E-2</v>
      </c>
      <c r="S538" s="90">
        <v>5.7017323792637624E-2</v>
      </c>
      <c r="T538" s="102">
        <v>7.9143237945282205E-2</v>
      </c>
      <c r="U538" s="89">
        <v>8.4631557000000007E-3</v>
      </c>
      <c r="V538" s="90">
        <v>1.3402581280000001E-2</v>
      </c>
      <c r="W538" s="102">
        <v>2.5997907001933825E-2</v>
      </c>
      <c r="X538" s="89">
        <v>5.7464959999999998E-4</v>
      </c>
      <c r="Y538" s="90">
        <v>1.1728480649999999E-3</v>
      </c>
      <c r="Z538" s="102">
        <v>1.987008194988957E-3</v>
      </c>
      <c r="AA538" s="89">
        <v>7.3172624199999994E-2</v>
      </c>
      <c r="AB538" s="90">
        <v>0.10153555777999999</v>
      </c>
      <c r="AC538" s="102">
        <v>0.13802215051093192</v>
      </c>
      <c r="AD538" s="89">
        <v>7.3207526E-3</v>
      </c>
      <c r="AE538" s="90">
        <v>1.0839947940000001E-2</v>
      </c>
      <c r="AF538" s="102">
        <v>1.7942607205883903E-2</v>
      </c>
      <c r="AG538" s="89">
        <v>1.40082187E-2</v>
      </c>
      <c r="AH538" s="90">
        <v>2.5259296795E-2</v>
      </c>
      <c r="AI538" s="102">
        <v>3.8536324777292859E-2</v>
      </c>
      <c r="AJ538" s="92">
        <v>0</v>
      </c>
      <c r="AK538" s="93">
        <v>0</v>
      </c>
      <c r="AL538" s="93">
        <v>0</v>
      </c>
    </row>
    <row r="539" spans="1:38" x14ac:dyDescent="0.25">
      <c r="A539" s="71">
        <v>1988</v>
      </c>
      <c r="B539" s="718">
        <v>14</v>
      </c>
      <c r="C539" s="89">
        <v>17.588270730000001</v>
      </c>
      <c r="D539" s="90">
        <v>27.4441625595</v>
      </c>
      <c r="E539" s="102">
        <v>41.375240975243955</v>
      </c>
      <c r="F539" s="89">
        <v>2.6956519800000001</v>
      </c>
      <c r="G539" s="90">
        <v>3.3156007765000002</v>
      </c>
      <c r="H539" s="102">
        <v>3.2093680228876069</v>
      </c>
      <c r="I539" s="89">
        <v>2.1086902300000001</v>
      </c>
      <c r="J539" s="90">
        <v>3.1007928565</v>
      </c>
      <c r="K539" s="102">
        <v>7.0432101585338573</v>
      </c>
      <c r="L539" s="89">
        <v>1.6157749999999999E-2</v>
      </c>
      <c r="M539" s="90">
        <v>2.6554329500000001E-2</v>
      </c>
      <c r="N539" s="102">
        <v>6.2543530249513993E-2</v>
      </c>
      <c r="O539" s="89">
        <v>4.1330745187436679E-2</v>
      </c>
      <c r="P539" s="90">
        <v>4.7600131965552177E-2</v>
      </c>
      <c r="Q539" s="102">
        <v>0.11155784303840544</v>
      </c>
      <c r="R539" s="89">
        <v>3.4852183890577509E-2</v>
      </c>
      <c r="S539" s="90">
        <v>5.7017323792637624E-2</v>
      </c>
      <c r="T539" s="102">
        <v>8.0427330902995489E-2</v>
      </c>
      <c r="U539" s="89">
        <v>8.8811520999999994E-3</v>
      </c>
      <c r="V539" s="90">
        <v>1.4026545475000001E-2</v>
      </c>
      <c r="W539" s="102">
        <v>2.6171010974330219E-2</v>
      </c>
      <c r="X539" s="89">
        <v>6.0319219999999997E-4</v>
      </c>
      <c r="Y539" s="90">
        <v>1.2197235699999999E-3</v>
      </c>
      <c r="Z539" s="102">
        <v>2.004072223254993E-3</v>
      </c>
      <c r="AA539" s="89">
        <v>7.8789680400000006E-2</v>
      </c>
      <c r="AB539" s="90">
        <v>0.108577905325</v>
      </c>
      <c r="AC539" s="102">
        <v>0.13889766192887326</v>
      </c>
      <c r="AD539" s="89">
        <v>7.7349701999999999E-3</v>
      </c>
      <c r="AE539" s="90">
        <v>1.1458439024999999E-2</v>
      </c>
      <c r="AF539" s="102">
        <v>1.8052964928145392E-2</v>
      </c>
      <c r="AG539" s="89">
        <v>1.46422679E-2</v>
      </c>
      <c r="AH539" s="90">
        <v>2.6257440350000001E-2</v>
      </c>
      <c r="AI539" s="102">
        <v>3.887258812075229E-2</v>
      </c>
      <c r="AJ539" s="92">
        <v>0</v>
      </c>
      <c r="AK539" s="93">
        <v>0</v>
      </c>
      <c r="AL539" s="93">
        <v>0</v>
      </c>
    </row>
    <row r="540" spans="1:38" x14ac:dyDescent="0.25">
      <c r="A540" s="71">
        <v>1988</v>
      </c>
      <c r="B540" s="718">
        <v>15</v>
      </c>
      <c r="C540" s="89">
        <v>18.136218280000001</v>
      </c>
      <c r="D540" s="90">
        <v>28.483196345</v>
      </c>
      <c r="E540" s="102">
        <v>42.286681631780098</v>
      </c>
      <c r="F540" s="89">
        <v>2.9994894200000002</v>
      </c>
      <c r="G540" s="90">
        <v>3.6742628349999999</v>
      </c>
      <c r="H540" s="102">
        <v>3.2689241670463738</v>
      </c>
      <c r="I540" s="89">
        <v>2.1871975199999998</v>
      </c>
      <c r="J540" s="90">
        <v>3.1934544095000001</v>
      </c>
      <c r="K540" s="102">
        <v>7.1109754328383197</v>
      </c>
      <c r="L540" s="89">
        <v>1.58417E-2</v>
      </c>
      <c r="M540" s="90">
        <v>2.6173200000000001E-2</v>
      </c>
      <c r="N540" s="102">
        <v>8.1646709584809365E-2</v>
      </c>
      <c r="O540" s="89">
        <v>4.1330745187436679E-2</v>
      </c>
      <c r="P540" s="90">
        <v>4.7600131965552177E-2</v>
      </c>
      <c r="Q540" s="102">
        <v>0.11102538353527559</v>
      </c>
      <c r="R540" s="89">
        <v>3.4852183890577509E-2</v>
      </c>
      <c r="S540" s="90">
        <v>5.7017323792637624E-2</v>
      </c>
      <c r="T540" s="102">
        <v>8.3042375324300949E-2</v>
      </c>
      <c r="U540" s="89">
        <v>9.3226911000000006E-3</v>
      </c>
      <c r="V540" s="90">
        <v>1.4730332105000001E-2</v>
      </c>
      <c r="W540" s="102">
        <v>2.6497113047359563E-2</v>
      </c>
      <c r="X540" s="89">
        <v>6.3323709999999996E-4</v>
      </c>
      <c r="Y540" s="90">
        <v>1.27127355E-3</v>
      </c>
      <c r="Z540" s="102">
        <v>2.0412785501074029E-3</v>
      </c>
      <c r="AA540" s="89">
        <v>8.4555084399999994E-2</v>
      </c>
      <c r="AB540" s="90">
        <v>0.11625236311999999</v>
      </c>
      <c r="AC540" s="102">
        <v>0.14119143789694902</v>
      </c>
      <c r="AD540" s="89">
        <v>8.1725701999999997E-3</v>
      </c>
      <c r="AE540" s="90">
        <v>1.2151396505E-2</v>
      </c>
      <c r="AF540" s="102">
        <v>1.8374851542231188E-2</v>
      </c>
      <c r="AG540" s="89">
        <v>1.53112517E-2</v>
      </c>
      <c r="AH540" s="90">
        <v>2.7386406895E-2</v>
      </c>
      <c r="AI540" s="102">
        <v>3.9574278726787482E-2</v>
      </c>
      <c r="AJ540" s="92">
        <v>0</v>
      </c>
      <c r="AK540" s="93">
        <v>0</v>
      </c>
      <c r="AL540" s="93">
        <v>0</v>
      </c>
    </row>
    <row r="541" spans="1:38" x14ac:dyDescent="0.25">
      <c r="A541" s="71">
        <v>1988</v>
      </c>
      <c r="B541" s="718">
        <v>16</v>
      </c>
      <c r="C541" s="89">
        <v>17.311283329999998</v>
      </c>
      <c r="D541" s="90">
        <v>28.138581626499999</v>
      </c>
      <c r="E541" s="102">
        <v>42.560657547804169</v>
      </c>
      <c r="F541" s="89">
        <v>3.2640257699999999</v>
      </c>
      <c r="G541" s="90">
        <v>3.9707530324999998</v>
      </c>
      <c r="H541" s="102">
        <v>3.1639027947047698</v>
      </c>
      <c r="I541" s="89">
        <v>2.20976507</v>
      </c>
      <c r="J541" s="90">
        <v>3.2430222259999999</v>
      </c>
      <c r="K541" s="102">
        <v>6.9052415278209711</v>
      </c>
      <c r="L541" s="89">
        <v>1.341636E-2</v>
      </c>
      <c r="M541" s="90">
        <v>2.3374519999999999E-2</v>
      </c>
      <c r="N541" s="102">
        <v>8.1370678303050573E-2</v>
      </c>
      <c r="O541" s="89">
        <v>4.1330745187436679E-2</v>
      </c>
      <c r="P541" s="90">
        <v>4.7600131965552177E-2</v>
      </c>
      <c r="Q541" s="102">
        <v>0.10905065917209497</v>
      </c>
      <c r="R541" s="89">
        <v>3.4852183890577509E-2</v>
      </c>
      <c r="S541" s="90">
        <v>5.7017323792637624E-2</v>
      </c>
      <c r="T541" s="102">
        <v>8.5647299852910266E-2</v>
      </c>
      <c r="U541" s="89">
        <v>9.4939897999999998E-3</v>
      </c>
      <c r="V541" s="90">
        <v>1.4966591180000001E-2</v>
      </c>
      <c r="W541" s="102">
        <v>2.5684289976885901E-2</v>
      </c>
      <c r="X541" s="89">
        <v>6.4308490000000002E-4</v>
      </c>
      <c r="Y541" s="90">
        <v>1.2780974550000001E-3</v>
      </c>
      <c r="Z541" s="102">
        <v>1.9757088884219372E-3</v>
      </c>
      <c r="AA541" s="89">
        <v>8.8418676599999996E-2</v>
      </c>
      <c r="AB541" s="90">
        <v>0.12100779664</v>
      </c>
      <c r="AC541" s="102">
        <v>0.13619832611893254</v>
      </c>
      <c r="AD541" s="89">
        <v>8.3754503000000001E-3</v>
      </c>
      <c r="AE541" s="90">
        <v>1.2463742599999999E-2</v>
      </c>
      <c r="AF541" s="102">
        <v>1.8614785038873722E-2</v>
      </c>
      <c r="AG541" s="89">
        <v>1.5534938200000001E-2</v>
      </c>
      <c r="AH541" s="90">
        <v>2.7626894190000001E-2</v>
      </c>
      <c r="AI541" s="102">
        <v>3.9424018701407861E-2</v>
      </c>
      <c r="AJ541" s="92">
        <v>0</v>
      </c>
      <c r="AK541" s="93">
        <v>0</v>
      </c>
      <c r="AL541" s="93">
        <v>0</v>
      </c>
    </row>
    <row r="542" spans="1:38" x14ac:dyDescent="0.25">
      <c r="A542" s="71">
        <v>1988</v>
      </c>
      <c r="B542" s="718">
        <v>17</v>
      </c>
      <c r="C542" s="89">
        <v>17.433891200000001</v>
      </c>
      <c r="D542" s="90">
        <v>28.919979140999999</v>
      </c>
      <c r="E542" s="102">
        <v>42.927240526528784</v>
      </c>
      <c r="F542" s="89">
        <v>3.5335212</v>
      </c>
      <c r="G542" s="90">
        <v>4.3129377015000001</v>
      </c>
      <c r="H542" s="102">
        <v>3.0623884369549805</v>
      </c>
      <c r="I542" s="89">
        <v>2.27103827</v>
      </c>
      <c r="J542" s="90">
        <v>3.3272681464999998</v>
      </c>
      <c r="K542" s="102">
        <v>6.6994153556145291</v>
      </c>
      <c r="L542" s="89">
        <v>1.290326E-2</v>
      </c>
      <c r="M542" s="90">
        <v>2.2808372E-2</v>
      </c>
      <c r="N542" s="102">
        <v>8.1252943793285029E-2</v>
      </c>
      <c r="O542" s="89">
        <v>4.1330745187436679E-2</v>
      </c>
      <c r="P542" s="90">
        <v>4.7600131965552177E-2</v>
      </c>
      <c r="Q542" s="102">
        <v>0.10762574036532499</v>
      </c>
      <c r="R542" s="89">
        <v>3.4852183890577509E-2</v>
      </c>
      <c r="S542" s="90">
        <v>5.7017323792637624E-2</v>
      </c>
      <c r="T542" s="102">
        <v>8.8776176476497257E-2</v>
      </c>
      <c r="U542" s="89">
        <v>9.9448479999999992E-3</v>
      </c>
      <c r="V542" s="90">
        <v>1.5688824444999999E-2</v>
      </c>
      <c r="W542" s="102">
        <v>2.4866421640145377E-2</v>
      </c>
      <c r="X542" s="89">
        <v>6.733663E-4</v>
      </c>
      <c r="Y542" s="90">
        <v>1.326624315E-3</v>
      </c>
      <c r="Z542" s="102">
        <v>1.9122874095560819E-3</v>
      </c>
      <c r="AA542" s="89">
        <v>9.3952837799999994E-2</v>
      </c>
      <c r="AB542" s="90">
        <v>0.12879558269999999</v>
      </c>
      <c r="AC542" s="102">
        <v>0.1316575202270055</v>
      </c>
      <c r="AD542" s="89">
        <v>8.8260691000000002E-3</v>
      </c>
      <c r="AE542" s="90">
        <v>1.318462208E-2</v>
      </c>
      <c r="AF542" s="102">
        <v>1.8890856207205667E-2</v>
      </c>
      <c r="AG542" s="89">
        <v>1.6215429E-2</v>
      </c>
      <c r="AH542" s="90">
        <v>2.8750487755000002E-2</v>
      </c>
      <c r="AI542" s="102">
        <v>3.9101039357634128E-2</v>
      </c>
      <c r="AJ542" s="92">
        <v>0</v>
      </c>
      <c r="AK542" s="93">
        <v>0</v>
      </c>
      <c r="AL542" s="93">
        <v>0</v>
      </c>
    </row>
    <row r="543" spans="1:38" x14ac:dyDescent="0.25">
      <c r="A543" s="71">
        <v>1988</v>
      </c>
      <c r="B543" s="718">
        <v>18</v>
      </c>
      <c r="C543" s="89">
        <v>16.313608349999999</v>
      </c>
      <c r="D543" s="90">
        <v>28.508033884500001</v>
      </c>
      <c r="E543" s="102">
        <v>43.674412229344718</v>
      </c>
      <c r="F543" s="89">
        <v>3.7523595599999999</v>
      </c>
      <c r="G543" s="90">
        <v>4.5877740539999996</v>
      </c>
      <c r="H543" s="102">
        <v>3.0707550999396194</v>
      </c>
      <c r="I543" s="89">
        <v>2.2878551900000001</v>
      </c>
      <c r="J543" s="90">
        <v>3.3647045615</v>
      </c>
      <c r="K543" s="102">
        <v>6.7371473390815027</v>
      </c>
      <c r="L543" s="89">
        <v>1.187706E-2</v>
      </c>
      <c r="M543" s="90">
        <v>2.1613252499999999E-2</v>
      </c>
      <c r="N543" s="102">
        <v>8.225906449308458E-2</v>
      </c>
      <c r="O543" s="89">
        <v>4.1330745187436679E-2</v>
      </c>
      <c r="P543" s="90">
        <v>4.7600131965552177E-2</v>
      </c>
      <c r="Q543" s="102">
        <v>0.10871938507935862</v>
      </c>
      <c r="R543" s="89">
        <v>3.4852183890577509E-2</v>
      </c>
      <c r="S543" s="90">
        <v>5.7017323792637624E-2</v>
      </c>
      <c r="T543" s="102">
        <v>9.221275872387022E-2</v>
      </c>
      <c r="U543" s="89">
        <v>9.9901673E-3</v>
      </c>
      <c r="V543" s="90">
        <v>1.5834737764999999E-2</v>
      </c>
      <c r="W543" s="102">
        <v>2.6369876331625578E-2</v>
      </c>
      <c r="X543" s="89">
        <v>6.7508469999999997E-4</v>
      </c>
      <c r="Y543" s="90">
        <v>1.3232199549999999E-3</v>
      </c>
      <c r="Z543" s="102">
        <v>1.9175308822378064E-3</v>
      </c>
      <c r="AA543" s="89">
        <v>9.6566452600000005E-2</v>
      </c>
      <c r="AB543" s="90">
        <v>0.132871518435</v>
      </c>
      <c r="AC543" s="102">
        <v>0.1297125115158197</v>
      </c>
      <c r="AD543" s="89">
        <v>8.9171749999999994E-3</v>
      </c>
      <c r="AE543" s="90">
        <v>1.3425126525000001E-2</v>
      </c>
      <c r="AF543" s="102">
        <v>1.8702377272732149E-2</v>
      </c>
      <c r="AG543" s="89">
        <v>1.62325896E-2</v>
      </c>
      <c r="AH543" s="90">
        <v>2.8808126909999999E-2</v>
      </c>
      <c r="AI543" s="102">
        <v>3.9483280209520882E-2</v>
      </c>
      <c r="AJ543" s="92">
        <v>0</v>
      </c>
      <c r="AK543" s="93">
        <v>0</v>
      </c>
      <c r="AL543" s="93">
        <v>0</v>
      </c>
    </row>
    <row r="544" spans="1:38" x14ac:dyDescent="0.25">
      <c r="A544" s="71">
        <v>1988</v>
      </c>
      <c r="B544" s="718">
        <v>19</v>
      </c>
      <c r="C544" s="89">
        <v>16.563269429999998</v>
      </c>
      <c r="D544" s="90">
        <v>29.3487002255</v>
      </c>
      <c r="E544" s="102">
        <v>44.34714483881833</v>
      </c>
      <c r="F544" s="89">
        <v>3.9686310300000001</v>
      </c>
      <c r="G544" s="90">
        <v>4.9249798225000001</v>
      </c>
      <c r="H544" s="102">
        <v>3.0616560566421915</v>
      </c>
      <c r="I544" s="89">
        <v>2.36246453</v>
      </c>
      <c r="J544" s="90">
        <v>3.473925543</v>
      </c>
      <c r="K544" s="102">
        <v>6.6175703774188639</v>
      </c>
      <c r="L544" s="89">
        <v>1.187706E-2</v>
      </c>
      <c r="M544" s="90">
        <v>2.1613252499999999E-2</v>
      </c>
      <c r="N544" s="102">
        <v>8.2772092028950903E-2</v>
      </c>
      <c r="O544" s="89">
        <v>4.1330745187436679E-2</v>
      </c>
      <c r="P544" s="90">
        <v>4.7600131965552177E-2</v>
      </c>
      <c r="Q544" s="102">
        <v>0.11035935385909679</v>
      </c>
      <c r="R544" s="89">
        <v>3.4852183890577509E-2</v>
      </c>
      <c r="S544" s="90">
        <v>5.7017323792637624E-2</v>
      </c>
      <c r="T544" s="102">
        <v>9.5237413279228619E-2</v>
      </c>
      <c r="U544" s="89">
        <v>1.5153656E-2</v>
      </c>
      <c r="V544" s="90">
        <v>2.4144300805000001E-2</v>
      </c>
      <c r="W544" s="102">
        <v>2.518388488682707E-2</v>
      </c>
      <c r="X544" s="89">
        <v>7.0918439999999999E-4</v>
      </c>
      <c r="Y544" s="90">
        <v>1.3911558550000001E-3</v>
      </c>
      <c r="Z544" s="102">
        <v>1.9118300314825312E-3</v>
      </c>
      <c r="AA544" s="89">
        <v>0.1007565264</v>
      </c>
      <c r="AB544" s="90">
        <v>0.14044621431000001</v>
      </c>
      <c r="AC544" s="102">
        <v>0.12947772314307593</v>
      </c>
      <c r="AD544" s="89">
        <v>9.3583186999999998E-3</v>
      </c>
      <c r="AE544" s="90">
        <v>1.434754016E-2</v>
      </c>
      <c r="AF544" s="102">
        <v>1.8209920442792755E-2</v>
      </c>
      <c r="AG544" s="89">
        <v>1.59999922E-2</v>
      </c>
      <c r="AH544" s="90">
        <v>2.8035379494999998E-2</v>
      </c>
      <c r="AI544" s="102">
        <v>3.9479788622426536E-2</v>
      </c>
      <c r="AJ544" s="92">
        <v>0</v>
      </c>
      <c r="AK544" s="93">
        <v>0</v>
      </c>
      <c r="AL544" s="93">
        <v>0</v>
      </c>
    </row>
    <row r="545" spans="1:38" x14ac:dyDescent="0.25">
      <c r="A545" s="71">
        <v>1988</v>
      </c>
      <c r="B545" s="718">
        <v>20</v>
      </c>
      <c r="C545" s="89">
        <v>16.971035390000001</v>
      </c>
      <c r="D545" s="90">
        <v>30.788371169000001</v>
      </c>
      <c r="E545" s="102">
        <v>44.379715380294073</v>
      </c>
      <c r="F545" s="89">
        <v>4.1884071199999999</v>
      </c>
      <c r="G545" s="90">
        <v>5.2834075819999997</v>
      </c>
      <c r="H545" s="102">
        <v>3.1800080743666341</v>
      </c>
      <c r="I545" s="89">
        <v>2.4311454700000001</v>
      </c>
      <c r="J545" s="90">
        <v>3.5838954219999999</v>
      </c>
      <c r="K545" s="102">
        <v>6.8171855540991162</v>
      </c>
      <c r="L545" s="89">
        <v>1.181423E-2</v>
      </c>
      <c r="M545" s="90">
        <v>2.1599635499999999E-2</v>
      </c>
      <c r="N545" s="102">
        <v>0.10933590819614594</v>
      </c>
      <c r="O545" s="89">
        <v>4.1330745187436679E-2</v>
      </c>
      <c r="P545" s="90">
        <v>4.7600131965552177E-2</v>
      </c>
      <c r="Q545" s="102">
        <v>9.8496493835135174E-2</v>
      </c>
      <c r="R545" s="89">
        <v>3.4852183890577509E-2</v>
      </c>
      <c r="S545" s="90">
        <v>5.7017323792637624E-2</v>
      </c>
      <c r="T545" s="102">
        <v>9.9456165637900745E-2</v>
      </c>
      <c r="U545" s="89">
        <v>1.58299215E-2</v>
      </c>
      <c r="V545" s="90">
        <v>2.5516296064999999E-2</v>
      </c>
      <c r="W545" s="102">
        <v>3.2927585300529638E-2</v>
      </c>
      <c r="X545" s="89">
        <v>7.3983740000000005E-4</v>
      </c>
      <c r="Y545" s="90">
        <v>1.4564267299999999E-3</v>
      </c>
      <c r="Z545" s="102">
        <v>1.985762623928643E-3</v>
      </c>
      <c r="AA545" s="89">
        <v>0.1056564748</v>
      </c>
      <c r="AB545" s="90">
        <v>0.14935371687499999</v>
      </c>
      <c r="AC545" s="102">
        <v>0.12454122204680039</v>
      </c>
      <c r="AD545" s="89">
        <v>9.8231394E-3</v>
      </c>
      <c r="AE545" s="90">
        <v>1.526286231E-2</v>
      </c>
      <c r="AF545" s="102">
        <v>1.8351468383700775E-2</v>
      </c>
      <c r="AG545" s="89">
        <v>1.6656457100000001E-2</v>
      </c>
      <c r="AH545" s="90">
        <v>2.9429505695E-2</v>
      </c>
      <c r="AI545" s="102">
        <v>4.1884192623464801E-2</v>
      </c>
      <c r="AJ545" s="92">
        <v>0</v>
      </c>
      <c r="AK545" s="93">
        <v>0</v>
      </c>
      <c r="AL545" s="93">
        <v>0</v>
      </c>
    </row>
    <row r="546" spans="1:38" x14ac:dyDescent="0.25">
      <c r="A546" s="71">
        <v>1988</v>
      </c>
      <c r="B546" s="718">
        <v>21</v>
      </c>
      <c r="C546" s="89">
        <v>17.519862710000002</v>
      </c>
      <c r="D546" s="90">
        <v>32.5188066085</v>
      </c>
      <c r="E546" s="102">
        <v>43.956762112892527</v>
      </c>
      <c r="F546" s="89">
        <v>4.3998580299999999</v>
      </c>
      <c r="G546" s="90">
        <v>5.6611269765000003</v>
      </c>
      <c r="H546" s="102">
        <v>3.1981239465208731</v>
      </c>
      <c r="I546" s="89">
        <v>2.5044856000000002</v>
      </c>
      <c r="J546" s="90">
        <v>3.7091960844999998</v>
      </c>
      <c r="K546" s="102">
        <v>6.8715616050732375</v>
      </c>
      <c r="L546" s="89">
        <v>1.181423E-2</v>
      </c>
      <c r="M546" s="90">
        <v>2.1599635499999999E-2</v>
      </c>
      <c r="N546" s="102">
        <v>0.10991319553728653</v>
      </c>
      <c r="O546" s="89">
        <v>4.1330745187436679E-2</v>
      </c>
      <c r="P546" s="90">
        <v>4.7600131965552177E-2</v>
      </c>
      <c r="Q546" s="102">
        <v>9.879544499941896E-2</v>
      </c>
      <c r="R546" s="89">
        <v>3.4852183890577509E-2</v>
      </c>
      <c r="S546" s="90">
        <v>5.7017323792637624E-2</v>
      </c>
      <c r="T546" s="102">
        <v>0.10075327741978256</v>
      </c>
      <c r="U546" s="89">
        <v>1.6583045899999999E-2</v>
      </c>
      <c r="V546" s="90">
        <v>2.7102095034999999E-2</v>
      </c>
      <c r="W546" s="102">
        <v>3.5941865984522807E-2</v>
      </c>
      <c r="X546" s="89">
        <v>7.7514860000000001E-4</v>
      </c>
      <c r="Y546" s="90">
        <v>1.53316472E-3</v>
      </c>
      <c r="Z546" s="102">
        <v>1.9970740720367522E-3</v>
      </c>
      <c r="AA546" s="89">
        <v>0.1107612721</v>
      </c>
      <c r="AB546" s="90">
        <v>0.15923154488499999</v>
      </c>
      <c r="AC546" s="102">
        <v>0.11897232967744731</v>
      </c>
      <c r="AD546" s="89">
        <v>1.03375115E-2</v>
      </c>
      <c r="AE546" s="90">
        <v>1.6309864980000002E-2</v>
      </c>
      <c r="AF546" s="102">
        <v>1.8213509741642382E-2</v>
      </c>
      <c r="AG546" s="89">
        <v>1.7391172600000001E-2</v>
      </c>
      <c r="AH546" s="90">
        <v>3.1057661609999999E-2</v>
      </c>
      <c r="AI546" s="102">
        <v>4.2813402640587445E-2</v>
      </c>
      <c r="AJ546" s="92">
        <v>0</v>
      </c>
      <c r="AK546" s="93">
        <v>0</v>
      </c>
      <c r="AL546" s="93">
        <v>0</v>
      </c>
    </row>
    <row r="547" spans="1:38" x14ac:dyDescent="0.25">
      <c r="A547" s="71">
        <v>1988</v>
      </c>
      <c r="B547" s="718">
        <v>22</v>
      </c>
      <c r="C547" s="89">
        <v>18.06837033</v>
      </c>
      <c r="D547" s="90">
        <v>34.404516053499997</v>
      </c>
      <c r="E547" s="102">
        <v>43.668490695078134</v>
      </c>
      <c r="F547" s="89">
        <v>4.6031656700000001</v>
      </c>
      <c r="G547" s="90">
        <v>6.0568276645000001</v>
      </c>
      <c r="H547" s="102">
        <v>3.2247738537876791</v>
      </c>
      <c r="I547" s="89">
        <v>2.5774592799999998</v>
      </c>
      <c r="J547" s="90">
        <v>3.8447444669999999</v>
      </c>
      <c r="K547" s="102">
        <v>6.9441553344351528</v>
      </c>
      <c r="L547" s="89">
        <v>1.181423E-2</v>
      </c>
      <c r="M547" s="90">
        <v>2.1599635499999999E-2</v>
      </c>
      <c r="N547" s="102">
        <v>0.10958062958236164</v>
      </c>
      <c r="O547" s="89">
        <v>4.1330745187436679E-2</v>
      </c>
      <c r="P547" s="90">
        <v>4.7600131965552177E-2</v>
      </c>
      <c r="Q547" s="102">
        <v>9.8689634212443186E-2</v>
      </c>
      <c r="R547" s="89">
        <v>3.4852183890577509E-2</v>
      </c>
      <c r="S547" s="90">
        <v>5.7017323792637624E-2</v>
      </c>
      <c r="T547" s="102">
        <v>9.9911258527530591E-2</v>
      </c>
      <c r="U547" s="89">
        <v>1.7355829400000002E-2</v>
      </c>
      <c r="V547" s="90">
        <v>2.8825162200000001E-2</v>
      </c>
      <c r="W547" s="102">
        <v>3.8626965920307649E-2</v>
      </c>
      <c r="X547" s="89">
        <v>8.1045970000000005E-4</v>
      </c>
      <c r="Y547" s="90">
        <v>1.616264835E-3</v>
      </c>
      <c r="Z547" s="102">
        <v>2.0137131896910787E-3</v>
      </c>
      <c r="AA547" s="89">
        <v>0.11585061670000001</v>
      </c>
      <c r="AB547" s="90">
        <v>0.16981511761000001</v>
      </c>
      <c r="AC547" s="102">
        <v>0.12167792056630221</v>
      </c>
      <c r="AD547" s="89">
        <v>1.0867833800000001E-2</v>
      </c>
      <c r="AE547" s="90">
        <v>1.7447251085000001E-2</v>
      </c>
      <c r="AF547" s="102">
        <v>1.8080300838536543E-2</v>
      </c>
      <c r="AG547" s="89">
        <v>1.8144602100000001E-2</v>
      </c>
      <c r="AH547" s="90">
        <v>3.2828521795000003E-2</v>
      </c>
      <c r="AI547" s="102">
        <v>4.2609384230035539E-2</v>
      </c>
      <c r="AJ547" s="92">
        <v>0</v>
      </c>
      <c r="AK547" s="93">
        <v>0</v>
      </c>
      <c r="AL547" s="93">
        <v>0</v>
      </c>
    </row>
    <row r="548" spans="1:38" x14ac:dyDescent="0.25">
      <c r="A548" s="71">
        <v>1988</v>
      </c>
      <c r="B548" s="718">
        <v>23</v>
      </c>
      <c r="C548" s="89">
        <v>18.618991860000001</v>
      </c>
      <c r="D548" s="90">
        <v>36.466167648499997</v>
      </c>
      <c r="E548" s="102">
        <v>44.239466944394337</v>
      </c>
      <c r="F548" s="89">
        <v>4.8021415200000002</v>
      </c>
      <c r="G548" s="90">
        <v>6.4763656765000004</v>
      </c>
      <c r="H548" s="102">
        <v>3.2385199244329503</v>
      </c>
      <c r="I548" s="89">
        <v>2.6503800200000001</v>
      </c>
      <c r="J548" s="90">
        <v>3.9921618900000002</v>
      </c>
      <c r="K548" s="102">
        <v>6.9537870947012284</v>
      </c>
      <c r="L548" s="89">
        <v>1.181423E-2</v>
      </c>
      <c r="M548" s="90">
        <v>2.1599635499999999E-2</v>
      </c>
      <c r="N548" s="102">
        <v>0.11048398647952437</v>
      </c>
      <c r="O548" s="89">
        <v>4.1330745187436679E-2</v>
      </c>
      <c r="P548" s="90">
        <v>4.7600131965552177E-2</v>
      </c>
      <c r="Q548" s="102">
        <v>9.9878885535374454E-2</v>
      </c>
      <c r="R548" s="89">
        <v>3.4852183890577509E-2</v>
      </c>
      <c r="S548" s="90">
        <v>5.7017323792637624E-2</v>
      </c>
      <c r="T548" s="102">
        <v>0.10226030190820969</v>
      </c>
      <c r="U548" s="89">
        <v>1.8152959699999999E-2</v>
      </c>
      <c r="V548" s="90">
        <v>3.0683891250000001E-2</v>
      </c>
      <c r="W548" s="102">
        <v>3.870085757801707E-2</v>
      </c>
      <c r="X548" s="89">
        <v>8.4777080000000002E-4</v>
      </c>
      <c r="Y548" s="90">
        <v>1.70471508E-3</v>
      </c>
      <c r="Z548" s="102">
        <v>2.0222966761144624E-3</v>
      </c>
      <c r="AA548" s="89">
        <v>0.1209786102</v>
      </c>
      <c r="AB548" s="90">
        <v>0.18118097154500001</v>
      </c>
      <c r="AC548" s="102">
        <v>0.11105978344747665</v>
      </c>
      <c r="AD548" s="89">
        <v>1.14132366E-2</v>
      </c>
      <c r="AE548" s="90">
        <v>1.865550538E-2</v>
      </c>
      <c r="AF548" s="102">
        <v>1.8126331394371375E-2</v>
      </c>
      <c r="AG548" s="89">
        <v>1.8918750099999999E-2</v>
      </c>
      <c r="AH548" s="90">
        <v>3.4759375964999999E-2</v>
      </c>
      <c r="AI548" s="102">
        <v>4.2856082913888718E-2</v>
      </c>
      <c r="AJ548" s="92">
        <v>0</v>
      </c>
      <c r="AK548" s="93">
        <v>0</v>
      </c>
      <c r="AL548" s="93">
        <v>0</v>
      </c>
    </row>
    <row r="549" spans="1:38" x14ac:dyDescent="0.25">
      <c r="A549" s="71">
        <v>1988</v>
      </c>
      <c r="B549" s="718">
        <v>24</v>
      </c>
      <c r="C549" s="89">
        <v>19.901379779999999</v>
      </c>
      <c r="D549" s="90">
        <v>38.499039818500002</v>
      </c>
      <c r="E549" s="102">
        <v>44.135565845560009</v>
      </c>
      <c r="F549" s="89">
        <v>5.0209992300000001</v>
      </c>
      <c r="G549" s="90">
        <v>6.8911053055</v>
      </c>
      <c r="H549" s="102">
        <v>3.2632992914213532</v>
      </c>
      <c r="I549" s="89">
        <v>2.7847070199999999</v>
      </c>
      <c r="J549" s="90">
        <v>4.2039473770000004</v>
      </c>
      <c r="K549" s="102">
        <v>7.0140315520264211</v>
      </c>
      <c r="L549" s="89">
        <v>1.181423E-2</v>
      </c>
      <c r="M549" s="90">
        <v>2.1599635499999999E-2</v>
      </c>
      <c r="N549" s="102">
        <v>0.11078730112127996</v>
      </c>
      <c r="O549" s="89">
        <v>4.1330745187436679E-2</v>
      </c>
      <c r="P549" s="90">
        <v>4.7600131965552177E-2</v>
      </c>
      <c r="Q549" s="102">
        <v>0.10038738749745661</v>
      </c>
      <c r="R549" s="89">
        <v>3.4852183890577509E-2</v>
      </c>
      <c r="S549" s="90">
        <v>5.7017323792637624E-2</v>
      </c>
      <c r="T549" s="102">
        <v>0.10291506877380979</v>
      </c>
      <c r="U549" s="89">
        <v>1.9047105299999999E-2</v>
      </c>
      <c r="V549" s="90">
        <v>3.2840345044999997E-2</v>
      </c>
      <c r="W549" s="102">
        <v>4.0974989932158958E-2</v>
      </c>
      <c r="X549" s="89">
        <v>8.8850330000000001E-4</v>
      </c>
      <c r="Y549" s="90">
        <v>1.828201225E-3</v>
      </c>
      <c r="Z549" s="102">
        <v>2.0377710246360183E-3</v>
      </c>
      <c r="AA549" s="89">
        <v>0.12651229589999999</v>
      </c>
      <c r="AB549" s="90">
        <v>0.19382358394499999</v>
      </c>
      <c r="AC549" s="102">
        <v>0.10987962010523185</v>
      </c>
      <c r="AD549" s="89">
        <v>1.2023717E-2</v>
      </c>
      <c r="AE549" s="90">
        <v>2.0012717135E-2</v>
      </c>
      <c r="AF549" s="102">
        <v>1.8012958169001572E-2</v>
      </c>
      <c r="AG549" s="89">
        <v>1.97920441E-2</v>
      </c>
      <c r="AH549" s="90">
        <v>3.7166785525000003E-2</v>
      </c>
      <c r="AI549" s="102">
        <v>4.3246409340324983E-2</v>
      </c>
      <c r="AJ549" s="92">
        <v>0</v>
      </c>
      <c r="AK549" s="93">
        <v>0</v>
      </c>
      <c r="AL549" s="93">
        <v>0</v>
      </c>
    </row>
    <row r="550" spans="1:38" x14ac:dyDescent="0.25">
      <c r="A550" s="71">
        <v>1988</v>
      </c>
      <c r="B550" s="718">
        <v>25</v>
      </c>
      <c r="C550" s="89">
        <v>19.901379779999999</v>
      </c>
      <c r="D550" s="90">
        <v>38.499039818500002</v>
      </c>
      <c r="E550" s="102">
        <v>44.47232433013793</v>
      </c>
      <c r="F550" s="89">
        <v>5.0209992300000001</v>
      </c>
      <c r="G550" s="90">
        <v>6.8911053055</v>
      </c>
      <c r="H550" s="102">
        <v>3.2866897968790827</v>
      </c>
      <c r="I550" s="89">
        <v>2.7847070199999999</v>
      </c>
      <c r="J550" s="90">
        <v>4.2039473770000004</v>
      </c>
      <c r="K550" s="102">
        <v>7.043122816134801</v>
      </c>
      <c r="L550" s="89">
        <v>1.181423E-2</v>
      </c>
      <c r="M550" s="90">
        <v>2.1599635499999999E-2</v>
      </c>
      <c r="N550" s="102">
        <v>0.11131715660111495</v>
      </c>
      <c r="O550" s="89">
        <v>4.1330745187436679E-2</v>
      </c>
      <c r="P550" s="90">
        <v>4.7600131965552177E-2</v>
      </c>
      <c r="Q550" s="102">
        <v>0.10145555857126122</v>
      </c>
      <c r="R550" s="89">
        <v>3.4852183890577509E-2</v>
      </c>
      <c r="S550" s="90">
        <v>5.7017323792637624E-2</v>
      </c>
      <c r="T550" s="102">
        <v>0.10405928752263655</v>
      </c>
      <c r="U550" s="89">
        <v>1.9047105299999999E-2</v>
      </c>
      <c r="V550" s="90">
        <v>3.2840345044999997E-2</v>
      </c>
      <c r="W550" s="102">
        <v>4.1486681761462425E-2</v>
      </c>
      <c r="X550" s="89">
        <v>8.8850330000000001E-4</v>
      </c>
      <c r="Y550" s="90">
        <v>1.828201225E-3</v>
      </c>
      <c r="Z550" s="102">
        <v>2.052355182308794E-3</v>
      </c>
      <c r="AA550" s="89">
        <v>0.12651229589999999</v>
      </c>
      <c r="AB550" s="90">
        <v>0.19382358394499999</v>
      </c>
      <c r="AC550" s="102">
        <v>0.11022473996107861</v>
      </c>
      <c r="AD550" s="89">
        <v>1.2023717E-2</v>
      </c>
      <c r="AE550" s="90">
        <v>2.0012717135E-2</v>
      </c>
      <c r="AF550" s="102">
        <v>1.8061423355526924E-2</v>
      </c>
      <c r="AG550" s="89">
        <v>1.97920441E-2</v>
      </c>
      <c r="AH550" s="90">
        <v>3.7166785525000003E-2</v>
      </c>
      <c r="AI550" s="102">
        <v>4.3556039175893978E-2</v>
      </c>
      <c r="AJ550" s="92">
        <v>0</v>
      </c>
      <c r="AK550" s="93">
        <v>0</v>
      </c>
      <c r="AL550" s="93">
        <v>0</v>
      </c>
    </row>
    <row r="551" spans="1:38" x14ac:dyDescent="0.25">
      <c r="A551" s="71">
        <v>1988</v>
      </c>
      <c r="B551" s="718">
        <v>26</v>
      </c>
      <c r="C551" s="89">
        <v>19.901379779999999</v>
      </c>
      <c r="D551" s="90">
        <v>38.499039818500002</v>
      </c>
      <c r="E551" s="102">
        <v>44.707079045784859</v>
      </c>
      <c r="F551" s="89">
        <v>5.0209992300000001</v>
      </c>
      <c r="G551" s="90">
        <v>6.8911053055</v>
      </c>
      <c r="H551" s="102">
        <v>3.3014504697174973</v>
      </c>
      <c r="I551" s="89">
        <v>2.7847070199999999</v>
      </c>
      <c r="J551" s="90">
        <v>4.2039473770000004</v>
      </c>
      <c r="K551" s="102">
        <v>7.0599369282491136</v>
      </c>
      <c r="L551" s="89">
        <v>1.181423E-2</v>
      </c>
      <c r="M551" s="90">
        <v>2.1599635499999999E-2</v>
      </c>
      <c r="N551" s="102">
        <v>0.11164996418338861</v>
      </c>
      <c r="O551" s="89">
        <v>4.1330745187436679E-2</v>
      </c>
      <c r="P551" s="90">
        <v>4.7600131965552177E-2</v>
      </c>
      <c r="Q551" s="102">
        <v>0.10209542221388662</v>
      </c>
      <c r="R551" s="89">
        <v>3.4852183890577509E-2</v>
      </c>
      <c r="S551" s="90">
        <v>5.7017323792637624E-2</v>
      </c>
      <c r="T551" s="102">
        <v>0.10477802489110839</v>
      </c>
      <c r="U551" s="89">
        <v>1.9047105299999999E-2</v>
      </c>
      <c r="V551" s="90">
        <v>3.2840345044999997E-2</v>
      </c>
      <c r="W551" s="102">
        <v>4.17549911683033E-2</v>
      </c>
      <c r="X551" s="89">
        <v>8.8850330000000001E-4</v>
      </c>
      <c r="Y551" s="90">
        <v>1.828201225E-3</v>
      </c>
      <c r="Z551" s="102">
        <v>2.0615648898767202E-3</v>
      </c>
      <c r="AA551" s="89">
        <v>0.12651229589999999</v>
      </c>
      <c r="AB551" s="90">
        <v>0.19382358394499999</v>
      </c>
      <c r="AC551" s="102">
        <v>0.11070165100941676</v>
      </c>
      <c r="AD551" s="89">
        <v>1.2023717E-2</v>
      </c>
      <c r="AE551" s="90">
        <v>2.0012717135E-2</v>
      </c>
      <c r="AF551" s="102">
        <v>1.8138387648501269E-2</v>
      </c>
      <c r="AG551" s="89">
        <v>1.97920441E-2</v>
      </c>
      <c r="AH551" s="90">
        <v>3.7166785525000003E-2</v>
      </c>
      <c r="AI551" s="102">
        <v>4.3762871253177175E-2</v>
      </c>
      <c r="AJ551" s="92">
        <v>0</v>
      </c>
      <c r="AK551" s="93">
        <v>0</v>
      </c>
      <c r="AL551" s="93">
        <v>0</v>
      </c>
    </row>
    <row r="552" spans="1:38" x14ac:dyDescent="0.25">
      <c r="A552" s="71">
        <v>1988</v>
      </c>
      <c r="B552" s="718">
        <v>27</v>
      </c>
      <c r="C552" s="89">
        <v>19.901379779999999</v>
      </c>
      <c r="D552" s="90">
        <v>38.499039818500002</v>
      </c>
      <c r="E552" s="102">
        <v>44.892662375893742</v>
      </c>
      <c r="F552" s="89">
        <v>5.0209992300000001</v>
      </c>
      <c r="G552" s="90">
        <v>6.8911053055</v>
      </c>
      <c r="H552" s="102">
        <v>3.3136092358055866</v>
      </c>
      <c r="I552" s="89">
        <v>2.7847070199999999</v>
      </c>
      <c r="J552" s="90">
        <v>4.2039473770000004</v>
      </c>
      <c r="K552" s="102">
        <v>7.0743832187445603</v>
      </c>
      <c r="L552" s="89">
        <v>1.181423E-2</v>
      </c>
      <c r="M552" s="90">
        <v>2.1599635499999999E-2</v>
      </c>
      <c r="N552" s="102">
        <v>0.11192484635535892</v>
      </c>
      <c r="O552" s="89">
        <v>4.1330745187436679E-2</v>
      </c>
      <c r="P552" s="90">
        <v>4.7600131965552177E-2</v>
      </c>
      <c r="Q552" s="102">
        <v>0.1026358517784953</v>
      </c>
      <c r="R552" s="89">
        <v>3.4852183890577509E-2</v>
      </c>
      <c r="S552" s="90">
        <v>5.7017323792637624E-2</v>
      </c>
      <c r="T552" s="102">
        <v>0.10537175665946094</v>
      </c>
      <c r="U552" s="89">
        <v>1.9047105299999999E-2</v>
      </c>
      <c r="V552" s="90">
        <v>3.2840345044999997E-2</v>
      </c>
      <c r="W552" s="102">
        <v>4.2026651578683072E-2</v>
      </c>
      <c r="X552" s="89">
        <v>8.8850330000000001E-4</v>
      </c>
      <c r="Y552" s="90">
        <v>1.828201225E-3</v>
      </c>
      <c r="Z552" s="102">
        <v>2.0691511128335636E-3</v>
      </c>
      <c r="AA552" s="89">
        <v>0.12651229589999999</v>
      </c>
      <c r="AB552" s="90">
        <v>0.19382358394499999</v>
      </c>
      <c r="AC552" s="102">
        <v>0.11108656140071541</v>
      </c>
      <c r="AD552" s="89">
        <v>1.2023717E-2</v>
      </c>
      <c r="AE552" s="90">
        <v>2.0012717135E-2</v>
      </c>
      <c r="AF552" s="102">
        <v>1.8199783478395518E-2</v>
      </c>
      <c r="AG552" s="89">
        <v>1.97920441E-2</v>
      </c>
      <c r="AH552" s="90">
        <v>3.7166785525000003E-2</v>
      </c>
      <c r="AI552" s="102">
        <v>4.3940777273192524E-2</v>
      </c>
      <c r="AJ552" s="92">
        <v>0</v>
      </c>
      <c r="AK552" s="93">
        <v>0</v>
      </c>
      <c r="AL552" s="93">
        <v>0</v>
      </c>
    </row>
    <row r="553" spans="1:38" x14ac:dyDescent="0.25">
      <c r="A553" s="71">
        <v>1988</v>
      </c>
      <c r="B553" s="718">
        <v>28</v>
      </c>
      <c r="C553" s="89">
        <v>19.901379779999999</v>
      </c>
      <c r="D553" s="90">
        <v>38.499039818500002</v>
      </c>
      <c r="E553" s="102">
        <v>45.048426629736348</v>
      </c>
      <c r="F553" s="89">
        <v>5.0209992300000001</v>
      </c>
      <c r="G553" s="90">
        <v>6.8911053055</v>
      </c>
      <c r="H553" s="102">
        <v>3.3246726212101327</v>
      </c>
      <c r="I553" s="89">
        <v>2.7847070199999999</v>
      </c>
      <c r="J553" s="90">
        <v>4.2039473770000004</v>
      </c>
      <c r="K553" s="102">
        <v>7.088502013671012</v>
      </c>
      <c r="L553" s="89">
        <v>1.181423E-2</v>
      </c>
      <c r="M553" s="90">
        <v>2.1599635499999999E-2</v>
      </c>
      <c r="N553" s="102">
        <v>0.11217655920796445</v>
      </c>
      <c r="O553" s="89">
        <v>4.1330745187436679E-2</v>
      </c>
      <c r="P553" s="90">
        <v>4.7600131965552177E-2</v>
      </c>
      <c r="Q553" s="102">
        <v>0.10314940337079503</v>
      </c>
      <c r="R553" s="89">
        <v>3.4852183890577509E-2</v>
      </c>
      <c r="S553" s="90">
        <v>5.7017323792637624E-2</v>
      </c>
      <c r="T553" s="102">
        <v>0.10591545141129403</v>
      </c>
      <c r="U553" s="89">
        <v>1.9047105299999999E-2</v>
      </c>
      <c r="V553" s="90">
        <v>3.2840345044999997E-2</v>
      </c>
      <c r="W553" s="102">
        <v>4.2356326069816957E-2</v>
      </c>
      <c r="X553" s="89">
        <v>8.8850330000000001E-4</v>
      </c>
      <c r="Y553" s="90">
        <v>1.828201225E-3</v>
      </c>
      <c r="Z553" s="102">
        <v>2.0760426723002027E-3</v>
      </c>
      <c r="AA553" s="89">
        <v>0.12651229589999999</v>
      </c>
      <c r="AB553" s="90">
        <v>0.19382358394499999</v>
      </c>
      <c r="AC553" s="102">
        <v>0.11142267028306133</v>
      </c>
      <c r="AD553" s="89">
        <v>1.2023717E-2</v>
      </c>
      <c r="AE553" s="90">
        <v>2.0012717135E-2</v>
      </c>
      <c r="AF553" s="102">
        <v>1.8252339179066848E-2</v>
      </c>
      <c r="AG553" s="89">
        <v>1.97920441E-2</v>
      </c>
      <c r="AH553" s="90">
        <v>3.7166785525000003E-2</v>
      </c>
      <c r="AI553" s="102">
        <v>4.411487782738692E-2</v>
      </c>
      <c r="AJ553" s="92">
        <v>0</v>
      </c>
      <c r="AK553" s="93">
        <v>0</v>
      </c>
      <c r="AL553" s="93">
        <v>0</v>
      </c>
    </row>
    <row r="554" spans="1:38" x14ac:dyDescent="0.25">
      <c r="A554" s="71">
        <v>1988</v>
      </c>
      <c r="B554" s="718">
        <v>29</v>
      </c>
      <c r="C554" s="89">
        <v>17.533115586179999</v>
      </c>
      <c r="D554" s="90">
        <v>33.917654080098501</v>
      </c>
      <c r="E554" s="102">
        <v>45.19594803307475</v>
      </c>
      <c r="F554" s="89">
        <v>4.4887733116200002</v>
      </c>
      <c r="G554" s="90">
        <v>6.1606481431170002</v>
      </c>
      <c r="H554" s="102">
        <v>3.3350274434344991</v>
      </c>
      <c r="I554" s="89">
        <v>2.1442244054000001</v>
      </c>
      <c r="J554" s="90">
        <v>3.2370394802900004</v>
      </c>
      <c r="K554" s="102">
        <v>7.1014284749685448</v>
      </c>
      <c r="L554" s="89">
        <v>1.181423E-2</v>
      </c>
      <c r="M554" s="90">
        <v>2.1599635499999999E-2</v>
      </c>
      <c r="N554" s="102">
        <v>0.11241013831676262</v>
      </c>
      <c r="O554" s="89">
        <v>3.0667412929078017E-2</v>
      </c>
      <c r="P554" s="90">
        <v>3.5319297918439713E-2</v>
      </c>
      <c r="Q554" s="102">
        <v>0.10362356973215907</v>
      </c>
      <c r="R554" s="89">
        <v>3.1157852398176294E-2</v>
      </c>
      <c r="S554" s="90">
        <v>5.0973487470618035E-2</v>
      </c>
      <c r="T554" s="102">
        <v>0.10641969145479133</v>
      </c>
      <c r="U554" s="89">
        <v>1.7028112138199998E-2</v>
      </c>
      <c r="V554" s="90">
        <v>2.9359268470229998E-2</v>
      </c>
      <c r="W554" s="102">
        <v>4.2644640423055442E-2</v>
      </c>
      <c r="X554" s="89">
        <v>7.9432195020000002E-4</v>
      </c>
      <c r="Y554" s="90">
        <v>1.63441189515E-3</v>
      </c>
      <c r="Z554" s="102">
        <v>2.082503549009978E-3</v>
      </c>
      <c r="AA554" s="89">
        <v>0.11310199253459999</v>
      </c>
      <c r="AB554" s="90">
        <v>0.17327828404682999</v>
      </c>
      <c r="AC554" s="102">
        <v>0.11174131666588173</v>
      </c>
      <c r="AD554" s="89">
        <v>1.0749202998E-2</v>
      </c>
      <c r="AE554" s="90">
        <v>1.789136911869E-2</v>
      </c>
      <c r="AF554" s="102">
        <v>1.8302468496228963E-2</v>
      </c>
      <c r="AG554" s="89">
        <v>1.7694087425400001E-2</v>
      </c>
      <c r="AH554" s="90">
        <v>3.3227106259350006E-2</v>
      </c>
      <c r="AI554" s="102">
        <v>4.4274957781919221E-2</v>
      </c>
      <c r="AJ554" s="92">
        <v>0</v>
      </c>
      <c r="AK554" s="93">
        <v>0</v>
      </c>
      <c r="AL554" s="93">
        <v>0</v>
      </c>
    </row>
    <row r="555" spans="1:38" x14ac:dyDescent="0.25">
      <c r="A555" s="71">
        <v>1988</v>
      </c>
      <c r="B555" s="718">
        <v>30</v>
      </c>
      <c r="C555" s="89">
        <v>17.533115586179999</v>
      </c>
      <c r="D555" s="90">
        <v>33.917654080098501</v>
      </c>
      <c r="E555" s="102">
        <v>43.745102822787821</v>
      </c>
      <c r="F555" s="89">
        <v>4.4887733116200002</v>
      </c>
      <c r="G555" s="90">
        <v>6.1606481431170002</v>
      </c>
      <c r="H555" s="102">
        <v>3.209236649579791</v>
      </c>
      <c r="I555" s="89">
        <v>2.1442244054000001</v>
      </c>
      <c r="J555" s="90">
        <v>3.2370394802900004</v>
      </c>
      <c r="K555" s="102">
        <v>6.9928070707322529</v>
      </c>
      <c r="L555" s="89">
        <v>1.181423E-2</v>
      </c>
      <c r="M555" s="90">
        <v>2.1599635499999999E-2</v>
      </c>
      <c r="N555" s="102">
        <v>0.11223219345787647</v>
      </c>
      <c r="O555" s="89">
        <v>3.0667412929078017E-2</v>
      </c>
      <c r="P555" s="90">
        <v>3.5319297918439713E-2</v>
      </c>
      <c r="Q555" s="102">
        <v>0.10193042637454454</v>
      </c>
      <c r="R555" s="89">
        <v>3.1157852398176294E-2</v>
      </c>
      <c r="S555" s="90">
        <v>5.0973487470618035E-2</v>
      </c>
      <c r="T555" s="102">
        <v>0.10688113699878544</v>
      </c>
      <c r="U555" s="89">
        <v>1.7028112138199998E-2</v>
      </c>
      <c r="V555" s="90">
        <v>2.9359268470229998E-2</v>
      </c>
      <c r="W555" s="102">
        <v>4.4037136412564654E-2</v>
      </c>
      <c r="X555" s="89">
        <v>7.9432195020000002E-4</v>
      </c>
      <c r="Y555" s="90">
        <v>1.63441189515E-3</v>
      </c>
      <c r="Z555" s="102">
        <v>2.0039502352463563E-3</v>
      </c>
      <c r="AA555" s="89">
        <v>0.11310199253459999</v>
      </c>
      <c r="AB555" s="90">
        <v>0.17327828404682999</v>
      </c>
      <c r="AC555" s="102">
        <v>0.10445395033631891</v>
      </c>
      <c r="AD555" s="89">
        <v>1.0749202998E-2</v>
      </c>
      <c r="AE555" s="90">
        <v>1.789136911869E-2</v>
      </c>
      <c r="AF555" s="102">
        <v>1.7347163314707911E-2</v>
      </c>
      <c r="AG555" s="89">
        <v>1.7694087425400001E-2</v>
      </c>
      <c r="AH555" s="90">
        <v>3.3227106259350006E-2</v>
      </c>
      <c r="AI555" s="102">
        <v>4.3683099322308565E-2</v>
      </c>
      <c r="AJ555" s="92">
        <v>0</v>
      </c>
      <c r="AK555" s="93">
        <v>0</v>
      </c>
      <c r="AL555" s="93">
        <v>0</v>
      </c>
    </row>
    <row r="556" spans="1:38" ht="13" x14ac:dyDescent="0.3">
      <c r="A556" s="71">
        <v>1988</v>
      </c>
      <c r="B556" s="718">
        <v>31</v>
      </c>
      <c r="C556" s="89">
        <v>17.533115586179999</v>
      </c>
      <c r="D556" s="90">
        <v>33.917654080098501</v>
      </c>
      <c r="E556" s="91">
        <v>43.745102822787821</v>
      </c>
      <c r="F556" s="89">
        <v>4.4887733116200002</v>
      </c>
      <c r="G556" s="90">
        <v>6.1606481431170002</v>
      </c>
      <c r="H556" s="91">
        <v>3.209236649579791</v>
      </c>
      <c r="I556" s="89">
        <v>2.1442244054000001</v>
      </c>
      <c r="J556" s="90">
        <v>3.2370394802900004</v>
      </c>
      <c r="K556" s="91">
        <v>6.9928070707322529</v>
      </c>
      <c r="L556" s="89">
        <v>1.181423E-2</v>
      </c>
      <c r="M556" s="90">
        <v>2.1599635499999999E-2</v>
      </c>
      <c r="N556" s="91">
        <v>0.11223219345787647</v>
      </c>
      <c r="O556" s="89">
        <v>3.0667412929078017E-2</v>
      </c>
      <c r="P556" s="90">
        <v>3.5319297918439713E-2</v>
      </c>
      <c r="Q556" s="91">
        <v>0.10193042637454454</v>
      </c>
      <c r="R556" s="89">
        <v>3.1157852398176294E-2</v>
      </c>
      <c r="S556" s="90">
        <v>5.0973487470618035E-2</v>
      </c>
      <c r="T556" s="91">
        <v>0.10688113699878544</v>
      </c>
      <c r="U556" s="89">
        <v>1.7028112138199998E-2</v>
      </c>
      <c r="V556" s="90">
        <v>2.9359268470229998E-2</v>
      </c>
      <c r="W556" s="91">
        <v>4.4037136412564654E-2</v>
      </c>
      <c r="X556" s="89">
        <v>7.9432195020000002E-4</v>
      </c>
      <c r="Y556" s="90">
        <v>1.63441189515E-3</v>
      </c>
      <c r="Z556" s="91">
        <v>2.0039502352463563E-3</v>
      </c>
      <c r="AA556" s="89">
        <v>0.11310199253459999</v>
      </c>
      <c r="AB556" s="90">
        <v>0.17327828404682999</v>
      </c>
      <c r="AC556" s="91">
        <v>0.10445395033631891</v>
      </c>
      <c r="AD556" s="89">
        <v>1.0749202998E-2</v>
      </c>
      <c r="AE556" s="90">
        <v>1.789136911869E-2</v>
      </c>
      <c r="AF556" s="91">
        <v>1.7347163314707911E-2</v>
      </c>
      <c r="AG556" s="89">
        <v>1.7694087425400001E-2</v>
      </c>
      <c r="AH556" s="90">
        <v>3.3227106259350006E-2</v>
      </c>
      <c r="AI556" s="91">
        <v>4.3683099322308565E-2</v>
      </c>
      <c r="AJ556" s="94">
        <v>0</v>
      </c>
      <c r="AK556" s="95">
        <v>0</v>
      </c>
      <c r="AL556" s="95">
        <v>0</v>
      </c>
    </row>
    <row r="557" spans="1:38" ht="13" x14ac:dyDescent="0.3">
      <c r="A557" s="71">
        <v>1988</v>
      </c>
      <c r="B557" s="718">
        <v>32</v>
      </c>
      <c r="C557" s="89">
        <v>17.533115586179999</v>
      </c>
      <c r="D557" s="90">
        <v>33.917654080098501</v>
      </c>
      <c r="E557" s="91">
        <v>43.745102822787821</v>
      </c>
      <c r="F557" s="89">
        <v>4.4887733116200002</v>
      </c>
      <c r="G557" s="90">
        <v>6.1606481431170002</v>
      </c>
      <c r="H557" s="91">
        <v>3.209236649579791</v>
      </c>
      <c r="I557" s="89">
        <v>2.1442244054000001</v>
      </c>
      <c r="J557" s="90">
        <v>3.2370394802900004</v>
      </c>
      <c r="K557" s="91">
        <v>6.9928070707322529</v>
      </c>
      <c r="L557" s="89">
        <v>1.181423E-2</v>
      </c>
      <c r="M557" s="90">
        <v>2.1599635499999999E-2</v>
      </c>
      <c r="N557" s="91">
        <v>0.11223219345787647</v>
      </c>
      <c r="O557" s="89">
        <v>3.0667412929078017E-2</v>
      </c>
      <c r="P557" s="90">
        <v>3.5319297918439713E-2</v>
      </c>
      <c r="Q557" s="91">
        <v>0.10193042637454454</v>
      </c>
      <c r="R557" s="89">
        <v>3.1157852398176294E-2</v>
      </c>
      <c r="S557" s="90">
        <v>5.0973487470618035E-2</v>
      </c>
      <c r="T557" s="91">
        <v>0.10688113699878544</v>
      </c>
      <c r="U557" s="89">
        <v>1.7028112138199998E-2</v>
      </c>
      <c r="V557" s="90">
        <v>2.9359268470229998E-2</v>
      </c>
      <c r="W557" s="91">
        <v>4.4037136412564654E-2</v>
      </c>
      <c r="X557" s="89">
        <v>7.9432195020000002E-4</v>
      </c>
      <c r="Y557" s="90">
        <v>1.63441189515E-3</v>
      </c>
      <c r="Z557" s="91">
        <v>2.0039502352463563E-3</v>
      </c>
      <c r="AA557" s="89">
        <v>0.11310199253459999</v>
      </c>
      <c r="AB557" s="90">
        <v>0.17327828404682999</v>
      </c>
      <c r="AC557" s="91">
        <v>0.10445395033631891</v>
      </c>
      <c r="AD557" s="89">
        <v>1.0749202998E-2</v>
      </c>
      <c r="AE557" s="90">
        <v>1.789136911869E-2</v>
      </c>
      <c r="AF557" s="91">
        <v>1.7347163314707911E-2</v>
      </c>
      <c r="AG557" s="89">
        <v>1.7694087425400001E-2</v>
      </c>
      <c r="AH557" s="90">
        <v>3.3227106259350006E-2</v>
      </c>
      <c r="AI557" s="91">
        <v>4.3683099322308565E-2</v>
      </c>
      <c r="AJ557" s="94">
        <v>0</v>
      </c>
      <c r="AK557" s="95">
        <v>0</v>
      </c>
      <c r="AL557" s="95">
        <v>0</v>
      </c>
    </row>
    <row r="558" spans="1:38" ht="13" x14ac:dyDescent="0.3">
      <c r="A558" s="71">
        <v>1988</v>
      </c>
      <c r="B558" s="718">
        <v>33</v>
      </c>
      <c r="C558" s="89">
        <v>17.533115586179999</v>
      </c>
      <c r="D558" s="90">
        <v>33.917654080098501</v>
      </c>
      <c r="E558" s="91">
        <v>43.745102822787821</v>
      </c>
      <c r="F558" s="89">
        <v>4.4887733116200002</v>
      </c>
      <c r="G558" s="90">
        <v>6.1606481431170002</v>
      </c>
      <c r="H558" s="91">
        <v>3.209236649579791</v>
      </c>
      <c r="I558" s="89">
        <v>2.1442244054000001</v>
      </c>
      <c r="J558" s="90">
        <v>3.2370394802900004</v>
      </c>
      <c r="K558" s="91">
        <v>6.9928070707322529</v>
      </c>
      <c r="L558" s="89">
        <v>1.181423E-2</v>
      </c>
      <c r="M558" s="90">
        <v>2.1599635499999999E-2</v>
      </c>
      <c r="N558" s="91">
        <v>0.11223219345787647</v>
      </c>
      <c r="O558" s="89">
        <v>3.0667412929078017E-2</v>
      </c>
      <c r="P558" s="90">
        <v>3.5319297918439713E-2</v>
      </c>
      <c r="Q558" s="91">
        <v>0.10193042637454454</v>
      </c>
      <c r="R558" s="89">
        <v>3.1157852398176294E-2</v>
      </c>
      <c r="S558" s="90">
        <v>5.0973487470618035E-2</v>
      </c>
      <c r="T558" s="91">
        <v>0.10688113699878544</v>
      </c>
      <c r="U558" s="89">
        <v>1.7028112138199998E-2</v>
      </c>
      <c r="V558" s="90">
        <v>2.9359268470229998E-2</v>
      </c>
      <c r="W558" s="91">
        <v>4.4037136412564654E-2</v>
      </c>
      <c r="X558" s="89">
        <v>7.9432195020000002E-4</v>
      </c>
      <c r="Y558" s="90">
        <v>1.63441189515E-3</v>
      </c>
      <c r="Z558" s="91">
        <v>2.0039502352463563E-3</v>
      </c>
      <c r="AA558" s="89">
        <v>0.11310199253459999</v>
      </c>
      <c r="AB558" s="90">
        <v>0.17327828404682999</v>
      </c>
      <c r="AC558" s="91">
        <v>0.10445395033631891</v>
      </c>
      <c r="AD558" s="89">
        <v>1.0749202998E-2</v>
      </c>
      <c r="AE558" s="90">
        <v>1.789136911869E-2</v>
      </c>
      <c r="AF558" s="91">
        <v>1.7347163314707911E-2</v>
      </c>
      <c r="AG558" s="89">
        <v>1.7694087425400001E-2</v>
      </c>
      <c r="AH558" s="90">
        <v>3.3227106259350006E-2</v>
      </c>
      <c r="AI558" s="91">
        <v>4.3683099322308565E-2</v>
      </c>
      <c r="AJ558" s="94">
        <v>0</v>
      </c>
      <c r="AK558" s="95">
        <v>0</v>
      </c>
      <c r="AL558" s="95">
        <v>0</v>
      </c>
    </row>
    <row r="559" spans="1:38" ht="13" x14ac:dyDescent="0.3">
      <c r="A559" s="71">
        <v>1988</v>
      </c>
      <c r="B559" s="718">
        <v>34</v>
      </c>
      <c r="C559" s="89">
        <v>17.533115586179999</v>
      </c>
      <c r="D559" s="90">
        <v>33.917654080098501</v>
      </c>
      <c r="E559" s="91">
        <v>43.745102822787821</v>
      </c>
      <c r="F559" s="89">
        <v>4.4887733116200002</v>
      </c>
      <c r="G559" s="90">
        <v>6.1606481431170002</v>
      </c>
      <c r="H559" s="91">
        <v>3.209236649579791</v>
      </c>
      <c r="I559" s="89">
        <v>2.1442244054000001</v>
      </c>
      <c r="J559" s="90">
        <v>3.2370394802900004</v>
      </c>
      <c r="K559" s="91">
        <v>6.9928070707322529</v>
      </c>
      <c r="L559" s="89">
        <v>1.181423E-2</v>
      </c>
      <c r="M559" s="90">
        <v>2.1599635499999999E-2</v>
      </c>
      <c r="N559" s="91">
        <v>0.11223219345787647</v>
      </c>
      <c r="O559" s="89">
        <v>3.0667412929078017E-2</v>
      </c>
      <c r="P559" s="90">
        <v>3.5319297918439713E-2</v>
      </c>
      <c r="Q559" s="91">
        <v>0.10193042637454454</v>
      </c>
      <c r="R559" s="89">
        <v>3.1157852398176294E-2</v>
      </c>
      <c r="S559" s="90">
        <v>5.0973487470618035E-2</v>
      </c>
      <c r="T559" s="91">
        <v>0.10688113699878544</v>
      </c>
      <c r="U559" s="89">
        <v>1.7028112138199998E-2</v>
      </c>
      <c r="V559" s="90">
        <v>2.9359268470229998E-2</v>
      </c>
      <c r="W559" s="91">
        <v>4.4037136412564654E-2</v>
      </c>
      <c r="X559" s="89">
        <v>7.9432195020000002E-4</v>
      </c>
      <c r="Y559" s="90">
        <v>1.63441189515E-3</v>
      </c>
      <c r="Z559" s="91">
        <v>2.0039502352463563E-3</v>
      </c>
      <c r="AA559" s="89">
        <v>0.11310199253459999</v>
      </c>
      <c r="AB559" s="90">
        <v>0.17327828404682999</v>
      </c>
      <c r="AC559" s="91">
        <v>0.10445395033631891</v>
      </c>
      <c r="AD559" s="89">
        <v>1.0749202998E-2</v>
      </c>
      <c r="AE559" s="90">
        <v>1.789136911869E-2</v>
      </c>
      <c r="AF559" s="91">
        <v>1.7347163314707911E-2</v>
      </c>
      <c r="AG559" s="89">
        <v>1.7694087425400001E-2</v>
      </c>
      <c r="AH559" s="90">
        <v>3.3227106259350006E-2</v>
      </c>
      <c r="AI559" s="91">
        <v>4.3683099322308565E-2</v>
      </c>
      <c r="AJ559" s="94">
        <v>0</v>
      </c>
      <c r="AK559" s="95">
        <v>0</v>
      </c>
      <c r="AL559" s="95">
        <v>0</v>
      </c>
    </row>
    <row r="560" spans="1:38" ht="13" x14ac:dyDescent="0.3">
      <c r="A560" s="71">
        <v>1988</v>
      </c>
      <c r="B560" s="718">
        <v>35</v>
      </c>
      <c r="C560" s="89">
        <v>17.533115586179999</v>
      </c>
      <c r="D560" s="90">
        <v>33.917654080098501</v>
      </c>
      <c r="E560" s="91">
        <v>43.745102822787821</v>
      </c>
      <c r="F560" s="89">
        <v>4.4887733116200002</v>
      </c>
      <c r="G560" s="90">
        <v>6.1606481431170002</v>
      </c>
      <c r="H560" s="91">
        <v>3.209236649579791</v>
      </c>
      <c r="I560" s="89">
        <v>2.1442244054000001</v>
      </c>
      <c r="J560" s="90">
        <v>3.2370394802900004</v>
      </c>
      <c r="K560" s="91">
        <v>6.9928070707322529</v>
      </c>
      <c r="L560" s="89">
        <v>1.181423E-2</v>
      </c>
      <c r="M560" s="90">
        <v>2.1599635499999999E-2</v>
      </c>
      <c r="N560" s="91">
        <v>0.11223219345787647</v>
      </c>
      <c r="O560" s="89">
        <v>3.0667412929078017E-2</v>
      </c>
      <c r="P560" s="90">
        <v>3.5319297918439713E-2</v>
      </c>
      <c r="Q560" s="91">
        <v>0.10193042637454454</v>
      </c>
      <c r="R560" s="89">
        <v>3.1157852398176294E-2</v>
      </c>
      <c r="S560" s="90">
        <v>5.0973487470618035E-2</v>
      </c>
      <c r="T560" s="91">
        <v>0.10688113699878544</v>
      </c>
      <c r="U560" s="89">
        <v>1.7028112138199998E-2</v>
      </c>
      <c r="V560" s="90">
        <v>2.9359268470229998E-2</v>
      </c>
      <c r="W560" s="91">
        <v>4.4037136412564654E-2</v>
      </c>
      <c r="X560" s="89">
        <v>7.9432195020000002E-4</v>
      </c>
      <c r="Y560" s="90">
        <v>1.63441189515E-3</v>
      </c>
      <c r="Z560" s="91">
        <v>2.0039502352463563E-3</v>
      </c>
      <c r="AA560" s="89">
        <v>0.11310199253459999</v>
      </c>
      <c r="AB560" s="90">
        <v>0.17327828404682999</v>
      </c>
      <c r="AC560" s="91">
        <v>0.10445395033631891</v>
      </c>
      <c r="AD560" s="89">
        <v>1.0749202998E-2</v>
      </c>
      <c r="AE560" s="90">
        <v>1.789136911869E-2</v>
      </c>
      <c r="AF560" s="91">
        <v>1.7347163314707911E-2</v>
      </c>
      <c r="AG560" s="89">
        <v>1.7694087425400001E-2</v>
      </c>
      <c r="AH560" s="90">
        <v>3.3227106259350006E-2</v>
      </c>
      <c r="AI560" s="91">
        <v>4.3683099322308565E-2</v>
      </c>
      <c r="AJ560" s="94">
        <v>0</v>
      </c>
      <c r="AK560" s="95">
        <v>0</v>
      </c>
      <c r="AL560" s="95">
        <v>0</v>
      </c>
    </row>
    <row r="561" spans="1:38" ht="13" x14ac:dyDescent="0.3">
      <c r="A561" s="71">
        <v>1988</v>
      </c>
      <c r="B561" s="718">
        <v>36</v>
      </c>
      <c r="C561" s="89">
        <v>17.533115586179999</v>
      </c>
      <c r="D561" s="90">
        <v>33.917654080098501</v>
      </c>
      <c r="E561" s="91">
        <v>43.745102822787821</v>
      </c>
      <c r="F561" s="89">
        <v>4.4887733116200002</v>
      </c>
      <c r="G561" s="90">
        <v>6.1606481431170002</v>
      </c>
      <c r="H561" s="91">
        <v>3.209236649579791</v>
      </c>
      <c r="I561" s="89">
        <v>2.1442244054000001</v>
      </c>
      <c r="J561" s="90">
        <v>3.2370394802900004</v>
      </c>
      <c r="K561" s="91">
        <v>6.9928070707322529</v>
      </c>
      <c r="L561" s="89">
        <v>1.181423E-2</v>
      </c>
      <c r="M561" s="90">
        <v>2.1599635499999999E-2</v>
      </c>
      <c r="N561" s="91">
        <v>0.11223219345787647</v>
      </c>
      <c r="O561" s="89">
        <v>3.0667412929078017E-2</v>
      </c>
      <c r="P561" s="90">
        <v>3.5319297918439713E-2</v>
      </c>
      <c r="Q561" s="91">
        <v>0.10193042637454454</v>
      </c>
      <c r="R561" s="89">
        <v>3.1157852398176294E-2</v>
      </c>
      <c r="S561" s="90">
        <v>5.0973487470618035E-2</v>
      </c>
      <c r="T561" s="91">
        <v>0.10688113699878544</v>
      </c>
      <c r="U561" s="89">
        <v>1.7028112138199998E-2</v>
      </c>
      <c r="V561" s="90">
        <v>2.9359268470229998E-2</v>
      </c>
      <c r="W561" s="91">
        <v>4.4037136412564654E-2</v>
      </c>
      <c r="X561" s="89">
        <v>7.9432195020000002E-4</v>
      </c>
      <c r="Y561" s="90">
        <v>1.63441189515E-3</v>
      </c>
      <c r="Z561" s="91">
        <v>2.0039502352463563E-3</v>
      </c>
      <c r="AA561" s="89">
        <v>0.11310199253459999</v>
      </c>
      <c r="AB561" s="90">
        <v>0.17327828404682999</v>
      </c>
      <c r="AC561" s="91">
        <v>0.10445395033631891</v>
      </c>
      <c r="AD561" s="89">
        <v>1.0749202998E-2</v>
      </c>
      <c r="AE561" s="90">
        <v>1.789136911869E-2</v>
      </c>
      <c r="AF561" s="91">
        <v>1.7347163314707911E-2</v>
      </c>
      <c r="AG561" s="89">
        <v>1.7694087425400001E-2</v>
      </c>
      <c r="AH561" s="90">
        <v>3.3227106259350006E-2</v>
      </c>
      <c r="AI561" s="91">
        <v>4.3683099322308565E-2</v>
      </c>
      <c r="AJ561" s="94">
        <v>0</v>
      </c>
      <c r="AK561" s="95">
        <v>0</v>
      </c>
      <c r="AL561" s="95">
        <v>0</v>
      </c>
    </row>
    <row r="562" spans="1:38" ht="13" x14ac:dyDescent="0.3">
      <c r="A562" s="71">
        <v>1988</v>
      </c>
      <c r="B562" s="718">
        <v>37</v>
      </c>
      <c r="C562" s="89">
        <v>17.533115586179999</v>
      </c>
      <c r="D562" s="90">
        <v>33.917654080098501</v>
      </c>
      <c r="E562" s="91">
        <v>43.745102822787821</v>
      </c>
      <c r="F562" s="89">
        <v>4.4887733116200002</v>
      </c>
      <c r="G562" s="90">
        <v>6.1606481431170002</v>
      </c>
      <c r="H562" s="91">
        <v>3.209236649579791</v>
      </c>
      <c r="I562" s="89">
        <v>2.1442244054000001</v>
      </c>
      <c r="J562" s="90">
        <v>3.2370394802900004</v>
      </c>
      <c r="K562" s="91">
        <v>6.9928070707322529</v>
      </c>
      <c r="L562" s="89">
        <v>1.181423E-2</v>
      </c>
      <c r="M562" s="90">
        <v>2.1599635499999999E-2</v>
      </c>
      <c r="N562" s="91">
        <v>0.11223219345787647</v>
      </c>
      <c r="O562" s="89">
        <v>3.0667412929078017E-2</v>
      </c>
      <c r="P562" s="90">
        <v>3.5319297918439713E-2</v>
      </c>
      <c r="Q562" s="91">
        <v>0.10193042637454454</v>
      </c>
      <c r="R562" s="89">
        <v>3.1157852398176294E-2</v>
      </c>
      <c r="S562" s="90">
        <v>5.0973487470618035E-2</v>
      </c>
      <c r="T562" s="91">
        <v>0.10688113699878544</v>
      </c>
      <c r="U562" s="89">
        <v>1.7028112138199998E-2</v>
      </c>
      <c r="V562" s="90">
        <v>2.9359268470229998E-2</v>
      </c>
      <c r="W562" s="91">
        <v>4.4037136412564654E-2</v>
      </c>
      <c r="X562" s="89">
        <v>7.9432195020000002E-4</v>
      </c>
      <c r="Y562" s="90">
        <v>1.63441189515E-3</v>
      </c>
      <c r="Z562" s="91">
        <v>2.0039502352463563E-3</v>
      </c>
      <c r="AA562" s="89">
        <v>0.11310199253459999</v>
      </c>
      <c r="AB562" s="90">
        <v>0.17327828404682999</v>
      </c>
      <c r="AC562" s="91">
        <v>0.10445395033631891</v>
      </c>
      <c r="AD562" s="89">
        <v>1.0749202998E-2</v>
      </c>
      <c r="AE562" s="90">
        <v>1.789136911869E-2</v>
      </c>
      <c r="AF562" s="91">
        <v>1.7347163314707911E-2</v>
      </c>
      <c r="AG562" s="89">
        <v>1.7694087425400001E-2</v>
      </c>
      <c r="AH562" s="90">
        <v>3.3227106259350006E-2</v>
      </c>
      <c r="AI562" s="91">
        <v>4.3683099322308565E-2</v>
      </c>
      <c r="AJ562" s="94">
        <v>0</v>
      </c>
      <c r="AK562" s="95">
        <v>0</v>
      </c>
      <c r="AL562" s="95">
        <v>0</v>
      </c>
    </row>
    <row r="563" spans="1:38" ht="13" x14ac:dyDescent="0.3">
      <c r="A563" s="71">
        <v>1988</v>
      </c>
      <c r="B563" s="718">
        <v>38</v>
      </c>
      <c r="C563" s="89">
        <v>17.533115586179999</v>
      </c>
      <c r="D563" s="90">
        <v>33.917654080098501</v>
      </c>
      <c r="E563" s="91">
        <v>43.745102822787821</v>
      </c>
      <c r="F563" s="89">
        <v>4.4887733116200002</v>
      </c>
      <c r="G563" s="90">
        <v>6.1606481431170002</v>
      </c>
      <c r="H563" s="91">
        <v>3.209236649579791</v>
      </c>
      <c r="I563" s="89">
        <v>2.1442244054000001</v>
      </c>
      <c r="J563" s="90">
        <v>3.2370394802900004</v>
      </c>
      <c r="K563" s="91">
        <v>6.9928070707322529</v>
      </c>
      <c r="L563" s="89">
        <v>1.181423E-2</v>
      </c>
      <c r="M563" s="90">
        <v>2.1599635499999999E-2</v>
      </c>
      <c r="N563" s="91">
        <v>0.11223219345787647</v>
      </c>
      <c r="O563" s="89">
        <v>3.0667412929078017E-2</v>
      </c>
      <c r="P563" s="90">
        <v>3.5319297918439713E-2</v>
      </c>
      <c r="Q563" s="91">
        <v>0.10193042637454454</v>
      </c>
      <c r="R563" s="89">
        <v>3.1157852398176294E-2</v>
      </c>
      <c r="S563" s="90">
        <v>5.0973487470618035E-2</v>
      </c>
      <c r="T563" s="91">
        <v>0.10688113699878544</v>
      </c>
      <c r="U563" s="89">
        <v>1.7028112138199998E-2</v>
      </c>
      <c r="V563" s="90">
        <v>2.9359268470229998E-2</v>
      </c>
      <c r="W563" s="91">
        <v>4.4037136412564654E-2</v>
      </c>
      <c r="X563" s="89">
        <v>7.9432195020000002E-4</v>
      </c>
      <c r="Y563" s="90">
        <v>1.63441189515E-3</v>
      </c>
      <c r="Z563" s="91">
        <v>2.0039502352463563E-3</v>
      </c>
      <c r="AA563" s="89">
        <v>0.11310199253459999</v>
      </c>
      <c r="AB563" s="90">
        <v>0.17327828404682999</v>
      </c>
      <c r="AC563" s="91">
        <v>0.10445395033631891</v>
      </c>
      <c r="AD563" s="89">
        <v>1.0749202998E-2</v>
      </c>
      <c r="AE563" s="90">
        <v>1.789136911869E-2</v>
      </c>
      <c r="AF563" s="91">
        <v>1.7347163314707911E-2</v>
      </c>
      <c r="AG563" s="89">
        <v>1.7694087425400001E-2</v>
      </c>
      <c r="AH563" s="90">
        <v>3.3227106259350006E-2</v>
      </c>
      <c r="AI563" s="91">
        <v>4.3683099322308565E-2</v>
      </c>
      <c r="AJ563" s="94">
        <v>0</v>
      </c>
      <c r="AK563" s="95">
        <v>0</v>
      </c>
      <c r="AL563" s="95">
        <v>0</v>
      </c>
    </row>
    <row r="564" spans="1:38" ht="13.5" thickBot="1" x14ac:dyDescent="0.35">
      <c r="A564" s="73">
        <v>1988</v>
      </c>
      <c r="B564" s="719">
        <v>39</v>
      </c>
      <c r="C564" s="96">
        <v>17.533115586179999</v>
      </c>
      <c r="D564" s="97">
        <v>33.917654080098501</v>
      </c>
      <c r="E564" s="98">
        <v>43.745102822787821</v>
      </c>
      <c r="F564" s="96">
        <v>4.4887733116200002</v>
      </c>
      <c r="G564" s="97">
        <v>6.1606481431170002</v>
      </c>
      <c r="H564" s="98">
        <v>3.209236649579791</v>
      </c>
      <c r="I564" s="96">
        <v>2.1442244054000001</v>
      </c>
      <c r="J564" s="97">
        <v>3.2370394802900004</v>
      </c>
      <c r="K564" s="98">
        <v>6.9928070707322529</v>
      </c>
      <c r="L564" s="96">
        <v>1.181423E-2</v>
      </c>
      <c r="M564" s="97">
        <v>2.1599635499999999E-2</v>
      </c>
      <c r="N564" s="98">
        <v>0.11223219345787647</v>
      </c>
      <c r="O564" s="96">
        <v>3.0667412929078017E-2</v>
      </c>
      <c r="P564" s="97">
        <v>3.5319297918439713E-2</v>
      </c>
      <c r="Q564" s="98">
        <v>0.10193042637454454</v>
      </c>
      <c r="R564" s="96">
        <v>3.1157852398176294E-2</v>
      </c>
      <c r="S564" s="97">
        <v>5.0973487470618035E-2</v>
      </c>
      <c r="T564" s="98">
        <v>0.10688113699878544</v>
      </c>
      <c r="U564" s="96">
        <v>1.7028112138199998E-2</v>
      </c>
      <c r="V564" s="97">
        <v>2.9359268470229998E-2</v>
      </c>
      <c r="W564" s="98">
        <v>4.4037136412564654E-2</v>
      </c>
      <c r="X564" s="96">
        <v>7.9432195020000002E-4</v>
      </c>
      <c r="Y564" s="97">
        <v>1.63441189515E-3</v>
      </c>
      <c r="Z564" s="98">
        <v>2.0039502352463563E-3</v>
      </c>
      <c r="AA564" s="96">
        <v>0.11310199253459999</v>
      </c>
      <c r="AB564" s="97">
        <v>0.17327828404682999</v>
      </c>
      <c r="AC564" s="98">
        <v>0.10445395033631891</v>
      </c>
      <c r="AD564" s="96">
        <v>1.0749202998E-2</v>
      </c>
      <c r="AE564" s="97">
        <v>1.789136911869E-2</v>
      </c>
      <c r="AF564" s="98">
        <v>1.7347163314707911E-2</v>
      </c>
      <c r="AG564" s="96">
        <v>1.7694087425400001E-2</v>
      </c>
      <c r="AH564" s="97">
        <v>3.3227106259350006E-2</v>
      </c>
      <c r="AI564" s="98">
        <v>4.3683099322308565E-2</v>
      </c>
      <c r="AJ564" s="99">
        <v>0</v>
      </c>
      <c r="AK564" s="100">
        <v>0</v>
      </c>
      <c r="AL564" s="100">
        <v>0</v>
      </c>
    </row>
    <row r="565" spans="1:38" x14ac:dyDescent="0.25">
      <c r="A565" s="69">
        <v>1989</v>
      </c>
      <c r="B565" s="70">
        <v>0</v>
      </c>
      <c r="C565" s="84">
        <v>8.3438223800000006</v>
      </c>
      <c r="D565" s="85">
        <v>11.292433776999999</v>
      </c>
      <c r="E565" s="101">
        <v>13.428971318879228</v>
      </c>
      <c r="F565" s="84">
        <v>1.16470776</v>
      </c>
      <c r="G565" s="85">
        <v>1.1919331314999999</v>
      </c>
      <c r="H565" s="101">
        <v>0.82745793235612597</v>
      </c>
      <c r="I565" s="84">
        <v>0.81987496000000004</v>
      </c>
      <c r="J565" s="85">
        <v>1.78991235</v>
      </c>
      <c r="K565" s="101">
        <v>4.6615090335533118</v>
      </c>
      <c r="L565" s="84">
        <v>1.620895E-2</v>
      </c>
      <c r="M565" s="85">
        <v>2.800366E-2</v>
      </c>
      <c r="N565" s="101">
        <v>2.4555307989445014E-2</v>
      </c>
      <c r="O565" s="84">
        <v>4.1330745187436679E-2</v>
      </c>
      <c r="P565" s="85">
        <v>4.7600131965552177E-2</v>
      </c>
      <c r="Q565" s="101">
        <v>6.8704471559350166E-2</v>
      </c>
      <c r="R565" s="84">
        <v>3.4852183890577509E-2</v>
      </c>
      <c r="S565" s="85">
        <v>5.7017323792637624E-2</v>
      </c>
      <c r="T565" s="101">
        <v>2.922790829057012E-2</v>
      </c>
      <c r="U565" s="84">
        <v>2.6899884000000001E-3</v>
      </c>
      <c r="V565" s="85">
        <v>4.1610398600000001E-3</v>
      </c>
      <c r="W565" s="101">
        <v>5.7614831564187291E-3</v>
      </c>
      <c r="X565" s="84">
        <v>2.080846E-4</v>
      </c>
      <c r="Y565" s="85">
        <v>4.8688052499999999E-4</v>
      </c>
      <c r="Z565" s="101">
        <v>5.1670698085740584E-4</v>
      </c>
      <c r="AA565" s="84">
        <v>2.60033044E-2</v>
      </c>
      <c r="AB565" s="85">
        <v>3.0681332950000001E-2</v>
      </c>
      <c r="AC565" s="101">
        <v>4.2794595911901788E-2</v>
      </c>
      <c r="AD565" s="84">
        <v>2.1391254000000001E-3</v>
      </c>
      <c r="AE565" s="85">
        <v>2.6723741750000001E-3</v>
      </c>
      <c r="AF565" s="101">
        <v>4.694172369197197E-3</v>
      </c>
      <c r="AG565" s="84">
        <v>4.6837210999999997E-3</v>
      </c>
      <c r="AH565" s="85">
        <v>8.6671260400000005E-3</v>
      </c>
      <c r="AI565" s="101">
        <v>8.8347809960573846E-3</v>
      </c>
      <c r="AJ565" s="87">
        <v>0</v>
      </c>
      <c r="AK565" s="88">
        <v>0</v>
      </c>
      <c r="AL565" s="88">
        <v>0</v>
      </c>
    </row>
    <row r="566" spans="1:38" x14ac:dyDescent="0.25">
      <c r="A566" s="71">
        <v>1989</v>
      </c>
      <c r="B566" s="718">
        <v>1</v>
      </c>
      <c r="C566" s="89">
        <v>10.349306410000001</v>
      </c>
      <c r="D566" s="90">
        <v>14.110746892</v>
      </c>
      <c r="E566" s="102">
        <v>20.15284314885071</v>
      </c>
      <c r="F566" s="89">
        <v>1.19409666</v>
      </c>
      <c r="G566" s="90">
        <v>1.236030304</v>
      </c>
      <c r="H566" s="102">
        <v>1.2212020559035446</v>
      </c>
      <c r="I566" s="89">
        <v>0.84963014000000003</v>
      </c>
      <c r="J566" s="90">
        <v>1.8513405789999999</v>
      </c>
      <c r="K566" s="102">
        <v>5.1754869816702866</v>
      </c>
      <c r="L566" s="89">
        <v>1.6108939999999999E-2</v>
      </c>
      <c r="M566" s="90">
        <v>2.7961189500000001E-2</v>
      </c>
      <c r="N566" s="102">
        <v>2.809538727219343E-2</v>
      </c>
      <c r="O566" s="89">
        <v>4.1330745187436679E-2</v>
      </c>
      <c r="P566" s="90">
        <v>4.7600131965552177E-2</v>
      </c>
      <c r="Q566" s="102">
        <v>0.10000995812984885</v>
      </c>
      <c r="R566" s="89">
        <v>3.4852183890577509E-2</v>
      </c>
      <c r="S566" s="90">
        <v>5.7017323792637624E-2</v>
      </c>
      <c r="T566" s="102">
        <v>5.9937855494549865E-2</v>
      </c>
      <c r="U566" s="89">
        <v>3.2255287999999999E-3</v>
      </c>
      <c r="V566" s="90">
        <v>5.0622305800000003E-3</v>
      </c>
      <c r="W566" s="102">
        <v>8.5383501382212557E-3</v>
      </c>
      <c r="X566" s="89">
        <v>2.4526639999999998E-4</v>
      </c>
      <c r="Y566" s="90">
        <v>5.5405271500000004E-4</v>
      </c>
      <c r="Z566" s="102">
        <v>7.6258004311818015E-4</v>
      </c>
      <c r="AA566" s="89">
        <v>2.9300563000000002E-2</v>
      </c>
      <c r="AB566" s="90">
        <v>3.5703096279999999E-2</v>
      </c>
      <c r="AC566" s="102">
        <v>6.2875471987457715E-2</v>
      </c>
      <c r="AD566" s="89">
        <v>2.5683566000000001E-3</v>
      </c>
      <c r="AE566" s="90">
        <v>3.2753456900000001E-3</v>
      </c>
      <c r="AF566" s="102">
        <v>6.8950292960545129E-3</v>
      </c>
      <c r="AG566" s="89">
        <v>5.6108664999999997E-3</v>
      </c>
      <c r="AH566" s="90">
        <v>1.0330976105E-2</v>
      </c>
      <c r="AI566" s="102">
        <v>1.2985751953818028E-2</v>
      </c>
      <c r="AJ566" s="92">
        <v>0</v>
      </c>
      <c r="AK566" s="93">
        <v>0</v>
      </c>
      <c r="AL566" s="93">
        <v>0</v>
      </c>
    </row>
    <row r="567" spans="1:38" x14ac:dyDescent="0.25">
      <c r="A567" s="71">
        <v>1989</v>
      </c>
      <c r="B567" s="718">
        <v>2</v>
      </c>
      <c r="C567" s="89">
        <v>12.116985469999999</v>
      </c>
      <c r="D567" s="90">
        <v>17.133652330499999</v>
      </c>
      <c r="E567" s="102">
        <v>13.490605457190053</v>
      </c>
      <c r="F567" s="89">
        <v>1.2382054499999999</v>
      </c>
      <c r="G567" s="90">
        <v>1.3065603235000001</v>
      </c>
      <c r="H567" s="102">
        <v>0.83237860198914515</v>
      </c>
      <c r="I567" s="89">
        <v>0.97461397000000005</v>
      </c>
      <c r="J567" s="90">
        <v>1.966735793</v>
      </c>
      <c r="K567" s="102">
        <v>4.6721576102018165</v>
      </c>
      <c r="L567" s="89">
        <v>1.6108939999999999E-2</v>
      </c>
      <c r="M567" s="90">
        <v>2.80133095E-2</v>
      </c>
      <c r="N567" s="102">
        <v>2.4620024535038091E-2</v>
      </c>
      <c r="O567" s="89">
        <v>4.1330745187436679E-2</v>
      </c>
      <c r="P567" s="90">
        <v>4.7600131965552177E-2</v>
      </c>
      <c r="Q567" s="102">
        <v>6.8555685040405726E-2</v>
      </c>
      <c r="R567" s="89">
        <v>3.4852183890577509E-2</v>
      </c>
      <c r="S567" s="90">
        <v>5.7017323792637624E-2</v>
      </c>
      <c r="T567" s="102">
        <v>2.9559231420911939E-2</v>
      </c>
      <c r="U567" s="89">
        <v>3.7962718000000002E-3</v>
      </c>
      <c r="V567" s="90">
        <v>6.044617855E-3</v>
      </c>
      <c r="W567" s="102">
        <v>5.7723214334069626E-3</v>
      </c>
      <c r="X567" s="89">
        <v>2.8405800000000001E-4</v>
      </c>
      <c r="Y567" s="90">
        <v>6.2627423500000005E-4</v>
      </c>
      <c r="Z567" s="102">
        <v>5.1977899095948595E-4</v>
      </c>
      <c r="AA567" s="89">
        <v>3.29382098E-2</v>
      </c>
      <c r="AB567" s="90">
        <v>4.1304823390000002E-2</v>
      </c>
      <c r="AC567" s="102">
        <v>4.296980151100762E-2</v>
      </c>
      <c r="AD567" s="89">
        <v>3.0510074999999998E-3</v>
      </c>
      <c r="AE567" s="90">
        <v>3.9714631850000003E-3</v>
      </c>
      <c r="AF567" s="102">
        <v>4.715344754219487E-3</v>
      </c>
      <c r="AG567" s="89">
        <v>6.5725662000000002E-3</v>
      </c>
      <c r="AH567" s="90">
        <v>1.211486971E-2</v>
      </c>
      <c r="AI567" s="102">
        <v>8.8817365852620674E-3</v>
      </c>
      <c r="AJ567" s="92">
        <v>0</v>
      </c>
      <c r="AK567" s="93">
        <v>0</v>
      </c>
      <c r="AL567" s="93">
        <v>0</v>
      </c>
    </row>
    <row r="568" spans="1:38" x14ac:dyDescent="0.25">
      <c r="A568" s="71">
        <v>1989</v>
      </c>
      <c r="B568" s="718">
        <v>3</v>
      </c>
      <c r="C568" s="89">
        <v>14.283811099999999</v>
      </c>
      <c r="D568" s="90">
        <v>19.990809382999998</v>
      </c>
      <c r="E568" s="102">
        <v>13.52131548384039</v>
      </c>
      <c r="F568" s="89">
        <v>1.30630187</v>
      </c>
      <c r="G568" s="90">
        <v>1.38246753</v>
      </c>
      <c r="H568" s="102">
        <v>0.83537619330383817</v>
      </c>
      <c r="I568" s="89">
        <v>1.0994941300000001</v>
      </c>
      <c r="J568" s="90">
        <v>2.0726376425000002</v>
      </c>
      <c r="K568" s="102">
        <v>4.6781295007568939</v>
      </c>
      <c r="L568" s="89">
        <v>1.6108939999999999E-2</v>
      </c>
      <c r="M568" s="90">
        <v>2.8041227500000002E-2</v>
      </c>
      <c r="N568" s="102">
        <v>2.465695854096046E-2</v>
      </c>
      <c r="O568" s="89">
        <v>4.1330745187436679E-2</v>
      </c>
      <c r="P568" s="90">
        <v>4.7600131965552177E-2</v>
      </c>
      <c r="Q568" s="102">
        <v>6.8530049093539769E-2</v>
      </c>
      <c r="R568" s="89">
        <v>3.4852183890577509E-2</v>
      </c>
      <c r="S568" s="90">
        <v>5.7017323792637624E-2</v>
      </c>
      <c r="T568" s="102">
        <v>2.9767597892035102E-2</v>
      </c>
      <c r="U568" s="89">
        <v>4.4793306999999999E-3</v>
      </c>
      <c r="V568" s="90">
        <v>7.0054885900000001E-3</v>
      </c>
      <c r="W568" s="102">
        <v>5.7707278073131987E-3</v>
      </c>
      <c r="X568" s="89">
        <v>3.3372049999999998E-4</v>
      </c>
      <c r="Y568" s="90">
        <v>7.0387944999999996E-4</v>
      </c>
      <c r="Z568" s="102">
        <v>5.2165239859530959E-4</v>
      </c>
      <c r="AA568" s="89">
        <v>3.7425471600000003E-2</v>
      </c>
      <c r="AB568" s="90">
        <v>4.6879320665000002E-2</v>
      </c>
      <c r="AC568" s="102">
        <v>4.3050452602849711E-2</v>
      </c>
      <c r="AD568" s="89">
        <v>3.6408590999999998E-3</v>
      </c>
      <c r="AE568" s="90">
        <v>4.6690670150000002E-3</v>
      </c>
      <c r="AF568" s="102">
        <v>4.7260718756185474E-3</v>
      </c>
      <c r="AG568" s="89">
        <v>7.7118919000000001E-3</v>
      </c>
      <c r="AH568" s="90">
        <v>1.3847272595E-2</v>
      </c>
      <c r="AI568" s="102">
        <v>8.9086679044594937E-3</v>
      </c>
      <c r="AJ568" s="92">
        <v>0</v>
      </c>
      <c r="AK568" s="93">
        <v>0</v>
      </c>
      <c r="AL568" s="93">
        <v>0</v>
      </c>
    </row>
    <row r="569" spans="1:38" x14ac:dyDescent="0.25">
      <c r="A569" s="71">
        <v>1989</v>
      </c>
      <c r="B569" s="718">
        <v>4</v>
      </c>
      <c r="C569" s="89">
        <v>10.55761704</v>
      </c>
      <c r="D569" s="90">
        <v>15.136766193</v>
      </c>
      <c r="E569" s="102">
        <v>14.102487640716292</v>
      </c>
      <c r="F569" s="89">
        <v>0.77664907000000005</v>
      </c>
      <c r="G569" s="90">
        <v>0.98425429900000005</v>
      </c>
      <c r="H569" s="102">
        <v>0.85387008289637234</v>
      </c>
      <c r="I569" s="89">
        <v>1.1831453000000001</v>
      </c>
      <c r="J569" s="90">
        <v>2.1849265244999998</v>
      </c>
      <c r="K569" s="102">
        <v>4.7152819748707087</v>
      </c>
      <c r="L569" s="89">
        <v>1.6108939999999999E-2</v>
      </c>
      <c r="M569" s="90">
        <v>2.8175747000000001E-2</v>
      </c>
      <c r="N569" s="102">
        <v>3.5338619849433199E-2</v>
      </c>
      <c r="O569" s="89">
        <v>4.1330745187436679E-2</v>
      </c>
      <c r="P569" s="90">
        <v>4.7600131965552177E-2</v>
      </c>
      <c r="Q569" s="102">
        <v>6.9825666172418782E-2</v>
      </c>
      <c r="R569" s="89">
        <v>3.4852183890577509E-2</v>
      </c>
      <c r="S569" s="90">
        <v>5.7017323792637624E-2</v>
      </c>
      <c r="T569" s="102">
        <v>3.0008530406049502E-2</v>
      </c>
      <c r="U569" s="89">
        <v>4.5766011999999997E-3</v>
      </c>
      <c r="V569" s="90">
        <v>6.5565217849999999E-3</v>
      </c>
      <c r="W569" s="102">
        <v>5.8763520911478779E-3</v>
      </c>
      <c r="X569" s="89">
        <v>3.083292E-4</v>
      </c>
      <c r="Y569" s="90">
        <v>6.5094569500000004E-4</v>
      </c>
      <c r="Z569" s="102">
        <v>5.3320025427800409E-4</v>
      </c>
      <c r="AA569" s="89">
        <v>3.3818822300000002E-2</v>
      </c>
      <c r="AB569" s="90">
        <v>4.424630609E-2</v>
      </c>
      <c r="AC569" s="102">
        <v>4.3924171553764983E-2</v>
      </c>
      <c r="AD569" s="89">
        <v>3.6769721000000002E-3</v>
      </c>
      <c r="AE569" s="90">
        <v>4.741098325E-3</v>
      </c>
      <c r="AF569" s="102">
        <v>4.8238556236947002E-3</v>
      </c>
      <c r="AG569" s="89">
        <v>7.9186076000000005E-3</v>
      </c>
      <c r="AH569" s="90">
        <v>1.3570589615E-2</v>
      </c>
      <c r="AI569" s="102">
        <v>9.099959940864568E-3</v>
      </c>
      <c r="AJ569" s="92">
        <v>0</v>
      </c>
      <c r="AK569" s="93">
        <v>0</v>
      </c>
      <c r="AL569" s="93">
        <v>0</v>
      </c>
    </row>
    <row r="570" spans="1:38" x14ac:dyDescent="0.25">
      <c r="A570" s="71">
        <v>1989</v>
      </c>
      <c r="B570" s="718">
        <v>5</v>
      </c>
      <c r="C570" s="89">
        <v>11.66549569</v>
      </c>
      <c r="D570" s="90">
        <v>16.608983743</v>
      </c>
      <c r="E570" s="102">
        <v>14.162153467021078</v>
      </c>
      <c r="F570" s="89">
        <v>0.87119564000000005</v>
      </c>
      <c r="G570" s="90">
        <v>1.10515447</v>
      </c>
      <c r="H570" s="102">
        <v>0.85805383590675888</v>
      </c>
      <c r="I570" s="89">
        <v>1.2918553500000001</v>
      </c>
      <c r="J570" s="90">
        <v>2.2790811849999999</v>
      </c>
      <c r="K570" s="102">
        <v>4.7224664375655765</v>
      </c>
      <c r="L570" s="89">
        <v>1.6108939999999999E-2</v>
      </c>
      <c r="M570" s="90">
        <v>2.8292777000000002E-2</v>
      </c>
      <c r="N570" s="102">
        <v>3.5401705378647973E-2</v>
      </c>
      <c r="O570" s="89">
        <v>4.1330745187436679E-2</v>
      </c>
      <c r="P570" s="90">
        <v>4.7600131965552177E-2</v>
      </c>
      <c r="Q570" s="102">
        <v>6.9979591851796266E-2</v>
      </c>
      <c r="R570" s="89">
        <v>3.4852183890577509E-2</v>
      </c>
      <c r="S570" s="90">
        <v>5.7017323792637624E-2</v>
      </c>
      <c r="T570" s="102">
        <v>3.0283214164029272E-2</v>
      </c>
      <c r="U570" s="89">
        <v>5.1059781999999998E-3</v>
      </c>
      <c r="V570" s="90">
        <v>7.3851870400000004E-3</v>
      </c>
      <c r="W570" s="102">
        <v>5.8835910940984448E-3</v>
      </c>
      <c r="X570" s="89">
        <v>3.4368700000000002E-4</v>
      </c>
      <c r="Y570" s="90">
        <v>7.1518562000000003E-4</v>
      </c>
      <c r="Z570" s="102">
        <v>5.3581235047460668E-4</v>
      </c>
      <c r="AA570" s="89">
        <v>3.7784746799999998E-2</v>
      </c>
      <c r="AB570" s="90">
        <v>5.0057370660000003E-2</v>
      </c>
      <c r="AC570" s="102">
        <v>4.4067094511733851E-2</v>
      </c>
      <c r="AD570" s="89">
        <v>4.1498183999999997E-3</v>
      </c>
      <c r="AE570" s="90">
        <v>5.4218503500000001E-3</v>
      </c>
      <c r="AF570" s="102">
        <v>4.8413720111834231E-3</v>
      </c>
      <c r="AG570" s="89">
        <v>8.7841936000000002E-3</v>
      </c>
      <c r="AH570" s="90">
        <v>1.5102010755000001E-2</v>
      </c>
      <c r="AI570" s="102">
        <v>9.1395788626906418E-3</v>
      </c>
      <c r="AJ570" s="92">
        <v>0</v>
      </c>
      <c r="AK570" s="93">
        <v>0</v>
      </c>
      <c r="AL570" s="93">
        <v>0</v>
      </c>
    </row>
    <row r="571" spans="1:38" x14ac:dyDescent="0.25">
      <c r="A571" s="71">
        <v>1989</v>
      </c>
      <c r="B571" s="718">
        <v>6</v>
      </c>
      <c r="C571" s="89">
        <v>12.61842532</v>
      </c>
      <c r="D571" s="90">
        <v>17.857307276</v>
      </c>
      <c r="E571" s="102">
        <v>26.451823554178986</v>
      </c>
      <c r="F571" s="89">
        <v>0.97794013999999996</v>
      </c>
      <c r="G571" s="90">
        <v>1.234377582</v>
      </c>
      <c r="H571" s="102">
        <v>2.3488029437219908</v>
      </c>
      <c r="I571" s="89">
        <v>1.38039147</v>
      </c>
      <c r="J571" s="90">
        <v>2.3464925225000002</v>
      </c>
      <c r="K571" s="102">
        <v>6.0204331112034515</v>
      </c>
      <c r="L571" s="89">
        <v>1.6108939999999999E-2</v>
      </c>
      <c r="M571" s="90">
        <v>2.84456615E-2</v>
      </c>
      <c r="N571" s="102">
        <v>3.9206780921299304E-2</v>
      </c>
      <c r="O571" s="89">
        <v>4.1330745187436679E-2</v>
      </c>
      <c r="P571" s="90">
        <v>4.7600131965552177E-2</v>
      </c>
      <c r="Q571" s="102">
        <v>6.7833793774345841E-2</v>
      </c>
      <c r="R571" s="89">
        <v>3.4852183890577509E-2</v>
      </c>
      <c r="S571" s="90">
        <v>5.7017323792637624E-2</v>
      </c>
      <c r="T571" s="102">
        <v>3.7717879320332375E-2</v>
      </c>
      <c r="U571" s="89">
        <v>5.5801419999999997E-3</v>
      </c>
      <c r="V571" s="90">
        <v>8.1084154249999995E-3</v>
      </c>
      <c r="W571" s="102">
        <v>1.9182293073295841E-2</v>
      </c>
      <c r="X571" s="89">
        <v>3.7307410000000002E-4</v>
      </c>
      <c r="Y571" s="90">
        <v>7.7278294499999998E-4</v>
      </c>
      <c r="Z571" s="102">
        <v>1.466684161498802E-3</v>
      </c>
      <c r="AA571" s="89">
        <v>4.1565740599999998E-2</v>
      </c>
      <c r="AB571" s="90">
        <v>5.5362343430000002E-2</v>
      </c>
      <c r="AC571" s="102">
        <v>0.10585752325023014</v>
      </c>
      <c r="AD571" s="89">
        <v>4.5839909999999999E-3</v>
      </c>
      <c r="AE571" s="90">
        <v>6.0360948250000003E-3</v>
      </c>
      <c r="AF571" s="102">
        <v>1.335498789845989E-2</v>
      </c>
      <c r="AG571" s="89">
        <v>9.5449042000000008E-3</v>
      </c>
      <c r="AH571" s="90">
        <v>1.6412502589999999E-2</v>
      </c>
      <c r="AI571" s="102">
        <v>2.7991891238870227E-2</v>
      </c>
      <c r="AJ571" s="92">
        <v>0</v>
      </c>
      <c r="AK571" s="93">
        <v>0</v>
      </c>
      <c r="AL571" s="93">
        <v>0</v>
      </c>
    </row>
    <row r="572" spans="1:38" x14ac:dyDescent="0.25">
      <c r="A572" s="71">
        <v>1989</v>
      </c>
      <c r="B572" s="718">
        <v>7</v>
      </c>
      <c r="C572" s="89">
        <v>13.51116483</v>
      </c>
      <c r="D572" s="90">
        <v>19.3180973045</v>
      </c>
      <c r="E572" s="102">
        <v>26.620810198147989</v>
      </c>
      <c r="F572" s="89">
        <v>1.1078171299999999</v>
      </c>
      <c r="G572" s="90">
        <v>1.423466991</v>
      </c>
      <c r="H572" s="102">
        <v>2.3608627905751329</v>
      </c>
      <c r="I572" s="89">
        <v>1.4641867099999999</v>
      </c>
      <c r="J572" s="90">
        <v>2.4281560474999999</v>
      </c>
      <c r="K572" s="102">
        <v>6.0402428203859708</v>
      </c>
      <c r="L572" s="89">
        <v>1.6108939999999999E-2</v>
      </c>
      <c r="M572" s="90">
        <v>2.8549774999999999E-2</v>
      </c>
      <c r="N572" s="102">
        <v>3.9388444012665925E-2</v>
      </c>
      <c r="O572" s="89">
        <v>4.1330745187436679E-2</v>
      </c>
      <c r="P572" s="90">
        <v>4.7600131965552177E-2</v>
      </c>
      <c r="Q572" s="102">
        <v>6.7373403459413922E-2</v>
      </c>
      <c r="R572" s="89">
        <v>3.4852183890577509E-2</v>
      </c>
      <c r="S572" s="90">
        <v>5.7017323792637624E-2</v>
      </c>
      <c r="T572" s="102">
        <v>3.819430889053723E-2</v>
      </c>
      <c r="U572" s="89">
        <v>6.0269725999999996E-3</v>
      </c>
      <c r="V572" s="90">
        <v>8.7951549150000006E-3</v>
      </c>
      <c r="W572" s="102">
        <v>1.9239416971356296E-2</v>
      </c>
      <c r="X572" s="89">
        <v>4.015159E-4</v>
      </c>
      <c r="Y572" s="90">
        <v>8.2715003999999997E-4</v>
      </c>
      <c r="Z572" s="102">
        <v>1.4742115391876834E-3</v>
      </c>
      <c r="AA572" s="89">
        <v>4.5401747499999999E-2</v>
      </c>
      <c r="AB572" s="90">
        <v>6.0663835239999998E-2</v>
      </c>
      <c r="AC572" s="102">
        <v>0.10609150182067122</v>
      </c>
      <c r="AD572" s="89">
        <v>5.0011930999999997E-3</v>
      </c>
      <c r="AE572" s="90">
        <v>6.6329232250000002E-3</v>
      </c>
      <c r="AF572" s="102">
        <v>1.3384878498544122E-2</v>
      </c>
      <c r="AG572" s="89">
        <v>1.0249917799999999E-2</v>
      </c>
      <c r="AH572" s="90">
        <v>1.7638870694999999E-2</v>
      </c>
      <c r="AI572" s="102">
        <v>2.8146144057554931E-2</v>
      </c>
      <c r="AJ572" s="92">
        <v>0</v>
      </c>
      <c r="AK572" s="93">
        <v>0</v>
      </c>
      <c r="AL572" s="93">
        <v>0</v>
      </c>
    </row>
    <row r="573" spans="1:38" x14ac:dyDescent="0.25">
      <c r="A573" s="71">
        <v>1989</v>
      </c>
      <c r="B573" s="718">
        <v>8</v>
      </c>
      <c r="C573" s="89">
        <v>14.34676986</v>
      </c>
      <c r="D573" s="90">
        <v>20.516618990000001</v>
      </c>
      <c r="E573" s="102">
        <v>27.832847311704629</v>
      </c>
      <c r="F573" s="89">
        <v>1.26263171</v>
      </c>
      <c r="G573" s="90">
        <v>1.605898735</v>
      </c>
      <c r="H573" s="102">
        <v>2.3743689561973911</v>
      </c>
      <c r="I573" s="89">
        <v>1.55772624</v>
      </c>
      <c r="J573" s="90">
        <v>2.520920582</v>
      </c>
      <c r="K573" s="102">
        <v>6.1087236147125701</v>
      </c>
      <c r="L573" s="89">
        <v>1.620895E-2</v>
      </c>
      <c r="M573" s="90">
        <v>2.8586766999999999E-2</v>
      </c>
      <c r="N573" s="102">
        <v>4.3451007625668649E-2</v>
      </c>
      <c r="O573" s="89">
        <v>4.1330745187436679E-2</v>
      </c>
      <c r="P573" s="90">
        <v>4.7600131965552177E-2</v>
      </c>
      <c r="Q573" s="102">
        <v>6.8384128784856571E-2</v>
      </c>
      <c r="R573" s="89">
        <v>3.4852183890577509E-2</v>
      </c>
      <c r="S573" s="90">
        <v>5.7017323792637624E-2</v>
      </c>
      <c r="T573" s="102">
        <v>3.8894786970917937E-2</v>
      </c>
      <c r="U573" s="89">
        <v>6.4765409000000001E-3</v>
      </c>
      <c r="V573" s="90">
        <v>9.4840373799999992E-3</v>
      </c>
      <c r="W573" s="102">
        <v>1.9308671011688667E-2</v>
      </c>
      <c r="X573" s="89">
        <v>4.3143020000000002E-4</v>
      </c>
      <c r="Y573" s="90">
        <v>8.8318949500000002E-4</v>
      </c>
      <c r="Z573" s="102">
        <v>1.4826490380779509E-3</v>
      </c>
      <c r="AA573" s="89">
        <v>4.9564099399999999E-2</v>
      </c>
      <c r="AB573" s="90">
        <v>6.6264561740000005E-2</v>
      </c>
      <c r="AC573" s="102">
        <v>0.10638322071847449</v>
      </c>
      <c r="AD573" s="89">
        <v>5.4288833000000003E-3</v>
      </c>
      <c r="AE573" s="90">
        <v>7.2395970149999999E-3</v>
      </c>
      <c r="AF573" s="102">
        <v>1.3422240071608089E-2</v>
      </c>
      <c r="AG573" s="89">
        <v>1.09558726E-2</v>
      </c>
      <c r="AH573" s="90">
        <v>1.8861009195E-2</v>
      </c>
      <c r="AI573" s="102">
        <v>2.831738750149599E-2</v>
      </c>
      <c r="AJ573" s="92">
        <v>0</v>
      </c>
      <c r="AK573" s="93">
        <v>0</v>
      </c>
      <c r="AL573" s="93">
        <v>0</v>
      </c>
    </row>
    <row r="574" spans="1:38" x14ac:dyDescent="0.25">
      <c r="A574" s="71">
        <v>1989</v>
      </c>
      <c r="B574" s="718">
        <v>9</v>
      </c>
      <c r="C574" s="89">
        <v>15.17019904</v>
      </c>
      <c r="D574" s="90">
        <v>21.641259003999998</v>
      </c>
      <c r="E574" s="102">
        <v>28.076829500895052</v>
      </c>
      <c r="F574" s="89">
        <v>1.4119788799999999</v>
      </c>
      <c r="G574" s="90">
        <v>1.7850313040000001</v>
      </c>
      <c r="H574" s="102">
        <v>2.3900921489027995</v>
      </c>
      <c r="I574" s="89">
        <v>1.65409527</v>
      </c>
      <c r="J574" s="90">
        <v>2.6158490579999998</v>
      </c>
      <c r="K574" s="102">
        <v>6.1237201957920488</v>
      </c>
      <c r="L574" s="89">
        <v>1.620895E-2</v>
      </c>
      <c r="M574" s="90">
        <v>2.8586766999999999E-2</v>
      </c>
      <c r="N574" s="102">
        <v>4.3580543651829652E-2</v>
      </c>
      <c r="O574" s="89">
        <v>4.1330745187436679E-2</v>
      </c>
      <c r="P574" s="90">
        <v>4.7600131965552177E-2</v>
      </c>
      <c r="Q574" s="102">
        <v>6.9678739361348413E-2</v>
      </c>
      <c r="R574" s="89">
        <v>3.4852183890577509E-2</v>
      </c>
      <c r="S574" s="90">
        <v>5.7017323792637624E-2</v>
      </c>
      <c r="T574" s="102">
        <v>3.9685024608203591E-2</v>
      </c>
      <c r="U574" s="89">
        <v>6.9113181000000001E-3</v>
      </c>
      <c r="V574" s="90">
        <v>1.0155086545000001E-2</v>
      </c>
      <c r="W574" s="102">
        <v>1.9397966688592259E-2</v>
      </c>
      <c r="X574" s="89">
        <v>4.619793E-4</v>
      </c>
      <c r="Y574" s="90">
        <v>9.3701056999999995E-4</v>
      </c>
      <c r="Z574" s="102">
        <v>1.4924635230017069E-3</v>
      </c>
      <c r="AA574" s="89">
        <v>5.3570075500000001E-2</v>
      </c>
      <c r="AB574" s="90">
        <v>7.1766760824999998E-2</v>
      </c>
      <c r="AC574" s="102">
        <v>0.10679016862942094</v>
      </c>
      <c r="AD574" s="89">
        <v>5.8489835999999996E-3</v>
      </c>
      <c r="AE574" s="90">
        <v>7.8422533449999995E-3</v>
      </c>
      <c r="AF574" s="102">
        <v>1.3474157500514755E-2</v>
      </c>
      <c r="AG574" s="89">
        <v>1.1627752700000001E-2</v>
      </c>
      <c r="AH574" s="90">
        <v>2.0037303544999999E-2</v>
      </c>
      <c r="AI574" s="102">
        <v>2.851435375724766E-2</v>
      </c>
      <c r="AJ574" s="92">
        <v>0</v>
      </c>
      <c r="AK574" s="93">
        <v>0</v>
      </c>
      <c r="AL574" s="93">
        <v>0</v>
      </c>
    </row>
    <row r="575" spans="1:38" x14ac:dyDescent="0.25">
      <c r="A575" s="71">
        <v>1989</v>
      </c>
      <c r="B575" s="718">
        <v>10</v>
      </c>
      <c r="C575" s="89">
        <v>15.93620198</v>
      </c>
      <c r="D575" s="90">
        <v>22.708257656499999</v>
      </c>
      <c r="E575" s="102">
        <v>38.638923680738927</v>
      </c>
      <c r="F575" s="89">
        <v>1.6245244999999999</v>
      </c>
      <c r="G575" s="90">
        <v>2.0236763624999998</v>
      </c>
      <c r="H575" s="102">
        <v>3.0410289375495378</v>
      </c>
      <c r="I575" s="89">
        <v>1.7473186000000001</v>
      </c>
      <c r="J575" s="90">
        <v>2.7092893564999998</v>
      </c>
      <c r="K575" s="102">
        <v>6.8823529765322506</v>
      </c>
      <c r="L575" s="89">
        <v>1.620895E-2</v>
      </c>
      <c r="M575" s="90">
        <v>2.8586766999999999E-2</v>
      </c>
      <c r="N575" s="102">
        <v>5.9950974664463974E-2</v>
      </c>
      <c r="O575" s="89">
        <v>4.1330745187436679E-2</v>
      </c>
      <c r="P575" s="90">
        <v>4.7600131965552177E-2</v>
      </c>
      <c r="Q575" s="102">
        <v>0.10290745357469956</v>
      </c>
      <c r="R575" s="89">
        <v>3.4852183890577509E-2</v>
      </c>
      <c r="S575" s="90">
        <v>5.7017323792637624E-2</v>
      </c>
      <c r="T575" s="102">
        <v>7.0586683675486192E-2</v>
      </c>
      <c r="U575" s="89">
        <v>7.3420941E-3</v>
      </c>
      <c r="V575" s="90">
        <v>1.080838506E-2</v>
      </c>
      <c r="W575" s="102">
        <v>2.4685009235815802E-2</v>
      </c>
      <c r="X575" s="89">
        <v>4.9539009999999999E-4</v>
      </c>
      <c r="Y575" s="90">
        <v>9.890988150000001E-4</v>
      </c>
      <c r="Z575" s="102">
        <v>1.8989339516896819E-3</v>
      </c>
      <c r="AA575" s="89">
        <v>5.8270677899999998E-2</v>
      </c>
      <c r="AB575" s="90">
        <v>7.7828221170000003E-2</v>
      </c>
      <c r="AC575" s="102">
        <v>0.13508066213797915</v>
      </c>
      <c r="AD575" s="89">
        <v>6.2713465000000003E-3</v>
      </c>
      <c r="AE575" s="90">
        <v>8.4384110599999996E-3</v>
      </c>
      <c r="AF575" s="102">
        <v>1.7056040330733994E-2</v>
      </c>
      <c r="AG575" s="89">
        <v>1.2289536699999999E-2</v>
      </c>
      <c r="AH575" s="90">
        <v>2.1168111985000002E-2</v>
      </c>
      <c r="AI575" s="102">
        <v>3.6252240681942882E-2</v>
      </c>
      <c r="AJ575" s="92">
        <v>0</v>
      </c>
      <c r="AK575" s="93">
        <v>0</v>
      </c>
      <c r="AL575" s="93">
        <v>0</v>
      </c>
    </row>
    <row r="576" spans="1:38" x14ac:dyDescent="0.25">
      <c r="A576" s="71">
        <v>1989</v>
      </c>
      <c r="B576" s="718">
        <v>11</v>
      </c>
      <c r="C576" s="89">
        <v>16.410917820000002</v>
      </c>
      <c r="D576" s="90">
        <v>23.450045143000001</v>
      </c>
      <c r="E576" s="102">
        <v>39.264164822105442</v>
      </c>
      <c r="F576" s="89">
        <v>1.86364628</v>
      </c>
      <c r="G576" s="90">
        <v>2.2855761960000001</v>
      </c>
      <c r="H576" s="102">
        <v>3.061660080959542</v>
      </c>
      <c r="I576" s="89">
        <v>1.8279221999999999</v>
      </c>
      <c r="J576" s="90">
        <v>2.794705912</v>
      </c>
      <c r="K576" s="102">
        <v>6.903897921620028</v>
      </c>
      <c r="L576" s="89">
        <v>1.5633020000000001E-2</v>
      </c>
      <c r="M576" s="90">
        <v>2.7676676000000001E-2</v>
      </c>
      <c r="N576" s="102">
        <v>6.0522832804977562E-2</v>
      </c>
      <c r="O576" s="89">
        <v>4.1330745187436679E-2</v>
      </c>
      <c r="P576" s="90">
        <v>4.7600131965552177E-2</v>
      </c>
      <c r="Q576" s="102">
        <v>0.10426973640274757</v>
      </c>
      <c r="R576" s="89">
        <v>3.4852183890577509E-2</v>
      </c>
      <c r="S576" s="90">
        <v>5.7017323792637624E-2</v>
      </c>
      <c r="T576" s="102">
        <v>7.3005713513291687E-2</v>
      </c>
      <c r="U576" s="89">
        <v>7.7338297E-3</v>
      </c>
      <c r="V576" s="90">
        <v>1.1355520645E-2</v>
      </c>
      <c r="W576" s="102">
        <v>2.5103028137906398E-2</v>
      </c>
      <c r="X576" s="89">
        <v>5.241938E-4</v>
      </c>
      <c r="Y576" s="90">
        <v>1.03184287E-3</v>
      </c>
      <c r="Z576" s="102">
        <v>1.9118425738407828E-3</v>
      </c>
      <c r="AA576" s="89">
        <v>6.3062718899999995E-2</v>
      </c>
      <c r="AB576" s="90">
        <v>8.3606930654999995E-2</v>
      </c>
      <c r="AC576" s="102">
        <v>0.1334871733597888</v>
      </c>
      <c r="AD576" s="89">
        <v>6.6636246000000001E-3</v>
      </c>
      <c r="AE576" s="90">
        <v>8.9577587850000005E-3</v>
      </c>
      <c r="AF576" s="102">
        <v>1.7358096316268425E-2</v>
      </c>
      <c r="AG576" s="89">
        <v>1.2879791099999999E-2</v>
      </c>
      <c r="AH576" s="90">
        <v>2.2084943079999999E-2</v>
      </c>
      <c r="AI576" s="102">
        <v>3.7074002669685552E-2</v>
      </c>
      <c r="AJ576" s="92">
        <v>0</v>
      </c>
      <c r="AK576" s="93">
        <v>0</v>
      </c>
      <c r="AL576" s="93">
        <v>0</v>
      </c>
    </row>
    <row r="577" spans="1:38" x14ac:dyDescent="0.25">
      <c r="A577" s="71">
        <v>1989</v>
      </c>
      <c r="B577" s="718">
        <v>12</v>
      </c>
      <c r="C577" s="89">
        <v>17.156218760000002</v>
      </c>
      <c r="D577" s="90">
        <v>24.453764896999999</v>
      </c>
      <c r="E577" s="102">
        <v>40.452519872205457</v>
      </c>
      <c r="F577" s="89">
        <v>2.1377008200000001</v>
      </c>
      <c r="G577" s="90">
        <v>2.5898153905000001</v>
      </c>
      <c r="H577" s="102">
        <v>3.1349585501114858</v>
      </c>
      <c r="I577" s="89">
        <v>1.9191734</v>
      </c>
      <c r="J577" s="90">
        <v>2.8860498460000001</v>
      </c>
      <c r="K577" s="102">
        <v>6.9908878693061522</v>
      </c>
      <c r="L577" s="89">
        <v>1.5617000000000001E-2</v>
      </c>
      <c r="M577" s="90">
        <v>2.7676676000000001E-2</v>
      </c>
      <c r="N577" s="102">
        <v>6.1480674765892182E-2</v>
      </c>
      <c r="O577" s="89">
        <v>4.1330745187436679E-2</v>
      </c>
      <c r="P577" s="90">
        <v>4.7600131965552177E-2</v>
      </c>
      <c r="Q577" s="102">
        <v>0.10763888547039689</v>
      </c>
      <c r="R577" s="89">
        <v>3.4852183890577509E-2</v>
      </c>
      <c r="S577" s="90">
        <v>5.7017323792637624E-2</v>
      </c>
      <c r="T577" s="102">
        <v>7.6481832303102126E-2</v>
      </c>
      <c r="U577" s="89">
        <v>8.1963695999999996E-3</v>
      </c>
      <c r="V577" s="90">
        <v>1.198263319E-2</v>
      </c>
      <c r="W577" s="102">
        <v>2.5656241611908884E-2</v>
      </c>
      <c r="X577" s="89">
        <v>5.5715799999999998E-4</v>
      </c>
      <c r="Y577" s="90">
        <v>1.081089585E-3</v>
      </c>
      <c r="Z577" s="102">
        <v>1.9576103061235361E-3</v>
      </c>
      <c r="AA577" s="89">
        <v>6.8642084899999997E-2</v>
      </c>
      <c r="AB577" s="90">
        <v>9.0256683115E-2</v>
      </c>
      <c r="AC577" s="102">
        <v>0.13632475491027343</v>
      </c>
      <c r="AD577" s="89">
        <v>7.1219148000000003E-3</v>
      </c>
      <c r="AE577" s="90">
        <v>9.5470351050000006E-3</v>
      </c>
      <c r="AF577" s="102">
        <v>1.7724365654394655E-2</v>
      </c>
      <c r="AG577" s="89">
        <v>1.3582571200000001E-2</v>
      </c>
      <c r="AH577" s="90">
        <v>2.3147820154999998E-2</v>
      </c>
      <c r="AI577" s="102">
        <v>3.7965066973911034E-2</v>
      </c>
      <c r="AJ577" s="92">
        <v>0</v>
      </c>
      <c r="AK577" s="93">
        <v>0</v>
      </c>
      <c r="AL577" s="93">
        <v>0</v>
      </c>
    </row>
    <row r="578" spans="1:38" x14ac:dyDescent="0.25">
      <c r="A578" s="71">
        <v>1989</v>
      </c>
      <c r="B578" s="718">
        <v>13</v>
      </c>
      <c r="C578" s="89">
        <v>17.684860010000001</v>
      </c>
      <c r="D578" s="90">
        <v>25.287159269499998</v>
      </c>
      <c r="E578" s="102">
        <v>40.78271374923785</v>
      </c>
      <c r="F578" s="89">
        <v>2.4296809700000002</v>
      </c>
      <c r="G578" s="90">
        <v>2.9143843805</v>
      </c>
      <c r="H578" s="102">
        <v>3.1585103144688955</v>
      </c>
      <c r="I578" s="89">
        <v>2.0003313</v>
      </c>
      <c r="J578" s="90">
        <v>2.9728564915</v>
      </c>
      <c r="K578" s="102">
        <v>7.0140397192505954</v>
      </c>
      <c r="L578" s="89">
        <v>1.530689E-2</v>
      </c>
      <c r="M578" s="90">
        <v>2.72216305E-2</v>
      </c>
      <c r="N578" s="102">
        <v>6.1815246448754094E-2</v>
      </c>
      <c r="O578" s="89">
        <v>4.1330745187436679E-2</v>
      </c>
      <c r="P578" s="90">
        <v>4.7600131965552177E-2</v>
      </c>
      <c r="Q578" s="102">
        <v>0.10856181637196757</v>
      </c>
      <c r="R578" s="89">
        <v>3.4852183890577509E-2</v>
      </c>
      <c r="S578" s="90">
        <v>5.7017323792637624E-2</v>
      </c>
      <c r="T578" s="102">
        <v>7.7648088612974148E-2</v>
      </c>
      <c r="U578" s="89">
        <v>8.6333902000000004E-3</v>
      </c>
      <c r="V578" s="90">
        <v>1.2555041805E-2</v>
      </c>
      <c r="W578" s="102">
        <v>2.5800172292740613E-2</v>
      </c>
      <c r="X578" s="89">
        <v>5.8770070000000005E-4</v>
      </c>
      <c r="Y578" s="90">
        <v>1.1254365299999999E-3</v>
      </c>
      <c r="Z578" s="102">
        <v>1.9723123256286607E-3</v>
      </c>
      <c r="AA578" s="89">
        <v>7.4276646599999996E-2</v>
      </c>
      <c r="AB578" s="90">
        <v>9.6856653255000105E-2</v>
      </c>
      <c r="AC578" s="102">
        <v>0.13703974396282542</v>
      </c>
      <c r="AD578" s="89">
        <v>7.5622874000000001E-3</v>
      </c>
      <c r="AE578" s="90">
        <v>1.0097779584999999E-2</v>
      </c>
      <c r="AF578" s="102">
        <v>1.7814047978678194E-2</v>
      </c>
      <c r="AG578" s="89">
        <v>1.42386106E-2</v>
      </c>
      <c r="AH578" s="90">
        <v>2.4098276634999999E-2</v>
      </c>
      <c r="AI578" s="102">
        <v>3.825521243279198E-2</v>
      </c>
      <c r="AJ578" s="92">
        <v>0</v>
      </c>
      <c r="AK578" s="93">
        <v>0</v>
      </c>
      <c r="AL578" s="93">
        <v>0</v>
      </c>
    </row>
    <row r="579" spans="1:38" x14ac:dyDescent="0.25">
      <c r="A579" s="71">
        <v>1989</v>
      </c>
      <c r="B579" s="718">
        <v>14</v>
      </c>
      <c r="C579" s="89">
        <v>18.18310662</v>
      </c>
      <c r="D579" s="90">
        <v>26.1176200325</v>
      </c>
      <c r="E579" s="102">
        <v>41.637742607246977</v>
      </c>
      <c r="F579" s="89">
        <v>2.73179623</v>
      </c>
      <c r="G579" s="90">
        <v>3.2570358575</v>
      </c>
      <c r="H579" s="102">
        <v>3.211507528181341</v>
      </c>
      <c r="I579" s="89">
        <v>2.0801292600000001</v>
      </c>
      <c r="J579" s="90">
        <v>3.06088286</v>
      </c>
      <c r="K579" s="102">
        <v>7.077790293804596</v>
      </c>
      <c r="L579" s="89">
        <v>1.505664E-2</v>
      </c>
      <c r="M579" s="90">
        <v>2.6766584999999999E-2</v>
      </c>
      <c r="N579" s="102">
        <v>6.2496966516487659E-2</v>
      </c>
      <c r="O579" s="89">
        <v>4.1330745187436679E-2</v>
      </c>
      <c r="P579" s="90">
        <v>4.7600131965552177E-2</v>
      </c>
      <c r="Q579" s="102">
        <v>0.11096746848399223</v>
      </c>
      <c r="R579" s="89">
        <v>3.4852183890577509E-2</v>
      </c>
      <c r="S579" s="90">
        <v>5.7017323792637624E-2</v>
      </c>
      <c r="T579" s="102">
        <v>8.009837948784955E-2</v>
      </c>
      <c r="U579" s="89">
        <v>9.0676030000000005E-3</v>
      </c>
      <c r="V579" s="90">
        <v>1.3129196734999999E-2</v>
      </c>
      <c r="W579" s="102">
        <v>2.6072152126156586E-2</v>
      </c>
      <c r="X579" s="89">
        <v>6.1677070000000001E-4</v>
      </c>
      <c r="Y579" s="90">
        <v>1.16931824E-3</v>
      </c>
      <c r="Z579" s="102">
        <v>2.0054232169058098E-3</v>
      </c>
      <c r="AA579" s="89">
        <v>8.0004865499999994E-2</v>
      </c>
      <c r="AB579" s="90">
        <v>0.103676885385</v>
      </c>
      <c r="AC579" s="102">
        <v>0.13903520047474774</v>
      </c>
      <c r="AD579" s="89">
        <v>8.0047713999999992E-3</v>
      </c>
      <c r="AE579" s="90">
        <v>1.065486415E-2</v>
      </c>
      <c r="AF579" s="102">
        <v>1.8096428639483002E-2</v>
      </c>
      <c r="AG579" s="89">
        <v>1.48864047E-2</v>
      </c>
      <c r="AH579" s="90">
        <v>2.504312496E-2</v>
      </c>
      <c r="AI579" s="102">
        <v>3.8878526376537013E-2</v>
      </c>
      <c r="AJ579" s="92">
        <v>0</v>
      </c>
      <c r="AK579" s="93">
        <v>0</v>
      </c>
      <c r="AL579" s="93">
        <v>0</v>
      </c>
    </row>
    <row r="580" spans="1:38" x14ac:dyDescent="0.25">
      <c r="A580" s="71">
        <v>1989</v>
      </c>
      <c r="B580" s="718">
        <v>15</v>
      </c>
      <c r="C580" s="89">
        <v>17.425453300000001</v>
      </c>
      <c r="D580" s="90">
        <v>25.642093998</v>
      </c>
      <c r="E580" s="102">
        <v>41.83287610252313</v>
      </c>
      <c r="F580" s="89">
        <v>3.0113097799999999</v>
      </c>
      <c r="G580" s="90">
        <v>3.5547223090000002</v>
      </c>
      <c r="H580" s="102">
        <v>3.1079090168720613</v>
      </c>
      <c r="I580" s="89">
        <v>2.1066760699999998</v>
      </c>
      <c r="J580" s="90">
        <v>3.1079788019999999</v>
      </c>
      <c r="K580" s="102">
        <v>6.8706196310888474</v>
      </c>
      <c r="L580" s="89">
        <v>1.3042420000000001E-2</v>
      </c>
      <c r="M580" s="90">
        <v>2.3681276500000001E-2</v>
      </c>
      <c r="N580" s="102">
        <v>8.0310073236553592E-2</v>
      </c>
      <c r="O580" s="89">
        <v>4.1330745187436679E-2</v>
      </c>
      <c r="P580" s="90">
        <v>4.7600131965552177E-2</v>
      </c>
      <c r="Q580" s="102">
        <v>0.10583974615077291</v>
      </c>
      <c r="R580" s="89">
        <v>3.4852183890577509E-2</v>
      </c>
      <c r="S580" s="90">
        <v>5.7017323792637624E-2</v>
      </c>
      <c r="T580" s="102">
        <v>8.2579811918006077E-2</v>
      </c>
      <c r="U580" s="89">
        <v>9.2782847999999998E-3</v>
      </c>
      <c r="V580" s="90">
        <v>1.328622267E-2</v>
      </c>
      <c r="W580" s="102">
        <v>2.5282810473585535E-2</v>
      </c>
      <c r="X580" s="89">
        <v>6.3025150000000003E-4</v>
      </c>
      <c r="Y580" s="90">
        <v>1.1713786799999999E-3</v>
      </c>
      <c r="Z580" s="102">
        <v>1.9407393128246105E-3</v>
      </c>
      <c r="AA580" s="89">
        <v>8.425415E-2</v>
      </c>
      <c r="AB580" s="90">
        <v>0.10799529249500001</v>
      </c>
      <c r="AC580" s="102">
        <v>0.13411893727526969</v>
      </c>
      <c r="AD580" s="89">
        <v>8.2516177999999996E-3</v>
      </c>
      <c r="AE580" s="90">
        <v>1.0878582560000001E-2</v>
      </c>
      <c r="AF580" s="102">
        <v>1.8334750914287469E-2</v>
      </c>
      <c r="AG580" s="89">
        <v>1.5164071499999999E-2</v>
      </c>
      <c r="AH580" s="90">
        <v>2.5175304095E-2</v>
      </c>
      <c r="AI580" s="102">
        <v>3.8758706475306541E-2</v>
      </c>
      <c r="AJ580" s="92">
        <v>0</v>
      </c>
      <c r="AK580" s="93">
        <v>0</v>
      </c>
      <c r="AL580" s="93">
        <v>0</v>
      </c>
    </row>
    <row r="581" spans="1:38" x14ac:dyDescent="0.25">
      <c r="A581" s="71">
        <v>1989</v>
      </c>
      <c r="B581" s="718">
        <v>16</v>
      </c>
      <c r="C581" s="89">
        <v>17.600046389999999</v>
      </c>
      <c r="D581" s="90">
        <v>26.265585989000002</v>
      </c>
      <c r="E581" s="102">
        <v>42.104457895150929</v>
      </c>
      <c r="F581" s="89">
        <v>3.3018925499999998</v>
      </c>
      <c r="G581" s="90">
        <v>3.9014651195000001</v>
      </c>
      <c r="H581" s="102">
        <v>3.0043466121178741</v>
      </c>
      <c r="I581" s="89">
        <v>2.1692424400000001</v>
      </c>
      <c r="J581" s="90">
        <v>3.1857447319999999</v>
      </c>
      <c r="K581" s="102">
        <v>6.6637774193875501</v>
      </c>
      <c r="L581" s="89">
        <v>1.2629329999999999E-2</v>
      </c>
      <c r="M581" s="90">
        <v>2.3041212500000002E-2</v>
      </c>
      <c r="N581" s="102">
        <v>8.0150785042802986E-2</v>
      </c>
      <c r="O581" s="89">
        <v>4.1330745187436679E-2</v>
      </c>
      <c r="P581" s="90">
        <v>4.7600131965552177E-2</v>
      </c>
      <c r="Q581" s="102">
        <v>0.10433447308838829</v>
      </c>
      <c r="R581" s="89">
        <v>3.4852183890577509E-2</v>
      </c>
      <c r="S581" s="90">
        <v>5.7017323792637624E-2</v>
      </c>
      <c r="T581" s="102">
        <v>8.558042887239603E-2</v>
      </c>
      <c r="U581" s="89">
        <v>9.7627228E-3</v>
      </c>
      <c r="V581" s="90">
        <v>1.3926000975E-2</v>
      </c>
      <c r="W581" s="102">
        <v>2.4461721084332082E-2</v>
      </c>
      <c r="X581" s="89">
        <v>6.6232149999999996E-4</v>
      </c>
      <c r="Y581" s="90">
        <v>1.2142252500000001E-3</v>
      </c>
      <c r="Z581" s="102">
        <v>1.8760393380713857E-3</v>
      </c>
      <c r="AA581" s="89">
        <v>9.0204314199999996E-2</v>
      </c>
      <c r="AB581" s="90">
        <v>0.11542991550999999</v>
      </c>
      <c r="AC581" s="102">
        <v>0.12950903656692281</v>
      </c>
      <c r="AD581" s="89">
        <v>8.7436347000000008E-3</v>
      </c>
      <c r="AE581" s="90">
        <v>1.150262298E-2</v>
      </c>
      <c r="AF581" s="102">
        <v>1.8587405697901092E-2</v>
      </c>
      <c r="AG581" s="89">
        <v>1.58875326E-2</v>
      </c>
      <c r="AH581" s="90">
        <v>2.6202284954999999E-2</v>
      </c>
      <c r="AI581" s="102">
        <v>3.8426420497757734E-2</v>
      </c>
      <c r="AJ581" s="92">
        <v>0</v>
      </c>
      <c r="AK581" s="93">
        <v>0</v>
      </c>
      <c r="AL581" s="93">
        <v>0</v>
      </c>
    </row>
    <row r="582" spans="1:38" x14ac:dyDescent="0.25">
      <c r="A582" s="71">
        <v>1989</v>
      </c>
      <c r="B582" s="718">
        <v>17</v>
      </c>
      <c r="C582" s="89">
        <v>16.55678571</v>
      </c>
      <c r="D582" s="90">
        <v>25.684421752999999</v>
      </c>
      <c r="E582" s="102">
        <v>42.838809983546405</v>
      </c>
      <c r="F582" s="89">
        <v>3.5476804300000002</v>
      </c>
      <c r="G582" s="90">
        <v>4.1863763425</v>
      </c>
      <c r="H582" s="102">
        <v>3.0122034872205199</v>
      </c>
      <c r="I582" s="89">
        <v>2.1911558699999998</v>
      </c>
      <c r="J582" s="90">
        <v>3.2208661235</v>
      </c>
      <c r="K582" s="102">
        <v>6.7029855991049567</v>
      </c>
      <c r="L582" s="89">
        <v>1.1777050000000001E-2</v>
      </c>
      <c r="M582" s="90">
        <v>2.1687168499999999E-2</v>
      </c>
      <c r="N582" s="102">
        <v>8.1130127493371534E-2</v>
      </c>
      <c r="O582" s="89">
        <v>4.1330745187436679E-2</v>
      </c>
      <c r="P582" s="90">
        <v>4.7600131965552177E-2</v>
      </c>
      <c r="Q582" s="102">
        <v>0.10540686501189404</v>
      </c>
      <c r="R582" s="89">
        <v>3.4852183890577509E-2</v>
      </c>
      <c r="S582" s="90">
        <v>5.7017323792637624E-2</v>
      </c>
      <c r="T582" s="102">
        <v>8.8939557066906705E-2</v>
      </c>
      <c r="U582" s="89">
        <v>9.8498131000000003E-3</v>
      </c>
      <c r="V582" s="90">
        <v>1.3951985985E-2</v>
      </c>
      <c r="W582" s="102">
        <v>2.5938881469409845E-2</v>
      </c>
      <c r="X582" s="89">
        <v>6.6679879999999997E-4</v>
      </c>
      <c r="Y582" s="90">
        <v>1.20318175E-3</v>
      </c>
      <c r="Z582" s="102">
        <v>1.8809689774258263E-3</v>
      </c>
      <c r="AA582" s="89">
        <v>9.3338548399999999E-2</v>
      </c>
      <c r="AB582" s="90">
        <v>0.11891000207999999</v>
      </c>
      <c r="AC582" s="102">
        <v>0.12757151331878197</v>
      </c>
      <c r="AD582" s="89">
        <v>8.8822503999999997E-3</v>
      </c>
      <c r="AE582" s="90">
        <v>1.1619502435E-2</v>
      </c>
      <c r="AF582" s="102">
        <v>1.8400556755092473E-2</v>
      </c>
      <c r="AG582" s="89">
        <v>1.5961478000000001E-2</v>
      </c>
      <c r="AH582" s="90">
        <v>2.6077999195E-2</v>
      </c>
      <c r="AI582" s="102">
        <v>3.8800140610567573E-2</v>
      </c>
      <c r="AJ582" s="92">
        <v>0</v>
      </c>
      <c r="AK582" s="93">
        <v>0</v>
      </c>
      <c r="AL582" s="93">
        <v>0</v>
      </c>
    </row>
    <row r="583" spans="1:38" x14ac:dyDescent="0.25">
      <c r="A583" s="71">
        <v>1989</v>
      </c>
      <c r="B583" s="718">
        <v>18</v>
      </c>
      <c r="C583" s="89">
        <v>16.81421121</v>
      </c>
      <c r="D583" s="90">
        <v>26.3647576605</v>
      </c>
      <c r="E583" s="102">
        <v>43.440917832332794</v>
      </c>
      <c r="F583" s="89">
        <v>3.78877709</v>
      </c>
      <c r="G583" s="90">
        <v>4.5282407420000004</v>
      </c>
      <c r="H583" s="102">
        <v>3.0019657052124624</v>
      </c>
      <c r="I583" s="89">
        <v>2.26392244</v>
      </c>
      <c r="J583" s="90">
        <v>3.3180818030000001</v>
      </c>
      <c r="K583" s="102">
        <v>6.5817846969867864</v>
      </c>
      <c r="L583" s="89">
        <v>1.1777050000000001E-2</v>
      </c>
      <c r="M583" s="90">
        <v>2.1687168499999999E-2</v>
      </c>
      <c r="N583" s="102">
        <v>8.1644226800571609E-2</v>
      </c>
      <c r="O583" s="89">
        <v>4.1330745187436679E-2</v>
      </c>
      <c r="P583" s="90">
        <v>4.7600131965552177E-2</v>
      </c>
      <c r="Q583" s="102">
        <v>0.1070061746328991</v>
      </c>
      <c r="R583" s="89">
        <v>3.4852183890577509E-2</v>
      </c>
      <c r="S583" s="90">
        <v>5.7017323792637624E-2</v>
      </c>
      <c r="T583" s="102">
        <v>9.196279552724769E-2</v>
      </c>
      <c r="U583" s="89">
        <v>1.5016925400000001E-2</v>
      </c>
      <c r="V583" s="90">
        <v>2.12355667E-2</v>
      </c>
      <c r="W583" s="102">
        <v>2.4760513157877417E-2</v>
      </c>
      <c r="X583" s="89">
        <v>7.0140079999999997E-4</v>
      </c>
      <c r="Y583" s="90">
        <v>1.2618616E-3</v>
      </c>
      <c r="Z583" s="102">
        <v>1.8745551977817929E-3</v>
      </c>
      <c r="AA583" s="89">
        <v>9.7856995700000005E-2</v>
      </c>
      <c r="AB583" s="90">
        <v>0.126066811265</v>
      </c>
      <c r="AC583" s="102">
        <v>0.12727306649662048</v>
      </c>
      <c r="AD583" s="89">
        <v>9.3446591999999992E-3</v>
      </c>
      <c r="AE583" s="90">
        <v>1.2419236265E-2</v>
      </c>
      <c r="AF583" s="102">
        <v>1.7907995709640624E-2</v>
      </c>
      <c r="AG583" s="89">
        <v>1.5751806699999999E-2</v>
      </c>
      <c r="AH583" s="90">
        <v>2.534538092E-2</v>
      </c>
      <c r="AI583" s="102">
        <v>3.8769869134384016E-2</v>
      </c>
      <c r="AJ583" s="92">
        <v>0</v>
      </c>
      <c r="AK583" s="93">
        <v>0</v>
      </c>
      <c r="AL583" s="93">
        <v>0</v>
      </c>
    </row>
    <row r="584" spans="1:38" x14ac:dyDescent="0.25">
      <c r="A584" s="71">
        <v>1989</v>
      </c>
      <c r="B584" s="718">
        <v>19</v>
      </c>
      <c r="C584" s="89">
        <v>17.260619869999999</v>
      </c>
      <c r="D584" s="90">
        <v>27.558223454499998</v>
      </c>
      <c r="E584" s="102">
        <v>43.499897106522603</v>
      </c>
      <c r="F584" s="89">
        <v>4.0298876799999999</v>
      </c>
      <c r="G584" s="90">
        <v>4.8850398674999997</v>
      </c>
      <c r="H584" s="102">
        <v>3.1049619319083948</v>
      </c>
      <c r="I584" s="89">
        <v>2.3327035899999999</v>
      </c>
      <c r="J584" s="90">
        <v>3.4151908645</v>
      </c>
      <c r="K584" s="102">
        <v>6.7813034772133296</v>
      </c>
      <c r="L584" s="89">
        <v>1.172727E-2</v>
      </c>
      <c r="M584" s="90">
        <v>2.1602159999999999E-2</v>
      </c>
      <c r="N584" s="102">
        <v>8.3117386460971901E-2</v>
      </c>
      <c r="O584" s="89">
        <v>4.1330745187436679E-2</v>
      </c>
      <c r="P584" s="90">
        <v>4.7600131965552177E-2</v>
      </c>
      <c r="Q584" s="102">
        <v>0.11029243098977037</v>
      </c>
      <c r="R584" s="89">
        <v>3.4852183890577509E-2</v>
      </c>
      <c r="S584" s="90">
        <v>5.7017323792637624E-2</v>
      </c>
      <c r="T584" s="102">
        <v>9.6199793845091475E-2</v>
      </c>
      <c r="U584" s="89">
        <v>1.5722265700000002E-2</v>
      </c>
      <c r="V584" s="90">
        <v>2.2388169610000001E-2</v>
      </c>
      <c r="W584" s="102">
        <v>3.2244655975846102E-2</v>
      </c>
      <c r="X584" s="89">
        <v>7.3489370000000005E-4</v>
      </c>
      <c r="Y584" s="90">
        <v>1.31778982E-3</v>
      </c>
      <c r="Z584" s="102">
        <v>1.9388992487190924E-3</v>
      </c>
      <c r="AA584" s="89">
        <v>0.10307405009999999</v>
      </c>
      <c r="AB584" s="90">
        <v>0.13418835179499999</v>
      </c>
      <c r="AC584" s="102">
        <v>0.1219861757760422</v>
      </c>
      <c r="AD584" s="89">
        <v>9.8389813000000007E-3</v>
      </c>
      <c r="AE584" s="90">
        <v>1.3175659495E-2</v>
      </c>
      <c r="AF584" s="102">
        <v>1.7984438379088131E-2</v>
      </c>
      <c r="AG584" s="89">
        <v>1.64231814E-2</v>
      </c>
      <c r="AH584" s="90">
        <v>2.6548282445000002E-2</v>
      </c>
      <c r="AI584" s="102">
        <v>4.0954663561741891E-2</v>
      </c>
      <c r="AJ584" s="92">
        <v>0</v>
      </c>
      <c r="AK584" s="93">
        <v>0</v>
      </c>
      <c r="AL584" s="93">
        <v>0</v>
      </c>
    </row>
    <row r="585" spans="1:38" x14ac:dyDescent="0.25">
      <c r="A585" s="71">
        <v>1989</v>
      </c>
      <c r="B585" s="718">
        <v>20</v>
      </c>
      <c r="C585" s="89">
        <v>17.84535271</v>
      </c>
      <c r="D585" s="90">
        <v>29.009548901500001</v>
      </c>
      <c r="E585" s="102">
        <v>43.171007052434241</v>
      </c>
      <c r="F585" s="89">
        <v>4.2583061899999999</v>
      </c>
      <c r="G585" s="90">
        <v>5.2545464524999996</v>
      </c>
      <c r="H585" s="102">
        <v>3.1427956263325196</v>
      </c>
      <c r="I585" s="89">
        <v>2.4054810799999999</v>
      </c>
      <c r="J585" s="90">
        <v>3.5247744010000002</v>
      </c>
      <c r="K585" s="102">
        <v>6.840818469554204</v>
      </c>
      <c r="L585" s="89">
        <v>1.172727E-2</v>
      </c>
      <c r="M585" s="90">
        <v>2.1602159999999999E-2</v>
      </c>
      <c r="N585" s="102">
        <v>0.10854309212751466</v>
      </c>
      <c r="O585" s="89">
        <v>4.1330745187436679E-2</v>
      </c>
      <c r="P585" s="90">
        <v>4.7600131965552177E-2</v>
      </c>
      <c r="Q585" s="102">
        <v>9.6080870272102117E-2</v>
      </c>
      <c r="R585" s="89">
        <v>3.4852183890577509E-2</v>
      </c>
      <c r="S585" s="90">
        <v>5.7017323792637624E-2</v>
      </c>
      <c r="T585" s="102">
        <v>9.7734823753490824E-2</v>
      </c>
      <c r="U585" s="89">
        <v>1.6499831900000001E-2</v>
      </c>
      <c r="V585" s="90">
        <v>2.3730586035000001E-2</v>
      </c>
      <c r="W585" s="102">
        <v>3.5425446193015339E-2</v>
      </c>
      <c r="X585" s="89">
        <v>7.7036509999999999E-4</v>
      </c>
      <c r="Y585" s="90">
        <v>1.38380231E-3</v>
      </c>
      <c r="Z585" s="102">
        <v>1.9625213766188638E-3</v>
      </c>
      <c r="AA585" s="89">
        <v>0.1084325788</v>
      </c>
      <c r="AB585" s="90">
        <v>0.14313764395</v>
      </c>
      <c r="AC585" s="102">
        <v>0.11729868951915609</v>
      </c>
      <c r="AD585" s="89">
        <v>1.0382955500000001E-2</v>
      </c>
      <c r="AE585" s="90">
        <v>1.4047425949999999E-2</v>
      </c>
      <c r="AF585" s="102">
        <v>1.7969423606136133E-2</v>
      </c>
      <c r="AG585" s="89">
        <v>1.7167313999999999E-2</v>
      </c>
      <c r="AH585" s="90">
        <v>2.796506487E-2</v>
      </c>
      <c r="AI585" s="102">
        <v>4.2129783397179883E-2</v>
      </c>
      <c r="AJ585" s="92">
        <v>0</v>
      </c>
      <c r="AK585" s="93">
        <v>0</v>
      </c>
      <c r="AL585" s="93">
        <v>0</v>
      </c>
    </row>
    <row r="586" spans="1:38" x14ac:dyDescent="0.25">
      <c r="A586" s="71">
        <v>1989</v>
      </c>
      <c r="B586" s="718">
        <v>21</v>
      </c>
      <c r="C586" s="89">
        <v>18.429542810000001</v>
      </c>
      <c r="D586" s="90">
        <v>30.589267655</v>
      </c>
      <c r="E586" s="102">
        <v>43.021387020135286</v>
      </c>
      <c r="F586" s="89">
        <v>4.4750068900000004</v>
      </c>
      <c r="G586" s="90">
        <v>5.6353003705000004</v>
      </c>
      <c r="H586" s="102">
        <v>3.1769415773349015</v>
      </c>
      <c r="I586" s="89">
        <v>2.4777236999999999</v>
      </c>
      <c r="J586" s="90">
        <v>3.6420918064999999</v>
      </c>
      <c r="K586" s="102">
        <v>6.9216986508133367</v>
      </c>
      <c r="L586" s="89">
        <v>1.172727E-2</v>
      </c>
      <c r="M586" s="90">
        <v>2.1602159999999999E-2</v>
      </c>
      <c r="N586" s="102">
        <v>0.10839323963074532</v>
      </c>
      <c r="O586" s="89">
        <v>4.1330745187436679E-2</v>
      </c>
      <c r="P586" s="90">
        <v>4.7600131965552177E-2</v>
      </c>
      <c r="Q586" s="102">
        <v>9.6303416683399645E-2</v>
      </c>
      <c r="R586" s="89">
        <v>3.4852183890577509E-2</v>
      </c>
      <c r="S586" s="90">
        <v>5.7017323792637624E-2</v>
      </c>
      <c r="T586" s="102">
        <v>9.7287115358764137E-2</v>
      </c>
      <c r="U586" s="89">
        <v>1.7300112100000001E-2</v>
      </c>
      <c r="V586" s="90">
        <v>2.5183672325E-2</v>
      </c>
      <c r="W586" s="102">
        <v>3.8169062720938979E-2</v>
      </c>
      <c r="X586" s="89">
        <v>8.0780680000000005E-4</v>
      </c>
      <c r="Y586" s="90">
        <v>1.4546559499999999E-3</v>
      </c>
      <c r="Z586" s="102">
        <v>1.9838423458158759E-3</v>
      </c>
      <c r="AA586" s="89">
        <v>0.113741593</v>
      </c>
      <c r="AB586" s="90">
        <v>0.15262456572499999</v>
      </c>
      <c r="AC586" s="102">
        <v>0.12032781003451777</v>
      </c>
      <c r="AD586" s="89">
        <v>1.09434072E-2</v>
      </c>
      <c r="AE586" s="90">
        <v>1.4990474475E-2</v>
      </c>
      <c r="AF586" s="102">
        <v>1.7886256407054751E-2</v>
      </c>
      <c r="AG586" s="89">
        <v>1.7930004900000001E-2</v>
      </c>
      <c r="AH586" s="90">
        <v>2.9499087975000001E-2</v>
      </c>
      <c r="AI586" s="102">
        <v>4.2034860902300047E-2</v>
      </c>
      <c r="AJ586" s="92">
        <v>0</v>
      </c>
      <c r="AK586" s="93">
        <v>0</v>
      </c>
      <c r="AL586" s="93">
        <v>0</v>
      </c>
    </row>
    <row r="587" spans="1:38" x14ac:dyDescent="0.25">
      <c r="A587" s="71">
        <v>1989</v>
      </c>
      <c r="B587" s="718">
        <v>22</v>
      </c>
      <c r="C587" s="89">
        <v>19.014215780000001</v>
      </c>
      <c r="D587" s="90">
        <v>32.309923347999998</v>
      </c>
      <c r="E587" s="102">
        <v>43.726371394815025</v>
      </c>
      <c r="F587" s="89">
        <v>4.6834677300000003</v>
      </c>
      <c r="G587" s="90">
        <v>6.0339993994999999</v>
      </c>
      <c r="H587" s="102">
        <v>3.1991124274677349</v>
      </c>
      <c r="I587" s="89">
        <v>2.54974758</v>
      </c>
      <c r="J587" s="90">
        <v>3.768435346</v>
      </c>
      <c r="K587" s="102">
        <v>6.9407138093004743</v>
      </c>
      <c r="L587" s="89">
        <v>1.172727E-2</v>
      </c>
      <c r="M587" s="90">
        <v>2.1602159999999999E-2</v>
      </c>
      <c r="N587" s="102">
        <v>0.10948856823147674</v>
      </c>
      <c r="O587" s="89">
        <v>4.1330745187436679E-2</v>
      </c>
      <c r="P587" s="90">
        <v>4.7600131965552177E-2</v>
      </c>
      <c r="Q587" s="102">
        <v>9.7850372168796232E-2</v>
      </c>
      <c r="R587" s="89">
        <v>3.4852183890577509E-2</v>
      </c>
      <c r="S587" s="90">
        <v>5.7017323792637624E-2</v>
      </c>
      <c r="T587" s="102">
        <v>0.1000500895147183</v>
      </c>
      <c r="U587" s="89">
        <v>1.8122452800000001E-2</v>
      </c>
      <c r="V587" s="90">
        <v>2.676440007E-2</v>
      </c>
      <c r="W587" s="102">
        <v>3.8335991010654907E-2</v>
      </c>
      <c r="X587" s="89">
        <v>8.4614759999999999E-4</v>
      </c>
      <c r="Y587" s="90">
        <v>1.5306801249999999E-3</v>
      </c>
      <c r="Z587" s="102">
        <v>1.99768968022159E-3</v>
      </c>
      <c r="AA587" s="89">
        <v>0.1190423103</v>
      </c>
      <c r="AB587" s="90">
        <v>0.16278190076999999</v>
      </c>
      <c r="AC587" s="102">
        <v>0.11008547367054197</v>
      </c>
      <c r="AD587" s="89">
        <v>1.15211511E-2</v>
      </c>
      <c r="AE587" s="90">
        <v>1.6014135265E-2</v>
      </c>
      <c r="AF587" s="102">
        <v>1.7973484137228754E-2</v>
      </c>
      <c r="AG587" s="89">
        <v>1.8712882300000001E-2</v>
      </c>
      <c r="AH587" s="90">
        <v>3.116746846E-2</v>
      </c>
      <c r="AI587" s="102">
        <v>4.2388690078033149E-2</v>
      </c>
      <c r="AJ587" s="92">
        <v>0</v>
      </c>
      <c r="AK587" s="93">
        <v>0</v>
      </c>
      <c r="AL587" s="93">
        <v>0</v>
      </c>
    </row>
    <row r="588" spans="1:38" x14ac:dyDescent="0.25">
      <c r="A588" s="71">
        <v>1989</v>
      </c>
      <c r="B588" s="718">
        <v>23</v>
      </c>
      <c r="C588" s="89">
        <v>19.601791630000001</v>
      </c>
      <c r="D588" s="90">
        <v>34.190642340499998</v>
      </c>
      <c r="E588" s="102">
        <v>43.812387887717378</v>
      </c>
      <c r="F588" s="89">
        <v>4.8878064200000004</v>
      </c>
      <c r="G588" s="90">
        <v>6.4568911555000001</v>
      </c>
      <c r="H588" s="102">
        <v>3.2349126746341001</v>
      </c>
      <c r="I588" s="89">
        <v>2.6216522800000002</v>
      </c>
      <c r="J588" s="90">
        <v>3.9054277169999998</v>
      </c>
      <c r="K588" s="102">
        <v>7.012878003587482</v>
      </c>
      <c r="L588" s="89">
        <v>1.172727E-2</v>
      </c>
      <c r="M588" s="90">
        <v>2.1602159999999999E-2</v>
      </c>
      <c r="N588" s="102">
        <v>0.11004306902585008</v>
      </c>
      <c r="O588" s="89">
        <v>4.1330745187436679E-2</v>
      </c>
      <c r="P588" s="90">
        <v>4.7600131965552177E-2</v>
      </c>
      <c r="Q588" s="102">
        <v>9.8825031695951401E-2</v>
      </c>
      <c r="R588" s="89">
        <v>3.4852183890577509E-2</v>
      </c>
      <c r="S588" s="90">
        <v>5.7017323792637624E-2</v>
      </c>
      <c r="T588" s="102">
        <v>0.10124689999415276</v>
      </c>
      <c r="U588" s="89">
        <v>1.8971423099999999E-2</v>
      </c>
      <c r="V588" s="90">
        <v>2.847517712E-2</v>
      </c>
      <c r="W588" s="102">
        <v>4.0719938040148555E-2</v>
      </c>
      <c r="X588" s="89">
        <v>8.8558919999999995E-4</v>
      </c>
      <c r="Y588" s="90">
        <v>1.6128301249999999E-3</v>
      </c>
      <c r="Z588" s="102">
        <v>2.0200448942820537E-3</v>
      </c>
      <c r="AA588" s="89">
        <v>0.12439157570000001</v>
      </c>
      <c r="AB588" s="90">
        <v>0.173702263405</v>
      </c>
      <c r="AC588" s="102">
        <v>0.10928130528847083</v>
      </c>
      <c r="AD588" s="89">
        <v>1.2118000800000001E-2</v>
      </c>
      <c r="AE588" s="90">
        <v>1.7110440365E-2</v>
      </c>
      <c r="AF588" s="102">
        <v>1.791943881797298E-2</v>
      </c>
      <c r="AG588" s="89">
        <v>1.9518689799999999E-2</v>
      </c>
      <c r="AH588" s="90">
        <v>3.2986028569999999E-2</v>
      </c>
      <c r="AI588" s="102">
        <v>4.2918013139157919E-2</v>
      </c>
      <c r="AJ588" s="92">
        <v>0</v>
      </c>
      <c r="AK588" s="93">
        <v>0</v>
      </c>
      <c r="AL588" s="93">
        <v>0</v>
      </c>
    </row>
    <row r="589" spans="1:38" x14ac:dyDescent="0.25">
      <c r="A589" s="71">
        <v>1989</v>
      </c>
      <c r="B589" s="718">
        <v>24</v>
      </c>
      <c r="C589" s="89">
        <v>20.793998370000001</v>
      </c>
      <c r="D589" s="90">
        <v>36.029100069499997</v>
      </c>
      <c r="E589" s="102">
        <v>44.365627153380373</v>
      </c>
      <c r="F589" s="89">
        <v>5.10845561</v>
      </c>
      <c r="G589" s="90">
        <v>6.875910545</v>
      </c>
      <c r="H589" s="102">
        <v>3.2711018473245668</v>
      </c>
      <c r="I589" s="89">
        <v>2.7549561300000001</v>
      </c>
      <c r="J589" s="90">
        <v>4.1054578460000002</v>
      </c>
      <c r="K589" s="102">
        <v>7.0557880181876387</v>
      </c>
      <c r="L589" s="89">
        <v>1.172727E-2</v>
      </c>
      <c r="M589" s="90">
        <v>2.1602159999999999E-2</v>
      </c>
      <c r="N589" s="102">
        <v>0.11086167602193957</v>
      </c>
      <c r="O589" s="89">
        <v>4.1330745187436679E-2</v>
      </c>
      <c r="P589" s="90">
        <v>4.7600131965552177E-2</v>
      </c>
      <c r="Q589" s="102">
        <v>0.10042579926350012</v>
      </c>
      <c r="R589" s="89">
        <v>3.4852183890577509E-2</v>
      </c>
      <c r="S589" s="90">
        <v>5.7017323792637624E-2</v>
      </c>
      <c r="T589" s="102">
        <v>0.10301416933253064</v>
      </c>
      <c r="U589" s="89">
        <v>1.99224881E-2</v>
      </c>
      <c r="V589" s="90">
        <v>3.0472131715E-2</v>
      </c>
      <c r="W589" s="102">
        <v>4.1406505481561981E-2</v>
      </c>
      <c r="X589" s="89">
        <v>9.2953329999999996E-4</v>
      </c>
      <c r="Y589" s="90">
        <v>1.7294917700000001E-3</v>
      </c>
      <c r="Z589" s="102">
        <v>2.0426204342640754E-3</v>
      </c>
      <c r="AA589" s="89">
        <v>0.1301655219</v>
      </c>
      <c r="AB589" s="90">
        <v>0.18586727914000001</v>
      </c>
      <c r="AC589" s="102">
        <v>0.1101009483205584</v>
      </c>
      <c r="AD589" s="89">
        <v>1.27835359E-2</v>
      </c>
      <c r="AE589" s="90">
        <v>1.835173319E-2</v>
      </c>
      <c r="AF589" s="102">
        <v>1.8045950453108986E-2</v>
      </c>
      <c r="AG589" s="89">
        <v>2.0425823499999999E-2</v>
      </c>
      <c r="AH589" s="90">
        <v>3.5270762844999998E-2</v>
      </c>
      <c r="AI589" s="102">
        <v>4.3401962368392513E-2</v>
      </c>
      <c r="AJ589" s="92">
        <v>0</v>
      </c>
      <c r="AK589" s="93">
        <v>0</v>
      </c>
      <c r="AL589" s="93">
        <v>0</v>
      </c>
    </row>
    <row r="590" spans="1:38" x14ac:dyDescent="0.25">
      <c r="A590" s="71">
        <v>1989</v>
      </c>
      <c r="B590" s="718">
        <v>25</v>
      </c>
      <c r="C590" s="89">
        <v>20.793998370000001</v>
      </c>
      <c r="D590" s="90">
        <v>36.029100069499997</v>
      </c>
      <c r="E590" s="102">
        <v>44.866987099114091</v>
      </c>
      <c r="F590" s="89">
        <v>5.10845561</v>
      </c>
      <c r="G590" s="90">
        <v>6.875910545</v>
      </c>
      <c r="H590" s="102">
        <v>3.3017718511823664</v>
      </c>
      <c r="I590" s="89">
        <v>2.7549561300000001</v>
      </c>
      <c r="J590" s="90">
        <v>4.1054578460000002</v>
      </c>
      <c r="K590" s="102">
        <v>7.0897482685403048</v>
      </c>
      <c r="L590" s="89">
        <v>1.172727E-2</v>
      </c>
      <c r="M590" s="90">
        <v>2.1602159999999999E-2</v>
      </c>
      <c r="N590" s="102">
        <v>0.11155254156454789</v>
      </c>
      <c r="O590" s="89">
        <v>4.1330745187436679E-2</v>
      </c>
      <c r="P590" s="90">
        <v>4.7600131965552177E-2</v>
      </c>
      <c r="Q590" s="102">
        <v>0.10172935327690527</v>
      </c>
      <c r="R590" s="89">
        <v>3.4852183890577509E-2</v>
      </c>
      <c r="S590" s="90">
        <v>5.7017323792637624E-2</v>
      </c>
      <c r="T590" s="102">
        <v>0.10450579159343917</v>
      </c>
      <c r="U590" s="89">
        <v>1.99224881E-2</v>
      </c>
      <c r="V590" s="90">
        <v>3.0472131715E-2</v>
      </c>
      <c r="W590" s="102">
        <v>4.1757151922357121E-2</v>
      </c>
      <c r="X590" s="89">
        <v>9.2953329999999996E-4</v>
      </c>
      <c r="Y590" s="90">
        <v>1.7294917700000001E-3</v>
      </c>
      <c r="Z590" s="102">
        <v>2.0617665719394516E-3</v>
      </c>
      <c r="AA590" s="89">
        <v>0.1301655219</v>
      </c>
      <c r="AB590" s="90">
        <v>0.18586727914000001</v>
      </c>
      <c r="AC590" s="102">
        <v>0.11072774997083216</v>
      </c>
      <c r="AD590" s="89">
        <v>1.27835359E-2</v>
      </c>
      <c r="AE590" s="90">
        <v>1.835173319E-2</v>
      </c>
      <c r="AF590" s="102">
        <v>1.8143433281719933E-2</v>
      </c>
      <c r="AG590" s="89">
        <v>2.0425823499999999E-2</v>
      </c>
      <c r="AH590" s="90">
        <v>3.5270762844999998E-2</v>
      </c>
      <c r="AI590" s="102">
        <v>4.3770162246972492E-2</v>
      </c>
      <c r="AJ590" s="92">
        <v>0</v>
      </c>
      <c r="AK590" s="93">
        <v>0</v>
      </c>
      <c r="AL590" s="93">
        <v>0</v>
      </c>
    </row>
    <row r="591" spans="1:38" x14ac:dyDescent="0.25">
      <c r="A591" s="71">
        <v>1989</v>
      </c>
      <c r="B591" s="718">
        <v>26</v>
      </c>
      <c r="C591" s="89">
        <v>20.793998370000001</v>
      </c>
      <c r="D591" s="90">
        <v>36.029100069499997</v>
      </c>
      <c r="E591" s="102">
        <v>45.115718810078192</v>
      </c>
      <c r="F591" s="89">
        <v>5.10845561</v>
      </c>
      <c r="G591" s="90">
        <v>6.875910545</v>
      </c>
      <c r="H591" s="102">
        <v>3.3176873780318283</v>
      </c>
      <c r="I591" s="89">
        <v>2.7549561300000001</v>
      </c>
      <c r="J591" s="90">
        <v>4.1054578460000002</v>
      </c>
      <c r="K591" s="102">
        <v>7.1082534110240134</v>
      </c>
      <c r="L591" s="89">
        <v>1.172727E-2</v>
      </c>
      <c r="M591" s="90">
        <v>2.1602159999999999E-2</v>
      </c>
      <c r="N591" s="102">
        <v>0.11191208972088744</v>
      </c>
      <c r="O591" s="89">
        <v>4.1330745187436679E-2</v>
      </c>
      <c r="P591" s="90">
        <v>4.7600131965552177E-2</v>
      </c>
      <c r="Q591" s="102">
        <v>0.10242569049962645</v>
      </c>
      <c r="R591" s="89">
        <v>3.4852183890577509E-2</v>
      </c>
      <c r="S591" s="90">
        <v>5.7017323792637624E-2</v>
      </c>
      <c r="T591" s="102">
        <v>0.10528214260772402</v>
      </c>
      <c r="U591" s="89">
        <v>1.99224881E-2</v>
      </c>
      <c r="V591" s="90">
        <v>3.0472131715E-2</v>
      </c>
      <c r="W591" s="102">
        <v>4.2076551013497047E-2</v>
      </c>
      <c r="X591" s="89">
        <v>9.2953329999999996E-4</v>
      </c>
      <c r="Y591" s="90">
        <v>1.7294917700000001E-3</v>
      </c>
      <c r="Z591" s="102">
        <v>2.0716958665554543E-3</v>
      </c>
      <c r="AA591" s="89">
        <v>0.1301655219</v>
      </c>
      <c r="AB591" s="90">
        <v>0.18586727914000001</v>
      </c>
      <c r="AC591" s="102">
        <v>0.11123729192114448</v>
      </c>
      <c r="AD591" s="89">
        <v>1.27835359E-2</v>
      </c>
      <c r="AE591" s="90">
        <v>1.835173319E-2</v>
      </c>
      <c r="AF591" s="102">
        <v>1.8225208951821503E-2</v>
      </c>
      <c r="AG591" s="89">
        <v>2.0425823499999999E-2</v>
      </c>
      <c r="AH591" s="90">
        <v>3.5270762844999998E-2</v>
      </c>
      <c r="AI591" s="102">
        <v>4.3997621118266134E-2</v>
      </c>
      <c r="AJ591" s="92">
        <v>0</v>
      </c>
      <c r="AK591" s="93">
        <v>0</v>
      </c>
      <c r="AL591" s="93">
        <v>0</v>
      </c>
    </row>
    <row r="592" spans="1:38" x14ac:dyDescent="0.25">
      <c r="A592" s="71">
        <v>1989</v>
      </c>
      <c r="B592" s="718">
        <v>27</v>
      </c>
      <c r="C592" s="89">
        <v>20.793998370000001</v>
      </c>
      <c r="D592" s="90">
        <v>36.029100069499997</v>
      </c>
      <c r="E592" s="102">
        <v>45.271164509623482</v>
      </c>
      <c r="F592" s="89">
        <v>5.10845561</v>
      </c>
      <c r="G592" s="90">
        <v>6.875910545</v>
      </c>
      <c r="H592" s="102">
        <v>3.3287353640866995</v>
      </c>
      <c r="I592" s="89">
        <v>2.7549561300000001</v>
      </c>
      <c r="J592" s="90">
        <v>4.1054578460000002</v>
      </c>
      <c r="K592" s="102">
        <v>7.1223691221389007</v>
      </c>
      <c r="L592" s="89">
        <v>1.172727E-2</v>
      </c>
      <c r="M592" s="90">
        <v>2.1602159999999999E-2</v>
      </c>
      <c r="N592" s="102">
        <v>0.11216341717873883</v>
      </c>
      <c r="O592" s="89">
        <v>4.1330745187436679E-2</v>
      </c>
      <c r="P592" s="90">
        <v>4.7600131965552177E-2</v>
      </c>
      <c r="Q592" s="102">
        <v>0.10293769465601527</v>
      </c>
      <c r="R592" s="89">
        <v>3.4852183890577509E-2</v>
      </c>
      <c r="S592" s="90">
        <v>5.7017323792637624E-2</v>
      </c>
      <c r="T592" s="102">
        <v>0.10582530560831228</v>
      </c>
      <c r="U592" s="89">
        <v>1.99224881E-2</v>
      </c>
      <c r="V592" s="90">
        <v>3.0472131715E-2</v>
      </c>
      <c r="W592" s="102">
        <v>4.2406345247652057E-2</v>
      </c>
      <c r="X592" s="89">
        <v>9.2953329999999996E-4</v>
      </c>
      <c r="Y592" s="90">
        <v>1.7294917700000001E-3</v>
      </c>
      <c r="Z592" s="102">
        <v>2.0785804387837012E-3</v>
      </c>
      <c r="AA592" s="89">
        <v>0.1301655219</v>
      </c>
      <c r="AB592" s="90">
        <v>0.18586727914000001</v>
      </c>
      <c r="AC592" s="102">
        <v>0.11157275044217753</v>
      </c>
      <c r="AD592" s="89">
        <v>1.27835359E-2</v>
      </c>
      <c r="AE592" s="90">
        <v>1.835173319E-2</v>
      </c>
      <c r="AF592" s="102">
        <v>1.8277668321161216E-2</v>
      </c>
      <c r="AG592" s="89">
        <v>2.0425823499999999E-2</v>
      </c>
      <c r="AH592" s="90">
        <v>3.5270762844999998E-2</v>
      </c>
      <c r="AI592" s="102">
        <v>4.4171587645788046E-2</v>
      </c>
      <c r="AJ592" s="92">
        <v>0</v>
      </c>
      <c r="AK592" s="93">
        <v>0</v>
      </c>
      <c r="AL592" s="93">
        <v>0</v>
      </c>
    </row>
    <row r="593" spans="1:38" x14ac:dyDescent="0.25">
      <c r="A593" s="71">
        <v>1989</v>
      </c>
      <c r="B593" s="718">
        <v>28</v>
      </c>
      <c r="C593" s="89">
        <v>18.319512563970001</v>
      </c>
      <c r="D593" s="90">
        <v>31.741637161229498</v>
      </c>
      <c r="E593" s="102">
        <v>45.418452514682571</v>
      </c>
      <c r="F593" s="89">
        <v>4.5669593153400001</v>
      </c>
      <c r="G593" s="90">
        <v>6.1470640272299999</v>
      </c>
      <c r="H593" s="102">
        <v>3.3390817126748957</v>
      </c>
      <c r="I593" s="89">
        <v>2.1213162201000002</v>
      </c>
      <c r="J593" s="90">
        <v>3.1612025414200002</v>
      </c>
      <c r="K593" s="102">
        <v>7.1352812265025971</v>
      </c>
      <c r="L593" s="89">
        <v>1.172727E-2</v>
      </c>
      <c r="M593" s="90">
        <v>2.1602159999999999E-2</v>
      </c>
      <c r="N593" s="102">
        <v>0.11239700366769148</v>
      </c>
      <c r="O593" s="89">
        <v>3.0667412929078017E-2</v>
      </c>
      <c r="P593" s="90">
        <v>3.5319297918439713E-2</v>
      </c>
      <c r="Q593" s="102">
        <v>0.10341028985638891</v>
      </c>
      <c r="R593" s="89">
        <v>3.1157852398176294E-2</v>
      </c>
      <c r="S593" s="90">
        <v>5.0973487470618035E-2</v>
      </c>
      <c r="T593" s="102">
        <v>0.10632904084674925</v>
      </c>
      <c r="U593" s="89">
        <v>1.78107043614E-2</v>
      </c>
      <c r="V593" s="90">
        <v>2.7242085753210001E-2</v>
      </c>
      <c r="W593" s="102">
        <v>4.269469944014994E-2</v>
      </c>
      <c r="X593" s="89">
        <v>8.3100277019999998E-4</v>
      </c>
      <c r="Y593" s="90">
        <v>1.5461656423800001E-3</v>
      </c>
      <c r="Z593" s="102">
        <v>2.0850342399735163E-3</v>
      </c>
      <c r="AA593" s="89">
        <v>0.1163679765786</v>
      </c>
      <c r="AB593" s="90">
        <v>0.16616534755116</v>
      </c>
      <c r="AC593" s="102">
        <v>0.1118910568317957</v>
      </c>
      <c r="AD593" s="89">
        <v>1.14284810946E-2</v>
      </c>
      <c r="AE593" s="90">
        <v>1.6406449471859999E-2</v>
      </c>
      <c r="AF593" s="102">
        <v>1.8327744824641883E-2</v>
      </c>
      <c r="AG593" s="89">
        <v>1.8260686209E-2</v>
      </c>
      <c r="AH593" s="90">
        <v>3.1532061983429997E-2</v>
      </c>
      <c r="AI593" s="102">
        <v>4.4331576068251839E-2</v>
      </c>
      <c r="AJ593" s="92">
        <v>0</v>
      </c>
      <c r="AK593" s="93">
        <v>0</v>
      </c>
      <c r="AL593" s="93">
        <v>0</v>
      </c>
    </row>
    <row r="594" spans="1:38" x14ac:dyDescent="0.25">
      <c r="A594" s="71">
        <v>1989</v>
      </c>
      <c r="B594" s="718">
        <v>29</v>
      </c>
      <c r="C594" s="89">
        <v>18.319512563970001</v>
      </c>
      <c r="D594" s="90">
        <v>31.741637161229498</v>
      </c>
      <c r="E594" s="102">
        <v>43.942917173297339</v>
      </c>
      <c r="F594" s="89">
        <v>4.5669593153400001</v>
      </c>
      <c r="G594" s="90">
        <v>6.1470640272299999</v>
      </c>
      <c r="H594" s="102">
        <v>3.2127894607363867</v>
      </c>
      <c r="I594" s="89">
        <v>2.1213162201000002</v>
      </c>
      <c r="J594" s="90">
        <v>3.1612025414200002</v>
      </c>
      <c r="K594" s="102">
        <v>7.0262784787833317</v>
      </c>
      <c r="L594" s="89">
        <v>1.172727E-2</v>
      </c>
      <c r="M594" s="90">
        <v>2.1602159999999999E-2</v>
      </c>
      <c r="N594" s="102">
        <v>0.112218756373622</v>
      </c>
      <c r="O594" s="89">
        <v>3.0667412929078017E-2</v>
      </c>
      <c r="P594" s="90">
        <v>3.5319297918439713E-2</v>
      </c>
      <c r="Q594" s="102">
        <v>0.10171324939601725</v>
      </c>
      <c r="R594" s="89">
        <v>3.1157852398176294E-2</v>
      </c>
      <c r="S594" s="90">
        <v>5.0973487470618035E-2</v>
      </c>
      <c r="T594" s="102">
        <v>0.10679009152784</v>
      </c>
      <c r="U594" s="89">
        <v>1.78107043614E-2</v>
      </c>
      <c r="V594" s="90">
        <v>2.7242085753210001E-2</v>
      </c>
      <c r="W594" s="102">
        <v>4.4084550781866017E-2</v>
      </c>
      <c r="X594" s="89">
        <v>8.3100277019999998E-4</v>
      </c>
      <c r="Y594" s="90">
        <v>1.5461656423800001E-3</v>
      </c>
      <c r="Z594" s="102">
        <v>2.0061680806908425E-3</v>
      </c>
      <c r="AA594" s="89">
        <v>0.1163679765786</v>
      </c>
      <c r="AB594" s="90">
        <v>0.16616534755116</v>
      </c>
      <c r="AC594" s="102">
        <v>0.1045818292952167</v>
      </c>
      <c r="AD594" s="89">
        <v>1.14284810946E-2</v>
      </c>
      <c r="AE594" s="90">
        <v>1.6406449471859999E-2</v>
      </c>
      <c r="AF594" s="102">
        <v>1.7369510568910812E-2</v>
      </c>
      <c r="AG594" s="89">
        <v>1.8260686209E-2</v>
      </c>
      <c r="AH594" s="90">
        <v>3.1532061983429997E-2</v>
      </c>
      <c r="AI594" s="102">
        <v>4.3733968750591372E-2</v>
      </c>
      <c r="AJ594" s="92">
        <v>0</v>
      </c>
      <c r="AK594" s="93">
        <v>0</v>
      </c>
      <c r="AL594" s="93">
        <v>0</v>
      </c>
    </row>
    <row r="595" spans="1:38" x14ac:dyDescent="0.25">
      <c r="A595" s="71">
        <v>1989</v>
      </c>
      <c r="B595" s="718">
        <v>30</v>
      </c>
      <c r="C595" s="89">
        <v>18.319512563970001</v>
      </c>
      <c r="D595" s="90">
        <v>31.741637161229498</v>
      </c>
      <c r="E595" s="102">
        <v>44.042819287109765</v>
      </c>
      <c r="F595" s="89">
        <v>4.5669593153400001</v>
      </c>
      <c r="G595" s="90">
        <v>6.1470640272299999</v>
      </c>
      <c r="H595" s="102">
        <v>3.2205089562426936</v>
      </c>
      <c r="I595" s="89">
        <v>2.1213162201000002</v>
      </c>
      <c r="J595" s="90">
        <v>3.1612025414200002</v>
      </c>
      <c r="K595" s="102">
        <v>7.0365724764422959</v>
      </c>
      <c r="L595" s="89">
        <v>1.172727E-2</v>
      </c>
      <c r="M595" s="90">
        <v>2.1602159999999999E-2</v>
      </c>
      <c r="N595" s="102">
        <v>0.11239302490377806</v>
      </c>
      <c r="O595" s="89">
        <v>3.0667412929078017E-2</v>
      </c>
      <c r="P595" s="90">
        <v>3.5319297918439713E-2</v>
      </c>
      <c r="Q595" s="102">
        <v>0.10208166524130462</v>
      </c>
      <c r="R595" s="89">
        <v>3.1157852398176294E-2</v>
      </c>
      <c r="S595" s="90">
        <v>5.0973487470618035E-2</v>
      </c>
      <c r="T595" s="102">
        <v>0.10716659474472942</v>
      </c>
      <c r="U595" s="89">
        <v>1.78107043614E-2</v>
      </c>
      <c r="V595" s="90">
        <v>2.7242085753210001E-2</v>
      </c>
      <c r="W595" s="102">
        <v>4.43707079472433E-2</v>
      </c>
      <c r="X595" s="89">
        <v>8.3100277019999998E-4</v>
      </c>
      <c r="Y595" s="90">
        <v>1.5461656423800001E-3</v>
      </c>
      <c r="Z595" s="102">
        <v>2.0109838293331669E-3</v>
      </c>
      <c r="AA595" s="89">
        <v>0.1163679765786</v>
      </c>
      <c r="AB595" s="90">
        <v>0.16616534755116</v>
      </c>
      <c r="AC595" s="102">
        <v>0.10480246490863297</v>
      </c>
      <c r="AD595" s="89">
        <v>1.14284810946E-2</v>
      </c>
      <c r="AE595" s="90">
        <v>1.6406449471859999E-2</v>
      </c>
      <c r="AF595" s="102">
        <v>1.740369521313739E-2</v>
      </c>
      <c r="AG595" s="89">
        <v>1.8260686209E-2</v>
      </c>
      <c r="AH595" s="90">
        <v>3.1532061983429997E-2</v>
      </c>
      <c r="AI595" s="102">
        <v>4.3865940228947145E-2</v>
      </c>
      <c r="AJ595" s="92">
        <v>0</v>
      </c>
      <c r="AK595" s="93">
        <v>0</v>
      </c>
      <c r="AL595" s="93">
        <v>0</v>
      </c>
    </row>
    <row r="596" spans="1:38" ht="13" x14ac:dyDescent="0.3">
      <c r="A596" s="71">
        <v>1989</v>
      </c>
      <c r="B596" s="718">
        <v>31</v>
      </c>
      <c r="C596" s="89">
        <v>18.319512563970001</v>
      </c>
      <c r="D596" s="90">
        <v>31.741637161229498</v>
      </c>
      <c r="E596" s="91">
        <v>44.042819287109765</v>
      </c>
      <c r="F596" s="89">
        <v>4.5669593153400001</v>
      </c>
      <c r="G596" s="90">
        <v>6.1470640272299999</v>
      </c>
      <c r="H596" s="91">
        <v>3.2205089562426936</v>
      </c>
      <c r="I596" s="89">
        <v>2.1213162201000002</v>
      </c>
      <c r="J596" s="90">
        <v>3.1612025414200002</v>
      </c>
      <c r="K596" s="91">
        <v>7.0365724764422959</v>
      </c>
      <c r="L596" s="89">
        <v>1.172727E-2</v>
      </c>
      <c r="M596" s="90">
        <v>2.1602159999999999E-2</v>
      </c>
      <c r="N596" s="91">
        <v>0.11239302490377806</v>
      </c>
      <c r="O596" s="89">
        <v>3.0667412929078017E-2</v>
      </c>
      <c r="P596" s="90">
        <v>3.5319297918439713E-2</v>
      </c>
      <c r="Q596" s="91">
        <v>0.10208166524130462</v>
      </c>
      <c r="R596" s="89">
        <v>3.1157852398176294E-2</v>
      </c>
      <c r="S596" s="90">
        <v>5.0973487470618035E-2</v>
      </c>
      <c r="T596" s="91">
        <v>0.10716659474472942</v>
      </c>
      <c r="U596" s="89">
        <v>1.78107043614E-2</v>
      </c>
      <c r="V596" s="90">
        <v>2.7242085753210001E-2</v>
      </c>
      <c r="W596" s="91">
        <v>4.43707079472433E-2</v>
      </c>
      <c r="X596" s="89">
        <v>8.3100277019999998E-4</v>
      </c>
      <c r="Y596" s="90">
        <v>1.5461656423800001E-3</v>
      </c>
      <c r="Z596" s="91">
        <v>2.0109838293331669E-3</v>
      </c>
      <c r="AA596" s="89">
        <v>0.1163679765786</v>
      </c>
      <c r="AB596" s="90">
        <v>0.16616534755116</v>
      </c>
      <c r="AC596" s="91">
        <v>0.10480246490863297</v>
      </c>
      <c r="AD596" s="89">
        <v>1.14284810946E-2</v>
      </c>
      <c r="AE596" s="90">
        <v>1.6406449471859999E-2</v>
      </c>
      <c r="AF596" s="91">
        <v>1.740369521313739E-2</v>
      </c>
      <c r="AG596" s="89">
        <v>1.8260686209E-2</v>
      </c>
      <c r="AH596" s="90">
        <v>3.1532061983429997E-2</v>
      </c>
      <c r="AI596" s="91">
        <v>4.3865940228947145E-2</v>
      </c>
      <c r="AJ596" s="94">
        <v>0</v>
      </c>
      <c r="AK596" s="95">
        <v>0</v>
      </c>
      <c r="AL596" s="95">
        <v>0</v>
      </c>
    </row>
    <row r="597" spans="1:38" ht="13" x14ac:dyDescent="0.3">
      <c r="A597" s="71">
        <v>1989</v>
      </c>
      <c r="B597" s="718">
        <v>32</v>
      </c>
      <c r="C597" s="89">
        <v>18.319512563970001</v>
      </c>
      <c r="D597" s="90">
        <v>31.741637161229498</v>
      </c>
      <c r="E597" s="91">
        <v>44.042819287109765</v>
      </c>
      <c r="F597" s="89">
        <v>4.5669593153400001</v>
      </c>
      <c r="G597" s="90">
        <v>6.1470640272299999</v>
      </c>
      <c r="H597" s="91">
        <v>3.2205089562426936</v>
      </c>
      <c r="I597" s="89">
        <v>2.1213162201000002</v>
      </c>
      <c r="J597" s="90">
        <v>3.1612025414200002</v>
      </c>
      <c r="K597" s="91">
        <v>7.0365724764422959</v>
      </c>
      <c r="L597" s="89">
        <v>1.172727E-2</v>
      </c>
      <c r="M597" s="90">
        <v>2.1602159999999999E-2</v>
      </c>
      <c r="N597" s="91">
        <v>0.11239302490377806</v>
      </c>
      <c r="O597" s="89">
        <v>3.0667412929078017E-2</v>
      </c>
      <c r="P597" s="90">
        <v>3.5319297918439713E-2</v>
      </c>
      <c r="Q597" s="91">
        <v>0.10208166524130462</v>
      </c>
      <c r="R597" s="89">
        <v>3.1157852398176294E-2</v>
      </c>
      <c r="S597" s="90">
        <v>5.0973487470618035E-2</v>
      </c>
      <c r="T597" s="91">
        <v>0.10716659474472942</v>
      </c>
      <c r="U597" s="89">
        <v>1.78107043614E-2</v>
      </c>
      <c r="V597" s="90">
        <v>2.7242085753210001E-2</v>
      </c>
      <c r="W597" s="91">
        <v>4.43707079472433E-2</v>
      </c>
      <c r="X597" s="89">
        <v>8.3100277019999998E-4</v>
      </c>
      <c r="Y597" s="90">
        <v>1.5461656423800001E-3</v>
      </c>
      <c r="Z597" s="91">
        <v>2.0109838293331669E-3</v>
      </c>
      <c r="AA597" s="89">
        <v>0.1163679765786</v>
      </c>
      <c r="AB597" s="90">
        <v>0.16616534755116</v>
      </c>
      <c r="AC597" s="91">
        <v>0.10480246490863297</v>
      </c>
      <c r="AD597" s="89">
        <v>1.14284810946E-2</v>
      </c>
      <c r="AE597" s="90">
        <v>1.6406449471859999E-2</v>
      </c>
      <c r="AF597" s="91">
        <v>1.740369521313739E-2</v>
      </c>
      <c r="AG597" s="89">
        <v>1.8260686209E-2</v>
      </c>
      <c r="AH597" s="90">
        <v>3.1532061983429997E-2</v>
      </c>
      <c r="AI597" s="91">
        <v>4.3865940228947145E-2</v>
      </c>
      <c r="AJ597" s="94">
        <v>0</v>
      </c>
      <c r="AK597" s="95">
        <v>0</v>
      </c>
      <c r="AL597" s="95">
        <v>0</v>
      </c>
    </row>
    <row r="598" spans="1:38" ht="13" x14ac:dyDescent="0.3">
      <c r="A598" s="71">
        <v>1989</v>
      </c>
      <c r="B598" s="718">
        <v>33</v>
      </c>
      <c r="C598" s="89">
        <v>18.319512563970001</v>
      </c>
      <c r="D598" s="90">
        <v>31.741637161229498</v>
      </c>
      <c r="E598" s="91">
        <v>44.042819287109765</v>
      </c>
      <c r="F598" s="89">
        <v>4.5669593153400001</v>
      </c>
      <c r="G598" s="90">
        <v>6.1470640272299999</v>
      </c>
      <c r="H598" s="91">
        <v>3.2205089562426936</v>
      </c>
      <c r="I598" s="89">
        <v>2.1213162201000002</v>
      </c>
      <c r="J598" s="90">
        <v>3.1612025414200002</v>
      </c>
      <c r="K598" s="91">
        <v>7.0365724764422959</v>
      </c>
      <c r="L598" s="89">
        <v>1.172727E-2</v>
      </c>
      <c r="M598" s="90">
        <v>2.1602159999999999E-2</v>
      </c>
      <c r="N598" s="91">
        <v>0.11239302490377806</v>
      </c>
      <c r="O598" s="89">
        <v>3.0667412929078017E-2</v>
      </c>
      <c r="P598" s="90">
        <v>3.5319297918439713E-2</v>
      </c>
      <c r="Q598" s="91">
        <v>0.10208166524130462</v>
      </c>
      <c r="R598" s="89">
        <v>3.1157852398176294E-2</v>
      </c>
      <c r="S598" s="90">
        <v>5.0973487470618035E-2</v>
      </c>
      <c r="T598" s="91">
        <v>0.10716659474472942</v>
      </c>
      <c r="U598" s="89">
        <v>1.78107043614E-2</v>
      </c>
      <c r="V598" s="90">
        <v>2.7242085753210001E-2</v>
      </c>
      <c r="W598" s="91">
        <v>4.43707079472433E-2</v>
      </c>
      <c r="X598" s="89">
        <v>8.3100277019999998E-4</v>
      </c>
      <c r="Y598" s="90">
        <v>1.5461656423800001E-3</v>
      </c>
      <c r="Z598" s="91">
        <v>2.0109838293331669E-3</v>
      </c>
      <c r="AA598" s="89">
        <v>0.1163679765786</v>
      </c>
      <c r="AB598" s="90">
        <v>0.16616534755116</v>
      </c>
      <c r="AC598" s="91">
        <v>0.10480246490863297</v>
      </c>
      <c r="AD598" s="89">
        <v>1.14284810946E-2</v>
      </c>
      <c r="AE598" s="90">
        <v>1.6406449471859999E-2</v>
      </c>
      <c r="AF598" s="91">
        <v>1.740369521313739E-2</v>
      </c>
      <c r="AG598" s="89">
        <v>1.8260686209E-2</v>
      </c>
      <c r="AH598" s="90">
        <v>3.1532061983429997E-2</v>
      </c>
      <c r="AI598" s="91">
        <v>4.3865940228947145E-2</v>
      </c>
      <c r="AJ598" s="94">
        <v>0</v>
      </c>
      <c r="AK598" s="95">
        <v>0</v>
      </c>
      <c r="AL598" s="95">
        <v>0</v>
      </c>
    </row>
    <row r="599" spans="1:38" ht="13" x14ac:dyDescent="0.3">
      <c r="A599" s="71">
        <v>1989</v>
      </c>
      <c r="B599" s="718">
        <v>34</v>
      </c>
      <c r="C599" s="89">
        <v>18.319512563970001</v>
      </c>
      <c r="D599" s="90">
        <v>31.741637161229498</v>
      </c>
      <c r="E599" s="91">
        <v>44.042819287109765</v>
      </c>
      <c r="F599" s="89">
        <v>4.5669593153400001</v>
      </c>
      <c r="G599" s="90">
        <v>6.1470640272299999</v>
      </c>
      <c r="H599" s="91">
        <v>3.2205089562426936</v>
      </c>
      <c r="I599" s="89">
        <v>2.1213162201000002</v>
      </c>
      <c r="J599" s="90">
        <v>3.1612025414200002</v>
      </c>
      <c r="K599" s="91">
        <v>7.0365724764422959</v>
      </c>
      <c r="L599" s="89">
        <v>1.172727E-2</v>
      </c>
      <c r="M599" s="90">
        <v>2.1602159999999999E-2</v>
      </c>
      <c r="N599" s="91">
        <v>0.11239302490377806</v>
      </c>
      <c r="O599" s="89">
        <v>3.0667412929078017E-2</v>
      </c>
      <c r="P599" s="90">
        <v>3.5319297918439713E-2</v>
      </c>
      <c r="Q599" s="91">
        <v>0.10208166524130462</v>
      </c>
      <c r="R599" s="89">
        <v>3.1157852398176294E-2</v>
      </c>
      <c r="S599" s="90">
        <v>5.0973487470618035E-2</v>
      </c>
      <c r="T599" s="91">
        <v>0.10716659474472942</v>
      </c>
      <c r="U599" s="89">
        <v>1.78107043614E-2</v>
      </c>
      <c r="V599" s="90">
        <v>2.7242085753210001E-2</v>
      </c>
      <c r="W599" s="91">
        <v>4.43707079472433E-2</v>
      </c>
      <c r="X599" s="89">
        <v>8.3100277019999998E-4</v>
      </c>
      <c r="Y599" s="90">
        <v>1.5461656423800001E-3</v>
      </c>
      <c r="Z599" s="91">
        <v>2.0109838293331669E-3</v>
      </c>
      <c r="AA599" s="89">
        <v>0.1163679765786</v>
      </c>
      <c r="AB599" s="90">
        <v>0.16616534755116</v>
      </c>
      <c r="AC599" s="91">
        <v>0.10480246490863297</v>
      </c>
      <c r="AD599" s="89">
        <v>1.14284810946E-2</v>
      </c>
      <c r="AE599" s="90">
        <v>1.6406449471859999E-2</v>
      </c>
      <c r="AF599" s="91">
        <v>1.740369521313739E-2</v>
      </c>
      <c r="AG599" s="89">
        <v>1.8260686209E-2</v>
      </c>
      <c r="AH599" s="90">
        <v>3.1532061983429997E-2</v>
      </c>
      <c r="AI599" s="91">
        <v>4.3865940228947145E-2</v>
      </c>
      <c r="AJ599" s="94">
        <v>0</v>
      </c>
      <c r="AK599" s="95">
        <v>0</v>
      </c>
      <c r="AL599" s="95">
        <v>0</v>
      </c>
    </row>
    <row r="600" spans="1:38" ht="13" x14ac:dyDescent="0.3">
      <c r="A600" s="71">
        <v>1989</v>
      </c>
      <c r="B600" s="718">
        <v>35</v>
      </c>
      <c r="C600" s="89">
        <v>18.319512563970001</v>
      </c>
      <c r="D600" s="90">
        <v>31.741637161229498</v>
      </c>
      <c r="E600" s="91">
        <v>44.042819287109765</v>
      </c>
      <c r="F600" s="89">
        <v>4.5669593153400001</v>
      </c>
      <c r="G600" s="90">
        <v>6.1470640272299999</v>
      </c>
      <c r="H600" s="91">
        <v>3.2205089562426936</v>
      </c>
      <c r="I600" s="89">
        <v>2.1213162201000002</v>
      </c>
      <c r="J600" s="90">
        <v>3.1612025414200002</v>
      </c>
      <c r="K600" s="91">
        <v>7.0365724764422959</v>
      </c>
      <c r="L600" s="89">
        <v>1.172727E-2</v>
      </c>
      <c r="M600" s="90">
        <v>2.1602159999999999E-2</v>
      </c>
      <c r="N600" s="91">
        <v>0.11239302490377806</v>
      </c>
      <c r="O600" s="89">
        <v>3.0667412929078017E-2</v>
      </c>
      <c r="P600" s="90">
        <v>3.5319297918439713E-2</v>
      </c>
      <c r="Q600" s="91">
        <v>0.10208166524130462</v>
      </c>
      <c r="R600" s="89">
        <v>3.1157852398176294E-2</v>
      </c>
      <c r="S600" s="90">
        <v>5.0973487470618035E-2</v>
      </c>
      <c r="T600" s="91">
        <v>0.10716659474472942</v>
      </c>
      <c r="U600" s="89">
        <v>1.78107043614E-2</v>
      </c>
      <c r="V600" s="90">
        <v>2.7242085753210001E-2</v>
      </c>
      <c r="W600" s="91">
        <v>4.43707079472433E-2</v>
      </c>
      <c r="X600" s="89">
        <v>8.3100277019999998E-4</v>
      </c>
      <c r="Y600" s="90">
        <v>1.5461656423800001E-3</v>
      </c>
      <c r="Z600" s="91">
        <v>2.0109838293331669E-3</v>
      </c>
      <c r="AA600" s="89">
        <v>0.1163679765786</v>
      </c>
      <c r="AB600" s="90">
        <v>0.16616534755116</v>
      </c>
      <c r="AC600" s="91">
        <v>0.10480246490863297</v>
      </c>
      <c r="AD600" s="89">
        <v>1.14284810946E-2</v>
      </c>
      <c r="AE600" s="90">
        <v>1.6406449471859999E-2</v>
      </c>
      <c r="AF600" s="91">
        <v>1.740369521313739E-2</v>
      </c>
      <c r="AG600" s="89">
        <v>1.8260686209E-2</v>
      </c>
      <c r="AH600" s="90">
        <v>3.1532061983429997E-2</v>
      </c>
      <c r="AI600" s="91">
        <v>4.3865940228947145E-2</v>
      </c>
      <c r="AJ600" s="94">
        <v>0</v>
      </c>
      <c r="AK600" s="95">
        <v>0</v>
      </c>
      <c r="AL600" s="95">
        <v>0</v>
      </c>
    </row>
    <row r="601" spans="1:38" ht="13" x14ac:dyDescent="0.3">
      <c r="A601" s="71">
        <v>1989</v>
      </c>
      <c r="B601" s="718">
        <v>36</v>
      </c>
      <c r="C601" s="89">
        <v>18.319512563970001</v>
      </c>
      <c r="D601" s="90">
        <v>31.741637161229498</v>
      </c>
      <c r="E601" s="91">
        <v>44.042819287109765</v>
      </c>
      <c r="F601" s="89">
        <v>4.5669593153400001</v>
      </c>
      <c r="G601" s="90">
        <v>6.1470640272299999</v>
      </c>
      <c r="H601" s="91">
        <v>3.2205089562426936</v>
      </c>
      <c r="I601" s="89">
        <v>2.1213162201000002</v>
      </c>
      <c r="J601" s="90">
        <v>3.1612025414200002</v>
      </c>
      <c r="K601" s="91">
        <v>7.0365724764422959</v>
      </c>
      <c r="L601" s="89">
        <v>1.172727E-2</v>
      </c>
      <c r="M601" s="90">
        <v>2.1602159999999999E-2</v>
      </c>
      <c r="N601" s="91">
        <v>0.11239302490377806</v>
      </c>
      <c r="O601" s="89">
        <v>3.0667412929078017E-2</v>
      </c>
      <c r="P601" s="90">
        <v>3.5319297918439713E-2</v>
      </c>
      <c r="Q601" s="91">
        <v>0.10208166524130462</v>
      </c>
      <c r="R601" s="89">
        <v>3.1157852398176294E-2</v>
      </c>
      <c r="S601" s="90">
        <v>5.0973487470618035E-2</v>
      </c>
      <c r="T601" s="91">
        <v>0.10716659474472942</v>
      </c>
      <c r="U601" s="89">
        <v>1.78107043614E-2</v>
      </c>
      <c r="V601" s="90">
        <v>2.7242085753210001E-2</v>
      </c>
      <c r="W601" s="91">
        <v>4.43707079472433E-2</v>
      </c>
      <c r="X601" s="89">
        <v>8.3100277019999998E-4</v>
      </c>
      <c r="Y601" s="90">
        <v>1.5461656423800001E-3</v>
      </c>
      <c r="Z601" s="91">
        <v>2.0109838293331669E-3</v>
      </c>
      <c r="AA601" s="89">
        <v>0.1163679765786</v>
      </c>
      <c r="AB601" s="90">
        <v>0.16616534755116</v>
      </c>
      <c r="AC601" s="91">
        <v>0.10480246490863297</v>
      </c>
      <c r="AD601" s="89">
        <v>1.14284810946E-2</v>
      </c>
      <c r="AE601" s="90">
        <v>1.6406449471859999E-2</v>
      </c>
      <c r="AF601" s="91">
        <v>1.740369521313739E-2</v>
      </c>
      <c r="AG601" s="89">
        <v>1.8260686209E-2</v>
      </c>
      <c r="AH601" s="90">
        <v>3.1532061983429997E-2</v>
      </c>
      <c r="AI601" s="91">
        <v>4.3865940228947145E-2</v>
      </c>
      <c r="AJ601" s="94">
        <v>0</v>
      </c>
      <c r="AK601" s="95">
        <v>0</v>
      </c>
      <c r="AL601" s="95">
        <v>0</v>
      </c>
    </row>
    <row r="602" spans="1:38" ht="13" x14ac:dyDescent="0.3">
      <c r="A602" s="71">
        <v>1989</v>
      </c>
      <c r="B602" s="718">
        <v>37</v>
      </c>
      <c r="C602" s="89">
        <v>18.319512563970001</v>
      </c>
      <c r="D602" s="90">
        <v>31.741637161229498</v>
      </c>
      <c r="E602" s="91">
        <v>44.042819287109765</v>
      </c>
      <c r="F602" s="89">
        <v>4.5669593153400001</v>
      </c>
      <c r="G602" s="90">
        <v>6.1470640272299999</v>
      </c>
      <c r="H602" s="91">
        <v>3.2205089562426936</v>
      </c>
      <c r="I602" s="89">
        <v>2.1213162201000002</v>
      </c>
      <c r="J602" s="90">
        <v>3.1612025414200002</v>
      </c>
      <c r="K602" s="91">
        <v>7.0365724764422959</v>
      </c>
      <c r="L602" s="89">
        <v>1.172727E-2</v>
      </c>
      <c r="M602" s="90">
        <v>2.1602159999999999E-2</v>
      </c>
      <c r="N602" s="91">
        <v>0.11239302490377806</v>
      </c>
      <c r="O602" s="89">
        <v>3.0667412929078017E-2</v>
      </c>
      <c r="P602" s="90">
        <v>3.5319297918439713E-2</v>
      </c>
      <c r="Q602" s="91">
        <v>0.10208166524130462</v>
      </c>
      <c r="R602" s="89">
        <v>3.1157852398176294E-2</v>
      </c>
      <c r="S602" s="90">
        <v>5.0973487470618035E-2</v>
      </c>
      <c r="T602" s="91">
        <v>0.10716659474472942</v>
      </c>
      <c r="U602" s="89">
        <v>1.78107043614E-2</v>
      </c>
      <c r="V602" s="90">
        <v>2.7242085753210001E-2</v>
      </c>
      <c r="W602" s="91">
        <v>4.43707079472433E-2</v>
      </c>
      <c r="X602" s="89">
        <v>8.3100277019999998E-4</v>
      </c>
      <c r="Y602" s="90">
        <v>1.5461656423800001E-3</v>
      </c>
      <c r="Z602" s="91">
        <v>2.0109838293331669E-3</v>
      </c>
      <c r="AA602" s="89">
        <v>0.1163679765786</v>
      </c>
      <c r="AB602" s="90">
        <v>0.16616534755116</v>
      </c>
      <c r="AC602" s="91">
        <v>0.10480246490863297</v>
      </c>
      <c r="AD602" s="89">
        <v>1.14284810946E-2</v>
      </c>
      <c r="AE602" s="90">
        <v>1.6406449471859999E-2</v>
      </c>
      <c r="AF602" s="91">
        <v>1.740369521313739E-2</v>
      </c>
      <c r="AG602" s="89">
        <v>1.8260686209E-2</v>
      </c>
      <c r="AH602" s="90">
        <v>3.1532061983429997E-2</v>
      </c>
      <c r="AI602" s="91">
        <v>4.3865940228947145E-2</v>
      </c>
      <c r="AJ602" s="94">
        <v>0</v>
      </c>
      <c r="AK602" s="95">
        <v>0</v>
      </c>
      <c r="AL602" s="95">
        <v>0</v>
      </c>
    </row>
    <row r="603" spans="1:38" ht="13" x14ac:dyDescent="0.3">
      <c r="A603" s="71">
        <v>1989</v>
      </c>
      <c r="B603" s="718">
        <v>38</v>
      </c>
      <c r="C603" s="89">
        <v>18.319512563970001</v>
      </c>
      <c r="D603" s="90">
        <v>31.741637161229498</v>
      </c>
      <c r="E603" s="91">
        <v>44.042819287109765</v>
      </c>
      <c r="F603" s="89">
        <v>4.5669593153400001</v>
      </c>
      <c r="G603" s="90">
        <v>6.1470640272299999</v>
      </c>
      <c r="H603" s="91">
        <v>3.2205089562426936</v>
      </c>
      <c r="I603" s="89">
        <v>2.1213162201000002</v>
      </c>
      <c r="J603" s="90">
        <v>3.1612025414200002</v>
      </c>
      <c r="K603" s="91">
        <v>7.0365724764422959</v>
      </c>
      <c r="L603" s="89">
        <v>1.172727E-2</v>
      </c>
      <c r="M603" s="90">
        <v>2.1602159999999999E-2</v>
      </c>
      <c r="N603" s="91">
        <v>0.11239302490377806</v>
      </c>
      <c r="O603" s="89">
        <v>3.0667412929078017E-2</v>
      </c>
      <c r="P603" s="90">
        <v>3.5319297918439713E-2</v>
      </c>
      <c r="Q603" s="91">
        <v>0.10208166524130462</v>
      </c>
      <c r="R603" s="89">
        <v>3.1157852398176294E-2</v>
      </c>
      <c r="S603" s="90">
        <v>5.0973487470618035E-2</v>
      </c>
      <c r="T603" s="91">
        <v>0.10716659474472942</v>
      </c>
      <c r="U603" s="89">
        <v>1.78107043614E-2</v>
      </c>
      <c r="V603" s="90">
        <v>2.7242085753210001E-2</v>
      </c>
      <c r="W603" s="91">
        <v>4.43707079472433E-2</v>
      </c>
      <c r="X603" s="89">
        <v>8.3100277019999998E-4</v>
      </c>
      <c r="Y603" s="90">
        <v>1.5461656423800001E-3</v>
      </c>
      <c r="Z603" s="91">
        <v>2.0109838293331669E-3</v>
      </c>
      <c r="AA603" s="89">
        <v>0.1163679765786</v>
      </c>
      <c r="AB603" s="90">
        <v>0.16616534755116</v>
      </c>
      <c r="AC603" s="91">
        <v>0.10480246490863297</v>
      </c>
      <c r="AD603" s="89">
        <v>1.14284810946E-2</v>
      </c>
      <c r="AE603" s="90">
        <v>1.6406449471859999E-2</v>
      </c>
      <c r="AF603" s="91">
        <v>1.740369521313739E-2</v>
      </c>
      <c r="AG603" s="89">
        <v>1.8260686209E-2</v>
      </c>
      <c r="AH603" s="90">
        <v>3.1532061983429997E-2</v>
      </c>
      <c r="AI603" s="91">
        <v>4.3865940228947145E-2</v>
      </c>
      <c r="AJ603" s="94">
        <v>0</v>
      </c>
      <c r="AK603" s="95">
        <v>0</v>
      </c>
      <c r="AL603" s="95">
        <v>0</v>
      </c>
    </row>
    <row r="604" spans="1:38" ht="13.5" thickBot="1" x14ac:dyDescent="0.35">
      <c r="A604" s="73">
        <v>1989</v>
      </c>
      <c r="B604" s="719">
        <v>39</v>
      </c>
      <c r="C604" s="96">
        <v>18.319512563970001</v>
      </c>
      <c r="D604" s="97">
        <v>31.741637161229498</v>
      </c>
      <c r="E604" s="98">
        <v>44.042819287109765</v>
      </c>
      <c r="F604" s="96">
        <v>4.5669593153400001</v>
      </c>
      <c r="G604" s="97">
        <v>6.1470640272299999</v>
      </c>
      <c r="H604" s="98">
        <v>3.2205089562426936</v>
      </c>
      <c r="I604" s="96">
        <v>2.1213162201000002</v>
      </c>
      <c r="J604" s="97">
        <v>3.1612025414200002</v>
      </c>
      <c r="K604" s="98">
        <v>7.0365724764422959</v>
      </c>
      <c r="L604" s="96">
        <v>1.172727E-2</v>
      </c>
      <c r="M604" s="97">
        <v>2.1602159999999999E-2</v>
      </c>
      <c r="N604" s="98">
        <v>0.11239302490377806</v>
      </c>
      <c r="O604" s="96">
        <v>3.0667412929078017E-2</v>
      </c>
      <c r="P604" s="97">
        <v>3.5319297918439713E-2</v>
      </c>
      <c r="Q604" s="98">
        <v>0.10208166524130462</v>
      </c>
      <c r="R604" s="96">
        <v>3.1157852398176294E-2</v>
      </c>
      <c r="S604" s="97">
        <v>5.0973487470618035E-2</v>
      </c>
      <c r="T604" s="98">
        <v>0.10716659474472942</v>
      </c>
      <c r="U604" s="96">
        <v>1.78107043614E-2</v>
      </c>
      <c r="V604" s="97">
        <v>2.7242085753210001E-2</v>
      </c>
      <c r="W604" s="98">
        <v>4.43707079472433E-2</v>
      </c>
      <c r="X604" s="96">
        <v>8.3100277019999998E-4</v>
      </c>
      <c r="Y604" s="97">
        <v>1.5461656423800001E-3</v>
      </c>
      <c r="Z604" s="98">
        <v>2.0109838293331669E-3</v>
      </c>
      <c r="AA604" s="96">
        <v>0.1163679765786</v>
      </c>
      <c r="AB604" s="97">
        <v>0.16616534755116</v>
      </c>
      <c r="AC604" s="98">
        <v>0.10480246490863297</v>
      </c>
      <c r="AD604" s="96">
        <v>1.14284810946E-2</v>
      </c>
      <c r="AE604" s="97">
        <v>1.6406449471859999E-2</v>
      </c>
      <c r="AF604" s="98">
        <v>1.740369521313739E-2</v>
      </c>
      <c r="AG604" s="96">
        <v>1.8260686209E-2</v>
      </c>
      <c r="AH604" s="97">
        <v>3.1532061983429997E-2</v>
      </c>
      <c r="AI604" s="98">
        <v>4.3865940228947145E-2</v>
      </c>
      <c r="AJ604" s="99">
        <v>0</v>
      </c>
      <c r="AK604" s="100">
        <v>0</v>
      </c>
      <c r="AL604" s="100">
        <v>0</v>
      </c>
    </row>
    <row r="605" spans="1:38" x14ac:dyDescent="0.25">
      <c r="A605" s="69">
        <v>1990</v>
      </c>
      <c r="B605" s="70">
        <v>0</v>
      </c>
      <c r="C605" s="84">
        <v>8.4769376199999993</v>
      </c>
      <c r="D605" s="85">
        <v>10.098458013</v>
      </c>
      <c r="E605" s="101">
        <v>24.823296974175378</v>
      </c>
      <c r="F605" s="84">
        <v>1.1192645400000001</v>
      </c>
      <c r="G605" s="85">
        <v>1.0900433574999999</v>
      </c>
      <c r="H605" s="101">
        <v>1.0693036732744281</v>
      </c>
      <c r="I605" s="84">
        <v>0.76256144999999997</v>
      </c>
      <c r="J605" s="85">
        <v>1.5121288995</v>
      </c>
      <c r="K605" s="101">
        <v>3.3108188681307653</v>
      </c>
      <c r="L605" s="84">
        <v>1.8851110000000001E-2</v>
      </c>
      <c r="M605" s="85">
        <v>3.0675271E-2</v>
      </c>
      <c r="N605" s="101">
        <v>2.981611434092182E-2</v>
      </c>
      <c r="O605" s="84">
        <v>4.1330745187436679E-2</v>
      </c>
      <c r="P605" s="85">
        <v>4.7600131965552177E-2</v>
      </c>
      <c r="Q605" s="101">
        <v>0.10908219161160196</v>
      </c>
      <c r="R605" s="84">
        <v>3.4852183890577509E-2</v>
      </c>
      <c r="S605" s="85">
        <v>5.7017323792637624E-2</v>
      </c>
      <c r="T605" s="101">
        <v>6.5658324236992971E-2</v>
      </c>
      <c r="U605" s="84">
        <v>2.6799696000000001E-3</v>
      </c>
      <c r="V605" s="85">
        <v>3.7365574049999998E-3</v>
      </c>
      <c r="W605" s="101">
        <v>7.5111140434018951E-3</v>
      </c>
      <c r="X605" s="84">
        <v>2.048033E-4</v>
      </c>
      <c r="Y605" s="85">
        <v>2.5943764499999997E-4</v>
      </c>
      <c r="Z605" s="101">
        <v>6.6772679085604439E-4</v>
      </c>
      <c r="AA605" s="84">
        <v>2.55168757E-2</v>
      </c>
      <c r="AB605" s="85">
        <v>2.9122297424999999E-2</v>
      </c>
      <c r="AC605" s="101">
        <v>5.5018182573657905E-2</v>
      </c>
      <c r="AD605" s="84">
        <v>2.2232035000000002E-3</v>
      </c>
      <c r="AE605" s="85">
        <v>2.3123387450000002E-3</v>
      </c>
      <c r="AF605" s="101">
        <v>6.031014402913224E-3</v>
      </c>
      <c r="AG605" s="84">
        <v>4.5605671000000002E-3</v>
      </c>
      <c r="AH605" s="85">
        <v>6.8151966100000001E-3</v>
      </c>
      <c r="AI605" s="101">
        <v>1.1355670201886351E-2</v>
      </c>
      <c r="AJ605" s="87">
        <v>0</v>
      </c>
      <c r="AK605" s="88">
        <v>0</v>
      </c>
      <c r="AL605" s="88">
        <v>0</v>
      </c>
    </row>
    <row r="606" spans="1:38" x14ac:dyDescent="0.25">
      <c r="A606" s="71">
        <v>1990</v>
      </c>
      <c r="B606" s="718">
        <v>1</v>
      </c>
      <c r="C606" s="89">
        <v>10.608989729999999</v>
      </c>
      <c r="D606" s="90">
        <v>12.849827921999999</v>
      </c>
      <c r="E606" s="102">
        <v>18.243726952802991</v>
      </c>
      <c r="F606" s="89">
        <v>1.14295072</v>
      </c>
      <c r="G606" s="90">
        <v>1.136160735</v>
      </c>
      <c r="H606" s="102">
        <v>0.6652502483502597</v>
      </c>
      <c r="I606" s="89">
        <v>0.79512006000000002</v>
      </c>
      <c r="J606" s="90">
        <v>1.5771881825</v>
      </c>
      <c r="K606" s="102">
        <v>2.8226775009561593</v>
      </c>
      <c r="L606" s="89">
        <v>1.8851110000000001E-2</v>
      </c>
      <c r="M606" s="90">
        <v>3.0668783000000002E-2</v>
      </c>
      <c r="N606" s="102">
        <v>2.688745064513794E-2</v>
      </c>
      <c r="O606" s="89">
        <v>4.1330745187436679E-2</v>
      </c>
      <c r="P606" s="90">
        <v>4.7600131965552177E-2</v>
      </c>
      <c r="Q606" s="102">
        <v>7.7455018767496456E-2</v>
      </c>
      <c r="R606" s="89">
        <v>3.4852183890577509E-2</v>
      </c>
      <c r="S606" s="90">
        <v>5.7017323792637624E-2</v>
      </c>
      <c r="T606" s="102">
        <v>3.2379961251501187E-2</v>
      </c>
      <c r="U606" s="89">
        <v>3.1660434E-3</v>
      </c>
      <c r="V606" s="90">
        <v>4.6561695449999999E-3</v>
      </c>
      <c r="W606" s="102">
        <v>4.6281775903120378E-3</v>
      </c>
      <c r="X606" s="89">
        <v>2.3998499999999999E-4</v>
      </c>
      <c r="Y606" s="90">
        <v>3.1551744E-4</v>
      </c>
      <c r="Z606" s="102">
        <v>4.1541568853906434E-4</v>
      </c>
      <c r="AA606" s="89">
        <v>2.8489160699999998E-2</v>
      </c>
      <c r="AB606" s="90">
        <v>3.4335895120000001E-2</v>
      </c>
      <c r="AC606" s="102">
        <v>3.4353414345313568E-2</v>
      </c>
      <c r="AD606" s="89">
        <v>2.6259165E-3</v>
      </c>
      <c r="AE606" s="90">
        <v>2.9090464049999999E-3</v>
      </c>
      <c r="AF606" s="102">
        <v>3.7686781656812154E-3</v>
      </c>
      <c r="AG606" s="89">
        <v>5.3875887000000003E-3</v>
      </c>
      <c r="AH606" s="90">
        <v>8.4281735699999992E-3</v>
      </c>
      <c r="AI606" s="102">
        <v>7.0959885428304786E-3</v>
      </c>
      <c r="AJ606" s="92">
        <v>0</v>
      </c>
      <c r="AK606" s="93">
        <v>0</v>
      </c>
      <c r="AL606" s="93">
        <v>0</v>
      </c>
    </row>
    <row r="607" spans="1:38" x14ac:dyDescent="0.25">
      <c r="A607" s="71">
        <v>1990</v>
      </c>
      <c r="B607" s="718">
        <v>2</v>
      </c>
      <c r="C607" s="89">
        <v>12.59436314</v>
      </c>
      <c r="D607" s="90">
        <v>15.870334789999999</v>
      </c>
      <c r="E607" s="102">
        <v>18.263980667740629</v>
      </c>
      <c r="F607" s="89">
        <v>1.1875872000000001</v>
      </c>
      <c r="G607" s="90">
        <v>1.2098938985000001</v>
      </c>
      <c r="H607" s="102">
        <v>0.66796450797269336</v>
      </c>
      <c r="I607" s="89">
        <v>0.93217676999999999</v>
      </c>
      <c r="J607" s="90">
        <v>1.6960441225</v>
      </c>
      <c r="K607" s="102">
        <v>2.823194386339936</v>
      </c>
      <c r="L607" s="89">
        <v>1.8851110000000001E-2</v>
      </c>
      <c r="M607" s="90">
        <v>3.0722751499999999E-2</v>
      </c>
      <c r="N607" s="102">
        <v>2.6861846918064158E-2</v>
      </c>
      <c r="O607" s="89">
        <v>4.1330745187436679E-2</v>
      </c>
      <c r="P607" s="90">
        <v>4.7600131965552177E-2</v>
      </c>
      <c r="Q607" s="102">
        <v>7.7984034498638735E-2</v>
      </c>
      <c r="R607" s="89">
        <v>3.4852183890577509E-2</v>
      </c>
      <c r="S607" s="90">
        <v>5.7017323792637624E-2</v>
      </c>
      <c r="T607" s="102">
        <v>3.2629471351414294E-2</v>
      </c>
      <c r="U607" s="89">
        <v>3.7470927999999999E-3</v>
      </c>
      <c r="V607" s="90">
        <v>5.6505302E-3</v>
      </c>
      <c r="W607" s="102">
        <v>4.6372857906614405E-3</v>
      </c>
      <c r="X607" s="89">
        <v>2.793502E-4</v>
      </c>
      <c r="Y607" s="90">
        <v>3.7325568499999999E-4</v>
      </c>
      <c r="Z607" s="102">
        <v>4.1711121099891128E-4</v>
      </c>
      <c r="AA607" s="89">
        <v>3.21917153E-2</v>
      </c>
      <c r="AB607" s="90">
        <v>4.0117069310000003E-2</v>
      </c>
      <c r="AC607" s="102">
        <v>3.4459226162643998E-2</v>
      </c>
      <c r="AD607" s="89">
        <v>3.1334943999999998E-3</v>
      </c>
      <c r="AE607" s="90">
        <v>3.5955383300000001E-3</v>
      </c>
      <c r="AF607" s="102">
        <v>3.7810983825234193E-3</v>
      </c>
      <c r="AG607" s="89">
        <v>6.3496723000000003E-3</v>
      </c>
      <c r="AH607" s="90">
        <v>1.0141373634999999E-2</v>
      </c>
      <c r="AI607" s="102">
        <v>7.1223983894047951E-3</v>
      </c>
      <c r="AJ607" s="92">
        <v>0</v>
      </c>
      <c r="AK607" s="93">
        <v>0</v>
      </c>
      <c r="AL607" s="93">
        <v>0</v>
      </c>
    </row>
    <row r="608" spans="1:38" x14ac:dyDescent="0.25">
      <c r="A608" s="71">
        <v>1990</v>
      </c>
      <c r="B608" s="718">
        <v>3</v>
      </c>
      <c r="C608" s="89">
        <v>9.6870121000000005</v>
      </c>
      <c r="D608" s="90">
        <v>12.5946145115</v>
      </c>
      <c r="E608" s="102">
        <v>18.291652099325326</v>
      </c>
      <c r="F608" s="89">
        <v>0.68760734000000001</v>
      </c>
      <c r="G608" s="90">
        <v>0.85236933999999998</v>
      </c>
      <c r="H608" s="102">
        <v>0.67094327768148176</v>
      </c>
      <c r="I608" s="89">
        <v>1.03296436</v>
      </c>
      <c r="J608" s="90">
        <v>1.8132464835</v>
      </c>
      <c r="K608" s="102">
        <v>2.8283868607640885</v>
      </c>
      <c r="L608" s="89">
        <v>1.8816900000000001E-2</v>
      </c>
      <c r="M608" s="90">
        <v>3.0654875500000001E-2</v>
      </c>
      <c r="N608" s="102">
        <v>2.690954250734991E-2</v>
      </c>
      <c r="O608" s="89">
        <v>4.1330745187436679E-2</v>
      </c>
      <c r="P608" s="90">
        <v>4.7600131965552177E-2</v>
      </c>
      <c r="Q608" s="102">
        <v>7.8031932200170268E-2</v>
      </c>
      <c r="R608" s="89">
        <v>3.4852183890577509E-2</v>
      </c>
      <c r="S608" s="90">
        <v>5.7017323792637624E-2</v>
      </c>
      <c r="T608" s="102">
        <v>3.285957179054913E-2</v>
      </c>
      <c r="U608" s="89">
        <v>3.9353297000000002E-3</v>
      </c>
      <c r="V608" s="90">
        <v>5.2600892099999999E-3</v>
      </c>
      <c r="W608" s="102">
        <v>4.639888198799901E-3</v>
      </c>
      <c r="X608" s="89">
        <v>2.6660900000000001E-4</v>
      </c>
      <c r="Y608" s="90">
        <v>3.5418997499999999E-4</v>
      </c>
      <c r="Z608" s="102">
        <v>4.1897058773646682E-4</v>
      </c>
      <c r="AA608" s="89">
        <v>2.9261562500000001E-2</v>
      </c>
      <c r="AB608" s="90">
        <v>3.8234988285E-2</v>
      </c>
      <c r="AC608" s="102">
        <v>3.4552570138632131E-2</v>
      </c>
      <c r="AD608" s="89">
        <v>3.2487484999999998E-3</v>
      </c>
      <c r="AE608" s="90">
        <v>3.7467076349999998E-3</v>
      </c>
      <c r="AF608" s="102">
        <v>3.7928428660590416E-3</v>
      </c>
      <c r="AG608" s="89">
        <v>6.7111643999999996E-3</v>
      </c>
      <c r="AH608" s="90">
        <v>1.027321468E-2</v>
      </c>
      <c r="AI608" s="102">
        <v>7.1499287674392569E-3</v>
      </c>
      <c r="AJ608" s="92">
        <v>0</v>
      </c>
      <c r="AK608" s="93">
        <v>0</v>
      </c>
      <c r="AL608" s="93">
        <v>0</v>
      </c>
    </row>
    <row r="609" spans="1:38" x14ac:dyDescent="0.25">
      <c r="A609" s="71">
        <v>1990</v>
      </c>
      <c r="B609" s="718">
        <v>4</v>
      </c>
      <c r="C609" s="89">
        <v>10.874655199999999</v>
      </c>
      <c r="D609" s="90">
        <v>14.105839269000001</v>
      </c>
      <c r="E609" s="102">
        <v>18.860752882421853</v>
      </c>
      <c r="F609" s="89">
        <v>0.77060377999999996</v>
      </c>
      <c r="G609" s="90">
        <v>0.95764351550000004</v>
      </c>
      <c r="H609" s="102">
        <v>0.73503041832657423</v>
      </c>
      <c r="I609" s="89">
        <v>1.1535977799999999</v>
      </c>
      <c r="J609" s="90">
        <v>1.915969313</v>
      </c>
      <c r="K609" s="102">
        <v>2.8659595508652735</v>
      </c>
      <c r="L609" s="89">
        <v>1.8816900000000001E-2</v>
      </c>
      <c r="M609" s="90">
        <v>3.06368435E-2</v>
      </c>
      <c r="N609" s="102">
        <v>3.8880517825988413E-2</v>
      </c>
      <c r="O609" s="89">
        <v>4.1330745187436679E-2</v>
      </c>
      <c r="P609" s="90">
        <v>4.7600131965552177E-2</v>
      </c>
      <c r="Q609" s="102">
        <v>3.3352410355039594E-2</v>
      </c>
      <c r="R609" s="89">
        <v>3.4852183890577509E-2</v>
      </c>
      <c r="S609" s="90">
        <v>5.7017323792637624E-2</v>
      </c>
      <c r="T609" s="102">
        <v>3.3125535761522225E-2</v>
      </c>
      <c r="U609" s="89">
        <v>4.4773527999999998E-3</v>
      </c>
      <c r="V609" s="90">
        <v>6.0199709549999996E-3</v>
      </c>
      <c r="W609" s="102">
        <v>5.0631062433744564E-3</v>
      </c>
      <c r="X609" s="89">
        <v>3.0175200000000002E-4</v>
      </c>
      <c r="Y609" s="90">
        <v>4.0971636500000002E-4</v>
      </c>
      <c r="Z609" s="102">
        <v>4.5899135223722085E-4</v>
      </c>
      <c r="AA609" s="89">
        <v>3.3180204800000002E-2</v>
      </c>
      <c r="AB609" s="90">
        <v>4.3658011674999997E-2</v>
      </c>
      <c r="AC609" s="102">
        <v>3.7788269134766274E-2</v>
      </c>
      <c r="AD609" s="89">
        <v>3.7325640999999999E-3</v>
      </c>
      <c r="AE609" s="90">
        <v>4.3550102200000003E-3</v>
      </c>
      <c r="AF609" s="102">
        <v>4.1496838335763116E-3</v>
      </c>
      <c r="AG609" s="89">
        <v>7.5943586E-3</v>
      </c>
      <c r="AH609" s="90">
        <v>1.1669368685000001E-2</v>
      </c>
      <c r="AI609" s="102">
        <v>7.8285467462494204E-3</v>
      </c>
      <c r="AJ609" s="92">
        <v>0</v>
      </c>
      <c r="AK609" s="93">
        <v>0</v>
      </c>
      <c r="AL609" s="93">
        <v>0</v>
      </c>
    </row>
    <row r="610" spans="1:38" x14ac:dyDescent="0.25">
      <c r="A610" s="71">
        <v>1990</v>
      </c>
      <c r="B610" s="718">
        <v>5</v>
      </c>
      <c r="C610" s="89">
        <v>11.859462649999999</v>
      </c>
      <c r="D610" s="90">
        <v>15.4096017215</v>
      </c>
      <c r="E610" s="102">
        <v>17.864018830901252</v>
      </c>
      <c r="F610" s="89">
        <v>0.85982442999999997</v>
      </c>
      <c r="G610" s="90">
        <v>1.0710159145</v>
      </c>
      <c r="H610" s="102">
        <v>0.81442292735848953</v>
      </c>
      <c r="I610" s="89">
        <v>1.2537572100000001</v>
      </c>
      <c r="J610" s="90">
        <v>1.9970263815</v>
      </c>
      <c r="K610" s="102">
        <v>2.7428576758213725</v>
      </c>
      <c r="L610" s="89">
        <v>1.8816900000000001E-2</v>
      </c>
      <c r="M610" s="90">
        <v>3.0643387000000001E-2</v>
      </c>
      <c r="N610" s="102">
        <v>3.8988655434299566E-2</v>
      </c>
      <c r="O610" s="89">
        <v>4.1330745187436679E-2</v>
      </c>
      <c r="P610" s="90">
        <v>4.7600131965552177E-2</v>
      </c>
      <c r="Q610" s="102">
        <v>3.6908049760370237E-2</v>
      </c>
      <c r="R610" s="89">
        <v>3.4852183890577509E-2</v>
      </c>
      <c r="S610" s="90">
        <v>5.7017323792637624E-2</v>
      </c>
      <c r="T610" s="102">
        <v>4.092280209863932E-2</v>
      </c>
      <c r="U610" s="89">
        <v>4.9537302E-3</v>
      </c>
      <c r="V610" s="90">
        <v>6.7792248849999999E-3</v>
      </c>
      <c r="W610" s="102">
        <v>6.6912638156502221E-3</v>
      </c>
      <c r="X610" s="89">
        <v>3.3294949999999998E-4</v>
      </c>
      <c r="Y610" s="90">
        <v>4.6128810499999998E-4</v>
      </c>
      <c r="Z610" s="102">
        <v>5.0855726624722509E-4</v>
      </c>
      <c r="AA610" s="89">
        <v>3.67993114E-2</v>
      </c>
      <c r="AB610" s="90">
        <v>4.9225655865000002E-2</v>
      </c>
      <c r="AC610" s="102">
        <v>3.665298041753965E-2</v>
      </c>
      <c r="AD610" s="89">
        <v>4.1696112000000002E-3</v>
      </c>
      <c r="AE610" s="90">
        <v>4.9795744299999996E-3</v>
      </c>
      <c r="AF610" s="102">
        <v>4.6293230241920237E-3</v>
      </c>
      <c r="AG610" s="89">
        <v>8.3574627999999998E-3</v>
      </c>
      <c r="AH610" s="90">
        <v>1.3043279845E-2</v>
      </c>
      <c r="AI610" s="102">
        <v>9.6875755930414826E-3</v>
      </c>
      <c r="AJ610" s="92">
        <v>0</v>
      </c>
      <c r="AK610" s="93">
        <v>0</v>
      </c>
      <c r="AL610" s="93">
        <v>0</v>
      </c>
    </row>
    <row r="611" spans="1:38" x14ac:dyDescent="0.25">
      <c r="A611" s="71">
        <v>1990</v>
      </c>
      <c r="B611" s="718">
        <v>6</v>
      </c>
      <c r="C611" s="89">
        <v>12.762432280000001</v>
      </c>
      <c r="D611" s="90">
        <v>16.845864445499998</v>
      </c>
      <c r="E611" s="102">
        <v>36.289909646248532</v>
      </c>
      <c r="F611" s="89">
        <v>0.96629538999999998</v>
      </c>
      <c r="G611" s="90">
        <v>1.231451925</v>
      </c>
      <c r="H611" s="102">
        <v>1.9094975365374884</v>
      </c>
      <c r="I611" s="89">
        <v>1.3476709099999999</v>
      </c>
      <c r="J611" s="90">
        <v>2.0888451825000001</v>
      </c>
      <c r="K611" s="102">
        <v>3.6527377315296827</v>
      </c>
      <c r="L611" s="89">
        <v>1.8916909999999999E-2</v>
      </c>
      <c r="M611" s="90">
        <v>3.0665967999999998E-2</v>
      </c>
      <c r="N611" s="102">
        <v>4.28394689550309E-2</v>
      </c>
      <c r="O611" s="89">
        <v>4.1330745187436679E-2</v>
      </c>
      <c r="P611" s="90">
        <v>4.7600131965552177E-2</v>
      </c>
      <c r="Q611" s="102">
        <v>8.562002192814451E-2</v>
      </c>
      <c r="R611" s="89">
        <v>3.4852183890577509E-2</v>
      </c>
      <c r="S611" s="90">
        <v>5.7017323792637624E-2</v>
      </c>
      <c r="T611" s="102">
        <v>4.1637100511531112E-2</v>
      </c>
      <c r="U611" s="89">
        <v>5.3889424999999996E-3</v>
      </c>
      <c r="V611" s="90">
        <v>7.4842817249999999E-3</v>
      </c>
      <c r="W611" s="102">
        <v>1.5604937135551344E-2</v>
      </c>
      <c r="X611" s="89">
        <v>3.6146710000000001E-4</v>
      </c>
      <c r="Y611" s="90">
        <v>5.0929112499999997E-4</v>
      </c>
      <c r="Z611" s="102">
        <v>1.1923625327634863E-3</v>
      </c>
      <c r="AA611" s="89">
        <v>4.0342126300000003E-2</v>
      </c>
      <c r="AB611" s="90">
        <v>5.4597055375000002E-2</v>
      </c>
      <c r="AC611" s="102">
        <v>8.598694471620888E-2</v>
      </c>
      <c r="AD611" s="89">
        <v>4.5783504000000003E-3</v>
      </c>
      <c r="AE611" s="90">
        <v>5.5735892300000003E-3</v>
      </c>
      <c r="AF611" s="102">
        <v>1.0850342247345953E-2</v>
      </c>
      <c r="AG611" s="89">
        <v>9.0454938000000002E-3</v>
      </c>
      <c r="AH611" s="90">
        <v>1.4301563474999999E-2</v>
      </c>
      <c r="AI611" s="102">
        <v>2.2750111788324333E-2</v>
      </c>
      <c r="AJ611" s="92">
        <v>0</v>
      </c>
      <c r="AK611" s="93">
        <v>0</v>
      </c>
      <c r="AL611" s="93">
        <v>0</v>
      </c>
    </row>
    <row r="612" spans="1:38" x14ac:dyDescent="0.25">
      <c r="A612" s="71">
        <v>1990</v>
      </c>
      <c r="B612" s="718">
        <v>7</v>
      </c>
      <c r="C612" s="89">
        <v>13.65332231</v>
      </c>
      <c r="D612" s="90">
        <v>18.101945429499999</v>
      </c>
      <c r="E612" s="102">
        <v>36.48533308506407</v>
      </c>
      <c r="F612" s="89">
        <v>1.09336579</v>
      </c>
      <c r="G612" s="90">
        <v>1.387675706</v>
      </c>
      <c r="H612" s="102">
        <v>1.9208275048548991</v>
      </c>
      <c r="I612" s="89">
        <v>1.4484044899999999</v>
      </c>
      <c r="J612" s="90">
        <v>2.1878601204999999</v>
      </c>
      <c r="K612" s="102">
        <v>3.6698557283518305</v>
      </c>
      <c r="L612" s="89">
        <v>1.8916909999999999E-2</v>
      </c>
      <c r="M612" s="90">
        <v>3.0618860000000001E-2</v>
      </c>
      <c r="N612" s="102">
        <v>4.3098490284326274E-2</v>
      </c>
      <c r="O612" s="89">
        <v>4.1330745187436679E-2</v>
      </c>
      <c r="P612" s="90">
        <v>4.7600131965552177E-2</v>
      </c>
      <c r="Q612" s="102">
        <v>8.5475241770068877E-2</v>
      </c>
      <c r="R612" s="89">
        <v>3.4852183890577509E-2</v>
      </c>
      <c r="S612" s="90">
        <v>5.7017323792637624E-2</v>
      </c>
      <c r="T612" s="102">
        <v>4.2163432667035816E-2</v>
      </c>
      <c r="U612" s="89">
        <v>5.8273973000000003E-3</v>
      </c>
      <c r="V612" s="90">
        <v>8.1753739449999998E-3</v>
      </c>
      <c r="W612" s="102">
        <v>1.566374659767121E-2</v>
      </c>
      <c r="X612" s="89">
        <v>3.895417E-4</v>
      </c>
      <c r="Y612" s="90">
        <v>5.5824095499999997E-4</v>
      </c>
      <c r="Z612" s="102">
        <v>1.1994361044602676E-3</v>
      </c>
      <c r="AA612" s="89">
        <v>4.4150679800000002E-2</v>
      </c>
      <c r="AB612" s="90">
        <v>6.0099698935000001E-2</v>
      </c>
      <c r="AC612" s="102">
        <v>8.624363286825093E-2</v>
      </c>
      <c r="AD612" s="89">
        <v>4.9950858000000001E-3</v>
      </c>
      <c r="AE612" s="90">
        <v>6.1648845749999997E-3</v>
      </c>
      <c r="AF612" s="102">
        <v>1.0883061413497009E-2</v>
      </c>
      <c r="AG612" s="89">
        <v>9.7321542000000007E-3</v>
      </c>
      <c r="AH612" s="90">
        <v>1.5522900325E-2</v>
      </c>
      <c r="AI612" s="102">
        <v>2.2893376591977918E-2</v>
      </c>
      <c r="AJ612" s="92">
        <v>0</v>
      </c>
      <c r="AK612" s="93">
        <v>0</v>
      </c>
      <c r="AL612" s="93">
        <v>0</v>
      </c>
    </row>
    <row r="613" spans="1:38" x14ac:dyDescent="0.25">
      <c r="A613" s="71">
        <v>1990</v>
      </c>
      <c r="B613" s="718">
        <v>8</v>
      </c>
      <c r="C613" s="89">
        <v>14.44463681</v>
      </c>
      <c r="D613" s="90">
        <v>19.246977286</v>
      </c>
      <c r="E613" s="102">
        <v>37.667459416597659</v>
      </c>
      <c r="F613" s="89">
        <v>1.21644828</v>
      </c>
      <c r="G613" s="90">
        <v>1.5417055980000001</v>
      </c>
      <c r="H613" s="102">
        <v>1.9351578187742431</v>
      </c>
      <c r="I613" s="89">
        <v>1.54546326</v>
      </c>
      <c r="J613" s="90">
        <v>2.2861001320000001</v>
      </c>
      <c r="K613" s="102">
        <v>3.7405552496462389</v>
      </c>
      <c r="L613" s="89">
        <v>1.8916909999999999E-2</v>
      </c>
      <c r="M613" s="90">
        <v>3.0639926000000001E-2</v>
      </c>
      <c r="N613" s="102">
        <v>4.7551036078927827E-2</v>
      </c>
      <c r="O613" s="89">
        <v>4.1330745187436679E-2</v>
      </c>
      <c r="P613" s="90">
        <v>4.7600131965552177E-2</v>
      </c>
      <c r="Q613" s="102">
        <v>8.6404308956868056E-2</v>
      </c>
      <c r="R613" s="89">
        <v>3.4852183890577509E-2</v>
      </c>
      <c r="S613" s="90">
        <v>5.7017323792637624E-2</v>
      </c>
      <c r="T613" s="102">
        <v>4.2936811442077533E-2</v>
      </c>
      <c r="U613" s="89">
        <v>6.2426273000000003E-3</v>
      </c>
      <c r="V613" s="90">
        <v>8.8388423149999996E-3</v>
      </c>
      <c r="W613" s="102">
        <v>1.5747312397436701E-2</v>
      </c>
      <c r="X613" s="89">
        <v>4.1698339999999998E-4</v>
      </c>
      <c r="Y613" s="90">
        <v>6.0473275499999999E-4</v>
      </c>
      <c r="Z613" s="102">
        <v>1.2083876161396927E-3</v>
      </c>
      <c r="AA613" s="89">
        <v>4.77774724E-2</v>
      </c>
      <c r="AB613" s="90">
        <v>6.5423723119999999E-2</v>
      </c>
      <c r="AC613" s="102">
        <v>8.6627631337967526E-2</v>
      </c>
      <c r="AD613" s="89">
        <v>5.3974315E-3</v>
      </c>
      <c r="AE613" s="90">
        <v>6.7440239650000001E-3</v>
      </c>
      <c r="AF613" s="102">
        <v>1.0931987675547816E-2</v>
      </c>
      <c r="AG613" s="89">
        <v>1.0374772000000001E-2</v>
      </c>
      <c r="AH613" s="90">
        <v>1.6679938985E-2</v>
      </c>
      <c r="AI613" s="102">
        <v>2.3072077612340123E-2</v>
      </c>
      <c r="AJ613" s="92">
        <v>0</v>
      </c>
      <c r="AK613" s="93">
        <v>0</v>
      </c>
      <c r="AL613" s="93">
        <v>0</v>
      </c>
    </row>
    <row r="614" spans="1:38" x14ac:dyDescent="0.25">
      <c r="A614" s="71">
        <v>1990</v>
      </c>
      <c r="B614" s="718">
        <v>9</v>
      </c>
      <c r="C614" s="89">
        <v>15.229509739999999</v>
      </c>
      <c r="D614" s="90">
        <v>20.348645631499998</v>
      </c>
      <c r="E614" s="102">
        <v>47.870544402439009</v>
      </c>
      <c r="F614" s="89">
        <v>1.39691835</v>
      </c>
      <c r="G614" s="90">
        <v>1.7471271399999999</v>
      </c>
      <c r="H614" s="102">
        <v>2.5778439695121946</v>
      </c>
      <c r="I614" s="89">
        <v>1.64616487</v>
      </c>
      <c r="J614" s="90">
        <v>2.3801184979999999</v>
      </c>
      <c r="K614" s="102">
        <v>4.4664957257926829</v>
      </c>
      <c r="L614" s="89">
        <v>1.8903860000000001E-2</v>
      </c>
      <c r="M614" s="90">
        <v>3.0639926000000001E-2</v>
      </c>
      <c r="N614" s="102">
        <v>5.3261260985979761E-2</v>
      </c>
      <c r="O614" s="89">
        <v>4.1330745187436679E-2</v>
      </c>
      <c r="P614" s="90">
        <v>4.7600131965552177E-2</v>
      </c>
      <c r="Q614" s="102">
        <v>0.11900046463414633</v>
      </c>
      <c r="R614" s="89">
        <v>3.4852183890577509E-2</v>
      </c>
      <c r="S614" s="90">
        <v>5.7017323792637624E-2</v>
      </c>
      <c r="T614" s="102">
        <v>7.5664323170731712E-2</v>
      </c>
      <c r="U614" s="89">
        <v>6.6441627000000001E-3</v>
      </c>
      <c r="V614" s="90">
        <v>9.4858666749999994E-3</v>
      </c>
      <c r="W614" s="102">
        <v>2.0992472378048781E-2</v>
      </c>
      <c r="X614" s="89">
        <v>4.4597879999999998E-4</v>
      </c>
      <c r="Y614" s="90">
        <v>6.5004482999999995E-4</v>
      </c>
      <c r="Z614" s="102">
        <v>1.6097048292682929E-3</v>
      </c>
      <c r="AA614" s="89">
        <v>5.1953309199999999E-2</v>
      </c>
      <c r="AB614" s="90">
        <v>7.1231293670000001E-2</v>
      </c>
      <c r="AC614" s="102">
        <v>0.11464172560975609</v>
      </c>
      <c r="AD614" s="89">
        <v>5.7921027999999998E-3</v>
      </c>
      <c r="AE614" s="90">
        <v>7.3185785399999996E-3</v>
      </c>
      <c r="AF614" s="102">
        <v>1.4480271280487806E-2</v>
      </c>
      <c r="AG614" s="89">
        <v>1.09890787E-2</v>
      </c>
      <c r="AH614" s="90">
        <v>1.7796950515E-2</v>
      </c>
      <c r="AI614" s="102">
        <v>3.0703604999999998E-2</v>
      </c>
      <c r="AJ614" s="92">
        <v>0</v>
      </c>
      <c r="AK614" s="93">
        <v>0</v>
      </c>
      <c r="AL614" s="93">
        <v>0</v>
      </c>
    </row>
    <row r="615" spans="1:38" x14ac:dyDescent="0.25">
      <c r="A615" s="71">
        <v>1990</v>
      </c>
      <c r="B615" s="718">
        <v>10</v>
      </c>
      <c r="C615" s="89">
        <v>15.693861849999999</v>
      </c>
      <c r="D615" s="90">
        <v>21.116731972</v>
      </c>
      <c r="E615" s="102">
        <v>48.252138611908563</v>
      </c>
      <c r="F615" s="89">
        <v>1.6064489</v>
      </c>
      <c r="G615" s="90">
        <v>1.975572519</v>
      </c>
      <c r="H615" s="102">
        <v>2.6276513554381888</v>
      </c>
      <c r="I615" s="89">
        <v>1.73409433</v>
      </c>
      <c r="J615" s="90">
        <v>2.4660049389999998</v>
      </c>
      <c r="K615" s="102">
        <v>4.4966566697347563</v>
      </c>
      <c r="L615" s="89">
        <v>1.8003769999999999E-2</v>
      </c>
      <c r="M615" s="90">
        <v>2.9228706E-2</v>
      </c>
      <c r="N615" s="102">
        <v>6.3893027407174507E-2</v>
      </c>
      <c r="O615" s="89">
        <v>4.1330745187436679E-2</v>
      </c>
      <c r="P615" s="90">
        <v>4.7600131965552177E-2</v>
      </c>
      <c r="Q615" s="102">
        <v>9.3631352223999736E-2</v>
      </c>
      <c r="R615" s="89">
        <v>3.4852183890577509E-2</v>
      </c>
      <c r="S615" s="90">
        <v>5.7017323792637624E-2</v>
      </c>
      <c r="T615" s="102">
        <v>7.8129210405206997E-2</v>
      </c>
      <c r="U615" s="89">
        <v>6.9906237999999999E-3</v>
      </c>
      <c r="V615" s="90">
        <v>1.002934756E-2</v>
      </c>
      <c r="W615" s="102">
        <v>2.1610055663912688E-2</v>
      </c>
      <c r="X615" s="89">
        <v>4.7341089999999999E-4</v>
      </c>
      <c r="Y615" s="90">
        <v>6.8744491999999996E-4</v>
      </c>
      <c r="Z615" s="102">
        <v>1.640827704849773E-3</v>
      </c>
      <c r="AA615" s="89">
        <v>5.6152277E-2</v>
      </c>
      <c r="AB615" s="90">
        <v>7.6730974669999993E-2</v>
      </c>
      <c r="AC615" s="102">
        <v>0.11466420635094561</v>
      </c>
      <c r="AD615" s="89">
        <v>6.1423097999999997E-3</v>
      </c>
      <c r="AE615" s="90">
        <v>7.8189218199999997E-3</v>
      </c>
      <c r="AF615" s="102">
        <v>1.4916258391590515E-2</v>
      </c>
      <c r="AG615" s="89">
        <v>1.1508146699999999E-2</v>
      </c>
      <c r="AH615" s="90">
        <v>1.8711979690000002E-2</v>
      </c>
      <c r="AI615" s="102">
        <v>3.1790534870300161E-2</v>
      </c>
      <c r="AJ615" s="92">
        <v>0</v>
      </c>
      <c r="AK615" s="93">
        <v>0</v>
      </c>
      <c r="AL615" s="93">
        <v>0</v>
      </c>
    </row>
    <row r="616" spans="1:38" x14ac:dyDescent="0.25">
      <c r="A616" s="71">
        <v>1990</v>
      </c>
      <c r="B616" s="718">
        <v>11</v>
      </c>
      <c r="C616" s="89">
        <v>16.36166012</v>
      </c>
      <c r="D616" s="90">
        <v>22.1071814055</v>
      </c>
      <c r="E616" s="102">
        <v>49.364763738718374</v>
      </c>
      <c r="F616" s="89">
        <v>1.8548529499999999</v>
      </c>
      <c r="G616" s="90">
        <v>2.2485839575000002</v>
      </c>
      <c r="H616" s="102">
        <v>2.6984076840101356</v>
      </c>
      <c r="I616" s="89">
        <v>1.82803673</v>
      </c>
      <c r="J616" s="90">
        <v>2.5571643719999999</v>
      </c>
      <c r="K616" s="102">
        <v>4.577399280819904</v>
      </c>
      <c r="L616" s="89">
        <v>1.8003769999999999E-2</v>
      </c>
      <c r="M616" s="90">
        <v>2.9176968500000001E-2</v>
      </c>
      <c r="N616" s="102">
        <v>6.4713138521253238E-2</v>
      </c>
      <c r="O616" s="89">
        <v>4.1330745187436679E-2</v>
      </c>
      <c r="P616" s="90">
        <v>4.7600131965552177E-2</v>
      </c>
      <c r="Q616" s="102">
        <v>9.6328844528429713E-2</v>
      </c>
      <c r="R616" s="89">
        <v>3.4852183890577509E-2</v>
      </c>
      <c r="S616" s="90">
        <v>5.7017323792637624E-2</v>
      </c>
      <c r="T616" s="102">
        <v>8.1709338545648283E-2</v>
      </c>
      <c r="U616" s="89">
        <v>7.3815853999999997E-3</v>
      </c>
      <c r="V616" s="90">
        <v>1.064274573E-2</v>
      </c>
      <c r="W616" s="102">
        <v>2.2150484792684971E-2</v>
      </c>
      <c r="X616" s="89">
        <v>5.0353530000000004E-4</v>
      </c>
      <c r="Y616" s="90">
        <v>7.3075404499999995E-4</v>
      </c>
      <c r="Z616" s="102">
        <v>1.6850093254680508E-3</v>
      </c>
      <c r="AA616" s="89">
        <v>6.10259062E-2</v>
      </c>
      <c r="AB616" s="90">
        <v>8.3094982770000006E-2</v>
      </c>
      <c r="AC616" s="102">
        <v>0.11743920628637479</v>
      </c>
      <c r="AD616" s="89">
        <v>6.5349314E-3</v>
      </c>
      <c r="AE616" s="90">
        <v>8.3807455650000001E-3</v>
      </c>
      <c r="AF616" s="102">
        <v>1.527490865429766E-2</v>
      </c>
      <c r="AG616" s="89">
        <v>1.20958148E-2</v>
      </c>
      <c r="AH616" s="90">
        <v>1.9748440860000001E-2</v>
      </c>
      <c r="AI616" s="102">
        <v>3.2648840175081816E-2</v>
      </c>
      <c r="AJ616" s="92">
        <v>0</v>
      </c>
      <c r="AK616" s="93">
        <v>0</v>
      </c>
      <c r="AL616" s="93">
        <v>0</v>
      </c>
    </row>
    <row r="617" spans="1:38" x14ac:dyDescent="0.25">
      <c r="A617" s="71">
        <v>1990</v>
      </c>
      <c r="B617" s="718">
        <v>12</v>
      </c>
      <c r="C617" s="89">
        <v>16.923163750000001</v>
      </c>
      <c r="D617" s="90">
        <v>22.933359306</v>
      </c>
      <c r="E617" s="102">
        <v>49.720540910597101</v>
      </c>
      <c r="F617" s="89">
        <v>2.13193872</v>
      </c>
      <c r="G617" s="90">
        <v>2.5478517395</v>
      </c>
      <c r="H617" s="102">
        <v>2.7213737941267802</v>
      </c>
      <c r="I617" s="89">
        <v>1.9174347899999999</v>
      </c>
      <c r="J617" s="90">
        <v>2.6442301924999998</v>
      </c>
      <c r="K617" s="102">
        <v>4.6042190562876302</v>
      </c>
      <c r="L617" s="89">
        <v>1.753793E-2</v>
      </c>
      <c r="M617" s="90">
        <v>2.84527685E-2</v>
      </c>
      <c r="N617" s="102">
        <v>6.5004077611321279E-2</v>
      </c>
      <c r="O617" s="89">
        <v>4.1330745187436679E-2</v>
      </c>
      <c r="P617" s="90">
        <v>4.7600131965552177E-2</v>
      </c>
      <c r="Q617" s="102">
        <v>9.7097994327263931E-2</v>
      </c>
      <c r="R617" s="89">
        <v>3.4852183890577509E-2</v>
      </c>
      <c r="S617" s="90">
        <v>5.7017323792637624E-2</v>
      </c>
      <c r="T617" s="102">
        <v>8.2865044316947967E-2</v>
      </c>
      <c r="U617" s="89">
        <v>7.7856745999999996E-3</v>
      </c>
      <c r="V617" s="90">
        <v>1.1201581089999999E-2</v>
      </c>
      <c r="W617" s="102">
        <v>2.2292410370978597E-2</v>
      </c>
      <c r="X617" s="89">
        <v>5.3220860000000004E-4</v>
      </c>
      <c r="Y617" s="90">
        <v>7.6957753500000005E-4</v>
      </c>
      <c r="Z617" s="102">
        <v>1.6993464891348971E-3</v>
      </c>
      <c r="AA617" s="89">
        <v>6.6323112899999995E-2</v>
      </c>
      <c r="AB617" s="90">
        <v>8.9458091229999995E-2</v>
      </c>
      <c r="AC617" s="102">
        <v>0.11815500303226706</v>
      </c>
      <c r="AD617" s="89">
        <v>6.9432931999999998E-3</v>
      </c>
      <c r="AE617" s="90">
        <v>8.9043740599999994E-3</v>
      </c>
      <c r="AF617" s="102">
        <v>1.5364727231425537E-2</v>
      </c>
      <c r="AG617" s="89">
        <v>1.2701732300000001E-2</v>
      </c>
      <c r="AH617" s="90">
        <v>2.0678078624999999E-2</v>
      </c>
      <c r="AI617" s="102">
        <v>3.2931528387646687E-2</v>
      </c>
      <c r="AJ617" s="92">
        <v>0</v>
      </c>
      <c r="AK617" s="93">
        <v>0</v>
      </c>
      <c r="AL617" s="93">
        <v>0</v>
      </c>
    </row>
    <row r="618" spans="1:38" x14ac:dyDescent="0.25">
      <c r="A618" s="71">
        <v>1990</v>
      </c>
      <c r="B618" s="718">
        <v>13</v>
      </c>
      <c r="C618" s="89">
        <v>17.398409319999999</v>
      </c>
      <c r="D618" s="90">
        <v>23.719752987</v>
      </c>
      <c r="E618" s="102">
        <v>50.427796107611506</v>
      </c>
      <c r="F618" s="89">
        <v>2.43096947</v>
      </c>
      <c r="G618" s="90">
        <v>2.8731597545000001</v>
      </c>
      <c r="H618" s="102">
        <v>2.7710542631476325</v>
      </c>
      <c r="I618" s="89">
        <v>2.00103915</v>
      </c>
      <c r="J618" s="90">
        <v>2.7301882334999998</v>
      </c>
      <c r="K618" s="102">
        <v>4.6583276371600348</v>
      </c>
      <c r="L618" s="89">
        <v>1.7090629999999999E-2</v>
      </c>
      <c r="M618" s="90">
        <v>2.77657485E-2</v>
      </c>
      <c r="N618" s="102">
        <v>6.5589142236873149E-2</v>
      </c>
      <c r="O618" s="89">
        <v>4.1330745187436679E-2</v>
      </c>
      <c r="P618" s="90">
        <v>4.7600131965552177E-2</v>
      </c>
      <c r="Q618" s="102">
        <v>9.9000007357548672E-2</v>
      </c>
      <c r="R618" s="89">
        <v>3.4852183890577509E-2</v>
      </c>
      <c r="S618" s="90">
        <v>5.7017323792637624E-2</v>
      </c>
      <c r="T618" s="102">
        <v>8.5383616455893332E-2</v>
      </c>
      <c r="U618" s="89">
        <v>8.1864519000000007E-3</v>
      </c>
      <c r="V618" s="90">
        <v>1.175177258E-2</v>
      </c>
      <c r="W618" s="102">
        <v>2.255985145109253E-2</v>
      </c>
      <c r="X618" s="89">
        <v>5.6040919999999995E-4</v>
      </c>
      <c r="Y618" s="90">
        <v>8.0760162500000002E-4</v>
      </c>
      <c r="Z618" s="102">
        <v>1.7303813540096801E-3</v>
      </c>
      <c r="AA618" s="89">
        <v>7.1846294699999994E-2</v>
      </c>
      <c r="AB618" s="90">
        <v>9.6062827190000005E-2</v>
      </c>
      <c r="AC618" s="102">
        <v>0.1200385719488552</v>
      </c>
      <c r="AD618" s="89">
        <v>7.3527087000000001E-3</v>
      </c>
      <c r="AE618" s="90">
        <v>9.4266686549999996E-3</v>
      </c>
      <c r="AF618" s="102">
        <v>1.5629681087053288E-2</v>
      </c>
      <c r="AG618" s="89">
        <v>1.3298981099999999E-2</v>
      </c>
      <c r="AH618" s="90">
        <v>2.1584561804999999E-2</v>
      </c>
      <c r="AI618" s="102">
        <v>3.3516424623753344E-2</v>
      </c>
      <c r="AJ618" s="92">
        <v>0</v>
      </c>
      <c r="AK618" s="93">
        <v>0</v>
      </c>
      <c r="AL618" s="93">
        <v>0</v>
      </c>
    </row>
    <row r="619" spans="1:38" x14ac:dyDescent="0.25">
      <c r="A619" s="71">
        <v>1990</v>
      </c>
      <c r="B619" s="718">
        <v>14</v>
      </c>
      <c r="C619" s="89">
        <v>16.44606254</v>
      </c>
      <c r="D619" s="90">
        <v>23.111444929499999</v>
      </c>
      <c r="E619" s="102">
        <v>50.073921490545821</v>
      </c>
      <c r="F619" s="89">
        <v>2.7132164300000001</v>
      </c>
      <c r="G619" s="90">
        <v>3.1568416314999999</v>
      </c>
      <c r="H619" s="102">
        <v>2.6916958069756989</v>
      </c>
      <c r="I619" s="89">
        <v>2.0359347900000002</v>
      </c>
      <c r="J619" s="90">
        <v>2.7765057314999999</v>
      </c>
      <c r="K619" s="102">
        <v>4.5367530693352691</v>
      </c>
      <c r="L619" s="89">
        <v>1.4014449999999999E-2</v>
      </c>
      <c r="M619" s="90">
        <v>2.2811506499999998E-2</v>
      </c>
      <c r="N619" s="102">
        <v>6.5141768511130807E-2</v>
      </c>
      <c r="O619" s="89">
        <v>4.1330745187436679E-2</v>
      </c>
      <c r="P619" s="90">
        <v>4.7600131965552177E-2</v>
      </c>
      <c r="Q619" s="102">
        <v>9.6599845967714065E-2</v>
      </c>
      <c r="R619" s="89">
        <v>3.4852183890577509E-2</v>
      </c>
      <c r="S619" s="90">
        <v>5.7017323792637624E-2</v>
      </c>
      <c r="T619" s="102">
        <v>8.7949006187562656E-2</v>
      </c>
      <c r="U619" s="89">
        <v>8.3271338000000007E-3</v>
      </c>
      <c r="V619" s="90">
        <v>1.1830824505E-2</v>
      </c>
      <c r="W619" s="102">
        <v>2.1964413702513053E-2</v>
      </c>
      <c r="X619" s="89">
        <v>5.6872970000000004E-4</v>
      </c>
      <c r="Y619" s="90">
        <v>8.1137850500000001E-4</v>
      </c>
      <c r="Z619" s="102">
        <v>1.6808353555255969E-3</v>
      </c>
      <c r="AA619" s="89">
        <v>7.5770781199999998E-2</v>
      </c>
      <c r="AB619" s="90">
        <v>9.9728233015000001E-2</v>
      </c>
      <c r="AC619" s="102">
        <v>0.11623411939576204</v>
      </c>
      <c r="AD619" s="89">
        <v>7.5294656999999997E-3</v>
      </c>
      <c r="AE619" s="90">
        <v>9.5710150099999995E-3</v>
      </c>
      <c r="AF619" s="102">
        <v>1.589375934183691E-2</v>
      </c>
      <c r="AG619" s="89">
        <v>1.3469674900000001E-2</v>
      </c>
      <c r="AH619" s="90">
        <v>2.1624243325E-2</v>
      </c>
      <c r="AI619" s="102">
        <v>3.3559759134432571E-2</v>
      </c>
      <c r="AJ619" s="92">
        <v>0</v>
      </c>
      <c r="AK619" s="93">
        <v>0</v>
      </c>
      <c r="AL619" s="93">
        <v>0</v>
      </c>
    </row>
    <row r="620" spans="1:38" x14ac:dyDescent="0.25">
      <c r="A620" s="71">
        <v>1990</v>
      </c>
      <c r="B620" s="718">
        <v>15</v>
      </c>
      <c r="C620" s="89">
        <v>16.577085790000002</v>
      </c>
      <c r="D620" s="90">
        <v>23.658874412999999</v>
      </c>
      <c r="E620" s="102">
        <v>49.649421642905892</v>
      </c>
      <c r="F620" s="89">
        <v>3.0213919599999999</v>
      </c>
      <c r="G620" s="90">
        <v>3.5011096295000002</v>
      </c>
      <c r="H620" s="102">
        <v>2.6213073301442633</v>
      </c>
      <c r="I620" s="89">
        <v>2.10385095</v>
      </c>
      <c r="J620" s="90">
        <v>2.8522735039999998</v>
      </c>
      <c r="K620" s="102">
        <v>4.4171083132994307</v>
      </c>
      <c r="L620" s="89">
        <v>1.3314380000000001E-2</v>
      </c>
      <c r="M620" s="90">
        <v>2.1756501500000001E-2</v>
      </c>
      <c r="N620" s="102">
        <v>8.3666214068428418E-2</v>
      </c>
      <c r="O620" s="89">
        <v>4.1330745187436679E-2</v>
      </c>
      <c r="P620" s="90">
        <v>4.7600131965552177E-2</v>
      </c>
      <c r="Q620" s="102">
        <v>9.2270694676391124E-2</v>
      </c>
      <c r="R620" s="89">
        <v>3.4852183890577509E-2</v>
      </c>
      <c r="S620" s="90">
        <v>5.7017323792637624E-2</v>
      </c>
      <c r="T620" s="102">
        <v>9.1105450039470265E-2</v>
      </c>
      <c r="U620" s="89">
        <v>8.7808815000000005E-3</v>
      </c>
      <c r="V620" s="90">
        <v>1.2412093645E-2</v>
      </c>
      <c r="W620" s="102">
        <v>2.1420415868612819E-2</v>
      </c>
      <c r="X620" s="89">
        <v>5.9906079999999995E-4</v>
      </c>
      <c r="Y620" s="90">
        <v>8.5002975499999999E-4</v>
      </c>
      <c r="Z620" s="102">
        <v>1.6368501482886262E-3</v>
      </c>
      <c r="AA620" s="89">
        <v>8.1789477999999999E-2</v>
      </c>
      <c r="AB620" s="90">
        <v>0.10690040369999999</v>
      </c>
      <c r="AC620" s="102">
        <v>0.11309130773899943</v>
      </c>
      <c r="AD620" s="89">
        <v>7.991873E-3</v>
      </c>
      <c r="AE620" s="90">
        <v>1.0132303590000001E-2</v>
      </c>
      <c r="AF620" s="102">
        <v>1.6234956960130335E-2</v>
      </c>
      <c r="AG620" s="89">
        <v>1.41470311E-2</v>
      </c>
      <c r="AH620" s="90">
        <v>2.256970086E-2</v>
      </c>
      <c r="AI620" s="102">
        <v>3.3542212409698048E-2</v>
      </c>
      <c r="AJ620" s="92">
        <v>0</v>
      </c>
      <c r="AK620" s="93">
        <v>0</v>
      </c>
      <c r="AL620" s="93">
        <v>0</v>
      </c>
    </row>
    <row r="621" spans="1:38" x14ac:dyDescent="0.25">
      <c r="A621" s="71">
        <v>1990</v>
      </c>
      <c r="B621" s="718">
        <v>16</v>
      </c>
      <c r="C621" s="89">
        <v>15.414670449999999</v>
      </c>
      <c r="D621" s="90">
        <v>23.011287748000001</v>
      </c>
      <c r="E621" s="102">
        <v>50.126032779021138</v>
      </c>
      <c r="F621" s="89">
        <v>3.2951656200000001</v>
      </c>
      <c r="G621" s="90">
        <v>3.7909085600000001</v>
      </c>
      <c r="H621" s="102">
        <v>2.6385507461080868</v>
      </c>
      <c r="I621" s="89">
        <v>2.1315839200000002</v>
      </c>
      <c r="J621" s="90">
        <v>2.8856616645000002</v>
      </c>
      <c r="K621" s="102">
        <v>4.4644868988322939</v>
      </c>
      <c r="L621" s="89">
        <v>1.2014250000000001E-2</v>
      </c>
      <c r="M621" s="90">
        <v>1.9660868500000001E-2</v>
      </c>
      <c r="N621" s="102">
        <v>8.4458413393011064E-2</v>
      </c>
      <c r="O621" s="89">
        <v>4.1330745187436679E-2</v>
      </c>
      <c r="P621" s="90">
        <v>4.7600131965552177E-2</v>
      </c>
      <c r="Q621" s="102">
        <v>9.3051722106703774E-2</v>
      </c>
      <c r="R621" s="89">
        <v>3.4852183890577509E-2</v>
      </c>
      <c r="S621" s="90">
        <v>5.7017323792637624E-2</v>
      </c>
      <c r="T621" s="102">
        <v>9.4661336945268945E-2</v>
      </c>
      <c r="U621" s="89">
        <v>8.7959179999999998E-3</v>
      </c>
      <c r="V621" s="90">
        <v>1.239225719E-2</v>
      </c>
      <c r="W621" s="102">
        <v>2.2809985908512919E-2</v>
      </c>
      <c r="X621" s="89">
        <v>5.9888010000000002E-4</v>
      </c>
      <c r="Y621" s="90">
        <v>8.4603853500000005E-4</v>
      </c>
      <c r="Z621" s="102">
        <v>1.6476436176498079E-3</v>
      </c>
      <c r="AA621" s="89">
        <v>8.4801612299999996E-2</v>
      </c>
      <c r="AB621" s="90">
        <v>0.110062644485</v>
      </c>
      <c r="AC621" s="102">
        <v>0.11186266884652622</v>
      </c>
      <c r="AD621" s="89">
        <v>8.0544857000000008E-3</v>
      </c>
      <c r="AE621" s="90">
        <v>1.0199057104999999E-2</v>
      </c>
      <c r="AF621" s="102">
        <v>1.6138997970049859E-2</v>
      </c>
      <c r="AG621" s="89">
        <v>1.41144388E-2</v>
      </c>
      <c r="AH621" s="90">
        <v>2.2424875574999999E-2</v>
      </c>
      <c r="AI621" s="102">
        <v>3.4005633067552721E-2</v>
      </c>
      <c r="AJ621" s="92">
        <v>0</v>
      </c>
      <c r="AK621" s="93">
        <v>0</v>
      </c>
      <c r="AL621" s="93">
        <v>0</v>
      </c>
    </row>
    <row r="622" spans="1:38" x14ac:dyDescent="0.25">
      <c r="A622" s="71">
        <v>1990</v>
      </c>
      <c r="B622" s="718">
        <v>17</v>
      </c>
      <c r="C622" s="89">
        <v>15.68368311</v>
      </c>
      <c r="D622" s="90">
        <v>23.6436151035</v>
      </c>
      <c r="E622" s="102">
        <v>50.22762225552647</v>
      </c>
      <c r="F622" s="89">
        <v>3.5695232799999999</v>
      </c>
      <c r="G622" s="90">
        <v>4.1389210800000003</v>
      </c>
      <c r="H622" s="102">
        <v>2.6463172050868602</v>
      </c>
      <c r="I622" s="89">
        <v>2.2101959</v>
      </c>
      <c r="J622" s="90">
        <v>2.9799806520000001</v>
      </c>
      <c r="K622" s="102">
        <v>4.4026391032817163</v>
      </c>
      <c r="L622" s="89">
        <v>1.2014250000000001E-2</v>
      </c>
      <c r="M622" s="90">
        <v>1.9660868500000001E-2</v>
      </c>
      <c r="N622" s="102">
        <v>8.4781118661997293E-2</v>
      </c>
      <c r="O622" s="89">
        <v>4.1330745187436679E-2</v>
      </c>
      <c r="P622" s="90">
        <v>4.7600131965552177E-2</v>
      </c>
      <c r="Q622" s="102">
        <v>9.4227716150867724E-2</v>
      </c>
      <c r="R622" s="89">
        <v>3.4852183890577509E-2</v>
      </c>
      <c r="S622" s="90">
        <v>5.7017323792637624E-2</v>
      </c>
      <c r="T622" s="102">
        <v>9.7935270281907238E-2</v>
      </c>
      <c r="U622" s="89">
        <v>1.3420999600000001E-2</v>
      </c>
      <c r="V622" s="90">
        <v>1.88354214E-2</v>
      </c>
      <c r="W622" s="102">
        <v>2.1912483182186984E-2</v>
      </c>
      <c r="X622" s="89">
        <v>6.2948210000000004E-4</v>
      </c>
      <c r="Y622" s="90">
        <v>8.9663188499999999E-4</v>
      </c>
      <c r="Z622" s="102">
        <v>1.6524753944433868E-3</v>
      </c>
      <c r="AA622" s="89">
        <v>8.9410359499999995E-2</v>
      </c>
      <c r="AB622" s="90">
        <v>0.11716717358500001</v>
      </c>
      <c r="AC622" s="102">
        <v>0.112267600537538</v>
      </c>
      <c r="AD622" s="89">
        <v>8.4662726999999993E-3</v>
      </c>
      <c r="AE622" s="90">
        <v>1.085921422E-2</v>
      </c>
      <c r="AF622" s="102">
        <v>1.580207343982442E-2</v>
      </c>
      <c r="AG622" s="89">
        <v>1.3917717499999999E-2</v>
      </c>
      <c r="AH622" s="90">
        <v>2.1637448850000001E-2</v>
      </c>
      <c r="AI622" s="102">
        <v>3.4191380786887993E-2</v>
      </c>
      <c r="AJ622" s="92">
        <v>0</v>
      </c>
      <c r="AK622" s="93">
        <v>0</v>
      </c>
      <c r="AL622" s="93">
        <v>0</v>
      </c>
    </row>
    <row r="623" spans="1:38" x14ac:dyDescent="0.25">
      <c r="A623" s="71">
        <v>1990</v>
      </c>
      <c r="B623" s="718">
        <v>18</v>
      </c>
      <c r="C623" s="89">
        <v>16.047707249999998</v>
      </c>
      <c r="D623" s="90">
        <v>24.688868313499999</v>
      </c>
      <c r="E623" s="102">
        <v>49.9583342624476</v>
      </c>
      <c r="F623" s="89">
        <v>3.8411571699999998</v>
      </c>
      <c r="G623" s="90">
        <v>4.4975696279999999</v>
      </c>
      <c r="H623" s="102">
        <v>2.7490201752377366</v>
      </c>
      <c r="I623" s="89">
        <v>2.2805393999999999</v>
      </c>
      <c r="J623" s="90">
        <v>3.0719081154999999</v>
      </c>
      <c r="K623" s="102">
        <v>4.5633589037930955</v>
      </c>
      <c r="L623" s="89">
        <v>1.20012E-2</v>
      </c>
      <c r="M623" s="90">
        <v>1.95608585E-2</v>
      </c>
      <c r="N623" s="102">
        <v>8.6079170588576434E-2</v>
      </c>
      <c r="O623" s="89">
        <v>4.1330745187436679E-2</v>
      </c>
      <c r="P623" s="90">
        <v>4.7600131965552177E-2</v>
      </c>
      <c r="Q623" s="102">
        <v>9.7055172002039572E-2</v>
      </c>
      <c r="R623" s="89">
        <v>3.4852183890577509E-2</v>
      </c>
      <c r="S623" s="90">
        <v>5.7017323792637624E-2</v>
      </c>
      <c r="T623" s="102">
        <v>0.1025519112570447</v>
      </c>
      <c r="U623" s="89">
        <v>1.40377322E-2</v>
      </c>
      <c r="V623" s="90">
        <v>1.9850028820000001E-2</v>
      </c>
      <c r="W623" s="102">
        <v>2.8660075483575954E-2</v>
      </c>
      <c r="X623" s="89">
        <v>6.5866259999999995E-4</v>
      </c>
      <c r="Y623" s="90">
        <v>9.4373340499999999E-4</v>
      </c>
      <c r="Z623" s="102">
        <v>1.7166297171230228E-3</v>
      </c>
      <c r="AA623" s="89">
        <v>9.4623860399999996E-2</v>
      </c>
      <c r="AB623" s="90">
        <v>0.12494730106</v>
      </c>
      <c r="AC623" s="102">
        <v>0.10810861029287801</v>
      </c>
      <c r="AD623" s="89">
        <v>8.9004892000000002E-3</v>
      </c>
      <c r="AE623" s="90">
        <v>1.1523141589999999E-2</v>
      </c>
      <c r="AF623" s="102">
        <v>1.5939069761802857E-2</v>
      </c>
      <c r="AG623" s="89">
        <v>1.45004891E-2</v>
      </c>
      <c r="AH623" s="90">
        <v>2.270684144E-2</v>
      </c>
      <c r="AI623" s="102">
        <v>3.6268739418791572E-2</v>
      </c>
      <c r="AJ623" s="92">
        <v>0</v>
      </c>
      <c r="AK623" s="93">
        <v>0</v>
      </c>
      <c r="AL623" s="93">
        <v>0</v>
      </c>
    </row>
    <row r="624" spans="1:38" x14ac:dyDescent="0.25">
      <c r="A624" s="71">
        <v>1990</v>
      </c>
      <c r="B624" s="718">
        <v>19</v>
      </c>
      <c r="C624" s="89">
        <v>16.58009706</v>
      </c>
      <c r="D624" s="90">
        <v>25.974033784</v>
      </c>
      <c r="E624" s="102">
        <v>49.512291387866142</v>
      </c>
      <c r="F624" s="89">
        <v>4.0973595600000001</v>
      </c>
      <c r="G624" s="90">
        <v>4.8641382159999997</v>
      </c>
      <c r="H624" s="102">
        <v>2.7771984328759287</v>
      </c>
      <c r="I624" s="89">
        <v>2.3565820799999999</v>
      </c>
      <c r="J624" s="90">
        <v>3.1760666825000001</v>
      </c>
      <c r="K624" s="102">
        <v>4.6170136352422775</v>
      </c>
      <c r="L624" s="89">
        <v>1.20012E-2</v>
      </c>
      <c r="M624" s="90">
        <v>1.95608585E-2</v>
      </c>
      <c r="N624" s="102">
        <v>8.6588076356927862E-2</v>
      </c>
      <c r="O624" s="89">
        <v>4.1330745187436679E-2</v>
      </c>
      <c r="P624" s="90">
        <v>4.7600131965552177E-2</v>
      </c>
      <c r="Q624" s="102">
        <v>9.7695130099296201E-2</v>
      </c>
      <c r="R624" s="89">
        <v>3.4852183890577509E-2</v>
      </c>
      <c r="S624" s="90">
        <v>5.7017323792637624E-2</v>
      </c>
      <c r="T624" s="102">
        <v>0.10439170172170234</v>
      </c>
      <c r="U624" s="89">
        <v>1.4730367899999999E-2</v>
      </c>
      <c r="V624" s="90">
        <v>2.1036707775E-2</v>
      </c>
      <c r="W624" s="102">
        <v>3.1425482555367708E-2</v>
      </c>
      <c r="X624" s="89">
        <v>6.9207470000000001E-4</v>
      </c>
      <c r="Y624" s="90">
        <v>1.000202255E-3</v>
      </c>
      <c r="Z624" s="102">
        <v>1.7342240224809077E-3</v>
      </c>
      <c r="AA624" s="89">
        <v>9.9962529699999997E-2</v>
      </c>
      <c r="AB624" s="90">
        <v>0.13346831693</v>
      </c>
      <c r="AC624" s="102">
        <v>0.10378176049864463</v>
      </c>
      <c r="AD624" s="89">
        <v>9.3879558000000002E-3</v>
      </c>
      <c r="AE624" s="90">
        <v>1.2291623935000001E-2</v>
      </c>
      <c r="AF624" s="102">
        <v>1.5896644285939444E-2</v>
      </c>
      <c r="AG624" s="89">
        <v>1.5158223300000001E-2</v>
      </c>
      <c r="AH624" s="90">
        <v>2.3967758294999999E-2</v>
      </c>
      <c r="AI624" s="102">
        <v>3.7236368673573571E-2</v>
      </c>
      <c r="AJ624" s="92">
        <v>0</v>
      </c>
      <c r="AK624" s="93">
        <v>0</v>
      </c>
      <c r="AL624" s="93">
        <v>0</v>
      </c>
    </row>
    <row r="625" spans="1:38" x14ac:dyDescent="0.25">
      <c r="A625" s="71">
        <v>1990</v>
      </c>
      <c r="B625" s="718">
        <v>20</v>
      </c>
      <c r="C625" s="89">
        <v>17.106689540000001</v>
      </c>
      <c r="D625" s="90">
        <v>27.365025095499998</v>
      </c>
      <c r="E625" s="102">
        <v>49.496697085979555</v>
      </c>
      <c r="F625" s="89">
        <v>4.3368903100000002</v>
      </c>
      <c r="G625" s="90">
        <v>5.2358002504999996</v>
      </c>
      <c r="H625" s="102">
        <v>2.8249165883161091</v>
      </c>
      <c r="I625" s="89">
        <v>2.4318772700000002</v>
      </c>
      <c r="J625" s="90">
        <v>3.2871598304999998</v>
      </c>
      <c r="K625" s="102">
        <v>4.6752884809433706</v>
      </c>
      <c r="L625" s="89">
        <v>1.20012E-2</v>
      </c>
      <c r="M625" s="90">
        <v>1.95608585E-2</v>
      </c>
      <c r="N625" s="102">
        <v>0.11245585752307767</v>
      </c>
      <c r="O625" s="89">
        <v>4.1330745187436679E-2</v>
      </c>
      <c r="P625" s="90">
        <v>4.7600131965552177E-2</v>
      </c>
      <c r="Q625" s="102">
        <v>8.5006858753458606E-2</v>
      </c>
      <c r="R625" s="89">
        <v>3.4852183890577509E-2</v>
      </c>
      <c r="S625" s="90">
        <v>5.7017323792637624E-2</v>
      </c>
      <c r="T625" s="102">
        <v>0.10422519268034371</v>
      </c>
      <c r="U625" s="89">
        <v>1.5439933600000001E-2</v>
      </c>
      <c r="V625" s="90">
        <v>2.2314461835E-2</v>
      </c>
      <c r="W625" s="102">
        <v>3.4074297002968448E-2</v>
      </c>
      <c r="X625" s="89">
        <v>7.2454609999999999E-4</v>
      </c>
      <c r="Y625" s="90">
        <v>1.0603908050000001E-3</v>
      </c>
      <c r="Z625" s="102">
        <v>1.7640251131840333E-3</v>
      </c>
      <c r="AA625" s="89">
        <v>0.10517881950000001</v>
      </c>
      <c r="AB625" s="90">
        <v>0.14240369765499999</v>
      </c>
      <c r="AC625" s="102">
        <v>0.10715594638082454</v>
      </c>
      <c r="AD625" s="89">
        <v>9.8867990999999995E-3</v>
      </c>
      <c r="AE625" s="90">
        <v>1.3119432929999999E-2</v>
      </c>
      <c r="AF625" s="102">
        <v>1.5925320220749575E-2</v>
      </c>
      <c r="AG625" s="89">
        <v>1.5830325900000001E-2</v>
      </c>
      <c r="AH625" s="90">
        <v>2.5327019914999999E-2</v>
      </c>
      <c r="AI625" s="102">
        <v>3.7385755584512383E-2</v>
      </c>
      <c r="AJ625" s="92">
        <v>0</v>
      </c>
      <c r="AK625" s="93">
        <v>0</v>
      </c>
      <c r="AL625" s="93">
        <v>0</v>
      </c>
    </row>
    <row r="626" spans="1:38" x14ac:dyDescent="0.25">
      <c r="A626" s="71">
        <v>1990</v>
      </c>
      <c r="B626" s="718">
        <v>21</v>
      </c>
      <c r="C626" s="89">
        <v>17.628500649999999</v>
      </c>
      <c r="D626" s="90">
        <v>28.880116273500001</v>
      </c>
      <c r="E626" s="102">
        <v>50.116123428850791</v>
      </c>
      <c r="F626" s="89">
        <v>4.5635724499999997</v>
      </c>
      <c r="G626" s="90">
        <v>5.6186019680000001</v>
      </c>
      <c r="H626" s="102">
        <v>2.8616057920274196</v>
      </c>
      <c r="I626" s="89">
        <v>2.5066165200000001</v>
      </c>
      <c r="J626" s="90">
        <v>3.40645</v>
      </c>
      <c r="K626" s="102">
        <v>4.7122509130407364</v>
      </c>
      <c r="L626" s="89">
        <v>1.20012E-2</v>
      </c>
      <c r="M626" s="90">
        <v>1.95608585E-2</v>
      </c>
      <c r="N626" s="102">
        <v>0.11350398543939753</v>
      </c>
      <c r="O626" s="89">
        <v>4.1330745187436679E-2</v>
      </c>
      <c r="P626" s="90">
        <v>4.7600131965552177E-2</v>
      </c>
      <c r="Q626" s="102">
        <v>8.653135043921209E-2</v>
      </c>
      <c r="R626" s="89">
        <v>3.4852183890577509E-2</v>
      </c>
      <c r="S626" s="90">
        <v>5.7017323792637624E-2</v>
      </c>
      <c r="T626" s="102">
        <v>0.1075628591104312</v>
      </c>
      <c r="U626" s="89">
        <v>1.61686859E-2</v>
      </c>
      <c r="V626" s="90">
        <v>2.3697915119999999E-2</v>
      </c>
      <c r="W626" s="102">
        <v>3.4428353230613939E-2</v>
      </c>
      <c r="X626" s="89">
        <v>7.5898770000000005E-4</v>
      </c>
      <c r="Y626" s="90">
        <v>1.125182575E-3</v>
      </c>
      <c r="Z626" s="102">
        <v>1.7869344257124382E-3</v>
      </c>
      <c r="AA626" s="89">
        <v>0.1103270334</v>
      </c>
      <c r="AB626" s="90">
        <v>0.15187173827</v>
      </c>
      <c r="AC626" s="102">
        <v>9.8627332082196525E-2</v>
      </c>
      <c r="AD626" s="89">
        <v>1.0402533199999999E-2</v>
      </c>
      <c r="AE626" s="90">
        <v>1.401474152E-2</v>
      </c>
      <c r="AF626" s="102">
        <v>1.6098102004447321E-2</v>
      </c>
      <c r="AG626" s="89">
        <v>1.6519176600000001E-2</v>
      </c>
      <c r="AH626" s="90">
        <v>2.6799924284999999E-2</v>
      </c>
      <c r="AI626" s="102">
        <v>3.7926229452180819E-2</v>
      </c>
      <c r="AJ626" s="92">
        <v>0</v>
      </c>
      <c r="AK626" s="93">
        <v>0</v>
      </c>
      <c r="AL626" s="93">
        <v>0</v>
      </c>
    </row>
    <row r="627" spans="1:38" x14ac:dyDescent="0.25">
      <c r="A627" s="71">
        <v>1990</v>
      </c>
      <c r="B627" s="718">
        <v>22</v>
      </c>
      <c r="C627" s="89">
        <v>18.14654788</v>
      </c>
      <c r="D627" s="90">
        <v>30.530703450000001</v>
      </c>
      <c r="E627" s="102">
        <v>50.30346029034515</v>
      </c>
      <c r="F627" s="89">
        <v>4.7813800899999999</v>
      </c>
      <c r="G627" s="90">
        <v>6.0193649804999998</v>
      </c>
      <c r="H627" s="102">
        <v>2.9065197562430556</v>
      </c>
      <c r="I627" s="89">
        <v>2.5810264900000002</v>
      </c>
      <c r="J627" s="90">
        <v>3.5351466375</v>
      </c>
      <c r="K627" s="102">
        <v>4.7796392286084881</v>
      </c>
      <c r="L627" s="89">
        <v>1.20012E-2</v>
      </c>
      <c r="M627" s="90">
        <v>1.95608585E-2</v>
      </c>
      <c r="N627" s="102">
        <v>0.11417779113194762</v>
      </c>
      <c r="O627" s="89">
        <v>4.1330745187436679E-2</v>
      </c>
      <c r="P627" s="90">
        <v>4.7600131965552177E-2</v>
      </c>
      <c r="Q627" s="102">
        <v>8.7715816497304588E-2</v>
      </c>
      <c r="R627" s="89">
        <v>3.4852183890577509E-2</v>
      </c>
      <c r="S627" s="90">
        <v>5.7017323792637624E-2</v>
      </c>
      <c r="T627" s="102">
        <v>0.10937638621613908</v>
      </c>
      <c r="U627" s="89">
        <v>1.6918127099999999E-2</v>
      </c>
      <c r="V627" s="90">
        <v>2.5202586145000001E-2</v>
      </c>
      <c r="W627" s="102">
        <v>3.6721785671583962E-2</v>
      </c>
      <c r="X627" s="89">
        <v>7.933285E-4</v>
      </c>
      <c r="Y627" s="90">
        <v>1.1959446149999999E-3</v>
      </c>
      <c r="Z627" s="102">
        <v>1.8149804564788483E-3</v>
      </c>
      <c r="AA627" s="89">
        <v>0.1154499505</v>
      </c>
      <c r="AB627" s="90">
        <v>0.16200412233</v>
      </c>
      <c r="AC627" s="102">
        <v>9.8323265036587212E-2</v>
      </c>
      <c r="AD627" s="89">
        <v>1.0932905E-2</v>
      </c>
      <c r="AE627" s="90">
        <v>1.498773541E-2</v>
      </c>
      <c r="AF627" s="102">
        <v>1.611585690312551E-2</v>
      </c>
      <c r="AG627" s="89">
        <v>1.7226184200000001E-2</v>
      </c>
      <c r="AH627" s="90">
        <v>2.8404123945000002E-2</v>
      </c>
      <c r="AI627" s="102">
        <v>3.8565407368116471E-2</v>
      </c>
      <c r="AJ627" s="92">
        <v>0</v>
      </c>
      <c r="AK627" s="93">
        <v>0</v>
      </c>
      <c r="AL627" s="93">
        <v>0</v>
      </c>
    </row>
    <row r="628" spans="1:38" x14ac:dyDescent="0.25">
      <c r="A628" s="71">
        <v>1990</v>
      </c>
      <c r="B628" s="718">
        <v>23</v>
      </c>
      <c r="C628" s="89">
        <v>18.66311473</v>
      </c>
      <c r="D628" s="90">
        <v>32.334246334500001</v>
      </c>
      <c r="E628" s="102">
        <v>51.026664528777523</v>
      </c>
      <c r="F628" s="89">
        <v>4.9943031900000001</v>
      </c>
      <c r="G628" s="90">
        <v>6.4448103049999999</v>
      </c>
      <c r="H628" s="102">
        <v>2.9551404135053518</v>
      </c>
      <c r="I628" s="89">
        <v>2.65523329</v>
      </c>
      <c r="J628" s="90">
        <v>3.674946378</v>
      </c>
      <c r="K628" s="102">
        <v>4.832744504743884</v>
      </c>
      <c r="L628" s="89">
        <v>1.20012E-2</v>
      </c>
      <c r="M628" s="90">
        <v>1.95608585E-2</v>
      </c>
      <c r="N628" s="102">
        <v>0.11511273684792968</v>
      </c>
      <c r="O628" s="89">
        <v>4.1330745187436679E-2</v>
      </c>
      <c r="P628" s="90">
        <v>4.7600131965552177E-2</v>
      </c>
      <c r="Q628" s="102">
        <v>8.9499985316695396E-2</v>
      </c>
      <c r="R628" s="89">
        <v>3.4852183890577509E-2</v>
      </c>
      <c r="S628" s="90">
        <v>5.7017323792637624E-2</v>
      </c>
      <c r="T628" s="102">
        <v>0.11189402491306506</v>
      </c>
      <c r="U628" s="89">
        <v>1.7689257100000001E-2</v>
      </c>
      <c r="V628" s="90">
        <v>2.6836454405000001E-2</v>
      </c>
      <c r="W628" s="102">
        <v>3.7531905802881141E-2</v>
      </c>
      <c r="X628" s="89">
        <v>8.2963959999999995E-4</v>
      </c>
      <c r="Y628" s="90">
        <v>1.2724161900000001E-3</v>
      </c>
      <c r="Z628" s="102">
        <v>1.8453216172309174E-3</v>
      </c>
      <c r="AA628" s="89">
        <v>0.1206024203</v>
      </c>
      <c r="AB628" s="90">
        <v>0.17292378760499999</v>
      </c>
      <c r="AC628" s="102">
        <v>9.9561484086626004E-2</v>
      </c>
      <c r="AD628" s="89">
        <v>1.14792269E-2</v>
      </c>
      <c r="AE628" s="90">
        <v>1.6037658945000002E-2</v>
      </c>
      <c r="AF628" s="102">
        <v>1.6310981271542856E-2</v>
      </c>
      <c r="AG628" s="89">
        <v>1.7953151600000002E-2</v>
      </c>
      <c r="AH628" s="90">
        <v>3.0157502039999999E-2</v>
      </c>
      <c r="AI628" s="102">
        <v>3.9207633204002793E-2</v>
      </c>
      <c r="AJ628" s="92">
        <v>0</v>
      </c>
      <c r="AK628" s="93">
        <v>0</v>
      </c>
      <c r="AL628" s="93">
        <v>0</v>
      </c>
    </row>
    <row r="629" spans="1:38" x14ac:dyDescent="0.25">
      <c r="A629" s="71">
        <v>1990</v>
      </c>
      <c r="B629" s="718">
        <v>24</v>
      </c>
      <c r="C629" s="89">
        <v>20.090739060000001</v>
      </c>
      <c r="D629" s="90">
        <v>34.151838841999997</v>
      </c>
      <c r="E629" s="102">
        <v>51.741299853569515</v>
      </c>
      <c r="F629" s="89">
        <v>5.23331021</v>
      </c>
      <c r="G629" s="90">
        <v>6.8530566320000004</v>
      </c>
      <c r="H629" s="102">
        <v>3.0001654408325362</v>
      </c>
      <c r="I629" s="89">
        <v>2.7860815799999998</v>
      </c>
      <c r="J629" s="90">
        <v>3.8183660365000001</v>
      </c>
      <c r="K629" s="102">
        <v>4.8801758786566989</v>
      </c>
      <c r="L629" s="89">
        <v>1.20012E-2</v>
      </c>
      <c r="M629" s="90">
        <v>1.95608585E-2</v>
      </c>
      <c r="N629" s="102">
        <v>0.11597876115450573</v>
      </c>
      <c r="O629" s="89">
        <v>4.1330745187436679E-2</v>
      </c>
      <c r="P629" s="90">
        <v>4.7600131965552177E-2</v>
      </c>
      <c r="Q629" s="102">
        <v>9.1103880949168839E-2</v>
      </c>
      <c r="R629" s="89">
        <v>3.4852183890577509E-2</v>
      </c>
      <c r="S629" s="90">
        <v>5.7017323792637624E-2</v>
      </c>
      <c r="T629" s="102">
        <v>0.11422497215654569</v>
      </c>
      <c r="U629" s="89">
        <v>1.8578888700000001E-2</v>
      </c>
      <c r="V629" s="90">
        <v>2.8793577904999999E-2</v>
      </c>
      <c r="W629" s="102">
        <v>3.8080758622115823E-2</v>
      </c>
      <c r="X629" s="89">
        <v>8.7134249999999995E-4</v>
      </c>
      <c r="Y629" s="90">
        <v>1.362202335E-3</v>
      </c>
      <c r="Z629" s="102">
        <v>1.8734315838814216E-3</v>
      </c>
      <c r="AA629" s="89">
        <v>0.12624800180000001</v>
      </c>
      <c r="AB629" s="90">
        <v>0.185296994745</v>
      </c>
      <c r="AC629" s="102">
        <v>0.10074340792063802</v>
      </c>
      <c r="AD629" s="89">
        <v>1.21060925E-2</v>
      </c>
      <c r="AE629" s="90">
        <v>1.7207087320000002E-2</v>
      </c>
      <c r="AF629" s="102">
        <v>1.6499846036283638E-2</v>
      </c>
      <c r="AG629" s="89">
        <v>1.87955395E-2</v>
      </c>
      <c r="AH629" s="90">
        <v>3.2319731320000003E-2</v>
      </c>
      <c r="AI629" s="102">
        <v>3.9773347684241921E-2</v>
      </c>
      <c r="AJ629" s="92">
        <v>0</v>
      </c>
      <c r="AK629" s="93">
        <v>0</v>
      </c>
      <c r="AL629" s="93">
        <v>0</v>
      </c>
    </row>
    <row r="630" spans="1:38" x14ac:dyDescent="0.25">
      <c r="A630" s="71">
        <v>1990</v>
      </c>
      <c r="B630" s="718">
        <v>25</v>
      </c>
      <c r="C630" s="89">
        <v>20.090739060000001</v>
      </c>
      <c r="D630" s="90">
        <v>34.151838841999997</v>
      </c>
      <c r="E630" s="102">
        <v>52.255377370047221</v>
      </c>
      <c r="F630" s="89">
        <v>5.23331021</v>
      </c>
      <c r="G630" s="90">
        <v>6.8530566320000004</v>
      </c>
      <c r="H630" s="102">
        <v>3.0332913448962393</v>
      </c>
      <c r="I630" s="89">
        <v>2.7860815799999998</v>
      </c>
      <c r="J630" s="90">
        <v>3.8183660365000001</v>
      </c>
      <c r="K630" s="102">
        <v>4.9155164940933647</v>
      </c>
      <c r="L630" s="89">
        <v>1.20012E-2</v>
      </c>
      <c r="M630" s="90">
        <v>1.95608585E-2</v>
      </c>
      <c r="N630" s="102">
        <v>0.11661563234323634</v>
      </c>
      <c r="O630" s="89">
        <v>4.1330745187436679E-2</v>
      </c>
      <c r="P630" s="90">
        <v>4.7600131965552177E-2</v>
      </c>
      <c r="Q630" s="102">
        <v>9.2296363710606441E-2</v>
      </c>
      <c r="R630" s="89">
        <v>3.4852183890577509E-2</v>
      </c>
      <c r="S630" s="90">
        <v>5.7017323792637624E-2</v>
      </c>
      <c r="T630" s="102">
        <v>0.11593983362184915</v>
      </c>
      <c r="U630" s="89">
        <v>1.8578888700000001E-2</v>
      </c>
      <c r="V630" s="90">
        <v>2.8793577904999999E-2</v>
      </c>
      <c r="W630" s="102">
        <v>3.8497767580389503E-2</v>
      </c>
      <c r="X630" s="89">
        <v>8.7134249999999995E-4</v>
      </c>
      <c r="Y630" s="90">
        <v>1.362202335E-3</v>
      </c>
      <c r="Z630" s="102">
        <v>1.8941100266160495E-3</v>
      </c>
      <c r="AA630" s="89">
        <v>0.12624800180000001</v>
      </c>
      <c r="AB630" s="90">
        <v>0.185296994745</v>
      </c>
      <c r="AC630" s="102">
        <v>0.10147746668662973</v>
      </c>
      <c r="AD630" s="89">
        <v>1.21060925E-2</v>
      </c>
      <c r="AE630" s="90">
        <v>1.7207087320000002E-2</v>
      </c>
      <c r="AF630" s="102">
        <v>1.6614596199510247E-2</v>
      </c>
      <c r="AG630" s="89">
        <v>1.87955395E-2</v>
      </c>
      <c r="AH630" s="90">
        <v>3.2319731320000003E-2</v>
      </c>
      <c r="AI630" s="102">
        <v>4.0181454515757421E-2</v>
      </c>
      <c r="AJ630" s="92">
        <v>0</v>
      </c>
      <c r="AK630" s="93">
        <v>0</v>
      </c>
      <c r="AL630" s="93">
        <v>0</v>
      </c>
    </row>
    <row r="631" spans="1:38" x14ac:dyDescent="0.25">
      <c r="A631" s="71">
        <v>1990</v>
      </c>
      <c r="B631" s="718">
        <v>26</v>
      </c>
      <c r="C631" s="89">
        <v>20.090739060000001</v>
      </c>
      <c r="D631" s="90">
        <v>34.151838841999997</v>
      </c>
      <c r="E631" s="102">
        <v>52.469567794944133</v>
      </c>
      <c r="F631" s="89">
        <v>5.23331021</v>
      </c>
      <c r="G631" s="90">
        <v>6.8530566320000004</v>
      </c>
      <c r="H631" s="102">
        <v>3.0487913389169674</v>
      </c>
      <c r="I631" s="89">
        <v>2.7860815799999998</v>
      </c>
      <c r="J631" s="90">
        <v>3.8183660365000001</v>
      </c>
      <c r="K631" s="102">
        <v>4.9330812650456322</v>
      </c>
      <c r="L631" s="89">
        <v>1.20012E-2</v>
      </c>
      <c r="M631" s="90">
        <v>1.95608585E-2</v>
      </c>
      <c r="N631" s="102">
        <v>0.11691336899733389</v>
      </c>
      <c r="O631" s="89">
        <v>4.1330745187436679E-2</v>
      </c>
      <c r="P631" s="90">
        <v>4.7600131965552177E-2</v>
      </c>
      <c r="Q631" s="102">
        <v>9.2882588640628233E-2</v>
      </c>
      <c r="R631" s="89">
        <v>3.4852183890577509E-2</v>
      </c>
      <c r="S631" s="90">
        <v>5.7017323792637624E-2</v>
      </c>
      <c r="T631" s="102">
        <v>0.11674212654893047</v>
      </c>
      <c r="U631" s="89">
        <v>1.8578888700000001E-2</v>
      </c>
      <c r="V631" s="90">
        <v>2.8793577904999999E-2</v>
      </c>
      <c r="W631" s="102">
        <v>3.8868310827195232E-2</v>
      </c>
      <c r="X631" s="89">
        <v>8.7134249999999995E-4</v>
      </c>
      <c r="Y631" s="90">
        <v>1.362202335E-3</v>
      </c>
      <c r="Z631" s="102">
        <v>1.9037741542891192E-3</v>
      </c>
      <c r="AA631" s="89">
        <v>0.12624800180000001</v>
      </c>
      <c r="AB631" s="90">
        <v>0.185296994745</v>
      </c>
      <c r="AC631" s="102">
        <v>0.10196229173248432</v>
      </c>
      <c r="AD631" s="89">
        <v>1.21060925E-2</v>
      </c>
      <c r="AE631" s="90">
        <v>1.7207087320000002E-2</v>
      </c>
      <c r="AF631" s="102">
        <v>1.6691669528858932E-2</v>
      </c>
      <c r="AG631" s="89">
        <v>1.87955395E-2</v>
      </c>
      <c r="AH631" s="90">
        <v>3.2319731320000003E-2</v>
      </c>
      <c r="AI631" s="102">
        <v>4.0411564455167352E-2</v>
      </c>
      <c r="AJ631" s="92">
        <v>0</v>
      </c>
      <c r="AK631" s="93">
        <v>0</v>
      </c>
      <c r="AL631" s="93">
        <v>0</v>
      </c>
    </row>
    <row r="632" spans="1:38" x14ac:dyDescent="0.25">
      <c r="A632" s="71">
        <v>1990</v>
      </c>
      <c r="B632" s="718">
        <v>27</v>
      </c>
      <c r="C632" s="89">
        <v>17.699941111859999</v>
      </c>
      <c r="D632" s="90">
        <v>30.087770019801997</v>
      </c>
      <c r="E632" s="102">
        <v>52.612636735828239</v>
      </c>
      <c r="F632" s="89">
        <v>4.6785793277399996</v>
      </c>
      <c r="G632" s="90">
        <v>6.1266326290080002</v>
      </c>
      <c r="H632" s="102">
        <v>3.0595974991043247</v>
      </c>
      <c r="I632" s="89">
        <v>2.1452828166</v>
      </c>
      <c r="J632" s="90">
        <v>2.9401418481050001</v>
      </c>
      <c r="K632" s="102">
        <v>4.945441088574019</v>
      </c>
      <c r="L632" s="89">
        <v>1.20012E-2</v>
      </c>
      <c r="M632" s="90">
        <v>1.95608585E-2</v>
      </c>
      <c r="N632" s="102">
        <v>0.117119612966975</v>
      </c>
      <c r="O632" s="89">
        <v>3.0667412929078017E-2</v>
      </c>
      <c r="P632" s="90">
        <v>3.5319297918439713E-2</v>
      </c>
      <c r="Q632" s="102">
        <v>9.3295753128246547E-2</v>
      </c>
      <c r="R632" s="89">
        <v>3.1157852398176294E-2</v>
      </c>
      <c r="S632" s="90">
        <v>5.0973487470618035E-2</v>
      </c>
      <c r="T632" s="102">
        <v>0.11729786805638925</v>
      </c>
      <c r="U632" s="89">
        <v>1.6609526497800002E-2</v>
      </c>
      <c r="V632" s="90">
        <v>2.574145864707E-2</v>
      </c>
      <c r="W632" s="102">
        <v>3.9149417267485977E-2</v>
      </c>
      <c r="X632" s="89">
        <v>7.7898019499999995E-4</v>
      </c>
      <c r="Y632" s="90">
        <v>1.21780888749E-3</v>
      </c>
      <c r="Z632" s="102">
        <v>1.910516069691576E-3</v>
      </c>
      <c r="AA632" s="89">
        <v>0.11286571360920002</v>
      </c>
      <c r="AB632" s="90">
        <v>0.16565551330202999</v>
      </c>
      <c r="AC632" s="102">
        <v>0.10229725332534237</v>
      </c>
      <c r="AD632" s="89">
        <v>1.0822846695000001E-2</v>
      </c>
      <c r="AE632" s="90">
        <v>1.5383136064080002E-2</v>
      </c>
      <c r="AF632" s="102">
        <v>1.674460189004038E-2</v>
      </c>
      <c r="AG632" s="89">
        <v>1.6803212312999999E-2</v>
      </c>
      <c r="AH632" s="90">
        <v>2.8893839800080003E-2</v>
      </c>
      <c r="AI632" s="102">
        <v>4.0575486382426425E-2</v>
      </c>
      <c r="AJ632" s="92">
        <v>0</v>
      </c>
      <c r="AK632" s="93">
        <v>0</v>
      </c>
      <c r="AL632" s="93">
        <v>0</v>
      </c>
    </row>
    <row r="633" spans="1:38" x14ac:dyDescent="0.25">
      <c r="A633" s="71">
        <v>1990</v>
      </c>
      <c r="B633" s="718">
        <v>28</v>
      </c>
      <c r="C633" s="89">
        <v>17.699941111859999</v>
      </c>
      <c r="D633" s="90">
        <v>30.087770019801997</v>
      </c>
      <c r="E633" s="102">
        <v>50.423392080085002</v>
      </c>
      <c r="F633" s="89">
        <v>4.6785793277399996</v>
      </c>
      <c r="G633" s="90">
        <v>6.1266326290080002</v>
      </c>
      <c r="H633" s="102">
        <v>2.9616601405587017</v>
      </c>
      <c r="I633" s="89">
        <v>2.1452828166</v>
      </c>
      <c r="J633" s="90">
        <v>2.9401418481050001</v>
      </c>
      <c r="K633" s="102">
        <v>4.8656955401002246</v>
      </c>
      <c r="L633" s="89">
        <v>1.20012E-2</v>
      </c>
      <c r="M633" s="90">
        <v>1.95608585E-2</v>
      </c>
      <c r="N633" s="102">
        <v>0.11687076029366157</v>
      </c>
      <c r="O633" s="89">
        <v>3.0667412929078017E-2</v>
      </c>
      <c r="P633" s="90">
        <v>3.5319297918439713E-2</v>
      </c>
      <c r="Q633" s="102">
        <v>9.1596790073719098E-2</v>
      </c>
      <c r="R633" s="89">
        <v>3.1157852398176294E-2</v>
      </c>
      <c r="S633" s="90">
        <v>5.0973487470618035E-2</v>
      </c>
      <c r="T633" s="102">
        <v>0.11780627354523159</v>
      </c>
      <c r="U633" s="89">
        <v>1.6609526497800002E-2</v>
      </c>
      <c r="V633" s="90">
        <v>2.574145864707E-2</v>
      </c>
      <c r="W633" s="102">
        <v>4.0661569705665458E-2</v>
      </c>
      <c r="X633" s="89">
        <v>7.7898019499999995E-4</v>
      </c>
      <c r="Y633" s="90">
        <v>1.21780888749E-3</v>
      </c>
      <c r="Z633" s="102">
        <v>1.8493558707877741E-3</v>
      </c>
      <c r="AA633" s="89">
        <v>0.11286571360920002</v>
      </c>
      <c r="AB633" s="90">
        <v>0.16565551330202999</v>
      </c>
      <c r="AC633" s="102">
        <v>9.6195254435750832E-2</v>
      </c>
      <c r="AD633" s="89">
        <v>1.0822846695000001E-2</v>
      </c>
      <c r="AE633" s="90">
        <v>1.5383136064080002E-2</v>
      </c>
      <c r="AF633" s="102">
        <v>1.5957905190022829E-2</v>
      </c>
      <c r="AG633" s="89">
        <v>1.6803212312999999E-2</v>
      </c>
      <c r="AH633" s="90">
        <v>2.8893839800080003E-2</v>
      </c>
      <c r="AI633" s="102">
        <v>4.0272294433489057E-2</v>
      </c>
      <c r="AJ633" s="92">
        <v>0</v>
      </c>
      <c r="AK633" s="93">
        <v>0</v>
      </c>
      <c r="AL633" s="93">
        <v>0</v>
      </c>
    </row>
    <row r="634" spans="1:38" x14ac:dyDescent="0.25">
      <c r="A634" s="71">
        <v>1990</v>
      </c>
      <c r="B634" s="718">
        <v>29</v>
      </c>
      <c r="C634" s="89">
        <v>17.699941111859999</v>
      </c>
      <c r="D634" s="90">
        <v>30.087770019801997</v>
      </c>
      <c r="E634" s="102">
        <v>50.51911657644478</v>
      </c>
      <c r="F634" s="89">
        <v>4.6785793277399996</v>
      </c>
      <c r="G634" s="90">
        <v>6.1266326290080002</v>
      </c>
      <c r="H634" s="102">
        <v>2.9697596196049747</v>
      </c>
      <c r="I634" s="89">
        <v>2.1452828166</v>
      </c>
      <c r="J634" s="90">
        <v>2.9401418481050001</v>
      </c>
      <c r="K634" s="102">
        <v>4.8753200964155088</v>
      </c>
      <c r="L634" s="89">
        <v>1.20012E-2</v>
      </c>
      <c r="M634" s="90">
        <v>1.95608585E-2</v>
      </c>
      <c r="N634" s="102">
        <v>0.11702478896635467</v>
      </c>
      <c r="O634" s="89">
        <v>3.0667412929078017E-2</v>
      </c>
      <c r="P634" s="90">
        <v>3.5319297918439713E-2</v>
      </c>
      <c r="Q634" s="102">
        <v>9.1919490416971464E-2</v>
      </c>
      <c r="R634" s="89">
        <v>3.1157852398176294E-2</v>
      </c>
      <c r="S634" s="90">
        <v>5.0973487470618035E-2</v>
      </c>
      <c r="T634" s="102">
        <v>0.11822165325530358</v>
      </c>
      <c r="U634" s="89">
        <v>1.6609526497800002E-2</v>
      </c>
      <c r="V634" s="90">
        <v>2.574145864707E-2</v>
      </c>
      <c r="W634" s="102">
        <v>4.0938942794440381E-2</v>
      </c>
      <c r="X634" s="89">
        <v>7.7898019499999995E-4</v>
      </c>
      <c r="Y634" s="90">
        <v>1.21780888749E-3</v>
      </c>
      <c r="Z634" s="102">
        <v>1.8544123189465985E-3</v>
      </c>
      <c r="AA634" s="89">
        <v>0.11286571360920002</v>
      </c>
      <c r="AB634" s="90">
        <v>0.16565551330202999</v>
      </c>
      <c r="AC634" s="102">
        <v>9.6429779956108269E-2</v>
      </c>
      <c r="AD634" s="89">
        <v>1.0822846695000001E-2</v>
      </c>
      <c r="AE634" s="90">
        <v>1.5383136064080002E-2</v>
      </c>
      <c r="AF634" s="102">
        <v>1.5994563555230427E-2</v>
      </c>
      <c r="AG634" s="89">
        <v>1.6803212312999999E-2</v>
      </c>
      <c r="AH634" s="90">
        <v>2.8893839800080003E-2</v>
      </c>
      <c r="AI634" s="102">
        <v>4.0407231163130948E-2</v>
      </c>
      <c r="AJ634" s="92">
        <v>0</v>
      </c>
      <c r="AK634" s="93">
        <v>0</v>
      </c>
      <c r="AL634" s="93">
        <v>0</v>
      </c>
    </row>
    <row r="635" spans="1:38" x14ac:dyDescent="0.25">
      <c r="A635" s="71">
        <v>1990</v>
      </c>
      <c r="B635" s="718">
        <v>30</v>
      </c>
      <c r="C635" s="89">
        <v>17.699941111859999</v>
      </c>
      <c r="D635" s="90">
        <v>30.087770019801997</v>
      </c>
      <c r="E635" s="102">
        <v>50.542876865922722</v>
      </c>
      <c r="F635" s="89">
        <v>4.6785793277399996</v>
      </c>
      <c r="G635" s="90">
        <v>6.1266326290080002</v>
      </c>
      <c r="H635" s="102">
        <v>2.9765121766176796</v>
      </c>
      <c r="I635" s="89">
        <v>2.1452828166</v>
      </c>
      <c r="J635" s="90">
        <v>2.9401418481050001</v>
      </c>
      <c r="K635" s="102">
        <v>4.8855843268386172</v>
      </c>
      <c r="L635" s="89">
        <v>1.20012E-2</v>
      </c>
      <c r="M635" s="90">
        <v>1.95608585E-2</v>
      </c>
      <c r="N635" s="102">
        <v>0.1171503579432371</v>
      </c>
      <c r="O635" s="89">
        <v>3.0667412929078017E-2</v>
      </c>
      <c r="P635" s="90">
        <v>3.5319297918439713E-2</v>
      </c>
      <c r="Q635" s="102">
        <v>9.2248582086452674E-2</v>
      </c>
      <c r="R635" s="89">
        <v>3.1157852398176294E-2</v>
      </c>
      <c r="S635" s="90">
        <v>5.0973487470618035E-2</v>
      </c>
      <c r="T635" s="102">
        <v>0.11856044344496905</v>
      </c>
      <c r="U635" s="89">
        <v>1.6609526497800002E-2</v>
      </c>
      <c r="V635" s="90">
        <v>2.574145864707E-2</v>
      </c>
      <c r="W635" s="102">
        <v>4.1447053708865728E-2</v>
      </c>
      <c r="X635" s="89">
        <v>7.7898019499999995E-4</v>
      </c>
      <c r="Y635" s="90">
        <v>1.21780888749E-3</v>
      </c>
      <c r="Z635" s="102">
        <v>1.8586257098182864E-3</v>
      </c>
      <c r="AA635" s="89">
        <v>0.11286571360920002</v>
      </c>
      <c r="AB635" s="90">
        <v>0.16565551330202999</v>
      </c>
      <c r="AC635" s="102">
        <v>9.6582074482199257E-2</v>
      </c>
      <c r="AD635" s="89">
        <v>1.0822846695000001E-2</v>
      </c>
      <c r="AE635" s="90">
        <v>1.5383136064080002E-2</v>
      </c>
      <c r="AF635" s="102">
        <v>1.601419576719865E-2</v>
      </c>
      <c r="AG635" s="89">
        <v>1.6803212312999999E-2</v>
      </c>
      <c r="AH635" s="90">
        <v>2.8893839800080003E-2</v>
      </c>
      <c r="AI635" s="102">
        <v>4.0561636322382695E-2</v>
      </c>
      <c r="AJ635" s="92">
        <v>0</v>
      </c>
      <c r="AK635" s="93">
        <v>0</v>
      </c>
      <c r="AL635" s="93">
        <v>0</v>
      </c>
    </row>
    <row r="636" spans="1:38" ht="13" x14ac:dyDescent="0.3">
      <c r="A636" s="71">
        <v>1990</v>
      </c>
      <c r="B636" s="718">
        <v>31</v>
      </c>
      <c r="C636" s="89">
        <v>17.699941111859999</v>
      </c>
      <c r="D636" s="90">
        <v>30.087770019801997</v>
      </c>
      <c r="E636" s="91">
        <v>50.542876865922722</v>
      </c>
      <c r="F636" s="89">
        <v>4.6785793277399996</v>
      </c>
      <c r="G636" s="90">
        <v>6.1266326290080002</v>
      </c>
      <c r="H636" s="91">
        <v>2.9765121766176796</v>
      </c>
      <c r="I636" s="89">
        <v>2.1452828166</v>
      </c>
      <c r="J636" s="90">
        <v>2.9401418481050001</v>
      </c>
      <c r="K636" s="91">
        <v>4.8855843268386172</v>
      </c>
      <c r="L636" s="89">
        <v>1.20012E-2</v>
      </c>
      <c r="M636" s="90">
        <v>1.95608585E-2</v>
      </c>
      <c r="N636" s="91">
        <v>0.1171503579432371</v>
      </c>
      <c r="O636" s="89">
        <v>3.0667412929078017E-2</v>
      </c>
      <c r="P636" s="90">
        <v>3.5319297918439713E-2</v>
      </c>
      <c r="Q636" s="91">
        <v>9.2248582086452674E-2</v>
      </c>
      <c r="R636" s="89">
        <v>3.1157852398176294E-2</v>
      </c>
      <c r="S636" s="90">
        <v>5.0973487470618035E-2</v>
      </c>
      <c r="T636" s="91">
        <v>0.11856044344496905</v>
      </c>
      <c r="U636" s="89">
        <v>1.6609526497800002E-2</v>
      </c>
      <c r="V636" s="90">
        <v>2.574145864707E-2</v>
      </c>
      <c r="W636" s="91">
        <v>4.1447053708865728E-2</v>
      </c>
      <c r="X636" s="89">
        <v>7.7898019499999995E-4</v>
      </c>
      <c r="Y636" s="90">
        <v>1.21780888749E-3</v>
      </c>
      <c r="Z636" s="91">
        <v>1.8586257098182864E-3</v>
      </c>
      <c r="AA636" s="89">
        <v>0.11286571360920002</v>
      </c>
      <c r="AB636" s="90">
        <v>0.16565551330202999</v>
      </c>
      <c r="AC636" s="91">
        <v>9.6582074482199257E-2</v>
      </c>
      <c r="AD636" s="89">
        <v>1.0822846695000001E-2</v>
      </c>
      <c r="AE636" s="90">
        <v>1.5383136064080002E-2</v>
      </c>
      <c r="AF636" s="91">
        <v>1.601419576719865E-2</v>
      </c>
      <c r="AG636" s="89">
        <v>1.6803212312999999E-2</v>
      </c>
      <c r="AH636" s="90">
        <v>2.8893839800080003E-2</v>
      </c>
      <c r="AI636" s="91">
        <v>4.0561636322382695E-2</v>
      </c>
      <c r="AJ636" s="94">
        <v>0</v>
      </c>
      <c r="AK636" s="95">
        <v>0</v>
      </c>
      <c r="AL636" s="95">
        <v>0</v>
      </c>
    </row>
    <row r="637" spans="1:38" ht="13" x14ac:dyDescent="0.3">
      <c r="A637" s="71">
        <v>1990</v>
      </c>
      <c r="B637" s="718">
        <v>32</v>
      </c>
      <c r="C637" s="89">
        <v>17.699941111859999</v>
      </c>
      <c r="D637" s="90">
        <v>30.087770019801997</v>
      </c>
      <c r="E637" s="91">
        <v>50.542876865922722</v>
      </c>
      <c r="F637" s="89">
        <v>4.6785793277399996</v>
      </c>
      <c r="G637" s="90">
        <v>6.1266326290080002</v>
      </c>
      <c r="H637" s="91">
        <v>2.9765121766176796</v>
      </c>
      <c r="I637" s="89">
        <v>2.1452828166</v>
      </c>
      <c r="J637" s="90">
        <v>2.9401418481050001</v>
      </c>
      <c r="K637" s="91">
        <v>4.8855843268386172</v>
      </c>
      <c r="L637" s="89">
        <v>1.20012E-2</v>
      </c>
      <c r="M637" s="90">
        <v>1.95608585E-2</v>
      </c>
      <c r="N637" s="91">
        <v>0.1171503579432371</v>
      </c>
      <c r="O637" s="89">
        <v>3.0667412929078017E-2</v>
      </c>
      <c r="P637" s="90">
        <v>3.5319297918439713E-2</v>
      </c>
      <c r="Q637" s="91">
        <v>9.2248582086452674E-2</v>
      </c>
      <c r="R637" s="89">
        <v>3.1157852398176294E-2</v>
      </c>
      <c r="S637" s="90">
        <v>5.0973487470618035E-2</v>
      </c>
      <c r="T637" s="91">
        <v>0.11856044344496905</v>
      </c>
      <c r="U637" s="89">
        <v>1.6609526497800002E-2</v>
      </c>
      <c r="V637" s="90">
        <v>2.574145864707E-2</v>
      </c>
      <c r="W637" s="91">
        <v>4.1447053708865728E-2</v>
      </c>
      <c r="X637" s="89">
        <v>7.7898019499999995E-4</v>
      </c>
      <c r="Y637" s="90">
        <v>1.21780888749E-3</v>
      </c>
      <c r="Z637" s="91">
        <v>1.8586257098182864E-3</v>
      </c>
      <c r="AA637" s="89">
        <v>0.11286571360920002</v>
      </c>
      <c r="AB637" s="90">
        <v>0.16565551330202999</v>
      </c>
      <c r="AC637" s="91">
        <v>9.6582074482199257E-2</v>
      </c>
      <c r="AD637" s="89">
        <v>1.0822846695000001E-2</v>
      </c>
      <c r="AE637" s="90">
        <v>1.5383136064080002E-2</v>
      </c>
      <c r="AF637" s="91">
        <v>1.601419576719865E-2</v>
      </c>
      <c r="AG637" s="89">
        <v>1.6803212312999999E-2</v>
      </c>
      <c r="AH637" s="90">
        <v>2.8893839800080003E-2</v>
      </c>
      <c r="AI637" s="91">
        <v>4.0561636322382695E-2</v>
      </c>
      <c r="AJ637" s="94">
        <v>0</v>
      </c>
      <c r="AK637" s="95">
        <v>0</v>
      </c>
      <c r="AL637" s="95">
        <v>0</v>
      </c>
    </row>
    <row r="638" spans="1:38" ht="13" x14ac:dyDescent="0.3">
      <c r="A638" s="71">
        <v>1990</v>
      </c>
      <c r="B638" s="718">
        <v>33</v>
      </c>
      <c r="C638" s="89">
        <v>17.699941111859999</v>
      </c>
      <c r="D638" s="90">
        <v>30.087770019801997</v>
      </c>
      <c r="E638" s="91">
        <v>50.542876865922722</v>
      </c>
      <c r="F638" s="89">
        <v>4.6785793277399996</v>
      </c>
      <c r="G638" s="90">
        <v>6.1266326290080002</v>
      </c>
      <c r="H638" s="91">
        <v>2.9765121766176796</v>
      </c>
      <c r="I638" s="89">
        <v>2.1452828166</v>
      </c>
      <c r="J638" s="90">
        <v>2.9401418481050001</v>
      </c>
      <c r="K638" s="91">
        <v>4.8855843268386172</v>
      </c>
      <c r="L638" s="89">
        <v>1.20012E-2</v>
      </c>
      <c r="M638" s="90">
        <v>1.95608585E-2</v>
      </c>
      <c r="N638" s="91">
        <v>0.1171503579432371</v>
      </c>
      <c r="O638" s="89">
        <v>3.0667412929078017E-2</v>
      </c>
      <c r="P638" s="90">
        <v>3.5319297918439713E-2</v>
      </c>
      <c r="Q638" s="91">
        <v>9.2248582086452674E-2</v>
      </c>
      <c r="R638" s="89">
        <v>3.1157852398176294E-2</v>
      </c>
      <c r="S638" s="90">
        <v>5.0973487470618035E-2</v>
      </c>
      <c r="T638" s="91">
        <v>0.11856044344496905</v>
      </c>
      <c r="U638" s="89">
        <v>1.6609526497800002E-2</v>
      </c>
      <c r="V638" s="90">
        <v>2.574145864707E-2</v>
      </c>
      <c r="W638" s="91">
        <v>4.1447053708865728E-2</v>
      </c>
      <c r="X638" s="89">
        <v>7.7898019499999995E-4</v>
      </c>
      <c r="Y638" s="90">
        <v>1.21780888749E-3</v>
      </c>
      <c r="Z638" s="91">
        <v>1.8586257098182864E-3</v>
      </c>
      <c r="AA638" s="89">
        <v>0.11286571360920002</v>
      </c>
      <c r="AB638" s="90">
        <v>0.16565551330202999</v>
      </c>
      <c r="AC638" s="91">
        <v>9.6582074482199257E-2</v>
      </c>
      <c r="AD638" s="89">
        <v>1.0822846695000001E-2</v>
      </c>
      <c r="AE638" s="90">
        <v>1.5383136064080002E-2</v>
      </c>
      <c r="AF638" s="91">
        <v>1.601419576719865E-2</v>
      </c>
      <c r="AG638" s="89">
        <v>1.6803212312999999E-2</v>
      </c>
      <c r="AH638" s="90">
        <v>2.8893839800080003E-2</v>
      </c>
      <c r="AI638" s="91">
        <v>4.0561636322382695E-2</v>
      </c>
      <c r="AJ638" s="94">
        <v>0</v>
      </c>
      <c r="AK638" s="95">
        <v>0</v>
      </c>
      <c r="AL638" s="95">
        <v>0</v>
      </c>
    </row>
    <row r="639" spans="1:38" ht="13" x14ac:dyDescent="0.3">
      <c r="A639" s="71">
        <v>1990</v>
      </c>
      <c r="B639" s="718">
        <v>34</v>
      </c>
      <c r="C639" s="89">
        <v>17.699941111859999</v>
      </c>
      <c r="D639" s="90">
        <v>30.087770019801997</v>
      </c>
      <c r="E639" s="91">
        <v>50.542876865922722</v>
      </c>
      <c r="F639" s="89">
        <v>4.6785793277399996</v>
      </c>
      <c r="G639" s="90">
        <v>6.1266326290080002</v>
      </c>
      <c r="H639" s="91">
        <v>2.9765121766176796</v>
      </c>
      <c r="I639" s="89">
        <v>2.1452828166</v>
      </c>
      <c r="J639" s="90">
        <v>2.9401418481050001</v>
      </c>
      <c r="K639" s="91">
        <v>4.8855843268386172</v>
      </c>
      <c r="L639" s="89">
        <v>1.20012E-2</v>
      </c>
      <c r="M639" s="90">
        <v>1.95608585E-2</v>
      </c>
      <c r="N639" s="91">
        <v>0.1171503579432371</v>
      </c>
      <c r="O639" s="89">
        <v>3.0667412929078017E-2</v>
      </c>
      <c r="P639" s="90">
        <v>3.5319297918439713E-2</v>
      </c>
      <c r="Q639" s="91">
        <v>9.2248582086452674E-2</v>
      </c>
      <c r="R639" s="89">
        <v>3.1157852398176294E-2</v>
      </c>
      <c r="S639" s="90">
        <v>5.0973487470618035E-2</v>
      </c>
      <c r="T639" s="91">
        <v>0.11856044344496905</v>
      </c>
      <c r="U639" s="89">
        <v>1.6609526497800002E-2</v>
      </c>
      <c r="V639" s="90">
        <v>2.574145864707E-2</v>
      </c>
      <c r="W639" s="91">
        <v>4.1447053708865728E-2</v>
      </c>
      <c r="X639" s="89">
        <v>7.7898019499999995E-4</v>
      </c>
      <c r="Y639" s="90">
        <v>1.21780888749E-3</v>
      </c>
      <c r="Z639" s="91">
        <v>1.8586257098182864E-3</v>
      </c>
      <c r="AA639" s="89">
        <v>0.11286571360920002</v>
      </c>
      <c r="AB639" s="90">
        <v>0.16565551330202999</v>
      </c>
      <c r="AC639" s="91">
        <v>9.6582074482199257E-2</v>
      </c>
      <c r="AD639" s="89">
        <v>1.0822846695000001E-2</v>
      </c>
      <c r="AE639" s="90">
        <v>1.5383136064080002E-2</v>
      </c>
      <c r="AF639" s="91">
        <v>1.601419576719865E-2</v>
      </c>
      <c r="AG639" s="89">
        <v>1.6803212312999999E-2</v>
      </c>
      <c r="AH639" s="90">
        <v>2.8893839800080003E-2</v>
      </c>
      <c r="AI639" s="91">
        <v>4.0561636322382695E-2</v>
      </c>
      <c r="AJ639" s="94">
        <v>0</v>
      </c>
      <c r="AK639" s="95">
        <v>0</v>
      </c>
      <c r="AL639" s="95">
        <v>0</v>
      </c>
    </row>
    <row r="640" spans="1:38" ht="13" x14ac:dyDescent="0.3">
      <c r="A640" s="71">
        <v>1990</v>
      </c>
      <c r="B640" s="718">
        <v>35</v>
      </c>
      <c r="C640" s="89">
        <v>17.699941111859999</v>
      </c>
      <c r="D640" s="90">
        <v>30.087770019801997</v>
      </c>
      <c r="E640" s="91">
        <v>50.542876865922722</v>
      </c>
      <c r="F640" s="89">
        <v>4.6785793277399996</v>
      </c>
      <c r="G640" s="90">
        <v>6.1266326290080002</v>
      </c>
      <c r="H640" s="91">
        <v>2.9765121766176796</v>
      </c>
      <c r="I640" s="89">
        <v>2.1452828166</v>
      </c>
      <c r="J640" s="90">
        <v>2.9401418481050001</v>
      </c>
      <c r="K640" s="91">
        <v>4.8855843268386172</v>
      </c>
      <c r="L640" s="89">
        <v>1.20012E-2</v>
      </c>
      <c r="M640" s="90">
        <v>1.95608585E-2</v>
      </c>
      <c r="N640" s="91">
        <v>0.1171503579432371</v>
      </c>
      <c r="O640" s="89">
        <v>3.0667412929078017E-2</v>
      </c>
      <c r="P640" s="90">
        <v>3.5319297918439713E-2</v>
      </c>
      <c r="Q640" s="91">
        <v>9.2248582086452674E-2</v>
      </c>
      <c r="R640" s="89">
        <v>3.1157852398176294E-2</v>
      </c>
      <c r="S640" s="90">
        <v>5.0973487470618035E-2</v>
      </c>
      <c r="T640" s="91">
        <v>0.11856044344496905</v>
      </c>
      <c r="U640" s="89">
        <v>1.6609526497800002E-2</v>
      </c>
      <c r="V640" s="90">
        <v>2.574145864707E-2</v>
      </c>
      <c r="W640" s="91">
        <v>4.1447053708865728E-2</v>
      </c>
      <c r="X640" s="89">
        <v>7.7898019499999995E-4</v>
      </c>
      <c r="Y640" s="90">
        <v>1.21780888749E-3</v>
      </c>
      <c r="Z640" s="91">
        <v>1.8586257098182864E-3</v>
      </c>
      <c r="AA640" s="89">
        <v>0.11286571360920002</v>
      </c>
      <c r="AB640" s="90">
        <v>0.16565551330202999</v>
      </c>
      <c r="AC640" s="91">
        <v>9.6582074482199257E-2</v>
      </c>
      <c r="AD640" s="89">
        <v>1.0822846695000001E-2</v>
      </c>
      <c r="AE640" s="90">
        <v>1.5383136064080002E-2</v>
      </c>
      <c r="AF640" s="91">
        <v>1.601419576719865E-2</v>
      </c>
      <c r="AG640" s="89">
        <v>1.6803212312999999E-2</v>
      </c>
      <c r="AH640" s="90">
        <v>2.8893839800080003E-2</v>
      </c>
      <c r="AI640" s="91">
        <v>4.0561636322382695E-2</v>
      </c>
      <c r="AJ640" s="94">
        <v>0</v>
      </c>
      <c r="AK640" s="95">
        <v>0</v>
      </c>
      <c r="AL640" s="95">
        <v>0</v>
      </c>
    </row>
    <row r="641" spans="1:38" ht="13" x14ac:dyDescent="0.3">
      <c r="A641" s="71">
        <v>1990</v>
      </c>
      <c r="B641" s="718">
        <v>36</v>
      </c>
      <c r="C641" s="89">
        <v>17.699941111859999</v>
      </c>
      <c r="D641" s="90">
        <v>30.087770019801997</v>
      </c>
      <c r="E641" s="91">
        <v>50.542876865922722</v>
      </c>
      <c r="F641" s="89">
        <v>4.6785793277399996</v>
      </c>
      <c r="G641" s="90">
        <v>6.1266326290080002</v>
      </c>
      <c r="H641" s="91">
        <v>2.9765121766176796</v>
      </c>
      <c r="I641" s="89">
        <v>2.1452828166</v>
      </c>
      <c r="J641" s="90">
        <v>2.9401418481050001</v>
      </c>
      <c r="K641" s="91">
        <v>4.8855843268386172</v>
      </c>
      <c r="L641" s="89">
        <v>1.20012E-2</v>
      </c>
      <c r="M641" s="90">
        <v>1.95608585E-2</v>
      </c>
      <c r="N641" s="91">
        <v>0.1171503579432371</v>
      </c>
      <c r="O641" s="89">
        <v>3.0667412929078017E-2</v>
      </c>
      <c r="P641" s="90">
        <v>3.5319297918439713E-2</v>
      </c>
      <c r="Q641" s="91">
        <v>9.2248582086452674E-2</v>
      </c>
      <c r="R641" s="89">
        <v>3.1157852398176294E-2</v>
      </c>
      <c r="S641" s="90">
        <v>5.0973487470618035E-2</v>
      </c>
      <c r="T641" s="91">
        <v>0.11856044344496905</v>
      </c>
      <c r="U641" s="89">
        <v>1.6609526497800002E-2</v>
      </c>
      <c r="V641" s="90">
        <v>2.574145864707E-2</v>
      </c>
      <c r="W641" s="91">
        <v>4.1447053708865728E-2</v>
      </c>
      <c r="X641" s="89">
        <v>7.7898019499999995E-4</v>
      </c>
      <c r="Y641" s="90">
        <v>1.21780888749E-3</v>
      </c>
      <c r="Z641" s="91">
        <v>1.8586257098182864E-3</v>
      </c>
      <c r="AA641" s="89">
        <v>0.11286571360920002</v>
      </c>
      <c r="AB641" s="90">
        <v>0.16565551330202999</v>
      </c>
      <c r="AC641" s="91">
        <v>9.6582074482199257E-2</v>
      </c>
      <c r="AD641" s="89">
        <v>1.0822846695000001E-2</v>
      </c>
      <c r="AE641" s="90">
        <v>1.5383136064080002E-2</v>
      </c>
      <c r="AF641" s="91">
        <v>1.601419576719865E-2</v>
      </c>
      <c r="AG641" s="89">
        <v>1.6803212312999999E-2</v>
      </c>
      <c r="AH641" s="90">
        <v>2.8893839800080003E-2</v>
      </c>
      <c r="AI641" s="91">
        <v>4.0561636322382695E-2</v>
      </c>
      <c r="AJ641" s="94">
        <v>0</v>
      </c>
      <c r="AK641" s="95">
        <v>0</v>
      </c>
      <c r="AL641" s="95">
        <v>0</v>
      </c>
    </row>
    <row r="642" spans="1:38" ht="13" x14ac:dyDescent="0.3">
      <c r="A642" s="71">
        <v>1990</v>
      </c>
      <c r="B642" s="718">
        <v>37</v>
      </c>
      <c r="C642" s="89">
        <v>17.699941111859999</v>
      </c>
      <c r="D642" s="90">
        <v>30.087770019801997</v>
      </c>
      <c r="E642" s="91">
        <v>50.542876865922722</v>
      </c>
      <c r="F642" s="89">
        <v>4.6785793277399996</v>
      </c>
      <c r="G642" s="90">
        <v>6.1266326290080002</v>
      </c>
      <c r="H642" s="91">
        <v>2.9765121766176796</v>
      </c>
      <c r="I642" s="89">
        <v>2.1452828166</v>
      </c>
      <c r="J642" s="90">
        <v>2.9401418481050001</v>
      </c>
      <c r="K642" s="91">
        <v>4.8855843268386172</v>
      </c>
      <c r="L642" s="89">
        <v>1.20012E-2</v>
      </c>
      <c r="M642" s="90">
        <v>1.95608585E-2</v>
      </c>
      <c r="N642" s="91">
        <v>0.1171503579432371</v>
      </c>
      <c r="O642" s="89">
        <v>3.0667412929078017E-2</v>
      </c>
      <c r="P642" s="90">
        <v>3.5319297918439713E-2</v>
      </c>
      <c r="Q642" s="91">
        <v>9.2248582086452674E-2</v>
      </c>
      <c r="R642" s="89">
        <v>3.1157852398176294E-2</v>
      </c>
      <c r="S642" s="90">
        <v>5.0973487470618035E-2</v>
      </c>
      <c r="T642" s="91">
        <v>0.11856044344496905</v>
      </c>
      <c r="U642" s="89">
        <v>1.6609526497800002E-2</v>
      </c>
      <c r="V642" s="90">
        <v>2.574145864707E-2</v>
      </c>
      <c r="W642" s="91">
        <v>4.1447053708865728E-2</v>
      </c>
      <c r="X642" s="89">
        <v>7.7898019499999995E-4</v>
      </c>
      <c r="Y642" s="90">
        <v>1.21780888749E-3</v>
      </c>
      <c r="Z642" s="91">
        <v>1.8586257098182864E-3</v>
      </c>
      <c r="AA642" s="89">
        <v>0.11286571360920002</v>
      </c>
      <c r="AB642" s="90">
        <v>0.16565551330202999</v>
      </c>
      <c r="AC642" s="91">
        <v>9.6582074482199257E-2</v>
      </c>
      <c r="AD642" s="89">
        <v>1.0822846695000001E-2</v>
      </c>
      <c r="AE642" s="90">
        <v>1.5383136064080002E-2</v>
      </c>
      <c r="AF642" s="91">
        <v>1.601419576719865E-2</v>
      </c>
      <c r="AG642" s="89">
        <v>1.6803212312999999E-2</v>
      </c>
      <c r="AH642" s="90">
        <v>2.8893839800080003E-2</v>
      </c>
      <c r="AI642" s="91">
        <v>4.0561636322382695E-2</v>
      </c>
      <c r="AJ642" s="94">
        <v>0</v>
      </c>
      <c r="AK642" s="95">
        <v>0</v>
      </c>
      <c r="AL642" s="95">
        <v>0</v>
      </c>
    </row>
    <row r="643" spans="1:38" ht="13" x14ac:dyDescent="0.3">
      <c r="A643" s="71">
        <v>1990</v>
      </c>
      <c r="B643" s="718">
        <v>38</v>
      </c>
      <c r="C643" s="89">
        <v>17.699941111859999</v>
      </c>
      <c r="D643" s="90">
        <v>30.087770019801997</v>
      </c>
      <c r="E643" s="91">
        <v>50.542876865922722</v>
      </c>
      <c r="F643" s="89">
        <v>4.6785793277399996</v>
      </c>
      <c r="G643" s="90">
        <v>6.1266326290080002</v>
      </c>
      <c r="H643" s="91">
        <v>2.9765121766176796</v>
      </c>
      <c r="I643" s="89">
        <v>2.1452828166</v>
      </c>
      <c r="J643" s="90">
        <v>2.9401418481050001</v>
      </c>
      <c r="K643" s="91">
        <v>4.8855843268386172</v>
      </c>
      <c r="L643" s="89">
        <v>1.20012E-2</v>
      </c>
      <c r="M643" s="90">
        <v>1.95608585E-2</v>
      </c>
      <c r="N643" s="91">
        <v>0.1171503579432371</v>
      </c>
      <c r="O643" s="89">
        <v>3.0667412929078017E-2</v>
      </c>
      <c r="P643" s="90">
        <v>3.5319297918439713E-2</v>
      </c>
      <c r="Q643" s="91">
        <v>9.2248582086452674E-2</v>
      </c>
      <c r="R643" s="89">
        <v>3.1157852398176294E-2</v>
      </c>
      <c r="S643" s="90">
        <v>5.0973487470618035E-2</v>
      </c>
      <c r="T643" s="91">
        <v>0.11856044344496905</v>
      </c>
      <c r="U643" s="89">
        <v>1.6609526497800002E-2</v>
      </c>
      <c r="V643" s="90">
        <v>2.574145864707E-2</v>
      </c>
      <c r="W643" s="91">
        <v>4.1447053708865728E-2</v>
      </c>
      <c r="X643" s="89">
        <v>7.7898019499999995E-4</v>
      </c>
      <c r="Y643" s="90">
        <v>1.21780888749E-3</v>
      </c>
      <c r="Z643" s="91">
        <v>1.8586257098182864E-3</v>
      </c>
      <c r="AA643" s="89">
        <v>0.11286571360920002</v>
      </c>
      <c r="AB643" s="90">
        <v>0.16565551330202999</v>
      </c>
      <c r="AC643" s="91">
        <v>9.6582074482199257E-2</v>
      </c>
      <c r="AD643" s="89">
        <v>1.0822846695000001E-2</v>
      </c>
      <c r="AE643" s="90">
        <v>1.5383136064080002E-2</v>
      </c>
      <c r="AF643" s="91">
        <v>1.601419576719865E-2</v>
      </c>
      <c r="AG643" s="89">
        <v>1.6803212312999999E-2</v>
      </c>
      <c r="AH643" s="90">
        <v>2.8893839800080003E-2</v>
      </c>
      <c r="AI643" s="91">
        <v>4.0561636322382695E-2</v>
      </c>
      <c r="AJ643" s="94">
        <v>0</v>
      </c>
      <c r="AK643" s="95">
        <v>0</v>
      </c>
      <c r="AL643" s="95">
        <v>0</v>
      </c>
    </row>
    <row r="644" spans="1:38" ht="13.5" thickBot="1" x14ac:dyDescent="0.35">
      <c r="A644" s="73">
        <v>1990</v>
      </c>
      <c r="B644" s="719">
        <v>39</v>
      </c>
      <c r="C644" s="96">
        <v>17.699941111859999</v>
      </c>
      <c r="D644" s="97">
        <v>30.087770019801997</v>
      </c>
      <c r="E644" s="98">
        <v>50.542876865922722</v>
      </c>
      <c r="F644" s="96">
        <v>4.6785793277399996</v>
      </c>
      <c r="G644" s="97">
        <v>6.1266326290080002</v>
      </c>
      <c r="H644" s="98">
        <v>2.9765121766176796</v>
      </c>
      <c r="I644" s="96">
        <v>2.1452828166</v>
      </c>
      <c r="J644" s="97">
        <v>2.9401418481050001</v>
      </c>
      <c r="K644" s="98">
        <v>4.8855843268386172</v>
      </c>
      <c r="L644" s="96">
        <v>1.20012E-2</v>
      </c>
      <c r="M644" s="97">
        <v>1.95608585E-2</v>
      </c>
      <c r="N644" s="98">
        <v>0.1171503579432371</v>
      </c>
      <c r="O644" s="96">
        <v>3.0667412929078017E-2</v>
      </c>
      <c r="P644" s="97">
        <v>3.5319297918439713E-2</v>
      </c>
      <c r="Q644" s="98">
        <v>9.2248582086452674E-2</v>
      </c>
      <c r="R644" s="96">
        <v>3.1157852398176294E-2</v>
      </c>
      <c r="S644" s="97">
        <v>5.0973487470618035E-2</v>
      </c>
      <c r="T644" s="98">
        <v>0.11856044344496905</v>
      </c>
      <c r="U644" s="96">
        <v>1.6609526497800002E-2</v>
      </c>
      <c r="V644" s="97">
        <v>2.574145864707E-2</v>
      </c>
      <c r="W644" s="98">
        <v>4.1447053708865728E-2</v>
      </c>
      <c r="X644" s="96">
        <v>7.7898019499999995E-4</v>
      </c>
      <c r="Y644" s="97">
        <v>1.21780888749E-3</v>
      </c>
      <c r="Z644" s="98">
        <v>1.8586257098182864E-3</v>
      </c>
      <c r="AA644" s="96">
        <v>0.11286571360920002</v>
      </c>
      <c r="AB644" s="97">
        <v>0.16565551330202999</v>
      </c>
      <c r="AC644" s="98">
        <v>9.6582074482199257E-2</v>
      </c>
      <c r="AD644" s="96">
        <v>1.0822846695000001E-2</v>
      </c>
      <c r="AE644" s="97">
        <v>1.5383136064080002E-2</v>
      </c>
      <c r="AF644" s="98">
        <v>1.601419576719865E-2</v>
      </c>
      <c r="AG644" s="96">
        <v>1.6803212312999999E-2</v>
      </c>
      <c r="AH644" s="97">
        <v>2.8893839800080003E-2</v>
      </c>
      <c r="AI644" s="98">
        <v>4.0561636322382695E-2</v>
      </c>
      <c r="AJ644" s="99">
        <v>0</v>
      </c>
      <c r="AK644" s="100">
        <v>0</v>
      </c>
      <c r="AL644" s="100">
        <v>0</v>
      </c>
    </row>
    <row r="645" spans="1:38" x14ac:dyDescent="0.25">
      <c r="A645" s="69">
        <v>1991</v>
      </c>
      <c r="B645" s="70">
        <v>0</v>
      </c>
      <c r="C645" s="84">
        <v>8.4581786099999992</v>
      </c>
      <c r="D645" s="85">
        <v>10.181312828499999</v>
      </c>
      <c r="E645" s="101">
        <v>18.242603478686789</v>
      </c>
      <c r="F645" s="84">
        <v>1.0748584800000001</v>
      </c>
      <c r="G645" s="85">
        <v>1.0115042944999999</v>
      </c>
      <c r="H645" s="101">
        <v>0.70634138508205579</v>
      </c>
      <c r="I645" s="84">
        <v>0.75779333999999998</v>
      </c>
      <c r="J645" s="85">
        <v>1.4352202005000001</v>
      </c>
      <c r="K645" s="101">
        <v>2.8214082385884294</v>
      </c>
      <c r="L645" s="84">
        <v>1.7931829999999999E-2</v>
      </c>
      <c r="M645" s="85">
        <v>2.7282836000000001E-2</v>
      </c>
      <c r="N645" s="101">
        <v>1.8167224105724956E-2</v>
      </c>
      <c r="O645" s="84">
        <v>4.1330745187436679E-2</v>
      </c>
      <c r="P645" s="85">
        <v>4.7600131965552177E-2</v>
      </c>
      <c r="Q645" s="101">
        <v>3.3666178153494035E-2</v>
      </c>
      <c r="R645" s="84">
        <v>3.4852183890577509E-2</v>
      </c>
      <c r="S645" s="85">
        <v>5.7017323792637624E-2</v>
      </c>
      <c r="T645" s="101">
        <v>3.2196814655215102E-2</v>
      </c>
      <c r="U645" s="84">
        <v>2.6888862000000002E-3</v>
      </c>
      <c r="V645" s="85">
        <v>3.53410567E-3</v>
      </c>
      <c r="W645" s="101">
        <v>4.9225554878273873E-3</v>
      </c>
      <c r="X645" s="84">
        <v>2.038032E-4</v>
      </c>
      <c r="Y645" s="85">
        <v>2.5034202E-4</v>
      </c>
      <c r="Z645" s="101">
        <v>4.4107505611583868E-4</v>
      </c>
      <c r="AA645" s="84">
        <v>2.5231156899999999E-2</v>
      </c>
      <c r="AB645" s="85">
        <v>2.8100370539999999E-2</v>
      </c>
      <c r="AC645" s="101">
        <v>3.6511595742669378E-2</v>
      </c>
      <c r="AD645" s="84">
        <v>2.190413E-3</v>
      </c>
      <c r="AE645" s="85">
        <v>2.2840031999999998E-3</v>
      </c>
      <c r="AF645" s="101">
        <v>4.004721230559791E-3</v>
      </c>
      <c r="AG645" s="84">
        <v>4.6178744999999998E-3</v>
      </c>
      <c r="AH645" s="85">
        <v>6.54046709E-3</v>
      </c>
      <c r="AI645" s="101">
        <v>7.5375115270440978E-3</v>
      </c>
      <c r="AJ645" s="87">
        <v>0</v>
      </c>
      <c r="AK645" s="88">
        <v>0</v>
      </c>
      <c r="AL645" s="88">
        <v>0</v>
      </c>
    </row>
    <row r="646" spans="1:38" x14ac:dyDescent="0.25">
      <c r="A646" s="71">
        <v>1991</v>
      </c>
      <c r="B646" s="718">
        <v>1</v>
      </c>
      <c r="C646" s="89">
        <v>10.570540619999999</v>
      </c>
      <c r="D646" s="90">
        <v>12.9700117185</v>
      </c>
      <c r="E646" s="102">
        <v>18.285127460093818</v>
      </c>
      <c r="F646" s="89">
        <v>1.0980106199999999</v>
      </c>
      <c r="G646" s="90">
        <v>1.0633856205000001</v>
      </c>
      <c r="H646" s="102">
        <v>0.7080888236911288</v>
      </c>
      <c r="I646" s="89">
        <v>0.79042288000000005</v>
      </c>
      <c r="J646" s="90">
        <v>1.5105949814999999</v>
      </c>
      <c r="K646" s="102">
        <v>2.8302892411897105</v>
      </c>
      <c r="L646" s="89">
        <v>1.7931829999999999E-2</v>
      </c>
      <c r="M646" s="90">
        <v>2.73303165E-2</v>
      </c>
      <c r="N646" s="102">
        <v>1.822711105577474E-2</v>
      </c>
      <c r="O646" s="89">
        <v>4.1330745187436679E-2</v>
      </c>
      <c r="P646" s="90">
        <v>4.7600131965552177E-2</v>
      </c>
      <c r="Q646" s="102">
        <v>3.3422944122751243E-2</v>
      </c>
      <c r="R646" s="89">
        <v>3.4852183890577509E-2</v>
      </c>
      <c r="S646" s="90">
        <v>5.7017323792637624E-2</v>
      </c>
      <c r="T646" s="102">
        <v>3.2307659925428271E-2</v>
      </c>
      <c r="U646" s="89">
        <v>3.1696657000000001E-3</v>
      </c>
      <c r="V646" s="90">
        <v>4.4678757500000001E-3</v>
      </c>
      <c r="W646" s="102">
        <v>4.9252010343820325E-3</v>
      </c>
      <c r="X646" s="89">
        <v>2.3885439999999999E-4</v>
      </c>
      <c r="Y646" s="90">
        <v>3.09076335E-4</v>
      </c>
      <c r="Z646" s="102">
        <v>4.4216754669324209E-4</v>
      </c>
      <c r="AA646" s="89">
        <v>2.81824398E-2</v>
      </c>
      <c r="AB646" s="90">
        <v>3.3642665170000002E-2</v>
      </c>
      <c r="AC646" s="102">
        <v>3.6570175260743312E-2</v>
      </c>
      <c r="AD646" s="89">
        <v>2.5809455E-3</v>
      </c>
      <c r="AE646" s="90">
        <v>2.9202461349999999E-3</v>
      </c>
      <c r="AF646" s="102">
        <v>4.0119266568154092E-3</v>
      </c>
      <c r="AG646" s="89">
        <v>5.4451228000000004E-3</v>
      </c>
      <c r="AH646" s="90">
        <v>8.2026697950000008E-3</v>
      </c>
      <c r="AI646" s="102">
        <v>7.5539301448478476E-3</v>
      </c>
      <c r="AJ646" s="92">
        <v>0</v>
      </c>
      <c r="AK646" s="93">
        <v>0</v>
      </c>
      <c r="AL646" s="93">
        <v>0</v>
      </c>
    </row>
    <row r="647" spans="1:38" x14ac:dyDescent="0.25">
      <c r="A647" s="71">
        <v>1991</v>
      </c>
      <c r="B647" s="718">
        <v>2</v>
      </c>
      <c r="C647" s="89">
        <v>8.2960478999999996</v>
      </c>
      <c r="D647" s="90">
        <v>10.9593588365</v>
      </c>
      <c r="E647" s="102">
        <v>18.304688855796808</v>
      </c>
      <c r="F647" s="89">
        <v>0.60659940000000001</v>
      </c>
      <c r="G647" s="90">
        <v>0.74110232899999995</v>
      </c>
      <c r="H647" s="102">
        <v>0.71103027401901642</v>
      </c>
      <c r="I647" s="89">
        <v>0.90209881999999997</v>
      </c>
      <c r="J647" s="90">
        <v>1.642228121</v>
      </c>
      <c r="K647" s="102">
        <v>2.8306805466439795</v>
      </c>
      <c r="L647" s="89">
        <v>1.7931829999999999E-2</v>
      </c>
      <c r="M647" s="90">
        <v>2.7361919500000002E-2</v>
      </c>
      <c r="N647" s="102">
        <v>1.8222886163604332E-2</v>
      </c>
      <c r="O647" s="89">
        <v>4.1330745187436679E-2</v>
      </c>
      <c r="P647" s="90">
        <v>4.7600131965552177E-2</v>
      </c>
      <c r="Q647" s="102">
        <v>3.3719083562828836E-2</v>
      </c>
      <c r="R647" s="89">
        <v>3.4852183890577509E-2</v>
      </c>
      <c r="S647" s="90">
        <v>5.7017323792637624E-2</v>
      </c>
      <c r="T647" s="102">
        <v>3.2556821486503081E-2</v>
      </c>
      <c r="U647" s="89">
        <v>3.3563372000000001E-3</v>
      </c>
      <c r="V647" s="90">
        <v>4.5540416650000004E-3</v>
      </c>
      <c r="W647" s="102">
        <v>4.9352441761380686E-3</v>
      </c>
      <c r="X647" s="89">
        <v>2.2697130000000001E-4</v>
      </c>
      <c r="Y647" s="90">
        <v>2.9884708500000002E-4</v>
      </c>
      <c r="Z647" s="102">
        <v>4.4400322755460119E-4</v>
      </c>
      <c r="AA647" s="89">
        <v>2.5237991899999999E-2</v>
      </c>
      <c r="AB647" s="90">
        <v>3.2999518945E-2</v>
      </c>
      <c r="AC647" s="102">
        <v>3.6685535828533393E-2</v>
      </c>
      <c r="AD647" s="89">
        <v>2.6972797000000001E-3</v>
      </c>
      <c r="AE647" s="90">
        <v>3.1933802699999998E-3</v>
      </c>
      <c r="AF647" s="102">
        <v>4.025445233586878E-3</v>
      </c>
      <c r="AG647" s="89">
        <v>5.8034955000000003E-3</v>
      </c>
      <c r="AH647" s="90">
        <v>8.6953422249999995E-3</v>
      </c>
      <c r="AI647" s="102">
        <v>7.5826002771487095E-3</v>
      </c>
      <c r="AJ647" s="92">
        <v>0</v>
      </c>
      <c r="AK647" s="93">
        <v>0</v>
      </c>
      <c r="AL647" s="93">
        <v>0</v>
      </c>
    </row>
    <row r="648" spans="1:38" x14ac:dyDescent="0.25">
      <c r="A648" s="71">
        <v>1991</v>
      </c>
      <c r="B648" s="718">
        <v>3</v>
      </c>
      <c r="C648" s="89">
        <v>9.6411353900000005</v>
      </c>
      <c r="D648" s="90">
        <v>12.711158710499999</v>
      </c>
      <c r="E648" s="102">
        <v>18.332132165969991</v>
      </c>
      <c r="F648" s="89">
        <v>0.68468927000000002</v>
      </c>
      <c r="G648" s="90">
        <v>0.84848436100000002</v>
      </c>
      <c r="H648" s="102">
        <v>0.71396122221958813</v>
      </c>
      <c r="I648" s="89">
        <v>1.02988335</v>
      </c>
      <c r="J648" s="90">
        <v>1.760715619</v>
      </c>
      <c r="K648" s="102">
        <v>2.8359134525631333</v>
      </c>
      <c r="L648" s="89">
        <v>1.7931829999999999E-2</v>
      </c>
      <c r="M648" s="90">
        <v>2.7349815E-2</v>
      </c>
      <c r="N648" s="102">
        <v>1.8253631746080124E-2</v>
      </c>
      <c r="O648" s="89">
        <v>4.1330745187436679E-2</v>
      </c>
      <c r="P648" s="90">
        <v>4.7600131965552177E-2</v>
      </c>
      <c r="Q648" s="102">
        <v>3.3778118522147509E-2</v>
      </c>
      <c r="R648" s="89">
        <v>3.4852183890577509E-2</v>
      </c>
      <c r="S648" s="90">
        <v>5.7017323792637624E-2</v>
      </c>
      <c r="T648" s="102">
        <v>3.2784165088496076E-2</v>
      </c>
      <c r="U648" s="89">
        <v>3.9306699999999998E-3</v>
      </c>
      <c r="V648" s="90">
        <v>5.3371898950000003E-3</v>
      </c>
      <c r="W648" s="102">
        <v>4.9363825345024532E-3</v>
      </c>
      <c r="X648" s="89">
        <v>2.6447839999999999E-4</v>
      </c>
      <c r="Y648" s="90">
        <v>3.5155636000000002E-4</v>
      </c>
      <c r="Z648" s="102">
        <v>4.4583381578381292E-4</v>
      </c>
      <c r="AA648" s="89">
        <v>2.9279039199999999E-2</v>
      </c>
      <c r="AB648" s="90">
        <v>3.8461411869999997E-2</v>
      </c>
      <c r="AC648" s="102">
        <v>3.6772661432144811E-2</v>
      </c>
      <c r="AD648" s="89">
        <v>3.1905011000000001E-3</v>
      </c>
      <c r="AE648" s="90">
        <v>3.8026039649999999E-3</v>
      </c>
      <c r="AF648" s="102">
        <v>4.0366054626212828E-3</v>
      </c>
      <c r="AG648" s="89">
        <v>6.7595281000000004E-3</v>
      </c>
      <c r="AH648" s="90">
        <v>1.0113936265E-2</v>
      </c>
      <c r="AI648" s="102">
        <v>7.6093800840578872E-3</v>
      </c>
      <c r="AJ648" s="92">
        <v>0</v>
      </c>
      <c r="AK648" s="93">
        <v>0</v>
      </c>
      <c r="AL648" s="93">
        <v>0</v>
      </c>
    </row>
    <row r="649" spans="1:38" x14ac:dyDescent="0.25">
      <c r="A649" s="71">
        <v>1991</v>
      </c>
      <c r="B649" s="718">
        <v>4</v>
      </c>
      <c r="C649" s="89">
        <v>10.772090929999999</v>
      </c>
      <c r="D649" s="90">
        <v>14.146196354500001</v>
      </c>
      <c r="E649" s="102">
        <v>17.769565892295621</v>
      </c>
      <c r="F649" s="89">
        <v>0.76512055000000001</v>
      </c>
      <c r="G649" s="90">
        <v>0.95001571149999997</v>
      </c>
      <c r="H649" s="102">
        <v>0.80562301452342755</v>
      </c>
      <c r="I649" s="89">
        <v>1.1389048900000001</v>
      </c>
      <c r="J649" s="90">
        <v>1.8506626305</v>
      </c>
      <c r="K649" s="102">
        <v>2.7359757233630639</v>
      </c>
      <c r="L649" s="89">
        <v>1.7931829999999999E-2</v>
      </c>
      <c r="M649" s="90">
        <v>2.7420437999999998E-2</v>
      </c>
      <c r="N649" s="102">
        <v>2.5519609823343829E-2</v>
      </c>
      <c r="O649" s="89">
        <v>4.1330745187436679E-2</v>
      </c>
      <c r="P649" s="90">
        <v>4.7600131965552177E-2</v>
      </c>
      <c r="Q649" s="102">
        <v>3.786007494513139E-2</v>
      </c>
      <c r="R649" s="89">
        <v>3.4852183890577509E-2</v>
      </c>
      <c r="S649" s="90">
        <v>5.7017323792637624E-2</v>
      </c>
      <c r="T649" s="102">
        <v>4.0372440272046013E-2</v>
      </c>
      <c r="U649" s="89">
        <v>4.4453536999999998E-3</v>
      </c>
      <c r="V649" s="90">
        <v>6.0875875599999997E-3</v>
      </c>
      <c r="W649" s="102">
        <v>6.6344646350240278E-3</v>
      </c>
      <c r="X649" s="89">
        <v>2.9759159999999998E-4</v>
      </c>
      <c r="Y649" s="90">
        <v>4.0584144999999998E-4</v>
      </c>
      <c r="Z649" s="102">
        <v>5.0306176194655908E-4</v>
      </c>
      <c r="AA649" s="89">
        <v>3.3025208399999999E-2</v>
      </c>
      <c r="AB649" s="90">
        <v>4.3799894540000002E-2</v>
      </c>
      <c r="AC649" s="102">
        <v>3.6372015035508687E-2</v>
      </c>
      <c r="AD649" s="89">
        <v>3.6449824999999999E-3</v>
      </c>
      <c r="AE649" s="90">
        <v>4.40259512E-3</v>
      </c>
      <c r="AF649" s="102">
        <v>4.5937599927487454E-3</v>
      </c>
      <c r="AG649" s="89">
        <v>7.6051783999999999E-3</v>
      </c>
      <c r="AH649" s="90">
        <v>1.1452129225E-2</v>
      </c>
      <c r="AI649" s="102">
        <v>9.5795518476368708E-3</v>
      </c>
      <c r="AJ649" s="92">
        <v>0</v>
      </c>
      <c r="AK649" s="93">
        <v>0</v>
      </c>
      <c r="AL649" s="93">
        <v>0</v>
      </c>
    </row>
    <row r="650" spans="1:38" x14ac:dyDescent="0.25">
      <c r="A650" s="71">
        <v>1991</v>
      </c>
      <c r="B650" s="718">
        <v>5</v>
      </c>
      <c r="C650" s="89">
        <v>11.77599414</v>
      </c>
      <c r="D650" s="90">
        <v>15.635058448000001</v>
      </c>
      <c r="E650" s="102">
        <v>17.880214859529534</v>
      </c>
      <c r="F650" s="89">
        <v>0.85657570999999999</v>
      </c>
      <c r="G650" s="90">
        <v>1.0882216419999999</v>
      </c>
      <c r="H650" s="102">
        <v>0.81176298738564123</v>
      </c>
      <c r="I650" s="89">
        <v>1.2400652299999999</v>
      </c>
      <c r="J650" s="90">
        <v>1.9498466645000001</v>
      </c>
      <c r="K650" s="102">
        <v>2.748440732290991</v>
      </c>
      <c r="L650" s="89">
        <v>1.7928860000000001E-2</v>
      </c>
      <c r="M650" s="90">
        <v>2.7466369500000001E-2</v>
      </c>
      <c r="N650" s="102">
        <v>2.5637564899917951E-2</v>
      </c>
      <c r="O650" s="89">
        <v>4.1330745187436679E-2</v>
      </c>
      <c r="P650" s="90">
        <v>4.7600131965552177E-2</v>
      </c>
      <c r="Q650" s="102">
        <v>3.7824422734895335E-2</v>
      </c>
      <c r="R650" s="89">
        <v>3.4852183890577509E-2</v>
      </c>
      <c r="S650" s="90">
        <v>5.7017323792637624E-2</v>
      </c>
      <c r="T650" s="102">
        <v>4.0786459904541633E-2</v>
      </c>
      <c r="U650" s="89">
        <v>4.9161478999999999E-3</v>
      </c>
      <c r="V650" s="90">
        <v>6.8660367749999998E-3</v>
      </c>
      <c r="W650" s="102">
        <v>6.6692500962404772E-3</v>
      </c>
      <c r="X650" s="89">
        <v>3.2816090000000001E-4</v>
      </c>
      <c r="Y650" s="90">
        <v>4.5760344500000001E-4</v>
      </c>
      <c r="Z650" s="102">
        <v>5.0689710851964376E-4</v>
      </c>
      <c r="AA650" s="89">
        <v>3.6617217799999997E-2</v>
      </c>
      <c r="AB650" s="90">
        <v>4.9470545174999998E-2</v>
      </c>
      <c r="AC650" s="102">
        <v>3.6534501118827278E-2</v>
      </c>
      <c r="AD650" s="89">
        <v>4.0696378000000004E-3</v>
      </c>
      <c r="AE650" s="90">
        <v>5.0373611349999996E-3</v>
      </c>
      <c r="AF650" s="102">
        <v>4.6143154432699215E-3</v>
      </c>
      <c r="AG650" s="89">
        <v>8.3655421999999993E-3</v>
      </c>
      <c r="AH650" s="90">
        <v>1.2825982499999999E-2</v>
      </c>
      <c r="AI650" s="102">
        <v>9.6560504025848311E-3</v>
      </c>
      <c r="AJ650" s="92">
        <v>0</v>
      </c>
      <c r="AK650" s="93">
        <v>0</v>
      </c>
      <c r="AL650" s="93">
        <v>0</v>
      </c>
    </row>
    <row r="651" spans="1:38" x14ac:dyDescent="0.25">
      <c r="A651" s="71">
        <v>1991</v>
      </c>
      <c r="B651" s="718">
        <v>6</v>
      </c>
      <c r="C651" s="89">
        <v>12.755955399999999</v>
      </c>
      <c r="D651" s="90">
        <v>16.9949818865</v>
      </c>
      <c r="E651" s="102">
        <v>36.373835989623615</v>
      </c>
      <c r="F651" s="89">
        <v>0.96268772999999996</v>
      </c>
      <c r="G651" s="90">
        <v>1.2279589849999999</v>
      </c>
      <c r="H651" s="102">
        <v>1.9040988493784632</v>
      </c>
      <c r="I651" s="89">
        <v>1.34627264</v>
      </c>
      <c r="J651" s="90">
        <v>2.0596127434999998</v>
      </c>
      <c r="K651" s="102">
        <v>3.6592151738973802</v>
      </c>
      <c r="L651" s="89">
        <v>1.797909E-2</v>
      </c>
      <c r="M651" s="90">
        <v>2.7548029500000001E-2</v>
      </c>
      <c r="N651" s="102">
        <v>2.7981416666396558E-2</v>
      </c>
      <c r="O651" s="89">
        <v>4.1330745187436679E-2</v>
      </c>
      <c r="P651" s="90">
        <v>4.7600131965552177E-2</v>
      </c>
      <c r="Q651" s="102">
        <v>8.896996543357813E-2</v>
      </c>
      <c r="R651" s="89">
        <v>3.4852183890577509E-2</v>
      </c>
      <c r="S651" s="90">
        <v>5.7017323792637624E-2</v>
      </c>
      <c r="T651" s="102">
        <v>4.1494762095988E-2</v>
      </c>
      <c r="U651" s="89">
        <v>5.3740148999999997E-3</v>
      </c>
      <c r="V651" s="90">
        <v>7.6204761649999999E-3</v>
      </c>
      <c r="W651" s="102">
        <v>1.5560469971631512E-2</v>
      </c>
      <c r="X651" s="89">
        <v>3.5833650000000001E-4</v>
      </c>
      <c r="Y651" s="90">
        <v>5.0854296000000002E-4</v>
      </c>
      <c r="Z651" s="102">
        <v>1.1889920872979699E-3</v>
      </c>
      <c r="AA651" s="89">
        <v>4.0313934099999997E-2</v>
      </c>
      <c r="AB651" s="90">
        <v>5.514985419E-2</v>
      </c>
      <c r="AC651" s="102">
        <v>8.5746151015364439E-2</v>
      </c>
      <c r="AD651" s="89">
        <v>4.4904497000000003E-3</v>
      </c>
      <c r="AE651" s="90">
        <v>5.6630485699999998E-3</v>
      </c>
      <c r="AF651" s="102">
        <v>1.0819891807228603E-2</v>
      </c>
      <c r="AG651" s="89">
        <v>9.0990797000000002E-3</v>
      </c>
      <c r="AH651" s="90">
        <v>1.414523617E-2</v>
      </c>
      <c r="AI651" s="102">
        <v>2.2685964521964593E-2</v>
      </c>
      <c r="AJ651" s="92">
        <v>0</v>
      </c>
      <c r="AK651" s="93">
        <v>0</v>
      </c>
      <c r="AL651" s="93">
        <v>0</v>
      </c>
    </row>
    <row r="652" spans="1:38" x14ac:dyDescent="0.25">
      <c r="A652" s="71">
        <v>1991</v>
      </c>
      <c r="B652" s="718">
        <v>7</v>
      </c>
      <c r="C652" s="89">
        <v>13.657456720000001</v>
      </c>
      <c r="D652" s="90">
        <v>18.261995066499999</v>
      </c>
      <c r="E652" s="102">
        <v>36.567294100104959</v>
      </c>
      <c r="F652" s="89">
        <v>1.0638563299999999</v>
      </c>
      <c r="G652" s="90">
        <v>1.3632648304999999</v>
      </c>
      <c r="H652" s="102">
        <v>1.9154906208436655</v>
      </c>
      <c r="I652" s="89">
        <v>1.4474252400000001</v>
      </c>
      <c r="J652" s="90">
        <v>2.1662285505000001</v>
      </c>
      <c r="K652" s="102">
        <v>3.6761525358552478</v>
      </c>
      <c r="L652" s="89">
        <v>1.797909E-2</v>
      </c>
      <c r="M652" s="90">
        <v>2.7561379E-2</v>
      </c>
      <c r="N652" s="102">
        <v>2.8133766223716963E-2</v>
      </c>
      <c r="O652" s="89">
        <v>4.1330745187436679E-2</v>
      </c>
      <c r="P652" s="90">
        <v>4.7600131965552177E-2</v>
      </c>
      <c r="Q652" s="102">
        <v>8.8699970833416825E-2</v>
      </c>
      <c r="R652" s="89">
        <v>3.4852183890577509E-2</v>
      </c>
      <c r="S652" s="90">
        <v>5.7017323792637624E-2</v>
      </c>
      <c r="T652" s="102">
        <v>4.2018508643634447E-2</v>
      </c>
      <c r="U652" s="89">
        <v>5.8069161000000001E-3</v>
      </c>
      <c r="V652" s="90">
        <v>8.3318297300000004E-3</v>
      </c>
      <c r="W652" s="102">
        <v>1.5619902552018233E-2</v>
      </c>
      <c r="X652" s="89">
        <v>3.864111E-4</v>
      </c>
      <c r="Y652" s="90">
        <v>5.5728164499999999E-4</v>
      </c>
      <c r="Z652" s="102">
        <v>1.196107087595302E-3</v>
      </c>
      <c r="AA652" s="89">
        <v>4.3810994399999997E-2</v>
      </c>
      <c r="AB652" s="90">
        <v>6.0535192170000002E-2</v>
      </c>
      <c r="AC652" s="102">
        <v>8.600654109752659E-2</v>
      </c>
      <c r="AD652" s="89">
        <v>4.8957636999999998E-3</v>
      </c>
      <c r="AE652" s="90">
        <v>6.2650227999999997E-3</v>
      </c>
      <c r="AF652" s="102">
        <v>1.0853046983242891E-2</v>
      </c>
      <c r="AG652" s="89">
        <v>9.7836574999999992E-3</v>
      </c>
      <c r="AH652" s="90">
        <v>1.5374106005000001E-2</v>
      </c>
      <c r="AI652" s="102">
        <v>2.2829964079252967E-2</v>
      </c>
      <c r="AJ652" s="92">
        <v>0</v>
      </c>
      <c r="AK652" s="93">
        <v>0</v>
      </c>
      <c r="AL652" s="93">
        <v>0</v>
      </c>
    </row>
    <row r="653" spans="1:38" x14ac:dyDescent="0.25">
      <c r="A653" s="71">
        <v>1991</v>
      </c>
      <c r="B653" s="718">
        <v>8</v>
      </c>
      <c r="C653" s="89">
        <v>14.44362246</v>
      </c>
      <c r="D653" s="90">
        <v>19.417616362499999</v>
      </c>
      <c r="E653" s="102">
        <v>47.237146223219611</v>
      </c>
      <c r="F653" s="89">
        <v>1.2124036300000001</v>
      </c>
      <c r="G653" s="90">
        <v>1.5399592945</v>
      </c>
      <c r="H653" s="102">
        <v>2.5293961694225566</v>
      </c>
      <c r="I653" s="89">
        <v>1.54510521</v>
      </c>
      <c r="J653" s="90">
        <v>2.2720915270000002</v>
      </c>
      <c r="K653" s="102">
        <v>4.4216474023711694</v>
      </c>
      <c r="L653" s="89">
        <v>1.797909E-2</v>
      </c>
      <c r="M653" s="90">
        <v>2.7650348500000001E-2</v>
      </c>
      <c r="N653" s="102">
        <v>3.5401949149706145E-2</v>
      </c>
      <c r="O653" s="89">
        <v>4.1330745187436679E-2</v>
      </c>
      <c r="P653" s="90">
        <v>4.7600131965552177E-2</v>
      </c>
      <c r="Q653" s="102">
        <v>0.1155182226822012</v>
      </c>
      <c r="R653" s="89">
        <v>3.4852183890577509E-2</v>
      </c>
      <c r="S653" s="90">
        <v>5.7017323792637624E-2</v>
      </c>
      <c r="T653" s="102">
        <v>7.3097349314187265E-2</v>
      </c>
      <c r="U653" s="89">
        <v>6.2162251999999998E-3</v>
      </c>
      <c r="V653" s="90">
        <v>9.0145890399999998E-3</v>
      </c>
      <c r="W653" s="102">
        <v>2.0638969100570316E-2</v>
      </c>
      <c r="X653" s="89">
        <v>4.1251070000000001E-4</v>
      </c>
      <c r="Y653" s="90">
        <v>6.0468030499999999E-4</v>
      </c>
      <c r="Z653" s="102">
        <v>1.5794516173840176E-3</v>
      </c>
      <c r="AA653" s="89">
        <v>4.7691445700000001E-2</v>
      </c>
      <c r="AB653" s="90">
        <v>6.6223242964999998E-2</v>
      </c>
      <c r="AC653" s="102">
        <v>0.11281599645224132</v>
      </c>
      <c r="AD653" s="89">
        <v>5.2861091000000002E-3</v>
      </c>
      <c r="AE653" s="90">
        <v>6.8541367550000003E-3</v>
      </c>
      <c r="AF653" s="102">
        <v>1.4249038939953386E-2</v>
      </c>
      <c r="AG653" s="89">
        <v>1.04230403E-2</v>
      </c>
      <c r="AH653" s="90">
        <v>1.6541272305E-2</v>
      </c>
      <c r="AI653" s="102">
        <v>3.0118722852416201E-2</v>
      </c>
      <c r="AJ653" s="92">
        <v>0</v>
      </c>
      <c r="AK653" s="93">
        <v>0</v>
      </c>
      <c r="AL653" s="93">
        <v>0</v>
      </c>
    </row>
    <row r="654" spans="1:38" x14ac:dyDescent="0.25">
      <c r="A654" s="71">
        <v>1991</v>
      </c>
      <c r="B654" s="718">
        <v>9</v>
      </c>
      <c r="C654" s="89">
        <v>14.975451769999999</v>
      </c>
      <c r="D654" s="90">
        <v>20.255541887</v>
      </c>
      <c r="E654" s="102">
        <v>47.645286298492763</v>
      </c>
      <c r="F654" s="89">
        <v>1.3875833900000001</v>
      </c>
      <c r="G654" s="90">
        <v>1.7359728735</v>
      </c>
      <c r="H654" s="102">
        <v>2.5486434448611188</v>
      </c>
      <c r="I654" s="89">
        <v>1.63763817</v>
      </c>
      <c r="J654" s="90">
        <v>2.3671851030000002</v>
      </c>
      <c r="K654" s="102">
        <v>4.4469783310359787</v>
      </c>
      <c r="L654" s="89">
        <v>1.7218710000000002E-2</v>
      </c>
      <c r="M654" s="90">
        <v>2.6546267500000002E-2</v>
      </c>
      <c r="N654" s="102">
        <v>3.5701665253732411E-2</v>
      </c>
      <c r="O654" s="89">
        <v>4.1330745187436679E-2</v>
      </c>
      <c r="P654" s="90">
        <v>4.7600131965552177E-2</v>
      </c>
      <c r="Q654" s="102">
        <v>0.11635854161602274</v>
      </c>
      <c r="R654" s="89">
        <v>3.4852183890577509E-2</v>
      </c>
      <c r="S654" s="90">
        <v>5.7017323792637624E-2</v>
      </c>
      <c r="T654" s="102">
        <v>7.5333778663350032E-2</v>
      </c>
      <c r="U654" s="89">
        <v>6.5644170000000003E-3</v>
      </c>
      <c r="V654" s="90">
        <v>9.5946901350000002E-3</v>
      </c>
      <c r="W654" s="102">
        <v>2.1003349537150825E-2</v>
      </c>
      <c r="X654" s="89">
        <v>4.3752750000000001E-4</v>
      </c>
      <c r="Y654" s="90">
        <v>6.4427166500000002E-4</v>
      </c>
      <c r="Z654" s="102">
        <v>1.5914906187775287E-3</v>
      </c>
      <c r="AA654" s="89">
        <v>5.15209061E-2</v>
      </c>
      <c r="AB654" s="90">
        <v>7.1575056314999996E-2</v>
      </c>
      <c r="AC654" s="102">
        <v>0.11152308724136238</v>
      </c>
      <c r="AD654" s="89">
        <v>5.6282401000000001E-3</v>
      </c>
      <c r="AE654" s="90">
        <v>7.3710586750000001E-3</v>
      </c>
      <c r="AF654" s="102">
        <v>1.4510376952555517E-2</v>
      </c>
      <c r="AG654" s="89">
        <v>1.09556723E-2</v>
      </c>
      <c r="AH654" s="90">
        <v>1.7512113914999999E-2</v>
      </c>
      <c r="AI654" s="102">
        <v>3.0831377719537704E-2</v>
      </c>
      <c r="AJ654" s="92">
        <v>0</v>
      </c>
      <c r="AK654" s="93">
        <v>0</v>
      </c>
      <c r="AL654" s="93">
        <v>0</v>
      </c>
    </row>
    <row r="655" spans="1:38" x14ac:dyDescent="0.25">
      <c r="A655" s="71">
        <v>1991</v>
      </c>
      <c r="B655" s="718">
        <v>10</v>
      </c>
      <c r="C655" s="89">
        <v>15.689610439999999</v>
      </c>
      <c r="D655" s="90">
        <v>21.298869173500002</v>
      </c>
      <c r="E655" s="102">
        <v>48.57698090796903</v>
      </c>
      <c r="F655" s="89">
        <v>1.6018287600000001</v>
      </c>
      <c r="G655" s="90">
        <v>1.9752512424999999</v>
      </c>
      <c r="H655" s="102">
        <v>2.6399600007662993</v>
      </c>
      <c r="I655" s="89">
        <v>1.7346021300000001</v>
      </c>
      <c r="J655" s="90">
        <v>2.4668827960000002</v>
      </c>
      <c r="K655" s="102">
        <v>4.5215590127987966</v>
      </c>
      <c r="L655" s="89">
        <v>1.7168929999999999E-2</v>
      </c>
      <c r="M655" s="90">
        <v>2.6507764499999999E-2</v>
      </c>
      <c r="N655" s="102">
        <v>4.2726652515458784E-2</v>
      </c>
      <c r="O655" s="89">
        <v>4.1330745187436679E-2</v>
      </c>
      <c r="P655" s="90">
        <v>4.7600131965552177E-2</v>
      </c>
      <c r="Q655" s="102">
        <v>9.286821964695946E-2</v>
      </c>
      <c r="R655" s="89">
        <v>3.4852183890577509E-2</v>
      </c>
      <c r="S655" s="90">
        <v>5.7017323792637624E-2</v>
      </c>
      <c r="T655" s="102">
        <v>7.8639890355323455E-2</v>
      </c>
      <c r="U655" s="89">
        <v>6.9509072000000002E-3</v>
      </c>
      <c r="V655" s="90">
        <v>1.023923566E-2</v>
      </c>
      <c r="W655" s="102">
        <v>2.1711988994024461E-2</v>
      </c>
      <c r="X655" s="89">
        <v>4.682803E-4</v>
      </c>
      <c r="Y655" s="90">
        <v>6.8829134E-4</v>
      </c>
      <c r="Z655" s="102">
        <v>1.6485109365296535E-3</v>
      </c>
      <c r="AA655" s="89">
        <v>5.5995218800000003E-2</v>
      </c>
      <c r="AB655" s="90">
        <v>7.775221501E-2</v>
      </c>
      <c r="AC655" s="102">
        <v>0.11519557797336152</v>
      </c>
      <c r="AD655" s="89">
        <v>6.0067851999999998E-3</v>
      </c>
      <c r="AE655" s="90">
        <v>7.9444000550000001E-3</v>
      </c>
      <c r="AF655" s="102">
        <v>1.4985626298119213E-2</v>
      </c>
      <c r="AG655" s="89">
        <v>1.1547333700000001E-2</v>
      </c>
      <c r="AH655" s="90">
        <v>1.8594095634999998E-2</v>
      </c>
      <c r="AI655" s="102">
        <v>3.1939116153432312E-2</v>
      </c>
      <c r="AJ655" s="92">
        <v>0</v>
      </c>
      <c r="AK655" s="93">
        <v>0</v>
      </c>
      <c r="AL655" s="93">
        <v>0</v>
      </c>
    </row>
    <row r="656" spans="1:38" x14ac:dyDescent="0.25">
      <c r="A656" s="71">
        <v>1991</v>
      </c>
      <c r="B656" s="718">
        <v>11</v>
      </c>
      <c r="C656" s="89">
        <v>16.219039890000001</v>
      </c>
      <c r="D656" s="90">
        <v>22.1524582895</v>
      </c>
      <c r="E656" s="102">
        <v>48.886823849901077</v>
      </c>
      <c r="F656" s="89">
        <v>1.8473815099999999</v>
      </c>
      <c r="G656" s="90">
        <v>2.2431361435000001</v>
      </c>
      <c r="H656" s="102">
        <v>2.6600884976505998</v>
      </c>
      <c r="I656" s="89">
        <v>1.8239534799999999</v>
      </c>
      <c r="J656" s="90">
        <v>2.5621434760000001</v>
      </c>
      <c r="K656" s="102">
        <v>4.5450455257561551</v>
      </c>
      <c r="L656" s="89">
        <v>1.6755840000000001E-2</v>
      </c>
      <c r="M656" s="90">
        <v>2.5974092000000001E-2</v>
      </c>
      <c r="N656" s="102">
        <v>4.2929967223691516E-2</v>
      </c>
      <c r="O656" s="89">
        <v>4.1330745187436679E-2</v>
      </c>
      <c r="P656" s="90">
        <v>4.7600131965552177E-2</v>
      </c>
      <c r="Q656" s="102">
        <v>9.3463329384052996E-2</v>
      </c>
      <c r="R656" s="89">
        <v>3.4852183890577509E-2</v>
      </c>
      <c r="S656" s="90">
        <v>5.7017323792637624E-2</v>
      </c>
      <c r="T656" s="102">
        <v>7.9648804850204064E-2</v>
      </c>
      <c r="U656" s="89">
        <v>7.3120766E-3</v>
      </c>
      <c r="V656" s="90">
        <v>1.0823907799999999E-2</v>
      </c>
      <c r="W656" s="102">
        <v>2.1831925569667277E-2</v>
      </c>
      <c r="X656" s="89">
        <v>4.967169E-4</v>
      </c>
      <c r="Y656" s="90">
        <v>7.2862637500000003E-4</v>
      </c>
      <c r="Z656" s="102">
        <v>1.6610759209280904E-3</v>
      </c>
      <c r="AA656" s="89">
        <v>6.0681306599999998E-2</v>
      </c>
      <c r="AB656" s="90">
        <v>8.3920627179999999E-2</v>
      </c>
      <c r="AC656" s="102">
        <v>0.11579649667875841</v>
      </c>
      <c r="AD656" s="89">
        <v>6.3669864E-3</v>
      </c>
      <c r="AE656" s="90">
        <v>8.4760614099999992E-3</v>
      </c>
      <c r="AF656" s="102">
        <v>1.5060625956246477E-2</v>
      </c>
      <c r="AG656" s="89">
        <v>1.20918456E-2</v>
      </c>
      <c r="AH656" s="90">
        <v>1.9558825435E-2</v>
      </c>
      <c r="AI656" s="102">
        <v>3.2187453671001495E-2</v>
      </c>
      <c r="AJ656" s="92">
        <v>0</v>
      </c>
      <c r="AK656" s="93">
        <v>0</v>
      </c>
      <c r="AL656" s="93">
        <v>0</v>
      </c>
    </row>
    <row r="657" spans="1:38" x14ac:dyDescent="0.25">
      <c r="A657" s="71">
        <v>1991</v>
      </c>
      <c r="B657" s="718">
        <v>12</v>
      </c>
      <c r="C657" s="89">
        <v>16.760449349999998</v>
      </c>
      <c r="D657" s="90">
        <v>22.968632684500001</v>
      </c>
      <c r="E657" s="102">
        <v>49.629986486427384</v>
      </c>
      <c r="F657" s="89">
        <v>2.1240702100000002</v>
      </c>
      <c r="G657" s="90">
        <v>2.5426494805000002</v>
      </c>
      <c r="H657" s="102">
        <v>2.7069608565593306</v>
      </c>
      <c r="I657" s="89">
        <v>1.9132545000000001</v>
      </c>
      <c r="J657" s="90">
        <v>2.6567506750000001</v>
      </c>
      <c r="K657" s="102">
        <v>4.5988264655338282</v>
      </c>
      <c r="L657" s="89">
        <v>1.6405579999999999E-2</v>
      </c>
      <c r="M657" s="90">
        <v>2.5443472000000002E-2</v>
      </c>
      <c r="N657" s="102">
        <v>4.3373013945430972E-2</v>
      </c>
      <c r="O657" s="89">
        <v>4.1330745187436679E-2</v>
      </c>
      <c r="P657" s="90">
        <v>4.7600131965552177E-2</v>
      </c>
      <c r="Q657" s="102">
        <v>9.5183024175737679E-2</v>
      </c>
      <c r="R657" s="89">
        <v>3.4852183890577509E-2</v>
      </c>
      <c r="S657" s="90">
        <v>5.7017323792637624E-2</v>
      </c>
      <c r="T657" s="102">
        <v>8.1963491487323917E-2</v>
      </c>
      <c r="U657" s="89">
        <v>7.7083179E-3</v>
      </c>
      <c r="V657" s="90">
        <v>1.139526001E-2</v>
      </c>
      <c r="W657" s="102">
        <v>2.2076167458967282E-2</v>
      </c>
      <c r="X657" s="89">
        <v>5.2404809999999997E-4</v>
      </c>
      <c r="Y657" s="90">
        <v>7.6744477999999997E-4</v>
      </c>
      <c r="Z657" s="102">
        <v>1.6903589406058802E-3</v>
      </c>
      <c r="AA657" s="89">
        <v>6.5946327499999999E-2</v>
      </c>
      <c r="AB657" s="90">
        <v>9.0371320919999998E-2</v>
      </c>
      <c r="AC657" s="102">
        <v>0.11755221672884077</v>
      </c>
      <c r="AD657" s="89">
        <v>6.7631087000000001E-3</v>
      </c>
      <c r="AE657" s="90">
        <v>9.0026965099999998E-3</v>
      </c>
      <c r="AF657" s="102">
        <v>1.5308105956905261E-2</v>
      </c>
      <c r="AG657" s="89">
        <v>1.2692730100000001E-2</v>
      </c>
      <c r="AH657" s="90">
        <v>2.0494925899999999E-2</v>
      </c>
      <c r="AI657" s="102">
        <v>3.2739893903148354E-2</v>
      </c>
      <c r="AJ657" s="92">
        <v>0</v>
      </c>
      <c r="AK657" s="93">
        <v>0</v>
      </c>
      <c r="AL657" s="93">
        <v>0</v>
      </c>
    </row>
    <row r="658" spans="1:38" x14ac:dyDescent="0.25">
      <c r="A658" s="71">
        <v>1991</v>
      </c>
      <c r="B658" s="718">
        <v>13</v>
      </c>
      <c r="C658" s="89">
        <v>15.83444076</v>
      </c>
      <c r="D658" s="90">
        <v>22.334577489000001</v>
      </c>
      <c r="E658" s="102">
        <v>49.084439125147419</v>
      </c>
      <c r="F658" s="89">
        <v>2.3947126700000001</v>
      </c>
      <c r="G658" s="90">
        <v>2.8077390754999998</v>
      </c>
      <c r="H658" s="102">
        <v>2.6240517113890944</v>
      </c>
      <c r="I658" s="89">
        <v>1.9514634200000001</v>
      </c>
      <c r="J658" s="90">
        <v>2.7090393535000001</v>
      </c>
      <c r="K658" s="102">
        <v>4.4712474754673401</v>
      </c>
      <c r="L658" s="89">
        <v>1.370334E-2</v>
      </c>
      <c r="M658" s="90">
        <v>2.1749916000000001E-2</v>
      </c>
      <c r="N658" s="102">
        <v>4.3214082953380077E-2</v>
      </c>
      <c r="O658" s="89">
        <v>4.1330745187436679E-2</v>
      </c>
      <c r="P658" s="90">
        <v>4.7600131965552177E-2</v>
      </c>
      <c r="Q658" s="102">
        <v>9.265609652955592E-2</v>
      </c>
      <c r="R658" s="89">
        <v>3.4852183890577509E-2</v>
      </c>
      <c r="S658" s="90">
        <v>5.7017323792637624E-2</v>
      </c>
      <c r="T658" s="102">
        <v>8.433163243481076E-2</v>
      </c>
      <c r="U658" s="89">
        <v>7.8445036000000003E-3</v>
      </c>
      <c r="V658" s="90">
        <v>1.1466570630000001E-2</v>
      </c>
      <c r="W658" s="102">
        <v>2.1462622235530651E-2</v>
      </c>
      <c r="X658" s="89">
        <v>5.3299700000000001E-4</v>
      </c>
      <c r="Y658" s="90">
        <v>7.7050499500000002E-4</v>
      </c>
      <c r="Z658" s="102">
        <v>1.6385931837764834E-3</v>
      </c>
      <c r="AA658" s="89">
        <v>6.9722010000000001E-2</v>
      </c>
      <c r="AB658" s="90">
        <v>9.3782544245000002E-2</v>
      </c>
      <c r="AC658" s="102">
        <v>0.11360936622687744</v>
      </c>
      <c r="AD658" s="89">
        <v>6.9304882999999999E-3</v>
      </c>
      <c r="AE658" s="90">
        <v>9.1333922149999993E-3</v>
      </c>
      <c r="AF658" s="102">
        <v>1.5538745409101742E-2</v>
      </c>
      <c r="AG658" s="89">
        <v>1.28622462E-2</v>
      </c>
      <c r="AH658" s="90">
        <v>2.05325006E-2</v>
      </c>
      <c r="AI658" s="102">
        <v>3.2744887099041178E-2</v>
      </c>
      <c r="AJ658" s="92">
        <v>0</v>
      </c>
      <c r="AK658" s="93">
        <v>0</v>
      </c>
      <c r="AL658" s="93">
        <v>0</v>
      </c>
    </row>
    <row r="659" spans="1:38" x14ac:dyDescent="0.25">
      <c r="A659" s="71">
        <v>1991</v>
      </c>
      <c r="B659" s="718">
        <v>14</v>
      </c>
      <c r="C659" s="89">
        <v>15.90314759</v>
      </c>
      <c r="D659" s="90">
        <v>22.772798756</v>
      </c>
      <c r="E659" s="102">
        <v>48.549771563482714</v>
      </c>
      <c r="F659" s="89">
        <v>2.69759818</v>
      </c>
      <c r="G659" s="90">
        <v>3.1355929489999999</v>
      </c>
      <c r="H659" s="102">
        <v>2.5483557952226348</v>
      </c>
      <c r="I659" s="89">
        <v>2.0225829499999999</v>
      </c>
      <c r="J659" s="90">
        <v>2.7912090269999998</v>
      </c>
      <c r="K659" s="102">
        <v>4.3501558541014393</v>
      </c>
      <c r="L659" s="89">
        <v>1.3124439999999999E-2</v>
      </c>
      <c r="M659" s="90">
        <v>2.0959354499999999E-2</v>
      </c>
      <c r="N659" s="102">
        <v>4.3145814597804838E-2</v>
      </c>
      <c r="O659" s="89">
        <v>4.1330745187436679E-2</v>
      </c>
      <c r="P659" s="90">
        <v>4.7600131965552177E-2</v>
      </c>
      <c r="Q659" s="102">
        <v>9.0528666954598311E-2</v>
      </c>
      <c r="R659" s="89">
        <v>3.4852183890577509E-2</v>
      </c>
      <c r="S659" s="90">
        <v>5.7017323792637624E-2</v>
      </c>
      <c r="T659" s="102">
        <v>8.7272629427811707E-2</v>
      </c>
      <c r="U659" s="89">
        <v>8.2545961000000008E-3</v>
      </c>
      <c r="V659" s="90">
        <v>1.197554457E-2</v>
      </c>
      <c r="W659" s="102">
        <v>2.0882277852213783E-2</v>
      </c>
      <c r="X659" s="89">
        <v>5.595989E-4</v>
      </c>
      <c r="Y659" s="90">
        <v>8.0430612000000003E-4</v>
      </c>
      <c r="Z659" s="102">
        <v>1.5913004116134889E-3</v>
      </c>
      <c r="AA659" s="89">
        <v>7.5454970100000004E-2</v>
      </c>
      <c r="AB659" s="90">
        <v>0.100346519735</v>
      </c>
      <c r="AC659" s="102">
        <v>0.11023423291279671</v>
      </c>
      <c r="AD659" s="89">
        <v>7.3422699999999997E-3</v>
      </c>
      <c r="AE659" s="90">
        <v>9.6194046950000001E-3</v>
      </c>
      <c r="AF659" s="102">
        <v>1.5828895418712893E-2</v>
      </c>
      <c r="AG659" s="89">
        <v>1.3479497300000001E-2</v>
      </c>
      <c r="AH659" s="90">
        <v>2.1345613900000001E-2</v>
      </c>
      <c r="AI659" s="102">
        <v>3.2664395916153936E-2</v>
      </c>
      <c r="AJ659" s="92">
        <v>0</v>
      </c>
      <c r="AK659" s="93">
        <v>0</v>
      </c>
      <c r="AL659" s="93">
        <v>0</v>
      </c>
    </row>
    <row r="660" spans="1:38" x14ac:dyDescent="0.25">
      <c r="A660" s="71">
        <v>1991</v>
      </c>
      <c r="B660" s="718">
        <v>15</v>
      </c>
      <c r="C660" s="89">
        <v>14.770412840000001</v>
      </c>
      <c r="D660" s="90">
        <v>22.078103143500002</v>
      </c>
      <c r="E660" s="102">
        <v>48.959226027842853</v>
      </c>
      <c r="F660" s="89">
        <v>2.9790652</v>
      </c>
      <c r="G660" s="90">
        <v>3.4217127175000002</v>
      </c>
      <c r="H660" s="102">
        <v>2.5652165313670841</v>
      </c>
      <c r="I660" s="89">
        <v>2.0543293999999999</v>
      </c>
      <c r="J660" s="90">
        <v>2.8294261344999998</v>
      </c>
      <c r="K660" s="102">
        <v>4.3940360350391137</v>
      </c>
      <c r="L660" s="89">
        <v>1.191424E-2</v>
      </c>
      <c r="M660" s="90">
        <v>1.9343019499999999E-2</v>
      </c>
      <c r="N660" s="102">
        <v>5.575266791879805E-2</v>
      </c>
      <c r="O660" s="89">
        <v>4.1330745187436679E-2</v>
      </c>
      <c r="P660" s="90">
        <v>4.7600131965552177E-2</v>
      </c>
      <c r="Q660" s="102">
        <v>8.8761273892873735E-2</v>
      </c>
      <c r="R660" s="89">
        <v>3.4852183890577509E-2</v>
      </c>
      <c r="S660" s="90">
        <v>5.7017323792637624E-2</v>
      </c>
      <c r="T660" s="102">
        <v>9.0635499187864149E-2</v>
      </c>
      <c r="U660" s="89">
        <v>8.2650598000000002E-3</v>
      </c>
      <c r="V660" s="90">
        <v>1.1929692990000001E-2</v>
      </c>
      <c r="W660" s="102">
        <v>2.2244522024100006E-2</v>
      </c>
      <c r="X660" s="89">
        <v>5.5917710000000004E-4</v>
      </c>
      <c r="Y660" s="90">
        <v>7.9896625999999996E-4</v>
      </c>
      <c r="Z660" s="102">
        <v>1.6018483599869635E-3</v>
      </c>
      <c r="AA660" s="89">
        <v>7.8545748900000004E-2</v>
      </c>
      <c r="AB660" s="90">
        <v>0.103318322825</v>
      </c>
      <c r="AC660" s="102">
        <v>0.10905729337367583</v>
      </c>
      <c r="AD660" s="89">
        <v>7.4003697000000002E-3</v>
      </c>
      <c r="AE660" s="90">
        <v>9.6567738600000005E-3</v>
      </c>
      <c r="AF660" s="102">
        <v>1.5740593704297656E-2</v>
      </c>
      <c r="AG660" s="89">
        <v>1.34427808E-2</v>
      </c>
      <c r="AH660" s="90">
        <v>2.1171429070000001E-2</v>
      </c>
      <c r="AI660" s="102">
        <v>3.3124050156329042E-2</v>
      </c>
      <c r="AJ660" s="92">
        <v>0</v>
      </c>
      <c r="AK660" s="93">
        <v>0</v>
      </c>
      <c r="AL660" s="93">
        <v>0</v>
      </c>
    </row>
    <row r="661" spans="1:38" x14ac:dyDescent="0.25">
      <c r="A661" s="71">
        <v>1991</v>
      </c>
      <c r="B661" s="718">
        <v>16</v>
      </c>
      <c r="C661" s="89">
        <v>15.056522360000001</v>
      </c>
      <c r="D661" s="90">
        <v>22.681388741500001</v>
      </c>
      <c r="E661" s="102">
        <v>48.971896222449594</v>
      </c>
      <c r="F661" s="89">
        <v>3.2709490300000001</v>
      </c>
      <c r="G661" s="90">
        <v>3.7726828029999999</v>
      </c>
      <c r="H661" s="102">
        <v>2.5696367864560856</v>
      </c>
      <c r="I661" s="89">
        <v>2.13474466</v>
      </c>
      <c r="J661" s="90">
        <v>2.9294591130000001</v>
      </c>
      <c r="K661" s="102">
        <v>4.3315771477110001</v>
      </c>
      <c r="L661" s="89">
        <v>1.191424E-2</v>
      </c>
      <c r="M661" s="90">
        <v>1.9343019499999999E-2</v>
      </c>
      <c r="N661" s="102">
        <v>5.6141304580587026E-2</v>
      </c>
      <c r="O661" s="89">
        <v>4.1330745187436679E-2</v>
      </c>
      <c r="P661" s="90">
        <v>4.7600131965552177E-2</v>
      </c>
      <c r="Q661" s="102">
        <v>8.9776919803972566E-2</v>
      </c>
      <c r="R661" s="89">
        <v>3.4852183890577509E-2</v>
      </c>
      <c r="S661" s="90">
        <v>5.7017323792637624E-2</v>
      </c>
      <c r="T661" s="102">
        <v>9.375353105952948E-2</v>
      </c>
      <c r="U661" s="89">
        <v>1.2615828000000001E-2</v>
      </c>
      <c r="V661" s="90">
        <v>1.8139711100000001E-2</v>
      </c>
      <c r="W661" s="102">
        <v>2.1349027616676831E-2</v>
      </c>
      <c r="X661" s="89">
        <v>5.9074949999999996E-4</v>
      </c>
      <c r="Y661" s="90">
        <v>8.4719153499999999E-4</v>
      </c>
      <c r="Z661" s="102">
        <v>1.6045939493597437E-3</v>
      </c>
      <c r="AA661" s="89">
        <v>8.3414656300000001E-2</v>
      </c>
      <c r="AB661" s="90">
        <v>0.11046943247</v>
      </c>
      <c r="AC661" s="102">
        <v>0.10933526528806338</v>
      </c>
      <c r="AD661" s="89">
        <v>7.7983156999999999E-3</v>
      </c>
      <c r="AE661" s="90">
        <v>1.02947992E-2</v>
      </c>
      <c r="AF661" s="102">
        <v>1.5397742760824598E-2</v>
      </c>
      <c r="AG661" s="89">
        <v>1.3281199400000001E-2</v>
      </c>
      <c r="AH661" s="90">
        <v>2.0594788204999999E-2</v>
      </c>
      <c r="AI661" s="102">
        <v>3.3260949775974241E-2</v>
      </c>
      <c r="AJ661" s="92">
        <v>0</v>
      </c>
      <c r="AK661" s="93">
        <v>0</v>
      </c>
      <c r="AL661" s="93">
        <v>0</v>
      </c>
    </row>
    <row r="662" spans="1:38" x14ac:dyDescent="0.25">
      <c r="A662" s="71">
        <v>1991</v>
      </c>
      <c r="B662" s="718">
        <v>17</v>
      </c>
      <c r="C662" s="89">
        <v>15.446669699999999</v>
      </c>
      <c r="D662" s="90">
        <v>23.663193407000001</v>
      </c>
      <c r="E662" s="102">
        <v>48.720542846761873</v>
      </c>
      <c r="F662" s="89">
        <v>3.5619407700000001</v>
      </c>
      <c r="G662" s="90">
        <v>4.133889323</v>
      </c>
      <c r="H662" s="102">
        <v>2.6692698677311815</v>
      </c>
      <c r="I662" s="89">
        <v>2.2089947400000001</v>
      </c>
      <c r="J662" s="90">
        <v>3.0273894530000001</v>
      </c>
      <c r="K662" s="102">
        <v>4.4899339912142704</v>
      </c>
      <c r="L662" s="89">
        <v>1.191424E-2</v>
      </c>
      <c r="M662" s="90">
        <v>1.9316925499999998E-2</v>
      </c>
      <c r="N662" s="102">
        <v>5.7201872228537752E-2</v>
      </c>
      <c r="O662" s="89">
        <v>4.1330745187436679E-2</v>
      </c>
      <c r="P662" s="90">
        <v>4.7600131965552177E-2</v>
      </c>
      <c r="Q662" s="102">
        <v>9.2457055478178757E-2</v>
      </c>
      <c r="R662" s="89">
        <v>3.4852183890577509E-2</v>
      </c>
      <c r="S662" s="90">
        <v>5.7017323792637624E-2</v>
      </c>
      <c r="T662" s="102">
        <v>9.8209845099950649E-2</v>
      </c>
      <c r="U662" s="89">
        <v>1.32100215E-2</v>
      </c>
      <c r="V662" s="90">
        <v>1.9112942854999999E-2</v>
      </c>
      <c r="W662" s="102">
        <v>2.7919848515612109E-2</v>
      </c>
      <c r="X662" s="89">
        <v>6.1706049999999996E-4</v>
      </c>
      <c r="Y662" s="90">
        <v>8.9186485999999995E-4</v>
      </c>
      <c r="Z662" s="102">
        <v>1.6668274916814987E-3</v>
      </c>
      <c r="AA662" s="89">
        <v>8.8776274599999996E-2</v>
      </c>
      <c r="AB662" s="90">
        <v>0.11813007353</v>
      </c>
      <c r="AC662" s="102">
        <v>0.10533276497993149</v>
      </c>
      <c r="AD662" s="89">
        <v>8.2120196999999999E-3</v>
      </c>
      <c r="AE662" s="90">
        <v>1.091904833E-2</v>
      </c>
      <c r="AF662" s="102">
        <v>1.5538695189616706E-2</v>
      </c>
      <c r="AG662" s="89">
        <v>1.3853819200000001E-2</v>
      </c>
      <c r="AH662" s="90">
        <v>2.1616072425000001E-2</v>
      </c>
      <c r="AI662" s="102">
        <v>3.5271757229190091E-2</v>
      </c>
      <c r="AJ662" s="92">
        <v>0</v>
      </c>
      <c r="AK662" s="93">
        <v>0</v>
      </c>
      <c r="AL662" s="93">
        <v>0</v>
      </c>
    </row>
    <row r="663" spans="1:38" x14ac:dyDescent="0.25">
      <c r="A663" s="71">
        <v>1991</v>
      </c>
      <c r="B663" s="718">
        <v>18</v>
      </c>
      <c r="C663" s="89">
        <v>15.94806039</v>
      </c>
      <c r="D663" s="90">
        <v>24.8496948485</v>
      </c>
      <c r="E663" s="102">
        <v>48.269296627518578</v>
      </c>
      <c r="F663" s="89">
        <v>3.8374221899999998</v>
      </c>
      <c r="G663" s="90">
        <v>4.5006156275000002</v>
      </c>
      <c r="H663" s="102">
        <v>2.6980523671595567</v>
      </c>
      <c r="I663" s="89">
        <v>2.2844846099999998</v>
      </c>
      <c r="J663" s="90">
        <v>3.1355785909999998</v>
      </c>
      <c r="K663" s="102">
        <v>4.5423540779285529</v>
      </c>
      <c r="L663" s="89">
        <v>1.191424E-2</v>
      </c>
      <c r="M663" s="90">
        <v>1.9316925499999998E-2</v>
      </c>
      <c r="N663" s="102">
        <v>5.7645129046123345E-2</v>
      </c>
      <c r="O663" s="89">
        <v>4.1330745187436679E-2</v>
      </c>
      <c r="P663" s="90">
        <v>4.7600131965552177E-2</v>
      </c>
      <c r="Q663" s="102">
        <v>9.3122158066976393E-2</v>
      </c>
      <c r="R663" s="89">
        <v>3.4852183890577509E-2</v>
      </c>
      <c r="S663" s="90">
        <v>5.7017323792637624E-2</v>
      </c>
      <c r="T663" s="102">
        <v>0.10010322586097256</v>
      </c>
      <c r="U663" s="89">
        <v>1.38727127E-2</v>
      </c>
      <c r="V663" s="90">
        <v>2.0241825625000001E-2</v>
      </c>
      <c r="W663" s="102">
        <v>3.0621982925267941E-2</v>
      </c>
      <c r="X663" s="89">
        <v>6.4850230000000001E-4</v>
      </c>
      <c r="Y663" s="90">
        <v>9.4405827000000001E-4</v>
      </c>
      <c r="Z663" s="102">
        <v>1.6848022821239262E-3</v>
      </c>
      <c r="AA663" s="89">
        <v>9.4220020099999996E-2</v>
      </c>
      <c r="AB663" s="90">
        <v>0.12644221580000001</v>
      </c>
      <c r="AC663" s="102">
        <v>0.10115562492209469</v>
      </c>
      <c r="AD663" s="89">
        <v>8.6687825999999992E-3</v>
      </c>
      <c r="AE663" s="90">
        <v>1.163679382E-2</v>
      </c>
      <c r="AF663" s="102">
        <v>1.5504836002712687E-2</v>
      </c>
      <c r="AG663" s="89">
        <v>1.44915992E-2</v>
      </c>
      <c r="AH663" s="90">
        <v>2.2808614004999998E-2</v>
      </c>
      <c r="AI663" s="102">
        <v>3.6224396880829693E-2</v>
      </c>
      <c r="AJ663" s="92">
        <v>0</v>
      </c>
      <c r="AK663" s="93">
        <v>0</v>
      </c>
      <c r="AL663" s="93">
        <v>0</v>
      </c>
    </row>
    <row r="664" spans="1:38" x14ac:dyDescent="0.25">
      <c r="A664" s="71">
        <v>1991</v>
      </c>
      <c r="B664" s="718">
        <v>19</v>
      </c>
      <c r="C664" s="89">
        <v>16.469513190000001</v>
      </c>
      <c r="D664" s="90">
        <v>26.1315216785</v>
      </c>
      <c r="E664" s="102">
        <v>48.325010445285166</v>
      </c>
      <c r="F664" s="89">
        <v>4.09390856</v>
      </c>
      <c r="G664" s="90">
        <v>4.8678911155</v>
      </c>
      <c r="H664" s="102">
        <v>2.7356123852066059</v>
      </c>
      <c r="I664" s="89">
        <v>2.3609800600000002</v>
      </c>
      <c r="J664" s="90">
        <v>3.2511975885000002</v>
      </c>
      <c r="K664" s="102">
        <v>4.604015012328424</v>
      </c>
      <c r="L664" s="89">
        <v>1.191424E-2</v>
      </c>
      <c r="M664" s="90">
        <v>1.9316925499999998E-2</v>
      </c>
      <c r="N664" s="102">
        <v>5.7689630145255265E-2</v>
      </c>
      <c r="O664" s="89">
        <v>4.1330745187436679E-2</v>
      </c>
      <c r="P664" s="90">
        <v>4.7600131965552177E-2</v>
      </c>
      <c r="Q664" s="102">
        <v>9.3808548419590687E-2</v>
      </c>
      <c r="R664" s="89">
        <v>3.4852183890577509E-2</v>
      </c>
      <c r="S664" s="90">
        <v>5.7017323792637624E-2</v>
      </c>
      <c r="T664" s="102">
        <v>0.10015929784150088</v>
      </c>
      <c r="U664" s="89">
        <v>1.45513187E-2</v>
      </c>
      <c r="V664" s="90">
        <v>2.1452564364999999E-2</v>
      </c>
      <c r="W664" s="102">
        <v>3.3097892624162281E-2</v>
      </c>
      <c r="X664" s="89">
        <v>6.8010420000000002E-4</v>
      </c>
      <c r="Y664" s="90">
        <v>1.0004911050000001E-3</v>
      </c>
      <c r="Z664" s="102">
        <v>1.7082581734857794E-3</v>
      </c>
      <c r="AA664" s="89">
        <v>9.9524051399999994E-2</v>
      </c>
      <c r="AB664" s="90">
        <v>0.1350827154</v>
      </c>
      <c r="AC664" s="102">
        <v>0.10416223263903128</v>
      </c>
      <c r="AD664" s="89">
        <v>9.1390177E-3</v>
      </c>
      <c r="AE664" s="90">
        <v>1.2407819780000001E-2</v>
      </c>
      <c r="AF664" s="102">
        <v>1.5486150269478107E-2</v>
      </c>
      <c r="AG664" s="89">
        <v>1.5144725100000001E-2</v>
      </c>
      <c r="AH664" s="90">
        <v>2.408855704E-2</v>
      </c>
      <c r="AI664" s="102">
        <v>3.6253822212198632E-2</v>
      </c>
      <c r="AJ664" s="92">
        <v>0</v>
      </c>
      <c r="AK664" s="93">
        <v>0</v>
      </c>
      <c r="AL664" s="93">
        <v>0</v>
      </c>
    </row>
    <row r="665" spans="1:38" x14ac:dyDescent="0.25">
      <c r="A665" s="71">
        <v>1991</v>
      </c>
      <c r="B665" s="718">
        <v>20</v>
      </c>
      <c r="C665" s="89">
        <v>16.98342525</v>
      </c>
      <c r="D665" s="90">
        <v>27.520753391</v>
      </c>
      <c r="E665" s="102">
        <v>48.982493057697539</v>
      </c>
      <c r="F665" s="89">
        <v>4.33349502</v>
      </c>
      <c r="G665" s="90">
        <v>5.2403712384999999</v>
      </c>
      <c r="H665" s="102">
        <v>2.7882736505934984</v>
      </c>
      <c r="I665" s="89">
        <v>2.4366225199999998</v>
      </c>
      <c r="J665" s="90">
        <v>3.3747706609999999</v>
      </c>
      <c r="K665" s="102">
        <v>4.6444447997387499</v>
      </c>
      <c r="L665" s="89">
        <v>1.191424E-2</v>
      </c>
      <c r="M665" s="90">
        <v>1.9316925499999998E-2</v>
      </c>
      <c r="N665" s="102">
        <v>7.526187690894888E-2</v>
      </c>
      <c r="O665" s="89">
        <v>4.1330745187436679E-2</v>
      </c>
      <c r="P665" s="90">
        <v>4.7600131965552177E-2</v>
      </c>
      <c r="Q665" s="102">
        <v>8.2681605242406489E-2</v>
      </c>
      <c r="R665" s="89">
        <v>3.4852183890577509E-2</v>
      </c>
      <c r="S665" s="90">
        <v>5.7017323792637624E-2</v>
      </c>
      <c r="T665" s="102">
        <v>0.10364469180525228</v>
      </c>
      <c r="U665" s="89">
        <v>1.52470149E-2</v>
      </c>
      <c r="V665" s="90">
        <v>2.2758198949999999E-2</v>
      </c>
      <c r="W665" s="102">
        <v>3.3650979237182396E-2</v>
      </c>
      <c r="X665" s="89">
        <v>7.1241540000000002E-4</v>
      </c>
      <c r="Y665" s="90">
        <v>1.060470755E-3</v>
      </c>
      <c r="Z665" s="102">
        <v>1.7411404784130741E-3</v>
      </c>
      <c r="AA665" s="89">
        <v>0.10470014950000001</v>
      </c>
      <c r="AB665" s="90">
        <v>0.14414696436999999</v>
      </c>
      <c r="AC665" s="102">
        <v>9.6465146267326329E-2</v>
      </c>
      <c r="AD665" s="89">
        <v>9.6218311000000004E-3</v>
      </c>
      <c r="AE665" s="90">
        <v>1.3237777290000001E-2</v>
      </c>
      <c r="AF665" s="102">
        <v>1.5751181312422407E-2</v>
      </c>
      <c r="AG665" s="89">
        <v>1.5811616300000001E-2</v>
      </c>
      <c r="AH665" s="90">
        <v>2.5468840935000001E-2</v>
      </c>
      <c r="AI665" s="102">
        <v>3.700678422948029E-2</v>
      </c>
      <c r="AJ665" s="92">
        <v>0</v>
      </c>
      <c r="AK665" s="93">
        <v>0</v>
      </c>
      <c r="AL665" s="93">
        <v>0</v>
      </c>
    </row>
    <row r="666" spans="1:38" x14ac:dyDescent="0.25">
      <c r="A666" s="71">
        <v>1991</v>
      </c>
      <c r="B666" s="718">
        <v>21</v>
      </c>
      <c r="C666" s="89">
        <v>17.492040719999999</v>
      </c>
      <c r="D666" s="90">
        <v>29.0361284355</v>
      </c>
      <c r="E666" s="102">
        <v>49.273715633278428</v>
      </c>
      <c r="F666" s="89">
        <v>4.5602842700000004</v>
      </c>
      <c r="G666" s="90">
        <v>5.6240653995000001</v>
      </c>
      <c r="H666" s="102">
        <v>2.838923206979433</v>
      </c>
      <c r="I666" s="89">
        <v>2.5118115599999999</v>
      </c>
      <c r="J666" s="90">
        <v>3.5075861884999999</v>
      </c>
      <c r="K666" s="102">
        <v>4.7175955699177932</v>
      </c>
      <c r="L666" s="89">
        <v>1.191424E-2</v>
      </c>
      <c r="M666" s="90">
        <v>1.9316925499999998E-2</v>
      </c>
      <c r="N666" s="102">
        <v>7.5932024956669064E-2</v>
      </c>
      <c r="O666" s="89">
        <v>4.1330745187436679E-2</v>
      </c>
      <c r="P666" s="90">
        <v>4.7600131965552177E-2</v>
      </c>
      <c r="Q666" s="102">
        <v>8.4060820619126203E-2</v>
      </c>
      <c r="R666" s="89">
        <v>3.4852183890577509E-2</v>
      </c>
      <c r="S666" s="90">
        <v>5.7017323792637624E-2</v>
      </c>
      <c r="T666" s="102">
        <v>0.10576761912201874</v>
      </c>
      <c r="U666" s="89">
        <v>1.59607672E-2</v>
      </c>
      <c r="V666" s="90">
        <v>2.4171307685000001E-2</v>
      </c>
      <c r="W666" s="102">
        <v>3.5981601397225914E-2</v>
      </c>
      <c r="X666" s="89">
        <v>7.4635930000000004E-4</v>
      </c>
      <c r="Y666" s="90">
        <v>1.1258926550000001E-3</v>
      </c>
      <c r="Z666" s="102">
        <v>1.7727664961519089E-3</v>
      </c>
      <c r="AA666" s="89">
        <v>0.10980694489999999</v>
      </c>
      <c r="AB666" s="90">
        <v>0.15375390549000001</v>
      </c>
      <c r="AC666" s="102">
        <v>9.6427007919380525E-2</v>
      </c>
      <c r="AD666" s="89">
        <v>1.0119464200000001E-2</v>
      </c>
      <c r="AE666" s="90">
        <v>1.4135368989999999E-2</v>
      </c>
      <c r="AF666" s="102">
        <v>1.5809967287392462E-2</v>
      </c>
      <c r="AG666" s="89">
        <v>1.64957282E-2</v>
      </c>
      <c r="AH666" s="90">
        <v>2.6964884315E-2</v>
      </c>
      <c r="AI666" s="102">
        <v>3.7720587125043066E-2</v>
      </c>
      <c r="AJ666" s="92">
        <v>0</v>
      </c>
      <c r="AK666" s="93">
        <v>0</v>
      </c>
      <c r="AL666" s="93">
        <v>0</v>
      </c>
    </row>
    <row r="667" spans="1:38" x14ac:dyDescent="0.25">
      <c r="A667" s="71">
        <v>1991</v>
      </c>
      <c r="B667" s="718">
        <v>22</v>
      </c>
      <c r="C667" s="89">
        <v>17.996697470000001</v>
      </c>
      <c r="D667" s="90">
        <v>30.686931411500002</v>
      </c>
      <c r="E667" s="102">
        <v>50.132168979108371</v>
      </c>
      <c r="F667" s="89">
        <v>4.7780290799999996</v>
      </c>
      <c r="G667" s="90">
        <v>6.0257848774999996</v>
      </c>
      <c r="H667" s="102">
        <v>2.8957606163685079</v>
      </c>
      <c r="I667" s="89">
        <v>2.5866215499999998</v>
      </c>
      <c r="J667" s="90">
        <v>3.6511887144999999</v>
      </c>
      <c r="K667" s="102">
        <v>4.7792314121932264</v>
      </c>
      <c r="L667" s="89">
        <v>1.191424E-2</v>
      </c>
      <c r="M667" s="90">
        <v>1.9316925499999998E-2</v>
      </c>
      <c r="N667" s="102">
        <v>7.6861551460193717E-2</v>
      </c>
      <c r="O667" s="89">
        <v>4.1330745187436679E-2</v>
      </c>
      <c r="P667" s="90">
        <v>4.7600131965552177E-2</v>
      </c>
      <c r="Q667" s="102">
        <v>8.6107724798861363E-2</v>
      </c>
      <c r="R667" s="89">
        <v>3.4852183890577509E-2</v>
      </c>
      <c r="S667" s="90">
        <v>5.7017323792637624E-2</v>
      </c>
      <c r="T667" s="102">
        <v>0.10871190779231013</v>
      </c>
      <c r="U667" s="89">
        <v>1.66943388E-2</v>
      </c>
      <c r="V667" s="90">
        <v>2.570721317E-2</v>
      </c>
      <c r="W667" s="102">
        <v>3.6882599204543953E-2</v>
      </c>
      <c r="X667" s="89">
        <v>7.7967040000000002E-4</v>
      </c>
      <c r="Y667" s="90">
        <v>1.1963798600000001E-3</v>
      </c>
      <c r="Z667" s="102">
        <v>1.8082435466015543E-3</v>
      </c>
      <c r="AA667" s="89">
        <v>0.1148849675</v>
      </c>
      <c r="AB667" s="90">
        <v>0.16403544428</v>
      </c>
      <c r="AC667" s="102">
        <v>9.7918007619033423E-2</v>
      </c>
      <c r="AD667" s="89">
        <v>1.0632177899999999E-2</v>
      </c>
      <c r="AE667" s="90">
        <v>1.511078452E-2</v>
      </c>
      <c r="AF667" s="102">
        <v>1.6046209238289446E-2</v>
      </c>
      <c r="AG667" s="89">
        <v>1.7196026600000001E-2</v>
      </c>
      <c r="AH667" s="90">
        <v>2.8593773954999999E-2</v>
      </c>
      <c r="AI667" s="102">
        <v>3.8467085342577458E-2</v>
      </c>
      <c r="AJ667" s="92">
        <v>0</v>
      </c>
      <c r="AK667" s="93">
        <v>0</v>
      </c>
      <c r="AL667" s="93">
        <v>0</v>
      </c>
    </row>
    <row r="668" spans="1:38" x14ac:dyDescent="0.25">
      <c r="A668" s="71">
        <v>1991</v>
      </c>
      <c r="B668" s="718">
        <v>23</v>
      </c>
      <c r="C668" s="89">
        <v>18.499463219999999</v>
      </c>
      <c r="D668" s="90">
        <v>32.490595298499997</v>
      </c>
      <c r="E668" s="102">
        <v>51.014543094213174</v>
      </c>
      <c r="F668" s="89">
        <v>4.99079943</v>
      </c>
      <c r="G668" s="90">
        <v>6.4526678019999997</v>
      </c>
      <c r="H668" s="102">
        <v>2.9511060269940197</v>
      </c>
      <c r="I668" s="89">
        <v>2.6612443799999999</v>
      </c>
      <c r="J668" s="90">
        <v>3.8073853550000001</v>
      </c>
      <c r="K668" s="102">
        <v>4.8373813844896461</v>
      </c>
      <c r="L668" s="89">
        <v>1.191424E-2</v>
      </c>
      <c r="M668" s="90">
        <v>1.9316925499999998E-2</v>
      </c>
      <c r="N668" s="102">
        <v>7.7766005190481574E-2</v>
      </c>
      <c r="O668" s="89">
        <v>4.1330745187436679E-2</v>
      </c>
      <c r="P668" s="90">
        <v>4.7600131965552177E-2</v>
      </c>
      <c r="Q668" s="102">
        <v>8.8050360031055833E-2</v>
      </c>
      <c r="R668" s="89">
        <v>3.4852183890577509E-2</v>
      </c>
      <c r="S668" s="90">
        <v>5.7017323792637624E-2</v>
      </c>
      <c r="T668" s="102">
        <v>0.11157652183324797</v>
      </c>
      <c r="U668" s="89">
        <v>1.7449308699999999E-2</v>
      </c>
      <c r="V668" s="90">
        <v>2.7383435235E-2</v>
      </c>
      <c r="W668" s="102">
        <v>3.7553147171695909E-2</v>
      </c>
      <c r="X668" s="89">
        <v>8.1498149999999995E-4</v>
      </c>
      <c r="Y668" s="90">
        <v>1.2738968150000001E-3</v>
      </c>
      <c r="Z668" s="102">
        <v>1.8427967965801097E-3</v>
      </c>
      <c r="AA668" s="89">
        <v>0.1199900855</v>
      </c>
      <c r="AB668" s="90">
        <v>0.17514093141500001</v>
      </c>
      <c r="AC668" s="102">
        <v>9.9416943575390923E-2</v>
      </c>
      <c r="AD668" s="89">
        <v>1.1160369200000001E-2</v>
      </c>
      <c r="AE668" s="90">
        <v>1.6170676070000001E-2</v>
      </c>
      <c r="AF668" s="102">
        <v>1.6286607858895442E-2</v>
      </c>
      <c r="AG668" s="89">
        <v>1.7916095E-2</v>
      </c>
      <c r="AH668" s="90">
        <v>3.0375932045000002E-2</v>
      </c>
      <c r="AI668" s="102">
        <v>3.9165392147922522E-2</v>
      </c>
      <c r="AJ668" s="92">
        <v>0</v>
      </c>
      <c r="AK668" s="93">
        <v>0</v>
      </c>
      <c r="AL668" s="93">
        <v>0</v>
      </c>
    </row>
    <row r="669" spans="1:38" x14ac:dyDescent="0.25">
      <c r="A669" s="71">
        <v>1991</v>
      </c>
      <c r="B669" s="718">
        <v>24</v>
      </c>
      <c r="C669" s="89">
        <v>19.81373374</v>
      </c>
      <c r="D669" s="90">
        <v>34.292418429000001</v>
      </c>
      <c r="E669" s="102">
        <v>51.737808292363262</v>
      </c>
      <c r="F669" s="89">
        <v>5.22663119</v>
      </c>
      <c r="G669" s="90">
        <v>6.8649924975000003</v>
      </c>
      <c r="H669" s="102">
        <v>2.9970905010776501</v>
      </c>
      <c r="I669" s="89">
        <v>2.7923956400000001</v>
      </c>
      <c r="J669" s="90">
        <v>3.967908736</v>
      </c>
      <c r="K669" s="102">
        <v>4.8860737547843245</v>
      </c>
      <c r="L669" s="89">
        <v>1.191424E-2</v>
      </c>
      <c r="M669" s="90">
        <v>1.9316925499999998E-2</v>
      </c>
      <c r="N669" s="102">
        <v>7.8517440719698489E-2</v>
      </c>
      <c r="O669" s="89">
        <v>4.1330745187436679E-2</v>
      </c>
      <c r="P669" s="90">
        <v>4.7600131965552177E-2</v>
      </c>
      <c r="Q669" s="102">
        <v>8.9674883761219001E-2</v>
      </c>
      <c r="R669" s="89">
        <v>3.4852183890577509E-2</v>
      </c>
      <c r="S669" s="90">
        <v>5.7017323792637624E-2</v>
      </c>
      <c r="T669" s="102">
        <v>0.11395686925195056</v>
      </c>
      <c r="U669" s="89">
        <v>1.8313447399999998E-2</v>
      </c>
      <c r="V669" s="90">
        <v>2.9376873315E-2</v>
      </c>
      <c r="W669" s="102">
        <v>3.8147744790103057E-2</v>
      </c>
      <c r="X669" s="89">
        <v>8.5521179999999998E-4</v>
      </c>
      <c r="Y669" s="90">
        <v>1.3632403799999999E-3</v>
      </c>
      <c r="Z669" s="102">
        <v>1.871507472531493E-3</v>
      </c>
      <c r="AA669" s="89">
        <v>0.12554860309999999</v>
      </c>
      <c r="AB669" s="90">
        <v>0.18768860542999999</v>
      </c>
      <c r="AC669" s="102">
        <v>0.10062578483370403</v>
      </c>
      <c r="AD669" s="89">
        <v>1.17609238E-2</v>
      </c>
      <c r="AE669" s="90">
        <v>1.7353976734999998E-2</v>
      </c>
      <c r="AF669" s="102">
        <v>1.6479429421189518E-2</v>
      </c>
      <c r="AG669" s="89">
        <v>1.87452216E-2</v>
      </c>
      <c r="AH669" s="90">
        <v>3.2553331815000003E-2</v>
      </c>
      <c r="AI669" s="102">
        <v>3.9748909329984705E-2</v>
      </c>
      <c r="AJ669" s="92">
        <v>0</v>
      </c>
      <c r="AK669" s="93">
        <v>0</v>
      </c>
      <c r="AL669" s="93">
        <v>0</v>
      </c>
    </row>
    <row r="670" spans="1:38" x14ac:dyDescent="0.25">
      <c r="A670" s="71">
        <v>1991</v>
      </c>
      <c r="B670" s="718">
        <v>25</v>
      </c>
      <c r="C670" s="89">
        <v>19.81373374</v>
      </c>
      <c r="D670" s="90">
        <v>34.292418429000001</v>
      </c>
      <c r="E670" s="102">
        <v>52.217519378858363</v>
      </c>
      <c r="F670" s="89">
        <v>5.22663119</v>
      </c>
      <c r="G670" s="90">
        <v>6.8649924975000003</v>
      </c>
      <c r="H670" s="102">
        <v>3.0289892381355572</v>
      </c>
      <c r="I670" s="89">
        <v>2.7923956400000001</v>
      </c>
      <c r="J670" s="90">
        <v>3.967908736</v>
      </c>
      <c r="K670" s="102">
        <v>4.9206818734995288</v>
      </c>
      <c r="L670" s="89">
        <v>1.191424E-2</v>
      </c>
      <c r="M670" s="90">
        <v>1.9316925499999998E-2</v>
      </c>
      <c r="N670" s="102">
        <v>7.9038607090836419E-2</v>
      </c>
      <c r="O670" s="89">
        <v>4.1330745187436679E-2</v>
      </c>
      <c r="P670" s="90">
        <v>4.7600131965552177E-2</v>
      </c>
      <c r="Q670" s="102">
        <v>9.0824190214245926E-2</v>
      </c>
      <c r="R670" s="89">
        <v>3.4852183890577509E-2</v>
      </c>
      <c r="S670" s="90">
        <v>5.7017323792637624E-2</v>
      </c>
      <c r="T670" s="102">
        <v>0.11560753022378464</v>
      </c>
      <c r="U670" s="89">
        <v>1.8313447399999998E-2</v>
      </c>
      <c r="V670" s="90">
        <v>2.9376873315E-2</v>
      </c>
      <c r="W670" s="102">
        <v>3.8614873424504849E-2</v>
      </c>
      <c r="X670" s="89">
        <v>8.5521179999999998E-4</v>
      </c>
      <c r="Y670" s="90">
        <v>1.3632403799999999E-3</v>
      </c>
      <c r="Z670" s="102">
        <v>1.8914088423325902E-3</v>
      </c>
      <c r="AA670" s="89">
        <v>0.12554860309999999</v>
      </c>
      <c r="AB670" s="90">
        <v>0.18768860542999999</v>
      </c>
      <c r="AC670" s="102">
        <v>0.10130774852900198</v>
      </c>
      <c r="AD670" s="89">
        <v>1.17609238E-2</v>
      </c>
      <c r="AE670" s="90">
        <v>1.7353976734999998E-2</v>
      </c>
      <c r="AF670" s="102">
        <v>1.6584873571872587E-2</v>
      </c>
      <c r="AG670" s="89">
        <v>1.87452216E-2</v>
      </c>
      <c r="AH670" s="90">
        <v>3.2553331815000003E-2</v>
      </c>
      <c r="AI670" s="102">
        <v>4.0150571451920615E-2</v>
      </c>
      <c r="AJ670" s="92">
        <v>0</v>
      </c>
      <c r="AK670" s="93">
        <v>0</v>
      </c>
      <c r="AL670" s="93">
        <v>0</v>
      </c>
    </row>
    <row r="671" spans="1:38" x14ac:dyDescent="0.25">
      <c r="A671" s="71">
        <v>1991</v>
      </c>
      <c r="B671" s="718">
        <v>26</v>
      </c>
      <c r="C671" s="89">
        <v>17.45589942494</v>
      </c>
      <c r="D671" s="90">
        <v>30.211620635949</v>
      </c>
      <c r="E671" s="102">
        <v>52.422679374226639</v>
      </c>
      <c r="F671" s="89">
        <v>4.6726082838599998</v>
      </c>
      <c r="G671" s="90">
        <v>6.137303292765</v>
      </c>
      <c r="H671" s="102">
        <v>3.0436097769027244</v>
      </c>
      <c r="I671" s="89">
        <v>2.1501446428</v>
      </c>
      <c r="J671" s="90">
        <v>3.0552897267200003</v>
      </c>
      <c r="K671" s="102">
        <v>4.9370175739421454</v>
      </c>
      <c r="L671" s="89">
        <v>1.191424E-2</v>
      </c>
      <c r="M671" s="90">
        <v>1.9316925499999998E-2</v>
      </c>
      <c r="N671" s="102">
        <v>7.9276347948288528E-2</v>
      </c>
      <c r="O671" s="89">
        <v>3.0667412929078017E-2</v>
      </c>
      <c r="P671" s="90">
        <v>3.5319297918439713E-2</v>
      </c>
      <c r="Q671" s="102">
        <v>9.1364790040923086E-2</v>
      </c>
      <c r="R671" s="89">
        <v>3.1157852398176294E-2</v>
      </c>
      <c r="S671" s="90">
        <v>5.0973487470618035E-2</v>
      </c>
      <c r="T671" s="102">
        <v>0.11636069831240892</v>
      </c>
      <c r="U671" s="89">
        <v>1.6372221975599999E-2</v>
      </c>
      <c r="V671" s="90">
        <v>2.626292474361E-2</v>
      </c>
      <c r="W671" s="102">
        <v>3.8944096985446729E-2</v>
      </c>
      <c r="X671" s="89">
        <v>7.6455934920000002E-4</v>
      </c>
      <c r="Y671" s="90">
        <v>1.2187368997199999E-3</v>
      </c>
      <c r="Z671" s="102">
        <v>1.9005321073769809E-3</v>
      </c>
      <c r="AA671" s="89">
        <v>0.1122404511714</v>
      </c>
      <c r="AB671" s="90">
        <v>0.16779361325441999</v>
      </c>
      <c r="AC671" s="102">
        <v>0.10176908535159042</v>
      </c>
      <c r="AD671" s="89">
        <v>1.05142658772E-2</v>
      </c>
      <c r="AE671" s="90">
        <v>1.5514455201089999E-2</v>
      </c>
      <c r="AF671" s="102">
        <v>1.6658490648693909E-2</v>
      </c>
      <c r="AG671" s="89">
        <v>1.6758228110400002E-2</v>
      </c>
      <c r="AH671" s="90">
        <v>2.9102678642610003E-2</v>
      </c>
      <c r="AI671" s="102">
        <v>4.0364743670810228E-2</v>
      </c>
      <c r="AJ671" s="92">
        <v>0</v>
      </c>
      <c r="AK671" s="93">
        <v>0</v>
      </c>
      <c r="AL671" s="93">
        <v>0</v>
      </c>
    </row>
    <row r="672" spans="1:38" x14ac:dyDescent="0.25">
      <c r="A672" s="71">
        <v>1991</v>
      </c>
      <c r="B672" s="718">
        <v>27</v>
      </c>
      <c r="C672" s="89">
        <v>17.45589942494</v>
      </c>
      <c r="D672" s="90">
        <v>30.211620635949</v>
      </c>
      <c r="E672" s="102">
        <v>50.222364866116166</v>
      </c>
      <c r="F672" s="89">
        <v>4.6726082838599998</v>
      </c>
      <c r="G672" s="90">
        <v>6.137303292765</v>
      </c>
      <c r="H672" s="102">
        <v>2.9454844325189673</v>
      </c>
      <c r="I672" s="89">
        <v>2.1501446428</v>
      </c>
      <c r="J672" s="90">
        <v>3.0552897267200003</v>
      </c>
      <c r="K672" s="102">
        <v>4.8575025000874525</v>
      </c>
      <c r="L672" s="89">
        <v>1.191424E-2</v>
      </c>
      <c r="M672" s="90">
        <v>1.9316925499999998E-2</v>
      </c>
      <c r="N672" s="102">
        <v>7.917532677644365E-2</v>
      </c>
      <c r="O672" s="89">
        <v>3.0667412929078017E-2</v>
      </c>
      <c r="P672" s="90">
        <v>3.5319297918439713E-2</v>
      </c>
      <c r="Q672" s="102">
        <v>8.9693825787427892E-2</v>
      </c>
      <c r="R672" s="89">
        <v>3.1157852398176294E-2</v>
      </c>
      <c r="S672" s="90">
        <v>5.0973487470618035E-2</v>
      </c>
      <c r="T672" s="102">
        <v>0.11686391031748157</v>
      </c>
      <c r="U672" s="89">
        <v>1.6372221975599999E-2</v>
      </c>
      <c r="V672" s="90">
        <v>2.626292474361E-2</v>
      </c>
      <c r="W672" s="102">
        <v>4.0438903269880921E-2</v>
      </c>
      <c r="X672" s="89">
        <v>7.6455934920000002E-4</v>
      </c>
      <c r="Y672" s="90">
        <v>1.2187368997199999E-3</v>
      </c>
      <c r="Z672" s="102">
        <v>1.8392570285669606E-3</v>
      </c>
      <c r="AA672" s="89">
        <v>0.1122404511714</v>
      </c>
      <c r="AB672" s="90">
        <v>0.16779361325441999</v>
      </c>
      <c r="AC672" s="102">
        <v>9.567574565672321E-2</v>
      </c>
      <c r="AD672" s="89">
        <v>1.05142658772E-2</v>
      </c>
      <c r="AE672" s="90">
        <v>1.5514455201089999E-2</v>
      </c>
      <c r="AF672" s="102">
        <v>1.5872241003249101E-2</v>
      </c>
      <c r="AG672" s="89">
        <v>1.6758228110400002E-2</v>
      </c>
      <c r="AH672" s="90">
        <v>2.9102678642610003E-2</v>
      </c>
      <c r="AI672" s="102">
        <v>4.0053559707066748E-2</v>
      </c>
      <c r="AJ672" s="92">
        <v>0</v>
      </c>
      <c r="AK672" s="93">
        <v>0</v>
      </c>
      <c r="AL672" s="93">
        <v>0</v>
      </c>
    </row>
    <row r="673" spans="1:38" x14ac:dyDescent="0.25">
      <c r="A673" s="71">
        <v>1991</v>
      </c>
      <c r="B673" s="718">
        <v>28</v>
      </c>
      <c r="C673" s="89">
        <v>17.45589942494</v>
      </c>
      <c r="D673" s="90">
        <v>30.211620635949</v>
      </c>
      <c r="E673" s="102">
        <v>50.316906933190637</v>
      </c>
      <c r="F673" s="89">
        <v>4.6726082838599998</v>
      </c>
      <c r="G673" s="90">
        <v>6.137303292765</v>
      </c>
      <c r="H673" s="102">
        <v>2.9535012740151867</v>
      </c>
      <c r="I673" s="89">
        <v>2.1501446428</v>
      </c>
      <c r="J673" s="90">
        <v>3.0552897267200003</v>
      </c>
      <c r="K673" s="102">
        <v>4.8670435250726198</v>
      </c>
      <c r="L673" s="89">
        <v>1.191424E-2</v>
      </c>
      <c r="M673" s="90">
        <v>1.9316925499999998E-2</v>
      </c>
      <c r="N673" s="102">
        <v>7.9304964072338405E-2</v>
      </c>
      <c r="O673" s="89">
        <v>3.0667412929078017E-2</v>
      </c>
      <c r="P673" s="90">
        <v>3.5319297918439713E-2</v>
      </c>
      <c r="Q673" s="102">
        <v>9.0009174565560804E-2</v>
      </c>
      <c r="R673" s="89">
        <v>3.1157852398176294E-2</v>
      </c>
      <c r="S673" s="90">
        <v>5.0973487470618035E-2</v>
      </c>
      <c r="T673" s="102">
        <v>0.11727490699689139</v>
      </c>
      <c r="U673" s="89">
        <v>1.6372221975599999E-2</v>
      </c>
      <c r="V673" s="90">
        <v>2.626292474361E-2</v>
      </c>
      <c r="W673" s="102">
        <v>4.0714216098455901E-2</v>
      </c>
      <c r="X673" s="89">
        <v>7.6455934920000002E-4</v>
      </c>
      <c r="Y673" s="90">
        <v>1.2187368997199999E-3</v>
      </c>
      <c r="Z673" s="102">
        <v>1.8442603666615704E-3</v>
      </c>
      <c r="AA673" s="89">
        <v>0.1122404511714</v>
      </c>
      <c r="AB673" s="90">
        <v>0.16779361325441999</v>
      </c>
      <c r="AC673" s="102">
        <v>9.5907771874840758E-2</v>
      </c>
      <c r="AD673" s="89">
        <v>1.05142658772E-2</v>
      </c>
      <c r="AE673" s="90">
        <v>1.5514455201089999E-2</v>
      </c>
      <c r="AF673" s="102">
        <v>1.5908511351475311E-2</v>
      </c>
      <c r="AG673" s="89">
        <v>1.6758228110400002E-2</v>
      </c>
      <c r="AH673" s="90">
        <v>2.9102678642610003E-2</v>
      </c>
      <c r="AI673" s="102">
        <v>4.0187219971462053E-2</v>
      </c>
      <c r="AJ673" s="92">
        <v>0</v>
      </c>
      <c r="AK673" s="93">
        <v>0</v>
      </c>
      <c r="AL673" s="93">
        <v>0</v>
      </c>
    </row>
    <row r="674" spans="1:38" x14ac:dyDescent="0.25">
      <c r="A674" s="71">
        <v>1991</v>
      </c>
      <c r="B674" s="718">
        <v>29</v>
      </c>
      <c r="C674" s="89">
        <v>17.45589942494</v>
      </c>
      <c r="D674" s="90">
        <v>30.211620635949</v>
      </c>
      <c r="E674" s="102">
        <v>50.340057222889662</v>
      </c>
      <c r="F674" s="89">
        <v>4.6726082838599998</v>
      </c>
      <c r="G674" s="90">
        <v>6.137303292765</v>
      </c>
      <c r="H674" s="102">
        <v>2.9601797920010648</v>
      </c>
      <c r="I674" s="89">
        <v>2.1501446428</v>
      </c>
      <c r="J674" s="90">
        <v>3.0552897267200003</v>
      </c>
      <c r="K674" s="102">
        <v>4.8772585209826715</v>
      </c>
      <c r="L674" s="89">
        <v>1.191424E-2</v>
      </c>
      <c r="M674" s="90">
        <v>1.9316925499999998E-2</v>
      </c>
      <c r="N674" s="102">
        <v>7.9410777218721848E-2</v>
      </c>
      <c r="O674" s="89">
        <v>3.0667412929078017E-2</v>
      </c>
      <c r="P674" s="90">
        <v>3.5319297918439713E-2</v>
      </c>
      <c r="Q674" s="102">
        <v>9.0331473582848362E-2</v>
      </c>
      <c r="R674" s="89">
        <v>3.1157852398176294E-2</v>
      </c>
      <c r="S674" s="90">
        <v>5.0973487470618035E-2</v>
      </c>
      <c r="T674" s="102">
        <v>0.11761053550910155</v>
      </c>
      <c r="U674" s="89">
        <v>1.6372221975599999E-2</v>
      </c>
      <c r="V674" s="90">
        <v>2.626292474361E-2</v>
      </c>
      <c r="W674" s="102">
        <v>4.1219031590315328E-2</v>
      </c>
      <c r="X674" s="89">
        <v>7.6455934920000002E-4</v>
      </c>
      <c r="Y674" s="90">
        <v>1.2187368997199999E-3</v>
      </c>
      <c r="Z674" s="102">
        <v>1.8484281470696868E-3</v>
      </c>
      <c r="AA674" s="89">
        <v>0.1122404511714</v>
      </c>
      <c r="AB674" s="90">
        <v>0.16779361325441999</v>
      </c>
      <c r="AC674" s="102">
        <v>9.6057906063308066E-2</v>
      </c>
      <c r="AD674" s="89">
        <v>1.05142658772E-2</v>
      </c>
      <c r="AE674" s="90">
        <v>1.5514455201089999E-2</v>
      </c>
      <c r="AF674" s="102">
        <v>1.5927800310172196E-2</v>
      </c>
      <c r="AG674" s="89">
        <v>1.6758228110400002E-2</v>
      </c>
      <c r="AH674" s="90">
        <v>2.9102678642610003E-2</v>
      </c>
      <c r="AI674" s="102">
        <v>4.0340258325429736E-2</v>
      </c>
      <c r="AJ674" s="92">
        <v>0</v>
      </c>
      <c r="AK674" s="93">
        <v>0</v>
      </c>
      <c r="AL674" s="93">
        <v>0</v>
      </c>
    </row>
    <row r="675" spans="1:38" x14ac:dyDescent="0.25">
      <c r="A675" s="71">
        <v>1991</v>
      </c>
      <c r="B675" s="718">
        <v>30</v>
      </c>
      <c r="C675" s="89">
        <v>17.45589942494</v>
      </c>
      <c r="D675" s="90">
        <v>30.211620635949</v>
      </c>
      <c r="E675" s="102">
        <v>50.371038185141011</v>
      </c>
      <c r="F675" s="89">
        <v>4.6726082838599998</v>
      </c>
      <c r="G675" s="90">
        <v>6.137303292765</v>
      </c>
      <c r="H675" s="102">
        <v>2.9654849358950566</v>
      </c>
      <c r="I675" s="89">
        <v>2.1501446428</v>
      </c>
      <c r="J675" s="90">
        <v>3.0552897267200003</v>
      </c>
      <c r="K675" s="102">
        <v>4.8848842486586443</v>
      </c>
      <c r="L675" s="89">
        <v>1.191424E-2</v>
      </c>
      <c r="M675" s="90">
        <v>1.9316925499999998E-2</v>
      </c>
      <c r="N675" s="102">
        <v>7.949485014413768E-2</v>
      </c>
      <c r="O675" s="89">
        <v>3.0667412929078017E-2</v>
      </c>
      <c r="P675" s="90">
        <v>3.5319297918439713E-2</v>
      </c>
      <c r="Q675" s="102">
        <v>9.0574053899653922E-2</v>
      </c>
      <c r="R675" s="89">
        <v>3.1157852398176294E-2</v>
      </c>
      <c r="S675" s="90">
        <v>5.0973487470618035E-2</v>
      </c>
      <c r="T675" s="102">
        <v>0.11787715358498072</v>
      </c>
      <c r="U675" s="89">
        <v>1.6372221975599999E-2</v>
      </c>
      <c r="V675" s="90">
        <v>2.626292474361E-2</v>
      </c>
      <c r="W675" s="102">
        <v>4.1560000281341998E-2</v>
      </c>
      <c r="X675" s="89">
        <v>7.6455934920000002E-4</v>
      </c>
      <c r="Y675" s="90">
        <v>1.2187368997199999E-3</v>
      </c>
      <c r="Z675" s="102">
        <v>1.8517384707421914E-3</v>
      </c>
      <c r="AA675" s="89">
        <v>0.1122404511714</v>
      </c>
      <c r="AB675" s="90">
        <v>0.16779361325441999</v>
      </c>
      <c r="AC675" s="102">
        <v>9.6186999812047896E-2</v>
      </c>
      <c r="AD675" s="89">
        <v>1.05142658772E-2</v>
      </c>
      <c r="AE675" s="90">
        <v>1.5514455201089999E-2</v>
      </c>
      <c r="AF675" s="102">
        <v>1.5945507144328047E-2</v>
      </c>
      <c r="AG675" s="89">
        <v>1.6758228110400002E-2</v>
      </c>
      <c r="AH675" s="90">
        <v>2.9102678642610003E-2</v>
      </c>
      <c r="AI675" s="102">
        <v>4.0452788665669197E-2</v>
      </c>
      <c r="AJ675" s="92">
        <v>0</v>
      </c>
      <c r="AK675" s="93">
        <v>0</v>
      </c>
      <c r="AL675" s="93">
        <v>0</v>
      </c>
    </row>
    <row r="676" spans="1:38" ht="13" x14ac:dyDescent="0.3">
      <c r="A676" s="71">
        <v>1991</v>
      </c>
      <c r="B676" s="718">
        <v>31</v>
      </c>
      <c r="C676" s="89">
        <v>17.45589942494</v>
      </c>
      <c r="D676" s="90">
        <v>30.211620635949</v>
      </c>
      <c r="E676" s="91">
        <v>50.371038185141011</v>
      </c>
      <c r="F676" s="89">
        <v>4.6726082838599998</v>
      </c>
      <c r="G676" s="90">
        <v>6.137303292765</v>
      </c>
      <c r="H676" s="91">
        <v>2.9654849358950566</v>
      </c>
      <c r="I676" s="89">
        <v>2.1501446428</v>
      </c>
      <c r="J676" s="90">
        <v>3.0552897267200003</v>
      </c>
      <c r="K676" s="91">
        <v>4.8848842486586443</v>
      </c>
      <c r="L676" s="89">
        <v>1.191424E-2</v>
      </c>
      <c r="M676" s="90">
        <v>1.9316925499999998E-2</v>
      </c>
      <c r="N676" s="91">
        <v>7.949485014413768E-2</v>
      </c>
      <c r="O676" s="89">
        <v>3.0667412929078017E-2</v>
      </c>
      <c r="P676" s="90">
        <v>3.5319297918439713E-2</v>
      </c>
      <c r="Q676" s="91">
        <v>9.0574053899653922E-2</v>
      </c>
      <c r="R676" s="89">
        <v>3.1157852398176294E-2</v>
      </c>
      <c r="S676" s="90">
        <v>5.0973487470618035E-2</v>
      </c>
      <c r="T676" s="91">
        <v>0.11787715358498072</v>
      </c>
      <c r="U676" s="89">
        <v>1.6372221975599999E-2</v>
      </c>
      <c r="V676" s="90">
        <v>2.626292474361E-2</v>
      </c>
      <c r="W676" s="91">
        <v>4.1560000281341998E-2</v>
      </c>
      <c r="X676" s="89">
        <v>7.6455934920000002E-4</v>
      </c>
      <c r="Y676" s="90">
        <v>1.2187368997199999E-3</v>
      </c>
      <c r="Z676" s="91">
        <v>1.8517384707421914E-3</v>
      </c>
      <c r="AA676" s="89">
        <v>0.1122404511714</v>
      </c>
      <c r="AB676" s="90">
        <v>0.16779361325441999</v>
      </c>
      <c r="AC676" s="91">
        <v>9.6186999812047896E-2</v>
      </c>
      <c r="AD676" s="89">
        <v>1.05142658772E-2</v>
      </c>
      <c r="AE676" s="90">
        <v>1.5514455201089999E-2</v>
      </c>
      <c r="AF676" s="91">
        <v>1.5945507144328047E-2</v>
      </c>
      <c r="AG676" s="89">
        <v>1.6758228110400002E-2</v>
      </c>
      <c r="AH676" s="90">
        <v>2.9102678642610003E-2</v>
      </c>
      <c r="AI676" s="91">
        <v>4.0452788665669197E-2</v>
      </c>
      <c r="AJ676" s="94">
        <v>0</v>
      </c>
      <c r="AK676" s="95">
        <v>0</v>
      </c>
      <c r="AL676" s="95">
        <v>0</v>
      </c>
    </row>
    <row r="677" spans="1:38" ht="13" x14ac:dyDescent="0.3">
      <c r="A677" s="71">
        <v>1991</v>
      </c>
      <c r="B677" s="718">
        <v>32</v>
      </c>
      <c r="C677" s="89">
        <v>17.45589942494</v>
      </c>
      <c r="D677" s="90">
        <v>30.211620635949</v>
      </c>
      <c r="E677" s="91">
        <v>50.371038185141011</v>
      </c>
      <c r="F677" s="89">
        <v>4.6726082838599998</v>
      </c>
      <c r="G677" s="90">
        <v>6.137303292765</v>
      </c>
      <c r="H677" s="91">
        <v>2.9654849358950566</v>
      </c>
      <c r="I677" s="89">
        <v>2.1501446428</v>
      </c>
      <c r="J677" s="90">
        <v>3.0552897267200003</v>
      </c>
      <c r="K677" s="91">
        <v>4.8848842486586443</v>
      </c>
      <c r="L677" s="89">
        <v>1.191424E-2</v>
      </c>
      <c r="M677" s="90">
        <v>1.9316925499999998E-2</v>
      </c>
      <c r="N677" s="91">
        <v>7.949485014413768E-2</v>
      </c>
      <c r="O677" s="89">
        <v>3.0667412929078017E-2</v>
      </c>
      <c r="P677" s="90">
        <v>3.5319297918439713E-2</v>
      </c>
      <c r="Q677" s="91">
        <v>9.0574053899653922E-2</v>
      </c>
      <c r="R677" s="89">
        <v>3.1157852398176294E-2</v>
      </c>
      <c r="S677" s="90">
        <v>5.0973487470618035E-2</v>
      </c>
      <c r="T677" s="91">
        <v>0.11787715358498072</v>
      </c>
      <c r="U677" s="89">
        <v>1.6372221975599999E-2</v>
      </c>
      <c r="V677" s="90">
        <v>2.626292474361E-2</v>
      </c>
      <c r="W677" s="91">
        <v>4.1560000281341998E-2</v>
      </c>
      <c r="X677" s="89">
        <v>7.6455934920000002E-4</v>
      </c>
      <c r="Y677" s="90">
        <v>1.2187368997199999E-3</v>
      </c>
      <c r="Z677" s="91">
        <v>1.8517384707421914E-3</v>
      </c>
      <c r="AA677" s="89">
        <v>0.1122404511714</v>
      </c>
      <c r="AB677" s="90">
        <v>0.16779361325441999</v>
      </c>
      <c r="AC677" s="91">
        <v>9.6186999812047896E-2</v>
      </c>
      <c r="AD677" s="89">
        <v>1.05142658772E-2</v>
      </c>
      <c r="AE677" s="90">
        <v>1.5514455201089999E-2</v>
      </c>
      <c r="AF677" s="91">
        <v>1.5945507144328047E-2</v>
      </c>
      <c r="AG677" s="89">
        <v>1.6758228110400002E-2</v>
      </c>
      <c r="AH677" s="90">
        <v>2.9102678642610003E-2</v>
      </c>
      <c r="AI677" s="91">
        <v>4.0452788665669197E-2</v>
      </c>
      <c r="AJ677" s="94">
        <v>0</v>
      </c>
      <c r="AK677" s="95">
        <v>0</v>
      </c>
      <c r="AL677" s="95">
        <v>0</v>
      </c>
    </row>
    <row r="678" spans="1:38" ht="13" x14ac:dyDescent="0.3">
      <c r="A678" s="71">
        <v>1991</v>
      </c>
      <c r="B678" s="718">
        <v>33</v>
      </c>
      <c r="C678" s="89">
        <v>17.45589942494</v>
      </c>
      <c r="D678" s="90">
        <v>30.211620635949</v>
      </c>
      <c r="E678" s="91">
        <v>50.371038185141011</v>
      </c>
      <c r="F678" s="89">
        <v>4.6726082838599998</v>
      </c>
      <c r="G678" s="90">
        <v>6.137303292765</v>
      </c>
      <c r="H678" s="91">
        <v>2.9654849358950566</v>
      </c>
      <c r="I678" s="89">
        <v>2.1501446428</v>
      </c>
      <c r="J678" s="90">
        <v>3.0552897267200003</v>
      </c>
      <c r="K678" s="91">
        <v>4.8848842486586443</v>
      </c>
      <c r="L678" s="89">
        <v>1.191424E-2</v>
      </c>
      <c r="M678" s="90">
        <v>1.9316925499999998E-2</v>
      </c>
      <c r="N678" s="91">
        <v>7.949485014413768E-2</v>
      </c>
      <c r="O678" s="89">
        <v>3.0667412929078017E-2</v>
      </c>
      <c r="P678" s="90">
        <v>3.5319297918439713E-2</v>
      </c>
      <c r="Q678" s="91">
        <v>9.0574053899653922E-2</v>
      </c>
      <c r="R678" s="89">
        <v>3.1157852398176294E-2</v>
      </c>
      <c r="S678" s="90">
        <v>5.0973487470618035E-2</v>
      </c>
      <c r="T678" s="91">
        <v>0.11787715358498072</v>
      </c>
      <c r="U678" s="89">
        <v>1.6372221975599999E-2</v>
      </c>
      <c r="V678" s="90">
        <v>2.626292474361E-2</v>
      </c>
      <c r="W678" s="91">
        <v>4.1560000281341998E-2</v>
      </c>
      <c r="X678" s="89">
        <v>7.6455934920000002E-4</v>
      </c>
      <c r="Y678" s="90">
        <v>1.2187368997199999E-3</v>
      </c>
      <c r="Z678" s="91">
        <v>1.8517384707421914E-3</v>
      </c>
      <c r="AA678" s="89">
        <v>0.1122404511714</v>
      </c>
      <c r="AB678" s="90">
        <v>0.16779361325441999</v>
      </c>
      <c r="AC678" s="91">
        <v>9.6186999812047896E-2</v>
      </c>
      <c r="AD678" s="89">
        <v>1.05142658772E-2</v>
      </c>
      <c r="AE678" s="90">
        <v>1.5514455201089999E-2</v>
      </c>
      <c r="AF678" s="91">
        <v>1.5945507144328047E-2</v>
      </c>
      <c r="AG678" s="89">
        <v>1.6758228110400002E-2</v>
      </c>
      <c r="AH678" s="90">
        <v>2.9102678642610003E-2</v>
      </c>
      <c r="AI678" s="91">
        <v>4.0452788665669197E-2</v>
      </c>
      <c r="AJ678" s="94">
        <v>0</v>
      </c>
      <c r="AK678" s="95">
        <v>0</v>
      </c>
      <c r="AL678" s="95">
        <v>0</v>
      </c>
    </row>
    <row r="679" spans="1:38" ht="13" x14ac:dyDescent="0.3">
      <c r="A679" s="71">
        <v>1991</v>
      </c>
      <c r="B679" s="718">
        <v>34</v>
      </c>
      <c r="C679" s="89">
        <v>17.45589942494</v>
      </c>
      <c r="D679" s="90">
        <v>30.211620635949</v>
      </c>
      <c r="E679" s="91">
        <v>50.371038185141011</v>
      </c>
      <c r="F679" s="89">
        <v>4.6726082838599998</v>
      </c>
      <c r="G679" s="90">
        <v>6.137303292765</v>
      </c>
      <c r="H679" s="91">
        <v>2.9654849358950566</v>
      </c>
      <c r="I679" s="89">
        <v>2.1501446428</v>
      </c>
      <c r="J679" s="90">
        <v>3.0552897267200003</v>
      </c>
      <c r="K679" s="91">
        <v>4.8848842486586443</v>
      </c>
      <c r="L679" s="89">
        <v>1.191424E-2</v>
      </c>
      <c r="M679" s="90">
        <v>1.9316925499999998E-2</v>
      </c>
      <c r="N679" s="91">
        <v>7.949485014413768E-2</v>
      </c>
      <c r="O679" s="89">
        <v>3.0667412929078017E-2</v>
      </c>
      <c r="P679" s="90">
        <v>3.5319297918439713E-2</v>
      </c>
      <c r="Q679" s="91">
        <v>9.0574053899653922E-2</v>
      </c>
      <c r="R679" s="89">
        <v>3.1157852398176294E-2</v>
      </c>
      <c r="S679" s="90">
        <v>5.0973487470618035E-2</v>
      </c>
      <c r="T679" s="91">
        <v>0.11787715358498072</v>
      </c>
      <c r="U679" s="89">
        <v>1.6372221975599999E-2</v>
      </c>
      <c r="V679" s="90">
        <v>2.626292474361E-2</v>
      </c>
      <c r="W679" s="91">
        <v>4.1560000281341998E-2</v>
      </c>
      <c r="X679" s="89">
        <v>7.6455934920000002E-4</v>
      </c>
      <c r="Y679" s="90">
        <v>1.2187368997199999E-3</v>
      </c>
      <c r="Z679" s="91">
        <v>1.8517384707421914E-3</v>
      </c>
      <c r="AA679" s="89">
        <v>0.1122404511714</v>
      </c>
      <c r="AB679" s="90">
        <v>0.16779361325441999</v>
      </c>
      <c r="AC679" s="91">
        <v>9.6186999812047896E-2</v>
      </c>
      <c r="AD679" s="89">
        <v>1.05142658772E-2</v>
      </c>
      <c r="AE679" s="90">
        <v>1.5514455201089999E-2</v>
      </c>
      <c r="AF679" s="91">
        <v>1.5945507144328047E-2</v>
      </c>
      <c r="AG679" s="89">
        <v>1.6758228110400002E-2</v>
      </c>
      <c r="AH679" s="90">
        <v>2.9102678642610003E-2</v>
      </c>
      <c r="AI679" s="91">
        <v>4.0452788665669197E-2</v>
      </c>
      <c r="AJ679" s="94">
        <v>0</v>
      </c>
      <c r="AK679" s="95">
        <v>0</v>
      </c>
      <c r="AL679" s="95">
        <v>0</v>
      </c>
    </row>
    <row r="680" spans="1:38" ht="13" x14ac:dyDescent="0.3">
      <c r="A680" s="71">
        <v>1991</v>
      </c>
      <c r="B680" s="718">
        <v>35</v>
      </c>
      <c r="C680" s="89">
        <v>17.45589942494</v>
      </c>
      <c r="D680" s="90">
        <v>30.211620635949</v>
      </c>
      <c r="E680" s="91">
        <v>50.371038185141011</v>
      </c>
      <c r="F680" s="89">
        <v>4.6726082838599998</v>
      </c>
      <c r="G680" s="90">
        <v>6.137303292765</v>
      </c>
      <c r="H680" s="91">
        <v>2.9654849358950566</v>
      </c>
      <c r="I680" s="89">
        <v>2.1501446428</v>
      </c>
      <c r="J680" s="90">
        <v>3.0552897267200003</v>
      </c>
      <c r="K680" s="91">
        <v>4.8848842486586443</v>
      </c>
      <c r="L680" s="89">
        <v>1.191424E-2</v>
      </c>
      <c r="M680" s="90">
        <v>1.9316925499999998E-2</v>
      </c>
      <c r="N680" s="91">
        <v>7.949485014413768E-2</v>
      </c>
      <c r="O680" s="89">
        <v>3.0667412929078017E-2</v>
      </c>
      <c r="P680" s="90">
        <v>3.5319297918439713E-2</v>
      </c>
      <c r="Q680" s="91">
        <v>9.0574053899653922E-2</v>
      </c>
      <c r="R680" s="89">
        <v>3.1157852398176294E-2</v>
      </c>
      <c r="S680" s="90">
        <v>5.0973487470618035E-2</v>
      </c>
      <c r="T680" s="91">
        <v>0.11787715358498072</v>
      </c>
      <c r="U680" s="89">
        <v>1.6372221975599999E-2</v>
      </c>
      <c r="V680" s="90">
        <v>2.626292474361E-2</v>
      </c>
      <c r="W680" s="91">
        <v>4.1560000281341998E-2</v>
      </c>
      <c r="X680" s="89">
        <v>7.6455934920000002E-4</v>
      </c>
      <c r="Y680" s="90">
        <v>1.2187368997199999E-3</v>
      </c>
      <c r="Z680" s="91">
        <v>1.8517384707421914E-3</v>
      </c>
      <c r="AA680" s="89">
        <v>0.1122404511714</v>
      </c>
      <c r="AB680" s="90">
        <v>0.16779361325441999</v>
      </c>
      <c r="AC680" s="91">
        <v>9.6186999812047896E-2</v>
      </c>
      <c r="AD680" s="89">
        <v>1.05142658772E-2</v>
      </c>
      <c r="AE680" s="90">
        <v>1.5514455201089999E-2</v>
      </c>
      <c r="AF680" s="91">
        <v>1.5945507144328047E-2</v>
      </c>
      <c r="AG680" s="89">
        <v>1.6758228110400002E-2</v>
      </c>
      <c r="AH680" s="90">
        <v>2.9102678642610003E-2</v>
      </c>
      <c r="AI680" s="91">
        <v>4.0452788665669197E-2</v>
      </c>
      <c r="AJ680" s="94">
        <v>0</v>
      </c>
      <c r="AK680" s="95">
        <v>0</v>
      </c>
      <c r="AL680" s="95">
        <v>0</v>
      </c>
    </row>
    <row r="681" spans="1:38" ht="13" x14ac:dyDescent="0.3">
      <c r="A681" s="71">
        <v>1991</v>
      </c>
      <c r="B681" s="718">
        <v>36</v>
      </c>
      <c r="C681" s="89">
        <v>17.45589942494</v>
      </c>
      <c r="D681" s="90">
        <v>30.211620635949</v>
      </c>
      <c r="E681" s="91">
        <v>50.371038185141011</v>
      </c>
      <c r="F681" s="89">
        <v>4.6726082838599998</v>
      </c>
      <c r="G681" s="90">
        <v>6.137303292765</v>
      </c>
      <c r="H681" s="91">
        <v>2.9654849358950566</v>
      </c>
      <c r="I681" s="89">
        <v>2.1501446428</v>
      </c>
      <c r="J681" s="90">
        <v>3.0552897267200003</v>
      </c>
      <c r="K681" s="91">
        <v>4.8848842486586443</v>
      </c>
      <c r="L681" s="89">
        <v>1.191424E-2</v>
      </c>
      <c r="M681" s="90">
        <v>1.9316925499999998E-2</v>
      </c>
      <c r="N681" s="91">
        <v>7.949485014413768E-2</v>
      </c>
      <c r="O681" s="89">
        <v>3.0667412929078017E-2</v>
      </c>
      <c r="P681" s="90">
        <v>3.5319297918439713E-2</v>
      </c>
      <c r="Q681" s="91">
        <v>9.0574053899653922E-2</v>
      </c>
      <c r="R681" s="89">
        <v>3.1157852398176294E-2</v>
      </c>
      <c r="S681" s="90">
        <v>5.0973487470618035E-2</v>
      </c>
      <c r="T681" s="91">
        <v>0.11787715358498072</v>
      </c>
      <c r="U681" s="89">
        <v>1.6372221975599999E-2</v>
      </c>
      <c r="V681" s="90">
        <v>2.626292474361E-2</v>
      </c>
      <c r="W681" s="91">
        <v>4.1560000281341998E-2</v>
      </c>
      <c r="X681" s="89">
        <v>7.6455934920000002E-4</v>
      </c>
      <c r="Y681" s="90">
        <v>1.2187368997199999E-3</v>
      </c>
      <c r="Z681" s="91">
        <v>1.8517384707421914E-3</v>
      </c>
      <c r="AA681" s="89">
        <v>0.1122404511714</v>
      </c>
      <c r="AB681" s="90">
        <v>0.16779361325441999</v>
      </c>
      <c r="AC681" s="91">
        <v>9.6186999812047896E-2</v>
      </c>
      <c r="AD681" s="89">
        <v>1.05142658772E-2</v>
      </c>
      <c r="AE681" s="90">
        <v>1.5514455201089999E-2</v>
      </c>
      <c r="AF681" s="91">
        <v>1.5945507144328047E-2</v>
      </c>
      <c r="AG681" s="89">
        <v>1.6758228110400002E-2</v>
      </c>
      <c r="AH681" s="90">
        <v>2.9102678642610003E-2</v>
      </c>
      <c r="AI681" s="91">
        <v>4.0452788665669197E-2</v>
      </c>
      <c r="AJ681" s="94">
        <v>0</v>
      </c>
      <c r="AK681" s="95">
        <v>0</v>
      </c>
      <c r="AL681" s="95">
        <v>0</v>
      </c>
    </row>
    <row r="682" spans="1:38" ht="13" x14ac:dyDescent="0.3">
      <c r="A682" s="71">
        <v>1991</v>
      </c>
      <c r="B682" s="718">
        <v>37</v>
      </c>
      <c r="C682" s="89">
        <v>17.45589942494</v>
      </c>
      <c r="D682" s="90">
        <v>30.211620635949</v>
      </c>
      <c r="E682" s="91">
        <v>50.371038185141011</v>
      </c>
      <c r="F682" s="89">
        <v>4.6726082838599998</v>
      </c>
      <c r="G682" s="90">
        <v>6.137303292765</v>
      </c>
      <c r="H682" s="91">
        <v>2.9654849358950566</v>
      </c>
      <c r="I682" s="89">
        <v>2.1501446428</v>
      </c>
      <c r="J682" s="90">
        <v>3.0552897267200003</v>
      </c>
      <c r="K682" s="91">
        <v>4.8848842486586443</v>
      </c>
      <c r="L682" s="89">
        <v>1.191424E-2</v>
      </c>
      <c r="M682" s="90">
        <v>1.9316925499999998E-2</v>
      </c>
      <c r="N682" s="91">
        <v>7.949485014413768E-2</v>
      </c>
      <c r="O682" s="89">
        <v>3.0667412929078017E-2</v>
      </c>
      <c r="P682" s="90">
        <v>3.5319297918439713E-2</v>
      </c>
      <c r="Q682" s="91">
        <v>9.0574053899653922E-2</v>
      </c>
      <c r="R682" s="89">
        <v>3.1157852398176294E-2</v>
      </c>
      <c r="S682" s="90">
        <v>5.0973487470618035E-2</v>
      </c>
      <c r="T682" s="91">
        <v>0.11787715358498072</v>
      </c>
      <c r="U682" s="89">
        <v>1.6372221975599999E-2</v>
      </c>
      <c r="V682" s="90">
        <v>2.626292474361E-2</v>
      </c>
      <c r="W682" s="91">
        <v>4.1560000281341998E-2</v>
      </c>
      <c r="X682" s="89">
        <v>7.6455934920000002E-4</v>
      </c>
      <c r="Y682" s="90">
        <v>1.2187368997199999E-3</v>
      </c>
      <c r="Z682" s="91">
        <v>1.8517384707421914E-3</v>
      </c>
      <c r="AA682" s="89">
        <v>0.1122404511714</v>
      </c>
      <c r="AB682" s="90">
        <v>0.16779361325441999</v>
      </c>
      <c r="AC682" s="91">
        <v>9.6186999812047896E-2</v>
      </c>
      <c r="AD682" s="89">
        <v>1.05142658772E-2</v>
      </c>
      <c r="AE682" s="90">
        <v>1.5514455201089999E-2</v>
      </c>
      <c r="AF682" s="91">
        <v>1.5945507144328047E-2</v>
      </c>
      <c r="AG682" s="89">
        <v>1.6758228110400002E-2</v>
      </c>
      <c r="AH682" s="90">
        <v>2.9102678642610003E-2</v>
      </c>
      <c r="AI682" s="91">
        <v>4.0452788665669197E-2</v>
      </c>
      <c r="AJ682" s="94">
        <v>0</v>
      </c>
      <c r="AK682" s="95">
        <v>0</v>
      </c>
      <c r="AL682" s="95">
        <v>0</v>
      </c>
    </row>
    <row r="683" spans="1:38" ht="13" x14ac:dyDescent="0.3">
      <c r="A683" s="71">
        <v>1991</v>
      </c>
      <c r="B683" s="718">
        <v>38</v>
      </c>
      <c r="C683" s="89">
        <v>17.45589942494</v>
      </c>
      <c r="D683" s="90">
        <v>30.211620635949</v>
      </c>
      <c r="E683" s="91">
        <v>50.371038185141011</v>
      </c>
      <c r="F683" s="89">
        <v>4.6726082838599998</v>
      </c>
      <c r="G683" s="90">
        <v>6.137303292765</v>
      </c>
      <c r="H683" s="91">
        <v>2.9654849358950566</v>
      </c>
      <c r="I683" s="89">
        <v>2.1501446428</v>
      </c>
      <c r="J683" s="90">
        <v>3.0552897267200003</v>
      </c>
      <c r="K683" s="91">
        <v>4.8848842486586443</v>
      </c>
      <c r="L683" s="89">
        <v>1.191424E-2</v>
      </c>
      <c r="M683" s="90">
        <v>1.9316925499999998E-2</v>
      </c>
      <c r="N683" s="91">
        <v>7.949485014413768E-2</v>
      </c>
      <c r="O683" s="89">
        <v>3.0667412929078017E-2</v>
      </c>
      <c r="P683" s="90">
        <v>3.5319297918439713E-2</v>
      </c>
      <c r="Q683" s="91">
        <v>9.0574053899653922E-2</v>
      </c>
      <c r="R683" s="89">
        <v>3.1157852398176294E-2</v>
      </c>
      <c r="S683" s="90">
        <v>5.0973487470618035E-2</v>
      </c>
      <c r="T683" s="91">
        <v>0.11787715358498072</v>
      </c>
      <c r="U683" s="89">
        <v>1.6372221975599999E-2</v>
      </c>
      <c r="V683" s="90">
        <v>2.626292474361E-2</v>
      </c>
      <c r="W683" s="91">
        <v>4.1560000281341998E-2</v>
      </c>
      <c r="X683" s="89">
        <v>7.6455934920000002E-4</v>
      </c>
      <c r="Y683" s="90">
        <v>1.2187368997199999E-3</v>
      </c>
      <c r="Z683" s="91">
        <v>1.8517384707421914E-3</v>
      </c>
      <c r="AA683" s="89">
        <v>0.1122404511714</v>
      </c>
      <c r="AB683" s="90">
        <v>0.16779361325441999</v>
      </c>
      <c r="AC683" s="91">
        <v>9.6186999812047896E-2</v>
      </c>
      <c r="AD683" s="89">
        <v>1.05142658772E-2</v>
      </c>
      <c r="AE683" s="90">
        <v>1.5514455201089999E-2</v>
      </c>
      <c r="AF683" s="91">
        <v>1.5945507144328047E-2</v>
      </c>
      <c r="AG683" s="89">
        <v>1.6758228110400002E-2</v>
      </c>
      <c r="AH683" s="90">
        <v>2.9102678642610003E-2</v>
      </c>
      <c r="AI683" s="91">
        <v>4.0452788665669197E-2</v>
      </c>
      <c r="AJ683" s="94">
        <v>0</v>
      </c>
      <c r="AK683" s="95">
        <v>0</v>
      </c>
      <c r="AL683" s="95">
        <v>0</v>
      </c>
    </row>
    <row r="684" spans="1:38" ht="13.5" thickBot="1" x14ac:dyDescent="0.35">
      <c r="A684" s="73">
        <v>1991</v>
      </c>
      <c r="B684" s="719">
        <v>39</v>
      </c>
      <c r="C684" s="96">
        <v>17.45589942494</v>
      </c>
      <c r="D684" s="97">
        <v>30.211620635949</v>
      </c>
      <c r="E684" s="98">
        <v>50.371038185141011</v>
      </c>
      <c r="F684" s="96">
        <v>4.6726082838599998</v>
      </c>
      <c r="G684" s="97">
        <v>6.137303292765</v>
      </c>
      <c r="H684" s="98">
        <v>2.9654849358950566</v>
      </c>
      <c r="I684" s="96">
        <v>2.1501446428</v>
      </c>
      <c r="J684" s="97">
        <v>3.0552897267200003</v>
      </c>
      <c r="K684" s="98">
        <v>4.8848842486586443</v>
      </c>
      <c r="L684" s="96">
        <v>1.191424E-2</v>
      </c>
      <c r="M684" s="97">
        <v>1.9316925499999998E-2</v>
      </c>
      <c r="N684" s="98">
        <v>7.949485014413768E-2</v>
      </c>
      <c r="O684" s="96">
        <v>3.0667412929078017E-2</v>
      </c>
      <c r="P684" s="97">
        <v>3.5319297918439713E-2</v>
      </c>
      <c r="Q684" s="98">
        <v>9.0574053899653922E-2</v>
      </c>
      <c r="R684" s="96">
        <v>3.1157852398176294E-2</v>
      </c>
      <c r="S684" s="97">
        <v>5.0973487470618035E-2</v>
      </c>
      <c r="T684" s="98">
        <v>0.11787715358498072</v>
      </c>
      <c r="U684" s="96">
        <v>1.6372221975599999E-2</v>
      </c>
      <c r="V684" s="97">
        <v>2.626292474361E-2</v>
      </c>
      <c r="W684" s="98">
        <v>4.1560000281341998E-2</v>
      </c>
      <c r="X684" s="96">
        <v>7.6455934920000002E-4</v>
      </c>
      <c r="Y684" s="97">
        <v>1.2187368997199999E-3</v>
      </c>
      <c r="Z684" s="98">
        <v>1.8517384707421914E-3</v>
      </c>
      <c r="AA684" s="96">
        <v>0.1122404511714</v>
      </c>
      <c r="AB684" s="97">
        <v>0.16779361325441999</v>
      </c>
      <c r="AC684" s="98">
        <v>9.6186999812047896E-2</v>
      </c>
      <c r="AD684" s="96">
        <v>1.05142658772E-2</v>
      </c>
      <c r="AE684" s="97">
        <v>1.5514455201089999E-2</v>
      </c>
      <c r="AF684" s="98">
        <v>1.5945507144328047E-2</v>
      </c>
      <c r="AG684" s="96">
        <v>1.6758228110400002E-2</v>
      </c>
      <c r="AH684" s="97">
        <v>2.9102678642610003E-2</v>
      </c>
      <c r="AI684" s="98">
        <v>4.0452788665669197E-2</v>
      </c>
      <c r="AJ684" s="99">
        <v>0</v>
      </c>
      <c r="AK684" s="100">
        <v>0</v>
      </c>
      <c r="AL684" s="100">
        <v>0</v>
      </c>
    </row>
    <row r="685" spans="1:38" x14ac:dyDescent="0.25">
      <c r="A685" s="69">
        <v>1992</v>
      </c>
      <c r="B685" s="70">
        <v>0</v>
      </c>
      <c r="C685" s="84">
        <v>8.4984730299999995</v>
      </c>
      <c r="D685" s="85">
        <v>9.9189788414999995</v>
      </c>
      <c r="E685" s="101">
        <v>18.388346660945672</v>
      </c>
      <c r="F685" s="84">
        <v>1.0365369799999999</v>
      </c>
      <c r="G685" s="85">
        <v>0.95449877650000003</v>
      </c>
      <c r="H685" s="101">
        <v>0.70706020446432127</v>
      </c>
      <c r="I685" s="84">
        <v>0.73949624999999997</v>
      </c>
      <c r="J685" s="85">
        <v>1.4043853135</v>
      </c>
      <c r="K685" s="101">
        <v>2.8353489735173416</v>
      </c>
      <c r="L685" s="84">
        <v>1.690705E-2</v>
      </c>
      <c r="M685" s="85">
        <v>2.5730855E-2</v>
      </c>
      <c r="N685" s="101">
        <v>1.8204104965731195E-2</v>
      </c>
      <c r="O685" s="84">
        <v>4.1330745187436679E-2</v>
      </c>
      <c r="P685" s="85">
        <v>4.7600131965552177E-2</v>
      </c>
      <c r="Q685" s="101">
        <v>3.3434123104425083E-2</v>
      </c>
      <c r="R685" s="84">
        <v>3.4852183890577509E-2</v>
      </c>
      <c r="S685" s="85">
        <v>5.7017323792637624E-2</v>
      </c>
      <c r="T685" s="101">
        <v>3.2138855894696228E-2</v>
      </c>
      <c r="U685" s="84">
        <v>2.7305616E-3</v>
      </c>
      <c r="V685" s="85">
        <v>3.5621406400000001E-3</v>
      </c>
      <c r="W685" s="101">
        <v>4.9269921004877612E-3</v>
      </c>
      <c r="X685" s="84">
        <v>2.0485459999999999E-4</v>
      </c>
      <c r="Y685" s="85">
        <v>2.514161E-4</v>
      </c>
      <c r="Z685" s="101">
        <v>4.4152491280706669E-4</v>
      </c>
      <c r="AA685" s="84">
        <v>2.52842975E-2</v>
      </c>
      <c r="AB685" s="85">
        <v>2.7748076999999999E-2</v>
      </c>
      <c r="AC685" s="101">
        <v>3.6551403246916761E-2</v>
      </c>
      <c r="AD685" s="84">
        <v>2.1440904000000001E-3</v>
      </c>
      <c r="AE685" s="85">
        <v>2.3121679250000002E-3</v>
      </c>
      <c r="AF685" s="101">
        <v>4.0091180841440189E-3</v>
      </c>
      <c r="AG685" s="84">
        <v>4.7740578000000002E-3</v>
      </c>
      <c r="AH685" s="85">
        <v>6.6260580499999996E-3</v>
      </c>
      <c r="AI685" s="101">
        <v>7.545753144835919E-3</v>
      </c>
      <c r="AJ685" s="87">
        <v>0</v>
      </c>
      <c r="AK685" s="88">
        <v>0</v>
      </c>
      <c r="AL685" s="88">
        <v>0</v>
      </c>
    </row>
    <row r="686" spans="1:38" x14ac:dyDescent="0.25">
      <c r="A686" s="71">
        <v>1992</v>
      </c>
      <c r="B686" s="718">
        <v>1</v>
      </c>
      <c r="C686" s="89">
        <v>7.1817299099999996</v>
      </c>
      <c r="D686" s="90">
        <v>8.8639111289999999</v>
      </c>
      <c r="E686" s="102">
        <v>18.430608396282711</v>
      </c>
      <c r="F686" s="89">
        <v>0.54612959999999999</v>
      </c>
      <c r="G686" s="90">
        <v>0.63327712000000003</v>
      </c>
      <c r="H686" s="102">
        <v>0.70880367764474539</v>
      </c>
      <c r="I686" s="89">
        <v>0.75246420999999997</v>
      </c>
      <c r="J686" s="90">
        <v>1.4786297755</v>
      </c>
      <c r="K686" s="102">
        <v>2.844158732677923</v>
      </c>
      <c r="L686" s="89">
        <v>1.690705E-2</v>
      </c>
      <c r="M686" s="90">
        <v>2.5780859999999999E-2</v>
      </c>
      <c r="N686" s="102">
        <v>1.8263307828338793E-2</v>
      </c>
      <c r="O686" s="89">
        <v>4.1330745187436679E-2</v>
      </c>
      <c r="P686" s="90">
        <v>4.7600131965552177E-2</v>
      </c>
      <c r="Q686" s="102">
        <v>3.3193156440859135E-2</v>
      </c>
      <c r="R686" s="89">
        <v>3.4852183890577509E-2</v>
      </c>
      <c r="S686" s="90">
        <v>5.7017323792637624E-2</v>
      </c>
      <c r="T686" s="102">
        <v>3.224942197481892E-2</v>
      </c>
      <c r="U686" s="89">
        <v>2.8623941999999999E-3</v>
      </c>
      <c r="V686" s="90">
        <v>3.7013251599999999E-3</v>
      </c>
      <c r="W686" s="102">
        <v>4.9295919904288393E-3</v>
      </c>
      <c r="X686" s="89">
        <v>1.9677860000000001E-4</v>
      </c>
      <c r="Y686" s="90">
        <v>2.4899879500000003E-4</v>
      </c>
      <c r="Z686" s="102">
        <v>4.4261264592583159E-4</v>
      </c>
      <c r="AA686" s="89">
        <v>2.1933178500000001E-2</v>
      </c>
      <c r="AB686" s="90">
        <v>2.7031380529999999E-2</v>
      </c>
      <c r="AC686" s="102">
        <v>3.6609585007306877E-2</v>
      </c>
      <c r="AD686" s="89">
        <v>2.2376372999999999E-3</v>
      </c>
      <c r="AE686" s="90">
        <v>2.53936034E-3</v>
      </c>
      <c r="AF686" s="102">
        <v>4.0162831063237595E-3</v>
      </c>
      <c r="AG686" s="89">
        <v>5.0181549000000002E-3</v>
      </c>
      <c r="AH686" s="90">
        <v>7.145336645E-3</v>
      </c>
      <c r="AI686" s="102">
        <v>7.562097954971315E-3</v>
      </c>
      <c r="AJ686" s="92">
        <v>0</v>
      </c>
      <c r="AK686" s="93">
        <v>0</v>
      </c>
      <c r="AL686" s="93">
        <v>0</v>
      </c>
    </row>
    <row r="687" spans="1:38" x14ac:dyDescent="0.25">
      <c r="A687" s="71">
        <v>1992</v>
      </c>
      <c r="B687" s="718">
        <v>2</v>
      </c>
      <c r="C687" s="89">
        <v>8.50338058</v>
      </c>
      <c r="D687" s="90">
        <v>10.671985924499999</v>
      </c>
      <c r="E687" s="102">
        <v>18.45001373024089</v>
      </c>
      <c r="F687" s="89">
        <v>0.61239522000000002</v>
      </c>
      <c r="G687" s="90">
        <v>0.7346392115</v>
      </c>
      <c r="H687" s="102">
        <v>0.71172007533906934</v>
      </c>
      <c r="I687" s="89">
        <v>0.88889081999999997</v>
      </c>
      <c r="J687" s="90">
        <v>1.6044699485</v>
      </c>
      <c r="K687" s="102">
        <v>2.8446047190661785</v>
      </c>
      <c r="L687" s="89">
        <v>1.690705E-2</v>
      </c>
      <c r="M687" s="90">
        <v>2.58487635E-2</v>
      </c>
      <c r="N687" s="102">
        <v>1.8259649034161499E-2</v>
      </c>
      <c r="O687" s="89">
        <v>4.1330745187436679E-2</v>
      </c>
      <c r="P687" s="90">
        <v>4.7600131965552177E-2</v>
      </c>
      <c r="Q687" s="102">
        <v>3.3482508677912429E-2</v>
      </c>
      <c r="R687" s="89">
        <v>3.4852183890577509E-2</v>
      </c>
      <c r="S687" s="90">
        <v>5.7017323792637624E-2</v>
      </c>
      <c r="T687" s="102">
        <v>3.2496270020096224E-2</v>
      </c>
      <c r="U687" s="89">
        <v>3.3879233999999999E-3</v>
      </c>
      <c r="V687" s="90">
        <v>4.4696205500000001E-3</v>
      </c>
      <c r="W687" s="102">
        <v>4.9394591202902216E-3</v>
      </c>
      <c r="X687" s="89">
        <v>2.2994169999999999E-4</v>
      </c>
      <c r="Y687" s="90">
        <v>2.9349218E-4</v>
      </c>
      <c r="Z687" s="102">
        <v>4.4443443173810551E-4</v>
      </c>
      <c r="AA687" s="89">
        <v>2.55980045E-2</v>
      </c>
      <c r="AB687" s="90">
        <v>3.2303653529999997E-2</v>
      </c>
      <c r="AC687" s="102">
        <v>3.6723739636528141E-2</v>
      </c>
      <c r="AD687" s="89">
        <v>2.6745988000000001E-3</v>
      </c>
      <c r="AE687" s="90">
        <v>3.1215937850000001E-3</v>
      </c>
      <c r="AF687" s="102">
        <v>4.0296894547052113E-3</v>
      </c>
      <c r="AG687" s="89">
        <v>5.9100283E-3</v>
      </c>
      <c r="AH687" s="90">
        <v>8.5554588499999994E-3</v>
      </c>
      <c r="AI687" s="102">
        <v>7.5905184454574731E-3</v>
      </c>
      <c r="AJ687" s="92">
        <v>0</v>
      </c>
      <c r="AK687" s="93">
        <v>0</v>
      </c>
      <c r="AL687" s="93">
        <v>0</v>
      </c>
    </row>
    <row r="688" spans="1:38" x14ac:dyDescent="0.25">
      <c r="A688" s="71">
        <v>1992</v>
      </c>
      <c r="B688" s="718">
        <v>3</v>
      </c>
      <c r="C688" s="89">
        <v>9.8284982200000002</v>
      </c>
      <c r="D688" s="90">
        <v>12.2773898475</v>
      </c>
      <c r="E688" s="102">
        <v>16.972858232117925</v>
      </c>
      <c r="F688" s="89">
        <v>0.68949614000000004</v>
      </c>
      <c r="G688" s="90">
        <v>0.83380661649999999</v>
      </c>
      <c r="H688" s="102">
        <v>0.772848154883779</v>
      </c>
      <c r="I688" s="89">
        <v>1.0063576599999999</v>
      </c>
      <c r="J688" s="90">
        <v>1.7033318614999999</v>
      </c>
      <c r="K688" s="102">
        <v>2.6925252119229666</v>
      </c>
      <c r="L688" s="89">
        <v>1.690705E-2</v>
      </c>
      <c r="M688" s="90">
        <v>2.5799477500000001E-2</v>
      </c>
      <c r="N688" s="102">
        <v>1.8432481746309799E-2</v>
      </c>
      <c r="O688" s="89">
        <v>4.1330745187436679E-2</v>
      </c>
      <c r="P688" s="90">
        <v>4.7600131965552177E-2</v>
      </c>
      <c r="Q688" s="102">
        <v>3.5883324149271235E-2</v>
      </c>
      <c r="R688" s="89">
        <v>3.4852183890577509E-2</v>
      </c>
      <c r="S688" s="90">
        <v>5.7017323792637624E-2</v>
      </c>
      <c r="T688" s="102">
        <v>3.9758473837746666E-2</v>
      </c>
      <c r="U688" s="89">
        <v>3.9467084999999999E-3</v>
      </c>
      <c r="V688" s="90">
        <v>5.1693357500000002E-3</v>
      </c>
      <c r="W688" s="102">
        <v>6.3790513245295432E-3</v>
      </c>
      <c r="X688" s="89">
        <v>2.6644869999999999E-4</v>
      </c>
      <c r="Y688" s="90">
        <v>3.3931464E-4</v>
      </c>
      <c r="Z688" s="102">
        <v>4.8259565274034224E-4</v>
      </c>
      <c r="AA688" s="89">
        <v>2.9554521899999998E-2</v>
      </c>
      <c r="AB688" s="90">
        <v>3.718235223E-2</v>
      </c>
      <c r="AC688" s="102">
        <v>3.5017281294618251E-2</v>
      </c>
      <c r="AD688" s="89">
        <v>3.1525192E-3</v>
      </c>
      <c r="AE688" s="90">
        <v>3.6656504549999998E-3</v>
      </c>
      <c r="AF688" s="102">
        <v>4.4223215401760184E-3</v>
      </c>
      <c r="AG688" s="89">
        <v>6.8440669999999997E-3</v>
      </c>
      <c r="AH688" s="90">
        <v>9.8229892599999997E-3</v>
      </c>
      <c r="AI688" s="102">
        <v>9.1870788080554502E-3</v>
      </c>
      <c r="AJ688" s="92">
        <v>0</v>
      </c>
      <c r="AK688" s="93">
        <v>0</v>
      </c>
      <c r="AL688" s="93">
        <v>0</v>
      </c>
    </row>
    <row r="689" spans="1:38" x14ac:dyDescent="0.25">
      <c r="A689" s="71">
        <v>1992</v>
      </c>
      <c r="B689" s="718">
        <v>4</v>
      </c>
      <c r="C689" s="89">
        <v>11.01887705</v>
      </c>
      <c r="D689" s="90">
        <v>13.737997228499999</v>
      </c>
      <c r="E689" s="102">
        <v>17.880700781554168</v>
      </c>
      <c r="F689" s="89">
        <v>0.77278617000000005</v>
      </c>
      <c r="G689" s="90">
        <v>0.93995124649999995</v>
      </c>
      <c r="H689" s="102">
        <v>0.80554313598609939</v>
      </c>
      <c r="I689" s="89">
        <v>1.1159581199999999</v>
      </c>
      <c r="J689" s="90">
        <v>1.799837691</v>
      </c>
      <c r="K689" s="102">
        <v>2.7475666929137401</v>
      </c>
      <c r="L689" s="89">
        <v>1.690705E-2</v>
      </c>
      <c r="M689" s="90">
        <v>2.5896911000000002E-2</v>
      </c>
      <c r="N689" s="102">
        <v>2.5569599210675566E-2</v>
      </c>
      <c r="O689" s="89">
        <v>4.1330745187436679E-2</v>
      </c>
      <c r="P689" s="90">
        <v>4.7600131965552177E-2</v>
      </c>
      <c r="Q689" s="102">
        <v>3.7548029892283952E-2</v>
      </c>
      <c r="R689" s="89">
        <v>3.4852183890577509E-2</v>
      </c>
      <c r="S689" s="90">
        <v>5.7017323792637624E-2</v>
      </c>
      <c r="T689" s="102">
        <v>4.0264189101501105E-2</v>
      </c>
      <c r="U689" s="89">
        <v>4.4637886999999996E-3</v>
      </c>
      <c r="V689" s="90">
        <v>5.8410210399999999E-3</v>
      </c>
      <c r="W689" s="102">
        <v>6.6331205478810063E-3</v>
      </c>
      <c r="X689" s="89">
        <v>2.9946109999999998E-4</v>
      </c>
      <c r="Y689" s="90">
        <v>3.8990522499999998E-4</v>
      </c>
      <c r="Z689" s="102">
        <v>5.0301228748792328E-4</v>
      </c>
      <c r="AA689" s="89">
        <v>3.3333556799999997E-2</v>
      </c>
      <c r="AB689" s="90">
        <v>4.1968172494999997E-2</v>
      </c>
      <c r="AC689" s="102">
        <v>3.6372724282253528E-2</v>
      </c>
      <c r="AD689" s="89">
        <v>3.6056679000000002E-3</v>
      </c>
      <c r="AE689" s="90">
        <v>4.2016114349999996E-3</v>
      </c>
      <c r="AF689" s="102">
        <v>4.5937119587160591E-3</v>
      </c>
      <c r="AG689" s="89">
        <v>7.6956608999999999E-3</v>
      </c>
      <c r="AH689" s="90">
        <v>1.1025671825E-2</v>
      </c>
      <c r="AI689" s="102">
        <v>9.5789862146534194E-3</v>
      </c>
      <c r="AJ689" s="92">
        <v>0</v>
      </c>
      <c r="AK689" s="93">
        <v>0</v>
      </c>
      <c r="AL689" s="93">
        <v>0</v>
      </c>
    </row>
    <row r="690" spans="1:38" x14ac:dyDescent="0.25">
      <c r="A690" s="71">
        <v>1992</v>
      </c>
      <c r="B690" s="718">
        <v>5</v>
      </c>
      <c r="C690" s="89">
        <v>12.136603409999999</v>
      </c>
      <c r="D690" s="90">
        <v>15.133282389</v>
      </c>
      <c r="E690" s="102">
        <v>17.990970747687903</v>
      </c>
      <c r="F690" s="89">
        <v>0.86598474999999997</v>
      </c>
      <c r="G690" s="90">
        <v>1.0640070619999999</v>
      </c>
      <c r="H690" s="102">
        <v>0.81172988673969415</v>
      </c>
      <c r="I690" s="89">
        <v>1.2284746</v>
      </c>
      <c r="J690" s="90">
        <v>1.912686807</v>
      </c>
      <c r="K690" s="102">
        <v>2.7597407253847948</v>
      </c>
      <c r="L690" s="89">
        <v>1.6893999999999999E-2</v>
      </c>
      <c r="M690" s="90">
        <v>2.6000881999999999E-2</v>
      </c>
      <c r="N690" s="102">
        <v>2.5683522397042777E-2</v>
      </c>
      <c r="O690" s="89">
        <v>4.1330745187436679E-2</v>
      </c>
      <c r="P690" s="90">
        <v>4.7600131965552177E-2</v>
      </c>
      <c r="Q690" s="102">
        <v>3.7533348026065824E-2</v>
      </c>
      <c r="R690" s="89">
        <v>3.4852183890577509E-2</v>
      </c>
      <c r="S690" s="90">
        <v>5.7017323792637624E-2</v>
      </c>
      <c r="T690" s="102">
        <v>4.0682959529557063E-2</v>
      </c>
      <c r="U690" s="89">
        <v>4.9642391999999997E-3</v>
      </c>
      <c r="V690" s="90">
        <v>6.600954545E-3</v>
      </c>
      <c r="W690" s="102">
        <v>6.6683100373172459E-3</v>
      </c>
      <c r="X690" s="89">
        <v>3.3178919999999999E-4</v>
      </c>
      <c r="Y690" s="90">
        <v>4.4038973500000001E-4</v>
      </c>
      <c r="Z690" s="102">
        <v>5.0687528854575245E-4</v>
      </c>
      <c r="AA690" s="89">
        <v>3.7142061499999997E-2</v>
      </c>
      <c r="AB690" s="90">
        <v>4.748544171E-2</v>
      </c>
      <c r="AC690" s="102">
        <v>3.6537150000172179E-2</v>
      </c>
      <c r="AD690" s="89">
        <v>4.0531863E-3</v>
      </c>
      <c r="AE690" s="90">
        <v>4.8152583550000001E-3</v>
      </c>
      <c r="AF690" s="102">
        <v>4.6145220098280605E-3</v>
      </c>
      <c r="AG690" s="89">
        <v>8.5091327999999994E-3</v>
      </c>
      <c r="AH690" s="90">
        <v>1.237405737E-2</v>
      </c>
      <c r="AI690" s="102">
        <v>9.6559997199197872E-3</v>
      </c>
      <c r="AJ690" s="92">
        <v>0</v>
      </c>
      <c r="AK690" s="93">
        <v>0</v>
      </c>
      <c r="AL690" s="93">
        <v>0</v>
      </c>
    </row>
    <row r="691" spans="1:38" x14ac:dyDescent="0.25">
      <c r="A691" s="71">
        <v>1992</v>
      </c>
      <c r="B691" s="718">
        <v>6</v>
      </c>
      <c r="C691" s="89">
        <v>13.17055706</v>
      </c>
      <c r="D691" s="90">
        <v>16.428203690499998</v>
      </c>
      <c r="E691" s="102">
        <v>36.668845127218056</v>
      </c>
      <c r="F691" s="89">
        <v>0.95232797000000002</v>
      </c>
      <c r="G691" s="90">
        <v>1.180454433</v>
      </c>
      <c r="H691" s="102">
        <v>1.9057848228781129</v>
      </c>
      <c r="I691" s="89">
        <v>1.33504489</v>
      </c>
      <c r="J691" s="90">
        <v>2.0211791785000002</v>
      </c>
      <c r="K691" s="102">
        <v>3.6740842335061759</v>
      </c>
      <c r="L691" s="89">
        <v>1.699401E-2</v>
      </c>
      <c r="M691" s="90">
        <v>2.6071925999999999E-2</v>
      </c>
      <c r="N691" s="102">
        <v>2.8036364831234319E-2</v>
      </c>
      <c r="O691" s="89">
        <v>4.1330745187436679E-2</v>
      </c>
      <c r="P691" s="90">
        <v>4.7600131965552177E-2</v>
      </c>
      <c r="Q691" s="102">
        <v>8.8342448690792594E-2</v>
      </c>
      <c r="R691" s="89">
        <v>3.4852183890577509E-2</v>
      </c>
      <c r="S691" s="90">
        <v>5.7017323792637624E-2</v>
      </c>
      <c r="T691" s="102">
        <v>4.1379768334674993E-2</v>
      </c>
      <c r="U691" s="89">
        <v>5.4278371000000001E-3</v>
      </c>
      <c r="V691" s="90">
        <v>7.3008852499999999E-3</v>
      </c>
      <c r="W691" s="102">
        <v>1.5572811674109515E-2</v>
      </c>
      <c r="X691" s="89">
        <v>3.621764E-4</v>
      </c>
      <c r="Y691" s="90">
        <v>4.8773682500000002E-4</v>
      </c>
      <c r="Z691" s="102">
        <v>1.190046685345002E-3</v>
      </c>
      <c r="AA691" s="89">
        <v>4.0659617000000002E-2</v>
      </c>
      <c r="AB691" s="90">
        <v>5.2581206824999997E-2</v>
      </c>
      <c r="AC691" s="102">
        <v>8.5832089560069755E-2</v>
      </c>
      <c r="AD691" s="89">
        <v>4.4788442999999997E-3</v>
      </c>
      <c r="AE691" s="90">
        <v>5.394426095E-3</v>
      </c>
      <c r="AF691" s="102">
        <v>1.0830412047676225E-2</v>
      </c>
      <c r="AG691" s="89">
        <v>9.2530293E-3</v>
      </c>
      <c r="AH691" s="90">
        <v>1.3601979764999999E-2</v>
      </c>
      <c r="AI691" s="102">
        <v>2.2706979491307681E-2</v>
      </c>
      <c r="AJ691" s="92">
        <v>0</v>
      </c>
      <c r="AK691" s="93">
        <v>0</v>
      </c>
      <c r="AL691" s="93">
        <v>0</v>
      </c>
    </row>
    <row r="692" spans="1:38" x14ac:dyDescent="0.25">
      <c r="A692" s="71">
        <v>1992</v>
      </c>
      <c r="B692" s="718">
        <v>7</v>
      </c>
      <c r="C692" s="89">
        <v>14.121728969999999</v>
      </c>
      <c r="D692" s="90">
        <v>17.639439253500001</v>
      </c>
      <c r="E692" s="102">
        <v>44.430162777028926</v>
      </c>
      <c r="F692" s="89">
        <v>1.0769016</v>
      </c>
      <c r="G692" s="90">
        <v>1.3286253025000001</v>
      </c>
      <c r="H692" s="102">
        <v>2.4885485186265588</v>
      </c>
      <c r="I692" s="89">
        <v>1.43657638</v>
      </c>
      <c r="J692" s="90">
        <v>2.1256798555</v>
      </c>
      <c r="K692" s="102">
        <v>4.2513062477837131</v>
      </c>
      <c r="L692" s="89">
        <v>1.699401E-2</v>
      </c>
      <c r="M692" s="90">
        <v>2.6098415999999999E-2</v>
      </c>
      <c r="N692" s="102">
        <v>3.2091614614177331E-2</v>
      </c>
      <c r="O692" s="89">
        <v>4.1330745187436679E-2</v>
      </c>
      <c r="P692" s="90">
        <v>4.7600131965552177E-2</v>
      </c>
      <c r="Q692" s="102">
        <v>0.11527822504123511</v>
      </c>
      <c r="R692" s="89">
        <v>3.4852183890577509E-2</v>
      </c>
      <c r="S692" s="90">
        <v>5.7017323792637624E-2</v>
      </c>
      <c r="T692" s="102">
        <v>7.0906462173765478E-2</v>
      </c>
      <c r="U692" s="89">
        <v>5.8691830999999996E-3</v>
      </c>
      <c r="V692" s="90">
        <v>7.9559199349999998E-3</v>
      </c>
      <c r="W692" s="102">
        <v>2.0348426992976204E-2</v>
      </c>
      <c r="X692" s="89">
        <v>3.9125100000000001E-4</v>
      </c>
      <c r="Y692" s="90">
        <v>5.3414591500000001E-4</v>
      </c>
      <c r="Z692" s="102">
        <v>1.5539465065916537E-3</v>
      </c>
      <c r="AA692" s="89">
        <v>4.4459387699999998E-2</v>
      </c>
      <c r="AB692" s="90">
        <v>5.7769986745000002E-2</v>
      </c>
      <c r="AC692" s="102">
        <v>0.11134189357274459</v>
      </c>
      <c r="AD692" s="89">
        <v>4.8916328000000002E-3</v>
      </c>
      <c r="AE692" s="90">
        <v>5.9461612850000003E-3</v>
      </c>
      <c r="AF692" s="102">
        <v>1.4062105338496625E-2</v>
      </c>
      <c r="AG692" s="89">
        <v>9.9483858000000008E-3</v>
      </c>
      <c r="AH692" s="90">
        <v>1.4736620325E-2</v>
      </c>
      <c r="AI692" s="102">
        <v>2.9624122947326411E-2</v>
      </c>
      <c r="AJ692" s="92">
        <v>0</v>
      </c>
      <c r="AK692" s="93">
        <v>0</v>
      </c>
      <c r="AL692" s="93">
        <v>0</v>
      </c>
    </row>
    <row r="693" spans="1:38" x14ac:dyDescent="0.25">
      <c r="A693" s="71">
        <v>1992</v>
      </c>
      <c r="B693" s="718">
        <v>8</v>
      </c>
      <c r="C693" s="89">
        <v>14.698330090000001</v>
      </c>
      <c r="D693" s="90">
        <v>18.478215313</v>
      </c>
      <c r="E693" s="102">
        <v>47.248832061694344</v>
      </c>
      <c r="F693" s="89">
        <v>1.2228287799999999</v>
      </c>
      <c r="G693" s="90">
        <v>1.4912240735</v>
      </c>
      <c r="H693" s="102">
        <v>2.5067001047680582</v>
      </c>
      <c r="I693" s="89">
        <v>1.5262328199999999</v>
      </c>
      <c r="J693" s="90">
        <v>2.2223873035000001</v>
      </c>
      <c r="K693" s="102">
        <v>4.4123571560904287</v>
      </c>
      <c r="L693" s="89">
        <v>1.636785E-2</v>
      </c>
      <c r="M693" s="90">
        <v>2.5285581500000001E-2</v>
      </c>
      <c r="N693" s="102">
        <v>3.5438833542518929E-2</v>
      </c>
      <c r="O693" s="89">
        <v>4.1330745187436679E-2</v>
      </c>
      <c r="P693" s="90">
        <v>4.7600131965552177E-2</v>
      </c>
      <c r="Q693" s="102">
        <v>0.11286786390699087</v>
      </c>
      <c r="R693" s="89">
        <v>3.4852183890577509E-2</v>
      </c>
      <c r="S693" s="90">
        <v>5.7017323792637624E-2</v>
      </c>
      <c r="T693" s="102">
        <v>7.2950933096477474E-2</v>
      </c>
      <c r="U693" s="89">
        <v>6.2413740999999997E-3</v>
      </c>
      <c r="V693" s="90">
        <v>8.5042964199999998E-3</v>
      </c>
      <c r="W693" s="102">
        <v>2.0699238287293201E-2</v>
      </c>
      <c r="X693" s="89">
        <v>4.1456179999999998E-4</v>
      </c>
      <c r="Y693" s="90">
        <v>5.7258785999999998E-4</v>
      </c>
      <c r="Z693" s="102">
        <v>1.5652978392620364E-3</v>
      </c>
      <c r="AA693" s="89">
        <v>4.8113961900000002E-2</v>
      </c>
      <c r="AB693" s="90">
        <v>6.2548815344999995E-2</v>
      </c>
      <c r="AC693" s="102">
        <v>0.10999511230640305</v>
      </c>
      <c r="AD693" s="89">
        <v>5.2531147000000004E-3</v>
      </c>
      <c r="AE693" s="90">
        <v>6.42494728E-3</v>
      </c>
      <c r="AF693" s="102">
        <v>1.4314156013553138E-2</v>
      </c>
      <c r="AG693" s="89">
        <v>1.05252365E-2</v>
      </c>
      <c r="AH693" s="90">
        <v>1.5668455014999999E-2</v>
      </c>
      <c r="AI693" s="102">
        <v>3.0321301589056344E-2</v>
      </c>
      <c r="AJ693" s="92">
        <v>0</v>
      </c>
      <c r="AK693" s="93">
        <v>0</v>
      </c>
      <c r="AL693" s="93">
        <v>0</v>
      </c>
    </row>
    <row r="694" spans="1:38" x14ac:dyDescent="0.25">
      <c r="A694" s="71">
        <v>1992</v>
      </c>
      <c r="B694" s="718">
        <v>9</v>
      </c>
      <c r="C694" s="89">
        <v>15.501180789999999</v>
      </c>
      <c r="D694" s="90">
        <v>19.526025025500001</v>
      </c>
      <c r="E694" s="102">
        <v>48.201256407178583</v>
      </c>
      <c r="F694" s="89">
        <v>1.4052911800000001</v>
      </c>
      <c r="G694" s="90">
        <v>1.692500527</v>
      </c>
      <c r="H694" s="102">
        <v>2.5666574266608713</v>
      </c>
      <c r="I694" s="89">
        <v>1.62669726</v>
      </c>
      <c r="J694" s="90">
        <v>2.3191280175000002</v>
      </c>
      <c r="K694" s="102">
        <v>4.4811856603112421</v>
      </c>
      <c r="L694" s="89">
        <v>1.6283860000000001E-2</v>
      </c>
      <c r="M694" s="90">
        <v>2.52736325E-2</v>
      </c>
      <c r="N694" s="102">
        <v>3.59145159100345E-2</v>
      </c>
      <c r="O694" s="89">
        <v>4.1330745187436679E-2</v>
      </c>
      <c r="P694" s="90">
        <v>4.7600131965552177E-2</v>
      </c>
      <c r="Q694" s="102">
        <v>0.11558301802248469</v>
      </c>
      <c r="R694" s="89">
        <v>3.4852183890577509E-2</v>
      </c>
      <c r="S694" s="90">
        <v>5.7017323792637624E-2</v>
      </c>
      <c r="T694" s="102">
        <v>7.6005983885410008E-2</v>
      </c>
      <c r="U694" s="89">
        <v>6.6436170999999997E-3</v>
      </c>
      <c r="V694" s="90">
        <v>9.1113863300000004E-3</v>
      </c>
      <c r="W694" s="102">
        <v>2.1151879227805905E-2</v>
      </c>
      <c r="X694" s="89">
        <v>4.4286949999999999E-4</v>
      </c>
      <c r="Y694" s="90">
        <v>6.1496255999999997E-4</v>
      </c>
      <c r="Z694" s="102">
        <v>1.6027354542601077E-3</v>
      </c>
      <c r="AA694" s="89">
        <v>5.2327782500000003E-2</v>
      </c>
      <c r="AB694" s="90">
        <v>6.8079826735000001E-2</v>
      </c>
      <c r="AC694" s="102">
        <v>0.11231069830138472</v>
      </c>
      <c r="AD694" s="89">
        <v>5.6441019999999998E-3</v>
      </c>
      <c r="AE694" s="90">
        <v>6.9552916150000003E-3</v>
      </c>
      <c r="AF694" s="102">
        <v>1.4612981214059222E-2</v>
      </c>
      <c r="AG694" s="89">
        <v>1.11445587E-2</v>
      </c>
      <c r="AH694" s="90">
        <v>1.6699704060000001E-2</v>
      </c>
      <c r="AI694" s="102">
        <v>3.1049620396803326E-2</v>
      </c>
      <c r="AJ694" s="92">
        <v>0</v>
      </c>
      <c r="AK694" s="93">
        <v>0</v>
      </c>
      <c r="AL694" s="93">
        <v>0</v>
      </c>
    </row>
    <row r="695" spans="1:38" x14ac:dyDescent="0.25">
      <c r="A695" s="71">
        <v>1992</v>
      </c>
      <c r="B695" s="718">
        <v>10</v>
      </c>
      <c r="C695" s="89">
        <v>16.092289650000001</v>
      </c>
      <c r="D695" s="90">
        <v>20.375693870999999</v>
      </c>
      <c r="E695" s="102">
        <v>48.371699701608676</v>
      </c>
      <c r="F695" s="89">
        <v>1.61970115</v>
      </c>
      <c r="G695" s="90">
        <v>1.9228285860000001</v>
      </c>
      <c r="H695" s="102">
        <v>2.6100933297901538</v>
      </c>
      <c r="I695" s="89">
        <v>1.7191490300000001</v>
      </c>
      <c r="J695" s="90">
        <v>2.4102398875</v>
      </c>
      <c r="K695" s="102">
        <v>4.5015678008402888</v>
      </c>
      <c r="L695" s="89">
        <v>1.5967809999999999E-2</v>
      </c>
      <c r="M695" s="90">
        <v>2.4824968499999999E-2</v>
      </c>
      <c r="N695" s="102">
        <v>4.2535061321334111E-2</v>
      </c>
      <c r="O695" s="89">
        <v>4.1330745187436679E-2</v>
      </c>
      <c r="P695" s="90">
        <v>4.7600131965552177E-2</v>
      </c>
      <c r="Q695" s="102">
        <v>9.0143498959625118E-2</v>
      </c>
      <c r="R695" s="89">
        <v>3.4852183890577509E-2</v>
      </c>
      <c r="S695" s="90">
        <v>5.7017323792637624E-2</v>
      </c>
      <c r="T695" s="102">
        <v>7.688255748114646E-2</v>
      </c>
      <c r="U695" s="89">
        <v>7.0094998999999996E-3</v>
      </c>
      <c r="V695" s="90">
        <v>9.6590567900000004E-3</v>
      </c>
      <c r="W695" s="102">
        <v>2.1461679814643059E-2</v>
      </c>
      <c r="X695" s="89">
        <v>4.7149159999999998E-4</v>
      </c>
      <c r="Y695" s="90">
        <v>6.5247472000000005E-4</v>
      </c>
      <c r="Z695" s="102">
        <v>1.6298580904344562E-3</v>
      </c>
      <c r="AA695" s="89">
        <v>5.6689833699999997E-2</v>
      </c>
      <c r="AB695" s="90">
        <v>7.3609073205E-2</v>
      </c>
      <c r="AC695" s="102">
        <v>0.11392163858175543</v>
      </c>
      <c r="AD695" s="89">
        <v>6.0082599E-3</v>
      </c>
      <c r="AE695" s="90">
        <v>7.4454954150000004E-3</v>
      </c>
      <c r="AF695" s="102">
        <v>1.4819180327014658E-2</v>
      </c>
      <c r="AG695" s="89">
        <v>1.1699119500000001E-2</v>
      </c>
      <c r="AH695" s="90">
        <v>1.7614829735E-2</v>
      </c>
      <c r="AI695" s="102">
        <v>3.1580595184749038E-2</v>
      </c>
      <c r="AJ695" s="92">
        <v>0</v>
      </c>
      <c r="AK695" s="93">
        <v>0</v>
      </c>
      <c r="AL695" s="93">
        <v>0</v>
      </c>
    </row>
    <row r="696" spans="1:38" x14ac:dyDescent="0.25">
      <c r="A696" s="71">
        <v>1992</v>
      </c>
      <c r="B696" s="718">
        <v>11</v>
      </c>
      <c r="C696" s="89">
        <v>16.620278989999999</v>
      </c>
      <c r="D696" s="90">
        <v>21.168632878499999</v>
      </c>
      <c r="E696" s="102">
        <v>49.054329927781943</v>
      </c>
      <c r="F696" s="89">
        <v>1.8683350999999999</v>
      </c>
      <c r="G696" s="90">
        <v>2.1875821929999999</v>
      </c>
      <c r="H696" s="102">
        <v>2.6531370434614825</v>
      </c>
      <c r="I696" s="89">
        <v>1.8080631899999999</v>
      </c>
      <c r="J696" s="90">
        <v>2.4990887625</v>
      </c>
      <c r="K696" s="102">
        <v>4.5508974754633478</v>
      </c>
      <c r="L696" s="89">
        <v>1.5654729999999999E-2</v>
      </c>
      <c r="M696" s="90">
        <v>2.4370789E-2</v>
      </c>
      <c r="N696" s="102">
        <v>4.2940162137653996E-2</v>
      </c>
      <c r="O696" s="89">
        <v>4.1330745187436679E-2</v>
      </c>
      <c r="P696" s="90">
        <v>4.7600131965552177E-2</v>
      </c>
      <c r="Q696" s="102">
        <v>9.1717142592975989E-2</v>
      </c>
      <c r="R696" s="89">
        <v>3.4852183890577509E-2</v>
      </c>
      <c r="S696" s="90">
        <v>5.7017323792637624E-2</v>
      </c>
      <c r="T696" s="102">
        <v>7.9004172688188018E-2</v>
      </c>
      <c r="U696" s="89">
        <v>7.3675229000000004E-3</v>
      </c>
      <c r="V696" s="90">
        <v>1.0189714210000001E-2</v>
      </c>
      <c r="W696" s="102">
        <v>2.1677522456338527E-2</v>
      </c>
      <c r="X696" s="89">
        <v>5.0129549999999997E-4</v>
      </c>
      <c r="Y696" s="90">
        <v>6.8879953499999995E-4</v>
      </c>
      <c r="Z696" s="102">
        <v>1.6567498356853279E-3</v>
      </c>
      <c r="AA696" s="89">
        <v>6.13879154E-2</v>
      </c>
      <c r="AB696" s="90">
        <v>7.9429606345000001E-2</v>
      </c>
      <c r="AC696" s="102">
        <v>0.11551993413343355</v>
      </c>
      <c r="AD696" s="89">
        <v>6.3695013999999998E-3</v>
      </c>
      <c r="AE696" s="90">
        <v>7.9270080100000001E-3</v>
      </c>
      <c r="AF696" s="102">
        <v>1.5045749244755496E-2</v>
      </c>
      <c r="AG696" s="89">
        <v>1.22356432E-2</v>
      </c>
      <c r="AH696" s="90">
        <v>1.8493516009999999E-2</v>
      </c>
      <c r="AI696" s="102">
        <v>3.2087289782742827E-2</v>
      </c>
      <c r="AJ696" s="92">
        <v>0</v>
      </c>
      <c r="AK696" s="93">
        <v>0</v>
      </c>
      <c r="AL696" s="93">
        <v>0</v>
      </c>
    </row>
    <row r="697" spans="1:38" x14ac:dyDescent="0.25">
      <c r="A697" s="71">
        <v>1992</v>
      </c>
      <c r="B697" s="718">
        <v>12</v>
      </c>
      <c r="C697" s="89">
        <v>15.77677051</v>
      </c>
      <c r="D697" s="90">
        <v>20.5366332965</v>
      </c>
      <c r="E697" s="102">
        <v>48.51200399702568</v>
      </c>
      <c r="F697" s="89">
        <v>2.1206854100000001</v>
      </c>
      <c r="G697" s="90">
        <v>2.4290864934999998</v>
      </c>
      <c r="H697" s="102">
        <v>2.5688044203977825</v>
      </c>
      <c r="I697" s="89">
        <v>1.8540292</v>
      </c>
      <c r="J697" s="90">
        <v>2.5499295929999999</v>
      </c>
      <c r="K697" s="102">
        <v>4.4254851071716459</v>
      </c>
      <c r="L697" s="89">
        <v>1.33294E-2</v>
      </c>
      <c r="M697" s="90">
        <v>2.12415395E-2</v>
      </c>
      <c r="N697" s="102">
        <v>4.274516053789397E-2</v>
      </c>
      <c r="O697" s="89">
        <v>4.1330745187436679E-2</v>
      </c>
      <c r="P697" s="90">
        <v>4.7600131965552177E-2</v>
      </c>
      <c r="Q697" s="102">
        <v>8.9187835197495499E-2</v>
      </c>
      <c r="R697" s="89">
        <v>3.4852183890577509E-2</v>
      </c>
      <c r="S697" s="90">
        <v>5.7017323792637624E-2</v>
      </c>
      <c r="T697" s="102">
        <v>8.1189818526102353E-2</v>
      </c>
      <c r="U697" s="89">
        <v>7.5265630999999996E-3</v>
      </c>
      <c r="V697" s="90">
        <v>1.0252621910000001E-2</v>
      </c>
      <c r="W697" s="102">
        <v>2.1059054602943508E-2</v>
      </c>
      <c r="X697" s="89">
        <v>5.1129400000000003E-4</v>
      </c>
      <c r="Y697" s="90">
        <v>6.9233882999999996E-4</v>
      </c>
      <c r="Z697" s="102">
        <v>1.6040957365803772E-3</v>
      </c>
      <c r="AA697" s="89">
        <v>6.5099089400000004E-2</v>
      </c>
      <c r="AB697" s="90">
        <v>8.2520599659999999E-2</v>
      </c>
      <c r="AC697" s="102">
        <v>0.1115148183586292</v>
      </c>
      <c r="AD697" s="89">
        <v>6.5603739000000003E-3</v>
      </c>
      <c r="AE697" s="90">
        <v>8.0438457900000003E-3</v>
      </c>
      <c r="AF697" s="102">
        <v>1.5256059088990762E-2</v>
      </c>
      <c r="AG697" s="89">
        <v>1.2439602100000001E-2</v>
      </c>
      <c r="AH697" s="90">
        <v>1.8525355515000001E-2</v>
      </c>
      <c r="AI697" s="102">
        <v>3.2084444312947012E-2</v>
      </c>
      <c r="AJ697" s="92">
        <v>0</v>
      </c>
      <c r="AK697" s="93">
        <v>0</v>
      </c>
      <c r="AL697" s="93">
        <v>0</v>
      </c>
    </row>
    <row r="698" spans="1:38" x14ac:dyDescent="0.25">
      <c r="A698" s="71">
        <v>1992</v>
      </c>
      <c r="B698" s="718">
        <v>13</v>
      </c>
      <c r="C698" s="89">
        <v>15.86608172</v>
      </c>
      <c r="D698" s="90">
        <v>20.905710733500001</v>
      </c>
      <c r="E698" s="102">
        <v>47.762175306794852</v>
      </c>
      <c r="F698" s="89">
        <v>2.4152516500000001</v>
      </c>
      <c r="G698" s="90">
        <v>2.7370606275</v>
      </c>
      <c r="H698" s="102">
        <v>2.488818947024189</v>
      </c>
      <c r="I698" s="89">
        <v>1.9261588700000001</v>
      </c>
      <c r="J698" s="90">
        <v>2.6238214229999999</v>
      </c>
      <c r="K698" s="102">
        <v>4.2981086288137131</v>
      </c>
      <c r="L698" s="89">
        <v>1.2850510000000001E-2</v>
      </c>
      <c r="M698" s="90">
        <v>2.0567207000000001E-2</v>
      </c>
      <c r="N698" s="102">
        <v>4.2637527539039315E-2</v>
      </c>
      <c r="O698" s="89">
        <v>4.1330745187436679E-2</v>
      </c>
      <c r="P698" s="90">
        <v>4.7600131965552177E-2</v>
      </c>
      <c r="Q698" s="102">
        <v>8.6954566098510433E-2</v>
      </c>
      <c r="R698" s="89">
        <v>3.4852183890577509E-2</v>
      </c>
      <c r="S698" s="90">
        <v>5.7017323792637624E-2</v>
      </c>
      <c r="T698" s="102">
        <v>8.3926643089761596E-2</v>
      </c>
      <c r="U698" s="89">
        <v>7.9590454999999994E-3</v>
      </c>
      <c r="V698" s="90">
        <v>1.0739726635E-2</v>
      </c>
      <c r="W698" s="102">
        <v>2.045550605664977E-2</v>
      </c>
      <c r="X698" s="89">
        <v>5.3999690000000003E-4</v>
      </c>
      <c r="Y698" s="90">
        <v>7.2433643999999999E-4</v>
      </c>
      <c r="Z698" s="102">
        <v>1.5541228691632238E-3</v>
      </c>
      <c r="AA698" s="89">
        <v>7.0887492100000005E-2</v>
      </c>
      <c r="AB698" s="90">
        <v>8.8756035994999996E-2</v>
      </c>
      <c r="AC698" s="102">
        <v>0.10796980013632539</v>
      </c>
      <c r="AD698" s="89">
        <v>6.9921582999999997E-3</v>
      </c>
      <c r="AE698" s="90">
        <v>8.5013376850000006E-3</v>
      </c>
      <c r="AF698" s="102">
        <v>1.5508065744154637E-2</v>
      </c>
      <c r="AG698" s="89">
        <v>1.30932623E-2</v>
      </c>
      <c r="AH698" s="90">
        <v>1.9311815320000002E-2</v>
      </c>
      <c r="AI698" s="102">
        <v>3.196079553747469E-2</v>
      </c>
      <c r="AJ698" s="92">
        <v>0</v>
      </c>
      <c r="AK698" s="93">
        <v>0</v>
      </c>
      <c r="AL698" s="93">
        <v>0</v>
      </c>
    </row>
    <row r="699" spans="1:38" x14ac:dyDescent="0.25">
      <c r="A699" s="71">
        <v>1992</v>
      </c>
      <c r="B699" s="718">
        <v>14</v>
      </c>
      <c r="C699" s="89">
        <v>14.682163279999999</v>
      </c>
      <c r="D699" s="90">
        <v>20.074793476499998</v>
      </c>
      <c r="E699" s="102">
        <v>48.092041926054456</v>
      </c>
      <c r="F699" s="89">
        <v>2.6959307300000002</v>
      </c>
      <c r="G699" s="90">
        <v>3.0115684654999999</v>
      </c>
      <c r="H699" s="102">
        <v>2.5000292269899358</v>
      </c>
      <c r="I699" s="89">
        <v>1.9624247500000001</v>
      </c>
      <c r="J699" s="90">
        <v>2.6596030415</v>
      </c>
      <c r="K699" s="102">
        <v>4.3379679602774459</v>
      </c>
      <c r="L699" s="89">
        <v>1.1827280000000001E-2</v>
      </c>
      <c r="M699" s="90">
        <v>1.9258010999999998E-2</v>
      </c>
      <c r="N699" s="102">
        <v>4.3108858166902839E-2</v>
      </c>
      <c r="O699" s="89">
        <v>4.1330745187436679E-2</v>
      </c>
      <c r="P699" s="90">
        <v>4.7600131965552177E-2</v>
      </c>
      <c r="Q699" s="102">
        <v>8.735076950727691E-2</v>
      </c>
      <c r="R699" s="89">
        <v>3.4852183890577509E-2</v>
      </c>
      <c r="S699" s="90">
        <v>5.7017323792637624E-2</v>
      </c>
      <c r="T699" s="102">
        <v>8.7076537293068801E-2</v>
      </c>
      <c r="U699" s="89">
        <v>7.9607471999999999E-3</v>
      </c>
      <c r="V699" s="90">
        <v>1.059933536E-2</v>
      </c>
      <c r="W699" s="102">
        <v>2.17459584192163E-2</v>
      </c>
      <c r="X699" s="89">
        <v>5.403141E-4</v>
      </c>
      <c r="Y699" s="90">
        <v>7.1277374500000005E-4</v>
      </c>
      <c r="Z699" s="102">
        <v>1.561142958931558E-3</v>
      </c>
      <c r="AA699" s="89">
        <v>7.3936158200000004E-2</v>
      </c>
      <c r="AB699" s="90">
        <v>9.1027168000000006E-2</v>
      </c>
      <c r="AC699" s="102">
        <v>0.10658456456027846</v>
      </c>
      <c r="AD699" s="89">
        <v>7.0479258000000003E-3</v>
      </c>
      <c r="AE699" s="90">
        <v>8.4543082349999993E-3</v>
      </c>
      <c r="AF699" s="102">
        <v>1.5389919901910824E-2</v>
      </c>
      <c r="AG699" s="89">
        <v>1.3035962099999999E-2</v>
      </c>
      <c r="AH699" s="90">
        <v>1.898003211E-2</v>
      </c>
      <c r="AI699" s="102">
        <v>3.2344759542278348E-2</v>
      </c>
      <c r="AJ699" s="92">
        <v>0</v>
      </c>
      <c r="AK699" s="93">
        <v>0</v>
      </c>
      <c r="AL699" s="93">
        <v>0</v>
      </c>
    </row>
    <row r="700" spans="1:38" x14ac:dyDescent="0.25">
      <c r="A700" s="71">
        <v>1992</v>
      </c>
      <c r="B700" s="718">
        <v>15</v>
      </c>
      <c r="C700" s="89">
        <v>15.00368435</v>
      </c>
      <c r="D700" s="90">
        <v>20.6054374715</v>
      </c>
      <c r="E700" s="102">
        <v>48.011960950226396</v>
      </c>
      <c r="F700" s="89">
        <v>3.00209393</v>
      </c>
      <c r="G700" s="90">
        <v>3.3598039270000002</v>
      </c>
      <c r="H700" s="102">
        <v>2.5033789728566322</v>
      </c>
      <c r="I700" s="89">
        <v>2.04438758</v>
      </c>
      <c r="J700" s="90">
        <v>2.7469110319999999</v>
      </c>
      <c r="K700" s="102">
        <v>4.2744415367391442</v>
      </c>
      <c r="L700" s="89">
        <v>1.1827280000000001E-2</v>
      </c>
      <c r="M700" s="90">
        <v>1.9258010999999998E-2</v>
      </c>
      <c r="N700" s="102">
        <v>5.5377519847020204E-2</v>
      </c>
      <c r="O700" s="89">
        <v>4.1330745187436679E-2</v>
      </c>
      <c r="P700" s="90">
        <v>4.7600131965552177E-2</v>
      </c>
      <c r="Q700" s="102">
        <v>8.5914430875283457E-2</v>
      </c>
      <c r="R700" s="89">
        <v>3.4852183890577509E-2</v>
      </c>
      <c r="S700" s="90">
        <v>5.7017323792637624E-2</v>
      </c>
      <c r="T700" s="102">
        <v>9.0038900252301712E-2</v>
      </c>
      <c r="U700" s="89">
        <v>1.21789432E-2</v>
      </c>
      <c r="V700" s="90">
        <v>1.6139124315E-2</v>
      </c>
      <c r="W700" s="102">
        <v>2.0867884245799422E-2</v>
      </c>
      <c r="X700" s="89">
        <v>5.7104669999999999E-4</v>
      </c>
      <c r="Y700" s="90">
        <v>7.5535971999999999E-4</v>
      </c>
      <c r="Z700" s="102">
        <v>1.563219110181443E-3</v>
      </c>
      <c r="AA700" s="89">
        <v>7.9083815900000007E-2</v>
      </c>
      <c r="AB700" s="90">
        <v>9.7739929685000004E-2</v>
      </c>
      <c r="AC700" s="102">
        <v>0.10683404294165237</v>
      </c>
      <c r="AD700" s="89">
        <v>7.4552128000000004E-3</v>
      </c>
      <c r="AE700" s="90">
        <v>9.0152923450000002E-3</v>
      </c>
      <c r="AF700" s="102">
        <v>1.5053649246508415E-2</v>
      </c>
      <c r="AG700" s="89">
        <v>1.2898752100000001E-2</v>
      </c>
      <c r="AH700" s="90">
        <v>1.839988499E-2</v>
      </c>
      <c r="AI700" s="102">
        <v>3.2462851680122036E-2</v>
      </c>
      <c r="AJ700" s="92">
        <v>0</v>
      </c>
      <c r="AK700" s="93">
        <v>0</v>
      </c>
      <c r="AL700" s="93">
        <v>0</v>
      </c>
    </row>
    <row r="701" spans="1:38" x14ac:dyDescent="0.25">
      <c r="A701" s="71">
        <v>1992</v>
      </c>
      <c r="B701" s="718">
        <v>16</v>
      </c>
      <c r="C701" s="89">
        <v>15.42459472</v>
      </c>
      <c r="D701" s="90">
        <v>21.458910233000001</v>
      </c>
      <c r="E701" s="102">
        <v>47.714507854352973</v>
      </c>
      <c r="F701" s="89">
        <v>3.31358672</v>
      </c>
      <c r="G701" s="90">
        <v>3.7218061974999999</v>
      </c>
      <c r="H701" s="102">
        <v>2.5986357045847623</v>
      </c>
      <c r="I701" s="89">
        <v>2.1200539799999998</v>
      </c>
      <c r="J701" s="90">
        <v>2.8308849340000002</v>
      </c>
      <c r="K701" s="102">
        <v>4.4277826718906406</v>
      </c>
      <c r="L701" s="89">
        <v>1.181423E-2</v>
      </c>
      <c r="M701" s="90">
        <v>1.9169093500000001E-2</v>
      </c>
      <c r="N701" s="102">
        <v>5.6387114521624405E-2</v>
      </c>
      <c r="O701" s="89">
        <v>4.1330745187436679E-2</v>
      </c>
      <c r="P701" s="90">
        <v>4.7600131965552177E-2</v>
      </c>
      <c r="Q701" s="102">
        <v>8.8440027684063144E-2</v>
      </c>
      <c r="R701" s="89">
        <v>3.4852183890577509E-2</v>
      </c>
      <c r="S701" s="90">
        <v>5.7017323792637624E-2</v>
      </c>
      <c r="T701" s="102">
        <v>9.4289626297288709E-2</v>
      </c>
      <c r="U701" s="89">
        <v>1.27813375E-2</v>
      </c>
      <c r="V701" s="90">
        <v>1.6980545770000001E-2</v>
      </c>
      <c r="W701" s="102">
        <v>2.7278024774950924E-2</v>
      </c>
      <c r="X701" s="89">
        <v>5.9845860000000005E-4</v>
      </c>
      <c r="Y701" s="90">
        <v>7.9441188000000003E-4</v>
      </c>
      <c r="Z701" s="102">
        <v>1.6227210537800064E-3</v>
      </c>
      <c r="AA701" s="89">
        <v>8.4700444200000002E-2</v>
      </c>
      <c r="AB701" s="90">
        <v>0.10487102107</v>
      </c>
      <c r="AC701" s="102">
        <v>0.10292989668116224</v>
      </c>
      <c r="AD701" s="89">
        <v>7.8752577000000008E-3</v>
      </c>
      <c r="AE701" s="90">
        <v>9.5520001350000005E-3</v>
      </c>
      <c r="AF701" s="102">
        <v>1.5193630987008992E-2</v>
      </c>
      <c r="AG701" s="89">
        <v>1.34759146E-2</v>
      </c>
      <c r="AH701" s="90">
        <v>1.9281977655000001E-2</v>
      </c>
      <c r="AI701" s="102">
        <v>3.4397194060211411E-2</v>
      </c>
      <c r="AJ701" s="92">
        <v>0</v>
      </c>
      <c r="AK701" s="93">
        <v>0</v>
      </c>
      <c r="AL701" s="93">
        <v>0</v>
      </c>
    </row>
    <row r="702" spans="1:38" x14ac:dyDescent="0.25">
      <c r="A702" s="71">
        <v>1992</v>
      </c>
      <c r="B702" s="718">
        <v>17</v>
      </c>
      <c r="C702" s="89">
        <v>15.981456469999999</v>
      </c>
      <c r="D702" s="90">
        <v>22.50688916</v>
      </c>
      <c r="E702" s="102">
        <v>47.313238551931448</v>
      </c>
      <c r="F702" s="89">
        <v>3.613642</v>
      </c>
      <c r="G702" s="90">
        <v>4.0911706480000003</v>
      </c>
      <c r="H702" s="102">
        <v>2.6278715521882066</v>
      </c>
      <c r="I702" s="89">
        <v>2.1986790300000001</v>
      </c>
      <c r="J702" s="90">
        <v>2.9226236810000001</v>
      </c>
      <c r="K702" s="102">
        <v>4.481893757742399</v>
      </c>
      <c r="L702" s="89">
        <v>1.181423E-2</v>
      </c>
      <c r="M702" s="90">
        <v>1.9169093500000001E-2</v>
      </c>
      <c r="N702" s="102">
        <v>5.6828233975460038E-2</v>
      </c>
      <c r="O702" s="89">
        <v>4.1330745187436679E-2</v>
      </c>
      <c r="P702" s="90">
        <v>4.7600131965552177E-2</v>
      </c>
      <c r="Q702" s="102">
        <v>8.9141220028545062E-2</v>
      </c>
      <c r="R702" s="89">
        <v>3.4852183890577509E-2</v>
      </c>
      <c r="S702" s="90">
        <v>5.7017323792637624E-2</v>
      </c>
      <c r="T702" s="102">
        <v>9.6180352742473746E-2</v>
      </c>
      <c r="U702" s="89">
        <v>1.3452615500000001E-2</v>
      </c>
      <c r="V702" s="90">
        <v>1.7963467970000001E-2</v>
      </c>
      <c r="W702" s="102">
        <v>2.9923849355943017E-2</v>
      </c>
      <c r="X702" s="89">
        <v>6.3006059999999998E-4</v>
      </c>
      <c r="Y702" s="90">
        <v>8.4015111999999998E-4</v>
      </c>
      <c r="Z702" s="102">
        <v>1.6409737921094009E-3</v>
      </c>
      <c r="AA702" s="89">
        <v>9.0450447899999994E-2</v>
      </c>
      <c r="AB702" s="90">
        <v>0.11262139235</v>
      </c>
      <c r="AC702" s="102">
        <v>9.8883445391071523E-2</v>
      </c>
      <c r="AD702" s="89">
        <v>8.3403560999999998E-3</v>
      </c>
      <c r="AE702" s="90">
        <v>1.0172739199999999E-2</v>
      </c>
      <c r="AF702" s="102">
        <v>1.516786641506929E-2</v>
      </c>
      <c r="AG702" s="89">
        <v>1.41200248E-2</v>
      </c>
      <c r="AH702" s="90">
        <v>2.031981213E-2</v>
      </c>
      <c r="AI702" s="102">
        <v>3.5335405946849419E-2</v>
      </c>
      <c r="AJ702" s="92">
        <v>0</v>
      </c>
      <c r="AK702" s="93">
        <v>0</v>
      </c>
      <c r="AL702" s="93">
        <v>0</v>
      </c>
    </row>
    <row r="703" spans="1:38" x14ac:dyDescent="0.25">
      <c r="A703" s="71">
        <v>1992</v>
      </c>
      <c r="B703" s="718">
        <v>18</v>
      </c>
      <c r="C703" s="89">
        <v>16.500178630000001</v>
      </c>
      <c r="D703" s="90">
        <v>23.606546689000002</v>
      </c>
      <c r="E703" s="102">
        <v>47.374357611676231</v>
      </c>
      <c r="F703" s="89">
        <v>3.8946761699999999</v>
      </c>
      <c r="G703" s="90">
        <v>4.4590885919999996</v>
      </c>
      <c r="H703" s="102">
        <v>2.6669043259746603</v>
      </c>
      <c r="I703" s="89">
        <v>2.27391868</v>
      </c>
      <c r="J703" s="90">
        <v>3.0171213990000001</v>
      </c>
      <c r="K703" s="102">
        <v>4.543414284494256</v>
      </c>
      <c r="L703" s="89">
        <v>1.181423E-2</v>
      </c>
      <c r="M703" s="90">
        <v>1.9169093500000001E-2</v>
      </c>
      <c r="N703" s="102">
        <v>5.6905295670786726E-2</v>
      </c>
      <c r="O703" s="89">
        <v>4.1330745187436679E-2</v>
      </c>
      <c r="P703" s="90">
        <v>4.7600131965552177E-2</v>
      </c>
      <c r="Q703" s="102">
        <v>8.9915108583426301E-2</v>
      </c>
      <c r="R703" s="89">
        <v>3.4852183890577509E-2</v>
      </c>
      <c r="S703" s="90">
        <v>5.7017323792637624E-2</v>
      </c>
      <c r="T703" s="102">
        <v>9.6381381635424437E-2</v>
      </c>
      <c r="U703" s="89">
        <v>1.4132678399999999E-2</v>
      </c>
      <c r="V703" s="90">
        <v>1.9002855610000001E-2</v>
      </c>
      <c r="W703" s="102">
        <v>3.2364298976344047E-2</v>
      </c>
      <c r="X703" s="89">
        <v>6.6250239999999995E-4</v>
      </c>
      <c r="Y703" s="90">
        <v>8.8844377499999998E-4</v>
      </c>
      <c r="Z703" s="102">
        <v>1.6653512903156934E-3</v>
      </c>
      <c r="AA703" s="89">
        <v>9.6031109899999995E-2</v>
      </c>
      <c r="AB703" s="90">
        <v>0.120576727715</v>
      </c>
      <c r="AC703" s="102">
        <v>0.10193653945391855</v>
      </c>
      <c r="AD703" s="89">
        <v>8.8137770999999997E-3</v>
      </c>
      <c r="AE703" s="90">
        <v>1.083007718E-2</v>
      </c>
      <c r="AF703" s="102">
        <v>1.5160977804741183E-2</v>
      </c>
      <c r="AG703" s="89">
        <v>1.4771725499999999E-2</v>
      </c>
      <c r="AH703" s="90">
        <v>2.1417008335000001E-2</v>
      </c>
      <c r="AI703" s="102">
        <v>3.5392833683199613E-2</v>
      </c>
      <c r="AJ703" s="92">
        <v>0</v>
      </c>
      <c r="AK703" s="93">
        <v>0</v>
      </c>
      <c r="AL703" s="93">
        <v>0</v>
      </c>
    </row>
    <row r="704" spans="1:38" x14ac:dyDescent="0.25">
      <c r="A704" s="71">
        <v>1992</v>
      </c>
      <c r="B704" s="718">
        <v>19</v>
      </c>
      <c r="C704" s="89">
        <v>17.03678816</v>
      </c>
      <c r="D704" s="90">
        <v>24.793827544500001</v>
      </c>
      <c r="E704" s="102">
        <v>48.034980715209301</v>
      </c>
      <c r="F704" s="89">
        <v>4.1568625399999997</v>
      </c>
      <c r="G704" s="90">
        <v>4.8276586794999998</v>
      </c>
      <c r="H704" s="102">
        <v>2.7072683052019202</v>
      </c>
      <c r="I704" s="89">
        <v>2.3501613899999998</v>
      </c>
      <c r="J704" s="90">
        <v>3.1172526325000001</v>
      </c>
      <c r="K704" s="102">
        <v>4.5852178062286821</v>
      </c>
      <c r="L704" s="89">
        <v>1.181423E-2</v>
      </c>
      <c r="M704" s="90">
        <v>1.9169093500000001E-2</v>
      </c>
      <c r="N704" s="102">
        <v>5.7657228967239425E-2</v>
      </c>
      <c r="O704" s="89">
        <v>4.1330745187436679E-2</v>
      </c>
      <c r="P704" s="90">
        <v>4.7600131965552177E-2</v>
      </c>
      <c r="Q704" s="102">
        <v>9.1750756513093737E-2</v>
      </c>
      <c r="R704" s="89">
        <v>3.4852183890577509E-2</v>
      </c>
      <c r="S704" s="90">
        <v>5.7017323792637624E-2</v>
      </c>
      <c r="T704" s="102">
        <v>9.991346505304495E-2</v>
      </c>
      <c r="U704" s="89">
        <v>1.48316562E-2</v>
      </c>
      <c r="V704" s="90">
        <v>2.0119062255E-2</v>
      </c>
      <c r="W704" s="102">
        <v>3.2774556785450708E-2</v>
      </c>
      <c r="X704" s="89">
        <v>6.949441E-4</v>
      </c>
      <c r="Y704" s="90">
        <v>9.4002791499999999E-4</v>
      </c>
      <c r="Z704" s="102">
        <v>1.6905556365086078E-3</v>
      </c>
      <c r="AA704" s="89">
        <v>0.1014728802</v>
      </c>
      <c r="AB704" s="90">
        <v>0.128836386075</v>
      </c>
      <c r="AC704" s="102">
        <v>9.4023775365649695E-2</v>
      </c>
      <c r="AD704" s="89">
        <v>9.3021428999999992E-3</v>
      </c>
      <c r="AE704" s="90">
        <v>1.153619983E-2</v>
      </c>
      <c r="AF704" s="102">
        <v>1.5358590255808461E-2</v>
      </c>
      <c r="AG704" s="89">
        <v>1.54380879E-2</v>
      </c>
      <c r="AH704" s="90">
        <v>2.2596376495000001E-2</v>
      </c>
      <c r="AI704" s="102">
        <v>3.5983669570470833E-2</v>
      </c>
      <c r="AJ704" s="92">
        <v>0</v>
      </c>
      <c r="AK704" s="93">
        <v>0</v>
      </c>
      <c r="AL704" s="93">
        <v>0</v>
      </c>
    </row>
    <row r="705" spans="1:38" x14ac:dyDescent="0.25">
      <c r="A705" s="71">
        <v>1992</v>
      </c>
      <c r="B705" s="718">
        <v>20</v>
      </c>
      <c r="C705" s="89">
        <v>17.565638249999999</v>
      </c>
      <c r="D705" s="90">
        <v>26.076916138000001</v>
      </c>
      <c r="E705" s="102">
        <v>48.394915568278812</v>
      </c>
      <c r="F705" s="89">
        <v>4.4021832099999996</v>
      </c>
      <c r="G705" s="90">
        <v>5.2013701560000003</v>
      </c>
      <c r="H705" s="102">
        <v>2.7744574706739886</v>
      </c>
      <c r="I705" s="89">
        <v>2.4255666800000002</v>
      </c>
      <c r="J705" s="90">
        <v>3.223448324</v>
      </c>
      <c r="K705" s="102">
        <v>4.6620381105462849</v>
      </c>
      <c r="L705" s="89">
        <v>1.181423E-2</v>
      </c>
      <c r="M705" s="90">
        <v>1.9169093500000001E-2</v>
      </c>
      <c r="N705" s="102">
        <v>7.4973195274867052E-2</v>
      </c>
      <c r="O705" s="89">
        <v>4.1330745187436679E-2</v>
      </c>
      <c r="P705" s="90">
        <v>4.7600131965552177E-2</v>
      </c>
      <c r="Q705" s="102">
        <v>8.0695091056038545E-2</v>
      </c>
      <c r="R705" s="89">
        <v>3.4852183890577509E-2</v>
      </c>
      <c r="S705" s="90">
        <v>5.7017323792637624E-2</v>
      </c>
      <c r="T705" s="102">
        <v>0.1022383268751904</v>
      </c>
      <c r="U705" s="89">
        <v>1.55477197E-2</v>
      </c>
      <c r="V705" s="90">
        <v>2.1322406740000001E-2</v>
      </c>
      <c r="W705" s="102">
        <v>3.5275315139750185E-2</v>
      </c>
      <c r="X705" s="89">
        <v>7.2841550000000001E-4</v>
      </c>
      <c r="Y705" s="90">
        <v>9.9534202500000009E-4</v>
      </c>
      <c r="Z705" s="102">
        <v>1.7325122201156673E-3</v>
      </c>
      <c r="AA705" s="89">
        <v>0.1067915275</v>
      </c>
      <c r="AB705" s="90">
        <v>0.13748885229999999</v>
      </c>
      <c r="AC705" s="102">
        <v>9.4626020147391687E-2</v>
      </c>
      <c r="AD705" s="89">
        <v>9.8051167999999994E-3</v>
      </c>
      <c r="AE705" s="90">
        <v>1.229680692E-2</v>
      </c>
      <c r="AF705" s="102">
        <v>1.5519763931586484E-2</v>
      </c>
      <c r="AG705" s="89">
        <v>1.61191904E-2</v>
      </c>
      <c r="AH705" s="90">
        <v>2.3868926410000001E-2</v>
      </c>
      <c r="AI705" s="102">
        <v>3.6916188411598994E-2</v>
      </c>
      <c r="AJ705" s="92">
        <v>0</v>
      </c>
      <c r="AK705" s="93">
        <v>0</v>
      </c>
      <c r="AL705" s="93">
        <v>0</v>
      </c>
    </row>
    <row r="706" spans="1:38" x14ac:dyDescent="0.25">
      <c r="A706" s="71">
        <v>1992</v>
      </c>
      <c r="B706" s="718">
        <v>21</v>
      </c>
      <c r="C706" s="89">
        <v>18.089259670000001</v>
      </c>
      <c r="D706" s="90">
        <v>27.472586125999999</v>
      </c>
      <c r="E706" s="102">
        <v>49.338160271762547</v>
      </c>
      <c r="F706" s="89">
        <v>4.6346724699999999</v>
      </c>
      <c r="G706" s="90">
        <v>5.5862212089999996</v>
      </c>
      <c r="H706" s="102">
        <v>2.8364113834463227</v>
      </c>
      <c r="I706" s="89">
        <v>2.5004557300000001</v>
      </c>
      <c r="J706" s="90">
        <v>3.336656327</v>
      </c>
      <c r="K706" s="102">
        <v>4.7289889975671793</v>
      </c>
      <c r="L706" s="89">
        <v>1.181423E-2</v>
      </c>
      <c r="M706" s="90">
        <v>1.9169093500000001E-2</v>
      </c>
      <c r="N706" s="102">
        <v>7.5986516513370447E-2</v>
      </c>
      <c r="O706" s="89">
        <v>4.1330745187436679E-2</v>
      </c>
      <c r="P706" s="90">
        <v>4.7600131965552177E-2</v>
      </c>
      <c r="Q706" s="102">
        <v>8.2891172846215763E-2</v>
      </c>
      <c r="R706" s="89">
        <v>3.4852183890577509E-2</v>
      </c>
      <c r="S706" s="90">
        <v>5.7017323792637624E-2</v>
      </c>
      <c r="T706" s="102">
        <v>0.1054488808663378</v>
      </c>
      <c r="U706" s="89">
        <v>1.6283472E-2</v>
      </c>
      <c r="V706" s="90">
        <v>2.262548201E-2</v>
      </c>
      <c r="W706" s="102">
        <v>3.6240470418403448E-2</v>
      </c>
      <c r="X706" s="89">
        <v>7.6188679999999998E-4</v>
      </c>
      <c r="Y706" s="90">
        <v>1.0553951E-3</v>
      </c>
      <c r="Z706" s="102">
        <v>1.7711835294936628E-3</v>
      </c>
      <c r="AA706" s="89">
        <v>0.1120410322</v>
      </c>
      <c r="AB706" s="90">
        <v>0.14665023695000001</v>
      </c>
      <c r="AC706" s="102">
        <v>9.6305331380075548E-2</v>
      </c>
      <c r="AD706" s="89">
        <v>1.03223828E-2</v>
      </c>
      <c r="AE706" s="90">
        <v>1.312013247E-2</v>
      </c>
      <c r="AF706" s="102">
        <v>1.5786948661643884E-2</v>
      </c>
      <c r="AG706" s="89">
        <v>1.68168512E-2</v>
      </c>
      <c r="AH706" s="90">
        <v>2.5247771105E-2</v>
      </c>
      <c r="AI706" s="102">
        <v>3.7731111757040442E-2</v>
      </c>
      <c r="AJ706" s="92">
        <v>0</v>
      </c>
      <c r="AK706" s="93">
        <v>0</v>
      </c>
      <c r="AL706" s="93">
        <v>0</v>
      </c>
    </row>
    <row r="707" spans="1:38" x14ac:dyDescent="0.25">
      <c r="A707" s="71">
        <v>1992</v>
      </c>
      <c r="B707" s="718">
        <v>22</v>
      </c>
      <c r="C707" s="89">
        <v>18.608806300000001</v>
      </c>
      <c r="D707" s="90">
        <v>28.9914028305</v>
      </c>
      <c r="E707" s="102">
        <v>50.353566484531349</v>
      </c>
      <c r="F707" s="89">
        <v>4.8579202500000003</v>
      </c>
      <c r="G707" s="90">
        <v>5.9889165699999998</v>
      </c>
      <c r="H707" s="102">
        <v>2.8999513825959875</v>
      </c>
      <c r="I707" s="89">
        <v>2.57497877</v>
      </c>
      <c r="J707" s="90">
        <v>3.4581646610000001</v>
      </c>
      <c r="K707" s="102">
        <v>4.7956231384986756</v>
      </c>
      <c r="L707" s="89">
        <v>1.181423E-2</v>
      </c>
      <c r="M707" s="90">
        <v>1.9169093500000001E-2</v>
      </c>
      <c r="N707" s="102">
        <v>7.7024697034418013E-2</v>
      </c>
      <c r="O707" s="89">
        <v>4.1330745187436679E-2</v>
      </c>
      <c r="P707" s="90">
        <v>4.7600131965552177E-2</v>
      </c>
      <c r="Q707" s="102">
        <v>8.5090093124231186E-2</v>
      </c>
      <c r="R707" s="89">
        <v>3.4852183890577509E-2</v>
      </c>
      <c r="S707" s="90">
        <v>5.7017323792637624E-2</v>
      </c>
      <c r="T707" s="102">
        <v>0.10873656061172786</v>
      </c>
      <c r="U707" s="89">
        <v>1.7039410899999999E-2</v>
      </c>
      <c r="V707" s="90">
        <v>2.4043255435000001E-2</v>
      </c>
      <c r="W707" s="102">
        <v>3.7006849470367982E-2</v>
      </c>
      <c r="X707" s="89">
        <v>7.9767049999999995E-4</v>
      </c>
      <c r="Y707" s="90">
        <v>1.120071565E-3</v>
      </c>
      <c r="Z707" s="102">
        <v>1.8108529215558494E-3</v>
      </c>
      <c r="AA707" s="89">
        <v>0.1172681611</v>
      </c>
      <c r="AB707" s="90">
        <v>0.1564458863</v>
      </c>
      <c r="AC707" s="102">
        <v>9.8054314370437781E-2</v>
      </c>
      <c r="AD707" s="89">
        <v>1.0855412599999999E-2</v>
      </c>
      <c r="AE707" s="90">
        <v>1.4015139875000001E-2</v>
      </c>
      <c r="AF707" s="102">
        <v>1.6067970547292844E-2</v>
      </c>
      <c r="AG707" s="89">
        <v>1.75327282E-2</v>
      </c>
      <c r="AH707" s="90">
        <v>2.6750017314999999E-2</v>
      </c>
      <c r="AI707" s="102">
        <v>3.8534387173149359E-2</v>
      </c>
      <c r="AJ707" s="92">
        <v>0</v>
      </c>
      <c r="AK707" s="93">
        <v>0</v>
      </c>
      <c r="AL707" s="93">
        <v>0</v>
      </c>
    </row>
    <row r="708" spans="1:38" x14ac:dyDescent="0.25">
      <c r="A708" s="71">
        <v>1992</v>
      </c>
      <c r="B708" s="718">
        <v>23</v>
      </c>
      <c r="C708" s="89">
        <v>19.126419769999998</v>
      </c>
      <c r="D708" s="90">
        <v>30.650642918500001</v>
      </c>
      <c r="E708" s="102">
        <v>51.247048328221823</v>
      </c>
      <c r="F708" s="89">
        <v>5.0763403800000004</v>
      </c>
      <c r="G708" s="90">
        <v>6.4165855015000002</v>
      </c>
      <c r="H708" s="102">
        <v>2.9564203481294191</v>
      </c>
      <c r="I708" s="89">
        <v>2.6492543500000001</v>
      </c>
      <c r="J708" s="90">
        <v>3.5895674500000001</v>
      </c>
      <c r="K708" s="102">
        <v>4.8552007553144154</v>
      </c>
      <c r="L708" s="89">
        <v>1.181423E-2</v>
      </c>
      <c r="M708" s="90">
        <v>1.9169093500000001E-2</v>
      </c>
      <c r="N708" s="102">
        <v>7.7947230503353407E-2</v>
      </c>
      <c r="O708" s="89">
        <v>4.1330745187436679E-2</v>
      </c>
      <c r="P708" s="90">
        <v>4.7600131965552177E-2</v>
      </c>
      <c r="Q708" s="102">
        <v>8.7053688047244462E-2</v>
      </c>
      <c r="R708" s="89">
        <v>3.4852183890577509E-2</v>
      </c>
      <c r="S708" s="90">
        <v>5.7017323792637624E-2</v>
      </c>
      <c r="T708" s="102">
        <v>0.11165838483869457</v>
      </c>
      <c r="U708" s="89">
        <v>1.7818912700000002E-2</v>
      </c>
      <c r="V708" s="90">
        <v>2.5589300294999999E-2</v>
      </c>
      <c r="W708" s="102">
        <v>3.772497585686193E-2</v>
      </c>
      <c r="X708" s="89">
        <v>8.3398160000000001E-4</v>
      </c>
      <c r="Y708" s="90">
        <v>1.1912475450000001E-3</v>
      </c>
      <c r="Z708" s="102">
        <v>1.8461084090306069E-3</v>
      </c>
      <c r="AA708" s="89">
        <v>0.12252398840000001</v>
      </c>
      <c r="AB708" s="90">
        <v>0.16701730978000001</v>
      </c>
      <c r="AC708" s="102">
        <v>9.9584752559660358E-2</v>
      </c>
      <c r="AD708" s="89">
        <v>1.1406734599999999E-2</v>
      </c>
      <c r="AE708" s="90">
        <v>1.4987632819999999E-2</v>
      </c>
      <c r="AF708" s="102">
        <v>1.6313077923319444E-2</v>
      </c>
      <c r="AG708" s="89">
        <v>1.8267665799999999E-2</v>
      </c>
      <c r="AH708" s="90">
        <v>2.8393907985000001E-2</v>
      </c>
      <c r="AI708" s="102">
        <v>3.9252407192801729E-2</v>
      </c>
      <c r="AJ708" s="92">
        <v>0</v>
      </c>
      <c r="AK708" s="93">
        <v>0</v>
      </c>
      <c r="AL708" s="93">
        <v>0</v>
      </c>
    </row>
    <row r="709" spans="1:38" x14ac:dyDescent="0.25">
      <c r="A709" s="71">
        <v>1992</v>
      </c>
      <c r="B709" s="718">
        <v>24</v>
      </c>
      <c r="C709" s="89">
        <v>20.344893979999998</v>
      </c>
      <c r="D709" s="90">
        <v>32.292466214500003</v>
      </c>
      <c r="E709" s="102">
        <v>51.938486387064586</v>
      </c>
      <c r="F709" s="89">
        <v>5.3147597099999997</v>
      </c>
      <c r="G709" s="90">
        <v>6.8295423665000001</v>
      </c>
      <c r="H709" s="102">
        <v>3.0013335330898014</v>
      </c>
      <c r="I709" s="89">
        <v>2.7760706599999998</v>
      </c>
      <c r="J709" s="90">
        <v>3.7177918454999999</v>
      </c>
      <c r="K709" s="102">
        <v>4.903324408877487</v>
      </c>
      <c r="L709" s="89">
        <v>1.181423E-2</v>
      </c>
      <c r="M709" s="90">
        <v>1.9169093500000001E-2</v>
      </c>
      <c r="N709" s="102">
        <v>7.8680957190542467E-2</v>
      </c>
      <c r="O709" s="89">
        <v>4.1330745187436679E-2</v>
      </c>
      <c r="P709" s="90">
        <v>4.7600131965552177E-2</v>
      </c>
      <c r="Q709" s="102">
        <v>8.8635427379166659E-2</v>
      </c>
      <c r="R709" s="89">
        <v>3.4852183890577509E-2</v>
      </c>
      <c r="S709" s="90">
        <v>5.7017323792637624E-2</v>
      </c>
      <c r="T709" s="102">
        <v>0.11398281036601812</v>
      </c>
      <c r="U709" s="89">
        <v>1.8709438700000001E-2</v>
      </c>
      <c r="V709" s="90">
        <v>2.7442089289999999E-2</v>
      </c>
      <c r="W709" s="102">
        <v>3.8371683178105069E-2</v>
      </c>
      <c r="X709" s="89">
        <v>8.7521189999999996E-4</v>
      </c>
      <c r="Y709" s="90">
        <v>1.2742353850000001E-3</v>
      </c>
      <c r="Z709" s="102">
        <v>1.8741409454786895E-3</v>
      </c>
      <c r="AA709" s="89">
        <v>0.12824067710000001</v>
      </c>
      <c r="AB709" s="90">
        <v>0.17898288357</v>
      </c>
      <c r="AC709" s="102">
        <v>0.1007459997851906</v>
      </c>
      <c r="AD709" s="89">
        <v>1.20307108E-2</v>
      </c>
      <c r="AE709" s="90">
        <v>1.6075757409999999E-2</v>
      </c>
      <c r="AF709" s="102">
        <v>1.6497330627060373E-2</v>
      </c>
      <c r="AG709" s="89">
        <v>1.9114004E-2</v>
      </c>
      <c r="AH709" s="90">
        <v>3.0419700760000001E-2</v>
      </c>
      <c r="AI709" s="102">
        <v>3.9831481171834091E-2</v>
      </c>
      <c r="AJ709" s="92">
        <v>0</v>
      </c>
      <c r="AK709" s="93">
        <v>0</v>
      </c>
      <c r="AL709" s="93">
        <v>0</v>
      </c>
    </row>
    <row r="710" spans="1:38" x14ac:dyDescent="0.25">
      <c r="A710" s="71">
        <v>1992</v>
      </c>
      <c r="B710" s="718">
        <v>25</v>
      </c>
      <c r="C710" s="89">
        <v>17.923851596379997</v>
      </c>
      <c r="D710" s="90">
        <v>28.449662734974503</v>
      </c>
      <c r="E710" s="102">
        <v>52.410067670039552</v>
      </c>
      <c r="F710" s="89">
        <v>4.7513951807399994</v>
      </c>
      <c r="G710" s="90">
        <v>6.1056108756510001</v>
      </c>
      <c r="H710" s="102">
        <v>3.0324271963189444</v>
      </c>
      <c r="I710" s="89">
        <v>2.1375744081999999</v>
      </c>
      <c r="J710" s="90">
        <v>2.8626997210349998</v>
      </c>
      <c r="K710" s="102">
        <v>4.9367731040862877</v>
      </c>
      <c r="L710" s="89">
        <v>1.181423E-2</v>
      </c>
      <c r="M710" s="90">
        <v>1.9169093500000001E-2</v>
      </c>
      <c r="N710" s="102">
        <v>7.9187634033391213E-2</v>
      </c>
      <c r="O710" s="89">
        <v>3.0667412929078017E-2</v>
      </c>
      <c r="P710" s="90">
        <v>3.5319297918439713E-2</v>
      </c>
      <c r="Q710" s="102">
        <v>8.9735087491810445E-2</v>
      </c>
      <c r="R710" s="89">
        <v>3.1157852398176294E-2</v>
      </c>
      <c r="S710" s="90">
        <v>5.0973487470618035E-2</v>
      </c>
      <c r="T710" s="102">
        <v>0.11558766925092817</v>
      </c>
      <c r="U710" s="89">
        <v>1.67262381978E-2</v>
      </c>
      <c r="V710" s="90">
        <v>2.453322782526E-2</v>
      </c>
      <c r="W710" s="102">
        <v>3.87997506733639E-2</v>
      </c>
      <c r="X710" s="89">
        <v>7.8243943859999997E-4</v>
      </c>
      <c r="Y710" s="90">
        <v>1.13916643419E-3</v>
      </c>
      <c r="Z710" s="102">
        <v>1.8935518732862585E-3</v>
      </c>
      <c r="AA710" s="89">
        <v>0.11464716532740001</v>
      </c>
      <c r="AB710" s="90">
        <v>0.16001069791158001</v>
      </c>
      <c r="AC710" s="102">
        <v>0.10140570380177623</v>
      </c>
      <c r="AD710" s="89">
        <v>1.07554554552E-2</v>
      </c>
      <c r="AE710" s="90">
        <v>1.4371727124539999E-2</v>
      </c>
      <c r="AF710" s="102">
        <v>1.6599522867074324E-2</v>
      </c>
      <c r="AG710" s="89">
        <v>1.7087919576000001E-2</v>
      </c>
      <c r="AH710" s="90">
        <v>2.7195212479440001E-2</v>
      </c>
      <c r="AI710" s="102">
        <v>4.0218467763461212E-2</v>
      </c>
      <c r="AJ710" s="92">
        <v>0</v>
      </c>
      <c r="AK710" s="93">
        <v>0</v>
      </c>
      <c r="AL710" s="93">
        <v>0</v>
      </c>
    </row>
    <row r="711" spans="1:38" x14ac:dyDescent="0.25">
      <c r="A711" s="71">
        <v>1992</v>
      </c>
      <c r="B711" s="718">
        <v>26</v>
      </c>
      <c r="C711" s="89">
        <v>17.923851596379997</v>
      </c>
      <c r="D711" s="90">
        <v>28.449662734974503</v>
      </c>
      <c r="E711" s="102">
        <v>50.25022133528082</v>
      </c>
      <c r="F711" s="89">
        <v>4.7513951807399994</v>
      </c>
      <c r="G711" s="90">
        <v>6.1056108756510001</v>
      </c>
      <c r="H711" s="102">
        <v>2.9379238880512624</v>
      </c>
      <c r="I711" s="89">
        <v>2.1375744081999999</v>
      </c>
      <c r="J711" s="90">
        <v>2.8626997210349998</v>
      </c>
      <c r="K711" s="102">
        <v>4.8613798976064828</v>
      </c>
      <c r="L711" s="89">
        <v>1.181423E-2</v>
      </c>
      <c r="M711" s="90">
        <v>1.9169093500000001E-2</v>
      </c>
      <c r="N711" s="102">
        <v>7.9148764553220466E-2</v>
      </c>
      <c r="O711" s="89">
        <v>3.0667412929078017E-2</v>
      </c>
      <c r="P711" s="90">
        <v>3.5319297918439713E-2</v>
      </c>
      <c r="Q711" s="102">
        <v>8.8215891349415765E-2</v>
      </c>
      <c r="R711" s="89">
        <v>3.1157852398176294E-2</v>
      </c>
      <c r="S711" s="90">
        <v>5.0973487470618035E-2</v>
      </c>
      <c r="T711" s="102">
        <v>0.11629032227666793</v>
      </c>
      <c r="U711" s="89">
        <v>1.67262381978E-2</v>
      </c>
      <c r="V711" s="90">
        <v>2.453322782526E-2</v>
      </c>
      <c r="W711" s="102">
        <v>4.0334239634376171E-2</v>
      </c>
      <c r="X711" s="89">
        <v>7.8243943859999997E-4</v>
      </c>
      <c r="Y711" s="90">
        <v>1.13916643419E-3</v>
      </c>
      <c r="Z711" s="102">
        <v>1.8345354052016585E-3</v>
      </c>
      <c r="AA711" s="89">
        <v>0.11464716532740001</v>
      </c>
      <c r="AB711" s="90">
        <v>0.16001069791158001</v>
      </c>
      <c r="AC711" s="102">
        <v>9.5438340275160183E-2</v>
      </c>
      <c r="AD711" s="89">
        <v>1.07554554552E-2</v>
      </c>
      <c r="AE711" s="90">
        <v>1.4371727124539999E-2</v>
      </c>
      <c r="AF711" s="102">
        <v>1.58335489917075E-2</v>
      </c>
      <c r="AG711" s="89">
        <v>1.7087919576000001E-2</v>
      </c>
      <c r="AH711" s="90">
        <v>2.7195212479440001E-2</v>
      </c>
      <c r="AI711" s="102">
        <v>3.9952407934413868E-2</v>
      </c>
      <c r="AJ711" s="92">
        <v>0</v>
      </c>
      <c r="AK711" s="93">
        <v>0</v>
      </c>
      <c r="AL711" s="93">
        <v>0</v>
      </c>
    </row>
    <row r="712" spans="1:38" x14ac:dyDescent="0.25">
      <c r="A712" s="71">
        <v>1992</v>
      </c>
      <c r="B712" s="718">
        <v>27</v>
      </c>
      <c r="C712" s="89">
        <v>17.923851596379997</v>
      </c>
      <c r="D712" s="90">
        <v>28.449662734974503</v>
      </c>
      <c r="E712" s="102">
        <v>50.344230004517811</v>
      </c>
      <c r="F712" s="89">
        <v>4.7513951807399994</v>
      </c>
      <c r="G712" s="90">
        <v>6.1056108756510001</v>
      </c>
      <c r="H712" s="102">
        <v>2.945898909106337</v>
      </c>
      <c r="I712" s="89">
        <v>2.1375744081999999</v>
      </c>
      <c r="J712" s="90">
        <v>2.8626997210349998</v>
      </c>
      <c r="K712" s="102">
        <v>4.8708860703117747</v>
      </c>
      <c r="L712" s="89">
        <v>1.181423E-2</v>
      </c>
      <c r="M712" s="90">
        <v>1.9169093500000001E-2</v>
      </c>
      <c r="N712" s="102">
        <v>7.9277830196165577E-2</v>
      </c>
      <c r="O712" s="89">
        <v>3.0667412929078017E-2</v>
      </c>
      <c r="P712" s="90">
        <v>3.5319297918439713E-2</v>
      </c>
      <c r="Q712" s="102">
        <v>8.852585452482159E-2</v>
      </c>
      <c r="R712" s="89">
        <v>3.1157852398176294E-2</v>
      </c>
      <c r="S712" s="90">
        <v>5.0973487470618035E-2</v>
      </c>
      <c r="T712" s="102">
        <v>0.11669920978046454</v>
      </c>
      <c r="U712" s="89">
        <v>1.67262381978E-2</v>
      </c>
      <c r="V712" s="90">
        <v>2.453322782526E-2</v>
      </c>
      <c r="W712" s="102">
        <v>4.0608574760810451E-2</v>
      </c>
      <c r="X712" s="89">
        <v>7.8243943859999997E-4</v>
      </c>
      <c r="Y712" s="90">
        <v>1.13916643419E-3</v>
      </c>
      <c r="Z712" s="102">
        <v>1.8395153943381506E-3</v>
      </c>
      <c r="AA712" s="89">
        <v>0.11464716532740001</v>
      </c>
      <c r="AB712" s="90">
        <v>0.16001069791158001</v>
      </c>
      <c r="AC712" s="102">
        <v>9.5669069518711597E-2</v>
      </c>
      <c r="AD712" s="89">
        <v>1.07554554552E-2</v>
      </c>
      <c r="AE712" s="90">
        <v>1.4371727124539999E-2</v>
      </c>
      <c r="AF712" s="102">
        <v>1.5869594229798209E-2</v>
      </c>
      <c r="AG712" s="89">
        <v>1.7087919576000001E-2</v>
      </c>
      <c r="AH712" s="90">
        <v>2.7195212479440001E-2</v>
      </c>
      <c r="AI712" s="102">
        <v>4.0085397116903912E-2</v>
      </c>
      <c r="AJ712" s="92">
        <v>0</v>
      </c>
      <c r="AK712" s="93">
        <v>0</v>
      </c>
      <c r="AL712" s="93">
        <v>0</v>
      </c>
    </row>
    <row r="713" spans="1:38" x14ac:dyDescent="0.25">
      <c r="A713" s="71">
        <v>1992</v>
      </c>
      <c r="B713" s="718">
        <v>28</v>
      </c>
      <c r="C713" s="89">
        <v>17.923851596379997</v>
      </c>
      <c r="D713" s="90">
        <v>28.449662734974503</v>
      </c>
      <c r="E713" s="102">
        <v>50.366697050514865</v>
      </c>
      <c r="F713" s="89">
        <v>4.7513951807399994</v>
      </c>
      <c r="G713" s="90">
        <v>6.1056108756510001</v>
      </c>
      <c r="H713" s="102">
        <v>2.9525311305930524</v>
      </c>
      <c r="I713" s="89">
        <v>2.1375744081999999</v>
      </c>
      <c r="J713" s="90">
        <v>2.8626997210349998</v>
      </c>
      <c r="K713" s="102">
        <v>4.8810510073898605</v>
      </c>
      <c r="L713" s="89">
        <v>1.181423E-2</v>
      </c>
      <c r="M713" s="90">
        <v>1.9169093500000001E-2</v>
      </c>
      <c r="N713" s="102">
        <v>7.9382960724382001E-2</v>
      </c>
      <c r="O713" s="89">
        <v>3.0667412929078017E-2</v>
      </c>
      <c r="P713" s="90">
        <v>3.5319297918439713E-2</v>
      </c>
      <c r="Q713" s="102">
        <v>8.884245925319377E-2</v>
      </c>
      <c r="R713" s="89">
        <v>3.1157852398176294E-2</v>
      </c>
      <c r="S713" s="90">
        <v>5.0973487470618035E-2</v>
      </c>
      <c r="T713" s="102">
        <v>0.11703248653018056</v>
      </c>
      <c r="U713" s="89">
        <v>1.67262381978E-2</v>
      </c>
      <c r="V713" s="90">
        <v>2.453322782526E-2</v>
      </c>
      <c r="W713" s="102">
        <v>4.1111627051186678E-2</v>
      </c>
      <c r="X713" s="89">
        <v>7.8243943859999997E-4</v>
      </c>
      <c r="Y713" s="90">
        <v>1.13916643419E-3</v>
      </c>
      <c r="Z713" s="102">
        <v>1.8436496352255071E-3</v>
      </c>
      <c r="AA713" s="89">
        <v>0.11464716532740001</v>
      </c>
      <c r="AB713" s="90">
        <v>0.16001069791158001</v>
      </c>
      <c r="AC713" s="102">
        <v>9.5817878316241278E-2</v>
      </c>
      <c r="AD713" s="89">
        <v>1.07554554552E-2</v>
      </c>
      <c r="AE713" s="90">
        <v>1.4371727124539999E-2</v>
      </c>
      <c r="AF713" s="102">
        <v>1.5888692098621818E-2</v>
      </c>
      <c r="AG713" s="89">
        <v>1.7087919576000001E-2</v>
      </c>
      <c r="AH713" s="90">
        <v>2.7195212479440001E-2</v>
      </c>
      <c r="AI713" s="102">
        <v>4.0237632890973624E-2</v>
      </c>
      <c r="AJ713" s="92">
        <v>0</v>
      </c>
      <c r="AK713" s="93">
        <v>0</v>
      </c>
      <c r="AL713" s="93">
        <v>0</v>
      </c>
    </row>
    <row r="714" spans="1:38" x14ac:dyDescent="0.25">
      <c r="A714" s="71">
        <v>1992</v>
      </c>
      <c r="B714" s="718">
        <v>29</v>
      </c>
      <c r="C714" s="89">
        <v>17.923851596379997</v>
      </c>
      <c r="D714" s="90">
        <v>28.449662734974503</v>
      </c>
      <c r="E714" s="102">
        <v>50.397219012097999</v>
      </c>
      <c r="F714" s="89">
        <v>4.7513951807399994</v>
      </c>
      <c r="G714" s="90">
        <v>6.1056108756510001</v>
      </c>
      <c r="H714" s="102">
        <v>2.957798589158851</v>
      </c>
      <c r="I714" s="89">
        <v>2.1375744081999999</v>
      </c>
      <c r="J714" s="90">
        <v>2.8626997210349998</v>
      </c>
      <c r="K714" s="102">
        <v>4.8886503203035447</v>
      </c>
      <c r="L714" s="89">
        <v>1.181423E-2</v>
      </c>
      <c r="M714" s="90">
        <v>1.9169093500000001E-2</v>
      </c>
      <c r="N714" s="102">
        <v>7.9466522204387241E-2</v>
      </c>
      <c r="O714" s="89">
        <v>3.0667412929078017E-2</v>
      </c>
      <c r="P714" s="90">
        <v>3.5319297918439713E-2</v>
      </c>
      <c r="Q714" s="102">
        <v>8.9080590461170561E-2</v>
      </c>
      <c r="R714" s="89">
        <v>3.1157852398176294E-2</v>
      </c>
      <c r="S714" s="90">
        <v>5.0973487470618035E-2</v>
      </c>
      <c r="T714" s="102">
        <v>0.11729753037842927</v>
      </c>
      <c r="U714" s="89">
        <v>1.67262381978E-2</v>
      </c>
      <c r="V714" s="90">
        <v>2.453322782526E-2</v>
      </c>
      <c r="W714" s="102">
        <v>4.1451389245552896E-2</v>
      </c>
      <c r="X714" s="89">
        <v>7.8243943859999997E-4</v>
      </c>
      <c r="Y714" s="90">
        <v>1.13916643419E-3</v>
      </c>
      <c r="Z714" s="102">
        <v>1.8469385611940205E-3</v>
      </c>
      <c r="AA714" s="89">
        <v>0.11464716532740001</v>
      </c>
      <c r="AB714" s="90">
        <v>0.16001069791158001</v>
      </c>
      <c r="AC714" s="102">
        <v>9.5946011007614809E-2</v>
      </c>
      <c r="AD714" s="89">
        <v>1.07554554552E-2</v>
      </c>
      <c r="AE714" s="90">
        <v>1.4371727124539999E-2</v>
      </c>
      <c r="AF714" s="102">
        <v>1.590623462303627E-2</v>
      </c>
      <c r="AG714" s="89">
        <v>1.7087919576000001E-2</v>
      </c>
      <c r="AH714" s="90">
        <v>2.7195212479440001E-2</v>
      </c>
      <c r="AI714" s="102">
        <v>4.0349638605203846E-2</v>
      </c>
      <c r="AJ714" s="92">
        <v>0</v>
      </c>
      <c r="AK714" s="93">
        <v>0</v>
      </c>
      <c r="AL714" s="93">
        <v>0</v>
      </c>
    </row>
    <row r="715" spans="1:38" x14ac:dyDescent="0.25">
      <c r="A715" s="71">
        <v>1992</v>
      </c>
      <c r="B715" s="718">
        <v>30</v>
      </c>
      <c r="C715" s="89">
        <v>17.923851596379997</v>
      </c>
      <c r="D715" s="90">
        <v>28.449662734974503</v>
      </c>
      <c r="E715" s="102">
        <v>50.356527227577153</v>
      </c>
      <c r="F715" s="89">
        <v>4.7513951807399994</v>
      </c>
      <c r="G715" s="90">
        <v>6.1056108756510001</v>
      </c>
      <c r="H715" s="102">
        <v>2.9619143250835021</v>
      </c>
      <c r="I715" s="89">
        <v>2.1375744081999999</v>
      </c>
      <c r="J715" s="90">
        <v>2.8626997210349998</v>
      </c>
      <c r="K715" s="102">
        <v>4.8975143318486092</v>
      </c>
      <c r="L715" s="89">
        <v>1.181423E-2</v>
      </c>
      <c r="M715" s="90">
        <v>1.9169093500000001E-2</v>
      </c>
      <c r="N715" s="102">
        <v>7.9533208339981079E-2</v>
      </c>
      <c r="O715" s="89">
        <v>3.0667412929078017E-2</v>
      </c>
      <c r="P715" s="90">
        <v>3.5319297918439713E-2</v>
      </c>
      <c r="Q715" s="102">
        <v>8.9336619662753858E-2</v>
      </c>
      <c r="R715" s="89">
        <v>3.1157852398176294E-2</v>
      </c>
      <c r="S715" s="90">
        <v>5.0973487470618035E-2</v>
      </c>
      <c r="T715" s="102">
        <v>0.11750962926105407</v>
      </c>
      <c r="U715" s="89">
        <v>1.67262381978E-2</v>
      </c>
      <c r="V715" s="90">
        <v>2.453322782526E-2</v>
      </c>
      <c r="W715" s="102">
        <v>4.2028078790812939E-2</v>
      </c>
      <c r="X715" s="89">
        <v>7.8243943859999997E-4</v>
      </c>
      <c r="Y715" s="90">
        <v>1.13916643419E-3</v>
      </c>
      <c r="Z715" s="102">
        <v>1.8494873414248731E-3</v>
      </c>
      <c r="AA715" s="89">
        <v>0.11464716532740001</v>
      </c>
      <c r="AB715" s="90">
        <v>0.16001069791158001</v>
      </c>
      <c r="AC715" s="102">
        <v>9.5993388043299349E-2</v>
      </c>
      <c r="AD715" s="89">
        <v>1.07554554552E-2</v>
      </c>
      <c r="AE715" s="90">
        <v>1.4371727124539999E-2</v>
      </c>
      <c r="AF715" s="102">
        <v>1.5907744484288316E-2</v>
      </c>
      <c r="AG715" s="89">
        <v>1.7087919576000001E-2</v>
      </c>
      <c r="AH715" s="90">
        <v>2.7195212479440001E-2</v>
      </c>
      <c r="AI715" s="102">
        <v>4.0484214446436753E-2</v>
      </c>
      <c r="AJ715" s="92">
        <v>0</v>
      </c>
      <c r="AK715" s="93">
        <v>0</v>
      </c>
      <c r="AL715" s="93">
        <v>0</v>
      </c>
    </row>
    <row r="716" spans="1:38" ht="13" x14ac:dyDescent="0.3">
      <c r="A716" s="71">
        <v>1992</v>
      </c>
      <c r="B716" s="718">
        <v>31</v>
      </c>
      <c r="C716" s="89">
        <v>17.923851596379997</v>
      </c>
      <c r="D716" s="90">
        <v>28.449662734974503</v>
      </c>
      <c r="E716" s="91">
        <v>50.356527227577153</v>
      </c>
      <c r="F716" s="89">
        <v>4.7513951807399994</v>
      </c>
      <c r="G716" s="90">
        <v>6.1056108756510001</v>
      </c>
      <c r="H716" s="91">
        <v>2.9619143250835021</v>
      </c>
      <c r="I716" s="89">
        <v>2.1375744081999999</v>
      </c>
      <c r="J716" s="90">
        <v>2.8626997210349998</v>
      </c>
      <c r="K716" s="91">
        <v>4.8975143318486092</v>
      </c>
      <c r="L716" s="89">
        <v>1.181423E-2</v>
      </c>
      <c r="M716" s="90">
        <v>1.9169093500000001E-2</v>
      </c>
      <c r="N716" s="91">
        <v>7.9533208339981079E-2</v>
      </c>
      <c r="O716" s="89">
        <v>3.0667412929078017E-2</v>
      </c>
      <c r="P716" s="90">
        <v>3.5319297918439713E-2</v>
      </c>
      <c r="Q716" s="91">
        <v>8.9336619662753858E-2</v>
      </c>
      <c r="R716" s="89">
        <v>3.1157852398176294E-2</v>
      </c>
      <c r="S716" s="90">
        <v>5.0973487470618035E-2</v>
      </c>
      <c r="T716" s="91">
        <v>0.11750962926105407</v>
      </c>
      <c r="U716" s="89">
        <v>1.67262381978E-2</v>
      </c>
      <c r="V716" s="90">
        <v>2.453322782526E-2</v>
      </c>
      <c r="W716" s="91">
        <v>4.2028078790812939E-2</v>
      </c>
      <c r="X716" s="89">
        <v>7.8243943859999997E-4</v>
      </c>
      <c r="Y716" s="90">
        <v>1.13916643419E-3</v>
      </c>
      <c r="Z716" s="91">
        <v>1.8494873414248731E-3</v>
      </c>
      <c r="AA716" s="89">
        <v>0.11464716532740001</v>
      </c>
      <c r="AB716" s="90">
        <v>0.16001069791158001</v>
      </c>
      <c r="AC716" s="91">
        <v>9.5993388043299349E-2</v>
      </c>
      <c r="AD716" s="89">
        <v>1.07554554552E-2</v>
      </c>
      <c r="AE716" s="90">
        <v>1.4371727124539999E-2</v>
      </c>
      <c r="AF716" s="91">
        <v>1.5907744484288316E-2</v>
      </c>
      <c r="AG716" s="89">
        <v>1.7087919576000001E-2</v>
      </c>
      <c r="AH716" s="90">
        <v>2.7195212479440001E-2</v>
      </c>
      <c r="AI716" s="91">
        <v>4.0484214446436753E-2</v>
      </c>
      <c r="AJ716" s="94">
        <v>0</v>
      </c>
      <c r="AK716" s="95">
        <v>0</v>
      </c>
      <c r="AL716" s="95">
        <v>0</v>
      </c>
    </row>
    <row r="717" spans="1:38" ht="13" x14ac:dyDescent="0.3">
      <c r="A717" s="71">
        <v>1992</v>
      </c>
      <c r="B717" s="718">
        <v>32</v>
      </c>
      <c r="C717" s="89">
        <v>17.923851596379997</v>
      </c>
      <c r="D717" s="90">
        <v>28.449662734974503</v>
      </c>
      <c r="E717" s="91">
        <v>50.356527227577153</v>
      </c>
      <c r="F717" s="89">
        <v>4.7513951807399994</v>
      </c>
      <c r="G717" s="90">
        <v>6.1056108756510001</v>
      </c>
      <c r="H717" s="91">
        <v>2.9619143250835021</v>
      </c>
      <c r="I717" s="89">
        <v>2.1375744081999999</v>
      </c>
      <c r="J717" s="90">
        <v>2.8626997210349998</v>
      </c>
      <c r="K717" s="91">
        <v>4.8975143318486092</v>
      </c>
      <c r="L717" s="89">
        <v>1.181423E-2</v>
      </c>
      <c r="M717" s="90">
        <v>1.9169093500000001E-2</v>
      </c>
      <c r="N717" s="91">
        <v>7.9533208339981079E-2</v>
      </c>
      <c r="O717" s="89">
        <v>3.0667412929078017E-2</v>
      </c>
      <c r="P717" s="90">
        <v>3.5319297918439713E-2</v>
      </c>
      <c r="Q717" s="91">
        <v>8.9336619662753858E-2</v>
      </c>
      <c r="R717" s="89">
        <v>3.1157852398176294E-2</v>
      </c>
      <c r="S717" s="90">
        <v>5.0973487470618035E-2</v>
      </c>
      <c r="T717" s="91">
        <v>0.11750962926105407</v>
      </c>
      <c r="U717" s="89">
        <v>1.67262381978E-2</v>
      </c>
      <c r="V717" s="90">
        <v>2.453322782526E-2</v>
      </c>
      <c r="W717" s="91">
        <v>4.2028078790812939E-2</v>
      </c>
      <c r="X717" s="89">
        <v>7.8243943859999997E-4</v>
      </c>
      <c r="Y717" s="90">
        <v>1.13916643419E-3</v>
      </c>
      <c r="Z717" s="91">
        <v>1.8494873414248731E-3</v>
      </c>
      <c r="AA717" s="89">
        <v>0.11464716532740001</v>
      </c>
      <c r="AB717" s="90">
        <v>0.16001069791158001</v>
      </c>
      <c r="AC717" s="91">
        <v>9.5993388043299349E-2</v>
      </c>
      <c r="AD717" s="89">
        <v>1.07554554552E-2</v>
      </c>
      <c r="AE717" s="90">
        <v>1.4371727124539999E-2</v>
      </c>
      <c r="AF717" s="91">
        <v>1.5907744484288316E-2</v>
      </c>
      <c r="AG717" s="89">
        <v>1.7087919576000001E-2</v>
      </c>
      <c r="AH717" s="90">
        <v>2.7195212479440001E-2</v>
      </c>
      <c r="AI717" s="91">
        <v>4.0484214446436753E-2</v>
      </c>
      <c r="AJ717" s="94">
        <v>0</v>
      </c>
      <c r="AK717" s="95">
        <v>0</v>
      </c>
      <c r="AL717" s="95">
        <v>0</v>
      </c>
    </row>
    <row r="718" spans="1:38" ht="13" x14ac:dyDescent="0.3">
      <c r="A718" s="71">
        <v>1992</v>
      </c>
      <c r="B718" s="718">
        <v>33</v>
      </c>
      <c r="C718" s="89">
        <v>17.923851596379997</v>
      </c>
      <c r="D718" s="90">
        <v>28.449662734974503</v>
      </c>
      <c r="E718" s="91">
        <v>50.356527227577153</v>
      </c>
      <c r="F718" s="89">
        <v>4.7513951807399994</v>
      </c>
      <c r="G718" s="90">
        <v>6.1056108756510001</v>
      </c>
      <c r="H718" s="91">
        <v>2.9619143250835021</v>
      </c>
      <c r="I718" s="89">
        <v>2.1375744081999999</v>
      </c>
      <c r="J718" s="90">
        <v>2.8626997210349998</v>
      </c>
      <c r="K718" s="91">
        <v>4.8975143318486092</v>
      </c>
      <c r="L718" s="89">
        <v>1.181423E-2</v>
      </c>
      <c r="M718" s="90">
        <v>1.9169093500000001E-2</v>
      </c>
      <c r="N718" s="91">
        <v>7.9533208339981079E-2</v>
      </c>
      <c r="O718" s="89">
        <v>3.0667412929078017E-2</v>
      </c>
      <c r="P718" s="90">
        <v>3.5319297918439713E-2</v>
      </c>
      <c r="Q718" s="91">
        <v>8.9336619662753858E-2</v>
      </c>
      <c r="R718" s="89">
        <v>3.1157852398176294E-2</v>
      </c>
      <c r="S718" s="90">
        <v>5.0973487470618035E-2</v>
      </c>
      <c r="T718" s="91">
        <v>0.11750962926105407</v>
      </c>
      <c r="U718" s="89">
        <v>1.67262381978E-2</v>
      </c>
      <c r="V718" s="90">
        <v>2.453322782526E-2</v>
      </c>
      <c r="W718" s="91">
        <v>4.2028078790812939E-2</v>
      </c>
      <c r="X718" s="89">
        <v>7.8243943859999997E-4</v>
      </c>
      <c r="Y718" s="90">
        <v>1.13916643419E-3</v>
      </c>
      <c r="Z718" s="91">
        <v>1.8494873414248731E-3</v>
      </c>
      <c r="AA718" s="89">
        <v>0.11464716532740001</v>
      </c>
      <c r="AB718" s="90">
        <v>0.16001069791158001</v>
      </c>
      <c r="AC718" s="91">
        <v>9.5993388043299349E-2</v>
      </c>
      <c r="AD718" s="89">
        <v>1.07554554552E-2</v>
      </c>
      <c r="AE718" s="90">
        <v>1.4371727124539999E-2</v>
      </c>
      <c r="AF718" s="91">
        <v>1.5907744484288316E-2</v>
      </c>
      <c r="AG718" s="89">
        <v>1.7087919576000001E-2</v>
      </c>
      <c r="AH718" s="90">
        <v>2.7195212479440001E-2</v>
      </c>
      <c r="AI718" s="91">
        <v>4.0484214446436753E-2</v>
      </c>
      <c r="AJ718" s="94">
        <v>0</v>
      </c>
      <c r="AK718" s="95">
        <v>0</v>
      </c>
      <c r="AL718" s="95">
        <v>0</v>
      </c>
    </row>
    <row r="719" spans="1:38" ht="13" x14ac:dyDescent="0.3">
      <c r="A719" s="71">
        <v>1992</v>
      </c>
      <c r="B719" s="718">
        <v>34</v>
      </c>
      <c r="C719" s="89">
        <v>17.923851596379997</v>
      </c>
      <c r="D719" s="90">
        <v>28.449662734974503</v>
      </c>
      <c r="E719" s="91">
        <v>50.356527227577153</v>
      </c>
      <c r="F719" s="89">
        <v>4.7513951807399994</v>
      </c>
      <c r="G719" s="90">
        <v>6.1056108756510001</v>
      </c>
      <c r="H719" s="91">
        <v>2.9619143250835021</v>
      </c>
      <c r="I719" s="89">
        <v>2.1375744081999999</v>
      </c>
      <c r="J719" s="90">
        <v>2.8626997210349998</v>
      </c>
      <c r="K719" s="91">
        <v>4.8975143318486092</v>
      </c>
      <c r="L719" s="89">
        <v>1.181423E-2</v>
      </c>
      <c r="M719" s="90">
        <v>1.9169093500000001E-2</v>
      </c>
      <c r="N719" s="91">
        <v>7.9533208339981079E-2</v>
      </c>
      <c r="O719" s="89">
        <v>3.0667412929078017E-2</v>
      </c>
      <c r="P719" s="90">
        <v>3.5319297918439713E-2</v>
      </c>
      <c r="Q719" s="91">
        <v>8.9336619662753858E-2</v>
      </c>
      <c r="R719" s="89">
        <v>3.1157852398176294E-2</v>
      </c>
      <c r="S719" s="90">
        <v>5.0973487470618035E-2</v>
      </c>
      <c r="T719" s="91">
        <v>0.11750962926105407</v>
      </c>
      <c r="U719" s="89">
        <v>1.67262381978E-2</v>
      </c>
      <c r="V719" s="90">
        <v>2.453322782526E-2</v>
      </c>
      <c r="W719" s="91">
        <v>4.2028078790812939E-2</v>
      </c>
      <c r="X719" s="89">
        <v>7.8243943859999997E-4</v>
      </c>
      <c r="Y719" s="90">
        <v>1.13916643419E-3</v>
      </c>
      <c r="Z719" s="91">
        <v>1.8494873414248731E-3</v>
      </c>
      <c r="AA719" s="89">
        <v>0.11464716532740001</v>
      </c>
      <c r="AB719" s="90">
        <v>0.16001069791158001</v>
      </c>
      <c r="AC719" s="91">
        <v>9.5993388043299349E-2</v>
      </c>
      <c r="AD719" s="89">
        <v>1.07554554552E-2</v>
      </c>
      <c r="AE719" s="90">
        <v>1.4371727124539999E-2</v>
      </c>
      <c r="AF719" s="91">
        <v>1.5907744484288316E-2</v>
      </c>
      <c r="AG719" s="89">
        <v>1.7087919576000001E-2</v>
      </c>
      <c r="AH719" s="90">
        <v>2.7195212479440001E-2</v>
      </c>
      <c r="AI719" s="91">
        <v>4.0484214446436753E-2</v>
      </c>
      <c r="AJ719" s="94">
        <v>0</v>
      </c>
      <c r="AK719" s="95">
        <v>0</v>
      </c>
      <c r="AL719" s="95">
        <v>0</v>
      </c>
    </row>
    <row r="720" spans="1:38" ht="13" x14ac:dyDescent="0.3">
      <c r="A720" s="71">
        <v>1992</v>
      </c>
      <c r="B720" s="718">
        <v>35</v>
      </c>
      <c r="C720" s="89">
        <v>17.923851596379997</v>
      </c>
      <c r="D720" s="90">
        <v>28.449662734974503</v>
      </c>
      <c r="E720" s="91">
        <v>50.356527227577153</v>
      </c>
      <c r="F720" s="89">
        <v>4.7513951807399994</v>
      </c>
      <c r="G720" s="90">
        <v>6.1056108756510001</v>
      </c>
      <c r="H720" s="91">
        <v>2.9619143250835021</v>
      </c>
      <c r="I720" s="89">
        <v>2.1375744081999999</v>
      </c>
      <c r="J720" s="90">
        <v>2.8626997210349998</v>
      </c>
      <c r="K720" s="91">
        <v>4.8975143318486092</v>
      </c>
      <c r="L720" s="89">
        <v>1.181423E-2</v>
      </c>
      <c r="M720" s="90">
        <v>1.9169093500000001E-2</v>
      </c>
      <c r="N720" s="91">
        <v>7.9533208339981079E-2</v>
      </c>
      <c r="O720" s="89">
        <v>3.0667412929078017E-2</v>
      </c>
      <c r="P720" s="90">
        <v>3.5319297918439713E-2</v>
      </c>
      <c r="Q720" s="91">
        <v>8.9336619662753858E-2</v>
      </c>
      <c r="R720" s="89">
        <v>3.1157852398176294E-2</v>
      </c>
      <c r="S720" s="90">
        <v>5.0973487470618035E-2</v>
      </c>
      <c r="T720" s="91">
        <v>0.11750962926105407</v>
      </c>
      <c r="U720" s="89">
        <v>1.67262381978E-2</v>
      </c>
      <c r="V720" s="90">
        <v>2.453322782526E-2</v>
      </c>
      <c r="W720" s="91">
        <v>4.2028078790812939E-2</v>
      </c>
      <c r="X720" s="89">
        <v>7.8243943859999997E-4</v>
      </c>
      <c r="Y720" s="90">
        <v>1.13916643419E-3</v>
      </c>
      <c r="Z720" s="91">
        <v>1.8494873414248731E-3</v>
      </c>
      <c r="AA720" s="89">
        <v>0.11464716532740001</v>
      </c>
      <c r="AB720" s="90">
        <v>0.16001069791158001</v>
      </c>
      <c r="AC720" s="91">
        <v>9.5993388043299349E-2</v>
      </c>
      <c r="AD720" s="89">
        <v>1.07554554552E-2</v>
      </c>
      <c r="AE720" s="90">
        <v>1.4371727124539999E-2</v>
      </c>
      <c r="AF720" s="91">
        <v>1.5907744484288316E-2</v>
      </c>
      <c r="AG720" s="89">
        <v>1.7087919576000001E-2</v>
      </c>
      <c r="AH720" s="90">
        <v>2.7195212479440001E-2</v>
      </c>
      <c r="AI720" s="91">
        <v>4.0484214446436753E-2</v>
      </c>
      <c r="AJ720" s="94">
        <v>0</v>
      </c>
      <c r="AK720" s="95">
        <v>0</v>
      </c>
      <c r="AL720" s="95">
        <v>0</v>
      </c>
    </row>
    <row r="721" spans="1:38" ht="13" x14ac:dyDescent="0.3">
      <c r="A721" s="71">
        <v>1992</v>
      </c>
      <c r="B721" s="718">
        <v>36</v>
      </c>
      <c r="C721" s="89">
        <v>17.923851596379997</v>
      </c>
      <c r="D721" s="90">
        <v>28.449662734974503</v>
      </c>
      <c r="E721" s="91">
        <v>50.356527227577153</v>
      </c>
      <c r="F721" s="89">
        <v>4.7513951807399994</v>
      </c>
      <c r="G721" s="90">
        <v>6.1056108756510001</v>
      </c>
      <c r="H721" s="91">
        <v>2.9619143250835021</v>
      </c>
      <c r="I721" s="89">
        <v>2.1375744081999999</v>
      </c>
      <c r="J721" s="90">
        <v>2.8626997210349998</v>
      </c>
      <c r="K721" s="91">
        <v>4.8975143318486092</v>
      </c>
      <c r="L721" s="89">
        <v>1.181423E-2</v>
      </c>
      <c r="M721" s="90">
        <v>1.9169093500000001E-2</v>
      </c>
      <c r="N721" s="91">
        <v>7.9533208339981079E-2</v>
      </c>
      <c r="O721" s="89">
        <v>3.0667412929078017E-2</v>
      </c>
      <c r="P721" s="90">
        <v>3.5319297918439713E-2</v>
      </c>
      <c r="Q721" s="91">
        <v>8.9336619662753858E-2</v>
      </c>
      <c r="R721" s="89">
        <v>3.1157852398176294E-2</v>
      </c>
      <c r="S721" s="90">
        <v>5.0973487470618035E-2</v>
      </c>
      <c r="T721" s="91">
        <v>0.11750962926105407</v>
      </c>
      <c r="U721" s="89">
        <v>1.67262381978E-2</v>
      </c>
      <c r="V721" s="90">
        <v>2.453322782526E-2</v>
      </c>
      <c r="W721" s="91">
        <v>4.2028078790812939E-2</v>
      </c>
      <c r="X721" s="89">
        <v>7.8243943859999997E-4</v>
      </c>
      <c r="Y721" s="90">
        <v>1.13916643419E-3</v>
      </c>
      <c r="Z721" s="91">
        <v>1.8494873414248731E-3</v>
      </c>
      <c r="AA721" s="89">
        <v>0.11464716532740001</v>
      </c>
      <c r="AB721" s="90">
        <v>0.16001069791158001</v>
      </c>
      <c r="AC721" s="91">
        <v>9.5993388043299349E-2</v>
      </c>
      <c r="AD721" s="89">
        <v>1.07554554552E-2</v>
      </c>
      <c r="AE721" s="90">
        <v>1.4371727124539999E-2</v>
      </c>
      <c r="AF721" s="91">
        <v>1.5907744484288316E-2</v>
      </c>
      <c r="AG721" s="89">
        <v>1.7087919576000001E-2</v>
      </c>
      <c r="AH721" s="90">
        <v>2.7195212479440001E-2</v>
      </c>
      <c r="AI721" s="91">
        <v>4.0484214446436753E-2</v>
      </c>
      <c r="AJ721" s="94">
        <v>0</v>
      </c>
      <c r="AK721" s="95">
        <v>0</v>
      </c>
      <c r="AL721" s="95">
        <v>0</v>
      </c>
    </row>
    <row r="722" spans="1:38" ht="13" x14ac:dyDescent="0.3">
      <c r="A722" s="71">
        <v>1992</v>
      </c>
      <c r="B722" s="718">
        <v>37</v>
      </c>
      <c r="C722" s="89">
        <v>17.923851596379997</v>
      </c>
      <c r="D722" s="90">
        <v>28.449662734974503</v>
      </c>
      <c r="E722" s="91">
        <v>50.356527227577153</v>
      </c>
      <c r="F722" s="89">
        <v>4.7513951807399994</v>
      </c>
      <c r="G722" s="90">
        <v>6.1056108756510001</v>
      </c>
      <c r="H722" s="91">
        <v>2.9619143250835021</v>
      </c>
      <c r="I722" s="89">
        <v>2.1375744081999999</v>
      </c>
      <c r="J722" s="90">
        <v>2.8626997210349998</v>
      </c>
      <c r="K722" s="91">
        <v>4.8975143318486092</v>
      </c>
      <c r="L722" s="89">
        <v>1.181423E-2</v>
      </c>
      <c r="M722" s="90">
        <v>1.9169093500000001E-2</v>
      </c>
      <c r="N722" s="91">
        <v>7.9533208339981079E-2</v>
      </c>
      <c r="O722" s="89">
        <v>3.0667412929078017E-2</v>
      </c>
      <c r="P722" s="90">
        <v>3.5319297918439713E-2</v>
      </c>
      <c r="Q722" s="91">
        <v>8.9336619662753858E-2</v>
      </c>
      <c r="R722" s="89">
        <v>3.1157852398176294E-2</v>
      </c>
      <c r="S722" s="90">
        <v>5.0973487470618035E-2</v>
      </c>
      <c r="T722" s="91">
        <v>0.11750962926105407</v>
      </c>
      <c r="U722" s="89">
        <v>1.67262381978E-2</v>
      </c>
      <c r="V722" s="90">
        <v>2.453322782526E-2</v>
      </c>
      <c r="W722" s="91">
        <v>4.2028078790812939E-2</v>
      </c>
      <c r="X722" s="89">
        <v>7.8243943859999997E-4</v>
      </c>
      <c r="Y722" s="90">
        <v>1.13916643419E-3</v>
      </c>
      <c r="Z722" s="91">
        <v>1.8494873414248731E-3</v>
      </c>
      <c r="AA722" s="89">
        <v>0.11464716532740001</v>
      </c>
      <c r="AB722" s="90">
        <v>0.16001069791158001</v>
      </c>
      <c r="AC722" s="91">
        <v>9.5993388043299349E-2</v>
      </c>
      <c r="AD722" s="89">
        <v>1.07554554552E-2</v>
      </c>
      <c r="AE722" s="90">
        <v>1.4371727124539999E-2</v>
      </c>
      <c r="AF722" s="91">
        <v>1.5907744484288316E-2</v>
      </c>
      <c r="AG722" s="89">
        <v>1.7087919576000001E-2</v>
      </c>
      <c r="AH722" s="90">
        <v>2.7195212479440001E-2</v>
      </c>
      <c r="AI722" s="91">
        <v>4.0484214446436753E-2</v>
      </c>
      <c r="AJ722" s="94">
        <v>0</v>
      </c>
      <c r="AK722" s="95">
        <v>0</v>
      </c>
      <c r="AL722" s="95">
        <v>0</v>
      </c>
    </row>
    <row r="723" spans="1:38" ht="13" x14ac:dyDescent="0.3">
      <c r="A723" s="71">
        <v>1992</v>
      </c>
      <c r="B723" s="718">
        <v>38</v>
      </c>
      <c r="C723" s="89">
        <v>17.923851596379997</v>
      </c>
      <c r="D723" s="90">
        <v>28.449662734974503</v>
      </c>
      <c r="E723" s="91">
        <v>50.356527227577153</v>
      </c>
      <c r="F723" s="89">
        <v>4.7513951807399994</v>
      </c>
      <c r="G723" s="90">
        <v>6.1056108756510001</v>
      </c>
      <c r="H723" s="91">
        <v>2.9619143250835021</v>
      </c>
      <c r="I723" s="89">
        <v>2.1375744081999999</v>
      </c>
      <c r="J723" s="90">
        <v>2.8626997210349998</v>
      </c>
      <c r="K723" s="91">
        <v>4.8975143318486092</v>
      </c>
      <c r="L723" s="89">
        <v>1.181423E-2</v>
      </c>
      <c r="M723" s="90">
        <v>1.9169093500000001E-2</v>
      </c>
      <c r="N723" s="91">
        <v>7.9533208339981079E-2</v>
      </c>
      <c r="O723" s="89">
        <v>3.0667412929078017E-2</v>
      </c>
      <c r="P723" s="90">
        <v>3.5319297918439713E-2</v>
      </c>
      <c r="Q723" s="91">
        <v>8.9336619662753858E-2</v>
      </c>
      <c r="R723" s="89">
        <v>3.1157852398176294E-2</v>
      </c>
      <c r="S723" s="90">
        <v>5.0973487470618035E-2</v>
      </c>
      <c r="T723" s="91">
        <v>0.11750962926105407</v>
      </c>
      <c r="U723" s="89">
        <v>1.67262381978E-2</v>
      </c>
      <c r="V723" s="90">
        <v>2.453322782526E-2</v>
      </c>
      <c r="W723" s="91">
        <v>4.2028078790812939E-2</v>
      </c>
      <c r="X723" s="89">
        <v>7.8243943859999997E-4</v>
      </c>
      <c r="Y723" s="90">
        <v>1.13916643419E-3</v>
      </c>
      <c r="Z723" s="91">
        <v>1.8494873414248731E-3</v>
      </c>
      <c r="AA723" s="89">
        <v>0.11464716532740001</v>
      </c>
      <c r="AB723" s="90">
        <v>0.16001069791158001</v>
      </c>
      <c r="AC723" s="91">
        <v>9.5993388043299349E-2</v>
      </c>
      <c r="AD723" s="89">
        <v>1.07554554552E-2</v>
      </c>
      <c r="AE723" s="90">
        <v>1.4371727124539999E-2</v>
      </c>
      <c r="AF723" s="91">
        <v>1.5907744484288316E-2</v>
      </c>
      <c r="AG723" s="89">
        <v>1.7087919576000001E-2</v>
      </c>
      <c r="AH723" s="90">
        <v>2.7195212479440001E-2</v>
      </c>
      <c r="AI723" s="91">
        <v>4.0484214446436753E-2</v>
      </c>
      <c r="AJ723" s="94">
        <v>0</v>
      </c>
      <c r="AK723" s="95">
        <v>0</v>
      </c>
      <c r="AL723" s="95">
        <v>0</v>
      </c>
    </row>
    <row r="724" spans="1:38" ht="13.5" thickBot="1" x14ac:dyDescent="0.35">
      <c r="A724" s="73">
        <v>1992</v>
      </c>
      <c r="B724" s="719">
        <v>39</v>
      </c>
      <c r="C724" s="96">
        <v>17.923851596379997</v>
      </c>
      <c r="D724" s="97">
        <v>28.449662734974503</v>
      </c>
      <c r="E724" s="98">
        <v>50.356527227577153</v>
      </c>
      <c r="F724" s="96">
        <v>4.7513951807399994</v>
      </c>
      <c r="G724" s="97">
        <v>6.1056108756510001</v>
      </c>
      <c r="H724" s="98">
        <v>2.9619143250835021</v>
      </c>
      <c r="I724" s="96">
        <v>2.1375744081999999</v>
      </c>
      <c r="J724" s="97">
        <v>2.8626997210349998</v>
      </c>
      <c r="K724" s="98">
        <v>4.8975143318486092</v>
      </c>
      <c r="L724" s="96">
        <v>1.181423E-2</v>
      </c>
      <c r="M724" s="97">
        <v>1.9169093500000001E-2</v>
      </c>
      <c r="N724" s="98">
        <v>7.9533208339981079E-2</v>
      </c>
      <c r="O724" s="96">
        <v>3.0667412929078017E-2</v>
      </c>
      <c r="P724" s="97">
        <v>3.5319297918439713E-2</v>
      </c>
      <c r="Q724" s="98">
        <v>8.9336619662753858E-2</v>
      </c>
      <c r="R724" s="96">
        <v>3.1157852398176294E-2</v>
      </c>
      <c r="S724" s="97">
        <v>5.0973487470618035E-2</v>
      </c>
      <c r="T724" s="98">
        <v>0.11750962926105407</v>
      </c>
      <c r="U724" s="96">
        <v>1.67262381978E-2</v>
      </c>
      <c r="V724" s="97">
        <v>2.453322782526E-2</v>
      </c>
      <c r="W724" s="98">
        <v>4.2028078790812939E-2</v>
      </c>
      <c r="X724" s="96">
        <v>7.8243943859999997E-4</v>
      </c>
      <c r="Y724" s="97">
        <v>1.13916643419E-3</v>
      </c>
      <c r="Z724" s="98">
        <v>1.8494873414248731E-3</v>
      </c>
      <c r="AA724" s="96">
        <v>0.11464716532740001</v>
      </c>
      <c r="AB724" s="97">
        <v>0.16001069791158001</v>
      </c>
      <c r="AC724" s="98">
        <v>9.5993388043299349E-2</v>
      </c>
      <c r="AD724" s="96">
        <v>1.07554554552E-2</v>
      </c>
      <c r="AE724" s="97">
        <v>1.4371727124539999E-2</v>
      </c>
      <c r="AF724" s="98">
        <v>1.5907744484288316E-2</v>
      </c>
      <c r="AG724" s="96">
        <v>1.7087919576000001E-2</v>
      </c>
      <c r="AH724" s="97">
        <v>2.7195212479440001E-2</v>
      </c>
      <c r="AI724" s="98">
        <v>4.0484214446436753E-2</v>
      </c>
      <c r="AJ724" s="99">
        <v>0</v>
      </c>
      <c r="AK724" s="100">
        <v>0</v>
      </c>
      <c r="AL724" s="100">
        <v>0</v>
      </c>
    </row>
    <row r="725" spans="1:38" x14ac:dyDescent="0.25">
      <c r="A725" s="69">
        <v>1993</v>
      </c>
      <c r="B725" s="70">
        <v>0</v>
      </c>
      <c r="C725" s="84">
        <v>5.8539820999999996</v>
      </c>
      <c r="D725" s="85">
        <v>7.1694034325000002</v>
      </c>
      <c r="E725" s="101">
        <v>18.500615012382326</v>
      </c>
      <c r="F725" s="84">
        <v>0.49535580000000001</v>
      </c>
      <c r="G725" s="85">
        <v>0.55008190999999995</v>
      </c>
      <c r="H725" s="101">
        <v>0.70706529927329975</v>
      </c>
      <c r="I725" s="84">
        <v>0.72128340999999996</v>
      </c>
      <c r="J725" s="85">
        <v>1.402902978</v>
      </c>
      <c r="K725" s="101">
        <v>2.8498607047357307</v>
      </c>
      <c r="L725" s="84">
        <v>1.513394E-2</v>
      </c>
      <c r="M725" s="85">
        <v>2.5574454999999999E-2</v>
      </c>
      <c r="N725" s="101">
        <v>1.8268070044533891E-2</v>
      </c>
      <c r="O725" s="84">
        <v>4.1330745187436679E-2</v>
      </c>
      <c r="P725" s="85">
        <v>4.7600131965552177E-2</v>
      </c>
      <c r="Q725" s="101">
        <v>3.2971838008092495E-2</v>
      </c>
      <c r="R725" s="84">
        <v>3.4852183890577509E-2</v>
      </c>
      <c r="S725" s="85">
        <v>5.7017323792637624E-2</v>
      </c>
      <c r="T725" s="101">
        <v>3.2038346858408472E-2</v>
      </c>
      <c r="U725" s="84">
        <v>2.4659888E-3</v>
      </c>
      <c r="V725" s="85">
        <v>2.993898445E-3</v>
      </c>
      <c r="W725" s="101">
        <v>4.9265291266515406E-3</v>
      </c>
      <c r="X725" s="84">
        <v>1.696434E-4</v>
      </c>
      <c r="Y725" s="85">
        <v>2.0493371499999999E-4</v>
      </c>
      <c r="Z725" s="101">
        <v>4.4152794367734681E-4</v>
      </c>
      <c r="AA725" s="84">
        <v>1.9094676000000001E-2</v>
      </c>
      <c r="AB725" s="85">
        <v>2.2292647515E-2</v>
      </c>
      <c r="AC725" s="101">
        <v>3.6553802320388656E-2</v>
      </c>
      <c r="AD725" s="84">
        <v>1.8917121000000001E-3</v>
      </c>
      <c r="AE725" s="85">
        <v>2.0629561650000001E-3</v>
      </c>
      <c r="AF725" s="101">
        <v>4.0094137116745681E-3</v>
      </c>
      <c r="AG725" s="84">
        <v>4.3808314000000001E-3</v>
      </c>
      <c r="AH725" s="85">
        <v>5.7967409099999997E-3</v>
      </c>
      <c r="AI725" s="101">
        <v>7.54626308714539E-3</v>
      </c>
      <c r="AJ725" s="87">
        <v>0</v>
      </c>
      <c r="AK725" s="88">
        <v>0</v>
      </c>
      <c r="AL725" s="88">
        <v>0</v>
      </c>
    </row>
    <row r="726" spans="1:38" x14ac:dyDescent="0.25">
      <c r="A726" s="71">
        <v>1993</v>
      </c>
      <c r="B726" s="718">
        <v>1</v>
      </c>
      <c r="C726" s="89">
        <v>7.1982216799999996</v>
      </c>
      <c r="D726" s="90">
        <v>8.8458603085000007</v>
      </c>
      <c r="E726" s="102">
        <v>18.539763498997459</v>
      </c>
      <c r="F726" s="89">
        <v>0.54488532999999995</v>
      </c>
      <c r="G726" s="90">
        <v>0.63079379300000005</v>
      </c>
      <c r="H726" s="102">
        <v>0.70886213194701386</v>
      </c>
      <c r="I726" s="89">
        <v>0.75273301000000004</v>
      </c>
      <c r="J726" s="90">
        <v>1.4667566335</v>
      </c>
      <c r="K726" s="102">
        <v>2.8577731351720321</v>
      </c>
      <c r="L726" s="89">
        <v>1.513394E-2</v>
      </c>
      <c r="M726" s="90">
        <v>2.5621935500000002E-2</v>
      </c>
      <c r="N726" s="102">
        <v>1.8320591511470152E-2</v>
      </c>
      <c r="O726" s="89">
        <v>4.1330745187436679E-2</v>
      </c>
      <c r="P726" s="90">
        <v>4.7600131965552177E-2</v>
      </c>
      <c r="Q726" s="102">
        <v>3.277867589745502E-2</v>
      </c>
      <c r="R726" s="89">
        <v>3.4852183890577509E-2</v>
      </c>
      <c r="S726" s="90">
        <v>5.7017323792637624E-2</v>
      </c>
      <c r="T726" s="102">
        <v>3.2157356545088916E-2</v>
      </c>
      <c r="U726" s="89">
        <v>2.8860686000000001E-3</v>
      </c>
      <c r="V726" s="90">
        <v>3.6692767649999999E-3</v>
      </c>
      <c r="W726" s="102">
        <v>4.9295243049183E-3</v>
      </c>
      <c r="X726" s="89">
        <v>1.9677860000000001E-4</v>
      </c>
      <c r="Y726" s="90">
        <v>2.4711268000000001E-4</v>
      </c>
      <c r="Z726" s="102">
        <v>4.4264918162465931E-4</v>
      </c>
      <c r="AA726" s="89">
        <v>2.1982936599999999E-2</v>
      </c>
      <c r="AB726" s="90">
        <v>2.6936643755E-2</v>
      </c>
      <c r="AC726" s="102">
        <v>3.6614651504697671E-2</v>
      </c>
      <c r="AD726" s="89">
        <v>2.2131233000000001E-3</v>
      </c>
      <c r="AE726" s="90">
        <v>2.548916755E-3</v>
      </c>
      <c r="AF726" s="102">
        <v>4.0168774512738632E-3</v>
      </c>
      <c r="AG726" s="89">
        <v>5.1286648999999997E-3</v>
      </c>
      <c r="AH726" s="90">
        <v>7.0729706350000001E-3</v>
      </c>
      <c r="AI726" s="102">
        <v>7.5631822272646549E-3</v>
      </c>
      <c r="AJ726" s="92">
        <v>0</v>
      </c>
      <c r="AK726" s="93">
        <v>0</v>
      </c>
      <c r="AL726" s="93">
        <v>0</v>
      </c>
    </row>
    <row r="727" spans="1:38" x14ac:dyDescent="0.25">
      <c r="A727" s="71">
        <v>1993</v>
      </c>
      <c r="B727" s="718">
        <v>2</v>
      </c>
      <c r="C727" s="89">
        <v>8.4600367900000002</v>
      </c>
      <c r="D727" s="90">
        <v>10.569619993</v>
      </c>
      <c r="E727" s="102">
        <v>16.985929689094306</v>
      </c>
      <c r="F727" s="89">
        <v>0.60930099999999998</v>
      </c>
      <c r="G727" s="90">
        <v>0.72925990949999997</v>
      </c>
      <c r="H727" s="102">
        <v>0.76722058771217616</v>
      </c>
      <c r="I727" s="89">
        <v>0.879355</v>
      </c>
      <c r="J727" s="90">
        <v>1.5763690809999999</v>
      </c>
      <c r="K727" s="102">
        <v>2.6970303353505369</v>
      </c>
      <c r="L727" s="89">
        <v>1.513394E-2</v>
      </c>
      <c r="M727" s="90">
        <v>2.5706943999999999E-2</v>
      </c>
      <c r="N727" s="102">
        <v>1.8439072225225048E-2</v>
      </c>
      <c r="O727" s="89">
        <v>4.1330745187436679E-2</v>
      </c>
      <c r="P727" s="90">
        <v>4.7600131965552177E-2</v>
      </c>
      <c r="Q727" s="102">
        <v>3.5256699365881938E-2</v>
      </c>
      <c r="R727" s="89">
        <v>3.4852183890577509E-2</v>
      </c>
      <c r="S727" s="90">
        <v>5.7017323792637624E-2</v>
      </c>
      <c r="T727" s="102">
        <v>3.9217365636055795E-2</v>
      </c>
      <c r="U727" s="89">
        <v>3.3947268000000001E-3</v>
      </c>
      <c r="V727" s="90">
        <v>4.4067396399999998E-3</v>
      </c>
      <c r="W727" s="102">
        <v>6.3478025915152609E-3</v>
      </c>
      <c r="X727" s="89">
        <v>2.2843939999999999E-4</v>
      </c>
      <c r="Y727" s="90">
        <v>2.8953567999999999E-4</v>
      </c>
      <c r="Z727" s="102">
        <v>4.7908237606115393E-4</v>
      </c>
      <c r="AA727" s="89">
        <v>2.5517188999999999E-2</v>
      </c>
      <c r="AB727" s="90">
        <v>3.2029287339999997E-2</v>
      </c>
      <c r="AC727" s="102">
        <v>3.4881328558777777E-2</v>
      </c>
      <c r="AD727" s="89">
        <v>2.6304133E-3</v>
      </c>
      <c r="AE727" s="90">
        <v>3.116260435E-3</v>
      </c>
      <c r="AF727" s="102">
        <v>4.4049969326933709E-3</v>
      </c>
      <c r="AG727" s="89">
        <v>6.0019265999999996E-3</v>
      </c>
      <c r="AH727" s="90">
        <v>8.4222093899999993E-3</v>
      </c>
      <c r="AI727" s="102">
        <v>9.1169643587082488E-3</v>
      </c>
      <c r="AJ727" s="92">
        <v>0</v>
      </c>
      <c r="AK727" s="93">
        <v>0</v>
      </c>
      <c r="AL727" s="93">
        <v>0</v>
      </c>
    </row>
    <row r="728" spans="1:38" x14ac:dyDescent="0.25">
      <c r="A728" s="71">
        <v>1993</v>
      </c>
      <c r="B728" s="718">
        <v>3</v>
      </c>
      <c r="C728" s="89">
        <v>9.7947333899999993</v>
      </c>
      <c r="D728" s="90">
        <v>12.166043657499999</v>
      </c>
      <c r="E728" s="102">
        <v>17.053420799055488</v>
      </c>
      <c r="F728" s="89">
        <v>0.68712163999999998</v>
      </c>
      <c r="G728" s="90">
        <v>0.82518276800000001</v>
      </c>
      <c r="H728" s="102">
        <v>0.77204970466774459</v>
      </c>
      <c r="I728" s="89">
        <v>0.99618165000000003</v>
      </c>
      <c r="J728" s="90">
        <v>1.6747669709999999</v>
      </c>
      <c r="K728" s="102">
        <v>2.7037768144244492</v>
      </c>
      <c r="L728" s="89">
        <v>1.513394E-2</v>
      </c>
      <c r="M728" s="90">
        <v>2.57119445E-2</v>
      </c>
      <c r="N728" s="102">
        <v>1.8480390985221678E-2</v>
      </c>
      <c r="O728" s="89">
        <v>4.1330745187436679E-2</v>
      </c>
      <c r="P728" s="90">
        <v>4.7600131965552177E-2</v>
      </c>
      <c r="Q728" s="102">
        <v>3.5395449803827889E-2</v>
      </c>
      <c r="R728" s="89">
        <v>3.4852183890577509E-2</v>
      </c>
      <c r="S728" s="90">
        <v>5.7017323792637624E-2</v>
      </c>
      <c r="T728" s="102">
        <v>3.9596889086712717E-2</v>
      </c>
      <c r="U728" s="89">
        <v>3.9531150000000001E-3</v>
      </c>
      <c r="V728" s="90">
        <v>5.0911922949999997E-3</v>
      </c>
      <c r="W728" s="102">
        <v>6.3718461058590433E-3</v>
      </c>
      <c r="X728" s="89">
        <v>2.6457910000000001E-4</v>
      </c>
      <c r="Y728" s="90">
        <v>3.3443220000000003E-4</v>
      </c>
      <c r="Z728" s="102">
        <v>4.8209790990346932E-4</v>
      </c>
      <c r="AA728" s="89">
        <v>2.9457360500000002E-2</v>
      </c>
      <c r="AB728" s="90">
        <v>3.6830263789999998E-2</v>
      </c>
      <c r="AC728" s="102">
        <v>3.4984911159726892E-2</v>
      </c>
      <c r="AD728" s="89">
        <v>3.0995447999999999E-3</v>
      </c>
      <c r="AE728" s="90">
        <v>3.6551479550000002E-3</v>
      </c>
      <c r="AF728" s="102">
        <v>4.4181120303426608E-3</v>
      </c>
      <c r="AG728" s="89">
        <v>6.9474189999999998E-3</v>
      </c>
      <c r="AH728" s="90">
        <v>9.6589194999999999E-3</v>
      </c>
      <c r="AI728" s="102">
        <v>9.1779076951366868E-3</v>
      </c>
      <c r="AJ728" s="92">
        <v>0</v>
      </c>
      <c r="AK728" s="93">
        <v>0</v>
      </c>
      <c r="AL728" s="93">
        <v>0</v>
      </c>
    </row>
    <row r="729" spans="1:38" x14ac:dyDescent="0.25">
      <c r="A729" s="71">
        <v>1993</v>
      </c>
      <c r="B729" s="718">
        <v>4</v>
      </c>
      <c r="C729" s="89">
        <v>11.07037592</v>
      </c>
      <c r="D729" s="90">
        <v>13.668768504999999</v>
      </c>
      <c r="E729" s="102">
        <v>17.951284271661645</v>
      </c>
      <c r="F729" s="89">
        <v>0.77158072</v>
      </c>
      <c r="G729" s="90">
        <v>0.93402826999999999</v>
      </c>
      <c r="H729" s="102">
        <v>0.80437152874161322</v>
      </c>
      <c r="I729" s="89">
        <v>1.11552505</v>
      </c>
      <c r="J729" s="90">
        <v>1.78801075</v>
      </c>
      <c r="K729" s="102">
        <v>2.7584196186022765</v>
      </c>
      <c r="L729" s="89">
        <v>1.513394E-2</v>
      </c>
      <c r="M729" s="90">
        <v>2.5761461999999999E-2</v>
      </c>
      <c r="N729" s="102">
        <v>2.5649177617331181E-2</v>
      </c>
      <c r="O729" s="89">
        <v>4.1330745187436679E-2</v>
      </c>
      <c r="P729" s="90">
        <v>4.7600131965552177E-2</v>
      </c>
      <c r="Q729" s="102">
        <v>3.7001068566975992E-2</v>
      </c>
      <c r="R729" s="89">
        <v>3.4852183890577509E-2</v>
      </c>
      <c r="S729" s="90">
        <v>5.7017323792637624E-2</v>
      </c>
      <c r="T729" s="102">
        <v>4.009115665323966E-2</v>
      </c>
      <c r="U729" s="89">
        <v>4.4948968000000002E-3</v>
      </c>
      <c r="V729" s="90">
        <v>5.7715465100000004E-3</v>
      </c>
      <c r="W729" s="102">
        <v>6.6228755180166715E-3</v>
      </c>
      <c r="X729" s="89">
        <v>2.9959160000000003E-4</v>
      </c>
      <c r="Y729" s="90">
        <v>3.8658308500000001E-4</v>
      </c>
      <c r="Z729" s="102">
        <v>5.0228034531172043E-4</v>
      </c>
      <c r="AA729" s="89">
        <v>3.3384712699999999E-2</v>
      </c>
      <c r="AB729" s="90">
        <v>4.1697431355000002E-2</v>
      </c>
      <c r="AC729" s="102">
        <v>3.6323710815715039E-2</v>
      </c>
      <c r="AD729" s="89">
        <v>3.5642144000000001E-3</v>
      </c>
      <c r="AE729" s="90">
        <v>4.2019498449999996E-3</v>
      </c>
      <c r="AF729" s="102">
        <v>4.5873923734736201E-3</v>
      </c>
      <c r="AG729" s="89">
        <v>7.8526466000000007E-3</v>
      </c>
      <c r="AH729" s="90">
        <v>1.0875168175E-2</v>
      </c>
      <c r="AI729" s="102">
        <v>9.5653787691486539E-3</v>
      </c>
      <c r="AJ729" s="92">
        <v>0</v>
      </c>
      <c r="AK729" s="93">
        <v>0</v>
      </c>
      <c r="AL729" s="93">
        <v>0</v>
      </c>
    </row>
    <row r="730" spans="1:38" x14ac:dyDescent="0.25">
      <c r="A730" s="71">
        <v>1993</v>
      </c>
      <c r="B730" s="718">
        <v>5</v>
      </c>
      <c r="C730" s="89">
        <v>12.23344142</v>
      </c>
      <c r="D730" s="90">
        <v>15.0472862025</v>
      </c>
      <c r="E730" s="102">
        <v>18.06113828127463</v>
      </c>
      <c r="F730" s="89">
        <v>0.84765977000000003</v>
      </c>
      <c r="G730" s="90">
        <v>1.0422267169999999</v>
      </c>
      <c r="H730" s="102">
        <v>0.81076115042679475</v>
      </c>
      <c r="I730" s="89">
        <v>1.2278597</v>
      </c>
      <c r="J730" s="90">
        <v>1.900217515</v>
      </c>
      <c r="K730" s="102">
        <v>2.7697610110756794</v>
      </c>
      <c r="L730" s="89">
        <v>1.513394E-2</v>
      </c>
      <c r="M730" s="90">
        <v>2.5842996999999999E-2</v>
      </c>
      <c r="N730" s="102">
        <v>2.5751597642415441E-2</v>
      </c>
      <c r="O730" s="89">
        <v>4.1330745187436679E-2</v>
      </c>
      <c r="P730" s="90">
        <v>4.7600131965552177E-2</v>
      </c>
      <c r="Q730" s="102">
        <v>3.7059116315833529E-2</v>
      </c>
      <c r="R730" s="89">
        <v>3.4852183890577509E-2</v>
      </c>
      <c r="S730" s="90">
        <v>5.7017323792637624E-2</v>
      </c>
      <c r="T730" s="102">
        <v>4.052938637453344E-2</v>
      </c>
      <c r="U730" s="89">
        <v>4.9968694999999999E-3</v>
      </c>
      <c r="V730" s="90">
        <v>6.5176354599999998E-3</v>
      </c>
      <c r="W730" s="102">
        <v>6.6598085267617841E-3</v>
      </c>
      <c r="X730" s="89">
        <v>3.3178919999999999E-4</v>
      </c>
      <c r="Y730" s="90">
        <v>4.3601305999999999E-4</v>
      </c>
      <c r="Z730" s="102">
        <v>5.0627095567010194E-4</v>
      </c>
      <c r="AA730" s="89">
        <v>3.70004019E-2</v>
      </c>
      <c r="AB730" s="90">
        <v>4.6986417349999997E-2</v>
      </c>
      <c r="AC730" s="102">
        <v>3.6497335074361537E-2</v>
      </c>
      <c r="AD730" s="89">
        <v>4.0074463999999997E-3</v>
      </c>
      <c r="AE730" s="90">
        <v>4.8098024999999999E-3</v>
      </c>
      <c r="AF730" s="102">
        <v>4.6093707944329142E-3</v>
      </c>
      <c r="AG730" s="89">
        <v>8.6817106999999994E-3</v>
      </c>
      <c r="AH730" s="90">
        <v>1.2196439885E-2</v>
      </c>
      <c r="AI730" s="102">
        <v>9.6448149468939277E-3</v>
      </c>
      <c r="AJ730" s="92">
        <v>0</v>
      </c>
      <c r="AK730" s="93">
        <v>0</v>
      </c>
      <c r="AL730" s="93">
        <v>0</v>
      </c>
    </row>
    <row r="731" spans="1:38" x14ac:dyDescent="0.25">
      <c r="A731" s="71">
        <v>1993</v>
      </c>
      <c r="B731" s="718">
        <v>6</v>
      </c>
      <c r="C731" s="89">
        <v>13.307375759999999</v>
      </c>
      <c r="D731" s="90">
        <v>16.3278815995</v>
      </c>
      <c r="E731" s="102">
        <v>44.18540370200013</v>
      </c>
      <c r="F731" s="89">
        <v>0.95220567</v>
      </c>
      <c r="G731" s="90">
        <v>1.172550679</v>
      </c>
      <c r="H731" s="102">
        <v>2.4559886055868594</v>
      </c>
      <c r="I731" s="89">
        <v>1.33427425</v>
      </c>
      <c r="J731" s="90">
        <v>2.0083002655</v>
      </c>
      <c r="K731" s="102">
        <v>4.2271633148150691</v>
      </c>
      <c r="L731" s="89">
        <v>1.523395E-2</v>
      </c>
      <c r="M731" s="90">
        <v>2.5966969999999999E-2</v>
      </c>
      <c r="N731" s="102">
        <v>3.1887258309621337E-2</v>
      </c>
      <c r="O731" s="89">
        <v>4.1330745187436679E-2</v>
      </c>
      <c r="P731" s="90">
        <v>4.7600131965552177E-2</v>
      </c>
      <c r="Q731" s="102">
        <v>0.11324102373577039</v>
      </c>
      <c r="R731" s="89">
        <v>3.4852183890577509E-2</v>
      </c>
      <c r="S731" s="90">
        <v>5.7017323792637624E-2</v>
      </c>
      <c r="T731" s="102">
        <v>6.9123678894543586E-2</v>
      </c>
      <c r="U731" s="89">
        <v>5.4633865000000004E-3</v>
      </c>
      <c r="V731" s="90">
        <v>7.2036567150000003E-3</v>
      </c>
      <c r="W731" s="102">
        <v>2.0125047541479223E-2</v>
      </c>
      <c r="X731" s="89">
        <v>3.6230689999999999E-4</v>
      </c>
      <c r="Y731" s="90">
        <v>4.8357553999999999E-4</v>
      </c>
      <c r="Z731" s="102">
        <v>1.5336151580626976E-3</v>
      </c>
      <c r="AA731" s="89">
        <v>4.0715275199999998E-2</v>
      </c>
      <c r="AB731" s="90">
        <v>5.2182673914999998E-2</v>
      </c>
      <c r="AC731" s="102">
        <v>0.11022307065224429</v>
      </c>
      <c r="AD731" s="89">
        <v>4.4286317000000004E-3</v>
      </c>
      <c r="AE731" s="90">
        <v>5.3821368999999999E-3</v>
      </c>
      <c r="AF731" s="102">
        <v>1.3920269303653783E-2</v>
      </c>
      <c r="AG731" s="89">
        <v>9.4377310999999992E-3</v>
      </c>
      <c r="AH731" s="90">
        <v>1.339725343E-2</v>
      </c>
      <c r="AI731" s="102">
        <v>2.9227869982611596E-2</v>
      </c>
      <c r="AJ731" s="92">
        <v>0</v>
      </c>
      <c r="AK731" s="93">
        <v>0</v>
      </c>
      <c r="AL731" s="93">
        <v>0</v>
      </c>
    </row>
    <row r="732" spans="1:38" x14ac:dyDescent="0.25">
      <c r="A732" s="71">
        <v>1993</v>
      </c>
      <c r="B732" s="718">
        <v>7</v>
      </c>
      <c r="C732" s="89">
        <v>14.04781429</v>
      </c>
      <c r="D732" s="90">
        <v>17.273380474500001</v>
      </c>
      <c r="E732" s="102">
        <v>44.373337103218503</v>
      </c>
      <c r="F732" s="89">
        <v>1.07263569</v>
      </c>
      <c r="G732" s="90">
        <v>1.3109417754999999</v>
      </c>
      <c r="H732" s="102">
        <v>2.4684460093349947</v>
      </c>
      <c r="I732" s="89">
        <v>1.42820554</v>
      </c>
      <c r="J732" s="90">
        <v>2.1067724860000001</v>
      </c>
      <c r="K732" s="102">
        <v>4.2397302571674187</v>
      </c>
      <c r="L732" s="89">
        <v>1.4747949999999999E-2</v>
      </c>
      <c r="M732" s="90">
        <v>2.5119131999999999E-2</v>
      </c>
      <c r="N732" s="102">
        <v>3.2102323986117273E-2</v>
      </c>
      <c r="O732" s="89">
        <v>4.1330745187436679E-2</v>
      </c>
      <c r="P732" s="90">
        <v>4.7600131965552177E-2</v>
      </c>
      <c r="Q732" s="102">
        <v>0.11369959104941264</v>
      </c>
      <c r="R732" s="89">
        <v>3.4852183890577509E-2</v>
      </c>
      <c r="S732" s="90">
        <v>5.7017323792637624E-2</v>
      </c>
      <c r="T732" s="102">
        <v>7.0989530157571715E-2</v>
      </c>
      <c r="U732" s="89">
        <v>5.8610913000000002E-3</v>
      </c>
      <c r="V732" s="90">
        <v>7.7698837700000004E-3</v>
      </c>
      <c r="W732" s="102">
        <v>2.042812709602812E-2</v>
      </c>
      <c r="X732" s="89">
        <v>3.8709049999999999E-4</v>
      </c>
      <c r="Y732" s="90">
        <v>5.2335737000000005E-4</v>
      </c>
      <c r="Z732" s="102">
        <v>1.5414118219975819E-3</v>
      </c>
      <c r="AA732" s="89">
        <v>4.42226883E-2</v>
      </c>
      <c r="AB732" s="90">
        <v>5.6810213210000002E-2</v>
      </c>
      <c r="AC732" s="102">
        <v>0.1086314363564448</v>
      </c>
      <c r="AD732" s="89">
        <v>4.8008191999999996E-3</v>
      </c>
      <c r="AE732" s="90">
        <v>5.8707044149999997E-3</v>
      </c>
      <c r="AF732" s="102">
        <v>1.4139540444958597E-2</v>
      </c>
      <c r="AG732" s="89">
        <v>1.0068867800000001E-2</v>
      </c>
      <c r="AH732" s="90">
        <v>1.4369777245E-2</v>
      </c>
      <c r="AI732" s="102">
        <v>2.9854593544697081E-2</v>
      </c>
      <c r="AJ732" s="92">
        <v>0</v>
      </c>
      <c r="AK732" s="93">
        <v>0</v>
      </c>
      <c r="AL732" s="93">
        <v>0</v>
      </c>
    </row>
    <row r="733" spans="1:38" x14ac:dyDescent="0.25">
      <c r="A733" s="71">
        <v>1993</v>
      </c>
      <c r="B733" s="718">
        <v>8</v>
      </c>
      <c r="C733" s="89">
        <v>14.886443480000001</v>
      </c>
      <c r="D733" s="90">
        <v>18.346974745499999</v>
      </c>
      <c r="E733" s="102">
        <v>47.733659427167375</v>
      </c>
      <c r="F733" s="89">
        <v>1.22327984</v>
      </c>
      <c r="G733" s="90">
        <v>1.481043933</v>
      </c>
      <c r="H733" s="102">
        <v>2.5266274775375801</v>
      </c>
      <c r="I733" s="89">
        <v>1.5241833600000001</v>
      </c>
      <c r="J733" s="90">
        <v>2.2085933565000002</v>
      </c>
      <c r="K733" s="102">
        <v>4.4428876494830307</v>
      </c>
      <c r="L733" s="89">
        <v>1.474498E-2</v>
      </c>
      <c r="M733" s="90">
        <v>2.5128325E-2</v>
      </c>
      <c r="N733" s="102">
        <v>3.5623810106517259E-2</v>
      </c>
      <c r="O733" s="89">
        <v>4.1330745187436679E-2</v>
      </c>
      <c r="P733" s="90">
        <v>4.7600131965552177E-2</v>
      </c>
      <c r="Q733" s="102">
        <v>0.11305903846492742</v>
      </c>
      <c r="R733" s="89">
        <v>3.4852183890577509E-2</v>
      </c>
      <c r="S733" s="90">
        <v>5.7017323792637624E-2</v>
      </c>
      <c r="T733" s="102">
        <v>7.382663971260188E-2</v>
      </c>
      <c r="U733" s="89">
        <v>6.2775247000000003E-3</v>
      </c>
      <c r="V733" s="90">
        <v>8.3781389299999991E-3</v>
      </c>
      <c r="W733" s="102">
        <v>2.0864631349457104E-2</v>
      </c>
      <c r="X733" s="89">
        <v>4.136923E-4</v>
      </c>
      <c r="Y733" s="90">
        <v>5.6605017499999997E-4</v>
      </c>
      <c r="Z733" s="102">
        <v>1.5777421825239981E-3</v>
      </c>
      <c r="AA733" s="89">
        <v>4.8160703200000002E-2</v>
      </c>
      <c r="AB733" s="90">
        <v>6.2015012595000002E-2</v>
      </c>
      <c r="AC733" s="102">
        <v>0.11086366412482784</v>
      </c>
      <c r="AD733" s="89">
        <v>5.1936111000000004E-3</v>
      </c>
      <c r="AE733" s="90">
        <v>6.3974577400000001E-3</v>
      </c>
      <c r="AF733" s="102">
        <v>1.4427410723052019E-2</v>
      </c>
      <c r="AG733" s="89">
        <v>1.0726758600000001E-2</v>
      </c>
      <c r="AH733" s="90">
        <v>1.5410381504999999E-2</v>
      </c>
      <c r="AI733" s="102">
        <v>3.0562063194358779E-2</v>
      </c>
      <c r="AJ733" s="92">
        <v>0</v>
      </c>
      <c r="AK733" s="93">
        <v>0</v>
      </c>
      <c r="AL733" s="93">
        <v>0</v>
      </c>
    </row>
    <row r="734" spans="1:38" x14ac:dyDescent="0.25">
      <c r="A734" s="71">
        <v>1993</v>
      </c>
      <c r="B734" s="718">
        <v>9</v>
      </c>
      <c r="C734" s="89">
        <v>15.575301789999999</v>
      </c>
      <c r="D734" s="90">
        <v>19.243675498999998</v>
      </c>
      <c r="E734" s="102">
        <v>47.957356632409166</v>
      </c>
      <c r="F734" s="89">
        <v>1.4032208500000001</v>
      </c>
      <c r="G734" s="90">
        <v>1.6764254510000001</v>
      </c>
      <c r="H734" s="102">
        <v>2.5412392357931144</v>
      </c>
      <c r="I734" s="89">
        <v>1.6200515900000001</v>
      </c>
      <c r="J734" s="90">
        <v>2.3024642215000002</v>
      </c>
      <c r="K734" s="102">
        <v>4.4600905727290625</v>
      </c>
      <c r="L734" s="89">
        <v>1.4521829999999999E-2</v>
      </c>
      <c r="M734" s="90">
        <v>2.4668568500000002E-2</v>
      </c>
      <c r="N734" s="102">
        <v>3.5746438008054361E-2</v>
      </c>
      <c r="O734" s="89">
        <v>4.1330745187436679E-2</v>
      </c>
      <c r="P734" s="90">
        <v>4.7600131965552177E-2</v>
      </c>
      <c r="Q734" s="102">
        <v>0.11360415035947327</v>
      </c>
      <c r="R734" s="89">
        <v>3.4852183890577509E-2</v>
      </c>
      <c r="S734" s="90">
        <v>5.7017323792637624E-2</v>
      </c>
      <c r="T734" s="102">
        <v>7.4564858414161578E-2</v>
      </c>
      <c r="U734" s="89">
        <v>6.6572597999999998E-3</v>
      </c>
      <c r="V734" s="90">
        <v>8.9297140300000008E-3</v>
      </c>
      <c r="W734" s="102">
        <v>2.0938465072107709E-2</v>
      </c>
      <c r="X734" s="89">
        <v>4.4070920000000003E-4</v>
      </c>
      <c r="Y734" s="90">
        <v>6.0450602000000002E-4</v>
      </c>
      <c r="Z734" s="102">
        <v>1.5868641332803335E-3</v>
      </c>
      <c r="AA734" s="89">
        <v>5.2211115500000002E-2</v>
      </c>
      <c r="AB734" s="90">
        <v>6.7203575700000004E-2</v>
      </c>
      <c r="AC734" s="102">
        <v>0.11122197803993811</v>
      </c>
      <c r="AD734" s="89">
        <v>5.5603661000000002E-3</v>
      </c>
      <c r="AE734" s="90">
        <v>6.8870744650000003E-3</v>
      </c>
      <c r="AF734" s="102">
        <v>1.4470725209709778E-2</v>
      </c>
      <c r="AG734" s="89">
        <v>1.13150809E-2</v>
      </c>
      <c r="AH734" s="90">
        <v>1.6340449055000001E-2</v>
      </c>
      <c r="AI734" s="102">
        <v>3.0744173742602302E-2</v>
      </c>
      <c r="AJ734" s="92">
        <v>0</v>
      </c>
      <c r="AK734" s="93">
        <v>0</v>
      </c>
      <c r="AL734" s="93">
        <v>0</v>
      </c>
    </row>
    <row r="735" spans="1:38" x14ac:dyDescent="0.25">
      <c r="A735" s="71">
        <v>1993</v>
      </c>
      <c r="B735" s="718">
        <v>10</v>
      </c>
      <c r="C735" s="89">
        <v>16.180362769999999</v>
      </c>
      <c r="D735" s="90">
        <v>20.0698694055</v>
      </c>
      <c r="E735" s="102">
        <v>48.489695405821656</v>
      </c>
      <c r="F735" s="89">
        <v>1.61772548</v>
      </c>
      <c r="G735" s="90">
        <v>1.905492899</v>
      </c>
      <c r="H735" s="102">
        <v>2.6064103250758479</v>
      </c>
      <c r="I735" s="89">
        <v>1.7118631600000001</v>
      </c>
      <c r="J735" s="90">
        <v>2.3933335575000001</v>
      </c>
      <c r="K735" s="102">
        <v>4.5053473873827814</v>
      </c>
      <c r="L735" s="89">
        <v>1.430876E-2</v>
      </c>
      <c r="M735" s="90">
        <v>2.42254815E-2</v>
      </c>
      <c r="N735" s="102">
        <v>4.2525872375067525E-2</v>
      </c>
      <c r="O735" s="89">
        <v>4.1330745187436679E-2</v>
      </c>
      <c r="P735" s="90">
        <v>4.7600131965552177E-2</v>
      </c>
      <c r="Q735" s="102">
        <v>8.9353082713242493E-2</v>
      </c>
      <c r="R735" s="89">
        <v>3.4852183890577509E-2</v>
      </c>
      <c r="S735" s="90">
        <v>5.7017323792637624E-2</v>
      </c>
      <c r="T735" s="102">
        <v>7.6506751751270183E-2</v>
      </c>
      <c r="U735" s="89">
        <v>7.0221425000000001E-3</v>
      </c>
      <c r="V735" s="90">
        <v>9.4607018499999994E-3</v>
      </c>
      <c r="W735" s="102">
        <v>2.133591323415918E-2</v>
      </c>
      <c r="X735" s="89">
        <v>4.6930160000000003E-4</v>
      </c>
      <c r="Y735" s="90">
        <v>6.4140362000000004E-4</v>
      </c>
      <c r="Z735" s="102">
        <v>1.6275719600297939E-3</v>
      </c>
      <c r="AA735" s="89">
        <v>5.65625929E-2</v>
      </c>
      <c r="AB735" s="90">
        <v>7.2651513984999999E-2</v>
      </c>
      <c r="AC735" s="102">
        <v>0.11377971123807117</v>
      </c>
      <c r="AD735" s="89">
        <v>5.9198875999999997E-3</v>
      </c>
      <c r="AE735" s="90">
        <v>7.3656963950000003E-3</v>
      </c>
      <c r="AF735" s="102">
        <v>1.482145286625618E-2</v>
      </c>
      <c r="AG735" s="89">
        <v>1.18739773E-2</v>
      </c>
      <c r="AH735" s="90">
        <v>1.722598752E-2</v>
      </c>
      <c r="AI735" s="102">
        <v>3.1519746038068716E-2</v>
      </c>
      <c r="AJ735" s="92">
        <v>0</v>
      </c>
      <c r="AK735" s="93">
        <v>0</v>
      </c>
      <c r="AL735" s="93">
        <v>0</v>
      </c>
    </row>
    <row r="736" spans="1:38" x14ac:dyDescent="0.25">
      <c r="A736" s="71">
        <v>1993</v>
      </c>
      <c r="B736" s="718">
        <v>11</v>
      </c>
      <c r="C736" s="89">
        <v>15.32910268</v>
      </c>
      <c r="D736" s="90">
        <v>19.466790978500001</v>
      </c>
      <c r="E736" s="102">
        <v>47.865233533754832</v>
      </c>
      <c r="F736" s="89">
        <v>1.8387712199999999</v>
      </c>
      <c r="G736" s="90">
        <v>2.1158226999999998</v>
      </c>
      <c r="H736" s="102">
        <v>2.5194967389296417</v>
      </c>
      <c r="I736" s="89">
        <v>1.7598353499999999</v>
      </c>
      <c r="J736" s="90">
        <v>2.447296438</v>
      </c>
      <c r="K736" s="102">
        <v>4.3778767762032729</v>
      </c>
      <c r="L736" s="89">
        <v>1.2668479999999999E-2</v>
      </c>
      <c r="M736" s="90">
        <v>2.1196702000000001E-2</v>
      </c>
      <c r="N736" s="102">
        <v>4.2297200828467107E-2</v>
      </c>
      <c r="O736" s="89">
        <v>4.1330745187436679E-2</v>
      </c>
      <c r="P736" s="90">
        <v>4.7600131965552177E-2</v>
      </c>
      <c r="Q736" s="102">
        <v>8.6751135341123733E-2</v>
      </c>
      <c r="R736" s="89">
        <v>3.4852183890577509E-2</v>
      </c>
      <c r="S736" s="90">
        <v>5.7017323792637624E-2</v>
      </c>
      <c r="T736" s="102">
        <v>7.851064130907616E-2</v>
      </c>
      <c r="U736" s="89">
        <v>7.1418094999999996E-3</v>
      </c>
      <c r="V736" s="90">
        <v>9.534508035E-3</v>
      </c>
      <c r="W736" s="102">
        <v>2.0706923778253176E-2</v>
      </c>
      <c r="X736" s="89">
        <v>4.8093300000000001E-4</v>
      </c>
      <c r="Y736" s="90">
        <v>6.4541792500000001E-4</v>
      </c>
      <c r="Z736" s="102">
        <v>1.5733050329831419E-3</v>
      </c>
      <c r="AA736" s="89">
        <v>5.96691772E-2</v>
      </c>
      <c r="AB736" s="90">
        <v>7.5452377165000001E-2</v>
      </c>
      <c r="AC736" s="102">
        <v>0.10967866129262931</v>
      </c>
      <c r="AD736" s="89">
        <v>6.0741062999999998E-3</v>
      </c>
      <c r="AE736" s="90">
        <v>7.4872789399999997E-3</v>
      </c>
      <c r="AF736" s="102">
        <v>1.5008863139327703E-2</v>
      </c>
      <c r="AG736" s="89">
        <v>1.2015743000000001E-2</v>
      </c>
      <c r="AH736" s="90">
        <v>1.7283023434999999E-2</v>
      </c>
      <c r="AI736" s="102">
        <v>3.1497353825388978E-2</v>
      </c>
      <c r="AJ736" s="92">
        <v>0</v>
      </c>
      <c r="AK736" s="93">
        <v>0</v>
      </c>
      <c r="AL736" s="93">
        <v>0</v>
      </c>
    </row>
    <row r="737" spans="1:38" x14ac:dyDescent="0.25">
      <c r="A737" s="71">
        <v>1993</v>
      </c>
      <c r="B737" s="718">
        <v>12</v>
      </c>
      <c r="C737" s="89">
        <v>15.49798556</v>
      </c>
      <c r="D737" s="90">
        <v>19.849223329000001</v>
      </c>
      <c r="E737" s="102">
        <v>47.111448143838452</v>
      </c>
      <c r="F737" s="89">
        <v>2.1107101899999998</v>
      </c>
      <c r="G737" s="90">
        <v>2.39665434</v>
      </c>
      <c r="H737" s="102">
        <v>2.4375647393950013</v>
      </c>
      <c r="I737" s="89">
        <v>1.8375190100000001</v>
      </c>
      <c r="J737" s="90">
        <v>2.5231292855</v>
      </c>
      <c r="K737" s="102">
        <v>4.252947575958526</v>
      </c>
      <c r="L737" s="89">
        <v>1.234235E-2</v>
      </c>
      <c r="M737" s="90">
        <v>2.0524893999999998E-2</v>
      </c>
      <c r="N737" s="102">
        <v>4.2153951025793168E-2</v>
      </c>
      <c r="O737" s="89">
        <v>4.1330745187436679E-2</v>
      </c>
      <c r="P737" s="90">
        <v>4.7600131965552177E-2</v>
      </c>
      <c r="Q737" s="102">
        <v>8.4457394408785122E-2</v>
      </c>
      <c r="R737" s="89">
        <v>3.4852183890577509E-2</v>
      </c>
      <c r="S737" s="90">
        <v>5.7017323792637624E-2</v>
      </c>
      <c r="T737" s="102">
        <v>8.1052596457423617E-2</v>
      </c>
      <c r="U737" s="89">
        <v>7.5706465999999997E-3</v>
      </c>
      <c r="V737" s="90">
        <v>1.0016165475E-2</v>
      </c>
      <c r="W737" s="102">
        <v>2.0094219436207348E-2</v>
      </c>
      <c r="X737" s="89">
        <v>5.0976649999999999E-4</v>
      </c>
      <c r="Y737" s="90">
        <v>6.7725078500000002E-4</v>
      </c>
      <c r="Z737" s="102">
        <v>1.5221183155453787E-3</v>
      </c>
      <c r="AA737" s="89">
        <v>6.5177017800000001E-2</v>
      </c>
      <c r="AB737" s="90">
        <v>8.1371980174999997E-2</v>
      </c>
      <c r="AC737" s="102">
        <v>0.10605016052950965</v>
      </c>
      <c r="AD737" s="89">
        <v>6.4943018999999999E-3</v>
      </c>
      <c r="AE737" s="90">
        <v>7.9369642000000004E-3</v>
      </c>
      <c r="AF737" s="102">
        <v>1.523657503680626E-2</v>
      </c>
      <c r="AG737" s="89">
        <v>1.26768655E-2</v>
      </c>
      <c r="AH737" s="90">
        <v>1.8065486134999999E-2</v>
      </c>
      <c r="AI737" s="102">
        <v>3.136069300034617E-2</v>
      </c>
      <c r="AJ737" s="92">
        <v>0</v>
      </c>
      <c r="AK737" s="93">
        <v>0</v>
      </c>
      <c r="AL737" s="93">
        <v>0</v>
      </c>
    </row>
    <row r="738" spans="1:38" x14ac:dyDescent="0.25">
      <c r="A738" s="71">
        <v>1993</v>
      </c>
      <c r="B738" s="718">
        <v>13</v>
      </c>
      <c r="C738" s="89">
        <v>14.322624380000001</v>
      </c>
      <c r="D738" s="90">
        <v>18.9912133875</v>
      </c>
      <c r="E738" s="102">
        <v>47.27042045598143</v>
      </c>
      <c r="F738" s="89">
        <v>2.3787556599999999</v>
      </c>
      <c r="G738" s="90">
        <v>2.6525573374999998</v>
      </c>
      <c r="H738" s="102">
        <v>2.4443680486794701</v>
      </c>
      <c r="I738" s="89">
        <v>1.8761950999999999</v>
      </c>
      <c r="J738" s="90">
        <v>2.55992431</v>
      </c>
      <c r="K738" s="102">
        <v>4.2845732158886918</v>
      </c>
      <c r="L738" s="89">
        <v>1.169009E-2</v>
      </c>
      <c r="M738" s="90">
        <v>1.9226408E-2</v>
      </c>
      <c r="N738" s="102">
        <v>4.2587084081378665E-2</v>
      </c>
      <c r="O738" s="89">
        <v>4.1330745187436679E-2</v>
      </c>
      <c r="P738" s="90">
        <v>4.7600131965552177E-2</v>
      </c>
      <c r="Q738" s="102">
        <v>8.4707153540134181E-2</v>
      </c>
      <c r="R738" s="89">
        <v>3.4852183890577509E-2</v>
      </c>
      <c r="S738" s="90">
        <v>5.7017323792637624E-2</v>
      </c>
      <c r="T738" s="102">
        <v>8.3996518991810959E-2</v>
      </c>
      <c r="U738" s="89">
        <v>7.5804886999999996E-3</v>
      </c>
      <c r="V738" s="90">
        <v>9.8687831349999998E-3</v>
      </c>
      <c r="W738" s="102">
        <v>2.1333053895167119E-2</v>
      </c>
      <c r="X738" s="89">
        <v>5.0934479999999996E-4</v>
      </c>
      <c r="Y738" s="90">
        <v>6.6586206999999997E-4</v>
      </c>
      <c r="Z738" s="102">
        <v>1.5263862442208959E-3</v>
      </c>
      <c r="AA738" s="89">
        <v>6.8146582999999997E-2</v>
      </c>
      <c r="AB738" s="90">
        <v>8.3383204294999999E-2</v>
      </c>
      <c r="AC738" s="102">
        <v>0.1045244226711181</v>
      </c>
      <c r="AD738" s="89">
        <v>6.5556905999999996E-3</v>
      </c>
      <c r="AE738" s="90">
        <v>7.8796313850000004E-3</v>
      </c>
      <c r="AF738" s="102">
        <v>1.5098988668908509E-2</v>
      </c>
      <c r="AG738" s="89">
        <v>1.2632365899999999E-2</v>
      </c>
      <c r="AH738" s="90">
        <v>1.7727011609999999E-2</v>
      </c>
      <c r="AI738" s="102">
        <v>3.1689879480060405E-2</v>
      </c>
      <c r="AJ738" s="92">
        <v>0</v>
      </c>
      <c r="AK738" s="93">
        <v>0</v>
      </c>
      <c r="AL738" s="93">
        <v>0</v>
      </c>
    </row>
    <row r="739" spans="1:38" x14ac:dyDescent="0.25">
      <c r="A739" s="71">
        <v>1993</v>
      </c>
      <c r="B739" s="718">
        <v>14</v>
      </c>
      <c r="C739" s="89">
        <v>14.597565960000001</v>
      </c>
      <c r="D739" s="90">
        <v>19.448910527500001</v>
      </c>
      <c r="E739" s="102">
        <v>47.09676843378012</v>
      </c>
      <c r="F739" s="89">
        <v>2.6798072999999998</v>
      </c>
      <c r="G739" s="90">
        <v>2.9863340565000001</v>
      </c>
      <c r="H739" s="102">
        <v>2.4417690889156489</v>
      </c>
      <c r="I739" s="89">
        <v>1.9603612399999999</v>
      </c>
      <c r="J739" s="90">
        <v>2.6458282385</v>
      </c>
      <c r="K739" s="102">
        <v>4.2193172780259145</v>
      </c>
      <c r="L739" s="89">
        <v>1.169009E-2</v>
      </c>
      <c r="M739" s="90">
        <v>1.9226408E-2</v>
      </c>
      <c r="N739" s="102">
        <v>4.2817576278169178E-2</v>
      </c>
      <c r="O739" s="89">
        <v>4.1330745187436679E-2</v>
      </c>
      <c r="P739" s="90">
        <v>4.7600131965552177E-2</v>
      </c>
      <c r="Q739" s="102">
        <v>8.5224234020753423E-2</v>
      </c>
      <c r="R739" s="89">
        <v>3.4852183890577509E-2</v>
      </c>
      <c r="S739" s="90">
        <v>5.7017323792637624E-2</v>
      </c>
      <c r="T739" s="102">
        <v>8.6774179129499279E-2</v>
      </c>
      <c r="U739" s="89">
        <v>1.16047923E-2</v>
      </c>
      <c r="V739" s="90">
        <v>1.4995938049999999E-2</v>
      </c>
      <c r="W739" s="102">
        <v>2.0422594023711511E-2</v>
      </c>
      <c r="X739" s="89">
        <v>5.384446E-4</v>
      </c>
      <c r="Y739" s="90">
        <v>7.0293491000000005E-4</v>
      </c>
      <c r="Z739" s="102">
        <v>1.5247465638115816E-3</v>
      </c>
      <c r="AA739" s="89">
        <v>7.3227496700000005E-2</v>
      </c>
      <c r="AB739" s="90">
        <v>8.9623227619999996E-2</v>
      </c>
      <c r="AC739" s="102">
        <v>0.10451021116434819</v>
      </c>
      <c r="AD739" s="89">
        <v>6.9392845000000002E-3</v>
      </c>
      <c r="AE739" s="90">
        <v>8.3825021199999995E-3</v>
      </c>
      <c r="AF739" s="102">
        <v>1.4734086062408384E-2</v>
      </c>
      <c r="AG739" s="89">
        <v>1.24968714E-2</v>
      </c>
      <c r="AH739" s="90">
        <v>1.7190066510000001E-2</v>
      </c>
      <c r="AI739" s="102">
        <v>3.1721028970901247E-2</v>
      </c>
      <c r="AJ739" s="92">
        <v>0</v>
      </c>
      <c r="AK739" s="93">
        <v>0</v>
      </c>
      <c r="AL739" s="93">
        <v>0</v>
      </c>
    </row>
    <row r="740" spans="1:38" x14ac:dyDescent="0.25">
      <c r="A740" s="71">
        <v>1993</v>
      </c>
      <c r="B740" s="718">
        <v>15</v>
      </c>
      <c r="C740" s="89">
        <v>15.032071999999999</v>
      </c>
      <c r="D740" s="90">
        <v>20.244840787499999</v>
      </c>
      <c r="E740" s="102">
        <v>46.756104052311123</v>
      </c>
      <c r="F740" s="89">
        <v>2.99868282</v>
      </c>
      <c r="G740" s="90">
        <v>3.3429262005</v>
      </c>
      <c r="H740" s="102">
        <v>2.5350325326847778</v>
      </c>
      <c r="I740" s="89">
        <v>2.0382279699999999</v>
      </c>
      <c r="J740" s="90">
        <v>2.7277010535000001</v>
      </c>
      <c r="K740" s="102">
        <v>4.3678173116410468</v>
      </c>
      <c r="L740" s="89">
        <v>1.162726E-2</v>
      </c>
      <c r="M740" s="90">
        <v>1.9169093500000001E-2</v>
      </c>
      <c r="N740" s="102">
        <v>5.5603869915421697E-2</v>
      </c>
      <c r="O740" s="89">
        <v>4.1330745187436679E-2</v>
      </c>
      <c r="P740" s="90">
        <v>4.7600131965552177E-2</v>
      </c>
      <c r="Q740" s="102">
        <v>8.5481496394485074E-2</v>
      </c>
      <c r="R740" s="89">
        <v>3.4852183890577509E-2</v>
      </c>
      <c r="S740" s="90">
        <v>5.7017323792637624E-2</v>
      </c>
      <c r="T740" s="102">
        <v>9.0830855007039663E-2</v>
      </c>
      <c r="U740" s="89">
        <v>1.2200779E-2</v>
      </c>
      <c r="V740" s="90">
        <v>1.5777861785E-2</v>
      </c>
      <c r="W740" s="102">
        <v>2.6705615863351354E-2</v>
      </c>
      <c r="X740" s="89">
        <v>5.6635880000000004E-4</v>
      </c>
      <c r="Y740" s="90">
        <v>7.3971952499999997E-4</v>
      </c>
      <c r="Z740" s="102">
        <v>1.5830045273925242E-3</v>
      </c>
      <c r="AA740" s="89">
        <v>7.8894934900000005E-2</v>
      </c>
      <c r="AB740" s="90">
        <v>9.6484457484999994E-2</v>
      </c>
      <c r="AC740" s="102">
        <v>0.10078389698039811</v>
      </c>
      <c r="AD740" s="89">
        <v>7.3466403999999999E-3</v>
      </c>
      <c r="AE740" s="90">
        <v>8.8822168699999992E-3</v>
      </c>
      <c r="AF740" s="102">
        <v>1.488586214046979E-2</v>
      </c>
      <c r="AG740" s="89">
        <v>1.30763601E-2</v>
      </c>
      <c r="AH740" s="90">
        <v>1.8012689879999998E-2</v>
      </c>
      <c r="AI740" s="102">
        <v>3.3612168338870221E-2</v>
      </c>
      <c r="AJ740" s="92">
        <v>0</v>
      </c>
      <c r="AK740" s="93">
        <v>0</v>
      </c>
      <c r="AL740" s="93">
        <v>0</v>
      </c>
    </row>
    <row r="741" spans="1:38" x14ac:dyDescent="0.25">
      <c r="A741" s="71">
        <v>1993</v>
      </c>
      <c r="B741" s="718">
        <v>16</v>
      </c>
      <c r="C741" s="89">
        <v>15.598866510000001</v>
      </c>
      <c r="D741" s="90">
        <v>21.221295404999999</v>
      </c>
      <c r="E741" s="102">
        <v>46.346532457498647</v>
      </c>
      <c r="F741" s="89">
        <v>3.3129130299999998</v>
      </c>
      <c r="G741" s="90">
        <v>3.7120265474999998</v>
      </c>
      <c r="H741" s="102">
        <v>2.5630594466435115</v>
      </c>
      <c r="I741" s="89">
        <v>2.11830651</v>
      </c>
      <c r="J741" s="90">
        <v>2.8160208545000001</v>
      </c>
      <c r="K741" s="102">
        <v>4.4203798809111294</v>
      </c>
      <c r="L741" s="89">
        <v>1.162726E-2</v>
      </c>
      <c r="M741" s="90">
        <v>1.9169093500000001E-2</v>
      </c>
      <c r="N741" s="102">
        <v>5.6027629079162533E-2</v>
      </c>
      <c r="O741" s="89">
        <v>4.1330745187436679E-2</v>
      </c>
      <c r="P741" s="90">
        <v>4.7600131965552177E-2</v>
      </c>
      <c r="Q741" s="102">
        <v>8.6164473462642971E-2</v>
      </c>
      <c r="R741" s="89">
        <v>3.4852183890577509E-2</v>
      </c>
      <c r="S741" s="90">
        <v>5.7017323792637624E-2</v>
      </c>
      <c r="T741" s="102">
        <v>9.2657213299974381E-2</v>
      </c>
      <c r="U741" s="89">
        <v>1.28605035E-2</v>
      </c>
      <c r="V741" s="90">
        <v>1.668771195E-2</v>
      </c>
      <c r="W741" s="102">
        <v>2.9291723826181192E-2</v>
      </c>
      <c r="X741" s="89">
        <v>5.9758909999999997E-4</v>
      </c>
      <c r="Y741" s="90">
        <v>7.8251977999999999E-4</v>
      </c>
      <c r="Z741" s="102">
        <v>1.600507163618284E-3</v>
      </c>
      <c r="AA741" s="89">
        <v>8.4756428800000005E-2</v>
      </c>
      <c r="AB741" s="90">
        <v>0.10397717138</v>
      </c>
      <c r="AC741" s="102">
        <v>9.6821878354574342E-2</v>
      </c>
      <c r="AD741" s="89">
        <v>7.7951603999999999E-3</v>
      </c>
      <c r="AE741" s="90">
        <v>9.4590998499999995E-3</v>
      </c>
      <c r="AF741" s="102">
        <v>1.4863206935030118E-2</v>
      </c>
      <c r="AG741" s="89">
        <v>1.3720560600000001E-2</v>
      </c>
      <c r="AH741" s="90">
        <v>1.8976677975000002E-2</v>
      </c>
      <c r="AI741" s="102">
        <v>3.4519487995441703E-2</v>
      </c>
      <c r="AJ741" s="92">
        <v>0</v>
      </c>
      <c r="AK741" s="93">
        <v>0</v>
      </c>
      <c r="AL741" s="93">
        <v>0</v>
      </c>
    </row>
    <row r="742" spans="1:38" x14ac:dyDescent="0.25">
      <c r="A742" s="71">
        <v>1993</v>
      </c>
      <c r="B742" s="718">
        <v>17</v>
      </c>
      <c r="C742" s="89">
        <v>16.152575420000002</v>
      </c>
      <c r="D742" s="90">
        <v>22.246923428999999</v>
      </c>
      <c r="E742" s="102">
        <v>46.474919162589615</v>
      </c>
      <c r="F742" s="89">
        <v>3.61263925</v>
      </c>
      <c r="G742" s="90">
        <v>4.0819563680000002</v>
      </c>
      <c r="H742" s="102">
        <v>2.6034355915834344</v>
      </c>
      <c r="I742" s="89">
        <v>2.1971788299999999</v>
      </c>
      <c r="J742" s="90">
        <v>2.9069000639999998</v>
      </c>
      <c r="K742" s="102">
        <v>4.4847542629566552</v>
      </c>
      <c r="L742" s="89">
        <v>1.162726E-2</v>
      </c>
      <c r="M742" s="90">
        <v>1.9169093500000001E-2</v>
      </c>
      <c r="N742" s="102">
        <v>5.6122579474712338E-2</v>
      </c>
      <c r="O742" s="89">
        <v>4.1330745187436679E-2</v>
      </c>
      <c r="P742" s="90">
        <v>4.7600131965552177E-2</v>
      </c>
      <c r="Q742" s="102">
        <v>8.7012624822423612E-2</v>
      </c>
      <c r="R742" s="89">
        <v>3.4852183890577509E-2</v>
      </c>
      <c r="S742" s="90">
        <v>5.7017323792637624E-2</v>
      </c>
      <c r="T742" s="102">
        <v>9.2940746471824986E-2</v>
      </c>
      <c r="U742" s="89">
        <v>1.35319121E-2</v>
      </c>
      <c r="V742" s="90">
        <v>1.7648286624999999E-2</v>
      </c>
      <c r="W742" s="102">
        <v>3.1699784917926313E-2</v>
      </c>
      <c r="X742" s="89">
        <v>6.2819109999999998E-4</v>
      </c>
      <c r="Y742" s="90">
        <v>8.26708E-4</v>
      </c>
      <c r="Z742" s="102">
        <v>1.6257195422250479E-3</v>
      </c>
      <c r="AA742" s="89">
        <v>9.0502925200000001E-2</v>
      </c>
      <c r="AB742" s="90">
        <v>0.11167309004500001</v>
      </c>
      <c r="AC742" s="102">
        <v>9.9926827294389481E-2</v>
      </c>
      <c r="AD742" s="89">
        <v>8.2557564999999992E-3</v>
      </c>
      <c r="AE742" s="90">
        <v>1.0068695569999999E-2</v>
      </c>
      <c r="AF742" s="102">
        <v>1.486797473774268E-2</v>
      </c>
      <c r="AG742" s="89">
        <v>1.4372932099999999E-2</v>
      </c>
      <c r="AH742" s="90">
        <v>1.9993250125000001E-2</v>
      </c>
      <c r="AI742" s="102">
        <v>3.4603105847681011E-2</v>
      </c>
      <c r="AJ742" s="92">
        <v>0</v>
      </c>
      <c r="AK742" s="93">
        <v>0</v>
      </c>
      <c r="AL742" s="93">
        <v>0</v>
      </c>
    </row>
    <row r="743" spans="1:38" x14ac:dyDescent="0.25">
      <c r="A743" s="71">
        <v>1993</v>
      </c>
      <c r="B743" s="718">
        <v>18</v>
      </c>
      <c r="C743" s="89">
        <v>16.668952440000002</v>
      </c>
      <c r="D743" s="90">
        <v>23.322249782</v>
      </c>
      <c r="E743" s="102">
        <v>47.07822336757684</v>
      </c>
      <c r="F743" s="89">
        <v>3.8932522500000002</v>
      </c>
      <c r="G743" s="90">
        <v>4.4504825214999997</v>
      </c>
      <c r="H743" s="102">
        <v>2.6429409679459419</v>
      </c>
      <c r="I743" s="89">
        <v>2.2724813099999999</v>
      </c>
      <c r="J743" s="90">
        <v>3.0003622220000001</v>
      </c>
      <c r="K743" s="102">
        <v>4.5244432219959752</v>
      </c>
      <c r="L743" s="89">
        <v>1.162726E-2</v>
      </c>
      <c r="M743" s="90">
        <v>1.9169093500000001E-2</v>
      </c>
      <c r="N743" s="102">
        <v>5.6868993867064094E-2</v>
      </c>
      <c r="O743" s="89">
        <v>4.1330745187436679E-2</v>
      </c>
      <c r="P743" s="90">
        <v>4.7600131965552177E-2</v>
      </c>
      <c r="Q743" s="102">
        <v>8.8823605071706113E-2</v>
      </c>
      <c r="R743" s="89">
        <v>3.4852183890577509E-2</v>
      </c>
      <c r="S743" s="90">
        <v>5.7017323792637624E-2</v>
      </c>
      <c r="T743" s="102">
        <v>9.6452649142144298E-2</v>
      </c>
      <c r="U743" s="89">
        <v>1.42131056E-2</v>
      </c>
      <c r="V743" s="90">
        <v>1.8663533565000001E-2</v>
      </c>
      <c r="W743" s="102">
        <v>3.2095049125789303E-2</v>
      </c>
      <c r="X743" s="89">
        <v>6.6063289999999995E-4</v>
      </c>
      <c r="Y743" s="90">
        <v>8.7412227499999995E-4</v>
      </c>
      <c r="Z743" s="102">
        <v>1.6503875372781036E-3</v>
      </c>
      <c r="AA743" s="89">
        <v>9.60762696E-2</v>
      </c>
      <c r="AB743" s="90">
        <v>0.11957087467999999</v>
      </c>
      <c r="AC743" s="102">
        <v>9.2141612498531852E-2</v>
      </c>
      <c r="AD743" s="89">
        <v>8.7246500000000005E-3</v>
      </c>
      <c r="AE743" s="90">
        <v>1.0714554790000001E-2</v>
      </c>
      <c r="AF743" s="102">
        <v>1.5056820401416307E-2</v>
      </c>
      <c r="AG743" s="89">
        <v>1.50323404E-2</v>
      </c>
      <c r="AH743" s="90">
        <v>2.1068276939999998E-2</v>
      </c>
      <c r="AI743" s="102">
        <v>3.5179127575795194E-2</v>
      </c>
      <c r="AJ743" s="92">
        <v>0</v>
      </c>
      <c r="AK743" s="93">
        <v>0</v>
      </c>
      <c r="AL743" s="93">
        <v>0</v>
      </c>
    </row>
    <row r="744" spans="1:38" x14ac:dyDescent="0.25">
      <c r="A744" s="71">
        <v>1993</v>
      </c>
      <c r="B744" s="718">
        <v>19</v>
      </c>
      <c r="C744" s="89">
        <v>17.202908369999999</v>
      </c>
      <c r="D744" s="90">
        <v>24.483417065000001</v>
      </c>
      <c r="E744" s="102">
        <v>47.475030279976174</v>
      </c>
      <c r="F744" s="89">
        <v>4.1548888399999999</v>
      </c>
      <c r="G744" s="90">
        <v>4.8197176524999996</v>
      </c>
      <c r="H744" s="102">
        <v>2.6987429540084635</v>
      </c>
      <c r="I744" s="89">
        <v>2.34883708</v>
      </c>
      <c r="J744" s="90">
        <v>3.0992951015000001</v>
      </c>
      <c r="K744" s="102">
        <v>4.6028916291909354</v>
      </c>
      <c r="L744" s="89">
        <v>1.162726E-2</v>
      </c>
      <c r="M744" s="90">
        <v>1.9169093500000001E-2</v>
      </c>
      <c r="N744" s="102">
        <v>5.7449086730242793E-2</v>
      </c>
      <c r="O744" s="89">
        <v>4.1330745187436679E-2</v>
      </c>
      <c r="P744" s="90">
        <v>4.7600131965552177E-2</v>
      </c>
      <c r="Q744" s="102">
        <v>9.0600656869893936E-2</v>
      </c>
      <c r="R744" s="89">
        <v>3.4852183890577509E-2</v>
      </c>
      <c r="S744" s="90">
        <v>5.7017323792637624E-2</v>
      </c>
      <c r="T744" s="102">
        <v>9.8878276018648584E-2</v>
      </c>
      <c r="U744" s="89">
        <v>1.49138719E-2</v>
      </c>
      <c r="V744" s="90">
        <v>1.9754676259999999E-2</v>
      </c>
      <c r="W744" s="102">
        <v>3.4420639034158568E-2</v>
      </c>
      <c r="X744" s="89">
        <v>6.9310430000000004E-4</v>
      </c>
      <c r="Y744" s="90">
        <v>9.2475979500000001E-4</v>
      </c>
      <c r="Z744" s="102">
        <v>1.6852318653785157E-3</v>
      </c>
      <c r="AA744" s="89">
        <v>0.1015128781</v>
      </c>
      <c r="AB744" s="90">
        <v>0.127768514285</v>
      </c>
      <c r="AC744" s="102">
        <v>9.2421775186221466E-2</v>
      </c>
      <c r="AD744" s="89">
        <v>9.2078852999999995E-3</v>
      </c>
      <c r="AE744" s="90">
        <v>1.1407583065000001E-2</v>
      </c>
      <c r="AF744" s="102">
        <v>1.5163046278755244E-2</v>
      </c>
      <c r="AG744" s="89">
        <v>1.5707276400000001E-2</v>
      </c>
      <c r="AH744" s="90">
        <v>2.2223639119999999E-2</v>
      </c>
      <c r="AI744" s="102">
        <v>3.5959245295562797E-2</v>
      </c>
      <c r="AJ744" s="92">
        <v>0</v>
      </c>
      <c r="AK744" s="93">
        <v>0</v>
      </c>
      <c r="AL744" s="93">
        <v>0</v>
      </c>
    </row>
    <row r="745" spans="1:38" x14ac:dyDescent="0.25">
      <c r="A745" s="71">
        <v>1993</v>
      </c>
      <c r="B745" s="718">
        <v>20</v>
      </c>
      <c r="C745" s="89">
        <v>17.729407049999999</v>
      </c>
      <c r="D745" s="90">
        <v>25.7379561455</v>
      </c>
      <c r="E745" s="102">
        <v>48.471400781917062</v>
      </c>
      <c r="F745" s="89">
        <v>4.3998723399999999</v>
      </c>
      <c r="G745" s="90">
        <v>5.1941406580000002</v>
      </c>
      <c r="H745" s="102">
        <v>2.7766378459292316</v>
      </c>
      <c r="I745" s="89">
        <v>2.4244423799999999</v>
      </c>
      <c r="J745" s="90">
        <v>3.2039889334999998</v>
      </c>
      <c r="K745" s="102">
        <v>4.6731176932057217</v>
      </c>
      <c r="L745" s="89">
        <v>1.162726E-2</v>
      </c>
      <c r="M745" s="90">
        <v>1.9169093500000001E-2</v>
      </c>
      <c r="N745" s="102">
        <v>7.5029920427546706E-2</v>
      </c>
      <c r="O745" s="89">
        <v>4.1330745187436679E-2</v>
      </c>
      <c r="P745" s="90">
        <v>4.7600131965552177E-2</v>
      </c>
      <c r="Q745" s="102">
        <v>8.0448572816771077E-2</v>
      </c>
      <c r="R745" s="89">
        <v>3.4852183890577509E-2</v>
      </c>
      <c r="S745" s="90">
        <v>5.7017323792637624E-2</v>
      </c>
      <c r="T745" s="102">
        <v>0.10225354309892097</v>
      </c>
      <c r="U745" s="89">
        <v>1.5631036300000001E-2</v>
      </c>
      <c r="V745" s="90">
        <v>2.0930607689999998E-2</v>
      </c>
      <c r="W745" s="102">
        <v>3.5588495244310382E-2</v>
      </c>
      <c r="X745" s="89">
        <v>7.2654600000000001E-4</v>
      </c>
      <c r="Y745" s="90">
        <v>9.7906348500000008E-4</v>
      </c>
      <c r="Z745" s="102">
        <v>1.7338553854349388E-3</v>
      </c>
      <c r="AA745" s="89">
        <v>0.10682452019999999</v>
      </c>
      <c r="AB745" s="90">
        <v>0.13635533875</v>
      </c>
      <c r="AC745" s="102">
        <v>9.4662026093276688E-2</v>
      </c>
      <c r="AD745" s="89">
        <v>9.7043613000000004E-3</v>
      </c>
      <c r="AE745" s="90">
        <v>1.2155535655000001E-2</v>
      </c>
      <c r="AF745" s="102">
        <v>1.5522390305149304E-2</v>
      </c>
      <c r="AG745" s="89">
        <v>1.6396770599999999E-2</v>
      </c>
      <c r="AH745" s="90">
        <v>2.3470191165000001E-2</v>
      </c>
      <c r="AI745" s="102">
        <v>3.698714931726152E-2</v>
      </c>
      <c r="AJ745" s="92">
        <v>0</v>
      </c>
      <c r="AK745" s="93">
        <v>0</v>
      </c>
      <c r="AL745" s="93">
        <v>0</v>
      </c>
    </row>
    <row r="746" spans="1:38" x14ac:dyDescent="0.25">
      <c r="A746" s="71">
        <v>1993</v>
      </c>
      <c r="B746" s="718">
        <v>21</v>
      </c>
      <c r="C746" s="89">
        <v>18.250798230000001</v>
      </c>
      <c r="D746" s="90">
        <v>27.1020016925</v>
      </c>
      <c r="E746" s="102">
        <v>49.570808848537979</v>
      </c>
      <c r="F746" s="89">
        <v>4.63190174</v>
      </c>
      <c r="G746" s="90">
        <v>5.5796128085000003</v>
      </c>
      <c r="H746" s="102">
        <v>2.845318852920919</v>
      </c>
      <c r="I746" s="89">
        <v>2.4994686100000001</v>
      </c>
      <c r="J746" s="90">
        <v>3.3155873300000001</v>
      </c>
      <c r="K746" s="102">
        <v>4.7450996954479994</v>
      </c>
      <c r="L746" s="89">
        <v>1.162726E-2</v>
      </c>
      <c r="M746" s="90">
        <v>1.9169093500000001E-2</v>
      </c>
      <c r="N746" s="102">
        <v>7.615225171729198E-2</v>
      </c>
      <c r="O746" s="89">
        <v>4.1330745187436679E-2</v>
      </c>
      <c r="P746" s="90">
        <v>4.7600131965552177E-2</v>
      </c>
      <c r="Q746" s="102">
        <v>8.2813515997745932E-2</v>
      </c>
      <c r="R746" s="89">
        <v>3.4852183890577509E-2</v>
      </c>
      <c r="S746" s="90">
        <v>5.7017323792637624E-2</v>
      </c>
      <c r="T746" s="102">
        <v>0.10580754617744662</v>
      </c>
      <c r="U746" s="89">
        <v>1.6367577099999999E-2</v>
      </c>
      <c r="V746" s="90">
        <v>2.2204790705000001E-2</v>
      </c>
      <c r="W746" s="102">
        <v>3.6424521269801523E-2</v>
      </c>
      <c r="X746" s="89">
        <v>7.6035939999999998E-4</v>
      </c>
      <c r="Y746" s="90">
        <v>1.03755643E-3</v>
      </c>
      <c r="Z746" s="102">
        <v>1.7767390445181893E-3</v>
      </c>
      <c r="AA746" s="89">
        <v>0.1120680449</v>
      </c>
      <c r="AB746" s="90">
        <v>0.145443839435</v>
      </c>
      <c r="AC746" s="102">
        <v>9.6598694634024165E-2</v>
      </c>
      <c r="AD746" s="89">
        <v>1.0217782999999999E-2</v>
      </c>
      <c r="AE746" s="90">
        <v>1.2964083689999999E-2</v>
      </c>
      <c r="AF746" s="102">
        <v>1.5834300669964312E-2</v>
      </c>
      <c r="AG746" s="89">
        <v>1.71033505E-2</v>
      </c>
      <c r="AH746" s="90">
        <v>2.4822000675000001E-2</v>
      </c>
      <c r="AI746" s="102">
        <v>3.7860120343121917E-2</v>
      </c>
      <c r="AJ746" s="92">
        <v>0</v>
      </c>
      <c r="AK746" s="93">
        <v>0</v>
      </c>
      <c r="AL746" s="93">
        <v>0</v>
      </c>
    </row>
    <row r="747" spans="1:38" x14ac:dyDescent="0.25">
      <c r="A747" s="71">
        <v>1993</v>
      </c>
      <c r="B747" s="718">
        <v>22</v>
      </c>
      <c r="C747" s="89">
        <v>18.76826441</v>
      </c>
      <c r="D747" s="90">
        <v>28.586019315000001</v>
      </c>
      <c r="E747" s="102">
        <v>50.600995119649397</v>
      </c>
      <c r="F747" s="89">
        <v>4.8547435800000001</v>
      </c>
      <c r="G747" s="90">
        <v>5.9828229444999996</v>
      </c>
      <c r="H747" s="102">
        <v>2.9101836585577296</v>
      </c>
      <c r="I747" s="89">
        <v>2.57405448</v>
      </c>
      <c r="J747" s="90">
        <v>3.4351493005</v>
      </c>
      <c r="K747" s="102">
        <v>4.8133864627984808</v>
      </c>
      <c r="L747" s="89">
        <v>1.162726E-2</v>
      </c>
      <c r="M747" s="90">
        <v>1.9169093500000001E-2</v>
      </c>
      <c r="N747" s="102">
        <v>7.721190619010164E-2</v>
      </c>
      <c r="O747" s="89">
        <v>4.1330745187436679E-2</v>
      </c>
      <c r="P747" s="90">
        <v>4.7600131965552177E-2</v>
      </c>
      <c r="Q747" s="102">
        <v>8.5055498309231148E-2</v>
      </c>
      <c r="R747" s="89">
        <v>3.4852183890577509E-2</v>
      </c>
      <c r="S747" s="90">
        <v>5.7017323792637624E-2</v>
      </c>
      <c r="T747" s="102">
        <v>0.10916411016401521</v>
      </c>
      <c r="U747" s="89">
        <v>1.7124490900000001E-2</v>
      </c>
      <c r="V747" s="90">
        <v>2.3589324169999999E-2</v>
      </c>
      <c r="W747" s="102">
        <v>3.7240674573751277E-2</v>
      </c>
      <c r="X747" s="89">
        <v>7.9480100000000004E-4</v>
      </c>
      <c r="Y747" s="90">
        <v>1.1010628650000001E-3</v>
      </c>
      <c r="Z747" s="102">
        <v>1.8172357445273481E-3</v>
      </c>
      <c r="AA747" s="89">
        <v>0.1172858265</v>
      </c>
      <c r="AB747" s="90">
        <v>0.15516039882499999</v>
      </c>
      <c r="AC747" s="102">
        <v>9.8385494031898682E-2</v>
      </c>
      <c r="AD747" s="89">
        <v>1.0745526599999999E-2</v>
      </c>
      <c r="AE747" s="90">
        <v>1.384315192E-2</v>
      </c>
      <c r="AF747" s="102">
        <v>1.6121025549996046E-2</v>
      </c>
      <c r="AG747" s="89">
        <v>1.7827488700000001E-2</v>
      </c>
      <c r="AH747" s="90">
        <v>2.6294199179999998E-2</v>
      </c>
      <c r="AI747" s="102">
        <v>3.868568424141175E-2</v>
      </c>
      <c r="AJ747" s="92">
        <v>0</v>
      </c>
      <c r="AK747" s="93">
        <v>0</v>
      </c>
      <c r="AL747" s="93">
        <v>0</v>
      </c>
    </row>
    <row r="748" spans="1:38" x14ac:dyDescent="0.25">
      <c r="A748" s="71">
        <v>1993</v>
      </c>
      <c r="B748" s="718">
        <v>23</v>
      </c>
      <c r="C748" s="89">
        <v>19.28406244</v>
      </c>
      <c r="D748" s="90">
        <v>30.2073424815</v>
      </c>
      <c r="E748" s="102">
        <v>51.466784831040194</v>
      </c>
      <c r="F748" s="89">
        <v>5.0727637100000003</v>
      </c>
      <c r="G748" s="90">
        <v>6.4112240175000004</v>
      </c>
      <c r="H748" s="102">
        <v>2.9658289301866358</v>
      </c>
      <c r="I748" s="89">
        <v>2.6486401499999999</v>
      </c>
      <c r="J748" s="90">
        <v>3.5643301594999999</v>
      </c>
      <c r="K748" s="102">
        <v>4.8726593067233592</v>
      </c>
      <c r="L748" s="89">
        <v>1.162726E-2</v>
      </c>
      <c r="M748" s="90">
        <v>1.9169093500000001E-2</v>
      </c>
      <c r="N748" s="102">
        <v>7.8120923228677405E-2</v>
      </c>
      <c r="O748" s="89">
        <v>4.1330745187436679E-2</v>
      </c>
      <c r="P748" s="90">
        <v>4.7600131965552177E-2</v>
      </c>
      <c r="Q748" s="102">
        <v>8.6997033170902599E-2</v>
      </c>
      <c r="R748" s="89">
        <v>3.4852183890577509E-2</v>
      </c>
      <c r="S748" s="90">
        <v>5.7017323792637624E-2</v>
      </c>
      <c r="T748" s="102">
        <v>0.11204340642716097</v>
      </c>
      <c r="U748" s="89">
        <v>1.79047515E-2</v>
      </c>
      <c r="V748" s="90">
        <v>2.5103512315E-2</v>
      </c>
      <c r="W748" s="102">
        <v>3.8013720420090456E-2</v>
      </c>
      <c r="X748" s="89">
        <v>8.3111209999999999E-4</v>
      </c>
      <c r="Y748" s="90">
        <v>1.17039427E-3</v>
      </c>
      <c r="Z748" s="102">
        <v>1.8519672272119239E-3</v>
      </c>
      <c r="AA748" s="89">
        <v>0.12253404549999999</v>
      </c>
      <c r="AB748" s="90">
        <v>0.16565168764999999</v>
      </c>
      <c r="AC748" s="102">
        <v>9.9876101065354481E-2</v>
      </c>
      <c r="AD748" s="89">
        <v>1.1289979E-2</v>
      </c>
      <c r="AE748" s="90">
        <v>1.4800953695000001E-2</v>
      </c>
      <c r="AF748" s="102">
        <v>1.6358816843429515E-2</v>
      </c>
      <c r="AG748" s="89">
        <v>1.8571527300000001E-2</v>
      </c>
      <c r="AH748" s="90">
        <v>2.790661338E-2</v>
      </c>
      <c r="AI748" s="102">
        <v>3.9402408672526923E-2</v>
      </c>
      <c r="AJ748" s="92">
        <v>0</v>
      </c>
      <c r="AK748" s="93">
        <v>0</v>
      </c>
      <c r="AL748" s="93">
        <v>0</v>
      </c>
    </row>
    <row r="749" spans="1:38" x14ac:dyDescent="0.25">
      <c r="A749" s="71">
        <v>1993</v>
      </c>
      <c r="B749" s="718">
        <v>24</v>
      </c>
      <c r="C749" s="89">
        <v>17.894781530109999</v>
      </c>
      <c r="D749" s="90">
        <v>28.02201455638</v>
      </c>
      <c r="E749" s="102">
        <v>52.153020909510779</v>
      </c>
      <c r="F749" s="89">
        <v>4.7424896712600004</v>
      </c>
      <c r="G749" s="90">
        <v>6.101487431622</v>
      </c>
      <c r="H749" s="102">
        <v>3.0101525843944521</v>
      </c>
      <c r="I749" s="89">
        <v>2.1415516352999999</v>
      </c>
      <c r="J749" s="90">
        <v>2.8477245123250001</v>
      </c>
      <c r="K749" s="102">
        <v>4.9198423993413805</v>
      </c>
      <c r="L749" s="89">
        <v>1.162726E-2</v>
      </c>
      <c r="M749" s="90">
        <v>1.9169093500000001E-2</v>
      </c>
      <c r="N749" s="102">
        <v>7.8843734346101146E-2</v>
      </c>
      <c r="O749" s="89">
        <v>3.0667412929078017E-2</v>
      </c>
      <c r="P749" s="90">
        <v>3.5319297918439713E-2</v>
      </c>
      <c r="Q749" s="102">
        <v>8.854433021108371E-2</v>
      </c>
      <c r="R749" s="89">
        <v>3.1157852398176294E-2</v>
      </c>
      <c r="S749" s="90">
        <v>5.0973487470618035E-2</v>
      </c>
      <c r="T749" s="102">
        <v>0.11433248304604028</v>
      </c>
      <c r="U749" s="89">
        <v>1.6791410261400002E-2</v>
      </c>
      <c r="V749" s="90">
        <v>2.4067040055240001E-2</v>
      </c>
      <c r="W749" s="102">
        <v>3.8625095489533308E-2</v>
      </c>
      <c r="X749" s="89">
        <v>7.7975743860000002E-4</v>
      </c>
      <c r="Y749" s="90">
        <v>1.1189068207500001E-3</v>
      </c>
      <c r="Z749" s="102">
        <v>1.8796412089225978E-3</v>
      </c>
      <c r="AA749" s="89">
        <v>0.1145963236368</v>
      </c>
      <c r="AB749" s="90">
        <v>0.15871558098648</v>
      </c>
      <c r="AC749" s="102">
        <v>0.10102122937523023</v>
      </c>
      <c r="AD749" s="89">
        <v>1.06384211106E-2</v>
      </c>
      <c r="AE749" s="90">
        <v>1.4191841857710002E-2</v>
      </c>
      <c r="AF749" s="102">
        <v>1.654077257656936E-2</v>
      </c>
      <c r="AG749" s="89">
        <v>1.7356984252799999E-2</v>
      </c>
      <c r="AH749" s="90">
        <v>2.6728983808920002E-2</v>
      </c>
      <c r="AI749" s="102">
        <v>3.9969723640886766E-2</v>
      </c>
      <c r="AJ749" s="92">
        <v>0</v>
      </c>
      <c r="AK749" s="93">
        <v>0</v>
      </c>
      <c r="AL749" s="93">
        <v>0</v>
      </c>
    </row>
    <row r="750" spans="1:38" x14ac:dyDescent="0.25">
      <c r="A750" s="71">
        <v>1993</v>
      </c>
      <c r="B750" s="718">
        <v>25</v>
      </c>
      <c r="C750" s="89">
        <v>17.894781530109999</v>
      </c>
      <c r="D750" s="90">
        <v>28.02201455638</v>
      </c>
      <c r="E750" s="102">
        <v>50.248884631869416</v>
      </c>
      <c r="F750" s="89">
        <v>4.7424896712600004</v>
      </c>
      <c r="G750" s="90">
        <v>6.101487431622</v>
      </c>
      <c r="H750" s="102">
        <v>2.9321171901680882</v>
      </c>
      <c r="I750" s="89">
        <v>2.1415516352999999</v>
      </c>
      <c r="J750" s="90">
        <v>2.8477245123250001</v>
      </c>
      <c r="K750" s="102">
        <v>4.8618104356343004</v>
      </c>
      <c r="L750" s="89">
        <v>1.162726E-2</v>
      </c>
      <c r="M750" s="90">
        <v>1.9169093500000001E-2</v>
      </c>
      <c r="N750" s="102">
        <v>7.9075815159856663E-2</v>
      </c>
      <c r="O750" s="89">
        <v>3.0667412929078017E-2</v>
      </c>
      <c r="P750" s="90">
        <v>3.5319297918439713E-2</v>
      </c>
      <c r="Q750" s="102">
        <v>8.7598035135651259E-2</v>
      </c>
      <c r="R750" s="89">
        <v>3.1157852398176294E-2</v>
      </c>
      <c r="S750" s="90">
        <v>5.0973487470618035E-2</v>
      </c>
      <c r="T750" s="102">
        <v>0.11589366616465768</v>
      </c>
      <c r="U750" s="89">
        <v>1.6791410261400002E-2</v>
      </c>
      <c r="V750" s="90">
        <v>2.4067040055240001E-2</v>
      </c>
      <c r="W750" s="102">
        <v>4.0253929635387216E-2</v>
      </c>
      <c r="X750" s="89">
        <v>7.7975743860000002E-4</v>
      </c>
      <c r="Y750" s="90">
        <v>1.1189068207500001E-3</v>
      </c>
      <c r="Z750" s="102">
        <v>1.8309102187751354E-3</v>
      </c>
      <c r="AA750" s="89">
        <v>0.1145963236368</v>
      </c>
      <c r="AB750" s="90">
        <v>0.15871558098648</v>
      </c>
      <c r="AC750" s="102">
        <v>9.5255055454262119E-2</v>
      </c>
      <c r="AD750" s="89">
        <v>1.06384211106E-2</v>
      </c>
      <c r="AE750" s="90">
        <v>1.4191841857710002E-2</v>
      </c>
      <c r="AF750" s="102">
        <v>1.580363046416856E-2</v>
      </c>
      <c r="AG750" s="89">
        <v>1.7356984252799999E-2</v>
      </c>
      <c r="AH750" s="90">
        <v>2.6728983808920002E-2</v>
      </c>
      <c r="AI750" s="102">
        <v>3.9874520276621243E-2</v>
      </c>
      <c r="AJ750" s="92">
        <v>0</v>
      </c>
      <c r="AK750" s="93">
        <v>0</v>
      </c>
      <c r="AL750" s="93">
        <v>0</v>
      </c>
    </row>
    <row r="751" spans="1:38" x14ac:dyDescent="0.25">
      <c r="A751" s="71">
        <v>1993</v>
      </c>
      <c r="B751" s="718">
        <v>26</v>
      </c>
      <c r="C751" s="89">
        <v>17.894781530109999</v>
      </c>
      <c r="D751" s="90">
        <v>28.02201455638</v>
      </c>
      <c r="E751" s="102">
        <v>50.405789158773516</v>
      </c>
      <c r="F751" s="89">
        <v>4.7424896712600004</v>
      </c>
      <c r="G751" s="90">
        <v>6.101487431622</v>
      </c>
      <c r="H751" s="102">
        <v>2.9439904562161323</v>
      </c>
      <c r="I751" s="89">
        <v>2.1415516352999999</v>
      </c>
      <c r="J751" s="90">
        <v>2.8477245123250001</v>
      </c>
      <c r="K751" s="102">
        <v>4.8752589709486358</v>
      </c>
      <c r="L751" s="89">
        <v>1.162726E-2</v>
      </c>
      <c r="M751" s="90">
        <v>1.9169093500000001E-2</v>
      </c>
      <c r="N751" s="102">
        <v>7.9268471884762395E-2</v>
      </c>
      <c r="O751" s="89">
        <v>3.0667412929078017E-2</v>
      </c>
      <c r="P751" s="90">
        <v>3.5319297918439713E-2</v>
      </c>
      <c r="Q751" s="102">
        <v>8.8040174947859304E-2</v>
      </c>
      <c r="R751" s="89">
        <v>3.1157852398176294E-2</v>
      </c>
      <c r="S751" s="90">
        <v>5.0973487470618035E-2</v>
      </c>
      <c r="T751" s="102">
        <v>0.11650448313684902</v>
      </c>
      <c r="U751" s="89">
        <v>1.6791410261400002E-2</v>
      </c>
      <c r="V751" s="90">
        <v>2.4067040055240001E-2</v>
      </c>
      <c r="W751" s="102">
        <v>4.0581816335171314E-2</v>
      </c>
      <c r="X751" s="89">
        <v>7.7975743860000002E-4</v>
      </c>
      <c r="Y751" s="90">
        <v>1.1189068207500001E-3</v>
      </c>
      <c r="Z751" s="102">
        <v>1.8383239490171537E-3</v>
      </c>
      <c r="AA751" s="89">
        <v>0.1145963236368</v>
      </c>
      <c r="AB751" s="90">
        <v>0.15871558098648</v>
      </c>
      <c r="AC751" s="102">
        <v>9.5611318830557679E-2</v>
      </c>
      <c r="AD751" s="89">
        <v>1.06384211106E-2</v>
      </c>
      <c r="AE751" s="90">
        <v>1.4191841857710002E-2</v>
      </c>
      <c r="AF751" s="102">
        <v>1.5860431656776575E-2</v>
      </c>
      <c r="AG751" s="89">
        <v>1.7356984252799999E-2</v>
      </c>
      <c r="AH751" s="90">
        <v>2.6728983808920002E-2</v>
      </c>
      <c r="AI751" s="102">
        <v>4.0060341323338008E-2</v>
      </c>
      <c r="AJ751" s="92">
        <v>0</v>
      </c>
      <c r="AK751" s="93">
        <v>0</v>
      </c>
      <c r="AL751" s="93">
        <v>0</v>
      </c>
    </row>
    <row r="752" spans="1:38" x14ac:dyDescent="0.25">
      <c r="A752" s="71">
        <v>1993</v>
      </c>
      <c r="B752" s="718">
        <v>27</v>
      </c>
      <c r="C752" s="89">
        <v>17.894781530109999</v>
      </c>
      <c r="D752" s="90">
        <v>28.02201455638</v>
      </c>
      <c r="E752" s="102">
        <v>50.428397670371311</v>
      </c>
      <c r="F752" s="89">
        <v>4.7424896712600004</v>
      </c>
      <c r="G752" s="90">
        <v>6.101487431622</v>
      </c>
      <c r="H752" s="102">
        <v>2.95061264093223</v>
      </c>
      <c r="I752" s="89">
        <v>2.1415516352999999</v>
      </c>
      <c r="J752" s="90">
        <v>2.8477245123250001</v>
      </c>
      <c r="K752" s="102">
        <v>4.8854359357794008</v>
      </c>
      <c r="L752" s="89">
        <v>1.162726E-2</v>
      </c>
      <c r="M752" s="90">
        <v>1.9169093500000001E-2</v>
      </c>
      <c r="N752" s="102">
        <v>7.9373600386058146E-2</v>
      </c>
      <c r="O752" s="89">
        <v>3.0667412929078017E-2</v>
      </c>
      <c r="P752" s="90">
        <v>3.5319297918439713E-2</v>
      </c>
      <c r="Q752" s="102">
        <v>8.8355002503378063E-2</v>
      </c>
      <c r="R752" s="89">
        <v>3.1157852398176294E-2</v>
      </c>
      <c r="S752" s="90">
        <v>5.0973487470618035E-2</v>
      </c>
      <c r="T752" s="102">
        <v>0.11683756192379917</v>
      </c>
      <c r="U752" s="89">
        <v>1.6791410261400002E-2</v>
      </c>
      <c r="V752" s="90">
        <v>2.4067040055240001E-2</v>
      </c>
      <c r="W752" s="102">
        <v>4.1084452402381046E-2</v>
      </c>
      <c r="X752" s="89">
        <v>7.7975743860000002E-4</v>
      </c>
      <c r="Y752" s="90">
        <v>1.1189068207500001E-3</v>
      </c>
      <c r="Z752" s="102">
        <v>1.8424509170244293E-3</v>
      </c>
      <c r="AA752" s="89">
        <v>0.1145963236368</v>
      </c>
      <c r="AB752" s="90">
        <v>0.15871558098648</v>
      </c>
      <c r="AC752" s="102">
        <v>9.575994517384126E-2</v>
      </c>
      <c r="AD752" s="89">
        <v>1.06384211106E-2</v>
      </c>
      <c r="AE752" s="90">
        <v>1.4191841857710002E-2</v>
      </c>
      <c r="AF752" s="102">
        <v>1.5879474421310481E-2</v>
      </c>
      <c r="AG752" s="89">
        <v>1.7356984252799999E-2</v>
      </c>
      <c r="AH752" s="90">
        <v>2.6728983808920002E-2</v>
      </c>
      <c r="AI752" s="102">
        <v>4.021239510296433E-2</v>
      </c>
      <c r="AJ752" s="92">
        <v>0</v>
      </c>
      <c r="AK752" s="93">
        <v>0</v>
      </c>
      <c r="AL752" s="93">
        <v>0</v>
      </c>
    </row>
    <row r="753" spans="1:38" x14ac:dyDescent="0.25">
      <c r="A753" s="71">
        <v>1993</v>
      </c>
      <c r="B753" s="718">
        <v>28</v>
      </c>
      <c r="C753" s="89">
        <v>17.894781530109999</v>
      </c>
      <c r="D753" s="90">
        <v>28.02201455638</v>
      </c>
      <c r="E753" s="102">
        <v>50.458542753741014</v>
      </c>
      <c r="F753" s="89">
        <v>4.7424896712600004</v>
      </c>
      <c r="G753" s="90">
        <v>6.101487431622</v>
      </c>
      <c r="H753" s="102">
        <v>2.9558608612573001</v>
      </c>
      <c r="I753" s="89">
        <v>2.1415516352999999</v>
      </c>
      <c r="J753" s="90">
        <v>2.8477245123250001</v>
      </c>
      <c r="K753" s="102">
        <v>4.8930222136198678</v>
      </c>
      <c r="L753" s="89">
        <v>1.162726E-2</v>
      </c>
      <c r="M753" s="90">
        <v>1.9169093500000001E-2</v>
      </c>
      <c r="N753" s="102">
        <v>7.9456886674890259E-2</v>
      </c>
      <c r="O753" s="89">
        <v>3.0667412929078017E-2</v>
      </c>
      <c r="P753" s="90">
        <v>3.5319297918439713E-2</v>
      </c>
      <c r="Q753" s="102">
        <v>8.8591589373985369E-2</v>
      </c>
      <c r="R753" s="89">
        <v>3.1157852398176294E-2</v>
      </c>
      <c r="S753" s="90">
        <v>5.0973487470618035E-2</v>
      </c>
      <c r="T753" s="102">
        <v>0.11710170670091097</v>
      </c>
      <c r="U753" s="89">
        <v>1.6791410261400002E-2</v>
      </c>
      <c r="V753" s="90">
        <v>2.4067040055240001E-2</v>
      </c>
      <c r="W753" s="102">
        <v>4.1423808178631144E-2</v>
      </c>
      <c r="X753" s="89">
        <v>7.7975743860000002E-4</v>
      </c>
      <c r="Y753" s="90">
        <v>1.1189068207500001E-3</v>
      </c>
      <c r="Z753" s="102">
        <v>1.8457288515260867E-3</v>
      </c>
      <c r="AA753" s="89">
        <v>0.1145963236368</v>
      </c>
      <c r="AB753" s="90">
        <v>0.15871558098648</v>
      </c>
      <c r="AC753" s="102">
        <v>9.5887336220359859E-2</v>
      </c>
      <c r="AD753" s="89">
        <v>1.06384211106E-2</v>
      </c>
      <c r="AE753" s="90">
        <v>1.4191841857710002E-2</v>
      </c>
      <c r="AF753" s="102">
        <v>1.5896918082842427E-2</v>
      </c>
      <c r="AG753" s="89">
        <v>1.7356984252799999E-2</v>
      </c>
      <c r="AH753" s="90">
        <v>2.6728983808920002E-2</v>
      </c>
      <c r="AI753" s="102">
        <v>4.0324061950037342E-2</v>
      </c>
      <c r="AJ753" s="92">
        <v>0</v>
      </c>
      <c r="AK753" s="93">
        <v>0</v>
      </c>
      <c r="AL753" s="93">
        <v>0</v>
      </c>
    </row>
    <row r="754" spans="1:38" x14ac:dyDescent="0.25">
      <c r="A754" s="71">
        <v>1993</v>
      </c>
      <c r="B754" s="718">
        <v>29</v>
      </c>
      <c r="C754" s="89">
        <v>17.894781530109999</v>
      </c>
      <c r="D754" s="90">
        <v>28.02201455638</v>
      </c>
      <c r="E754" s="102">
        <v>50.417779814995058</v>
      </c>
      <c r="F754" s="89">
        <v>4.7424896712600004</v>
      </c>
      <c r="G754" s="90">
        <v>6.101487431622</v>
      </c>
      <c r="H754" s="102">
        <v>2.9599724982889981</v>
      </c>
      <c r="I754" s="89">
        <v>2.1415516352999999</v>
      </c>
      <c r="J754" s="90">
        <v>2.8477245123250001</v>
      </c>
      <c r="K754" s="102">
        <v>4.9018939543904079</v>
      </c>
      <c r="L754" s="89">
        <v>1.162726E-2</v>
      </c>
      <c r="M754" s="90">
        <v>1.9169093500000001E-2</v>
      </c>
      <c r="N754" s="102">
        <v>7.9523565932588275E-2</v>
      </c>
      <c r="O754" s="89">
        <v>3.0667412929078017E-2</v>
      </c>
      <c r="P754" s="90">
        <v>3.5319297918439713E-2</v>
      </c>
      <c r="Q754" s="102">
        <v>8.8846276572540572E-2</v>
      </c>
      <c r="R754" s="89">
        <v>3.1157852398176294E-2</v>
      </c>
      <c r="S754" s="90">
        <v>5.0973487470618035E-2</v>
      </c>
      <c r="T754" s="102">
        <v>0.11731365528781386</v>
      </c>
      <c r="U754" s="89">
        <v>1.6791410261400002E-2</v>
      </c>
      <c r="V754" s="90">
        <v>2.4067040055240001E-2</v>
      </c>
      <c r="W754" s="102">
        <v>4.2000047350495652E-2</v>
      </c>
      <c r="X754" s="89">
        <v>7.7975743860000002E-4</v>
      </c>
      <c r="Y754" s="90">
        <v>1.1189068207500001E-3</v>
      </c>
      <c r="Z754" s="102">
        <v>1.8482760562786207E-3</v>
      </c>
      <c r="AA754" s="89">
        <v>0.1145963236368</v>
      </c>
      <c r="AB754" s="90">
        <v>0.15871558098648</v>
      </c>
      <c r="AC754" s="102">
        <v>9.5934785020371685E-2</v>
      </c>
      <c r="AD754" s="89">
        <v>1.06384211106E-2</v>
      </c>
      <c r="AE754" s="90">
        <v>1.4191841857710002E-2</v>
      </c>
      <c r="AF754" s="102">
        <v>1.5898411808329585E-2</v>
      </c>
      <c r="AG754" s="89">
        <v>1.7356984252799999E-2</v>
      </c>
      <c r="AH754" s="90">
        <v>2.6728983808920002E-2</v>
      </c>
      <c r="AI754" s="102">
        <v>4.0458537158583135E-2</v>
      </c>
      <c r="AJ754" s="92">
        <v>0</v>
      </c>
      <c r="AK754" s="93">
        <v>0</v>
      </c>
      <c r="AL754" s="93">
        <v>0</v>
      </c>
    </row>
    <row r="755" spans="1:38" x14ac:dyDescent="0.25">
      <c r="A755" s="71">
        <v>1993</v>
      </c>
      <c r="B755" s="718">
        <v>30</v>
      </c>
      <c r="C755" s="89">
        <v>17.894781530109999</v>
      </c>
      <c r="D755" s="90">
        <v>28.02201455638</v>
      </c>
      <c r="E755" s="102">
        <v>50.419183359785826</v>
      </c>
      <c r="F755" s="89">
        <v>4.7424896712600004</v>
      </c>
      <c r="G755" s="90">
        <v>6.101487431622</v>
      </c>
      <c r="H755" s="102">
        <v>2.9629580402075453</v>
      </c>
      <c r="I755" s="89">
        <v>2.1415516352999999</v>
      </c>
      <c r="J755" s="90">
        <v>2.8477245123250001</v>
      </c>
      <c r="K755" s="102">
        <v>4.9067951465715103</v>
      </c>
      <c r="L755" s="89">
        <v>1.162726E-2</v>
      </c>
      <c r="M755" s="90">
        <v>1.9169093500000001E-2</v>
      </c>
      <c r="N755" s="102">
        <v>7.9570424508091778E-2</v>
      </c>
      <c r="O755" s="89">
        <v>3.0667412929078017E-2</v>
      </c>
      <c r="P755" s="90">
        <v>3.5319297918439713E-2</v>
      </c>
      <c r="Q755" s="102">
        <v>8.8995873803977263E-2</v>
      </c>
      <c r="R755" s="89">
        <v>3.1157852398176294E-2</v>
      </c>
      <c r="S755" s="90">
        <v>5.0973487470618035E-2</v>
      </c>
      <c r="T755" s="102">
        <v>0.11746270947892937</v>
      </c>
      <c r="U755" s="89">
        <v>1.6791410261400002E-2</v>
      </c>
      <c r="V755" s="90">
        <v>2.4067040055240001E-2</v>
      </c>
      <c r="W755" s="102">
        <v>4.2261203576951775E-2</v>
      </c>
      <c r="X755" s="89">
        <v>7.7975743860000002E-4</v>
      </c>
      <c r="Y755" s="90">
        <v>1.1189068207500001E-3</v>
      </c>
      <c r="Z755" s="102">
        <v>1.8501387659174034E-3</v>
      </c>
      <c r="AA755" s="89">
        <v>0.1145963236368</v>
      </c>
      <c r="AB755" s="90">
        <v>0.15871558098648</v>
      </c>
      <c r="AC755" s="102">
        <v>9.5996056909163061E-2</v>
      </c>
      <c r="AD755" s="89">
        <v>1.06384211106E-2</v>
      </c>
      <c r="AE755" s="90">
        <v>1.4191841857710002E-2</v>
      </c>
      <c r="AF755" s="102">
        <v>1.590578066815742E-2</v>
      </c>
      <c r="AG755" s="89">
        <v>1.7356984252799999E-2</v>
      </c>
      <c r="AH755" s="90">
        <v>2.6728983808920002E-2</v>
      </c>
      <c r="AI755" s="102">
        <v>4.0532452942680409E-2</v>
      </c>
      <c r="AJ755" s="92">
        <v>0</v>
      </c>
      <c r="AK755" s="93">
        <v>0</v>
      </c>
      <c r="AL755" s="93">
        <v>0</v>
      </c>
    </row>
    <row r="756" spans="1:38" ht="13" x14ac:dyDescent="0.3">
      <c r="A756" s="71">
        <v>1993</v>
      </c>
      <c r="B756" s="718">
        <v>31</v>
      </c>
      <c r="C756" s="89">
        <v>17.894781530109999</v>
      </c>
      <c r="D756" s="90">
        <v>28.02201455638</v>
      </c>
      <c r="E756" s="91">
        <v>50.419183359785826</v>
      </c>
      <c r="F756" s="89">
        <v>4.7424896712600004</v>
      </c>
      <c r="G756" s="90">
        <v>6.101487431622</v>
      </c>
      <c r="H756" s="91">
        <v>2.9629580402075453</v>
      </c>
      <c r="I756" s="89">
        <v>2.1415516352999999</v>
      </c>
      <c r="J756" s="90">
        <v>2.8477245123250001</v>
      </c>
      <c r="K756" s="91">
        <v>4.9067951465715103</v>
      </c>
      <c r="L756" s="89">
        <v>1.162726E-2</v>
      </c>
      <c r="M756" s="90">
        <v>1.9169093500000001E-2</v>
      </c>
      <c r="N756" s="91">
        <v>7.9570424508091778E-2</v>
      </c>
      <c r="O756" s="89">
        <v>3.0667412929078017E-2</v>
      </c>
      <c r="P756" s="90">
        <v>3.5319297918439713E-2</v>
      </c>
      <c r="Q756" s="91">
        <v>8.8995873803977263E-2</v>
      </c>
      <c r="R756" s="89">
        <v>3.1157852398176294E-2</v>
      </c>
      <c r="S756" s="90">
        <v>5.0973487470618035E-2</v>
      </c>
      <c r="T756" s="91">
        <v>0.11746270947892937</v>
      </c>
      <c r="U756" s="89">
        <v>1.6791410261400002E-2</v>
      </c>
      <c r="V756" s="90">
        <v>2.4067040055240001E-2</v>
      </c>
      <c r="W756" s="91">
        <v>4.2261203576951775E-2</v>
      </c>
      <c r="X756" s="89">
        <v>7.7975743860000002E-4</v>
      </c>
      <c r="Y756" s="90">
        <v>1.1189068207500001E-3</v>
      </c>
      <c r="Z756" s="91">
        <v>1.8501387659174034E-3</v>
      </c>
      <c r="AA756" s="89">
        <v>0.1145963236368</v>
      </c>
      <c r="AB756" s="90">
        <v>0.15871558098648</v>
      </c>
      <c r="AC756" s="91">
        <v>9.5996056909163061E-2</v>
      </c>
      <c r="AD756" s="89">
        <v>1.06384211106E-2</v>
      </c>
      <c r="AE756" s="90">
        <v>1.4191841857710002E-2</v>
      </c>
      <c r="AF756" s="91">
        <v>1.590578066815742E-2</v>
      </c>
      <c r="AG756" s="89">
        <v>1.7356984252799999E-2</v>
      </c>
      <c r="AH756" s="90">
        <v>2.6728983808920002E-2</v>
      </c>
      <c r="AI756" s="91">
        <v>4.0532452942680409E-2</v>
      </c>
      <c r="AJ756" s="94">
        <v>0</v>
      </c>
      <c r="AK756" s="95">
        <v>0</v>
      </c>
      <c r="AL756" s="95">
        <v>0</v>
      </c>
    </row>
    <row r="757" spans="1:38" ht="13" x14ac:dyDescent="0.3">
      <c r="A757" s="71">
        <v>1993</v>
      </c>
      <c r="B757" s="718">
        <v>32</v>
      </c>
      <c r="C757" s="89">
        <v>17.894781530109999</v>
      </c>
      <c r="D757" s="90">
        <v>28.02201455638</v>
      </c>
      <c r="E757" s="91">
        <v>50.419183359785826</v>
      </c>
      <c r="F757" s="89">
        <v>4.7424896712600004</v>
      </c>
      <c r="G757" s="90">
        <v>6.101487431622</v>
      </c>
      <c r="H757" s="91">
        <v>2.9629580402075453</v>
      </c>
      <c r="I757" s="89">
        <v>2.1415516352999999</v>
      </c>
      <c r="J757" s="90">
        <v>2.8477245123250001</v>
      </c>
      <c r="K757" s="91">
        <v>4.9067951465715103</v>
      </c>
      <c r="L757" s="89">
        <v>1.162726E-2</v>
      </c>
      <c r="M757" s="90">
        <v>1.9169093500000001E-2</v>
      </c>
      <c r="N757" s="91">
        <v>7.9570424508091778E-2</v>
      </c>
      <c r="O757" s="89">
        <v>3.0667412929078017E-2</v>
      </c>
      <c r="P757" s="90">
        <v>3.5319297918439713E-2</v>
      </c>
      <c r="Q757" s="91">
        <v>8.8995873803977263E-2</v>
      </c>
      <c r="R757" s="89">
        <v>3.1157852398176294E-2</v>
      </c>
      <c r="S757" s="90">
        <v>5.0973487470618035E-2</v>
      </c>
      <c r="T757" s="91">
        <v>0.11746270947892937</v>
      </c>
      <c r="U757" s="89">
        <v>1.6791410261400002E-2</v>
      </c>
      <c r="V757" s="90">
        <v>2.4067040055240001E-2</v>
      </c>
      <c r="W757" s="91">
        <v>4.2261203576951775E-2</v>
      </c>
      <c r="X757" s="89">
        <v>7.7975743860000002E-4</v>
      </c>
      <c r="Y757" s="90">
        <v>1.1189068207500001E-3</v>
      </c>
      <c r="Z757" s="91">
        <v>1.8501387659174034E-3</v>
      </c>
      <c r="AA757" s="89">
        <v>0.1145963236368</v>
      </c>
      <c r="AB757" s="90">
        <v>0.15871558098648</v>
      </c>
      <c r="AC757" s="91">
        <v>9.5996056909163061E-2</v>
      </c>
      <c r="AD757" s="89">
        <v>1.06384211106E-2</v>
      </c>
      <c r="AE757" s="90">
        <v>1.4191841857710002E-2</v>
      </c>
      <c r="AF757" s="91">
        <v>1.590578066815742E-2</v>
      </c>
      <c r="AG757" s="89">
        <v>1.7356984252799999E-2</v>
      </c>
      <c r="AH757" s="90">
        <v>2.6728983808920002E-2</v>
      </c>
      <c r="AI757" s="91">
        <v>4.0532452942680409E-2</v>
      </c>
      <c r="AJ757" s="94">
        <v>0</v>
      </c>
      <c r="AK757" s="95">
        <v>0</v>
      </c>
      <c r="AL757" s="95">
        <v>0</v>
      </c>
    </row>
    <row r="758" spans="1:38" ht="13" x14ac:dyDescent="0.3">
      <c r="A758" s="71">
        <v>1993</v>
      </c>
      <c r="B758" s="718">
        <v>33</v>
      </c>
      <c r="C758" s="89">
        <v>17.894781530109999</v>
      </c>
      <c r="D758" s="90">
        <v>28.02201455638</v>
      </c>
      <c r="E758" s="91">
        <v>50.419183359785826</v>
      </c>
      <c r="F758" s="89">
        <v>4.7424896712600004</v>
      </c>
      <c r="G758" s="90">
        <v>6.101487431622</v>
      </c>
      <c r="H758" s="91">
        <v>2.9629580402075453</v>
      </c>
      <c r="I758" s="89">
        <v>2.1415516352999999</v>
      </c>
      <c r="J758" s="90">
        <v>2.8477245123250001</v>
      </c>
      <c r="K758" s="91">
        <v>4.9067951465715103</v>
      </c>
      <c r="L758" s="89">
        <v>1.162726E-2</v>
      </c>
      <c r="M758" s="90">
        <v>1.9169093500000001E-2</v>
      </c>
      <c r="N758" s="91">
        <v>7.9570424508091778E-2</v>
      </c>
      <c r="O758" s="89">
        <v>3.0667412929078017E-2</v>
      </c>
      <c r="P758" s="90">
        <v>3.5319297918439713E-2</v>
      </c>
      <c r="Q758" s="91">
        <v>8.8995873803977263E-2</v>
      </c>
      <c r="R758" s="89">
        <v>3.1157852398176294E-2</v>
      </c>
      <c r="S758" s="90">
        <v>5.0973487470618035E-2</v>
      </c>
      <c r="T758" s="91">
        <v>0.11746270947892937</v>
      </c>
      <c r="U758" s="89">
        <v>1.6791410261400002E-2</v>
      </c>
      <c r="V758" s="90">
        <v>2.4067040055240001E-2</v>
      </c>
      <c r="W758" s="91">
        <v>4.2261203576951775E-2</v>
      </c>
      <c r="X758" s="89">
        <v>7.7975743860000002E-4</v>
      </c>
      <c r="Y758" s="90">
        <v>1.1189068207500001E-3</v>
      </c>
      <c r="Z758" s="91">
        <v>1.8501387659174034E-3</v>
      </c>
      <c r="AA758" s="89">
        <v>0.1145963236368</v>
      </c>
      <c r="AB758" s="90">
        <v>0.15871558098648</v>
      </c>
      <c r="AC758" s="91">
        <v>9.5996056909163061E-2</v>
      </c>
      <c r="AD758" s="89">
        <v>1.06384211106E-2</v>
      </c>
      <c r="AE758" s="90">
        <v>1.4191841857710002E-2</v>
      </c>
      <c r="AF758" s="91">
        <v>1.590578066815742E-2</v>
      </c>
      <c r="AG758" s="89">
        <v>1.7356984252799999E-2</v>
      </c>
      <c r="AH758" s="90">
        <v>2.6728983808920002E-2</v>
      </c>
      <c r="AI758" s="91">
        <v>4.0532452942680409E-2</v>
      </c>
      <c r="AJ758" s="94">
        <v>0</v>
      </c>
      <c r="AK758" s="95">
        <v>0</v>
      </c>
      <c r="AL758" s="95">
        <v>0</v>
      </c>
    </row>
    <row r="759" spans="1:38" ht="13" x14ac:dyDescent="0.3">
      <c r="A759" s="71">
        <v>1993</v>
      </c>
      <c r="B759" s="718">
        <v>34</v>
      </c>
      <c r="C759" s="89">
        <v>17.894781530109999</v>
      </c>
      <c r="D759" s="90">
        <v>28.02201455638</v>
      </c>
      <c r="E759" s="91">
        <v>50.419183359785826</v>
      </c>
      <c r="F759" s="89">
        <v>4.7424896712600004</v>
      </c>
      <c r="G759" s="90">
        <v>6.101487431622</v>
      </c>
      <c r="H759" s="91">
        <v>2.9629580402075453</v>
      </c>
      <c r="I759" s="89">
        <v>2.1415516352999999</v>
      </c>
      <c r="J759" s="90">
        <v>2.8477245123250001</v>
      </c>
      <c r="K759" s="91">
        <v>4.9067951465715103</v>
      </c>
      <c r="L759" s="89">
        <v>1.162726E-2</v>
      </c>
      <c r="M759" s="90">
        <v>1.9169093500000001E-2</v>
      </c>
      <c r="N759" s="91">
        <v>7.9570424508091778E-2</v>
      </c>
      <c r="O759" s="89">
        <v>3.0667412929078017E-2</v>
      </c>
      <c r="P759" s="90">
        <v>3.5319297918439713E-2</v>
      </c>
      <c r="Q759" s="91">
        <v>8.8995873803977263E-2</v>
      </c>
      <c r="R759" s="89">
        <v>3.1157852398176294E-2</v>
      </c>
      <c r="S759" s="90">
        <v>5.0973487470618035E-2</v>
      </c>
      <c r="T759" s="91">
        <v>0.11746270947892937</v>
      </c>
      <c r="U759" s="89">
        <v>1.6791410261400002E-2</v>
      </c>
      <c r="V759" s="90">
        <v>2.4067040055240001E-2</v>
      </c>
      <c r="W759" s="91">
        <v>4.2261203576951775E-2</v>
      </c>
      <c r="X759" s="89">
        <v>7.7975743860000002E-4</v>
      </c>
      <c r="Y759" s="90">
        <v>1.1189068207500001E-3</v>
      </c>
      <c r="Z759" s="91">
        <v>1.8501387659174034E-3</v>
      </c>
      <c r="AA759" s="89">
        <v>0.1145963236368</v>
      </c>
      <c r="AB759" s="90">
        <v>0.15871558098648</v>
      </c>
      <c r="AC759" s="91">
        <v>9.5996056909163061E-2</v>
      </c>
      <c r="AD759" s="89">
        <v>1.06384211106E-2</v>
      </c>
      <c r="AE759" s="90">
        <v>1.4191841857710002E-2</v>
      </c>
      <c r="AF759" s="91">
        <v>1.590578066815742E-2</v>
      </c>
      <c r="AG759" s="89">
        <v>1.7356984252799999E-2</v>
      </c>
      <c r="AH759" s="90">
        <v>2.6728983808920002E-2</v>
      </c>
      <c r="AI759" s="91">
        <v>4.0532452942680409E-2</v>
      </c>
      <c r="AJ759" s="94">
        <v>0</v>
      </c>
      <c r="AK759" s="95">
        <v>0</v>
      </c>
      <c r="AL759" s="95">
        <v>0</v>
      </c>
    </row>
    <row r="760" spans="1:38" ht="13" x14ac:dyDescent="0.3">
      <c r="A760" s="71">
        <v>1993</v>
      </c>
      <c r="B760" s="718">
        <v>35</v>
      </c>
      <c r="C760" s="89">
        <v>17.894781530109999</v>
      </c>
      <c r="D760" s="90">
        <v>28.02201455638</v>
      </c>
      <c r="E760" s="91">
        <v>50.419183359785826</v>
      </c>
      <c r="F760" s="89">
        <v>4.7424896712600004</v>
      </c>
      <c r="G760" s="90">
        <v>6.101487431622</v>
      </c>
      <c r="H760" s="91">
        <v>2.9629580402075453</v>
      </c>
      <c r="I760" s="89">
        <v>2.1415516352999999</v>
      </c>
      <c r="J760" s="90">
        <v>2.8477245123250001</v>
      </c>
      <c r="K760" s="91">
        <v>4.9067951465715103</v>
      </c>
      <c r="L760" s="89">
        <v>1.162726E-2</v>
      </c>
      <c r="M760" s="90">
        <v>1.9169093500000001E-2</v>
      </c>
      <c r="N760" s="91">
        <v>7.9570424508091778E-2</v>
      </c>
      <c r="O760" s="89">
        <v>3.0667412929078017E-2</v>
      </c>
      <c r="P760" s="90">
        <v>3.5319297918439713E-2</v>
      </c>
      <c r="Q760" s="91">
        <v>8.8995873803977263E-2</v>
      </c>
      <c r="R760" s="89">
        <v>3.1157852398176294E-2</v>
      </c>
      <c r="S760" s="90">
        <v>5.0973487470618035E-2</v>
      </c>
      <c r="T760" s="91">
        <v>0.11746270947892937</v>
      </c>
      <c r="U760" s="89">
        <v>1.6791410261400002E-2</v>
      </c>
      <c r="V760" s="90">
        <v>2.4067040055240001E-2</v>
      </c>
      <c r="W760" s="91">
        <v>4.2261203576951775E-2</v>
      </c>
      <c r="X760" s="89">
        <v>7.7975743860000002E-4</v>
      </c>
      <c r="Y760" s="90">
        <v>1.1189068207500001E-3</v>
      </c>
      <c r="Z760" s="91">
        <v>1.8501387659174034E-3</v>
      </c>
      <c r="AA760" s="89">
        <v>0.1145963236368</v>
      </c>
      <c r="AB760" s="90">
        <v>0.15871558098648</v>
      </c>
      <c r="AC760" s="91">
        <v>9.5996056909163061E-2</v>
      </c>
      <c r="AD760" s="89">
        <v>1.06384211106E-2</v>
      </c>
      <c r="AE760" s="90">
        <v>1.4191841857710002E-2</v>
      </c>
      <c r="AF760" s="91">
        <v>1.590578066815742E-2</v>
      </c>
      <c r="AG760" s="89">
        <v>1.7356984252799999E-2</v>
      </c>
      <c r="AH760" s="90">
        <v>2.6728983808920002E-2</v>
      </c>
      <c r="AI760" s="91">
        <v>4.0532452942680409E-2</v>
      </c>
      <c r="AJ760" s="94">
        <v>0</v>
      </c>
      <c r="AK760" s="95">
        <v>0</v>
      </c>
      <c r="AL760" s="95">
        <v>0</v>
      </c>
    </row>
    <row r="761" spans="1:38" ht="13" x14ac:dyDescent="0.3">
      <c r="A761" s="71">
        <v>1993</v>
      </c>
      <c r="B761" s="718">
        <v>36</v>
      </c>
      <c r="C761" s="89">
        <v>17.894781530109999</v>
      </c>
      <c r="D761" s="90">
        <v>28.02201455638</v>
      </c>
      <c r="E761" s="91">
        <v>50.419183359785826</v>
      </c>
      <c r="F761" s="89">
        <v>4.7424896712600004</v>
      </c>
      <c r="G761" s="90">
        <v>6.101487431622</v>
      </c>
      <c r="H761" s="91">
        <v>2.9629580402075453</v>
      </c>
      <c r="I761" s="89">
        <v>2.1415516352999999</v>
      </c>
      <c r="J761" s="90">
        <v>2.8477245123250001</v>
      </c>
      <c r="K761" s="91">
        <v>4.9067951465715103</v>
      </c>
      <c r="L761" s="89">
        <v>1.162726E-2</v>
      </c>
      <c r="M761" s="90">
        <v>1.9169093500000001E-2</v>
      </c>
      <c r="N761" s="91">
        <v>7.9570424508091778E-2</v>
      </c>
      <c r="O761" s="89">
        <v>3.0667412929078017E-2</v>
      </c>
      <c r="P761" s="90">
        <v>3.5319297918439713E-2</v>
      </c>
      <c r="Q761" s="91">
        <v>8.8995873803977263E-2</v>
      </c>
      <c r="R761" s="89">
        <v>3.1157852398176294E-2</v>
      </c>
      <c r="S761" s="90">
        <v>5.0973487470618035E-2</v>
      </c>
      <c r="T761" s="91">
        <v>0.11746270947892937</v>
      </c>
      <c r="U761" s="89">
        <v>1.6791410261400002E-2</v>
      </c>
      <c r="V761" s="90">
        <v>2.4067040055240001E-2</v>
      </c>
      <c r="W761" s="91">
        <v>4.2261203576951775E-2</v>
      </c>
      <c r="X761" s="89">
        <v>7.7975743860000002E-4</v>
      </c>
      <c r="Y761" s="90">
        <v>1.1189068207500001E-3</v>
      </c>
      <c r="Z761" s="91">
        <v>1.8501387659174034E-3</v>
      </c>
      <c r="AA761" s="89">
        <v>0.1145963236368</v>
      </c>
      <c r="AB761" s="90">
        <v>0.15871558098648</v>
      </c>
      <c r="AC761" s="91">
        <v>9.5996056909163061E-2</v>
      </c>
      <c r="AD761" s="89">
        <v>1.06384211106E-2</v>
      </c>
      <c r="AE761" s="90">
        <v>1.4191841857710002E-2</v>
      </c>
      <c r="AF761" s="91">
        <v>1.590578066815742E-2</v>
      </c>
      <c r="AG761" s="89">
        <v>1.7356984252799999E-2</v>
      </c>
      <c r="AH761" s="90">
        <v>2.6728983808920002E-2</v>
      </c>
      <c r="AI761" s="91">
        <v>4.0532452942680409E-2</v>
      </c>
      <c r="AJ761" s="94">
        <v>0</v>
      </c>
      <c r="AK761" s="95">
        <v>0</v>
      </c>
      <c r="AL761" s="95">
        <v>0</v>
      </c>
    </row>
    <row r="762" spans="1:38" ht="13" x14ac:dyDescent="0.3">
      <c r="A762" s="71">
        <v>1993</v>
      </c>
      <c r="B762" s="718">
        <v>37</v>
      </c>
      <c r="C762" s="89">
        <v>17.894781530109999</v>
      </c>
      <c r="D762" s="90">
        <v>28.02201455638</v>
      </c>
      <c r="E762" s="91">
        <v>50.419183359785826</v>
      </c>
      <c r="F762" s="89">
        <v>4.7424896712600004</v>
      </c>
      <c r="G762" s="90">
        <v>6.101487431622</v>
      </c>
      <c r="H762" s="91">
        <v>2.9629580402075453</v>
      </c>
      <c r="I762" s="89">
        <v>2.1415516352999999</v>
      </c>
      <c r="J762" s="90">
        <v>2.8477245123250001</v>
      </c>
      <c r="K762" s="91">
        <v>4.9067951465715103</v>
      </c>
      <c r="L762" s="89">
        <v>1.162726E-2</v>
      </c>
      <c r="M762" s="90">
        <v>1.9169093500000001E-2</v>
      </c>
      <c r="N762" s="91">
        <v>7.9570424508091778E-2</v>
      </c>
      <c r="O762" s="89">
        <v>3.0667412929078017E-2</v>
      </c>
      <c r="P762" s="90">
        <v>3.5319297918439713E-2</v>
      </c>
      <c r="Q762" s="91">
        <v>8.8995873803977263E-2</v>
      </c>
      <c r="R762" s="89">
        <v>3.1157852398176294E-2</v>
      </c>
      <c r="S762" s="90">
        <v>5.0973487470618035E-2</v>
      </c>
      <c r="T762" s="91">
        <v>0.11746270947892937</v>
      </c>
      <c r="U762" s="89">
        <v>1.6791410261400002E-2</v>
      </c>
      <c r="V762" s="90">
        <v>2.4067040055240001E-2</v>
      </c>
      <c r="W762" s="91">
        <v>4.2261203576951775E-2</v>
      </c>
      <c r="X762" s="89">
        <v>7.7975743860000002E-4</v>
      </c>
      <c r="Y762" s="90">
        <v>1.1189068207500001E-3</v>
      </c>
      <c r="Z762" s="91">
        <v>1.8501387659174034E-3</v>
      </c>
      <c r="AA762" s="89">
        <v>0.1145963236368</v>
      </c>
      <c r="AB762" s="90">
        <v>0.15871558098648</v>
      </c>
      <c r="AC762" s="91">
        <v>9.5996056909163061E-2</v>
      </c>
      <c r="AD762" s="89">
        <v>1.06384211106E-2</v>
      </c>
      <c r="AE762" s="90">
        <v>1.4191841857710002E-2</v>
      </c>
      <c r="AF762" s="91">
        <v>1.590578066815742E-2</v>
      </c>
      <c r="AG762" s="89">
        <v>1.7356984252799999E-2</v>
      </c>
      <c r="AH762" s="90">
        <v>2.6728983808920002E-2</v>
      </c>
      <c r="AI762" s="91">
        <v>4.0532452942680409E-2</v>
      </c>
      <c r="AJ762" s="94">
        <v>0</v>
      </c>
      <c r="AK762" s="95">
        <v>0</v>
      </c>
      <c r="AL762" s="95">
        <v>0</v>
      </c>
    </row>
    <row r="763" spans="1:38" ht="13" x14ac:dyDescent="0.3">
      <c r="A763" s="71">
        <v>1993</v>
      </c>
      <c r="B763" s="718">
        <v>38</v>
      </c>
      <c r="C763" s="89">
        <v>17.894781530109999</v>
      </c>
      <c r="D763" s="90">
        <v>28.02201455638</v>
      </c>
      <c r="E763" s="91">
        <v>50.419183359785826</v>
      </c>
      <c r="F763" s="89">
        <v>4.7424896712600004</v>
      </c>
      <c r="G763" s="90">
        <v>6.101487431622</v>
      </c>
      <c r="H763" s="91">
        <v>2.9629580402075453</v>
      </c>
      <c r="I763" s="89">
        <v>2.1415516352999999</v>
      </c>
      <c r="J763" s="90">
        <v>2.8477245123250001</v>
      </c>
      <c r="K763" s="91">
        <v>4.9067951465715103</v>
      </c>
      <c r="L763" s="89">
        <v>1.162726E-2</v>
      </c>
      <c r="M763" s="90">
        <v>1.9169093500000001E-2</v>
      </c>
      <c r="N763" s="91">
        <v>7.9570424508091778E-2</v>
      </c>
      <c r="O763" s="89">
        <v>3.0667412929078017E-2</v>
      </c>
      <c r="P763" s="90">
        <v>3.5319297918439713E-2</v>
      </c>
      <c r="Q763" s="91">
        <v>8.8995873803977263E-2</v>
      </c>
      <c r="R763" s="89">
        <v>3.1157852398176294E-2</v>
      </c>
      <c r="S763" s="90">
        <v>5.0973487470618035E-2</v>
      </c>
      <c r="T763" s="91">
        <v>0.11746270947892937</v>
      </c>
      <c r="U763" s="89">
        <v>1.6791410261400002E-2</v>
      </c>
      <c r="V763" s="90">
        <v>2.4067040055240001E-2</v>
      </c>
      <c r="W763" s="91">
        <v>4.2261203576951775E-2</v>
      </c>
      <c r="X763" s="89">
        <v>7.7975743860000002E-4</v>
      </c>
      <c r="Y763" s="90">
        <v>1.1189068207500001E-3</v>
      </c>
      <c r="Z763" s="91">
        <v>1.8501387659174034E-3</v>
      </c>
      <c r="AA763" s="89">
        <v>0.1145963236368</v>
      </c>
      <c r="AB763" s="90">
        <v>0.15871558098648</v>
      </c>
      <c r="AC763" s="91">
        <v>9.5996056909163061E-2</v>
      </c>
      <c r="AD763" s="89">
        <v>1.06384211106E-2</v>
      </c>
      <c r="AE763" s="90">
        <v>1.4191841857710002E-2</v>
      </c>
      <c r="AF763" s="91">
        <v>1.590578066815742E-2</v>
      </c>
      <c r="AG763" s="89">
        <v>1.7356984252799999E-2</v>
      </c>
      <c r="AH763" s="90">
        <v>2.6728983808920002E-2</v>
      </c>
      <c r="AI763" s="91">
        <v>4.0532452942680409E-2</v>
      </c>
      <c r="AJ763" s="94">
        <v>0</v>
      </c>
      <c r="AK763" s="95">
        <v>0</v>
      </c>
      <c r="AL763" s="95">
        <v>0</v>
      </c>
    </row>
    <row r="764" spans="1:38" ht="13.5" thickBot="1" x14ac:dyDescent="0.35">
      <c r="A764" s="73">
        <v>1993</v>
      </c>
      <c r="B764" s="719">
        <v>39</v>
      </c>
      <c r="C764" s="96">
        <v>17.894781530109999</v>
      </c>
      <c r="D764" s="97">
        <v>28.02201455638</v>
      </c>
      <c r="E764" s="98">
        <v>50.419183359785826</v>
      </c>
      <c r="F764" s="96">
        <v>4.7424896712600004</v>
      </c>
      <c r="G764" s="97">
        <v>6.101487431622</v>
      </c>
      <c r="H764" s="98">
        <v>2.9629580402075453</v>
      </c>
      <c r="I764" s="96">
        <v>2.1415516352999999</v>
      </c>
      <c r="J764" s="97">
        <v>2.8477245123250001</v>
      </c>
      <c r="K764" s="98">
        <v>4.9067951465715103</v>
      </c>
      <c r="L764" s="96">
        <v>1.162726E-2</v>
      </c>
      <c r="M764" s="97">
        <v>1.9169093500000001E-2</v>
      </c>
      <c r="N764" s="98">
        <v>7.9570424508091778E-2</v>
      </c>
      <c r="O764" s="96">
        <v>3.0667412929078017E-2</v>
      </c>
      <c r="P764" s="97">
        <v>3.5319297918439713E-2</v>
      </c>
      <c r="Q764" s="98">
        <v>8.8995873803977263E-2</v>
      </c>
      <c r="R764" s="96">
        <v>3.1157852398176294E-2</v>
      </c>
      <c r="S764" s="97">
        <v>5.0973487470618035E-2</v>
      </c>
      <c r="T764" s="98">
        <v>0.11746270947892937</v>
      </c>
      <c r="U764" s="96">
        <v>1.6791410261400002E-2</v>
      </c>
      <c r="V764" s="97">
        <v>2.4067040055240001E-2</v>
      </c>
      <c r="W764" s="98">
        <v>4.2261203576951775E-2</v>
      </c>
      <c r="X764" s="96">
        <v>7.7975743860000002E-4</v>
      </c>
      <c r="Y764" s="97">
        <v>1.1189068207500001E-3</v>
      </c>
      <c r="Z764" s="98">
        <v>1.8501387659174034E-3</v>
      </c>
      <c r="AA764" s="96">
        <v>0.1145963236368</v>
      </c>
      <c r="AB764" s="97">
        <v>0.15871558098648</v>
      </c>
      <c r="AC764" s="98">
        <v>9.5996056909163061E-2</v>
      </c>
      <c r="AD764" s="96">
        <v>1.06384211106E-2</v>
      </c>
      <c r="AE764" s="97">
        <v>1.4191841857710002E-2</v>
      </c>
      <c r="AF764" s="98">
        <v>1.590578066815742E-2</v>
      </c>
      <c r="AG764" s="96">
        <v>1.7356984252799999E-2</v>
      </c>
      <c r="AH764" s="97">
        <v>2.6728983808920002E-2</v>
      </c>
      <c r="AI764" s="98">
        <v>4.0532452942680409E-2</v>
      </c>
      <c r="AJ764" s="99">
        <v>0</v>
      </c>
      <c r="AK764" s="100">
        <v>0</v>
      </c>
      <c r="AL764" s="100">
        <v>0</v>
      </c>
    </row>
    <row r="765" spans="1:38" x14ac:dyDescent="0.25">
      <c r="A765" s="69">
        <v>1994</v>
      </c>
      <c r="B765" s="70">
        <v>0</v>
      </c>
      <c r="C765" s="84">
        <v>5.6989149899999996</v>
      </c>
      <c r="D765" s="85">
        <v>6.6480020824999997</v>
      </c>
      <c r="E765" s="101">
        <v>21.294022307871312</v>
      </c>
      <c r="F765" s="84">
        <v>0.49903404000000001</v>
      </c>
      <c r="G765" s="85">
        <v>0.5451506585</v>
      </c>
      <c r="H765" s="101">
        <v>0.90505717416177001</v>
      </c>
      <c r="I765" s="84">
        <v>0.58476514999999996</v>
      </c>
      <c r="J765" s="85">
        <v>1.296472981</v>
      </c>
      <c r="K765" s="101">
        <v>3.2419547743227257</v>
      </c>
      <c r="L765" s="84">
        <v>1.4760000000000001E-2</v>
      </c>
      <c r="M765" s="85">
        <v>2.4586780499999999E-2</v>
      </c>
      <c r="N765" s="101">
        <v>2.0462813733658571E-2</v>
      </c>
      <c r="O765" s="84">
        <v>3.0050003714961158E-2</v>
      </c>
      <c r="P765" s="85">
        <v>3.6299036558595073E-2</v>
      </c>
      <c r="Q765" s="101">
        <v>9.7356098764713891E-2</v>
      </c>
      <c r="R765" s="84">
        <v>2.9073030817291456E-2</v>
      </c>
      <c r="S765" s="85">
        <v>5.3007608831475844E-2</v>
      </c>
      <c r="T765" s="101">
        <v>3.219074214129191E-2</v>
      </c>
      <c r="U765" s="84">
        <v>2.4953741999999999E-3</v>
      </c>
      <c r="V765" s="85">
        <v>2.95314824E-3</v>
      </c>
      <c r="W765" s="101">
        <v>6.3028263521244209E-3</v>
      </c>
      <c r="X765" s="84">
        <v>1.7471500000000001E-4</v>
      </c>
      <c r="Y765" s="85">
        <v>2.0085405999999999E-4</v>
      </c>
      <c r="Z765" s="101">
        <v>5.6516370740977749E-4</v>
      </c>
      <c r="AA765" s="84">
        <v>1.92650961E-2</v>
      </c>
      <c r="AB765" s="85">
        <v>2.1832172149999999E-2</v>
      </c>
      <c r="AC765" s="101">
        <v>4.6803525122655967E-2</v>
      </c>
      <c r="AD765" s="84">
        <v>1.9019252999999999E-3</v>
      </c>
      <c r="AE765" s="85">
        <v>2.03839893E-3</v>
      </c>
      <c r="AF765" s="101">
        <v>5.1338599782806841E-3</v>
      </c>
      <c r="AG765" s="84">
        <v>4.4600928999999996E-3</v>
      </c>
      <c r="AH765" s="85">
        <v>5.7270082050000001E-3</v>
      </c>
      <c r="AI765" s="101">
        <v>9.6623730971357631E-3</v>
      </c>
      <c r="AJ765" s="87">
        <v>0</v>
      </c>
      <c r="AK765" s="88">
        <v>0</v>
      </c>
      <c r="AL765" s="88">
        <v>0</v>
      </c>
    </row>
    <row r="766" spans="1:38" x14ac:dyDescent="0.25">
      <c r="A766" s="71">
        <v>1994</v>
      </c>
      <c r="B766" s="718">
        <v>1</v>
      </c>
      <c r="C766" s="89">
        <v>7.1028230700000003</v>
      </c>
      <c r="D766" s="90">
        <v>8.1582715570000008</v>
      </c>
      <c r="E766" s="102">
        <v>17.777302958926033</v>
      </c>
      <c r="F766" s="89">
        <v>0.54872010000000004</v>
      </c>
      <c r="G766" s="90">
        <v>0.61324762150000001</v>
      </c>
      <c r="H766" s="102">
        <v>0.8239611981401509</v>
      </c>
      <c r="I766" s="89">
        <v>0.62363650000000004</v>
      </c>
      <c r="J766" s="90">
        <v>1.3428507944999999</v>
      </c>
      <c r="K766" s="102">
        <v>2.8828684386484364</v>
      </c>
      <c r="L766" s="89">
        <v>1.4760000000000001E-2</v>
      </c>
      <c r="M766" s="90">
        <v>2.4636785500000001E-2</v>
      </c>
      <c r="N766" s="102">
        <v>2.0417936609928678E-2</v>
      </c>
      <c r="O766" s="89">
        <v>3.0050003714961158E-2</v>
      </c>
      <c r="P766" s="90">
        <v>3.6299036558595073E-2</v>
      </c>
      <c r="Q766" s="102">
        <v>7.9883132879868646E-2</v>
      </c>
      <c r="R766" s="89">
        <v>2.9073030817291456E-2</v>
      </c>
      <c r="S766" s="90">
        <v>5.3007608831475844E-2</v>
      </c>
      <c r="T766" s="102">
        <v>3.9037288042053558E-2</v>
      </c>
      <c r="U766" s="89">
        <v>2.9320865000000002E-3</v>
      </c>
      <c r="V766" s="90">
        <v>3.5144366099999999E-3</v>
      </c>
      <c r="W766" s="102">
        <v>6.825148454034962E-3</v>
      </c>
      <c r="X766" s="89">
        <v>2.0237240000000001E-4</v>
      </c>
      <c r="Y766" s="90">
        <v>2.3737776000000001E-4</v>
      </c>
      <c r="Z766" s="102">
        <v>5.1451302584196786E-4</v>
      </c>
      <c r="AA766" s="89">
        <v>2.22583643E-2</v>
      </c>
      <c r="AB766" s="90">
        <v>2.5657261720000001E-2</v>
      </c>
      <c r="AC766" s="102">
        <v>3.7539136080795822E-2</v>
      </c>
      <c r="AD766" s="89">
        <v>2.2340722000000002E-3</v>
      </c>
      <c r="AE766" s="90">
        <v>2.4379959099999999E-3</v>
      </c>
      <c r="AF766" s="102">
        <v>4.7403059810427854E-3</v>
      </c>
      <c r="AG766" s="89">
        <v>5.2408387000000001E-3</v>
      </c>
      <c r="AH766" s="90">
        <v>6.7944530849999999E-3</v>
      </c>
      <c r="AI766" s="102">
        <v>9.7898511458491422E-3</v>
      </c>
      <c r="AJ766" s="92">
        <v>0</v>
      </c>
      <c r="AK766" s="93">
        <v>0</v>
      </c>
      <c r="AL766" s="93">
        <v>0</v>
      </c>
    </row>
    <row r="767" spans="1:38" x14ac:dyDescent="0.25">
      <c r="A767" s="71">
        <v>1994</v>
      </c>
      <c r="B767" s="718">
        <v>2</v>
      </c>
      <c r="C767" s="89">
        <v>8.5134047699999993</v>
      </c>
      <c r="D767" s="90">
        <v>9.7151651574999995</v>
      </c>
      <c r="E767" s="102">
        <v>17.832710957474895</v>
      </c>
      <c r="F767" s="89">
        <v>0.61313525999999996</v>
      </c>
      <c r="G767" s="90">
        <v>0.70359575600000002</v>
      </c>
      <c r="H767" s="102">
        <v>0.82834424445103194</v>
      </c>
      <c r="I767" s="89">
        <v>0.73545274000000005</v>
      </c>
      <c r="J767" s="90">
        <v>1.4652916555</v>
      </c>
      <c r="K767" s="102">
        <v>2.8852267544384795</v>
      </c>
      <c r="L767" s="89">
        <v>1.4760000000000001E-2</v>
      </c>
      <c r="M767" s="90">
        <v>2.4721793999999998E-2</v>
      </c>
      <c r="N767" s="102">
        <v>2.0444208841935953E-2</v>
      </c>
      <c r="O767" s="89">
        <v>3.0050003714961158E-2</v>
      </c>
      <c r="P767" s="90">
        <v>3.6299036558595073E-2</v>
      </c>
      <c r="Q767" s="102">
        <v>8.1207091551024554E-2</v>
      </c>
      <c r="R767" s="89">
        <v>2.9073030817291456E-2</v>
      </c>
      <c r="S767" s="90">
        <v>5.3007608831475844E-2</v>
      </c>
      <c r="T767" s="102">
        <v>3.9474498137992364E-2</v>
      </c>
      <c r="U767" s="89">
        <v>3.4640068999999998E-3</v>
      </c>
      <c r="V767" s="90">
        <v>4.1976608150000004E-3</v>
      </c>
      <c r="W767" s="102">
        <v>6.852401028736058E-3</v>
      </c>
      <c r="X767" s="89">
        <v>2.3508289999999999E-4</v>
      </c>
      <c r="Y767" s="90">
        <v>2.75688015E-4</v>
      </c>
      <c r="Z767" s="102">
        <v>5.1725052224219081E-4</v>
      </c>
      <c r="AA767" s="89">
        <v>2.5942570599999999E-2</v>
      </c>
      <c r="AB767" s="90">
        <v>3.03329315E-2</v>
      </c>
      <c r="AC767" s="102">
        <v>3.7667135507373925E-2</v>
      </c>
      <c r="AD767" s="89">
        <v>2.6616896999999999E-3</v>
      </c>
      <c r="AE767" s="90">
        <v>2.9654919649999998E-3</v>
      </c>
      <c r="AF767" s="102">
        <v>4.7565722848037957E-3</v>
      </c>
      <c r="AG767" s="89">
        <v>6.1675549000000003E-3</v>
      </c>
      <c r="AH767" s="90">
        <v>8.0440857250000004E-3</v>
      </c>
      <c r="AI767" s="102">
        <v>9.8438638279541996E-3</v>
      </c>
      <c r="AJ767" s="92">
        <v>0</v>
      </c>
      <c r="AK767" s="93">
        <v>0</v>
      </c>
      <c r="AL767" s="93">
        <v>0</v>
      </c>
    </row>
    <row r="768" spans="1:38" x14ac:dyDescent="0.25">
      <c r="A768" s="71">
        <v>1994</v>
      </c>
      <c r="B768" s="718">
        <v>3</v>
      </c>
      <c r="C768" s="89">
        <v>9.9754175699999994</v>
      </c>
      <c r="D768" s="90">
        <v>11.273585819499999</v>
      </c>
      <c r="E768" s="102">
        <v>17.90109712449652</v>
      </c>
      <c r="F768" s="89">
        <v>0.69256030000000002</v>
      </c>
      <c r="G768" s="90">
        <v>0.79431304150000004</v>
      </c>
      <c r="H768" s="102">
        <v>0.8335935670671043</v>
      </c>
      <c r="I768" s="89">
        <v>0.85866074999999997</v>
      </c>
      <c r="J768" s="90">
        <v>1.5865970705000001</v>
      </c>
      <c r="K768" s="102">
        <v>2.8930259957977378</v>
      </c>
      <c r="L768" s="89">
        <v>1.4760000000000001E-2</v>
      </c>
      <c r="M768" s="90">
        <v>2.47267945E-2</v>
      </c>
      <c r="N768" s="102">
        <v>2.0470097206012398E-2</v>
      </c>
      <c r="O768" s="89">
        <v>3.0050003714961158E-2</v>
      </c>
      <c r="P768" s="90">
        <v>3.6299036558595073E-2</v>
      </c>
      <c r="Q768" s="102">
        <v>8.0929386929916705E-2</v>
      </c>
      <c r="R768" s="89">
        <v>2.9073030817291456E-2</v>
      </c>
      <c r="S768" s="90">
        <v>5.3007608831475844E-2</v>
      </c>
      <c r="T768" s="102">
        <v>3.98508655497209E-2</v>
      </c>
      <c r="U768" s="89">
        <v>4.0523835000000003E-3</v>
      </c>
      <c r="V768" s="90">
        <v>4.8166157600000002E-3</v>
      </c>
      <c r="W768" s="102">
        <v>6.8786231532196188E-3</v>
      </c>
      <c r="X768" s="89">
        <v>2.7188069999999997E-4</v>
      </c>
      <c r="Y768" s="90">
        <v>3.1349384999999999E-4</v>
      </c>
      <c r="Z768" s="102">
        <v>5.2052838533073165E-4</v>
      </c>
      <c r="AA768" s="89">
        <v>3.0074857999999999E-2</v>
      </c>
      <c r="AB768" s="90">
        <v>3.4646061440000001E-2</v>
      </c>
      <c r="AC768" s="102">
        <v>3.7780992133450479E-2</v>
      </c>
      <c r="AD768" s="89">
        <v>3.1523348E-3</v>
      </c>
      <c r="AE768" s="90">
        <v>3.4538224200000001E-3</v>
      </c>
      <c r="AF768" s="102">
        <v>4.770974438422366E-3</v>
      </c>
      <c r="AG768" s="89">
        <v>7.1697523000000003E-3</v>
      </c>
      <c r="AH768" s="90">
        <v>9.1649087700000006E-3</v>
      </c>
      <c r="AI768" s="102">
        <v>9.9101431487651544E-3</v>
      </c>
      <c r="AJ768" s="92">
        <v>0</v>
      </c>
      <c r="AK768" s="93">
        <v>0</v>
      </c>
      <c r="AL768" s="93">
        <v>0</v>
      </c>
    </row>
    <row r="769" spans="1:38" x14ac:dyDescent="0.25">
      <c r="A769" s="71">
        <v>1994</v>
      </c>
      <c r="B769" s="718">
        <v>4</v>
      </c>
      <c r="C769" s="89">
        <v>11.327073929999999</v>
      </c>
      <c r="D769" s="90">
        <v>12.637018961000001</v>
      </c>
      <c r="E769" s="102">
        <v>18.800326360490196</v>
      </c>
      <c r="F769" s="89">
        <v>0.76178345000000003</v>
      </c>
      <c r="G769" s="90">
        <v>0.87787207</v>
      </c>
      <c r="H769" s="102">
        <v>0.86594430151552693</v>
      </c>
      <c r="I769" s="89">
        <v>0.97551060999999994</v>
      </c>
      <c r="J769" s="90">
        <v>1.7067666145</v>
      </c>
      <c r="K769" s="102">
        <v>2.9533260464253819</v>
      </c>
      <c r="L769" s="89">
        <v>1.4760000000000001E-2</v>
      </c>
      <c r="M769" s="90">
        <v>2.48368055E-2</v>
      </c>
      <c r="N769" s="102">
        <v>2.8770565015369023E-2</v>
      </c>
      <c r="O769" s="89">
        <v>3.0050003714961158E-2</v>
      </c>
      <c r="P769" s="90">
        <v>3.6299036558595073E-2</v>
      </c>
      <c r="Q769" s="102">
        <v>8.3350924067326457E-2</v>
      </c>
      <c r="R769" s="89">
        <v>2.9073030817291456E-2</v>
      </c>
      <c r="S769" s="90">
        <v>5.3007608831475844E-2</v>
      </c>
      <c r="T769" s="102">
        <v>4.0360737989951927E-2</v>
      </c>
      <c r="U769" s="89">
        <v>4.5960352999999997E-3</v>
      </c>
      <c r="V769" s="90">
        <v>5.3654726450000001E-3</v>
      </c>
      <c r="W769" s="102">
        <v>7.1286578281715375E-3</v>
      </c>
      <c r="X769" s="89">
        <v>3.0712460000000002E-4</v>
      </c>
      <c r="Y769" s="90">
        <v>3.5745269000000003E-4</v>
      </c>
      <c r="Z769" s="102">
        <v>5.4072889229996566E-4</v>
      </c>
      <c r="AA769" s="89">
        <v>3.3848149199999997E-2</v>
      </c>
      <c r="AB769" s="90">
        <v>3.8448537334999998E-2</v>
      </c>
      <c r="AC769" s="102">
        <v>3.9111891639739299E-2</v>
      </c>
      <c r="AD769" s="89">
        <v>3.6187340999999998E-3</v>
      </c>
      <c r="AE769" s="90">
        <v>3.8978395650000001E-3</v>
      </c>
      <c r="AF769" s="102">
        <v>4.9392583596786334E-3</v>
      </c>
      <c r="AG769" s="89">
        <v>8.0823405999999997E-3</v>
      </c>
      <c r="AH769" s="90">
        <v>1.014591938E-2</v>
      </c>
      <c r="AI769" s="102">
        <v>1.029825035880055E-2</v>
      </c>
      <c r="AJ769" s="92">
        <v>0</v>
      </c>
      <c r="AK769" s="93">
        <v>0</v>
      </c>
      <c r="AL769" s="93">
        <v>0</v>
      </c>
    </row>
    <row r="770" spans="1:38" x14ac:dyDescent="0.25">
      <c r="A770" s="71">
        <v>1994</v>
      </c>
      <c r="B770" s="718">
        <v>5</v>
      </c>
      <c r="C770" s="89">
        <v>12.54422967</v>
      </c>
      <c r="D770" s="90">
        <v>13.8683264945</v>
      </c>
      <c r="E770" s="102">
        <v>25.027161024042755</v>
      </c>
      <c r="F770" s="89">
        <v>0.85127067000000001</v>
      </c>
      <c r="G770" s="90">
        <v>0.98732115899999995</v>
      </c>
      <c r="H770" s="102">
        <v>1.2535379382391403</v>
      </c>
      <c r="I770" s="89">
        <v>1.0856492200000001</v>
      </c>
      <c r="J770" s="90">
        <v>1.8249498260000001</v>
      </c>
      <c r="K770" s="102">
        <v>3.455640049902001</v>
      </c>
      <c r="L770" s="89">
        <v>1.4760000000000001E-2</v>
      </c>
      <c r="M770" s="90">
        <v>2.4935290999999998E-2</v>
      </c>
      <c r="N770" s="102">
        <v>3.1617159268792619E-2</v>
      </c>
      <c r="O770" s="89">
        <v>3.0050003714961158E-2</v>
      </c>
      <c r="P770" s="90">
        <v>3.6299036558595073E-2</v>
      </c>
      <c r="Q770" s="102">
        <v>0.10443564321455631</v>
      </c>
      <c r="R770" s="89">
        <v>2.9073030817291456E-2</v>
      </c>
      <c r="S770" s="90">
        <v>5.3007608831475844E-2</v>
      </c>
      <c r="T770" s="102">
        <v>6.8071878230639538E-2</v>
      </c>
      <c r="U770" s="89">
        <v>5.0907757999999999E-3</v>
      </c>
      <c r="V770" s="90">
        <v>5.9943262500000002E-3</v>
      </c>
      <c r="W770" s="102">
        <v>1.0338309800055007E-2</v>
      </c>
      <c r="X770" s="89">
        <v>3.3874339999999999E-4</v>
      </c>
      <c r="Y770" s="90">
        <v>3.9975637499999999E-4</v>
      </c>
      <c r="Z770" s="102">
        <v>7.8275777446100284E-4</v>
      </c>
      <c r="AA770" s="89">
        <v>3.7571167699999998E-2</v>
      </c>
      <c r="AB770" s="90">
        <v>4.3037282864999998E-2</v>
      </c>
      <c r="AC770" s="102">
        <v>5.6152811763849016E-2</v>
      </c>
      <c r="AD770" s="89">
        <v>4.0564162999999999E-3</v>
      </c>
      <c r="AE770" s="90">
        <v>4.4151054599999998E-3</v>
      </c>
      <c r="AF770" s="102">
        <v>7.1006430025774446E-3</v>
      </c>
      <c r="AG770" s="89">
        <v>8.8995185000000001E-3</v>
      </c>
      <c r="AH770" s="90">
        <v>1.1258899745E-2</v>
      </c>
      <c r="AI770" s="102">
        <v>1.4887964192963824E-2</v>
      </c>
      <c r="AJ770" s="92">
        <v>0</v>
      </c>
      <c r="AK770" s="93">
        <v>0</v>
      </c>
      <c r="AL770" s="93">
        <v>0</v>
      </c>
    </row>
    <row r="771" spans="1:38" x14ac:dyDescent="0.25">
      <c r="A771" s="71">
        <v>1994</v>
      </c>
      <c r="B771" s="718">
        <v>6</v>
      </c>
      <c r="C771" s="89">
        <v>13.282829680000001</v>
      </c>
      <c r="D771" s="90">
        <v>14.73438548</v>
      </c>
      <c r="E771" s="102">
        <v>45.799792074002916</v>
      </c>
      <c r="F771" s="89">
        <v>0.93902131</v>
      </c>
      <c r="G771" s="90">
        <v>1.0927081750000001</v>
      </c>
      <c r="H771" s="102">
        <v>2.722839188826875</v>
      </c>
      <c r="I771" s="89">
        <v>1.1798948499999999</v>
      </c>
      <c r="J771" s="90">
        <v>1.9283595330000001</v>
      </c>
      <c r="K771" s="102">
        <v>4.5118758865650683</v>
      </c>
      <c r="L771" s="89">
        <v>1.4458E-2</v>
      </c>
      <c r="M771" s="90">
        <v>2.4237900999999999E-2</v>
      </c>
      <c r="N771" s="102">
        <v>3.4779021396870891E-2</v>
      </c>
      <c r="O771" s="89">
        <v>3.0050003714961158E-2</v>
      </c>
      <c r="P771" s="90">
        <v>3.6299036558595073E-2</v>
      </c>
      <c r="Q771" s="102">
        <v>0.10668423468816836</v>
      </c>
      <c r="R771" s="89">
        <v>2.9073030817291456E-2</v>
      </c>
      <c r="S771" s="90">
        <v>5.3007608831475844E-2</v>
      </c>
      <c r="T771" s="102">
        <v>6.9771715293038217E-2</v>
      </c>
      <c r="U771" s="89">
        <v>5.3836125E-3</v>
      </c>
      <c r="V771" s="90">
        <v>6.4495904999999996E-3</v>
      </c>
      <c r="W771" s="102">
        <v>2.2577665162664049E-2</v>
      </c>
      <c r="X771" s="89">
        <v>3.5690549999999998E-4</v>
      </c>
      <c r="Y771" s="90">
        <v>4.3324683999999998E-4</v>
      </c>
      <c r="Z771" s="102">
        <v>1.7002663815724667E-3</v>
      </c>
      <c r="AA771" s="89">
        <v>4.01375078E-2</v>
      </c>
      <c r="AB771" s="90">
        <v>4.6640418900000001E-2</v>
      </c>
      <c r="AC771" s="102">
        <v>0.12020903383479861</v>
      </c>
      <c r="AD771" s="89">
        <v>4.3395140999999996E-3</v>
      </c>
      <c r="AE771" s="90">
        <v>4.8050235550000002E-3</v>
      </c>
      <c r="AF771" s="102">
        <v>1.5648917841798223E-2</v>
      </c>
      <c r="AG771" s="89">
        <v>9.3542885999999999E-3</v>
      </c>
      <c r="AH771" s="90">
        <v>1.2045302685E-2</v>
      </c>
      <c r="AI771" s="102">
        <v>3.2930918555277591E-2</v>
      </c>
      <c r="AJ771" s="92">
        <v>0</v>
      </c>
      <c r="AK771" s="93">
        <v>0</v>
      </c>
      <c r="AL771" s="93">
        <v>0</v>
      </c>
    </row>
    <row r="772" spans="1:38" x14ac:dyDescent="0.25">
      <c r="A772" s="71">
        <v>1994</v>
      </c>
      <c r="B772" s="718">
        <v>7</v>
      </c>
      <c r="C772" s="89">
        <v>14.26856648</v>
      </c>
      <c r="D772" s="90">
        <v>15.790998638</v>
      </c>
      <c r="E772" s="102">
        <v>46.480008576191096</v>
      </c>
      <c r="F772" s="89">
        <v>1.06106637</v>
      </c>
      <c r="G772" s="90">
        <v>1.2275769114999999</v>
      </c>
      <c r="H772" s="102">
        <v>2.7754825887952519</v>
      </c>
      <c r="I772" s="89">
        <v>1.2794506999999999</v>
      </c>
      <c r="J772" s="90">
        <v>2.0329730229999998</v>
      </c>
      <c r="K772" s="102">
        <v>4.5684311067597108</v>
      </c>
      <c r="L772" s="89">
        <v>1.4458E-2</v>
      </c>
      <c r="M772" s="90">
        <v>2.4283481999999999E-2</v>
      </c>
      <c r="N772" s="102">
        <v>3.5083019491850838E-2</v>
      </c>
      <c r="O772" s="89">
        <v>3.0050003714961158E-2</v>
      </c>
      <c r="P772" s="90">
        <v>3.6299036558595073E-2</v>
      </c>
      <c r="Q772" s="102">
        <v>0.1086233087979801</v>
      </c>
      <c r="R772" s="89">
        <v>2.9073030817291456E-2</v>
      </c>
      <c r="S772" s="90">
        <v>5.3007608831475844E-2</v>
      </c>
      <c r="T772" s="102">
        <v>7.2412514791868055E-2</v>
      </c>
      <c r="U772" s="89">
        <v>5.7949548999999996E-3</v>
      </c>
      <c r="V772" s="90">
        <v>6.9743979550000003E-3</v>
      </c>
      <c r="W772" s="102">
        <v>2.2964659608051569E-2</v>
      </c>
      <c r="X772" s="89">
        <v>3.8373880000000001E-4</v>
      </c>
      <c r="Y772" s="90">
        <v>4.7184353499999998E-4</v>
      </c>
      <c r="Z772" s="102">
        <v>1.7331358797773933E-3</v>
      </c>
      <c r="AA772" s="89">
        <v>4.3734981700000002E-2</v>
      </c>
      <c r="AB772" s="90">
        <v>5.0949947629999999E-2</v>
      </c>
      <c r="AC772" s="102">
        <v>0.12217409930314702</v>
      </c>
      <c r="AD772" s="89">
        <v>4.7249735999999997E-3</v>
      </c>
      <c r="AE772" s="90">
        <v>5.2556273300000001E-3</v>
      </c>
      <c r="AF772" s="102">
        <v>1.5901797476695657E-2</v>
      </c>
      <c r="AG772" s="89">
        <v>1.0010497700000001E-2</v>
      </c>
      <c r="AH772" s="90">
        <v>1.2951326714999999E-2</v>
      </c>
      <c r="AI772" s="102">
        <v>3.3572205644168282E-2</v>
      </c>
      <c r="AJ772" s="92">
        <v>0</v>
      </c>
      <c r="AK772" s="93">
        <v>0</v>
      </c>
      <c r="AL772" s="93">
        <v>0</v>
      </c>
    </row>
    <row r="773" spans="1:38" x14ac:dyDescent="0.25">
      <c r="A773" s="71">
        <v>1994</v>
      </c>
      <c r="B773" s="718">
        <v>8</v>
      </c>
      <c r="C773" s="89">
        <v>14.899084849999999</v>
      </c>
      <c r="D773" s="90">
        <v>16.585081980999998</v>
      </c>
      <c r="E773" s="102">
        <v>49.182428903563832</v>
      </c>
      <c r="F773" s="89">
        <v>1.1998664299999999</v>
      </c>
      <c r="G773" s="90">
        <v>1.3794024005000001</v>
      </c>
      <c r="H773" s="102">
        <v>2.7851643508159154</v>
      </c>
      <c r="I773" s="89">
        <v>1.3659598100000001</v>
      </c>
      <c r="J773" s="90">
        <v>2.1297394844999999</v>
      </c>
      <c r="K773" s="102">
        <v>4.7399025174480158</v>
      </c>
      <c r="L773" s="89">
        <v>1.4244929999999999E-2</v>
      </c>
      <c r="M773" s="90">
        <v>2.3956430000000001E-2</v>
      </c>
      <c r="N773" s="102">
        <v>3.8591750475314289E-2</v>
      </c>
      <c r="O773" s="89">
        <v>3.0050003714961158E-2</v>
      </c>
      <c r="P773" s="90">
        <v>3.6299036558595073E-2</v>
      </c>
      <c r="Q773" s="102">
        <v>0.11062319139878841</v>
      </c>
      <c r="R773" s="89">
        <v>2.9073030817291456E-2</v>
      </c>
      <c r="S773" s="90">
        <v>5.3007608831475844E-2</v>
      </c>
      <c r="T773" s="102">
        <v>7.301387764012443E-2</v>
      </c>
      <c r="U773" s="89">
        <v>6.0860812999999998E-3</v>
      </c>
      <c r="V773" s="90">
        <v>7.4114283250000003E-3</v>
      </c>
      <c r="W773" s="102">
        <v>2.2990269191726247E-2</v>
      </c>
      <c r="X773" s="89">
        <v>4.0151729999999999E-4</v>
      </c>
      <c r="Y773" s="90">
        <v>5.0411441000000005E-4</v>
      </c>
      <c r="Z773" s="102">
        <v>1.7391809419854832E-3</v>
      </c>
      <c r="AA773" s="89">
        <v>4.68332157E-2</v>
      </c>
      <c r="AB773" s="90">
        <v>5.4973296045000002E-2</v>
      </c>
      <c r="AC773" s="102">
        <v>0.12226919128963595</v>
      </c>
      <c r="AD773" s="89">
        <v>5.0146558000000001E-3</v>
      </c>
      <c r="AE773" s="90">
        <v>5.6424165749999998E-3</v>
      </c>
      <c r="AF773" s="102">
        <v>1.5910319882115373E-2</v>
      </c>
      <c r="AG773" s="89">
        <v>1.04503372E-2</v>
      </c>
      <c r="AH773" s="90">
        <v>1.369034058E-2</v>
      </c>
      <c r="AI773" s="102">
        <v>3.3695859760956182E-2</v>
      </c>
      <c r="AJ773" s="92">
        <v>0</v>
      </c>
      <c r="AK773" s="93">
        <v>0</v>
      </c>
      <c r="AL773" s="93">
        <v>0</v>
      </c>
    </row>
    <row r="774" spans="1:38" x14ac:dyDescent="0.25">
      <c r="A774" s="71">
        <v>1994</v>
      </c>
      <c r="B774" s="718">
        <v>9</v>
      </c>
      <c r="C774" s="89">
        <v>15.497776910000001</v>
      </c>
      <c r="D774" s="90">
        <v>17.330374581499999</v>
      </c>
      <c r="E774" s="102">
        <v>49.764699925946331</v>
      </c>
      <c r="F774" s="89">
        <v>1.3704752099999999</v>
      </c>
      <c r="G774" s="90">
        <v>1.5613833779999999</v>
      </c>
      <c r="H774" s="102">
        <v>2.8226667104754344</v>
      </c>
      <c r="I774" s="89">
        <v>1.4540589799999999</v>
      </c>
      <c r="J774" s="90">
        <v>2.2201522690000002</v>
      </c>
      <c r="K774" s="102">
        <v>4.7861328669384502</v>
      </c>
      <c r="L774" s="89">
        <v>1.4021779999999999E-2</v>
      </c>
      <c r="M774" s="90">
        <v>2.3558180500000001E-2</v>
      </c>
      <c r="N774" s="102">
        <v>3.8822528261340555E-2</v>
      </c>
      <c r="O774" s="89">
        <v>3.0050003714961158E-2</v>
      </c>
      <c r="P774" s="90">
        <v>3.6299036558595073E-2</v>
      </c>
      <c r="Q774" s="102">
        <v>0.11204530820731996</v>
      </c>
      <c r="R774" s="89">
        <v>2.9073030817291456E-2</v>
      </c>
      <c r="S774" s="90">
        <v>5.3007608831475844E-2</v>
      </c>
      <c r="T774" s="102">
        <v>7.4777083296474992E-2</v>
      </c>
      <c r="U774" s="89">
        <v>6.3610587999999996E-3</v>
      </c>
      <c r="V774" s="90">
        <v>7.8337629299999999E-3</v>
      </c>
      <c r="W774" s="102">
        <v>2.314798804020634E-2</v>
      </c>
      <c r="X774" s="89">
        <v>4.2103140000000002E-4</v>
      </c>
      <c r="Y774" s="90">
        <v>5.3477684000000005E-4</v>
      </c>
      <c r="Z774" s="102">
        <v>1.7626144836841826E-3</v>
      </c>
      <c r="AA774" s="89">
        <v>5.0196924699999999E-2</v>
      </c>
      <c r="AB774" s="90">
        <v>5.9268705849999999E-2</v>
      </c>
      <c r="AC774" s="102">
        <v>0.12359821614066659</v>
      </c>
      <c r="AD774" s="89">
        <v>5.2955711000000003E-3</v>
      </c>
      <c r="AE774" s="90">
        <v>6.0237663300000003E-3</v>
      </c>
      <c r="AF774" s="102">
        <v>1.6102479306675698E-2</v>
      </c>
      <c r="AG774" s="89">
        <v>1.08597915E-2</v>
      </c>
      <c r="AH774" s="90">
        <v>1.439843258E-2</v>
      </c>
      <c r="AI774" s="102">
        <v>3.4136393106184867E-2</v>
      </c>
      <c r="AJ774" s="92">
        <v>0</v>
      </c>
      <c r="AK774" s="93">
        <v>0</v>
      </c>
      <c r="AL774" s="93">
        <v>0</v>
      </c>
    </row>
    <row r="775" spans="1:38" x14ac:dyDescent="0.25">
      <c r="A775" s="71">
        <v>1994</v>
      </c>
      <c r="B775" s="718">
        <v>10</v>
      </c>
      <c r="C775" s="89">
        <v>14.390604059999999</v>
      </c>
      <c r="D775" s="90">
        <v>16.624218734500001</v>
      </c>
      <c r="E775" s="102">
        <v>47.760613487729223</v>
      </c>
      <c r="F775" s="89">
        <v>1.5242895400000001</v>
      </c>
      <c r="G775" s="90">
        <v>1.7204399500000001</v>
      </c>
      <c r="H775" s="102">
        <v>2.5943330748831355</v>
      </c>
      <c r="I775" s="89">
        <v>1.48246674</v>
      </c>
      <c r="J775" s="90">
        <v>2.2649361030000001</v>
      </c>
      <c r="K775" s="102">
        <v>4.4794868628078923</v>
      </c>
      <c r="L775" s="89">
        <v>1.2578550000000001E-2</v>
      </c>
      <c r="M775" s="90">
        <v>2.0849774500000001E-2</v>
      </c>
      <c r="N775" s="102">
        <v>4.547030942751179E-2</v>
      </c>
      <c r="O775" s="89">
        <v>3.0050003714961158E-2</v>
      </c>
      <c r="P775" s="90">
        <v>3.6299036558595073E-2</v>
      </c>
      <c r="Q775" s="102">
        <v>7.8259373314455219E-2</v>
      </c>
      <c r="R775" s="89">
        <v>2.9073030817291456E-2</v>
      </c>
      <c r="S775" s="90">
        <v>5.3007608831475844E-2</v>
      </c>
      <c r="T775" s="102">
        <v>7.6611869606256738E-2</v>
      </c>
      <c r="U775" s="89">
        <v>6.1165354000000003E-3</v>
      </c>
      <c r="V775" s="90">
        <v>7.7551702649999998E-3</v>
      </c>
      <c r="W775" s="102">
        <v>2.1374282463592232E-2</v>
      </c>
      <c r="X775" s="89">
        <v>4.0881959999999998E-4</v>
      </c>
      <c r="Y775" s="90">
        <v>5.2830071499999996E-4</v>
      </c>
      <c r="Z775" s="102">
        <v>1.6200350031463501E-3</v>
      </c>
      <c r="AA775" s="89">
        <v>5.0518032400000003E-2</v>
      </c>
      <c r="AB775" s="90">
        <v>6.0637905965000002E-2</v>
      </c>
      <c r="AC775" s="102">
        <v>0.11326140832883853</v>
      </c>
      <c r="AD775" s="89">
        <v>5.1432524999999998E-3</v>
      </c>
      <c r="AE775" s="90">
        <v>6.0097273599999997E-3</v>
      </c>
      <c r="AF775" s="102">
        <v>1.5503188432668104E-2</v>
      </c>
      <c r="AG775" s="89">
        <v>1.03865759E-2</v>
      </c>
      <c r="AH775" s="90">
        <v>1.4199356600000001E-2</v>
      </c>
      <c r="AI775" s="102">
        <v>3.2464218581445527E-2</v>
      </c>
      <c r="AJ775" s="92">
        <v>0</v>
      </c>
      <c r="AK775" s="93">
        <v>0</v>
      </c>
      <c r="AL775" s="93">
        <v>0</v>
      </c>
    </row>
    <row r="776" spans="1:38" x14ac:dyDescent="0.25">
      <c r="A776" s="71">
        <v>1994</v>
      </c>
      <c r="B776" s="718">
        <v>11</v>
      </c>
      <c r="C776" s="89">
        <v>14.5575916</v>
      </c>
      <c r="D776" s="90">
        <v>16.940798961999999</v>
      </c>
      <c r="E776" s="102">
        <v>46.680000492384131</v>
      </c>
      <c r="F776" s="89">
        <v>1.7594031699999999</v>
      </c>
      <c r="G776" s="90">
        <v>1.9600502275</v>
      </c>
      <c r="H776" s="102">
        <v>2.4179539418822582</v>
      </c>
      <c r="I776" s="89">
        <v>1.5529531700000001</v>
      </c>
      <c r="J776" s="90">
        <v>2.3368456590000002</v>
      </c>
      <c r="K776" s="102">
        <v>4.2064759456458409</v>
      </c>
      <c r="L776" s="89">
        <v>1.225539E-2</v>
      </c>
      <c r="M776" s="90">
        <v>2.0289529000000001E-2</v>
      </c>
      <c r="N776" s="102">
        <v>4.5118456471968507E-2</v>
      </c>
      <c r="O776" s="89">
        <v>3.0050003714961158E-2</v>
      </c>
      <c r="P776" s="90">
        <v>3.6299036558595073E-2</v>
      </c>
      <c r="Q776" s="102">
        <v>7.3995748452304042E-2</v>
      </c>
      <c r="R776" s="89">
        <v>2.9073030817291456E-2</v>
      </c>
      <c r="S776" s="90">
        <v>5.3007608831475844E-2</v>
      </c>
      <c r="T776" s="102">
        <v>7.8967653518116271E-2</v>
      </c>
      <c r="U776" s="89">
        <v>6.4035456999999999E-3</v>
      </c>
      <c r="V776" s="90">
        <v>8.1795849650000002E-3</v>
      </c>
      <c r="W776" s="102">
        <v>1.9997429817899925E-2</v>
      </c>
      <c r="X776" s="89">
        <v>4.3185979999999999E-4</v>
      </c>
      <c r="Y776" s="90">
        <v>5.5657052500000001E-4</v>
      </c>
      <c r="Z776" s="102">
        <v>1.5098744294183113E-3</v>
      </c>
      <c r="AA776" s="89">
        <v>5.4749181899999999E-2</v>
      </c>
      <c r="AB776" s="90">
        <v>6.5778907834999997E-2</v>
      </c>
      <c r="AC776" s="102">
        <v>0.10551625214865706</v>
      </c>
      <c r="AD776" s="89">
        <v>5.4369841000000002E-3</v>
      </c>
      <c r="AE776" s="90">
        <v>6.4028558399999999E-3</v>
      </c>
      <c r="AF776" s="102">
        <v>1.5164379857953488E-2</v>
      </c>
      <c r="AG776" s="89">
        <v>1.08139738E-2</v>
      </c>
      <c r="AH776" s="90">
        <v>1.4894109060000001E-2</v>
      </c>
      <c r="AI776" s="102">
        <v>3.1169295682359197E-2</v>
      </c>
      <c r="AJ776" s="92">
        <v>0</v>
      </c>
      <c r="AK776" s="93">
        <v>0</v>
      </c>
      <c r="AL776" s="93">
        <v>0</v>
      </c>
    </row>
    <row r="777" spans="1:38" x14ac:dyDescent="0.25">
      <c r="A777" s="71">
        <v>1994</v>
      </c>
      <c r="B777" s="718">
        <v>12</v>
      </c>
      <c r="C777" s="89">
        <v>13.78959178</v>
      </c>
      <c r="D777" s="90">
        <v>16.179060381999999</v>
      </c>
      <c r="E777" s="102">
        <v>46.973786103610024</v>
      </c>
      <c r="F777" s="89">
        <v>2.0051215400000002</v>
      </c>
      <c r="G777" s="90">
        <v>2.1908440895000001</v>
      </c>
      <c r="H777" s="102">
        <v>2.4150511938694912</v>
      </c>
      <c r="I777" s="89">
        <v>1.59610512</v>
      </c>
      <c r="J777" s="90">
        <v>2.3765701125000001</v>
      </c>
      <c r="K777" s="102">
        <v>4.2173583899284495</v>
      </c>
      <c r="L777" s="89">
        <v>1.1640309999999999E-2</v>
      </c>
      <c r="M777" s="90">
        <v>1.9110179000000001E-2</v>
      </c>
      <c r="N777" s="102">
        <v>4.5417220160631218E-2</v>
      </c>
      <c r="O777" s="89">
        <v>3.0050003714961158E-2</v>
      </c>
      <c r="P777" s="90">
        <v>3.6299036558595073E-2</v>
      </c>
      <c r="Q777" s="102">
        <v>7.4027598363085742E-2</v>
      </c>
      <c r="R777" s="89">
        <v>2.9073030817291456E-2</v>
      </c>
      <c r="S777" s="90">
        <v>5.3007608831475844E-2</v>
      </c>
      <c r="T777" s="102">
        <v>8.1721724577052221E-2</v>
      </c>
      <c r="U777" s="89">
        <v>6.4060059999999997E-3</v>
      </c>
      <c r="V777" s="90">
        <v>8.0081773000000005E-3</v>
      </c>
      <c r="W777" s="102">
        <v>2.1147910509373567E-2</v>
      </c>
      <c r="X777" s="89">
        <v>4.318298E-4</v>
      </c>
      <c r="Y777" s="90">
        <v>5.43884085E-4</v>
      </c>
      <c r="Z777" s="102">
        <v>1.5080793450660938E-3</v>
      </c>
      <c r="AA777" s="89">
        <v>5.7435997500000002E-2</v>
      </c>
      <c r="AB777" s="90">
        <v>6.7336623284999994E-2</v>
      </c>
      <c r="AC777" s="102">
        <v>0.10357889476749525</v>
      </c>
      <c r="AD777" s="89">
        <v>5.4893529000000002E-3</v>
      </c>
      <c r="AE777" s="90">
        <v>6.31692808E-3</v>
      </c>
      <c r="AF777" s="102">
        <v>1.4968795954110894E-2</v>
      </c>
      <c r="AG777" s="89">
        <v>1.07613438E-2</v>
      </c>
      <c r="AH777" s="90">
        <v>1.4521680174999999E-2</v>
      </c>
      <c r="AI777" s="102">
        <v>3.1373885765027525E-2</v>
      </c>
      <c r="AJ777" s="92">
        <v>0</v>
      </c>
      <c r="AK777" s="93">
        <v>0</v>
      </c>
      <c r="AL777" s="93">
        <v>0</v>
      </c>
    </row>
    <row r="778" spans="1:38" x14ac:dyDescent="0.25">
      <c r="A778" s="71">
        <v>1994</v>
      </c>
      <c r="B778" s="718">
        <v>13</v>
      </c>
      <c r="C778" s="89">
        <v>14.1667147</v>
      </c>
      <c r="D778" s="90">
        <v>16.565073867500001</v>
      </c>
      <c r="E778" s="102">
        <v>47.536329021147601</v>
      </c>
      <c r="F778" s="89">
        <v>2.2943340700000001</v>
      </c>
      <c r="G778" s="90">
        <v>2.4974947850000002</v>
      </c>
      <c r="H778" s="102">
        <v>2.4192510365057198</v>
      </c>
      <c r="I778" s="89">
        <v>1.67681788</v>
      </c>
      <c r="J778" s="90">
        <v>2.4530075710000001</v>
      </c>
      <c r="K778" s="102">
        <v>4.1103116858104451</v>
      </c>
      <c r="L778" s="89">
        <v>1.1640309999999999E-2</v>
      </c>
      <c r="M778" s="90">
        <v>1.9110179000000001E-2</v>
      </c>
      <c r="N778" s="102">
        <v>4.5493156680679089E-2</v>
      </c>
      <c r="O778" s="89">
        <v>3.0050003714961158E-2</v>
      </c>
      <c r="P778" s="90">
        <v>3.6299036558595073E-2</v>
      </c>
      <c r="Q778" s="102">
        <v>7.4798443936782297E-2</v>
      </c>
      <c r="R778" s="89">
        <v>2.9073030817291456E-2</v>
      </c>
      <c r="S778" s="90">
        <v>5.3007608831475844E-2</v>
      </c>
      <c r="T778" s="102">
        <v>8.4324053397472204E-2</v>
      </c>
      <c r="U778" s="89">
        <v>9.8734232000000002E-3</v>
      </c>
      <c r="V778" s="90">
        <v>1.220393698E-2</v>
      </c>
      <c r="W778" s="102">
        <v>2.0307964678969476E-2</v>
      </c>
      <c r="X778" s="89">
        <v>4.589296E-4</v>
      </c>
      <c r="Y778" s="90">
        <v>5.7482257000000001E-4</v>
      </c>
      <c r="Z778" s="102">
        <v>1.5106846896246616E-3</v>
      </c>
      <c r="AA778" s="89">
        <v>6.2323883599999998E-2</v>
      </c>
      <c r="AB778" s="90">
        <v>7.2767805899999996E-2</v>
      </c>
      <c r="AC778" s="102">
        <v>0.10387271289161536</v>
      </c>
      <c r="AD778" s="89">
        <v>5.8487158999999999E-3</v>
      </c>
      <c r="AE778" s="90">
        <v>6.7303663149999998E-3</v>
      </c>
      <c r="AF778" s="102">
        <v>1.4652672093441678E-2</v>
      </c>
      <c r="AG778" s="89">
        <v>1.06939128E-2</v>
      </c>
      <c r="AH778" s="90">
        <v>1.4024879245E-2</v>
      </c>
      <c r="AI778" s="102">
        <v>3.1489505179997206E-2</v>
      </c>
      <c r="AJ778" s="92">
        <v>0</v>
      </c>
      <c r="AK778" s="93">
        <v>0</v>
      </c>
      <c r="AL778" s="93">
        <v>0</v>
      </c>
    </row>
    <row r="779" spans="1:38" x14ac:dyDescent="0.25">
      <c r="A779" s="71">
        <v>1994</v>
      </c>
      <c r="B779" s="718">
        <v>14</v>
      </c>
      <c r="C779" s="89">
        <v>14.60827005</v>
      </c>
      <c r="D779" s="90">
        <v>17.155953194999999</v>
      </c>
      <c r="E779" s="102">
        <v>47.168853457044825</v>
      </c>
      <c r="F779" s="89">
        <v>2.6051109600000002</v>
      </c>
      <c r="G779" s="90">
        <v>2.8304803664999998</v>
      </c>
      <c r="H779" s="102">
        <v>2.5074348311950656</v>
      </c>
      <c r="I779" s="89">
        <v>1.7539355700000001</v>
      </c>
      <c r="J779" s="90">
        <v>2.5251424094999999</v>
      </c>
      <c r="K779" s="102">
        <v>4.250230891123862</v>
      </c>
      <c r="L779" s="89">
        <v>1.162726E-2</v>
      </c>
      <c r="M779" s="90">
        <v>1.9084085000000001E-2</v>
      </c>
      <c r="N779" s="102">
        <v>4.6067757669099645E-2</v>
      </c>
      <c r="O779" s="89">
        <v>3.0050003714961158E-2</v>
      </c>
      <c r="P779" s="90">
        <v>3.6299036558595073E-2</v>
      </c>
      <c r="Q779" s="102">
        <v>7.6823120867628006E-2</v>
      </c>
      <c r="R779" s="89">
        <v>2.9073030817291456E-2</v>
      </c>
      <c r="S779" s="90">
        <v>5.3007608831475844E-2</v>
      </c>
      <c r="T779" s="102">
        <v>8.8161045208060243E-2</v>
      </c>
      <c r="U779" s="89">
        <v>1.0398703299999999E-2</v>
      </c>
      <c r="V779" s="90">
        <v>1.2781564969999999E-2</v>
      </c>
      <c r="W779" s="102">
        <v>2.6509549853508972E-2</v>
      </c>
      <c r="X779" s="89">
        <v>4.835827E-4</v>
      </c>
      <c r="Y779" s="90">
        <v>6.0220523500000001E-4</v>
      </c>
      <c r="Z779" s="102">
        <v>1.5657693106684147E-3</v>
      </c>
      <c r="AA779" s="89">
        <v>6.76724769E-2</v>
      </c>
      <c r="AB779" s="90">
        <v>7.8543771075000005E-2</v>
      </c>
      <c r="AC779" s="102">
        <v>0.10005574225101897</v>
      </c>
      <c r="AD779" s="89">
        <v>6.2086963000000002E-3</v>
      </c>
      <c r="AE779" s="90">
        <v>7.10322292E-3</v>
      </c>
      <c r="AF779" s="102">
        <v>1.4787124012349658E-2</v>
      </c>
      <c r="AG779" s="89">
        <v>1.12038208E-2</v>
      </c>
      <c r="AH779" s="90">
        <v>1.4624918075E-2</v>
      </c>
      <c r="AI779" s="102">
        <v>3.3302266402338125E-2</v>
      </c>
      <c r="AJ779" s="92">
        <v>0</v>
      </c>
      <c r="AK779" s="93">
        <v>0</v>
      </c>
      <c r="AL779" s="93">
        <v>0</v>
      </c>
    </row>
    <row r="780" spans="1:38" x14ac:dyDescent="0.25">
      <c r="A780" s="71">
        <v>1994</v>
      </c>
      <c r="B780" s="718">
        <v>15</v>
      </c>
      <c r="C780" s="89">
        <v>15.18656732</v>
      </c>
      <c r="D780" s="90">
        <v>17.933380651</v>
      </c>
      <c r="E780" s="102">
        <v>46.801312535723085</v>
      </c>
      <c r="F780" s="89">
        <v>2.9249501599999999</v>
      </c>
      <c r="G780" s="90">
        <v>3.1849237724999999</v>
      </c>
      <c r="H780" s="102">
        <v>2.5370373202375744</v>
      </c>
      <c r="I780" s="89">
        <v>1.8325460600000001</v>
      </c>
      <c r="J780" s="90">
        <v>2.5997542464999999</v>
      </c>
      <c r="K780" s="102">
        <v>4.2991410311381113</v>
      </c>
      <c r="L780" s="89">
        <v>1.162726E-2</v>
      </c>
      <c r="M780" s="90">
        <v>1.9084085000000001E-2</v>
      </c>
      <c r="N780" s="102">
        <v>5.9266886031147679E-2</v>
      </c>
      <c r="O780" s="89">
        <v>3.0050003714961158E-2</v>
      </c>
      <c r="P780" s="90">
        <v>3.6299036558595073E-2</v>
      </c>
      <c r="Q780" s="102">
        <v>7.636635577619709E-2</v>
      </c>
      <c r="R780" s="89">
        <v>2.9073030817291456E-2</v>
      </c>
      <c r="S780" s="90">
        <v>5.3007608831475844E-2</v>
      </c>
      <c r="T780" s="102">
        <v>8.9903397110802266E-2</v>
      </c>
      <c r="U780" s="89">
        <v>1.1002143400000001E-2</v>
      </c>
      <c r="V780" s="90">
        <v>1.3506285065E-2</v>
      </c>
      <c r="W780" s="102">
        <v>2.9098977865541626E-2</v>
      </c>
      <c r="X780" s="89">
        <v>5.1118470000000005E-4</v>
      </c>
      <c r="Y780" s="90">
        <v>6.3614311500000001E-4</v>
      </c>
      <c r="Z780" s="102">
        <v>1.5842556119903424E-3</v>
      </c>
      <c r="AA780" s="89">
        <v>7.3385603899999999E-2</v>
      </c>
      <c r="AB780" s="90">
        <v>8.5123271335E-2</v>
      </c>
      <c r="AC780" s="102">
        <v>9.6216035773750236E-2</v>
      </c>
      <c r="AD780" s="89">
        <v>6.6175136000000004E-3</v>
      </c>
      <c r="AE780" s="90">
        <v>7.562797445E-3</v>
      </c>
      <c r="AF780" s="102">
        <v>1.4781711955742552E-2</v>
      </c>
      <c r="AG780" s="89">
        <v>1.17934211E-2</v>
      </c>
      <c r="AH780" s="90">
        <v>1.5388704245000001E-2</v>
      </c>
      <c r="AI780" s="102">
        <v>3.4224486686636559E-2</v>
      </c>
      <c r="AJ780" s="92">
        <v>0</v>
      </c>
      <c r="AK780" s="93">
        <v>0</v>
      </c>
      <c r="AL780" s="93">
        <v>0</v>
      </c>
    </row>
    <row r="781" spans="1:38" x14ac:dyDescent="0.25">
      <c r="A781" s="71">
        <v>1994</v>
      </c>
      <c r="B781" s="718">
        <v>16</v>
      </c>
      <c r="C781" s="89">
        <v>15.74707295</v>
      </c>
      <c r="D781" s="90">
        <v>18.736153235</v>
      </c>
      <c r="E781" s="102">
        <v>46.840839992444415</v>
      </c>
      <c r="F781" s="89">
        <v>3.2385659499999999</v>
      </c>
      <c r="G781" s="90">
        <v>3.5452470085000001</v>
      </c>
      <c r="H781" s="102">
        <v>2.5752172885372375</v>
      </c>
      <c r="I781" s="89">
        <v>1.9097212699999999</v>
      </c>
      <c r="J781" s="90">
        <v>2.6740329850000002</v>
      </c>
      <c r="K781" s="102">
        <v>4.3632978479429738</v>
      </c>
      <c r="L781" s="89">
        <v>1.162726E-2</v>
      </c>
      <c r="M781" s="90">
        <v>1.9084085000000001E-2</v>
      </c>
      <c r="N781" s="102">
        <v>5.934866568498981E-2</v>
      </c>
      <c r="O781" s="89">
        <v>3.0050003714961158E-2</v>
      </c>
      <c r="P781" s="90">
        <v>3.6299036558595073E-2</v>
      </c>
      <c r="Q781" s="102">
        <v>7.6997313628223138E-2</v>
      </c>
      <c r="R781" s="89">
        <v>2.9073030817291456E-2</v>
      </c>
      <c r="S781" s="90">
        <v>5.3007608831475844E-2</v>
      </c>
      <c r="T781" s="102">
        <v>9.0183596515949052E-2</v>
      </c>
      <c r="U781" s="89">
        <v>1.16158806E-2</v>
      </c>
      <c r="V781" s="90">
        <v>1.4266405770000001E-2</v>
      </c>
      <c r="W781" s="102">
        <v>3.1471008498005548E-2</v>
      </c>
      <c r="X781" s="89">
        <v>5.4062649999999995E-4</v>
      </c>
      <c r="Y781" s="90">
        <v>6.7181235500000003E-4</v>
      </c>
      <c r="Z781" s="102">
        <v>1.6080959336240411E-3</v>
      </c>
      <c r="AA781" s="89">
        <v>7.9062537599999996E-2</v>
      </c>
      <c r="AB781" s="90">
        <v>9.1901711339999997E-2</v>
      </c>
      <c r="AC781" s="102">
        <v>9.9290932699796053E-2</v>
      </c>
      <c r="AD781" s="89">
        <v>7.0377490999999999E-3</v>
      </c>
      <c r="AE781" s="90">
        <v>8.0461717499999991E-3</v>
      </c>
      <c r="AF781" s="102">
        <v>1.4779607625073613E-2</v>
      </c>
      <c r="AG781" s="89">
        <v>1.2390348000000001E-2</v>
      </c>
      <c r="AH781" s="90">
        <v>1.6187827044999999E-2</v>
      </c>
      <c r="AI781" s="102">
        <v>3.4284264093729575E-2</v>
      </c>
      <c r="AJ781" s="92">
        <v>0</v>
      </c>
      <c r="AK781" s="93">
        <v>0</v>
      </c>
      <c r="AL781" s="93">
        <v>0</v>
      </c>
    </row>
    <row r="782" spans="1:38" x14ac:dyDescent="0.25">
      <c r="A782" s="71">
        <v>1994</v>
      </c>
      <c r="B782" s="718">
        <v>17</v>
      </c>
      <c r="C782" s="89">
        <v>16.292869379999999</v>
      </c>
      <c r="D782" s="90">
        <v>19.573397342500002</v>
      </c>
      <c r="E782" s="102">
        <v>47.77471670197037</v>
      </c>
      <c r="F782" s="89">
        <v>3.5379038600000001</v>
      </c>
      <c r="G782" s="90">
        <v>3.9061742444999998</v>
      </c>
      <c r="H782" s="102">
        <v>2.6212104200435613</v>
      </c>
      <c r="I782" s="89">
        <v>1.98631845</v>
      </c>
      <c r="J782" s="90">
        <v>2.748590541</v>
      </c>
      <c r="K782" s="102">
        <v>4.395899558454369</v>
      </c>
      <c r="L782" s="89">
        <v>1.162726E-2</v>
      </c>
      <c r="M782" s="90">
        <v>1.9084085000000001E-2</v>
      </c>
      <c r="N782" s="102">
        <v>5.9934312354742073E-2</v>
      </c>
      <c r="O782" s="89">
        <v>3.0050003714961158E-2</v>
      </c>
      <c r="P782" s="90">
        <v>3.6299036558595073E-2</v>
      </c>
      <c r="Q782" s="102">
        <v>7.8852194934219549E-2</v>
      </c>
      <c r="R782" s="89">
        <v>2.9073030817291456E-2</v>
      </c>
      <c r="S782" s="90">
        <v>5.3007608831475844E-2</v>
      </c>
      <c r="T782" s="102">
        <v>9.3634407026760985E-2</v>
      </c>
      <c r="U782" s="89">
        <v>1.22445478E-2</v>
      </c>
      <c r="V782" s="90">
        <v>1.5069062189999999E-2</v>
      </c>
      <c r="W782" s="102">
        <v>3.1939024606663792E-2</v>
      </c>
      <c r="X782" s="89">
        <v>5.6906820000000001E-4</v>
      </c>
      <c r="Y782" s="90">
        <v>7.0933231499999995E-4</v>
      </c>
      <c r="Z782" s="102">
        <v>1.6368165173868588E-3</v>
      </c>
      <c r="AA782" s="89">
        <v>8.4634683700000005E-2</v>
      </c>
      <c r="AB782" s="90">
        <v>9.8852913824999999E-2</v>
      </c>
      <c r="AC782" s="102">
        <v>9.1773167087800464E-2</v>
      </c>
      <c r="AD782" s="89">
        <v>7.4698339000000002E-3</v>
      </c>
      <c r="AE782" s="90">
        <v>8.5585436449999996E-3</v>
      </c>
      <c r="AF782" s="102">
        <v>1.5002945267738953E-2</v>
      </c>
      <c r="AG782" s="89">
        <v>1.2998572E-2</v>
      </c>
      <c r="AH782" s="90">
        <v>1.7031323285E-2</v>
      </c>
      <c r="AI782" s="102">
        <v>3.4945823656198E-2</v>
      </c>
      <c r="AJ782" s="92">
        <v>0</v>
      </c>
      <c r="AK782" s="93">
        <v>0</v>
      </c>
      <c r="AL782" s="93">
        <v>0</v>
      </c>
    </row>
    <row r="783" spans="1:38" x14ac:dyDescent="0.25">
      <c r="A783" s="71">
        <v>1994</v>
      </c>
      <c r="B783" s="718">
        <v>18</v>
      </c>
      <c r="C783" s="89">
        <v>16.797322479999998</v>
      </c>
      <c r="D783" s="90">
        <v>20.442849363499999</v>
      </c>
      <c r="E783" s="102">
        <v>48.133153188132958</v>
      </c>
      <c r="F783" s="89">
        <v>3.8182758099999998</v>
      </c>
      <c r="G783" s="90">
        <v>4.2652213385</v>
      </c>
      <c r="H783" s="102">
        <v>2.6774088165276138</v>
      </c>
      <c r="I783" s="89">
        <v>2.0600083100000002</v>
      </c>
      <c r="J783" s="90">
        <v>2.8232327829999999</v>
      </c>
      <c r="K783" s="102">
        <v>4.4716337309742036</v>
      </c>
      <c r="L783" s="89">
        <v>1.162726E-2</v>
      </c>
      <c r="M783" s="90">
        <v>1.9084085000000001E-2</v>
      </c>
      <c r="N783" s="102">
        <v>6.0436916336540199E-2</v>
      </c>
      <c r="O783" s="89">
        <v>3.0050003714961158E-2</v>
      </c>
      <c r="P783" s="90">
        <v>3.6299036558595073E-2</v>
      </c>
      <c r="Q783" s="102">
        <v>8.0560574985351574E-2</v>
      </c>
      <c r="R783" s="89">
        <v>2.9073030817291456E-2</v>
      </c>
      <c r="S783" s="90">
        <v>5.3007608831475844E-2</v>
      </c>
      <c r="T783" s="102">
        <v>9.6108057427070279E-2</v>
      </c>
      <c r="U783" s="89">
        <v>1.28831456E-2</v>
      </c>
      <c r="V783" s="90">
        <v>1.5920268849999999E-2</v>
      </c>
      <c r="W783" s="102">
        <v>3.4254992382321048E-2</v>
      </c>
      <c r="X783" s="89">
        <v>5.995099E-4</v>
      </c>
      <c r="Y783" s="90">
        <v>7.4832105000000005E-4</v>
      </c>
      <c r="Z783" s="102">
        <v>1.6719103722100228E-3</v>
      </c>
      <c r="AA783" s="89">
        <v>9.0034798499999999E-2</v>
      </c>
      <c r="AB783" s="90">
        <v>0.10596889003</v>
      </c>
      <c r="AC783" s="102">
        <v>9.2073368143947398E-2</v>
      </c>
      <c r="AD783" s="89">
        <v>7.9119749000000003E-3</v>
      </c>
      <c r="AE783" s="90">
        <v>9.1022932149999996E-3</v>
      </c>
      <c r="AF783" s="102">
        <v>1.5110803389901733E-2</v>
      </c>
      <c r="AG783" s="89">
        <v>1.3613208999999999E-2</v>
      </c>
      <c r="AH783" s="90">
        <v>1.7924541025000001E-2</v>
      </c>
      <c r="AI783" s="102">
        <v>3.5726307219249617E-2</v>
      </c>
      <c r="AJ783" s="92">
        <v>0</v>
      </c>
      <c r="AK783" s="93">
        <v>0</v>
      </c>
      <c r="AL783" s="93">
        <v>0</v>
      </c>
    </row>
    <row r="784" spans="1:38" x14ac:dyDescent="0.25">
      <c r="A784" s="71">
        <v>1994</v>
      </c>
      <c r="B784" s="718">
        <v>19</v>
      </c>
      <c r="C784" s="89">
        <v>17.319646980000002</v>
      </c>
      <c r="D784" s="90">
        <v>21.378260863000001</v>
      </c>
      <c r="E784" s="102">
        <v>49.151302313414732</v>
      </c>
      <c r="F784" s="89">
        <v>4.0798839600000001</v>
      </c>
      <c r="G784" s="90">
        <v>4.6243098094999997</v>
      </c>
      <c r="H784" s="102">
        <v>2.7438316924815354</v>
      </c>
      <c r="I784" s="89">
        <v>2.1347911599999998</v>
      </c>
      <c r="J784" s="90">
        <v>2.9007595419999999</v>
      </c>
      <c r="K784" s="102">
        <v>4.5426079879610883</v>
      </c>
      <c r="L784" s="89">
        <v>1.162726E-2</v>
      </c>
      <c r="M784" s="90">
        <v>1.9084085000000001E-2</v>
      </c>
      <c r="N784" s="102">
        <v>6.1139674076127595E-2</v>
      </c>
      <c r="O784" s="89">
        <v>3.0050003714961158E-2</v>
      </c>
      <c r="P784" s="90">
        <v>3.6299036558595073E-2</v>
      </c>
      <c r="Q784" s="102">
        <v>8.3094745598900122E-2</v>
      </c>
      <c r="R784" s="89">
        <v>2.9073030817291456E-2</v>
      </c>
      <c r="S784" s="90">
        <v>5.3007608831475844E-2</v>
      </c>
      <c r="T784" s="102">
        <v>9.9567429541719862E-2</v>
      </c>
      <c r="U784" s="89">
        <v>1.35423974E-2</v>
      </c>
      <c r="V784" s="90">
        <v>1.6834760585000001E-2</v>
      </c>
      <c r="W784" s="102">
        <v>3.527760353259031E-2</v>
      </c>
      <c r="X784" s="89">
        <v>6.3019279999999996E-4</v>
      </c>
      <c r="Y784" s="90">
        <v>7.9083450499999996E-4</v>
      </c>
      <c r="Z784" s="102">
        <v>1.7133699965553139E-3</v>
      </c>
      <c r="AA784" s="89">
        <v>9.5302709700000002E-2</v>
      </c>
      <c r="AB784" s="90">
        <v>0.113332985895</v>
      </c>
      <c r="AC784" s="102">
        <v>9.3932844132132987E-2</v>
      </c>
      <c r="AD784" s="89">
        <v>8.3704577000000002E-3</v>
      </c>
      <c r="AE784" s="90">
        <v>9.6872005500000004E-3</v>
      </c>
      <c r="AF784" s="102">
        <v>1.540790519736987E-2</v>
      </c>
      <c r="AG784" s="89">
        <v>1.42454188E-2</v>
      </c>
      <c r="AH784" s="90">
        <v>1.8885900904999999E-2</v>
      </c>
      <c r="AI784" s="102">
        <v>3.6602059815872778E-2</v>
      </c>
      <c r="AJ784" s="92">
        <v>0</v>
      </c>
      <c r="AK784" s="93">
        <v>0</v>
      </c>
      <c r="AL784" s="93">
        <v>0</v>
      </c>
    </row>
    <row r="785" spans="1:38" x14ac:dyDescent="0.25">
      <c r="A785" s="71">
        <v>1994</v>
      </c>
      <c r="B785" s="718">
        <v>20</v>
      </c>
      <c r="C785" s="89">
        <v>17.833777980000001</v>
      </c>
      <c r="D785" s="90">
        <v>22.380370620499999</v>
      </c>
      <c r="E785" s="102">
        <v>50.304195031363186</v>
      </c>
      <c r="F785" s="89">
        <v>4.3247424399999996</v>
      </c>
      <c r="G785" s="90">
        <v>4.9878416325000003</v>
      </c>
      <c r="H785" s="102">
        <v>2.8275325794110269</v>
      </c>
      <c r="I785" s="89">
        <v>2.2089235600000001</v>
      </c>
      <c r="J785" s="90">
        <v>2.9811194140000001</v>
      </c>
      <c r="K785" s="102">
        <v>4.6173242734024438</v>
      </c>
      <c r="L785" s="89">
        <v>1.162726E-2</v>
      </c>
      <c r="M785" s="90">
        <v>1.9084085000000001E-2</v>
      </c>
      <c r="N785" s="102">
        <v>7.9839785225656018E-2</v>
      </c>
      <c r="O785" s="89">
        <v>3.0050003714961158E-2</v>
      </c>
      <c r="P785" s="90">
        <v>3.6299036558595073E-2</v>
      </c>
      <c r="Q785" s="102">
        <v>7.4378150713055743E-2</v>
      </c>
      <c r="R785" s="89">
        <v>2.9073030817291456E-2</v>
      </c>
      <c r="S785" s="90">
        <v>5.3007608831475844E-2</v>
      </c>
      <c r="T785" s="102">
        <v>0.10330562249557722</v>
      </c>
      <c r="U785" s="89">
        <v>1.4219527900000001E-2</v>
      </c>
      <c r="V785" s="90">
        <v>1.7821684510000001E-2</v>
      </c>
      <c r="W785" s="102">
        <v>3.6310096326568765E-2</v>
      </c>
      <c r="X785" s="89">
        <v>6.6166409999999999E-4</v>
      </c>
      <c r="Y785" s="90">
        <v>8.3615855000000001E-4</v>
      </c>
      <c r="Z785" s="102">
        <v>1.7656310546602927E-3</v>
      </c>
      <c r="AA785" s="89">
        <v>0.10044948839999999</v>
      </c>
      <c r="AB785" s="90">
        <v>0.12102417779999999</v>
      </c>
      <c r="AC785" s="102">
        <v>9.6391856359157299E-2</v>
      </c>
      <c r="AD785" s="89">
        <v>8.8416494000000002E-3</v>
      </c>
      <c r="AE785" s="90">
        <v>1.0319269665E-2</v>
      </c>
      <c r="AF785" s="102">
        <v>1.5805536713139657E-2</v>
      </c>
      <c r="AG785" s="89">
        <v>1.4892056399999999E-2</v>
      </c>
      <c r="AH785" s="90">
        <v>1.992373955E-2</v>
      </c>
      <c r="AI785" s="102">
        <v>3.7676253784956051E-2</v>
      </c>
      <c r="AJ785" s="92">
        <v>0</v>
      </c>
      <c r="AK785" s="93">
        <v>0</v>
      </c>
      <c r="AL785" s="93">
        <v>0</v>
      </c>
    </row>
    <row r="786" spans="1:38" x14ac:dyDescent="0.25">
      <c r="A786" s="71">
        <v>1994</v>
      </c>
      <c r="B786" s="718">
        <v>21</v>
      </c>
      <c r="C786" s="89">
        <v>18.342429249999999</v>
      </c>
      <c r="D786" s="90">
        <v>23.460345068999999</v>
      </c>
      <c r="E786" s="102">
        <v>51.423547702197375</v>
      </c>
      <c r="F786" s="89">
        <v>4.5565096499999997</v>
      </c>
      <c r="G786" s="90">
        <v>5.3615365580000001</v>
      </c>
      <c r="H786" s="102">
        <v>2.8982252545313729</v>
      </c>
      <c r="I786" s="89">
        <v>2.2825372000000002</v>
      </c>
      <c r="J786" s="90">
        <v>3.065236563</v>
      </c>
      <c r="K786" s="102">
        <v>4.690667664243092</v>
      </c>
      <c r="L786" s="89">
        <v>1.162726E-2</v>
      </c>
      <c r="M786" s="90">
        <v>1.9084085000000001E-2</v>
      </c>
      <c r="N786" s="102">
        <v>8.0820496379053683E-2</v>
      </c>
      <c r="O786" s="89">
        <v>3.0050003714961158E-2</v>
      </c>
      <c r="P786" s="90">
        <v>3.6299036558595073E-2</v>
      </c>
      <c r="Q786" s="102">
        <v>7.6694697053724573E-2</v>
      </c>
      <c r="R786" s="89">
        <v>2.9073030817291456E-2</v>
      </c>
      <c r="S786" s="90">
        <v>5.3007608831475844E-2</v>
      </c>
      <c r="T786" s="102">
        <v>0.10696028536347219</v>
      </c>
      <c r="U786" s="89">
        <v>1.4916288E-2</v>
      </c>
      <c r="V786" s="90">
        <v>1.8892439050000001E-2</v>
      </c>
      <c r="W786" s="102">
        <v>3.7204066992555497E-2</v>
      </c>
      <c r="X786" s="89">
        <v>6.9384470000000001E-4</v>
      </c>
      <c r="Y786" s="90">
        <v>8.84988995E-4</v>
      </c>
      <c r="Z786" s="102">
        <v>1.8097677089494515E-3</v>
      </c>
      <c r="AA786" s="89">
        <v>0.1055286767</v>
      </c>
      <c r="AB786" s="90">
        <v>0.129145807305</v>
      </c>
      <c r="AC786" s="102">
        <v>9.8384261613278332E-2</v>
      </c>
      <c r="AD786" s="89">
        <v>9.3294789000000003E-3</v>
      </c>
      <c r="AE786" s="90">
        <v>1.100360381E-2</v>
      </c>
      <c r="AF786" s="102">
        <v>1.6125979055967656E-2</v>
      </c>
      <c r="AG786" s="89">
        <v>1.55563829E-2</v>
      </c>
      <c r="AH786" s="90">
        <v>2.1049618785000002E-2</v>
      </c>
      <c r="AI786" s="102">
        <v>3.8580039823125911E-2</v>
      </c>
      <c r="AJ786" s="92">
        <v>0</v>
      </c>
      <c r="AK786" s="93">
        <v>0</v>
      </c>
      <c r="AL786" s="93">
        <v>0</v>
      </c>
    </row>
    <row r="787" spans="1:38" x14ac:dyDescent="0.25">
      <c r="A787" s="71">
        <v>1994</v>
      </c>
      <c r="B787" s="718">
        <v>22</v>
      </c>
      <c r="C787" s="89">
        <v>18.846853060000001</v>
      </c>
      <c r="D787" s="90">
        <v>24.630326239999999</v>
      </c>
      <c r="E787" s="102">
        <v>52.431617825297373</v>
      </c>
      <c r="F787" s="89">
        <v>4.7791048800000002</v>
      </c>
      <c r="G787" s="90">
        <v>5.7517724325000001</v>
      </c>
      <c r="H787" s="102">
        <v>2.9629449910356738</v>
      </c>
      <c r="I787" s="89">
        <v>2.3560501899999999</v>
      </c>
      <c r="J787" s="90">
        <v>3.1538912539999999</v>
      </c>
      <c r="K787" s="102">
        <v>4.7584549151569275</v>
      </c>
      <c r="L787" s="89">
        <v>1.162726E-2</v>
      </c>
      <c r="M787" s="90">
        <v>1.9084085000000001E-2</v>
      </c>
      <c r="N787" s="102">
        <v>8.1718395310062919E-2</v>
      </c>
      <c r="O787" s="89">
        <v>3.0050003714961158E-2</v>
      </c>
      <c r="P787" s="90">
        <v>3.6299036558595073E-2</v>
      </c>
      <c r="Q787" s="102">
        <v>7.8831730879230066E-2</v>
      </c>
      <c r="R787" s="89">
        <v>2.9073030817291456E-2</v>
      </c>
      <c r="S787" s="90">
        <v>5.3007608831475844E-2</v>
      </c>
      <c r="T787" s="102">
        <v>0.11030752048585828</v>
      </c>
      <c r="U787" s="89">
        <v>1.56324246E-2</v>
      </c>
      <c r="V787" s="90">
        <v>2.0058228930000001E-2</v>
      </c>
      <c r="W787" s="102">
        <v>3.8084062443086375E-2</v>
      </c>
      <c r="X787" s="89">
        <v>7.2815580000000003E-4</v>
      </c>
      <c r="Y787" s="90">
        <v>9.3824159500000004E-4</v>
      </c>
      <c r="Z787" s="102">
        <v>1.8501683804693914E-3</v>
      </c>
      <c r="AA787" s="89">
        <v>0.11058096019999999</v>
      </c>
      <c r="AB787" s="90">
        <v>0.13781263933499999</v>
      </c>
      <c r="AC787" s="102">
        <v>0.1001482648071549</v>
      </c>
      <c r="AD787" s="89">
        <v>9.8327015000000007E-3</v>
      </c>
      <c r="AE787" s="90">
        <v>1.174897858E-2</v>
      </c>
      <c r="AF787" s="102">
        <v>1.6408076527314127E-2</v>
      </c>
      <c r="AG787" s="89">
        <v>1.6236930199999999E-2</v>
      </c>
      <c r="AH787" s="90">
        <v>2.2276594279999999E-2</v>
      </c>
      <c r="AI787" s="102">
        <v>3.9412782577632109E-2</v>
      </c>
      <c r="AJ787" s="92">
        <v>0</v>
      </c>
      <c r="AK787" s="93">
        <v>0</v>
      </c>
      <c r="AL787" s="93">
        <v>0</v>
      </c>
    </row>
    <row r="788" spans="1:38" x14ac:dyDescent="0.25">
      <c r="A788" s="71">
        <v>1994</v>
      </c>
      <c r="B788" s="718">
        <v>23</v>
      </c>
      <c r="C788" s="89">
        <v>17.046819479420002</v>
      </c>
      <c r="D788" s="90">
        <v>22.822618894573498</v>
      </c>
      <c r="E788" s="102">
        <v>53.296763765571569</v>
      </c>
      <c r="F788" s="89">
        <v>4.4669810871599998</v>
      </c>
      <c r="G788" s="90">
        <v>5.5125648659130002</v>
      </c>
      <c r="H788" s="102">
        <v>3.0185864085200889</v>
      </c>
      <c r="I788" s="89">
        <v>1.8706988300000003</v>
      </c>
      <c r="J788" s="90">
        <v>2.5012466371199999</v>
      </c>
      <c r="K788" s="102">
        <v>4.8166163283512695</v>
      </c>
      <c r="L788" s="89">
        <v>1.162726E-2</v>
      </c>
      <c r="M788" s="90">
        <v>1.9084085000000001E-2</v>
      </c>
      <c r="N788" s="102">
        <v>8.2489084607834162E-2</v>
      </c>
      <c r="O788" s="89">
        <v>2.229710275650118E-2</v>
      </c>
      <c r="P788" s="90">
        <v>2.6933885126477545E-2</v>
      </c>
      <c r="Q788" s="102">
        <v>8.0667281265019E-2</v>
      </c>
      <c r="R788" s="89">
        <v>2.5991289550658561E-2</v>
      </c>
      <c r="S788" s="90">
        <v>4.7388802295339406E-2</v>
      </c>
      <c r="T788" s="102">
        <v>0.11317991660549315</v>
      </c>
      <c r="U788" s="89">
        <v>1.46369084352E-2</v>
      </c>
      <c r="V788" s="90">
        <v>1.9072018319550001E-2</v>
      </c>
      <c r="W788" s="102">
        <v>3.8830578100371937E-2</v>
      </c>
      <c r="X788" s="89">
        <v>6.8152865219999999E-4</v>
      </c>
      <c r="Y788" s="90">
        <v>8.9111678741999993E-4</v>
      </c>
      <c r="Z788" s="102">
        <v>1.8849068883496206E-3</v>
      </c>
      <c r="AA788" s="89">
        <v>0.10339944477480001</v>
      </c>
      <c r="AB788" s="90">
        <v>0.13156389132807</v>
      </c>
      <c r="AC788" s="102">
        <v>0.10163653760483006</v>
      </c>
      <c r="AD788" s="89">
        <v>9.2557520387999987E-3</v>
      </c>
      <c r="AE788" s="90">
        <v>1.1232062665589999E-2</v>
      </c>
      <c r="AF788" s="102">
        <v>1.6645719895083101E-2</v>
      </c>
      <c r="AG788" s="89">
        <v>1.5142833495000001E-2</v>
      </c>
      <c r="AH788" s="90">
        <v>2.1116770908809999E-2</v>
      </c>
      <c r="AI788" s="102">
        <v>4.0125315306132968E-2</v>
      </c>
      <c r="AJ788" s="92">
        <v>0</v>
      </c>
      <c r="AK788" s="93">
        <v>0</v>
      </c>
      <c r="AL788" s="93">
        <v>0</v>
      </c>
    </row>
    <row r="789" spans="1:38" x14ac:dyDescent="0.25">
      <c r="A789" s="71">
        <v>1994</v>
      </c>
      <c r="B789" s="718">
        <v>24</v>
      </c>
      <c r="C789" s="89">
        <v>17.943925392819999</v>
      </c>
      <c r="D789" s="90">
        <v>23.893793072095999</v>
      </c>
      <c r="E789" s="102">
        <v>52.966684132871784</v>
      </c>
      <c r="F789" s="89">
        <v>4.6755388337400001</v>
      </c>
      <c r="G789" s="90">
        <v>5.8686560799929994</v>
      </c>
      <c r="H789" s="102">
        <v>3.0117345731987095</v>
      </c>
      <c r="I789" s="89">
        <v>1.9740480606000002</v>
      </c>
      <c r="J789" s="90">
        <v>2.5822963520199997</v>
      </c>
      <c r="K789" s="102">
        <v>4.7979299905157395</v>
      </c>
      <c r="L789" s="89">
        <v>1.162726E-2</v>
      </c>
      <c r="M789" s="90">
        <v>1.9084085000000001E-2</v>
      </c>
      <c r="N789" s="102">
        <v>8.279613502194505E-2</v>
      </c>
      <c r="O789" s="89">
        <v>2.229710275650118E-2</v>
      </c>
      <c r="P789" s="90">
        <v>2.6933885126477545E-2</v>
      </c>
      <c r="Q789" s="102">
        <v>8.1567212395581942E-2</v>
      </c>
      <c r="R789" s="89">
        <v>2.5991289550658561E-2</v>
      </c>
      <c r="S789" s="90">
        <v>4.7388802295339406E-2</v>
      </c>
      <c r="T789" s="102">
        <v>0.11544852485202442</v>
      </c>
      <c r="U789" s="89">
        <v>1.5393869589000001E-2</v>
      </c>
      <c r="V789" s="90">
        <v>2.046620670204E-2</v>
      </c>
      <c r="W789" s="102">
        <v>4.1464226053683974E-2</v>
      </c>
      <c r="X789" s="89">
        <v>7.1601228839999998E-4</v>
      </c>
      <c r="Y789" s="90">
        <v>9.5210926245000002E-4</v>
      </c>
      <c r="Z789" s="102">
        <v>1.8806261483345901E-3</v>
      </c>
      <c r="AA789" s="89">
        <v>0.10833483766259999</v>
      </c>
      <c r="AB789" s="90">
        <v>0.14107834868904001</v>
      </c>
      <c r="AC789" s="102">
        <v>9.8231228269237789E-2</v>
      </c>
      <c r="AD789" s="89">
        <v>9.7835218992000008E-3</v>
      </c>
      <c r="AE789" s="90">
        <v>1.2053836772130001E-2</v>
      </c>
      <c r="AF789" s="102">
        <v>1.6306564154105779E-2</v>
      </c>
      <c r="AG789" s="89">
        <v>1.58659107078E-2</v>
      </c>
      <c r="AH789" s="90">
        <v>2.263641768615E-2</v>
      </c>
      <c r="AI789" s="102">
        <v>4.1005943357466344E-2</v>
      </c>
      <c r="AJ789" s="92">
        <v>0</v>
      </c>
      <c r="AK789" s="93">
        <v>0</v>
      </c>
      <c r="AL789" s="93">
        <v>0</v>
      </c>
    </row>
    <row r="790" spans="1:38" x14ac:dyDescent="0.25">
      <c r="A790" s="71">
        <v>1994</v>
      </c>
      <c r="B790" s="718">
        <v>25</v>
      </c>
      <c r="C790" s="89">
        <v>17.943925392819999</v>
      </c>
      <c r="D790" s="90">
        <v>23.893793072095999</v>
      </c>
      <c r="E790" s="102">
        <v>53.392731442433451</v>
      </c>
      <c r="F790" s="89">
        <v>4.6755388337400001</v>
      </c>
      <c r="G790" s="90">
        <v>5.8686560799929994</v>
      </c>
      <c r="H790" s="102">
        <v>3.0405090351683026</v>
      </c>
      <c r="I790" s="89">
        <v>1.9740480606000002</v>
      </c>
      <c r="J790" s="90">
        <v>2.5822963520199997</v>
      </c>
      <c r="K790" s="102">
        <v>4.8284655404118819</v>
      </c>
      <c r="L790" s="89">
        <v>1.162726E-2</v>
      </c>
      <c r="M790" s="90">
        <v>1.9084085000000001E-2</v>
      </c>
      <c r="N790" s="102">
        <v>8.3194622507142019E-2</v>
      </c>
      <c r="O790" s="89">
        <v>2.229710275650118E-2</v>
      </c>
      <c r="P790" s="90">
        <v>2.6933885126477545E-2</v>
      </c>
      <c r="Q790" s="102">
        <v>8.2537711210079218E-2</v>
      </c>
      <c r="R790" s="89">
        <v>2.5991289550658561E-2</v>
      </c>
      <c r="S790" s="90">
        <v>4.7388802295339406E-2</v>
      </c>
      <c r="T790" s="102">
        <v>0.11693456703239506</v>
      </c>
      <c r="U790" s="89">
        <v>1.5393869589000001E-2</v>
      </c>
      <c r="V790" s="90">
        <v>2.046620670204E-2</v>
      </c>
      <c r="W790" s="102">
        <v>4.1908486128048511E-2</v>
      </c>
      <c r="X790" s="89">
        <v>7.1601228839999998E-4</v>
      </c>
      <c r="Y790" s="90">
        <v>9.5210926245000002E-4</v>
      </c>
      <c r="Z790" s="102">
        <v>1.898591113045108E-3</v>
      </c>
      <c r="AA790" s="89">
        <v>0.10833483766259999</v>
      </c>
      <c r="AB790" s="90">
        <v>0.14107834868904001</v>
      </c>
      <c r="AC790" s="102">
        <v>9.8780617112172425E-2</v>
      </c>
      <c r="AD790" s="89">
        <v>9.7835218992000008E-3</v>
      </c>
      <c r="AE790" s="90">
        <v>1.2053836772130001E-2</v>
      </c>
      <c r="AF790" s="102">
        <v>1.638920734178681E-2</v>
      </c>
      <c r="AG790" s="89">
        <v>1.58659107078E-2</v>
      </c>
      <c r="AH790" s="90">
        <v>2.263641768615E-2</v>
      </c>
      <c r="AI790" s="102">
        <v>4.1380749925236687E-2</v>
      </c>
      <c r="AJ790" s="92">
        <v>0</v>
      </c>
      <c r="AK790" s="93">
        <v>0</v>
      </c>
      <c r="AL790" s="93">
        <v>0</v>
      </c>
    </row>
    <row r="791" spans="1:38" x14ac:dyDescent="0.25">
      <c r="A791" s="71">
        <v>1994</v>
      </c>
      <c r="B791" s="718">
        <v>26</v>
      </c>
      <c r="C791" s="89">
        <v>17.943925392819999</v>
      </c>
      <c r="D791" s="90">
        <v>23.893793072095999</v>
      </c>
      <c r="E791" s="102">
        <v>53.473464550381181</v>
      </c>
      <c r="F791" s="89">
        <v>4.6755388337400001</v>
      </c>
      <c r="G791" s="90">
        <v>5.8686560799929994</v>
      </c>
      <c r="H791" s="102">
        <v>3.0509993790759622</v>
      </c>
      <c r="I791" s="89">
        <v>1.9740480606000002</v>
      </c>
      <c r="J791" s="90">
        <v>2.5822963520199997</v>
      </c>
      <c r="K791" s="102">
        <v>4.8426340392762013</v>
      </c>
      <c r="L791" s="89">
        <v>1.162726E-2</v>
      </c>
      <c r="M791" s="90">
        <v>1.9084085000000001E-2</v>
      </c>
      <c r="N791" s="102">
        <v>8.333922329883546E-2</v>
      </c>
      <c r="O791" s="89">
        <v>2.229710275650118E-2</v>
      </c>
      <c r="P791" s="90">
        <v>2.6933885126477545E-2</v>
      </c>
      <c r="Q791" s="102">
        <v>8.2966337099292728E-2</v>
      </c>
      <c r="R791" s="89">
        <v>2.5991289550658561E-2</v>
      </c>
      <c r="S791" s="90">
        <v>4.7388802295339406E-2</v>
      </c>
      <c r="T791" s="102">
        <v>0.11747492605860199</v>
      </c>
      <c r="U791" s="89">
        <v>1.5393869589000001E-2</v>
      </c>
      <c r="V791" s="90">
        <v>2.046620670204E-2</v>
      </c>
      <c r="W791" s="102">
        <v>4.2478675337558565E-2</v>
      </c>
      <c r="X791" s="89">
        <v>7.1601228839999998E-4</v>
      </c>
      <c r="Y791" s="90">
        <v>9.5210926245000002E-4</v>
      </c>
      <c r="Z791" s="102">
        <v>1.9051361440249835E-3</v>
      </c>
      <c r="AA791" s="89">
        <v>0.10833483766259999</v>
      </c>
      <c r="AB791" s="90">
        <v>0.14107834868904001</v>
      </c>
      <c r="AC791" s="102">
        <v>9.9051528024249103E-2</v>
      </c>
      <c r="AD791" s="89">
        <v>9.7835218992000008E-3</v>
      </c>
      <c r="AE791" s="90">
        <v>1.2053836772130001E-2</v>
      </c>
      <c r="AF791" s="102">
        <v>1.6428282318361347E-2</v>
      </c>
      <c r="AG791" s="89">
        <v>1.58659107078E-2</v>
      </c>
      <c r="AH791" s="90">
        <v>2.263641768615E-2</v>
      </c>
      <c r="AI791" s="102">
        <v>4.1587430660420685E-2</v>
      </c>
      <c r="AJ791" s="92">
        <v>0</v>
      </c>
      <c r="AK791" s="93">
        <v>0</v>
      </c>
      <c r="AL791" s="93">
        <v>0</v>
      </c>
    </row>
    <row r="792" spans="1:38" x14ac:dyDescent="0.25">
      <c r="A792" s="71">
        <v>1994</v>
      </c>
      <c r="B792" s="718">
        <v>27</v>
      </c>
      <c r="C792" s="89">
        <v>17.943925392819999</v>
      </c>
      <c r="D792" s="90">
        <v>23.893793072095999</v>
      </c>
      <c r="E792" s="102">
        <v>53.500394425924945</v>
      </c>
      <c r="F792" s="89">
        <v>4.6755388337400001</v>
      </c>
      <c r="G792" s="90">
        <v>5.8686560799929994</v>
      </c>
      <c r="H792" s="102">
        <v>3.0561986325553936</v>
      </c>
      <c r="I792" s="89">
        <v>1.9740480606000002</v>
      </c>
      <c r="J792" s="90">
        <v>2.5822963520199997</v>
      </c>
      <c r="K792" s="102">
        <v>4.8502250547285648</v>
      </c>
      <c r="L792" s="89">
        <v>1.162726E-2</v>
      </c>
      <c r="M792" s="90">
        <v>1.9084085000000001E-2</v>
      </c>
      <c r="N792" s="102">
        <v>8.3410498942665126E-2</v>
      </c>
      <c r="O792" s="89">
        <v>2.229710275650118E-2</v>
      </c>
      <c r="P792" s="90">
        <v>2.6933885126477545E-2</v>
      </c>
      <c r="Q792" s="102">
        <v>8.3191821044378542E-2</v>
      </c>
      <c r="R792" s="89">
        <v>2.5991289550658561E-2</v>
      </c>
      <c r="S792" s="90">
        <v>4.7388802295339406E-2</v>
      </c>
      <c r="T792" s="102">
        <v>0.11774096412811824</v>
      </c>
      <c r="U792" s="89">
        <v>1.5393869589000001E-2</v>
      </c>
      <c r="V792" s="90">
        <v>2.046620670204E-2</v>
      </c>
      <c r="W792" s="102">
        <v>4.2826476856470806E-2</v>
      </c>
      <c r="X792" s="89">
        <v>7.1601228839999998E-4</v>
      </c>
      <c r="Y792" s="90">
        <v>9.5210926245000002E-4</v>
      </c>
      <c r="Z792" s="102">
        <v>1.9083846245774262E-3</v>
      </c>
      <c r="AA792" s="89">
        <v>0.10833483766259999</v>
      </c>
      <c r="AB792" s="90">
        <v>0.14107834868904001</v>
      </c>
      <c r="AC792" s="102">
        <v>9.9176206789782548E-2</v>
      </c>
      <c r="AD792" s="89">
        <v>9.7835218992000008E-3</v>
      </c>
      <c r="AE792" s="90">
        <v>1.2053836772130001E-2</v>
      </c>
      <c r="AF792" s="102">
        <v>1.6445106940252155E-2</v>
      </c>
      <c r="AG792" s="89">
        <v>1.58659107078E-2</v>
      </c>
      <c r="AH792" s="90">
        <v>2.263641768615E-2</v>
      </c>
      <c r="AI792" s="102">
        <v>4.1699845727912549E-2</v>
      </c>
      <c r="AJ792" s="92">
        <v>0</v>
      </c>
      <c r="AK792" s="93">
        <v>0</v>
      </c>
      <c r="AL792" s="93">
        <v>0</v>
      </c>
    </row>
    <row r="793" spans="1:38" x14ac:dyDescent="0.25">
      <c r="A793" s="71">
        <v>1994</v>
      </c>
      <c r="B793" s="718">
        <v>28</v>
      </c>
      <c r="C793" s="89">
        <v>17.943925392819999</v>
      </c>
      <c r="D793" s="90">
        <v>23.893793072095999</v>
      </c>
      <c r="E793" s="102">
        <v>53.453517448255468</v>
      </c>
      <c r="F793" s="89">
        <v>4.6755388337400001</v>
      </c>
      <c r="G793" s="90">
        <v>5.8686560799929994</v>
      </c>
      <c r="H793" s="102">
        <v>3.0601503379243744</v>
      </c>
      <c r="I793" s="89">
        <v>1.9740480606000002</v>
      </c>
      <c r="J793" s="90">
        <v>2.5822963520199997</v>
      </c>
      <c r="K793" s="102">
        <v>4.8590773191708641</v>
      </c>
      <c r="L793" s="89">
        <v>1.162726E-2</v>
      </c>
      <c r="M793" s="90">
        <v>1.9084085000000001E-2</v>
      </c>
      <c r="N793" s="102">
        <v>8.3467663533458844E-2</v>
      </c>
      <c r="O793" s="89">
        <v>2.229710275650118E-2</v>
      </c>
      <c r="P793" s="90">
        <v>2.6933885126477545E-2</v>
      </c>
      <c r="Q793" s="102">
        <v>8.3433553965718596E-2</v>
      </c>
      <c r="R793" s="89">
        <v>2.5991289550658561E-2</v>
      </c>
      <c r="S793" s="90">
        <v>4.7388802295339406E-2</v>
      </c>
      <c r="T793" s="102">
        <v>0.11795464258301394</v>
      </c>
      <c r="U793" s="89">
        <v>1.5393869589000001E-2</v>
      </c>
      <c r="V793" s="90">
        <v>2.046620670204E-2</v>
      </c>
      <c r="W793" s="102">
        <v>4.3417997937172964E-2</v>
      </c>
      <c r="X793" s="89">
        <v>7.1601228839999998E-4</v>
      </c>
      <c r="Y793" s="90">
        <v>9.5210926245000002E-4</v>
      </c>
      <c r="Z793" s="102">
        <v>1.9108308197209479E-3</v>
      </c>
      <c r="AA793" s="89">
        <v>0.10833483766259999</v>
      </c>
      <c r="AB793" s="90">
        <v>0.14107834868904001</v>
      </c>
      <c r="AC793" s="102">
        <v>9.9215773026075302E-2</v>
      </c>
      <c r="AD793" s="89">
        <v>9.7835218992000008E-3</v>
      </c>
      <c r="AE793" s="90">
        <v>1.2053836772130001E-2</v>
      </c>
      <c r="AF793" s="102">
        <v>1.6445028773211686E-2</v>
      </c>
      <c r="AG793" s="89">
        <v>1.58659107078E-2</v>
      </c>
      <c r="AH793" s="90">
        <v>2.263641768615E-2</v>
      </c>
      <c r="AI793" s="102">
        <v>4.1834758758504481E-2</v>
      </c>
      <c r="AJ793" s="92">
        <v>0</v>
      </c>
      <c r="AK793" s="93">
        <v>0</v>
      </c>
      <c r="AL793" s="93">
        <v>0</v>
      </c>
    </row>
    <row r="794" spans="1:38" x14ac:dyDescent="0.25">
      <c r="A794" s="71">
        <v>1994</v>
      </c>
      <c r="B794" s="718">
        <v>29</v>
      </c>
      <c r="C794" s="89">
        <v>17.943925392819999</v>
      </c>
      <c r="D794" s="90">
        <v>23.893793072095999</v>
      </c>
      <c r="E794" s="102">
        <v>53.452346154756171</v>
      </c>
      <c r="F794" s="89">
        <v>4.6755388337400001</v>
      </c>
      <c r="G794" s="90">
        <v>5.8686560799929994</v>
      </c>
      <c r="H794" s="102">
        <v>3.0630876924905435</v>
      </c>
      <c r="I794" s="89">
        <v>1.9740480606000002</v>
      </c>
      <c r="J794" s="90">
        <v>2.5822963520199997</v>
      </c>
      <c r="K794" s="102">
        <v>4.8639875108536428</v>
      </c>
      <c r="L794" s="89">
        <v>1.162726E-2</v>
      </c>
      <c r="M794" s="90">
        <v>1.9084085000000001E-2</v>
      </c>
      <c r="N794" s="102">
        <v>8.3507693154238671E-2</v>
      </c>
      <c r="O794" s="89">
        <v>2.229710275650118E-2</v>
      </c>
      <c r="P794" s="90">
        <v>2.6933885126477545E-2</v>
      </c>
      <c r="Q794" s="102">
        <v>8.3576194918788871E-2</v>
      </c>
      <c r="R794" s="89">
        <v>2.5991289550658561E-2</v>
      </c>
      <c r="S794" s="90">
        <v>4.7388802295339406E-2</v>
      </c>
      <c r="T794" s="102">
        <v>0.11810479970418662</v>
      </c>
      <c r="U794" s="89">
        <v>1.5393869589000001E-2</v>
      </c>
      <c r="V794" s="90">
        <v>2.046620670204E-2</v>
      </c>
      <c r="W794" s="102">
        <v>4.3685881101288564E-2</v>
      </c>
      <c r="X794" s="89">
        <v>7.1601228839999998E-4</v>
      </c>
      <c r="Y794" s="90">
        <v>9.5210926245000002E-4</v>
      </c>
      <c r="Z794" s="102">
        <v>1.9126610025960702E-3</v>
      </c>
      <c r="AA794" s="89">
        <v>0.10833483766259999</v>
      </c>
      <c r="AB794" s="90">
        <v>0.14107834868904001</v>
      </c>
      <c r="AC794" s="102">
        <v>9.927413030535466E-2</v>
      </c>
      <c r="AD794" s="89">
        <v>9.7835218992000008E-3</v>
      </c>
      <c r="AE794" s="90">
        <v>1.2053836772130001E-2</v>
      </c>
      <c r="AF794" s="102">
        <v>1.6451840648698497E-2</v>
      </c>
      <c r="AG794" s="89">
        <v>1.58659107078E-2</v>
      </c>
      <c r="AH794" s="90">
        <v>2.263641768615E-2</v>
      </c>
      <c r="AI794" s="102">
        <v>4.1909120197296965E-2</v>
      </c>
      <c r="AJ794" s="92">
        <v>0</v>
      </c>
      <c r="AK794" s="93">
        <v>0</v>
      </c>
      <c r="AL794" s="93">
        <v>0</v>
      </c>
    </row>
    <row r="795" spans="1:38" x14ac:dyDescent="0.25">
      <c r="A795" s="71">
        <v>1994</v>
      </c>
      <c r="B795" s="718">
        <v>30</v>
      </c>
      <c r="C795" s="89">
        <v>17.943925392819999</v>
      </c>
      <c r="D795" s="90">
        <v>23.893793072095999</v>
      </c>
      <c r="E795" s="102">
        <v>53.47091919652653</v>
      </c>
      <c r="F795" s="89">
        <v>4.6755388337400001</v>
      </c>
      <c r="G795" s="90">
        <v>5.8686560799929994</v>
      </c>
      <c r="H795" s="102">
        <v>3.0648446664011861</v>
      </c>
      <c r="I795" s="89">
        <v>1.9740480606000002</v>
      </c>
      <c r="J795" s="90">
        <v>2.5822963520199997</v>
      </c>
      <c r="K795" s="102">
        <v>4.866211284661552</v>
      </c>
      <c r="L795" s="89">
        <v>1.162726E-2</v>
      </c>
      <c r="M795" s="90">
        <v>1.9084085000000001E-2</v>
      </c>
      <c r="N795" s="102">
        <v>8.3531934536755545E-2</v>
      </c>
      <c r="O795" s="89">
        <v>2.229710275650118E-2</v>
      </c>
      <c r="P795" s="90">
        <v>2.6933885126477545E-2</v>
      </c>
      <c r="Q795" s="102">
        <v>8.3642347537932663E-2</v>
      </c>
      <c r="R795" s="89">
        <v>2.5991289550658561E-2</v>
      </c>
      <c r="S795" s="90">
        <v>4.7388802295339406E-2</v>
      </c>
      <c r="T795" s="102">
        <v>0.1181949783416093</v>
      </c>
      <c r="U795" s="89">
        <v>1.5393869589000001E-2</v>
      </c>
      <c r="V795" s="90">
        <v>2.046620670204E-2</v>
      </c>
      <c r="W795" s="102">
        <v>4.3754361646362767E-2</v>
      </c>
      <c r="X795" s="89">
        <v>7.1601228839999998E-4</v>
      </c>
      <c r="Y795" s="90">
        <v>9.5210926245000002E-4</v>
      </c>
      <c r="Z795" s="102">
        <v>1.9137534065573859E-3</v>
      </c>
      <c r="AA795" s="89">
        <v>0.10833483766259999</v>
      </c>
      <c r="AB795" s="90">
        <v>0.14107834868904001</v>
      </c>
      <c r="AC795" s="102">
        <v>9.9323452285170158E-2</v>
      </c>
      <c r="AD795" s="89">
        <v>9.7835218992000008E-3</v>
      </c>
      <c r="AE795" s="90">
        <v>1.2053836772130001E-2</v>
      </c>
      <c r="AF795" s="102">
        <v>1.645946997556489E-2</v>
      </c>
      <c r="AG795" s="89">
        <v>1.58659107078E-2</v>
      </c>
      <c r="AH795" s="90">
        <v>2.263641768615E-2</v>
      </c>
      <c r="AI795" s="102">
        <v>4.1939570855039139E-2</v>
      </c>
      <c r="AJ795" s="92">
        <v>0</v>
      </c>
      <c r="AK795" s="93">
        <v>0</v>
      </c>
      <c r="AL795" s="93">
        <v>0</v>
      </c>
    </row>
    <row r="796" spans="1:38" ht="13" x14ac:dyDescent="0.3">
      <c r="A796" s="71">
        <v>1994</v>
      </c>
      <c r="B796" s="718">
        <v>31</v>
      </c>
      <c r="C796" s="89">
        <v>17.943925392819999</v>
      </c>
      <c r="D796" s="90">
        <v>23.893793072095999</v>
      </c>
      <c r="E796" s="91">
        <v>53.47091919652653</v>
      </c>
      <c r="F796" s="89">
        <v>4.6755388337400001</v>
      </c>
      <c r="G796" s="90">
        <v>5.8686560799929994</v>
      </c>
      <c r="H796" s="91">
        <v>3.0648446664011861</v>
      </c>
      <c r="I796" s="89">
        <v>1.9740480606000002</v>
      </c>
      <c r="J796" s="90">
        <v>2.5822963520199997</v>
      </c>
      <c r="K796" s="91">
        <v>4.866211284661552</v>
      </c>
      <c r="L796" s="89">
        <v>1.162726E-2</v>
      </c>
      <c r="M796" s="90">
        <v>1.9084085000000001E-2</v>
      </c>
      <c r="N796" s="91">
        <v>8.3531934536755545E-2</v>
      </c>
      <c r="O796" s="89">
        <v>2.229710275650118E-2</v>
      </c>
      <c r="P796" s="90">
        <v>2.6933885126477545E-2</v>
      </c>
      <c r="Q796" s="91">
        <v>8.3642347537932663E-2</v>
      </c>
      <c r="R796" s="89">
        <v>2.5991289550658561E-2</v>
      </c>
      <c r="S796" s="90">
        <v>4.7388802295339406E-2</v>
      </c>
      <c r="T796" s="91">
        <v>0.1181949783416093</v>
      </c>
      <c r="U796" s="89">
        <v>1.5393869589000001E-2</v>
      </c>
      <c r="V796" s="90">
        <v>2.046620670204E-2</v>
      </c>
      <c r="W796" s="91">
        <v>4.3754361646362767E-2</v>
      </c>
      <c r="X796" s="89">
        <v>7.1601228839999998E-4</v>
      </c>
      <c r="Y796" s="90">
        <v>9.5210926245000002E-4</v>
      </c>
      <c r="Z796" s="91">
        <v>1.9137534065573859E-3</v>
      </c>
      <c r="AA796" s="89">
        <v>0.10833483766259999</v>
      </c>
      <c r="AB796" s="90">
        <v>0.14107834868904001</v>
      </c>
      <c r="AC796" s="91">
        <v>9.9323452285170158E-2</v>
      </c>
      <c r="AD796" s="89">
        <v>9.7835218992000008E-3</v>
      </c>
      <c r="AE796" s="90">
        <v>1.2053836772130001E-2</v>
      </c>
      <c r="AF796" s="91">
        <v>1.645946997556489E-2</v>
      </c>
      <c r="AG796" s="89">
        <v>1.58659107078E-2</v>
      </c>
      <c r="AH796" s="90">
        <v>2.263641768615E-2</v>
      </c>
      <c r="AI796" s="91">
        <v>4.1939570855039139E-2</v>
      </c>
      <c r="AJ796" s="94">
        <v>0</v>
      </c>
      <c r="AK796" s="95">
        <v>0</v>
      </c>
      <c r="AL796" s="95">
        <v>0</v>
      </c>
    </row>
    <row r="797" spans="1:38" ht="13" x14ac:dyDescent="0.3">
      <c r="A797" s="71">
        <v>1994</v>
      </c>
      <c r="B797" s="718">
        <v>32</v>
      </c>
      <c r="C797" s="89">
        <v>17.943925392819999</v>
      </c>
      <c r="D797" s="90">
        <v>23.893793072095999</v>
      </c>
      <c r="E797" s="91">
        <v>53.47091919652653</v>
      </c>
      <c r="F797" s="89">
        <v>4.6755388337400001</v>
      </c>
      <c r="G797" s="90">
        <v>5.8686560799929994</v>
      </c>
      <c r="H797" s="91">
        <v>3.0648446664011861</v>
      </c>
      <c r="I797" s="89">
        <v>1.9740480606000002</v>
      </c>
      <c r="J797" s="90">
        <v>2.5822963520199997</v>
      </c>
      <c r="K797" s="91">
        <v>4.866211284661552</v>
      </c>
      <c r="L797" s="89">
        <v>1.162726E-2</v>
      </c>
      <c r="M797" s="90">
        <v>1.9084085000000001E-2</v>
      </c>
      <c r="N797" s="91">
        <v>8.3531934536755545E-2</v>
      </c>
      <c r="O797" s="89">
        <v>2.229710275650118E-2</v>
      </c>
      <c r="P797" s="90">
        <v>2.6933885126477545E-2</v>
      </c>
      <c r="Q797" s="91">
        <v>8.3642347537932663E-2</v>
      </c>
      <c r="R797" s="89">
        <v>2.5991289550658561E-2</v>
      </c>
      <c r="S797" s="90">
        <v>4.7388802295339406E-2</v>
      </c>
      <c r="T797" s="91">
        <v>0.1181949783416093</v>
      </c>
      <c r="U797" s="89">
        <v>1.5393869589000001E-2</v>
      </c>
      <c r="V797" s="90">
        <v>2.046620670204E-2</v>
      </c>
      <c r="W797" s="91">
        <v>4.3754361646362767E-2</v>
      </c>
      <c r="X797" s="89">
        <v>7.1601228839999998E-4</v>
      </c>
      <c r="Y797" s="90">
        <v>9.5210926245000002E-4</v>
      </c>
      <c r="Z797" s="91">
        <v>1.9137534065573859E-3</v>
      </c>
      <c r="AA797" s="89">
        <v>0.10833483766259999</v>
      </c>
      <c r="AB797" s="90">
        <v>0.14107834868904001</v>
      </c>
      <c r="AC797" s="91">
        <v>9.9323452285170158E-2</v>
      </c>
      <c r="AD797" s="89">
        <v>9.7835218992000008E-3</v>
      </c>
      <c r="AE797" s="90">
        <v>1.2053836772130001E-2</v>
      </c>
      <c r="AF797" s="91">
        <v>1.645946997556489E-2</v>
      </c>
      <c r="AG797" s="89">
        <v>1.58659107078E-2</v>
      </c>
      <c r="AH797" s="90">
        <v>2.263641768615E-2</v>
      </c>
      <c r="AI797" s="91">
        <v>4.1939570855039139E-2</v>
      </c>
      <c r="AJ797" s="94">
        <v>0</v>
      </c>
      <c r="AK797" s="95">
        <v>0</v>
      </c>
      <c r="AL797" s="95">
        <v>0</v>
      </c>
    </row>
    <row r="798" spans="1:38" ht="13" x14ac:dyDescent="0.3">
      <c r="A798" s="71">
        <v>1994</v>
      </c>
      <c r="B798" s="718">
        <v>33</v>
      </c>
      <c r="C798" s="89">
        <v>17.943925392819999</v>
      </c>
      <c r="D798" s="90">
        <v>23.893793072095999</v>
      </c>
      <c r="E798" s="91">
        <v>53.47091919652653</v>
      </c>
      <c r="F798" s="89">
        <v>4.6755388337400001</v>
      </c>
      <c r="G798" s="90">
        <v>5.8686560799929994</v>
      </c>
      <c r="H798" s="91">
        <v>3.0648446664011861</v>
      </c>
      <c r="I798" s="89">
        <v>1.9740480606000002</v>
      </c>
      <c r="J798" s="90">
        <v>2.5822963520199997</v>
      </c>
      <c r="K798" s="91">
        <v>4.866211284661552</v>
      </c>
      <c r="L798" s="89">
        <v>1.162726E-2</v>
      </c>
      <c r="M798" s="90">
        <v>1.9084085000000001E-2</v>
      </c>
      <c r="N798" s="91">
        <v>8.3531934536755545E-2</v>
      </c>
      <c r="O798" s="89">
        <v>2.229710275650118E-2</v>
      </c>
      <c r="P798" s="90">
        <v>2.6933885126477545E-2</v>
      </c>
      <c r="Q798" s="91">
        <v>8.3642347537932663E-2</v>
      </c>
      <c r="R798" s="89">
        <v>2.5991289550658561E-2</v>
      </c>
      <c r="S798" s="90">
        <v>4.7388802295339406E-2</v>
      </c>
      <c r="T798" s="91">
        <v>0.1181949783416093</v>
      </c>
      <c r="U798" s="89">
        <v>1.5393869589000001E-2</v>
      </c>
      <c r="V798" s="90">
        <v>2.046620670204E-2</v>
      </c>
      <c r="W798" s="91">
        <v>4.3754361646362767E-2</v>
      </c>
      <c r="X798" s="89">
        <v>7.1601228839999998E-4</v>
      </c>
      <c r="Y798" s="90">
        <v>9.5210926245000002E-4</v>
      </c>
      <c r="Z798" s="91">
        <v>1.9137534065573859E-3</v>
      </c>
      <c r="AA798" s="89">
        <v>0.10833483766259999</v>
      </c>
      <c r="AB798" s="90">
        <v>0.14107834868904001</v>
      </c>
      <c r="AC798" s="91">
        <v>9.9323452285170158E-2</v>
      </c>
      <c r="AD798" s="89">
        <v>9.7835218992000008E-3</v>
      </c>
      <c r="AE798" s="90">
        <v>1.2053836772130001E-2</v>
      </c>
      <c r="AF798" s="91">
        <v>1.645946997556489E-2</v>
      </c>
      <c r="AG798" s="89">
        <v>1.58659107078E-2</v>
      </c>
      <c r="AH798" s="90">
        <v>2.263641768615E-2</v>
      </c>
      <c r="AI798" s="91">
        <v>4.1939570855039139E-2</v>
      </c>
      <c r="AJ798" s="94">
        <v>0</v>
      </c>
      <c r="AK798" s="95">
        <v>0</v>
      </c>
      <c r="AL798" s="95">
        <v>0</v>
      </c>
    </row>
    <row r="799" spans="1:38" ht="13" x14ac:dyDescent="0.3">
      <c r="A799" s="71">
        <v>1994</v>
      </c>
      <c r="B799" s="718">
        <v>34</v>
      </c>
      <c r="C799" s="89">
        <v>17.943925392819999</v>
      </c>
      <c r="D799" s="90">
        <v>23.893793072095999</v>
      </c>
      <c r="E799" s="91">
        <v>53.47091919652653</v>
      </c>
      <c r="F799" s="89">
        <v>4.6755388337400001</v>
      </c>
      <c r="G799" s="90">
        <v>5.8686560799929994</v>
      </c>
      <c r="H799" s="91">
        <v>3.0648446664011861</v>
      </c>
      <c r="I799" s="89">
        <v>1.9740480606000002</v>
      </c>
      <c r="J799" s="90">
        <v>2.5822963520199997</v>
      </c>
      <c r="K799" s="91">
        <v>4.866211284661552</v>
      </c>
      <c r="L799" s="89">
        <v>1.162726E-2</v>
      </c>
      <c r="M799" s="90">
        <v>1.9084085000000001E-2</v>
      </c>
      <c r="N799" s="91">
        <v>8.3531934536755545E-2</v>
      </c>
      <c r="O799" s="89">
        <v>2.229710275650118E-2</v>
      </c>
      <c r="P799" s="90">
        <v>2.6933885126477545E-2</v>
      </c>
      <c r="Q799" s="91">
        <v>8.3642347537932663E-2</v>
      </c>
      <c r="R799" s="89">
        <v>2.5991289550658561E-2</v>
      </c>
      <c r="S799" s="90">
        <v>4.7388802295339406E-2</v>
      </c>
      <c r="T799" s="91">
        <v>0.1181949783416093</v>
      </c>
      <c r="U799" s="89">
        <v>1.5393869589000001E-2</v>
      </c>
      <c r="V799" s="90">
        <v>2.046620670204E-2</v>
      </c>
      <c r="W799" s="91">
        <v>4.3754361646362767E-2</v>
      </c>
      <c r="X799" s="89">
        <v>7.1601228839999998E-4</v>
      </c>
      <c r="Y799" s="90">
        <v>9.5210926245000002E-4</v>
      </c>
      <c r="Z799" s="91">
        <v>1.9137534065573859E-3</v>
      </c>
      <c r="AA799" s="89">
        <v>0.10833483766259999</v>
      </c>
      <c r="AB799" s="90">
        <v>0.14107834868904001</v>
      </c>
      <c r="AC799" s="91">
        <v>9.9323452285170158E-2</v>
      </c>
      <c r="AD799" s="89">
        <v>9.7835218992000008E-3</v>
      </c>
      <c r="AE799" s="90">
        <v>1.2053836772130001E-2</v>
      </c>
      <c r="AF799" s="91">
        <v>1.645946997556489E-2</v>
      </c>
      <c r="AG799" s="89">
        <v>1.58659107078E-2</v>
      </c>
      <c r="AH799" s="90">
        <v>2.263641768615E-2</v>
      </c>
      <c r="AI799" s="91">
        <v>4.1939570855039139E-2</v>
      </c>
      <c r="AJ799" s="94">
        <v>0</v>
      </c>
      <c r="AK799" s="95">
        <v>0</v>
      </c>
      <c r="AL799" s="95">
        <v>0</v>
      </c>
    </row>
    <row r="800" spans="1:38" ht="13" x14ac:dyDescent="0.3">
      <c r="A800" s="71">
        <v>1994</v>
      </c>
      <c r="B800" s="718">
        <v>35</v>
      </c>
      <c r="C800" s="89">
        <v>17.943925392819999</v>
      </c>
      <c r="D800" s="90">
        <v>23.893793072095999</v>
      </c>
      <c r="E800" s="91">
        <v>53.47091919652653</v>
      </c>
      <c r="F800" s="89">
        <v>4.6755388337400001</v>
      </c>
      <c r="G800" s="90">
        <v>5.8686560799929994</v>
      </c>
      <c r="H800" s="91">
        <v>3.0648446664011861</v>
      </c>
      <c r="I800" s="89">
        <v>1.9740480606000002</v>
      </c>
      <c r="J800" s="90">
        <v>2.5822963520199997</v>
      </c>
      <c r="K800" s="91">
        <v>4.866211284661552</v>
      </c>
      <c r="L800" s="89">
        <v>1.162726E-2</v>
      </c>
      <c r="M800" s="90">
        <v>1.9084085000000001E-2</v>
      </c>
      <c r="N800" s="91">
        <v>8.3531934536755545E-2</v>
      </c>
      <c r="O800" s="89">
        <v>2.229710275650118E-2</v>
      </c>
      <c r="P800" s="90">
        <v>2.6933885126477545E-2</v>
      </c>
      <c r="Q800" s="91">
        <v>8.3642347537932663E-2</v>
      </c>
      <c r="R800" s="89">
        <v>2.5991289550658561E-2</v>
      </c>
      <c r="S800" s="90">
        <v>4.7388802295339406E-2</v>
      </c>
      <c r="T800" s="91">
        <v>0.1181949783416093</v>
      </c>
      <c r="U800" s="89">
        <v>1.5393869589000001E-2</v>
      </c>
      <c r="V800" s="90">
        <v>2.046620670204E-2</v>
      </c>
      <c r="W800" s="91">
        <v>4.3754361646362767E-2</v>
      </c>
      <c r="X800" s="89">
        <v>7.1601228839999998E-4</v>
      </c>
      <c r="Y800" s="90">
        <v>9.5210926245000002E-4</v>
      </c>
      <c r="Z800" s="91">
        <v>1.9137534065573859E-3</v>
      </c>
      <c r="AA800" s="89">
        <v>0.10833483766259999</v>
      </c>
      <c r="AB800" s="90">
        <v>0.14107834868904001</v>
      </c>
      <c r="AC800" s="91">
        <v>9.9323452285170158E-2</v>
      </c>
      <c r="AD800" s="89">
        <v>9.7835218992000008E-3</v>
      </c>
      <c r="AE800" s="90">
        <v>1.2053836772130001E-2</v>
      </c>
      <c r="AF800" s="91">
        <v>1.645946997556489E-2</v>
      </c>
      <c r="AG800" s="89">
        <v>1.58659107078E-2</v>
      </c>
      <c r="AH800" s="90">
        <v>2.263641768615E-2</v>
      </c>
      <c r="AI800" s="91">
        <v>4.1939570855039139E-2</v>
      </c>
      <c r="AJ800" s="94">
        <v>0</v>
      </c>
      <c r="AK800" s="95">
        <v>0</v>
      </c>
      <c r="AL800" s="95">
        <v>0</v>
      </c>
    </row>
    <row r="801" spans="1:38" ht="13" x14ac:dyDescent="0.3">
      <c r="A801" s="71">
        <v>1994</v>
      </c>
      <c r="B801" s="718">
        <v>36</v>
      </c>
      <c r="C801" s="89">
        <v>17.943925392819999</v>
      </c>
      <c r="D801" s="90">
        <v>23.893793072095999</v>
      </c>
      <c r="E801" s="91">
        <v>53.47091919652653</v>
      </c>
      <c r="F801" s="89">
        <v>4.6755388337400001</v>
      </c>
      <c r="G801" s="90">
        <v>5.8686560799929994</v>
      </c>
      <c r="H801" s="91">
        <v>3.0648446664011861</v>
      </c>
      <c r="I801" s="89">
        <v>1.9740480606000002</v>
      </c>
      <c r="J801" s="90">
        <v>2.5822963520199997</v>
      </c>
      <c r="K801" s="91">
        <v>4.866211284661552</v>
      </c>
      <c r="L801" s="89">
        <v>1.162726E-2</v>
      </c>
      <c r="M801" s="90">
        <v>1.9084085000000001E-2</v>
      </c>
      <c r="N801" s="91">
        <v>8.3531934536755545E-2</v>
      </c>
      <c r="O801" s="89">
        <v>2.229710275650118E-2</v>
      </c>
      <c r="P801" s="90">
        <v>2.6933885126477545E-2</v>
      </c>
      <c r="Q801" s="91">
        <v>8.3642347537932663E-2</v>
      </c>
      <c r="R801" s="89">
        <v>2.5991289550658561E-2</v>
      </c>
      <c r="S801" s="90">
        <v>4.7388802295339406E-2</v>
      </c>
      <c r="T801" s="91">
        <v>0.1181949783416093</v>
      </c>
      <c r="U801" s="89">
        <v>1.5393869589000001E-2</v>
      </c>
      <c r="V801" s="90">
        <v>2.046620670204E-2</v>
      </c>
      <c r="W801" s="91">
        <v>4.3754361646362767E-2</v>
      </c>
      <c r="X801" s="89">
        <v>7.1601228839999998E-4</v>
      </c>
      <c r="Y801" s="90">
        <v>9.5210926245000002E-4</v>
      </c>
      <c r="Z801" s="91">
        <v>1.9137534065573859E-3</v>
      </c>
      <c r="AA801" s="89">
        <v>0.10833483766259999</v>
      </c>
      <c r="AB801" s="90">
        <v>0.14107834868904001</v>
      </c>
      <c r="AC801" s="91">
        <v>9.9323452285170158E-2</v>
      </c>
      <c r="AD801" s="89">
        <v>9.7835218992000008E-3</v>
      </c>
      <c r="AE801" s="90">
        <v>1.2053836772130001E-2</v>
      </c>
      <c r="AF801" s="91">
        <v>1.645946997556489E-2</v>
      </c>
      <c r="AG801" s="89">
        <v>1.58659107078E-2</v>
      </c>
      <c r="AH801" s="90">
        <v>2.263641768615E-2</v>
      </c>
      <c r="AI801" s="91">
        <v>4.1939570855039139E-2</v>
      </c>
      <c r="AJ801" s="94">
        <v>0</v>
      </c>
      <c r="AK801" s="95">
        <v>0</v>
      </c>
      <c r="AL801" s="95">
        <v>0</v>
      </c>
    </row>
    <row r="802" spans="1:38" ht="13" x14ac:dyDescent="0.3">
      <c r="A802" s="71">
        <v>1994</v>
      </c>
      <c r="B802" s="718">
        <v>37</v>
      </c>
      <c r="C802" s="89">
        <v>17.943925392819999</v>
      </c>
      <c r="D802" s="90">
        <v>23.893793072095999</v>
      </c>
      <c r="E802" s="91">
        <v>53.47091919652653</v>
      </c>
      <c r="F802" s="89">
        <v>4.6755388337400001</v>
      </c>
      <c r="G802" s="90">
        <v>5.8686560799929994</v>
      </c>
      <c r="H802" s="91">
        <v>3.0648446664011861</v>
      </c>
      <c r="I802" s="89">
        <v>1.9740480606000002</v>
      </c>
      <c r="J802" s="90">
        <v>2.5822963520199997</v>
      </c>
      <c r="K802" s="91">
        <v>4.866211284661552</v>
      </c>
      <c r="L802" s="89">
        <v>1.162726E-2</v>
      </c>
      <c r="M802" s="90">
        <v>1.9084085000000001E-2</v>
      </c>
      <c r="N802" s="91">
        <v>8.3531934536755545E-2</v>
      </c>
      <c r="O802" s="89">
        <v>2.229710275650118E-2</v>
      </c>
      <c r="P802" s="90">
        <v>2.6933885126477545E-2</v>
      </c>
      <c r="Q802" s="91">
        <v>8.3642347537932663E-2</v>
      </c>
      <c r="R802" s="89">
        <v>2.5991289550658561E-2</v>
      </c>
      <c r="S802" s="90">
        <v>4.7388802295339406E-2</v>
      </c>
      <c r="T802" s="91">
        <v>0.1181949783416093</v>
      </c>
      <c r="U802" s="89">
        <v>1.5393869589000001E-2</v>
      </c>
      <c r="V802" s="90">
        <v>2.046620670204E-2</v>
      </c>
      <c r="W802" s="91">
        <v>4.3754361646362767E-2</v>
      </c>
      <c r="X802" s="89">
        <v>7.1601228839999998E-4</v>
      </c>
      <c r="Y802" s="90">
        <v>9.5210926245000002E-4</v>
      </c>
      <c r="Z802" s="91">
        <v>1.9137534065573859E-3</v>
      </c>
      <c r="AA802" s="89">
        <v>0.10833483766259999</v>
      </c>
      <c r="AB802" s="90">
        <v>0.14107834868904001</v>
      </c>
      <c r="AC802" s="91">
        <v>9.9323452285170158E-2</v>
      </c>
      <c r="AD802" s="89">
        <v>9.7835218992000008E-3</v>
      </c>
      <c r="AE802" s="90">
        <v>1.2053836772130001E-2</v>
      </c>
      <c r="AF802" s="91">
        <v>1.645946997556489E-2</v>
      </c>
      <c r="AG802" s="89">
        <v>1.58659107078E-2</v>
      </c>
      <c r="AH802" s="90">
        <v>2.263641768615E-2</v>
      </c>
      <c r="AI802" s="91">
        <v>4.1939570855039139E-2</v>
      </c>
      <c r="AJ802" s="94">
        <v>0</v>
      </c>
      <c r="AK802" s="95">
        <v>0</v>
      </c>
      <c r="AL802" s="95">
        <v>0</v>
      </c>
    </row>
    <row r="803" spans="1:38" ht="13" x14ac:dyDescent="0.3">
      <c r="A803" s="71">
        <v>1994</v>
      </c>
      <c r="B803" s="718">
        <v>38</v>
      </c>
      <c r="C803" s="89">
        <v>17.943925392819999</v>
      </c>
      <c r="D803" s="90">
        <v>23.893793072095999</v>
      </c>
      <c r="E803" s="91">
        <v>53.47091919652653</v>
      </c>
      <c r="F803" s="89">
        <v>4.6755388337400001</v>
      </c>
      <c r="G803" s="90">
        <v>5.8686560799929994</v>
      </c>
      <c r="H803" s="91">
        <v>3.0648446664011861</v>
      </c>
      <c r="I803" s="89">
        <v>1.9740480606000002</v>
      </c>
      <c r="J803" s="90">
        <v>2.5822963520199997</v>
      </c>
      <c r="K803" s="91">
        <v>4.866211284661552</v>
      </c>
      <c r="L803" s="89">
        <v>1.162726E-2</v>
      </c>
      <c r="M803" s="90">
        <v>1.9084085000000001E-2</v>
      </c>
      <c r="N803" s="91">
        <v>8.3531934536755545E-2</v>
      </c>
      <c r="O803" s="89">
        <v>2.229710275650118E-2</v>
      </c>
      <c r="P803" s="90">
        <v>2.6933885126477545E-2</v>
      </c>
      <c r="Q803" s="91">
        <v>8.3642347537932663E-2</v>
      </c>
      <c r="R803" s="89">
        <v>2.5991289550658561E-2</v>
      </c>
      <c r="S803" s="90">
        <v>4.7388802295339406E-2</v>
      </c>
      <c r="T803" s="91">
        <v>0.1181949783416093</v>
      </c>
      <c r="U803" s="89">
        <v>1.5393869589000001E-2</v>
      </c>
      <c r="V803" s="90">
        <v>2.046620670204E-2</v>
      </c>
      <c r="W803" s="91">
        <v>4.3754361646362767E-2</v>
      </c>
      <c r="X803" s="89">
        <v>7.1601228839999998E-4</v>
      </c>
      <c r="Y803" s="90">
        <v>9.5210926245000002E-4</v>
      </c>
      <c r="Z803" s="91">
        <v>1.9137534065573859E-3</v>
      </c>
      <c r="AA803" s="89">
        <v>0.10833483766259999</v>
      </c>
      <c r="AB803" s="90">
        <v>0.14107834868904001</v>
      </c>
      <c r="AC803" s="91">
        <v>9.9323452285170158E-2</v>
      </c>
      <c r="AD803" s="89">
        <v>9.7835218992000008E-3</v>
      </c>
      <c r="AE803" s="90">
        <v>1.2053836772130001E-2</v>
      </c>
      <c r="AF803" s="91">
        <v>1.645946997556489E-2</v>
      </c>
      <c r="AG803" s="89">
        <v>1.58659107078E-2</v>
      </c>
      <c r="AH803" s="90">
        <v>2.263641768615E-2</v>
      </c>
      <c r="AI803" s="91">
        <v>4.1939570855039139E-2</v>
      </c>
      <c r="AJ803" s="94">
        <v>0</v>
      </c>
      <c r="AK803" s="95">
        <v>0</v>
      </c>
      <c r="AL803" s="95">
        <v>0</v>
      </c>
    </row>
    <row r="804" spans="1:38" ht="13.5" thickBot="1" x14ac:dyDescent="0.35">
      <c r="A804" s="73">
        <v>1994</v>
      </c>
      <c r="B804" s="719">
        <v>39</v>
      </c>
      <c r="C804" s="96">
        <v>17.943925392819999</v>
      </c>
      <c r="D804" s="97">
        <v>23.893793072095999</v>
      </c>
      <c r="E804" s="98">
        <v>53.47091919652653</v>
      </c>
      <c r="F804" s="96">
        <v>4.6755388337400001</v>
      </c>
      <c r="G804" s="97">
        <v>5.8686560799929994</v>
      </c>
      <c r="H804" s="98">
        <v>3.0648446664011861</v>
      </c>
      <c r="I804" s="96">
        <v>1.9740480606000002</v>
      </c>
      <c r="J804" s="97">
        <v>2.5822963520199997</v>
      </c>
      <c r="K804" s="98">
        <v>4.866211284661552</v>
      </c>
      <c r="L804" s="96">
        <v>1.162726E-2</v>
      </c>
      <c r="M804" s="97">
        <v>1.9084085000000001E-2</v>
      </c>
      <c r="N804" s="98">
        <v>8.3531934536755545E-2</v>
      </c>
      <c r="O804" s="96">
        <v>2.229710275650118E-2</v>
      </c>
      <c r="P804" s="97">
        <v>2.6933885126477545E-2</v>
      </c>
      <c r="Q804" s="98">
        <v>8.3642347537932663E-2</v>
      </c>
      <c r="R804" s="96">
        <v>2.5991289550658561E-2</v>
      </c>
      <c r="S804" s="97">
        <v>4.7388802295339406E-2</v>
      </c>
      <c r="T804" s="98">
        <v>0.1181949783416093</v>
      </c>
      <c r="U804" s="96">
        <v>1.5393869589000001E-2</v>
      </c>
      <c r="V804" s="97">
        <v>2.046620670204E-2</v>
      </c>
      <c r="W804" s="98">
        <v>4.3754361646362767E-2</v>
      </c>
      <c r="X804" s="96">
        <v>7.1601228839999998E-4</v>
      </c>
      <c r="Y804" s="97">
        <v>9.5210926245000002E-4</v>
      </c>
      <c r="Z804" s="98">
        <v>1.9137534065573859E-3</v>
      </c>
      <c r="AA804" s="96">
        <v>0.10833483766259999</v>
      </c>
      <c r="AB804" s="97">
        <v>0.14107834868904001</v>
      </c>
      <c r="AC804" s="98">
        <v>9.9323452285170158E-2</v>
      </c>
      <c r="AD804" s="96">
        <v>9.7835218992000008E-3</v>
      </c>
      <c r="AE804" s="97">
        <v>1.2053836772130001E-2</v>
      </c>
      <c r="AF804" s="98">
        <v>1.645946997556489E-2</v>
      </c>
      <c r="AG804" s="96">
        <v>1.58659107078E-2</v>
      </c>
      <c r="AH804" s="97">
        <v>2.263641768615E-2</v>
      </c>
      <c r="AI804" s="98">
        <v>4.1939570855039139E-2</v>
      </c>
      <c r="AJ804" s="99">
        <v>0</v>
      </c>
      <c r="AK804" s="100">
        <v>0</v>
      </c>
      <c r="AL804" s="100">
        <v>0</v>
      </c>
    </row>
    <row r="805" spans="1:38" x14ac:dyDescent="0.25">
      <c r="A805" s="69">
        <v>1995</v>
      </c>
      <c r="B805" s="70">
        <v>0</v>
      </c>
      <c r="C805" s="84">
        <v>5.4772715700000001</v>
      </c>
      <c r="D805" s="85">
        <v>6.5967532535000002</v>
      </c>
      <c r="E805" s="101">
        <v>17.811003960192874</v>
      </c>
      <c r="F805" s="84">
        <v>0.49990508</v>
      </c>
      <c r="G805" s="85">
        <v>0.53897436949999999</v>
      </c>
      <c r="H805" s="101">
        <v>0.83592820275254776</v>
      </c>
      <c r="I805" s="84">
        <v>0.46156535999999998</v>
      </c>
      <c r="J805" s="85">
        <v>1.2487308559999999</v>
      </c>
      <c r="K805" s="101">
        <v>2.8747867358450314</v>
      </c>
      <c r="L805" s="84">
        <v>1.443584E-2</v>
      </c>
      <c r="M805" s="85">
        <v>2.4152320000000001E-2</v>
      </c>
      <c r="N805" s="101">
        <v>1.7478861052622613E-2</v>
      </c>
      <c r="O805" s="84">
        <v>1.8769262242485648E-2</v>
      </c>
      <c r="P805" s="85">
        <v>2.7236936254643702E-2</v>
      </c>
      <c r="Q805" s="101">
        <v>6.8229013290158541E-2</v>
      </c>
      <c r="R805" s="84">
        <v>2.3293877744005403E-2</v>
      </c>
      <c r="S805" s="85">
        <v>4.7855568895643366E-2</v>
      </c>
      <c r="T805" s="101">
        <v>3.8983870472545451E-2</v>
      </c>
      <c r="U805" s="84">
        <v>2.5151327E-3</v>
      </c>
      <c r="V805" s="85">
        <v>2.8959021499999999E-3</v>
      </c>
      <c r="W805" s="101">
        <v>6.9321182718013671E-3</v>
      </c>
      <c r="X805" s="84">
        <v>1.7770540000000001E-4</v>
      </c>
      <c r="Y805" s="85">
        <v>1.97232445E-4</v>
      </c>
      <c r="Z805" s="101">
        <v>5.2198488830818143E-4</v>
      </c>
      <c r="AA805" s="84">
        <v>1.93009733E-2</v>
      </c>
      <c r="AB805" s="85">
        <v>2.140839697E-2</v>
      </c>
      <c r="AC805" s="101">
        <v>3.8151828120633925E-2</v>
      </c>
      <c r="AD805" s="84">
        <v>1.9065033E-3</v>
      </c>
      <c r="AE805" s="85">
        <v>1.9841910100000001E-3</v>
      </c>
      <c r="AF805" s="101">
        <v>4.8175026378615435E-3</v>
      </c>
      <c r="AG805" s="84">
        <v>4.5259285999999996E-3</v>
      </c>
      <c r="AH805" s="85">
        <v>5.6144351050000001E-3</v>
      </c>
      <c r="AI805" s="101">
        <v>9.9304406307238659E-3</v>
      </c>
      <c r="AJ805" s="87">
        <v>0</v>
      </c>
      <c r="AK805" s="88">
        <v>0</v>
      </c>
      <c r="AL805" s="88">
        <v>0</v>
      </c>
    </row>
    <row r="806" spans="1:38" x14ac:dyDescent="0.25">
      <c r="A806" s="71">
        <v>1995</v>
      </c>
      <c r="B806" s="718">
        <v>1</v>
      </c>
      <c r="C806" s="89">
        <v>6.9231611199999996</v>
      </c>
      <c r="D806" s="90">
        <v>8.0969733670000004</v>
      </c>
      <c r="E806" s="102">
        <v>17.868177948189086</v>
      </c>
      <c r="F806" s="89">
        <v>0.55031099000000006</v>
      </c>
      <c r="G806" s="90">
        <v>0.60906477749999999</v>
      </c>
      <c r="H806" s="102">
        <v>0.8399674951019559</v>
      </c>
      <c r="I806" s="89">
        <v>0.51346765000000005</v>
      </c>
      <c r="J806" s="90">
        <v>1.3104066130000001</v>
      </c>
      <c r="K806" s="102">
        <v>2.8828485234355989</v>
      </c>
      <c r="L806" s="89">
        <v>1.443584E-2</v>
      </c>
      <c r="M806" s="90">
        <v>2.4202325E-2</v>
      </c>
      <c r="N806" s="102">
        <v>1.7540177715606602E-2</v>
      </c>
      <c r="O806" s="89">
        <v>1.8769262242485648E-2</v>
      </c>
      <c r="P806" s="90">
        <v>2.7236936254643702E-2</v>
      </c>
      <c r="Q806" s="102">
        <v>6.7288203298553423E-2</v>
      </c>
      <c r="R806" s="89">
        <v>2.3293877744005403E-2</v>
      </c>
      <c r="S806" s="90">
        <v>4.7855568895643366E-2</v>
      </c>
      <c r="T806" s="102">
        <v>3.9216007352344665E-2</v>
      </c>
      <c r="U806" s="89">
        <v>2.9809160000000001E-3</v>
      </c>
      <c r="V806" s="90">
        <v>3.4818064999999998E-3</v>
      </c>
      <c r="W806" s="102">
        <v>6.9570232783500337E-3</v>
      </c>
      <c r="X806" s="89">
        <v>2.0728209999999999E-4</v>
      </c>
      <c r="Y806" s="90">
        <v>2.3554804500000001E-4</v>
      </c>
      <c r="Z806" s="102">
        <v>5.2450805246213525E-4</v>
      </c>
      <c r="AA806" s="89">
        <v>2.2471773699999999E-2</v>
      </c>
      <c r="AB806" s="90">
        <v>2.5390001555E-2</v>
      </c>
      <c r="AC806" s="102">
        <v>3.8272711754972218E-2</v>
      </c>
      <c r="AD806" s="89">
        <v>2.2597351000000002E-3</v>
      </c>
      <c r="AE806" s="90">
        <v>2.4027210299999999E-3</v>
      </c>
      <c r="AF806" s="102">
        <v>4.8327791607258551E-3</v>
      </c>
      <c r="AG806" s="89">
        <v>5.3637959000000001E-3</v>
      </c>
      <c r="AH806" s="90">
        <v>6.7229024500000002E-3</v>
      </c>
      <c r="AI806" s="102">
        <v>9.9803795247869372E-3</v>
      </c>
      <c r="AJ806" s="92">
        <v>0</v>
      </c>
      <c r="AK806" s="93">
        <v>0</v>
      </c>
      <c r="AL806" s="93">
        <v>0</v>
      </c>
    </row>
    <row r="807" spans="1:38" x14ac:dyDescent="0.25">
      <c r="A807" s="71">
        <v>1995</v>
      </c>
      <c r="B807" s="718">
        <v>2</v>
      </c>
      <c r="C807" s="89">
        <v>8.42650787</v>
      </c>
      <c r="D807" s="90">
        <v>9.7365299679999993</v>
      </c>
      <c r="E807" s="102">
        <v>17.924292294496265</v>
      </c>
      <c r="F807" s="89">
        <v>0.61484154999999996</v>
      </c>
      <c r="G807" s="90">
        <v>0.70296145750000005</v>
      </c>
      <c r="H807" s="102">
        <v>0.84444122152957424</v>
      </c>
      <c r="I807" s="89">
        <v>0.61490646999999998</v>
      </c>
      <c r="J807" s="90">
        <v>1.4585233529999999</v>
      </c>
      <c r="K807" s="102">
        <v>2.8853293603792527</v>
      </c>
      <c r="L807" s="89">
        <v>1.443584E-2</v>
      </c>
      <c r="M807" s="90">
        <v>2.4287333500000001E-2</v>
      </c>
      <c r="N807" s="102">
        <v>1.7526047294662204E-2</v>
      </c>
      <c r="O807" s="89">
        <v>1.8769262242485648E-2</v>
      </c>
      <c r="P807" s="90">
        <v>2.7236936254643702E-2</v>
      </c>
      <c r="Q807" s="102">
        <v>6.8553270792387919E-2</v>
      </c>
      <c r="R807" s="89">
        <v>2.3293877744005403E-2</v>
      </c>
      <c r="S807" s="90">
        <v>4.7855568895643366E-2</v>
      </c>
      <c r="T807" s="102">
        <v>3.9655388809718382E-2</v>
      </c>
      <c r="U807" s="89">
        <v>3.5346930999999998E-3</v>
      </c>
      <c r="V807" s="90">
        <v>4.2026927350000002E-3</v>
      </c>
      <c r="W807" s="102">
        <v>6.9848416664978182E-3</v>
      </c>
      <c r="X807" s="89">
        <v>2.4096769999999999E-4</v>
      </c>
      <c r="Y807" s="90">
        <v>2.7676418999999998E-4</v>
      </c>
      <c r="Z807" s="102">
        <v>5.273015985312559E-4</v>
      </c>
      <c r="AA807" s="89">
        <v>2.62832304E-2</v>
      </c>
      <c r="AB807" s="90">
        <v>3.0306514024999998E-2</v>
      </c>
      <c r="AC807" s="102">
        <v>3.8403426019104486E-2</v>
      </c>
      <c r="AD807" s="89">
        <v>2.6915458999999999E-3</v>
      </c>
      <c r="AE807" s="90">
        <v>2.9577430749999998E-3</v>
      </c>
      <c r="AF807" s="102">
        <v>4.8493973511275603E-3</v>
      </c>
      <c r="AG807" s="89">
        <v>6.346707E-3</v>
      </c>
      <c r="AH807" s="90">
        <v>8.0384850799999994E-3</v>
      </c>
      <c r="AI807" s="102">
        <v>1.003550013057505E-2</v>
      </c>
      <c r="AJ807" s="92">
        <v>0</v>
      </c>
      <c r="AK807" s="93">
        <v>0</v>
      </c>
      <c r="AL807" s="93">
        <v>0</v>
      </c>
    </row>
    <row r="808" spans="1:38" x14ac:dyDescent="0.25">
      <c r="A808" s="71">
        <v>1995</v>
      </c>
      <c r="B808" s="718">
        <v>3</v>
      </c>
      <c r="C808" s="89">
        <v>9.9359395900000003</v>
      </c>
      <c r="D808" s="90">
        <v>11.297707074</v>
      </c>
      <c r="E808" s="102">
        <v>17.993477528842103</v>
      </c>
      <c r="F808" s="89">
        <v>0.684083</v>
      </c>
      <c r="G808" s="90">
        <v>0.78741974449999996</v>
      </c>
      <c r="H808" s="102">
        <v>0.84974261003495055</v>
      </c>
      <c r="I808" s="89">
        <v>0.73510763000000001</v>
      </c>
      <c r="J808" s="90">
        <v>1.5902804049999999</v>
      </c>
      <c r="K808" s="102">
        <v>2.893142411497728</v>
      </c>
      <c r="L808" s="89">
        <v>1.443584E-2</v>
      </c>
      <c r="M808" s="90">
        <v>2.4292333999999999E-2</v>
      </c>
      <c r="N808" s="102">
        <v>1.7571263112150737E-2</v>
      </c>
      <c r="O808" s="89">
        <v>1.8769262242485648E-2</v>
      </c>
      <c r="P808" s="90">
        <v>2.7236936254643702E-2</v>
      </c>
      <c r="Q808" s="102">
        <v>6.8305807128546073E-2</v>
      </c>
      <c r="R808" s="89">
        <v>2.3293877744005403E-2</v>
      </c>
      <c r="S808" s="90">
        <v>4.7855568895643366E-2</v>
      </c>
      <c r="T808" s="102">
        <v>4.0038042283088798E-2</v>
      </c>
      <c r="U808" s="89">
        <v>4.1297901999999996E-3</v>
      </c>
      <c r="V808" s="90">
        <v>4.8319834250000002E-3</v>
      </c>
      <c r="W808" s="102">
        <v>7.0111699787310531E-3</v>
      </c>
      <c r="X808" s="89">
        <v>2.7765480000000001E-4</v>
      </c>
      <c r="Y808" s="90">
        <v>3.1505853499999998E-4</v>
      </c>
      <c r="Z808" s="102">
        <v>5.3061126110006134E-4</v>
      </c>
      <c r="AA808" s="89">
        <v>3.0335150700000001E-2</v>
      </c>
      <c r="AB808" s="90">
        <v>3.4593872730000003E-2</v>
      </c>
      <c r="AC808" s="102">
        <v>3.8517169745024185E-2</v>
      </c>
      <c r="AD808" s="89">
        <v>3.1825475000000002E-3</v>
      </c>
      <c r="AE808" s="90">
        <v>3.45700684E-3</v>
      </c>
      <c r="AF808" s="102">
        <v>4.8637847689669755E-3</v>
      </c>
      <c r="AG808" s="89">
        <v>7.3707421E-3</v>
      </c>
      <c r="AH808" s="90">
        <v>9.1725585699999994E-3</v>
      </c>
      <c r="AI808" s="102">
        <v>1.0102467611718775E-2</v>
      </c>
      <c r="AJ808" s="92">
        <v>0</v>
      </c>
      <c r="AK808" s="93">
        <v>0</v>
      </c>
      <c r="AL808" s="93">
        <v>0</v>
      </c>
    </row>
    <row r="809" spans="1:38" x14ac:dyDescent="0.25">
      <c r="A809" s="71">
        <v>1995</v>
      </c>
      <c r="B809" s="718">
        <v>4</v>
      </c>
      <c r="C809" s="89">
        <v>11.327577079999999</v>
      </c>
      <c r="D809" s="90">
        <v>12.6602362435</v>
      </c>
      <c r="E809" s="102">
        <v>24.947032704894916</v>
      </c>
      <c r="F809" s="89">
        <v>0.76475512000000001</v>
      </c>
      <c r="G809" s="90">
        <v>0.88289519999999999</v>
      </c>
      <c r="H809" s="102">
        <v>1.2585538057524628</v>
      </c>
      <c r="I809" s="89">
        <v>0.84924617000000002</v>
      </c>
      <c r="J809" s="90">
        <v>1.7199035235</v>
      </c>
      <c r="K809" s="102">
        <v>3.4370637800490549</v>
      </c>
      <c r="L809" s="89">
        <v>1.443584E-2</v>
      </c>
      <c r="M809" s="90">
        <v>2.4402344999999999E-2</v>
      </c>
      <c r="N809" s="102">
        <v>2.6742534633676172E-2</v>
      </c>
      <c r="O809" s="89">
        <v>1.8769262242485648E-2</v>
      </c>
      <c r="P809" s="90">
        <v>2.7236936254643702E-2</v>
      </c>
      <c r="Q809" s="102">
        <v>9.2273331483136697E-2</v>
      </c>
      <c r="R809" s="89">
        <v>2.3293877744005403E-2</v>
      </c>
      <c r="S809" s="90">
        <v>4.7855568895643366E-2</v>
      </c>
      <c r="T809" s="102">
        <v>6.7521081801464447E-2</v>
      </c>
      <c r="U809" s="89">
        <v>4.6706203E-3</v>
      </c>
      <c r="V809" s="90">
        <v>5.3925143250000002E-3</v>
      </c>
      <c r="W809" s="102">
        <v>1.040461740967469E-2</v>
      </c>
      <c r="X809" s="89">
        <v>3.1168720000000001E-4</v>
      </c>
      <c r="Y809" s="90">
        <v>3.5733773000000001E-4</v>
      </c>
      <c r="Z809" s="102">
        <v>7.8588892251858929E-4</v>
      </c>
      <c r="AA809" s="89">
        <v>3.42193768E-2</v>
      </c>
      <c r="AB809" s="90">
        <v>3.8582306795E-2</v>
      </c>
      <c r="AC809" s="102">
        <v>5.6560583432279661E-2</v>
      </c>
      <c r="AD809" s="89">
        <v>3.6428366000000002E-3</v>
      </c>
      <c r="AE809" s="90">
        <v>3.9131502099999998E-3</v>
      </c>
      <c r="AF809" s="102">
        <v>7.1521790930887457E-3</v>
      </c>
      <c r="AG809" s="89">
        <v>8.2877919000000008E-3</v>
      </c>
      <c r="AH809" s="90">
        <v>1.016734167E-2</v>
      </c>
      <c r="AI809" s="102">
        <v>1.4943081234241989E-2</v>
      </c>
      <c r="AJ809" s="92">
        <v>0</v>
      </c>
      <c r="AK809" s="93">
        <v>0</v>
      </c>
      <c r="AL809" s="93">
        <v>0</v>
      </c>
    </row>
    <row r="810" spans="1:38" x14ac:dyDescent="0.25">
      <c r="A810" s="71">
        <v>1995</v>
      </c>
      <c r="B810" s="718">
        <v>5</v>
      </c>
      <c r="C810" s="89">
        <v>12.0786137</v>
      </c>
      <c r="D810" s="90">
        <v>13.562944187499999</v>
      </c>
      <c r="E810" s="102">
        <v>25.123399165800326</v>
      </c>
      <c r="F810" s="89">
        <v>0.82738670000000003</v>
      </c>
      <c r="G810" s="90">
        <v>0.97433357099999995</v>
      </c>
      <c r="H810" s="102">
        <v>1.2649708435532929</v>
      </c>
      <c r="I810" s="89">
        <v>0.94126082</v>
      </c>
      <c r="J810" s="90">
        <v>1.8368139164999999</v>
      </c>
      <c r="K810" s="102">
        <v>3.4339605203564223</v>
      </c>
      <c r="L810" s="89">
        <v>1.4049849999999999E-2</v>
      </c>
      <c r="M810" s="90">
        <v>2.3763436499999999E-2</v>
      </c>
      <c r="N810" s="102">
        <v>2.686952050959375E-2</v>
      </c>
      <c r="O810" s="89">
        <v>1.8769262242485648E-2</v>
      </c>
      <c r="P810" s="90">
        <v>2.7236936254643702E-2</v>
      </c>
      <c r="Q810" s="102">
        <v>9.1895288490032936E-2</v>
      </c>
      <c r="R810" s="89">
        <v>2.3293877744005403E-2</v>
      </c>
      <c r="S810" s="90">
        <v>4.7855568895643366E-2</v>
      </c>
      <c r="T810" s="102">
        <v>6.9087843870871829E-2</v>
      </c>
      <c r="U810" s="89">
        <v>4.8858347999999998E-3</v>
      </c>
      <c r="V810" s="90">
        <v>5.8481192050000002E-3</v>
      </c>
      <c r="W810" s="102">
        <v>1.0559635189673762E-2</v>
      </c>
      <c r="X810" s="89">
        <v>3.253288E-4</v>
      </c>
      <c r="Y810" s="90">
        <v>3.8848873499999997E-4</v>
      </c>
      <c r="Z810" s="102">
        <v>7.8990538754762478E-4</v>
      </c>
      <c r="AA810" s="89">
        <v>3.6082987400000002E-2</v>
      </c>
      <c r="AB810" s="90">
        <v>4.2003734420000001E-2</v>
      </c>
      <c r="AC810" s="102">
        <v>5.5714982340102866E-2</v>
      </c>
      <c r="AD810" s="89">
        <v>3.8531302999999999E-3</v>
      </c>
      <c r="AE810" s="90">
        <v>4.2984915500000002E-3</v>
      </c>
      <c r="AF810" s="102">
        <v>7.261098924382434E-3</v>
      </c>
      <c r="AG810" s="89">
        <v>8.6194158000000003E-3</v>
      </c>
      <c r="AH810" s="90">
        <v>1.0957368105E-2</v>
      </c>
      <c r="AI810" s="102">
        <v>1.5261278250285001E-2</v>
      </c>
      <c r="AJ810" s="92">
        <v>0</v>
      </c>
      <c r="AK810" s="93">
        <v>0</v>
      </c>
      <c r="AL810" s="93">
        <v>0</v>
      </c>
    </row>
    <row r="811" spans="1:38" x14ac:dyDescent="0.25">
      <c r="A811" s="71">
        <v>1995</v>
      </c>
      <c r="B811" s="718">
        <v>6</v>
      </c>
      <c r="C811" s="89">
        <v>13.15959861</v>
      </c>
      <c r="D811" s="90">
        <v>14.667410842000001</v>
      </c>
      <c r="E811" s="102">
        <v>46.330187739376292</v>
      </c>
      <c r="F811" s="89">
        <v>0.92202178000000001</v>
      </c>
      <c r="G811" s="90">
        <v>1.084975612</v>
      </c>
      <c r="H811" s="102">
        <v>2.7726080314178807</v>
      </c>
      <c r="I811" s="89">
        <v>1.0448092899999999</v>
      </c>
      <c r="J811" s="90">
        <v>1.9555016759999999</v>
      </c>
      <c r="K811" s="102">
        <v>4.5431518265220197</v>
      </c>
      <c r="L811" s="89">
        <v>1.414986E-2</v>
      </c>
      <c r="M811" s="90">
        <v>2.38367115E-2</v>
      </c>
      <c r="N811" s="102">
        <v>2.9619670504006945E-2</v>
      </c>
      <c r="O811" s="89">
        <v>1.8769262242485648E-2</v>
      </c>
      <c r="P811" s="90">
        <v>2.7236936254643702E-2</v>
      </c>
      <c r="Q811" s="102">
        <v>9.6262858781368643E-2</v>
      </c>
      <c r="R811" s="89">
        <v>2.3293877744005403E-2</v>
      </c>
      <c r="S811" s="90">
        <v>4.7855568895643366E-2</v>
      </c>
      <c r="T811" s="102">
        <v>7.1571306548478458E-2</v>
      </c>
      <c r="U811" s="89">
        <v>5.3000955000000001E-3</v>
      </c>
      <c r="V811" s="90">
        <v>6.37662358E-3</v>
      </c>
      <c r="W811" s="102">
        <v>2.2992095278288775E-2</v>
      </c>
      <c r="X811" s="89">
        <v>3.5142330000000001E-4</v>
      </c>
      <c r="Y811" s="90">
        <v>4.2810769000000001E-4</v>
      </c>
      <c r="Z811" s="102">
        <v>1.7313408331773184E-3</v>
      </c>
      <c r="AA811" s="89">
        <v>3.9404505899999998E-2</v>
      </c>
      <c r="AB811" s="90">
        <v>4.6056109890000002E-2</v>
      </c>
      <c r="AC811" s="102">
        <v>0.12239439288678317</v>
      </c>
      <c r="AD811" s="89">
        <v>4.2294361000000001E-3</v>
      </c>
      <c r="AE811" s="90">
        <v>4.7489258500000003E-3</v>
      </c>
      <c r="AF811" s="102">
        <v>1.5933803213040242E-2</v>
      </c>
      <c r="AG811" s="89">
        <v>9.2951301999999996E-3</v>
      </c>
      <c r="AH811" s="90">
        <v>1.1872494285E-2</v>
      </c>
      <c r="AI811" s="102">
        <v>3.3531893308671047E-2</v>
      </c>
      <c r="AJ811" s="92">
        <v>0</v>
      </c>
      <c r="AK811" s="93">
        <v>0</v>
      </c>
      <c r="AL811" s="93">
        <v>0</v>
      </c>
    </row>
    <row r="812" spans="1:38" x14ac:dyDescent="0.25">
      <c r="A812" s="71">
        <v>1995</v>
      </c>
      <c r="B812" s="718">
        <v>7</v>
      </c>
      <c r="C812" s="89">
        <v>13.83655862</v>
      </c>
      <c r="D812" s="90">
        <v>15.5112538605</v>
      </c>
      <c r="E812" s="102">
        <v>46.450084531536092</v>
      </c>
      <c r="F812" s="89">
        <v>1.0250432599999999</v>
      </c>
      <c r="G812" s="90">
        <v>1.2095604170000001</v>
      </c>
      <c r="H812" s="102">
        <v>2.7824588122057285</v>
      </c>
      <c r="I812" s="89">
        <v>1.13337512</v>
      </c>
      <c r="J812" s="90">
        <v>2.0607871819999999</v>
      </c>
      <c r="K812" s="102">
        <v>4.5544160009114245</v>
      </c>
      <c r="L812" s="89">
        <v>1.395795E-2</v>
      </c>
      <c r="M812" s="90">
        <v>2.3516968999999999E-2</v>
      </c>
      <c r="N812" s="102">
        <v>2.9690937042772571E-2</v>
      </c>
      <c r="O812" s="89">
        <v>1.8769262242485648E-2</v>
      </c>
      <c r="P812" s="90">
        <v>2.7236936254643702E-2</v>
      </c>
      <c r="Q812" s="102">
        <v>9.6329926050658307E-2</v>
      </c>
      <c r="R812" s="89">
        <v>2.3293877744005403E-2</v>
      </c>
      <c r="S812" s="90">
        <v>4.7855568895643366E-2</v>
      </c>
      <c r="T812" s="102">
        <v>7.2049144705292514E-2</v>
      </c>
      <c r="U812" s="89">
        <v>5.5195851000000001E-3</v>
      </c>
      <c r="V812" s="90">
        <v>6.8081667849999999E-3</v>
      </c>
      <c r="W812" s="102">
        <v>2.3018832968218675E-2</v>
      </c>
      <c r="X812" s="89">
        <v>3.647705E-4</v>
      </c>
      <c r="Y812" s="90">
        <v>4.6017784500000002E-4</v>
      </c>
      <c r="Z812" s="102">
        <v>1.7374921152944894E-3</v>
      </c>
      <c r="AA812" s="89">
        <v>4.17269054E-2</v>
      </c>
      <c r="AB812" s="90">
        <v>4.9731561814999999E-2</v>
      </c>
      <c r="AC812" s="102">
        <v>0.12249997547737379</v>
      </c>
      <c r="AD812" s="89">
        <v>4.4550485999999999E-3</v>
      </c>
      <c r="AE812" s="90">
        <v>5.1291334249999997E-3</v>
      </c>
      <c r="AF812" s="102">
        <v>1.5943641623615834E-2</v>
      </c>
      <c r="AG812" s="89">
        <v>9.6232369000000002E-3</v>
      </c>
      <c r="AH812" s="90">
        <v>1.2603224195E-2</v>
      </c>
      <c r="AI812" s="102">
        <v>3.3657952823916641E-2</v>
      </c>
      <c r="AJ812" s="92">
        <v>0</v>
      </c>
      <c r="AK812" s="93">
        <v>0</v>
      </c>
      <c r="AL812" s="93">
        <v>0</v>
      </c>
    </row>
    <row r="813" spans="1:38" x14ac:dyDescent="0.25">
      <c r="A813" s="71">
        <v>1995</v>
      </c>
      <c r="B813" s="718">
        <v>8</v>
      </c>
      <c r="C813" s="89">
        <v>14.35499956</v>
      </c>
      <c r="D813" s="90">
        <v>16.236526011500001</v>
      </c>
      <c r="E813" s="102">
        <v>49.489848009123747</v>
      </c>
      <c r="F813" s="89">
        <v>1.1532966899999999</v>
      </c>
      <c r="G813" s="90">
        <v>1.357316032</v>
      </c>
      <c r="H813" s="102">
        <v>2.8146639721947091</v>
      </c>
      <c r="I813" s="89">
        <v>1.21450777</v>
      </c>
      <c r="J813" s="90">
        <v>2.1612580535000001</v>
      </c>
      <c r="K813" s="102">
        <v>4.7518771375038344</v>
      </c>
      <c r="L813" s="89">
        <v>1.3747850000000001E-2</v>
      </c>
      <c r="M813" s="90">
        <v>2.3237806999999999E-2</v>
      </c>
      <c r="N813" s="102">
        <v>3.2700821121615882E-2</v>
      </c>
      <c r="O813" s="89">
        <v>1.8769262242485648E-2</v>
      </c>
      <c r="P813" s="90">
        <v>2.7236936254643702E-2</v>
      </c>
      <c r="Q813" s="102">
        <v>9.9282412945911239E-2</v>
      </c>
      <c r="R813" s="89">
        <v>2.3293877744005403E-2</v>
      </c>
      <c r="S813" s="90">
        <v>4.7855568895643366E-2</v>
      </c>
      <c r="T813" s="102">
        <v>7.3669062624533224E-2</v>
      </c>
      <c r="U813" s="89">
        <v>5.7036778000000002E-3</v>
      </c>
      <c r="V813" s="90">
        <v>7.2066612199999996E-3</v>
      </c>
      <c r="W813" s="102">
        <v>2.3129890408762191E-2</v>
      </c>
      <c r="X813" s="89">
        <v>3.7551879999999998E-4</v>
      </c>
      <c r="Y813" s="90">
        <v>4.8998103499999998E-4</v>
      </c>
      <c r="Z813" s="102">
        <v>1.7576146902440945E-3</v>
      </c>
      <c r="AA813" s="89">
        <v>4.41195905E-2</v>
      </c>
      <c r="AB813" s="90">
        <v>5.3493152315E-2</v>
      </c>
      <c r="AC813" s="102">
        <v>0.12357772529071215</v>
      </c>
      <c r="AD813" s="89">
        <v>4.6537669E-3</v>
      </c>
      <c r="AE813" s="90">
        <v>5.4886836400000003E-3</v>
      </c>
      <c r="AF813" s="102">
        <v>1.610271810044514E-2</v>
      </c>
      <c r="AG813" s="89">
        <v>9.8861187E-3</v>
      </c>
      <c r="AH813" s="90">
        <v>1.3268156955000001E-2</v>
      </c>
      <c r="AI813" s="102">
        <v>3.4035016740058585E-2</v>
      </c>
      <c r="AJ813" s="92">
        <v>0</v>
      </c>
      <c r="AK813" s="93">
        <v>0</v>
      </c>
      <c r="AL813" s="93">
        <v>0</v>
      </c>
    </row>
    <row r="814" spans="1:38" x14ac:dyDescent="0.25">
      <c r="A814" s="71">
        <v>1995</v>
      </c>
      <c r="B814" s="718">
        <v>9</v>
      </c>
      <c r="C814" s="89">
        <v>13.01661704</v>
      </c>
      <c r="D814" s="90">
        <v>15.4672617695</v>
      </c>
      <c r="E814" s="102">
        <v>47.522515000264299</v>
      </c>
      <c r="F814" s="89">
        <v>1.2380567899999999</v>
      </c>
      <c r="G814" s="90">
        <v>1.4702520335</v>
      </c>
      <c r="H814" s="102">
        <v>2.5574271175750147</v>
      </c>
      <c r="I814" s="89">
        <v>1.2253862600000001</v>
      </c>
      <c r="J814" s="90">
        <v>2.2045214165</v>
      </c>
      <c r="K814" s="102">
        <v>4.4446411870031461</v>
      </c>
      <c r="L814" s="89">
        <v>1.244433E-2</v>
      </c>
      <c r="M814" s="90">
        <v>2.069085E-2</v>
      </c>
      <c r="N814" s="102">
        <v>3.2453622392130108E-2</v>
      </c>
      <c r="O814" s="89">
        <v>1.8769262242485648E-2</v>
      </c>
      <c r="P814" s="90">
        <v>2.7236936254643702E-2</v>
      </c>
      <c r="Q814" s="102">
        <v>9.1521531214078439E-2</v>
      </c>
      <c r="R814" s="89">
        <v>2.3293877744005403E-2</v>
      </c>
      <c r="S814" s="90">
        <v>4.7855568895643366E-2</v>
      </c>
      <c r="T814" s="102">
        <v>7.5347781251035931E-2</v>
      </c>
      <c r="U814" s="89">
        <v>5.0982307000000003E-3</v>
      </c>
      <c r="V814" s="90">
        <v>7.0273596400000004E-3</v>
      </c>
      <c r="W814" s="102">
        <v>2.1128120489505412E-2</v>
      </c>
      <c r="X814" s="89">
        <v>3.3662520000000002E-4</v>
      </c>
      <c r="Y814" s="90">
        <v>4.7633132499999998E-4</v>
      </c>
      <c r="Z814" s="102">
        <v>1.5969923002973623E-3</v>
      </c>
      <c r="AA814" s="89">
        <v>4.1667760300000002E-2</v>
      </c>
      <c r="AB814" s="90">
        <v>5.3773993365000002E-2</v>
      </c>
      <c r="AC814" s="102">
        <v>0.11197267474624756</v>
      </c>
      <c r="AD814" s="89">
        <v>4.2032073000000001E-3</v>
      </c>
      <c r="AE814" s="90">
        <v>5.3898329199999996E-3</v>
      </c>
      <c r="AF814" s="102">
        <v>1.5331137430822286E-2</v>
      </c>
      <c r="AG814" s="89">
        <v>8.7858506000000006E-3</v>
      </c>
      <c r="AH814" s="90">
        <v>1.2894792255000001E-2</v>
      </c>
      <c r="AI814" s="102">
        <v>3.2031861932164847E-2</v>
      </c>
      <c r="AJ814" s="92">
        <v>0</v>
      </c>
      <c r="AK814" s="93">
        <v>0</v>
      </c>
      <c r="AL814" s="93">
        <v>0</v>
      </c>
    </row>
    <row r="815" spans="1:38" x14ac:dyDescent="0.25">
      <c r="A815" s="71">
        <v>1995</v>
      </c>
      <c r="B815" s="718">
        <v>10</v>
      </c>
      <c r="C815" s="89">
        <v>13.24283133</v>
      </c>
      <c r="D815" s="90">
        <v>15.8119739385</v>
      </c>
      <c r="E815" s="102">
        <v>46.280055367166796</v>
      </c>
      <c r="F815" s="89">
        <v>1.4303703000000001</v>
      </c>
      <c r="G815" s="90">
        <v>1.672568013</v>
      </c>
      <c r="H815" s="102">
        <v>2.3985188952772343</v>
      </c>
      <c r="I815" s="89">
        <v>1.29172858</v>
      </c>
      <c r="J815" s="90">
        <v>2.282933785</v>
      </c>
      <c r="K815" s="102">
        <v>4.1713134519056787</v>
      </c>
      <c r="L815" s="89">
        <v>1.215538E-2</v>
      </c>
      <c r="M815" s="90">
        <v>2.0175441999999998E-2</v>
      </c>
      <c r="N815" s="102">
        <v>3.7914204001804959E-2</v>
      </c>
      <c r="O815" s="89">
        <v>1.8769262242485648E-2</v>
      </c>
      <c r="P815" s="90">
        <v>2.7236936254643702E-2</v>
      </c>
      <c r="Q815" s="102">
        <v>6.6966249491502719E-2</v>
      </c>
      <c r="R815" s="89">
        <v>2.3293877744005403E-2</v>
      </c>
      <c r="S815" s="90">
        <v>4.7855568895643366E-2</v>
      </c>
      <c r="T815" s="102">
        <v>7.7546475764548858E-2</v>
      </c>
      <c r="U815" s="89">
        <v>5.2721601000000002E-3</v>
      </c>
      <c r="V815" s="90">
        <v>7.4218665150000002E-3</v>
      </c>
      <c r="W815" s="102">
        <v>1.9901822515270156E-2</v>
      </c>
      <c r="X815" s="89">
        <v>3.5255619999999998E-4</v>
      </c>
      <c r="Y815" s="90">
        <v>5.0366916E-4</v>
      </c>
      <c r="Z815" s="102">
        <v>1.4977356596143189E-3</v>
      </c>
      <c r="AA815" s="89">
        <v>4.4764173999999997E-2</v>
      </c>
      <c r="AB815" s="90">
        <v>5.8303261784999998E-2</v>
      </c>
      <c r="AC815" s="102">
        <v>0.10498000850161782</v>
      </c>
      <c r="AD815" s="89">
        <v>4.3904284999999998E-3</v>
      </c>
      <c r="AE815" s="90">
        <v>5.7568010199999997E-3</v>
      </c>
      <c r="AF815" s="102">
        <v>1.5091791012560963E-2</v>
      </c>
      <c r="AG815" s="89">
        <v>9.0359946999999993E-3</v>
      </c>
      <c r="AH815" s="90">
        <v>1.3540078759999999E-2</v>
      </c>
      <c r="AI815" s="102">
        <v>3.0978148963173371E-2</v>
      </c>
      <c r="AJ815" s="92">
        <v>0</v>
      </c>
      <c r="AK815" s="93">
        <v>0</v>
      </c>
      <c r="AL815" s="93">
        <v>0</v>
      </c>
    </row>
    <row r="816" spans="1:38" x14ac:dyDescent="0.25">
      <c r="A816" s="71">
        <v>1995</v>
      </c>
      <c r="B816" s="718">
        <v>11</v>
      </c>
      <c r="C816" s="89">
        <v>12.830877109999999</v>
      </c>
      <c r="D816" s="90">
        <v>15.201310103999999</v>
      </c>
      <c r="E816" s="102">
        <v>46.517447637570257</v>
      </c>
      <c r="F816" s="89">
        <v>1.6414551399999999</v>
      </c>
      <c r="G816" s="90">
        <v>1.8736075335</v>
      </c>
      <c r="H816" s="102">
        <v>2.3925720671153532</v>
      </c>
      <c r="I816" s="89">
        <v>1.3325403199999999</v>
      </c>
      <c r="J816" s="90">
        <v>2.3296927415000002</v>
      </c>
      <c r="K816" s="102">
        <v>4.1793575409803418</v>
      </c>
      <c r="L816" s="89">
        <v>1.1624290000000001E-2</v>
      </c>
      <c r="M816" s="90">
        <v>1.9099086500000001E-2</v>
      </c>
      <c r="N816" s="102">
        <v>3.8198654251076387E-2</v>
      </c>
      <c r="O816" s="89">
        <v>1.8769262242485648E-2</v>
      </c>
      <c r="P816" s="90">
        <v>2.7236936254643702E-2</v>
      </c>
      <c r="Q816" s="102">
        <v>6.7051943029858424E-2</v>
      </c>
      <c r="R816" s="89">
        <v>2.3293877744005403E-2</v>
      </c>
      <c r="S816" s="90">
        <v>4.7855568895643366E-2</v>
      </c>
      <c r="T816" s="102">
        <v>8.0132160719718612E-2</v>
      </c>
      <c r="U816" s="89">
        <v>5.2112262000000003E-3</v>
      </c>
      <c r="V816" s="90">
        <v>7.2975938000000001E-3</v>
      </c>
      <c r="W816" s="102">
        <v>2.1027455820843744E-2</v>
      </c>
      <c r="X816" s="89">
        <v>3.5115459999999999E-4</v>
      </c>
      <c r="Y816" s="90">
        <v>4.9425500499999996E-4</v>
      </c>
      <c r="Z816" s="102">
        <v>1.4940413883699705E-3</v>
      </c>
      <c r="AA816" s="89">
        <v>4.66959365E-2</v>
      </c>
      <c r="AB816" s="90">
        <v>5.9803355464999999E-2</v>
      </c>
      <c r="AC816" s="102">
        <v>0.10293884723324034</v>
      </c>
      <c r="AD816" s="89">
        <v>4.3810927000000003E-3</v>
      </c>
      <c r="AE816" s="90">
        <v>5.7112139600000002E-3</v>
      </c>
      <c r="AF816" s="102">
        <v>1.4883066367542146E-2</v>
      </c>
      <c r="AG816" s="89">
        <v>8.8826602999999994E-3</v>
      </c>
      <c r="AH816" s="90">
        <v>1.325128574E-2</v>
      </c>
      <c r="AI816" s="102">
        <v>3.1149078884140421E-2</v>
      </c>
      <c r="AJ816" s="92">
        <v>0</v>
      </c>
      <c r="AK816" s="93">
        <v>0</v>
      </c>
      <c r="AL816" s="93">
        <v>0</v>
      </c>
    </row>
    <row r="817" spans="1:38" x14ac:dyDescent="0.25">
      <c r="A817" s="71">
        <v>1995</v>
      </c>
      <c r="B817" s="718">
        <v>12</v>
      </c>
      <c r="C817" s="89">
        <v>13.32725078</v>
      </c>
      <c r="D817" s="90">
        <v>15.631228763499999</v>
      </c>
      <c r="E817" s="102">
        <v>47.116047403746961</v>
      </c>
      <c r="F817" s="89">
        <v>1.9061481</v>
      </c>
      <c r="G817" s="90">
        <v>2.1541710635000002</v>
      </c>
      <c r="H817" s="102">
        <v>2.3946158602595613</v>
      </c>
      <c r="I817" s="89">
        <v>1.41351322</v>
      </c>
      <c r="J817" s="90">
        <v>2.4133441210000002</v>
      </c>
      <c r="K817" s="102">
        <v>4.0752473799941411</v>
      </c>
      <c r="L817" s="89">
        <v>1.1624290000000001E-2</v>
      </c>
      <c r="M817" s="90">
        <v>1.9099086500000001E-2</v>
      </c>
      <c r="N817" s="102">
        <v>3.8302214448511042E-2</v>
      </c>
      <c r="O817" s="89">
        <v>1.8769262242485648E-2</v>
      </c>
      <c r="P817" s="90">
        <v>2.7236936254643702E-2</v>
      </c>
      <c r="Q817" s="102">
        <v>6.7881999057528938E-2</v>
      </c>
      <c r="R817" s="89">
        <v>2.3293877744005403E-2</v>
      </c>
      <c r="S817" s="90">
        <v>4.7855568895643366E-2</v>
      </c>
      <c r="T817" s="102">
        <v>8.2581377281353091E-2</v>
      </c>
      <c r="U817" s="89">
        <v>8.0802449999999998E-3</v>
      </c>
      <c r="V817" s="90">
        <v>1.1177078465E-2</v>
      </c>
      <c r="W817" s="102">
        <v>2.0174522141701793E-2</v>
      </c>
      <c r="X817" s="89">
        <v>3.7525889999999999E-4</v>
      </c>
      <c r="Y817" s="90">
        <v>5.2499809000000001E-4</v>
      </c>
      <c r="Z817" s="102">
        <v>1.4953026414661792E-3</v>
      </c>
      <c r="AA817" s="89">
        <v>5.1134916900000001E-2</v>
      </c>
      <c r="AB817" s="90">
        <v>6.4970953435000006E-2</v>
      </c>
      <c r="AC817" s="102">
        <v>0.10313762497293577</v>
      </c>
      <c r="AD817" s="89">
        <v>4.6927291999999997E-3</v>
      </c>
      <c r="AE817" s="90">
        <v>6.12203339E-3</v>
      </c>
      <c r="AF817" s="102">
        <v>1.4557325356292268E-2</v>
      </c>
      <c r="AG817" s="89">
        <v>8.8606169999999995E-3</v>
      </c>
      <c r="AH817" s="90">
        <v>1.282944762E-2</v>
      </c>
      <c r="AI817" s="102">
        <v>3.122907013767719E-2</v>
      </c>
      <c r="AJ817" s="92">
        <v>0</v>
      </c>
      <c r="AK817" s="93">
        <v>0</v>
      </c>
      <c r="AL817" s="93">
        <v>0</v>
      </c>
    </row>
    <row r="818" spans="1:38" x14ac:dyDescent="0.25">
      <c r="A818" s="71">
        <v>1995</v>
      </c>
      <c r="B818" s="718">
        <v>13</v>
      </c>
      <c r="C818" s="89">
        <v>13.819064900000001</v>
      </c>
      <c r="D818" s="90">
        <v>16.2050575415</v>
      </c>
      <c r="E818" s="102">
        <v>46.601217906748616</v>
      </c>
      <c r="F818" s="89">
        <v>2.2011382400000001</v>
      </c>
      <c r="G818" s="90">
        <v>2.4668561109999998</v>
      </c>
      <c r="H818" s="102">
        <v>2.478124950164339</v>
      </c>
      <c r="I818" s="89">
        <v>1.48793029</v>
      </c>
      <c r="J818" s="90">
        <v>2.490117337</v>
      </c>
      <c r="K818" s="102">
        <v>4.2067618600826773</v>
      </c>
      <c r="L818" s="89">
        <v>1.1590079999999999E-2</v>
      </c>
      <c r="M818" s="90">
        <v>1.9052481999999999E-2</v>
      </c>
      <c r="N818" s="102">
        <v>3.8825261364544963E-2</v>
      </c>
      <c r="O818" s="89">
        <v>1.8769262242485648E-2</v>
      </c>
      <c r="P818" s="90">
        <v>2.7236936254643702E-2</v>
      </c>
      <c r="Q818" s="102">
        <v>6.97677758408419E-2</v>
      </c>
      <c r="R818" s="89">
        <v>2.3293877744005403E-2</v>
      </c>
      <c r="S818" s="90">
        <v>4.7855568895643366E-2</v>
      </c>
      <c r="T818" s="102">
        <v>8.6238832239813948E-2</v>
      </c>
      <c r="U818" s="89">
        <v>8.5558962999999991E-3</v>
      </c>
      <c r="V818" s="90">
        <v>1.174928884E-2</v>
      </c>
      <c r="W818" s="102">
        <v>2.6302339734000101E-2</v>
      </c>
      <c r="X818" s="89">
        <v>3.980678E-4</v>
      </c>
      <c r="Y818" s="90">
        <v>5.5213829499999999E-4</v>
      </c>
      <c r="Z818" s="102">
        <v>1.5474674852029239E-3</v>
      </c>
      <c r="AA818" s="89">
        <v>5.6126919599999998E-2</v>
      </c>
      <c r="AB818" s="90">
        <v>7.0496795239999993E-2</v>
      </c>
      <c r="AC818" s="102">
        <v>9.9276171128893864E-2</v>
      </c>
      <c r="AD818" s="89">
        <v>5.0099296E-3</v>
      </c>
      <c r="AE818" s="90">
        <v>6.4922184500000001E-3</v>
      </c>
      <c r="AF818" s="102">
        <v>1.4681106121245683E-2</v>
      </c>
      <c r="AG818" s="89">
        <v>9.3328156000000006E-3</v>
      </c>
      <c r="AH818" s="90">
        <v>1.3419634215E-2</v>
      </c>
      <c r="AI818" s="102">
        <v>3.2971935115980837E-2</v>
      </c>
      <c r="AJ818" s="92">
        <v>0</v>
      </c>
      <c r="AK818" s="93">
        <v>0</v>
      </c>
      <c r="AL818" s="93">
        <v>0</v>
      </c>
    </row>
    <row r="819" spans="1:38" x14ac:dyDescent="0.25">
      <c r="A819" s="71">
        <v>1995</v>
      </c>
      <c r="B819" s="718">
        <v>14</v>
      </c>
      <c r="C819" s="89">
        <v>14.37635367</v>
      </c>
      <c r="D819" s="90">
        <v>16.899291725499999</v>
      </c>
      <c r="E819" s="102">
        <v>46.208528640679091</v>
      </c>
      <c r="F819" s="89">
        <v>2.5115316600000002</v>
      </c>
      <c r="G819" s="90">
        <v>2.8059446394999998</v>
      </c>
      <c r="H819" s="102">
        <v>2.5047579373307447</v>
      </c>
      <c r="I819" s="89">
        <v>1.5649203</v>
      </c>
      <c r="J819" s="90">
        <v>2.5696503179999999</v>
      </c>
      <c r="K819" s="102">
        <v>4.253608652601585</v>
      </c>
      <c r="L819" s="89">
        <v>1.1590079999999999E-2</v>
      </c>
      <c r="M819" s="90">
        <v>1.9052481999999999E-2</v>
      </c>
      <c r="N819" s="102">
        <v>3.9056827614907717E-2</v>
      </c>
      <c r="O819" s="89">
        <v>1.8769262242485648E-2</v>
      </c>
      <c r="P819" s="90">
        <v>2.7236936254643702E-2</v>
      </c>
      <c r="Q819" s="102">
        <v>7.029566423504427E-2</v>
      </c>
      <c r="R819" s="89">
        <v>2.3293877744005403E-2</v>
      </c>
      <c r="S819" s="90">
        <v>4.7855568895643366E-2</v>
      </c>
      <c r="T819" s="102">
        <v>8.7878762888541198E-2</v>
      </c>
      <c r="U819" s="89">
        <v>9.0753537999999998E-3</v>
      </c>
      <c r="V819" s="90">
        <v>1.2410227520000001E-2</v>
      </c>
      <c r="W819" s="102">
        <v>2.8833742138068403E-2</v>
      </c>
      <c r="X819" s="89">
        <v>4.2163999999999998E-4</v>
      </c>
      <c r="Y819" s="90">
        <v>5.8380452999999999E-4</v>
      </c>
      <c r="Z819" s="102">
        <v>1.5640999934025746E-3</v>
      </c>
      <c r="AA819" s="89">
        <v>6.1448999099999999E-2</v>
      </c>
      <c r="AB819" s="90">
        <v>7.6644552084999998E-2</v>
      </c>
      <c r="AC819" s="102">
        <v>9.5357098201102081E-2</v>
      </c>
      <c r="AD819" s="89">
        <v>5.3565432999999997E-3</v>
      </c>
      <c r="AE819" s="90">
        <v>6.9156641150000002E-3</v>
      </c>
      <c r="AF819" s="102">
        <v>1.4660668664743986E-2</v>
      </c>
      <c r="AG819" s="89">
        <v>9.8474830000000006E-3</v>
      </c>
      <c r="AH819" s="90">
        <v>1.41063562E-2</v>
      </c>
      <c r="AI819" s="102">
        <v>3.3842295071409283E-2</v>
      </c>
      <c r="AJ819" s="92">
        <v>0</v>
      </c>
      <c r="AK819" s="93">
        <v>0</v>
      </c>
      <c r="AL819" s="93">
        <v>0</v>
      </c>
    </row>
    <row r="820" spans="1:38" x14ac:dyDescent="0.25">
      <c r="A820" s="71">
        <v>1995</v>
      </c>
      <c r="B820" s="718">
        <v>15</v>
      </c>
      <c r="C820" s="89">
        <v>14.92806601</v>
      </c>
      <c r="D820" s="90">
        <v>17.645541586</v>
      </c>
      <c r="E820" s="102">
        <v>46.243230147621055</v>
      </c>
      <c r="F820" s="89">
        <v>2.82645283</v>
      </c>
      <c r="G820" s="90">
        <v>3.1610282199999999</v>
      </c>
      <c r="H820" s="102">
        <v>2.543030439269792</v>
      </c>
      <c r="I820" s="89">
        <v>1.64045946</v>
      </c>
      <c r="J820" s="90">
        <v>2.6481104485000002</v>
      </c>
      <c r="K820" s="102">
        <v>4.3169182375725468</v>
      </c>
      <c r="L820" s="89">
        <v>1.1590079999999999E-2</v>
      </c>
      <c r="M820" s="90">
        <v>1.9052481999999999E-2</v>
      </c>
      <c r="N820" s="102">
        <v>4.976196495002197E-2</v>
      </c>
      <c r="O820" s="89">
        <v>1.8769262242485648E-2</v>
      </c>
      <c r="P820" s="90">
        <v>2.7236936254643702E-2</v>
      </c>
      <c r="Q820" s="102">
        <v>7.0160707895825417E-2</v>
      </c>
      <c r="R820" s="89">
        <v>2.3293877744005403E-2</v>
      </c>
      <c r="S820" s="90">
        <v>4.7855568895643366E-2</v>
      </c>
      <c r="T820" s="102">
        <v>8.814403603407861E-2</v>
      </c>
      <c r="U820" s="89">
        <v>9.6151486999999994E-3</v>
      </c>
      <c r="V820" s="90">
        <v>1.313413607E-2</v>
      </c>
      <c r="W820" s="102">
        <v>3.119231342628765E-2</v>
      </c>
      <c r="X820" s="89">
        <v>4.4732300000000001E-4</v>
      </c>
      <c r="Y820" s="90">
        <v>6.1785224000000002E-4</v>
      </c>
      <c r="Z820" s="102">
        <v>1.5879987632088047E-3</v>
      </c>
      <c r="AA820" s="89">
        <v>6.6880307299999997E-2</v>
      </c>
      <c r="AB820" s="90">
        <v>8.3215704145E-2</v>
      </c>
      <c r="AC820" s="102">
        <v>9.8487618299495677E-2</v>
      </c>
      <c r="AD820" s="89">
        <v>5.7185287000000003E-3</v>
      </c>
      <c r="AE820" s="90">
        <v>7.3801823749999997E-3</v>
      </c>
      <c r="AF820" s="102">
        <v>1.4665945873671806E-2</v>
      </c>
      <c r="AG820" s="89">
        <v>1.03813868E-2</v>
      </c>
      <c r="AH820" s="90">
        <v>1.486034784E-2</v>
      </c>
      <c r="AI820" s="102">
        <v>3.3910400327582531E-2</v>
      </c>
      <c r="AJ820" s="92">
        <v>0</v>
      </c>
      <c r="AK820" s="93">
        <v>0</v>
      </c>
      <c r="AL820" s="93">
        <v>0</v>
      </c>
    </row>
    <row r="821" spans="1:38" x14ac:dyDescent="0.25">
      <c r="A821" s="71">
        <v>1995</v>
      </c>
      <c r="B821" s="718">
        <v>16</v>
      </c>
      <c r="C821" s="89">
        <v>15.46075789</v>
      </c>
      <c r="D821" s="90">
        <v>18.414019615000001</v>
      </c>
      <c r="E821" s="102">
        <v>47.146109939612614</v>
      </c>
      <c r="F821" s="89">
        <v>3.1366115400000001</v>
      </c>
      <c r="G821" s="90">
        <v>3.5222091354999998</v>
      </c>
      <c r="H821" s="102">
        <v>2.5872374775128208</v>
      </c>
      <c r="I821" s="89">
        <v>1.71488452</v>
      </c>
      <c r="J821" s="90">
        <v>2.7262770839999999</v>
      </c>
      <c r="K821" s="102">
        <v>4.3482130740952005</v>
      </c>
      <c r="L821" s="89">
        <v>1.1590079999999999E-2</v>
      </c>
      <c r="M821" s="90">
        <v>1.9052481999999999E-2</v>
      </c>
      <c r="N821" s="102">
        <v>5.0315758585171858E-2</v>
      </c>
      <c r="O821" s="89">
        <v>1.8769262242485648E-2</v>
      </c>
      <c r="P821" s="90">
        <v>2.7236936254643702E-2</v>
      </c>
      <c r="Q821" s="102">
        <v>7.1963368977286127E-2</v>
      </c>
      <c r="R821" s="89">
        <v>2.3293877744005403E-2</v>
      </c>
      <c r="S821" s="90">
        <v>4.7855568895643366E-2</v>
      </c>
      <c r="T821" s="102">
        <v>9.1500728279170523E-2</v>
      </c>
      <c r="U821" s="89">
        <v>1.01674009E-2</v>
      </c>
      <c r="V821" s="90">
        <v>1.3895072615E-2</v>
      </c>
      <c r="W821" s="102">
        <v>3.164365287280968E-2</v>
      </c>
      <c r="X821" s="89">
        <v>4.7176459999999999E-4</v>
      </c>
      <c r="Y821" s="90">
        <v>6.5350632000000001E-4</v>
      </c>
      <c r="Z821" s="102">
        <v>1.6156026649941624E-3</v>
      </c>
      <c r="AA821" s="89">
        <v>7.2282991399999996E-2</v>
      </c>
      <c r="AB821" s="90">
        <v>8.9993268995E-2</v>
      </c>
      <c r="AC821" s="102">
        <v>9.099157123327388E-2</v>
      </c>
      <c r="AD821" s="89">
        <v>6.0925902000000002E-3</v>
      </c>
      <c r="AE821" s="90">
        <v>7.8705309200000004E-3</v>
      </c>
      <c r="AF821" s="102">
        <v>1.4881394940675141E-2</v>
      </c>
      <c r="AG821" s="89">
        <v>1.0924301399999999E-2</v>
      </c>
      <c r="AH821" s="90">
        <v>1.5650206770000001E-2</v>
      </c>
      <c r="AI821" s="102">
        <v>3.4550739678696818E-2</v>
      </c>
      <c r="AJ821" s="92">
        <v>0</v>
      </c>
      <c r="AK821" s="93">
        <v>0</v>
      </c>
      <c r="AL821" s="93">
        <v>0</v>
      </c>
    </row>
    <row r="822" spans="1:38" x14ac:dyDescent="0.25">
      <c r="A822" s="71">
        <v>1995</v>
      </c>
      <c r="B822" s="718">
        <v>17</v>
      </c>
      <c r="C822" s="89">
        <v>15.977787299999999</v>
      </c>
      <c r="D822" s="90">
        <v>19.213444379999999</v>
      </c>
      <c r="E822" s="102">
        <v>47.555525790580049</v>
      </c>
      <c r="F822" s="89">
        <v>3.4326451200000001</v>
      </c>
      <c r="G822" s="90">
        <v>3.8841044650000001</v>
      </c>
      <c r="H822" s="102">
        <v>2.6441295568499568</v>
      </c>
      <c r="I822" s="89">
        <v>1.78930437</v>
      </c>
      <c r="J822" s="90">
        <v>2.8049323259999999</v>
      </c>
      <c r="K822" s="102">
        <v>4.4260798601796534</v>
      </c>
      <c r="L822" s="89">
        <v>1.1590079999999999E-2</v>
      </c>
      <c r="M822" s="90">
        <v>1.9052481999999999E-2</v>
      </c>
      <c r="N822" s="102">
        <v>5.0781533300707796E-2</v>
      </c>
      <c r="O822" s="89">
        <v>1.8769262242485648E-2</v>
      </c>
      <c r="P822" s="90">
        <v>2.7236936254643702E-2</v>
      </c>
      <c r="Q822" s="102">
        <v>7.3668534168753644E-2</v>
      </c>
      <c r="R822" s="89">
        <v>2.3293877744005403E-2</v>
      </c>
      <c r="S822" s="90">
        <v>4.7855568895643366E-2</v>
      </c>
      <c r="T822" s="102">
        <v>9.3987005962374817E-2</v>
      </c>
      <c r="U822" s="89">
        <v>1.07335533E-2</v>
      </c>
      <c r="V822" s="90">
        <v>1.469990187E-2</v>
      </c>
      <c r="W822" s="102">
        <v>3.394692048186744E-2</v>
      </c>
      <c r="X822" s="89">
        <v>4.9907580000000003E-4</v>
      </c>
      <c r="Y822" s="90">
        <v>6.9055357499999998E-4</v>
      </c>
      <c r="Z822" s="102">
        <v>1.651129808017992E-3</v>
      </c>
      <c r="AA822" s="89">
        <v>7.7572094499999994E-2</v>
      </c>
      <c r="AB822" s="90">
        <v>9.6945908984999996E-2</v>
      </c>
      <c r="AC822" s="102">
        <v>9.1335126631419766E-2</v>
      </c>
      <c r="AD822" s="89">
        <v>6.4756314000000001E-3</v>
      </c>
      <c r="AE822" s="90">
        <v>8.3897429099999993E-3</v>
      </c>
      <c r="AF822" s="102">
        <v>1.4994492333121771E-2</v>
      </c>
      <c r="AG822" s="89">
        <v>1.14771413E-2</v>
      </c>
      <c r="AH822" s="90">
        <v>1.6483802129999999E-2</v>
      </c>
      <c r="AI822" s="102">
        <v>3.5336115358039509E-2</v>
      </c>
      <c r="AJ822" s="92">
        <v>0</v>
      </c>
      <c r="AK822" s="93">
        <v>0</v>
      </c>
      <c r="AL822" s="93">
        <v>0</v>
      </c>
    </row>
    <row r="823" spans="1:38" x14ac:dyDescent="0.25">
      <c r="A823" s="71">
        <v>1995</v>
      </c>
      <c r="B823" s="718">
        <v>18</v>
      </c>
      <c r="C823" s="89">
        <v>16.45195794</v>
      </c>
      <c r="D823" s="90">
        <v>20.0401322855</v>
      </c>
      <c r="E823" s="102">
        <v>48.542020022263692</v>
      </c>
      <c r="F823" s="89">
        <v>3.7096548500000002</v>
      </c>
      <c r="G823" s="90">
        <v>4.2441922539999997</v>
      </c>
      <c r="H823" s="102">
        <v>2.7108303328384449</v>
      </c>
      <c r="I823" s="89">
        <v>1.8615001499999999</v>
      </c>
      <c r="J823" s="90">
        <v>2.8838255450000001</v>
      </c>
      <c r="K823" s="102">
        <v>4.495614756410852</v>
      </c>
      <c r="L823" s="89">
        <v>1.1590079999999999E-2</v>
      </c>
      <c r="M823" s="90">
        <v>1.9052481999999999E-2</v>
      </c>
      <c r="N823" s="102">
        <v>5.1437514662471991E-2</v>
      </c>
      <c r="O823" s="89">
        <v>1.8769262242485648E-2</v>
      </c>
      <c r="P823" s="90">
        <v>2.7236936254643702E-2</v>
      </c>
      <c r="Q823" s="102">
        <v>7.6178300178335434E-2</v>
      </c>
      <c r="R823" s="89">
        <v>2.3293877744005403E-2</v>
      </c>
      <c r="S823" s="90">
        <v>4.7855568895643366E-2</v>
      </c>
      <c r="T823" s="102">
        <v>9.7489486240811829E-2</v>
      </c>
      <c r="U823" s="89">
        <v>1.13117967E-2</v>
      </c>
      <c r="V823" s="90">
        <v>1.5553194165000001E-2</v>
      </c>
      <c r="W823" s="102">
        <v>3.4963196885592983E-2</v>
      </c>
      <c r="X823" s="89">
        <v>5.2575859999999996E-4</v>
      </c>
      <c r="Y823" s="90">
        <v>7.3018292000000002E-4</v>
      </c>
      <c r="Z823" s="102">
        <v>1.6927627937797197E-3</v>
      </c>
      <c r="AA823" s="89">
        <v>8.2700742899999999E-2</v>
      </c>
      <c r="AB823" s="90">
        <v>0.104064818405</v>
      </c>
      <c r="AC823" s="102">
        <v>9.3180544996128323E-2</v>
      </c>
      <c r="AD823" s="89">
        <v>6.8707289000000003E-3</v>
      </c>
      <c r="AE823" s="90">
        <v>8.9424058499999997E-3</v>
      </c>
      <c r="AF823" s="102">
        <v>1.5289006077963086E-2</v>
      </c>
      <c r="AG823" s="89">
        <v>1.2040313299999999E-2</v>
      </c>
      <c r="AH823" s="90">
        <v>1.736727624E-2</v>
      </c>
      <c r="AI823" s="102">
        <v>3.6211530685367838E-2</v>
      </c>
      <c r="AJ823" s="92">
        <v>0</v>
      </c>
      <c r="AK823" s="93">
        <v>0</v>
      </c>
      <c r="AL823" s="93">
        <v>0</v>
      </c>
    </row>
    <row r="824" spans="1:38" x14ac:dyDescent="0.25">
      <c r="A824" s="71">
        <v>1995</v>
      </c>
      <c r="B824" s="718">
        <v>19</v>
      </c>
      <c r="C824" s="89">
        <v>16.94427576</v>
      </c>
      <c r="D824" s="90">
        <v>20.928625335500001</v>
      </c>
      <c r="E824" s="102">
        <v>49.729887490059923</v>
      </c>
      <c r="F824" s="89">
        <v>3.9680219499999998</v>
      </c>
      <c r="G824" s="90">
        <v>4.6044922875000003</v>
      </c>
      <c r="H824" s="102">
        <v>2.7849881191392871</v>
      </c>
      <c r="I824" s="89">
        <v>1.9350413200000001</v>
      </c>
      <c r="J824" s="90">
        <v>2.9660275265</v>
      </c>
      <c r="K824" s="102">
        <v>4.5725285961215958</v>
      </c>
      <c r="L824" s="89">
        <v>1.1590079999999999E-2</v>
      </c>
      <c r="M824" s="90">
        <v>1.9052481999999999E-2</v>
      </c>
      <c r="N824" s="102">
        <v>5.2158462723808217E-2</v>
      </c>
      <c r="O824" s="89">
        <v>1.8769262242485648E-2</v>
      </c>
      <c r="P824" s="90">
        <v>2.7236936254643702E-2</v>
      </c>
      <c r="Q824" s="102">
        <v>7.8897989465479365E-2</v>
      </c>
      <c r="R824" s="89">
        <v>2.3293877744005403E-2</v>
      </c>
      <c r="S824" s="90">
        <v>4.7855568895643366E-2</v>
      </c>
      <c r="T824" s="102">
        <v>0.10133867145365362</v>
      </c>
      <c r="U824" s="89">
        <v>1.19098246E-2</v>
      </c>
      <c r="V824" s="90">
        <v>1.6470965305000002E-2</v>
      </c>
      <c r="W824" s="102">
        <v>3.5876809725141921E-2</v>
      </c>
      <c r="X824" s="89">
        <v>5.539392E-4</v>
      </c>
      <c r="Y824" s="90">
        <v>7.7265636999999997E-4</v>
      </c>
      <c r="Z824" s="102">
        <v>1.7390651045972396E-3</v>
      </c>
      <c r="AA824" s="89">
        <v>8.7697976600000005E-2</v>
      </c>
      <c r="AB824" s="90">
        <v>0.11143263103499999</v>
      </c>
      <c r="AC824" s="102">
        <v>9.5326763981072538E-2</v>
      </c>
      <c r="AD824" s="89">
        <v>7.2806408E-3</v>
      </c>
      <c r="AE824" s="90">
        <v>9.5369915249999999E-3</v>
      </c>
      <c r="AF824" s="102">
        <v>1.5635476139861899E-2</v>
      </c>
      <c r="AG824" s="89">
        <v>1.26202994E-2</v>
      </c>
      <c r="AH824" s="90">
        <v>1.8317445094999999E-2</v>
      </c>
      <c r="AI824" s="102">
        <v>3.7160015746667607E-2</v>
      </c>
      <c r="AJ824" s="92">
        <v>0</v>
      </c>
      <c r="AK824" s="93">
        <v>0</v>
      </c>
      <c r="AL824" s="93">
        <v>0</v>
      </c>
    </row>
    <row r="825" spans="1:38" x14ac:dyDescent="0.25">
      <c r="A825" s="71">
        <v>1995</v>
      </c>
      <c r="B825" s="718">
        <v>20</v>
      </c>
      <c r="C825" s="89">
        <v>17.428094130000002</v>
      </c>
      <c r="D825" s="90">
        <v>21.878029051999999</v>
      </c>
      <c r="E825" s="102">
        <v>50.918859296812613</v>
      </c>
      <c r="F825" s="89">
        <v>4.2093709700000002</v>
      </c>
      <c r="G825" s="90">
        <v>4.9694173414999998</v>
      </c>
      <c r="H825" s="102">
        <v>2.8704606540435167</v>
      </c>
      <c r="I825" s="89">
        <v>2.0079640799999998</v>
      </c>
      <c r="J825" s="90">
        <v>3.0516054380000002</v>
      </c>
      <c r="K825" s="102">
        <v>4.6502549993926703</v>
      </c>
      <c r="L825" s="89">
        <v>1.1590079999999999E-2</v>
      </c>
      <c r="M825" s="90">
        <v>1.9052481999999999E-2</v>
      </c>
      <c r="N825" s="102">
        <v>6.793465482515379E-2</v>
      </c>
      <c r="O825" s="89">
        <v>1.8769262242485648E-2</v>
      </c>
      <c r="P825" s="90">
        <v>2.7236936254643702E-2</v>
      </c>
      <c r="Q825" s="102">
        <v>7.1135475578406174E-2</v>
      </c>
      <c r="R825" s="89">
        <v>2.3293877744005403E-2</v>
      </c>
      <c r="S825" s="90">
        <v>4.7855568895643366E-2</v>
      </c>
      <c r="T825" s="102">
        <v>0.10521570134548257</v>
      </c>
      <c r="U825" s="89">
        <v>1.25252039E-2</v>
      </c>
      <c r="V825" s="90">
        <v>1.7461753465E-2</v>
      </c>
      <c r="W825" s="102">
        <v>3.6964663808569907E-2</v>
      </c>
      <c r="X825" s="89">
        <v>5.8225020000000004E-4</v>
      </c>
      <c r="Y825" s="90">
        <v>8.1827633999999999E-4</v>
      </c>
      <c r="Z825" s="102">
        <v>1.7924294751682104E-3</v>
      </c>
      <c r="AA825" s="89">
        <v>9.2573448000000003E-2</v>
      </c>
      <c r="AB825" s="90">
        <v>0.119127735895</v>
      </c>
      <c r="AC825" s="102">
        <v>9.7834419423375993E-2</v>
      </c>
      <c r="AD825" s="89">
        <v>7.7049492999999997E-3</v>
      </c>
      <c r="AE825" s="90">
        <v>1.017982561E-2</v>
      </c>
      <c r="AF825" s="102">
        <v>1.6040498706687986E-2</v>
      </c>
      <c r="AG825" s="89">
        <v>1.3215476699999999E-2</v>
      </c>
      <c r="AH825" s="90">
        <v>1.9342752665000001E-2</v>
      </c>
      <c r="AI825" s="102">
        <v>3.8261873679557308E-2</v>
      </c>
      <c r="AJ825" s="92">
        <v>0</v>
      </c>
      <c r="AK825" s="93">
        <v>0</v>
      </c>
      <c r="AL825" s="93">
        <v>0</v>
      </c>
    </row>
    <row r="826" spans="1:38" x14ac:dyDescent="0.25">
      <c r="A826" s="71">
        <v>1995</v>
      </c>
      <c r="B826" s="718">
        <v>21</v>
      </c>
      <c r="C826" s="89">
        <v>17.90619877</v>
      </c>
      <c r="D826" s="90">
        <v>22.898713672</v>
      </c>
      <c r="E826" s="102">
        <v>52.033059839222531</v>
      </c>
      <c r="F826" s="89">
        <v>4.4377097399999998</v>
      </c>
      <c r="G826" s="90">
        <v>5.3444648394999996</v>
      </c>
      <c r="H826" s="102">
        <v>2.9417587477555509</v>
      </c>
      <c r="I826" s="89">
        <v>2.0806706199999998</v>
      </c>
      <c r="J826" s="90">
        <v>3.1415275220000001</v>
      </c>
      <c r="K826" s="102">
        <v>4.7247610834333589</v>
      </c>
      <c r="L826" s="89">
        <v>1.1590079999999999E-2</v>
      </c>
      <c r="M826" s="90">
        <v>1.9052481999999999E-2</v>
      </c>
      <c r="N826" s="102">
        <v>6.8846245923241067E-2</v>
      </c>
      <c r="O826" s="89">
        <v>1.8769262242485648E-2</v>
      </c>
      <c r="P826" s="90">
        <v>2.7236936254643702E-2</v>
      </c>
      <c r="Q826" s="102">
        <v>7.3453101735607318E-2</v>
      </c>
      <c r="R826" s="89">
        <v>2.3293877744005403E-2</v>
      </c>
      <c r="S826" s="90">
        <v>4.7855568895643366E-2</v>
      </c>
      <c r="T826" s="102">
        <v>0.10890153736796861</v>
      </c>
      <c r="U826" s="89">
        <v>1.3160900499999999E-2</v>
      </c>
      <c r="V826" s="90">
        <v>1.853514631E-2</v>
      </c>
      <c r="W826" s="102">
        <v>3.7931852282416308E-2</v>
      </c>
      <c r="X826" s="89">
        <v>6.118025E-4</v>
      </c>
      <c r="Y826" s="90">
        <v>8.6715100500000001E-4</v>
      </c>
      <c r="Z826" s="102">
        <v>1.8369361114522374E-3</v>
      </c>
      <c r="AA826" s="89">
        <v>9.7379349300000001E-2</v>
      </c>
      <c r="AB826" s="90">
        <v>0.127252835555</v>
      </c>
      <c r="AC826" s="102">
        <v>9.9830507351188535E-2</v>
      </c>
      <c r="AD826" s="89">
        <v>8.1428362999999993E-3</v>
      </c>
      <c r="AE826" s="90">
        <v>1.087656421E-2</v>
      </c>
      <c r="AF826" s="102">
        <v>1.636064543593025E-2</v>
      </c>
      <c r="AG826" s="89">
        <v>1.38276588E-2</v>
      </c>
      <c r="AH826" s="90">
        <v>2.0455265744999999E-2</v>
      </c>
      <c r="AI826" s="102">
        <v>3.9182780888485494E-2</v>
      </c>
      <c r="AJ826" s="92">
        <v>0</v>
      </c>
      <c r="AK826" s="93">
        <v>0</v>
      </c>
      <c r="AL826" s="93">
        <v>0</v>
      </c>
    </row>
    <row r="827" spans="1:38" x14ac:dyDescent="0.25">
      <c r="A827" s="71">
        <v>1995</v>
      </c>
      <c r="B827" s="718">
        <v>22</v>
      </c>
      <c r="C827" s="89">
        <v>16.192816094569999</v>
      </c>
      <c r="D827" s="90">
        <v>21.145515673721498</v>
      </c>
      <c r="E827" s="102">
        <v>53.056755256358699</v>
      </c>
      <c r="F827" s="89">
        <v>4.1631370568400001</v>
      </c>
      <c r="G827" s="90">
        <v>5.1280604285070002</v>
      </c>
      <c r="H827" s="102">
        <v>3.0072411388866054</v>
      </c>
      <c r="I827" s="89">
        <v>1.6580186931000001</v>
      </c>
      <c r="J827" s="90">
        <v>2.4922975331099999</v>
      </c>
      <c r="K827" s="102">
        <v>4.7929810724019752</v>
      </c>
      <c r="L827" s="89">
        <v>1.1590079999999999E-2</v>
      </c>
      <c r="M827" s="90">
        <v>1.9052481999999999E-2</v>
      </c>
      <c r="N827" s="102">
        <v>6.9682185609621333E-2</v>
      </c>
      <c r="O827" s="89">
        <v>1.392679258392435E-2</v>
      </c>
      <c r="P827" s="90">
        <v>2.0209806700945628E-2</v>
      </c>
      <c r="Q827" s="102">
        <v>7.5578238678189663E-2</v>
      </c>
      <c r="R827" s="89">
        <v>2.0824726703140832E-2</v>
      </c>
      <c r="S827" s="90">
        <v>4.2782878592705173E-2</v>
      </c>
      <c r="T827" s="102">
        <v>0.11228142566040626</v>
      </c>
      <c r="U827" s="89">
        <v>1.2351264855E-2</v>
      </c>
      <c r="V827" s="90">
        <v>1.7616227660159998E-2</v>
      </c>
      <c r="W827" s="102">
        <v>3.879527704334805E-2</v>
      </c>
      <c r="X827" s="89">
        <v>5.7482680200000001E-4</v>
      </c>
      <c r="Y827" s="90">
        <v>8.2309144682999995E-4</v>
      </c>
      <c r="Z827" s="102">
        <v>1.8778231492527851E-3</v>
      </c>
      <c r="AA827" s="89">
        <v>9.13246642602E-2</v>
      </c>
      <c r="AB827" s="90">
        <v>0.12151486693977</v>
      </c>
      <c r="AC827" s="102">
        <v>0.10161815079346649</v>
      </c>
      <c r="AD827" s="89">
        <v>7.6850978322E-3</v>
      </c>
      <c r="AE827" s="90">
        <v>1.040238167886E-2</v>
      </c>
      <c r="AF827" s="102">
        <v>1.6646885690240868E-2</v>
      </c>
      <c r="AG827" s="89">
        <v>1.29251219352E-2</v>
      </c>
      <c r="AH827" s="90">
        <v>1.9369241631720002E-2</v>
      </c>
      <c r="AI827" s="102">
        <v>4.0021556044082938E-2</v>
      </c>
      <c r="AJ827" s="92">
        <v>0</v>
      </c>
      <c r="AK827" s="93">
        <v>0</v>
      </c>
      <c r="AL827" s="93">
        <v>0</v>
      </c>
    </row>
    <row r="828" spans="1:38" x14ac:dyDescent="0.25">
      <c r="A828" s="71">
        <v>1995</v>
      </c>
      <c r="B828" s="718">
        <v>23</v>
      </c>
      <c r="C828" s="89">
        <v>16.608548409419999</v>
      </c>
      <c r="D828" s="90">
        <v>22.202108187219501</v>
      </c>
      <c r="E828" s="102">
        <v>52.917747865153274</v>
      </c>
      <c r="F828" s="89">
        <v>4.3542466590600002</v>
      </c>
      <c r="G828" s="90">
        <v>5.4998862459720002</v>
      </c>
      <c r="H828" s="102">
        <v>3.0122147305610758</v>
      </c>
      <c r="I828" s="89">
        <v>1.7140407669</v>
      </c>
      <c r="J828" s="90">
        <v>2.570742471605</v>
      </c>
      <c r="K828" s="102">
        <v>4.7867581738028502</v>
      </c>
      <c r="L828" s="89">
        <v>1.1590079999999999E-2</v>
      </c>
      <c r="M828" s="90">
        <v>1.9052481999999999E-2</v>
      </c>
      <c r="N828" s="102">
        <v>7.0154132184439152E-2</v>
      </c>
      <c r="O828" s="89">
        <v>1.392679258392435E-2</v>
      </c>
      <c r="P828" s="90">
        <v>2.0209806700945628E-2</v>
      </c>
      <c r="Q828" s="102">
        <v>7.6932452516360161E-2</v>
      </c>
      <c r="R828" s="89">
        <v>2.0824726703140832E-2</v>
      </c>
      <c r="S828" s="90">
        <v>4.2782878592705173E-2</v>
      </c>
      <c r="T828" s="102">
        <v>0.11516950706819652</v>
      </c>
      <c r="U828" s="89">
        <v>1.2955387590000001E-2</v>
      </c>
      <c r="V828" s="90">
        <v>1.8759194564340002E-2</v>
      </c>
      <c r="W828" s="102">
        <v>4.1578367571515985E-2</v>
      </c>
      <c r="X828" s="89">
        <v>6.0225713579999997E-4</v>
      </c>
      <c r="Y828" s="90">
        <v>8.7507013557000003E-4</v>
      </c>
      <c r="Z828" s="102">
        <v>1.8809249329228863E-3</v>
      </c>
      <c r="AA828" s="89">
        <v>9.5610033234600003E-2</v>
      </c>
      <c r="AB828" s="90">
        <v>0.12987572561777999</v>
      </c>
      <c r="AC828" s="102">
        <v>9.856721624839325E-2</v>
      </c>
      <c r="AD828" s="89">
        <v>8.1050154432000011E-3</v>
      </c>
      <c r="AE828" s="90">
        <v>1.1144742569999999E-2</v>
      </c>
      <c r="AF828" s="102">
        <v>1.6368020818016669E-2</v>
      </c>
      <c r="AG828" s="89">
        <v>1.35044173068E-2</v>
      </c>
      <c r="AH828" s="90">
        <v>2.0554153254720001E-2</v>
      </c>
      <c r="AI828" s="102">
        <v>4.1050202298567068E-2</v>
      </c>
      <c r="AJ828" s="92">
        <v>0</v>
      </c>
      <c r="AK828" s="93">
        <v>0</v>
      </c>
      <c r="AL828" s="93">
        <v>0</v>
      </c>
    </row>
    <row r="829" spans="1:38" x14ac:dyDescent="0.25">
      <c r="A829" s="71">
        <v>1995</v>
      </c>
      <c r="B829" s="718">
        <v>24</v>
      </c>
      <c r="C829" s="89">
        <v>17.488105983360001</v>
      </c>
      <c r="D829" s="90">
        <v>23.198095253543499</v>
      </c>
      <c r="E829" s="102">
        <v>53.571125584515549</v>
      </c>
      <c r="F829" s="89">
        <v>4.5607821061200005</v>
      </c>
      <c r="G829" s="90">
        <v>5.857407586041</v>
      </c>
      <c r="H829" s="102">
        <v>3.0552730390263236</v>
      </c>
      <c r="I829" s="89">
        <v>1.8203876075000001</v>
      </c>
      <c r="J829" s="90">
        <v>2.655757644925</v>
      </c>
      <c r="K829" s="102">
        <v>4.8317021180876987</v>
      </c>
      <c r="L829" s="89">
        <v>1.1590079999999999E-2</v>
      </c>
      <c r="M829" s="90">
        <v>1.9052481999999999E-2</v>
      </c>
      <c r="N829" s="102">
        <v>7.0703541426816119E-2</v>
      </c>
      <c r="O829" s="89">
        <v>1.392679258392435E-2</v>
      </c>
      <c r="P829" s="90">
        <v>2.0209806700945628E-2</v>
      </c>
      <c r="Q829" s="102">
        <v>7.8347031999786598E-2</v>
      </c>
      <c r="R829" s="89">
        <v>2.0824726703140832E-2</v>
      </c>
      <c r="S829" s="90">
        <v>4.2782878592705173E-2</v>
      </c>
      <c r="T829" s="102">
        <v>0.11739297425414681</v>
      </c>
      <c r="U829" s="89">
        <v>1.3658803507800001E-2</v>
      </c>
      <c r="V829" s="90">
        <v>2.0157980833530001E-2</v>
      </c>
      <c r="W829" s="102">
        <v>4.2235161332710242E-2</v>
      </c>
      <c r="X829" s="89">
        <v>6.3480955319999998E-4</v>
      </c>
      <c r="Y829" s="90">
        <v>9.3758334035999992E-4</v>
      </c>
      <c r="Z829" s="102">
        <v>1.9078081198384052E-3</v>
      </c>
      <c r="AA829" s="89">
        <v>0.10030402341479999</v>
      </c>
      <c r="AB829" s="90">
        <v>0.13939100507880001</v>
      </c>
      <c r="AC829" s="102">
        <v>9.9619759366821339E-2</v>
      </c>
      <c r="AD829" s="89">
        <v>8.5888654974000007E-3</v>
      </c>
      <c r="AE829" s="90">
        <v>1.198149774297E-2</v>
      </c>
      <c r="AF829" s="102">
        <v>1.6534512919361803E-2</v>
      </c>
      <c r="AG829" s="89">
        <v>1.4184156081600001E-2</v>
      </c>
      <c r="AH829" s="90">
        <v>2.2055439694800002E-2</v>
      </c>
      <c r="AI829" s="102">
        <v>4.1623501254244626E-2</v>
      </c>
      <c r="AJ829" s="92">
        <v>0</v>
      </c>
      <c r="AK829" s="93">
        <v>0</v>
      </c>
      <c r="AL829" s="93">
        <v>0</v>
      </c>
    </row>
    <row r="830" spans="1:38" x14ac:dyDescent="0.25">
      <c r="A830" s="71">
        <v>1995</v>
      </c>
      <c r="B830" s="718">
        <v>25</v>
      </c>
      <c r="C830" s="89">
        <v>17.488105983360001</v>
      </c>
      <c r="D830" s="90">
        <v>23.198095253543499</v>
      </c>
      <c r="E830" s="102">
        <v>53.931111505077261</v>
      </c>
      <c r="F830" s="89">
        <v>4.5607821061200005</v>
      </c>
      <c r="G830" s="90">
        <v>5.857407586041</v>
      </c>
      <c r="H830" s="102">
        <v>3.0831784433968625</v>
      </c>
      <c r="I830" s="89">
        <v>1.8203876075000001</v>
      </c>
      <c r="J830" s="90">
        <v>2.655757644925</v>
      </c>
      <c r="K830" s="102">
        <v>4.8634470410284116</v>
      </c>
      <c r="L830" s="89">
        <v>1.1590079999999999E-2</v>
      </c>
      <c r="M830" s="90">
        <v>1.9052481999999999E-2</v>
      </c>
      <c r="N830" s="102">
        <v>7.105896829308575E-2</v>
      </c>
      <c r="O830" s="89">
        <v>1.392679258392435E-2</v>
      </c>
      <c r="P830" s="90">
        <v>2.0209806700945628E-2</v>
      </c>
      <c r="Q830" s="102">
        <v>7.9325383320901971E-2</v>
      </c>
      <c r="R830" s="89">
        <v>2.0824726703140832E-2</v>
      </c>
      <c r="S830" s="90">
        <v>4.2782878592705173E-2</v>
      </c>
      <c r="T830" s="102">
        <v>0.11883157395806158</v>
      </c>
      <c r="U830" s="89">
        <v>1.3658803507800001E-2</v>
      </c>
      <c r="V830" s="90">
        <v>2.0157980833530001E-2</v>
      </c>
      <c r="W830" s="102">
        <v>4.2926889353483169E-2</v>
      </c>
      <c r="X830" s="89">
        <v>6.3480955319999998E-4</v>
      </c>
      <c r="Y830" s="90">
        <v>9.3758334035999992E-4</v>
      </c>
      <c r="Z830" s="102">
        <v>1.925228051288269E-3</v>
      </c>
      <c r="AA830" s="89">
        <v>0.10030402341479999</v>
      </c>
      <c r="AB830" s="90">
        <v>0.13939100507880001</v>
      </c>
      <c r="AC830" s="102">
        <v>0.10009476559830394</v>
      </c>
      <c r="AD830" s="89">
        <v>8.5888654974000007E-3</v>
      </c>
      <c r="AE830" s="90">
        <v>1.198149774297E-2</v>
      </c>
      <c r="AF830" s="102">
        <v>1.6601171487955042E-2</v>
      </c>
      <c r="AG830" s="89">
        <v>1.4184156081600001E-2</v>
      </c>
      <c r="AH830" s="90">
        <v>2.2055439694800002E-2</v>
      </c>
      <c r="AI830" s="102">
        <v>4.2025712170369739E-2</v>
      </c>
      <c r="AJ830" s="92">
        <v>0</v>
      </c>
      <c r="AK830" s="93">
        <v>0</v>
      </c>
      <c r="AL830" s="93">
        <v>0</v>
      </c>
    </row>
    <row r="831" spans="1:38" x14ac:dyDescent="0.25">
      <c r="A831" s="71">
        <v>1995</v>
      </c>
      <c r="B831" s="718">
        <v>26</v>
      </c>
      <c r="C831" s="89">
        <v>17.488105983360001</v>
      </c>
      <c r="D831" s="90">
        <v>23.198095253543499</v>
      </c>
      <c r="E831" s="102">
        <v>54.023598089123503</v>
      </c>
      <c r="F831" s="89">
        <v>4.5607821061200005</v>
      </c>
      <c r="G831" s="90">
        <v>5.857407586041</v>
      </c>
      <c r="H831" s="102">
        <v>3.0925374185688921</v>
      </c>
      <c r="I831" s="89">
        <v>1.8203876075000001</v>
      </c>
      <c r="J831" s="90">
        <v>2.655757644925</v>
      </c>
      <c r="K831" s="102">
        <v>4.8752301278714176</v>
      </c>
      <c r="L831" s="89">
        <v>1.1590079999999999E-2</v>
      </c>
      <c r="M831" s="90">
        <v>1.9052481999999999E-2</v>
      </c>
      <c r="N831" s="102">
        <v>7.1177498562258773E-2</v>
      </c>
      <c r="O831" s="89">
        <v>1.392679258392435E-2</v>
      </c>
      <c r="P831" s="90">
        <v>2.0209806700945628E-2</v>
      </c>
      <c r="Q831" s="102">
        <v>7.9679311394365751E-2</v>
      </c>
      <c r="R831" s="89">
        <v>2.0824726703140832E-2</v>
      </c>
      <c r="S831" s="90">
        <v>4.2782878592705173E-2</v>
      </c>
      <c r="T831" s="102">
        <v>0.11931170325212134</v>
      </c>
      <c r="U831" s="89">
        <v>1.3658803507800001E-2</v>
      </c>
      <c r="V831" s="90">
        <v>2.0157980833530001E-2</v>
      </c>
      <c r="W831" s="102">
        <v>4.3335910148725017E-2</v>
      </c>
      <c r="X831" s="89">
        <v>6.3480955319999998E-4</v>
      </c>
      <c r="Y831" s="90">
        <v>9.3758334035999992E-4</v>
      </c>
      <c r="Z831" s="102">
        <v>1.9310750978077356E-3</v>
      </c>
      <c r="AA831" s="89">
        <v>0.10030402341479999</v>
      </c>
      <c r="AB831" s="90">
        <v>0.13939100507880001</v>
      </c>
      <c r="AC831" s="102">
        <v>0.10035274445530151</v>
      </c>
      <c r="AD831" s="89">
        <v>8.5888654974000007E-3</v>
      </c>
      <c r="AE831" s="90">
        <v>1.198149774297E-2</v>
      </c>
      <c r="AF831" s="102">
        <v>1.6639979990190977E-2</v>
      </c>
      <c r="AG831" s="89">
        <v>1.4184156081600001E-2</v>
      </c>
      <c r="AH831" s="90">
        <v>2.2055439694800002E-2</v>
      </c>
      <c r="AI831" s="102">
        <v>4.2195080947060641E-2</v>
      </c>
      <c r="AJ831" s="92">
        <v>0</v>
      </c>
      <c r="AK831" s="93">
        <v>0</v>
      </c>
      <c r="AL831" s="93">
        <v>0</v>
      </c>
    </row>
    <row r="832" spans="1:38" x14ac:dyDescent="0.25">
      <c r="A832" s="71">
        <v>1995</v>
      </c>
      <c r="B832" s="718">
        <v>27</v>
      </c>
      <c r="C832" s="89">
        <v>17.488105983360001</v>
      </c>
      <c r="D832" s="90">
        <v>23.198095253543499</v>
      </c>
      <c r="E832" s="102">
        <v>53.976707657966507</v>
      </c>
      <c r="F832" s="89">
        <v>4.5607821061200005</v>
      </c>
      <c r="G832" s="90">
        <v>5.857407586041</v>
      </c>
      <c r="H832" s="102">
        <v>3.0965838119774998</v>
      </c>
      <c r="I832" s="89">
        <v>1.8203876075000001</v>
      </c>
      <c r="J832" s="90">
        <v>2.655757644925</v>
      </c>
      <c r="K832" s="102">
        <v>4.8841768375807488</v>
      </c>
      <c r="L832" s="89">
        <v>1.1590079999999999E-2</v>
      </c>
      <c r="M832" s="90">
        <v>1.9052481999999999E-2</v>
      </c>
      <c r="N832" s="102">
        <v>7.1230916586972837E-2</v>
      </c>
      <c r="O832" s="89">
        <v>1.392679258392435E-2</v>
      </c>
      <c r="P832" s="90">
        <v>2.0209806700945628E-2</v>
      </c>
      <c r="Q832" s="102">
        <v>7.9917274423377191E-2</v>
      </c>
      <c r="R832" s="89">
        <v>2.0824726703140832E-2</v>
      </c>
      <c r="S832" s="90">
        <v>4.2782878592705173E-2</v>
      </c>
      <c r="T832" s="102">
        <v>0.11952876550162309</v>
      </c>
      <c r="U832" s="89">
        <v>1.3658803507800001E-2</v>
      </c>
      <c r="V832" s="90">
        <v>2.0157980833530001E-2</v>
      </c>
      <c r="W832" s="102">
        <v>4.3935193636344239E-2</v>
      </c>
      <c r="X832" s="89">
        <v>6.3480955319999998E-4</v>
      </c>
      <c r="Y832" s="90">
        <v>9.3758334035999992E-4</v>
      </c>
      <c r="Z832" s="102">
        <v>1.9335777194116922E-3</v>
      </c>
      <c r="AA832" s="89">
        <v>0.10030402341479999</v>
      </c>
      <c r="AB832" s="90">
        <v>0.13939100507880001</v>
      </c>
      <c r="AC832" s="102">
        <v>0.10039410003608966</v>
      </c>
      <c r="AD832" s="89">
        <v>8.5888654974000007E-3</v>
      </c>
      <c r="AE832" s="90">
        <v>1.198149774297E-2</v>
      </c>
      <c r="AF832" s="102">
        <v>1.6640145063741396E-2</v>
      </c>
      <c r="AG832" s="89">
        <v>1.4184156081600001E-2</v>
      </c>
      <c r="AH832" s="90">
        <v>2.2055439694800002E-2</v>
      </c>
      <c r="AI832" s="102">
        <v>4.2332266662708257E-2</v>
      </c>
      <c r="AJ832" s="92">
        <v>0</v>
      </c>
      <c r="AK832" s="93">
        <v>0</v>
      </c>
      <c r="AL832" s="93">
        <v>0</v>
      </c>
    </row>
    <row r="833" spans="1:38" x14ac:dyDescent="0.25">
      <c r="A833" s="71">
        <v>1995</v>
      </c>
      <c r="B833" s="718">
        <v>28</v>
      </c>
      <c r="C833" s="89">
        <v>17.488105983360001</v>
      </c>
      <c r="D833" s="90">
        <v>23.198095253543499</v>
      </c>
      <c r="E833" s="102">
        <v>53.975750074679119</v>
      </c>
      <c r="F833" s="89">
        <v>4.5607821061200005</v>
      </c>
      <c r="G833" s="90">
        <v>5.857407586041</v>
      </c>
      <c r="H833" s="102">
        <v>3.0995773960592237</v>
      </c>
      <c r="I833" s="89">
        <v>1.8203876075000001</v>
      </c>
      <c r="J833" s="90">
        <v>2.655757644925</v>
      </c>
      <c r="K833" s="102">
        <v>4.88914145351767</v>
      </c>
      <c r="L833" s="89">
        <v>1.1590079999999999E-2</v>
      </c>
      <c r="M833" s="90">
        <v>1.9052481999999999E-2</v>
      </c>
      <c r="N833" s="102">
        <v>7.1268530778891351E-2</v>
      </c>
      <c r="O833" s="89">
        <v>1.392679258392435E-2</v>
      </c>
      <c r="P833" s="90">
        <v>2.0209806700945628E-2</v>
      </c>
      <c r="Q833" s="102">
        <v>8.0058181067763023E-2</v>
      </c>
      <c r="R833" s="89">
        <v>2.0824726703140832E-2</v>
      </c>
      <c r="S833" s="90">
        <v>4.2782878592705173E-2</v>
      </c>
      <c r="T833" s="102">
        <v>0.11968131973375473</v>
      </c>
      <c r="U833" s="89">
        <v>1.3658803507800001E-2</v>
      </c>
      <c r="V833" s="90">
        <v>2.0157980833530001E-2</v>
      </c>
      <c r="W833" s="102">
        <v>4.4206560360101517E-2</v>
      </c>
      <c r="X833" s="89">
        <v>6.3480955319999998E-4</v>
      </c>
      <c r="Y833" s="90">
        <v>9.3758334035999992E-4</v>
      </c>
      <c r="Z833" s="102">
        <v>1.9354461820163585E-3</v>
      </c>
      <c r="AA833" s="89">
        <v>0.10030402341479999</v>
      </c>
      <c r="AB833" s="90">
        <v>0.13939100507880001</v>
      </c>
      <c r="AC833" s="102">
        <v>0.10045413847672861</v>
      </c>
      <c r="AD833" s="89">
        <v>8.5888654974000007E-3</v>
      </c>
      <c r="AE833" s="90">
        <v>1.198149774297E-2</v>
      </c>
      <c r="AF833" s="102">
        <v>1.664716207988726E-2</v>
      </c>
      <c r="AG833" s="89">
        <v>1.4184156081600001E-2</v>
      </c>
      <c r="AH833" s="90">
        <v>2.2055439694800002E-2</v>
      </c>
      <c r="AI833" s="102">
        <v>4.2407792394360419E-2</v>
      </c>
      <c r="AJ833" s="92">
        <v>0</v>
      </c>
      <c r="AK833" s="93">
        <v>0</v>
      </c>
      <c r="AL833" s="93">
        <v>0</v>
      </c>
    </row>
    <row r="834" spans="1:38" x14ac:dyDescent="0.25">
      <c r="A834" s="71">
        <v>1995</v>
      </c>
      <c r="B834" s="718">
        <v>29</v>
      </c>
      <c r="C834" s="89">
        <v>17.488105983360001</v>
      </c>
      <c r="D834" s="90">
        <v>23.198095253543499</v>
      </c>
      <c r="E834" s="102">
        <v>53.994841354918535</v>
      </c>
      <c r="F834" s="89">
        <v>4.5607821061200005</v>
      </c>
      <c r="G834" s="90">
        <v>5.857407586041</v>
      </c>
      <c r="H834" s="102">
        <v>3.1013755592829413</v>
      </c>
      <c r="I834" s="89">
        <v>1.8203876075000001</v>
      </c>
      <c r="J834" s="90">
        <v>2.655757644925</v>
      </c>
      <c r="K834" s="102">
        <v>4.8914190580084833</v>
      </c>
      <c r="L834" s="89">
        <v>1.1590079999999999E-2</v>
      </c>
      <c r="M834" s="90">
        <v>1.9052481999999999E-2</v>
      </c>
      <c r="N834" s="102">
        <v>7.1291479364415905E-2</v>
      </c>
      <c r="O834" s="89">
        <v>1.392679258392435E-2</v>
      </c>
      <c r="P834" s="90">
        <v>2.0209806700945628E-2</v>
      </c>
      <c r="Q834" s="102">
        <v>8.0124529557744351E-2</v>
      </c>
      <c r="R834" s="89">
        <v>2.0824726703140832E-2</v>
      </c>
      <c r="S834" s="90">
        <v>4.2782878592705173E-2</v>
      </c>
      <c r="T834" s="102">
        <v>0.11977309192208363</v>
      </c>
      <c r="U834" s="89">
        <v>1.3658803507800001E-2</v>
      </c>
      <c r="V834" s="90">
        <v>2.0157980833530001E-2</v>
      </c>
      <c r="W834" s="102">
        <v>4.4276120632758674E-2</v>
      </c>
      <c r="X834" s="89">
        <v>6.3480955319999998E-4</v>
      </c>
      <c r="Y834" s="90">
        <v>9.3758334035999992E-4</v>
      </c>
      <c r="Z834" s="102">
        <v>1.9365626922370899E-3</v>
      </c>
      <c r="AA834" s="89">
        <v>0.10030402341479999</v>
      </c>
      <c r="AB834" s="90">
        <v>0.13939100507880001</v>
      </c>
      <c r="AC834" s="102">
        <v>0.10050458524431892</v>
      </c>
      <c r="AD834" s="89">
        <v>8.5888654974000007E-3</v>
      </c>
      <c r="AE834" s="90">
        <v>1.198149774297E-2</v>
      </c>
      <c r="AF834" s="102">
        <v>1.6654965900030412E-2</v>
      </c>
      <c r="AG834" s="89">
        <v>1.4184156081600001E-2</v>
      </c>
      <c r="AH834" s="90">
        <v>2.2055439694800002E-2</v>
      </c>
      <c r="AI834" s="102">
        <v>4.2438910258296596E-2</v>
      </c>
      <c r="AJ834" s="92">
        <v>0</v>
      </c>
      <c r="AK834" s="93">
        <v>0</v>
      </c>
      <c r="AL834" s="93">
        <v>0</v>
      </c>
    </row>
    <row r="835" spans="1:38" x14ac:dyDescent="0.25">
      <c r="A835" s="71">
        <v>1995</v>
      </c>
      <c r="B835" s="718">
        <v>30</v>
      </c>
      <c r="C835" s="89">
        <v>17.488105983360001</v>
      </c>
      <c r="D835" s="90">
        <v>23.198095253543499</v>
      </c>
      <c r="E835" s="102">
        <v>54.01005666400777</v>
      </c>
      <c r="F835" s="89">
        <v>4.5607821061200005</v>
      </c>
      <c r="G835" s="90">
        <v>5.857407586041</v>
      </c>
      <c r="H835" s="102">
        <v>3.1027845303296298</v>
      </c>
      <c r="I835" s="89">
        <v>1.8203876075000001</v>
      </c>
      <c r="J835" s="90">
        <v>2.655757644925</v>
      </c>
      <c r="K835" s="102">
        <v>4.8930423351980155</v>
      </c>
      <c r="L835" s="89">
        <v>1.1590079999999999E-2</v>
      </c>
      <c r="M835" s="90">
        <v>1.9052481999999999E-2</v>
      </c>
      <c r="N835" s="102">
        <v>7.1309227039660417E-2</v>
      </c>
      <c r="O835" s="89">
        <v>1.392679258392435E-2</v>
      </c>
      <c r="P835" s="90">
        <v>2.0209806700945628E-2</v>
      </c>
      <c r="Q835" s="102">
        <v>8.0176333430386326E-2</v>
      </c>
      <c r="R835" s="89">
        <v>2.0824726703140832E-2</v>
      </c>
      <c r="S835" s="90">
        <v>4.2782878592705173E-2</v>
      </c>
      <c r="T835" s="102">
        <v>0.11984630598564193</v>
      </c>
      <c r="U835" s="89">
        <v>1.3658803507800001E-2</v>
      </c>
      <c r="V835" s="90">
        <v>2.0157980833530001E-2</v>
      </c>
      <c r="W835" s="102">
        <v>4.4330264334408967E-2</v>
      </c>
      <c r="X835" s="89">
        <v>6.3480955319999998E-4</v>
      </c>
      <c r="Y835" s="90">
        <v>9.3758334035999992E-4</v>
      </c>
      <c r="Z835" s="102">
        <v>1.9374421773864265E-3</v>
      </c>
      <c r="AA835" s="89">
        <v>0.10030402341479999</v>
      </c>
      <c r="AB835" s="90">
        <v>0.13939100507880001</v>
      </c>
      <c r="AC835" s="102">
        <v>0.10054451199867688</v>
      </c>
      <c r="AD835" s="89">
        <v>8.5888654974000007E-3</v>
      </c>
      <c r="AE835" s="90">
        <v>1.198149774297E-2</v>
      </c>
      <c r="AF835" s="102">
        <v>1.6661095722375653E-2</v>
      </c>
      <c r="AG835" s="89">
        <v>1.4184156081600001E-2</v>
      </c>
      <c r="AH835" s="90">
        <v>2.2055439694800002E-2</v>
      </c>
      <c r="AI835" s="102">
        <v>4.2463232139811409E-2</v>
      </c>
      <c r="AJ835" s="92">
        <v>0</v>
      </c>
      <c r="AK835" s="93">
        <v>0</v>
      </c>
      <c r="AL835" s="93">
        <v>0</v>
      </c>
    </row>
    <row r="836" spans="1:38" ht="13" x14ac:dyDescent="0.3">
      <c r="A836" s="71">
        <v>1995</v>
      </c>
      <c r="B836" s="718">
        <v>31</v>
      </c>
      <c r="C836" s="89">
        <v>17.488105983360001</v>
      </c>
      <c r="D836" s="90">
        <v>23.198095253543499</v>
      </c>
      <c r="E836" s="91">
        <v>54.01005666400777</v>
      </c>
      <c r="F836" s="89">
        <v>4.5607821061200005</v>
      </c>
      <c r="G836" s="90">
        <v>5.857407586041</v>
      </c>
      <c r="H836" s="91">
        <v>3.1027845303296298</v>
      </c>
      <c r="I836" s="89">
        <v>1.8203876075000001</v>
      </c>
      <c r="J836" s="90">
        <v>2.655757644925</v>
      </c>
      <c r="K836" s="91">
        <v>4.8930423351980155</v>
      </c>
      <c r="L836" s="89">
        <v>1.1590079999999999E-2</v>
      </c>
      <c r="M836" s="90">
        <v>1.9052481999999999E-2</v>
      </c>
      <c r="N836" s="91">
        <v>7.1309227039660417E-2</v>
      </c>
      <c r="O836" s="89">
        <v>1.392679258392435E-2</v>
      </c>
      <c r="P836" s="90">
        <v>2.0209806700945628E-2</v>
      </c>
      <c r="Q836" s="91">
        <v>8.0176333430386326E-2</v>
      </c>
      <c r="R836" s="89">
        <v>2.0824726703140832E-2</v>
      </c>
      <c r="S836" s="90">
        <v>4.2782878592705173E-2</v>
      </c>
      <c r="T836" s="91">
        <v>0.11984630598564193</v>
      </c>
      <c r="U836" s="89">
        <v>1.3658803507800001E-2</v>
      </c>
      <c r="V836" s="90">
        <v>2.0157980833530001E-2</v>
      </c>
      <c r="W836" s="91">
        <v>4.4330264334408967E-2</v>
      </c>
      <c r="X836" s="89">
        <v>6.3480955319999998E-4</v>
      </c>
      <c r="Y836" s="90">
        <v>9.3758334035999992E-4</v>
      </c>
      <c r="Z836" s="91">
        <v>1.9374421773864265E-3</v>
      </c>
      <c r="AA836" s="89">
        <v>0.10030402341479999</v>
      </c>
      <c r="AB836" s="90">
        <v>0.13939100507880001</v>
      </c>
      <c r="AC836" s="91">
        <v>0.10054451199867688</v>
      </c>
      <c r="AD836" s="89">
        <v>8.5888654974000007E-3</v>
      </c>
      <c r="AE836" s="90">
        <v>1.198149774297E-2</v>
      </c>
      <c r="AF836" s="91">
        <v>1.6661095722375653E-2</v>
      </c>
      <c r="AG836" s="89">
        <v>1.4184156081600001E-2</v>
      </c>
      <c r="AH836" s="90">
        <v>2.2055439694800002E-2</v>
      </c>
      <c r="AI836" s="91">
        <v>4.2463232139811409E-2</v>
      </c>
      <c r="AJ836" s="94">
        <v>0</v>
      </c>
      <c r="AK836" s="95">
        <v>0</v>
      </c>
      <c r="AL836" s="95">
        <v>0</v>
      </c>
    </row>
    <row r="837" spans="1:38" ht="13" x14ac:dyDescent="0.3">
      <c r="A837" s="71">
        <v>1995</v>
      </c>
      <c r="B837" s="718">
        <v>32</v>
      </c>
      <c r="C837" s="89">
        <v>17.488105983360001</v>
      </c>
      <c r="D837" s="90">
        <v>23.198095253543499</v>
      </c>
      <c r="E837" s="91">
        <v>54.01005666400777</v>
      </c>
      <c r="F837" s="89">
        <v>4.5607821061200005</v>
      </c>
      <c r="G837" s="90">
        <v>5.857407586041</v>
      </c>
      <c r="H837" s="91">
        <v>3.1027845303296298</v>
      </c>
      <c r="I837" s="89">
        <v>1.8203876075000001</v>
      </c>
      <c r="J837" s="90">
        <v>2.655757644925</v>
      </c>
      <c r="K837" s="91">
        <v>4.8930423351980155</v>
      </c>
      <c r="L837" s="89">
        <v>1.1590079999999999E-2</v>
      </c>
      <c r="M837" s="90">
        <v>1.9052481999999999E-2</v>
      </c>
      <c r="N837" s="91">
        <v>7.1309227039660417E-2</v>
      </c>
      <c r="O837" s="89">
        <v>1.392679258392435E-2</v>
      </c>
      <c r="P837" s="90">
        <v>2.0209806700945628E-2</v>
      </c>
      <c r="Q837" s="91">
        <v>8.0176333430386326E-2</v>
      </c>
      <c r="R837" s="89">
        <v>2.0824726703140832E-2</v>
      </c>
      <c r="S837" s="90">
        <v>4.2782878592705173E-2</v>
      </c>
      <c r="T837" s="91">
        <v>0.11984630598564193</v>
      </c>
      <c r="U837" s="89">
        <v>1.3658803507800001E-2</v>
      </c>
      <c r="V837" s="90">
        <v>2.0157980833530001E-2</v>
      </c>
      <c r="W837" s="91">
        <v>4.4330264334408967E-2</v>
      </c>
      <c r="X837" s="89">
        <v>6.3480955319999998E-4</v>
      </c>
      <c r="Y837" s="90">
        <v>9.3758334035999992E-4</v>
      </c>
      <c r="Z837" s="91">
        <v>1.9374421773864265E-3</v>
      </c>
      <c r="AA837" s="89">
        <v>0.10030402341479999</v>
      </c>
      <c r="AB837" s="90">
        <v>0.13939100507880001</v>
      </c>
      <c r="AC837" s="91">
        <v>0.10054451199867688</v>
      </c>
      <c r="AD837" s="89">
        <v>8.5888654974000007E-3</v>
      </c>
      <c r="AE837" s="90">
        <v>1.198149774297E-2</v>
      </c>
      <c r="AF837" s="91">
        <v>1.6661095722375653E-2</v>
      </c>
      <c r="AG837" s="89">
        <v>1.4184156081600001E-2</v>
      </c>
      <c r="AH837" s="90">
        <v>2.2055439694800002E-2</v>
      </c>
      <c r="AI837" s="91">
        <v>4.2463232139811409E-2</v>
      </c>
      <c r="AJ837" s="94">
        <v>0</v>
      </c>
      <c r="AK837" s="95">
        <v>0</v>
      </c>
      <c r="AL837" s="95">
        <v>0</v>
      </c>
    </row>
    <row r="838" spans="1:38" ht="13" x14ac:dyDescent="0.3">
      <c r="A838" s="71">
        <v>1995</v>
      </c>
      <c r="B838" s="718">
        <v>33</v>
      </c>
      <c r="C838" s="89">
        <v>17.488105983360001</v>
      </c>
      <c r="D838" s="90">
        <v>23.198095253543499</v>
      </c>
      <c r="E838" s="91">
        <v>54.01005666400777</v>
      </c>
      <c r="F838" s="89">
        <v>4.5607821061200005</v>
      </c>
      <c r="G838" s="90">
        <v>5.857407586041</v>
      </c>
      <c r="H838" s="91">
        <v>3.1027845303296298</v>
      </c>
      <c r="I838" s="89">
        <v>1.8203876075000001</v>
      </c>
      <c r="J838" s="90">
        <v>2.655757644925</v>
      </c>
      <c r="K838" s="91">
        <v>4.8930423351980155</v>
      </c>
      <c r="L838" s="89">
        <v>1.1590079999999999E-2</v>
      </c>
      <c r="M838" s="90">
        <v>1.9052481999999999E-2</v>
      </c>
      <c r="N838" s="91">
        <v>7.1309227039660417E-2</v>
      </c>
      <c r="O838" s="89">
        <v>1.392679258392435E-2</v>
      </c>
      <c r="P838" s="90">
        <v>2.0209806700945628E-2</v>
      </c>
      <c r="Q838" s="91">
        <v>8.0176333430386326E-2</v>
      </c>
      <c r="R838" s="89">
        <v>2.0824726703140832E-2</v>
      </c>
      <c r="S838" s="90">
        <v>4.2782878592705173E-2</v>
      </c>
      <c r="T838" s="91">
        <v>0.11984630598564193</v>
      </c>
      <c r="U838" s="89">
        <v>1.3658803507800001E-2</v>
      </c>
      <c r="V838" s="90">
        <v>2.0157980833530001E-2</v>
      </c>
      <c r="W838" s="91">
        <v>4.4330264334408967E-2</v>
      </c>
      <c r="X838" s="89">
        <v>6.3480955319999998E-4</v>
      </c>
      <c r="Y838" s="90">
        <v>9.3758334035999992E-4</v>
      </c>
      <c r="Z838" s="91">
        <v>1.9374421773864265E-3</v>
      </c>
      <c r="AA838" s="89">
        <v>0.10030402341479999</v>
      </c>
      <c r="AB838" s="90">
        <v>0.13939100507880001</v>
      </c>
      <c r="AC838" s="91">
        <v>0.10054451199867688</v>
      </c>
      <c r="AD838" s="89">
        <v>8.5888654974000007E-3</v>
      </c>
      <c r="AE838" s="90">
        <v>1.198149774297E-2</v>
      </c>
      <c r="AF838" s="91">
        <v>1.6661095722375653E-2</v>
      </c>
      <c r="AG838" s="89">
        <v>1.4184156081600001E-2</v>
      </c>
      <c r="AH838" s="90">
        <v>2.2055439694800002E-2</v>
      </c>
      <c r="AI838" s="91">
        <v>4.2463232139811409E-2</v>
      </c>
      <c r="AJ838" s="94">
        <v>0</v>
      </c>
      <c r="AK838" s="95">
        <v>0</v>
      </c>
      <c r="AL838" s="95">
        <v>0</v>
      </c>
    </row>
    <row r="839" spans="1:38" ht="13" x14ac:dyDescent="0.3">
      <c r="A839" s="71">
        <v>1995</v>
      </c>
      <c r="B839" s="718">
        <v>34</v>
      </c>
      <c r="C839" s="89">
        <v>17.488105983360001</v>
      </c>
      <c r="D839" s="90">
        <v>23.198095253543499</v>
      </c>
      <c r="E839" s="91">
        <v>54.01005666400777</v>
      </c>
      <c r="F839" s="89">
        <v>4.5607821061200005</v>
      </c>
      <c r="G839" s="90">
        <v>5.857407586041</v>
      </c>
      <c r="H839" s="91">
        <v>3.1027845303296298</v>
      </c>
      <c r="I839" s="89">
        <v>1.8203876075000001</v>
      </c>
      <c r="J839" s="90">
        <v>2.655757644925</v>
      </c>
      <c r="K839" s="91">
        <v>4.8930423351980155</v>
      </c>
      <c r="L839" s="89">
        <v>1.1590079999999999E-2</v>
      </c>
      <c r="M839" s="90">
        <v>1.9052481999999999E-2</v>
      </c>
      <c r="N839" s="91">
        <v>7.1309227039660417E-2</v>
      </c>
      <c r="O839" s="89">
        <v>1.392679258392435E-2</v>
      </c>
      <c r="P839" s="90">
        <v>2.0209806700945628E-2</v>
      </c>
      <c r="Q839" s="91">
        <v>8.0176333430386326E-2</v>
      </c>
      <c r="R839" s="89">
        <v>2.0824726703140832E-2</v>
      </c>
      <c r="S839" s="90">
        <v>4.2782878592705173E-2</v>
      </c>
      <c r="T839" s="91">
        <v>0.11984630598564193</v>
      </c>
      <c r="U839" s="89">
        <v>1.3658803507800001E-2</v>
      </c>
      <c r="V839" s="90">
        <v>2.0157980833530001E-2</v>
      </c>
      <c r="W839" s="91">
        <v>4.4330264334408967E-2</v>
      </c>
      <c r="X839" s="89">
        <v>6.3480955319999998E-4</v>
      </c>
      <c r="Y839" s="90">
        <v>9.3758334035999992E-4</v>
      </c>
      <c r="Z839" s="91">
        <v>1.9374421773864265E-3</v>
      </c>
      <c r="AA839" s="89">
        <v>0.10030402341479999</v>
      </c>
      <c r="AB839" s="90">
        <v>0.13939100507880001</v>
      </c>
      <c r="AC839" s="91">
        <v>0.10054451199867688</v>
      </c>
      <c r="AD839" s="89">
        <v>8.5888654974000007E-3</v>
      </c>
      <c r="AE839" s="90">
        <v>1.198149774297E-2</v>
      </c>
      <c r="AF839" s="91">
        <v>1.6661095722375653E-2</v>
      </c>
      <c r="AG839" s="89">
        <v>1.4184156081600001E-2</v>
      </c>
      <c r="AH839" s="90">
        <v>2.2055439694800002E-2</v>
      </c>
      <c r="AI839" s="91">
        <v>4.2463232139811409E-2</v>
      </c>
      <c r="AJ839" s="94">
        <v>0</v>
      </c>
      <c r="AK839" s="95">
        <v>0</v>
      </c>
      <c r="AL839" s="95">
        <v>0</v>
      </c>
    </row>
    <row r="840" spans="1:38" ht="13" x14ac:dyDescent="0.3">
      <c r="A840" s="71">
        <v>1995</v>
      </c>
      <c r="B840" s="718">
        <v>35</v>
      </c>
      <c r="C840" s="89">
        <v>17.488105983360001</v>
      </c>
      <c r="D840" s="90">
        <v>23.198095253543499</v>
      </c>
      <c r="E840" s="91">
        <v>54.01005666400777</v>
      </c>
      <c r="F840" s="89">
        <v>4.5607821061200005</v>
      </c>
      <c r="G840" s="90">
        <v>5.857407586041</v>
      </c>
      <c r="H840" s="91">
        <v>3.1027845303296298</v>
      </c>
      <c r="I840" s="89">
        <v>1.8203876075000001</v>
      </c>
      <c r="J840" s="90">
        <v>2.655757644925</v>
      </c>
      <c r="K840" s="91">
        <v>4.8930423351980155</v>
      </c>
      <c r="L840" s="89">
        <v>1.1590079999999999E-2</v>
      </c>
      <c r="M840" s="90">
        <v>1.9052481999999999E-2</v>
      </c>
      <c r="N840" s="91">
        <v>7.1309227039660417E-2</v>
      </c>
      <c r="O840" s="89">
        <v>1.392679258392435E-2</v>
      </c>
      <c r="P840" s="90">
        <v>2.0209806700945628E-2</v>
      </c>
      <c r="Q840" s="91">
        <v>8.0176333430386326E-2</v>
      </c>
      <c r="R840" s="89">
        <v>2.0824726703140832E-2</v>
      </c>
      <c r="S840" s="90">
        <v>4.2782878592705173E-2</v>
      </c>
      <c r="T840" s="91">
        <v>0.11984630598564193</v>
      </c>
      <c r="U840" s="89">
        <v>1.3658803507800001E-2</v>
      </c>
      <c r="V840" s="90">
        <v>2.0157980833530001E-2</v>
      </c>
      <c r="W840" s="91">
        <v>4.4330264334408967E-2</v>
      </c>
      <c r="X840" s="89">
        <v>6.3480955319999998E-4</v>
      </c>
      <c r="Y840" s="90">
        <v>9.3758334035999992E-4</v>
      </c>
      <c r="Z840" s="91">
        <v>1.9374421773864265E-3</v>
      </c>
      <c r="AA840" s="89">
        <v>0.10030402341479999</v>
      </c>
      <c r="AB840" s="90">
        <v>0.13939100507880001</v>
      </c>
      <c r="AC840" s="91">
        <v>0.10054451199867688</v>
      </c>
      <c r="AD840" s="89">
        <v>8.5888654974000007E-3</v>
      </c>
      <c r="AE840" s="90">
        <v>1.198149774297E-2</v>
      </c>
      <c r="AF840" s="91">
        <v>1.6661095722375653E-2</v>
      </c>
      <c r="AG840" s="89">
        <v>1.4184156081600001E-2</v>
      </c>
      <c r="AH840" s="90">
        <v>2.2055439694800002E-2</v>
      </c>
      <c r="AI840" s="91">
        <v>4.2463232139811409E-2</v>
      </c>
      <c r="AJ840" s="94">
        <v>0</v>
      </c>
      <c r="AK840" s="95">
        <v>0</v>
      </c>
      <c r="AL840" s="95">
        <v>0</v>
      </c>
    </row>
    <row r="841" spans="1:38" ht="13" x14ac:dyDescent="0.3">
      <c r="A841" s="71">
        <v>1995</v>
      </c>
      <c r="B841" s="718">
        <v>36</v>
      </c>
      <c r="C841" s="89">
        <v>17.488105983360001</v>
      </c>
      <c r="D841" s="90">
        <v>23.198095253543499</v>
      </c>
      <c r="E841" s="91">
        <v>54.01005666400777</v>
      </c>
      <c r="F841" s="89">
        <v>4.5607821061200005</v>
      </c>
      <c r="G841" s="90">
        <v>5.857407586041</v>
      </c>
      <c r="H841" s="91">
        <v>3.1027845303296298</v>
      </c>
      <c r="I841" s="89">
        <v>1.8203876075000001</v>
      </c>
      <c r="J841" s="90">
        <v>2.655757644925</v>
      </c>
      <c r="K841" s="91">
        <v>4.8930423351980155</v>
      </c>
      <c r="L841" s="89">
        <v>1.1590079999999999E-2</v>
      </c>
      <c r="M841" s="90">
        <v>1.9052481999999999E-2</v>
      </c>
      <c r="N841" s="91">
        <v>7.1309227039660417E-2</v>
      </c>
      <c r="O841" s="89">
        <v>1.392679258392435E-2</v>
      </c>
      <c r="P841" s="90">
        <v>2.0209806700945628E-2</v>
      </c>
      <c r="Q841" s="91">
        <v>8.0176333430386326E-2</v>
      </c>
      <c r="R841" s="89">
        <v>2.0824726703140832E-2</v>
      </c>
      <c r="S841" s="90">
        <v>4.2782878592705173E-2</v>
      </c>
      <c r="T841" s="91">
        <v>0.11984630598564193</v>
      </c>
      <c r="U841" s="89">
        <v>1.3658803507800001E-2</v>
      </c>
      <c r="V841" s="90">
        <v>2.0157980833530001E-2</v>
      </c>
      <c r="W841" s="91">
        <v>4.4330264334408967E-2</v>
      </c>
      <c r="X841" s="89">
        <v>6.3480955319999998E-4</v>
      </c>
      <c r="Y841" s="90">
        <v>9.3758334035999992E-4</v>
      </c>
      <c r="Z841" s="91">
        <v>1.9374421773864265E-3</v>
      </c>
      <c r="AA841" s="89">
        <v>0.10030402341479999</v>
      </c>
      <c r="AB841" s="90">
        <v>0.13939100507880001</v>
      </c>
      <c r="AC841" s="91">
        <v>0.10054451199867688</v>
      </c>
      <c r="AD841" s="89">
        <v>8.5888654974000007E-3</v>
      </c>
      <c r="AE841" s="90">
        <v>1.198149774297E-2</v>
      </c>
      <c r="AF841" s="91">
        <v>1.6661095722375653E-2</v>
      </c>
      <c r="AG841" s="89">
        <v>1.4184156081600001E-2</v>
      </c>
      <c r="AH841" s="90">
        <v>2.2055439694800002E-2</v>
      </c>
      <c r="AI841" s="91">
        <v>4.2463232139811409E-2</v>
      </c>
      <c r="AJ841" s="94">
        <v>0</v>
      </c>
      <c r="AK841" s="95">
        <v>0</v>
      </c>
      <c r="AL841" s="95">
        <v>0</v>
      </c>
    </row>
    <row r="842" spans="1:38" ht="13" x14ac:dyDescent="0.3">
      <c r="A842" s="71">
        <v>1995</v>
      </c>
      <c r="B842" s="718">
        <v>37</v>
      </c>
      <c r="C842" s="89">
        <v>17.488105983360001</v>
      </c>
      <c r="D842" s="90">
        <v>23.198095253543499</v>
      </c>
      <c r="E842" s="91">
        <v>54.01005666400777</v>
      </c>
      <c r="F842" s="89">
        <v>4.5607821061200005</v>
      </c>
      <c r="G842" s="90">
        <v>5.857407586041</v>
      </c>
      <c r="H842" s="91">
        <v>3.1027845303296298</v>
      </c>
      <c r="I842" s="89">
        <v>1.8203876075000001</v>
      </c>
      <c r="J842" s="90">
        <v>2.655757644925</v>
      </c>
      <c r="K842" s="91">
        <v>4.8930423351980155</v>
      </c>
      <c r="L842" s="89">
        <v>1.1590079999999999E-2</v>
      </c>
      <c r="M842" s="90">
        <v>1.9052481999999999E-2</v>
      </c>
      <c r="N842" s="91">
        <v>7.1309227039660417E-2</v>
      </c>
      <c r="O842" s="89">
        <v>1.392679258392435E-2</v>
      </c>
      <c r="P842" s="90">
        <v>2.0209806700945628E-2</v>
      </c>
      <c r="Q842" s="91">
        <v>8.0176333430386326E-2</v>
      </c>
      <c r="R842" s="89">
        <v>2.0824726703140832E-2</v>
      </c>
      <c r="S842" s="90">
        <v>4.2782878592705173E-2</v>
      </c>
      <c r="T842" s="91">
        <v>0.11984630598564193</v>
      </c>
      <c r="U842" s="89">
        <v>1.3658803507800001E-2</v>
      </c>
      <c r="V842" s="90">
        <v>2.0157980833530001E-2</v>
      </c>
      <c r="W842" s="91">
        <v>4.4330264334408967E-2</v>
      </c>
      <c r="X842" s="89">
        <v>6.3480955319999998E-4</v>
      </c>
      <c r="Y842" s="90">
        <v>9.3758334035999992E-4</v>
      </c>
      <c r="Z842" s="91">
        <v>1.9374421773864265E-3</v>
      </c>
      <c r="AA842" s="89">
        <v>0.10030402341479999</v>
      </c>
      <c r="AB842" s="90">
        <v>0.13939100507880001</v>
      </c>
      <c r="AC842" s="91">
        <v>0.10054451199867688</v>
      </c>
      <c r="AD842" s="89">
        <v>8.5888654974000007E-3</v>
      </c>
      <c r="AE842" s="90">
        <v>1.198149774297E-2</v>
      </c>
      <c r="AF842" s="91">
        <v>1.6661095722375653E-2</v>
      </c>
      <c r="AG842" s="89">
        <v>1.4184156081600001E-2</v>
      </c>
      <c r="AH842" s="90">
        <v>2.2055439694800002E-2</v>
      </c>
      <c r="AI842" s="91">
        <v>4.2463232139811409E-2</v>
      </c>
      <c r="AJ842" s="94">
        <v>0</v>
      </c>
      <c r="AK842" s="95">
        <v>0</v>
      </c>
      <c r="AL842" s="95">
        <v>0</v>
      </c>
    </row>
    <row r="843" spans="1:38" ht="13" x14ac:dyDescent="0.3">
      <c r="A843" s="71">
        <v>1995</v>
      </c>
      <c r="B843" s="718">
        <v>38</v>
      </c>
      <c r="C843" s="89">
        <v>17.488105983360001</v>
      </c>
      <c r="D843" s="90">
        <v>23.198095253543499</v>
      </c>
      <c r="E843" s="91">
        <v>54.01005666400777</v>
      </c>
      <c r="F843" s="89">
        <v>4.5607821061200005</v>
      </c>
      <c r="G843" s="90">
        <v>5.857407586041</v>
      </c>
      <c r="H843" s="91">
        <v>3.1027845303296298</v>
      </c>
      <c r="I843" s="89">
        <v>1.8203876075000001</v>
      </c>
      <c r="J843" s="90">
        <v>2.655757644925</v>
      </c>
      <c r="K843" s="91">
        <v>4.8930423351980155</v>
      </c>
      <c r="L843" s="89">
        <v>1.1590079999999999E-2</v>
      </c>
      <c r="M843" s="90">
        <v>1.9052481999999999E-2</v>
      </c>
      <c r="N843" s="91">
        <v>7.1309227039660417E-2</v>
      </c>
      <c r="O843" s="89">
        <v>1.392679258392435E-2</v>
      </c>
      <c r="P843" s="90">
        <v>2.0209806700945628E-2</v>
      </c>
      <c r="Q843" s="91">
        <v>8.0176333430386326E-2</v>
      </c>
      <c r="R843" s="89">
        <v>2.0824726703140832E-2</v>
      </c>
      <c r="S843" s="90">
        <v>4.2782878592705173E-2</v>
      </c>
      <c r="T843" s="91">
        <v>0.11984630598564193</v>
      </c>
      <c r="U843" s="89">
        <v>1.3658803507800001E-2</v>
      </c>
      <c r="V843" s="90">
        <v>2.0157980833530001E-2</v>
      </c>
      <c r="W843" s="91">
        <v>4.4330264334408967E-2</v>
      </c>
      <c r="X843" s="89">
        <v>6.3480955319999998E-4</v>
      </c>
      <c r="Y843" s="90">
        <v>9.3758334035999992E-4</v>
      </c>
      <c r="Z843" s="91">
        <v>1.9374421773864265E-3</v>
      </c>
      <c r="AA843" s="89">
        <v>0.10030402341479999</v>
      </c>
      <c r="AB843" s="90">
        <v>0.13939100507880001</v>
      </c>
      <c r="AC843" s="91">
        <v>0.10054451199867688</v>
      </c>
      <c r="AD843" s="89">
        <v>8.5888654974000007E-3</v>
      </c>
      <c r="AE843" s="90">
        <v>1.198149774297E-2</v>
      </c>
      <c r="AF843" s="91">
        <v>1.6661095722375653E-2</v>
      </c>
      <c r="AG843" s="89">
        <v>1.4184156081600001E-2</v>
      </c>
      <c r="AH843" s="90">
        <v>2.2055439694800002E-2</v>
      </c>
      <c r="AI843" s="91">
        <v>4.2463232139811409E-2</v>
      </c>
      <c r="AJ843" s="94">
        <v>0</v>
      </c>
      <c r="AK843" s="95">
        <v>0</v>
      </c>
      <c r="AL843" s="95">
        <v>0</v>
      </c>
    </row>
    <row r="844" spans="1:38" ht="13.5" thickBot="1" x14ac:dyDescent="0.35">
      <c r="A844" s="73">
        <v>1995</v>
      </c>
      <c r="B844" s="719">
        <v>39</v>
      </c>
      <c r="C844" s="96">
        <v>17.488105983360001</v>
      </c>
      <c r="D844" s="97">
        <v>23.198095253543499</v>
      </c>
      <c r="E844" s="98">
        <v>54.01005666400777</v>
      </c>
      <c r="F844" s="96">
        <v>4.5607821061200005</v>
      </c>
      <c r="G844" s="97">
        <v>5.857407586041</v>
      </c>
      <c r="H844" s="98">
        <v>3.1027845303296298</v>
      </c>
      <c r="I844" s="96">
        <v>1.8203876075000001</v>
      </c>
      <c r="J844" s="97">
        <v>2.655757644925</v>
      </c>
      <c r="K844" s="98">
        <v>4.8930423351980155</v>
      </c>
      <c r="L844" s="96">
        <v>1.1590079999999999E-2</v>
      </c>
      <c r="M844" s="97">
        <v>1.9052481999999999E-2</v>
      </c>
      <c r="N844" s="98">
        <v>7.1309227039660417E-2</v>
      </c>
      <c r="O844" s="96">
        <v>1.392679258392435E-2</v>
      </c>
      <c r="P844" s="97">
        <v>2.0209806700945628E-2</v>
      </c>
      <c r="Q844" s="98">
        <v>8.0176333430386326E-2</v>
      </c>
      <c r="R844" s="96">
        <v>2.0824726703140832E-2</v>
      </c>
      <c r="S844" s="97">
        <v>4.2782878592705173E-2</v>
      </c>
      <c r="T844" s="98">
        <v>0.11984630598564193</v>
      </c>
      <c r="U844" s="96">
        <v>1.3658803507800001E-2</v>
      </c>
      <c r="V844" s="97">
        <v>2.0157980833530001E-2</v>
      </c>
      <c r="W844" s="98">
        <v>4.4330264334408967E-2</v>
      </c>
      <c r="X844" s="96">
        <v>6.3480955319999998E-4</v>
      </c>
      <c r="Y844" s="97">
        <v>9.3758334035999992E-4</v>
      </c>
      <c r="Z844" s="98">
        <v>1.9374421773864265E-3</v>
      </c>
      <c r="AA844" s="96">
        <v>0.10030402341479999</v>
      </c>
      <c r="AB844" s="97">
        <v>0.13939100507880001</v>
      </c>
      <c r="AC844" s="98">
        <v>0.10054451199867688</v>
      </c>
      <c r="AD844" s="96">
        <v>8.5888654974000007E-3</v>
      </c>
      <c r="AE844" s="97">
        <v>1.198149774297E-2</v>
      </c>
      <c r="AF844" s="98">
        <v>1.6661095722375653E-2</v>
      </c>
      <c r="AG844" s="96">
        <v>1.4184156081600001E-2</v>
      </c>
      <c r="AH844" s="97">
        <v>2.2055439694800002E-2</v>
      </c>
      <c r="AI844" s="98">
        <v>4.2463232139811409E-2</v>
      </c>
      <c r="AJ844" s="99">
        <v>0</v>
      </c>
      <c r="AK844" s="100">
        <v>0</v>
      </c>
      <c r="AL844" s="100">
        <v>0</v>
      </c>
    </row>
    <row r="845" spans="1:38" x14ac:dyDescent="0.25">
      <c r="A845" s="69">
        <v>1996</v>
      </c>
      <c r="B845" s="70">
        <v>0</v>
      </c>
      <c r="C845" s="84">
        <v>5.34196034</v>
      </c>
      <c r="D845" s="85">
        <v>6.6804591310000001</v>
      </c>
      <c r="E845" s="101">
        <v>17.887056796205378</v>
      </c>
      <c r="F845" s="84">
        <v>0.43240465</v>
      </c>
      <c r="G845" s="85">
        <v>0.47314260600000002</v>
      </c>
      <c r="H845" s="101">
        <v>0.81427531572802891</v>
      </c>
      <c r="I845" s="84">
        <v>0.39863973000000003</v>
      </c>
      <c r="J845" s="85">
        <v>1.2123046639999999</v>
      </c>
      <c r="K845" s="101">
        <v>2.882858699280336</v>
      </c>
      <c r="L845" s="84">
        <v>1.4335830000000001E-2</v>
      </c>
      <c r="M845" s="85">
        <v>2.4194940500000001E-2</v>
      </c>
      <c r="N845" s="101">
        <v>1.4922486586892207E-2</v>
      </c>
      <c r="O845" s="84">
        <v>1.3320216227625803E-2</v>
      </c>
      <c r="P845" s="85">
        <v>2.2705886102668018E-2</v>
      </c>
      <c r="Q845" s="101">
        <v>8.9803183821903859E-2</v>
      </c>
      <c r="R845" s="84">
        <v>2.0328640661938534E-2</v>
      </c>
      <c r="S845" s="85">
        <v>4.5279583839918952E-2</v>
      </c>
      <c r="T845" s="101">
        <v>7.4245891909114917E-2</v>
      </c>
      <c r="U845" s="84">
        <v>2.5136309000000001E-3</v>
      </c>
      <c r="V845" s="85">
        <v>2.8642096100000001E-3</v>
      </c>
      <c r="W845" s="101">
        <v>6.7528138545962929E-3</v>
      </c>
      <c r="X845" s="84">
        <v>1.799999E-4</v>
      </c>
      <c r="Y845" s="85">
        <v>1.9825393000000001E-4</v>
      </c>
      <c r="Z845" s="101">
        <v>5.0846462617180595E-4</v>
      </c>
      <c r="AA845" s="84">
        <v>1.85504955E-2</v>
      </c>
      <c r="AB845" s="85">
        <v>2.0527193539999999E-2</v>
      </c>
      <c r="AC845" s="101">
        <v>3.7162063354011302E-2</v>
      </c>
      <c r="AD845" s="84">
        <v>1.9009484000000001E-3</v>
      </c>
      <c r="AE845" s="85">
        <v>1.9487722800000001E-3</v>
      </c>
      <c r="AF845" s="101">
        <v>4.6925768265730344E-3</v>
      </c>
      <c r="AG845" s="84">
        <v>4.5281844999999999E-3</v>
      </c>
      <c r="AH845" s="85">
        <v>5.5707000400000003E-3</v>
      </c>
      <c r="AI845" s="101">
        <v>9.6730906982091715E-3</v>
      </c>
      <c r="AJ845" s="87">
        <v>0</v>
      </c>
      <c r="AK845" s="88">
        <v>0</v>
      </c>
      <c r="AL845" s="88">
        <v>0</v>
      </c>
    </row>
    <row r="846" spans="1:38" x14ac:dyDescent="0.25">
      <c r="A846" s="71">
        <v>1996</v>
      </c>
      <c r="B846" s="718">
        <v>1</v>
      </c>
      <c r="C846" s="89">
        <v>6.9426763300000003</v>
      </c>
      <c r="D846" s="90">
        <v>8.310756778</v>
      </c>
      <c r="E846" s="102">
        <v>17.944358480320446</v>
      </c>
      <c r="F846" s="89">
        <v>0.49119096000000001</v>
      </c>
      <c r="G846" s="90">
        <v>0.55098760700000005</v>
      </c>
      <c r="H846" s="102">
        <v>0.81650121967082256</v>
      </c>
      <c r="I846" s="89">
        <v>0.48429006000000002</v>
      </c>
      <c r="J846" s="90">
        <v>1.3407378555</v>
      </c>
      <c r="K846" s="102">
        <v>2.8910299352924094</v>
      </c>
      <c r="L846" s="89">
        <v>1.4335830000000001E-2</v>
      </c>
      <c r="M846" s="90">
        <v>2.4179939000000001E-2</v>
      </c>
      <c r="N846" s="102">
        <v>1.4974489041817396E-2</v>
      </c>
      <c r="O846" s="89">
        <v>1.3320216227625803E-2</v>
      </c>
      <c r="P846" s="90">
        <v>2.2705886102668018E-2</v>
      </c>
      <c r="Q846" s="102">
        <v>9.0623132362348258E-2</v>
      </c>
      <c r="R846" s="89">
        <v>2.0328640661938534E-2</v>
      </c>
      <c r="S846" s="90">
        <v>4.5279583839918952E-2</v>
      </c>
      <c r="T846" s="102">
        <v>7.4681005742876644E-2</v>
      </c>
      <c r="U846" s="89">
        <v>3.0143729999999999E-3</v>
      </c>
      <c r="V846" s="90">
        <v>3.55669292E-3</v>
      </c>
      <c r="W846" s="102">
        <v>6.7629710744685203E-3</v>
      </c>
      <c r="X846" s="89">
        <v>2.1207910000000001E-4</v>
      </c>
      <c r="Y846" s="90">
        <v>2.4317733999999999E-4</v>
      </c>
      <c r="Z846" s="102">
        <v>5.0985403596113437E-4</v>
      </c>
      <c r="AA846" s="89">
        <v>2.19252214E-2</v>
      </c>
      <c r="AB846" s="90">
        <v>2.5203876855000001E-2</v>
      </c>
      <c r="AC846" s="102">
        <v>3.7201539065994084E-2</v>
      </c>
      <c r="AD846" s="89">
        <v>2.2807716999999998E-3</v>
      </c>
      <c r="AE846" s="90">
        <v>2.4487400750000002E-3</v>
      </c>
      <c r="AF846" s="102">
        <v>4.6976018857233471E-3</v>
      </c>
      <c r="AG846" s="89">
        <v>5.4295474999999996E-3</v>
      </c>
      <c r="AH846" s="90">
        <v>6.8740074849999999E-3</v>
      </c>
      <c r="AI846" s="102">
        <v>9.7013940686044783E-3</v>
      </c>
      <c r="AJ846" s="92">
        <v>0</v>
      </c>
      <c r="AK846" s="93">
        <v>0</v>
      </c>
      <c r="AL846" s="93">
        <v>0</v>
      </c>
    </row>
    <row r="847" spans="1:38" x14ac:dyDescent="0.25">
      <c r="A847" s="71">
        <v>1996</v>
      </c>
      <c r="B847" s="718">
        <v>2</v>
      </c>
      <c r="C847" s="89">
        <v>8.6727301800000003</v>
      </c>
      <c r="D847" s="90">
        <v>10.344998478000001</v>
      </c>
      <c r="E847" s="102">
        <v>17.999923738136424</v>
      </c>
      <c r="F847" s="89">
        <v>0.56331246000000001</v>
      </c>
      <c r="G847" s="90">
        <v>0.65682897149999997</v>
      </c>
      <c r="H847" s="102">
        <v>0.82243435060358949</v>
      </c>
      <c r="I847" s="89">
        <v>0.58511705000000003</v>
      </c>
      <c r="J847" s="90">
        <v>1.5376598244999999</v>
      </c>
      <c r="K847" s="102">
        <v>2.8933902155166891</v>
      </c>
      <c r="L847" s="89">
        <v>1.4335830000000001E-2</v>
      </c>
      <c r="M847" s="90">
        <v>2.4164491999999999E-2</v>
      </c>
      <c r="N847" s="102">
        <v>1.4965262700647835E-2</v>
      </c>
      <c r="O847" s="89">
        <v>1.3320216227625803E-2</v>
      </c>
      <c r="P847" s="90">
        <v>2.2705886102668018E-2</v>
      </c>
      <c r="Q847" s="102">
        <v>9.0436029854571096E-2</v>
      </c>
      <c r="R847" s="89">
        <v>2.0328640661938534E-2</v>
      </c>
      <c r="S847" s="90">
        <v>4.5279583839918952E-2</v>
      </c>
      <c r="T847" s="102">
        <v>7.5520624548108692E-2</v>
      </c>
      <c r="U847" s="89">
        <v>3.6121460000000001E-3</v>
      </c>
      <c r="V847" s="90">
        <v>4.4830236100000002E-3</v>
      </c>
      <c r="W847" s="102">
        <v>6.803080411484216E-3</v>
      </c>
      <c r="X847" s="89">
        <v>2.4734179999999999E-4</v>
      </c>
      <c r="Y847" s="90">
        <v>2.9908339000000002E-4</v>
      </c>
      <c r="Z847" s="102">
        <v>5.1355927898739733E-4</v>
      </c>
      <c r="AA847" s="89">
        <v>2.5981455399999999E-2</v>
      </c>
      <c r="AB847" s="90">
        <v>3.1464582380000002E-2</v>
      </c>
      <c r="AC847" s="102">
        <v>3.7400890832212194E-2</v>
      </c>
      <c r="AD847" s="89">
        <v>2.7402323000000001E-3</v>
      </c>
      <c r="AE847" s="90">
        <v>3.1672561550000001E-3</v>
      </c>
      <c r="AF847" s="102">
        <v>4.7228623275948865E-3</v>
      </c>
      <c r="AG847" s="89">
        <v>6.4978863999999997E-3</v>
      </c>
      <c r="AH847" s="90">
        <v>8.5579137150000005E-3</v>
      </c>
      <c r="AI847" s="102">
        <v>9.7738202319174825E-3</v>
      </c>
      <c r="AJ847" s="92">
        <v>0</v>
      </c>
      <c r="AK847" s="93">
        <v>0</v>
      </c>
      <c r="AL847" s="93">
        <v>0</v>
      </c>
    </row>
    <row r="848" spans="1:38" x14ac:dyDescent="0.25">
      <c r="A848" s="71">
        <v>1996</v>
      </c>
      <c r="B848" s="718">
        <v>3</v>
      </c>
      <c r="C848" s="89">
        <v>10.569887469999999</v>
      </c>
      <c r="D848" s="90">
        <v>12.122095742500001</v>
      </c>
      <c r="E848" s="102">
        <v>22.669500141620105</v>
      </c>
      <c r="F848" s="89">
        <v>0.65191250000000001</v>
      </c>
      <c r="G848" s="90">
        <v>0.75176493</v>
      </c>
      <c r="H848" s="102">
        <v>1.1486842821334373</v>
      </c>
      <c r="I848" s="89">
        <v>0.71270864</v>
      </c>
      <c r="J848" s="90">
        <v>1.7163817125</v>
      </c>
      <c r="K848" s="102">
        <v>3.2853280960200664</v>
      </c>
      <c r="L848" s="89">
        <v>1.4335830000000001E-2</v>
      </c>
      <c r="M848" s="90">
        <v>2.4142023499999998E-2</v>
      </c>
      <c r="N848" s="102">
        <v>1.6454500412943076E-2</v>
      </c>
      <c r="O848" s="89">
        <v>1.3320216227625803E-2</v>
      </c>
      <c r="P848" s="90">
        <v>2.2705886102668018E-2</v>
      </c>
      <c r="Q848" s="102">
        <v>0.1121541191802734</v>
      </c>
      <c r="R848" s="89">
        <v>2.0328640661938534E-2</v>
      </c>
      <c r="S848" s="90">
        <v>4.5279583839918952E-2</v>
      </c>
      <c r="T848" s="102">
        <v>0.12600642775164581</v>
      </c>
      <c r="U848" s="89">
        <v>4.3231318999999999E-3</v>
      </c>
      <c r="V848" s="90">
        <v>5.2595573999999999E-3</v>
      </c>
      <c r="W848" s="102">
        <v>9.5224216218694133E-3</v>
      </c>
      <c r="X848" s="89">
        <v>2.918935E-4</v>
      </c>
      <c r="Y848" s="90">
        <v>3.4746586000000001E-4</v>
      </c>
      <c r="Z848" s="102">
        <v>7.1728254110666693E-4</v>
      </c>
      <c r="AA848" s="89">
        <v>3.0828384800000001E-2</v>
      </c>
      <c r="AB848" s="90">
        <v>3.6754346994999999E-2</v>
      </c>
      <c r="AC848" s="102">
        <v>5.1787727185656579E-2</v>
      </c>
      <c r="AD848" s="89">
        <v>3.319429E-3</v>
      </c>
      <c r="AE848" s="90">
        <v>3.7897754799999998E-3</v>
      </c>
      <c r="AF848" s="102">
        <v>6.5490492952558089E-3</v>
      </c>
      <c r="AG848" s="89">
        <v>7.7316238000000002E-3</v>
      </c>
      <c r="AH848" s="90">
        <v>9.9445639950000008E-3</v>
      </c>
      <c r="AI848" s="102">
        <v>1.3633173763771119E-2</v>
      </c>
      <c r="AJ848" s="92">
        <v>0</v>
      </c>
      <c r="AK848" s="93">
        <v>0</v>
      </c>
      <c r="AL848" s="93">
        <v>0</v>
      </c>
    </row>
    <row r="849" spans="1:38" x14ac:dyDescent="0.25">
      <c r="A849" s="71">
        <v>1996</v>
      </c>
      <c r="B849" s="718">
        <v>4</v>
      </c>
      <c r="C849" s="89">
        <v>11.76544107</v>
      </c>
      <c r="D849" s="90">
        <v>13.257830803999999</v>
      </c>
      <c r="E849" s="102">
        <v>24.860346523712934</v>
      </c>
      <c r="F849" s="89">
        <v>0.70937397999999996</v>
      </c>
      <c r="G849" s="90">
        <v>0.8178626175</v>
      </c>
      <c r="H849" s="102">
        <v>1.2367456061045108</v>
      </c>
      <c r="I849" s="89">
        <v>0.81585328000000001</v>
      </c>
      <c r="J849" s="90">
        <v>1.8706659834999999</v>
      </c>
      <c r="K849" s="102">
        <v>3.4157322964937706</v>
      </c>
      <c r="L849" s="89">
        <v>1.394984E-2</v>
      </c>
      <c r="M849" s="90">
        <v>2.3380794E-2</v>
      </c>
      <c r="N849" s="102">
        <v>2.2534133728039658E-2</v>
      </c>
      <c r="O849" s="89">
        <v>1.3320216227625803E-2</v>
      </c>
      <c r="P849" s="90">
        <v>2.2705886102668018E-2</v>
      </c>
      <c r="Q849" s="102">
        <v>9.6863465275765462E-2</v>
      </c>
      <c r="R849" s="89">
        <v>2.0328640661938534E-2</v>
      </c>
      <c r="S849" s="90">
        <v>4.5279583839918952E-2</v>
      </c>
      <c r="T849" s="102">
        <v>0.12867292572201297</v>
      </c>
      <c r="U849" s="89">
        <v>4.6700839999999997E-3</v>
      </c>
      <c r="V849" s="90">
        <v>5.69412444E-3</v>
      </c>
      <c r="W849" s="102">
        <v>1.0348299971022894E-2</v>
      </c>
      <c r="X849" s="89">
        <v>3.1346629999999998E-4</v>
      </c>
      <c r="Y849" s="90">
        <v>3.7912643500000003E-4</v>
      </c>
      <c r="Z849" s="102">
        <v>7.7228075340481019E-4</v>
      </c>
      <c r="AA849" s="89">
        <v>3.3345725899999998E-2</v>
      </c>
      <c r="AB849" s="90">
        <v>3.9806192220000002E-2</v>
      </c>
      <c r="AC849" s="102">
        <v>5.4646798995460259E-2</v>
      </c>
      <c r="AD849" s="89">
        <v>3.6276742000000001E-3</v>
      </c>
      <c r="AE849" s="90">
        <v>4.1648750850000003E-3</v>
      </c>
      <c r="AF849" s="102">
        <v>7.1234898869892765E-3</v>
      </c>
      <c r="AG849" s="89">
        <v>8.3049486000000006E-3</v>
      </c>
      <c r="AH849" s="90">
        <v>1.0690695950000001E-2</v>
      </c>
      <c r="AI849" s="102">
        <v>1.491978282623394E-2</v>
      </c>
      <c r="AJ849" s="92">
        <v>0</v>
      </c>
      <c r="AK849" s="93">
        <v>0</v>
      </c>
      <c r="AL849" s="93">
        <v>0</v>
      </c>
    </row>
    <row r="850" spans="1:38" x14ac:dyDescent="0.25">
      <c r="A850" s="71">
        <v>1996</v>
      </c>
      <c r="B850" s="718">
        <v>5</v>
      </c>
      <c r="C850" s="89">
        <v>12.232897250000001</v>
      </c>
      <c r="D850" s="90">
        <v>12.8633687995</v>
      </c>
      <c r="E850" s="102">
        <v>25.366807094973421</v>
      </c>
      <c r="F850" s="89">
        <v>0.72648000999999995</v>
      </c>
      <c r="G850" s="90">
        <v>0.81645912399999998</v>
      </c>
      <c r="H850" s="102">
        <v>1.2678420656775253</v>
      </c>
      <c r="I850" s="89">
        <v>0.82679670000000005</v>
      </c>
      <c r="J850" s="90">
        <v>1.9022793979999999</v>
      </c>
      <c r="K850" s="102">
        <v>3.457511816148862</v>
      </c>
      <c r="L850" s="89">
        <v>1.394984E-2</v>
      </c>
      <c r="M850" s="90">
        <v>2.32956185E-2</v>
      </c>
      <c r="N850" s="102">
        <v>2.2750672011154285E-2</v>
      </c>
      <c r="O850" s="89">
        <v>1.3320216227625803E-2</v>
      </c>
      <c r="P850" s="90">
        <v>2.2705886102668018E-2</v>
      </c>
      <c r="Q850" s="102">
        <v>9.9137180374608655E-2</v>
      </c>
      <c r="R850" s="89">
        <v>2.0328640661938534E-2</v>
      </c>
      <c r="S850" s="90">
        <v>4.5279583839918952E-2</v>
      </c>
      <c r="T850" s="102">
        <v>0.13302004619816718</v>
      </c>
      <c r="U850" s="89">
        <v>4.6252704E-3</v>
      </c>
      <c r="V850" s="90">
        <v>5.4405629300000001E-3</v>
      </c>
      <c r="W850" s="102">
        <v>1.058315606040989E-2</v>
      </c>
      <c r="X850" s="89">
        <v>3.0756350000000002E-4</v>
      </c>
      <c r="Y850" s="90">
        <v>3.6294574499999999E-4</v>
      </c>
      <c r="Z850" s="102">
        <v>7.9169760650672229E-4</v>
      </c>
      <c r="AA850" s="89">
        <v>3.3200356E-2</v>
      </c>
      <c r="AB850" s="90">
        <v>3.816043886E-2</v>
      </c>
      <c r="AC850" s="102">
        <v>5.5844593812519994E-2</v>
      </c>
      <c r="AD850" s="89">
        <v>3.6319592999999998E-3</v>
      </c>
      <c r="AE850" s="90">
        <v>4.0018300649999998E-3</v>
      </c>
      <c r="AF850" s="102">
        <v>7.2779715079277574E-3</v>
      </c>
      <c r="AG850" s="89">
        <v>8.1778974999999997E-3</v>
      </c>
      <c r="AH850" s="90">
        <v>1.0198404465E-2</v>
      </c>
      <c r="AI850" s="102">
        <v>1.5296439268716593E-2</v>
      </c>
      <c r="AJ850" s="92">
        <v>0</v>
      </c>
      <c r="AK850" s="93">
        <v>0</v>
      </c>
      <c r="AL850" s="93">
        <v>0</v>
      </c>
    </row>
    <row r="851" spans="1:38" x14ac:dyDescent="0.25">
      <c r="A851" s="71">
        <v>1996</v>
      </c>
      <c r="B851" s="718">
        <v>6</v>
      </c>
      <c r="C851" s="89">
        <v>12.94531576</v>
      </c>
      <c r="D851" s="90">
        <v>13.487613497</v>
      </c>
      <c r="E851" s="102">
        <v>46.187277142305476</v>
      </c>
      <c r="F851" s="89">
        <v>0.78030843999999999</v>
      </c>
      <c r="G851" s="90">
        <v>0.882326257</v>
      </c>
      <c r="H851" s="102">
        <v>2.7009010769003758</v>
      </c>
      <c r="I851" s="89">
        <v>0.89288692999999997</v>
      </c>
      <c r="J851" s="90">
        <v>2.0152826214999999</v>
      </c>
      <c r="K851" s="102">
        <v>4.5266705377110608</v>
      </c>
      <c r="L851" s="89">
        <v>1.375793E-2</v>
      </c>
      <c r="M851" s="90">
        <v>2.2897477499999999E-2</v>
      </c>
      <c r="N851" s="102">
        <v>2.4780899376048406E-2</v>
      </c>
      <c r="O851" s="89">
        <v>1.3320216227625803E-2</v>
      </c>
      <c r="P851" s="90">
        <v>2.2705886102668018E-2</v>
      </c>
      <c r="Q851" s="102">
        <v>0.13936954664028667</v>
      </c>
      <c r="R851" s="89">
        <v>2.0328640661938534E-2</v>
      </c>
      <c r="S851" s="90">
        <v>4.5279583839918952E-2</v>
      </c>
      <c r="T851" s="102">
        <v>0.13367704450525861</v>
      </c>
      <c r="U851" s="89">
        <v>4.7600346999999996E-3</v>
      </c>
      <c r="V851" s="90">
        <v>5.7059741600000002E-3</v>
      </c>
      <c r="W851" s="102">
        <v>2.2392751000698152E-2</v>
      </c>
      <c r="X851" s="89">
        <v>3.1535340000000002E-4</v>
      </c>
      <c r="Y851" s="90">
        <v>3.8504828E-4</v>
      </c>
      <c r="Z851" s="102">
        <v>1.6865628043703732E-3</v>
      </c>
      <c r="AA851" s="89">
        <v>3.4503846099999999E-2</v>
      </c>
      <c r="AB851" s="90">
        <v>4.0260240555E-2</v>
      </c>
      <c r="AC851" s="102">
        <v>0.11925482768067533</v>
      </c>
      <c r="AD851" s="89">
        <v>3.7820941000000002E-3</v>
      </c>
      <c r="AE851" s="90">
        <v>4.2508601250000003E-3</v>
      </c>
      <c r="AF851" s="102">
        <v>1.5524399333394568E-2</v>
      </c>
      <c r="AG851" s="89">
        <v>8.3651252000000002E-3</v>
      </c>
      <c r="AH851" s="90">
        <v>1.0632115075E-2</v>
      </c>
      <c r="AI851" s="102">
        <v>3.2666951694137046E-2</v>
      </c>
      <c r="AJ851" s="92">
        <v>0</v>
      </c>
      <c r="AK851" s="93">
        <v>0</v>
      </c>
      <c r="AL851" s="93">
        <v>0</v>
      </c>
    </row>
    <row r="852" spans="1:38" x14ac:dyDescent="0.25">
      <c r="A852" s="71">
        <v>1996</v>
      </c>
      <c r="B852" s="718">
        <v>7</v>
      </c>
      <c r="C852" s="89">
        <v>13.51294247</v>
      </c>
      <c r="D852" s="90">
        <v>14.025723533000001</v>
      </c>
      <c r="E852" s="102">
        <v>46.59854128177011</v>
      </c>
      <c r="F852" s="89">
        <v>0.84344189999999997</v>
      </c>
      <c r="G852" s="90">
        <v>0.96077963450000003</v>
      </c>
      <c r="H852" s="102">
        <v>2.7311630024826412</v>
      </c>
      <c r="I852" s="89">
        <v>0.95387559</v>
      </c>
      <c r="J852" s="90">
        <v>2.119299544</v>
      </c>
      <c r="K852" s="102">
        <v>4.5606568666167275</v>
      </c>
      <c r="L852" s="89">
        <v>1.354783E-2</v>
      </c>
      <c r="M852" s="90">
        <v>2.2483302E-2</v>
      </c>
      <c r="N852" s="102">
        <v>2.4938393352722018E-2</v>
      </c>
      <c r="O852" s="89">
        <v>1.3320216227625803E-2</v>
      </c>
      <c r="P852" s="90">
        <v>2.2705886102668018E-2</v>
      </c>
      <c r="Q852" s="102">
        <v>0.14147444816186797</v>
      </c>
      <c r="R852" s="89">
        <v>2.0328640661938534E-2</v>
      </c>
      <c r="S852" s="90">
        <v>4.5279583839918952E-2</v>
      </c>
      <c r="T852" s="102">
        <v>0.13643405060303831</v>
      </c>
      <c r="U852" s="89">
        <v>4.8508935E-3</v>
      </c>
      <c r="V852" s="90">
        <v>5.9664207250000002E-3</v>
      </c>
      <c r="W852" s="102">
        <v>2.2491900219869722E-2</v>
      </c>
      <c r="X852" s="89">
        <v>3.1988200000000001E-4</v>
      </c>
      <c r="Y852" s="90">
        <v>4.0581795500000003E-4</v>
      </c>
      <c r="Z852" s="102">
        <v>1.70547234629201E-3</v>
      </c>
      <c r="AA852" s="89">
        <v>3.5673430700000001E-2</v>
      </c>
      <c r="AB852" s="90">
        <v>4.2478601439999999E-2</v>
      </c>
      <c r="AC852" s="102">
        <v>0.12026079376020812</v>
      </c>
      <c r="AD852" s="89">
        <v>3.8983206E-3</v>
      </c>
      <c r="AE852" s="90">
        <v>4.5000412250000002E-3</v>
      </c>
      <c r="AF852" s="102">
        <v>1.5673395327752838E-2</v>
      </c>
      <c r="AG852" s="89">
        <v>8.4746862999999992E-3</v>
      </c>
      <c r="AH852" s="90">
        <v>1.1050396605E-2</v>
      </c>
      <c r="AI852" s="102">
        <v>3.3021438076255127E-2</v>
      </c>
      <c r="AJ852" s="92">
        <v>0</v>
      </c>
      <c r="AK852" s="93">
        <v>0</v>
      </c>
      <c r="AL852" s="93">
        <v>0</v>
      </c>
    </row>
    <row r="853" spans="1:38" x14ac:dyDescent="0.25">
      <c r="A853" s="71">
        <v>1996</v>
      </c>
      <c r="B853" s="718">
        <v>8</v>
      </c>
      <c r="C853" s="89">
        <v>11.880834630000001</v>
      </c>
      <c r="D853" s="90">
        <v>12.7922266675</v>
      </c>
      <c r="E853" s="102">
        <v>47.010038332152028</v>
      </c>
      <c r="F853" s="89">
        <v>0.82222390999999995</v>
      </c>
      <c r="G853" s="90">
        <v>0.96121886000000001</v>
      </c>
      <c r="H853" s="102">
        <v>2.4738035336562754</v>
      </c>
      <c r="I853" s="89">
        <v>0.93634980999999995</v>
      </c>
      <c r="J853" s="90">
        <v>2.127912308</v>
      </c>
      <c r="K853" s="102">
        <v>4.405782691911666</v>
      </c>
      <c r="L853" s="89">
        <v>1.224431E-2</v>
      </c>
      <c r="M853" s="90">
        <v>1.9862728E-2</v>
      </c>
      <c r="N853" s="102">
        <v>2.6995268460253123E-2</v>
      </c>
      <c r="O853" s="89">
        <v>1.3320216227625803E-2</v>
      </c>
      <c r="P853" s="90">
        <v>2.2705886102668018E-2</v>
      </c>
      <c r="Q853" s="102">
        <v>0.13029301002546562</v>
      </c>
      <c r="R853" s="89">
        <v>2.0328640661938534E-2</v>
      </c>
      <c r="S853" s="90">
        <v>4.5279583839918952E-2</v>
      </c>
      <c r="T853" s="102">
        <v>0.13930441625424936</v>
      </c>
      <c r="U853" s="89">
        <v>4.0024698999999997E-3</v>
      </c>
      <c r="V853" s="90">
        <v>5.3747912849999996E-3</v>
      </c>
      <c r="W853" s="102">
        <v>2.0492472027912531E-2</v>
      </c>
      <c r="X853" s="89">
        <v>2.6339929999999998E-4</v>
      </c>
      <c r="Y853" s="90">
        <v>3.6399062500000001E-4</v>
      </c>
      <c r="Z853" s="102">
        <v>1.5447712277575063E-3</v>
      </c>
      <c r="AA853" s="89">
        <v>3.0838619300000002E-2</v>
      </c>
      <c r="AB853" s="90">
        <v>3.9199397150000002E-2</v>
      </c>
      <c r="AC853" s="102">
        <v>0.10863031629408172</v>
      </c>
      <c r="AD853" s="89">
        <v>3.2519061999999998E-3</v>
      </c>
      <c r="AE853" s="90">
        <v>4.0625237899999996E-3</v>
      </c>
      <c r="AF853" s="102">
        <v>1.4877673309910829E-2</v>
      </c>
      <c r="AG853" s="89">
        <v>6.9525376000000002E-3</v>
      </c>
      <c r="AH853" s="90">
        <v>9.9559230299999992E-3</v>
      </c>
      <c r="AI853" s="102">
        <v>3.1013944770168569E-2</v>
      </c>
      <c r="AJ853" s="92">
        <v>0</v>
      </c>
      <c r="AK853" s="93">
        <v>0</v>
      </c>
      <c r="AL853" s="93">
        <v>0</v>
      </c>
    </row>
    <row r="854" spans="1:38" x14ac:dyDescent="0.25">
      <c r="A854" s="71">
        <v>1996</v>
      </c>
      <c r="B854" s="718">
        <v>9</v>
      </c>
      <c r="C854" s="89">
        <v>12.07830701</v>
      </c>
      <c r="D854" s="90">
        <v>12.9907146365</v>
      </c>
      <c r="E854" s="102">
        <v>45.764825953843051</v>
      </c>
      <c r="F854" s="89">
        <v>0.91453156999999996</v>
      </c>
      <c r="G854" s="90">
        <v>1.0631125615000001</v>
      </c>
      <c r="H854" s="102">
        <v>2.2949772619231603</v>
      </c>
      <c r="I854" s="89">
        <v>0.97989289000000002</v>
      </c>
      <c r="J854" s="90">
        <v>2.204898467</v>
      </c>
      <c r="K854" s="102">
        <v>4.1315468531151147</v>
      </c>
      <c r="L854" s="89">
        <v>1.195536E-2</v>
      </c>
      <c r="M854" s="90">
        <v>1.9268394000000001E-2</v>
      </c>
      <c r="N854" s="102">
        <v>2.6859410294208505E-2</v>
      </c>
      <c r="O854" s="89">
        <v>1.3320216227625803E-2</v>
      </c>
      <c r="P854" s="90">
        <v>2.2705886102668018E-2</v>
      </c>
      <c r="Q854" s="102">
        <v>0.12225173866177332</v>
      </c>
      <c r="R854" s="89">
        <v>2.0328640661938534E-2</v>
      </c>
      <c r="S854" s="90">
        <v>4.5279583839918952E-2</v>
      </c>
      <c r="T854" s="102">
        <v>0.14310382671875641</v>
      </c>
      <c r="U854" s="89">
        <v>4.0616936999999997E-3</v>
      </c>
      <c r="V854" s="90">
        <v>5.567499345E-3</v>
      </c>
      <c r="W854" s="102">
        <v>1.9109076019868183E-2</v>
      </c>
      <c r="X854" s="89">
        <v>2.6749340000000002E-4</v>
      </c>
      <c r="Y854" s="90">
        <v>3.7767121999999998E-4</v>
      </c>
      <c r="Z854" s="102">
        <v>1.433080711075985E-3</v>
      </c>
      <c r="AA854" s="89">
        <v>3.2222497900000001E-2</v>
      </c>
      <c r="AB854" s="90">
        <v>4.1405425990000001E-2</v>
      </c>
      <c r="AC854" s="102">
        <v>0.10077368737149552</v>
      </c>
      <c r="AD854" s="89">
        <v>3.3348533000000001E-3</v>
      </c>
      <c r="AE854" s="90">
        <v>4.2596901949999997E-3</v>
      </c>
      <c r="AF854" s="102">
        <v>1.4491652623691972E-2</v>
      </c>
      <c r="AG854" s="89">
        <v>7.0158247999999998E-3</v>
      </c>
      <c r="AH854" s="90">
        <v>1.0250076205E-2</v>
      </c>
      <c r="AI854" s="102">
        <v>2.9702755996549094E-2</v>
      </c>
      <c r="AJ854" s="92">
        <v>0</v>
      </c>
      <c r="AK854" s="93">
        <v>0</v>
      </c>
      <c r="AL854" s="93">
        <v>0</v>
      </c>
    </row>
    <row r="855" spans="1:38" x14ac:dyDescent="0.25">
      <c r="A855" s="71">
        <v>1996</v>
      </c>
      <c r="B855" s="718">
        <v>10</v>
      </c>
      <c r="C855" s="89">
        <v>11.770195149999999</v>
      </c>
      <c r="D855" s="90">
        <v>12.5430162355</v>
      </c>
      <c r="E855" s="102">
        <v>45.828083978810348</v>
      </c>
      <c r="F855" s="89">
        <v>1.0110797199999999</v>
      </c>
      <c r="G855" s="90">
        <v>1.1599243100000001</v>
      </c>
      <c r="H855" s="102">
        <v>2.2980305951748234</v>
      </c>
      <c r="I855" s="89">
        <v>1.00081339</v>
      </c>
      <c r="J855" s="90">
        <v>2.2404224104999999</v>
      </c>
      <c r="K855" s="102">
        <v>4.1357974990198043</v>
      </c>
      <c r="L855" s="89">
        <v>1.142427E-2</v>
      </c>
      <c r="M855" s="90">
        <v>1.818262E-2</v>
      </c>
      <c r="N855" s="102">
        <v>3.1604844284912344E-2</v>
      </c>
      <c r="O855" s="89">
        <v>1.3320216227625803E-2</v>
      </c>
      <c r="P855" s="90">
        <v>2.2705886102668018E-2</v>
      </c>
      <c r="Q855" s="102">
        <v>0.10955246486543002</v>
      </c>
      <c r="R855" s="89">
        <v>2.0328640661938534E-2</v>
      </c>
      <c r="S855" s="90">
        <v>4.5279583839918952E-2</v>
      </c>
      <c r="T855" s="102">
        <v>0.14762831850696592</v>
      </c>
      <c r="U855" s="89">
        <v>3.8904159999999998E-3</v>
      </c>
      <c r="V855" s="90">
        <v>5.43333631E-3</v>
      </c>
      <c r="W855" s="102">
        <v>2.0269208263267495E-2</v>
      </c>
      <c r="X855" s="89">
        <v>2.5943370000000002E-4</v>
      </c>
      <c r="Y855" s="90">
        <v>3.6773622499999999E-4</v>
      </c>
      <c r="Z855" s="102">
        <v>1.4350039904855673E-3</v>
      </c>
      <c r="AA855" s="89">
        <v>3.2330254099999997E-2</v>
      </c>
      <c r="AB855" s="90">
        <v>4.1718686215000002E-2</v>
      </c>
      <c r="AC855" s="102">
        <v>9.9190764814024196E-2</v>
      </c>
      <c r="AD855" s="89">
        <v>3.2271545E-3</v>
      </c>
      <c r="AE855" s="90">
        <v>4.1998227800000001E-3</v>
      </c>
      <c r="AF855" s="102">
        <v>1.434776663500998E-2</v>
      </c>
      <c r="AG855" s="89">
        <v>6.6837737999999999E-3</v>
      </c>
      <c r="AH855" s="90">
        <v>9.9531523949999996E-3</v>
      </c>
      <c r="AI855" s="102">
        <v>2.9984612888048583E-2</v>
      </c>
      <c r="AJ855" s="92">
        <v>0</v>
      </c>
      <c r="AK855" s="93">
        <v>0</v>
      </c>
      <c r="AL855" s="93">
        <v>0</v>
      </c>
    </row>
    <row r="856" spans="1:38" x14ac:dyDescent="0.25">
      <c r="A856" s="71">
        <v>1996</v>
      </c>
      <c r="B856" s="718">
        <v>11</v>
      </c>
      <c r="C856" s="89">
        <v>12.2628231</v>
      </c>
      <c r="D856" s="90">
        <v>12.982324306500001</v>
      </c>
      <c r="E856" s="102">
        <v>46.336660804887202</v>
      </c>
      <c r="F856" s="89">
        <v>1.1615852</v>
      </c>
      <c r="G856" s="90">
        <v>1.323492281</v>
      </c>
      <c r="H856" s="102">
        <v>2.2956645127094477</v>
      </c>
      <c r="I856" s="89">
        <v>1.05570718</v>
      </c>
      <c r="J856" s="90">
        <v>2.3125742499999999</v>
      </c>
      <c r="K856" s="102">
        <v>4.029534466049812</v>
      </c>
      <c r="L856" s="89">
        <v>1.142427E-2</v>
      </c>
      <c r="M856" s="90">
        <v>1.818262E-2</v>
      </c>
      <c r="N856" s="102">
        <v>3.170959884473875E-2</v>
      </c>
      <c r="O856" s="89">
        <v>1.3320216227625803E-2</v>
      </c>
      <c r="P856" s="90">
        <v>2.2705886102668018E-2</v>
      </c>
      <c r="Q856" s="102">
        <v>0.11051519945016086</v>
      </c>
      <c r="R856" s="89">
        <v>2.0328640661938534E-2</v>
      </c>
      <c r="S856" s="90">
        <v>4.5279583839918952E-2</v>
      </c>
      <c r="T856" s="102">
        <v>0.15190524012019962</v>
      </c>
      <c r="U856" s="89">
        <v>5.9456761999999996E-3</v>
      </c>
      <c r="V856" s="90">
        <v>8.3302367349999996E-3</v>
      </c>
      <c r="W856" s="102">
        <v>1.9416345239557164E-2</v>
      </c>
      <c r="X856" s="89">
        <v>2.758754E-4</v>
      </c>
      <c r="Y856" s="90">
        <v>3.9126255499999997E-4</v>
      </c>
      <c r="Z856" s="102">
        <v>1.4335131409511229E-3</v>
      </c>
      <c r="AA856" s="89">
        <v>3.4848971700000002E-2</v>
      </c>
      <c r="AB856" s="90">
        <v>4.5106258965E-2</v>
      </c>
      <c r="AC856" s="102">
        <v>9.9214412017246539E-2</v>
      </c>
      <c r="AD856" s="89">
        <v>3.4107197999999998E-3</v>
      </c>
      <c r="AE856" s="90">
        <v>4.51882625E-3</v>
      </c>
      <c r="AF856" s="102">
        <v>1.4012179460732469E-2</v>
      </c>
      <c r="AG856" s="89">
        <v>6.5710787E-3</v>
      </c>
      <c r="AH856" s="90">
        <v>9.5581381450000006E-3</v>
      </c>
      <c r="AI856" s="102">
        <v>3.000155142194668E-2</v>
      </c>
      <c r="AJ856" s="92">
        <v>0</v>
      </c>
      <c r="AK856" s="93">
        <v>0</v>
      </c>
      <c r="AL856" s="93">
        <v>0</v>
      </c>
    </row>
    <row r="857" spans="1:38" x14ac:dyDescent="0.25">
      <c r="A857" s="71">
        <v>1996</v>
      </c>
      <c r="B857" s="718">
        <v>12</v>
      </c>
      <c r="C857" s="89">
        <v>12.73234706</v>
      </c>
      <c r="D857" s="90">
        <v>13.4290598895</v>
      </c>
      <c r="E857" s="102">
        <v>45.851543491213896</v>
      </c>
      <c r="F857" s="89">
        <v>1.3347522199999999</v>
      </c>
      <c r="G857" s="90">
        <v>1.506915529</v>
      </c>
      <c r="H857" s="102">
        <v>2.373291948795857</v>
      </c>
      <c r="I857" s="89">
        <v>1.1070995800000001</v>
      </c>
      <c r="J857" s="90">
        <v>2.3764324449999998</v>
      </c>
      <c r="K857" s="102">
        <v>4.1598193685113083</v>
      </c>
      <c r="L857" s="89">
        <v>1.139006E-2</v>
      </c>
      <c r="M857" s="90">
        <v>1.8124923000000001E-2</v>
      </c>
      <c r="N857" s="102">
        <v>3.2157269643744331E-2</v>
      </c>
      <c r="O857" s="89">
        <v>1.3320216227625803E-2</v>
      </c>
      <c r="P857" s="90">
        <v>2.2705886102668018E-2</v>
      </c>
      <c r="Q857" s="102">
        <v>0.11344640970692099</v>
      </c>
      <c r="R857" s="89">
        <v>2.0328640661938534E-2</v>
      </c>
      <c r="S857" s="90">
        <v>4.5279583839918952E-2</v>
      </c>
      <c r="T857" s="102">
        <v>0.15840194424601778</v>
      </c>
      <c r="U857" s="89">
        <v>6.2521401999999998E-3</v>
      </c>
      <c r="V857" s="90">
        <v>8.7748933449999997E-3</v>
      </c>
      <c r="W857" s="102">
        <v>2.5286420908246392E-2</v>
      </c>
      <c r="X857" s="89">
        <v>2.9102620000000002E-4</v>
      </c>
      <c r="Y857" s="90">
        <v>4.1280554500000002E-4</v>
      </c>
      <c r="Z857" s="102">
        <v>1.4820050707796322E-3</v>
      </c>
      <c r="AA857" s="89">
        <v>3.7860596599999997E-2</v>
      </c>
      <c r="AB857" s="90">
        <v>4.8736706439999999E-2</v>
      </c>
      <c r="AC857" s="102">
        <v>9.5463392235312805E-2</v>
      </c>
      <c r="AD857" s="89">
        <v>3.6180649000000001E-3</v>
      </c>
      <c r="AE857" s="90">
        <v>4.8122503249999997E-3</v>
      </c>
      <c r="AF857" s="102">
        <v>1.412640265299255E-2</v>
      </c>
      <c r="AG857" s="89">
        <v>6.8731395000000001E-3</v>
      </c>
      <c r="AH857" s="90">
        <v>1.000697608E-2</v>
      </c>
      <c r="AI857" s="102">
        <v>3.163573451964536E-2</v>
      </c>
      <c r="AJ857" s="92">
        <v>0</v>
      </c>
      <c r="AK857" s="93">
        <v>0</v>
      </c>
      <c r="AL857" s="93">
        <v>0</v>
      </c>
    </row>
    <row r="858" spans="1:38" x14ac:dyDescent="0.25">
      <c r="A858" s="71">
        <v>1996</v>
      </c>
      <c r="B858" s="718">
        <v>13</v>
      </c>
      <c r="C858" s="89">
        <v>13.17688579</v>
      </c>
      <c r="D858" s="90">
        <v>13.918393206999999</v>
      </c>
      <c r="E858" s="102">
        <v>45.325672329142598</v>
      </c>
      <c r="F858" s="89">
        <v>1.52459941</v>
      </c>
      <c r="G858" s="90">
        <v>1.711973129</v>
      </c>
      <c r="H858" s="102">
        <v>2.3953737114937739</v>
      </c>
      <c r="I858" s="89">
        <v>1.1572763699999999</v>
      </c>
      <c r="J858" s="90">
        <v>2.4381424665</v>
      </c>
      <c r="K858" s="102">
        <v>4.1990352612167072</v>
      </c>
      <c r="L858" s="89">
        <v>1.139006E-2</v>
      </c>
      <c r="M858" s="90">
        <v>1.8124923000000001E-2</v>
      </c>
      <c r="N858" s="102">
        <v>3.2352402645351774E-2</v>
      </c>
      <c r="O858" s="89">
        <v>1.3320216227625803E-2</v>
      </c>
      <c r="P858" s="90">
        <v>2.2705886102668018E-2</v>
      </c>
      <c r="Q858" s="102">
        <v>0.11425234999702077</v>
      </c>
      <c r="R858" s="89">
        <v>2.0328640661938534E-2</v>
      </c>
      <c r="S858" s="90">
        <v>4.5279583839918952E-2</v>
      </c>
      <c r="T858" s="102">
        <v>0.16124894238217241</v>
      </c>
      <c r="U858" s="89">
        <v>6.6035319999999996E-3</v>
      </c>
      <c r="V858" s="90">
        <v>9.2772469100000001E-3</v>
      </c>
      <c r="W858" s="102">
        <v>2.7682388726687719E-2</v>
      </c>
      <c r="X858" s="89">
        <v>3.0720679999999997E-4</v>
      </c>
      <c r="Y858" s="90">
        <v>4.3701651499999998E-4</v>
      </c>
      <c r="Z858" s="102">
        <v>1.4957942322588334E-3</v>
      </c>
      <c r="AA858" s="89">
        <v>4.1218031299999999E-2</v>
      </c>
      <c r="AB858" s="90">
        <v>5.2820537430000002E-2</v>
      </c>
      <c r="AC858" s="102">
        <v>9.1580650062563301E-2</v>
      </c>
      <c r="AD858" s="89">
        <v>3.8523454999999998E-3</v>
      </c>
      <c r="AE858" s="90">
        <v>5.1416211349999998E-3</v>
      </c>
      <c r="AF858" s="102">
        <v>1.4091696478579517E-2</v>
      </c>
      <c r="AG858" s="89">
        <v>7.2198718000000004E-3</v>
      </c>
      <c r="AH858" s="90">
        <v>1.0517476919999999E-2</v>
      </c>
      <c r="AI858" s="102">
        <v>3.242121033188345E-2</v>
      </c>
      <c r="AJ858" s="92">
        <v>0</v>
      </c>
      <c r="AK858" s="93">
        <v>0</v>
      </c>
      <c r="AL858" s="93">
        <v>0</v>
      </c>
    </row>
    <row r="859" spans="1:38" x14ac:dyDescent="0.25">
      <c r="A859" s="71">
        <v>1996</v>
      </c>
      <c r="B859" s="718">
        <v>14</v>
      </c>
      <c r="C859" s="89">
        <v>13.63934793</v>
      </c>
      <c r="D859" s="90">
        <v>14.428368888</v>
      </c>
      <c r="E859" s="102">
        <v>45.341884301215401</v>
      </c>
      <c r="F859" s="89">
        <v>1.7239671299999999</v>
      </c>
      <c r="G859" s="90">
        <v>1.933284078</v>
      </c>
      <c r="H859" s="102">
        <v>2.4302375440750059</v>
      </c>
      <c r="I859" s="89">
        <v>1.2050724500000001</v>
      </c>
      <c r="J859" s="90">
        <v>2.4985475744999999</v>
      </c>
      <c r="K859" s="102">
        <v>4.2604238477985232</v>
      </c>
      <c r="L859" s="89">
        <v>1.139006E-2</v>
      </c>
      <c r="M859" s="90">
        <v>1.8124923000000001E-2</v>
      </c>
      <c r="N859" s="102">
        <v>3.2401001494605154E-2</v>
      </c>
      <c r="O859" s="89">
        <v>1.3320216227625803E-2</v>
      </c>
      <c r="P859" s="90">
        <v>2.2705886102668018E-2</v>
      </c>
      <c r="Q859" s="102">
        <v>0.11538925681205102</v>
      </c>
      <c r="R859" s="89">
        <v>2.0328640661938534E-2</v>
      </c>
      <c r="S859" s="90">
        <v>4.5279583839918952E-2</v>
      </c>
      <c r="T859" s="102">
        <v>0.16164476808211842</v>
      </c>
      <c r="U859" s="89">
        <v>6.9632056999999999E-3</v>
      </c>
      <c r="V859" s="90">
        <v>9.80459526E-3</v>
      </c>
      <c r="W859" s="102">
        <v>2.9917264078743972E-2</v>
      </c>
      <c r="X859" s="89">
        <v>3.238599E-4</v>
      </c>
      <c r="Y859" s="90">
        <v>4.61798155E-4</v>
      </c>
      <c r="Z859" s="102">
        <v>1.5175633404560563E-3</v>
      </c>
      <c r="AA859" s="89">
        <v>4.47122462E-2</v>
      </c>
      <c r="AB859" s="90">
        <v>5.7177332509999998E-2</v>
      </c>
      <c r="AC859" s="102">
        <v>9.4548161731276337E-2</v>
      </c>
      <c r="AD859" s="89">
        <v>4.0942584000000001E-3</v>
      </c>
      <c r="AE859" s="90">
        <v>5.4889442550000002E-3</v>
      </c>
      <c r="AF859" s="102">
        <v>1.4085156447327211E-2</v>
      </c>
      <c r="AG859" s="89">
        <v>7.5749670000000002E-3</v>
      </c>
      <c r="AH859" s="90">
        <v>1.1051508145E-2</v>
      </c>
      <c r="AI859" s="102">
        <v>3.2460160930601431E-2</v>
      </c>
      <c r="AJ859" s="92">
        <v>0</v>
      </c>
      <c r="AK859" s="93">
        <v>0</v>
      </c>
      <c r="AL859" s="93">
        <v>0</v>
      </c>
    </row>
    <row r="860" spans="1:38" x14ac:dyDescent="0.25">
      <c r="A860" s="71">
        <v>1996</v>
      </c>
      <c r="B860" s="718">
        <v>15</v>
      </c>
      <c r="C860" s="89">
        <v>14.08165917</v>
      </c>
      <c r="D860" s="90">
        <v>14.946470707</v>
      </c>
      <c r="E860" s="102">
        <v>46.184493053836178</v>
      </c>
      <c r="F860" s="89">
        <v>1.9283363899999999</v>
      </c>
      <c r="G860" s="90">
        <v>2.1682871785</v>
      </c>
      <c r="H860" s="102">
        <v>2.4785529851587884</v>
      </c>
      <c r="I860" s="89">
        <v>1.2478873399999999</v>
      </c>
      <c r="J860" s="90">
        <v>2.5574042069999998</v>
      </c>
      <c r="K860" s="102">
        <v>4.2887999811389976</v>
      </c>
      <c r="L860" s="89">
        <v>1.139006E-2</v>
      </c>
      <c r="M860" s="90">
        <v>1.8124923000000001E-2</v>
      </c>
      <c r="N860" s="102">
        <v>4.1379541395886697E-2</v>
      </c>
      <c r="O860" s="89">
        <v>1.3320216227625803E-2</v>
      </c>
      <c r="P860" s="90">
        <v>2.2705886102668018E-2</v>
      </c>
      <c r="Q860" s="102">
        <v>0.10986379763375433</v>
      </c>
      <c r="R860" s="89">
        <v>2.0328640661938534E-2</v>
      </c>
      <c r="S860" s="90">
        <v>4.5279583839918952E-2</v>
      </c>
      <c r="T860" s="102">
        <v>0.1677163797763383</v>
      </c>
      <c r="U860" s="89">
        <v>7.3326789999999999E-3</v>
      </c>
      <c r="V860" s="90">
        <v>1.035644061E-2</v>
      </c>
      <c r="W860" s="102">
        <v>3.0426628430466413E-2</v>
      </c>
      <c r="X860" s="89">
        <v>3.4154260000000001E-4</v>
      </c>
      <c r="Y860" s="90">
        <v>4.8785252000000003E-4</v>
      </c>
      <c r="Z860" s="102">
        <v>1.5477340352305384E-3</v>
      </c>
      <c r="AA860" s="89">
        <v>4.8294559899999999E-2</v>
      </c>
      <c r="AB860" s="90">
        <v>6.1777116149999999E-2</v>
      </c>
      <c r="AC860" s="102">
        <v>8.7570844778483689E-2</v>
      </c>
      <c r="AD860" s="89">
        <v>4.3451215000000001E-3</v>
      </c>
      <c r="AE860" s="90">
        <v>5.8545322999999996E-3</v>
      </c>
      <c r="AF860" s="102">
        <v>1.4328233754584004E-2</v>
      </c>
      <c r="AG860" s="89">
        <v>7.9356796000000004E-3</v>
      </c>
      <c r="AH860" s="90">
        <v>1.1609243199999999E-2</v>
      </c>
      <c r="AI860" s="102">
        <v>3.3156641860018952E-2</v>
      </c>
      <c r="AJ860" s="92">
        <v>0</v>
      </c>
      <c r="AK860" s="93">
        <v>0</v>
      </c>
      <c r="AL860" s="93">
        <v>0</v>
      </c>
    </row>
    <row r="861" spans="1:38" x14ac:dyDescent="0.25">
      <c r="A861" s="71">
        <v>1996</v>
      </c>
      <c r="B861" s="718">
        <v>16</v>
      </c>
      <c r="C861" s="89">
        <v>14.5068725</v>
      </c>
      <c r="D861" s="90">
        <v>15.4794718335</v>
      </c>
      <c r="E861" s="102">
        <v>46.564454408658904</v>
      </c>
      <c r="F861" s="89">
        <v>2.13432522</v>
      </c>
      <c r="G861" s="90">
        <v>2.4151953439999998</v>
      </c>
      <c r="H861" s="102">
        <v>2.5321659088414501</v>
      </c>
      <c r="I861" s="89">
        <v>1.28886777</v>
      </c>
      <c r="J861" s="90">
        <v>2.6161890405000001</v>
      </c>
      <c r="K861" s="102">
        <v>4.3640871300493469</v>
      </c>
      <c r="L861" s="89">
        <v>1.139006E-2</v>
      </c>
      <c r="M861" s="90">
        <v>1.8124923000000001E-2</v>
      </c>
      <c r="N861" s="102">
        <v>4.1789851358343622E-2</v>
      </c>
      <c r="O861" s="89">
        <v>1.3320216227625803E-2</v>
      </c>
      <c r="P861" s="90">
        <v>2.2705886102668018E-2</v>
      </c>
      <c r="Q861" s="102">
        <v>0.1122299857465026</v>
      </c>
      <c r="R861" s="89">
        <v>2.0328640661938534E-2</v>
      </c>
      <c r="S861" s="90">
        <v>4.5279583839918952E-2</v>
      </c>
      <c r="T861" s="102">
        <v>0.17224928129210948</v>
      </c>
      <c r="U861" s="89">
        <v>7.7113685000000003E-3</v>
      </c>
      <c r="V861" s="90">
        <v>1.093798759E-2</v>
      </c>
      <c r="W861" s="102">
        <v>3.2631489175204371E-2</v>
      </c>
      <c r="X861" s="89">
        <v>3.5956289999999999E-4</v>
      </c>
      <c r="Y861" s="90">
        <v>5.1519808000000003E-4</v>
      </c>
      <c r="Z861" s="102">
        <v>1.581212473639592E-3</v>
      </c>
      <c r="AA861" s="89">
        <v>5.1927426300000003E-2</v>
      </c>
      <c r="AB861" s="90">
        <v>6.6620497149999999E-2</v>
      </c>
      <c r="AC861" s="102">
        <v>8.7900588277880137E-2</v>
      </c>
      <c r="AD861" s="89">
        <v>4.6034324999999999E-3</v>
      </c>
      <c r="AE861" s="90">
        <v>6.2412687850000002E-3</v>
      </c>
      <c r="AF861" s="102">
        <v>1.4435933137007171E-2</v>
      </c>
      <c r="AG861" s="89">
        <v>8.3056598000000002E-3</v>
      </c>
      <c r="AH861" s="90">
        <v>1.2195218895E-2</v>
      </c>
      <c r="AI861" s="102">
        <v>3.389746325112078E-2</v>
      </c>
      <c r="AJ861" s="92">
        <v>0</v>
      </c>
      <c r="AK861" s="93">
        <v>0</v>
      </c>
      <c r="AL861" s="93">
        <v>0</v>
      </c>
    </row>
    <row r="862" spans="1:38" x14ac:dyDescent="0.25">
      <c r="A862" s="71">
        <v>1996</v>
      </c>
      <c r="B862" s="718">
        <v>17</v>
      </c>
      <c r="C862" s="89">
        <v>14.91835105</v>
      </c>
      <c r="D862" s="90">
        <v>16.034608356500001</v>
      </c>
      <c r="E862" s="102">
        <v>47.568424326514318</v>
      </c>
      <c r="F862" s="89">
        <v>2.33902112</v>
      </c>
      <c r="G862" s="90">
        <v>2.673153337</v>
      </c>
      <c r="H862" s="102">
        <v>2.5964240244003638</v>
      </c>
      <c r="I862" s="89">
        <v>1.32835806</v>
      </c>
      <c r="J862" s="90">
        <v>2.6769256055000001</v>
      </c>
      <c r="K862" s="102">
        <v>4.4339784956403285</v>
      </c>
      <c r="L862" s="89">
        <v>1.139006E-2</v>
      </c>
      <c r="M862" s="90">
        <v>1.8124923000000001E-2</v>
      </c>
      <c r="N862" s="102">
        <v>4.2378028642798458E-2</v>
      </c>
      <c r="O862" s="89">
        <v>1.3320216227625803E-2</v>
      </c>
      <c r="P862" s="90">
        <v>2.2705886102668018E-2</v>
      </c>
      <c r="Q862" s="102">
        <v>0.11580275706960648</v>
      </c>
      <c r="R862" s="89">
        <v>2.0328640661938534E-2</v>
      </c>
      <c r="S862" s="90">
        <v>4.5279583839918952E-2</v>
      </c>
      <c r="T862" s="102">
        <v>0.17875021796030185</v>
      </c>
      <c r="U862" s="89">
        <v>8.1020078999999995E-3</v>
      </c>
      <c r="V862" s="90">
        <v>1.1554321275E-2</v>
      </c>
      <c r="W862" s="102">
        <v>3.3601992087225141E-2</v>
      </c>
      <c r="X862" s="89">
        <v>3.7674330000000002E-4</v>
      </c>
      <c r="Y862" s="90">
        <v>5.4370208499999995E-4</v>
      </c>
      <c r="Z862" s="102">
        <v>1.6213214315352886E-3</v>
      </c>
      <c r="AA862" s="89">
        <v>5.5589102500000001E-2</v>
      </c>
      <c r="AB862" s="90">
        <v>7.1716398799999997E-2</v>
      </c>
      <c r="AC862" s="102">
        <v>8.9657209007844713E-2</v>
      </c>
      <c r="AD862" s="89">
        <v>4.8703517E-3</v>
      </c>
      <c r="AE862" s="90">
        <v>6.6518224049999996E-3</v>
      </c>
      <c r="AF862" s="102">
        <v>1.4716036190268386E-2</v>
      </c>
      <c r="AG862" s="89">
        <v>8.6848859999999993E-3</v>
      </c>
      <c r="AH862" s="90">
        <v>1.281588537E-2</v>
      </c>
      <c r="AI862" s="102">
        <v>3.4737648714197406E-2</v>
      </c>
      <c r="AJ862" s="92">
        <v>0</v>
      </c>
      <c r="AK862" s="93">
        <v>0</v>
      </c>
      <c r="AL862" s="93">
        <v>0</v>
      </c>
    </row>
    <row r="863" spans="1:38" x14ac:dyDescent="0.25">
      <c r="A863" s="71">
        <v>1996</v>
      </c>
      <c r="B863" s="718">
        <v>18</v>
      </c>
      <c r="C863" s="89">
        <v>15.276229900000001</v>
      </c>
      <c r="D863" s="90">
        <v>16.601433383</v>
      </c>
      <c r="E863" s="102">
        <v>48.693116874652297</v>
      </c>
      <c r="F863" s="89">
        <v>2.5401964700000002</v>
      </c>
      <c r="G863" s="90">
        <v>2.9415711545000001</v>
      </c>
      <c r="H863" s="102">
        <v>2.6677475750528981</v>
      </c>
      <c r="I863" s="89">
        <v>1.3642548999999999</v>
      </c>
      <c r="J863" s="90">
        <v>2.741394997</v>
      </c>
      <c r="K863" s="102">
        <v>4.5074999435983036</v>
      </c>
      <c r="L863" s="89">
        <v>1.139006E-2</v>
      </c>
      <c r="M863" s="90">
        <v>1.8124923000000001E-2</v>
      </c>
      <c r="N863" s="102">
        <v>4.3033672743545338E-2</v>
      </c>
      <c r="O863" s="89">
        <v>1.3320216227625803E-2</v>
      </c>
      <c r="P863" s="90">
        <v>2.2705886102668018E-2</v>
      </c>
      <c r="Q863" s="102">
        <v>0.1196868074032174</v>
      </c>
      <c r="R863" s="89">
        <v>2.0328640661938534E-2</v>
      </c>
      <c r="S863" s="90">
        <v>4.5279583839918952E-2</v>
      </c>
      <c r="T863" s="102">
        <v>0.18599325647059919</v>
      </c>
      <c r="U863" s="89">
        <v>8.4993766000000005E-3</v>
      </c>
      <c r="V863" s="90">
        <v>1.2206664345E-2</v>
      </c>
      <c r="W863" s="102">
        <v>3.4473215013140213E-2</v>
      </c>
      <c r="X863" s="89">
        <v>3.9550700000000002E-4</v>
      </c>
      <c r="Y863" s="90">
        <v>5.7438861500000004E-4</v>
      </c>
      <c r="Z863" s="102">
        <v>1.6658553365130576E-3</v>
      </c>
      <c r="AA863" s="89">
        <v>5.9238420700000002E-2</v>
      </c>
      <c r="AB863" s="90">
        <v>7.7066229464999997E-2</v>
      </c>
      <c r="AC863" s="102">
        <v>9.1694604943703045E-2</v>
      </c>
      <c r="AD863" s="89">
        <v>5.1433568000000002E-3</v>
      </c>
      <c r="AE863" s="90">
        <v>7.0882623000000002E-3</v>
      </c>
      <c r="AF863" s="102">
        <v>1.5044581666073085E-2</v>
      </c>
      <c r="AG863" s="89">
        <v>9.0703138999999999E-3</v>
      </c>
      <c r="AH863" s="90">
        <v>1.3472227605E-2</v>
      </c>
      <c r="AI863" s="102">
        <v>3.5646268945081092E-2</v>
      </c>
      <c r="AJ863" s="92">
        <v>0</v>
      </c>
      <c r="AK863" s="93">
        <v>0</v>
      </c>
      <c r="AL863" s="93">
        <v>0</v>
      </c>
    </row>
    <row r="864" spans="1:38" x14ac:dyDescent="0.25">
      <c r="A864" s="71">
        <v>1996</v>
      </c>
      <c r="B864" s="718">
        <v>19</v>
      </c>
      <c r="C864" s="89">
        <v>15.666670760000001</v>
      </c>
      <c r="D864" s="90">
        <v>17.22287889</v>
      </c>
      <c r="E864" s="102">
        <v>49.889704585324672</v>
      </c>
      <c r="F864" s="89">
        <v>2.73773358</v>
      </c>
      <c r="G864" s="90">
        <v>3.221948619</v>
      </c>
      <c r="H864" s="102">
        <v>2.7415554813000771</v>
      </c>
      <c r="I864" s="89">
        <v>1.40149459</v>
      </c>
      <c r="J864" s="90">
        <v>2.8203010549999998</v>
      </c>
      <c r="K864" s="102">
        <v>4.5856590471751897</v>
      </c>
      <c r="L864" s="89">
        <v>1.139006E-2</v>
      </c>
      <c r="M864" s="90">
        <v>1.8124923000000001E-2</v>
      </c>
      <c r="N864" s="102">
        <v>4.3706915705963981E-2</v>
      </c>
      <c r="O864" s="89">
        <v>1.3320216227625803E-2</v>
      </c>
      <c r="P864" s="90">
        <v>2.2705886102668018E-2</v>
      </c>
      <c r="Q864" s="102">
        <v>0.12370613516353547</v>
      </c>
      <c r="R864" s="89">
        <v>2.0328640661938534E-2</v>
      </c>
      <c r="S864" s="90">
        <v>4.5279583839918952E-2</v>
      </c>
      <c r="T864" s="102">
        <v>0.19343220059531396</v>
      </c>
      <c r="U864" s="89">
        <v>8.9145543000000004E-3</v>
      </c>
      <c r="V864" s="90">
        <v>1.2911029875E-2</v>
      </c>
      <c r="W864" s="102">
        <v>3.5414534923768441E-2</v>
      </c>
      <c r="X864" s="89">
        <v>4.1455689999999999E-4</v>
      </c>
      <c r="Y864" s="90">
        <v>6.0691304E-4</v>
      </c>
      <c r="Z864" s="102">
        <v>1.7119409112026601E-3</v>
      </c>
      <c r="AA864" s="89">
        <v>6.2909340300000005E-2</v>
      </c>
      <c r="AB864" s="90">
        <v>8.2743743519999996E-2</v>
      </c>
      <c r="AC864" s="102">
        <v>9.3830168730920135E-2</v>
      </c>
      <c r="AD864" s="89">
        <v>5.4290954000000002E-3</v>
      </c>
      <c r="AE864" s="90">
        <v>7.5593097850000001E-3</v>
      </c>
      <c r="AF864" s="102">
        <v>1.538896881123329E-2</v>
      </c>
      <c r="AG864" s="89">
        <v>9.4707361999999996E-3</v>
      </c>
      <c r="AH864" s="90">
        <v>1.418125798E-2</v>
      </c>
      <c r="AI864" s="102">
        <v>3.6595338172641059E-2</v>
      </c>
      <c r="AJ864" s="92">
        <v>0</v>
      </c>
      <c r="AK864" s="93">
        <v>0</v>
      </c>
      <c r="AL864" s="93">
        <v>0</v>
      </c>
    </row>
    <row r="865" spans="1:38" x14ac:dyDescent="0.25">
      <c r="A865" s="71">
        <v>1996</v>
      </c>
      <c r="B865" s="718">
        <v>20</v>
      </c>
      <c r="C865" s="89">
        <v>16.05011627</v>
      </c>
      <c r="D865" s="90">
        <v>17.890345200500001</v>
      </c>
      <c r="E865" s="102">
        <v>51.048622549273702</v>
      </c>
      <c r="F865" s="89">
        <v>2.9316873600000002</v>
      </c>
      <c r="G865" s="90">
        <v>3.516617884</v>
      </c>
      <c r="H865" s="102">
        <v>2.8150236520430969</v>
      </c>
      <c r="I865" s="89">
        <v>1.4381843599999999</v>
      </c>
      <c r="J865" s="90">
        <v>2.8892149974999999</v>
      </c>
      <c r="K865" s="102">
        <v>4.6629238523327237</v>
      </c>
      <c r="L865" s="89">
        <v>1.139006E-2</v>
      </c>
      <c r="M865" s="90">
        <v>1.8124923000000001E-2</v>
      </c>
      <c r="N865" s="102">
        <v>5.668933583396002E-2</v>
      </c>
      <c r="O865" s="89">
        <v>1.3320216227625803E-2</v>
      </c>
      <c r="P865" s="90">
        <v>2.2705886102668018E-2</v>
      </c>
      <c r="Q865" s="102">
        <v>0.12664567007872246</v>
      </c>
      <c r="R865" s="89">
        <v>2.0328640661938534E-2</v>
      </c>
      <c r="S865" s="90">
        <v>4.5279583839918952E-2</v>
      </c>
      <c r="T865" s="102">
        <v>0.20073233651745309</v>
      </c>
      <c r="U865" s="89">
        <v>9.3423653000000006E-3</v>
      </c>
      <c r="V865" s="90">
        <v>1.3670728789999999E-2</v>
      </c>
      <c r="W865" s="102">
        <v>3.6410928100509506E-2</v>
      </c>
      <c r="X865" s="89">
        <v>4.3507929999999999E-4</v>
      </c>
      <c r="Y865" s="90">
        <v>6.4178627499999997E-4</v>
      </c>
      <c r="Z865" s="102">
        <v>1.7577986743679643E-3</v>
      </c>
      <c r="AA865" s="89">
        <v>6.6587371000000006E-2</v>
      </c>
      <c r="AB865" s="90">
        <v>8.8787774104999995E-2</v>
      </c>
      <c r="AC865" s="102">
        <v>9.5926024636947466E-2</v>
      </c>
      <c r="AD865" s="89">
        <v>5.7255728000000002E-3</v>
      </c>
      <c r="AE865" s="90">
        <v>8.0674586299999997E-3</v>
      </c>
      <c r="AF865" s="102">
        <v>1.5725833685347496E-2</v>
      </c>
      <c r="AG865" s="89">
        <v>9.8816107999999993E-3</v>
      </c>
      <c r="AH865" s="90">
        <v>1.4946598855E-2</v>
      </c>
      <c r="AI865" s="102">
        <v>3.7547064753327225E-2</v>
      </c>
      <c r="AJ865" s="92">
        <v>0</v>
      </c>
      <c r="AK865" s="93">
        <v>0</v>
      </c>
      <c r="AL865" s="93">
        <v>0</v>
      </c>
    </row>
    <row r="866" spans="1:38" x14ac:dyDescent="0.25">
      <c r="A866" s="71">
        <v>1996</v>
      </c>
      <c r="B866" s="718">
        <v>21</v>
      </c>
      <c r="C866" s="89">
        <v>14.474233844920002</v>
      </c>
      <c r="D866" s="90">
        <v>16.397086289712501</v>
      </c>
      <c r="E866" s="102">
        <v>52.155138070322643</v>
      </c>
      <c r="F866" s="89">
        <v>2.7923796946800001</v>
      </c>
      <c r="G866" s="90">
        <v>3.4229067281729999</v>
      </c>
      <c r="H866" s="102">
        <v>2.8840958300386461</v>
      </c>
      <c r="I866" s="89">
        <v>1.1355980328000002</v>
      </c>
      <c r="J866" s="90">
        <v>2.2817380851650002</v>
      </c>
      <c r="K866" s="102">
        <v>4.7363544703837732</v>
      </c>
      <c r="L866" s="89">
        <v>1.139006E-2</v>
      </c>
      <c r="M866" s="90">
        <v>1.8124923000000001E-2</v>
      </c>
      <c r="N866" s="102">
        <v>5.7519969490721926E-2</v>
      </c>
      <c r="O866" s="89">
        <v>9.8836004408983449E-3</v>
      </c>
      <c r="P866" s="90">
        <v>1.684776748817967E-2</v>
      </c>
      <c r="Q866" s="102">
        <v>0.13039899452807371</v>
      </c>
      <c r="R866" s="89">
        <v>1.8173804751773048E-2</v>
      </c>
      <c r="S866" s="90">
        <v>4.0479947952887542E-2</v>
      </c>
      <c r="T866" s="102">
        <v>0.2076824296154671</v>
      </c>
      <c r="U866" s="89">
        <v>8.7465640577999992E-3</v>
      </c>
      <c r="V866" s="90">
        <v>1.295759141622E-2</v>
      </c>
      <c r="W866" s="102">
        <v>3.7323075267275803E-2</v>
      </c>
      <c r="X866" s="89">
        <v>4.0691196720000003E-4</v>
      </c>
      <c r="Y866" s="90">
        <v>6.0763751388000003E-4</v>
      </c>
      <c r="Z866" s="102">
        <v>1.8009289622146008E-3</v>
      </c>
      <c r="AA866" s="89">
        <v>6.2842445322000007E-2</v>
      </c>
      <c r="AB866" s="90">
        <v>8.516676815796001E-2</v>
      </c>
      <c r="AC866" s="102">
        <v>9.7859146814618922E-2</v>
      </c>
      <c r="AD866" s="89">
        <v>5.3915252766000002E-3</v>
      </c>
      <c r="AE866" s="90">
        <v>7.7044729220399994E-3</v>
      </c>
      <c r="AF866" s="102">
        <v>1.6036162811412711E-2</v>
      </c>
      <c r="AG866" s="89">
        <v>9.2136701178000008E-3</v>
      </c>
      <c r="AH866" s="90">
        <v>1.4103935333879998E-2</v>
      </c>
      <c r="AI866" s="102">
        <v>3.8435549244916573E-2</v>
      </c>
      <c r="AJ866" s="92">
        <v>0</v>
      </c>
      <c r="AK866" s="93">
        <v>0</v>
      </c>
      <c r="AL866" s="93">
        <v>0</v>
      </c>
    </row>
    <row r="867" spans="1:38" x14ac:dyDescent="0.25">
      <c r="A867" s="71">
        <v>1996</v>
      </c>
      <c r="B867" s="718">
        <v>22</v>
      </c>
      <c r="C867" s="89">
        <v>14.8057837289</v>
      </c>
      <c r="D867" s="90">
        <v>17.088008509447999</v>
      </c>
      <c r="E867" s="102">
        <v>52.155471274376247</v>
      </c>
      <c r="F867" s="89">
        <v>2.9633704705799997</v>
      </c>
      <c r="G867" s="90">
        <v>3.721486521294</v>
      </c>
      <c r="H867" s="102">
        <v>2.8972208435930225</v>
      </c>
      <c r="I867" s="89">
        <v>1.1641160607999999</v>
      </c>
      <c r="J867" s="90">
        <v>2.3455693018449999</v>
      </c>
      <c r="K867" s="102">
        <v>4.739669402968353</v>
      </c>
      <c r="L867" s="89">
        <v>1.139006E-2</v>
      </c>
      <c r="M867" s="90">
        <v>1.8124923000000001E-2</v>
      </c>
      <c r="N867" s="102">
        <v>5.8090823109982974E-2</v>
      </c>
      <c r="O867" s="89">
        <v>9.8836004408983449E-3</v>
      </c>
      <c r="P867" s="90">
        <v>1.684776748817967E-2</v>
      </c>
      <c r="Q867" s="102">
        <v>0.1328334122484163</v>
      </c>
      <c r="R867" s="89">
        <v>1.8173804751773048E-2</v>
      </c>
      <c r="S867" s="90">
        <v>4.0479947952887542E-2</v>
      </c>
      <c r="T867" s="102">
        <v>0.21403694157150541</v>
      </c>
      <c r="U867" s="89">
        <v>9.1533358457999998E-3</v>
      </c>
      <c r="V867" s="90">
        <v>1.3757455335E-2</v>
      </c>
      <c r="W867" s="102">
        <v>4.0106199233277164E-2</v>
      </c>
      <c r="X867" s="89">
        <v>4.250256588E-4</v>
      </c>
      <c r="Y867" s="90">
        <v>6.4461838709999996E-4</v>
      </c>
      <c r="Z867" s="102">
        <v>1.8091200032128675E-3</v>
      </c>
      <c r="AA867" s="89">
        <v>6.6193589570999994E-2</v>
      </c>
      <c r="AB867" s="90">
        <v>9.1412848129650004E-2</v>
      </c>
      <c r="AC867" s="102">
        <v>9.5165226648289705E-2</v>
      </c>
      <c r="AD867" s="89">
        <v>5.6749730724000007E-3</v>
      </c>
      <c r="AE867" s="90">
        <v>8.2394026138800005E-3</v>
      </c>
      <c r="AF867" s="102">
        <v>1.5810365076598075E-2</v>
      </c>
      <c r="AG867" s="89">
        <v>9.6037510151999999E-3</v>
      </c>
      <c r="AH867" s="90">
        <v>1.4910365383170001E-2</v>
      </c>
      <c r="AI867" s="102">
        <v>3.952673999027409E-2</v>
      </c>
      <c r="AJ867" s="92">
        <v>0</v>
      </c>
      <c r="AK867" s="93">
        <v>0</v>
      </c>
      <c r="AL867" s="93">
        <v>0</v>
      </c>
    </row>
    <row r="868" spans="1:38" x14ac:dyDescent="0.25">
      <c r="A868" s="71">
        <v>1996</v>
      </c>
      <c r="B868" s="718">
        <v>23</v>
      </c>
      <c r="C868" s="89">
        <v>15.136565002049998</v>
      </c>
      <c r="D868" s="90">
        <v>17.843498204711999</v>
      </c>
      <c r="E868" s="102">
        <v>52.98550117603498</v>
      </c>
      <c r="F868" s="89">
        <v>3.13575257868</v>
      </c>
      <c r="G868" s="90">
        <v>4.0443627777030002</v>
      </c>
      <c r="H868" s="102">
        <v>2.9501364266175312</v>
      </c>
      <c r="I868" s="89">
        <v>1.1935440594</v>
      </c>
      <c r="J868" s="90">
        <v>2.4192341542599998</v>
      </c>
      <c r="K868" s="102">
        <v>4.795733384342225</v>
      </c>
      <c r="L868" s="89">
        <v>1.139006E-2</v>
      </c>
      <c r="M868" s="90">
        <v>1.8124923000000001E-2</v>
      </c>
      <c r="N868" s="102">
        <v>5.8727124885142541E-2</v>
      </c>
      <c r="O868" s="89">
        <v>9.8836004408983449E-3</v>
      </c>
      <c r="P868" s="90">
        <v>1.684776748817967E-2</v>
      </c>
      <c r="Q868" s="102">
        <v>0.13573411113694556</v>
      </c>
      <c r="R868" s="89">
        <v>1.8173804751773048E-2</v>
      </c>
      <c r="S868" s="90">
        <v>4.0479947952887542E-2</v>
      </c>
      <c r="T868" s="102">
        <v>0.21936419766134124</v>
      </c>
      <c r="U868" s="89">
        <v>9.5733105834E-3</v>
      </c>
      <c r="V868" s="90">
        <v>1.4630615385929999E-2</v>
      </c>
      <c r="W868" s="102">
        <v>4.088611753935726E-2</v>
      </c>
      <c r="X868" s="89">
        <v>4.4504401739999997E-4</v>
      </c>
      <c r="Y868" s="90">
        <v>6.8468416824000002E-4</v>
      </c>
      <c r="Z868" s="102">
        <v>1.8421593088252558E-3</v>
      </c>
      <c r="AA868" s="89">
        <v>6.9610364595000002E-2</v>
      </c>
      <c r="AB868" s="90">
        <v>9.8204191056420004E-2</v>
      </c>
      <c r="AC868" s="102">
        <v>9.6516434605968149E-2</v>
      </c>
      <c r="AD868" s="89">
        <v>5.9674331928000002E-3</v>
      </c>
      <c r="AE868" s="90">
        <v>8.8231430786400011E-3</v>
      </c>
      <c r="AF868" s="102">
        <v>1.6025924446585703E-2</v>
      </c>
      <c r="AG868" s="89">
        <v>1.00062535062E-2</v>
      </c>
      <c r="AH868" s="90">
        <v>1.579235873073E-2</v>
      </c>
      <c r="AI868" s="102">
        <v>4.0230265316698523E-2</v>
      </c>
      <c r="AJ868" s="92">
        <v>0</v>
      </c>
      <c r="AK868" s="93">
        <v>0</v>
      </c>
      <c r="AL868" s="93">
        <v>0</v>
      </c>
    </row>
    <row r="869" spans="1:38" x14ac:dyDescent="0.25">
      <c r="A869" s="71">
        <v>1996</v>
      </c>
      <c r="B869" s="718">
        <v>24</v>
      </c>
      <c r="C869" s="89">
        <v>15.46761619598</v>
      </c>
      <c r="D869" s="90">
        <v>18.669069565516999</v>
      </c>
      <c r="E869" s="102">
        <v>53.562834694860641</v>
      </c>
      <c r="F869" s="89">
        <v>3.2995014628800003</v>
      </c>
      <c r="G869" s="90">
        <v>4.3809418155359996</v>
      </c>
      <c r="H869" s="102">
        <v>2.9907627791592568</v>
      </c>
      <c r="I869" s="89">
        <v>1.2244614228000001</v>
      </c>
      <c r="J869" s="90">
        <v>2.5018293842850001</v>
      </c>
      <c r="K869" s="102">
        <v>4.8412093539718253</v>
      </c>
      <c r="L869" s="89">
        <v>1.139006E-2</v>
      </c>
      <c r="M869" s="90">
        <v>1.8124923000000001E-2</v>
      </c>
      <c r="N869" s="102">
        <v>5.921495090771324E-2</v>
      </c>
      <c r="O869" s="89">
        <v>9.8836004408983449E-3</v>
      </c>
      <c r="P869" s="90">
        <v>1.684776748817967E-2</v>
      </c>
      <c r="Q869" s="102">
        <v>0.13806198993803098</v>
      </c>
      <c r="R869" s="89">
        <v>1.8173804751773048E-2</v>
      </c>
      <c r="S869" s="90">
        <v>4.0479947952887542E-2</v>
      </c>
      <c r="T869" s="102">
        <v>0.22345058071300053</v>
      </c>
      <c r="U869" s="89">
        <v>1.0007069370600001E-2</v>
      </c>
      <c r="V869" s="90">
        <v>1.5732637076699998E-2</v>
      </c>
      <c r="W869" s="102">
        <v>4.1759986442992697E-2</v>
      </c>
      <c r="X869" s="89">
        <v>4.6550731979999994E-4</v>
      </c>
      <c r="Y869" s="90">
        <v>7.3324447365000006E-4</v>
      </c>
      <c r="Z869" s="102">
        <v>1.8675196669679841E-3</v>
      </c>
      <c r="AA869" s="89">
        <v>7.3102159539600003E-2</v>
      </c>
      <c r="AB869" s="90">
        <v>0.10606794490992</v>
      </c>
      <c r="AC869" s="102">
        <v>9.7458290863639482E-2</v>
      </c>
      <c r="AD869" s="89">
        <v>6.2702251818000003E-3</v>
      </c>
      <c r="AE869" s="90">
        <v>9.4862646239700001E-3</v>
      </c>
      <c r="AF869" s="102">
        <v>1.6170748327734522E-2</v>
      </c>
      <c r="AG869" s="89">
        <v>1.0419725913599999E-2</v>
      </c>
      <c r="AH869" s="90">
        <v>1.6961953809330001E-2</v>
      </c>
      <c r="AI869" s="102">
        <v>4.0808764019539152E-2</v>
      </c>
      <c r="AJ869" s="92">
        <v>0</v>
      </c>
      <c r="AK869" s="93">
        <v>0</v>
      </c>
      <c r="AL869" s="93">
        <v>0</v>
      </c>
    </row>
    <row r="870" spans="1:38" x14ac:dyDescent="0.25">
      <c r="A870" s="71">
        <v>1996</v>
      </c>
      <c r="B870" s="718">
        <v>25</v>
      </c>
      <c r="C870" s="89">
        <v>15.46761619598</v>
      </c>
      <c r="D870" s="90">
        <v>18.669069565516999</v>
      </c>
      <c r="E870" s="102">
        <v>53.93087911296751</v>
      </c>
      <c r="F870" s="89">
        <v>3.2995014628800003</v>
      </c>
      <c r="G870" s="90">
        <v>4.3809418155359996</v>
      </c>
      <c r="H870" s="102">
        <v>3.0166778522546198</v>
      </c>
      <c r="I870" s="89">
        <v>1.2244614228000001</v>
      </c>
      <c r="J870" s="90">
        <v>2.5018293842850001</v>
      </c>
      <c r="K870" s="102">
        <v>4.8702964922888627</v>
      </c>
      <c r="L870" s="89">
        <v>1.139006E-2</v>
      </c>
      <c r="M870" s="90">
        <v>1.8124923000000001E-2</v>
      </c>
      <c r="N870" s="102">
        <v>5.9525755936029726E-2</v>
      </c>
      <c r="O870" s="89">
        <v>9.8836004408983449E-3</v>
      </c>
      <c r="P870" s="90">
        <v>1.684776748817967E-2</v>
      </c>
      <c r="Q870" s="102">
        <v>0.13954904794072501</v>
      </c>
      <c r="R870" s="89">
        <v>1.8173804751773048E-2</v>
      </c>
      <c r="S870" s="90">
        <v>4.0479947952887542E-2</v>
      </c>
      <c r="T870" s="102">
        <v>0.22605267050756434</v>
      </c>
      <c r="U870" s="89">
        <v>1.0007069370600001E-2</v>
      </c>
      <c r="V870" s="90">
        <v>1.5732637076699998E-2</v>
      </c>
      <c r="W870" s="102">
        <v>4.2271981564591166E-2</v>
      </c>
      <c r="X870" s="89">
        <v>4.6550731979999994E-4</v>
      </c>
      <c r="Y870" s="90">
        <v>7.3324447365000006E-4</v>
      </c>
      <c r="Z870" s="102">
        <v>1.8837066387383198E-3</v>
      </c>
      <c r="AA870" s="89">
        <v>7.3102159539600003E-2</v>
      </c>
      <c r="AB870" s="90">
        <v>0.10606794490992</v>
      </c>
      <c r="AC870" s="102">
        <v>9.7900310650363379E-2</v>
      </c>
      <c r="AD870" s="89">
        <v>6.2702251818000003E-3</v>
      </c>
      <c r="AE870" s="90">
        <v>9.4862646239700001E-3</v>
      </c>
      <c r="AF870" s="102">
        <v>1.6234093750826125E-2</v>
      </c>
      <c r="AG870" s="89">
        <v>1.0419725913599999E-2</v>
      </c>
      <c r="AH870" s="90">
        <v>1.6961953809330001E-2</v>
      </c>
      <c r="AI870" s="102">
        <v>4.1161884612204512E-2</v>
      </c>
      <c r="AJ870" s="92">
        <v>0</v>
      </c>
      <c r="AK870" s="93">
        <v>0</v>
      </c>
      <c r="AL870" s="93">
        <v>0</v>
      </c>
    </row>
    <row r="871" spans="1:38" x14ac:dyDescent="0.25">
      <c r="A871" s="71">
        <v>1996</v>
      </c>
      <c r="B871" s="718">
        <v>26</v>
      </c>
      <c r="C871" s="89">
        <v>15.46761619598</v>
      </c>
      <c r="D871" s="90">
        <v>18.669069565516999</v>
      </c>
      <c r="E871" s="102">
        <v>53.947962029781372</v>
      </c>
      <c r="F871" s="89">
        <v>3.2995014628800003</v>
      </c>
      <c r="G871" s="90">
        <v>4.3809418155359996</v>
      </c>
      <c r="H871" s="102">
        <v>3.0245555271220788</v>
      </c>
      <c r="I871" s="89">
        <v>1.2244614228000001</v>
      </c>
      <c r="J871" s="90">
        <v>2.5018293842850001</v>
      </c>
      <c r="K871" s="102">
        <v>4.8832989225172394</v>
      </c>
      <c r="L871" s="89">
        <v>1.139006E-2</v>
      </c>
      <c r="M871" s="90">
        <v>1.8124923000000001E-2</v>
      </c>
      <c r="N871" s="102">
        <v>5.9622221019719847E-2</v>
      </c>
      <c r="O871" s="89">
        <v>9.8836004408983449E-3</v>
      </c>
      <c r="P871" s="90">
        <v>1.684776748817967E-2</v>
      </c>
      <c r="Q871" s="102">
        <v>0.14016197790949395</v>
      </c>
      <c r="R871" s="89">
        <v>1.8173804751773048E-2</v>
      </c>
      <c r="S871" s="90">
        <v>4.0479947952887542E-2</v>
      </c>
      <c r="T871" s="102">
        <v>0.22686271933161348</v>
      </c>
      <c r="U871" s="89">
        <v>1.0007069370600001E-2</v>
      </c>
      <c r="V871" s="90">
        <v>1.5732637076699998E-2</v>
      </c>
      <c r="W871" s="102">
        <v>4.2912429264041714E-2</v>
      </c>
      <c r="X871" s="89">
        <v>4.6550731979999994E-4</v>
      </c>
      <c r="Y871" s="90">
        <v>7.3324447365000006E-4</v>
      </c>
      <c r="Z871" s="102">
        <v>1.8886050267313103E-3</v>
      </c>
      <c r="AA871" s="89">
        <v>7.3102159539600003E-2</v>
      </c>
      <c r="AB871" s="90">
        <v>0.10606794490992</v>
      </c>
      <c r="AC871" s="102">
        <v>9.8067180313582844E-2</v>
      </c>
      <c r="AD871" s="89">
        <v>6.2702251818000003E-3</v>
      </c>
      <c r="AE871" s="90">
        <v>9.4862646239700001E-3</v>
      </c>
      <c r="AF871" s="102">
        <v>1.6255102395097764E-2</v>
      </c>
      <c r="AG871" s="89">
        <v>1.0419725913599999E-2</v>
      </c>
      <c r="AH871" s="90">
        <v>1.6961953809330001E-2</v>
      </c>
      <c r="AI871" s="102">
        <v>4.1349242739665393E-2</v>
      </c>
      <c r="AJ871" s="92">
        <v>0</v>
      </c>
      <c r="AK871" s="93">
        <v>0</v>
      </c>
      <c r="AL871" s="93">
        <v>0</v>
      </c>
    </row>
    <row r="872" spans="1:38" x14ac:dyDescent="0.25">
      <c r="A872" s="71">
        <v>1996</v>
      </c>
      <c r="B872" s="718">
        <v>27</v>
      </c>
      <c r="C872" s="89">
        <v>15.46761619598</v>
      </c>
      <c r="D872" s="90">
        <v>18.669069565516999</v>
      </c>
      <c r="E872" s="102">
        <v>53.946727635649836</v>
      </c>
      <c r="F872" s="89">
        <v>3.2995014628800003</v>
      </c>
      <c r="G872" s="90">
        <v>4.3809418155359996</v>
      </c>
      <c r="H872" s="102">
        <v>3.0274560116555107</v>
      </c>
      <c r="I872" s="89">
        <v>1.2244614228000001</v>
      </c>
      <c r="J872" s="90">
        <v>2.5018293842850001</v>
      </c>
      <c r="K872" s="102">
        <v>4.8882353785663595</v>
      </c>
      <c r="L872" s="89">
        <v>1.139006E-2</v>
      </c>
      <c r="M872" s="90">
        <v>1.8124923000000001E-2</v>
      </c>
      <c r="N872" s="102">
        <v>5.9656702495756518E-2</v>
      </c>
      <c r="O872" s="89">
        <v>9.8836004408983449E-3</v>
      </c>
      <c r="P872" s="90">
        <v>1.684776748817967E-2</v>
      </c>
      <c r="Q872" s="102">
        <v>0.1403964917151464</v>
      </c>
      <c r="R872" s="89">
        <v>1.8173804751773048E-2</v>
      </c>
      <c r="S872" s="90">
        <v>4.0479947952887542E-2</v>
      </c>
      <c r="T872" s="102">
        <v>0.22715137899766688</v>
      </c>
      <c r="U872" s="89">
        <v>1.0007069370600001E-2</v>
      </c>
      <c r="V872" s="90">
        <v>1.5732637076699998E-2</v>
      </c>
      <c r="W872" s="102">
        <v>4.3177080892366528E-2</v>
      </c>
      <c r="X872" s="89">
        <v>4.6550731979999994E-4</v>
      </c>
      <c r="Y872" s="90">
        <v>7.3324447365000006E-4</v>
      </c>
      <c r="Z872" s="102">
        <v>1.8904125021650319E-3</v>
      </c>
      <c r="AA872" s="89">
        <v>7.3102159539600003E-2</v>
      </c>
      <c r="AB872" s="90">
        <v>0.10606794490992</v>
      </c>
      <c r="AC872" s="102">
        <v>9.8124778742278082E-2</v>
      </c>
      <c r="AD872" s="89">
        <v>6.2702251818000003E-3</v>
      </c>
      <c r="AE872" s="90">
        <v>9.4862646239700001E-3</v>
      </c>
      <c r="AF872" s="102">
        <v>1.6261814873681033E-2</v>
      </c>
      <c r="AG872" s="89">
        <v>1.0419725913599999E-2</v>
      </c>
      <c r="AH872" s="90">
        <v>1.6961953809330001E-2</v>
      </c>
      <c r="AI872" s="102">
        <v>4.1422658030313843E-2</v>
      </c>
      <c r="AJ872" s="92">
        <v>0</v>
      </c>
      <c r="AK872" s="93">
        <v>0</v>
      </c>
      <c r="AL872" s="93">
        <v>0</v>
      </c>
    </row>
    <row r="873" spans="1:38" x14ac:dyDescent="0.25">
      <c r="A873" s="71">
        <v>1996</v>
      </c>
      <c r="B873" s="718">
        <v>28</v>
      </c>
      <c r="C873" s="89">
        <v>15.46761619598</v>
      </c>
      <c r="D873" s="90">
        <v>18.669069565516999</v>
      </c>
      <c r="E873" s="102">
        <v>53.965588103700867</v>
      </c>
      <c r="F873" s="89">
        <v>3.2995014628800003</v>
      </c>
      <c r="G873" s="90">
        <v>4.3809418155359996</v>
      </c>
      <c r="H873" s="102">
        <v>3.0292009963873676</v>
      </c>
      <c r="I873" s="89">
        <v>1.2244614228000001</v>
      </c>
      <c r="J873" s="90">
        <v>2.5018293842850001</v>
      </c>
      <c r="K873" s="102">
        <v>4.8904931131070306</v>
      </c>
      <c r="L873" s="89">
        <v>1.139006E-2</v>
      </c>
      <c r="M873" s="90">
        <v>1.8124923000000001E-2</v>
      </c>
      <c r="N873" s="102">
        <v>5.9677507112522538E-2</v>
      </c>
      <c r="O873" s="89">
        <v>9.8836004408983449E-3</v>
      </c>
      <c r="P873" s="90">
        <v>1.684776748817967E-2</v>
      </c>
      <c r="Q873" s="102">
        <v>0.14050554183245378</v>
      </c>
      <c r="R873" s="89">
        <v>1.8173804751773048E-2</v>
      </c>
      <c r="S873" s="90">
        <v>4.0479947952887542E-2</v>
      </c>
      <c r="T873" s="102">
        <v>0.22732537208450562</v>
      </c>
      <c r="U873" s="89">
        <v>1.0007069370600001E-2</v>
      </c>
      <c r="V873" s="90">
        <v>1.5732637076699998E-2</v>
      </c>
      <c r="W873" s="102">
        <v>4.3244975194366292E-2</v>
      </c>
      <c r="X873" s="89">
        <v>4.6550731979999994E-4</v>
      </c>
      <c r="Y873" s="90">
        <v>7.3324447365000006E-4</v>
      </c>
      <c r="Z873" s="102">
        <v>1.8914984933490937E-3</v>
      </c>
      <c r="AA873" s="89">
        <v>7.3102159539600003E-2</v>
      </c>
      <c r="AB873" s="90">
        <v>0.10606794490992</v>
      </c>
      <c r="AC873" s="102">
        <v>9.8173813720512093E-2</v>
      </c>
      <c r="AD873" s="89">
        <v>6.2702251818000003E-3</v>
      </c>
      <c r="AE873" s="90">
        <v>9.4862646239700001E-3</v>
      </c>
      <c r="AF873" s="102">
        <v>1.6269398234471506E-2</v>
      </c>
      <c r="AG873" s="89">
        <v>1.0419725913599999E-2</v>
      </c>
      <c r="AH873" s="90">
        <v>1.6961953809330001E-2</v>
      </c>
      <c r="AI873" s="102">
        <v>4.1452948166214386E-2</v>
      </c>
      <c r="AJ873" s="92">
        <v>0</v>
      </c>
      <c r="AK873" s="93">
        <v>0</v>
      </c>
      <c r="AL873" s="93">
        <v>0</v>
      </c>
    </row>
    <row r="874" spans="1:38" x14ac:dyDescent="0.25">
      <c r="A874" s="71">
        <v>1996</v>
      </c>
      <c r="B874" s="718">
        <v>29</v>
      </c>
      <c r="C874" s="89">
        <v>15.46761619598</v>
      </c>
      <c r="D874" s="90">
        <v>18.669069565516999</v>
      </c>
      <c r="E874" s="102">
        <v>53.980820442789991</v>
      </c>
      <c r="F874" s="89">
        <v>3.2995014628800003</v>
      </c>
      <c r="G874" s="90">
        <v>4.3809418155359996</v>
      </c>
      <c r="H874" s="102">
        <v>3.0305747378990278</v>
      </c>
      <c r="I874" s="89">
        <v>1.2244614228000001</v>
      </c>
      <c r="J874" s="90">
        <v>2.5018293842850001</v>
      </c>
      <c r="K874" s="102">
        <v>4.8921169502394584</v>
      </c>
      <c r="L874" s="89">
        <v>1.139006E-2</v>
      </c>
      <c r="M874" s="90">
        <v>1.8124923000000001E-2</v>
      </c>
      <c r="N874" s="102">
        <v>5.9693993501407791E-2</v>
      </c>
      <c r="O874" s="89">
        <v>9.8836004408983449E-3</v>
      </c>
      <c r="P874" s="90">
        <v>1.684776748817967E-2</v>
      </c>
      <c r="Q874" s="102">
        <v>0.14059101492190301</v>
      </c>
      <c r="R874" s="89">
        <v>1.8173804751773048E-2</v>
      </c>
      <c r="S874" s="90">
        <v>4.0479947952887542E-2</v>
      </c>
      <c r="T874" s="102">
        <v>0.22746452838431852</v>
      </c>
      <c r="U874" s="89">
        <v>1.0007069370600001E-2</v>
      </c>
      <c r="V874" s="90">
        <v>1.5732637076699998E-2</v>
      </c>
      <c r="W874" s="102">
        <v>4.3297803934293035E-2</v>
      </c>
      <c r="X874" s="89">
        <v>4.6550731979999994E-4</v>
      </c>
      <c r="Y874" s="90">
        <v>7.3324447365000006E-4</v>
      </c>
      <c r="Z874" s="102">
        <v>1.8923553510498724E-3</v>
      </c>
      <c r="AA874" s="89">
        <v>7.3102159539600003E-2</v>
      </c>
      <c r="AB874" s="90">
        <v>0.10606794490992</v>
      </c>
      <c r="AC874" s="102">
        <v>9.8212741422237099E-2</v>
      </c>
      <c r="AD874" s="89">
        <v>6.2702251818000003E-3</v>
      </c>
      <c r="AE874" s="90">
        <v>9.4862646239700001E-3</v>
      </c>
      <c r="AF874" s="102">
        <v>1.6275359276656243E-2</v>
      </c>
      <c r="AG874" s="89">
        <v>1.0419725913599999E-2</v>
      </c>
      <c r="AH874" s="90">
        <v>1.6961953809330001E-2</v>
      </c>
      <c r="AI874" s="102">
        <v>4.1476679752021239E-2</v>
      </c>
      <c r="AJ874" s="92">
        <v>0</v>
      </c>
      <c r="AK874" s="93">
        <v>0</v>
      </c>
      <c r="AL874" s="93">
        <v>0</v>
      </c>
    </row>
    <row r="875" spans="1:38" x14ac:dyDescent="0.25">
      <c r="A875" s="71">
        <v>1996</v>
      </c>
      <c r="B875" s="718">
        <v>30</v>
      </c>
      <c r="C875" s="89">
        <v>15.46761619598</v>
      </c>
      <c r="D875" s="90">
        <v>18.669069565516999</v>
      </c>
      <c r="E875" s="102">
        <v>53.993457354549214</v>
      </c>
      <c r="F875" s="89">
        <v>3.2995014628800003</v>
      </c>
      <c r="G875" s="90">
        <v>4.3809418155359996</v>
      </c>
      <c r="H875" s="102">
        <v>3.0313543826904463</v>
      </c>
      <c r="I875" s="89">
        <v>1.2244614228000001</v>
      </c>
      <c r="J875" s="90">
        <v>2.5018293842850001</v>
      </c>
      <c r="K875" s="102">
        <v>4.892922227668639</v>
      </c>
      <c r="L875" s="89">
        <v>1.139006E-2</v>
      </c>
      <c r="M875" s="90">
        <v>1.8124923000000001E-2</v>
      </c>
      <c r="N875" s="102">
        <v>5.9703279903879268E-2</v>
      </c>
      <c r="O875" s="89">
        <v>9.8836004408983449E-3</v>
      </c>
      <c r="P875" s="90">
        <v>1.684776748817967E-2</v>
      </c>
      <c r="Q875" s="102">
        <v>0.14063294873245102</v>
      </c>
      <c r="R875" s="89">
        <v>1.8173804751773048E-2</v>
      </c>
      <c r="S875" s="90">
        <v>4.0479947952887542E-2</v>
      </c>
      <c r="T875" s="102">
        <v>0.22754290625039272</v>
      </c>
      <c r="U875" s="89">
        <v>1.0007069370600001E-2</v>
      </c>
      <c r="V875" s="90">
        <v>1.5732637076699998E-2</v>
      </c>
      <c r="W875" s="102">
        <v>4.3308926416801771E-2</v>
      </c>
      <c r="X875" s="89">
        <v>4.6550731979999994E-4</v>
      </c>
      <c r="Y875" s="90">
        <v>7.3324447365000006E-4</v>
      </c>
      <c r="Z875" s="102">
        <v>1.8928402445232081E-3</v>
      </c>
      <c r="AA875" s="89">
        <v>7.3102159539600003E-2</v>
      </c>
      <c r="AB875" s="90">
        <v>0.10606794490992</v>
      </c>
      <c r="AC875" s="102">
        <v>9.8237790021743765E-2</v>
      </c>
      <c r="AD875" s="89">
        <v>6.2702251818000003E-3</v>
      </c>
      <c r="AE875" s="90">
        <v>9.4862646239700001E-3</v>
      </c>
      <c r="AF875" s="102">
        <v>1.6279489398338426E-2</v>
      </c>
      <c r="AG875" s="89">
        <v>1.0419725913599999E-2</v>
      </c>
      <c r="AH875" s="90">
        <v>1.6961953809330001E-2</v>
      </c>
      <c r="AI875" s="102">
        <v>4.148729481668615E-2</v>
      </c>
      <c r="AJ875" s="92">
        <v>0</v>
      </c>
      <c r="AK875" s="93">
        <v>0</v>
      </c>
      <c r="AL875" s="93">
        <v>0</v>
      </c>
    </row>
    <row r="876" spans="1:38" ht="13" x14ac:dyDescent="0.3">
      <c r="A876" s="71">
        <v>1996</v>
      </c>
      <c r="B876" s="718">
        <v>31</v>
      </c>
      <c r="C876" s="89">
        <v>15.46761619598</v>
      </c>
      <c r="D876" s="90">
        <v>18.669069565516999</v>
      </c>
      <c r="E876" s="91">
        <v>53.993457354549214</v>
      </c>
      <c r="F876" s="89">
        <v>3.2995014628800003</v>
      </c>
      <c r="G876" s="90">
        <v>4.3809418155359996</v>
      </c>
      <c r="H876" s="91">
        <v>3.0313543826904463</v>
      </c>
      <c r="I876" s="89">
        <v>1.2244614228000001</v>
      </c>
      <c r="J876" s="90">
        <v>2.5018293842850001</v>
      </c>
      <c r="K876" s="91">
        <v>4.892922227668639</v>
      </c>
      <c r="L876" s="89">
        <v>1.139006E-2</v>
      </c>
      <c r="M876" s="90">
        <v>1.8124923000000001E-2</v>
      </c>
      <c r="N876" s="91">
        <v>5.9703279903879268E-2</v>
      </c>
      <c r="O876" s="89">
        <v>9.8836004408983449E-3</v>
      </c>
      <c r="P876" s="90">
        <v>1.684776748817967E-2</v>
      </c>
      <c r="Q876" s="91">
        <v>0.14063294873245102</v>
      </c>
      <c r="R876" s="89">
        <v>1.8173804751773048E-2</v>
      </c>
      <c r="S876" s="90">
        <v>4.0479947952887542E-2</v>
      </c>
      <c r="T876" s="91">
        <v>0.22754290625039272</v>
      </c>
      <c r="U876" s="89">
        <v>1.0007069370600001E-2</v>
      </c>
      <c r="V876" s="90">
        <v>1.5732637076699998E-2</v>
      </c>
      <c r="W876" s="91">
        <v>4.3308926416801771E-2</v>
      </c>
      <c r="X876" s="89">
        <v>4.6550731979999994E-4</v>
      </c>
      <c r="Y876" s="90">
        <v>7.3324447365000006E-4</v>
      </c>
      <c r="Z876" s="91">
        <v>1.8928402445232081E-3</v>
      </c>
      <c r="AA876" s="89">
        <v>7.3102159539600003E-2</v>
      </c>
      <c r="AB876" s="90">
        <v>0.10606794490992</v>
      </c>
      <c r="AC876" s="91">
        <v>9.8237790021743765E-2</v>
      </c>
      <c r="AD876" s="89">
        <v>6.2702251818000003E-3</v>
      </c>
      <c r="AE876" s="90">
        <v>9.4862646239700001E-3</v>
      </c>
      <c r="AF876" s="91">
        <v>1.6279489398338426E-2</v>
      </c>
      <c r="AG876" s="89">
        <v>1.0419725913599999E-2</v>
      </c>
      <c r="AH876" s="90">
        <v>1.6961953809330001E-2</v>
      </c>
      <c r="AI876" s="91">
        <v>4.148729481668615E-2</v>
      </c>
      <c r="AJ876" s="94">
        <v>0</v>
      </c>
      <c r="AK876" s="95">
        <v>0</v>
      </c>
      <c r="AL876" s="95">
        <v>0</v>
      </c>
    </row>
    <row r="877" spans="1:38" ht="13" x14ac:dyDescent="0.3">
      <c r="A877" s="71">
        <v>1996</v>
      </c>
      <c r="B877" s="718">
        <v>32</v>
      </c>
      <c r="C877" s="89">
        <v>15.46761619598</v>
      </c>
      <c r="D877" s="90">
        <v>18.669069565516999</v>
      </c>
      <c r="E877" s="91">
        <v>53.993457354549214</v>
      </c>
      <c r="F877" s="89">
        <v>3.2995014628800003</v>
      </c>
      <c r="G877" s="90">
        <v>4.3809418155359996</v>
      </c>
      <c r="H877" s="91">
        <v>3.0313543826904463</v>
      </c>
      <c r="I877" s="89">
        <v>1.2244614228000001</v>
      </c>
      <c r="J877" s="90">
        <v>2.5018293842850001</v>
      </c>
      <c r="K877" s="91">
        <v>4.892922227668639</v>
      </c>
      <c r="L877" s="89">
        <v>1.139006E-2</v>
      </c>
      <c r="M877" s="90">
        <v>1.8124923000000001E-2</v>
      </c>
      <c r="N877" s="91">
        <v>5.9703279903879268E-2</v>
      </c>
      <c r="O877" s="89">
        <v>9.8836004408983449E-3</v>
      </c>
      <c r="P877" s="90">
        <v>1.684776748817967E-2</v>
      </c>
      <c r="Q877" s="91">
        <v>0.14063294873245102</v>
      </c>
      <c r="R877" s="89">
        <v>1.8173804751773048E-2</v>
      </c>
      <c r="S877" s="90">
        <v>4.0479947952887542E-2</v>
      </c>
      <c r="T877" s="91">
        <v>0.22754290625039272</v>
      </c>
      <c r="U877" s="89">
        <v>1.0007069370600001E-2</v>
      </c>
      <c r="V877" s="90">
        <v>1.5732637076699998E-2</v>
      </c>
      <c r="W877" s="91">
        <v>4.3308926416801771E-2</v>
      </c>
      <c r="X877" s="89">
        <v>4.6550731979999994E-4</v>
      </c>
      <c r="Y877" s="90">
        <v>7.3324447365000006E-4</v>
      </c>
      <c r="Z877" s="91">
        <v>1.8928402445232081E-3</v>
      </c>
      <c r="AA877" s="89">
        <v>7.3102159539600003E-2</v>
      </c>
      <c r="AB877" s="90">
        <v>0.10606794490992</v>
      </c>
      <c r="AC877" s="91">
        <v>9.8237790021743765E-2</v>
      </c>
      <c r="AD877" s="89">
        <v>6.2702251818000003E-3</v>
      </c>
      <c r="AE877" s="90">
        <v>9.4862646239700001E-3</v>
      </c>
      <c r="AF877" s="91">
        <v>1.6279489398338426E-2</v>
      </c>
      <c r="AG877" s="89">
        <v>1.0419725913599999E-2</v>
      </c>
      <c r="AH877" s="90">
        <v>1.6961953809330001E-2</v>
      </c>
      <c r="AI877" s="91">
        <v>4.148729481668615E-2</v>
      </c>
      <c r="AJ877" s="94">
        <v>0</v>
      </c>
      <c r="AK877" s="95">
        <v>0</v>
      </c>
      <c r="AL877" s="95">
        <v>0</v>
      </c>
    </row>
    <row r="878" spans="1:38" ht="13" x14ac:dyDescent="0.3">
      <c r="A878" s="71">
        <v>1996</v>
      </c>
      <c r="B878" s="718">
        <v>33</v>
      </c>
      <c r="C878" s="89">
        <v>15.46761619598</v>
      </c>
      <c r="D878" s="90">
        <v>18.669069565516999</v>
      </c>
      <c r="E878" s="91">
        <v>53.993457354549214</v>
      </c>
      <c r="F878" s="89">
        <v>3.2995014628800003</v>
      </c>
      <c r="G878" s="90">
        <v>4.3809418155359996</v>
      </c>
      <c r="H878" s="91">
        <v>3.0313543826904463</v>
      </c>
      <c r="I878" s="89">
        <v>1.2244614228000001</v>
      </c>
      <c r="J878" s="90">
        <v>2.5018293842850001</v>
      </c>
      <c r="K878" s="91">
        <v>4.892922227668639</v>
      </c>
      <c r="L878" s="89">
        <v>1.139006E-2</v>
      </c>
      <c r="M878" s="90">
        <v>1.8124923000000001E-2</v>
      </c>
      <c r="N878" s="91">
        <v>5.9703279903879268E-2</v>
      </c>
      <c r="O878" s="89">
        <v>9.8836004408983449E-3</v>
      </c>
      <c r="P878" s="90">
        <v>1.684776748817967E-2</v>
      </c>
      <c r="Q878" s="91">
        <v>0.14063294873245102</v>
      </c>
      <c r="R878" s="89">
        <v>1.8173804751773048E-2</v>
      </c>
      <c r="S878" s="90">
        <v>4.0479947952887542E-2</v>
      </c>
      <c r="T878" s="91">
        <v>0.22754290625039272</v>
      </c>
      <c r="U878" s="89">
        <v>1.0007069370600001E-2</v>
      </c>
      <c r="V878" s="90">
        <v>1.5732637076699998E-2</v>
      </c>
      <c r="W878" s="91">
        <v>4.3308926416801771E-2</v>
      </c>
      <c r="X878" s="89">
        <v>4.6550731979999994E-4</v>
      </c>
      <c r="Y878" s="90">
        <v>7.3324447365000006E-4</v>
      </c>
      <c r="Z878" s="91">
        <v>1.8928402445232081E-3</v>
      </c>
      <c r="AA878" s="89">
        <v>7.3102159539600003E-2</v>
      </c>
      <c r="AB878" s="90">
        <v>0.10606794490992</v>
      </c>
      <c r="AC878" s="91">
        <v>9.8237790021743765E-2</v>
      </c>
      <c r="AD878" s="89">
        <v>6.2702251818000003E-3</v>
      </c>
      <c r="AE878" s="90">
        <v>9.4862646239700001E-3</v>
      </c>
      <c r="AF878" s="91">
        <v>1.6279489398338426E-2</v>
      </c>
      <c r="AG878" s="89">
        <v>1.0419725913599999E-2</v>
      </c>
      <c r="AH878" s="90">
        <v>1.6961953809330001E-2</v>
      </c>
      <c r="AI878" s="91">
        <v>4.148729481668615E-2</v>
      </c>
      <c r="AJ878" s="94">
        <v>0</v>
      </c>
      <c r="AK878" s="95">
        <v>0</v>
      </c>
      <c r="AL878" s="95">
        <v>0</v>
      </c>
    </row>
    <row r="879" spans="1:38" ht="13" x14ac:dyDescent="0.3">
      <c r="A879" s="71">
        <v>1996</v>
      </c>
      <c r="B879" s="718">
        <v>34</v>
      </c>
      <c r="C879" s="89">
        <v>15.46761619598</v>
      </c>
      <c r="D879" s="90">
        <v>18.669069565516999</v>
      </c>
      <c r="E879" s="91">
        <v>53.993457354549214</v>
      </c>
      <c r="F879" s="89">
        <v>3.2995014628800003</v>
      </c>
      <c r="G879" s="90">
        <v>4.3809418155359996</v>
      </c>
      <c r="H879" s="91">
        <v>3.0313543826904463</v>
      </c>
      <c r="I879" s="89">
        <v>1.2244614228000001</v>
      </c>
      <c r="J879" s="90">
        <v>2.5018293842850001</v>
      </c>
      <c r="K879" s="91">
        <v>4.892922227668639</v>
      </c>
      <c r="L879" s="89">
        <v>1.139006E-2</v>
      </c>
      <c r="M879" s="90">
        <v>1.8124923000000001E-2</v>
      </c>
      <c r="N879" s="91">
        <v>5.9703279903879268E-2</v>
      </c>
      <c r="O879" s="89">
        <v>9.8836004408983449E-3</v>
      </c>
      <c r="P879" s="90">
        <v>1.684776748817967E-2</v>
      </c>
      <c r="Q879" s="91">
        <v>0.14063294873245102</v>
      </c>
      <c r="R879" s="89">
        <v>1.8173804751773048E-2</v>
      </c>
      <c r="S879" s="90">
        <v>4.0479947952887542E-2</v>
      </c>
      <c r="T879" s="91">
        <v>0.22754290625039272</v>
      </c>
      <c r="U879" s="89">
        <v>1.0007069370600001E-2</v>
      </c>
      <c r="V879" s="90">
        <v>1.5732637076699998E-2</v>
      </c>
      <c r="W879" s="91">
        <v>4.3308926416801771E-2</v>
      </c>
      <c r="X879" s="89">
        <v>4.6550731979999994E-4</v>
      </c>
      <c r="Y879" s="90">
        <v>7.3324447365000006E-4</v>
      </c>
      <c r="Z879" s="91">
        <v>1.8928402445232081E-3</v>
      </c>
      <c r="AA879" s="89">
        <v>7.3102159539600003E-2</v>
      </c>
      <c r="AB879" s="90">
        <v>0.10606794490992</v>
      </c>
      <c r="AC879" s="91">
        <v>9.8237790021743765E-2</v>
      </c>
      <c r="AD879" s="89">
        <v>6.2702251818000003E-3</v>
      </c>
      <c r="AE879" s="90">
        <v>9.4862646239700001E-3</v>
      </c>
      <c r="AF879" s="91">
        <v>1.6279489398338426E-2</v>
      </c>
      <c r="AG879" s="89">
        <v>1.0419725913599999E-2</v>
      </c>
      <c r="AH879" s="90">
        <v>1.6961953809330001E-2</v>
      </c>
      <c r="AI879" s="91">
        <v>4.148729481668615E-2</v>
      </c>
      <c r="AJ879" s="94">
        <v>0</v>
      </c>
      <c r="AK879" s="95">
        <v>0</v>
      </c>
      <c r="AL879" s="95">
        <v>0</v>
      </c>
    </row>
    <row r="880" spans="1:38" ht="13" x14ac:dyDescent="0.3">
      <c r="A880" s="71">
        <v>1996</v>
      </c>
      <c r="B880" s="718">
        <v>35</v>
      </c>
      <c r="C880" s="89">
        <v>15.46761619598</v>
      </c>
      <c r="D880" s="90">
        <v>18.669069565516999</v>
      </c>
      <c r="E880" s="91">
        <v>53.993457354549214</v>
      </c>
      <c r="F880" s="89">
        <v>3.2995014628800003</v>
      </c>
      <c r="G880" s="90">
        <v>4.3809418155359996</v>
      </c>
      <c r="H880" s="91">
        <v>3.0313543826904463</v>
      </c>
      <c r="I880" s="89">
        <v>1.2244614228000001</v>
      </c>
      <c r="J880" s="90">
        <v>2.5018293842850001</v>
      </c>
      <c r="K880" s="91">
        <v>4.892922227668639</v>
      </c>
      <c r="L880" s="89">
        <v>1.139006E-2</v>
      </c>
      <c r="M880" s="90">
        <v>1.8124923000000001E-2</v>
      </c>
      <c r="N880" s="91">
        <v>5.9703279903879268E-2</v>
      </c>
      <c r="O880" s="89">
        <v>9.8836004408983449E-3</v>
      </c>
      <c r="P880" s="90">
        <v>1.684776748817967E-2</v>
      </c>
      <c r="Q880" s="91">
        <v>0.14063294873245102</v>
      </c>
      <c r="R880" s="89">
        <v>1.8173804751773048E-2</v>
      </c>
      <c r="S880" s="90">
        <v>4.0479947952887542E-2</v>
      </c>
      <c r="T880" s="91">
        <v>0.22754290625039272</v>
      </c>
      <c r="U880" s="89">
        <v>1.0007069370600001E-2</v>
      </c>
      <c r="V880" s="90">
        <v>1.5732637076699998E-2</v>
      </c>
      <c r="W880" s="91">
        <v>4.3308926416801771E-2</v>
      </c>
      <c r="X880" s="89">
        <v>4.6550731979999994E-4</v>
      </c>
      <c r="Y880" s="90">
        <v>7.3324447365000006E-4</v>
      </c>
      <c r="Z880" s="91">
        <v>1.8928402445232081E-3</v>
      </c>
      <c r="AA880" s="89">
        <v>7.3102159539600003E-2</v>
      </c>
      <c r="AB880" s="90">
        <v>0.10606794490992</v>
      </c>
      <c r="AC880" s="91">
        <v>9.8237790021743765E-2</v>
      </c>
      <c r="AD880" s="89">
        <v>6.2702251818000003E-3</v>
      </c>
      <c r="AE880" s="90">
        <v>9.4862646239700001E-3</v>
      </c>
      <c r="AF880" s="91">
        <v>1.6279489398338426E-2</v>
      </c>
      <c r="AG880" s="89">
        <v>1.0419725913599999E-2</v>
      </c>
      <c r="AH880" s="90">
        <v>1.6961953809330001E-2</v>
      </c>
      <c r="AI880" s="91">
        <v>4.148729481668615E-2</v>
      </c>
      <c r="AJ880" s="94">
        <v>0</v>
      </c>
      <c r="AK880" s="95">
        <v>0</v>
      </c>
      <c r="AL880" s="95">
        <v>0</v>
      </c>
    </row>
    <row r="881" spans="1:38" ht="13" x14ac:dyDescent="0.3">
      <c r="A881" s="71">
        <v>1996</v>
      </c>
      <c r="B881" s="718">
        <v>36</v>
      </c>
      <c r="C881" s="89">
        <v>15.46761619598</v>
      </c>
      <c r="D881" s="90">
        <v>18.669069565516999</v>
      </c>
      <c r="E881" s="91">
        <v>53.993457354549214</v>
      </c>
      <c r="F881" s="89">
        <v>3.2995014628800003</v>
      </c>
      <c r="G881" s="90">
        <v>4.3809418155359996</v>
      </c>
      <c r="H881" s="91">
        <v>3.0313543826904463</v>
      </c>
      <c r="I881" s="89">
        <v>1.2244614228000001</v>
      </c>
      <c r="J881" s="90">
        <v>2.5018293842850001</v>
      </c>
      <c r="K881" s="91">
        <v>4.892922227668639</v>
      </c>
      <c r="L881" s="89">
        <v>1.139006E-2</v>
      </c>
      <c r="M881" s="90">
        <v>1.8124923000000001E-2</v>
      </c>
      <c r="N881" s="91">
        <v>5.9703279903879268E-2</v>
      </c>
      <c r="O881" s="89">
        <v>9.8836004408983449E-3</v>
      </c>
      <c r="P881" s="90">
        <v>1.684776748817967E-2</v>
      </c>
      <c r="Q881" s="91">
        <v>0.14063294873245102</v>
      </c>
      <c r="R881" s="89">
        <v>1.8173804751773048E-2</v>
      </c>
      <c r="S881" s="90">
        <v>4.0479947952887542E-2</v>
      </c>
      <c r="T881" s="91">
        <v>0.22754290625039272</v>
      </c>
      <c r="U881" s="89">
        <v>1.0007069370600001E-2</v>
      </c>
      <c r="V881" s="90">
        <v>1.5732637076699998E-2</v>
      </c>
      <c r="W881" s="91">
        <v>4.3308926416801771E-2</v>
      </c>
      <c r="X881" s="89">
        <v>4.6550731979999994E-4</v>
      </c>
      <c r="Y881" s="90">
        <v>7.3324447365000006E-4</v>
      </c>
      <c r="Z881" s="91">
        <v>1.8928402445232081E-3</v>
      </c>
      <c r="AA881" s="89">
        <v>7.3102159539600003E-2</v>
      </c>
      <c r="AB881" s="90">
        <v>0.10606794490992</v>
      </c>
      <c r="AC881" s="91">
        <v>9.8237790021743765E-2</v>
      </c>
      <c r="AD881" s="89">
        <v>6.2702251818000003E-3</v>
      </c>
      <c r="AE881" s="90">
        <v>9.4862646239700001E-3</v>
      </c>
      <c r="AF881" s="91">
        <v>1.6279489398338426E-2</v>
      </c>
      <c r="AG881" s="89">
        <v>1.0419725913599999E-2</v>
      </c>
      <c r="AH881" s="90">
        <v>1.6961953809330001E-2</v>
      </c>
      <c r="AI881" s="91">
        <v>4.148729481668615E-2</v>
      </c>
      <c r="AJ881" s="94">
        <v>0</v>
      </c>
      <c r="AK881" s="95">
        <v>0</v>
      </c>
      <c r="AL881" s="95">
        <v>0</v>
      </c>
    </row>
    <row r="882" spans="1:38" ht="13" x14ac:dyDescent="0.3">
      <c r="A882" s="71">
        <v>1996</v>
      </c>
      <c r="B882" s="718">
        <v>37</v>
      </c>
      <c r="C882" s="89">
        <v>15.46761619598</v>
      </c>
      <c r="D882" s="90">
        <v>18.669069565516999</v>
      </c>
      <c r="E882" s="91">
        <v>53.993457354549214</v>
      </c>
      <c r="F882" s="89">
        <v>3.2995014628800003</v>
      </c>
      <c r="G882" s="90">
        <v>4.3809418155359996</v>
      </c>
      <c r="H882" s="91">
        <v>3.0313543826904463</v>
      </c>
      <c r="I882" s="89">
        <v>1.2244614228000001</v>
      </c>
      <c r="J882" s="90">
        <v>2.5018293842850001</v>
      </c>
      <c r="K882" s="91">
        <v>4.892922227668639</v>
      </c>
      <c r="L882" s="89">
        <v>1.139006E-2</v>
      </c>
      <c r="M882" s="90">
        <v>1.8124923000000001E-2</v>
      </c>
      <c r="N882" s="91">
        <v>5.9703279903879268E-2</v>
      </c>
      <c r="O882" s="89">
        <v>9.8836004408983449E-3</v>
      </c>
      <c r="P882" s="90">
        <v>1.684776748817967E-2</v>
      </c>
      <c r="Q882" s="91">
        <v>0.14063294873245102</v>
      </c>
      <c r="R882" s="89">
        <v>1.8173804751773048E-2</v>
      </c>
      <c r="S882" s="90">
        <v>4.0479947952887542E-2</v>
      </c>
      <c r="T882" s="91">
        <v>0.22754290625039272</v>
      </c>
      <c r="U882" s="89">
        <v>1.0007069370600001E-2</v>
      </c>
      <c r="V882" s="90">
        <v>1.5732637076699998E-2</v>
      </c>
      <c r="W882" s="91">
        <v>4.3308926416801771E-2</v>
      </c>
      <c r="X882" s="89">
        <v>4.6550731979999994E-4</v>
      </c>
      <c r="Y882" s="90">
        <v>7.3324447365000006E-4</v>
      </c>
      <c r="Z882" s="91">
        <v>1.8928402445232081E-3</v>
      </c>
      <c r="AA882" s="89">
        <v>7.3102159539600003E-2</v>
      </c>
      <c r="AB882" s="90">
        <v>0.10606794490992</v>
      </c>
      <c r="AC882" s="91">
        <v>9.8237790021743765E-2</v>
      </c>
      <c r="AD882" s="89">
        <v>6.2702251818000003E-3</v>
      </c>
      <c r="AE882" s="90">
        <v>9.4862646239700001E-3</v>
      </c>
      <c r="AF882" s="91">
        <v>1.6279489398338426E-2</v>
      </c>
      <c r="AG882" s="89">
        <v>1.0419725913599999E-2</v>
      </c>
      <c r="AH882" s="90">
        <v>1.6961953809330001E-2</v>
      </c>
      <c r="AI882" s="91">
        <v>4.148729481668615E-2</v>
      </c>
      <c r="AJ882" s="94">
        <v>0</v>
      </c>
      <c r="AK882" s="95">
        <v>0</v>
      </c>
      <c r="AL882" s="95">
        <v>0</v>
      </c>
    </row>
    <row r="883" spans="1:38" ht="13" x14ac:dyDescent="0.3">
      <c r="A883" s="71">
        <v>1996</v>
      </c>
      <c r="B883" s="718">
        <v>38</v>
      </c>
      <c r="C883" s="89">
        <v>15.46761619598</v>
      </c>
      <c r="D883" s="90">
        <v>18.669069565516999</v>
      </c>
      <c r="E883" s="91">
        <v>53.993457354549214</v>
      </c>
      <c r="F883" s="89">
        <v>3.2995014628800003</v>
      </c>
      <c r="G883" s="90">
        <v>4.3809418155359996</v>
      </c>
      <c r="H883" s="91">
        <v>3.0313543826904463</v>
      </c>
      <c r="I883" s="89">
        <v>1.2244614228000001</v>
      </c>
      <c r="J883" s="90">
        <v>2.5018293842850001</v>
      </c>
      <c r="K883" s="91">
        <v>4.892922227668639</v>
      </c>
      <c r="L883" s="89">
        <v>1.139006E-2</v>
      </c>
      <c r="M883" s="90">
        <v>1.8124923000000001E-2</v>
      </c>
      <c r="N883" s="91">
        <v>5.9703279903879268E-2</v>
      </c>
      <c r="O883" s="89">
        <v>9.8836004408983449E-3</v>
      </c>
      <c r="P883" s="90">
        <v>1.684776748817967E-2</v>
      </c>
      <c r="Q883" s="91">
        <v>0.14063294873245102</v>
      </c>
      <c r="R883" s="89">
        <v>1.8173804751773048E-2</v>
      </c>
      <c r="S883" s="90">
        <v>4.0479947952887542E-2</v>
      </c>
      <c r="T883" s="91">
        <v>0.22754290625039272</v>
      </c>
      <c r="U883" s="89">
        <v>1.0007069370600001E-2</v>
      </c>
      <c r="V883" s="90">
        <v>1.5732637076699998E-2</v>
      </c>
      <c r="W883" s="91">
        <v>4.3308926416801771E-2</v>
      </c>
      <c r="X883" s="89">
        <v>4.6550731979999994E-4</v>
      </c>
      <c r="Y883" s="90">
        <v>7.3324447365000006E-4</v>
      </c>
      <c r="Z883" s="91">
        <v>1.8928402445232081E-3</v>
      </c>
      <c r="AA883" s="89">
        <v>7.3102159539600003E-2</v>
      </c>
      <c r="AB883" s="90">
        <v>0.10606794490992</v>
      </c>
      <c r="AC883" s="91">
        <v>9.8237790021743765E-2</v>
      </c>
      <c r="AD883" s="89">
        <v>6.2702251818000003E-3</v>
      </c>
      <c r="AE883" s="90">
        <v>9.4862646239700001E-3</v>
      </c>
      <c r="AF883" s="91">
        <v>1.6279489398338426E-2</v>
      </c>
      <c r="AG883" s="89">
        <v>1.0419725913599999E-2</v>
      </c>
      <c r="AH883" s="90">
        <v>1.6961953809330001E-2</v>
      </c>
      <c r="AI883" s="91">
        <v>4.148729481668615E-2</v>
      </c>
      <c r="AJ883" s="94">
        <v>0</v>
      </c>
      <c r="AK883" s="95">
        <v>0</v>
      </c>
      <c r="AL883" s="95">
        <v>0</v>
      </c>
    </row>
    <row r="884" spans="1:38" ht="13.5" thickBot="1" x14ac:dyDescent="0.35">
      <c r="A884" s="73">
        <v>1996</v>
      </c>
      <c r="B884" s="719">
        <v>39</v>
      </c>
      <c r="C884" s="96">
        <v>15.46761619598</v>
      </c>
      <c r="D884" s="97">
        <v>18.669069565516999</v>
      </c>
      <c r="E884" s="98">
        <v>53.993457354549214</v>
      </c>
      <c r="F884" s="96">
        <v>3.2995014628800003</v>
      </c>
      <c r="G884" s="97">
        <v>4.3809418155359996</v>
      </c>
      <c r="H884" s="98">
        <v>3.0313543826904463</v>
      </c>
      <c r="I884" s="96">
        <v>1.2244614228000001</v>
      </c>
      <c r="J884" s="97">
        <v>2.5018293842850001</v>
      </c>
      <c r="K884" s="98">
        <v>4.892922227668639</v>
      </c>
      <c r="L884" s="96">
        <v>1.139006E-2</v>
      </c>
      <c r="M884" s="97">
        <v>1.8124923000000001E-2</v>
      </c>
      <c r="N884" s="98">
        <v>5.9703279903879268E-2</v>
      </c>
      <c r="O884" s="96">
        <v>9.8836004408983449E-3</v>
      </c>
      <c r="P884" s="97">
        <v>1.684776748817967E-2</v>
      </c>
      <c r="Q884" s="98">
        <v>0.14063294873245102</v>
      </c>
      <c r="R884" s="96">
        <v>1.8173804751773048E-2</v>
      </c>
      <c r="S884" s="97">
        <v>4.0479947952887542E-2</v>
      </c>
      <c r="T884" s="98">
        <v>0.22754290625039272</v>
      </c>
      <c r="U884" s="96">
        <v>1.0007069370600001E-2</v>
      </c>
      <c r="V884" s="97">
        <v>1.5732637076699998E-2</v>
      </c>
      <c r="W884" s="98">
        <v>4.3308926416801771E-2</v>
      </c>
      <c r="X884" s="96">
        <v>4.6550731979999994E-4</v>
      </c>
      <c r="Y884" s="97">
        <v>7.3324447365000006E-4</v>
      </c>
      <c r="Z884" s="98">
        <v>1.8928402445232081E-3</v>
      </c>
      <c r="AA884" s="96">
        <v>7.3102159539600003E-2</v>
      </c>
      <c r="AB884" s="97">
        <v>0.10606794490992</v>
      </c>
      <c r="AC884" s="98">
        <v>9.8237790021743765E-2</v>
      </c>
      <c r="AD884" s="96">
        <v>6.2702251818000003E-3</v>
      </c>
      <c r="AE884" s="97">
        <v>9.4862646239700001E-3</v>
      </c>
      <c r="AF884" s="98">
        <v>1.6279489398338426E-2</v>
      </c>
      <c r="AG884" s="96">
        <v>1.0419725913599999E-2</v>
      </c>
      <c r="AH884" s="97">
        <v>1.6961953809330001E-2</v>
      </c>
      <c r="AI884" s="98">
        <v>4.148729481668615E-2</v>
      </c>
      <c r="AJ884" s="99">
        <v>0</v>
      </c>
      <c r="AK884" s="100">
        <v>0</v>
      </c>
      <c r="AL884" s="100">
        <v>0</v>
      </c>
    </row>
    <row r="885" spans="1:38" x14ac:dyDescent="0.25">
      <c r="A885" s="69">
        <v>1997</v>
      </c>
      <c r="B885" s="70">
        <v>0</v>
      </c>
      <c r="C885" s="84">
        <v>5.3658174499999998</v>
      </c>
      <c r="D885" s="85">
        <v>6.4821453844999999</v>
      </c>
      <c r="E885" s="101">
        <v>17.958629048986257</v>
      </c>
      <c r="F885" s="84">
        <v>0.40414531999999997</v>
      </c>
      <c r="G885" s="85">
        <v>0.4535843745</v>
      </c>
      <c r="H885" s="101">
        <v>0.80717150172425456</v>
      </c>
      <c r="I885" s="84">
        <v>0.39943583999999999</v>
      </c>
      <c r="J885" s="85">
        <v>1.2053661099999999</v>
      </c>
      <c r="K885" s="101">
        <v>2.8881974212438788</v>
      </c>
      <c r="L885" s="84">
        <v>1.4335830000000001E-2</v>
      </c>
      <c r="M885" s="85">
        <v>2.4194940500000001E-2</v>
      </c>
      <c r="N885" s="101">
        <v>1.6015396023307742E-2</v>
      </c>
      <c r="O885" s="84">
        <v>1.3133880108071597E-2</v>
      </c>
      <c r="P885" s="85">
        <v>2.2705886102668018E-2</v>
      </c>
      <c r="Q885" s="101">
        <v>9.7645747773432032E-2</v>
      </c>
      <c r="R885" s="84">
        <v>2.0146414978047957E-2</v>
      </c>
      <c r="S885" s="85">
        <v>4.5279583839918952E-2</v>
      </c>
      <c r="T885" s="101">
        <v>7.9596476708706884E-2</v>
      </c>
      <c r="U885" s="84">
        <v>2.5186827999999998E-3</v>
      </c>
      <c r="V885" s="85">
        <v>2.8796757200000001E-3</v>
      </c>
      <c r="W885" s="101">
        <v>6.6940456108006948E-3</v>
      </c>
      <c r="X885" s="84">
        <v>1.8002959999999999E-4</v>
      </c>
      <c r="Y885" s="85">
        <v>2.0153494E-4</v>
      </c>
      <c r="Z885" s="101">
        <v>5.0402800363594528E-4</v>
      </c>
      <c r="AA885" s="84">
        <v>1.82638543E-2</v>
      </c>
      <c r="AB885" s="85">
        <v>2.0401949839999999E-2</v>
      </c>
      <c r="AC885" s="101">
        <v>3.683700932920525E-2</v>
      </c>
      <c r="AD885" s="84">
        <v>1.9051604000000001E-3</v>
      </c>
      <c r="AE885" s="85">
        <v>1.95077643E-3</v>
      </c>
      <c r="AF885" s="101">
        <v>4.651562895799149E-3</v>
      </c>
      <c r="AG885" s="84">
        <v>4.5368201E-3</v>
      </c>
      <c r="AH885" s="85">
        <v>5.6104987999999996E-3</v>
      </c>
      <c r="AI885" s="101">
        <v>9.5886318393852837E-3</v>
      </c>
      <c r="AJ885" s="87">
        <v>0</v>
      </c>
      <c r="AK885" s="88">
        <v>0</v>
      </c>
      <c r="AL885" s="88">
        <v>0</v>
      </c>
    </row>
    <row r="886" spans="1:38" x14ac:dyDescent="0.25">
      <c r="A886" s="71">
        <v>1997</v>
      </c>
      <c r="B886" s="718">
        <v>1</v>
      </c>
      <c r="C886" s="89">
        <v>6.9708532500000002</v>
      </c>
      <c r="D886" s="90">
        <v>8.0795631990000008</v>
      </c>
      <c r="E886" s="102">
        <v>18.015999791122809</v>
      </c>
      <c r="F886" s="89">
        <v>0.46174317999999998</v>
      </c>
      <c r="G886" s="90">
        <v>0.53643062549999998</v>
      </c>
      <c r="H886" s="102">
        <v>0.8085203797063204</v>
      </c>
      <c r="I886" s="89">
        <v>0.48520219999999997</v>
      </c>
      <c r="J886" s="90">
        <v>1.3739671065000001</v>
      </c>
      <c r="K886" s="102">
        <v>2.8963727620092001</v>
      </c>
      <c r="L886" s="89">
        <v>1.4335830000000001E-2</v>
      </c>
      <c r="M886" s="90">
        <v>2.4179939000000001E-2</v>
      </c>
      <c r="N886" s="102">
        <v>1.6049087407904655E-2</v>
      </c>
      <c r="O886" s="89">
        <v>1.3133880108071597E-2</v>
      </c>
      <c r="P886" s="90">
        <v>2.2705886102668018E-2</v>
      </c>
      <c r="Q886" s="102">
        <v>9.9337012948135003E-2</v>
      </c>
      <c r="R886" s="89">
        <v>2.0146414978047957E-2</v>
      </c>
      <c r="S886" s="90">
        <v>4.5279583839918952E-2</v>
      </c>
      <c r="T886" s="102">
        <v>8.0062492093953316E-2</v>
      </c>
      <c r="U886" s="89">
        <v>3.0190576000000001E-3</v>
      </c>
      <c r="V886" s="90">
        <v>3.6318281250000001E-3</v>
      </c>
      <c r="W886" s="102">
        <v>6.6970614670651555E-3</v>
      </c>
      <c r="X886" s="89">
        <v>2.121088E-4</v>
      </c>
      <c r="Y886" s="90">
        <v>2.5040309500000001E-4</v>
      </c>
      <c r="Z886" s="102">
        <v>5.0487120965552823E-4</v>
      </c>
      <c r="AA886" s="89">
        <v>2.1625271500000001E-2</v>
      </c>
      <c r="AB886" s="90">
        <v>2.547023537E-2</v>
      </c>
      <c r="AC886" s="102">
        <v>3.6836841614818761E-2</v>
      </c>
      <c r="AD886" s="89">
        <v>2.2844561999999999E-3</v>
      </c>
      <c r="AE886" s="90">
        <v>2.4967208550000001E-3</v>
      </c>
      <c r="AF886" s="102">
        <v>4.6515808356978328E-3</v>
      </c>
      <c r="AG886" s="89">
        <v>5.4384441000000002E-3</v>
      </c>
      <c r="AH886" s="90">
        <v>7.0217901700000002E-3</v>
      </c>
      <c r="AI886" s="102">
        <v>9.6064854567005243E-3</v>
      </c>
      <c r="AJ886" s="92">
        <v>0</v>
      </c>
      <c r="AK886" s="93">
        <v>0</v>
      </c>
      <c r="AL886" s="93">
        <v>0</v>
      </c>
    </row>
    <row r="887" spans="1:38" x14ac:dyDescent="0.25">
      <c r="A887" s="71">
        <v>1997</v>
      </c>
      <c r="B887" s="718">
        <v>2</v>
      </c>
      <c r="C887" s="89">
        <v>8.70533438</v>
      </c>
      <c r="D887" s="90">
        <v>10.136318640500001</v>
      </c>
      <c r="E887" s="102">
        <v>22.573026639474708</v>
      </c>
      <c r="F887" s="89">
        <v>0.53192697</v>
      </c>
      <c r="G887" s="90">
        <v>0.64602448300000004</v>
      </c>
      <c r="H887" s="102">
        <v>1.1308501217040654</v>
      </c>
      <c r="I887" s="89">
        <v>0.58620508000000005</v>
      </c>
      <c r="J887" s="90">
        <v>1.6129842109999999</v>
      </c>
      <c r="K887" s="102">
        <v>3.2743511195037858</v>
      </c>
      <c r="L887" s="89">
        <v>1.4335830000000001E-2</v>
      </c>
      <c r="M887" s="90">
        <v>2.4164491999999999E-2</v>
      </c>
      <c r="N887" s="102">
        <v>1.7359696792588988E-2</v>
      </c>
      <c r="O887" s="89">
        <v>1.3133880108071597E-2</v>
      </c>
      <c r="P887" s="90">
        <v>2.2705886102668018E-2</v>
      </c>
      <c r="Q887" s="102">
        <v>0.11815118029215921</v>
      </c>
      <c r="R887" s="89">
        <v>2.0146414978047957E-2</v>
      </c>
      <c r="S887" s="90">
        <v>4.5279583839918952E-2</v>
      </c>
      <c r="T887" s="102">
        <v>0.13314083295813217</v>
      </c>
      <c r="U887" s="89">
        <v>3.6169611000000002E-3</v>
      </c>
      <c r="V887" s="90">
        <v>4.61125063E-3</v>
      </c>
      <c r="W887" s="102">
        <v>9.399660675408374E-3</v>
      </c>
      <c r="X887" s="89">
        <v>2.4784409999999997E-4</v>
      </c>
      <c r="Y887" s="90">
        <v>3.0923272500000003E-4</v>
      </c>
      <c r="Z887" s="102">
        <v>7.0614615483442355E-4</v>
      </c>
      <c r="AA887" s="89">
        <v>2.5661379299999999E-2</v>
      </c>
      <c r="AB887" s="90">
        <v>3.2069685345000001E-2</v>
      </c>
      <c r="AC887" s="102">
        <v>5.11507331758453E-2</v>
      </c>
      <c r="AD887" s="89">
        <v>2.7445747999999999E-3</v>
      </c>
      <c r="AE887" s="90">
        <v>3.2608943800000001E-3</v>
      </c>
      <c r="AF887" s="102">
        <v>6.4687734452493753E-3</v>
      </c>
      <c r="AG887" s="89">
        <v>6.5075165999999999E-3</v>
      </c>
      <c r="AH887" s="90">
        <v>8.7964500899999996E-3</v>
      </c>
      <c r="AI887" s="102">
        <v>1.3416592147281017E-2</v>
      </c>
      <c r="AJ887" s="92">
        <v>0</v>
      </c>
      <c r="AK887" s="93">
        <v>0</v>
      </c>
      <c r="AL887" s="93">
        <v>0</v>
      </c>
    </row>
    <row r="888" spans="1:38" x14ac:dyDescent="0.25">
      <c r="A888" s="71">
        <v>1997</v>
      </c>
      <c r="B888" s="718">
        <v>3</v>
      </c>
      <c r="C888" s="89">
        <v>10.1352633</v>
      </c>
      <c r="D888" s="90">
        <v>11.4686525715</v>
      </c>
      <c r="E888" s="102">
        <v>22.618093536709221</v>
      </c>
      <c r="F888" s="89">
        <v>0.58992763999999998</v>
      </c>
      <c r="G888" s="90">
        <v>0.71198104149999997</v>
      </c>
      <c r="H888" s="102">
        <v>1.1314125364471288</v>
      </c>
      <c r="I888" s="89">
        <v>0.69896601000000003</v>
      </c>
      <c r="J888" s="90">
        <v>1.8050574705</v>
      </c>
      <c r="K888" s="102">
        <v>3.2634424706648391</v>
      </c>
      <c r="L888" s="89">
        <v>1.394984E-2</v>
      </c>
      <c r="M888" s="90">
        <v>2.3425798500000001E-2</v>
      </c>
      <c r="N888" s="102">
        <v>1.7407289226736219E-2</v>
      </c>
      <c r="O888" s="89">
        <v>1.3133880108071597E-2</v>
      </c>
      <c r="P888" s="90">
        <v>2.2705886102668018E-2</v>
      </c>
      <c r="Q888" s="102">
        <v>0.11773047676120171</v>
      </c>
      <c r="R888" s="89">
        <v>2.0146414978047957E-2</v>
      </c>
      <c r="S888" s="90">
        <v>4.5279583839918952E-2</v>
      </c>
      <c r="T888" s="102">
        <v>0.13570617335182536</v>
      </c>
      <c r="U888" s="89">
        <v>4.0564761999999999E-3</v>
      </c>
      <c r="V888" s="90">
        <v>5.1314699000000004E-3</v>
      </c>
      <c r="W888" s="102">
        <v>9.4959462466282975E-3</v>
      </c>
      <c r="X888" s="89">
        <v>2.7338409999999998E-4</v>
      </c>
      <c r="Y888" s="90">
        <v>3.3910316499999999E-4</v>
      </c>
      <c r="Z888" s="102">
        <v>7.0650675295672212E-4</v>
      </c>
      <c r="AA888" s="89">
        <v>2.8675919800000001E-2</v>
      </c>
      <c r="AB888" s="90">
        <v>3.5596007975000003E-2</v>
      </c>
      <c r="AC888" s="102">
        <v>5.0128302628561446E-2</v>
      </c>
      <c r="AD888" s="89">
        <v>3.1138206E-3</v>
      </c>
      <c r="AE888" s="90">
        <v>3.6961560249999998E-3</v>
      </c>
      <c r="AF888" s="102">
        <v>6.5368293455351596E-3</v>
      </c>
      <c r="AG888" s="89">
        <v>7.2536075999999998E-3</v>
      </c>
      <c r="AH888" s="90">
        <v>9.7048916500000002E-3</v>
      </c>
      <c r="AI888" s="102">
        <v>1.3644241490209782E-2</v>
      </c>
      <c r="AJ888" s="92">
        <v>0</v>
      </c>
      <c r="AK888" s="93">
        <v>0</v>
      </c>
      <c r="AL888" s="93">
        <v>0</v>
      </c>
    </row>
    <row r="889" spans="1:38" x14ac:dyDescent="0.25">
      <c r="A889" s="71">
        <v>1997</v>
      </c>
      <c r="B889" s="718">
        <v>4</v>
      </c>
      <c r="C889" s="89">
        <v>11.05455926</v>
      </c>
      <c r="D889" s="90">
        <v>11.927364509</v>
      </c>
      <c r="E889" s="102">
        <v>25.152485472055179</v>
      </c>
      <c r="F889" s="89">
        <v>0.61960616999999996</v>
      </c>
      <c r="G889" s="90">
        <v>0.72651318050000002</v>
      </c>
      <c r="H889" s="102">
        <v>1.240974635286284</v>
      </c>
      <c r="I889" s="89">
        <v>0.74663630999999997</v>
      </c>
      <c r="J889" s="90">
        <v>1.8789437074999999</v>
      </c>
      <c r="K889" s="102">
        <v>3.437934571353308</v>
      </c>
      <c r="L889" s="89">
        <v>1.394984E-2</v>
      </c>
      <c r="M889" s="90">
        <v>2.3328024499999999E-2</v>
      </c>
      <c r="N889" s="102">
        <v>2.4098958434374037E-2</v>
      </c>
      <c r="O889" s="89">
        <v>1.3133880108071597E-2</v>
      </c>
      <c r="P889" s="90">
        <v>2.2705886102668018E-2</v>
      </c>
      <c r="Q889" s="102">
        <v>0.10806499928083482</v>
      </c>
      <c r="R889" s="89">
        <v>2.0146414978047957E-2</v>
      </c>
      <c r="S889" s="90">
        <v>4.5279583839918952E-2</v>
      </c>
      <c r="T889" s="102">
        <v>0.14001286416828143</v>
      </c>
      <c r="U889" s="89">
        <v>4.2533437000000004E-3</v>
      </c>
      <c r="V889" s="90">
        <v>5.1220718350000003E-3</v>
      </c>
      <c r="W889" s="102">
        <v>1.0385828373248347E-2</v>
      </c>
      <c r="X889" s="89">
        <v>2.8444709999999999E-4</v>
      </c>
      <c r="Y889" s="90">
        <v>3.3796759500000001E-4</v>
      </c>
      <c r="Z889" s="102">
        <v>7.7492140898196898E-4</v>
      </c>
      <c r="AA889" s="89">
        <v>3.0015765999999999E-2</v>
      </c>
      <c r="AB889" s="90">
        <v>3.5482913210000001E-2</v>
      </c>
      <c r="AC889" s="102">
        <v>5.4820343324611776E-2</v>
      </c>
      <c r="AD889" s="89">
        <v>3.3028437E-3</v>
      </c>
      <c r="AE889" s="90">
        <v>3.7283289049999998E-3</v>
      </c>
      <c r="AF889" s="102">
        <v>7.146466410137481E-3</v>
      </c>
      <c r="AG889" s="89">
        <v>7.5614074000000002E-3</v>
      </c>
      <c r="AH889" s="90">
        <v>9.6472228249999993E-3</v>
      </c>
      <c r="AI889" s="102">
        <v>1.4969474427617235E-2</v>
      </c>
      <c r="AJ889" s="92">
        <v>0</v>
      </c>
      <c r="AK889" s="93">
        <v>0</v>
      </c>
      <c r="AL889" s="93">
        <v>0</v>
      </c>
    </row>
    <row r="890" spans="1:38" x14ac:dyDescent="0.25">
      <c r="A890" s="71">
        <v>1997</v>
      </c>
      <c r="B890" s="718">
        <v>5</v>
      </c>
      <c r="C890" s="89">
        <v>11.929812630000001</v>
      </c>
      <c r="D890" s="90">
        <v>12.6630311245</v>
      </c>
      <c r="E890" s="102">
        <v>25.197577826650498</v>
      </c>
      <c r="F890" s="89">
        <v>0.66167045999999996</v>
      </c>
      <c r="G890" s="90">
        <v>0.77356960549999998</v>
      </c>
      <c r="H890" s="102">
        <v>1.2438612965881048</v>
      </c>
      <c r="I890" s="89">
        <v>0.81768563999999999</v>
      </c>
      <c r="J890" s="90">
        <v>2.0194270534999998</v>
      </c>
      <c r="K890" s="102">
        <v>3.4430703827942857</v>
      </c>
      <c r="L890" s="89">
        <v>1.375793E-2</v>
      </c>
      <c r="M890" s="90">
        <v>2.2949949000000001E-2</v>
      </c>
      <c r="N890" s="102">
        <v>2.4125584520839811E-2</v>
      </c>
      <c r="O890" s="89">
        <v>1.3133880108071597E-2</v>
      </c>
      <c r="P890" s="90">
        <v>2.2705886102668018E-2</v>
      </c>
      <c r="Q890" s="102">
        <v>0.10846524998771884</v>
      </c>
      <c r="R890" s="89">
        <v>2.0146414978047957E-2</v>
      </c>
      <c r="S890" s="90">
        <v>4.5279583839918952E-2</v>
      </c>
      <c r="T890" s="102">
        <v>0.14047161540699762</v>
      </c>
      <c r="U890" s="89">
        <v>4.4452755E-3</v>
      </c>
      <c r="V890" s="90">
        <v>5.3596931799999997E-3</v>
      </c>
      <c r="W890" s="102">
        <v>1.0381960507570865E-2</v>
      </c>
      <c r="X890" s="89">
        <v>2.9549040000000001E-4</v>
      </c>
      <c r="Y890" s="90">
        <v>3.5784321000000002E-4</v>
      </c>
      <c r="Z890" s="102">
        <v>7.7672176561502132E-4</v>
      </c>
      <c r="AA890" s="89">
        <v>3.15084006E-2</v>
      </c>
      <c r="AB890" s="90">
        <v>3.7202159220000003E-2</v>
      </c>
      <c r="AC890" s="102">
        <v>5.4792429137711464E-2</v>
      </c>
      <c r="AD890" s="89">
        <v>3.4913702999999998E-3</v>
      </c>
      <c r="AE890" s="90">
        <v>3.9600400949999998E-3</v>
      </c>
      <c r="AF890" s="102">
        <v>7.1406492576511606E-3</v>
      </c>
      <c r="AG890" s="89">
        <v>7.8603184E-3</v>
      </c>
      <c r="AH890" s="90">
        <v>1.0026482175E-2</v>
      </c>
      <c r="AI890" s="102">
        <v>1.5007206395271944E-2</v>
      </c>
      <c r="AJ890" s="92">
        <v>0</v>
      </c>
      <c r="AK890" s="93">
        <v>0</v>
      </c>
      <c r="AL890" s="93">
        <v>0</v>
      </c>
    </row>
    <row r="891" spans="1:38" x14ac:dyDescent="0.25">
      <c r="A891" s="71">
        <v>1997</v>
      </c>
      <c r="B891" s="718">
        <v>6</v>
      </c>
      <c r="C891" s="89">
        <v>12.626520019999999</v>
      </c>
      <c r="D891" s="90">
        <v>13.25847635</v>
      </c>
      <c r="E891" s="102">
        <v>46.354607734583482</v>
      </c>
      <c r="F891" s="89">
        <v>0.70509798999999995</v>
      </c>
      <c r="G891" s="90">
        <v>0.82588601849999999</v>
      </c>
      <c r="H891" s="102">
        <v>2.6987916853622793</v>
      </c>
      <c r="I891" s="89">
        <v>0.88316276999999999</v>
      </c>
      <c r="J891" s="90">
        <v>2.1476944874999999</v>
      </c>
      <c r="K891" s="102">
        <v>4.5329878315050411</v>
      </c>
      <c r="L891" s="89">
        <v>1.354783E-2</v>
      </c>
      <c r="M891" s="90">
        <v>2.2520772000000001E-2</v>
      </c>
      <c r="N891" s="102">
        <v>2.6393251522171854E-2</v>
      </c>
      <c r="O891" s="89">
        <v>1.3133880108071597E-2</v>
      </c>
      <c r="P891" s="90">
        <v>2.2705886102668018E-2</v>
      </c>
      <c r="Q891" s="102">
        <v>0.14380907447717409</v>
      </c>
      <c r="R891" s="89">
        <v>2.0146414978047957E-2</v>
      </c>
      <c r="S891" s="90">
        <v>4.5279583839918952E-2</v>
      </c>
      <c r="T891" s="102">
        <v>0.14310840938167058</v>
      </c>
      <c r="U891" s="89">
        <v>4.5802265000000003E-3</v>
      </c>
      <c r="V891" s="90">
        <v>5.5850252400000003E-3</v>
      </c>
      <c r="W891" s="102">
        <v>2.2274423282425654E-2</v>
      </c>
      <c r="X891" s="89">
        <v>3.0349190000000001E-4</v>
      </c>
      <c r="Y891" s="90">
        <v>3.77719745E-4</v>
      </c>
      <c r="Z891" s="102">
        <v>1.6852589346003325E-3</v>
      </c>
      <c r="AA891" s="89">
        <v>3.26965673E-2</v>
      </c>
      <c r="AB891" s="90">
        <v>3.8920696890000002E-2</v>
      </c>
      <c r="AC891" s="102">
        <v>0.11917116451641512</v>
      </c>
      <c r="AD891" s="89">
        <v>3.6394502999999999E-3</v>
      </c>
      <c r="AE891" s="90">
        <v>4.1855238149999998E-3</v>
      </c>
      <c r="AF891" s="102">
        <v>1.5534450094348817E-2</v>
      </c>
      <c r="AG891" s="89">
        <v>8.0502355000000008E-3</v>
      </c>
      <c r="AH891" s="90">
        <v>1.037773811E-2</v>
      </c>
      <c r="AI891" s="102">
        <v>3.2624942376536507E-2</v>
      </c>
      <c r="AJ891" s="92">
        <v>0</v>
      </c>
      <c r="AK891" s="93">
        <v>0</v>
      </c>
      <c r="AL891" s="93">
        <v>0</v>
      </c>
    </row>
    <row r="892" spans="1:38" x14ac:dyDescent="0.25">
      <c r="A892" s="71">
        <v>1997</v>
      </c>
      <c r="B892" s="718">
        <v>7</v>
      </c>
      <c r="C892" s="89">
        <v>11.241583240000001</v>
      </c>
      <c r="D892" s="90">
        <v>11.966479781</v>
      </c>
      <c r="E892" s="102">
        <v>44.085333287167494</v>
      </c>
      <c r="F892" s="89">
        <v>0.65927656000000001</v>
      </c>
      <c r="G892" s="90">
        <v>0.77612488300000004</v>
      </c>
      <c r="H892" s="102">
        <v>2.4408682179040579</v>
      </c>
      <c r="I892" s="89">
        <v>0.87572667000000004</v>
      </c>
      <c r="J892" s="90">
        <v>2.1532899355000001</v>
      </c>
      <c r="K892" s="102">
        <v>4.2327284036620112</v>
      </c>
      <c r="L892" s="89">
        <v>1.224431E-2</v>
      </c>
      <c r="M892" s="90">
        <v>1.9900198000000001E-2</v>
      </c>
      <c r="N892" s="102">
        <v>2.6161065326437808E-2</v>
      </c>
      <c r="O892" s="89">
        <v>1.3133880108071597E-2</v>
      </c>
      <c r="P892" s="90">
        <v>2.2705886102668018E-2</v>
      </c>
      <c r="Q892" s="102">
        <v>0.13126698674436885</v>
      </c>
      <c r="R892" s="89">
        <v>2.0146414978047957E-2</v>
      </c>
      <c r="S892" s="90">
        <v>4.5279583839918952E-2</v>
      </c>
      <c r="T892" s="102">
        <v>0.14586584925402205</v>
      </c>
      <c r="U892" s="89">
        <v>3.7935255E-3</v>
      </c>
      <c r="V892" s="90">
        <v>4.81548425E-3</v>
      </c>
      <c r="W892" s="102">
        <v>2.0278533521781304E-2</v>
      </c>
      <c r="X892" s="89">
        <v>2.4979599999999999E-4</v>
      </c>
      <c r="Y892" s="90">
        <v>3.2392257999999999E-4</v>
      </c>
      <c r="Z892" s="102">
        <v>1.524204158057472E-3</v>
      </c>
      <c r="AA892" s="89">
        <v>2.7910201700000001E-2</v>
      </c>
      <c r="AB892" s="90">
        <v>3.4088201914999998E-2</v>
      </c>
      <c r="AC892" s="102">
        <v>0.10751495822073276</v>
      </c>
      <c r="AD892" s="89">
        <v>3.0481616E-3</v>
      </c>
      <c r="AE892" s="90">
        <v>3.6084982750000001E-3</v>
      </c>
      <c r="AF892" s="102">
        <v>1.4729361350287127E-2</v>
      </c>
      <c r="AG892" s="89">
        <v>6.6267458999999997E-3</v>
      </c>
      <c r="AH892" s="90">
        <v>8.9632875399999999E-3</v>
      </c>
      <c r="AI892" s="102">
        <v>3.0631162282869665E-2</v>
      </c>
      <c r="AJ892" s="92">
        <v>0</v>
      </c>
      <c r="AK892" s="93">
        <v>0</v>
      </c>
      <c r="AL892" s="93">
        <v>0</v>
      </c>
    </row>
    <row r="893" spans="1:38" x14ac:dyDescent="0.25">
      <c r="A893" s="71">
        <v>1997</v>
      </c>
      <c r="B893" s="718">
        <v>8</v>
      </c>
      <c r="C893" s="89">
        <v>11.47566207</v>
      </c>
      <c r="D893" s="90">
        <v>12.2306538305</v>
      </c>
      <c r="E893" s="102">
        <v>45.283749648731309</v>
      </c>
      <c r="F893" s="89">
        <v>0.71246648999999995</v>
      </c>
      <c r="G893" s="90">
        <v>0.83778248550000001</v>
      </c>
      <c r="H893" s="102">
        <v>2.2793183871945337</v>
      </c>
      <c r="I893" s="89">
        <v>0.92089332000000002</v>
      </c>
      <c r="J893" s="90">
        <v>2.2446907075000002</v>
      </c>
      <c r="K893" s="102">
        <v>4.0974600869768851</v>
      </c>
      <c r="L893" s="89">
        <v>1.195536E-2</v>
      </c>
      <c r="M893" s="90">
        <v>1.9268394000000001E-2</v>
      </c>
      <c r="N893" s="102">
        <v>2.8321809642445288E-2</v>
      </c>
      <c r="O893" s="89">
        <v>1.3133880108071597E-2</v>
      </c>
      <c r="P893" s="90">
        <v>2.2705886102668018E-2</v>
      </c>
      <c r="Q893" s="102">
        <v>0.10230466980742212</v>
      </c>
      <c r="R893" s="89">
        <v>2.0146414978047957E-2</v>
      </c>
      <c r="S893" s="90">
        <v>4.5279583839918952E-2</v>
      </c>
      <c r="T893" s="102">
        <v>0.14958955285560788</v>
      </c>
      <c r="U893" s="89">
        <v>3.8576397000000002E-3</v>
      </c>
      <c r="V893" s="90">
        <v>5.0045206649999997E-3</v>
      </c>
      <c r="W893" s="102">
        <v>1.9044628950050969E-2</v>
      </c>
      <c r="X893" s="89">
        <v>2.52809E-4</v>
      </c>
      <c r="Y893" s="90">
        <v>3.37807725E-4</v>
      </c>
      <c r="Z893" s="102">
        <v>1.4233027082127998E-3</v>
      </c>
      <c r="AA893" s="89">
        <v>2.88827714E-2</v>
      </c>
      <c r="AB893" s="90">
        <v>3.5831939629999997E-2</v>
      </c>
      <c r="AC893" s="102">
        <v>0.10041172961952778</v>
      </c>
      <c r="AD893" s="89">
        <v>3.1343211999999999E-3</v>
      </c>
      <c r="AE893" s="90">
        <v>3.80485581E-3</v>
      </c>
      <c r="AF893" s="102">
        <v>1.4444130782158306E-2</v>
      </c>
      <c r="AG893" s="89">
        <v>6.7010252000000003E-3</v>
      </c>
      <c r="AH893" s="90">
        <v>9.2499012650000007E-3</v>
      </c>
      <c r="AI893" s="102">
        <v>2.9561916411824672E-2</v>
      </c>
      <c r="AJ893" s="92">
        <v>0</v>
      </c>
      <c r="AK893" s="93">
        <v>0</v>
      </c>
      <c r="AL893" s="93">
        <v>0</v>
      </c>
    </row>
    <row r="894" spans="1:38" x14ac:dyDescent="0.25">
      <c r="A894" s="71">
        <v>1997</v>
      </c>
      <c r="B894" s="718">
        <v>9</v>
      </c>
      <c r="C894" s="89">
        <v>11.246889899999999</v>
      </c>
      <c r="D894" s="90">
        <v>12.060160849000001</v>
      </c>
      <c r="E894" s="102">
        <v>45.381170190136167</v>
      </c>
      <c r="F894" s="89">
        <v>0.76195166999999997</v>
      </c>
      <c r="G894" s="90">
        <v>0.88996587149999995</v>
      </c>
      <c r="H894" s="102">
        <v>2.2662192690031953</v>
      </c>
      <c r="I894" s="89">
        <v>0.94586663000000004</v>
      </c>
      <c r="J894" s="90">
        <v>2.2990655135</v>
      </c>
      <c r="K894" s="102">
        <v>4.0982128439689269</v>
      </c>
      <c r="L894" s="89">
        <v>1.142427E-2</v>
      </c>
      <c r="M894" s="90">
        <v>1.818262E-2</v>
      </c>
      <c r="N894" s="102">
        <v>2.8472544893045803E-2</v>
      </c>
      <c r="O894" s="89">
        <v>1.3133880108071597E-2</v>
      </c>
      <c r="P894" s="90">
        <v>2.2705886102668018E-2</v>
      </c>
      <c r="Q894" s="102">
        <v>0.10233642809326823</v>
      </c>
      <c r="R894" s="89">
        <v>2.0146414978047957E-2</v>
      </c>
      <c r="S894" s="90">
        <v>4.5279583839918952E-2</v>
      </c>
      <c r="T894" s="102">
        <v>0.15403904485634348</v>
      </c>
      <c r="U894" s="89">
        <v>3.7013213000000001E-3</v>
      </c>
      <c r="V894" s="90">
        <v>4.8952303650000003E-3</v>
      </c>
      <c r="W894" s="102">
        <v>2.0066111826989332E-2</v>
      </c>
      <c r="X894" s="89">
        <v>2.4362019999999999E-4</v>
      </c>
      <c r="Y894" s="90">
        <v>3.3041705999999998E-4</v>
      </c>
      <c r="Z894" s="102">
        <v>1.4151394297141095E-3</v>
      </c>
      <c r="AA894" s="89">
        <v>2.8548192100000001E-2</v>
      </c>
      <c r="AB894" s="90">
        <v>3.5780277110000001E-2</v>
      </c>
      <c r="AC894" s="102">
        <v>9.8153011919678887E-2</v>
      </c>
      <c r="AD894" s="89">
        <v>3.0380146000000001E-3</v>
      </c>
      <c r="AE894" s="90">
        <v>3.7668737749999999E-3</v>
      </c>
      <c r="AF894" s="102">
        <v>1.4204565143828177E-2</v>
      </c>
      <c r="AG894" s="89">
        <v>6.3920495000000001E-3</v>
      </c>
      <c r="AH894" s="90">
        <v>8.9940835700000003E-3</v>
      </c>
      <c r="AI894" s="102">
        <v>2.9639024810391029E-2</v>
      </c>
      <c r="AJ894" s="92">
        <v>0</v>
      </c>
      <c r="AK894" s="93">
        <v>0</v>
      </c>
      <c r="AL894" s="93">
        <v>0</v>
      </c>
    </row>
    <row r="895" spans="1:38" x14ac:dyDescent="0.25">
      <c r="A895" s="71">
        <v>1997</v>
      </c>
      <c r="B895" s="718">
        <v>10</v>
      </c>
      <c r="C895" s="89">
        <v>11.7660388</v>
      </c>
      <c r="D895" s="90">
        <v>12.55683797</v>
      </c>
      <c r="E895" s="102">
        <v>45.715786537907569</v>
      </c>
      <c r="F895" s="89">
        <v>0.85979925999999995</v>
      </c>
      <c r="G895" s="90">
        <v>1.0010175429999999</v>
      </c>
      <c r="H895" s="102">
        <v>2.2706356359704509</v>
      </c>
      <c r="I895" s="89">
        <v>1.00236032</v>
      </c>
      <c r="J895" s="90">
        <v>2.3920530924999999</v>
      </c>
      <c r="K895" s="102">
        <v>3.9900535039229785</v>
      </c>
      <c r="L895" s="89">
        <v>1.142427E-2</v>
      </c>
      <c r="M895" s="90">
        <v>1.818262E-2</v>
      </c>
      <c r="N895" s="102">
        <v>3.3347729724214979E-2</v>
      </c>
      <c r="O895" s="89">
        <v>1.3133880108071597E-2</v>
      </c>
      <c r="P895" s="90">
        <v>2.2705886102668018E-2</v>
      </c>
      <c r="Q895" s="102">
        <v>9.2759356582236482E-2</v>
      </c>
      <c r="R895" s="89">
        <v>2.0146414978047957E-2</v>
      </c>
      <c r="S895" s="90">
        <v>4.5279583839918952E-2</v>
      </c>
      <c r="T895" s="102">
        <v>0.15825593634766319</v>
      </c>
      <c r="U895" s="89">
        <v>5.6673573999999997E-3</v>
      </c>
      <c r="V895" s="90">
        <v>7.5656936249999997E-3</v>
      </c>
      <c r="W895" s="102">
        <v>1.9279670475194507E-2</v>
      </c>
      <c r="X895" s="89">
        <v>2.6006199999999998E-4</v>
      </c>
      <c r="Y895" s="90">
        <v>3.5452286E-4</v>
      </c>
      <c r="Z895" s="102">
        <v>1.4178847243402203E-3</v>
      </c>
      <c r="AA895" s="89">
        <v>3.0546871199999999E-2</v>
      </c>
      <c r="AB895" s="90">
        <v>3.8680379845000001E-2</v>
      </c>
      <c r="AC895" s="102">
        <v>9.8468399776648882E-2</v>
      </c>
      <c r="AD895" s="89">
        <v>3.2215159999999998E-3</v>
      </c>
      <c r="AE895" s="90">
        <v>4.0967006100000002E-3</v>
      </c>
      <c r="AF895" s="102">
        <v>1.3915303885845186E-2</v>
      </c>
      <c r="AG895" s="89">
        <v>6.3000449000000002E-3</v>
      </c>
      <c r="AH895" s="90">
        <v>8.6754336350000003E-3</v>
      </c>
      <c r="AI895" s="102">
        <v>2.9736798938945683E-2</v>
      </c>
      <c r="AJ895" s="92">
        <v>0</v>
      </c>
      <c r="AK895" s="93">
        <v>0</v>
      </c>
      <c r="AL895" s="93">
        <v>0</v>
      </c>
    </row>
    <row r="896" spans="1:38" x14ac:dyDescent="0.25">
      <c r="A896" s="71">
        <v>1997</v>
      </c>
      <c r="B896" s="718">
        <v>11</v>
      </c>
      <c r="C896" s="89">
        <v>12.25024178</v>
      </c>
      <c r="D896" s="90">
        <v>13.071943883499999</v>
      </c>
      <c r="E896" s="102">
        <v>45.169952893090752</v>
      </c>
      <c r="F896" s="89">
        <v>0.97265877999999995</v>
      </c>
      <c r="G896" s="90">
        <v>1.1277844225</v>
      </c>
      <c r="H896" s="102">
        <v>2.3439752919183139</v>
      </c>
      <c r="I896" s="89">
        <v>1.0552580899999999</v>
      </c>
      <c r="J896" s="90">
        <v>2.4654017845</v>
      </c>
      <c r="K896" s="102">
        <v>4.1153152191252493</v>
      </c>
      <c r="L896" s="89">
        <v>1.139006E-2</v>
      </c>
      <c r="M896" s="90">
        <v>1.8124923000000001E-2</v>
      </c>
      <c r="N896" s="102">
        <v>3.3726281981950254E-2</v>
      </c>
      <c r="O896" s="89">
        <v>1.3133880108071597E-2</v>
      </c>
      <c r="P896" s="90">
        <v>2.2705886102668018E-2</v>
      </c>
      <c r="Q896" s="102">
        <v>9.5456806557781729E-2</v>
      </c>
      <c r="R896" s="89">
        <v>2.0146414978047957E-2</v>
      </c>
      <c r="S896" s="90">
        <v>4.5279583839918952E-2</v>
      </c>
      <c r="T896" s="102">
        <v>0.16476118046945981</v>
      </c>
      <c r="U896" s="89">
        <v>5.9203959999999996E-3</v>
      </c>
      <c r="V896" s="90">
        <v>8.031653255E-3</v>
      </c>
      <c r="W896" s="102">
        <v>2.5078256685001639E-2</v>
      </c>
      <c r="X896" s="89">
        <v>2.7471510000000001E-4</v>
      </c>
      <c r="Y896" s="90">
        <v>3.7709758500000001E-4</v>
      </c>
      <c r="Z896" s="102">
        <v>1.4636989587263787E-3</v>
      </c>
      <c r="AA896" s="89">
        <v>3.2695287199999999E-2</v>
      </c>
      <c r="AB896" s="90">
        <v>4.1767125830000001E-2</v>
      </c>
      <c r="AC896" s="102">
        <v>9.4692000496848963E-2</v>
      </c>
      <c r="AD896" s="89">
        <v>3.3967987000000002E-3</v>
      </c>
      <c r="AE896" s="90">
        <v>4.4068832249999999E-3</v>
      </c>
      <c r="AF896" s="102">
        <v>1.4021720386511019E-2</v>
      </c>
      <c r="AG896" s="89">
        <v>6.5444481999999997E-3</v>
      </c>
      <c r="AH896" s="90">
        <v>9.1422678100000002E-3</v>
      </c>
      <c r="AI896" s="102">
        <v>3.1306514112151941E-2</v>
      </c>
      <c r="AJ896" s="92">
        <v>0</v>
      </c>
      <c r="AK896" s="93">
        <v>0</v>
      </c>
      <c r="AL896" s="93">
        <v>0</v>
      </c>
    </row>
    <row r="897" spans="1:38" x14ac:dyDescent="0.25">
      <c r="A897" s="71">
        <v>1997</v>
      </c>
      <c r="B897" s="718">
        <v>12</v>
      </c>
      <c r="C897" s="89">
        <v>12.76502078</v>
      </c>
      <c r="D897" s="90">
        <v>13.615658703999999</v>
      </c>
      <c r="E897" s="102">
        <v>44.706206029868092</v>
      </c>
      <c r="F897" s="89">
        <v>1.10422686</v>
      </c>
      <c r="G897" s="90">
        <v>1.2731200410000001</v>
      </c>
      <c r="H897" s="102">
        <v>2.3647111880940996</v>
      </c>
      <c r="I897" s="89">
        <v>1.1086967400000001</v>
      </c>
      <c r="J897" s="90">
        <v>2.5352066949999998</v>
      </c>
      <c r="K897" s="102">
        <v>4.1563630567348611</v>
      </c>
      <c r="L897" s="89">
        <v>1.139006E-2</v>
      </c>
      <c r="M897" s="90">
        <v>1.8124923000000001E-2</v>
      </c>
      <c r="N897" s="102">
        <v>3.38836830622627E-2</v>
      </c>
      <c r="O897" s="89">
        <v>1.3133880108071597E-2</v>
      </c>
      <c r="P897" s="90">
        <v>2.2705886102668018E-2</v>
      </c>
      <c r="Q897" s="102">
        <v>9.6246638996680345E-2</v>
      </c>
      <c r="R897" s="89">
        <v>2.0146414978047957E-2</v>
      </c>
      <c r="S897" s="90">
        <v>4.5279583839918952E-2</v>
      </c>
      <c r="T897" s="102">
        <v>0.16753965598492968</v>
      </c>
      <c r="U897" s="89">
        <v>6.2554257E-3</v>
      </c>
      <c r="V897" s="90">
        <v>8.5520053000000002E-3</v>
      </c>
      <c r="W897" s="102">
        <v>2.7434231670370207E-2</v>
      </c>
      <c r="X897" s="89">
        <v>2.9115670000000001E-4</v>
      </c>
      <c r="Y897" s="90">
        <v>4.0246012E-4</v>
      </c>
      <c r="Z897" s="102">
        <v>1.4766467634991184E-3</v>
      </c>
      <c r="AA897" s="89">
        <v>3.5362206700000003E-2</v>
      </c>
      <c r="AB897" s="90">
        <v>4.5264580754999999E-2</v>
      </c>
      <c r="AC897" s="102">
        <v>9.0795602247210672E-2</v>
      </c>
      <c r="AD897" s="89">
        <v>3.6189290999999999E-3</v>
      </c>
      <c r="AE897" s="90">
        <v>4.7519963100000001E-3</v>
      </c>
      <c r="AF897" s="102">
        <v>1.3982480281905523E-2</v>
      </c>
      <c r="AG897" s="89">
        <v>6.8773953999999998E-3</v>
      </c>
      <c r="AH897" s="90">
        <v>9.6651878400000005E-3</v>
      </c>
      <c r="AI897" s="102">
        <v>3.2062873147932471E-2</v>
      </c>
      <c r="AJ897" s="92">
        <v>0</v>
      </c>
      <c r="AK897" s="93">
        <v>0</v>
      </c>
      <c r="AL897" s="93">
        <v>0</v>
      </c>
    </row>
    <row r="898" spans="1:38" x14ac:dyDescent="0.25">
      <c r="A898" s="71">
        <v>1997</v>
      </c>
      <c r="B898" s="718">
        <v>13</v>
      </c>
      <c r="C898" s="89">
        <v>13.209844690000001</v>
      </c>
      <c r="D898" s="90">
        <v>14.133010215000001</v>
      </c>
      <c r="E898" s="102">
        <v>44.601093937118996</v>
      </c>
      <c r="F898" s="89">
        <v>1.24782262</v>
      </c>
      <c r="G898" s="90">
        <v>1.4335203265000001</v>
      </c>
      <c r="H898" s="102">
        <v>2.3967624100234541</v>
      </c>
      <c r="I898" s="89">
        <v>1.1589178200000001</v>
      </c>
      <c r="J898" s="90">
        <v>2.5980337864999998</v>
      </c>
      <c r="K898" s="102">
        <v>4.2109674206510981</v>
      </c>
      <c r="L898" s="89">
        <v>1.139006E-2</v>
      </c>
      <c r="M898" s="90">
        <v>1.8124923000000001E-2</v>
      </c>
      <c r="N898" s="102">
        <v>3.3918679009711898E-2</v>
      </c>
      <c r="O898" s="89">
        <v>1.3133880108071597E-2</v>
      </c>
      <c r="P898" s="90">
        <v>2.2705886102668018E-2</v>
      </c>
      <c r="Q898" s="102">
        <v>9.7117587971080832E-2</v>
      </c>
      <c r="R898" s="89">
        <v>2.0146414978047957E-2</v>
      </c>
      <c r="S898" s="90">
        <v>4.5279583839918952E-2</v>
      </c>
      <c r="T898" s="102">
        <v>0.16781791786125966</v>
      </c>
      <c r="U898" s="89">
        <v>6.6031251999999997E-3</v>
      </c>
      <c r="V898" s="90">
        <v>9.0888058800000001E-3</v>
      </c>
      <c r="W898" s="102">
        <v>2.9621640329547137E-2</v>
      </c>
      <c r="X898" s="89">
        <v>3.068395E-4</v>
      </c>
      <c r="Y898" s="90">
        <v>4.2736415000000001E-4</v>
      </c>
      <c r="Z898" s="102">
        <v>1.4966606546699406E-3</v>
      </c>
      <c r="AA898" s="89">
        <v>3.8203657600000003E-2</v>
      </c>
      <c r="AB898" s="90">
        <v>4.8986509439999999E-2</v>
      </c>
      <c r="AC898" s="102">
        <v>9.370438084130131E-2</v>
      </c>
      <c r="AD898" s="89">
        <v>3.8522095999999999E-3</v>
      </c>
      <c r="AE898" s="90">
        <v>5.1111298049999997E-3</v>
      </c>
      <c r="AF898" s="102">
        <v>1.3965610191280009E-2</v>
      </c>
      <c r="AG898" s="89">
        <v>7.2208070999999997E-3</v>
      </c>
      <c r="AH898" s="90">
        <v>1.020148463E-2</v>
      </c>
      <c r="AI898" s="102">
        <v>3.2070413631531888E-2</v>
      </c>
      <c r="AJ898" s="92">
        <v>0</v>
      </c>
      <c r="AK898" s="93">
        <v>0</v>
      </c>
      <c r="AL898" s="93">
        <v>0</v>
      </c>
    </row>
    <row r="899" spans="1:38" x14ac:dyDescent="0.25">
      <c r="A899" s="71">
        <v>1997</v>
      </c>
      <c r="B899" s="718">
        <v>14</v>
      </c>
      <c r="C899" s="89">
        <v>13.67292211</v>
      </c>
      <c r="D899" s="90">
        <v>14.6722586775</v>
      </c>
      <c r="E899" s="102">
        <v>45.38193436182727</v>
      </c>
      <c r="F899" s="89">
        <v>1.40050227</v>
      </c>
      <c r="G899" s="90">
        <v>1.6082978335</v>
      </c>
      <c r="H899" s="102">
        <v>2.433255212648985</v>
      </c>
      <c r="I899" s="89">
        <v>1.2068164299999999</v>
      </c>
      <c r="J899" s="90">
        <v>2.6584164179999998</v>
      </c>
      <c r="K899" s="102">
        <v>4.2362045091022393</v>
      </c>
      <c r="L899" s="89">
        <v>1.139006E-2</v>
      </c>
      <c r="M899" s="90">
        <v>1.8124923000000001E-2</v>
      </c>
      <c r="N899" s="102">
        <v>3.4225196201443771E-2</v>
      </c>
      <c r="O899" s="89">
        <v>1.3133880108071597E-2</v>
      </c>
      <c r="P899" s="90">
        <v>2.2705886102668018E-2</v>
      </c>
      <c r="Q899" s="102">
        <v>9.9615660411864176E-2</v>
      </c>
      <c r="R899" s="89">
        <v>2.0146414978047957E-2</v>
      </c>
      <c r="S899" s="90">
        <v>4.5279583839918952E-2</v>
      </c>
      <c r="T899" s="102">
        <v>0.17395222086504572</v>
      </c>
      <c r="U899" s="89">
        <v>6.9626729000000004E-3</v>
      </c>
      <c r="V899" s="90">
        <v>9.6542063800000005E-3</v>
      </c>
      <c r="W899" s="102">
        <v>2.9981294023882787E-2</v>
      </c>
      <c r="X899" s="89">
        <v>3.238599E-4</v>
      </c>
      <c r="Y899" s="90">
        <v>4.5460417999999999E-4</v>
      </c>
      <c r="Z899" s="102">
        <v>1.5194488579021164E-3</v>
      </c>
      <c r="AA899" s="89">
        <v>4.1188922699999998E-2</v>
      </c>
      <c r="AB899" s="90">
        <v>5.2974270779999999E-2</v>
      </c>
      <c r="AC899" s="102">
        <v>8.6365158846093942E-2</v>
      </c>
      <c r="AD899" s="89">
        <v>4.0941225000000001E-3</v>
      </c>
      <c r="AE899" s="90">
        <v>5.4917832149999997E-3</v>
      </c>
      <c r="AF899" s="102">
        <v>1.4137012460686412E-2</v>
      </c>
      <c r="AG899" s="89">
        <v>7.5740623999999996E-3</v>
      </c>
      <c r="AH899" s="90">
        <v>1.076412331E-2</v>
      </c>
      <c r="AI899" s="102">
        <v>3.2606819488251636E-2</v>
      </c>
      <c r="AJ899" s="92">
        <v>0</v>
      </c>
      <c r="AK899" s="93">
        <v>0</v>
      </c>
      <c r="AL899" s="93">
        <v>0</v>
      </c>
    </row>
    <row r="900" spans="1:38" x14ac:dyDescent="0.25">
      <c r="A900" s="71">
        <v>1997</v>
      </c>
      <c r="B900" s="718">
        <v>15</v>
      </c>
      <c r="C900" s="89">
        <v>14.11576464</v>
      </c>
      <c r="D900" s="90">
        <v>15.2195378105</v>
      </c>
      <c r="E900" s="102">
        <v>45.733145024511444</v>
      </c>
      <c r="F900" s="89">
        <v>1.5597091300000001</v>
      </c>
      <c r="G900" s="90">
        <v>1.7963666635</v>
      </c>
      <c r="H900" s="102">
        <v>2.4918267248673698</v>
      </c>
      <c r="I900" s="89">
        <v>1.2496443699999999</v>
      </c>
      <c r="J900" s="90">
        <v>2.7163249399999998</v>
      </c>
      <c r="K900" s="102">
        <v>4.3090639007722782</v>
      </c>
      <c r="L900" s="89">
        <v>1.139006E-2</v>
      </c>
      <c r="M900" s="90">
        <v>1.8124923000000001E-2</v>
      </c>
      <c r="N900" s="102">
        <v>4.3658132002300613E-2</v>
      </c>
      <c r="O900" s="89">
        <v>1.3133880108071597E-2</v>
      </c>
      <c r="P900" s="90">
        <v>2.2705886102668018E-2</v>
      </c>
      <c r="Q900" s="102">
        <v>9.4974541938083412E-2</v>
      </c>
      <c r="R900" s="89">
        <v>2.0146414978047957E-2</v>
      </c>
      <c r="S900" s="90">
        <v>4.5279583839918952E-2</v>
      </c>
      <c r="T900" s="102">
        <v>0.1785968974548385</v>
      </c>
      <c r="U900" s="89">
        <v>7.3316439000000004E-3</v>
      </c>
      <c r="V900" s="90">
        <v>1.0247831755000001E-2</v>
      </c>
      <c r="W900" s="102">
        <v>3.2232070539251909E-2</v>
      </c>
      <c r="X900" s="89">
        <v>3.4054259999999998E-4</v>
      </c>
      <c r="Y900" s="90">
        <v>4.8257302E-4</v>
      </c>
      <c r="Z900" s="102">
        <v>1.5560237136525415E-3</v>
      </c>
      <c r="AA900" s="89">
        <v>4.4278516300000001E-2</v>
      </c>
      <c r="AB900" s="90">
        <v>5.721283831E-2</v>
      </c>
      <c r="AC900" s="102">
        <v>8.6927945201799736E-2</v>
      </c>
      <c r="AD900" s="89">
        <v>4.3448254000000002E-3</v>
      </c>
      <c r="AE900" s="90">
        <v>5.8937995549999999E-3</v>
      </c>
      <c r="AF900" s="102">
        <v>1.4281320421731247E-2</v>
      </c>
      <c r="AG900" s="89">
        <v>7.9350874000000005E-3</v>
      </c>
      <c r="AH900" s="90">
        <v>1.1352788195E-2</v>
      </c>
      <c r="AI900" s="102">
        <v>3.3414292391377352E-2</v>
      </c>
      <c r="AJ900" s="92">
        <v>0</v>
      </c>
      <c r="AK900" s="93">
        <v>0</v>
      </c>
      <c r="AL900" s="93">
        <v>0</v>
      </c>
    </row>
    <row r="901" spans="1:38" x14ac:dyDescent="0.25">
      <c r="A901" s="71">
        <v>1997</v>
      </c>
      <c r="B901" s="718">
        <v>16</v>
      </c>
      <c r="C901" s="89">
        <v>14.54146165</v>
      </c>
      <c r="D901" s="90">
        <v>15.781774043</v>
      </c>
      <c r="E901" s="102">
        <v>46.697396918020047</v>
      </c>
      <c r="F901" s="89">
        <v>1.72351397</v>
      </c>
      <c r="G901" s="90">
        <v>1.9971369480000001</v>
      </c>
      <c r="H901" s="102">
        <v>2.5536845993017114</v>
      </c>
      <c r="I901" s="89">
        <v>1.29063785</v>
      </c>
      <c r="J901" s="90">
        <v>2.7735398189999998</v>
      </c>
      <c r="K901" s="102">
        <v>4.376332897349978</v>
      </c>
      <c r="L901" s="89">
        <v>1.139006E-2</v>
      </c>
      <c r="M901" s="90">
        <v>1.8124923000000001E-2</v>
      </c>
      <c r="N901" s="102">
        <v>4.4179583475736972E-2</v>
      </c>
      <c r="O901" s="89">
        <v>1.3133880108071597E-2</v>
      </c>
      <c r="P901" s="90">
        <v>2.2705886102668018E-2</v>
      </c>
      <c r="Q901" s="102">
        <v>9.8283050516048895E-2</v>
      </c>
      <c r="R901" s="89">
        <v>2.0146414978047957E-2</v>
      </c>
      <c r="S901" s="90">
        <v>4.5279583839918952E-2</v>
      </c>
      <c r="T901" s="102">
        <v>0.18530033840947549</v>
      </c>
      <c r="U901" s="89">
        <v>7.7099363999999998E-3</v>
      </c>
      <c r="V901" s="90">
        <v>1.0874093175E-2</v>
      </c>
      <c r="W901" s="102">
        <v>3.3172593752715709E-2</v>
      </c>
      <c r="X901" s="89">
        <v>3.5856290000000002E-4</v>
      </c>
      <c r="Y901" s="90">
        <v>5.1187855499999996E-4</v>
      </c>
      <c r="Z901" s="102">
        <v>1.5946333215759048E-3</v>
      </c>
      <c r="AA901" s="89">
        <v>4.74519142E-2</v>
      </c>
      <c r="AB901" s="90">
        <v>6.1716000425E-2</v>
      </c>
      <c r="AC901" s="102">
        <v>8.8618419673756915E-2</v>
      </c>
      <c r="AD901" s="89">
        <v>4.6021363999999999E-3</v>
      </c>
      <c r="AE901" s="90">
        <v>6.3192423849999999E-3</v>
      </c>
      <c r="AF901" s="102">
        <v>1.4550794904432547E-2</v>
      </c>
      <c r="AG901" s="89">
        <v>8.3047551999999997E-3</v>
      </c>
      <c r="AH901" s="90">
        <v>1.1972594755E-2</v>
      </c>
      <c r="AI901" s="102">
        <v>3.4223552749960383E-2</v>
      </c>
      <c r="AJ901" s="92">
        <v>0</v>
      </c>
      <c r="AK901" s="93">
        <v>0</v>
      </c>
      <c r="AL901" s="93">
        <v>0</v>
      </c>
    </row>
    <row r="902" spans="1:38" x14ac:dyDescent="0.25">
      <c r="A902" s="71">
        <v>1997</v>
      </c>
      <c r="B902" s="718">
        <v>17</v>
      </c>
      <c r="C902" s="89">
        <v>14.95333727</v>
      </c>
      <c r="D902" s="90">
        <v>16.366343545500001</v>
      </c>
      <c r="E902" s="102">
        <v>47.845242320408204</v>
      </c>
      <c r="F902" s="89">
        <v>1.89050984</v>
      </c>
      <c r="G902" s="90">
        <v>2.2107967080000002</v>
      </c>
      <c r="H902" s="102">
        <v>2.6242111378833459</v>
      </c>
      <c r="I902" s="89">
        <v>1.33012814</v>
      </c>
      <c r="J902" s="90">
        <v>2.8327418959999999</v>
      </c>
      <c r="K902" s="102">
        <v>4.4506248289507653</v>
      </c>
      <c r="L902" s="89">
        <v>1.139006E-2</v>
      </c>
      <c r="M902" s="90">
        <v>1.8124923000000001E-2</v>
      </c>
      <c r="N902" s="102">
        <v>4.4771445183243039E-2</v>
      </c>
      <c r="O902" s="89">
        <v>1.3133880108071597E-2</v>
      </c>
      <c r="P902" s="90">
        <v>2.2705886102668018E-2</v>
      </c>
      <c r="Q902" s="102">
        <v>0.10196993771098978</v>
      </c>
      <c r="R902" s="89">
        <v>2.0146414978047957E-2</v>
      </c>
      <c r="S902" s="90">
        <v>4.5279583839918952E-2</v>
      </c>
      <c r="T902" s="102">
        <v>0.19290614985164378</v>
      </c>
      <c r="U902" s="89">
        <v>8.0994750000000001E-3</v>
      </c>
      <c r="V902" s="90">
        <v>1.1538012740000001E-2</v>
      </c>
      <c r="W902" s="102">
        <v>3.4026460393726109E-2</v>
      </c>
      <c r="X902" s="89">
        <v>3.7674330000000002E-4</v>
      </c>
      <c r="Y902" s="90">
        <v>5.4291520999999996E-4</v>
      </c>
      <c r="Z902" s="102">
        <v>1.638670433789412E-3</v>
      </c>
      <c r="AA902" s="89">
        <v>5.0700927600000001E-2</v>
      </c>
      <c r="AB902" s="90">
        <v>6.6501789379999995E-2</v>
      </c>
      <c r="AC902" s="102">
        <v>9.0611258437610406E-2</v>
      </c>
      <c r="AD902" s="89">
        <v>4.8692157000000003E-3</v>
      </c>
      <c r="AE902" s="90">
        <v>6.77211945E-3</v>
      </c>
      <c r="AF902" s="102">
        <v>1.4871970816679887E-2</v>
      </c>
      <c r="AG902" s="89">
        <v>8.6839516999999995E-3</v>
      </c>
      <c r="AH902" s="90">
        <v>1.262855262E-2</v>
      </c>
      <c r="AI902" s="102">
        <v>3.511925398930061E-2</v>
      </c>
      <c r="AJ902" s="92">
        <v>0</v>
      </c>
      <c r="AK902" s="93">
        <v>0</v>
      </c>
      <c r="AL902" s="93">
        <v>0</v>
      </c>
    </row>
    <row r="903" spans="1:38" x14ac:dyDescent="0.25">
      <c r="A903" s="71">
        <v>1997</v>
      </c>
      <c r="B903" s="718">
        <v>18</v>
      </c>
      <c r="C903" s="89">
        <v>15.31118605</v>
      </c>
      <c r="D903" s="90">
        <v>16.961248932499998</v>
      </c>
      <c r="E903" s="102">
        <v>48.987305683341255</v>
      </c>
      <c r="F903" s="89">
        <v>2.0593519800000002</v>
      </c>
      <c r="G903" s="90">
        <v>2.4377591595000001</v>
      </c>
      <c r="H903" s="102">
        <v>2.6971541031031339</v>
      </c>
      <c r="I903" s="89">
        <v>1.3660249799999999</v>
      </c>
      <c r="J903" s="90">
        <v>2.8969781939999999</v>
      </c>
      <c r="K903" s="102">
        <v>4.5259548302001704</v>
      </c>
      <c r="L903" s="89">
        <v>1.139006E-2</v>
      </c>
      <c r="M903" s="90">
        <v>1.8124923000000001E-2</v>
      </c>
      <c r="N903" s="102">
        <v>4.538864068893373E-2</v>
      </c>
      <c r="O903" s="89">
        <v>1.3133880108071597E-2</v>
      </c>
      <c r="P903" s="90">
        <v>2.2705886102668018E-2</v>
      </c>
      <c r="Q903" s="102">
        <v>0.10580888290553096</v>
      </c>
      <c r="R903" s="89">
        <v>2.0146414978047957E-2</v>
      </c>
      <c r="S903" s="90">
        <v>4.5279583839918952E-2</v>
      </c>
      <c r="T903" s="102">
        <v>0.20083774396541204</v>
      </c>
      <c r="U903" s="89">
        <v>8.4966834999999994E-3</v>
      </c>
      <c r="V903" s="90">
        <v>1.2240903615E-2</v>
      </c>
      <c r="W903" s="102">
        <v>3.4949173545929933E-2</v>
      </c>
      <c r="X903" s="89">
        <v>3.9563750000000001E-4</v>
      </c>
      <c r="Y903" s="90">
        <v>5.7542366499999998E-4</v>
      </c>
      <c r="Z903" s="102">
        <v>1.6842134127528199E-3</v>
      </c>
      <c r="AA903" s="89">
        <v>5.39959894E-2</v>
      </c>
      <c r="AB903" s="90">
        <v>7.1579115134999996E-2</v>
      </c>
      <c r="AC903" s="102">
        <v>9.2695132844765923E-2</v>
      </c>
      <c r="AD903" s="89">
        <v>5.1417186000000002E-3</v>
      </c>
      <c r="AE903" s="90">
        <v>7.2520922E-3</v>
      </c>
      <c r="AF903" s="102">
        <v>1.5207644489330653E-2</v>
      </c>
      <c r="AG903" s="89">
        <v>9.0668818000000009E-3</v>
      </c>
      <c r="AH903" s="90">
        <v>1.332204838E-2</v>
      </c>
      <c r="AI903" s="102">
        <v>3.6053541783029643E-2</v>
      </c>
      <c r="AJ903" s="92">
        <v>0</v>
      </c>
      <c r="AK903" s="93">
        <v>0</v>
      </c>
      <c r="AL903" s="93">
        <v>0</v>
      </c>
    </row>
    <row r="904" spans="1:38" x14ac:dyDescent="0.25">
      <c r="A904" s="71">
        <v>1997</v>
      </c>
      <c r="B904" s="718">
        <v>19</v>
      </c>
      <c r="C904" s="89">
        <v>15.70195818</v>
      </c>
      <c r="D904" s="90">
        <v>17.612930940999998</v>
      </c>
      <c r="E904" s="102">
        <v>50.164926817176188</v>
      </c>
      <c r="F904" s="89">
        <v>2.2304659600000001</v>
      </c>
      <c r="G904" s="90">
        <v>2.6799422989999999</v>
      </c>
      <c r="H904" s="102">
        <v>2.7707729529074192</v>
      </c>
      <c r="I904" s="89">
        <v>1.4033149</v>
      </c>
      <c r="J904" s="90">
        <v>2.980799566</v>
      </c>
      <c r="K904" s="102">
        <v>4.6043400137577999</v>
      </c>
      <c r="L904" s="89">
        <v>1.139006E-2</v>
      </c>
      <c r="M904" s="90">
        <v>1.8124923000000001E-2</v>
      </c>
      <c r="N904" s="102">
        <v>4.6006794017595276E-2</v>
      </c>
      <c r="O904" s="89">
        <v>1.3133880108071597E-2</v>
      </c>
      <c r="P904" s="90">
        <v>2.2705886102668018E-2</v>
      </c>
      <c r="Q904" s="102">
        <v>0.10968841506417208</v>
      </c>
      <c r="R904" s="89">
        <v>2.0146414978047957E-2</v>
      </c>
      <c r="S904" s="90">
        <v>4.5279583839918952E-2</v>
      </c>
      <c r="T904" s="102">
        <v>0.20878299238363193</v>
      </c>
      <c r="U904" s="89">
        <v>8.9110169000000006E-3</v>
      </c>
      <c r="V904" s="90">
        <v>1.2996295850000001E-2</v>
      </c>
      <c r="W904" s="102">
        <v>3.5950136276593769E-2</v>
      </c>
      <c r="X904" s="89">
        <v>4.1455689999999999E-4</v>
      </c>
      <c r="Y904" s="90">
        <v>6.1037834499999999E-4</v>
      </c>
      <c r="Z904" s="102">
        <v>1.7301688243277578E-3</v>
      </c>
      <c r="AA904" s="89">
        <v>5.7378515900000003E-2</v>
      </c>
      <c r="AB904" s="90">
        <v>7.7025235760000005E-2</v>
      </c>
      <c r="AC904" s="102">
        <v>9.4810422835470351E-2</v>
      </c>
      <c r="AD904" s="89">
        <v>5.4274572000000002E-3</v>
      </c>
      <c r="AE904" s="90">
        <v>7.7691759149999999E-3</v>
      </c>
      <c r="AF904" s="102">
        <v>1.5547878881775869E-2</v>
      </c>
      <c r="AG904" s="89">
        <v>9.4671439000000007E-3</v>
      </c>
      <c r="AH904" s="90">
        <v>1.4068436045E-2</v>
      </c>
      <c r="AI904" s="102">
        <v>3.7008588957815614E-2</v>
      </c>
      <c r="AJ904" s="92">
        <v>0</v>
      </c>
      <c r="AK904" s="93">
        <v>0</v>
      </c>
      <c r="AL904" s="93">
        <v>0</v>
      </c>
    </row>
    <row r="905" spans="1:38" x14ac:dyDescent="0.25">
      <c r="A905" s="71">
        <v>1997</v>
      </c>
      <c r="B905" s="718">
        <v>20</v>
      </c>
      <c r="C905" s="89">
        <v>14.171513857800001</v>
      </c>
      <c r="D905" s="90">
        <v>16.132123826608002</v>
      </c>
      <c r="E905" s="102">
        <v>51.32664914706379</v>
      </c>
      <c r="F905" s="89">
        <v>2.1493139799600001</v>
      </c>
      <c r="G905" s="90">
        <v>2.6281476240419996</v>
      </c>
      <c r="H905" s="102">
        <v>2.844206861663416</v>
      </c>
      <c r="I905" s="89">
        <v>1.1088419265</v>
      </c>
      <c r="J905" s="90">
        <v>2.3482931633700002</v>
      </c>
      <c r="K905" s="102">
        <v>4.6812265000985382</v>
      </c>
      <c r="L905" s="89">
        <v>1.139006E-2</v>
      </c>
      <c r="M905" s="90">
        <v>1.8124923000000001E-2</v>
      </c>
      <c r="N905" s="102">
        <v>5.9655942912715601E-2</v>
      </c>
      <c r="O905" s="89">
        <v>9.745339040189125E-3</v>
      </c>
      <c r="P905" s="90">
        <v>1.684776748817967E-2</v>
      </c>
      <c r="Q905" s="102">
        <v>0.11258245743077892</v>
      </c>
      <c r="R905" s="89">
        <v>1.8010894990374872E-2</v>
      </c>
      <c r="S905" s="90">
        <v>4.0479947952887542E-2</v>
      </c>
      <c r="T905" s="102">
        <v>0.21659280191055227</v>
      </c>
      <c r="U905" s="89">
        <v>8.3479955244000013E-3</v>
      </c>
      <c r="V905" s="90">
        <v>1.2345639404699999E-2</v>
      </c>
      <c r="W905" s="102">
        <v>3.6921667046852909E-2</v>
      </c>
      <c r="X905" s="89">
        <v>3.8806689420000002E-4</v>
      </c>
      <c r="Y905" s="90">
        <v>5.7922282349999997E-4</v>
      </c>
      <c r="Z905" s="102">
        <v>1.7760172464894844E-3</v>
      </c>
      <c r="AA905" s="89">
        <v>5.4384449355600002E-2</v>
      </c>
      <c r="AB905" s="90">
        <v>7.4095048491360005E-2</v>
      </c>
      <c r="AC905" s="102">
        <v>9.6904562545292602E-2</v>
      </c>
      <c r="AD905" s="89">
        <v>5.1157152803999999E-3</v>
      </c>
      <c r="AE905" s="90">
        <v>7.4427739335899993E-3</v>
      </c>
      <c r="AF905" s="102">
        <v>1.5884753709143554E-2</v>
      </c>
      <c r="AG905" s="89">
        <v>8.8306427016E-3</v>
      </c>
      <c r="AH905" s="90">
        <v>1.3294496263859999E-2</v>
      </c>
      <c r="AI905" s="102">
        <v>3.7956326066344824E-2</v>
      </c>
      <c r="AJ905" s="92">
        <v>0</v>
      </c>
      <c r="AK905" s="93">
        <v>0</v>
      </c>
      <c r="AL905" s="93">
        <v>0</v>
      </c>
    </row>
    <row r="906" spans="1:38" x14ac:dyDescent="0.25">
      <c r="A906" s="71">
        <v>1997</v>
      </c>
      <c r="B906" s="718">
        <v>21</v>
      </c>
      <c r="C906" s="89">
        <v>14.505831764490001</v>
      </c>
      <c r="D906" s="90">
        <v>16.7956705157365</v>
      </c>
      <c r="E906" s="102">
        <v>51.421787984794818</v>
      </c>
      <c r="F906" s="89">
        <v>2.3076166519200001</v>
      </c>
      <c r="G906" s="90">
        <v>2.8791408730920001</v>
      </c>
      <c r="H906" s="102">
        <v>2.862612985656245</v>
      </c>
      <c r="I906" s="89">
        <v>1.1370380020999999</v>
      </c>
      <c r="J906" s="90">
        <v>2.4055432366350002</v>
      </c>
      <c r="K906" s="102">
        <v>4.6911833231526812</v>
      </c>
      <c r="L906" s="89">
        <v>1.139006E-2</v>
      </c>
      <c r="M906" s="90">
        <v>1.8124923000000001E-2</v>
      </c>
      <c r="N906" s="102">
        <v>6.0208523408125901E-2</v>
      </c>
      <c r="O906" s="89">
        <v>9.745339040189125E-3</v>
      </c>
      <c r="P906" s="90">
        <v>1.684776748817967E-2</v>
      </c>
      <c r="Q906" s="102">
        <v>0.11546159838581853</v>
      </c>
      <c r="R906" s="89">
        <v>1.8010894990374872E-2</v>
      </c>
      <c r="S906" s="90">
        <v>4.0479947952887542E-2</v>
      </c>
      <c r="T906" s="102">
        <v>0.22401116504246113</v>
      </c>
      <c r="U906" s="89">
        <v>8.7424850039999995E-3</v>
      </c>
      <c r="V906" s="90">
        <v>1.3129100028210001E-2</v>
      </c>
      <c r="W906" s="102">
        <v>3.9753772910382075E-2</v>
      </c>
      <c r="X906" s="89">
        <v>4.0599141540000001E-4</v>
      </c>
      <c r="Y906" s="90">
        <v>6.155080216800001E-4</v>
      </c>
      <c r="Z906" s="102">
        <v>1.7875069287166432E-3</v>
      </c>
      <c r="AA906" s="89">
        <v>5.7553265969999996E-2</v>
      </c>
      <c r="AB906" s="90">
        <v>7.9750315309499997E-2</v>
      </c>
      <c r="AC906" s="102">
        <v>9.4425349196355049E-2</v>
      </c>
      <c r="AD906" s="89">
        <v>5.3900341740000003E-3</v>
      </c>
      <c r="AE906" s="90">
        <v>7.9791904055400015E-3</v>
      </c>
      <c r="AF906" s="102">
        <v>1.5695317742056746E-2</v>
      </c>
      <c r="AG906" s="89">
        <v>9.2095910639999994E-3</v>
      </c>
      <c r="AH906" s="90">
        <v>1.4069491485149998E-2</v>
      </c>
      <c r="AI906" s="102">
        <v>3.9102418139728666E-2</v>
      </c>
      <c r="AJ906" s="92">
        <v>0</v>
      </c>
      <c r="AK906" s="93">
        <v>0</v>
      </c>
      <c r="AL906" s="93">
        <v>0</v>
      </c>
    </row>
    <row r="907" spans="1:38" x14ac:dyDescent="0.25">
      <c r="A907" s="71">
        <v>1997</v>
      </c>
      <c r="B907" s="718">
        <v>22</v>
      </c>
      <c r="C907" s="89">
        <v>14.837525110510001</v>
      </c>
      <c r="D907" s="90">
        <v>17.515172226583001</v>
      </c>
      <c r="E907" s="102">
        <v>52.39862760756553</v>
      </c>
      <c r="F907" s="89">
        <v>2.4702082710000002</v>
      </c>
      <c r="G907" s="90">
        <v>3.1523035229670002</v>
      </c>
      <c r="H907" s="102">
        <v>2.9245940345831944</v>
      </c>
      <c r="I907" s="89">
        <v>1.1655660785999999</v>
      </c>
      <c r="J907" s="90">
        <v>2.4702205566500002</v>
      </c>
      <c r="K907" s="102">
        <v>4.7564758144993791</v>
      </c>
      <c r="L907" s="89">
        <v>1.139006E-2</v>
      </c>
      <c r="M907" s="90">
        <v>1.8124923000000001E-2</v>
      </c>
      <c r="N907" s="102">
        <v>6.0894427088388728E-2</v>
      </c>
      <c r="O907" s="89">
        <v>9.745339040189125E-3</v>
      </c>
      <c r="P907" s="90">
        <v>1.684776748817967E-2</v>
      </c>
      <c r="Q907" s="102">
        <v>0.11871963843724266</v>
      </c>
      <c r="R907" s="89">
        <v>1.8010894990374872E-2</v>
      </c>
      <c r="S907" s="90">
        <v>4.0479947952887542E-2</v>
      </c>
      <c r="T907" s="102">
        <v>0.23069070530546029</v>
      </c>
      <c r="U907" s="89">
        <v>9.1497018252E-3</v>
      </c>
      <c r="V907" s="90">
        <v>1.3977533138760002E-2</v>
      </c>
      <c r="W907" s="102">
        <v>4.0648584350305404E-2</v>
      </c>
      <c r="X907" s="89">
        <v>4.2511577400000005E-4</v>
      </c>
      <c r="Y907" s="90">
        <v>6.5439579689999998E-4</v>
      </c>
      <c r="Z907" s="102">
        <v>1.8262068158635353E-3</v>
      </c>
      <c r="AA907" s="89">
        <v>6.0812826981600003E-2</v>
      </c>
      <c r="AB907" s="90">
        <v>8.589262735125E-2</v>
      </c>
      <c r="AC907" s="102">
        <v>9.6043574579999749E-2</v>
      </c>
      <c r="AD907" s="89">
        <v>5.6724713028000005E-3</v>
      </c>
      <c r="AE907" s="90">
        <v>8.5592381049599993E-3</v>
      </c>
      <c r="AF907" s="102">
        <v>1.5954549078887537E-2</v>
      </c>
      <c r="AG907" s="89">
        <v>9.5990338241999998E-3</v>
      </c>
      <c r="AH907" s="90">
        <v>1.4909089300979998E-2</v>
      </c>
      <c r="AI907" s="102">
        <v>3.992540205729455E-2</v>
      </c>
      <c r="AJ907" s="92">
        <v>0</v>
      </c>
      <c r="AK907" s="93">
        <v>0</v>
      </c>
      <c r="AL907" s="93">
        <v>0</v>
      </c>
    </row>
    <row r="908" spans="1:38" x14ac:dyDescent="0.25">
      <c r="A908" s="71">
        <v>1997</v>
      </c>
      <c r="B908" s="718">
        <v>23</v>
      </c>
      <c r="C908" s="89">
        <v>15.16851274029</v>
      </c>
      <c r="D908" s="90">
        <v>18.300293706669002</v>
      </c>
      <c r="E908" s="102">
        <v>53.159873235516763</v>
      </c>
      <c r="F908" s="89">
        <v>2.63831934774</v>
      </c>
      <c r="G908" s="90">
        <v>3.4520148702150002</v>
      </c>
      <c r="H908" s="102">
        <v>2.9765127309136021</v>
      </c>
      <c r="I908" s="89">
        <v>1.1949940772000001</v>
      </c>
      <c r="J908" s="90">
        <v>2.5453805415500002</v>
      </c>
      <c r="K908" s="102">
        <v>4.8135300523756532</v>
      </c>
      <c r="L908" s="89">
        <v>1.139006E-2</v>
      </c>
      <c r="M908" s="90">
        <v>1.8124923000000001E-2</v>
      </c>
      <c r="N908" s="102">
        <v>6.1468669100966641E-2</v>
      </c>
      <c r="O908" s="89">
        <v>9.745339040189125E-3</v>
      </c>
      <c r="P908" s="90">
        <v>1.684776748817967E-2</v>
      </c>
      <c r="Q908" s="102">
        <v>0.12153629520119474</v>
      </c>
      <c r="R908" s="89">
        <v>1.8010894990374872E-2</v>
      </c>
      <c r="S908" s="90">
        <v>4.0479947952887542E-2</v>
      </c>
      <c r="T908" s="102">
        <v>0.23628529004831914</v>
      </c>
      <c r="U908" s="89">
        <v>9.5696765628000002E-3</v>
      </c>
      <c r="V908" s="90">
        <v>1.4899916843099999E-2</v>
      </c>
      <c r="W908" s="102">
        <v>4.1666896494798801E-2</v>
      </c>
      <c r="X908" s="89">
        <v>4.4501746560000004E-4</v>
      </c>
      <c r="Y908" s="90">
        <v>6.9714362273999998E-4</v>
      </c>
      <c r="Z908" s="102">
        <v>1.8586216080789038E-3</v>
      </c>
      <c r="AA908" s="89">
        <v>6.4182974273400001E-2</v>
      </c>
      <c r="AB908" s="90">
        <v>9.26048944761E-2</v>
      </c>
      <c r="AC908" s="102">
        <v>9.7320776248351837E-2</v>
      </c>
      <c r="AD908" s="89">
        <v>5.9646296087999999E-3</v>
      </c>
      <c r="AE908" s="90">
        <v>9.1895662551900008E-3</v>
      </c>
      <c r="AF908" s="102">
        <v>1.6154292646389627E-2</v>
      </c>
      <c r="AG908" s="89">
        <v>1.0001397119400001E-2</v>
      </c>
      <c r="AH908" s="90">
        <v>1.582303751634E-2</v>
      </c>
      <c r="AI908" s="102">
        <v>4.0653024571971959E-2</v>
      </c>
      <c r="AJ908" s="92">
        <v>0</v>
      </c>
      <c r="AK908" s="93">
        <v>0</v>
      </c>
      <c r="AL908" s="93">
        <v>0</v>
      </c>
    </row>
    <row r="909" spans="1:38" x14ac:dyDescent="0.25">
      <c r="A909" s="71">
        <v>1997</v>
      </c>
      <c r="B909" s="718">
        <v>24</v>
      </c>
      <c r="C909" s="89">
        <v>15.49974903232</v>
      </c>
      <c r="D909" s="90">
        <v>19.156577909776001</v>
      </c>
      <c r="E909" s="102">
        <v>53.749786737733707</v>
      </c>
      <c r="F909" s="89">
        <v>2.8014900642600002</v>
      </c>
      <c r="G909" s="90">
        <v>3.7673161779060003</v>
      </c>
      <c r="H909" s="102">
        <v>3.0161618331447393</v>
      </c>
      <c r="I909" s="89">
        <v>1.2259114406</v>
      </c>
      <c r="J909" s="90">
        <v>2.6300678677350002</v>
      </c>
      <c r="K909" s="102">
        <v>4.8567014259889323</v>
      </c>
      <c r="L909" s="89">
        <v>1.139006E-2</v>
      </c>
      <c r="M909" s="90">
        <v>1.8124923000000001E-2</v>
      </c>
      <c r="N909" s="102">
        <v>6.1906438525184342E-2</v>
      </c>
      <c r="O909" s="89">
        <v>9.745339040189125E-3</v>
      </c>
      <c r="P909" s="90">
        <v>1.684776748817967E-2</v>
      </c>
      <c r="Q909" s="102">
        <v>0.12367241679661925</v>
      </c>
      <c r="R909" s="89">
        <v>1.8010894990374872E-2</v>
      </c>
      <c r="S909" s="90">
        <v>4.0479947952887542E-2</v>
      </c>
      <c r="T909" s="102">
        <v>0.24054901739059345</v>
      </c>
      <c r="U909" s="89">
        <v>1.00022129838E-2</v>
      </c>
      <c r="V909" s="90">
        <v>1.605098195241E-2</v>
      </c>
      <c r="W909" s="102">
        <v>4.2386096999490377E-2</v>
      </c>
      <c r="X909" s="89">
        <v>4.6461331980000002E-4</v>
      </c>
      <c r="Y909" s="90">
        <v>7.4793707310000007E-4</v>
      </c>
      <c r="Z909" s="102">
        <v>1.8833838461015378E-3</v>
      </c>
      <c r="AA909" s="89">
        <v>6.7666458146999994E-2</v>
      </c>
      <c r="AB909" s="90">
        <v>0.10040935466913001</v>
      </c>
      <c r="AC909" s="102">
        <v>9.8249344634175603E-2</v>
      </c>
      <c r="AD909" s="89">
        <v>6.2678400792000001E-3</v>
      </c>
      <c r="AE909" s="90">
        <v>9.8998279779899997E-3</v>
      </c>
      <c r="AF909" s="102">
        <v>1.6298727165343203E-2</v>
      </c>
      <c r="AG909" s="89">
        <v>1.04147528598E-2</v>
      </c>
      <c r="AH909" s="90">
        <v>1.7023104200520001E-2</v>
      </c>
      <c r="AI909" s="102">
        <v>4.1197450204804205E-2</v>
      </c>
      <c r="AJ909" s="92">
        <v>0</v>
      </c>
      <c r="AK909" s="93">
        <v>0</v>
      </c>
      <c r="AL909" s="93">
        <v>0</v>
      </c>
    </row>
    <row r="910" spans="1:38" x14ac:dyDescent="0.25">
      <c r="A910" s="71">
        <v>1997</v>
      </c>
      <c r="B910" s="718">
        <v>25</v>
      </c>
      <c r="C910" s="89">
        <v>15.49974903232</v>
      </c>
      <c r="D910" s="90">
        <v>19.156577909776001</v>
      </c>
      <c r="E910" s="102">
        <v>54.044638321544426</v>
      </c>
      <c r="F910" s="89">
        <v>2.8014900642600002</v>
      </c>
      <c r="G910" s="90">
        <v>3.7673161779060003</v>
      </c>
      <c r="H910" s="102">
        <v>3.0410023457999591</v>
      </c>
      <c r="I910" s="89">
        <v>1.2259114406</v>
      </c>
      <c r="J910" s="90">
        <v>2.6300678677350002</v>
      </c>
      <c r="K910" s="102">
        <v>4.8871789148108951</v>
      </c>
      <c r="L910" s="89">
        <v>1.139006E-2</v>
      </c>
      <c r="M910" s="90">
        <v>1.8124923000000001E-2</v>
      </c>
      <c r="N910" s="102">
        <v>6.2182581100260641E-2</v>
      </c>
      <c r="O910" s="89">
        <v>9.745339040189125E-3</v>
      </c>
      <c r="P910" s="90">
        <v>1.684776748817967E-2</v>
      </c>
      <c r="Q910" s="102">
        <v>0.12512919827946289</v>
      </c>
      <c r="R910" s="89">
        <v>1.8010894990374872E-2</v>
      </c>
      <c r="S910" s="90">
        <v>4.0479947952887542E-2</v>
      </c>
      <c r="T910" s="102">
        <v>0.24324176403778447</v>
      </c>
      <c r="U910" s="89">
        <v>1.00022129838E-2</v>
      </c>
      <c r="V910" s="90">
        <v>1.605098195241E-2</v>
      </c>
      <c r="W910" s="102">
        <v>4.3144990920018104E-2</v>
      </c>
      <c r="X910" s="89">
        <v>4.6461331980000002E-4</v>
      </c>
      <c r="Y910" s="90">
        <v>7.4793707310000007E-4</v>
      </c>
      <c r="Z910" s="102">
        <v>1.8988728570746047E-3</v>
      </c>
      <c r="AA910" s="89">
        <v>6.7666458146999994E-2</v>
      </c>
      <c r="AB910" s="90">
        <v>0.10040935466913001</v>
      </c>
      <c r="AC910" s="102">
        <v>9.860744960598225E-2</v>
      </c>
      <c r="AD910" s="89">
        <v>6.2678400792000001E-3</v>
      </c>
      <c r="AE910" s="90">
        <v>9.8998279779899997E-3</v>
      </c>
      <c r="AF910" s="102">
        <v>1.6345295698988311E-2</v>
      </c>
      <c r="AG910" s="89">
        <v>1.04147528598E-2</v>
      </c>
      <c r="AH910" s="90">
        <v>1.7023104200520001E-2</v>
      </c>
      <c r="AI910" s="102">
        <v>4.1575582440984846E-2</v>
      </c>
      <c r="AJ910" s="92">
        <v>0</v>
      </c>
      <c r="AK910" s="93">
        <v>0</v>
      </c>
      <c r="AL910" s="93">
        <v>0</v>
      </c>
    </row>
    <row r="911" spans="1:38" x14ac:dyDescent="0.25">
      <c r="A911" s="71">
        <v>1997</v>
      </c>
      <c r="B911" s="718">
        <v>26</v>
      </c>
      <c r="C911" s="89">
        <v>15.49974903232</v>
      </c>
      <c r="D911" s="90">
        <v>19.156577909776001</v>
      </c>
      <c r="E911" s="102">
        <v>54.108008434722805</v>
      </c>
      <c r="F911" s="89">
        <v>2.8014900642600002</v>
      </c>
      <c r="G911" s="90">
        <v>3.7673161779060003</v>
      </c>
      <c r="H911" s="102">
        <v>3.0479116319849142</v>
      </c>
      <c r="I911" s="89">
        <v>1.2259114406</v>
      </c>
      <c r="J911" s="90">
        <v>2.6300678677350002</v>
      </c>
      <c r="K911" s="102">
        <v>4.8962439428994902</v>
      </c>
      <c r="L911" s="89">
        <v>1.139006E-2</v>
      </c>
      <c r="M911" s="90">
        <v>1.8124923000000001E-2</v>
      </c>
      <c r="N911" s="102">
        <v>6.225863241747806E-2</v>
      </c>
      <c r="O911" s="89">
        <v>9.745339040189125E-3</v>
      </c>
      <c r="P911" s="90">
        <v>1.684776748817967E-2</v>
      </c>
      <c r="Q911" s="102">
        <v>0.12555761369131907</v>
      </c>
      <c r="R911" s="89">
        <v>1.8010894990374872E-2</v>
      </c>
      <c r="S911" s="90">
        <v>4.0479947952887542E-2</v>
      </c>
      <c r="T911" s="102">
        <v>0.24398233034006792</v>
      </c>
      <c r="U911" s="89">
        <v>1.00022129838E-2</v>
      </c>
      <c r="V911" s="90">
        <v>1.605098195241E-2</v>
      </c>
      <c r="W911" s="102">
        <v>4.3468231085658886E-2</v>
      </c>
      <c r="X911" s="89">
        <v>4.6461331980000002E-4</v>
      </c>
      <c r="Y911" s="90">
        <v>7.4793707310000007E-4</v>
      </c>
      <c r="Z911" s="102">
        <v>1.9031836294706179E-3</v>
      </c>
      <c r="AA911" s="89">
        <v>6.7666458146999994E-2</v>
      </c>
      <c r="AB911" s="90">
        <v>0.10040935466913001</v>
      </c>
      <c r="AC911" s="102">
        <v>9.879372504404077E-2</v>
      </c>
      <c r="AD911" s="89">
        <v>6.2678400792000001E-3</v>
      </c>
      <c r="AE911" s="90">
        <v>9.8998279779899997E-3</v>
      </c>
      <c r="AF911" s="102">
        <v>1.6373215725023166E-2</v>
      </c>
      <c r="AG911" s="89">
        <v>1.04147528598E-2</v>
      </c>
      <c r="AH911" s="90">
        <v>1.7023104200520001E-2</v>
      </c>
      <c r="AI911" s="102">
        <v>4.1703785825537035E-2</v>
      </c>
      <c r="AJ911" s="92">
        <v>0</v>
      </c>
      <c r="AK911" s="93">
        <v>0</v>
      </c>
      <c r="AL911" s="93">
        <v>0</v>
      </c>
    </row>
    <row r="912" spans="1:38" x14ac:dyDescent="0.25">
      <c r="A912" s="71">
        <v>1997</v>
      </c>
      <c r="B912" s="718">
        <v>27</v>
      </c>
      <c r="C912" s="89">
        <v>15.49974903232</v>
      </c>
      <c r="D912" s="90">
        <v>19.156577909776001</v>
      </c>
      <c r="E912" s="102">
        <v>54.126876117163178</v>
      </c>
      <c r="F912" s="89">
        <v>2.8014900642600002</v>
      </c>
      <c r="G912" s="90">
        <v>3.7673161779060003</v>
      </c>
      <c r="H912" s="102">
        <v>3.0496579333315346</v>
      </c>
      <c r="I912" s="89">
        <v>1.2259114406</v>
      </c>
      <c r="J912" s="90">
        <v>2.6300678677350002</v>
      </c>
      <c r="K912" s="102">
        <v>4.898498057147644</v>
      </c>
      <c r="L912" s="89">
        <v>1.139006E-2</v>
      </c>
      <c r="M912" s="90">
        <v>1.8124923000000001E-2</v>
      </c>
      <c r="N912" s="102">
        <v>6.2277793517730239E-2</v>
      </c>
      <c r="O912" s="89">
        <v>9.745339040189125E-3</v>
      </c>
      <c r="P912" s="90">
        <v>1.684776748817967E-2</v>
      </c>
      <c r="Q912" s="102">
        <v>0.12566173825266094</v>
      </c>
      <c r="R912" s="89">
        <v>1.8010894990374872E-2</v>
      </c>
      <c r="S912" s="90">
        <v>4.0479947952887542E-2</v>
      </c>
      <c r="T912" s="102">
        <v>0.24416895837444685</v>
      </c>
      <c r="U912" s="89">
        <v>1.00022129838E-2</v>
      </c>
      <c r="V912" s="90">
        <v>1.605098195241E-2</v>
      </c>
      <c r="W912" s="102">
        <v>4.3536395419329285E-2</v>
      </c>
      <c r="X912" s="89">
        <v>4.6461331980000002E-4</v>
      </c>
      <c r="Y912" s="90">
        <v>7.4793707310000007E-4</v>
      </c>
      <c r="Z912" s="102">
        <v>1.9042731393864704E-3</v>
      </c>
      <c r="AA912" s="89">
        <v>6.7666458146999994E-2</v>
      </c>
      <c r="AB912" s="90">
        <v>0.10040935466913001</v>
      </c>
      <c r="AC912" s="102">
        <v>9.8842916386858257E-2</v>
      </c>
      <c r="AD912" s="89">
        <v>6.2678400792000001E-3</v>
      </c>
      <c r="AE912" s="90">
        <v>9.8998279779899997E-3</v>
      </c>
      <c r="AF912" s="102">
        <v>1.6380796151350675E-2</v>
      </c>
      <c r="AG912" s="89">
        <v>1.04147528598E-2</v>
      </c>
      <c r="AH912" s="90">
        <v>1.7023104200520001E-2</v>
      </c>
      <c r="AI912" s="102">
        <v>4.1734128509791281E-2</v>
      </c>
      <c r="AJ912" s="92">
        <v>0</v>
      </c>
      <c r="AK912" s="93">
        <v>0</v>
      </c>
      <c r="AL912" s="93">
        <v>0</v>
      </c>
    </row>
    <row r="913" spans="1:38" x14ac:dyDescent="0.25">
      <c r="A913" s="71">
        <v>1997</v>
      </c>
      <c r="B913" s="718">
        <v>28</v>
      </c>
      <c r="C913" s="89">
        <v>15.49974903232</v>
      </c>
      <c r="D913" s="90">
        <v>19.156577909776001</v>
      </c>
      <c r="E913" s="102">
        <v>54.14202226665936</v>
      </c>
      <c r="F913" s="89">
        <v>2.8014900642600002</v>
      </c>
      <c r="G913" s="90">
        <v>3.7673161779060003</v>
      </c>
      <c r="H913" s="102">
        <v>3.0510317383758769</v>
      </c>
      <c r="I913" s="89">
        <v>1.2259114406</v>
      </c>
      <c r="J913" s="90">
        <v>2.6300678677350002</v>
      </c>
      <c r="K913" s="102">
        <v>4.9001229104475668</v>
      </c>
      <c r="L913" s="89">
        <v>1.139006E-2</v>
      </c>
      <c r="M913" s="90">
        <v>1.8124923000000001E-2</v>
      </c>
      <c r="N913" s="102">
        <v>6.2292926119868676E-2</v>
      </c>
      <c r="O913" s="89">
        <v>9.745339040189125E-3</v>
      </c>
      <c r="P913" s="90">
        <v>1.684776748817967E-2</v>
      </c>
      <c r="Q913" s="102">
        <v>0.12574330249094234</v>
      </c>
      <c r="R913" s="89">
        <v>1.8010894990374872E-2</v>
      </c>
      <c r="S913" s="90">
        <v>4.0479947952887542E-2</v>
      </c>
      <c r="T913" s="102">
        <v>0.24431743068717957</v>
      </c>
      <c r="U913" s="89">
        <v>1.00022129838E-2</v>
      </c>
      <c r="V913" s="90">
        <v>1.605098195241E-2</v>
      </c>
      <c r="W913" s="102">
        <v>4.3589430767131683E-2</v>
      </c>
      <c r="X913" s="89">
        <v>4.6461331980000002E-4</v>
      </c>
      <c r="Y913" s="90">
        <v>7.4793707310000007E-4</v>
      </c>
      <c r="Z913" s="102">
        <v>1.9051282927011555E-3</v>
      </c>
      <c r="AA913" s="89">
        <v>6.7666458146999994E-2</v>
      </c>
      <c r="AB913" s="90">
        <v>0.10040935466913001</v>
      </c>
      <c r="AC913" s="102">
        <v>9.8881831841618348E-2</v>
      </c>
      <c r="AD913" s="89">
        <v>6.2678400792000001E-3</v>
      </c>
      <c r="AE913" s="90">
        <v>9.8998279779899997E-3</v>
      </c>
      <c r="AF913" s="102">
        <v>1.6386762452756564E-2</v>
      </c>
      <c r="AG913" s="89">
        <v>1.04147528598E-2</v>
      </c>
      <c r="AH913" s="90">
        <v>1.7023104200520001E-2</v>
      </c>
      <c r="AI913" s="102">
        <v>4.1757878019169387E-2</v>
      </c>
      <c r="AJ913" s="92">
        <v>0</v>
      </c>
      <c r="AK913" s="93">
        <v>0</v>
      </c>
      <c r="AL913" s="93">
        <v>0</v>
      </c>
    </row>
    <row r="914" spans="1:38" x14ac:dyDescent="0.25">
      <c r="A914" s="71">
        <v>1997</v>
      </c>
      <c r="B914" s="718">
        <v>29</v>
      </c>
      <c r="C914" s="89">
        <v>15.49974903232</v>
      </c>
      <c r="D914" s="90">
        <v>19.156577909776001</v>
      </c>
      <c r="E914" s="102">
        <v>54.154666227663391</v>
      </c>
      <c r="F914" s="89">
        <v>2.8014900642600002</v>
      </c>
      <c r="G914" s="90">
        <v>3.7673161779060003</v>
      </c>
      <c r="H914" s="102">
        <v>3.0518171640317568</v>
      </c>
      <c r="I914" s="89">
        <v>1.2259114406</v>
      </c>
      <c r="J914" s="90">
        <v>2.6300678677350002</v>
      </c>
      <c r="K914" s="102">
        <v>4.9009325514877204</v>
      </c>
      <c r="L914" s="89">
        <v>1.139006E-2</v>
      </c>
      <c r="M914" s="90">
        <v>1.8124923000000001E-2</v>
      </c>
      <c r="N914" s="102">
        <v>6.2301613744323622E-2</v>
      </c>
      <c r="O914" s="89">
        <v>9.745339040189125E-3</v>
      </c>
      <c r="P914" s="90">
        <v>1.684776748817967E-2</v>
      </c>
      <c r="Q914" s="102">
        <v>0.12578405617676533</v>
      </c>
      <c r="R914" s="89">
        <v>1.8010894990374872E-2</v>
      </c>
      <c r="S914" s="90">
        <v>4.0479947952887542E-2</v>
      </c>
      <c r="T914" s="102">
        <v>0.24440197188600288</v>
      </c>
      <c r="U914" s="89">
        <v>1.00022129838E-2</v>
      </c>
      <c r="V914" s="90">
        <v>1.605098195241E-2</v>
      </c>
      <c r="W914" s="102">
        <v>4.3600654449283911E-2</v>
      </c>
      <c r="X914" s="89">
        <v>4.6461331980000002E-4</v>
      </c>
      <c r="Y914" s="90">
        <v>7.4793707310000007E-4</v>
      </c>
      <c r="Z914" s="102">
        <v>1.9056167907010998E-3</v>
      </c>
      <c r="AA914" s="89">
        <v>6.7666458146999994E-2</v>
      </c>
      <c r="AB914" s="90">
        <v>0.10040935466913001</v>
      </c>
      <c r="AC914" s="102">
        <v>9.8906843328128616E-2</v>
      </c>
      <c r="AD914" s="89">
        <v>6.2678400792000001E-3</v>
      </c>
      <c r="AE914" s="90">
        <v>9.8998279779899997E-3</v>
      </c>
      <c r="AF914" s="102">
        <v>1.6390910604490425E-2</v>
      </c>
      <c r="AG914" s="89">
        <v>1.04147528598E-2</v>
      </c>
      <c r="AH914" s="90">
        <v>1.7023104200520001E-2</v>
      </c>
      <c r="AI914" s="102">
        <v>4.1768554416305309E-2</v>
      </c>
      <c r="AJ914" s="92">
        <v>0</v>
      </c>
      <c r="AK914" s="93">
        <v>0</v>
      </c>
      <c r="AL914" s="93">
        <v>0</v>
      </c>
    </row>
    <row r="915" spans="1:38" x14ac:dyDescent="0.25">
      <c r="A915" s="71">
        <v>1997</v>
      </c>
      <c r="B915" s="718">
        <v>30</v>
      </c>
      <c r="C915" s="89">
        <v>15.49974903232</v>
      </c>
      <c r="D915" s="90">
        <v>19.156577909776001</v>
      </c>
      <c r="E915" s="102">
        <v>54.155407562157315</v>
      </c>
      <c r="F915" s="89">
        <v>2.8014900642600002</v>
      </c>
      <c r="G915" s="90">
        <v>3.7673161779060003</v>
      </c>
      <c r="H915" s="102">
        <v>3.0518644318184793</v>
      </c>
      <c r="I915" s="89">
        <v>1.2259114406</v>
      </c>
      <c r="J915" s="90">
        <v>2.6300678677350002</v>
      </c>
      <c r="K915" s="102">
        <v>4.9009809564212459</v>
      </c>
      <c r="L915" s="89">
        <v>1.139006E-2</v>
      </c>
      <c r="M915" s="90">
        <v>1.8124923000000001E-2</v>
      </c>
      <c r="N915" s="102">
        <v>6.2302156610322956E-2</v>
      </c>
      <c r="O915" s="89">
        <v>9.745339040189125E-3</v>
      </c>
      <c r="P915" s="90">
        <v>1.684776748817967E-2</v>
      </c>
      <c r="Q915" s="102">
        <v>0.12578662803923055</v>
      </c>
      <c r="R915" s="89">
        <v>1.8010894990374872E-2</v>
      </c>
      <c r="S915" s="90">
        <v>4.0479947952887542E-2</v>
      </c>
      <c r="T915" s="102">
        <v>0.24440720133243737</v>
      </c>
      <c r="U915" s="89">
        <v>1.00022129838E-2</v>
      </c>
      <c r="V915" s="90">
        <v>1.605098195241E-2</v>
      </c>
      <c r="W915" s="102">
        <v>4.3601400811071576E-2</v>
      </c>
      <c r="X915" s="89">
        <v>4.6461331980000002E-4</v>
      </c>
      <c r="Y915" s="90">
        <v>7.4793707310000007E-4</v>
      </c>
      <c r="Z915" s="102">
        <v>1.9056503476207781E-3</v>
      </c>
      <c r="AA915" s="89">
        <v>6.7666458146999994E-2</v>
      </c>
      <c r="AB915" s="90">
        <v>0.10040935466913001</v>
      </c>
      <c r="AC915" s="102">
        <v>9.8908485659825823E-2</v>
      </c>
      <c r="AD915" s="89">
        <v>6.2678400792000001E-3</v>
      </c>
      <c r="AE915" s="90">
        <v>9.8998279779899997E-3</v>
      </c>
      <c r="AF915" s="102">
        <v>1.6391177897123077E-2</v>
      </c>
      <c r="AG915" s="89">
        <v>1.04147528598E-2</v>
      </c>
      <c r="AH915" s="90">
        <v>1.7023104200520001E-2</v>
      </c>
      <c r="AI915" s="102">
        <v>4.1769250137924006E-2</v>
      </c>
      <c r="AJ915" s="92">
        <v>0</v>
      </c>
      <c r="AK915" s="93">
        <v>0</v>
      </c>
      <c r="AL915" s="93">
        <v>0</v>
      </c>
    </row>
    <row r="916" spans="1:38" ht="13" x14ac:dyDescent="0.3">
      <c r="A916" s="71">
        <v>1997</v>
      </c>
      <c r="B916" s="718">
        <v>31</v>
      </c>
      <c r="C916" s="89">
        <v>15.49974903232</v>
      </c>
      <c r="D916" s="90">
        <v>19.156577909776001</v>
      </c>
      <c r="E916" s="91">
        <v>54.155407562157315</v>
      </c>
      <c r="F916" s="89">
        <v>2.8014900642600002</v>
      </c>
      <c r="G916" s="90">
        <v>3.7673161779060003</v>
      </c>
      <c r="H916" s="91">
        <v>3.0518644318184793</v>
      </c>
      <c r="I916" s="89">
        <v>1.2259114406</v>
      </c>
      <c r="J916" s="90">
        <v>2.6300678677350002</v>
      </c>
      <c r="K916" s="91">
        <v>4.9009809564212459</v>
      </c>
      <c r="L916" s="89">
        <v>1.139006E-2</v>
      </c>
      <c r="M916" s="90">
        <v>1.8124923000000001E-2</v>
      </c>
      <c r="N916" s="91">
        <v>6.2302156610322956E-2</v>
      </c>
      <c r="O916" s="89">
        <v>9.745339040189125E-3</v>
      </c>
      <c r="P916" s="90">
        <v>1.684776748817967E-2</v>
      </c>
      <c r="Q916" s="91">
        <v>0.12578662803923055</v>
      </c>
      <c r="R916" s="89">
        <v>1.8010894990374872E-2</v>
      </c>
      <c r="S916" s="90">
        <v>4.0479947952887542E-2</v>
      </c>
      <c r="T916" s="91">
        <v>0.24440720133243737</v>
      </c>
      <c r="U916" s="89">
        <v>1.00022129838E-2</v>
      </c>
      <c r="V916" s="90">
        <v>1.605098195241E-2</v>
      </c>
      <c r="W916" s="91">
        <v>4.3601400811071576E-2</v>
      </c>
      <c r="X916" s="89">
        <v>4.6461331980000002E-4</v>
      </c>
      <c r="Y916" s="90">
        <v>7.4793707310000007E-4</v>
      </c>
      <c r="Z916" s="91">
        <v>1.9056503476207781E-3</v>
      </c>
      <c r="AA916" s="89">
        <v>6.7666458146999994E-2</v>
      </c>
      <c r="AB916" s="90">
        <v>0.10040935466913001</v>
      </c>
      <c r="AC916" s="91">
        <v>9.8908485659825823E-2</v>
      </c>
      <c r="AD916" s="89">
        <v>6.2678400792000001E-3</v>
      </c>
      <c r="AE916" s="90">
        <v>9.8998279779899997E-3</v>
      </c>
      <c r="AF916" s="91">
        <v>1.6391177897123077E-2</v>
      </c>
      <c r="AG916" s="89">
        <v>1.04147528598E-2</v>
      </c>
      <c r="AH916" s="90">
        <v>1.7023104200520001E-2</v>
      </c>
      <c r="AI916" s="91">
        <v>4.1769250137924006E-2</v>
      </c>
      <c r="AJ916" s="94">
        <v>0</v>
      </c>
      <c r="AK916" s="95">
        <v>0</v>
      </c>
      <c r="AL916" s="95">
        <v>0</v>
      </c>
    </row>
    <row r="917" spans="1:38" ht="13" x14ac:dyDescent="0.3">
      <c r="A917" s="71">
        <v>1997</v>
      </c>
      <c r="B917" s="718">
        <v>32</v>
      </c>
      <c r="C917" s="89">
        <v>15.49974903232</v>
      </c>
      <c r="D917" s="90">
        <v>19.156577909776001</v>
      </c>
      <c r="E917" s="91">
        <v>54.155407562157315</v>
      </c>
      <c r="F917" s="89">
        <v>2.8014900642600002</v>
      </c>
      <c r="G917" s="90">
        <v>3.7673161779060003</v>
      </c>
      <c r="H917" s="91">
        <v>3.0518644318184793</v>
      </c>
      <c r="I917" s="89">
        <v>1.2259114406</v>
      </c>
      <c r="J917" s="90">
        <v>2.6300678677350002</v>
      </c>
      <c r="K917" s="91">
        <v>4.9009809564212459</v>
      </c>
      <c r="L917" s="89">
        <v>1.139006E-2</v>
      </c>
      <c r="M917" s="90">
        <v>1.8124923000000001E-2</v>
      </c>
      <c r="N917" s="91">
        <v>6.2302156610322956E-2</v>
      </c>
      <c r="O917" s="89">
        <v>9.745339040189125E-3</v>
      </c>
      <c r="P917" s="90">
        <v>1.684776748817967E-2</v>
      </c>
      <c r="Q917" s="91">
        <v>0.12578662803923055</v>
      </c>
      <c r="R917" s="89">
        <v>1.8010894990374872E-2</v>
      </c>
      <c r="S917" s="90">
        <v>4.0479947952887542E-2</v>
      </c>
      <c r="T917" s="91">
        <v>0.24440720133243737</v>
      </c>
      <c r="U917" s="89">
        <v>1.00022129838E-2</v>
      </c>
      <c r="V917" s="90">
        <v>1.605098195241E-2</v>
      </c>
      <c r="W917" s="91">
        <v>4.3601400811071576E-2</v>
      </c>
      <c r="X917" s="89">
        <v>4.6461331980000002E-4</v>
      </c>
      <c r="Y917" s="90">
        <v>7.4793707310000007E-4</v>
      </c>
      <c r="Z917" s="91">
        <v>1.9056503476207781E-3</v>
      </c>
      <c r="AA917" s="89">
        <v>6.7666458146999994E-2</v>
      </c>
      <c r="AB917" s="90">
        <v>0.10040935466913001</v>
      </c>
      <c r="AC917" s="91">
        <v>9.8908485659825823E-2</v>
      </c>
      <c r="AD917" s="89">
        <v>6.2678400792000001E-3</v>
      </c>
      <c r="AE917" s="90">
        <v>9.8998279779899997E-3</v>
      </c>
      <c r="AF917" s="91">
        <v>1.6391177897123077E-2</v>
      </c>
      <c r="AG917" s="89">
        <v>1.04147528598E-2</v>
      </c>
      <c r="AH917" s="90">
        <v>1.7023104200520001E-2</v>
      </c>
      <c r="AI917" s="91">
        <v>4.1769250137924006E-2</v>
      </c>
      <c r="AJ917" s="94">
        <v>0</v>
      </c>
      <c r="AK917" s="95">
        <v>0</v>
      </c>
      <c r="AL917" s="95">
        <v>0</v>
      </c>
    </row>
    <row r="918" spans="1:38" ht="13" x14ac:dyDescent="0.3">
      <c r="A918" s="71">
        <v>1997</v>
      </c>
      <c r="B918" s="718">
        <v>33</v>
      </c>
      <c r="C918" s="89">
        <v>15.49974903232</v>
      </c>
      <c r="D918" s="90">
        <v>19.156577909776001</v>
      </c>
      <c r="E918" s="91">
        <v>54.155407562157315</v>
      </c>
      <c r="F918" s="89">
        <v>2.8014900642600002</v>
      </c>
      <c r="G918" s="90">
        <v>3.7673161779060003</v>
      </c>
      <c r="H918" s="91">
        <v>3.0518644318184793</v>
      </c>
      <c r="I918" s="89">
        <v>1.2259114406</v>
      </c>
      <c r="J918" s="90">
        <v>2.6300678677350002</v>
      </c>
      <c r="K918" s="91">
        <v>4.9009809564212459</v>
      </c>
      <c r="L918" s="89">
        <v>1.139006E-2</v>
      </c>
      <c r="M918" s="90">
        <v>1.8124923000000001E-2</v>
      </c>
      <c r="N918" s="91">
        <v>6.2302156610322956E-2</v>
      </c>
      <c r="O918" s="89">
        <v>9.745339040189125E-3</v>
      </c>
      <c r="P918" s="90">
        <v>1.684776748817967E-2</v>
      </c>
      <c r="Q918" s="91">
        <v>0.12578662803923055</v>
      </c>
      <c r="R918" s="89">
        <v>1.8010894990374872E-2</v>
      </c>
      <c r="S918" s="90">
        <v>4.0479947952887542E-2</v>
      </c>
      <c r="T918" s="91">
        <v>0.24440720133243737</v>
      </c>
      <c r="U918" s="89">
        <v>1.00022129838E-2</v>
      </c>
      <c r="V918" s="90">
        <v>1.605098195241E-2</v>
      </c>
      <c r="W918" s="91">
        <v>4.3601400811071576E-2</v>
      </c>
      <c r="X918" s="89">
        <v>4.6461331980000002E-4</v>
      </c>
      <c r="Y918" s="90">
        <v>7.4793707310000007E-4</v>
      </c>
      <c r="Z918" s="91">
        <v>1.9056503476207781E-3</v>
      </c>
      <c r="AA918" s="89">
        <v>6.7666458146999994E-2</v>
      </c>
      <c r="AB918" s="90">
        <v>0.10040935466913001</v>
      </c>
      <c r="AC918" s="91">
        <v>9.8908485659825823E-2</v>
      </c>
      <c r="AD918" s="89">
        <v>6.2678400792000001E-3</v>
      </c>
      <c r="AE918" s="90">
        <v>9.8998279779899997E-3</v>
      </c>
      <c r="AF918" s="91">
        <v>1.6391177897123077E-2</v>
      </c>
      <c r="AG918" s="89">
        <v>1.04147528598E-2</v>
      </c>
      <c r="AH918" s="90">
        <v>1.7023104200520001E-2</v>
      </c>
      <c r="AI918" s="91">
        <v>4.1769250137924006E-2</v>
      </c>
      <c r="AJ918" s="94">
        <v>0</v>
      </c>
      <c r="AK918" s="95">
        <v>0</v>
      </c>
      <c r="AL918" s="95">
        <v>0</v>
      </c>
    </row>
    <row r="919" spans="1:38" ht="13" x14ac:dyDescent="0.3">
      <c r="A919" s="71">
        <v>1997</v>
      </c>
      <c r="B919" s="718">
        <v>34</v>
      </c>
      <c r="C919" s="89">
        <v>15.49974903232</v>
      </c>
      <c r="D919" s="90">
        <v>19.156577909776001</v>
      </c>
      <c r="E919" s="91">
        <v>54.155407562157315</v>
      </c>
      <c r="F919" s="89">
        <v>2.8014900642600002</v>
      </c>
      <c r="G919" s="90">
        <v>3.7673161779060003</v>
      </c>
      <c r="H919" s="91">
        <v>3.0518644318184793</v>
      </c>
      <c r="I919" s="89">
        <v>1.2259114406</v>
      </c>
      <c r="J919" s="90">
        <v>2.6300678677350002</v>
      </c>
      <c r="K919" s="91">
        <v>4.9009809564212459</v>
      </c>
      <c r="L919" s="89">
        <v>1.139006E-2</v>
      </c>
      <c r="M919" s="90">
        <v>1.8124923000000001E-2</v>
      </c>
      <c r="N919" s="91">
        <v>6.2302156610322956E-2</v>
      </c>
      <c r="O919" s="89">
        <v>9.745339040189125E-3</v>
      </c>
      <c r="P919" s="90">
        <v>1.684776748817967E-2</v>
      </c>
      <c r="Q919" s="91">
        <v>0.12578662803923055</v>
      </c>
      <c r="R919" s="89">
        <v>1.8010894990374872E-2</v>
      </c>
      <c r="S919" s="90">
        <v>4.0479947952887542E-2</v>
      </c>
      <c r="T919" s="91">
        <v>0.24440720133243737</v>
      </c>
      <c r="U919" s="89">
        <v>1.00022129838E-2</v>
      </c>
      <c r="V919" s="90">
        <v>1.605098195241E-2</v>
      </c>
      <c r="W919" s="91">
        <v>4.3601400811071576E-2</v>
      </c>
      <c r="X919" s="89">
        <v>4.6461331980000002E-4</v>
      </c>
      <c r="Y919" s="90">
        <v>7.4793707310000007E-4</v>
      </c>
      <c r="Z919" s="91">
        <v>1.9056503476207781E-3</v>
      </c>
      <c r="AA919" s="89">
        <v>6.7666458146999994E-2</v>
      </c>
      <c r="AB919" s="90">
        <v>0.10040935466913001</v>
      </c>
      <c r="AC919" s="91">
        <v>9.8908485659825823E-2</v>
      </c>
      <c r="AD919" s="89">
        <v>6.2678400792000001E-3</v>
      </c>
      <c r="AE919" s="90">
        <v>9.8998279779899997E-3</v>
      </c>
      <c r="AF919" s="91">
        <v>1.6391177897123077E-2</v>
      </c>
      <c r="AG919" s="89">
        <v>1.04147528598E-2</v>
      </c>
      <c r="AH919" s="90">
        <v>1.7023104200520001E-2</v>
      </c>
      <c r="AI919" s="91">
        <v>4.1769250137924006E-2</v>
      </c>
      <c r="AJ919" s="94">
        <v>0</v>
      </c>
      <c r="AK919" s="95">
        <v>0</v>
      </c>
      <c r="AL919" s="95">
        <v>0</v>
      </c>
    </row>
    <row r="920" spans="1:38" ht="13" x14ac:dyDescent="0.3">
      <c r="A920" s="71">
        <v>1997</v>
      </c>
      <c r="B920" s="718">
        <v>35</v>
      </c>
      <c r="C920" s="89">
        <v>15.49974903232</v>
      </c>
      <c r="D920" s="90">
        <v>19.156577909776001</v>
      </c>
      <c r="E920" s="91">
        <v>54.155407562157315</v>
      </c>
      <c r="F920" s="89">
        <v>2.8014900642600002</v>
      </c>
      <c r="G920" s="90">
        <v>3.7673161779060003</v>
      </c>
      <c r="H920" s="91">
        <v>3.0518644318184793</v>
      </c>
      <c r="I920" s="89">
        <v>1.2259114406</v>
      </c>
      <c r="J920" s="90">
        <v>2.6300678677350002</v>
      </c>
      <c r="K920" s="91">
        <v>4.9009809564212459</v>
      </c>
      <c r="L920" s="89">
        <v>1.139006E-2</v>
      </c>
      <c r="M920" s="90">
        <v>1.8124923000000001E-2</v>
      </c>
      <c r="N920" s="91">
        <v>6.2302156610322956E-2</v>
      </c>
      <c r="O920" s="89">
        <v>9.745339040189125E-3</v>
      </c>
      <c r="P920" s="90">
        <v>1.684776748817967E-2</v>
      </c>
      <c r="Q920" s="91">
        <v>0.12578662803923055</v>
      </c>
      <c r="R920" s="89">
        <v>1.8010894990374872E-2</v>
      </c>
      <c r="S920" s="90">
        <v>4.0479947952887542E-2</v>
      </c>
      <c r="T920" s="91">
        <v>0.24440720133243737</v>
      </c>
      <c r="U920" s="89">
        <v>1.00022129838E-2</v>
      </c>
      <c r="V920" s="90">
        <v>1.605098195241E-2</v>
      </c>
      <c r="W920" s="91">
        <v>4.3601400811071576E-2</v>
      </c>
      <c r="X920" s="89">
        <v>4.6461331980000002E-4</v>
      </c>
      <c r="Y920" s="90">
        <v>7.4793707310000007E-4</v>
      </c>
      <c r="Z920" s="91">
        <v>1.9056503476207781E-3</v>
      </c>
      <c r="AA920" s="89">
        <v>6.7666458146999994E-2</v>
      </c>
      <c r="AB920" s="90">
        <v>0.10040935466913001</v>
      </c>
      <c r="AC920" s="91">
        <v>9.8908485659825823E-2</v>
      </c>
      <c r="AD920" s="89">
        <v>6.2678400792000001E-3</v>
      </c>
      <c r="AE920" s="90">
        <v>9.8998279779899997E-3</v>
      </c>
      <c r="AF920" s="91">
        <v>1.6391177897123077E-2</v>
      </c>
      <c r="AG920" s="89">
        <v>1.04147528598E-2</v>
      </c>
      <c r="AH920" s="90">
        <v>1.7023104200520001E-2</v>
      </c>
      <c r="AI920" s="91">
        <v>4.1769250137924006E-2</v>
      </c>
      <c r="AJ920" s="94">
        <v>0</v>
      </c>
      <c r="AK920" s="95">
        <v>0</v>
      </c>
      <c r="AL920" s="95">
        <v>0</v>
      </c>
    </row>
    <row r="921" spans="1:38" ht="13" x14ac:dyDescent="0.3">
      <c r="A921" s="71">
        <v>1997</v>
      </c>
      <c r="B921" s="718">
        <v>36</v>
      </c>
      <c r="C921" s="89">
        <v>15.49974903232</v>
      </c>
      <c r="D921" s="90">
        <v>19.156577909776001</v>
      </c>
      <c r="E921" s="91">
        <v>54.155407562157315</v>
      </c>
      <c r="F921" s="89">
        <v>2.8014900642600002</v>
      </c>
      <c r="G921" s="90">
        <v>3.7673161779060003</v>
      </c>
      <c r="H921" s="91">
        <v>3.0518644318184793</v>
      </c>
      <c r="I921" s="89">
        <v>1.2259114406</v>
      </c>
      <c r="J921" s="90">
        <v>2.6300678677350002</v>
      </c>
      <c r="K921" s="91">
        <v>4.9009809564212459</v>
      </c>
      <c r="L921" s="89">
        <v>1.139006E-2</v>
      </c>
      <c r="M921" s="90">
        <v>1.8124923000000001E-2</v>
      </c>
      <c r="N921" s="91">
        <v>6.2302156610322956E-2</v>
      </c>
      <c r="O921" s="89">
        <v>9.745339040189125E-3</v>
      </c>
      <c r="P921" s="90">
        <v>1.684776748817967E-2</v>
      </c>
      <c r="Q921" s="91">
        <v>0.12578662803923055</v>
      </c>
      <c r="R921" s="89">
        <v>1.8010894990374872E-2</v>
      </c>
      <c r="S921" s="90">
        <v>4.0479947952887542E-2</v>
      </c>
      <c r="T921" s="91">
        <v>0.24440720133243737</v>
      </c>
      <c r="U921" s="89">
        <v>1.00022129838E-2</v>
      </c>
      <c r="V921" s="90">
        <v>1.605098195241E-2</v>
      </c>
      <c r="W921" s="91">
        <v>4.3601400811071576E-2</v>
      </c>
      <c r="X921" s="89">
        <v>4.6461331980000002E-4</v>
      </c>
      <c r="Y921" s="90">
        <v>7.4793707310000007E-4</v>
      </c>
      <c r="Z921" s="91">
        <v>1.9056503476207781E-3</v>
      </c>
      <c r="AA921" s="89">
        <v>6.7666458146999994E-2</v>
      </c>
      <c r="AB921" s="90">
        <v>0.10040935466913001</v>
      </c>
      <c r="AC921" s="91">
        <v>9.8908485659825823E-2</v>
      </c>
      <c r="AD921" s="89">
        <v>6.2678400792000001E-3</v>
      </c>
      <c r="AE921" s="90">
        <v>9.8998279779899997E-3</v>
      </c>
      <c r="AF921" s="91">
        <v>1.6391177897123077E-2</v>
      </c>
      <c r="AG921" s="89">
        <v>1.04147528598E-2</v>
      </c>
      <c r="AH921" s="90">
        <v>1.7023104200520001E-2</v>
      </c>
      <c r="AI921" s="91">
        <v>4.1769250137924006E-2</v>
      </c>
      <c r="AJ921" s="94">
        <v>0</v>
      </c>
      <c r="AK921" s="95">
        <v>0</v>
      </c>
      <c r="AL921" s="95">
        <v>0</v>
      </c>
    </row>
    <row r="922" spans="1:38" ht="13" x14ac:dyDescent="0.3">
      <c r="A922" s="71">
        <v>1997</v>
      </c>
      <c r="B922" s="718">
        <v>37</v>
      </c>
      <c r="C922" s="89">
        <v>15.49974903232</v>
      </c>
      <c r="D922" s="90">
        <v>19.156577909776001</v>
      </c>
      <c r="E922" s="91">
        <v>54.155407562157315</v>
      </c>
      <c r="F922" s="89">
        <v>2.8014900642600002</v>
      </c>
      <c r="G922" s="90">
        <v>3.7673161779060003</v>
      </c>
      <c r="H922" s="91">
        <v>3.0518644318184793</v>
      </c>
      <c r="I922" s="89">
        <v>1.2259114406</v>
      </c>
      <c r="J922" s="90">
        <v>2.6300678677350002</v>
      </c>
      <c r="K922" s="91">
        <v>4.9009809564212459</v>
      </c>
      <c r="L922" s="89">
        <v>1.139006E-2</v>
      </c>
      <c r="M922" s="90">
        <v>1.8124923000000001E-2</v>
      </c>
      <c r="N922" s="91">
        <v>6.2302156610322956E-2</v>
      </c>
      <c r="O922" s="89">
        <v>9.745339040189125E-3</v>
      </c>
      <c r="P922" s="90">
        <v>1.684776748817967E-2</v>
      </c>
      <c r="Q922" s="91">
        <v>0.12578662803923055</v>
      </c>
      <c r="R922" s="89">
        <v>1.8010894990374872E-2</v>
      </c>
      <c r="S922" s="90">
        <v>4.0479947952887542E-2</v>
      </c>
      <c r="T922" s="91">
        <v>0.24440720133243737</v>
      </c>
      <c r="U922" s="89">
        <v>1.00022129838E-2</v>
      </c>
      <c r="V922" s="90">
        <v>1.605098195241E-2</v>
      </c>
      <c r="W922" s="91">
        <v>4.3601400811071576E-2</v>
      </c>
      <c r="X922" s="89">
        <v>4.6461331980000002E-4</v>
      </c>
      <c r="Y922" s="90">
        <v>7.4793707310000007E-4</v>
      </c>
      <c r="Z922" s="91">
        <v>1.9056503476207781E-3</v>
      </c>
      <c r="AA922" s="89">
        <v>6.7666458146999994E-2</v>
      </c>
      <c r="AB922" s="90">
        <v>0.10040935466913001</v>
      </c>
      <c r="AC922" s="91">
        <v>9.8908485659825823E-2</v>
      </c>
      <c r="AD922" s="89">
        <v>6.2678400792000001E-3</v>
      </c>
      <c r="AE922" s="90">
        <v>9.8998279779899997E-3</v>
      </c>
      <c r="AF922" s="91">
        <v>1.6391177897123077E-2</v>
      </c>
      <c r="AG922" s="89">
        <v>1.04147528598E-2</v>
      </c>
      <c r="AH922" s="90">
        <v>1.7023104200520001E-2</v>
      </c>
      <c r="AI922" s="91">
        <v>4.1769250137924006E-2</v>
      </c>
      <c r="AJ922" s="94">
        <v>0</v>
      </c>
      <c r="AK922" s="95">
        <v>0</v>
      </c>
      <c r="AL922" s="95">
        <v>0</v>
      </c>
    </row>
    <row r="923" spans="1:38" ht="13" x14ac:dyDescent="0.3">
      <c r="A923" s="71">
        <v>1997</v>
      </c>
      <c r="B923" s="718">
        <v>38</v>
      </c>
      <c r="C923" s="89">
        <v>15.49974903232</v>
      </c>
      <c r="D923" s="90">
        <v>19.156577909776001</v>
      </c>
      <c r="E923" s="91">
        <v>54.155407562157315</v>
      </c>
      <c r="F923" s="89">
        <v>2.8014900642600002</v>
      </c>
      <c r="G923" s="90">
        <v>3.7673161779060003</v>
      </c>
      <c r="H923" s="91">
        <v>3.0518644318184793</v>
      </c>
      <c r="I923" s="89">
        <v>1.2259114406</v>
      </c>
      <c r="J923" s="90">
        <v>2.6300678677350002</v>
      </c>
      <c r="K923" s="91">
        <v>4.9009809564212459</v>
      </c>
      <c r="L923" s="89">
        <v>1.139006E-2</v>
      </c>
      <c r="M923" s="90">
        <v>1.8124923000000001E-2</v>
      </c>
      <c r="N923" s="91">
        <v>6.2302156610322956E-2</v>
      </c>
      <c r="O923" s="89">
        <v>9.745339040189125E-3</v>
      </c>
      <c r="P923" s="90">
        <v>1.684776748817967E-2</v>
      </c>
      <c r="Q923" s="91">
        <v>0.12578662803923055</v>
      </c>
      <c r="R923" s="89">
        <v>1.8010894990374872E-2</v>
      </c>
      <c r="S923" s="90">
        <v>4.0479947952887542E-2</v>
      </c>
      <c r="T923" s="91">
        <v>0.24440720133243737</v>
      </c>
      <c r="U923" s="89">
        <v>1.00022129838E-2</v>
      </c>
      <c r="V923" s="90">
        <v>1.605098195241E-2</v>
      </c>
      <c r="W923" s="91">
        <v>4.3601400811071576E-2</v>
      </c>
      <c r="X923" s="89">
        <v>4.6461331980000002E-4</v>
      </c>
      <c r="Y923" s="90">
        <v>7.4793707310000007E-4</v>
      </c>
      <c r="Z923" s="91">
        <v>1.9056503476207781E-3</v>
      </c>
      <c r="AA923" s="89">
        <v>6.7666458146999994E-2</v>
      </c>
      <c r="AB923" s="90">
        <v>0.10040935466913001</v>
      </c>
      <c r="AC923" s="91">
        <v>9.8908485659825823E-2</v>
      </c>
      <c r="AD923" s="89">
        <v>6.2678400792000001E-3</v>
      </c>
      <c r="AE923" s="90">
        <v>9.8998279779899997E-3</v>
      </c>
      <c r="AF923" s="91">
        <v>1.6391177897123077E-2</v>
      </c>
      <c r="AG923" s="89">
        <v>1.04147528598E-2</v>
      </c>
      <c r="AH923" s="90">
        <v>1.7023104200520001E-2</v>
      </c>
      <c r="AI923" s="91">
        <v>4.1769250137924006E-2</v>
      </c>
      <c r="AJ923" s="94">
        <v>0</v>
      </c>
      <c r="AK923" s="95">
        <v>0</v>
      </c>
      <c r="AL923" s="95">
        <v>0</v>
      </c>
    </row>
    <row r="924" spans="1:38" ht="13.5" thickBot="1" x14ac:dyDescent="0.35">
      <c r="A924" s="73">
        <v>1997</v>
      </c>
      <c r="B924" s="719">
        <v>39</v>
      </c>
      <c r="C924" s="96">
        <v>15.49974903232</v>
      </c>
      <c r="D924" s="97">
        <v>19.156577909776001</v>
      </c>
      <c r="E924" s="98">
        <v>54.155407562157315</v>
      </c>
      <c r="F924" s="96">
        <v>2.8014900642600002</v>
      </c>
      <c r="G924" s="97">
        <v>3.7673161779060003</v>
      </c>
      <c r="H924" s="98">
        <v>3.0518644318184793</v>
      </c>
      <c r="I924" s="96">
        <v>1.2259114406</v>
      </c>
      <c r="J924" s="97">
        <v>2.6300678677350002</v>
      </c>
      <c r="K924" s="98">
        <v>4.9009809564212459</v>
      </c>
      <c r="L924" s="96">
        <v>1.139006E-2</v>
      </c>
      <c r="M924" s="97">
        <v>1.8124923000000001E-2</v>
      </c>
      <c r="N924" s="98">
        <v>6.2302156610322956E-2</v>
      </c>
      <c r="O924" s="96">
        <v>9.745339040189125E-3</v>
      </c>
      <c r="P924" s="97">
        <v>1.684776748817967E-2</v>
      </c>
      <c r="Q924" s="98">
        <v>0.12578662803923055</v>
      </c>
      <c r="R924" s="96">
        <v>1.8010894990374872E-2</v>
      </c>
      <c r="S924" s="97">
        <v>4.0479947952887542E-2</v>
      </c>
      <c r="T924" s="98">
        <v>0.24440720133243737</v>
      </c>
      <c r="U924" s="96">
        <v>1.00022129838E-2</v>
      </c>
      <c r="V924" s="97">
        <v>1.605098195241E-2</v>
      </c>
      <c r="W924" s="98">
        <v>4.3601400811071576E-2</v>
      </c>
      <c r="X924" s="96">
        <v>4.6461331980000002E-4</v>
      </c>
      <c r="Y924" s="97">
        <v>7.4793707310000007E-4</v>
      </c>
      <c r="Z924" s="98">
        <v>1.9056503476207781E-3</v>
      </c>
      <c r="AA924" s="96">
        <v>6.7666458146999994E-2</v>
      </c>
      <c r="AB924" s="97">
        <v>0.10040935466913001</v>
      </c>
      <c r="AC924" s="98">
        <v>9.8908485659825823E-2</v>
      </c>
      <c r="AD924" s="96">
        <v>6.2678400792000001E-3</v>
      </c>
      <c r="AE924" s="97">
        <v>9.8998279779899997E-3</v>
      </c>
      <c r="AF924" s="98">
        <v>1.6391177897123077E-2</v>
      </c>
      <c r="AG924" s="96">
        <v>1.04147528598E-2</v>
      </c>
      <c r="AH924" s="97">
        <v>1.7023104200520001E-2</v>
      </c>
      <c r="AI924" s="98">
        <v>4.1769250137924006E-2</v>
      </c>
      <c r="AJ924" s="99">
        <v>0</v>
      </c>
      <c r="AK924" s="100">
        <v>0</v>
      </c>
      <c r="AL924" s="100">
        <v>0</v>
      </c>
    </row>
    <row r="925" spans="1:38" x14ac:dyDescent="0.25">
      <c r="A925" s="69">
        <v>1998</v>
      </c>
      <c r="B925" s="70">
        <v>0</v>
      </c>
      <c r="C925" s="84">
        <v>5.4134215799999996</v>
      </c>
      <c r="D925" s="85">
        <v>6.5406981249999996</v>
      </c>
      <c r="E925" s="101">
        <v>10.983037517456697</v>
      </c>
      <c r="F925" s="84">
        <v>0.3515626</v>
      </c>
      <c r="G925" s="85">
        <v>0.42479897700000002</v>
      </c>
      <c r="H925" s="101">
        <v>0.41103454124873423</v>
      </c>
      <c r="I925" s="84">
        <v>0.40093696000000001</v>
      </c>
      <c r="J925" s="85">
        <v>1.1890332619999999</v>
      </c>
      <c r="K925" s="101">
        <v>2.8716763580576994</v>
      </c>
      <c r="L925" s="84">
        <v>1.4335830000000001E-2</v>
      </c>
      <c r="M925" s="85">
        <v>2.4194940500000001E-2</v>
      </c>
      <c r="N925" s="101">
        <v>1.4587030692104241E-2</v>
      </c>
      <c r="O925" s="84">
        <v>1.2542028790949004E-2</v>
      </c>
      <c r="P925" s="85">
        <v>2.0401745862884162E-2</v>
      </c>
      <c r="Q925" s="101">
        <v>4.5013883290340402E-2</v>
      </c>
      <c r="R925" s="84">
        <v>1.897495710908477E-2</v>
      </c>
      <c r="S925" s="85">
        <v>3.756513044579534E-2</v>
      </c>
      <c r="T925" s="101">
        <v>8.055685154608079E-2</v>
      </c>
      <c r="U925" s="84">
        <v>2.5270026000000002E-3</v>
      </c>
      <c r="V925" s="85">
        <v>2.8958152700000002E-3</v>
      </c>
      <c r="W925" s="101">
        <v>3.4280033454183634E-3</v>
      </c>
      <c r="X925" s="84">
        <v>1.8037169999999999E-4</v>
      </c>
      <c r="Y925" s="85">
        <v>2.0247192E-4</v>
      </c>
      <c r="Z925" s="101">
        <v>2.5666566284529005E-4</v>
      </c>
      <c r="AA925" s="84">
        <v>1.7740002500000001E-2</v>
      </c>
      <c r="AB925" s="85">
        <v>2.0157627115E-2</v>
      </c>
      <c r="AC925" s="101">
        <v>1.8645466546795702E-2</v>
      </c>
      <c r="AD925" s="84">
        <v>1.9117661000000001E-3</v>
      </c>
      <c r="AE925" s="85">
        <v>1.9578918499999999E-3</v>
      </c>
      <c r="AF925" s="101">
        <v>2.3584962755778586E-3</v>
      </c>
      <c r="AG925" s="84">
        <v>4.5523739000000001E-3</v>
      </c>
      <c r="AH925" s="85">
        <v>5.6469698400000001E-3</v>
      </c>
      <c r="AI925" s="101">
        <v>4.8738210338282913E-3</v>
      </c>
      <c r="AJ925" s="87">
        <v>0</v>
      </c>
      <c r="AK925" s="88">
        <v>0</v>
      </c>
      <c r="AL925" s="88">
        <v>0</v>
      </c>
    </row>
    <row r="926" spans="1:38" x14ac:dyDescent="0.25">
      <c r="A926" s="71">
        <v>1998</v>
      </c>
      <c r="B926" s="718">
        <v>1</v>
      </c>
      <c r="C926" s="89">
        <v>7.0272598400000001</v>
      </c>
      <c r="D926" s="90">
        <v>8.1388389889999999</v>
      </c>
      <c r="E926" s="102">
        <v>15.334645879994754</v>
      </c>
      <c r="F926" s="89">
        <v>0.40752769999999999</v>
      </c>
      <c r="G926" s="90">
        <v>0.50617575349999999</v>
      </c>
      <c r="H926" s="102">
        <v>0.71817245996867951</v>
      </c>
      <c r="I926" s="89">
        <v>0.48701045999999998</v>
      </c>
      <c r="J926" s="90">
        <v>1.360227415</v>
      </c>
      <c r="K926" s="102">
        <v>3.2360799038110435</v>
      </c>
      <c r="L926" s="89">
        <v>1.4335830000000001E-2</v>
      </c>
      <c r="M926" s="90">
        <v>2.4179939000000001E-2</v>
      </c>
      <c r="N926" s="102">
        <v>1.577593442734232E-2</v>
      </c>
      <c r="O926" s="89">
        <v>1.2542028790949004E-2</v>
      </c>
      <c r="P926" s="90">
        <v>2.0401745862884162E-2</v>
      </c>
      <c r="Q926" s="102">
        <v>6.2002910258355352E-2</v>
      </c>
      <c r="R926" s="89">
        <v>1.897495710908477E-2</v>
      </c>
      <c r="S926" s="90">
        <v>3.756513044579534E-2</v>
      </c>
      <c r="T926" s="102">
        <v>0.13196475546629707</v>
      </c>
      <c r="U926" s="89">
        <v>3.0278949E-3</v>
      </c>
      <c r="V926" s="90">
        <v>3.6487739700000001E-3</v>
      </c>
      <c r="W926" s="102">
        <v>6.0124330293430161E-3</v>
      </c>
      <c r="X926" s="89">
        <v>2.1258139999999999E-4</v>
      </c>
      <c r="Y926" s="90">
        <v>2.51202465E-4</v>
      </c>
      <c r="Z926" s="102">
        <v>4.4845455638328242E-4</v>
      </c>
      <c r="AA926" s="89">
        <v>2.1085468100000001E-2</v>
      </c>
      <c r="AB926" s="90">
        <v>2.5213548815E-2</v>
      </c>
      <c r="AC926" s="102">
        <v>3.2339956008619553E-2</v>
      </c>
      <c r="AD926" s="89">
        <v>2.2904534000000002E-3</v>
      </c>
      <c r="AE926" s="90">
        <v>2.50410259E-3</v>
      </c>
      <c r="AF926" s="102">
        <v>4.0972193821792163E-3</v>
      </c>
      <c r="AG926" s="89">
        <v>5.4541525999999996E-3</v>
      </c>
      <c r="AH926" s="90">
        <v>7.0609632850000001E-3</v>
      </c>
      <c r="AI926" s="102">
        <v>8.502394839836145E-3</v>
      </c>
      <c r="AJ926" s="92">
        <v>0</v>
      </c>
      <c r="AK926" s="93">
        <v>0</v>
      </c>
      <c r="AL926" s="93">
        <v>0</v>
      </c>
    </row>
    <row r="927" spans="1:38" x14ac:dyDescent="0.25">
      <c r="A927" s="71">
        <v>1998</v>
      </c>
      <c r="B927" s="718">
        <v>2</v>
      </c>
      <c r="C927" s="89">
        <v>8.3678977799999998</v>
      </c>
      <c r="D927" s="90">
        <v>9.7870328625000003</v>
      </c>
      <c r="E927" s="102">
        <v>15.431556537752403</v>
      </c>
      <c r="F927" s="89">
        <v>0.45109083999999999</v>
      </c>
      <c r="G927" s="90">
        <v>0.58526093349999997</v>
      </c>
      <c r="H927" s="102">
        <v>0.72459566797157471</v>
      </c>
      <c r="I927" s="89">
        <v>0.57580898999999997</v>
      </c>
      <c r="J927" s="90">
        <v>1.5664320115000001</v>
      </c>
      <c r="K927" s="102">
        <v>3.2223588832525452</v>
      </c>
      <c r="L927" s="89">
        <v>1.394984E-2</v>
      </c>
      <c r="M927" s="90">
        <v>2.3441245499999999E-2</v>
      </c>
      <c r="N927" s="102">
        <v>1.5814694013033655E-2</v>
      </c>
      <c r="O927" s="89">
        <v>1.2542028790949004E-2</v>
      </c>
      <c r="P927" s="90">
        <v>2.0401745862884162E-2</v>
      </c>
      <c r="Q927" s="102">
        <v>6.1981514418753374E-2</v>
      </c>
      <c r="R927" s="89">
        <v>1.897495710908477E-2</v>
      </c>
      <c r="S927" s="90">
        <v>3.756513044579534E-2</v>
      </c>
      <c r="T927" s="102">
        <v>0.13426320062943495</v>
      </c>
      <c r="U927" s="89">
        <v>3.3889173000000001E-3</v>
      </c>
      <c r="V927" s="90">
        <v>4.3546173400000002E-3</v>
      </c>
      <c r="W927" s="102">
        <v>6.1313326827296937E-3</v>
      </c>
      <c r="X927" s="89">
        <v>2.3156620000000001E-4</v>
      </c>
      <c r="Y927" s="90">
        <v>2.9109131E-4</v>
      </c>
      <c r="Z927" s="102">
        <v>4.5247058294530272E-4</v>
      </c>
      <c r="AA927" s="89">
        <v>2.35205962E-2</v>
      </c>
      <c r="AB927" s="90">
        <v>2.9938528494999998E-2</v>
      </c>
      <c r="AC927" s="102">
        <v>3.2007794512872549E-2</v>
      </c>
      <c r="AD927" s="89">
        <v>2.5704822999999999E-3</v>
      </c>
      <c r="AE927" s="90">
        <v>3.0626319800000001E-3</v>
      </c>
      <c r="AF927" s="102">
        <v>4.1798702567552868E-3</v>
      </c>
      <c r="AG927" s="89">
        <v>6.0952975000000001E-3</v>
      </c>
      <c r="AH927" s="90">
        <v>8.3302236549999999E-3</v>
      </c>
      <c r="AI927" s="102">
        <v>8.7149236558447408E-3</v>
      </c>
      <c r="AJ927" s="92">
        <v>0</v>
      </c>
      <c r="AK927" s="93">
        <v>0</v>
      </c>
      <c r="AL927" s="93">
        <v>0</v>
      </c>
    </row>
    <row r="928" spans="1:38" x14ac:dyDescent="0.25">
      <c r="A928" s="71">
        <v>1998</v>
      </c>
      <c r="B928" s="718">
        <v>3</v>
      </c>
      <c r="C928" s="89">
        <v>9.7651244199999994</v>
      </c>
      <c r="D928" s="90">
        <v>10.747678271</v>
      </c>
      <c r="E928" s="102">
        <v>15.763147037994351</v>
      </c>
      <c r="F928" s="89">
        <v>0.49687913</v>
      </c>
      <c r="G928" s="90">
        <v>0.62469324000000004</v>
      </c>
      <c r="H928" s="102">
        <v>0.74825818871033489</v>
      </c>
      <c r="I928" s="89">
        <v>0.66292680999999998</v>
      </c>
      <c r="J928" s="90">
        <v>1.6892337195</v>
      </c>
      <c r="K928" s="102">
        <v>3.2506408877714152</v>
      </c>
      <c r="L928" s="89">
        <v>1.394984E-2</v>
      </c>
      <c r="M928" s="90">
        <v>2.3385627499999999E-2</v>
      </c>
      <c r="N928" s="102">
        <v>1.5911421387667286E-2</v>
      </c>
      <c r="O928" s="89">
        <v>1.2542028790949004E-2</v>
      </c>
      <c r="P928" s="90">
        <v>2.0401745862884162E-2</v>
      </c>
      <c r="Q928" s="102">
        <v>6.3321317988461454E-2</v>
      </c>
      <c r="R928" s="89">
        <v>1.897495710908477E-2</v>
      </c>
      <c r="S928" s="90">
        <v>3.756513044579534E-2</v>
      </c>
      <c r="T928" s="102">
        <v>0.13825415086325574</v>
      </c>
      <c r="U928" s="89">
        <v>3.8294917999999998E-3</v>
      </c>
      <c r="V928" s="90">
        <v>4.68244401E-3</v>
      </c>
      <c r="W928" s="102">
        <v>6.3139870613019384E-3</v>
      </c>
      <c r="X928" s="89">
        <v>2.581738E-4</v>
      </c>
      <c r="Y928" s="90">
        <v>3.0691392999999999E-4</v>
      </c>
      <c r="Z928" s="102">
        <v>4.6724640429269377E-4</v>
      </c>
      <c r="AA928" s="89">
        <v>2.6393605099999998E-2</v>
      </c>
      <c r="AB928" s="90">
        <v>3.2026471785000003E-2</v>
      </c>
      <c r="AC928" s="102">
        <v>3.2945668652364805E-2</v>
      </c>
      <c r="AD928" s="89">
        <v>2.9405636E-3</v>
      </c>
      <c r="AE928" s="90">
        <v>3.3441228299999999E-3</v>
      </c>
      <c r="AF928" s="102">
        <v>4.3010382248669741E-3</v>
      </c>
      <c r="AG928" s="89">
        <v>6.8482400000000002E-3</v>
      </c>
      <c r="AH928" s="90">
        <v>8.8986042450000004E-3</v>
      </c>
      <c r="AI928" s="102">
        <v>9.0004071186317695E-3</v>
      </c>
      <c r="AJ928" s="92">
        <v>0</v>
      </c>
      <c r="AK928" s="93">
        <v>0</v>
      </c>
      <c r="AL928" s="93">
        <v>0</v>
      </c>
    </row>
    <row r="929" spans="1:38" x14ac:dyDescent="0.25">
      <c r="A929" s="71">
        <v>1998</v>
      </c>
      <c r="B929" s="718">
        <v>4</v>
      </c>
      <c r="C929" s="89">
        <v>10.81829422</v>
      </c>
      <c r="D929" s="90">
        <v>11.678078483</v>
      </c>
      <c r="E929" s="102">
        <v>17.857825440463301</v>
      </c>
      <c r="F929" s="89">
        <v>0.53472684000000004</v>
      </c>
      <c r="G929" s="90">
        <v>0.66361277750000003</v>
      </c>
      <c r="H929" s="102">
        <v>0.82182760964163892</v>
      </c>
      <c r="I929" s="89">
        <v>0.73974757000000002</v>
      </c>
      <c r="J929" s="90">
        <v>1.8337668110000001</v>
      </c>
      <c r="K929" s="102">
        <v>3.3883857408185856</v>
      </c>
      <c r="L929" s="89">
        <v>1.375793E-2</v>
      </c>
      <c r="M929" s="90">
        <v>2.2985529000000001E-2</v>
      </c>
      <c r="N929" s="102">
        <v>2.1597460114249616E-2</v>
      </c>
      <c r="O929" s="89">
        <v>1.2542028790949004E-2</v>
      </c>
      <c r="P929" s="90">
        <v>2.0401745862884162E-2</v>
      </c>
      <c r="Q929" s="102">
        <v>6.0601018483664774E-2</v>
      </c>
      <c r="R929" s="89">
        <v>1.897495710908477E-2</v>
      </c>
      <c r="S929" s="90">
        <v>3.756513044579534E-2</v>
      </c>
      <c r="T929" s="102">
        <v>0.13849670033946201</v>
      </c>
      <c r="U929" s="89">
        <v>4.0905391000000003E-3</v>
      </c>
      <c r="V929" s="90">
        <v>4.9472955649999999E-3</v>
      </c>
      <c r="W929" s="102">
        <v>6.9082196333341622E-3</v>
      </c>
      <c r="X929" s="89">
        <v>2.7403209999999999E-4</v>
      </c>
      <c r="Y929" s="90">
        <v>3.2579414499999998E-4</v>
      </c>
      <c r="Z929" s="102">
        <v>5.1318580577187954E-4</v>
      </c>
      <c r="AA929" s="89">
        <v>2.8203379600000002E-2</v>
      </c>
      <c r="AB929" s="90">
        <v>3.3803765999999999E-2</v>
      </c>
      <c r="AC929" s="102">
        <v>3.6111428147371331E-2</v>
      </c>
      <c r="AD929" s="89">
        <v>3.1773495000000001E-3</v>
      </c>
      <c r="AE929" s="90">
        <v>3.58816356E-3</v>
      </c>
      <c r="AF929" s="102">
        <v>4.7117862595270777E-3</v>
      </c>
      <c r="AG929" s="89">
        <v>7.2731797000000001E-3</v>
      </c>
      <c r="AH929" s="90">
        <v>9.3380167549999993E-3</v>
      </c>
      <c r="AI929" s="102">
        <v>9.8909955371462629E-3</v>
      </c>
      <c r="AJ929" s="92">
        <v>0</v>
      </c>
      <c r="AK929" s="93">
        <v>0</v>
      </c>
      <c r="AL929" s="93">
        <v>0</v>
      </c>
    </row>
    <row r="930" spans="1:38" x14ac:dyDescent="0.25">
      <c r="A930" s="71">
        <v>1998</v>
      </c>
      <c r="B930" s="718">
        <v>5</v>
      </c>
      <c r="C930" s="89">
        <v>11.673929490000001</v>
      </c>
      <c r="D930" s="90">
        <v>12.396669642000001</v>
      </c>
      <c r="E930" s="102">
        <v>18.115831426306727</v>
      </c>
      <c r="F930" s="89">
        <v>0.56653529000000002</v>
      </c>
      <c r="G930" s="90">
        <v>0.70072191350000002</v>
      </c>
      <c r="H930" s="102">
        <v>0.83777428675757615</v>
      </c>
      <c r="I930" s="89">
        <v>0.81005967000000001</v>
      </c>
      <c r="J930" s="90">
        <v>1.9666002954999999</v>
      </c>
      <c r="K930" s="102">
        <v>3.4107254864643419</v>
      </c>
      <c r="L930" s="89">
        <v>1.354783E-2</v>
      </c>
      <c r="M930" s="90">
        <v>2.2571353499999999E-2</v>
      </c>
      <c r="N930" s="102">
        <v>2.1689926420160998E-2</v>
      </c>
      <c r="O930" s="89">
        <v>1.2542028790949004E-2</v>
      </c>
      <c r="P930" s="90">
        <v>2.0401745862884162E-2</v>
      </c>
      <c r="Q930" s="102">
        <v>6.1638890428908438E-2</v>
      </c>
      <c r="R930" s="89">
        <v>1.897495710908477E-2</v>
      </c>
      <c r="S930" s="90">
        <v>3.756513044579534E-2</v>
      </c>
      <c r="T930" s="102">
        <v>0.14085665906305211</v>
      </c>
      <c r="U930" s="89">
        <v>4.2798128999999999E-3</v>
      </c>
      <c r="V930" s="90">
        <v>5.1803068850000003E-3</v>
      </c>
      <c r="W930" s="102">
        <v>6.9917338746038164E-3</v>
      </c>
      <c r="X930" s="89">
        <v>2.8444709999999999E-4</v>
      </c>
      <c r="Y930" s="90">
        <v>3.4528815000000002E-4</v>
      </c>
      <c r="Z930" s="102">
        <v>5.2314743609011688E-4</v>
      </c>
      <c r="AA930" s="89">
        <v>2.9563657600000001E-2</v>
      </c>
      <c r="AB930" s="90">
        <v>3.5394489559999999E-2</v>
      </c>
      <c r="AC930" s="102">
        <v>3.6697039099055168E-2</v>
      </c>
      <c r="AD930" s="89">
        <v>3.3611369000000001E-3</v>
      </c>
      <c r="AE930" s="90">
        <v>3.8138533850000001E-3</v>
      </c>
      <c r="AF930" s="102">
        <v>4.7939371749955726E-3</v>
      </c>
      <c r="AG930" s="89">
        <v>7.5676524000000004E-3</v>
      </c>
      <c r="AH930" s="90">
        <v>9.7111079050000004E-3</v>
      </c>
      <c r="AI930" s="102">
        <v>1.0080041641757315E-2</v>
      </c>
      <c r="AJ930" s="92">
        <v>0</v>
      </c>
      <c r="AK930" s="93">
        <v>0</v>
      </c>
      <c r="AL930" s="93">
        <v>0</v>
      </c>
    </row>
    <row r="931" spans="1:38" x14ac:dyDescent="0.25">
      <c r="A931" s="71">
        <v>1998</v>
      </c>
      <c r="B931" s="718">
        <v>6</v>
      </c>
      <c r="C931" s="89">
        <v>10.52666614</v>
      </c>
      <c r="D931" s="90">
        <v>11.257282633000001</v>
      </c>
      <c r="E931" s="102">
        <v>28.527286889345078</v>
      </c>
      <c r="F931" s="89">
        <v>0.50565375000000001</v>
      </c>
      <c r="G931" s="90">
        <v>0.63451986599999999</v>
      </c>
      <c r="H931" s="102">
        <v>1.4436502377911706</v>
      </c>
      <c r="I931" s="89">
        <v>0.81184442999999995</v>
      </c>
      <c r="J931" s="90">
        <v>1.937137935</v>
      </c>
      <c r="K931" s="102">
        <v>4.3422575368152447</v>
      </c>
      <c r="L931" s="89">
        <v>1.224431E-2</v>
      </c>
      <c r="M931" s="90">
        <v>1.9930201000000002E-2</v>
      </c>
      <c r="N931" s="102">
        <v>2.3340609307820011E-2</v>
      </c>
      <c r="O931" s="89">
        <v>1.2542028790949004E-2</v>
      </c>
      <c r="P931" s="90">
        <v>2.0401745862884162E-2</v>
      </c>
      <c r="Q931" s="102">
        <v>8.7939381181869072E-2</v>
      </c>
      <c r="R931" s="89">
        <v>1.897495710908477E-2</v>
      </c>
      <c r="S931" s="90">
        <v>3.756513044579534E-2</v>
      </c>
      <c r="T931" s="102">
        <v>0.14332481944581668</v>
      </c>
      <c r="U931" s="89">
        <v>3.5668458999999998E-3</v>
      </c>
      <c r="V931" s="90">
        <v>4.4545196949999999E-3</v>
      </c>
      <c r="W931" s="102">
        <v>1.2069118025900272E-2</v>
      </c>
      <c r="X931" s="89">
        <v>2.3503240000000001E-4</v>
      </c>
      <c r="Y931" s="90">
        <v>2.9696580499999998E-4</v>
      </c>
      <c r="Z931" s="102">
        <v>9.0149041150862906E-4</v>
      </c>
      <c r="AA931" s="89">
        <v>2.5002971200000002E-2</v>
      </c>
      <c r="AB931" s="90">
        <v>3.0610213104999999E-2</v>
      </c>
      <c r="AC931" s="102">
        <v>6.3508974100949342E-2</v>
      </c>
      <c r="AD931" s="89">
        <v>2.8345167999999999E-3</v>
      </c>
      <c r="AE931" s="90">
        <v>3.282369075E-3</v>
      </c>
      <c r="AF931" s="102">
        <v>8.7052703403237511E-3</v>
      </c>
      <c r="AG931" s="89">
        <v>6.2688743000000003E-3</v>
      </c>
      <c r="AH931" s="90">
        <v>8.3604646800000005E-3</v>
      </c>
      <c r="AI931" s="102">
        <v>1.8090853608705146E-2</v>
      </c>
      <c r="AJ931" s="92">
        <v>0</v>
      </c>
      <c r="AK931" s="93">
        <v>0</v>
      </c>
      <c r="AL931" s="93">
        <v>0</v>
      </c>
    </row>
    <row r="932" spans="1:38" x14ac:dyDescent="0.25">
      <c r="A932" s="71">
        <v>1998</v>
      </c>
      <c r="B932" s="718">
        <v>7</v>
      </c>
      <c r="C932" s="89">
        <v>10.887066600000001</v>
      </c>
      <c r="D932" s="90">
        <v>11.608345115500001</v>
      </c>
      <c r="E932" s="102">
        <v>28.082715965936341</v>
      </c>
      <c r="F932" s="89">
        <v>0.52893047000000004</v>
      </c>
      <c r="G932" s="90">
        <v>0.6678520805</v>
      </c>
      <c r="H932" s="102">
        <v>1.3834580038706861</v>
      </c>
      <c r="I932" s="89">
        <v>0.86266542000000002</v>
      </c>
      <c r="J932" s="90">
        <v>2.0275236790000002</v>
      </c>
      <c r="K932" s="102">
        <v>4.0629370255112152</v>
      </c>
      <c r="L932" s="89">
        <v>1.195536E-2</v>
      </c>
      <c r="M932" s="90">
        <v>1.93035285E-2</v>
      </c>
      <c r="N932" s="102">
        <v>2.3166305436779482E-2</v>
      </c>
      <c r="O932" s="89">
        <v>1.2542028790949004E-2</v>
      </c>
      <c r="P932" s="90">
        <v>2.0401745862884162E-2</v>
      </c>
      <c r="Q932" s="102">
        <v>8.3698195754421792E-2</v>
      </c>
      <c r="R932" s="89">
        <v>1.897495710908477E-2</v>
      </c>
      <c r="S932" s="90">
        <v>3.756513044579534E-2</v>
      </c>
      <c r="T932" s="102">
        <v>0.14672666613001095</v>
      </c>
      <c r="U932" s="89">
        <v>3.6511198999999999E-3</v>
      </c>
      <c r="V932" s="90">
        <v>4.6580482700000004E-3</v>
      </c>
      <c r="W932" s="102">
        <v>1.1640102002920937E-2</v>
      </c>
      <c r="X932" s="89">
        <v>2.403362E-4</v>
      </c>
      <c r="Y932" s="90">
        <v>3.1225063499999998E-4</v>
      </c>
      <c r="Z932" s="102">
        <v>8.6388954475133774E-4</v>
      </c>
      <c r="AA932" s="89">
        <v>2.57388609E-2</v>
      </c>
      <c r="AB932" s="90">
        <v>3.2102788185000002E-2</v>
      </c>
      <c r="AC932" s="102">
        <v>6.088706919003093E-2</v>
      </c>
      <c r="AD932" s="89">
        <v>2.9343237000000002E-3</v>
      </c>
      <c r="AE932" s="90">
        <v>3.4855932E-3</v>
      </c>
      <c r="AF932" s="102">
        <v>8.7621092734786327E-3</v>
      </c>
      <c r="AG932" s="89">
        <v>6.3771438999999999E-3</v>
      </c>
      <c r="AH932" s="90">
        <v>8.6776096200000003E-3</v>
      </c>
      <c r="AI932" s="102">
        <v>1.7930155679768054E-2</v>
      </c>
      <c r="AJ932" s="92">
        <v>0</v>
      </c>
      <c r="AK932" s="93">
        <v>0</v>
      </c>
      <c r="AL932" s="93">
        <v>0</v>
      </c>
    </row>
    <row r="933" spans="1:38" x14ac:dyDescent="0.25">
      <c r="A933" s="71">
        <v>1998</v>
      </c>
      <c r="B933" s="718">
        <v>8</v>
      </c>
      <c r="C933" s="89">
        <v>10.708274729999999</v>
      </c>
      <c r="D933" s="90">
        <v>11.4819709795</v>
      </c>
      <c r="E933" s="102">
        <v>30.973351787972522</v>
      </c>
      <c r="F933" s="89">
        <v>0.53771919999999995</v>
      </c>
      <c r="G933" s="90">
        <v>0.68153754150000001</v>
      </c>
      <c r="H933" s="102">
        <v>1.4124437076607035</v>
      </c>
      <c r="I933" s="89">
        <v>0.89022860999999998</v>
      </c>
      <c r="J933" s="90">
        <v>2.0676553105000002</v>
      </c>
      <c r="K933" s="102">
        <v>4.1834300614123885</v>
      </c>
      <c r="L933" s="89">
        <v>1.142427E-2</v>
      </c>
      <c r="M933" s="90">
        <v>1.818262E-2</v>
      </c>
      <c r="N933" s="102">
        <v>2.531977032725951E-2</v>
      </c>
      <c r="O933" s="89">
        <v>1.2542028790949004E-2</v>
      </c>
      <c r="P933" s="90">
        <v>2.0401745862884162E-2</v>
      </c>
      <c r="Q933" s="102">
        <v>6.5170884516508237E-2</v>
      </c>
      <c r="R933" s="89">
        <v>1.897495710908477E-2</v>
      </c>
      <c r="S933" s="90">
        <v>3.756513044579534E-2</v>
      </c>
      <c r="T933" s="102">
        <v>0.15083179462213012</v>
      </c>
      <c r="U933" s="89">
        <v>3.5091795E-3</v>
      </c>
      <c r="V933" s="90">
        <v>4.5649327949999997E-3</v>
      </c>
      <c r="W933" s="102">
        <v>1.2592394125784447E-2</v>
      </c>
      <c r="X933" s="89">
        <v>2.298845E-4</v>
      </c>
      <c r="Y933" s="90">
        <v>3.0635494500000002E-4</v>
      </c>
      <c r="Z933" s="102">
        <v>8.8200014917087723E-4</v>
      </c>
      <c r="AA933" s="89">
        <v>2.5042265300000002E-2</v>
      </c>
      <c r="AB933" s="90">
        <v>3.169742498E-2</v>
      </c>
      <c r="AC933" s="102">
        <v>6.113832734176014E-2</v>
      </c>
      <c r="AD933" s="89">
        <v>2.8515569999999998E-3</v>
      </c>
      <c r="AE933" s="90">
        <v>3.4578521650000002E-3</v>
      </c>
      <c r="AF933" s="102">
        <v>8.8500866526945738E-3</v>
      </c>
      <c r="AG933" s="89">
        <v>6.0960559000000003E-3</v>
      </c>
      <c r="AH933" s="90">
        <v>8.4545659850000007E-3</v>
      </c>
      <c r="AI933" s="102">
        <v>1.8460130698921221E-2</v>
      </c>
      <c r="AJ933" s="92">
        <v>0</v>
      </c>
      <c r="AK933" s="93">
        <v>0</v>
      </c>
      <c r="AL933" s="93">
        <v>0</v>
      </c>
    </row>
    <row r="934" spans="1:38" x14ac:dyDescent="0.25">
      <c r="A934" s="71">
        <v>1998</v>
      </c>
      <c r="B934" s="718">
        <v>9</v>
      </c>
      <c r="C934" s="89">
        <v>11.2756025</v>
      </c>
      <c r="D934" s="90">
        <v>12.0119899315</v>
      </c>
      <c r="E934" s="102">
        <v>31.613306459603297</v>
      </c>
      <c r="F934" s="89">
        <v>0.58459428000000002</v>
      </c>
      <c r="G934" s="90">
        <v>0.74174605299999996</v>
      </c>
      <c r="H934" s="102">
        <v>1.4326032306586109</v>
      </c>
      <c r="I934" s="89">
        <v>0.94880620999999998</v>
      </c>
      <c r="J934" s="90">
        <v>2.1779785755000001</v>
      </c>
      <c r="K934" s="102">
        <v>4.0681531313083497</v>
      </c>
      <c r="L934" s="89">
        <v>1.142427E-2</v>
      </c>
      <c r="M934" s="90">
        <v>1.818262E-2</v>
      </c>
      <c r="N934" s="102">
        <v>2.5334458194460382E-2</v>
      </c>
      <c r="O934" s="89">
        <v>1.2542028790949004E-2</v>
      </c>
      <c r="P934" s="90">
        <v>2.0401745862884162E-2</v>
      </c>
      <c r="Q934" s="102">
        <v>6.6676330267591968E-2</v>
      </c>
      <c r="R934" s="89">
        <v>1.897495710908477E-2</v>
      </c>
      <c r="S934" s="90">
        <v>3.756513044579534E-2</v>
      </c>
      <c r="T934" s="102">
        <v>0.1546899885004093</v>
      </c>
      <c r="U934" s="89">
        <v>5.3921283E-3</v>
      </c>
      <c r="V934" s="90">
        <v>7.0746093649999998E-3</v>
      </c>
      <c r="W934" s="102">
        <v>1.2253436786121485E-2</v>
      </c>
      <c r="X934" s="89">
        <v>2.441225E-4</v>
      </c>
      <c r="Y934" s="90">
        <v>3.30515835E-4</v>
      </c>
      <c r="Z934" s="102">
        <v>8.9458012619352109E-4</v>
      </c>
      <c r="AA934" s="89">
        <v>2.6553251E-2</v>
      </c>
      <c r="AB934" s="90">
        <v>3.4054367939999997E-2</v>
      </c>
      <c r="AC934" s="102">
        <v>6.2054359275289114E-2</v>
      </c>
      <c r="AD934" s="89">
        <v>3.037578E-3</v>
      </c>
      <c r="AE934" s="90">
        <v>3.7780624649999999E-3</v>
      </c>
      <c r="AF934" s="102">
        <v>8.7739669915226203E-3</v>
      </c>
      <c r="AG934" s="89">
        <v>6.0275983E-3</v>
      </c>
      <c r="AH934" s="90">
        <v>8.1739518400000006E-3</v>
      </c>
      <c r="AI934" s="102">
        <v>1.8754548377855822E-2</v>
      </c>
      <c r="AJ934" s="92">
        <v>0</v>
      </c>
      <c r="AK934" s="93">
        <v>0</v>
      </c>
      <c r="AL934" s="93">
        <v>0</v>
      </c>
    </row>
    <row r="935" spans="1:38" x14ac:dyDescent="0.25">
      <c r="A935" s="71">
        <v>1998</v>
      </c>
      <c r="B935" s="718">
        <v>10</v>
      </c>
      <c r="C935" s="89">
        <v>11.78481073</v>
      </c>
      <c r="D935" s="90">
        <v>12.5488710435</v>
      </c>
      <c r="E935" s="102">
        <v>31.380964586579843</v>
      </c>
      <c r="F935" s="89">
        <v>0.63626729999999998</v>
      </c>
      <c r="G935" s="90">
        <v>0.80698091350000001</v>
      </c>
      <c r="H935" s="102">
        <v>1.503189235882201</v>
      </c>
      <c r="I935" s="89">
        <v>1.0035194599999999</v>
      </c>
      <c r="J935" s="90">
        <v>2.2668066919999998</v>
      </c>
      <c r="K935" s="102">
        <v>4.1889848108816681</v>
      </c>
      <c r="L935" s="89">
        <v>1.139006E-2</v>
      </c>
      <c r="M935" s="90">
        <v>1.8124923000000001E-2</v>
      </c>
      <c r="N935" s="102">
        <v>2.9826310401400588E-2</v>
      </c>
      <c r="O935" s="89">
        <v>1.2542028790949004E-2</v>
      </c>
      <c r="P935" s="90">
        <v>2.0401745862884162E-2</v>
      </c>
      <c r="Q935" s="102">
        <v>6.2711477697195289E-2</v>
      </c>
      <c r="R935" s="89">
        <v>1.897495710908477E-2</v>
      </c>
      <c r="S935" s="90">
        <v>3.756513044579534E-2</v>
      </c>
      <c r="T935" s="102">
        <v>0.16076805306416916</v>
      </c>
      <c r="U935" s="89">
        <v>5.6455743000000001E-3</v>
      </c>
      <c r="V935" s="90">
        <v>7.5302049950000003E-3</v>
      </c>
      <c r="W935" s="102">
        <v>1.620191103495448E-2</v>
      </c>
      <c r="X935" s="89">
        <v>2.5853440000000002E-4</v>
      </c>
      <c r="Y935" s="90">
        <v>3.5273885999999999E-4</v>
      </c>
      <c r="Z935" s="102">
        <v>9.3866926304983327E-4</v>
      </c>
      <c r="AA935" s="89">
        <v>2.8040147299999998E-2</v>
      </c>
      <c r="AB935" s="90">
        <v>3.6435509669999998E-2</v>
      </c>
      <c r="AC935" s="102">
        <v>6.0693248514910224E-2</v>
      </c>
      <c r="AD935" s="89">
        <v>3.2098561000000001E-3</v>
      </c>
      <c r="AE935" s="90">
        <v>4.0772284199999996E-3</v>
      </c>
      <c r="AF935" s="102">
        <v>8.9858754701211858E-3</v>
      </c>
      <c r="AG935" s="89">
        <v>6.2758303999999997E-3</v>
      </c>
      <c r="AH935" s="90">
        <v>8.6345691150000008E-3</v>
      </c>
      <c r="AI935" s="102">
        <v>2.0066617684224162E-2</v>
      </c>
      <c r="AJ935" s="92">
        <v>0</v>
      </c>
      <c r="AK935" s="93">
        <v>0</v>
      </c>
      <c r="AL935" s="93">
        <v>0</v>
      </c>
    </row>
    <row r="936" spans="1:38" x14ac:dyDescent="0.25">
      <c r="A936" s="71">
        <v>1998</v>
      </c>
      <c r="B936" s="718">
        <v>11</v>
      </c>
      <c r="C936" s="89">
        <v>12.31395348</v>
      </c>
      <c r="D936" s="90">
        <v>13.105327258499999</v>
      </c>
      <c r="E936" s="102">
        <v>31.146897533840132</v>
      </c>
      <c r="F936" s="89">
        <v>0.69620066999999997</v>
      </c>
      <c r="G936" s="90">
        <v>0.88254627949999997</v>
      </c>
      <c r="H936" s="102">
        <v>1.5236355698986632</v>
      </c>
      <c r="I936" s="89">
        <v>1.05843639</v>
      </c>
      <c r="J936" s="90">
        <v>2.3433297424999999</v>
      </c>
      <c r="K936" s="102">
        <v>4.2267954762009392</v>
      </c>
      <c r="L936" s="89">
        <v>1.139006E-2</v>
      </c>
      <c r="M936" s="90">
        <v>1.8124923000000001E-2</v>
      </c>
      <c r="N936" s="102">
        <v>2.9953879748992617E-2</v>
      </c>
      <c r="O936" s="89">
        <v>1.2542028790949004E-2</v>
      </c>
      <c r="P936" s="90">
        <v>2.0401745862884162E-2</v>
      </c>
      <c r="Q936" s="102">
        <v>6.3419937773267557E-2</v>
      </c>
      <c r="R936" s="89">
        <v>1.897495710908477E-2</v>
      </c>
      <c r="S936" s="90">
        <v>3.756513044579534E-2</v>
      </c>
      <c r="T936" s="102">
        <v>0.1632728193675613</v>
      </c>
      <c r="U936" s="89">
        <v>5.9266466E-3</v>
      </c>
      <c r="V936" s="90">
        <v>8.0336143499999992E-3</v>
      </c>
      <c r="W936" s="102">
        <v>1.7803197799992964E-2</v>
      </c>
      <c r="X936" s="89">
        <v>2.748456E-4</v>
      </c>
      <c r="Y936" s="90">
        <v>3.77399135E-4</v>
      </c>
      <c r="Z936" s="102">
        <v>9.5143656265368976E-4</v>
      </c>
      <c r="AA936" s="89">
        <v>2.9717343199999999E-2</v>
      </c>
      <c r="AB936" s="90">
        <v>3.9107706399999997E-2</v>
      </c>
      <c r="AC936" s="102">
        <v>5.8498130557254627E-2</v>
      </c>
      <c r="AD936" s="89">
        <v>3.3993966E-3</v>
      </c>
      <c r="AE936" s="90">
        <v>4.4081962800000003E-3</v>
      </c>
      <c r="AF936" s="102">
        <v>9.0025561605079005E-3</v>
      </c>
      <c r="AG936" s="89">
        <v>6.5503018999999996E-3</v>
      </c>
      <c r="AH936" s="90">
        <v>9.1441713450000003E-3</v>
      </c>
      <c r="AI936" s="102">
        <v>2.0647068153073975E-2</v>
      </c>
      <c r="AJ936" s="92">
        <v>0</v>
      </c>
      <c r="AK936" s="93">
        <v>0</v>
      </c>
      <c r="AL936" s="93">
        <v>0</v>
      </c>
    </row>
    <row r="937" spans="1:38" x14ac:dyDescent="0.25">
      <c r="A937" s="71">
        <v>1998</v>
      </c>
      <c r="B937" s="718">
        <v>12</v>
      </c>
      <c r="C937" s="89">
        <v>12.830386409999999</v>
      </c>
      <c r="D937" s="90">
        <v>13.6491094845</v>
      </c>
      <c r="E937" s="102">
        <v>31.123016531013683</v>
      </c>
      <c r="F937" s="89">
        <v>0.76607263999999997</v>
      </c>
      <c r="G937" s="90">
        <v>0.96683112100000002</v>
      </c>
      <c r="H937" s="102">
        <v>1.5437604424521931</v>
      </c>
      <c r="I937" s="89">
        <v>1.1119851300000001</v>
      </c>
      <c r="J937" s="90">
        <v>2.4131591449999998</v>
      </c>
      <c r="K937" s="102">
        <v>4.285367403910044</v>
      </c>
      <c r="L937" s="89">
        <v>1.139006E-2</v>
      </c>
      <c r="M937" s="90">
        <v>1.8124923000000001E-2</v>
      </c>
      <c r="N937" s="102">
        <v>2.9977305883238672E-2</v>
      </c>
      <c r="O937" s="89">
        <v>1.2542028790949004E-2</v>
      </c>
      <c r="P937" s="90">
        <v>2.0401745862884162E-2</v>
      </c>
      <c r="Q937" s="102">
        <v>6.3934472722454408E-2</v>
      </c>
      <c r="R937" s="89">
        <v>1.897495710908477E-2</v>
      </c>
      <c r="S937" s="90">
        <v>3.756513044579534E-2</v>
      </c>
      <c r="T937" s="102">
        <v>0.16342472517471759</v>
      </c>
      <c r="U937" s="89">
        <v>6.2583557999999996E-3</v>
      </c>
      <c r="V937" s="90">
        <v>8.5540307199999995E-3</v>
      </c>
      <c r="W937" s="102">
        <v>1.9212643591214371E-2</v>
      </c>
      <c r="X937" s="89">
        <v>2.9049879999999998E-4</v>
      </c>
      <c r="Y937" s="90">
        <v>4.0207104499999998E-4</v>
      </c>
      <c r="Z937" s="102">
        <v>9.6400338058040514E-4</v>
      </c>
      <c r="AA937" s="89">
        <v>3.1702947799999999E-2</v>
      </c>
      <c r="AB937" s="90">
        <v>4.1938479755000001E-2</v>
      </c>
      <c r="AC937" s="102">
        <v>6.0342887995254363E-2</v>
      </c>
      <c r="AD937" s="89">
        <v>3.6208644999999999E-3</v>
      </c>
      <c r="AE937" s="90">
        <v>4.7529179949999997E-3</v>
      </c>
      <c r="AF937" s="102">
        <v>8.9885644895528784E-3</v>
      </c>
      <c r="AG937" s="89">
        <v>6.8790887E-3</v>
      </c>
      <c r="AH937" s="90">
        <v>9.66754947E-3</v>
      </c>
      <c r="AI937" s="102">
        <v>2.0643926934710063E-2</v>
      </c>
      <c r="AJ937" s="92">
        <v>0</v>
      </c>
      <c r="AK937" s="93">
        <v>0</v>
      </c>
      <c r="AL937" s="93">
        <v>0</v>
      </c>
    </row>
    <row r="938" spans="1:38" x14ac:dyDescent="0.25">
      <c r="A938" s="71">
        <v>1998</v>
      </c>
      <c r="B938" s="718">
        <v>13</v>
      </c>
      <c r="C938" s="89">
        <v>13.27570974</v>
      </c>
      <c r="D938" s="90">
        <v>14.166028582499999</v>
      </c>
      <c r="E938" s="102">
        <v>31.881644262843373</v>
      </c>
      <c r="F938" s="89">
        <v>0.84423068999999995</v>
      </c>
      <c r="G938" s="90">
        <v>1.060367541</v>
      </c>
      <c r="H938" s="102">
        <v>1.5873109370533085</v>
      </c>
      <c r="I938" s="89">
        <v>1.16222475</v>
      </c>
      <c r="J938" s="90">
        <v>2.4760054299999998</v>
      </c>
      <c r="K938" s="102">
        <v>4.2995512340390025</v>
      </c>
      <c r="L938" s="89">
        <v>1.139006E-2</v>
      </c>
      <c r="M938" s="90">
        <v>1.8124923000000001E-2</v>
      </c>
      <c r="N938" s="102">
        <v>3.0237140363771845E-2</v>
      </c>
      <c r="O938" s="89">
        <v>1.2542028790949004E-2</v>
      </c>
      <c r="P938" s="90">
        <v>2.0401745862884162E-2</v>
      </c>
      <c r="Q938" s="102">
        <v>6.619342737907967E-2</v>
      </c>
      <c r="R938" s="89">
        <v>1.897495710908477E-2</v>
      </c>
      <c r="S938" s="90">
        <v>3.756513044579534E-2</v>
      </c>
      <c r="T938" s="102">
        <v>0.1691973156519358</v>
      </c>
      <c r="U938" s="89">
        <v>6.6056880000000002E-3</v>
      </c>
      <c r="V938" s="90">
        <v>9.0904790799999999E-3</v>
      </c>
      <c r="W938" s="102">
        <v>1.9693108901328568E-2</v>
      </c>
      <c r="X938" s="89">
        <v>3.0733730000000002E-4</v>
      </c>
      <c r="Y938" s="90">
        <v>4.2763215E-4</v>
      </c>
      <c r="Z938" s="102">
        <v>9.9119707357562701E-4</v>
      </c>
      <c r="AA938" s="89">
        <v>3.3829477300000001E-2</v>
      </c>
      <c r="AB938" s="90">
        <v>4.4932562010000003E-2</v>
      </c>
      <c r="AC938" s="102">
        <v>5.6343982857011178E-2</v>
      </c>
      <c r="AD938" s="89">
        <v>3.8534355999999999E-3</v>
      </c>
      <c r="AE938" s="90">
        <v>5.1122452700000003E-3</v>
      </c>
      <c r="AF938" s="102">
        <v>9.2158606798939443E-3</v>
      </c>
      <c r="AG938" s="89">
        <v>7.2225003999999999E-3</v>
      </c>
      <c r="AH938" s="90">
        <v>1.0203408024999999E-2</v>
      </c>
      <c r="AI938" s="102">
        <v>2.1258895421996514E-2</v>
      </c>
      <c r="AJ938" s="92">
        <v>0</v>
      </c>
      <c r="AK938" s="93">
        <v>0</v>
      </c>
      <c r="AL938" s="93">
        <v>0</v>
      </c>
    </row>
    <row r="939" spans="1:38" x14ac:dyDescent="0.25">
      <c r="A939" s="71">
        <v>1998</v>
      </c>
      <c r="B939" s="718">
        <v>14</v>
      </c>
      <c r="C939" s="89">
        <v>13.74000215</v>
      </c>
      <c r="D939" s="90">
        <v>14.705296386500001</v>
      </c>
      <c r="E939" s="102">
        <v>32.282834121667705</v>
      </c>
      <c r="F939" s="89">
        <v>0.93026604000000002</v>
      </c>
      <c r="G939" s="90">
        <v>1.1647408125000001</v>
      </c>
      <c r="H939" s="102">
        <v>1.6324616212064853</v>
      </c>
      <c r="I939" s="89">
        <v>1.2102178800000001</v>
      </c>
      <c r="J939" s="90">
        <v>2.5363908584999999</v>
      </c>
      <c r="K939" s="102">
        <v>4.3691123602376596</v>
      </c>
      <c r="L939" s="89">
        <v>1.139006E-2</v>
      </c>
      <c r="M939" s="90">
        <v>1.8124923000000001E-2</v>
      </c>
      <c r="N939" s="102">
        <v>3.0468670164355591E-2</v>
      </c>
      <c r="O939" s="89">
        <v>1.2542028790949004E-2</v>
      </c>
      <c r="P939" s="90">
        <v>2.0401745862884162E-2</v>
      </c>
      <c r="Q939" s="102">
        <v>6.8051370463872343E-2</v>
      </c>
      <c r="R939" s="89">
        <v>1.897495710908477E-2</v>
      </c>
      <c r="S939" s="90">
        <v>3.756513044579534E-2</v>
      </c>
      <c r="T939" s="102">
        <v>0.17354310579505389</v>
      </c>
      <c r="U939" s="89">
        <v>6.9647334E-3</v>
      </c>
      <c r="V939" s="90">
        <v>9.6558977299999998E-3</v>
      </c>
      <c r="W939" s="102">
        <v>2.1254309569924586E-2</v>
      </c>
      <c r="X939" s="89">
        <v>3.2399039999999999E-4</v>
      </c>
      <c r="Y939" s="90">
        <v>4.5443194000000003E-4</v>
      </c>
      <c r="Z939" s="102">
        <v>1.0193923489399703E-3</v>
      </c>
      <c r="AA939" s="89">
        <v>3.6090077700000001E-2</v>
      </c>
      <c r="AB939" s="90">
        <v>4.8154297314999997E-2</v>
      </c>
      <c r="AC939" s="102">
        <v>5.6944591200902374E-2</v>
      </c>
      <c r="AD939" s="89">
        <v>4.0956906000000001E-3</v>
      </c>
      <c r="AE939" s="90">
        <v>5.492617115E-3</v>
      </c>
      <c r="AF939" s="102">
        <v>9.3467091091230647E-3</v>
      </c>
      <c r="AG939" s="89">
        <v>7.5767556999999999E-3</v>
      </c>
      <c r="AH939" s="90">
        <v>1.076624952E-2</v>
      </c>
      <c r="AI939" s="102">
        <v>2.1875964465159544E-2</v>
      </c>
      <c r="AJ939" s="92">
        <v>0</v>
      </c>
      <c r="AK939" s="93">
        <v>0</v>
      </c>
      <c r="AL939" s="93">
        <v>0</v>
      </c>
    </row>
    <row r="940" spans="1:38" x14ac:dyDescent="0.25">
      <c r="A940" s="71">
        <v>1998</v>
      </c>
      <c r="B940" s="718">
        <v>15</v>
      </c>
      <c r="C940" s="89">
        <v>14.183965150000001</v>
      </c>
      <c r="D940" s="90">
        <v>15.252600130999999</v>
      </c>
      <c r="E940" s="102">
        <v>33.198242327547646</v>
      </c>
      <c r="F940" s="89">
        <v>1.0246361100000001</v>
      </c>
      <c r="G940" s="90">
        <v>1.2810355725</v>
      </c>
      <c r="H940" s="102">
        <v>1.6954087558899127</v>
      </c>
      <c r="I940" s="89">
        <v>1.2531086499999999</v>
      </c>
      <c r="J940" s="90">
        <v>2.5943077484999999</v>
      </c>
      <c r="K940" s="102">
        <v>4.432258517626976</v>
      </c>
      <c r="L940" s="89">
        <v>1.139006E-2</v>
      </c>
      <c r="M940" s="90">
        <v>1.8124923000000001E-2</v>
      </c>
      <c r="N940" s="102">
        <v>3.8788497369667017E-2</v>
      </c>
      <c r="O940" s="89">
        <v>1.2542028790949004E-2</v>
      </c>
      <c r="P940" s="90">
        <v>2.0401745862884162E-2</v>
      </c>
      <c r="Q940" s="102">
        <v>6.6868162701858302E-2</v>
      </c>
      <c r="R940" s="89">
        <v>1.897495710908477E-2</v>
      </c>
      <c r="S940" s="90">
        <v>3.756513044579534E-2</v>
      </c>
      <c r="T940" s="102">
        <v>0.17994289575347619</v>
      </c>
      <c r="U940" s="89">
        <v>7.3333371000000001E-3</v>
      </c>
      <c r="V940" s="90">
        <v>1.0249010255E-2</v>
      </c>
      <c r="W940" s="102">
        <v>2.2163640641793748E-2</v>
      </c>
      <c r="X940" s="89">
        <v>3.4067309999999998E-4</v>
      </c>
      <c r="Y940" s="90">
        <v>4.8255209500000002E-4</v>
      </c>
      <c r="Z940" s="102">
        <v>1.0586887184577114E-3</v>
      </c>
      <c r="AA940" s="89">
        <v>3.8468950600000003E-2</v>
      </c>
      <c r="AB940" s="90">
        <v>5.1612126590000001E-2</v>
      </c>
      <c r="AC940" s="102">
        <v>5.8833318970518023E-2</v>
      </c>
      <c r="AD940" s="89">
        <v>4.3450514000000001E-3</v>
      </c>
      <c r="AE940" s="90">
        <v>5.8949191849999999E-3</v>
      </c>
      <c r="AF940" s="102">
        <v>9.6512071998268514E-3</v>
      </c>
      <c r="AG940" s="89">
        <v>7.9369364000000005E-3</v>
      </c>
      <c r="AH940" s="90">
        <v>1.1354720994999999E-2</v>
      </c>
      <c r="AI940" s="102">
        <v>2.2706004569247439E-2</v>
      </c>
      <c r="AJ940" s="92">
        <v>0</v>
      </c>
      <c r="AK940" s="93">
        <v>0</v>
      </c>
      <c r="AL940" s="93">
        <v>0</v>
      </c>
    </row>
    <row r="941" spans="1:38" x14ac:dyDescent="0.25">
      <c r="A941" s="71">
        <v>1998</v>
      </c>
      <c r="B941" s="718">
        <v>16</v>
      </c>
      <c r="C941" s="89">
        <v>14.61067154</v>
      </c>
      <c r="D941" s="90">
        <v>15.814849048999999</v>
      </c>
      <c r="E941" s="102">
        <v>34.281447610892322</v>
      </c>
      <c r="F941" s="89">
        <v>1.1272644999999999</v>
      </c>
      <c r="G941" s="90">
        <v>1.410450636</v>
      </c>
      <c r="H941" s="102">
        <v>1.762343099989248</v>
      </c>
      <c r="I941" s="89">
        <v>1.2942021399999999</v>
      </c>
      <c r="J941" s="90">
        <v>2.6515564569999999</v>
      </c>
      <c r="K941" s="102">
        <v>4.5022395542681357</v>
      </c>
      <c r="L941" s="89">
        <v>1.139006E-2</v>
      </c>
      <c r="M941" s="90">
        <v>1.8124923000000001E-2</v>
      </c>
      <c r="N941" s="102">
        <v>3.9302213041570951E-2</v>
      </c>
      <c r="O941" s="89">
        <v>1.2542028790949004E-2</v>
      </c>
      <c r="P941" s="90">
        <v>2.0401745862884162E-2</v>
      </c>
      <c r="Q941" s="102">
        <v>6.9959536364835581E-2</v>
      </c>
      <c r="R941" s="89">
        <v>1.897495710908477E-2</v>
      </c>
      <c r="S941" s="90">
        <v>3.756513044579534E-2</v>
      </c>
      <c r="T941" s="102">
        <v>0.18724456998013631</v>
      </c>
      <c r="U941" s="89">
        <v>7.7111571000000002E-3</v>
      </c>
      <c r="V941" s="90">
        <v>1.087554372E-2</v>
      </c>
      <c r="W941" s="102">
        <v>2.2993273350135318E-2</v>
      </c>
      <c r="X941" s="89">
        <v>3.5869340000000002E-4</v>
      </c>
      <c r="Y941" s="90">
        <v>5.1187720500000004E-4</v>
      </c>
      <c r="Z941" s="102">
        <v>1.1004824358942858E-3</v>
      </c>
      <c r="AA941" s="89">
        <v>4.0979614300000002E-2</v>
      </c>
      <c r="AB941" s="90">
        <v>5.5337956044999997E-2</v>
      </c>
      <c r="AC941" s="102">
        <v>6.0853872830113641E-2</v>
      </c>
      <c r="AD941" s="89">
        <v>4.6034928999999997E-3</v>
      </c>
      <c r="AE941" s="90">
        <v>6.3208052949999998E-3</v>
      </c>
      <c r="AF941" s="102">
        <v>9.9784749504540048E-3</v>
      </c>
      <c r="AG941" s="89">
        <v>8.3064187999999997E-3</v>
      </c>
      <c r="AH941" s="90">
        <v>1.1974428135E-2</v>
      </c>
      <c r="AI941" s="102">
        <v>2.3569299361325843E-2</v>
      </c>
      <c r="AJ941" s="92">
        <v>0</v>
      </c>
      <c r="AK941" s="93">
        <v>0</v>
      </c>
      <c r="AL941" s="93">
        <v>0</v>
      </c>
    </row>
    <row r="942" spans="1:38" x14ac:dyDescent="0.25">
      <c r="A942" s="71">
        <v>1998</v>
      </c>
      <c r="B942" s="718">
        <v>17</v>
      </c>
      <c r="C942" s="89">
        <v>15.023383620000001</v>
      </c>
      <c r="D942" s="90">
        <v>16.399415688000001</v>
      </c>
      <c r="E942" s="102">
        <v>35.427162403776144</v>
      </c>
      <c r="F942" s="89">
        <v>1.23924017</v>
      </c>
      <c r="G942" s="90">
        <v>1.5549245540000001</v>
      </c>
      <c r="H942" s="102">
        <v>1.8334861082215059</v>
      </c>
      <c r="I942" s="89">
        <v>1.3337054800000001</v>
      </c>
      <c r="J942" s="90">
        <v>2.7107660894999999</v>
      </c>
      <c r="K942" s="102">
        <v>4.5768021830680681</v>
      </c>
      <c r="L942" s="89">
        <v>1.139006E-2</v>
      </c>
      <c r="M942" s="90">
        <v>1.8124923000000001E-2</v>
      </c>
      <c r="N942" s="102">
        <v>3.9847791163064444E-2</v>
      </c>
      <c r="O942" s="89">
        <v>1.2542028790949004E-2</v>
      </c>
      <c r="P942" s="90">
        <v>2.0401745862884162E-2</v>
      </c>
      <c r="Q942" s="102">
        <v>7.3249343553868029E-2</v>
      </c>
      <c r="R942" s="89">
        <v>1.897495710908477E-2</v>
      </c>
      <c r="S942" s="90">
        <v>3.756513044579534E-2</v>
      </c>
      <c r="T942" s="102">
        <v>0.19499997832795865</v>
      </c>
      <c r="U942" s="89">
        <v>8.1016660000000004E-3</v>
      </c>
      <c r="V942" s="90">
        <v>1.1539469134999999E-2</v>
      </c>
      <c r="W942" s="102">
        <v>2.3894204809459415E-2</v>
      </c>
      <c r="X942" s="89">
        <v>3.7721590000000001E-4</v>
      </c>
      <c r="Y942" s="90">
        <v>5.4317690999999997E-4</v>
      </c>
      <c r="Z942" s="102">
        <v>1.1449040730434476E-3</v>
      </c>
      <c r="AA942" s="89">
        <v>4.3629348999999998E-2</v>
      </c>
      <c r="AB942" s="90">
        <v>5.9370642745E-2</v>
      </c>
      <c r="AC942" s="102">
        <v>6.2994903819480572E-2</v>
      </c>
      <c r="AD942" s="89">
        <v>4.8699143E-3</v>
      </c>
      <c r="AE942" s="90">
        <v>6.7730358800000001E-3</v>
      </c>
      <c r="AF942" s="102">
        <v>1.0324896060889767E-2</v>
      </c>
      <c r="AG942" s="89">
        <v>8.6857754999999995E-3</v>
      </c>
      <c r="AH942" s="90">
        <v>1.263048154E-2</v>
      </c>
      <c r="AI942" s="102">
        <v>2.4489430285377443E-2</v>
      </c>
      <c r="AJ942" s="92">
        <v>0</v>
      </c>
      <c r="AK942" s="93">
        <v>0</v>
      </c>
      <c r="AL942" s="93">
        <v>0</v>
      </c>
    </row>
    <row r="943" spans="1:38" x14ac:dyDescent="0.25">
      <c r="A943" s="71">
        <v>1998</v>
      </c>
      <c r="B943" s="718">
        <v>18</v>
      </c>
      <c r="C943" s="89">
        <v>15.381092860000001</v>
      </c>
      <c r="D943" s="90">
        <v>16.993917172500002</v>
      </c>
      <c r="E943" s="102">
        <v>36.556457608087157</v>
      </c>
      <c r="F943" s="89">
        <v>1.3607555600000001</v>
      </c>
      <c r="G943" s="90">
        <v>1.7162365675</v>
      </c>
      <c r="H943" s="102">
        <v>1.9057868758213319</v>
      </c>
      <c r="I943" s="89">
        <v>1.36960232</v>
      </c>
      <c r="J943" s="90">
        <v>2.7749639770000001</v>
      </c>
      <c r="K943" s="102">
        <v>4.650418581999042</v>
      </c>
      <c r="L943" s="89">
        <v>1.139006E-2</v>
      </c>
      <c r="M943" s="90">
        <v>1.8124923000000001E-2</v>
      </c>
      <c r="N943" s="102">
        <v>4.0402940701156548E-2</v>
      </c>
      <c r="O943" s="89">
        <v>1.2542028790949004E-2</v>
      </c>
      <c r="P943" s="90">
        <v>2.0401745862884162E-2</v>
      </c>
      <c r="Q943" s="102">
        <v>7.6606323913147714E-2</v>
      </c>
      <c r="R943" s="89">
        <v>1.897495710908477E-2</v>
      </c>
      <c r="S943" s="90">
        <v>3.756513044579534E-2</v>
      </c>
      <c r="T943" s="102">
        <v>0.20289434848131363</v>
      </c>
      <c r="U943" s="89">
        <v>8.4980049999999994E-3</v>
      </c>
      <c r="V943" s="90">
        <v>1.224175754E-2</v>
      </c>
      <c r="W943" s="102">
        <v>2.4857532520572705E-2</v>
      </c>
      <c r="X943" s="89">
        <v>3.9563750000000001E-4</v>
      </c>
      <c r="Y943" s="90">
        <v>5.7545564000000004E-4</v>
      </c>
      <c r="Z943" s="102">
        <v>1.1900407822502299E-3</v>
      </c>
      <c r="AA943" s="89">
        <v>4.6408948300000002E-2</v>
      </c>
      <c r="AB943" s="90">
        <v>6.3733789760000006E-2</v>
      </c>
      <c r="AC943" s="102">
        <v>6.5171411826319164E-2</v>
      </c>
      <c r="AD943" s="89">
        <v>5.1434172E-3</v>
      </c>
      <c r="AE943" s="90">
        <v>7.2533544950000002E-3</v>
      </c>
      <c r="AF943" s="102">
        <v>1.0676639412407143E-2</v>
      </c>
      <c r="AG943" s="89">
        <v>9.0682032999999992E-3</v>
      </c>
      <c r="AH943" s="90">
        <v>1.3323666975000001E-2</v>
      </c>
      <c r="AI943" s="102">
        <v>2.5431938211585365E-2</v>
      </c>
      <c r="AJ943" s="92">
        <v>0</v>
      </c>
      <c r="AK943" s="93">
        <v>0</v>
      </c>
      <c r="AL943" s="93">
        <v>0</v>
      </c>
    </row>
    <row r="944" spans="1:38" x14ac:dyDescent="0.25">
      <c r="A944" s="71">
        <v>1998</v>
      </c>
      <c r="B944" s="718">
        <v>19</v>
      </c>
      <c r="C944" s="89">
        <v>13.89561308767</v>
      </c>
      <c r="D944" s="90">
        <v>15.545752916763</v>
      </c>
      <c r="E944" s="102">
        <v>37.719194618064471</v>
      </c>
      <c r="F944" s="89">
        <v>1.3349542087799999</v>
      </c>
      <c r="G944" s="90">
        <v>1.696211607033</v>
      </c>
      <c r="H944" s="102">
        <v>1.9786155419078619</v>
      </c>
      <c r="I944" s="89">
        <v>1.0833554039</v>
      </c>
      <c r="J944" s="90">
        <v>2.20127985385</v>
      </c>
      <c r="K944" s="102">
        <v>4.7269270927220033</v>
      </c>
      <c r="L944" s="89">
        <v>1.139006E-2</v>
      </c>
      <c r="M944" s="90">
        <v>1.8124923000000001E-2</v>
      </c>
      <c r="N944" s="102">
        <v>4.0960402475846196E-2</v>
      </c>
      <c r="O944" s="89">
        <v>9.3061853628841618E-3</v>
      </c>
      <c r="P944" s="90">
        <v>1.5138095430260049E-2</v>
      </c>
      <c r="Q944" s="102">
        <v>7.9978997737815777E-2</v>
      </c>
      <c r="R944" s="89">
        <v>1.6963611655521783E-2</v>
      </c>
      <c r="S944" s="90">
        <v>3.3583226618541032E-2</v>
      </c>
      <c r="T944" s="102">
        <v>0.21081709099840173</v>
      </c>
      <c r="U944" s="89">
        <v>7.9671854964000009E-3</v>
      </c>
      <c r="V944" s="90">
        <v>1.1619915406559999E-2</v>
      </c>
      <c r="W944" s="102">
        <v>2.5817448351609217E-2</v>
      </c>
      <c r="X944" s="89">
        <v>3.707305356E-4</v>
      </c>
      <c r="Y944" s="90">
        <v>5.4565953348000007E-4</v>
      </c>
      <c r="Z944" s="102">
        <v>1.2355177549375456E-3</v>
      </c>
      <c r="AA944" s="89">
        <v>4.4135055920999998E-2</v>
      </c>
      <c r="AB944" s="90">
        <v>6.1252646431710002E-2</v>
      </c>
      <c r="AC944" s="102">
        <v>6.7374318749250345E-2</v>
      </c>
      <c r="AD944" s="89">
        <v>4.8527712852000004E-3</v>
      </c>
      <c r="AE944" s="90">
        <v>6.94637075604E-3</v>
      </c>
      <c r="AF944" s="102">
        <v>1.1032920774498235E-2</v>
      </c>
      <c r="AG944" s="89">
        <v>8.464951286400001E-3</v>
      </c>
      <c r="AH944" s="90">
        <v>1.257824534451E-2</v>
      </c>
      <c r="AI944" s="102">
        <v>2.6380999836375509E-2</v>
      </c>
      <c r="AJ944" s="92">
        <v>0</v>
      </c>
      <c r="AK944" s="93">
        <v>0</v>
      </c>
      <c r="AL944" s="93">
        <v>0</v>
      </c>
    </row>
    <row r="945" spans="1:38" x14ac:dyDescent="0.25">
      <c r="A945" s="71">
        <v>1998</v>
      </c>
      <c r="B945" s="718">
        <v>20</v>
      </c>
      <c r="C945" s="89">
        <v>14.234202610960001</v>
      </c>
      <c r="D945" s="90">
        <v>16.160910343028</v>
      </c>
      <c r="E945" s="102">
        <v>38.230610579836728</v>
      </c>
      <c r="F945" s="89">
        <v>1.4634079640400002</v>
      </c>
      <c r="G945" s="90">
        <v>1.8784903563719999</v>
      </c>
      <c r="H945" s="102">
        <v>2.0302648878144893</v>
      </c>
      <c r="I945" s="89">
        <v>1.1116549059</v>
      </c>
      <c r="J945" s="90">
        <v>2.2543672416649998</v>
      </c>
      <c r="K945" s="102">
        <v>4.7385989802663859</v>
      </c>
      <c r="L945" s="89">
        <v>1.139006E-2</v>
      </c>
      <c r="M945" s="90">
        <v>1.8124923000000001E-2</v>
      </c>
      <c r="N945" s="102">
        <v>5.2734009817246956E-2</v>
      </c>
      <c r="O945" s="89">
        <v>9.3061853628841618E-3</v>
      </c>
      <c r="P945" s="90">
        <v>1.5138095430260049E-2</v>
      </c>
      <c r="Q945" s="102">
        <v>8.2413878407294167E-2</v>
      </c>
      <c r="R945" s="89">
        <v>1.6963611655521783E-2</v>
      </c>
      <c r="S945" s="90">
        <v>3.3583226618541032E-2</v>
      </c>
      <c r="T945" s="102">
        <v>0.21858947501176526</v>
      </c>
      <c r="U945" s="89">
        <v>8.3492936123999995E-3</v>
      </c>
      <c r="V945" s="90">
        <v>1.234648903995E-2</v>
      </c>
      <c r="W945" s="102">
        <v>2.8328458376077923E-2</v>
      </c>
      <c r="X945" s="89">
        <v>3.881835612E-4</v>
      </c>
      <c r="Y945" s="90">
        <v>5.7939844980000005E-4</v>
      </c>
      <c r="Z945" s="102">
        <v>1.2677645340077664E-3</v>
      </c>
      <c r="AA945" s="89">
        <v>4.69323232746E-2</v>
      </c>
      <c r="AB945" s="90">
        <v>6.5941536873840009E-2</v>
      </c>
      <c r="AC945" s="102">
        <v>6.6953176896590222E-2</v>
      </c>
      <c r="AD945" s="89">
        <v>5.1161506584000002E-3</v>
      </c>
      <c r="AE945" s="90">
        <v>7.4435489019600001E-3</v>
      </c>
      <c r="AF945" s="102">
        <v>1.1109347891041071E-2</v>
      </c>
      <c r="AG945" s="89">
        <v>8.8319673413999999E-3</v>
      </c>
      <c r="AH945" s="90">
        <v>1.329549899661E-2</v>
      </c>
      <c r="AI945" s="102">
        <v>2.7707261078890426E-2</v>
      </c>
      <c r="AJ945" s="92">
        <v>0</v>
      </c>
      <c r="AK945" s="93">
        <v>0</v>
      </c>
      <c r="AL945" s="93">
        <v>0</v>
      </c>
    </row>
    <row r="946" spans="1:38" x14ac:dyDescent="0.25">
      <c r="A946" s="71">
        <v>1998</v>
      </c>
      <c r="B946" s="718">
        <v>21</v>
      </c>
      <c r="C946" s="89">
        <v>14.56895582856</v>
      </c>
      <c r="D946" s="90">
        <v>16.82443207651</v>
      </c>
      <c r="E946" s="102">
        <v>39.284624816560232</v>
      </c>
      <c r="F946" s="89">
        <v>1.6026436632600001</v>
      </c>
      <c r="G946" s="90">
        <v>2.0837425169429999</v>
      </c>
      <c r="H946" s="102">
        <v>2.0972917499357564</v>
      </c>
      <c r="I946" s="89">
        <v>1.1398773232000001</v>
      </c>
      <c r="J946" s="90">
        <v>2.3116417324</v>
      </c>
      <c r="K946" s="102">
        <v>4.8083392815957087</v>
      </c>
      <c r="L946" s="89">
        <v>1.139006E-2</v>
      </c>
      <c r="M946" s="90">
        <v>1.8124923000000001E-2</v>
      </c>
      <c r="N946" s="102">
        <v>5.3410143509866774E-2</v>
      </c>
      <c r="O946" s="89">
        <v>9.3061853628841618E-3</v>
      </c>
      <c r="P946" s="90">
        <v>1.5138095430260049E-2</v>
      </c>
      <c r="Q946" s="102">
        <v>8.5507878300057544E-2</v>
      </c>
      <c r="R946" s="89">
        <v>1.6963611655521783E-2</v>
      </c>
      <c r="S946" s="90">
        <v>3.3583226618541032E-2</v>
      </c>
      <c r="T946" s="102">
        <v>0.2258743626065331</v>
      </c>
      <c r="U946" s="89">
        <v>8.7437830920000011E-3</v>
      </c>
      <c r="V946" s="90">
        <v>1.3130344364460001E-2</v>
      </c>
      <c r="W946" s="102">
        <v>2.9284960699821394E-2</v>
      </c>
      <c r="X946" s="89">
        <v>4.064139198E-4</v>
      </c>
      <c r="Y946" s="90">
        <v>6.1571144244000002E-4</v>
      </c>
      <c r="Z946" s="102">
        <v>1.3096188026028804E-3</v>
      </c>
      <c r="AA946" s="89">
        <v>4.9894149565800003E-2</v>
      </c>
      <c r="AB946" s="90">
        <v>7.1099376151350008E-2</v>
      </c>
      <c r="AC946" s="102">
        <v>6.8860595650964307E-2</v>
      </c>
      <c r="AD946" s="89">
        <v>5.3903528849999997E-3</v>
      </c>
      <c r="AE946" s="90">
        <v>7.9797152729400005E-3</v>
      </c>
      <c r="AF946" s="102">
        <v>1.1418860178013563E-2</v>
      </c>
      <c r="AG946" s="89">
        <v>9.2104442082000006E-3</v>
      </c>
      <c r="AH946" s="90">
        <v>1.407017968635E-2</v>
      </c>
      <c r="AI946" s="102">
        <v>2.8605218025200538E-2</v>
      </c>
      <c r="AJ946" s="92">
        <v>0</v>
      </c>
      <c r="AK946" s="93">
        <v>0</v>
      </c>
      <c r="AL946" s="93">
        <v>0</v>
      </c>
    </row>
    <row r="947" spans="1:38" x14ac:dyDescent="0.25">
      <c r="A947" s="71">
        <v>1998</v>
      </c>
      <c r="B947" s="718">
        <v>22</v>
      </c>
      <c r="C947" s="89">
        <v>14.9011146245</v>
      </c>
      <c r="D947" s="90">
        <v>17.5439183654515</v>
      </c>
      <c r="E947" s="102">
        <v>40.191953614772892</v>
      </c>
      <c r="F947" s="89">
        <v>1.7530759257600002</v>
      </c>
      <c r="G947" s="90">
        <v>2.3152991765520001</v>
      </c>
      <c r="H947" s="102">
        <v>2.158281620748387</v>
      </c>
      <c r="I947" s="89">
        <v>1.1684076865999999</v>
      </c>
      <c r="J947" s="90">
        <v>2.3763151904799997</v>
      </c>
      <c r="K947" s="102">
        <v>4.8735052684091231</v>
      </c>
      <c r="L947" s="89">
        <v>1.139006E-2</v>
      </c>
      <c r="M947" s="90">
        <v>1.8124923000000001E-2</v>
      </c>
      <c r="N947" s="102">
        <v>5.4019346229106091E-2</v>
      </c>
      <c r="O947" s="89">
        <v>9.3061853628841618E-3</v>
      </c>
      <c r="P947" s="90">
        <v>1.5138095430260049E-2</v>
      </c>
      <c r="Q947" s="102">
        <v>8.835825090326957E-2</v>
      </c>
      <c r="R947" s="89">
        <v>1.6963611655521783E-2</v>
      </c>
      <c r="S947" s="90">
        <v>3.3583226618541032E-2</v>
      </c>
      <c r="T947" s="102">
        <v>0.23243793406613858</v>
      </c>
      <c r="U947" s="89">
        <v>9.1511431319999999E-3</v>
      </c>
      <c r="V947" s="90">
        <v>1.3978440106229999E-2</v>
      </c>
      <c r="W947" s="102">
        <v>3.0338868422679001E-2</v>
      </c>
      <c r="X947" s="89">
        <v>4.2511577400000005E-4</v>
      </c>
      <c r="Y947" s="90">
        <v>6.5471184825000007E-4</v>
      </c>
      <c r="Z947" s="102">
        <v>1.3477010063057753E-3</v>
      </c>
      <c r="AA947" s="89">
        <v>5.3021936944200002E-2</v>
      </c>
      <c r="AB947" s="90">
        <v>7.6788008399430008E-2</v>
      </c>
      <c r="AC947" s="102">
        <v>7.052656679144427E-2</v>
      </c>
      <c r="AD947" s="89">
        <v>5.6732390699999998E-3</v>
      </c>
      <c r="AE947" s="90">
        <v>8.5596087797100012E-3</v>
      </c>
      <c r="AF947" s="102">
        <v>1.1685632840270308E-2</v>
      </c>
      <c r="AG947" s="89">
        <v>9.6007809684000005E-3</v>
      </c>
      <c r="AH947" s="90">
        <v>1.490926355946E-2</v>
      </c>
      <c r="AI947" s="102">
        <v>2.9447322540837366E-2</v>
      </c>
      <c r="AJ947" s="92">
        <v>0</v>
      </c>
      <c r="AK947" s="93">
        <v>0</v>
      </c>
      <c r="AL947" s="93">
        <v>0</v>
      </c>
    </row>
    <row r="948" spans="1:38" x14ac:dyDescent="0.25">
      <c r="A948" s="71">
        <v>1998</v>
      </c>
      <c r="B948" s="718">
        <v>23</v>
      </c>
      <c r="C948" s="89">
        <v>15.23238957481</v>
      </c>
      <c r="D948" s="90">
        <v>18.329002325069002</v>
      </c>
      <c r="E948" s="102">
        <v>40.960372135224347</v>
      </c>
      <c r="F948" s="89">
        <v>1.9151975869200002</v>
      </c>
      <c r="G948" s="90">
        <v>2.5768490601059999</v>
      </c>
      <c r="H948" s="102">
        <v>2.2091071868565462</v>
      </c>
      <c r="I948" s="89">
        <v>1.1979081191000001</v>
      </c>
      <c r="J948" s="90">
        <v>2.4514787797499999</v>
      </c>
      <c r="K948" s="102">
        <v>4.9273094384262075</v>
      </c>
      <c r="L948" s="89">
        <v>1.139006E-2</v>
      </c>
      <c r="M948" s="90">
        <v>1.8124923000000001E-2</v>
      </c>
      <c r="N948" s="102">
        <v>5.4527793152565389E-2</v>
      </c>
      <c r="O948" s="89">
        <v>9.3061853628841618E-3</v>
      </c>
      <c r="P948" s="90">
        <v>1.5138095430260049E-2</v>
      </c>
      <c r="Q948" s="102">
        <v>9.0723909810864867E-2</v>
      </c>
      <c r="R948" s="89">
        <v>1.6963611655521783E-2</v>
      </c>
      <c r="S948" s="90">
        <v>3.3583226618541032E-2</v>
      </c>
      <c r="T948" s="102">
        <v>0.23791660683616417</v>
      </c>
      <c r="U948" s="89">
        <v>9.5700806508000006E-3</v>
      </c>
      <c r="V948" s="90">
        <v>1.490032421655E-2</v>
      </c>
      <c r="W948" s="102">
        <v>3.1160670318289438E-2</v>
      </c>
      <c r="X948" s="89">
        <v>4.4513413259999996E-4</v>
      </c>
      <c r="Y948" s="90">
        <v>6.9679388993999997E-4</v>
      </c>
      <c r="Z948" s="102">
        <v>1.3794363021532683E-3</v>
      </c>
      <c r="AA948" s="89">
        <v>5.6325046841400009E-2</v>
      </c>
      <c r="AB948" s="90">
        <v>8.3083960031490003E-2</v>
      </c>
      <c r="AC948" s="102">
        <v>7.1889790473303766E-2</v>
      </c>
      <c r="AD948" s="89">
        <v>5.9655100200000002E-3</v>
      </c>
      <c r="AE948" s="90">
        <v>9.1897309299900001E-3</v>
      </c>
      <c r="AF948" s="102">
        <v>1.1903855892113418E-2</v>
      </c>
      <c r="AG948" s="89">
        <v>1.0002838426200001E-2</v>
      </c>
      <c r="AH948" s="90">
        <v>1.5823309936020002E-2</v>
      </c>
      <c r="AI948" s="102">
        <v>3.0139157966786533E-2</v>
      </c>
      <c r="AJ948" s="92">
        <v>0</v>
      </c>
      <c r="AK948" s="93">
        <v>0</v>
      </c>
      <c r="AL948" s="93">
        <v>0</v>
      </c>
    </row>
    <row r="949" spans="1:38" x14ac:dyDescent="0.25">
      <c r="A949" s="71">
        <v>1998</v>
      </c>
      <c r="B949" s="718">
        <v>24</v>
      </c>
      <c r="C949" s="89">
        <v>15.56387385953</v>
      </c>
      <c r="D949" s="90">
        <v>19.185292168338002</v>
      </c>
      <c r="E949" s="102">
        <v>41.488800534485556</v>
      </c>
      <c r="F949" s="89">
        <v>2.0773309058400002</v>
      </c>
      <c r="G949" s="90">
        <v>2.857192005081</v>
      </c>
      <c r="H949" s="102">
        <v>2.2483975089803949</v>
      </c>
      <c r="I949" s="89">
        <v>1.2288091893000002</v>
      </c>
      <c r="J949" s="90">
        <v>2.5361942344199999</v>
      </c>
      <c r="K949" s="102">
        <v>4.9712270790572921</v>
      </c>
      <c r="L949" s="89">
        <v>1.139006E-2</v>
      </c>
      <c r="M949" s="90">
        <v>1.8124923000000001E-2</v>
      </c>
      <c r="N949" s="102">
        <v>5.4914641951138266E-2</v>
      </c>
      <c r="O949" s="89">
        <v>9.3061853628841618E-3</v>
      </c>
      <c r="P949" s="90">
        <v>1.5138095430260049E-2</v>
      </c>
      <c r="Q949" s="102">
        <v>9.2597640631301228E-2</v>
      </c>
      <c r="R949" s="89">
        <v>1.6963611655521783E-2</v>
      </c>
      <c r="S949" s="90">
        <v>3.3583226618541032E-2</v>
      </c>
      <c r="T949" s="102">
        <v>0.24208657968552549</v>
      </c>
      <c r="U949" s="89">
        <v>1.00035376236E-2</v>
      </c>
      <c r="V949" s="90">
        <v>1.6050989368139999E-2</v>
      </c>
      <c r="W949" s="102">
        <v>3.2025674392366754E-2</v>
      </c>
      <c r="X949" s="89">
        <v>4.6472998679999999E-4</v>
      </c>
      <c r="Y949" s="90">
        <v>7.4811933735000004E-4</v>
      </c>
      <c r="Z949" s="102">
        <v>1.4039571635744714E-3</v>
      </c>
      <c r="AA949" s="89">
        <v>5.9798421452399997E-2</v>
      </c>
      <c r="AB949" s="90">
        <v>9.050696791563001E-2</v>
      </c>
      <c r="AC949" s="102">
        <v>7.2864220366346696E-2</v>
      </c>
      <c r="AD949" s="89">
        <v>6.2676872945999999E-3</v>
      </c>
      <c r="AE949" s="90">
        <v>9.89981454564E-3</v>
      </c>
      <c r="AF949" s="102">
        <v>1.2056117062735301E-2</v>
      </c>
      <c r="AG949" s="89">
        <v>1.04152736148E-2</v>
      </c>
      <c r="AH949" s="90">
        <v>1.7023470222000001E-2</v>
      </c>
      <c r="AI949" s="102">
        <v>3.0706666935587622E-2</v>
      </c>
      <c r="AJ949" s="92">
        <v>0</v>
      </c>
      <c r="AK949" s="93">
        <v>0</v>
      </c>
      <c r="AL949" s="93">
        <v>0</v>
      </c>
    </row>
    <row r="950" spans="1:38" x14ac:dyDescent="0.25">
      <c r="A950" s="71">
        <v>1998</v>
      </c>
      <c r="B950" s="718">
        <v>25</v>
      </c>
      <c r="C950" s="89">
        <v>15.56387385953</v>
      </c>
      <c r="D950" s="90">
        <v>19.185292168338002</v>
      </c>
      <c r="E950" s="102">
        <v>41.832127295801577</v>
      </c>
      <c r="F950" s="89">
        <v>2.0773309058400002</v>
      </c>
      <c r="G950" s="90">
        <v>2.857192005081</v>
      </c>
      <c r="H950" s="102">
        <v>2.2725218753442546</v>
      </c>
      <c r="I950" s="89">
        <v>1.2288091893000002</v>
      </c>
      <c r="J950" s="90">
        <v>2.5361942344199999</v>
      </c>
      <c r="K950" s="102">
        <v>4.9973961811514247</v>
      </c>
      <c r="L950" s="89">
        <v>1.139006E-2</v>
      </c>
      <c r="M950" s="90">
        <v>1.8124923000000001E-2</v>
      </c>
      <c r="N950" s="102">
        <v>5.5153343482308194E-2</v>
      </c>
      <c r="O950" s="89">
        <v>9.3061853628841618E-3</v>
      </c>
      <c r="P950" s="90">
        <v>1.5138095430260049E-2</v>
      </c>
      <c r="Q950" s="102">
        <v>9.3734145200554522E-2</v>
      </c>
      <c r="R950" s="89">
        <v>1.6963611655521783E-2</v>
      </c>
      <c r="S950" s="90">
        <v>3.3583226618541032E-2</v>
      </c>
      <c r="T950" s="102">
        <v>0.24465763002405089</v>
      </c>
      <c r="U950" s="89">
        <v>1.00035376236E-2</v>
      </c>
      <c r="V950" s="90">
        <v>1.6050989368139999E-2</v>
      </c>
      <c r="W950" s="102">
        <v>3.2441862570610047E-2</v>
      </c>
      <c r="X950" s="89">
        <v>4.6472998679999999E-4</v>
      </c>
      <c r="Y950" s="90">
        <v>7.4811933735000004E-4</v>
      </c>
      <c r="Z950" s="102">
        <v>1.4190174290843029E-3</v>
      </c>
      <c r="AA950" s="89">
        <v>5.9798421452399997E-2</v>
      </c>
      <c r="AB950" s="90">
        <v>9.050696791563001E-2</v>
      </c>
      <c r="AC950" s="102">
        <v>7.3348560010341152E-2</v>
      </c>
      <c r="AD950" s="89">
        <v>6.2676872945999999E-3</v>
      </c>
      <c r="AE950" s="90">
        <v>9.89981454564E-3</v>
      </c>
      <c r="AF950" s="102">
        <v>1.2129430171909317E-2</v>
      </c>
      <c r="AG950" s="89">
        <v>1.04152736148E-2</v>
      </c>
      <c r="AH950" s="90">
        <v>1.7023470222000001E-2</v>
      </c>
      <c r="AI950" s="102">
        <v>3.1030806006796908E-2</v>
      </c>
      <c r="AJ950" s="92">
        <v>0</v>
      </c>
      <c r="AK950" s="93">
        <v>0</v>
      </c>
      <c r="AL950" s="93">
        <v>0</v>
      </c>
    </row>
    <row r="951" spans="1:38" x14ac:dyDescent="0.25">
      <c r="A951" s="71">
        <v>1998</v>
      </c>
      <c r="B951" s="718">
        <v>26</v>
      </c>
      <c r="C951" s="89">
        <v>15.56387385953</v>
      </c>
      <c r="D951" s="90">
        <v>19.185292168338002</v>
      </c>
      <c r="E951" s="102">
        <v>41.915526568745619</v>
      </c>
      <c r="F951" s="89">
        <v>2.0773309058400002</v>
      </c>
      <c r="G951" s="90">
        <v>2.857192005081</v>
      </c>
      <c r="H951" s="102">
        <v>2.2782823955417704</v>
      </c>
      <c r="I951" s="89">
        <v>1.2288091893000002</v>
      </c>
      <c r="J951" s="90">
        <v>2.5361942344199999</v>
      </c>
      <c r="K951" s="102">
        <v>5.003636227428375</v>
      </c>
      <c r="L951" s="89">
        <v>1.139006E-2</v>
      </c>
      <c r="M951" s="90">
        <v>1.8124923000000001E-2</v>
      </c>
      <c r="N951" s="102">
        <v>5.521038343479983E-2</v>
      </c>
      <c r="O951" s="89">
        <v>9.3061853628841618E-3</v>
      </c>
      <c r="P951" s="90">
        <v>1.5138095430260049E-2</v>
      </c>
      <c r="Q951" s="102">
        <v>9.400412941121887E-2</v>
      </c>
      <c r="R951" s="89">
        <v>1.6963611655521783E-2</v>
      </c>
      <c r="S951" s="90">
        <v>3.3583226618541032E-2</v>
      </c>
      <c r="T951" s="102">
        <v>0.24527354671447821</v>
      </c>
      <c r="U951" s="89">
        <v>1.00035376236E-2</v>
      </c>
      <c r="V951" s="90">
        <v>1.6050989368139999E-2</v>
      </c>
      <c r="W951" s="102">
        <v>3.2556377411296099E-2</v>
      </c>
      <c r="X951" s="89">
        <v>4.6472998679999999E-4</v>
      </c>
      <c r="Y951" s="90">
        <v>7.4811933735000004E-4</v>
      </c>
      <c r="Z951" s="102">
        <v>1.422611799038393E-3</v>
      </c>
      <c r="AA951" s="89">
        <v>5.9798421452399997E-2</v>
      </c>
      <c r="AB951" s="90">
        <v>9.050696791563001E-2</v>
      </c>
      <c r="AC951" s="102">
        <v>7.3528466706668738E-2</v>
      </c>
      <c r="AD951" s="89">
        <v>6.2676872945999999E-3</v>
      </c>
      <c r="AE951" s="90">
        <v>9.89981454564E-3</v>
      </c>
      <c r="AF951" s="102">
        <v>1.2158705607568309E-2</v>
      </c>
      <c r="AG951" s="89">
        <v>1.04152736148E-2</v>
      </c>
      <c r="AH951" s="90">
        <v>1.7023470222000001E-2</v>
      </c>
      <c r="AI951" s="102">
        <v>3.1114135532970735E-2</v>
      </c>
      <c r="AJ951" s="92">
        <v>0</v>
      </c>
      <c r="AK951" s="93">
        <v>0</v>
      </c>
      <c r="AL951" s="93">
        <v>0</v>
      </c>
    </row>
    <row r="952" spans="1:38" x14ac:dyDescent="0.25">
      <c r="A952" s="71">
        <v>1998</v>
      </c>
      <c r="B952" s="718">
        <v>27</v>
      </c>
      <c r="C952" s="89">
        <v>15.56387385953</v>
      </c>
      <c r="D952" s="90">
        <v>19.185292168338002</v>
      </c>
      <c r="E952" s="102">
        <v>41.931970998013782</v>
      </c>
      <c r="F952" s="89">
        <v>2.0773309058400002</v>
      </c>
      <c r="G952" s="90">
        <v>2.857192005081</v>
      </c>
      <c r="H952" s="102">
        <v>2.2797197036970469</v>
      </c>
      <c r="I952" s="89">
        <v>1.2288091893000002</v>
      </c>
      <c r="J952" s="90">
        <v>2.5361942344199999</v>
      </c>
      <c r="K952" s="102">
        <v>5.005266087283176</v>
      </c>
      <c r="L952" s="89">
        <v>1.139006E-2</v>
      </c>
      <c r="M952" s="90">
        <v>1.8124923000000001E-2</v>
      </c>
      <c r="N952" s="102">
        <v>5.5224221069763553E-2</v>
      </c>
      <c r="O952" s="89">
        <v>9.3061853628841618E-3</v>
      </c>
      <c r="P952" s="90">
        <v>1.5138095430260049E-2</v>
      </c>
      <c r="Q952" s="102">
        <v>9.4074690890965151E-2</v>
      </c>
      <c r="R952" s="89">
        <v>1.6963611655521783E-2</v>
      </c>
      <c r="S952" s="90">
        <v>3.3583226618541032E-2</v>
      </c>
      <c r="T952" s="102">
        <v>0.24542261592873982</v>
      </c>
      <c r="U952" s="89">
        <v>1.00035376236E-2</v>
      </c>
      <c r="V952" s="90">
        <v>1.6050989368139999E-2</v>
      </c>
      <c r="W952" s="102">
        <v>3.2601930394014537E-2</v>
      </c>
      <c r="X952" s="89">
        <v>4.6472998679999999E-4</v>
      </c>
      <c r="Y952" s="90">
        <v>7.4811933735000004E-4</v>
      </c>
      <c r="Z952" s="102">
        <v>1.4235113053749748E-3</v>
      </c>
      <c r="AA952" s="89">
        <v>5.9798421452399997E-2</v>
      </c>
      <c r="AB952" s="90">
        <v>9.050696791563001E-2</v>
      </c>
      <c r="AC952" s="102">
        <v>7.357058841337101E-2</v>
      </c>
      <c r="AD952" s="89">
        <v>6.2676872945999999E-3</v>
      </c>
      <c r="AE952" s="90">
        <v>9.89981454564E-3</v>
      </c>
      <c r="AF952" s="102">
        <v>1.2165367145755524E-2</v>
      </c>
      <c r="AG952" s="89">
        <v>1.04152736148E-2</v>
      </c>
      <c r="AH952" s="90">
        <v>1.7023470222000001E-2</v>
      </c>
      <c r="AI952" s="102">
        <v>3.1137509767350469E-2</v>
      </c>
      <c r="AJ952" s="92">
        <v>0</v>
      </c>
      <c r="AK952" s="93">
        <v>0</v>
      </c>
      <c r="AL952" s="93">
        <v>0</v>
      </c>
    </row>
    <row r="953" spans="1:38" x14ac:dyDescent="0.25">
      <c r="A953" s="71">
        <v>1998</v>
      </c>
      <c r="B953" s="718">
        <v>28</v>
      </c>
      <c r="C953" s="89">
        <v>15.56387385953</v>
      </c>
      <c r="D953" s="90">
        <v>19.185292168338002</v>
      </c>
      <c r="E953" s="102">
        <v>41.944527376605116</v>
      </c>
      <c r="F953" s="89">
        <v>2.0773309058400002</v>
      </c>
      <c r="G953" s="90">
        <v>2.857192005081</v>
      </c>
      <c r="H953" s="102">
        <v>2.2805031063518051</v>
      </c>
      <c r="I953" s="89">
        <v>1.2288091893000002</v>
      </c>
      <c r="J953" s="90">
        <v>2.5361942344199999</v>
      </c>
      <c r="K953" s="102">
        <v>5.0060734618743874</v>
      </c>
      <c r="L953" s="89">
        <v>1.139006E-2</v>
      </c>
      <c r="M953" s="90">
        <v>1.8124923000000001E-2</v>
      </c>
      <c r="N953" s="102">
        <v>5.523220886240602E-2</v>
      </c>
      <c r="O953" s="89">
        <v>9.3061853628841618E-3</v>
      </c>
      <c r="P953" s="90">
        <v>1.5138095430260049E-2</v>
      </c>
      <c r="Q953" s="102">
        <v>9.4110738678941291E-2</v>
      </c>
      <c r="R953" s="89">
        <v>1.6963611655521783E-2</v>
      </c>
      <c r="S953" s="90">
        <v>3.3583226618541032E-2</v>
      </c>
      <c r="T953" s="102">
        <v>0.24550813555006656</v>
      </c>
      <c r="U953" s="89">
        <v>1.00035376236E-2</v>
      </c>
      <c r="V953" s="90">
        <v>1.6050989368139999E-2</v>
      </c>
      <c r="W953" s="102">
        <v>3.2613084915342996E-2</v>
      </c>
      <c r="X953" s="89">
        <v>4.6472998679999999E-4</v>
      </c>
      <c r="Y953" s="90">
        <v>7.4811933735000004E-4</v>
      </c>
      <c r="Z953" s="102">
        <v>1.42399858566914E-3</v>
      </c>
      <c r="AA953" s="89">
        <v>5.9798421452399997E-2</v>
      </c>
      <c r="AB953" s="90">
        <v>9.050696791563001E-2</v>
      </c>
      <c r="AC953" s="102">
        <v>7.3595869715553028E-2</v>
      </c>
      <c r="AD953" s="89">
        <v>6.2676872945999999E-3</v>
      </c>
      <c r="AE953" s="90">
        <v>9.89981454564E-3</v>
      </c>
      <c r="AF953" s="102">
        <v>1.2169521874097974E-2</v>
      </c>
      <c r="AG953" s="89">
        <v>1.04152736148E-2</v>
      </c>
      <c r="AH953" s="90">
        <v>1.7023470222000001E-2</v>
      </c>
      <c r="AI953" s="102">
        <v>3.1148199607643257E-2</v>
      </c>
      <c r="AJ953" s="92">
        <v>0</v>
      </c>
      <c r="AK953" s="93">
        <v>0</v>
      </c>
      <c r="AL953" s="93">
        <v>0</v>
      </c>
    </row>
    <row r="954" spans="1:38" x14ac:dyDescent="0.25">
      <c r="A954" s="71">
        <v>1998</v>
      </c>
      <c r="B954" s="718">
        <v>29</v>
      </c>
      <c r="C954" s="89">
        <v>15.56387385953</v>
      </c>
      <c r="D954" s="90">
        <v>19.185292168338002</v>
      </c>
      <c r="E954" s="102">
        <v>41.945342954502415</v>
      </c>
      <c r="F954" s="89">
        <v>2.0773309058400002</v>
      </c>
      <c r="G954" s="90">
        <v>2.857192005081</v>
      </c>
      <c r="H954" s="102">
        <v>2.2805556604462378</v>
      </c>
      <c r="I954" s="89">
        <v>1.2288091893000002</v>
      </c>
      <c r="J954" s="90">
        <v>2.5361942344199999</v>
      </c>
      <c r="K954" s="102">
        <v>5.0061238666387542</v>
      </c>
      <c r="L954" s="89">
        <v>1.139006E-2</v>
      </c>
      <c r="M954" s="90">
        <v>1.8124923000000001E-2</v>
      </c>
      <c r="N954" s="102">
        <v>5.5232727120034374E-2</v>
      </c>
      <c r="O954" s="89">
        <v>9.3061853628841618E-3</v>
      </c>
      <c r="P954" s="90">
        <v>1.5138095430260049E-2</v>
      </c>
      <c r="Q954" s="102">
        <v>9.4113218507507646E-2</v>
      </c>
      <c r="R954" s="89">
        <v>1.6963611655521783E-2</v>
      </c>
      <c r="S954" s="90">
        <v>3.3583226618541032E-2</v>
      </c>
      <c r="T954" s="102">
        <v>0.24551361322603676</v>
      </c>
      <c r="U954" s="89">
        <v>1.00035376236E-2</v>
      </c>
      <c r="V954" s="90">
        <v>1.6050989368139999E-2</v>
      </c>
      <c r="W954" s="102">
        <v>3.2613862634529429E-2</v>
      </c>
      <c r="X954" s="89">
        <v>4.6472998679999999E-4</v>
      </c>
      <c r="Y954" s="90">
        <v>7.4811933735000004E-4</v>
      </c>
      <c r="Z954" s="102">
        <v>1.4240303813482947E-3</v>
      </c>
      <c r="AA954" s="89">
        <v>5.9798421452399997E-2</v>
      </c>
      <c r="AB954" s="90">
        <v>9.050696791563001E-2</v>
      </c>
      <c r="AC954" s="102">
        <v>7.3597454065486775E-2</v>
      </c>
      <c r="AD954" s="89">
        <v>6.2676872945999999E-3</v>
      </c>
      <c r="AE954" s="90">
        <v>9.89981454564E-3</v>
      </c>
      <c r="AF954" s="102">
        <v>1.2169808327648322E-2</v>
      </c>
      <c r="AG954" s="89">
        <v>1.04152736148E-2</v>
      </c>
      <c r="AH954" s="90">
        <v>1.7023470222000001E-2</v>
      </c>
      <c r="AI954" s="102">
        <v>3.1148915151487492E-2</v>
      </c>
      <c r="AJ954" s="92">
        <v>0</v>
      </c>
      <c r="AK954" s="93">
        <v>0</v>
      </c>
      <c r="AL954" s="93">
        <v>0</v>
      </c>
    </row>
    <row r="955" spans="1:38" x14ac:dyDescent="0.25">
      <c r="A955" s="71">
        <v>1998</v>
      </c>
      <c r="B955" s="718">
        <v>30</v>
      </c>
      <c r="C955" s="89">
        <v>15.56387385953</v>
      </c>
      <c r="D955" s="90">
        <v>19.185292168338002</v>
      </c>
      <c r="E955" s="102">
        <v>41.879591823819339</v>
      </c>
      <c r="F955" s="89">
        <v>2.0773309058400002</v>
      </c>
      <c r="G955" s="90">
        <v>2.857192005081</v>
      </c>
      <c r="H955" s="102">
        <v>2.2810655730975427</v>
      </c>
      <c r="I955" s="89">
        <v>1.2288091893000002</v>
      </c>
      <c r="J955" s="90">
        <v>2.5361942344199999</v>
      </c>
      <c r="K955" s="102">
        <v>5.0090541320479254</v>
      </c>
      <c r="L955" s="89">
        <v>1.139006E-2</v>
      </c>
      <c r="M955" s="90">
        <v>1.8124923000000001E-2</v>
      </c>
      <c r="N955" s="102">
        <v>5.5228939275513728E-2</v>
      </c>
      <c r="O955" s="89">
        <v>9.3061853628841618E-3</v>
      </c>
      <c r="P955" s="90">
        <v>1.5138095430260049E-2</v>
      </c>
      <c r="Q955" s="102">
        <v>9.4180957639248067E-2</v>
      </c>
      <c r="R955" s="89">
        <v>1.6963611655521783E-2</v>
      </c>
      <c r="S955" s="90">
        <v>3.3583226618541032E-2</v>
      </c>
      <c r="T955" s="102">
        <v>0.24547141011852472</v>
      </c>
      <c r="U955" s="89">
        <v>1.00035376236E-2</v>
      </c>
      <c r="V955" s="90">
        <v>1.6050989368139999E-2</v>
      </c>
      <c r="W955" s="102">
        <v>3.2888105006992165E-2</v>
      </c>
      <c r="X955" s="89">
        <v>4.6472998679999999E-4</v>
      </c>
      <c r="Y955" s="90">
        <v>7.4811933735000004E-4</v>
      </c>
      <c r="Z955" s="102">
        <v>1.4244137209948301E-3</v>
      </c>
      <c r="AA955" s="89">
        <v>5.9798421452399997E-2</v>
      </c>
      <c r="AB955" s="90">
        <v>9.050696791563001E-2</v>
      </c>
      <c r="AC955" s="102">
        <v>7.3575716662698507E-2</v>
      </c>
      <c r="AD955" s="89">
        <v>6.2676872945999999E-3</v>
      </c>
      <c r="AE955" s="90">
        <v>9.89981454564E-3</v>
      </c>
      <c r="AF955" s="102">
        <v>1.2163094347703534E-2</v>
      </c>
      <c r="AG955" s="89">
        <v>1.04152736148E-2</v>
      </c>
      <c r="AH955" s="90">
        <v>1.7023470222000001E-2</v>
      </c>
      <c r="AI955" s="102">
        <v>3.1197816043118807E-2</v>
      </c>
      <c r="AJ955" s="92">
        <v>0</v>
      </c>
      <c r="AK955" s="93">
        <v>0</v>
      </c>
      <c r="AL955" s="93">
        <v>0</v>
      </c>
    </row>
    <row r="956" spans="1:38" ht="13" x14ac:dyDescent="0.3">
      <c r="A956" s="71">
        <v>1998</v>
      </c>
      <c r="B956" s="718">
        <v>31</v>
      </c>
      <c r="C956" s="89">
        <v>15.56387385953</v>
      </c>
      <c r="D956" s="90">
        <v>19.185292168338002</v>
      </c>
      <c r="E956" s="91">
        <v>41.879591823819339</v>
      </c>
      <c r="F956" s="89">
        <v>2.0773309058400002</v>
      </c>
      <c r="G956" s="90">
        <v>2.857192005081</v>
      </c>
      <c r="H956" s="91">
        <v>2.2810655730975427</v>
      </c>
      <c r="I956" s="89">
        <v>1.2288091893000002</v>
      </c>
      <c r="J956" s="90">
        <v>2.5361942344199999</v>
      </c>
      <c r="K956" s="91">
        <v>5.0090541320479254</v>
      </c>
      <c r="L956" s="89">
        <v>1.139006E-2</v>
      </c>
      <c r="M956" s="90">
        <v>1.8124923000000001E-2</v>
      </c>
      <c r="N956" s="91">
        <v>5.5228939275513728E-2</v>
      </c>
      <c r="O956" s="89">
        <v>9.3061853628841618E-3</v>
      </c>
      <c r="P956" s="90">
        <v>1.5138095430260049E-2</v>
      </c>
      <c r="Q956" s="91">
        <v>9.4180957639248067E-2</v>
      </c>
      <c r="R956" s="89">
        <v>1.6963611655521783E-2</v>
      </c>
      <c r="S956" s="90">
        <v>3.3583226618541032E-2</v>
      </c>
      <c r="T956" s="91">
        <v>0.24547141011852472</v>
      </c>
      <c r="U956" s="89">
        <v>1.00035376236E-2</v>
      </c>
      <c r="V956" s="90">
        <v>1.6050989368139999E-2</v>
      </c>
      <c r="W956" s="91">
        <v>3.2888105006992165E-2</v>
      </c>
      <c r="X956" s="89">
        <v>4.6472998679999999E-4</v>
      </c>
      <c r="Y956" s="90">
        <v>7.4811933735000004E-4</v>
      </c>
      <c r="Z956" s="91">
        <v>1.4244137209948301E-3</v>
      </c>
      <c r="AA956" s="89">
        <v>5.9798421452399997E-2</v>
      </c>
      <c r="AB956" s="90">
        <v>9.050696791563001E-2</v>
      </c>
      <c r="AC956" s="91">
        <v>7.3575716662698507E-2</v>
      </c>
      <c r="AD956" s="89">
        <v>6.2676872945999999E-3</v>
      </c>
      <c r="AE956" s="90">
        <v>9.89981454564E-3</v>
      </c>
      <c r="AF956" s="91">
        <v>1.2163094347703534E-2</v>
      </c>
      <c r="AG956" s="89">
        <v>1.04152736148E-2</v>
      </c>
      <c r="AH956" s="90">
        <v>1.7023470222000001E-2</v>
      </c>
      <c r="AI956" s="91">
        <v>3.1197816043118807E-2</v>
      </c>
      <c r="AJ956" s="94">
        <v>0</v>
      </c>
      <c r="AK956" s="95">
        <v>0</v>
      </c>
      <c r="AL956" s="95">
        <v>0</v>
      </c>
    </row>
    <row r="957" spans="1:38" ht="13" x14ac:dyDescent="0.3">
      <c r="A957" s="71">
        <v>1998</v>
      </c>
      <c r="B957" s="718">
        <v>32</v>
      </c>
      <c r="C957" s="89">
        <v>15.56387385953</v>
      </c>
      <c r="D957" s="90">
        <v>19.185292168338002</v>
      </c>
      <c r="E957" s="91">
        <v>41.879591823819339</v>
      </c>
      <c r="F957" s="89">
        <v>2.0773309058400002</v>
      </c>
      <c r="G957" s="90">
        <v>2.857192005081</v>
      </c>
      <c r="H957" s="91">
        <v>2.2810655730975427</v>
      </c>
      <c r="I957" s="89">
        <v>1.2288091893000002</v>
      </c>
      <c r="J957" s="90">
        <v>2.5361942344199999</v>
      </c>
      <c r="K957" s="91">
        <v>5.0090541320479254</v>
      </c>
      <c r="L957" s="89">
        <v>1.139006E-2</v>
      </c>
      <c r="M957" s="90">
        <v>1.8124923000000001E-2</v>
      </c>
      <c r="N957" s="91">
        <v>5.5228939275513728E-2</v>
      </c>
      <c r="O957" s="89">
        <v>9.3061853628841618E-3</v>
      </c>
      <c r="P957" s="90">
        <v>1.5138095430260049E-2</v>
      </c>
      <c r="Q957" s="91">
        <v>9.4180957639248067E-2</v>
      </c>
      <c r="R957" s="89">
        <v>1.6963611655521783E-2</v>
      </c>
      <c r="S957" s="90">
        <v>3.3583226618541032E-2</v>
      </c>
      <c r="T957" s="91">
        <v>0.24547141011852472</v>
      </c>
      <c r="U957" s="89">
        <v>1.00035376236E-2</v>
      </c>
      <c r="V957" s="90">
        <v>1.6050989368139999E-2</v>
      </c>
      <c r="W957" s="91">
        <v>3.2888105006992165E-2</v>
      </c>
      <c r="X957" s="89">
        <v>4.6472998679999999E-4</v>
      </c>
      <c r="Y957" s="90">
        <v>7.4811933735000004E-4</v>
      </c>
      <c r="Z957" s="91">
        <v>1.4244137209948301E-3</v>
      </c>
      <c r="AA957" s="89">
        <v>5.9798421452399997E-2</v>
      </c>
      <c r="AB957" s="90">
        <v>9.050696791563001E-2</v>
      </c>
      <c r="AC957" s="91">
        <v>7.3575716662698507E-2</v>
      </c>
      <c r="AD957" s="89">
        <v>6.2676872945999999E-3</v>
      </c>
      <c r="AE957" s="90">
        <v>9.89981454564E-3</v>
      </c>
      <c r="AF957" s="91">
        <v>1.2163094347703534E-2</v>
      </c>
      <c r="AG957" s="89">
        <v>1.04152736148E-2</v>
      </c>
      <c r="AH957" s="90">
        <v>1.7023470222000001E-2</v>
      </c>
      <c r="AI957" s="91">
        <v>3.1197816043118807E-2</v>
      </c>
      <c r="AJ957" s="94">
        <v>0</v>
      </c>
      <c r="AK957" s="95">
        <v>0</v>
      </c>
      <c r="AL957" s="95">
        <v>0</v>
      </c>
    </row>
    <row r="958" spans="1:38" ht="13" x14ac:dyDescent="0.3">
      <c r="A958" s="71">
        <v>1998</v>
      </c>
      <c r="B958" s="718">
        <v>33</v>
      </c>
      <c r="C958" s="89">
        <v>15.56387385953</v>
      </c>
      <c r="D958" s="90">
        <v>19.185292168338002</v>
      </c>
      <c r="E958" s="91">
        <v>41.879591823819339</v>
      </c>
      <c r="F958" s="89">
        <v>2.0773309058400002</v>
      </c>
      <c r="G958" s="90">
        <v>2.857192005081</v>
      </c>
      <c r="H958" s="91">
        <v>2.2810655730975427</v>
      </c>
      <c r="I958" s="89">
        <v>1.2288091893000002</v>
      </c>
      <c r="J958" s="90">
        <v>2.5361942344199999</v>
      </c>
      <c r="K958" s="91">
        <v>5.0090541320479254</v>
      </c>
      <c r="L958" s="89">
        <v>1.139006E-2</v>
      </c>
      <c r="M958" s="90">
        <v>1.8124923000000001E-2</v>
      </c>
      <c r="N958" s="91">
        <v>5.5228939275513728E-2</v>
      </c>
      <c r="O958" s="89">
        <v>9.3061853628841618E-3</v>
      </c>
      <c r="P958" s="90">
        <v>1.5138095430260049E-2</v>
      </c>
      <c r="Q958" s="91">
        <v>9.4180957639248067E-2</v>
      </c>
      <c r="R958" s="89">
        <v>1.6963611655521783E-2</v>
      </c>
      <c r="S958" s="90">
        <v>3.3583226618541032E-2</v>
      </c>
      <c r="T958" s="91">
        <v>0.24547141011852472</v>
      </c>
      <c r="U958" s="89">
        <v>1.00035376236E-2</v>
      </c>
      <c r="V958" s="90">
        <v>1.6050989368139999E-2</v>
      </c>
      <c r="W958" s="91">
        <v>3.2888105006992165E-2</v>
      </c>
      <c r="X958" s="89">
        <v>4.6472998679999999E-4</v>
      </c>
      <c r="Y958" s="90">
        <v>7.4811933735000004E-4</v>
      </c>
      <c r="Z958" s="91">
        <v>1.4244137209948301E-3</v>
      </c>
      <c r="AA958" s="89">
        <v>5.9798421452399997E-2</v>
      </c>
      <c r="AB958" s="90">
        <v>9.050696791563001E-2</v>
      </c>
      <c r="AC958" s="91">
        <v>7.3575716662698507E-2</v>
      </c>
      <c r="AD958" s="89">
        <v>6.2676872945999999E-3</v>
      </c>
      <c r="AE958" s="90">
        <v>9.89981454564E-3</v>
      </c>
      <c r="AF958" s="91">
        <v>1.2163094347703534E-2</v>
      </c>
      <c r="AG958" s="89">
        <v>1.04152736148E-2</v>
      </c>
      <c r="AH958" s="90">
        <v>1.7023470222000001E-2</v>
      </c>
      <c r="AI958" s="91">
        <v>3.1197816043118807E-2</v>
      </c>
      <c r="AJ958" s="94">
        <v>0</v>
      </c>
      <c r="AK958" s="95">
        <v>0</v>
      </c>
      <c r="AL958" s="95">
        <v>0</v>
      </c>
    </row>
    <row r="959" spans="1:38" ht="13" x14ac:dyDescent="0.3">
      <c r="A959" s="71">
        <v>1998</v>
      </c>
      <c r="B959" s="718">
        <v>34</v>
      </c>
      <c r="C959" s="89">
        <v>15.56387385953</v>
      </c>
      <c r="D959" s="90">
        <v>19.185292168338002</v>
      </c>
      <c r="E959" s="91">
        <v>41.879591823819339</v>
      </c>
      <c r="F959" s="89">
        <v>2.0773309058400002</v>
      </c>
      <c r="G959" s="90">
        <v>2.857192005081</v>
      </c>
      <c r="H959" s="91">
        <v>2.2810655730975427</v>
      </c>
      <c r="I959" s="89">
        <v>1.2288091893000002</v>
      </c>
      <c r="J959" s="90">
        <v>2.5361942344199999</v>
      </c>
      <c r="K959" s="91">
        <v>5.0090541320479254</v>
      </c>
      <c r="L959" s="89">
        <v>1.139006E-2</v>
      </c>
      <c r="M959" s="90">
        <v>1.8124923000000001E-2</v>
      </c>
      <c r="N959" s="91">
        <v>5.5228939275513728E-2</v>
      </c>
      <c r="O959" s="89">
        <v>9.3061853628841618E-3</v>
      </c>
      <c r="P959" s="90">
        <v>1.5138095430260049E-2</v>
      </c>
      <c r="Q959" s="91">
        <v>9.4180957639248067E-2</v>
      </c>
      <c r="R959" s="89">
        <v>1.6963611655521783E-2</v>
      </c>
      <c r="S959" s="90">
        <v>3.3583226618541032E-2</v>
      </c>
      <c r="T959" s="91">
        <v>0.24547141011852472</v>
      </c>
      <c r="U959" s="89">
        <v>1.00035376236E-2</v>
      </c>
      <c r="V959" s="90">
        <v>1.6050989368139999E-2</v>
      </c>
      <c r="W959" s="91">
        <v>3.2888105006992165E-2</v>
      </c>
      <c r="X959" s="89">
        <v>4.6472998679999999E-4</v>
      </c>
      <c r="Y959" s="90">
        <v>7.4811933735000004E-4</v>
      </c>
      <c r="Z959" s="91">
        <v>1.4244137209948301E-3</v>
      </c>
      <c r="AA959" s="89">
        <v>5.9798421452399997E-2</v>
      </c>
      <c r="AB959" s="90">
        <v>9.050696791563001E-2</v>
      </c>
      <c r="AC959" s="91">
        <v>7.3575716662698507E-2</v>
      </c>
      <c r="AD959" s="89">
        <v>6.2676872945999999E-3</v>
      </c>
      <c r="AE959" s="90">
        <v>9.89981454564E-3</v>
      </c>
      <c r="AF959" s="91">
        <v>1.2163094347703534E-2</v>
      </c>
      <c r="AG959" s="89">
        <v>1.04152736148E-2</v>
      </c>
      <c r="AH959" s="90">
        <v>1.7023470222000001E-2</v>
      </c>
      <c r="AI959" s="91">
        <v>3.1197816043118807E-2</v>
      </c>
      <c r="AJ959" s="94">
        <v>0</v>
      </c>
      <c r="AK959" s="95">
        <v>0</v>
      </c>
      <c r="AL959" s="95">
        <v>0</v>
      </c>
    </row>
    <row r="960" spans="1:38" ht="13" x14ac:dyDescent="0.3">
      <c r="A960" s="71">
        <v>1998</v>
      </c>
      <c r="B960" s="718">
        <v>35</v>
      </c>
      <c r="C960" s="89">
        <v>15.56387385953</v>
      </c>
      <c r="D960" s="90">
        <v>19.185292168338002</v>
      </c>
      <c r="E960" s="91">
        <v>41.879591823819339</v>
      </c>
      <c r="F960" s="89">
        <v>2.0773309058400002</v>
      </c>
      <c r="G960" s="90">
        <v>2.857192005081</v>
      </c>
      <c r="H960" s="91">
        <v>2.2810655730975427</v>
      </c>
      <c r="I960" s="89">
        <v>1.2288091893000002</v>
      </c>
      <c r="J960" s="90">
        <v>2.5361942344199999</v>
      </c>
      <c r="K960" s="91">
        <v>5.0090541320479254</v>
      </c>
      <c r="L960" s="89">
        <v>1.139006E-2</v>
      </c>
      <c r="M960" s="90">
        <v>1.8124923000000001E-2</v>
      </c>
      <c r="N960" s="91">
        <v>5.5228939275513728E-2</v>
      </c>
      <c r="O960" s="89">
        <v>9.3061853628841618E-3</v>
      </c>
      <c r="P960" s="90">
        <v>1.5138095430260049E-2</v>
      </c>
      <c r="Q960" s="91">
        <v>9.4180957639248067E-2</v>
      </c>
      <c r="R960" s="89">
        <v>1.6963611655521783E-2</v>
      </c>
      <c r="S960" s="90">
        <v>3.3583226618541032E-2</v>
      </c>
      <c r="T960" s="91">
        <v>0.24547141011852472</v>
      </c>
      <c r="U960" s="89">
        <v>1.00035376236E-2</v>
      </c>
      <c r="V960" s="90">
        <v>1.6050989368139999E-2</v>
      </c>
      <c r="W960" s="91">
        <v>3.2888105006992165E-2</v>
      </c>
      <c r="X960" s="89">
        <v>4.6472998679999999E-4</v>
      </c>
      <c r="Y960" s="90">
        <v>7.4811933735000004E-4</v>
      </c>
      <c r="Z960" s="91">
        <v>1.4244137209948301E-3</v>
      </c>
      <c r="AA960" s="89">
        <v>5.9798421452399997E-2</v>
      </c>
      <c r="AB960" s="90">
        <v>9.050696791563001E-2</v>
      </c>
      <c r="AC960" s="91">
        <v>7.3575716662698507E-2</v>
      </c>
      <c r="AD960" s="89">
        <v>6.2676872945999999E-3</v>
      </c>
      <c r="AE960" s="90">
        <v>9.89981454564E-3</v>
      </c>
      <c r="AF960" s="91">
        <v>1.2163094347703534E-2</v>
      </c>
      <c r="AG960" s="89">
        <v>1.04152736148E-2</v>
      </c>
      <c r="AH960" s="90">
        <v>1.7023470222000001E-2</v>
      </c>
      <c r="AI960" s="91">
        <v>3.1197816043118807E-2</v>
      </c>
      <c r="AJ960" s="94">
        <v>0</v>
      </c>
      <c r="AK960" s="95">
        <v>0</v>
      </c>
      <c r="AL960" s="95">
        <v>0</v>
      </c>
    </row>
    <row r="961" spans="1:38" ht="13" x14ac:dyDescent="0.3">
      <c r="A961" s="71">
        <v>1998</v>
      </c>
      <c r="B961" s="718">
        <v>36</v>
      </c>
      <c r="C961" s="89">
        <v>15.56387385953</v>
      </c>
      <c r="D961" s="90">
        <v>19.185292168338002</v>
      </c>
      <c r="E961" s="91">
        <v>41.879591823819339</v>
      </c>
      <c r="F961" s="89">
        <v>2.0773309058400002</v>
      </c>
      <c r="G961" s="90">
        <v>2.857192005081</v>
      </c>
      <c r="H961" s="91">
        <v>2.2810655730975427</v>
      </c>
      <c r="I961" s="89">
        <v>1.2288091893000002</v>
      </c>
      <c r="J961" s="90">
        <v>2.5361942344199999</v>
      </c>
      <c r="K961" s="91">
        <v>5.0090541320479254</v>
      </c>
      <c r="L961" s="89">
        <v>1.139006E-2</v>
      </c>
      <c r="M961" s="90">
        <v>1.8124923000000001E-2</v>
      </c>
      <c r="N961" s="91">
        <v>5.5228939275513728E-2</v>
      </c>
      <c r="O961" s="89">
        <v>9.3061853628841618E-3</v>
      </c>
      <c r="P961" s="90">
        <v>1.5138095430260049E-2</v>
      </c>
      <c r="Q961" s="91">
        <v>9.4180957639248067E-2</v>
      </c>
      <c r="R961" s="89">
        <v>1.6963611655521783E-2</v>
      </c>
      <c r="S961" s="90">
        <v>3.3583226618541032E-2</v>
      </c>
      <c r="T961" s="91">
        <v>0.24547141011852472</v>
      </c>
      <c r="U961" s="89">
        <v>1.00035376236E-2</v>
      </c>
      <c r="V961" s="90">
        <v>1.6050989368139999E-2</v>
      </c>
      <c r="W961" s="91">
        <v>3.2888105006992165E-2</v>
      </c>
      <c r="X961" s="89">
        <v>4.6472998679999999E-4</v>
      </c>
      <c r="Y961" s="90">
        <v>7.4811933735000004E-4</v>
      </c>
      <c r="Z961" s="91">
        <v>1.4244137209948301E-3</v>
      </c>
      <c r="AA961" s="89">
        <v>5.9798421452399997E-2</v>
      </c>
      <c r="AB961" s="90">
        <v>9.050696791563001E-2</v>
      </c>
      <c r="AC961" s="91">
        <v>7.3575716662698507E-2</v>
      </c>
      <c r="AD961" s="89">
        <v>6.2676872945999999E-3</v>
      </c>
      <c r="AE961" s="90">
        <v>9.89981454564E-3</v>
      </c>
      <c r="AF961" s="91">
        <v>1.2163094347703534E-2</v>
      </c>
      <c r="AG961" s="89">
        <v>1.04152736148E-2</v>
      </c>
      <c r="AH961" s="90">
        <v>1.7023470222000001E-2</v>
      </c>
      <c r="AI961" s="91">
        <v>3.1197816043118807E-2</v>
      </c>
      <c r="AJ961" s="94">
        <v>0</v>
      </c>
      <c r="AK961" s="95">
        <v>0</v>
      </c>
      <c r="AL961" s="95">
        <v>0</v>
      </c>
    </row>
    <row r="962" spans="1:38" ht="13" x14ac:dyDescent="0.3">
      <c r="A962" s="71">
        <v>1998</v>
      </c>
      <c r="B962" s="718">
        <v>37</v>
      </c>
      <c r="C962" s="89">
        <v>15.56387385953</v>
      </c>
      <c r="D962" s="90">
        <v>19.185292168338002</v>
      </c>
      <c r="E962" s="91">
        <v>41.879591823819339</v>
      </c>
      <c r="F962" s="89">
        <v>2.0773309058400002</v>
      </c>
      <c r="G962" s="90">
        <v>2.857192005081</v>
      </c>
      <c r="H962" s="91">
        <v>2.2810655730975427</v>
      </c>
      <c r="I962" s="89">
        <v>1.2288091893000002</v>
      </c>
      <c r="J962" s="90">
        <v>2.5361942344199999</v>
      </c>
      <c r="K962" s="91">
        <v>5.0090541320479254</v>
      </c>
      <c r="L962" s="89">
        <v>1.139006E-2</v>
      </c>
      <c r="M962" s="90">
        <v>1.8124923000000001E-2</v>
      </c>
      <c r="N962" s="91">
        <v>5.5228939275513728E-2</v>
      </c>
      <c r="O962" s="89">
        <v>9.3061853628841618E-3</v>
      </c>
      <c r="P962" s="90">
        <v>1.5138095430260049E-2</v>
      </c>
      <c r="Q962" s="91">
        <v>9.4180957639248067E-2</v>
      </c>
      <c r="R962" s="89">
        <v>1.6963611655521783E-2</v>
      </c>
      <c r="S962" s="90">
        <v>3.3583226618541032E-2</v>
      </c>
      <c r="T962" s="91">
        <v>0.24547141011852472</v>
      </c>
      <c r="U962" s="89">
        <v>1.00035376236E-2</v>
      </c>
      <c r="V962" s="90">
        <v>1.6050989368139999E-2</v>
      </c>
      <c r="W962" s="91">
        <v>3.2888105006992165E-2</v>
      </c>
      <c r="X962" s="89">
        <v>4.6472998679999999E-4</v>
      </c>
      <c r="Y962" s="90">
        <v>7.4811933735000004E-4</v>
      </c>
      <c r="Z962" s="91">
        <v>1.4244137209948301E-3</v>
      </c>
      <c r="AA962" s="89">
        <v>5.9798421452399997E-2</v>
      </c>
      <c r="AB962" s="90">
        <v>9.050696791563001E-2</v>
      </c>
      <c r="AC962" s="91">
        <v>7.3575716662698507E-2</v>
      </c>
      <c r="AD962" s="89">
        <v>6.2676872945999999E-3</v>
      </c>
      <c r="AE962" s="90">
        <v>9.89981454564E-3</v>
      </c>
      <c r="AF962" s="91">
        <v>1.2163094347703534E-2</v>
      </c>
      <c r="AG962" s="89">
        <v>1.04152736148E-2</v>
      </c>
      <c r="AH962" s="90">
        <v>1.7023470222000001E-2</v>
      </c>
      <c r="AI962" s="91">
        <v>3.1197816043118807E-2</v>
      </c>
      <c r="AJ962" s="94">
        <v>0</v>
      </c>
      <c r="AK962" s="95">
        <v>0</v>
      </c>
      <c r="AL962" s="95">
        <v>0</v>
      </c>
    </row>
    <row r="963" spans="1:38" ht="13" x14ac:dyDescent="0.3">
      <c r="A963" s="71">
        <v>1998</v>
      </c>
      <c r="B963" s="718">
        <v>38</v>
      </c>
      <c r="C963" s="89">
        <v>15.56387385953</v>
      </c>
      <c r="D963" s="90">
        <v>19.185292168338002</v>
      </c>
      <c r="E963" s="91">
        <v>41.879591823819339</v>
      </c>
      <c r="F963" s="89">
        <v>2.0773309058400002</v>
      </c>
      <c r="G963" s="90">
        <v>2.857192005081</v>
      </c>
      <c r="H963" s="91">
        <v>2.2810655730975427</v>
      </c>
      <c r="I963" s="89">
        <v>1.2288091893000002</v>
      </c>
      <c r="J963" s="90">
        <v>2.5361942344199999</v>
      </c>
      <c r="K963" s="91">
        <v>5.0090541320479254</v>
      </c>
      <c r="L963" s="89">
        <v>1.139006E-2</v>
      </c>
      <c r="M963" s="90">
        <v>1.8124923000000001E-2</v>
      </c>
      <c r="N963" s="91">
        <v>5.5228939275513728E-2</v>
      </c>
      <c r="O963" s="89">
        <v>9.3061853628841618E-3</v>
      </c>
      <c r="P963" s="90">
        <v>1.5138095430260049E-2</v>
      </c>
      <c r="Q963" s="91">
        <v>9.4180957639248067E-2</v>
      </c>
      <c r="R963" s="89">
        <v>1.6963611655521783E-2</v>
      </c>
      <c r="S963" s="90">
        <v>3.3583226618541032E-2</v>
      </c>
      <c r="T963" s="91">
        <v>0.24547141011852472</v>
      </c>
      <c r="U963" s="89">
        <v>1.00035376236E-2</v>
      </c>
      <c r="V963" s="90">
        <v>1.6050989368139999E-2</v>
      </c>
      <c r="W963" s="91">
        <v>3.2888105006992165E-2</v>
      </c>
      <c r="X963" s="89">
        <v>4.6472998679999999E-4</v>
      </c>
      <c r="Y963" s="90">
        <v>7.4811933735000004E-4</v>
      </c>
      <c r="Z963" s="91">
        <v>1.4244137209948301E-3</v>
      </c>
      <c r="AA963" s="89">
        <v>5.9798421452399997E-2</v>
      </c>
      <c r="AB963" s="90">
        <v>9.050696791563001E-2</v>
      </c>
      <c r="AC963" s="91">
        <v>7.3575716662698507E-2</v>
      </c>
      <c r="AD963" s="89">
        <v>6.2676872945999999E-3</v>
      </c>
      <c r="AE963" s="90">
        <v>9.89981454564E-3</v>
      </c>
      <c r="AF963" s="91">
        <v>1.2163094347703534E-2</v>
      </c>
      <c r="AG963" s="89">
        <v>1.04152736148E-2</v>
      </c>
      <c r="AH963" s="90">
        <v>1.7023470222000001E-2</v>
      </c>
      <c r="AI963" s="91">
        <v>3.1197816043118807E-2</v>
      </c>
      <c r="AJ963" s="94">
        <v>0</v>
      </c>
      <c r="AK963" s="95">
        <v>0</v>
      </c>
      <c r="AL963" s="95">
        <v>0</v>
      </c>
    </row>
    <row r="964" spans="1:38" ht="13.5" thickBot="1" x14ac:dyDescent="0.35">
      <c r="A964" s="73">
        <v>1998</v>
      </c>
      <c r="B964" s="719">
        <v>39</v>
      </c>
      <c r="C964" s="96">
        <v>15.56387385953</v>
      </c>
      <c r="D964" s="97">
        <v>19.185292168338002</v>
      </c>
      <c r="E964" s="98">
        <v>41.879591823819339</v>
      </c>
      <c r="F964" s="96">
        <v>2.0773309058400002</v>
      </c>
      <c r="G964" s="97">
        <v>2.857192005081</v>
      </c>
      <c r="H964" s="98">
        <v>2.2810655730975427</v>
      </c>
      <c r="I964" s="96">
        <v>1.2288091893000002</v>
      </c>
      <c r="J964" s="97">
        <v>2.5361942344199999</v>
      </c>
      <c r="K964" s="98">
        <v>5.0090541320479254</v>
      </c>
      <c r="L964" s="96">
        <v>1.139006E-2</v>
      </c>
      <c r="M964" s="97">
        <v>1.8124923000000001E-2</v>
      </c>
      <c r="N964" s="98">
        <v>5.5228939275513728E-2</v>
      </c>
      <c r="O964" s="96">
        <v>9.3061853628841618E-3</v>
      </c>
      <c r="P964" s="97">
        <v>1.5138095430260049E-2</v>
      </c>
      <c r="Q964" s="98">
        <v>9.4180957639248067E-2</v>
      </c>
      <c r="R964" s="96">
        <v>1.6963611655521783E-2</v>
      </c>
      <c r="S964" s="97">
        <v>3.3583226618541032E-2</v>
      </c>
      <c r="T964" s="98">
        <v>0.24547141011852472</v>
      </c>
      <c r="U964" s="96">
        <v>1.00035376236E-2</v>
      </c>
      <c r="V964" s="97">
        <v>1.6050989368139999E-2</v>
      </c>
      <c r="W964" s="98">
        <v>3.2888105006992165E-2</v>
      </c>
      <c r="X964" s="96">
        <v>4.6472998679999999E-4</v>
      </c>
      <c r="Y964" s="97">
        <v>7.4811933735000004E-4</v>
      </c>
      <c r="Z964" s="98">
        <v>1.4244137209948301E-3</v>
      </c>
      <c r="AA964" s="96">
        <v>5.9798421452399997E-2</v>
      </c>
      <c r="AB964" s="97">
        <v>9.050696791563001E-2</v>
      </c>
      <c r="AC964" s="98">
        <v>7.3575716662698507E-2</v>
      </c>
      <c r="AD964" s="96">
        <v>6.2676872945999999E-3</v>
      </c>
      <c r="AE964" s="97">
        <v>9.89981454564E-3</v>
      </c>
      <c r="AF964" s="98">
        <v>1.2163094347703534E-2</v>
      </c>
      <c r="AG964" s="96">
        <v>1.04152736148E-2</v>
      </c>
      <c r="AH964" s="97">
        <v>1.7023470222000001E-2</v>
      </c>
      <c r="AI964" s="98">
        <v>3.1197816043118807E-2</v>
      </c>
      <c r="AJ964" s="99">
        <v>0</v>
      </c>
      <c r="AK964" s="100">
        <v>0</v>
      </c>
      <c r="AL964" s="100">
        <v>0</v>
      </c>
    </row>
    <row r="965" spans="1:38" x14ac:dyDescent="0.25">
      <c r="A965" s="69">
        <v>1999</v>
      </c>
      <c r="B965" s="70">
        <v>0</v>
      </c>
      <c r="C965" s="84">
        <v>5.4134215799999996</v>
      </c>
      <c r="D965" s="85">
        <v>6.5406981249999996</v>
      </c>
      <c r="E965" s="101">
        <v>15.264666825580601</v>
      </c>
      <c r="F965" s="84">
        <v>0.32709981999999999</v>
      </c>
      <c r="G965" s="85">
        <v>0.41699404400000001</v>
      </c>
      <c r="H965" s="101">
        <v>0.73302493621613696</v>
      </c>
      <c r="I965" s="84">
        <v>0.40093696000000001</v>
      </c>
      <c r="J965" s="85">
        <v>1.1890332619999999</v>
      </c>
      <c r="K965" s="101">
        <v>3.2272268786927851</v>
      </c>
      <c r="L965" s="84">
        <v>1.4335830000000001E-2</v>
      </c>
      <c r="M965" s="85">
        <v>2.4194940500000001E-2</v>
      </c>
      <c r="N965" s="101">
        <v>1.4946863526607106E-2</v>
      </c>
      <c r="O965" s="84">
        <v>1.1634854441067207E-2</v>
      </c>
      <c r="P965" s="85">
        <v>1.7751943853427897E-2</v>
      </c>
      <c r="Q965" s="101">
        <v>4.2087649872432277E-2</v>
      </c>
      <c r="R965" s="84">
        <v>1.6773780732860521E-2</v>
      </c>
      <c r="S965" s="85">
        <v>2.8693569148936171E-2</v>
      </c>
      <c r="T965" s="101">
        <v>0.11124005259876676</v>
      </c>
      <c r="U965" s="84">
        <v>2.5270026000000002E-3</v>
      </c>
      <c r="V965" s="85">
        <v>2.8958152700000002E-3</v>
      </c>
      <c r="W965" s="101">
        <v>6.1434202714808865E-3</v>
      </c>
      <c r="X965" s="84">
        <v>1.8037169999999999E-4</v>
      </c>
      <c r="Y965" s="85">
        <v>2.0247192E-4</v>
      </c>
      <c r="Z965" s="101">
        <v>4.5772855369108183E-4</v>
      </c>
      <c r="AA965" s="84">
        <v>1.7478297800000001E-2</v>
      </c>
      <c r="AB965" s="85">
        <v>2.0071239340000002E-2</v>
      </c>
      <c r="AC965" s="101">
        <v>3.3074964139585807E-2</v>
      </c>
      <c r="AD965" s="84">
        <v>1.9117661000000001E-3</v>
      </c>
      <c r="AE965" s="85">
        <v>1.9578918499999999E-3</v>
      </c>
      <c r="AF965" s="101">
        <v>4.1900859078264248E-3</v>
      </c>
      <c r="AG965" s="84">
        <v>4.5523739000000001E-3</v>
      </c>
      <c r="AH965" s="85">
        <v>5.6469698400000001E-3</v>
      </c>
      <c r="AI965" s="101">
        <v>8.6777487832605978E-3</v>
      </c>
      <c r="AJ965" s="87">
        <v>0</v>
      </c>
      <c r="AK965" s="88">
        <v>0</v>
      </c>
      <c r="AL965" s="88">
        <v>0</v>
      </c>
    </row>
    <row r="966" spans="1:38" x14ac:dyDescent="0.25">
      <c r="A966" s="71">
        <v>1999</v>
      </c>
      <c r="B966" s="718">
        <v>1</v>
      </c>
      <c r="C966" s="89">
        <v>6.7111281099999998</v>
      </c>
      <c r="D966" s="90">
        <v>7.8020904699999996</v>
      </c>
      <c r="E966" s="102">
        <v>15.337803023183243</v>
      </c>
      <c r="F966" s="89">
        <v>0.36329609000000002</v>
      </c>
      <c r="G966" s="90">
        <v>0.4752885335</v>
      </c>
      <c r="H966" s="102">
        <v>0.73757892902719735</v>
      </c>
      <c r="I966" s="89">
        <v>0.47650725999999999</v>
      </c>
      <c r="J966" s="90">
        <v>1.3289555390000001</v>
      </c>
      <c r="K966" s="102">
        <v>3.211666535372264</v>
      </c>
      <c r="L966" s="89">
        <v>1.394984E-2</v>
      </c>
      <c r="M966" s="90">
        <v>2.3463714E-2</v>
      </c>
      <c r="N966" s="102">
        <v>1.4984399671814176E-2</v>
      </c>
      <c r="O966" s="89">
        <v>1.1634854441067207E-2</v>
      </c>
      <c r="P966" s="90">
        <v>1.7751943853427897E-2</v>
      </c>
      <c r="Q966" s="102">
        <v>4.2169590890380769E-2</v>
      </c>
      <c r="R966" s="89">
        <v>1.6773780732860521E-2</v>
      </c>
      <c r="S966" s="90">
        <v>2.8693569148936171E-2</v>
      </c>
      <c r="T966" s="102">
        <v>0.1129446591603132</v>
      </c>
      <c r="U966" s="89">
        <v>2.8341006999999998E-3</v>
      </c>
      <c r="V966" s="90">
        <v>3.4255525149999998E-3</v>
      </c>
      <c r="W966" s="102">
        <v>6.249297545196578E-3</v>
      </c>
      <c r="X966" s="89">
        <v>1.975647E-4</v>
      </c>
      <c r="Y966" s="90">
        <v>2.3457601E-4</v>
      </c>
      <c r="Z966" s="102">
        <v>4.6057873353659497E-4</v>
      </c>
      <c r="AA966" s="89">
        <v>1.95389594E-2</v>
      </c>
      <c r="AB966" s="90">
        <v>2.3618927844999998E-2</v>
      </c>
      <c r="AC966" s="102">
        <v>3.2649175478921613E-2</v>
      </c>
      <c r="AD966" s="89">
        <v>2.1442021E-3</v>
      </c>
      <c r="AE966" s="90">
        <v>2.3398745050000002E-3</v>
      </c>
      <c r="AF966" s="102">
        <v>4.2641344562507812E-3</v>
      </c>
      <c r="AG966" s="89">
        <v>5.1047534000000002E-3</v>
      </c>
      <c r="AH966" s="90">
        <v>6.6444738550000002E-3</v>
      </c>
      <c r="AI966" s="102">
        <v>8.8716037029077117E-3</v>
      </c>
      <c r="AJ966" s="92">
        <v>0</v>
      </c>
      <c r="AK966" s="93">
        <v>0</v>
      </c>
      <c r="AL966" s="93">
        <v>0</v>
      </c>
    </row>
    <row r="967" spans="1:38" x14ac:dyDescent="0.25">
      <c r="A967" s="71">
        <v>1999</v>
      </c>
      <c r="B967" s="718">
        <v>2</v>
      </c>
      <c r="C967" s="89">
        <v>8.2749145599999991</v>
      </c>
      <c r="D967" s="90">
        <v>9.3425340294999994</v>
      </c>
      <c r="E967" s="102">
        <v>15.646747715762542</v>
      </c>
      <c r="F967" s="89">
        <v>0.41412452999999999</v>
      </c>
      <c r="G967" s="90">
        <v>0.54792811500000005</v>
      </c>
      <c r="H967" s="102">
        <v>0.75960268873269443</v>
      </c>
      <c r="I967" s="89">
        <v>0.57118959999999996</v>
      </c>
      <c r="J967" s="90">
        <v>1.5157960225</v>
      </c>
      <c r="K967" s="102">
        <v>3.2378839512827713</v>
      </c>
      <c r="L967" s="89">
        <v>1.394984E-2</v>
      </c>
      <c r="M967" s="90">
        <v>2.3400628999999999E-2</v>
      </c>
      <c r="N967" s="102">
        <v>1.5075612599211851E-2</v>
      </c>
      <c r="O967" s="89">
        <v>1.1634854441067207E-2</v>
      </c>
      <c r="P967" s="90">
        <v>1.7751943853427897E-2</v>
      </c>
      <c r="Q967" s="102">
        <v>4.3214164459452406E-2</v>
      </c>
      <c r="R967" s="89">
        <v>1.6773780732860521E-2</v>
      </c>
      <c r="S967" s="90">
        <v>2.8693569148936171E-2</v>
      </c>
      <c r="T967" s="102">
        <v>0.11606593279438264</v>
      </c>
      <c r="U967" s="89">
        <v>3.3439046000000002E-3</v>
      </c>
      <c r="V967" s="90">
        <v>4.1084881650000002E-3</v>
      </c>
      <c r="W967" s="102">
        <v>6.4266293615706238E-3</v>
      </c>
      <c r="X967" s="89">
        <v>2.2790810000000001E-4</v>
      </c>
      <c r="Y967" s="90">
        <v>2.7333510999999998E-4</v>
      </c>
      <c r="Z967" s="102">
        <v>4.7433037093899612E-4</v>
      </c>
      <c r="AA967" s="89">
        <v>2.2872546399999999E-2</v>
      </c>
      <c r="AB967" s="90">
        <v>2.8110185765E-2</v>
      </c>
      <c r="AC967" s="102">
        <v>3.3559802782994974E-2</v>
      </c>
      <c r="AD967" s="89">
        <v>2.5371325999999999E-3</v>
      </c>
      <c r="AE967" s="90">
        <v>2.87599623E-3</v>
      </c>
      <c r="AF967" s="102">
        <v>4.3824248829835424E-3</v>
      </c>
      <c r="AG967" s="89">
        <v>6.0153022999999998E-3</v>
      </c>
      <c r="AH967" s="90">
        <v>7.8805737150000003E-3</v>
      </c>
      <c r="AI967" s="102">
        <v>9.1366505423608746E-3</v>
      </c>
      <c r="AJ967" s="92">
        <v>0</v>
      </c>
      <c r="AK967" s="93">
        <v>0</v>
      </c>
      <c r="AL967" s="93">
        <v>0</v>
      </c>
    </row>
    <row r="968" spans="1:38" x14ac:dyDescent="0.25">
      <c r="A968" s="71">
        <v>1999</v>
      </c>
      <c r="B968" s="718">
        <v>3</v>
      </c>
      <c r="C968" s="89">
        <v>9.4930050500000007</v>
      </c>
      <c r="D968" s="90">
        <v>10.4749616875</v>
      </c>
      <c r="E968" s="102">
        <v>15.639442036527896</v>
      </c>
      <c r="F968" s="89">
        <v>0.45457513999999999</v>
      </c>
      <c r="G968" s="90">
        <v>0.59609998149999999</v>
      </c>
      <c r="H968" s="102">
        <v>0.75952580746961618</v>
      </c>
      <c r="I968" s="89">
        <v>0.65444486999999996</v>
      </c>
      <c r="J968" s="90">
        <v>1.6678761595</v>
      </c>
      <c r="K968" s="102">
        <v>3.2381743148200579</v>
      </c>
      <c r="L968" s="89">
        <v>1.375793E-2</v>
      </c>
      <c r="M968" s="90">
        <v>2.3030533499999999E-2</v>
      </c>
      <c r="N968" s="102">
        <v>1.5087006102220954E-2</v>
      </c>
      <c r="O968" s="89">
        <v>1.1634854441067207E-2</v>
      </c>
      <c r="P968" s="90">
        <v>1.7751943853427897E-2</v>
      </c>
      <c r="Q968" s="102">
        <v>4.321178455794724E-2</v>
      </c>
      <c r="R968" s="89">
        <v>1.6773780732860521E-2</v>
      </c>
      <c r="S968" s="90">
        <v>2.8693569148936171E-2</v>
      </c>
      <c r="T968" s="102">
        <v>0.11605325774532368</v>
      </c>
      <c r="U968" s="89">
        <v>3.6754303E-3</v>
      </c>
      <c r="V968" s="90">
        <v>4.5070183400000002E-3</v>
      </c>
      <c r="W968" s="102">
        <v>6.4063264178633467E-3</v>
      </c>
      <c r="X968" s="89">
        <v>2.4739150000000003E-4</v>
      </c>
      <c r="Y968" s="90">
        <v>2.9480936499999999E-4</v>
      </c>
      <c r="Z968" s="102">
        <v>4.7428182926661085E-4</v>
      </c>
      <c r="AA968" s="89">
        <v>2.50928599E-2</v>
      </c>
      <c r="AB968" s="90">
        <v>3.0734988005000002E-2</v>
      </c>
      <c r="AC968" s="102">
        <v>3.3457216542935653E-2</v>
      </c>
      <c r="AD968" s="89">
        <v>2.8227160999999999E-3</v>
      </c>
      <c r="AE968" s="90">
        <v>3.210243495E-3</v>
      </c>
      <c r="AF968" s="102">
        <v>4.3673732220173333E-3</v>
      </c>
      <c r="AG968" s="89">
        <v>6.5745081000000002E-3</v>
      </c>
      <c r="AH968" s="90">
        <v>8.5776853099999995E-3</v>
      </c>
      <c r="AI968" s="102">
        <v>9.1374185310149608E-3</v>
      </c>
      <c r="AJ968" s="92">
        <v>0</v>
      </c>
      <c r="AK968" s="93">
        <v>0</v>
      </c>
      <c r="AL968" s="93">
        <v>0</v>
      </c>
    </row>
    <row r="969" spans="1:38" x14ac:dyDescent="0.25">
      <c r="A969" s="71">
        <v>1999</v>
      </c>
      <c r="B969" s="718">
        <v>4</v>
      </c>
      <c r="C969" s="89">
        <v>10.51757795</v>
      </c>
      <c r="D969" s="90">
        <v>11.383705538499999</v>
      </c>
      <c r="E969" s="102">
        <v>17.909399338889106</v>
      </c>
      <c r="F969" s="89">
        <v>0.48965481999999999</v>
      </c>
      <c r="G969" s="90">
        <v>0.6325833555</v>
      </c>
      <c r="H969" s="102">
        <v>0.83042143915269595</v>
      </c>
      <c r="I969" s="89">
        <v>0.73036851999999997</v>
      </c>
      <c r="J969" s="90">
        <v>1.810642444</v>
      </c>
      <c r="K969" s="102">
        <v>3.3913279827793823</v>
      </c>
      <c r="L969" s="89">
        <v>1.354783E-2</v>
      </c>
      <c r="M969" s="90">
        <v>2.2603313999999999E-2</v>
      </c>
      <c r="N969" s="102">
        <v>2.0372324445273489E-2</v>
      </c>
      <c r="O969" s="89">
        <v>1.1634854441067207E-2</v>
      </c>
      <c r="P969" s="90">
        <v>1.7751943853427897E-2</v>
      </c>
      <c r="Q969" s="102">
        <v>5.5276508118591215E-2</v>
      </c>
      <c r="R969" s="89">
        <v>1.6773780732860521E-2</v>
      </c>
      <c r="S969" s="90">
        <v>2.8693569148936171E-2</v>
      </c>
      <c r="T969" s="102">
        <v>0.11780166784556291</v>
      </c>
      <c r="U969" s="89">
        <v>3.9298327000000001E-3</v>
      </c>
      <c r="V969" s="90">
        <v>4.7676326000000002E-3</v>
      </c>
      <c r="W969" s="102">
        <v>6.9494262797805987E-3</v>
      </c>
      <c r="X969" s="89">
        <v>2.621193E-4</v>
      </c>
      <c r="Y969" s="90">
        <v>3.1335070000000002E-4</v>
      </c>
      <c r="Z969" s="102">
        <v>5.1855597193167866E-4</v>
      </c>
      <c r="AA969" s="89">
        <v>2.6834080699999999E-2</v>
      </c>
      <c r="AB969" s="90">
        <v>3.2466464479999999E-2</v>
      </c>
      <c r="AC969" s="102">
        <v>3.6479467956410751E-2</v>
      </c>
      <c r="AD969" s="89">
        <v>3.0521595000000002E-3</v>
      </c>
      <c r="AE969" s="90">
        <v>3.4487763400000001E-3</v>
      </c>
      <c r="AF969" s="102">
        <v>4.7669864457587884E-3</v>
      </c>
      <c r="AG969" s="89">
        <v>6.9873940999999997E-3</v>
      </c>
      <c r="AH969" s="90">
        <v>9.0118819199999992E-3</v>
      </c>
      <c r="AI969" s="102">
        <v>9.9900093884361888E-3</v>
      </c>
      <c r="AJ969" s="92">
        <v>0</v>
      </c>
      <c r="AK969" s="93">
        <v>0</v>
      </c>
      <c r="AL969" s="93">
        <v>0</v>
      </c>
    </row>
    <row r="970" spans="1:38" x14ac:dyDescent="0.25">
      <c r="A970" s="71">
        <v>1999</v>
      </c>
      <c r="B970" s="718">
        <v>5</v>
      </c>
      <c r="C970" s="89">
        <v>9.6674609100000009</v>
      </c>
      <c r="D970" s="90">
        <v>10.4723458095</v>
      </c>
      <c r="E970" s="102">
        <v>17.69541334062977</v>
      </c>
      <c r="F970" s="89">
        <v>0.43415445000000003</v>
      </c>
      <c r="G970" s="90">
        <v>0.56938622149999996</v>
      </c>
      <c r="H970" s="102">
        <v>0.79720385670427685</v>
      </c>
      <c r="I970" s="89">
        <v>0.74201059000000003</v>
      </c>
      <c r="J970" s="90">
        <v>1.8021717724999999</v>
      </c>
      <c r="K970" s="102">
        <v>3.1633674396245635</v>
      </c>
      <c r="L970" s="89">
        <v>1.224431E-2</v>
      </c>
      <c r="M970" s="90">
        <v>1.9975205499999999E-2</v>
      </c>
      <c r="N970" s="102">
        <v>2.0202684059659817E-2</v>
      </c>
      <c r="O970" s="89">
        <v>1.1634854441067207E-2</v>
      </c>
      <c r="P970" s="90">
        <v>1.7751943853427897E-2</v>
      </c>
      <c r="Q970" s="102">
        <v>5.1929058963829502E-2</v>
      </c>
      <c r="R970" s="89">
        <v>1.6773780732860521E-2</v>
      </c>
      <c r="S970" s="90">
        <v>2.8693569148936171E-2</v>
      </c>
      <c r="T970" s="102">
        <v>0.11964185877714094</v>
      </c>
      <c r="U970" s="89">
        <v>3.3157597E-3</v>
      </c>
      <c r="V970" s="90">
        <v>4.1058413950000004E-3</v>
      </c>
      <c r="W970" s="102">
        <v>6.7181721768669678E-3</v>
      </c>
      <c r="X970" s="89">
        <v>2.189859E-4</v>
      </c>
      <c r="Y970" s="90">
        <v>2.7024712499999998E-4</v>
      </c>
      <c r="Z970" s="102">
        <v>4.9781559478776036E-4</v>
      </c>
      <c r="AA970" s="89">
        <v>2.2862423999999999E-2</v>
      </c>
      <c r="AB970" s="90">
        <v>2.8045423109999999E-2</v>
      </c>
      <c r="AC970" s="102">
        <v>3.4976966237490061E-2</v>
      </c>
      <c r="AD970" s="89">
        <v>2.6038739999999999E-3</v>
      </c>
      <c r="AE970" s="90">
        <v>2.9724094949999998E-3</v>
      </c>
      <c r="AF970" s="102">
        <v>4.7977039760410903E-3</v>
      </c>
      <c r="AG970" s="89">
        <v>5.8623134999999998E-3</v>
      </c>
      <c r="AH970" s="90">
        <v>7.7716208349999996E-3</v>
      </c>
      <c r="AI970" s="102">
        <v>9.9682140060551178E-3</v>
      </c>
      <c r="AJ970" s="92">
        <v>0</v>
      </c>
      <c r="AK970" s="93">
        <v>0</v>
      </c>
      <c r="AL970" s="93">
        <v>0</v>
      </c>
    </row>
    <row r="971" spans="1:38" x14ac:dyDescent="0.25">
      <c r="A971" s="71">
        <v>1999</v>
      </c>
      <c r="B971" s="718">
        <v>6</v>
      </c>
      <c r="C971" s="89">
        <v>10.133285989999999</v>
      </c>
      <c r="D971" s="90">
        <v>10.8842723715</v>
      </c>
      <c r="E971" s="102">
        <v>27.742893362695671</v>
      </c>
      <c r="F971" s="89">
        <v>0.45248751999999998</v>
      </c>
      <c r="G971" s="90">
        <v>0.59537413100000003</v>
      </c>
      <c r="H971" s="102">
        <v>1.3703303376957077</v>
      </c>
      <c r="I971" s="89">
        <v>0.79712298999999998</v>
      </c>
      <c r="J971" s="90">
        <v>1.9020297465</v>
      </c>
      <c r="K971" s="102">
        <v>4.0393804327793204</v>
      </c>
      <c r="L971" s="89">
        <v>1.195536E-2</v>
      </c>
      <c r="M971" s="90">
        <v>1.9335489000000001E-2</v>
      </c>
      <c r="N971" s="102">
        <v>2.1719208139143274E-2</v>
      </c>
      <c r="O971" s="89">
        <v>1.1634854441067207E-2</v>
      </c>
      <c r="P971" s="90">
        <v>1.7751943853427897E-2</v>
      </c>
      <c r="Q971" s="102">
        <v>7.2328933149606547E-2</v>
      </c>
      <c r="R971" s="89">
        <v>1.6773780732860521E-2</v>
      </c>
      <c r="S971" s="90">
        <v>2.8693569148936171E-2</v>
      </c>
      <c r="T971" s="102">
        <v>0.12224688278961632</v>
      </c>
      <c r="U971" s="89">
        <v>3.4218753000000001E-3</v>
      </c>
      <c r="V971" s="90">
        <v>4.3007294099999998E-3</v>
      </c>
      <c r="W971" s="102">
        <v>1.1575353455083393E-2</v>
      </c>
      <c r="X971" s="89">
        <v>2.253907E-4</v>
      </c>
      <c r="Y971" s="90">
        <v>2.85591345E-4</v>
      </c>
      <c r="Z971" s="102">
        <v>8.5569162132218717E-4</v>
      </c>
      <c r="AA971" s="89">
        <v>2.3660154999999999E-2</v>
      </c>
      <c r="AB971" s="90">
        <v>2.9391725234999999E-2</v>
      </c>
      <c r="AC971" s="102">
        <v>6.0510524435101506E-2</v>
      </c>
      <c r="AD971" s="89">
        <v>2.7190889E-3</v>
      </c>
      <c r="AE971" s="90">
        <v>3.163113635E-3</v>
      </c>
      <c r="AF971" s="102">
        <v>8.7109843733733146E-3</v>
      </c>
      <c r="AG971" s="89">
        <v>6.0126707000000001E-3</v>
      </c>
      <c r="AH971" s="90">
        <v>8.0808822400000001E-3</v>
      </c>
      <c r="AI971" s="102">
        <v>1.7798491550674353E-2</v>
      </c>
      <c r="AJ971" s="92">
        <v>0</v>
      </c>
      <c r="AK971" s="93">
        <v>0</v>
      </c>
      <c r="AL971" s="93">
        <v>0</v>
      </c>
    </row>
    <row r="972" spans="1:38" x14ac:dyDescent="0.25">
      <c r="A972" s="71">
        <v>1999</v>
      </c>
      <c r="B972" s="718">
        <v>7</v>
      </c>
      <c r="C972" s="89">
        <v>10.09619373</v>
      </c>
      <c r="D972" s="90">
        <v>10.857632068499999</v>
      </c>
      <c r="E972" s="102">
        <v>27.904892070680113</v>
      </c>
      <c r="F972" s="89">
        <v>0.45408970999999998</v>
      </c>
      <c r="G972" s="90">
        <v>0.60277111949999995</v>
      </c>
      <c r="H972" s="102">
        <v>1.378082415116231</v>
      </c>
      <c r="I972" s="89">
        <v>0.83120636999999997</v>
      </c>
      <c r="J972" s="90">
        <v>1.9537230130000001</v>
      </c>
      <c r="K972" s="102">
        <v>4.0283256466569739</v>
      </c>
      <c r="L972" s="89">
        <v>1.142427E-2</v>
      </c>
      <c r="M972" s="90">
        <v>1.8212623000000001E-2</v>
      </c>
      <c r="N972" s="102">
        <v>2.1816526443454158E-2</v>
      </c>
      <c r="O972" s="89">
        <v>1.1634854441067207E-2</v>
      </c>
      <c r="P972" s="90">
        <v>1.7751943853427897E-2</v>
      </c>
      <c r="Q972" s="102">
        <v>7.2304134508751242E-2</v>
      </c>
      <c r="R972" s="89">
        <v>1.6773780732860521E-2</v>
      </c>
      <c r="S972" s="90">
        <v>2.8693569148936171E-2</v>
      </c>
      <c r="T972" s="102">
        <v>0.12543286127409733</v>
      </c>
      <c r="U972" s="89">
        <v>3.3106417999999999E-3</v>
      </c>
      <c r="V972" s="90">
        <v>4.2404388750000004E-3</v>
      </c>
      <c r="W972" s="102">
        <v>1.2340835053492684E-2</v>
      </c>
      <c r="X972" s="89">
        <v>2.1720020000000001E-4</v>
      </c>
      <c r="Y972" s="90">
        <v>2.8274368000000001E-4</v>
      </c>
      <c r="Z972" s="102">
        <v>8.6054196834573393E-4</v>
      </c>
      <c r="AA972" s="89">
        <v>2.3051567700000001E-2</v>
      </c>
      <c r="AB972" s="90">
        <v>2.9090953270000001E-2</v>
      </c>
      <c r="AC972" s="102">
        <v>5.9856578343620959E-2</v>
      </c>
      <c r="AD972" s="89">
        <v>2.6605976E-3</v>
      </c>
      <c r="AE972" s="90">
        <v>3.15949261E-3</v>
      </c>
      <c r="AF972" s="102">
        <v>8.6690242289289357E-3</v>
      </c>
      <c r="AG972" s="89">
        <v>5.7856464000000003E-3</v>
      </c>
      <c r="AH972" s="90">
        <v>7.9194606899999995E-3</v>
      </c>
      <c r="AI972" s="102">
        <v>1.8053687425687238E-2</v>
      </c>
      <c r="AJ972" s="92">
        <v>0</v>
      </c>
      <c r="AK972" s="93">
        <v>0</v>
      </c>
      <c r="AL972" s="93">
        <v>0</v>
      </c>
    </row>
    <row r="973" spans="1:38" x14ac:dyDescent="0.25">
      <c r="A973" s="71">
        <v>1999</v>
      </c>
      <c r="B973" s="718">
        <v>8</v>
      </c>
      <c r="C973" s="89">
        <v>10.679932640000001</v>
      </c>
      <c r="D973" s="90">
        <v>11.405968969</v>
      </c>
      <c r="E973" s="102">
        <v>31.090353974423316</v>
      </c>
      <c r="F973" s="89">
        <v>0.48813684000000002</v>
      </c>
      <c r="G973" s="90">
        <v>0.65001599300000001</v>
      </c>
      <c r="H973" s="102">
        <v>1.4036015983292447</v>
      </c>
      <c r="I973" s="89">
        <v>0.89022860999999998</v>
      </c>
      <c r="J973" s="90">
        <v>2.0676553105000002</v>
      </c>
      <c r="K973" s="102">
        <v>4.0364463030437312</v>
      </c>
      <c r="L973" s="89">
        <v>1.142427E-2</v>
      </c>
      <c r="M973" s="90">
        <v>1.818262E-2</v>
      </c>
      <c r="N973" s="102">
        <v>2.3694160466465962E-2</v>
      </c>
      <c r="O973" s="89">
        <v>1.1634854441067207E-2</v>
      </c>
      <c r="P973" s="90">
        <v>1.7751943853427897E-2</v>
      </c>
      <c r="Q973" s="102">
        <v>6.4936511912921421E-2</v>
      </c>
      <c r="R973" s="89">
        <v>1.6773780732860521E-2</v>
      </c>
      <c r="S973" s="90">
        <v>2.8693569148936171E-2</v>
      </c>
      <c r="T973" s="102">
        <v>0.12841705711306947</v>
      </c>
      <c r="U973" s="89">
        <v>5.1068509999999999E-3</v>
      </c>
      <c r="V973" s="90">
        <v>6.5923663049999998E-3</v>
      </c>
      <c r="W973" s="102">
        <v>1.2059561162219833E-2</v>
      </c>
      <c r="X973" s="89">
        <v>2.298845E-4</v>
      </c>
      <c r="Y973" s="90">
        <v>3.06447895E-4</v>
      </c>
      <c r="Z973" s="102">
        <v>8.7647127121962844E-4</v>
      </c>
      <c r="AA973" s="89">
        <v>2.4464422600000001E-2</v>
      </c>
      <c r="AB973" s="90">
        <v>3.1284942359999998E-2</v>
      </c>
      <c r="AC973" s="102">
        <v>6.1005721035380912E-2</v>
      </c>
      <c r="AD973" s="89">
        <v>2.848185E-3</v>
      </c>
      <c r="AE973" s="90">
        <v>3.4698276050000002E-3</v>
      </c>
      <c r="AF973" s="102">
        <v>8.6315110572051188E-3</v>
      </c>
      <c r="AG973" s="89">
        <v>5.7427972000000001E-3</v>
      </c>
      <c r="AH973" s="90">
        <v>7.6759927300000001E-3</v>
      </c>
      <c r="AI973" s="102">
        <v>1.8414380360800866E-2</v>
      </c>
      <c r="AJ973" s="92">
        <v>0</v>
      </c>
      <c r="AK973" s="93">
        <v>0</v>
      </c>
      <c r="AL973" s="93">
        <v>0</v>
      </c>
    </row>
    <row r="974" spans="1:38" x14ac:dyDescent="0.25">
      <c r="A974" s="71">
        <v>1999</v>
      </c>
      <c r="B974" s="718">
        <v>9</v>
      </c>
      <c r="C974" s="89">
        <v>11.2337197</v>
      </c>
      <c r="D974" s="90">
        <v>11.9721479035</v>
      </c>
      <c r="E974" s="102">
        <v>30.904797156661377</v>
      </c>
      <c r="F974" s="89">
        <v>0.52354476000000005</v>
      </c>
      <c r="G974" s="90">
        <v>0.69819481750000001</v>
      </c>
      <c r="H974" s="102">
        <v>1.4640632572081773</v>
      </c>
      <c r="I974" s="89">
        <v>0.94701272000000003</v>
      </c>
      <c r="J974" s="90">
        <v>2.1739090910000001</v>
      </c>
      <c r="K974" s="102">
        <v>4.1528124164606401</v>
      </c>
      <c r="L974" s="89">
        <v>1.139006E-2</v>
      </c>
      <c r="M974" s="90">
        <v>1.8124923000000001E-2</v>
      </c>
      <c r="N974" s="102">
        <v>2.3925552450300747E-2</v>
      </c>
      <c r="O974" s="89">
        <v>1.1634854441067207E-2</v>
      </c>
      <c r="P974" s="90">
        <v>1.7751943853427897E-2</v>
      </c>
      <c r="Q974" s="102">
        <v>6.6789995320954185E-2</v>
      </c>
      <c r="R974" s="89">
        <v>1.6773780732860521E-2</v>
      </c>
      <c r="S974" s="90">
        <v>2.8693569148936171E-2</v>
      </c>
      <c r="T974" s="102">
        <v>0.13320975373754759</v>
      </c>
      <c r="U974" s="89">
        <v>5.3657011999999997E-3</v>
      </c>
      <c r="V974" s="90">
        <v>7.0391564949999997E-3</v>
      </c>
      <c r="W974" s="102">
        <v>1.5856169061625305E-2</v>
      </c>
      <c r="X974" s="89">
        <v>2.4296220000000001E-4</v>
      </c>
      <c r="Y974" s="90">
        <v>3.2881015999999998E-4</v>
      </c>
      <c r="Z974" s="102">
        <v>9.14236157459088E-4</v>
      </c>
      <c r="AA974" s="89">
        <v>2.5794825600000001E-2</v>
      </c>
      <c r="AB974" s="90">
        <v>3.3445436085000002E-2</v>
      </c>
      <c r="AC974" s="102">
        <v>5.9370836919510749E-2</v>
      </c>
      <c r="AD974" s="89">
        <v>3.0214552000000002E-3</v>
      </c>
      <c r="AE974" s="90">
        <v>3.7591436849999998E-3</v>
      </c>
      <c r="AF974" s="102">
        <v>8.796254082475273E-3</v>
      </c>
      <c r="AG974" s="89">
        <v>5.9983231000000003E-3</v>
      </c>
      <c r="AH974" s="90">
        <v>8.1325322299999996E-3</v>
      </c>
      <c r="AI974" s="102">
        <v>1.9583322957967456E-2</v>
      </c>
      <c r="AJ974" s="92">
        <v>0</v>
      </c>
      <c r="AK974" s="93">
        <v>0</v>
      </c>
      <c r="AL974" s="93">
        <v>0</v>
      </c>
    </row>
    <row r="975" spans="1:38" x14ac:dyDescent="0.25">
      <c r="A975" s="71">
        <v>1999</v>
      </c>
      <c r="B975" s="718">
        <v>10</v>
      </c>
      <c r="C975" s="89">
        <v>11.78481073</v>
      </c>
      <c r="D975" s="90">
        <v>12.5488710435</v>
      </c>
      <c r="E975" s="102">
        <v>30.537636636148733</v>
      </c>
      <c r="F975" s="89">
        <v>0.56375613999999996</v>
      </c>
      <c r="G975" s="90">
        <v>0.752980227</v>
      </c>
      <c r="H975" s="102">
        <v>1.4884100796502495</v>
      </c>
      <c r="I975" s="89">
        <v>1.0035194599999999</v>
      </c>
      <c r="J975" s="90">
        <v>2.2668066919999998</v>
      </c>
      <c r="K975" s="102">
        <v>4.1878351471843933</v>
      </c>
      <c r="L975" s="89">
        <v>1.139006E-2</v>
      </c>
      <c r="M975" s="90">
        <v>1.8124923000000001E-2</v>
      </c>
      <c r="N975" s="102">
        <v>2.7904700749812789E-2</v>
      </c>
      <c r="O975" s="89">
        <v>1.1634854441067207E-2</v>
      </c>
      <c r="P975" s="90">
        <v>1.7751943853427897E-2</v>
      </c>
      <c r="Q975" s="102">
        <v>6.0994480902428178E-2</v>
      </c>
      <c r="R975" s="89">
        <v>1.6773780732860521E-2</v>
      </c>
      <c r="S975" s="90">
        <v>2.8693569148936171E-2</v>
      </c>
      <c r="T975" s="102">
        <v>0.13508901786223332</v>
      </c>
      <c r="U975" s="89">
        <v>5.6455743000000001E-3</v>
      </c>
      <c r="V975" s="90">
        <v>7.5302049950000003E-3</v>
      </c>
      <c r="W975" s="102">
        <v>1.7469884764356344E-2</v>
      </c>
      <c r="X975" s="89">
        <v>2.5853440000000002E-4</v>
      </c>
      <c r="Y975" s="90">
        <v>3.5273885999999999E-4</v>
      </c>
      <c r="Z975" s="102">
        <v>9.2944011170610511E-4</v>
      </c>
      <c r="AA975" s="89">
        <v>2.7257832999999999E-2</v>
      </c>
      <c r="AB975" s="90">
        <v>3.5846398464999998E-2</v>
      </c>
      <c r="AC975" s="102">
        <v>5.7393572548824462E-2</v>
      </c>
      <c r="AD975" s="89">
        <v>3.2098561000000001E-3</v>
      </c>
      <c r="AE975" s="90">
        <v>4.0772284199999996E-3</v>
      </c>
      <c r="AF975" s="102">
        <v>8.8398255860895961E-3</v>
      </c>
      <c r="AG975" s="89">
        <v>6.2758303999999997E-3</v>
      </c>
      <c r="AH975" s="90">
        <v>8.6345691150000008E-3</v>
      </c>
      <c r="AI975" s="102">
        <v>2.0205703549740293E-2</v>
      </c>
      <c r="AJ975" s="92">
        <v>0</v>
      </c>
      <c r="AK975" s="93">
        <v>0</v>
      </c>
      <c r="AL975" s="93">
        <v>0</v>
      </c>
    </row>
    <row r="976" spans="1:38" x14ac:dyDescent="0.25">
      <c r="A976" s="71">
        <v>1999</v>
      </c>
      <c r="B976" s="718">
        <v>11</v>
      </c>
      <c r="C976" s="89">
        <v>12.31395348</v>
      </c>
      <c r="D976" s="90">
        <v>13.105327258499999</v>
      </c>
      <c r="E976" s="102">
        <v>30.484137056249914</v>
      </c>
      <c r="F976" s="89">
        <v>0.60784731999999997</v>
      </c>
      <c r="G976" s="90">
        <v>0.81309421999999998</v>
      </c>
      <c r="H976" s="102">
        <v>1.5063084783622411</v>
      </c>
      <c r="I976" s="89">
        <v>1.05843639</v>
      </c>
      <c r="J976" s="90">
        <v>2.3433297424999999</v>
      </c>
      <c r="K976" s="102">
        <v>4.2440271043983451</v>
      </c>
      <c r="L976" s="89">
        <v>1.139006E-2</v>
      </c>
      <c r="M976" s="90">
        <v>1.8124923000000001E-2</v>
      </c>
      <c r="N976" s="102">
        <v>2.7923377338013349E-2</v>
      </c>
      <c r="O976" s="89">
        <v>1.1634854441067207E-2</v>
      </c>
      <c r="P976" s="90">
        <v>1.7751943853427897E-2</v>
      </c>
      <c r="Q976" s="102">
        <v>6.1439451262025435E-2</v>
      </c>
      <c r="R976" s="89">
        <v>1.6773780732860521E-2</v>
      </c>
      <c r="S976" s="90">
        <v>2.8693569148936171E-2</v>
      </c>
      <c r="T976" s="102">
        <v>0.13505039356306359</v>
      </c>
      <c r="U976" s="89">
        <v>5.9266466E-3</v>
      </c>
      <c r="V976" s="90">
        <v>8.0336143499999992E-3</v>
      </c>
      <c r="W976" s="102">
        <v>1.8831853806298048E-2</v>
      </c>
      <c r="X976" s="89">
        <v>2.748456E-4</v>
      </c>
      <c r="Y976" s="90">
        <v>3.77399135E-4</v>
      </c>
      <c r="Z976" s="102">
        <v>9.4061583951766524E-4</v>
      </c>
      <c r="AA976" s="89">
        <v>2.8763013300000001E-2</v>
      </c>
      <c r="AB976" s="90">
        <v>3.8352068264999997E-2</v>
      </c>
      <c r="AC976" s="102">
        <v>5.9174644313773353E-2</v>
      </c>
      <c r="AD976" s="89">
        <v>3.3993966E-3</v>
      </c>
      <c r="AE976" s="90">
        <v>4.4081962800000003E-3</v>
      </c>
      <c r="AF976" s="102">
        <v>8.8184980689121652E-3</v>
      </c>
      <c r="AG976" s="89">
        <v>6.5503018999999996E-3</v>
      </c>
      <c r="AH976" s="90">
        <v>9.1441713450000003E-3</v>
      </c>
      <c r="AI976" s="102">
        <v>2.0179891176036465E-2</v>
      </c>
      <c r="AJ976" s="92">
        <v>0</v>
      </c>
      <c r="AK976" s="93">
        <v>0</v>
      </c>
      <c r="AL976" s="93">
        <v>0</v>
      </c>
    </row>
    <row r="977" spans="1:38" x14ac:dyDescent="0.25">
      <c r="A977" s="71">
        <v>1999</v>
      </c>
      <c r="B977" s="718">
        <v>12</v>
      </c>
      <c r="C977" s="89">
        <v>12.830386409999999</v>
      </c>
      <c r="D977" s="90">
        <v>13.6491094845</v>
      </c>
      <c r="E977" s="102">
        <v>31.237328885044981</v>
      </c>
      <c r="F977" s="89">
        <v>0.66010367000000003</v>
      </c>
      <c r="G977" s="90">
        <v>0.87976340350000004</v>
      </c>
      <c r="H977" s="102">
        <v>1.5474226020725406</v>
      </c>
      <c r="I977" s="89">
        <v>1.1119851300000001</v>
      </c>
      <c r="J977" s="90">
        <v>2.4131591449999998</v>
      </c>
      <c r="K977" s="102">
        <v>4.2606728958674251</v>
      </c>
      <c r="L977" s="89">
        <v>1.139006E-2</v>
      </c>
      <c r="M977" s="90">
        <v>1.8124923000000001E-2</v>
      </c>
      <c r="N977" s="102">
        <v>2.8152168527092115E-2</v>
      </c>
      <c r="O977" s="89">
        <v>1.1634854441067207E-2</v>
      </c>
      <c r="P977" s="90">
        <v>1.7751943853427897E-2</v>
      </c>
      <c r="Q977" s="102">
        <v>6.3143215203563793E-2</v>
      </c>
      <c r="R977" s="89">
        <v>1.6773780732860521E-2</v>
      </c>
      <c r="S977" s="90">
        <v>2.8693569148936171E-2</v>
      </c>
      <c r="T977" s="102">
        <v>0.13963040924135428</v>
      </c>
      <c r="U977" s="89">
        <v>6.2583557999999996E-3</v>
      </c>
      <c r="V977" s="90">
        <v>8.5540307199999995E-3</v>
      </c>
      <c r="W977" s="102">
        <v>1.9280310370277727E-2</v>
      </c>
      <c r="X977" s="89">
        <v>2.9049879999999998E-4</v>
      </c>
      <c r="Y977" s="90">
        <v>4.0207104499999998E-4</v>
      </c>
      <c r="Z977" s="102">
        <v>9.6629037411772581E-4</v>
      </c>
      <c r="AA977" s="89">
        <v>3.05561759E-2</v>
      </c>
      <c r="AB977" s="90">
        <v>4.0991298895E-2</v>
      </c>
      <c r="AC977" s="102">
        <v>5.5188977381017384E-2</v>
      </c>
      <c r="AD977" s="89">
        <v>3.6208644999999999E-3</v>
      </c>
      <c r="AE977" s="90">
        <v>4.7529179949999997E-3</v>
      </c>
      <c r="AF977" s="102">
        <v>9.0308219527962374E-3</v>
      </c>
      <c r="AG977" s="89">
        <v>6.8790887E-3</v>
      </c>
      <c r="AH977" s="90">
        <v>9.66754947E-3</v>
      </c>
      <c r="AI977" s="102">
        <v>2.0761561433762718E-2</v>
      </c>
      <c r="AJ977" s="92">
        <v>0</v>
      </c>
      <c r="AK977" s="93">
        <v>0</v>
      </c>
      <c r="AL977" s="93">
        <v>0</v>
      </c>
    </row>
    <row r="978" spans="1:38" x14ac:dyDescent="0.25">
      <c r="A978" s="71">
        <v>1999</v>
      </c>
      <c r="B978" s="718">
        <v>13</v>
      </c>
      <c r="C978" s="89">
        <v>13.27570974</v>
      </c>
      <c r="D978" s="90">
        <v>14.166028582499999</v>
      </c>
      <c r="E978" s="102">
        <v>31.547297066162756</v>
      </c>
      <c r="F978" s="89">
        <v>0.71922346999999998</v>
      </c>
      <c r="G978" s="90">
        <v>0.95395927049999996</v>
      </c>
      <c r="H978" s="102">
        <v>1.5896384346407604</v>
      </c>
      <c r="I978" s="89">
        <v>1.16222475</v>
      </c>
      <c r="J978" s="90">
        <v>2.4760054299999998</v>
      </c>
      <c r="K978" s="102">
        <v>4.321673938028443</v>
      </c>
      <c r="L978" s="89">
        <v>1.139006E-2</v>
      </c>
      <c r="M978" s="90">
        <v>1.8124923000000001E-2</v>
      </c>
      <c r="N978" s="102">
        <v>2.8351491882355907E-2</v>
      </c>
      <c r="O978" s="89">
        <v>1.1634854441067207E-2</v>
      </c>
      <c r="P978" s="90">
        <v>1.7751943853427897E-2</v>
      </c>
      <c r="Q978" s="102">
        <v>6.4608283426605601E-2</v>
      </c>
      <c r="R978" s="89">
        <v>1.6773780732860521E-2</v>
      </c>
      <c r="S978" s="90">
        <v>2.8693569148936171E-2</v>
      </c>
      <c r="T978" s="102">
        <v>0.14307398793516971</v>
      </c>
      <c r="U978" s="89">
        <v>6.6056880000000002E-3</v>
      </c>
      <c r="V978" s="90">
        <v>9.0904790799999999E-3</v>
      </c>
      <c r="W978" s="102">
        <v>2.0786493810112168E-2</v>
      </c>
      <c r="X978" s="89">
        <v>3.0733730000000002E-4</v>
      </c>
      <c r="Y978" s="90">
        <v>4.2763215E-4</v>
      </c>
      <c r="Z978" s="102">
        <v>9.9265076596328854E-4</v>
      </c>
      <c r="AA978" s="89">
        <v>3.2476855399999997E-2</v>
      </c>
      <c r="AB978" s="90">
        <v>4.3774208755000002E-2</v>
      </c>
      <c r="AC978" s="102">
        <v>5.5732930243638519E-2</v>
      </c>
      <c r="AD978" s="89">
        <v>3.8534355999999999E-3</v>
      </c>
      <c r="AE978" s="90">
        <v>5.1122452700000003E-3</v>
      </c>
      <c r="AF978" s="102">
        <v>9.1510019825407213E-3</v>
      </c>
      <c r="AG978" s="89">
        <v>7.2225003999999999E-3</v>
      </c>
      <c r="AH978" s="90">
        <v>1.0203408024999999E-2</v>
      </c>
      <c r="AI978" s="102">
        <v>2.1339220550589112E-2</v>
      </c>
      <c r="AJ978" s="92">
        <v>0</v>
      </c>
      <c r="AK978" s="93">
        <v>0</v>
      </c>
      <c r="AL978" s="93">
        <v>0</v>
      </c>
    </row>
    <row r="979" spans="1:38" x14ac:dyDescent="0.25">
      <c r="A979" s="71">
        <v>1999</v>
      </c>
      <c r="B979" s="718">
        <v>14</v>
      </c>
      <c r="C979" s="89">
        <v>13.74000215</v>
      </c>
      <c r="D979" s="90">
        <v>14.705296386500001</v>
      </c>
      <c r="E979" s="102">
        <v>32.41302005889731</v>
      </c>
      <c r="F979" s="89">
        <v>0.78596027999999996</v>
      </c>
      <c r="G979" s="90">
        <v>1.0379094705</v>
      </c>
      <c r="H979" s="102">
        <v>1.6457226703404126</v>
      </c>
      <c r="I979" s="89">
        <v>1.2102178800000001</v>
      </c>
      <c r="J979" s="90">
        <v>2.5363908584999999</v>
      </c>
      <c r="K979" s="102">
        <v>4.3815886524178582</v>
      </c>
      <c r="L979" s="89">
        <v>1.139006E-2</v>
      </c>
      <c r="M979" s="90">
        <v>1.8124923000000001E-2</v>
      </c>
      <c r="N979" s="102">
        <v>2.8649099434625291E-2</v>
      </c>
      <c r="O979" s="89">
        <v>1.1634854441067207E-2</v>
      </c>
      <c r="P979" s="90">
        <v>1.7751943853427897E-2</v>
      </c>
      <c r="Q979" s="102">
        <v>6.6930232352348046E-2</v>
      </c>
      <c r="R979" s="89">
        <v>1.6773780732860521E-2</v>
      </c>
      <c r="S979" s="90">
        <v>2.8693569148936171E-2</v>
      </c>
      <c r="T979" s="102">
        <v>0.14821446518999573</v>
      </c>
      <c r="U979" s="89">
        <v>6.9647334E-3</v>
      </c>
      <c r="V979" s="90">
        <v>9.6558977299999998E-3</v>
      </c>
      <c r="W979" s="102">
        <v>2.1599881562664895E-2</v>
      </c>
      <c r="X979" s="89">
        <v>3.2399039999999999E-4</v>
      </c>
      <c r="Y979" s="90">
        <v>4.5443194000000003E-4</v>
      </c>
      <c r="Z979" s="102">
        <v>1.0276644064370667E-3</v>
      </c>
      <c r="AA979" s="89">
        <v>3.45271641E-2</v>
      </c>
      <c r="AB979" s="90">
        <v>4.6774227644999999E-2</v>
      </c>
      <c r="AC979" s="102">
        <v>5.7377987468836253E-2</v>
      </c>
      <c r="AD979" s="89">
        <v>4.0956906000000001E-3</v>
      </c>
      <c r="AE979" s="90">
        <v>5.492617115E-3</v>
      </c>
      <c r="AF979" s="102">
        <v>9.4154759592702236E-3</v>
      </c>
      <c r="AG979" s="89">
        <v>7.5767556999999999E-3</v>
      </c>
      <c r="AH979" s="90">
        <v>1.076624952E-2</v>
      </c>
      <c r="AI979" s="102">
        <v>2.2075727425531887E-2</v>
      </c>
      <c r="AJ979" s="92">
        <v>0</v>
      </c>
      <c r="AK979" s="93">
        <v>0</v>
      </c>
      <c r="AL979" s="93">
        <v>0</v>
      </c>
    </row>
    <row r="980" spans="1:38" x14ac:dyDescent="0.25">
      <c r="A980" s="71">
        <v>1999</v>
      </c>
      <c r="B980" s="718">
        <v>15</v>
      </c>
      <c r="C980" s="89">
        <v>14.183965150000001</v>
      </c>
      <c r="D980" s="90">
        <v>15.252600130999999</v>
      </c>
      <c r="E980" s="102">
        <v>33.453968181923784</v>
      </c>
      <c r="F980" s="89">
        <v>0.86133742000000002</v>
      </c>
      <c r="G980" s="90">
        <v>1.1332673019999999</v>
      </c>
      <c r="H980" s="102">
        <v>1.7146670270509177</v>
      </c>
      <c r="I980" s="89">
        <v>1.2531086499999999</v>
      </c>
      <c r="J980" s="90">
        <v>2.5943077484999999</v>
      </c>
      <c r="K980" s="102">
        <v>4.4488608734331647</v>
      </c>
      <c r="L980" s="89">
        <v>1.139006E-2</v>
      </c>
      <c r="M980" s="90">
        <v>1.8124923000000001E-2</v>
      </c>
      <c r="N980" s="102">
        <v>3.6390135542516695E-2</v>
      </c>
      <c r="O980" s="89">
        <v>1.1634854441067207E-2</v>
      </c>
      <c r="P980" s="90">
        <v>1.7751943853427897E-2</v>
      </c>
      <c r="Q980" s="102">
        <v>6.5407914287478983E-2</v>
      </c>
      <c r="R980" s="89">
        <v>1.6773780732860521E-2</v>
      </c>
      <c r="S980" s="90">
        <v>2.8693569148936171E-2</v>
      </c>
      <c r="T980" s="102">
        <v>0.15416506165347241</v>
      </c>
      <c r="U980" s="89">
        <v>7.3333371000000001E-3</v>
      </c>
      <c r="V980" s="90">
        <v>1.0249010255E-2</v>
      </c>
      <c r="W980" s="102">
        <v>2.2460054862269187E-2</v>
      </c>
      <c r="X980" s="89">
        <v>3.4067309999999998E-4</v>
      </c>
      <c r="Y980" s="90">
        <v>4.8255209500000002E-4</v>
      </c>
      <c r="Z980" s="102">
        <v>1.0707127981173889E-3</v>
      </c>
      <c r="AA980" s="89">
        <v>3.67002731E-2</v>
      </c>
      <c r="AB980" s="90">
        <v>5.0004288950000003E-2</v>
      </c>
      <c r="AC980" s="102">
        <v>5.9487268066385504E-2</v>
      </c>
      <c r="AD980" s="89">
        <v>4.3450514000000001E-3</v>
      </c>
      <c r="AE980" s="90">
        <v>5.8949191849999999E-3</v>
      </c>
      <c r="AF980" s="102">
        <v>9.7575824959782592E-3</v>
      </c>
      <c r="AG980" s="89">
        <v>7.9369364000000005E-3</v>
      </c>
      <c r="AH980" s="90">
        <v>1.1354720994999999E-2</v>
      </c>
      <c r="AI980" s="102">
        <v>2.2968210199214301E-2</v>
      </c>
      <c r="AJ980" s="92">
        <v>0</v>
      </c>
      <c r="AK980" s="93">
        <v>0</v>
      </c>
      <c r="AL980" s="93">
        <v>0</v>
      </c>
    </row>
    <row r="981" spans="1:38" x14ac:dyDescent="0.25">
      <c r="A981" s="71">
        <v>1999</v>
      </c>
      <c r="B981" s="718">
        <v>16</v>
      </c>
      <c r="C981" s="89">
        <v>14.61067154</v>
      </c>
      <c r="D981" s="90">
        <v>15.814849048999999</v>
      </c>
      <c r="E981" s="102">
        <v>34.561048201395643</v>
      </c>
      <c r="F981" s="89">
        <v>0.94614463000000004</v>
      </c>
      <c r="G981" s="90">
        <v>1.2417591379999999</v>
      </c>
      <c r="H981" s="102">
        <v>1.7838752982076811</v>
      </c>
      <c r="I981" s="89">
        <v>1.2942021399999999</v>
      </c>
      <c r="J981" s="90">
        <v>2.6515564569999999</v>
      </c>
      <c r="K981" s="102">
        <v>4.5209394373023599</v>
      </c>
      <c r="L981" s="89">
        <v>1.139006E-2</v>
      </c>
      <c r="M981" s="90">
        <v>1.8124923000000001E-2</v>
      </c>
      <c r="N981" s="102">
        <v>3.6876145456778975E-2</v>
      </c>
      <c r="O981" s="89">
        <v>1.1634854441067207E-2</v>
      </c>
      <c r="P981" s="90">
        <v>1.7751943853427897E-2</v>
      </c>
      <c r="Q981" s="102">
        <v>6.8140269699864794E-2</v>
      </c>
      <c r="R981" s="89">
        <v>1.6773780732860521E-2</v>
      </c>
      <c r="S981" s="90">
        <v>2.8693569148936171E-2</v>
      </c>
      <c r="T981" s="102">
        <v>0.16052024320337904</v>
      </c>
      <c r="U981" s="89">
        <v>7.7111571000000002E-3</v>
      </c>
      <c r="V981" s="90">
        <v>1.087554372E-2</v>
      </c>
      <c r="W981" s="102">
        <v>2.3339904028806719E-2</v>
      </c>
      <c r="X981" s="89">
        <v>3.5869340000000002E-4</v>
      </c>
      <c r="Y981" s="90">
        <v>5.1187720500000004E-4</v>
      </c>
      <c r="Z981" s="102">
        <v>1.1139252637077761E-3</v>
      </c>
      <c r="AA981" s="89">
        <v>3.9015564699999998E-2</v>
      </c>
      <c r="AB981" s="90">
        <v>5.3502049944999998E-2</v>
      </c>
      <c r="AC981" s="102">
        <v>6.1579788433173549E-2</v>
      </c>
      <c r="AD981" s="89">
        <v>4.6034928999999997E-3</v>
      </c>
      <c r="AE981" s="90">
        <v>6.3208052949999998E-3</v>
      </c>
      <c r="AF981" s="102">
        <v>1.0096311638899132E-2</v>
      </c>
      <c r="AG981" s="89">
        <v>8.3064187999999997E-3</v>
      </c>
      <c r="AH981" s="90">
        <v>1.1974428135E-2</v>
      </c>
      <c r="AI981" s="102">
        <v>2.3864525856770912E-2</v>
      </c>
      <c r="AJ981" s="92">
        <v>0</v>
      </c>
      <c r="AK981" s="93">
        <v>0</v>
      </c>
      <c r="AL981" s="93">
        <v>0</v>
      </c>
    </row>
    <row r="982" spans="1:38" x14ac:dyDescent="0.25">
      <c r="A982" s="71">
        <v>1999</v>
      </c>
      <c r="B982" s="718">
        <v>17</v>
      </c>
      <c r="C982" s="89">
        <v>15.023383620000001</v>
      </c>
      <c r="D982" s="90">
        <v>16.399415688000001</v>
      </c>
      <c r="E982" s="102">
        <v>35.698942695789171</v>
      </c>
      <c r="F982" s="89">
        <v>1.0419042700000001</v>
      </c>
      <c r="G982" s="90">
        <v>1.3658905115</v>
      </c>
      <c r="H982" s="102">
        <v>1.8557641596236119</v>
      </c>
      <c r="I982" s="89">
        <v>1.3337054800000001</v>
      </c>
      <c r="J982" s="90">
        <v>2.7107660894999999</v>
      </c>
      <c r="K982" s="102">
        <v>4.5961974754258392</v>
      </c>
      <c r="L982" s="89">
        <v>1.139006E-2</v>
      </c>
      <c r="M982" s="90">
        <v>1.8124923000000001E-2</v>
      </c>
      <c r="N982" s="102">
        <v>3.7380114540157043E-2</v>
      </c>
      <c r="O982" s="89">
        <v>1.1634854441067207E-2</v>
      </c>
      <c r="P982" s="90">
        <v>1.7751943853427897E-2</v>
      </c>
      <c r="Q982" s="102">
        <v>7.0986496564058393E-2</v>
      </c>
      <c r="R982" s="89">
        <v>1.6773780732860521E-2</v>
      </c>
      <c r="S982" s="90">
        <v>2.8693569148936171E-2</v>
      </c>
      <c r="T982" s="102">
        <v>0.16711209301403093</v>
      </c>
      <c r="U982" s="89">
        <v>8.1016660000000004E-3</v>
      </c>
      <c r="V982" s="90">
        <v>1.1539469134999999E-2</v>
      </c>
      <c r="W982" s="102">
        <v>2.429272834201265E-2</v>
      </c>
      <c r="X982" s="89">
        <v>3.7721590000000001E-4</v>
      </c>
      <c r="Y982" s="90">
        <v>5.4317690999999997E-4</v>
      </c>
      <c r="Z982" s="102">
        <v>1.1588058126008386E-3</v>
      </c>
      <c r="AA982" s="89">
        <v>4.1489168799999997E-2</v>
      </c>
      <c r="AB982" s="90">
        <v>5.7313654310000003E-2</v>
      </c>
      <c r="AC982" s="102">
        <v>6.3736393472875047E-2</v>
      </c>
      <c r="AD982" s="89">
        <v>4.8699143E-3</v>
      </c>
      <c r="AE982" s="90">
        <v>6.7730358800000001E-3</v>
      </c>
      <c r="AF982" s="102">
        <v>1.0444766003278568E-2</v>
      </c>
      <c r="AG982" s="89">
        <v>8.6857754999999995E-3</v>
      </c>
      <c r="AH982" s="90">
        <v>1.263048154E-2</v>
      </c>
      <c r="AI982" s="102">
        <v>2.4800261974918355E-2</v>
      </c>
      <c r="AJ982" s="92">
        <v>0</v>
      </c>
      <c r="AK982" s="93">
        <v>0</v>
      </c>
      <c r="AL982" s="93">
        <v>0</v>
      </c>
    </row>
    <row r="983" spans="1:38" x14ac:dyDescent="0.25">
      <c r="A983" s="71">
        <v>1999</v>
      </c>
      <c r="B983" s="718">
        <v>18</v>
      </c>
      <c r="C983" s="89">
        <v>13.550742809660001</v>
      </c>
      <c r="D983" s="90">
        <v>14.971641028972501</v>
      </c>
      <c r="E983" s="102">
        <v>36.836935481937829</v>
      </c>
      <c r="F983" s="89">
        <v>1.0276175350199999</v>
      </c>
      <c r="G983" s="90">
        <v>1.3480630894650001</v>
      </c>
      <c r="H983" s="102">
        <v>1.9288818310330915</v>
      </c>
      <c r="I983" s="89">
        <v>1.0545937864000001</v>
      </c>
      <c r="J983" s="90">
        <v>2.1367222622900002</v>
      </c>
      <c r="K983" s="102">
        <v>4.6699322166646882</v>
      </c>
      <c r="L983" s="89">
        <v>1.139006E-2</v>
      </c>
      <c r="M983" s="90">
        <v>1.8124923000000001E-2</v>
      </c>
      <c r="N983" s="102">
        <v>3.7894245167180277E-2</v>
      </c>
      <c r="O983" s="89">
        <v>8.6330619952718676E-3</v>
      </c>
      <c r="P983" s="90">
        <v>1.3171942339243499E-2</v>
      </c>
      <c r="Q983" s="102">
        <v>7.3878474574276015E-2</v>
      </c>
      <c r="R983" s="89">
        <v>1.4995759975177306E-2</v>
      </c>
      <c r="S983" s="90">
        <v>2.5652050819148939E-2</v>
      </c>
      <c r="T983" s="102">
        <v>0.17383417498959297</v>
      </c>
      <c r="U983" s="89">
        <v>7.5972164699999994E-3</v>
      </c>
      <c r="V983" s="90">
        <v>1.094413124076E-2</v>
      </c>
      <c r="W983" s="102">
        <v>2.5251326328270551E-2</v>
      </c>
      <c r="X983" s="89">
        <v>3.5369992500000001E-4</v>
      </c>
      <c r="Y983" s="90">
        <v>5.1445734216000005E-4</v>
      </c>
      <c r="Z983" s="102">
        <v>1.2044618376036821E-3</v>
      </c>
      <c r="AA983" s="89">
        <v>3.9440093605199997E-2</v>
      </c>
      <c r="AB983" s="90">
        <v>5.4950702246130002E-2</v>
      </c>
      <c r="AC983" s="102">
        <v>6.5939445052634285E-2</v>
      </c>
      <c r="AD983" s="89">
        <v>4.5982149768E-3</v>
      </c>
      <c r="AE983" s="90">
        <v>6.4844989185300003E-3</v>
      </c>
      <c r="AF983" s="102">
        <v>1.0800964389325681E-2</v>
      </c>
      <c r="AG983" s="89">
        <v>8.1069737501999993E-3</v>
      </c>
      <c r="AH983" s="90">
        <v>1.1911358275650001E-2</v>
      </c>
      <c r="AI983" s="102">
        <v>2.5751391349293239E-2</v>
      </c>
      <c r="AJ983" s="92">
        <v>0</v>
      </c>
      <c r="AK983" s="93">
        <v>0</v>
      </c>
      <c r="AL983" s="93">
        <v>0</v>
      </c>
    </row>
    <row r="984" spans="1:38" x14ac:dyDescent="0.25">
      <c r="A984" s="71">
        <v>1999</v>
      </c>
      <c r="B984" s="718">
        <v>19</v>
      </c>
      <c r="C984" s="89">
        <v>13.89561308767</v>
      </c>
      <c r="D984" s="90">
        <v>15.545752916763</v>
      </c>
      <c r="E984" s="102">
        <v>37.38010191400187</v>
      </c>
      <c r="F984" s="89">
        <v>1.1358197407200001</v>
      </c>
      <c r="G984" s="90">
        <v>1.493939774262</v>
      </c>
      <c r="H984" s="102">
        <v>1.9822147770470122</v>
      </c>
      <c r="I984" s="89">
        <v>1.0833554039</v>
      </c>
      <c r="J984" s="90">
        <v>2.20127985385</v>
      </c>
      <c r="K984" s="102">
        <v>4.6840458785102408</v>
      </c>
      <c r="L984" s="89">
        <v>1.139006E-2</v>
      </c>
      <c r="M984" s="90">
        <v>1.8124923000000001E-2</v>
      </c>
      <c r="N984" s="102">
        <v>3.828356318035369E-2</v>
      </c>
      <c r="O984" s="89">
        <v>8.6330619952718676E-3</v>
      </c>
      <c r="P984" s="90">
        <v>1.3171942339243499E-2</v>
      </c>
      <c r="Q984" s="102">
        <v>7.639592958805641E-2</v>
      </c>
      <c r="R984" s="89">
        <v>1.4995759975177306E-2</v>
      </c>
      <c r="S984" s="90">
        <v>2.5652050819148939E-2</v>
      </c>
      <c r="T984" s="102">
        <v>0.1805686699283085</v>
      </c>
      <c r="U984" s="89">
        <v>7.9671854964000009E-3</v>
      </c>
      <c r="V984" s="90">
        <v>1.1619915406559999E-2</v>
      </c>
      <c r="W984" s="102">
        <v>2.7750547304500835E-2</v>
      </c>
      <c r="X984" s="89">
        <v>3.707305356E-4</v>
      </c>
      <c r="Y984" s="90">
        <v>5.4565953348000007E-4</v>
      </c>
      <c r="Z984" s="102">
        <v>1.23776130027876E-3</v>
      </c>
      <c r="AA984" s="89">
        <v>4.1974779748799998E-2</v>
      </c>
      <c r="AB984" s="90">
        <v>5.9051371312229997E-2</v>
      </c>
      <c r="AC984" s="102">
        <v>6.5633084356388635E-2</v>
      </c>
      <c r="AD984" s="89">
        <v>4.8527712852000004E-3</v>
      </c>
      <c r="AE984" s="90">
        <v>6.94637075604E-3</v>
      </c>
      <c r="AF984" s="102">
        <v>1.0895034310062885E-2</v>
      </c>
      <c r="AG984" s="89">
        <v>8.464951286400001E-3</v>
      </c>
      <c r="AH984" s="90">
        <v>1.257824534451E-2</v>
      </c>
      <c r="AI984" s="102">
        <v>2.7082656255830988E-2</v>
      </c>
      <c r="AJ984" s="92">
        <v>0</v>
      </c>
      <c r="AK984" s="93">
        <v>0</v>
      </c>
      <c r="AL984" s="93">
        <v>0</v>
      </c>
    </row>
    <row r="985" spans="1:38" x14ac:dyDescent="0.25">
      <c r="A985" s="71">
        <v>1999</v>
      </c>
      <c r="B985" s="718">
        <v>20</v>
      </c>
      <c r="C985" s="89">
        <v>14.234202610960001</v>
      </c>
      <c r="D985" s="90">
        <v>16.160910343028</v>
      </c>
      <c r="E985" s="102">
        <v>38.49605019213277</v>
      </c>
      <c r="F985" s="89">
        <v>1.25633436474</v>
      </c>
      <c r="G985" s="90">
        <v>1.6614502099499999</v>
      </c>
      <c r="H985" s="102">
        <v>2.0540826553487341</v>
      </c>
      <c r="I985" s="89">
        <v>1.1116549059</v>
      </c>
      <c r="J985" s="90">
        <v>2.2543672416649998</v>
      </c>
      <c r="K985" s="102">
        <v>4.7576587234466894</v>
      </c>
      <c r="L985" s="89">
        <v>1.139006E-2</v>
      </c>
      <c r="M985" s="90">
        <v>1.8124923000000001E-2</v>
      </c>
      <c r="N985" s="102">
        <v>4.9315551772290835E-2</v>
      </c>
      <c r="O985" s="89">
        <v>8.6330619952718676E-3</v>
      </c>
      <c r="P985" s="90">
        <v>1.3171942339243499E-2</v>
      </c>
      <c r="Q985" s="102">
        <v>7.8633314886031161E-2</v>
      </c>
      <c r="R985" s="89">
        <v>1.4995759975177306E-2</v>
      </c>
      <c r="S985" s="90">
        <v>2.5652050819148939E-2</v>
      </c>
      <c r="T985" s="102">
        <v>0.18709749945725918</v>
      </c>
      <c r="U985" s="89">
        <v>8.3492936123999995E-3</v>
      </c>
      <c r="V985" s="90">
        <v>1.234648903995E-2</v>
      </c>
      <c r="W985" s="102">
        <v>2.8777462710636831E-2</v>
      </c>
      <c r="X985" s="89">
        <v>3.881835612E-4</v>
      </c>
      <c r="Y985" s="90">
        <v>5.7939844980000005E-4</v>
      </c>
      <c r="Z985" s="102">
        <v>1.2826372461625154E-3</v>
      </c>
      <c r="AA985" s="89">
        <v>4.4685552155400002E-2</v>
      </c>
      <c r="AB985" s="90">
        <v>6.357925152294E-2</v>
      </c>
      <c r="AC985" s="102">
        <v>6.7713921188483836E-2</v>
      </c>
      <c r="AD985" s="89">
        <v>5.1161506584000002E-3</v>
      </c>
      <c r="AE985" s="90">
        <v>7.4435489019600001E-3</v>
      </c>
      <c r="AF985" s="102">
        <v>1.1233520597833845E-2</v>
      </c>
      <c r="AG985" s="89">
        <v>8.8319673413999999E-3</v>
      </c>
      <c r="AH985" s="90">
        <v>1.329549899661E-2</v>
      </c>
      <c r="AI985" s="102">
        <v>2.8047710340023967E-2</v>
      </c>
      <c r="AJ985" s="92">
        <v>0</v>
      </c>
      <c r="AK985" s="93">
        <v>0</v>
      </c>
      <c r="AL985" s="93">
        <v>0</v>
      </c>
    </row>
    <row r="986" spans="1:38" x14ac:dyDescent="0.25">
      <c r="A986" s="71">
        <v>1999</v>
      </c>
      <c r="B986" s="718">
        <v>21</v>
      </c>
      <c r="C986" s="89">
        <v>14.56895582856</v>
      </c>
      <c r="D986" s="90">
        <v>16.82443207651</v>
      </c>
      <c r="E986" s="102">
        <v>39.502233982651788</v>
      </c>
      <c r="F986" s="89">
        <v>1.3900061566199999</v>
      </c>
      <c r="G986" s="90">
        <v>1.853276893146</v>
      </c>
      <c r="H986" s="102">
        <v>2.1215481124640241</v>
      </c>
      <c r="I986" s="89">
        <v>1.1398773232000001</v>
      </c>
      <c r="J986" s="90">
        <v>2.3116417324</v>
      </c>
      <c r="K986" s="102">
        <v>4.8289901037741458</v>
      </c>
      <c r="L986" s="89">
        <v>1.139006E-2</v>
      </c>
      <c r="M986" s="90">
        <v>1.8124923000000001E-2</v>
      </c>
      <c r="N986" s="102">
        <v>4.9933744944028066E-2</v>
      </c>
      <c r="O986" s="89">
        <v>8.6330619952718676E-3</v>
      </c>
      <c r="P986" s="90">
        <v>1.3171942339243499E-2</v>
      </c>
      <c r="Q986" s="102">
        <v>8.1326380491461653E-2</v>
      </c>
      <c r="R986" s="89">
        <v>1.4995759975177306E-2</v>
      </c>
      <c r="S986" s="90">
        <v>2.5652050819148939E-2</v>
      </c>
      <c r="T986" s="102">
        <v>0.19322465482060641</v>
      </c>
      <c r="U986" s="89">
        <v>8.7437830920000011E-3</v>
      </c>
      <c r="V986" s="90">
        <v>1.3130344364460001E-2</v>
      </c>
      <c r="W986" s="102">
        <v>2.9921604171578915E-2</v>
      </c>
      <c r="X986" s="89">
        <v>4.064139198E-4</v>
      </c>
      <c r="Y986" s="90">
        <v>6.1571144244000002E-4</v>
      </c>
      <c r="Z986" s="102">
        <v>1.3247600734245676E-3</v>
      </c>
      <c r="AA986" s="89">
        <v>4.7585545115400002E-2</v>
      </c>
      <c r="AB986" s="90">
        <v>6.8590868446530007E-2</v>
      </c>
      <c r="AC986" s="102">
        <v>6.9605837387761341E-2</v>
      </c>
      <c r="AD986" s="89">
        <v>5.3903528849999997E-3</v>
      </c>
      <c r="AE986" s="90">
        <v>7.9797152729400005E-3</v>
      </c>
      <c r="AF986" s="102">
        <v>1.1537943767146439E-2</v>
      </c>
      <c r="AG986" s="89">
        <v>9.2104442082000006E-3</v>
      </c>
      <c r="AH986" s="90">
        <v>1.407017968635E-2</v>
      </c>
      <c r="AI986" s="102">
        <v>2.8978341308975704E-2</v>
      </c>
      <c r="AJ986" s="92">
        <v>0</v>
      </c>
      <c r="AK986" s="93">
        <v>0</v>
      </c>
      <c r="AL986" s="93">
        <v>0</v>
      </c>
    </row>
    <row r="987" spans="1:38" x14ac:dyDescent="0.25">
      <c r="A987" s="71">
        <v>1999</v>
      </c>
      <c r="B987" s="718">
        <v>22</v>
      </c>
      <c r="C987" s="89">
        <v>14.9011146245</v>
      </c>
      <c r="D987" s="90">
        <v>17.5439183654515</v>
      </c>
      <c r="E987" s="102">
        <v>40.422235806495401</v>
      </c>
      <c r="F987" s="89">
        <v>1.5368340793200002</v>
      </c>
      <c r="G987" s="90">
        <v>2.0726441282729997</v>
      </c>
      <c r="H987" s="102">
        <v>2.1821168103670545</v>
      </c>
      <c r="I987" s="89">
        <v>1.1684076865999999</v>
      </c>
      <c r="J987" s="90">
        <v>2.3763151904799997</v>
      </c>
      <c r="K987" s="102">
        <v>4.8923590953768574</v>
      </c>
      <c r="L987" s="89">
        <v>1.139006E-2</v>
      </c>
      <c r="M987" s="90">
        <v>1.8124923000000001E-2</v>
      </c>
      <c r="N987" s="102">
        <v>5.048986698564125E-2</v>
      </c>
      <c r="O987" s="89">
        <v>8.6330619952718676E-3</v>
      </c>
      <c r="P987" s="90">
        <v>1.3171942339243499E-2</v>
      </c>
      <c r="Q987" s="102">
        <v>8.3731404243765545E-2</v>
      </c>
      <c r="R987" s="89">
        <v>1.4995759975177306E-2</v>
      </c>
      <c r="S987" s="90">
        <v>2.5652050819148939E-2</v>
      </c>
      <c r="T987" s="102">
        <v>0.19873563653852028</v>
      </c>
      <c r="U987" s="89">
        <v>9.1511431319999999E-3</v>
      </c>
      <c r="V987" s="90">
        <v>1.3978440106229999E-2</v>
      </c>
      <c r="W987" s="102">
        <v>3.0871739458726788E-2</v>
      </c>
      <c r="X987" s="89">
        <v>4.2511577400000005E-4</v>
      </c>
      <c r="Y987" s="90">
        <v>6.5471184825000007E-4</v>
      </c>
      <c r="Z987" s="102">
        <v>1.3625824317199536E-3</v>
      </c>
      <c r="AA987" s="89">
        <v>5.06746025364E-2</v>
      </c>
      <c r="AB987" s="90">
        <v>7.414694202213E-2</v>
      </c>
      <c r="AC987" s="102">
        <v>7.1268402252691695E-2</v>
      </c>
      <c r="AD987" s="89">
        <v>5.6732390699999998E-3</v>
      </c>
      <c r="AE987" s="90">
        <v>8.5596087797100012E-3</v>
      </c>
      <c r="AF987" s="102">
        <v>1.1805313415228348E-2</v>
      </c>
      <c r="AG987" s="89">
        <v>9.6007809684000005E-3</v>
      </c>
      <c r="AH987" s="90">
        <v>1.490926355946E-2</v>
      </c>
      <c r="AI987" s="102">
        <v>2.9800232677815414E-2</v>
      </c>
      <c r="AJ987" s="92">
        <v>0</v>
      </c>
      <c r="AK987" s="93">
        <v>0</v>
      </c>
      <c r="AL987" s="93">
        <v>0</v>
      </c>
    </row>
    <row r="988" spans="1:38" x14ac:dyDescent="0.25">
      <c r="A988" s="71">
        <v>1999</v>
      </c>
      <c r="B988" s="718">
        <v>23</v>
      </c>
      <c r="C988" s="89">
        <v>15.23238957481</v>
      </c>
      <c r="D988" s="90">
        <v>18.329002325069002</v>
      </c>
      <c r="E988" s="102">
        <v>41.137162502858232</v>
      </c>
      <c r="F988" s="89">
        <v>1.6971461861400001</v>
      </c>
      <c r="G988" s="90">
        <v>2.3230023221880001</v>
      </c>
      <c r="H988" s="102">
        <v>2.2332739433064179</v>
      </c>
      <c r="I988" s="89">
        <v>1.1979081191000001</v>
      </c>
      <c r="J988" s="90">
        <v>2.4514787797499999</v>
      </c>
      <c r="K988" s="102">
        <v>4.9480489651470974</v>
      </c>
      <c r="L988" s="89">
        <v>1.139006E-2</v>
      </c>
      <c r="M988" s="90">
        <v>1.8124923000000001E-2</v>
      </c>
      <c r="N988" s="102">
        <v>5.0954070808304615E-2</v>
      </c>
      <c r="O988" s="89">
        <v>8.6330619952718676E-3</v>
      </c>
      <c r="P988" s="90">
        <v>1.3171942339243499E-2</v>
      </c>
      <c r="Q988" s="102">
        <v>8.580330292095921E-2</v>
      </c>
      <c r="R988" s="89">
        <v>1.4995759975177306E-2</v>
      </c>
      <c r="S988" s="90">
        <v>2.5652050819148939E-2</v>
      </c>
      <c r="T988" s="102">
        <v>0.20333864683251915</v>
      </c>
      <c r="U988" s="89">
        <v>9.5700806508000006E-3</v>
      </c>
      <c r="V988" s="90">
        <v>1.490032421655E-2</v>
      </c>
      <c r="W988" s="102">
        <v>3.1894195710205103E-2</v>
      </c>
      <c r="X988" s="89">
        <v>4.4513413259999996E-4</v>
      </c>
      <c r="Y988" s="90">
        <v>6.9679388993999997E-4</v>
      </c>
      <c r="Z988" s="102">
        <v>1.3945123943191595E-3</v>
      </c>
      <c r="AA988" s="89">
        <v>5.3957540932800002E-2</v>
      </c>
      <c r="AB988" s="90">
        <v>8.032142458236001E-2</v>
      </c>
      <c r="AC988" s="102">
        <v>7.2606215350577749E-2</v>
      </c>
      <c r="AD988" s="89">
        <v>5.9655100200000002E-3</v>
      </c>
      <c r="AE988" s="90">
        <v>9.1897309299900001E-3</v>
      </c>
      <c r="AF988" s="102">
        <v>1.2017234610727408E-2</v>
      </c>
      <c r="AG988" s="89">
        <v>1.0002838426200001E-2</v>
      </c>
      <c r="AH988" s="90">
        <v>1.5823309936020002E-2</v>
      </c>
      <c r="AI988" s="102">
        <v>3.0526031531281788E-2</v>
      </c>
      <c r="AJ988" s="92">
        <v>0</v>
      </c>
      <c r="AK988" s="93">
        <v>0</v>
      </c>
      <c r="AL988" s="93">
        <v>0</v>
      </c>
    </row>
    <row r="989" spans="1:38" x14ac:dyDescent="0.25">
      <c r="A989" s="71">
        <v>1999</v>
      </c>
      <c r="B989" s="718">
        <v>24</v>
      </c>
      <c r="C989" s="89">
        <v>15.56387385953</v>
      </c>
      <c r="D989" s="90">
        <v>19.185292168338002</v>
      </c>
      <c r="E989" s="102">
        <v>41.702520643060645</v>
      </c>
      <c r="F989" s="89">
        <v>1.8588010451999999</v>
      </c>
      <c r="G989" s="90">
        <v>2.5931715619139997</v>
      </c>
      <c r="H989" s="102">
        <v>2.2715053805453804</v>
      </c>
      <c r="I989" s="89">
        <v>1.2288091893000002</v>
      </c>
      <c r="J989" s="90">
        <v>2.5361942344199999</v>
      </c>
      <c r="K989" s="102">
        <v>4.9883936669922679</v>
      </c>
      <c r="L989" s="89">
        <v>1.139006E-2</v>
      </c>
      <c r="M989" s="90">
        <v>1.8124923000000001E-2</v>
      </c>
      <c r="N989" s="102">
        <v>5.1303216182972983E-2</v>
      </c>
      <c r="O989" s="89">
        <v>8.6330619952718676E-3</v>
      </c>
      <c r="P989" s="90">
        <v>1.3171942339243499E-2</v>
      </c>
      <c r="Q989" s="102">
        <v>8.7329463614163605E-2</v>
      </c>
      <c r="R989" s="89">
        <v>1.4995759975177306E-2</v>
      </c>
      <c r="S989" s="90">
        <v>2.5652050819148939E-2</v>
      </c>
      <c r="T989" s="102">
        <v>0.20679824989824988</v>
      </c>
      <c r="U989" s="89">
        <v>1.00035376236E-2</v>
      </c>
      <c r="V989" s="90">
        <v>1.6050989368139999E-2</v>
      </c>
      <c r="W989" s="102">
        <v>3.2523390435490442E-2</v>
      </c>
      <c r="X989" s="89">
        <v>4.6472998679999999E-4</v>
      </c>
      <c r="Y989" s="90">
        <v>7.4811933735000004E-4</v>
      </c>
      <c r="Z989" s="102">
        <v>1.4183858034188031E-3</v>
      </c>
      <c r="AA989" s="89">
        <v>5.7426342018599995E-2</v>
      </c>
      <c r="AB989" s="90">
        <v>8.7633202841550101E-2</v>
      </c>
      <c r="AC989" s="102">
        <v>7.3579231705331705E-2</v>
      </c>
      <c r="AD989" s="89">
        <v>6.2676872945999999E-3</v>
      </c>
      <c r="AE989" s="90">
        <v>9.89981454564E-3</v>
      </c>
      <c r="AF989" s="102">
        <v>1.217178065934066E-2</v>
      </c>
      <c r="AG989" s="89">
        <v>1.04152736148E-2</v>
      </c>
      <c r="AH989" s="90">
        <v>1.7023470222000001E-2</v>
      </c>
      <c r="AI989" s="102">
        <v>3.1046019536019539E-2</v>
      </c>
      <c r="AJ989" s="92">
        <v>0</v>
      </c>
      <c r="AK989" s="93">
        <v>0</v>
      </c>
      <c r="AL989" s="93">
        <v>0</v>
      </c>
    </row>
    <row r="990" spans="1:38" x14ac:dyDescent="0.25">
      <c r="A990" s="71">
        <v>1999</v>
      </c>
      <c r="B990" s="718">
        <v>25</v>
      </c>
      <c r="C990" s="89">
        <v>15.56387385953</v>
      </c>
      <c r="D990" s="90">
        <v>19.185292168338002</v>
      </c>
      <c r="E990" s="102">
        <v>42.060925814855075</v>
      </c>
      <c r="F990" s="89">
        <v>1.8588010451999999</v>
      </c>
      <c r="G990" s="90">
        <v>2.5931715619139997</v>
      </c>
      <c r="H990" s="102">
        <v>2.2944464737841876</v>
      </c>
      <c r="I990" s="89">
        <v>1.2288091893000002</v>
      </c>
      <c r="J990" s="90">
        <v>2.5361942344199999</v>
      </c>
      <c r="K990" s="102">
        <v>5.0120653474956214</v>
      </c>
      <c r="L990" s="89">
        <v>1.139006E-2</v>
      </c>
      <c r="M990" s="90">
        <v>1.8124923000000001E-2</v>
      </c>
      <c r="N990" s="102">
        <v>5.1514524768700852E-2</v>
      </c>
      <c r="O990" s="89">
        <v>8.6330619952718676E-3</v>
      </c>
      <c r="P990" s="90">
        <v>1.3171942339243499E-2</v>
      </c>
      <c r="Q990" s="102">
        <v>8.8232949863282617E-2</v>
      </c>
      <c r="R990" s="89">
        <v>1.4995759975177306E-2</v>
      </c>
      <c r="S990" s="90">
        <v>2.5652050819148939E-2</v>
      </c>
      <c r="T990" s="102">
        <v>0.20889158465378208</v>
      </c>
      <c r="U990" s="89">
        <v>1.00035376236E-2</v>
      </c>
      <c r="V990" s="90">
        <v>1.6050989368139999E-2</v>
      </c>
      <c r="W990" s="102">
        <v>3.2788006501904318E-2</v>
      </c>
      <c r="X990" s="89">
        <v>4.6472998679999999E-4</v>
      </c>
      <c r="Y990" s="90">
        <v>7.4811933735000004E-4</v>
      </c>
      <c r="Z990" s="102">
        <v>1.432703128640598E-3</v>
      </c>
      <c r="AA990" s="89">
        <v>5.7426342018599995E-2</v>
      </c>
      <c r="AB990" s="90">
        <v>8.7633202841550101E-2</v>
      </c>
      <c r="AC990" s="102">
        <v>7.404347993183423E-2</v>
      </c>
      <c r="AD990" s="89">
        <v>6.2676872945999999E-3</v>
      </c>
      <c r="AE990" s="90">
        <v>9.89981454564E-3</v>
      </c>
      <c r="AF990" s="102">
        <v>1.224332726034625E-2</v>
      </c>
      <c r="AG990" s="89">
        <v>1.04152736148E-2</v>
      </c>
      <c r="AH990" s="90">
        <v>1.7023470222000001E-2</v>
      </c>
      <c r="AI990" s="102">
        <v>3.1333522988911781E-2</v>
      </c>
      <c r="AJ990" s="92">
        <v>0</v>
      </c>
      <c r="AK990" s="93">
        <v>0</v>
      </c>
      <c r="AL990" s="93">
        <v>0</v>
      </c>
    </row>
    <row r="991" spans="1:38" x14ac:dyDescent="0.25">
      <c r="A991" s="71">
        <v>1999</v>
      </c>
      <c r="B991" s="718">
        <v>26</v>
      </c>
      <c r="C991" s="89">
        <v>15.56387385953</v>
      </c>
      <c r="D991" s="90">
        <v>19.185292168338002</v>
      </c>
      <c r="E991" s="102">
        <v>42.141154110458722</v>
      </c>
      <c r="F991" s="89">
        <v>1.8588010451999999</v>
      </c>
      <c r="G991" s="90">
        <v>2.5931715619139997</v>
      </c>
      <c r="H991" s="102">
        <v>2.299904429425065</v>
      </c>
      <c r="I991" s="89">
        <v>1.2288091893000002</v>
      </c>
      <c r="J991" s="90">
        <v>2.5361942344199999</v>
      </c>
      <c r="K991" s="102">
        <v>5.0177586899280069</v>
      </c>
      <c r="L991" s="89">
        <v>1.139006E-2</v>
      </c>
      <c r="M991" s="90">
        <v>1.8124923000000001E-2</v>
      </c>
      <c r="N991" s="102">
        <v>5.1564267167105417E-2</v>
      </c>
      <c r="O991" s="89">
        <v>8.6330619952718676E-3</v>
      </c>
      <c r="P991" s="90">
        <v>1.3171942339243499E-2</v>
      </c>
      <c r="Q991" s="102">
        <v>8.8451206258777296E-2</v>
      </c>
      <c r="R991" s="89">
        <v>1.4995759975177306E-2</v>
      </c>
      <c r="S991" s="90">
        <v>2.5652050819148939E-2</v>
      </c>
      <c r="T991" s="102">
        <v>0.20938607929946734</v>
      </c>
      <c r="U991" s="89">
        <v>1.00035376236E-2</v>
      </c>
      <c r="V991" s="90">
        <v>1.6050989368139999E-2</v>
      </c>
      <c r="W991" s="102">
        <v>3.2891259129168363E-2</v>
      </c>
      <c r="X991" s="89">
        <v>4.6472998679999999E-4</v>
      </c>
      <c r="Y991" s="90">
        <v>7.4811933735000004E-4</v>
      </c>
      <c r="Z991" s="102">
        <v>1.4361121390785009E-3</v>
      </c>
      <c r="AA991" s="89">
        <v>5.7426342018599995E-2</v>
      </c>
      <c r="AB991" s="90">
        <v>8.7633202841550101E-2</v>
      </c>
      <c r="AC991" s="102">
        <v>7.4215013355281079E-2</v>
      </c>
      <c r="AD991" s="89">
        <v>6.2676872945999999E-3</v>
      </c>
      <c r="AE991" s="90">
        <v>9.89981454564E-3</v>
      </c>
      <c r="AF991" s="102">
        <v>1.2271296505597593E-2</v>
      </c>
      <c r="AG991" s="89">
        <v>1.04152736148E-2</v>
      </c>
      <c r="AH991" s="90">
        <v>1.7023470222000001E-2</v>
      </c>
      <c r="AI991" s="102">
        <v>3.1411812983230175E-2</v>
      </c>
      <c r="AJ991" s="92">
        <v>0</v>
      </c>
      <c r="AK991" s="93">
        <v>0</v>
      </c>
      <c r="AL991" s="93">
        <v>0</v>
      </c>
    </row>
    <row r="992" spans="1:38" x14ac:dyDescent="0.25">
      <c r="A992" s="71">
        <v>1999</v>
      </c>
      <c r="B992" s="718">
        <v>27</v>
      </c>
      <c r="C992" s="89">
        <v>15.56387385953</v>
      </c>
      <c r="D992" s="90">
        <v>19.185292168338002</v>
      </c>
      <c r="E992" s="102">
        <v>42.153704725838772</v>
      </c>
      <c r="F992" s="89">
        <v>1.8588010451999999</v>
      </c>
      <c r="G992" s="90">
        <v>2.5931715619139997</v>
      </c>
      <c r="H992" s="102">
        <v>2.3006940484807754</v>
      </c>
      <c r="I992" s="89">
        <v>1.2288091893000002</v>
      </c>
      <c r="J992" s="90">
        <v>2.5361942344199999</v>
      </c>
      <c r="K992" s="102">
        <v>5.0185634846932192</v>
      </c>
      <c r="L992" s="89">
        <v>1.139006E-2</v>
      </c>
      <c r="M992" s="90">
        <v>1.8124923000000001E-2</v>
      </c>
      <c r="N992" s="102">
        <v>5.1571610870784053E-2</v>
      </c>
      <c r="O992" s="89">
        <v>8.6330619952718676E-3</v>
      </c>
      <c r="P992" s="90">
        <v>1.3171942339243499E-2</v>
      </c>
      <c r="Q992" s="102">
        <v>8.8482045360806241E-2</v>
      </c>
      <c r="R992" s="89">
        <v>1.4995759975177306E-2</v>
      </c>
      <c r="S992" s="90">
        <v>2.5652050819148939E-2</v>
      </c>
      <c r="T992" s="102">
        <v>0.20945848937541497</v>
      </c>
      <c r="U992" s="89">
        <v>1.00035376236E-2</v>
      </c>
      <c r="V992" s="90">
        <v>1.6050989368139999E-2</v>
      </c>
      <c r="W992" s="102">
        <v>3.2902509149187326E-2</v>
      </c>
      <c r="X992" s="89">
        <v>4.6472998679999999E-4</v>
      </c>
      <c r="Y992" s="90">
        <v>7.4811933735000004E-4</v>
      </c>
      <c r="Z992" s="102">
        <v>1.43660573421433E-3</v>
      </c>
      <c r="AA992" s="89">
        <v>5.7426342018599995E-2</v>
      </c>
      <c r="AB992" s="90">
        <v>8.7633202841550101E-2</v>
      </c>
      <c r="AC992" s="102">
        <v>7.4240221017717489E-2</v>
      </c>
      <c r="AD992" s="89">
        <v>6.2676872945999999E-3</v>
      </c>
      <c r="AE992" s="90">
        <v>9.89981454564E-3</v>
      </c>
      <c r="AF992" s="102">
        <v>1.2275474848249623E-2</v>
      </c>
      <c r="AG992" s="89">
        <v>1.04152736148E-2</v>
      </c>
      <c r="AH992" s="90">
        <v>1.7023470222000001E-2</v>
      </c>
      <c r="AI992" s="102">
        <v>3.1422556293046466E-2</v>
      </c>
      <c r="AJ992" s="92">
        <v>0</v>
      </c>
      <c r="AK992" s="93">
        <v>0</v>
      </c>
      <c r="AL992" s="93">
        <v>0</v>
      </c>
    </row>
    <row r="993" spans="1:38" x14ac:dyDescent="0.25">
      <c r="A993" s="71">
        <v>1999</v>
      </c>
      <c r="B993" s="718">
        <v>28</v>
      </c>
      <c r="C993" s="89">
        <v>15.56387385953</v>
      </c>
      <c r="D993" s="90">
        <v>19.185292168338002</v>
      </c>
      <c r="E993" s="102">
        <v>42.154591214596735</v>
      </c>
      <c r="F993" s="89">
        <v>1.8588010451999999</v>
      </c>
      <c r="G993" s="90">
        <v>2.5931715619139997</v>
      </c>
      <c r="H993" s="102">
        <v>2.3007490611329589</v>
      </c>
      <c r="I993" s="89">
        <v>1.2288091893000002</v>
      </c>
      <c r="J993" s="90">
        <v>2.5361942344199999</v>
      </c>
      <c r="K993" s="102">
        <v>5.0186119353215792</v>
      </c>
      <c r="L993" s="89">
        <v>1.139006E-2</v>
      </c>
      <c r="M993" s="90">
        <v>1.8124923000000001E-2</v>
      </c>
      <c r="N993" s="102">
        <v>5.1572124554134006E-2</v>
      </c>
      <c r="O993" s="89">
        <v>8.6330619952718676E-3</v>
      </c>
      <c r="P993" s="90">
        <v>1.3171942339243499E-2</v>
      </c>
      <c r="Q993" s="102">
        <v>8.8484220276971462E-2</v>
      </c>
      <c r="R993" s="89">
        <v>1.4995759975177306E-2</v>
      </c>
      <c r="S993" s="90">
        <v>2.5652050819148939E-2</v>
      </c>
      <c r="T993" s="102">
        <v>0.20946341454506603</v>
      </c>
      <c r="U993" s="89">
        <v>1.00035376236E-2</v>
      </c>
      <c r="V993" s="90">
        <v>1.6050989368139999E-2</v>
      </c>
      <c r="W993" s="102">
        <v>3.2903388778153443E-2</v>
      </c>
      <c r="X993" s="89">
        <v>4.6472998679999999E-4</v>
      </c>
      <c r="Y993" s="90">
        <v>7.4811933735000004E-4</v>
      </c>
      <c r="Z993" s="102">
        <v>1.4366394951438222E-3</v>
      </c>
      <c r="AA993" s="89">
        <v>5.7426342018599995E-2</v>
      </c>
      <c r="AB993" s="90">
        <v>8.7633202841550101E-2</v>
      </c>
      <c r="AC993" s="102">
        <v>7.4242072291620803E-2</v>
      </c>
      <c r="AD993" s="89">
        <v>6.2676872945999999E-3</v>
      </c>
      <c r="AE993" s="90">
        <v>9.89981454564E-3</v>
      </c>
      <c r="AF993" s="102">
        <v>1.227577427198428E-2</v>
      </c>
      <c r="AG993" s="89">
        <v>1.04152736148E-2</v>
      </c>
      <c r="AH993" s="90">
        <v>1.7023470222000001E-2</v>
      </c>
      <c r="AI993" s="102">
        <v>3.1423238742041434E-2</v>
      </c>
      <c r="AJ993" s="92">
        <v>0</v>
      </c>
      <c r="AK993" s="93">
        <v>0</v>
      </c>
      <c r="AL993" s="93">
        <v>0</v>
      </c>
    </row>
    <row r="994" spans="1:38" x14ac:dyDescent="0.25">
      <c r="A994" s="71">
        <v>1999</v>
      </c>
      <c r="B994" s="718">
        <v>29</v>
      </c>
      <c r="C994" s="89">
        <v>15.56387385953</v>
      </c>
      <c r="D994" s="90">
        <v>19.185292168338002</v>
      </c>
      <c r="E994" s="102">
        <v>42.087158756086552</v>
      </c>
      <c r="F994" s="89">
        <v>1.8588010451999999</v>
      </c>
      <c r="G994" s="90">
        <v>2.5931715619139997</v>
      </c>
      <c r="H994" s="102">
        <v>2.301193798656346</v>
      </c>
      <c r="I994" s="89">
        <v>1.2288091893000002</v>
      </c>
      <c r="J994" s="90">
        <v>2.5361942344199999</v>
      </c>
      <c r="K994" s="102">
        <v>5.0214801894583374</v>
      </c>
      <c r="L994" s="89">
        <v>1.139006E-2</v>
      </c>
      <c r="M994" s="90">
        <v>1.8124923000000001E-2</v>
      </c>
      <c r="N994" s="102">
        <v>5.1568699014685117E-2</v>
      </c>
      <c r="O994" s="89">
        <v>8.6330619952718676E-3</v>
      </c>
      <c r="P994" s="90">
        <v>1.3171942339243499E-2</v>
      </c>
      <c r="Q994" s="102">
        <v>8.8548342545119979E-2</v>
      </c>
      <c r="R994" s="89">
        <v>1.4995759975177306E-2</v>
      </c>
      <c r="S994" s="90">
        <v>2.5652050819148939E-2</v>
      </c>
      <c r="T994" s="102">
        <v>0.2094199130158434</v>
      </c>
      <c r="U994" s="89">
        <v>1.00035376236E-2</v>
      </c>
      <c r="V994" s="90">
        <v>1.6050989368139999E-2</v>
      </c>
      <c r="W994" s="102">
        <v>3.3179027450901954E-2</v>
      </c>
      <c r="X994" s="89">
        <v>4.6472998679999999E-4</v>
      </c>
      <c r="Y994" s="90">
        <v>7.4811933735000004E-4</v>
      </c>
      <c r="Z994" s="102">
        <v>1.4369836343554082E-3</v>
      </c>
      <c r="AA994" s="89">
        <v>5.7426342018599995E-2</v>
      </c>
      <c r="AB994" s="90">
        <v>8.7633202841550101E-2</v>
      </c>
      <c r="AC994" s="102">
        <v>7.4217850420141937E-2</v>
      </c>
      <c r="AD994" s="89">
        <v>6.2676872945999999E-3</v>
      </c>
      <c r="AE994" s="90">
        <v>9.89981454564E-3</v>
      </c>
      <c r="AF994" s="102">
        <v>1.2268635322145846E-2</v>
      </c>
      <c r="AG994" s="89">
        <v>1.04152736148E-2</v>
      </c>
      <c r="AH994" s="90">
        <v>1.7023470222000001E-2</v>
      </c>
      <c r="AI994" s="102">
        <v>3.1471634931006055E-2</v>
      </c>
      <c r="AJ994" s="92">
        <v>0</v>
      </c>
      <c r="AK994" s="93">
        <v>0</v>
      </c>
      <c r="AL994" s="93">
        <v>0</v>
      </c>
    </row>
    <row r="995" spans="1:38" x14ac:dyDescent="0.25">
      <c r="A995" s="71">
        <v>1999</v>
      </c>
      <c r="B995" s="718">
        <v>30</v>
      </c>
      <c r="C995" s="89">
        <v>15.56387385953</v>
      </c>
      <c r="D995" s="90">
        <v>19.185292168338002</v>
      </c>
      <c r="E995" s="102">
        <v>42.004502724591561</v>
      </c>
      <c r="F995" s="89">
        <v>1.8588010451999999</v>
      </c>
      <c r="G995" s="90">
        <v>2.5931715619139997</v>
      </c>
      <c r="H995" s="102">
        <v>2.3008590094969068</v>
      </c>
      <c r="I995" s="89">
        <v>1.2288091893000002</v>
      </c>
      <c r="J995" s="90">
        <v>2.5361942344199999</v>
      </c>
      <c r="K995" s="102">
        <v>5.0236710029788449</v>
      </c>
      <c r="L995" s="89">
        <v>1.139006E-2</v>
      </c>
      <c r="M995" s="90">
        <v>1.8124923000000001E-2</v>
      </c>
      <c r="N995" s="102">
        <v>5.1561020641564412E-2</v>
      </c>
      <c r="O995" s="89">
        <v>8.6330619952718676E-3</v>
      </c>
      <c r="P995" s="90">
        <v>1.3171942339243499E-2</v>
      </c>
      <c r="Q995" s="102">
        <v>8.8589068586803474E-2</v>
      </c>
      <c r="R995" s="89">
        <v>1.4995759975177306E-2</v>
      </c>
      <c r="S995" s="90">
        <v>2.5652050819148939E-2</v>
      </c>
      <c r="T995" s="102">
        <v>0.20930849656313058</v>
      </c>
      <c r="U995" s="89">
        <v>1.00035376236E-2</v>
      </c>
      <c r="V995" s="90">
        <v>1.6050989368139999E-2</v>
      </c>
      <c r="W995" s="102">
        <v>3.345807742514649E-2</v>
      </c>
      <c r="X995" s="89">
        <v>4.6472998679999999E-4</v>
      </c>
      <c r="Y995" s="90">
        <v>7.4811933735000004E-4</v>
      </c>
      <c r="Z995" s="102">
        <v>1.4367726658975951E-3</v>
      </c>
      <c r="AA995" s="89">
        <v>5.7426342018599995E-2</v>
      </c>
      <c r="AB995" s="90">
        <v>8.7633202841550101E-2</v>
      </c>
      <c r="AC995" s="102">
        <v>7.4161473804156441E-2</v>
      </c>
      <c r="AD995" s="89">
        <v>6.2676872945999999E-3</v>
      </c>
      <c r="AE995" s="90">
        <v>9.89981454564E-3</v>
      </c>
      <c r="AF995" s="102">
        <v>1.2255996193266051E-2</v>
      </c>
      <c r="AG995" s="89">
        <v>1.04152736148E-2</v>
      </c>
      <c r="AH995" s="90">
        <v>1.7023470222000001E-2</v>
      </c>
      <c r="AI995" s="102">
        <v>3.1510224810313285E-2</v>
      </c>
      <c r="AJ995" s="92">
        <v>0</v>
      </c>
      <c r="AK995" s="93">
        <v>0</v>
      </c>
      <c r="AL995" s="93">
        <v>0</v>
      </c>
    </row>
    <row r="996" spans="1:38" ht="13" x14ac:dyDescent="0.3">
      <c r="A996" s="71">
        <v>1999</v>
      </c>
      <c r="B996" s="718">
        <v>31</v>
      </c>
      <c r="C996" s="89">
        <v>15.56387385953</v>
      </c>
      <c r="D996" s="90">
        <v>19.185292168338002</v>
      </c>
      <c r="E996" s="91">
        <v>42.004502724591561</v>
      </c>
      <c r="F996" s="89">
        <v>1.8588010451999999</v>
      </c>
      <c r="G996" s="90">
        <v>2.5931715619139997</v>
      </c>
      <c r="H996" s="91">
        <v>2.3008590094969068</v>
      </c>
      <c r="I996" s="89">
        <v>1.2288091893000002</v>
      </c>
      <c r="J996" s="90">
        <v>2.5361942344199999</v>
      </c>
      <c r="K996" s="91">
        <v>5.0236710029788449</v>
      </c>
      <c r="L996" s="89">
        <v>1.139006E-2</v>
      </c>
      <c r="M996" s="90">
        <v>1.8124923000000001E-2</v>
      </c>
      <c r="N996" s="91">
        <v>5.1561020641564412E-2</v>
      </c>
      <c r="O996" s="89">
        <v>8.6330619952718676E-3</v>
      </c>
      <c r="P996" s="90">
        <v>1.3171942339243499E-2</v>
      </c>
      <c r="Q996" s="91">
        <v>8.8589068586803474E-2</v>
      </c>
      <c r="R996" s="89">
        <v>1.4995759975177306E-2</v>
      </c>
      <c r="S996" s="90">
        <v>2.5652050819148939E-2</v>
      </c>
      <c r="T996" s="91">
        <v>0.20930849656313058</v>
      </c>
      <c r="U996" s="89">
        <v>1.00035376236E-2</v>
      </c>
      <c r="V996" s="90">
        <v>1.6050989368139999E-2</v>
      </c>
      <c r="W996" s="91">
        <v>3.345807742514649E-2</v>
      </c>
      <c r="X996" s="89">
        <v>4.6472998679999999E-4</v>
      </c>
      <c r="Y996" s="90">
        <v>7.4811933735000004E-4</v>
      </c>
      <c r="Z996" s="91">
        <v>1.4367726658975951E-3</v>
      </c>
      <c r="AA996" s="89">
        <v>5.7426342018599995E-2</v>
      </c>
      <c r="AB996" s="90">
        <v>8.7633202841550101E-2</v>
      </c>
      <c r="AC996" s="91">
        <v>7.4161473804156441E-2</v>
      </c>
      <c r="AD996" s="89">
        <v>6.2676872945999999E-3</v>
      </c>
      <c r="AE996" s="90">
        <v>9.89981454564E-3</v>
      </c>
      <c r="AF996" s="91">
        <v>1.2255996193266051E-2</v>
      </c>
      <c r="AG996" s="89">
        <v>1.04152736148E-2</v>
      </c>
      <c r="AH996" s="90">
        <v>1.7023470222000001E-2</v>
      </c>
      <c r="AI996" s="91">
        <v>3.1510224810313285E-2</v>
      </c>
      <c r="AJ996" s="94">
        <v>0</v>
      </c>
      <c r="AK996" s="95">
        <v>0</v>
      </c>
      <c r="AL996" s="95">
        <v>0</v>
      </c>
    </row>
    <row r="997" spans="1:38" ht="13" x14ac:dyDescent="0.3">
      <c r="A997" s="71">
        <v>1999</v>
      </c>
      <c r="B997" s="718">
        <v>32</v>
      </c>
      <c r="C997" s="89">
        <v>15.56387385953</v>
      </c>
      <c r="D997" s="90">
        <v>19.185292168338002</v>
      </c>
      <c r="E997" s="91">
        <v>42.004502724591561</v>
      </c>
      <c r="F997" s="89">
        <v>1.8588010451999999</v>
      </c>
      <c r="G997" s="90">
        <v>2.5931715619139997</v>
      </c>
      <c r="H997" s="91">
        <v>2.3008590094969068</v>
      </c>
      <c r="I997" s="89">
        <v>1.2288091893000002</v>
      </c>
      <c r="J997" s="90">
        <v>2.5361942344199999</v>
      </c>
      <c r="K997" s="91">
        <v>5.0236710029788449</v>
      </c>
      <c r="L997" s="89">
        <v>1.139006E-2</v>
      </c>
      <c r="M997" s="90">
        <v>1.8124923000000001E-2</v>
      </c>
      <c r="N997" s="91">
        <v>5.1561020641564412E-2</v>
      </c>
      <c r="O997" s="89">
        <v>8.6330619952718676E-3</v>
      </c>
      <c r="P997" s="90">
        <v>1.3171942339243499E-2</v>
      </c>
      <c r="Q997" s="91">
        <v>8.8589068586803474E-2</v>
      </c>
      <c r="R997" s="89">
        <v>1.4995759975177306E-2</v>
      </c>
      <c r="S997" s="90">
        <v>2.5652050819148939E-2</v>
      </c>
      <c r="T997" s="91">
        <v>0.20930849656313058</v>
      </c>
      <c r="U997" s="89">
        <v>1.00035376236E-2</v>
      </c>
      <c r="V997" s="90">
        <v>1.6050989368139999E-2</v>
      </c>
      <c r="W997" s="91">
        <v>3.345807742514649E-2</v>
      </c>
      <c r="X997" s="89">
        <v>4.6472998679999999E-4</v>
      </c>
      <c r="Y997" s="90">
        <v>7.4811933735000004E-4</v>
      </c>
      <c r="Z997" s="91">
        <v>1.4367726658975951E-3</v>
      </c>
      <c r="AA997" s="89">
        <v>5.7426342018599995E-2</v>
      </c>
      <c r="AB997" s="90">
        <v>8.7633202841550101E-2</v>
      </c>
      <c r="AC997" s="91">
        <v>7.4161473804156441E-2</v>
      </c>
      <c r="AD997" s="89">
        <v>6.2676872945999999E-3</v>
      </c>
      <c r="AE997" s="90">
        <v>9.89981454564E-3</v>
      </c>
      <c r="AF997" s="91">
        <v>1.2255996193266051E-2</v>
      </c>
      <c r="AG997" s="89">
        <v>1.04152736148E-2</v>
      </c>
      <c r="AH997" s="90">
        <v>1.7023470222000001E-2</v>
      </c>
      <c r="AI997" s="91">
        <v>3.1510224810313285E-2</v>
      </c>
      <c r="AJ997" s="94">
        <v>0</v>
      </c>
      <c r="AK997" s="95">
        <v>0</v>
      </c>
      <c r="AL997" s="95">
        <v>0</v>
      </c>
    </row>
    <row r="998" spans="1:38" ht="13" x14ac:dyDescent="0.3">
      <c r="A998" s="71">
        <v>1999</v>
      </c>
      <c r="B998" s="718">
        <v>33</v>
      </c>
      <c r="C998" s="89">
        <v>15.56387385953</v>
      </c>
      <c r="D998" s="90">
        <v>19.185292168338002</v>
      </c>
      <c r="E998" s="91">
        <v>42.004502724591561</v>
      </c>
      <c r="F998" s="89">
        <v>1.8588010451999999</v>
      </c>
      <c r="G998" s="90">
        <v>2.5931715619139997</v>
      </c>
      <c r="H998" s="91">
        <v>2.3008590094969068</v>
      </c>
      <c r="I998" s="89">
        <v>1.2288091893000002</v>
      </c>
      <c r="J998" s="90">
        <v>2.5361942344199999</v>
      </c>
      <c r="K998" s="91">
        <v>5.0236710029788449</v>
      </c>
      <c r="L998" s="89">
        <v>1.139006E-2</v>
      </c>
      <c r="M998" s="90">
        <v>1.8124923000000001E-2</v>
      </c>
      <c r="N998" s="91">
        <v>5.1561020641564412E-2</v>
      </c>
      <c r="O998" s="89">
        <v>8.6330619952718676E-3</v>
      </c>
      <c r="P998" s="90">
        <v>1.3171942339243499E-2</v>
      </c>
      <c r="Q998" s="91">
        <v>8.8589068586803474E-2</v>
      </c>
      <c r="R998" s="89">
        <v>1.4995759975177306E-2</v>
      </c>
      <c r="S998" s="90">
        <v>2.5652050819148939E-2</v>
      </c>
      <c r="T998" s="91">
        <v>0.20930849656313058</v>
      </c>
      <c r="U998" s="89">
        <v>1.00035376236E-2</v>
      </c>
      <c r="V998" s="90">
        <v>1.6050989368139999E-2</v>
      </c>
      <c r="W998" s="91">
        <v>3.345807742514649E-2</v>
      </c>
      <c r="X998" s="89">
        <v>4.6472998679999999E-4</v>
      </c>
      <c r="Y998" s="90">
        <v>7.4811933735000004E-4</v>
      </c>
      <c r="Z998" s="91">
        <v>1.4367726658975951E-3</v>
      </c>
      <c r="AA998" s="89">
        <v>5.7426342018599995E-2</v>
      </c>
      <c r="AB998" s="90">
        <v>8.7633202841550101E-2</v>
      </c>
      <c r="AC998" s="91">
        <v>7.4161473804156441E-2</v>
      </c>
      <c r="AD998" s="89">
        <v>6.2676872945999999E-3</v>
      </c>
      <c r="AE998" s="90">
        <v>9.89981454564E-3</v>
      </c>
      <c r="AF998" s="91">
        <v>1.2255996193266051E-2</v>
      </c>
      <c r="AG998" s="89">
        <v>1.04152736148E-2</v>
      </c>
      <c r="AH998" s="90">
        <v>1.7023470222000001E-2</v>
      </c>
      <c r="AI998" s="91">
        <v>3.1510224810313285E-2</v>
      </c>
      <c r="AJ998" s="94">
        <v>0</v>
      </c>
      <c r="AK998" s="95">
        <v>0</v>
      </c>
      <c r="AL998" s="95">
        <v>0</v>
      </c>
    </row>
    <row r="999" spans="1:38" ht="13" x14ac:dyDescent="0.3">
      <c r="A999" s="71">
        <v>1999</v>
      </c>
      <c r="B999" s="718">
        <v>34</v>
      </c>
      <c r="C999" s="89">
        <v>15.56387385953</v>
      </c>
      <c r="D999" s="90">
        <v>19.185292168338002</v>
      </c>
      <c r="E999" s="91">
        <v>42.004502724591561</v>
      </c>
      <c r="F999" s="89">
        <v>1.8588010451999999</v>
      </c>
      <c r="G999" s="90">
        <v>2.5931715619139997</v>
      </c>
      <c r="H999" s="91">
        <v>2.3008590094969068</v>
      </c>
      <c r="I999" s="89">
        <v>1.2288091893000002</v>
      </c>
      <c r="J999" s="90">
        <v>2.5361942344199999</v>
      </c>
      <c r="K999" s="91">
        <v>5.0236710029788449</v>
      </c>
      <c r="L999" s="89">
        <v>1.139006E-2</v>
      </c>
      <c r="M999" s="90">
        <v>1.8124923000000001E-2</v>
      </c>
      <c r="N999" s="91">
        <v>5.1561020641564412E-2</v>
      </c>
      <c r="O999" s="89">
        <v>8.6330619952718676E-3</v>
      </c>
      <c r="P999" s="90">
        <v>1.3171942339243499E-2</v>
      </c>
      <c r="Q999" s="91">
        <v>8.8589068586803474E-2</v>
      </c>
      <c r="R999" s="89">
        <v>1.4995759975177306E-2</v>
      </c>
      <c r="S999" s="90">
        <v>2.5652050819148939E-2</v>
      </c>
      <c r="T999" s="91">
        <v>0.20930849656313058</v>
      </c>
      <c r="U999" s="89">
        <v>1.00035376236E-2</v>
      </c>
      <c r="V999" s="90">
        <v>1.6050989368139999E-2</v>
      </c>
      <c r="W999" s="91">
        <v>3.345807742514649E-2</v>
      </c>
      <c r="X999" s="89">
        <v>4.6472998679999999E-4</v>
      </c>
      <c r="Y999" s="90">
        <v>7.4811933735000004E-4</v>
      </c>
      <c r="Z999" s="91">
        <v>1.4367726658975951E-3</v>
      </c>
      <c r="AA999" s="89">
        <v>5.7426342018599995E-2</v>
      </c>
      <c r="AB999" s="90">
        <v>8.7633202841550101E-2</v>
      </c>
      <c r="AC999" s="91">
        <v>7.4161473804156441E-2</v>
      </c>
      <c r="AD999" s="89">
        <v>6.2676872945999999E-3</v>
      </c>
      <c r="AE999" s="90">
        <v>9.89981454564E-3</v>
      </c>
      <c r="AF999" s="91">
        <v>1.2255996193266051E-2</v>
      </c>
      <c r="AG999" s="89">
        <v>1.04152736148E-2</v>
      </c>
      <c r="AH999" s="90">
        <v>1.7023470222000001E-2</v>
      </c>
      <c r="AI999" s="91">
        <v>3.1510224810313285E-2</v>
      </c>
      <c r="AJ999" s="94">
        <v>0</v>
      </c>
      <c r="AK999" s="95">
        <v>0</v>
      </c>
      <c r="AL999" s="95">
        <v>0</v>
      </c>
    </row>
    <row r="1000" spans="1:38" ht="13" x14ac:dyDescent="0.3">
      <c r="A1000" s="71">
        <v>1999</v>
      </c>
      <c r="B1000" s="718">
        <v>35</v>
      </c>
      <c r="C1000" s="89">
        <v>15.56387385953</v>
      </c>
      <c r="D1000" s="90">
        <v>19.185292168338002</v>
      </c>
      <c r="E1000" s="91">
        <v>42.004502724591561</v>
      </c>
      <c r="F1000" s="89">
        <v>1.8588010451999999</v>
      </c>
      <c r="G1000" s="90">
        <v>2.5931715619139997</v>
      </c>
      <c r="H1000" s="91">
        <v>2.3008590094969068</v>
      </c>
      <c r="I1000" s="89">
        <v>1.2288091893000002</v>
      </c>
      <c r="J1000" s="90">
        <v>2.5361942344199999</v>
      </c>
      <c r="K1000" s="91">
        <v>5.0236710029788449</v>
      </c>
      <c r="L1000" s="89">
        <v>1.139006E-2</v>
      </c>
      <c r="M1000" s="90">
        <v>1.8124923000000001E-2</v>
      </c>
      <c r="N1000" s="91">
        <v>5.1561020641564412E-2</v>
      </c>
      <c r="O1000" s="89">
        <v>8.6330619952718676E-3</v>
      </c>
      <c r="P1000" s="90">
        <v>1.3171942339243499E-2</v>
      </c>
      <c r="Q1000" s="91">
        <v>8.8589068586803474E-2</v>
      </c>
      <c r="R1000" s="89">
        <v>1.4995759975177306E-2</v>
      </c>
      <c r="S1000" s="90">
        <v>2.5652050819148939E-2</v>
      </c>
      <c r="T1000" s="91">
        <v>0.20930849656313058</v>
      </c>
      <c r="U1000" s="89">
        <v>1.00035376236E-2</v>
      </c>
      <c r="V1000" s="90">
        <v>1.6050989368139999E-2</v>
      </c>
      <c r="W1000" s="91">
        <v>3.345807742514649E-2</v>
      </c>
      <c r="X1000" s="89">
        <v>4.6472998679999999E-4</v>
      </c>
      <c r="Y1000" s="90">
        <v>7.4811933735000004E-4</v>
      </c>
      <c r="Z1000" s="91">
        <v>1.4367726658975951E-3</v>
      </c>
      <c r="AA1000" s="89">
        <v>5.7426342018599995E-2</v>
      </c>
      <c r="AB1000" s="90">
        <v>8.7633202841550101E-2</v>
      </c>
      <c r="AC1000" s="91">
        <v>7.4161473804156441E-2</v>
      </c>
      <c r="AD1000" s="89">
        <v>6.2676872945999999E-3</v>
      </c>
      <c r="AE1000" s="90">
        <v>9.89981454564E-3</v>
      </c>
      <c r="AF1000" s="91">
        <v>1.2255996193266051E-2</v>
      </c>
      <c r="AG1000" s="89">
        <v>1.04152736148E-2</v>
      </c>
      <c r="AH1000" s="90">
        <v>1.7023470222000001E-2</v>
      </c>
      <c r="AI1000" s="91">
        <v>3.1510224810313285E-2</v>
      </c>
      <c r="AJ1000" s="94">
        <v>0</v>
      </c>
      <c r="AK1000" s="95">
        <v>0</v>
      </c>
      <c r="AL1000" s="95">
        <v>0</v>
      </c>
    </row>
    <row r="1001" spans="1:38" ht="13" x14ac:dyDescent="0.3">
      <c r="A1001" s="71">
        <v>1999</v>
      </c>
      <c r="B1001" s="718">
        <v>36</v>
      </c>
      <c r="C1001" s="89">
        <v>15.56387385953</v>
      </c>
      <c r="D1001" s="90">
        <v>19.185292168338002</v>
      </c>
      <c r="E1001" s="91">
        <v>42.004502724591561</v>
      </c>
      <c r="F1001" s="89">
        <v>1.8588010451999999</v>
      </c>
      <c r="G1001" s="90">
        <v>2.5931715619139997</v>
      </c>
      <c r="H1001" s="91">
        <v>2.3008590094969068</v>
      </c>
      <c r="I1001" s="89">
        <v>1.2288091893000002</v>
      </c>
      <c r="J1001" s="90">
        <v>2.5361942344199999</v>
      </c>
      <c r="K1001" s="91">
        <v>5.0236710029788449</v>
      </c>
      <c r="L1001" s="89">
        <v>1.139006E-2</v>
      </c>
      <c r="M1001" s="90">
        <v>1.8124923000000001E-2</v>
      </c>
      <c r="N1001" s="91">
        <v>5.1561020641564412E-2</v>
      </c>
      <c r="O1001" s="89">
        <v>8.6330619952718676E-3</v>
      </c>
      <c r="P1001" s="90">
        <v>1.3171942339243499E-2</v>
      </c>
      <c r="Q1001" s="91">
        <v>8.8589068586803474E-2</v>
      </c>
      <c r="R1001" s="89">
        <v>1.4995759975177306E-2</v>
      </c>
      <c r="S1001" s="90">
        <v>2.5652050819148939E-2</v>
      </c>
      <c r="T1001" s="91">
        <v>0.20930849656313058</v>
      </c>
      <c r="U1001" s="89">
        <v>1.00035376236E-2</v>
      </c>
      <c r="V1001" s="90">
        <v>1.6050989368139999E-2</v>
      </c>
      <c r="W1001" s="91">
        <v>3.345807742514649E-2</v>
      </c>
      <c r="X1001" s="89">
        <v>4.6472998679999999E-4</v>
      </c>
      <c r="Y1001" s="90">
        <v>7.4811933735000004E-4</v>
      </c>
      <c r="Z1001" s="91">
        <v>1.4367726658975951E-3</v>
      </c>
      <c r="AA1001" s="89">
        <v>5.7426342018599995E-2</v>
      </c>
      <c r="AB1001" s="90">
        <v>8.7633202841550101E-2</v>
      </c>
      <c r="AC1001" s="91">
        <v>7.4161473804156441E-2</v>
      </c>
      <c r="AD1001" s="89">
        <v>6.2676872945999999E-3</v>
      </c>
      <c r="AE1001" s="90">
        <v>9.89981454564E-3</v>
      </c>
      <c r="AF1001" s="91">
        <v>1.2255996193266051E-2</v>
      </c>
      <c r="AG1001" s="89">
        <v>1.04152736148E-2</v>
      </c>
      <c r="AH1001" s="90">
        <v>1.7023470222000001E-2</v>
      </c>
      <c r="AI1001" s="91">
        <v>3.1510224810313285E-2</v>
      </c>
      <c r="AJ1001" s="94">
        <v>0</v>
      </c>
      <c r="AK1001" s="95">
        <v>0</v>
      </c>
      <c r="AL1001" s="95">
        <v>0</v>
      </c>
    </row>
    <row r="1002" spans="1:38" ht="13" x14ac:dyDescent="0.3">
      <c r="A1002" s="71">
        <v>1999</v>
      </c>
      <c r="B1002" s="718">
        <v>37</v>
      </c>
      <c r="C1002" s="89">
        <v>15.56387385953</v>
      </c>
      <c r="D1002" s="90">
        <v>19.185292168338002</v>
      </c>
      <c r="E1002" s="91">
        <v>42.004502724591561</v>
      </c>
      <c r="F1002" s="89">
        <v>1.8588010451999999</v>
      </c>
      <c r="G1002" s="90">
        <v>2.5931715619139997</v>
      </c>
      <c r="H1002" s="91">
        <v>2.3008590094969068</v>
      </c>
      <c r="I1002" s="89">
        <v>1.2288091893000002</v>
      </c>
      <c r="J1002" s="90">
        <v>2.5361942344199999</v>
      </c>
      <c r="K1002" s="91">
        <v>5.0236710029788449</v>
      </c>
      <c r="L1002" s="89">
        <v>1.139006E-2</v>
      </c>
      <c r="M1002" s="90">
        <v>1.8124923000000001E-2</v>
      </c>
      <c r="N1002" s="91">
        <v>5.1561020641564412E-2</v>
      </c>
      <c r="O1002" s="89">
        <v>8.6330619952718676E-3</v>
      </c>
      <c r="P1002" s="90">
        <v>1.3171942339243499E-2</v>
      </c>
      <c r="Q1002" s="91">
        <v>8.8589068586803474E-2</v>
      </c>
      <c r="R1002" s="89">
        <v>1.4995759975177306E-2</v>
      </c>
      <c r="S1002" s="90">
        <v>2.5652050819148939E-2</v>
      </c>
      <c r="T1002" s="91">
        <v>0.20930849656313058</v>
      </c>
      <c r="U1002" s="89">
        <v>1.00035376236E-2</v>
      </c>
      <c r="V1002" s="90">
        <v>1.6050989368139999E-2</v>
      </c>
      <c r="W1002" s="91">
        <v>3.345807742514649E-2</v>
      </c>
      <c r="X1002" s="89">
        <v>4.6472998679999999E-4</v>
      </c>
      <c r="Y1002" s="90">
        <v>7.4811933735000004E-4</v>
      </c>
      <c r="Z1002" s="91">
        <v>1.4367726658975951E-3</v>
      </c>
      <c r="AA1002" s="89">
        <v>5.7426342018599995E-2</v>
      </c>
      <c r="AB1002" s="90">
        <v>8.7633202841550101E-2</v>
      </c>
      <c r="AC1002" s="91">
        <v>7.4161473804156441E-2</v>
      </c>
      <c r="AD1002" s="89">
        <v>6.2676872945999999E-3</v>
      </c>
      <c r="AE1002" s="90">
        <v>9.89981454564E-3</v>
      </c>
      <c r="AF1002" s="91">
        <v>1.2255996193266051E-2</v>
      </c>
      <c r="AG1002" s="89">
        <v>1.04152736148E-2</v>
      </c>
      <c r="AH1002" s="90">
        <v>1.7023470222000001E-2</v>
      </c>
      <c r="AI1002" s="91">
        <v>3.1510224810313285E-2</v>
      </c>
      <c r="AJ1002" s="94">
        <v>0</v>
      </c>
      <c r="AK1002" s="95">
        <v>0</v>
      </c>
      <c r="AL1002" s="95">
        <v>0</v>
      </c>
    </row>
    <row r="1003" spans="1:38" ht="13" x14ac:dyDescent="0.3">
      <c r="A1003" s="71">
        <v>1999</v>
      </c>
      <c r="B1003" s="718">
        <v>38</v>
      </c>
      <c r="C1003" s="89">
        <v>15.56387385953</v>
      </c>
      <c r="D1003" s="90">
        <v>19.185292168338002</v>
      </c>
      <c r="E1003" s="91">
        <v>42.004502724591561</v>
      </c>
      <c r="F1003" s="89">
        <v>1.8588010451999999</v>
      </c>
      <c r="G1003" s="90">
        <v>2.5931715619139997</v>
      </c>
      <c r="H1003" s="91">
        <v>2.3008590094969068</v>
      </c>
      <c r="I1003" s="89">
        <v>1.2288091893000002</v>
      </c>
      <c r="J1003" s="90">
        <v>2.5361942344199999</v>
      </c>
      <c r="K1003" s="91">
        <v>5.0236710029788449</v>
      </c>
      <c r="L1003" s="89">
        <v>1.139006E-2</v>
      </c>
      <c r="M1003" s="90">
        <v>1.8124923000000001E-2</v>
      </c>
      <c r="N1003" s="91">
        <v>5.1561020641564412E-2</v>
      </c>
      <c r="O1003" s="89">
        <v>8.6330619952718676E-3</v>
      </c>
      <c r="P1003" s="90">
        <v>1.3171942339243499E-2</v>
      </c>
      <c r="Q1003" s="91">
        <v>8.8589068586803474E-2</v>
      </c>
      <c r="R1003" s="89">
        <v>1.4995759975177306E-2</v>
      </c>
      <c r="S1003" s="90">
        <v>2.5652050819148939E-2</v>
      </c>
      <c r="T1003" s="91">
        <v>0.20930849656313058</v>
      </c>
      <c r="U1003" s="89">
        <v>1.00035376236E-2</v>
      </c>
      <c r="V1003" s="90">
        <v>1.6050989368139999E-2</v>
      </c>
      <c r="W1003" s="91">
        <v>3.345807742514649E-2</v>
      </c>
      <c r="X1003" s="89">
        <v>4.6472998679999999E-4</v>
      </c>
      <c r="Y1003" s="90">
        <v>7.4811933735000004E-4</v>
      </c>
      <c r="Z1003" s="91">
        <v>1.4367726658975951E-3</v>
      </c>
      <c r="AA1003" s="89">
        <v>5.7426342018599995E-2</v>
      </c>
      <c r="AB1003" s="90">
        <v>8.7633202841550101E-2</v>
      </c>
      <c r="AC1003" s="91">
        <v>7.4161473804156441E-2</v>
      </c>
      <c r="AD1003" s="89">
        <v>6.2676872945999999E-3</v>
      </c>
      <c r="AE1003" s="90">
        <v>9.89981454564E-3</v>
      </c>
      <c r="AF1003" s="91">
        <v>1.2255996193266051E-2</v>
      </c>
      <c r="AG1003" s="89">
        <v>1.04152736148E-2</v>
      </c>
      <c r="AH1003" s="90">
        <v>1.7023470222000001E-2</v>
      </c>
      <c r="AI1003" s="91">
        <v>3.1510224810313285E-2</v>
      </c>
      <c r="AJ1003" s="94">
        <v>0</v>
      </c>
      <c r="AK1003" s="95">
        <v>0</v>
      </c>
      <c r="AL1003" s="95">
        <v>0</v>
      </c>
    </row>
    <row r="1004" spans="1:38" ht="13.5" thickBot="1" x14ac:dyDescent="0.35">
      <c r="A1004" s="73">
        <v>1999</v>
      </c>
      <c r="B1004" s="719">
        <v>39</v>
      </c>
      <c r="C1004" s="96">
        <v>15.56387385953</v>
      </c>
      <c r="D1004" s="97">
        <v>19.185292168338002</v>
      </c>
      <c r="E1004" s="98">
        <v>42.004502724591561</v>
      </c>
      <c r="F1004" s="96">
        <v>1.8588010451999999</v>
      </c>
      <c r="G1004" s="97">
        <v>2.5931715619139997</v>
      </c>
      <c r="H1004" s="98">
        <v>2.3008590094969068</v>
      </c>
      <c r="I1004" s="96">
        <v>1.2288091893000002</v>
      </c>
      <c r="J1004" s="97">
        <v>2.5361942344199999</v>
      </c>
      <c r="K1004" s="98">
        <v>5.0236710029788449</v>
      </c>
      <c r="L1004" s="96">
        <v>1.139006E-2</v>
      </c>
      <c r="M1004" s="97">
        <v>1.8124923000000001E-2</v>
      </c>
      <c r="N1004" s="98">
        <v>5.1561020641564412E-2</v>
      </c>
      <c r="O1004" s="96">
        <v>8.6330619952718676E-3</v>
      </c>
      <c r="P1004" s="97">
        <v>1.3171942339243499E-2</v>
      </c>
      <c r="Q1004" s="98">
        <v>8.8589068586803474E-2</v>
      </c>
      <c r="R1004" s="96">
        <v>1.4995759975177306E-2</v>
      </c>
      <c r="S1004" s="97">
        <v>2.5652050819148939E-2</v>
      </c>
      <c r="T1004" s="98">
        <v>0.20930849656313058</v>
      </c>
      <c r="U1004" s="96">
        <v>1.00035376236E-2</v>
      </c>
      <c r="V1004" s="97">
        <v>1.6050989368139999E-2</v>
      </c>
      <c r="W1004" s="98">
        <v>3.345807742514649E-2</v>
      </c>
      <c r="X1004" s="96">
        <v>4.6472998679999999E-4</v>
      </c>
      <c r="Y1004" s="97">
        <v>7.4811933735000004E-4</v>
      </c>
      <c r="Z1004" s="98">
        <v>1.4367726658975951E-3</v>
      </c>
      <c r="AA1004" s="96">
        <v>5.7426342018599995E-2</v>
      </c>
      <c r="AB1004" s="97">
        <v>8.7633202841550101E-2</v>
      </c>
      <c r="AC1004" s="98">
        <v>7.4161473804156441E-2</v>
      </c>
      <c r="AD1004" s="96">
        <v>6.2676872945999999E-3</v>
      </c>
      <c r="AE1004" s="97">
        <v>9.89981454564E-3</v>
      </c>
      <c r="AF1004" s="98">
        <v>1.2255996193266051E-2</v>
      </c>
      <c r="AG1004" s="96">
        <v>1.04152736148E-2</v>
      </c>
      <c r="AH1004" s="97">
        <v>1.7023470222000001E-2</v>
      </c>
      <c r="AI1004" s="98">
        <v>3.1510224810313285E-2</v>
      </c>
      <c r="AJ1004" s="99">
        <v>0</v>
      </c>
      <c r="AK1004" s="100">
        <v>0</v>
      </c>
      <c r="AL1004" s="100">
        <v>0</v>
      </c>
    </row>
    <row r="1005" spans="1:38" x14ac:dyDescent="0.25">
      <c r="A1005" s="69">
        <v>2000</v>
      </c>
      <c r="B1005" s="70">
        <v>0</v>
      </c>
      <c r="C1005" s="84">
        <v>5.1825761799999999</v>
      </c>
      <c r="D1005" s="85">
        <v>6.289604293</v>
      </c>
      <c r="E1005" s="101">
        <v>15.338424165488314</v>
      </c>
      <c r="F1005" s="84">
        <v>0.30507137000000001</v>
      </c>
      <c r="G1005" s="85">
        <v>0.40037088749999999</v>
      </c>
      <c r="H1005" s="101">
        <v>0.73635836418232947</v>
      </c>
      <c r="I1005" s="84">
        <v>0.39235210999999998</v>
      </c>
      <c r="J1005" s="85">
        <v>1.161448821</v>
      </c>
      <c r="K1005" s="101">
        <v>3.2055993744617974</v>
      </c>
      <c r="L1005" s="84">
        <v>1.394984E-2</v>
      </c>
      <c r="M1005" s="85">
        <v>2.3692060500000001E-2</v>
      </c>
      <c r="N1005" s="101">
        <v>1.4854499252007989E-2</v>
      </c>
      <c r="O1005" s="84">
        <v>1.058884878419453E-2</v>
      </c>
      <c r="P1005" s="85">
        <v>1.8673632809861535E-2</v>
      </c>
      <c r="Q1005" s="101">
        <v>4.4019326459170748E-2</v>
      </c>
      <c r="R1005" s="84">
        <v>1.4241016801756164E-2</v>
      </c>
      <c r="S1005" s="85">
        <v>3.1779356805133399E-2</v>
      </c>
      <c r="T1005" s="101">
        <v>8.6045089846046294E-2</v>
      </c>
      <c r="U1005" s="84">
        <v>2.3742455999999999E-3</v>
      </c>
      <c r="V1005" s="85">
        <v>2.7320550200000001E-3</v>
      </c>
      <c r="W1005" s="101">
        <v>6.2485319796846787E-3</v>
      </c>
      <c r="X1005" s="84">
        <v>1.689583E-4</v>
      </c>
      <c r="Y1005" s="85">
        <v>1.89545815E-4</v>
      </c>
      <c r="Z1005" s="101">
        <v>4.5981657531127018E-4</v>
      </c>
      <c r="AA1005" s="84">
        <v>1.6402084500000001E-2</v>
      </c>
      <c r="AB1005" s="85">
        <v>1.8970967870000001E-2</v>
      </c>
      <c r="AC1005" s="101">
        <v>3.2642701683587266E-2</v>
      </c>
      <c r="AD1005" s="84">
        <v>1.7972190000000001E-3</v>
      </c>
      <c r="AE1005" s="85">
        <v>1.83806246E-3</v>
      </c>
      <c r="AF1005" s="101">
        <v>4.2640779989725833E-3</v>
      </c>
      <c r="AG1005" s="84">
        <v>4.2774301000000001E-3</v>
      </c>
      <c r="AH1005" s="85">
        <v>5.3415037599999996E-3</v>
      </c>
      <c r="AI1005" s="101">
        <v>8.8558993025214076E-3</v>
      </c>
      <c r="AJ1005" s="87">
        <v>0</v>
      </c>
      <c r="AK1005" s="88">
        <v>0</v>
      </c>
      <c r="AL1005" s="88">
        <v>0</v>
      </c>
    </row>
    <row r="1006" spans="1:38" x14ac:dyDescent="0.25">
      <c r="A1006" s="71">
        <v>2000</v>
      </c>
      <c r="B1006" s="718">
        <v>1</v>
      </c>
      <c r="C1006" s="89">
        <v>6.6949057099999996</v>
      </c>
      <c r="D1006" s="90">
        <v>7.7907251075000001</v>
      </c>
      <c r="E1006" s="102">
        <v>15.627062673529789</v>
      </c>
      <c r="F1006" s="89">
        <v>0.355744</v>
      </c>
      <c r="G1006" s="90">
        <v>0.47439292049999998</v>
      </c>
      <c r="H1006" s="102">
        <v>0.75687903427335057</v>
      </c>
      <c r="I1006" s="89">
        <v>0.47616708000000002</v>
      </c>
      <c r="J1006" s="90">
        <v>1.3277260595</v>
      </c>
      <c r="K1006" s="102">
        <v>3.2300897803431479</v>
      </c>
      <c r="L1006" s="89">
        <v>1.394984E-2</v>
      </c>
      <c r="M1006" s="90">
        <v>2.3631310999999999E-2</v>
      </c>
      <c r="N1006" s="102">
        <v>1.4932084350549144E-2</v>
      </c>
      <c r="O1006" s="89">
        <v>1.058884878419453E-2</v>
      </c>
      <c r="P1006" s="90">
        <v>1.8673632809861535E-2</v>
      </c>
      <c r="Q1006" s="102">
        <v>4.5032233751458248E-2</v>
      </c>
      <c r="R1006" s="89">
        <v>1.4241016801756164E-2</v>
      </c>
      <c r="S1006" s="90">
        <v>3.1779356805133399E-2</v>
      </c>
      <c r="T1006" s="102">
        <v>8.826230986283376E-2</v>
      </c>
      <c r="U1006" s="89">
        <v>2.8254492999999999E-3</v>
      </c>
      <c r="V1006" s="90">
        <v>3.41590466E-3</v>
      </c>
      <c r="W1006" s="102">
        <v>6.4144175866126365E-3</v>
      </c>
      <c r="X1006" s="89">
        <v>1.9743420000000001E-4</v>
      </c>
      <c r="Y1006" s="90">
        <v>2.3397882999999999E-4</v>
      </c>
      <c r="Z1006" s="102">
        <v>4.7262962102537502E-4</v>
      </c>
      <c r="AA1006" s="89">
        <v>1.9411247699999998E-2</v>
      </c>
      <c r="AB1006" s="90">
        <v>2.3555012550000001E-2</v>
      </c>
      <c r="AC1006" s="102">
        <v>3.3494370319954087E-2</v>
      </c>
      <c r="AD1006" s="89">
        <v>2.1375805999999998E-3</v>
      </c>
      <c r="AE1006" s="90">
        <v>2.3328400349999999E-3</v>
      </c>
      <c r="AF1006" s="102">
        <v>4.3747674528118244E-3</v>
      </c>
      <c r="AG1006" s="89">
        <v>5.0893500000000003E-3</v>
      </c>
      <c r="AH1006" s="90">
        <v>6.6280798600000003E-3</v>
      </c>
      <c r="AI1006" s="102">
        <v>9.1028068910870182E-3</v>
      </c>
      <c r="AJ1006" s="92">
        <v>0</v>
      </c>
      <c r="AK1006" s="93">
        <v>0</v>
      </c>
      <c r="AL1006" s="93">
        <v>0</v>
      </c>
    </row>
    <row r="1007" spans="1:38" x14ac:dyDescent="0.25">
      <c r="A1007" s="71">
        <v>2000</v>
      </c>
      <c r="B1007" s="718">
        <v>2</v>
      </c>
      <c r="C1007" s="89">
        <v>8.0465495499999999</v>
      </c>
      <c r="D1007" s="90">
        <v>9.1141041465000008</v>
      </c>
      <c r="E1007" s="102">
        <v>15.603096387646064</v>
      </c>
      <c r="F1007" s="89">
        <v>0.39401053000000003</v>
      </c>
      <c r="G1007" s="90">
        <v>0.53194376649999997</v>
      </c>
      <c r="H1007" s="102">
        <v>0.75538854265870548</v>
      </c>
      <c r="I1007" s="89">
        <v>0.56391071999999998</v>
      </c>
      <c r="J1007" s="90">
        <v>1.4966351550000001</v>
      </c>
      <c r="K1007" s="102">
        <v>3.2287573840699544</v>
      </c>
      <c r="L1007" s="89">
        <v>1.375793E-2</v>
      </c>
      <c r="M1007" s="90">
        <v>2.3246214000000001E-2</v>
      </c>
      <c r="N1007" s="102">
        <v>1.4937117798083844E-2</v>
      </c>
      <c r="O1007" s="89">
        <v>1.058884878419453E-2</v>
      </c>
      <c r="P1007" s="90">
        <v>1.8673632809861535E-2</v>
      </c>
      <c r="Q1007" s="102">
        <v>4.4971517476268111E-2</v>
      </c>
      <c r="R1007" s="89">
        <v>1.4241016801756164E-2</v>
      </c>
      <c r="S1007" s="90">
        <v>3.1779356805133399E-2</v>
      </c>
      <c r="T1007" s="102">
        <v>8.8100656378078471E-2</v>
      </c>
      <c r="U1007" s="89">
        <v>3.2102624999999999E-3</v>
      </c>
      <c r="V1007" s="90">
        <v>3.9552391500000004E-3</v>
      </c>
      <c r="W1007" s="102">
        <v>6.3906219670211463E-3</v>
      </c>
      <c r="X1007" s="89">
        <v>2.1878389999999999E-4</v>
      </c>
      <c r="Y1007" s="90">
        <v>2.6297172999999998E-4</v>
      </c>
      <c r="Z1007" s="102">
        <v>4.7169799418020239E-4</v>
      </c>
      <c r="AA1007" s="89">
        <v>2.19220348E-2</v>
      </c>
      <c r="AB1007" s="90">
        <v>2.7075868949999998E-2</v>
      </c>
      <c r="AC1007" s="102">
        <v>3.3374559443083811E-2</v>
      </c>
      <c r="AD1007" s="89">
        <v>2.4360300000000001E-3</v>
      </c>
      <c r="AE1007" s="90">
        <v>2.7606408849999999E-3</v>
      </c>
      <c r="AF1007" s="102">
        <v>4.358129212419677E-3</v>
      </c>
      <c r="AG1007" s="89">
        <v>5.7755984E-3</v>
      </c>
      <c r="AH1007" s="90">
        <v>7.5984072150000002E-3</v>
      </c>
      <c r="AI1007" s="102">
        <v>9.0858275455744757E-3</v>
      </c>
      <c r="AJ1007" s="92">
        <v>0</v>
      </c>
      <c r="AK1007" s="93">
        <v>0</v>
      </c>
      <c r="AL1007" s="93">
        <v>0</v>
      </c>
    </row>
    <row r="1008" spans="1:38" x14ac:dyDescent="0.25">
      <c r="A1008" s="71">
        <v>2000</v>
      </c>
      <c r="B1008" s="718">
        <v>3</v>
      </c>
      <c r="C1008" s="89">
        <v>9.2305170299999997</v>
      </c>
      <c r="D1008" s="90">
        <v>10.218439352500001</v>
      </c>
      <c r="E1008" s="102">
        <v>15.761610807992337</v>
      </c>
      <c r="F1008" s="89">
        <v>0.43311513000000001</v>
      </c>
      <c r="G1008" s="90">
        <v>0.57858106499999995</v>
      </c>
      <c r="H1008" s="102">
        <v>0.76657883795508974</v>
      </c>
      <c r="I1008" s="89">
        <v>0.64607895000000004</v>
      </c>
      <c r="J1008" s="90">
        <v>1.6468144315</v>
      </c>
      <c r="K1008" s="102">
        <v>3.2437219343218682</v>
      </c>
      <c r="L1008" s="89">
        <v>1.354783E-2</v>
      </c>
      <c r="M1008" s="90">
        <v>2.2833995999999999E-2</v>
      </c>
      <c r="N1008" s="102">
        <v>1.4981792574739203E-2</v>
      </c>
      <c r="O1008" s="89">
        <v>1.058884878419453E-2</v>
      </c>
      <c r="P1008" s="90">
        <v>1.8673632809861535E-2</v>
      </c>
      <c r="Q1008" s="102">
        <v>4.5547298683506515E-2</v>
      </c>
      <c r="R1008" s="89">
        <v>1.4241016801756164E-2</v>
      </c>
      <c r="S1008" s="90">
        <v>3.1779356805133399E-2</v>
      </c>
      <c r="T1008" s="102">
        <v>8.9272247990157816E-2</v>
      </c>
      <c r="U1008" s="89">
        <v>3.5313624999999999E-3</v>
      </c>
      <c r="V1008" s="90">
        <v>4.34152601E-3</v>
      </c>
      <c r="W1008" s="102">
        <v>6.4372855287955257E-3</v>
      </c>
      <c r="X1008" s="89">
        <v>2.379766E-4</v>
      </c>
      <c r="Y1008" s="90">
        <v>2.8374327500000002E-4</v>
      </c>
      <c r="Z1008" s="102">
        <v>4.7868936649501914E-4</v>
      </c>
      <c r="AA1008" s="89">
        <v>2.4067104999999998E-2</v>
      </c>
      <c r="AB1008" s="90">
        <v>2.9621657855000001E-2</v>
      </c>
      <c r="AC1008" s="102">
        <v>3.375589491226217E-2</v>
      </c>
      <c r="AD1008" s="89">
        <v>2.7117018999999998E-3</v>
      </c>
      <c r="AE1008" s="90">
        <v>3.0838351499999999E-3</v>
      </c>
      <c r="AF1008" s="102">
        <v>4.4130643660690244E-3</v>
      </c>
      <c r="AG1008" s="89">
        <v>6.3141843999999997E-3</v>
      </c>
      <c r="AH1008" s="90">
        <v>8.275446035E-3</v>
      </c>
      <c r="AI1008" s="102">
        <v>9.2181377223265436E-3</v>
      </c>
      <c r="AJ1008" s="92">
        <v>0</v>
      </c>
      <c r="AK1008" s="93">
        <v>0</v>
      </c>
      <c r="AL1008" s="93">
        <v>0</v>
      </c>
    </row>
    <row r="1009" spans="1:38" x14ac:dyDescent="0.25">
      <c r="A1009" s="71">
        <v>2000</v>
      </c>
      <c r="B1009" s="718">
        <v>4</v>
      </c>
      <c r="C1009" s="89">
        <v>8.7123807699999993</v>
      </c>
      <c r="D1009" s="90">
        <v>9.6168143510000004</v>
      </c>
      <c r="E1009" s="102">
        <v>17.597877870009611</v>
      </c>
      <c r="F1009" s="89">
        <v>0.39051215</v>
      </c>
      <c r="G1009" s="90">
        <v>0.52460359000000001</v>
      </c>
      <c r="H1009" s="102">
        <v>0.78627957068013332</v>
      </c>
      <c r="I1009" s="89">
        <v>0.66875154000000003</v>
      </c>
      <c r="J1009" s="90">
        <v>1.65896507</v>
      </c>
      <c r="K1009" s="102">
        <v>3.1503150880423783</v>
      </c>
      <c r="L1009" s="89">
        <v>1.224431E-2</v>
      </c>
      <c r="M1009" s="90">
        <v>2.0091748E-2</v>
      </c>
      <c r="N1009" s="102">
        <v>1.99350456040292E-2</v>
      </c>
      <c r="O1009" s="89">
        <v>1.058884878419453E-2</v>
      </c>
      <c r="P1009" s="90">
        <v>1.8673632809861535E-2</v>
      </c>
      <c r="Q1009" s="102">
        <v>5.6906682878349178E-2</v>
      </c>
      <c r="R1009" s="89">
        <v>1.4241016801756164E-2</v>
      </c>
      <c r="S1009" s="90">
        <v>3.1779356805133399E-2</v>
      </c>
      <c r="T1009" s="102">
        <v>9.050614570664002E-2</v>
      </c>
      <c r="U1009" s="89">
        <v>3.0386314000000001E-3</v>
      </c>
      <c r="V1009" s="90">
        <v>3.7622274349999999E-3</v>
      </c>
      <c r="W1009" s="102">
        <v>6.6500936055767495E-3</v>
      </c>
      <c r="X1009" s="89">
        <v>2.0175729999999999E-4</v>
      </c>
      <c r="Y1009" s="90">
        <v>2.44495205E-4</v>
      </c>
      <c r="Z1009" s="102">
        <v>4.9099442048137457E-4</v>
      </c>
      <c r="AA1009" s="89">
        <v>2.0881867799999999E-2</v>
      </c>
      <c r="AB1009" s="90">
        <v>2.5735980679999999E-2</v>
      </c>
      <c r="AC1009" s="102">
        <v>3.4603462429008254E-2</v>
      </c>
      <c r="AD1009" s="89">
        <v>2.3603369000000001E-3</v>
      </c>
      <c r="AE1009" s="90">
        <v>2.6747068850000002E-3</v>
      </c>
      <c r="AF1009" s="102">
        <v>4.748334484939702E-3</v>
      </c>
      <c r="AG1009" s="89">
        <v>5.4029982999999997E-3</v>
      </c>
      <c r="AH1009" s="90">
        <v>7.1819528800000001E-3</v>
      </c>
      <c r="AI1009" s="102">
        <v>9.8413506264694393E-3</v>
      </c>
      <c r="AJ1009" s="92">
        <v>0</v>
      </c>
      <c r="AK1009" s="93">
        <v>0</v>
      </c>
      <c r="AL1009" s="93">
        <v>0</v>
      </c>
    </row>
    <row r="1010" spans="1:38" x14ac:dyDescent="0.25">
      <c r="A1010" s="71">
        <v>2000</v>
      </c>
      <c r="B1010" s="718">
        <v>5</v>
      </c>
      <c r="C1010" s="89">
        <v>9.3055173999999994</v>
      </c>
      <c r="D1010" s="90">
        <v>10.129073343</v>
      </c>
      <c r="E1010" s="102">
        <v>17.657759218405296</v>
      </c>
      <c r="F1010" s="89">
        <v>0.4110451</v>
      </c>
      <c r="G1010" s="90">
        <v>0.54974745899999999</v>
      </c>
      <c r="H1010" s="102">
        <v>0.76869592177224855</v>
      </c>
      <c r="I1010" s="89">
        <v>0.72850481</v>
      </c>
      <c r="J1010" s="90">
        <v>1.7694196085</v>
      </c>
      <c r="K1010" s="102">
        <v>2.9460252589074072</v>
      </c>
      <c r="L1010" s="89">
        <v>1.195536E-2</v>
      </c>
      <c r="M1010" s="90">
        <v>1.9437030000000001E-2</v>
      </c>
      <c r="N1010" s="102">
        <v>1.977282471858318E-2</v>
      </c>
      <c r="O1010" s="89">
        <v>1.058884878419453E-2</v>
      </c>
      <c r="P1010" s="90">
        <v>1.8673632809861535E-2</v>
      </c>
      <c r="Q1010" s="102">
        <v>5.4299320540759345E-2</v>
      </c>
      <c r="R1010" s="89">
        <v>1.4241016801756164E-2</v>
      </c>
      <c r="S1010" s="90">
        <v>3.1779356805133399E-2</v>
      </c>
      <c r="T1010" s="102">
        <v>9.2317051390573099E-2</v>
      </c>
      <c r="U1010" s="89">
        <v>3.1737674999999998E-3</v>
      </c>
      <c r="V1010" s="90">
        <v>3.9561513049999998E-3</v>
      </c>
      <c r="W1010" s="102">
        <v>6.5511318310533546E-3</v>
      </c>
      <c r="X1010" s="89">
        <v>2.0934419999999999E-4</v>
      </c>
      <c r="Y1010" s="90">
        <v>2.5942372499999998E-4</v>
      </c>
      <c r="Z1010" s="102">
        <v>4.8000625837374899E-4</v>
      </c>
      <c r="AA1010" s="89">
        <v>2.1857746599999998E-2</v>
      </c>
      <c r="AB1010" s="90">
        <v>2.7052807370000001E-2</v>
      </c>
      <c r="AC1010" s="102">
        <v>3.3867884684609335E-2</v>
      </c>
      <c r="AD1010" s="89">
        <v>2.4929026000000002E-3</v>
      </c>
      <c r="AE1010" s="90">
        <v>2.85803557E-3</v>
      </c>
      <c r="AF1010" s="102">
        <v>4.8780911255918834E-3</v>
      </c>
      <c r="AG1010" s="89">
        <v>5.6116704999999998E-3</v>
      </c>
      <c r="AH1010" s="90">
        <v>7.4967390099999996E-3</v>
      </c>
      <c r="AI1010" s="102">
        <v>9.9694606510885141E-3</v>
      </c>
      <c r="AJ1010" s="92">
        <v>0</v>
      </c>
      <c r="AK1010" s="93">
        <v>0</v>
      </c>
      <c r="AL1010" s="93">
        <v>0</v>
      </c>
    </row>
    <row r="1011" spans="1:38" x14ac:dyDescent="0.25">
      <c r="A1011" s="71">
        <v>2000</v>
      </c>
      <c r="B1011" s="718">
        <v>6</v>
      </c>
      <c r="C1011" s="89">
        <v>9.3939522499999999</v>
      </c>
      <c r="D1011" s="90">
        <v>10.179525184999999</v>
      </c>
      <c r="E1011" s="102">
        <v>27.694456152846332</v>
      </c>
      <c r="F1011" s="89">
        <v>0.41402355000000002</v>
      </c>
      <c r="G1011" s="90">
        <v>0.55653983100000004</v>
      </c>
      <c r="H1011" s="102">
        <v>1.3630056495594489</v>
      </c>
      <c r="I1011" s="89">
        <v>0.76802990999999998</v>
      </c>
      <c r="J1011" s="90">
        <v>1.8326405244999999</v>
      </c>
      <c r="K1011" s="102">
        <v>4.0120905128276867</v>
      </c>
      <c r="L1011" s="89">
        <v>1.142427E-2</v>
      </c>
      <c r="M1011" s="90">
        <v>1.826554E-2</v>
      </c>
      <c r="N1011" s="102">
        <v>2.14784941942191E-2</v>
      </c>
      <c r="O1011" s="89">
        <v>1.058884878419453E-2</v>
      </c>
      <c r="P1011" s="90">
        <v>1.8673632809861535E-2</v>
      </c>
      <c r="Q1011" s="102">
        <v>7.3807524004937314E-2</v>
      </c>
      <c r="R1011" s="89">
        <v>1.4241016801756164E-2</v>
      </c>
      <c r="S1011" s="90">
        <v>3.1779356805133399E-2</v>
      </c>
      <c r="T1011" s="102">
        <v>9.4555103120819675E-2</v>
      </c>
      <c r="U1011" s="89">
        <v>3.0993360999999999E-3</v>
      </c>
      <c r="V1011" s="90">
        <v>3.9102935550000004E-3</v>
      </c>
      <c r="W1011" s="102">
        <v>1.2259901500210779E-2</v>
      </c>
      <c r="X1011" s="89">
        <v>2.040729E-4</v>
      </c>
      <c r="Y1011" s="90">
        <v>2.5811576499999998E-4</v>
      </c>
      <c r="Z1011" s="102">
        <v>8.5112831859456201E-4</v>
      </c>
      <c r="AA1011" s="89">
        <v>2.1467797300000001E-2</v>
      </c>
      <c r="AB1011" s="90">
        <v>2.6817730389999999E-2</v>
      </c>
      <c r="AC1011" s="102">
        <v>5.9409314707585245E-2</v>
      </c>
      <c r="AD1011" s="89">
        <v>2.4631217999999998E-3</v>
      </c>
      <c r="AE1011" s="90">
        <v>2.86268331E-3</v>
      </c>
      <c r="AF1011" s="102">
        <v>8.6087121479754003E-3</v>
      </c>
      <c r="AG1011" s="89">
        <v>5.4473634999999999E-3</v>
      </c>
      <c r="AH1011" s="90">
        <v>7.3655386900000003E-3</v>
      </c>
      <c r="AI1011" s="102">
        <v>1.789922250984784E-2</v>
      </c>
      <c r="AJ1011" s="92">
        <v>0</v>
      </c>
      <c r="AK1011" s="93">
        <v>0</v>
      </c>
      <c r="AL1011" s="93">
        <v>0</v>
      </c>
    </row>
    <row r="1012" spans="1:38" x14ac:dyDescent="0.25">
      <c r="A1012" s="71">
        <v>2000</v>
      </c>
      <c r="B1012" s="718">
        <v>7</v>
      </c>
      <c r="C1012" s="89">
        <v>10.071444019999999</v>
      </c>
      <c r="D1012" s="90">
        <v>10.7952062265</v>
      </c>
      <c r="E1012" s="102">
        <v>28.079954791695439</v>
      </c>
      <c r="F1012" s="89">
        <v>0.44703606000000001</v>
      </c>
      <c r="G1012" s="90">
        <v>0.60252104299999998</v>
      </c>
      <c r="H1012" s="102">
        <v>1.3780543058465295</v>
      </c>
      <c r="I1012" s="89">
        <v>0.83120636999999997</v>
      </c>
      <c r="J1012" s="90">
        <v>1.9537230130000001</v>
      </c>
      <c r="K1012" s="102">
        <v>3.894084543746962</v>
      </c>
      <c r="L1012" s="89">
        <v>1.142427E-2</v>
      </c>
      <c r="M1012" s="90">
        <v>1.8235537E-2</v>
      </c>
      <c r="N1012" s="102">
        <v>2.1465816851110386E-2</v>
      </c>
      <c r="O1012" s="89">
        <v>1.058884878419453E-2</v>
      </c>
      <c r="P1012" s="90">
        <v>1.8673632809861535E-2</v>
      </c>
      <c r="Q1012" s="102">
        <v>7.4430929955727435E-2</v>
      </c>
      <c r="R1012" s="89">
        <v>1.4241016801756164E-2</v>
      </c>
      <c r="S1012" s="90">
        <v>3.1779356805133399E-2</v>
      </c>
      <c r="T1012" s="102">
        <v>9.6641073844184619E-2</v>
      </c>
      <c r="U1012" s="89">
        <v>4.8175635999999997E-3</v>
      </c>
      <c r="V1012" s="90">
        <v>6.1211527999999998E-3</v>
      </c>
      <c r="W1012" s="102">
        <v>1.1897317234667767E-2</v>
      </c>
      <c r="X1012" s="89">
        <v>2.1720020000000001E-4</v>
      </c>
      <c r="Y1012" s="90">
        <v>2.8275110499999999E-4</v>
      </c>
      <c r="Z1012" s="102">
        <v>8.6051702105450719E-4</v>
      </c>
      <c r="AA1012" s="89">
        <v>2.29573933E-2</v>
      </c>
      <c r="AB1012" s="90">
        <v>2.9048090889999999E-2</v>
      </c>
      <c r="AC1012" s="102">
        <v>6.0113318354397677E-2</v>
      </c>
      <c r="AD1012" s="89">
        <v>2.6601961000000001E-3</v>
      </c>
      <c r="AE1012" s="90">
        <v>3.1737480599999999E-3</v>
      </c>
      <c r="AF1012" s="102">
        <v>8.5113488369886244E-3</v>
      </c>
      <c r="AG1012" s="89">
        <v>5.4498057999999997E-3</v>
      </c>
      <c r="AH1012" s="90">
        <v>7.1850135449999996E-3</v>
      </c>
      <c r="AI1012" s="102">
        <v>1.8120678258999223E-2</v>
      </c>
      <c r="AJ1012" s="92">
        <v>0</v>
      </c>
      <c r="AK1012" s="93">
        <v>0</v>
      </c>
      <c r="AL1012" s="93">
        <v>0</v>
      </c>
    </row>
    <row r="1013" spans="1:38" x14ac:dyDescent="0.25">
      <c r="A1013" s="71">
        <v>2000</v>
      </c>
      <c r="B1013" s="718">
        <v>8</v>
      </c>
      <c r="C1013" s="89">
        <v>10.639982639999999</v>
      </c>
      <c r="D1013" s="90">
        <v>11.376136433499999</v>
      </c>
      <c r="E1013" s="102">
        <v>30.565228290439972</v>
      </c>
      <c r="F1013" s="89">
        <v>0.47992158000000001</v>
      </c>
      <c r="G1013" s="90">
        <v>0.64786983499999995</v>
      </c>
      <c r="H1013" s="102">
        <v>1.4432685259357534</v>
      </c>
      <c r="I1013" s="89">
        <v>0.88859840000000001</v>
      </c>
      <c r="J1013" s="90">
        <v>2.0637781395000001</v>
      </c>
      <c r="K1013" s="102">
        <v>4.1296131981553614</v>
      </c>
      <c r="L1013" s="89">
        <v>1.139006E-2</v>
      </c>
      <c r="M1013" s="90">
        <v>1.8145433999999998E-2</v>
      </c>
      <c r="N1013" s="102">
        <v>2.3495844377193438E-2</v>
      </c>
      <c r="O1013" s="89">
        <v>1.058884878419453E-2</v>
      </c>
      <c r="P1013" s="90">
        <v>1.8673632809861535E-2</v>
      </c>
      <c r="Q1013" s="102">
        <v>6.809016651298691E-2</v>
      </c>
      <c r="R1013" s="89">
        <v>1.4241016801756164E-2</v>
      </c>
      <c r="S1013" s="90">
        <v>3.1779356805133399E-2</v>
      </c>
      <c r="T1013" s="102">
        <v>0.10007808918121656</v>
      </c>
      <c r="U1013" s="89">
        <v>5.0813428999999999E-3</v>
      </c>
      <c r="V1013" s="90">
        <v>6.5585663900000002E-3</v>
      </c>
      <c r="W1013" s="102">
        <v>1.5705885347380953E-2</v>
      </c>
      <c r="X1013" s="89">
        <v>2.2875390000000001E-4</v>
      </c>
      <c r="Y1013" s="90">
        <v>3.0493171000000002E-4</v>
      </c>
      <c r="Z1013" s="102">
        <v>9.0125074544462219E-4</v>
      </c>
      <c r="AA1013" s="89">
        <v>2.4281077799999998E-2</v>
      </c>
      <c r="AB1013" s="90">
        <v>3.1133339780000002E-2</v>
      </c>
      <c r="AC1013" s="102">
        <v>5.8785519062761249E-2</v>
      </c>
      <c r="AD1013" s="89">
        <v>2.8341928E-3</v>
      </c>
      <c r="AE1013" s="90">
        <v>3.4518205150000001E-3</v>
      </c>
      <c r="AF1013" s="102">
        <v>8.7156917108966309E-3</v>
      </c>
      <c r="AG1013" s="89">
        <v>5.7144409999999998E-3</v>
      </c>
      <c r="AH1013" s="90">
        <v>7.6370737650000003E-3</v>
      </c>
      <c r="AI1013" s="102">
        <v>1.9344305104124434E-2</v>
      </c>
      <c r="AJ1013" s="92">
        <v>0</v>
      </c>
      <c r="AK1013" s="93">
        <v>0</v>
      </c>
      <c r="AL1013" s="93">
        <v>0</v>
      </c>
    </row>
    <row r="1014" spans="1:38" x14ac:dyDescent="0.25">
      <c r="A1014" s="71">
        <v>2000</v>
      </c>
      <c r="B1014" s="718">
        <v>9</v>
      </c>
      <c r="C1014" s="89">
        <v>11.2337197</v>
      </c>
      <c r="D1014" s="90">
        <v>11.981075491</v>
      </c>
      <c r="E1014" s="102">
        <v>30.256792144613783</v>
      </c>
      <c r="F1014" s="89">
        <v>0.51694476</v>
      </c>
      <c r="G1014" s="90">
        <v>0.69819481750000001</v>
      </c>
      <c r="H1014" s="102">
        <v>1.4586720154430453</v>
      </c>
      <c r="I1014" s="89">
        <v>0.94701272000000003</v>
      </c>
      <c r="J1014" s="90">
        <v>2.1739090910000001</v>
      </c>
      <c r="K1014" s="102">
        <v>4.1619369842274248</v>
      </c>
      <c r="L1014" s="89">
        <v>1.139006E-2</v>
      </c>
      <c r="M1014" s="90">
        <v>1.8145433999999998E-2</v>
      </c>
      <c r="N1014" s="102">
        <v>2.3569166290701753E-2</v>
      </c>
      <c r="O1014" s="89">
        <v>1.058884878419453E-2</v>
      </c>
      <c r="P1014" s="90">
        <v>1.8673632809861535E-2</v>
      </c>
      <c r="Q1014" s="102">
        <v>6.8464771675270361E-2</v>
      </c>
      <c r="R1014" s="89">
        <v>1.4241016801756164E-2</v>
      </c>
      <c r="S1014" s="90">
        <v>3.1779356805133399E-2</v>
      </c>
      <c r="T1014" s="102">
        <v>0.10132587851231827</v>
      </c>
      <c r="U1014" s="89">
        <v>5.3657011999999997E-3</v>
      </c>
      <c r="V1014" s="90">
        <v>7.0391564949999997E-3</v>
      </c>
      <c r="W1014" s="102">
        <v>1.7203674294587242E-2</v>
      </c>
      <c r="X1014" s="89">
        <v>2.4296220000000001E-4</v>
      </c>
      <c r="Y1014" s="90">
        <v>3.2881015999999998E-4</v>
      </c>
      <c r="Z1014" s="102">
        <v>9.1086964256864361E-4</v>
      </c>
      <c r="AA1014" s="89">
        <v>2.5726825599999999E-2</v>
      </c>
      <c r="AB1014" s="90">
        <v>3.3445436085000002E-2</v>
      </c>
      <c r="AC1014" s="102">
        <v>5.6508000405181197E-2</v>
      </c>
      <c r="AD1014" s="89">
        <v>3.0214552000000002E-3</v>
      </c>
      <c r="AE1014" s="90">
        <v>3.7591436849999998E-3</v>
      </c>
      <c r="AF1014" s="102">
        <v>8.7110025285357835E-3</v>
      </c>
      <c r="AG1014" s="89">
        <v>5.9983231000000003E-3</v>
      </c>
      <c r="AH1014" s="90">
        <v>8.1325322299999996E-3</v>
      </c>
      <c r="AI1014" s="102">
        <v>1.9839884029706455E-2</v>
      </c>
      <c r="AJ1014" s="92">
        <v>0</v>
      </c>
      <c r="AK1014" s="93">
        <v>0</v>
      </c>
      <c r="AL1014" s="93">
        <v>0</v>
      </c>
    </row>
    <row r="1015" spans="1:38" x14ac:dyDescent="0.25">
      <c r="A1015" s="71">
        <v>2000</v>
      </c>
      <c r="B1015" s="718">
        <v>10</v>
      </c>
      <c r="C1015" s="89">
        <v>11.78481073</v>
      </c>
      <c r="D1015" s="90">
        <v>12.5580406605</v>
      </c>
      <c r="E1015" s="102">
        <v>30.076449322480187</v>
      </c>
      <c r="F1015" s="89">
        <v>0.55715614000000002</v>
      </c>
      <c r="G1015" s="90">
        <v>0.752980227</v>
      </c>
      <c r="H1015" s="102">
        <v>1.4808541991455229</v>
      </c>
      <c r="I1015" s="89">
        <v>1.0035194599999999</v>
      </c>
      <c r="J1015" s="90">
        <v>2.2668066919999998</v>
      </c>
      <c r="K1015" s="102">
        <v>4.2158591807145305</v>
      </c>
      <c r="L1015" s="89">
        <v>1.139006E-2</v>
      </c>
      <c r="M1015" s="90">
        <v>1.8145433999999998E-2</v>
      </c>
      <c r="N1015" s="102">
        <v>2.7370198507132661E-2</v>
      </c>
      <c r="O1015" s="89">
        <v>1.058884878419453E-2</v>
      </c>
      <c r="P1015" s="90">
        <v>1.8673632809861535E-2</v>
      </c>
      <c r="Q1015" s="102">
        <v>6.254663825412643E-2</v>
      </c>
      <c r="R1015" s="89">
        <v>1.4241016801756164E-2</v>
      </c>
      <c r="S1015" s="90">
        <v>3.1779356805133399E-2</v>
      </c>
      <c r="T1015" s="102">
        <v>0.10116525750361113</v>
      </c>
      <c r="U1015" s="89">
        <v>5.6455743000000001E-3</v>
      </c>
      <c r="V1015" s="90">
        <v>7.5302049950000003E-3</v>
      </c>
      <c r="W1015" s="102">
        <v>1.8597702690935015E-2</v>
      </c>
      <c r="X1015" s="89">
        <v>2.5853440000000002E-4</v>
      </c>
      <c r="Y1015" s="90">
        <v>3.5273885999999999E-4</v>
      </c>
      <c r="Z1015" s="102">
        <v>9.2472142416897911E-4</v>
      </c>
      <c r="AA1015" s="89">
        <v>2.7190833000000001E-2</v>
      </c>
      <c r="AB1015" s="90">
        <v>3.5846398464999998E-2</v>
      </c>
      <c r="AC1015" s="102">
        <v>5.8468386757063624E-2</v>
      </c>
      <c r="AD1015" s="89">
        <v>3.2098561000000001E-3</v>
      </c>
      <c r="AE1015" s="90">
        <v>4.0772284199999996E-3</v>
      </c>
      <c r="AF1015" s="102">
        <v>8.7171626606633943E-3</v>
      </c>
      <c r="AG1015" s="89">
        <v>6.2758303999999997E-3</v>
      </c>
      <c r="AH1015" s="90">
        <v>8.6345691150000008E-3</v>
      </c>
      <c r="AI1015" s="102">
        <v>1.9875443155323504E-2</v>
      </c>
      <c r="AJ1015" s="92">
        <v>0</v>
      </c>
      <c r="AK1015" s="93">
        <v>0</v>
      </c>
      <c r="AL1015" s="93">
        <v>0</v>
      </c>
    </row>
    <row r="1016" spans="1:38" x14ac:dyDescent="0.25">
      <c r="A1016" s="71">
        <v>2000</v>
      </c>
      <c r="B1016" s="718">
        <v>11</v>
      </c>
      <c r="C1016" s="89">
        <v>12.31395348</v>
      </c>
      <c r="D1016" s="90">
        <v>13.114729412999999</v>
      </c>
      <c r="E1016" s="102">
        <v>30.781047578345991</v>
      </c>
      <c r="F1016" s="89">
        <v>0.60124732000000003</v>
      </c>
      <c r="G1016" s="90">
        <v>0.81309421999999998</v>
      </c>
      <c r="H1016" s="102">
        <v>1.5190686842940504</v>
      </c>
      <c r="I1016" s="89">
        <v>1.05843639</v>
      </c>
      <c r="J1016" s="90">
        <v>2.3433297424999999</v>
      </c>
      <c r="K1016" s="102">
        <v>4.2297909443768509</v>
      </c>
      <c r="L1016" s="89">
        <v>1.139006E-2</v>
      </c>
      <c r="M1016" s="90">
        <v>1.8145433999999998E-2</v>
      </c>
      <c r="N1016" s="102">
        <v>2.7564623278078744E-2</v>
      </c>
      <c r="O1016" s="89">
        <v>1.058884878419453E-2</v>
      </c>
      <c r="P1016" s="90">
        <v>1.8673632809861535E-2</v>
      </c>
      <c r="Q1016" s="102">
        <v>6.417511401095842E-2</v>
      </c>
      <c r="R1016" s="89">
        <v>1.4241016801756164E-2</v>
      </c>
      <c r="S1016" s="90">
        <v>3.1779356805133399E-2</v>
      </c>
      <c r="T1016" s="102">
        <v>0.10444632297258168</v>
      </c>
      <c r="U1016" s="89">
        <v>5.9266466E-3</v>
      </c>
      <c r="V1016" s="90">
        <v>8.0336143499999992E-3</v>
      </c>
      <c r="W1016" s="102">
        <v>1.9014365833184842E-2</v>
      </c>
      <c r="X1016" s="89">
        <v>2.748456E-4</v>
      </c>
      <c r="Y1016" s="90">
        <v>3.77399135E-4</v>
      </c>
      <c r="Z1016" s="102">
        <v>9.4858479199612454E-4</v>
      </c>
      <c r="AA1016" s="89">
        <v>2.86960133E-2</v>
      </c>
      <c r="AB1016" s="90">
        <v>3.8352068264999997E-2</v>
      </c>
      <c r="AC1016" s="102">
        <v>5.4454805582778362E-2</v>
      </c>
      <c r="AD1016" s="89">
        <v>3.3993966E-3</v>
      </c>
      <c r="AE1016" s="90">
        <v>4.4081962800000003E-3</v>
      </c>
      <c r="AF1016" s="102">
        <v>8.9147529692963894E-3</v>
      </c>
      <c r="AG1016" s="89">
        <v>6.5503018999999996E-3</v>
      </c>
      <c r="AH1016" s="90">
        <v>9.1441713450000003E-3</v>
      </c>
      <c r="AI1016" s="102">
        <v>2.0420250100229412E-2</v>
      </c>
      <c r="AJ1016" s="92">
        <v>0</v>
      </c>
      <c r="AK1016" s="93">
        <v>0</v>
      </c>
      <c r="AL1016" s="93">
        <v>0</v>
      </c>
    </row>
    <row r="1017" spans="1:38" x14ac:dyDescent="0.25">
      <c r="A1017" s="71">
        <v>2000</v>
      </c>
      <c r="B1017" s="718">
        <v>12</v>
      </c>
      <c r="C1017" s="89">
        <v>12.830386409999999</v>
      </c>
      <c r="D1017" s="90">
        <v>13.658720196000001</v>
      </c>
      <c r="E1017" s="102">
        <v>31.108219586421299</v>
      </c>
      <c r="F1017" s="89">
        <v>0.65350366999999998</v>
      </c>
      <c r="G1017" s="90">
        <v>0.87976340350000004</v>
      </c>
      <c r="H1017" s="102">
        <v>1.5593478130373415</v>
      </c>
      <c r="I1017" s="89">
        <v>1.1119851300000001</v>
      </c>
      <c r="J1017" s="90">
        <v>2.4131591449999998</v>
      </c>
      <c r="K1017" s="102">
        <v>4.2938614379051403</v>
      </c>
      <c r="L1017" s="89">
        <v>1.139006E-2</v>
      </c>
      <c r="M1017" s="90">
        <v>1.8145433999999998E-2</v>
      </c>
      <c r="N1017" s="102">
        <v>2.7737345234483166E-2</v>
      </c>
      <c r="O1017" s="89">
        <v>1.058884878419453E-2</v>
      </c>
      <c r="P1017" s="90">
        <v>1.8673632809861535E-2</v>
      </c>
      <c r="Q1017" s="102">
        <v>6.5600180795547802E-2</v>
      </c>
      <c r="R1017" s="89">
        <v>1.4241016801756164E-2</v>
      </c>
      <c r="S1017" s="90">
        <v>3.1779356805133399E-2</v>
      </c>
      <c r="T1017" s="102">
        <v>0.10690782744411649</v>
      </c>
      <c r="U1017" s="89">
        <v>6.2583557999999996E-3</v>
      </c>
      <c r="V1017" s="90">
        <v>8.5540307199999995E-3</v>
      </c>
      <c r="W1017" s="102">
        <v>2.047829683327396E-2</v>
      </c>
      <c r="X1017" s="89">
        <v>2.9049879999999998E-4</v>
      </c>
      <c r="Y1017" s="90">
        <v>4.0207104499999998E-4</v>
      </c>
      <c r="Z1017" s="102">
        <v>9.7373582919125373E-4</v>
      </c>
      <c r="AA1017" s="89">
        <v>3.0489175899999998E-2</v>
      </c>
      <c r="AB1017" s="90">
        <v>4.0991298895E-2</v>
      </c>
      <c r="AC1017" s="102">
        <v>5.495194602040486E-2</v>
      </c>
      <c r="AD1017" s="89">
        <v>3.6208644999999999E-3</v>
      </c>
      <c r="AE1017" s="90">
        <v>4.7529179949999997E-3</v>
      </c>
      <c r="AF1017" s="102">
        <v>9.0259494530717469E-3</v>
      </c>
      <c r="AG1017" s="89">
        <v>6.8790887E-3</v>
      </c>
      <c r="AH1017" s="90">
        <v>9.66754947E-3</v>
      </c>
      <c r="AI1017" s="102">
        <v>2.0969643250654979E-2</v>
      </c>
      <c r="AJ1017" s="92">
        <v>0</v>
      </c>
      <c r="AK1017" s="93">
        <v>0</v>
      </c>
      <c r="AL1017" s="93">
        <v>0</v>
      </c>
    </row>
    <row r="1018" spans="1:38" x14ac:dyDescent="0.25">
      <c r="A1018" s="71">
        <v>2000</v>
      </c>
      <c r="B1018" s="718">
        <v>13</v>
      </c>
      <c r="C1018" s="89">
        <v>13.27570974</v>
      </c>
      <c r="D1018" s="90">
        <v>14.1758403165</v>
      </c>
      <c r="E1018" s="102">
        <v>31.881252423426933</v>
      </c>
      <c r="F1018" s="89">
        <v>0.71262347000000004</v>
      </c>
      <c r="G1018" s="90">
        <v>0.95395927049999996</v>
      </c>
      <c r="H1018" s="102">
        <v>1.6123613266899184</v>
      </c>
      <c r="I1018" s="89">
        <v>1.16222475</v>
      </c>
      <c r="J1018" s="90">
        <v>2.4760054299999998</v>
      </c>
      <c r="K1018" s="102">
        <v>4.3455484510615667</v>
      </c>
      <c r="L1018" s="89">
        <v>1.139006E-2</v>
      </c>
      <c r="M1018" s="90">
        <v>1.8145433999999998E-2</v>
      </c>
      <c r="N1018" s="102">
        <v>2.7999160799077299E-2</v>
      </c>
      <c r="O1018" s="89">
        <v>1.058884878419453E-2</v>
      </c>
      <c r="P1018" s="90">
        <v>1.8673632809861535E-2</v>
      </c>
      <c r="Q1018" s="102">
        <v>6.7851224956792661E-2</v>
      </c>
      <c r="R1018" s="89">
        <v>1.4241016801756164E-2</v>
      </c>
      <c r="S1018" s="90">
        <v>3.1779356805133399E-2</v>
      </c>
      <c r="T1018" s="102">
        <v>0.11064067888921354</v>
      </c>
      <c r="U1018" s="89">
        <v>6.6056880000000002E-3</v>
      </c>
      <c r="V1018" s="90">
        <v>9.0904790799999999E-3</v>
      </c>
      <c r="W1018" s="102">
        <v>2.1253098576856221E-2</v>
      </c>
      <c r="X1018" s="89">
        <v>3.0733730000000002E-4</v>
      </c>
      <c r="Y1018" s="90">
        <v>4.2763215E-4</v>
      </c>
      <c r="Z1018" s="102">
        <v>1.0068306791737249E-3</v>
      </c>
      <c r="AA1018" s="89">
        <v>3.24098554E-2</v>
      </c>
      <c r="AB1018" s="90">
        <v>4.3774208755000002E-2</v>
      </c>
      <c r="AC1018" s="102">
        <v>5.6503233313297097E-2</v>
      </c>
      <c r="AD1018" s="89">
        <v>3.8534355999999999E-3</v>
      </c>
      <c r="AE1018" s="90">
        <v>5.1122452700000003E-3</v>
      </c>
      <c r="AF1018" s="102">
        <v>9.2751930048145647E-3</v>
      </c>
      <c r="AG1018" s="89">
        <v>7.2225003999999999E-3</v>
      </c>
      <c r="AH1018" s="90">
        <v>1.0203408024999999E-2</v>
      </c>
      <c r="AI1018" s="102">
        <v>2.1665892058204704E-2</v>
      </c>
      <c r="AJ1018" s="92">
        <v>0</v>
      </c>
      <c r="AK1018" s="93">
        <v>0</v>
      </c>
      <c r="AL1018" s="93">
        <v>0</v>
      </c>
    </row>
    <row r="1019" spans="1:38" x14ac:dyDescent="0.25">
      <c r="A1019" s="71">
        <v>2000</v>
      </c>
      <c r="B1019" s="718">
        <v>14</v>
      </c>
      <c r="C1019" s="89">
        <v>13.74000215</v>
      </c>
      <c r="D1019" s="90">
        <v>14.7153090755</v>
      </c>
      <c r="E1019" s="102">
        <v>32.880714876772551</v>
      </c>
      <c r="F1019" s="89">
        <v>0.77936028000000002</v>
      </c>
      <c r="G1019" s="90">
        <v>1.0379094705</v>
      </c>
      <c r="H1019" s="102">
        <v>1.6744022500661075</v>
      </c>
      <c r="I1019" s="89">
        <v>1.2102178800000001</v>
      </c>
      <c r="J1019" s="90">
        <v>2.5363908584999999</v>
      </c>
      <c r="K1019" s="102">
        <v>4.4101702833149474</v>
      </c>
      <c r="L1019" s="89">
        <v>1.139006E-2</v>
      </c>
      <c r="M1019" s="90">
        <v>1.8145433999999998E-2</v>
      </c>
      <c r="N1019" s="102">
        <v>2.8304245681803224E-2</v>
      </c>
      <c r="O1019" s="89">
        <v>1.058884878419453E-2</v>
      </c>
      <c r="P1019" s="90">
        <v>1.8673632809861535E-2</v>
      </c>
      <c r="Q1019" s="102">
        <v>7.0448247678217044E-2</v>
      </c>
      <c r="R1019" s="89">
        <v>1.4241016801756164E-2</v>
      </c>
      <c r="S1019" s="90">
        <v>3.1779356805133399E-2</v>
      </c>
      <c r="T1019" s="102">
        <v>0.1149893292805077</v>
      </c>
      <c r="U1019" s="89">
        <v>6.9647334E-3</v>
      </c>
      <c r="V1019" s="90">
        <v>9.6558977299999998E-3</v>
      </c>
      <c r="W1019" s="102">
        <v>2.2019794011041989E-2</v>
      </c>
      <c r="X1019" s="89">
        <v>3.2399039999999999E-4</v>
      </c>
      <c r="Y1019" s="90">
        <v>4.5443194000000003E-4</v>
      </c>
      <c r="Z1019" s="102">
        <v>1.0455692234547485E-3</v>
      </c>
      <c r="AA1019" s="89">
        <v>3.4460164100000003E-2</v>
      </c>
      <c r="AB1019" s="90">
        <v>4.6774227644999999E-2</v>
      </c>
      <c r="AC1019" s="102">
        <v>5.8365000040065278E-2</v>
      </c>
      <c r="AD1019" s="89">
        <v>4.0956906000000001E-3</v>
      </c>
      <c r="AE1019" s="90">
        <v>5.492617115E-3</v>
      </c>
      <c r="AF1019" s="102">
        <v>9.5766002206261417E-3</v>
      </c>
      <c r="AG1019" s="89">
        <v>7.5767556999999999E-3</v>
      </c>
      <c r="AH1019" s="90">
        <v>1.076624952E-2</v>
      </c>
      <c r="AI1019" s="102">
        <v>2.2464721987024188E-2</v>
      </c>
      <c r="AJ1019" s="92">
        <v>0</v>
      </c>
      <c r="AK1019" s="93">
        <v>0</v>
      </c>
      <c r="AL1019" s="93">
        <v>0</v>
      </c>
    </row>
    <row r="1020" spans="1:38" x14ac:dyDescent="0.25">
      <c r="A1020" s="71">
        <v>2000</v>
      </c>
      <c r="B1020" s="718">
        <v>15</v>
      </c>
      <c r="C1020" s="89">
        <v>14.183965150000001</v>
      </c>
      <c r="D1020" s="90">
        <v>15.262772903</v>
      </c>
      <c r="E1020" s="102">
        <v>33.958043260734513</v>
      </c>
      <c r="F1020" s="89">
        <v>0.85473741999999997</v>
      </c>
      <c r="G1020" s="90">
        <v>1.1332673019999999</v>
      </c>
      <c r="H1020" s="102">
        <v>1.7460104351431216</v>
      </c>
      <c r="I1020" s="89">
        <v>1.2531086499999999</v>
      </c>
      <c r="J1020" s="90">
        <v>2.5943077484999999</v>
      </c>
      <c r="K1020" s="102">
        <v>4.4803398534073597</v>
      </c>
      <c r="L1020" s="89">
        <v>1.139006E-2</v>
      </c>
      <c r="M1020" s="90">
        <v>1.8145433999999998E-2</v>
      </c>
      <c r="N1020" s="102">
        <v>3.5913461654397946E-2</v>
      </c>
      <c r="O1020" s="89">
        <v>1.058884878419453E-2</v>
      </c>
      <c r="P1020" s="90">
        <v>1.8673632809861535E-2</v>
      </c>
      <c r="Q1020" s="102">
        <v>6.8961086981037756E-2</v>
      </c>
      <c r="R1020" s="89">
        <v>1.4241016801756164E-2</v>
      </c>
      <c r="S1020" s="90">
        <v>3.1779356805133399E-2</v>
      </c>
      <c r="T1020" s="102">
        <v>0.11969578507047045</v>
      </c>
      <c r="U1020" s="89">
        <v>7.3333371000000001E-3</v>
      </c>
      <c r="V1020" s="90">
        <v>1.0249010255E-2</v>
      </c>
      <c r="W1020" s="102">
        <v>2.2934895801758354E-2</v>
      </c>
      <c r="X1020" s="89">
        <v>3.4067309999999998E-4</v>
      </c>
      <c r="Y1020" s="90">
        <v>4.8255209500000002E-4</v>
      </c>
      <c r="Z1020" s="102">
        <v>1.0902806237357784E-3</v>
      </c>
      <c r="AA1020" s="89">
        <v>3.6633273100000002E-2</v>
      </c>
      <c r="AB1020" s="90">
        <v>5.0004288950000003E-2</v>
      </c>
      <c r="AC1020" s="102">
        <v>6.055872043033883E-2</v>
      </c>
      <c r="AD1020" s="89">
        <v>4.3450514000000001E-3</v>
      </c>
      <c r="AE1020" s="90">
        <v>5.8949191849999999E-3</v>
      </c>
      <c r="AF1020" s="102">
        <v>9.9321990721275184E-3</v>
      </c>
      <c r="AG1020" s="89">
        <v>7.9369364000000005E-3</v>
      </c>
      <c r="AH1020" s="90">
        <v>1.1354720994999999E-2</v>
      </c>
      <c r="AI1020" s="102">
        <v>2.3395279936012391E-2</v>
      </c>
      <c r="AJ1020" s="92">
        <v>0</v>
      </c>
      <c r="AK1020" s="93">
        <v>0</v>
      </c>
      <c r="AL1020" s="93">
        <v>0</v>
      </c>
    </row>
    <row r="1021" spans="1:38" x14ac:dyDescent="0.25">
      <c r="A1021" s="71">
        <v>2000</v>
      </c>
      <c r="B1021" s="718">
        <v>16</v>
      </c>
      <c r="C1021" s="89">
        <v>14.61067154</v>
      </c>
      <c r="D1021" s="90">
        <v>15.825194435</v>
      </c>
      <c r="E1021" s="102">
        <v>35.071660623287336</v>
      </c>
      <c r="F1021" s="89">
        <v>0.93954462999999999</v>
      </c>
      <c r="G1021" s="90">
        <v>1.2417591379999999</v>
      </c>
      <c r="H1021" s="102">
        <v>1.816294493449371</v>
      </c>
      <c r="I1021" s="89">
        <v>1.2942021399999999</v>
      </c>
      <c r="J1021" s="90">
        <v>2.6515564569999999</v>
      </c>
      <c r="K1021" s="102">
        <v>4.5540187686029414</v>
      </c>
      <c r="L1021" s="89">
        <v>1.139006E-2</v>
      </c>
      <c r="M1021" s="90">
        <v>1.8145433999999998E-2</v>
      </c>
      <c r="N1021" s="102">
        <v>3.6368163017959018E-2</v>
      </c>
      <c r="O1021" s="89">
        <v>1.058884878419453E-2</v>
      </c>
      <c r="P1021" s="90">
        <v>1.8673632809861535E-2</v>
      </c>
      <c r="Q1021" s="102">
        <v>7.1814976435608482E-2</v>
      </c>
      <c r="R1021" s="89">
        <v>1.4241016801756164E-2</v>
      </c>
      <c r="S1021" s="90">
        <v>3.1779356805133399E-2</v>
      </c>
      <c r="T1021" s="102">
        <v>0.12460520666920956</v>
      </c>
      <c r="U1021" s="89">
        <v>7.7111571000000002E-3</v>
      </c>
      <c r="V1021" s="90">
        <v>1.087554372E-2</v>
      </c>
      <c r="W1021" s="102">
        <v>2.3870024386312378E-2</v>
      </c>
      <c r="X1021" s="89">
        <v>3.5869340000000002E-4</v>
      </c>
      <c r="Y1021" s="90">
        <v>5.1187720500000004E-4</v>
      </c>
      <c r="Z1021" s="102">
        <v>1.1341602753674304E-3</v>
      </c>
      <c r="AA1021" s="89">
        <v>3.89485647E-2</v>
      </c>
      <c r="AB1021" s="90">
        <v>5.3502049944999998E-2</v>
      </c>
      <c r="AC1021" s="102">
        <v>6.2676939613553542E-2</v>
      </c>
      <c r="AD1021" s="89">
        <v>4.6034928999999997E-3</v>
      </c>
      <c r="AE1021" s="90">
        <v>6.3208052949999998E-3</v>
      </c>
      <c r="AF1021" s="102">
        <v>1.0274590372194496E-2</v>
      </c>
      <c r="AG1021" s="89">
        <v>8.3064187999999997E-3</v>
      </c>
      <c r="AH1021" s="90">
        <v>1.1974428135E-2</v>
      </c>
      <c r="AI1021" s="102">
        <v>2.4311319845319278E-2</v>
      </c>
      <c r="AJ1021" s="92">
        <v>0</v>
      </c>
      <c r="AK1021" s="93">
        <v>0</v>
      </c>
      <c r="AL1021" s="93">
        <v>0</v>
      </c>
    </row>
    <row r="1022" spans="1:38" x14ac:dyDescent="0.25">
      <c r="A1022" s="71">
        <v>2000</v>
      </c>
      <c r="B1022" s="718">
        <v>17</v>
      </c>
      <c r="C1022" s="89">
        <v>13.23560096922</v>
      </c>
      <c r="D1022" s="90">
        <v>14.457145000700999</v>
      </c>
      <c r="E1022" s="102">
        <v>36.232732802065001</v>
      </c>
      <c r="F1022" s="89">
        <v>0.92556201737999999</v>
      </c>
      <c r="G1022" s="90">
        <v>1.221106117281</v>
      </c>
      <c r="H1022" s="102">
        <v>1.8893632846430266</v>
      </c>
      <c r="I1022" s="89">
        <v>1.0269532196000002</v>
      </c>
      <c r="J1022" s="90">
        <v>2.087289888915</v>
      </c>
      <c r="K1022" s="102">
        <v>4.6303451280346177</v>
      </c>
      <c r="L1022" s="89">
        <v>1.139006E-2</v>
      </c>
      <c r="M1022" s="90">
        <v>1.8145433999999998E-2</v>
      </c>
      <c r="N1022" s="102">
        <v>3.6840829564942335E-2</v>
      </c>
      <c r="O1022" s="89">
        <v>7.8569257978723418E-3</v>
      </c>
      <c r="P1022" s="90">
        <v>1.3855835544917259E-2</v>
      </c>
      <c r="Q1022" s="102">
        <v>7.4777626035230554E-2</v>
      </c>
      <c r="R1022" s="89">
        <v>1.2731469020770011E-2</v>
      </c>
      <c r="S1022" s="90">
        <v>2.841074498378926E-2</v>
      </c>
      <c r="T1022" s="102">
        <v>0.12970666787334945</v>
      </c>
      <c r="U1022" s="89">
        <v>7.2428894040000007E-3</v>
      </c>
      <c r="V1022" s="90">
        <v>1.0316285406689999E-2</v>
      </c>
      <c r="W1022" s="102">
        <v>2.4823216314613681E-2</v>
      </c>
      <c r="X1022" s="89">
        <v>3.3723101460000004E-4</v>
      </c>
      <c r="Y1022" s="90">
        <v>4.8560015753999997E-4</v>
      </c>
      <c r="Z1022" s="102">
        <v>1.1797835250417831E-3</v>
      </c>
      <c r="AA1022" s="89">
        <v>3.7031418907199999E-2</v>
      </c>
      <c r="AB1022" s="90">
        <v>5.1238406953140005E-2</v>
      </c>
      <c r="AC1022" s="102">
        <v>6.4870421548731447E-2</v>
      </c>
      <c r="AD1022" s="89">
        <v>4.3537033842000004E-3</v>
      </c>
      <c r="AE1022" s="90">
        <v>6.0550940767200006E-3</v>
      </c>
      <c r="AF1022" s="102">
        <v>1.0629182754404309E-2</v>
      </c>
      <c r="AG1022" s="89">
        <v>7.765083297E-3</v>
      </c>
      <c r="AH1022" s="90">
        <v>1.129165049676E-2</v>
      </c>
      <c r="AI1022" s="102">
        <v>2.5260415754686631E-2</v>
      </c>
      <c r="AJ1022" s="92">
        <v>0</v>
      </c>
      <c r="AK1022" s="93">
        <v>0</v>
      </c>
      <c r="AL1022" s="93">
        <v>0</v>
      </c>
    </row>
    <row r="1023" spans="1:38" x14ac:dyDescent="0.25">
      <c r="A1023" s="71">
        <v>2000</v>
      </c>
      <c r="B1023" s="718">
        <v>18</v>
      </c>
      <c r="C1023" s="89">
        <v>13.550742809660001</v>
      </c>
      <c r="D1023" s="90">
        <v>14.9810313621735</v>
      </c>
      <c r="E1023" s="102">
        <v>36.77103759915348</v>
      </c>
      <c r="F1023" s="89">
        <v>1.0217171350200001</v>
      </c>
      <c r="G1023" s="90">
        <v>1.3480630894650001</v>
      </c>
      <c r="H1023" s="102">
        <v>1.9435020217370491</v>
      </c>
      <c r="I1023" s="89">
        <v>1.0545937864000001</v>
      </c>
      <c r="J1023" s="90">
        <v>2.1367222622900002</v>
      </c>
      <c r="K1023" s="102">
        <v>4.6433104687189291</v>
      </c>
      <c r="L1023" s="89">
        <v>1.139006E-2</v>
      </c>
      <c r="M1023" s="90">
        <v>1.8145433999999998E-2</v>
      </c>
      <c r="N1023" s="102">
        <v>3.7197442391863345E-2</v>
      </c>
      <c r="O1023" s="89">
        <v>7.8569257978723418E-3</v>
      </c>
      <c r="P1023" s="90">
        <v>1.3855835544917259E-2</v>
      </c>
      <c r="Q1023" s="102">
        <v>7.7374359783267815E-2</v>
      </c>
      <c r="R1023" s="89">
        <v>1.2731469020770011E-2</v>
      </c>
      <c r="S1023" s="90">
        <v>2.841074498378926E-2</v>
      </c>
      <c r="T1023" s="102">
        <v>0.13490144185327124</v>
      </c>
      <c r="U1023" s="89">
        <v>7.5972164699999994E-3</v>
      </c>
      <c r="V1023" s="90">
        <v>1.094413124076E-2</v>
      </c>
      <c r="W1023" s="102">
        <v>2.7299409804995053E-2</v>
      </c>
      <c r="X1023" s="89">
        <v>3.5369992500000001E-4</v>
      </c>
      <c r="Y1023" s="90">
        <v>5.1445734216000005E-4</v>
      </c>
      <c r="Z1023" s="102">
        <v>1.213587856565919E-3</v>
      </c>
      <c r="AA1023" s="89">
        <v>3.9380195605200001E-2</v>
      </c>
      <c r="AB1023" s="90">
        <v>5.4950702246130002E-2</v>
      </c>
      <c r="AC1023" s="102">
        <v>6.4613834229837241E-2</v>
      </c>
      <c r="AD1023" s="89">
        <v>4.5982149768E-3</v>
      </c>
      <c r="AE1023" s="90">
        <v>6.4844989185300003E-3</v>
      </c>
      <c r="AF1023" s="102">
        <v>1.0730558966716831E-2</v>
      </c>
      <c r="AG1023" s="89">
        <v>8.1069737501999993E-3</v>
      </c>
      <c r="AH1023" s="90">
        <v>1.1911358275650001E-2</v>
      </c>
      <c r="AI1023" s="102">
        <v>2.6584779769372215E-2</v>
      </c>
      <c r="AJ1023" s="92">
        <v>0</v>
      </c>
      <c r="AK1023" s="93">
        <v>0</v>
      </c>
      <c r="AL1023" s="93">
        <v>0</v>
      </c>
    </row>
    <row r="1024" spans="1:38" x14ac:dyDescent="0.25">
      <c r="A1024" s="71">
        <v>2000</v>
      </c>
      <c r="B1024" s="718">
        <v>19</v>
      </c>
      <c r="C1024" s="89">
        <v>13.89561308767</v>
      </c>
      <c r="D1024" s="90">
        <v>15.555259255198502</v>
      </c>
      <c r="E1024" s="102">
        <v>37.928309901178146</v>
      </c>
      <c r="F1024" s="89">
        <v>1.1299193407200001</v>
      </c>
      <c r="G1024" s="90">
        <v>1.493939774262</v>
      </c>
      <c r="H1024" s="102">
        <v>2.0172368569380543</v>
      </c>
      <c r="I1024" s="89">
        <v>1.0833554039</v>
      </c>
      <c r="J1024" s="90">
        <v>2.20127985385</v>
      </c>
      <c r="K1024" s="102">
        <v>4.7195022274587526</v>
      </c>
      <c r="L1024" s="89">
        <v>1.139006E-2</v>
      </c>
      <c r="M1024" s="90">
        <v>1.8145433999999998E-2</v>
      </c>
      <c r="N1024" s="102">
        <v>3.7673920379618371E-2</v>
      </c>
      <c r="O1024" s="89">
        <v>7.8569257978723418E-3</v>
      </c>
      <c r="P1024" s="90">
        <v>1.3855835544917259E-2</v>
      </c>
      <c r="Q1024" s="102">
        <v>8.0372312572370305E-2</v>
      </c>
      <c r="R1024" s="89">
        <v>1.2731469020770011E-2</v>
      </c>
      <c r="S1024" s="90">
        <v>2.841074498378926E-2</v>
      </c>
      <c r="T1024" s="102">
        <v>0.14004812434522096</v>
      </c>
      <c r="U1024" s="89">
        <v>7.9671854964000009E-3</v>
      </c>
      <c r="V1024" s="90">
        <v>1.1619915406559999E-2</v>
      </c>
      <c r="W1024" s="102">
        <v>2.8355488962952521E-2</v>
      </c>
      <c r="X1024" s="89">
        <v>3.707305356E-4</v>
      </c>
      <c r="Y1024" s="90">
        <v>5.4565953348000007E-4</v>
      </c>
      <c r="Z1024" s="102">
        <v>1.2596289661996165E-3</v>
      </c>
      <c r="AA1024" s="89">
        <v>4.1914881748800002E-2</v>
      </c>
      <c r="AB1024" s="90">
        <v>5.9051371312229997E-2</v>
      </c>
      <c r="AC1024" s="102">
        <v>6.6769984162771162E-2</v>
      </c>
      <c r="AD1024" s="89">
        <v>4.8527712852000004E-3</v>
      </c>
      <c r="AE1024" s="90">
        <v>6.94637075604E-3</v>
      </c>
      <c r="AF1024" s="102">
        <v>1.1081787600399452E-2</v>
      </c>
      <c r="AG1024" s="89">
        <v>8.464951286400001E-3</v>
      </c>
      <c r="AH1024" s="90">
        <v>1.257824534451E-2</v>
      </c>
      <c r="AI1024" s="102">
        <v>2.7576381346378874E-2</v>
      </c>
      <c r="AJ1024" s="92">
        <v>0</v>
      </c>
      <c r="AK1024" s="93">
        <v>0</v>
      </c>
      <c r="AL1024" s="93">
        <v>0</v>
      </c>
    </row>
    <row r="1025" spans="1:38" x14ac:dyDescent="0.25">
      <c r="A1025" s="71">
        <v>2000</v>
      </c>
      <c r="B1025" s="718">
        <v>20</v>
      </c>
      <c r="C1025" s="89">
        <v>14.234202610960001</v>
      </c>
      <c r="D1025" s="90">
        <v>16.170538872639501</v>
      </c>
      <c r="E1025" s="102">
        <v>39.011949788409595</v>
      </c>
      <c r="F1025" s="89">
        <v>1.25043396474</v>
      </c>
      <c r="G1025" s="90">
        <v>1.6614502099499999</v>
      </c>
      <c r="H1025" s="102">
        <v>2.0900034608232514</v>
      </c>
      <c r="I1025" s="89">
        <v>1.1116549059</v>
      </c>
      <c r="J1025" s="90">
        <v>2.2543672416649998</v>
      </c>
      <c r="K1025" s="102">
        <v>4.7956799312235514</v>
      </c>
      <c r="L1025" s="89">
        <v>1.139006E-2</v>
      </c>
      <c r="M1025" s="90">
        <v>1.8145433999999998E-2</v>
      </c>
      <c r="N1025" s="102">
        <v>4.8460286962742273E-2</v>
      </c>
      <c r="O1025" s="89">
        <v>7.8569257978723418E-3</v>
      </c>
      <c r="P1025" s="90">
        <v>1.3855835544917259E-2</v>
      </c>
      <c r="Q1025" s="102">
        <v>8.2731328389846731E-2</v>
      </c>
      <c r="R1025" s="89">
        <v>1.2731469020770011E-2</v>
      </c>
      <c r="S1025" s="90">
        <v>2.841074498378926E-2</v>
      </c>
      <c r="T1025" s="102">
        <v>0.14504625909685714</v>
      </c>
      <c r="U1025" s="89">
        <v>8.3492936123999995E-3</v>
      </c>
      <c r="V1025" s="90">
        <v>1.234648903995E-2</v>
      </c>
      <c r="W1025" s="102">
        <v>2.9574558644596984E-2</v>
      </c>
      <c r="X1025" s="89">
        <v>3.881835612E-4</v>
      </c>
      <c r="Y1025" s="90">
        <v>5.7939844980000005E-4</v>
      </c>
      <c r="Z1025" s="102">
        <v>1.305064194540738E-3</v>
      </c>
      <c r="AA1025" s="89">
        <v>4.4625654155399999E-2</v>
      </c>
      <c r="AB1025" s="90">
        <v>6.357925152294E-2</v>
      </c>
      <c r="AC1025" s="102">
        <v>6.8849907596593138E-2</v>
      </c>
      <c r="AD1025" s="89">
        <v>5.1161506584000002E-3</v>
      </c>
      <c r="AE1025" s="90">
        <v>7.4435489019600001E-3</v>
      </c>
      <c r="AF1025" s="102">
        <v>1.1417604800385683E-2</v>
      </c>
      <c r="AG1025" s="89">
        <v>8.8319673413999999E-3</v>
      </c>
      <c r="AH1025" s="90">
        <v>1.329549899661E-2</v>
      </c>
      <c r="AI1025" s="102">
        <v>2.857982952241022E-2</v>
      </c>
      <c r="AJ1025" s="92">
        <v>0</v>
      </c>
      <c r="AK1025" s="93">
        <v>0</v>
      </c>
      <c r="AL1025" s="93">
        <v>0</v>
      </c>
    </row>
    <row r="1026" spans="1:38" x14ac:dyDescent="0.25">
      <c r="A1026" s="71">
        <v>2000</v>
      </c>
      <c r="B1026" s="718">
        <v>21</v>
      </c>
      <c r="C1026" s="89">
        <v>14.56895582856</v>
      </c>
      <c r="D1026" s="90">
        <v>16.8341686413895</v>
      </c>
      <c r="E1026" s="102">
        <v>40.045037240870691</v>
      </c>
      <c r="F1026" s="89">
        <v>1.3841057566200001</v>
      </c>
      <c r="G1026" s="90">
        <v>1.853276893146</v>
      </c>
      <c r="H1026" s="102">
        <v>2.1575404381380188</v>
      </c>
      <c r="I1026" s="89">
        <v>1.1398773232000001</v>
      </c>
      <c r="J1026" s="90">
        <v>2.3116417324</v>
      </c>
      <c r="K1026" s="102">
        <v>4.8662011600317197</v>
      </c>
      <c r="L1026" s="89">
        <v>1.139006E-2</v>
      </c>
      <c r="M1026" s="90">
        <v>1.8145433999999998E-2</v>
      </c>
      <c r="N1026" s="102">
        <v>4.903325937008092E-2</v>
      </c>
      <c r="O1026" s="89">
        <v>7.8569257978723418E-3</v>
      </c>
      <c r="P1026" s="90">
        <v>1.3855835544917259E-2</v>
      </c>
      <c r="Q1026" s="102">
        <v>8.5477411796553354E-2</v>
      </c>
      <c r="R1026" s="89">
        <v>1.2731469020770011E-2</v>
      </c>
      <c r="S1026" s="90">
        <v>2.841074498378926E-2</v>
      </c>
      <c r="T1026" s="102">
        <v>0.14973276393118967</v>
      </c>
      <c r="U1026" s="89">
        <v>8.7437830920000011E-3</v>
      </c>
      <c r="V1026" s="90">
        <v>1.3130344364460001E-2</v>
      </c>
      <c r="W1026" s="102">
        <v>3.0625076667457406E-2</v>
      </c>
      <c r="X1026" s="89">
        <v>4.064139198E-4</v>
      </c>
      <c r="Y1026" s="90">
        <v>6.1571144244000002E-4</v>
      </c>
      <c r="Z1026" s="102">
        <v>1.3472369703584383E-3</v>
      </c>
      <c r="AA1026" s="89">
        <v>4.7525647115399999E-2</v>
      </c>
      <c r="AB1026" s="90">
        <v>6.8590868446530007E-2</v>
      </c>
      <c r="AC1026" s="102">
        <v>7.0751942035002055E-2</v>
      </c>
      <c r="AD1026" s="89">
        <v>5.3903528849999997E-3</v>
      </c>
      <c r="AE1026" s="90">
        <v>7.9797152729400005E-3</v>
      </c>
      <c r="AF1026" s="102">
        <v>1.172480232900718E-2</v>
      </c>
      <c r="AG1026" s="89">
        <v>9.2104442082000006E-3</v>
      </c>
      <c r="AH1026" s="90">
        <v>1.407017968635E-2</v>
      </c>
      <c r="AI1026" s="102">
        <v>2.9497529853915735E-2</v>
      </c>
      <c r="AJ1026" s="92">
        <v>0</v>
      </c>
      <c r="AK1026" s="93">
        <v>0</v>
      </c>
      <c r="AL1026" s="93">
        <v>0</v>
      </c>
    </row>
    <row r="1027" spans="1:38" x14ac:dyDescent="0.25">
      <c r="A1027" s="71">
        <v>2000</v>
      </c>
      <c r="B1027" s="718">
        <v>22</v>
      </c>
      <c r="C1027" s="89">
        <v>14.9011146245</v>
      </c>
      <c r="D1027" s="90">
        <v>17.553753877643501</v>
      </c>
      <c r="E1027" s="102">
        <v>40.924825058940506</v>
      </c>
      <c r="F1027" s="89">
        <v>1.5309336793199999</v>
      </c>
      <c r="G1027" s="90">
        <v>2.0726441282729997</v>
      </c>
      <c r="H1027" s="102">
        <v>2.2189159848820506</v>
      </c>
      <c r="I1027" s="89">
        <v>1.1684076865999999</v>
      </c>
      <c r="J1027" s="90">
        <v>2.3763151904799997</v>
      </c>
      <c r="K1027" s="102">
        <v>4.9323387139159403</v>
      </c>
      <c r="L1027" s="89">
        <v>1.139006E-2</v>
      </c>
      <c r="M1027" s="90">
        <v>1.8145433999999998E-2</v>
      </c>
      <c r="N1027" s="102">
        <v>4.9549035438693885E-2</v>
      </c>
      <c r="O1027" s="89">
        <v>7.8569257978723418E-3</v>
      </c>
      <c r="P1027" s="90">
        <v>1.3855835544917259E-2</v>
      </c>
      <c r="Q1027" s="102">
        <v>8.8012748968727905E-2</v>
      </c>
      <c r="R1027" s="89">
        <v>1.2731469020770011E-2</v>
      </c>
      <c r="S1027" s="90">
        <v>2.841074498378926E-2</v>
      </c>
      <c r="T1027" s="102">
        <v>0.15395402191636337</v>
      </c>
      <c r="U1027" s="89">
        <v>9.1511431319999999E-3</v>
      </c>
      <c r="V1027" s="90">
        <v>1.3978440106229999E-2</v>
      </c>
      <c r="W1027" s="102">
        <v>3.178292656457686E-2</v>
      </c>
      <c r="X1027" s="89">
        <v>4.2511577400000005E-4</v>
      </c>
      <c r="Y1027" s="90">
        <v>6.5471184825000007E-4</v>
      </c>
      <c r="Z1027" s="102">
        <v>1.3855461422142019E-3</v>
      </c>
      <c r="AA1027" s="89">
        <v>5.0614704536400004E-2</v>
      </c>
      <c r="AB1027" s="90">
        <v>7.414694202213E-2</v>
      </c>
      <c r="AC1027" s="102">
        <v>7.2403116926136463E-2</v>
      </c>
      <c r="AD1027" s="89">
        <v>5.6732390699999998E-3</v>
      </c>
      <c r="AE1027" s="90">
        <v>8.5596087797100012E-3</v>
      </c>
      <c r="AF1027" s="102">
        <v>1.1988132881779955E-2</v>
      </c>
      <c r="AG1027" s="89">
        <v>9.6007809684000005E-3</v>
      </c>
      <c r="AH1027" s="90">
        <v>1.490926355946E-2</v>
      </c>
      <c r="AI1027" s="102">
        <v>3.0359468928499462E-2</v>
      </c>
      <c r="AJ1027" s="92">
        <v>0</v>
      </c>
      <c r="AK1027" s="93">
        <v>0</v>
      </c>
      <c r="AL1027" s="93">
        <v>0</v>
      </c>
    </row>
    <row r="1028" spans="1:38" x14ac:dyDescent="0.25">
      <c r="A1028" s="71">
        <v>2000</v>
      </c>
      <c r="B1028" s="718">
        <v>23</v>
      </c>
      <c r="C1028" s="89">
        <v>15.23238957481</v>
      </c>
      <c r="D1028" s="90">
        <v>18.338935452501502</v>
      </c>
      <c r="E1028" s="102">
        <v>41.687641032865145</v>
      </c>
      <c r="F1028" s="89">
        <v>1.6912457861399999</v>
      </c>
      <c r="G1028" s="90">
        <v>2.3230023221880001</v>
      </c>
      <c r="H1028" s="102">
        <v>2.2694784938702854</v>
      </c>
      <c r="I1028" s="89">
        <v>1.1979081191000001</v>
      </c>
      <c r="J1028" s="90">
        <v>2.4514787797499999</v>
      </c>
      <c r="K1028" s="102">
        <v>4.9852556333047016</v>
      </c>
      <c r="L1028" s="89">
        <v>1.139006E-2</v>
      </c>
      <c r="M1028" s="90">
        <v>1.8145433999999998E-2</v>
      </c>
      <c r="N1028" s="102">
        <v>4.9976367857331422E-2</v>
      </c>
      <c r="O1028" s="89">
        <v>7.8569257978723418E-3</v>
      </c>
      <c r="P1028" s="90">
        <v>1.3855835544917259E-2</v>
      </c>
      <c r="Q1028" s="102">
        <v>9.0072926187333674E-2</v>
      </c>
      <c r="R1028" s="89">
        <v>1.2731469020770011E-2</v>
      </c>
      <c r="S1028" s="90">
        <v>2.841074498378926E-2</v>
      </c>
      <c r="T1028" s="102">
        <v>0.15745101413571641</v>
      </c>
      <c r="U1028" s="89">
        <v>9.5700806508000006E-3</v>
      </c>
      <c r="V1028" s="90">
        <v>1.490032421655E-2</v>
      </c>
      <c r="W1028" s="102">
        <v>3.2579670713000462E-2</v>
      </c>
      <c r="X1028" s="89">
        <v>4.4513413259999996E-4</v>
      </c>
      <c r="Y1028" s="90">
        <v>6.9679388993999997E-4</v>
      </c>
      <c r="Z1028" s="102">
        <v>1.417115371248865E-3</v>
      </c>
      <c r="AA1028" s="89">
        <v>5.38976429328E-2</v>
      </c>
      <c r="AB1028" s="90">
        <v>8.032142458236001E-2</v>
      </c>
      <c r="AC1028" s="102">
        <v>7.3750911214944592E-2</v>
      </c>
      <c r="AD1028" s="89">
        <v>5.9655100200000002E-3</v>
      </c>
      <c r="AE1028" s="90">
        <v>9.1897309299900001E-3</v>
      </c>
      <c r="AF1028" s="102">
        <v>1.2204141994239559E-2</v>
      </c>
      <c r="AG1028" s="89">
        <v>1.0002838426200001E-2</v>
      </c>
      <c r="AH1028" s="90">
        <v>1.5823309936020002E-2</v>
      </c>
      <c r="AI1028" s="102">
        <v>3.1044775330534024E-2</v>
      </c>
      <c r="AJ1028" s="92">
        <v>0</v>
      </c>
      <c r="AK1028" s="93">
        <v>0</v>
      </c>
      <c r="AL1028" s="93">
        <v>0</v>
      </c>
    </row>
    <row r="1029" spans="1:38" x14ac:dyDescent="0.25">
      <c r="A1029" s="71">
        <v>2000</v>
      </c>
      <c r="B1029" s="718">
        <v>24</v>
      </c>
      <c r="C1029" s="89">
        <v>15.56387385953</v>
      </c>
      <c r="D1029" s="90">
        <v>19.195319722231503</v>
      </c>
      <c r="E1029" s="102">
        <v>42.277744067947843</v>
      </c>
      <c r="F1029" s="89">
        <v>1.8528112452000001</v>
      </c>
      <c r="G1029" s="90">
        <v>2.5931715619139997</v>
      </c>
      <c r="H1029" s="102">
        <v>2.3069498347570385</v>
      </c>
      <c r="I1029" s="89">
        <v>1.2288091893000002</v>
      </c>
      <c r="J1029" s="90">
        <v>2.5361942344199999</v>
      </c>
      <c r="K1029" s="102">
        <v>5.0237714046893496</v>
      </c>
      <c r="L1029" s="89">
        <v>1.139006E-2</v>
      </c>
      <c r="M1029" s="90">
        <v>1.8145433999999998E-2</v>
      </c>
      <c r="N1029" s="102">
        <v>5.0295574788906783E-2</v>
      </c>
      <c r="O1029" s="89">
        <v>7.8569257978723418E-3</v>
      </c>
      <c r="P1029" s="90">
        <v>1.3855835544917259E-2</v>
      </c>
      <c r="Q1029" s="102">
        <v>9.1583205833035169E-2</v>
      </c>
      <c r="R1029" s="89">
        <v>1.2731469020770011E-2</v>
      </c>
      <c r="S1029" s="90">
        <v>2.841074498378926E-2</v>
      </c>
      <c r="T1029" s="102">
        <v>0.16006027481932733</v>
      </c>
      <c r="U1029" s="89">
        <v>1.00035376236E-2</v>
      </c>
      <c r="V1029" s="90">
        <v>1.6050989368139999E-2</v>
      </c>
      <c r="W1029" s="102">
        <v>3.3064190429061419E-2</v>
      </c>
      <c r="X1029" s="89">
        <v>4.6472998679999999E-4</v>
      </c>
      <c r="Y1029" s="90">
        <v>7.4811933735000004E-4</v>
      </c>
      <c r="Z1029" s="102">
        <v>1.4405118392696017E-3</v>
      </c>
      <c r="AA1029" s="89">
        <v>5.7364656018599997E-2</v>
      </c>
      <c r="AB1029" s="90">
        <v>8.7633202841550101E-2</v>
      </c>
      <c r="AC1029" s="102">
        <v>7.471569817335931E-2</v>
      </c>
      <c r="AD1029" s="89">
        <v>6.2676872945999999E-3</v>
      </c>
      <c r="AE1029" s="90">
        <v>9.89981454564E-3</v>
      </c>
      <c r="AF1029" s="102">
        <v>1.2358862596774984E-2</v>
      </c>
      <c r="AG1029" s="89">
        <v>1.04152736148E-2</v>
      </c>
      <c r="AH1029" s="90">
        <v>1.7023470222000001E-2</v>
      </c>
      <c r="AI1029" s="102">
        <v>3.153402772476125E-2</v>
      </c>
      <c r="AJ1029" s="92">
        <v>0</v>
      </c>
      <c r="AK1029" s="93">
        <v>0</v>
      </c>
      <c r="AL1029" s="93">
        <v>0</v>
      </c>
    </row>
    <row r="1030" spans="1:38" x14ac:dyDescent="0.25">
      <c r="A1030" s="71">
        <v>2000</v>
      </c>
      <c r="B1030" s="718">
        <v>25</v>
      </c>
      <c r="C1030" s="89">
        <v>15.56387385953</v>
      </c>
      <c r="D1030" s="90">
        <v>19.195319722231503</v>
      </c>
      <c r="E1030" s="102">
        <v>42.639207307347277</v>
      </c>
      <c r="F1030" s="89">
        <v>1.8528112452000001</v>
      </c>
      <c r="G1030" s="90">
        <v>2.5931715619139997</v>
      </c>
      <c r="H1030" s="102">
        <v>2.3299329005969547</v>
      </c>
      <c r="I1030" s="89">
        <v>1.2288091893000002</v>
      </c>
      <c r="J1030" s="90">
        <v>2.5361942344199999</v>
      </c>
      <c r="K1030" s="102">
        <v>5.0472772357512046</v>
      </c>
      <c r="L1030" s="89">
        <v>1.139006E-2</v>
      </c>
      <c r="M1030" s="90">
        <v>1.8145433999999998E-2</v>
      </c>
      <c r="N1030" s="102">
        <v>5.0491083291664129E-2</v>
      </c>
      <c r="O1030" s="89">
        <v>7.8569257978723418E-3</v>
      </c>
      <c r="P1030" s="90">
        <v>1.3855835544917259E-2</v>
      </c>
      <c r="Q1030" s="102">
        <v>9.2510515143322244E-2</v>
      </c>
      <c r="R1030" s="89">
        <v>1.2731469020770011E-2</v>
      </c>
      <c r="S1030" s="90">
        <v>2.841074498378926E-2</v>
      </c>
      <c r="T1030" s="102">
        <v>0.16166131402384878</v>
      </c>
      <c r="U1030" s="89">
        <v>1.00035376236E-2</v>
      </c>
      <c r="V1030" s="90">
        <v>1.6050989368139999E-2</v>
      </c>
      <c r="W1030" s="102">
        <v>3.332125070843802E-2</v>
      </c>
      <c r="X1030" s="89">
        <v>4.6472998679999999E-4</v>
      </c>
      <c r="Y1030" s="90">
        <v>7.4811933735000004E-4</v>
      </c>
      <c r="Z1030" s="102">
        <v>1.4548631145028155E-3</v>
      </c>
      <c r="AA1030" s="89">
        <v>5.7364656018599997E-2</v>
      </c>
      <c r="AB1030" s="90">
        <v>8.7633202841550101E-2</v>
      </c>
      <c r="AC1030" s="102">
        <v>7.5178402397320321E-2</v>
      </c>
      <c r="AD1030" s="89">
        <v>6.2676872945999999E-3</v>
      </c>
      <c r="AE1030" s="90">
        <v>9.89981454564E-3</v>
      </c>
      <c r="AF1030" s="102">
        <v>1.2430147292890057E-2</v>
      </c>
      <c r="AG1030" s="89">
        <v>1.04152736148E-2</v>
      </c>
      <c r="AH1030" s="90">
        <v>1.7023470222000001E-2</v>
      </c>
      <c r="AI1030" s="102">
        <v>3.1820730395356496E-2</v>
      </c>
      <c r="AJ1030" s="92">
        <v>0</v>
      </c>
      <c r="AK1030" s="93">
        <v>0</v>
      </c>
      <c r="AL1030" s="93">
        <v>0</v>
      </c>
    </row>
    <row r="1031" spans="1:38" x14ac:dyDescent="0.25">
      <c r="A1031" s="71">
        <v>2000</v>
      </c>
      <c r="B1031" s="718">
        <v>26</v>
      </c>
      <c r="C1031" s="89">
        <v>15.56387385953</v>
      </c>
      <c r="D1031" s="90">
        <v>19.195319722231503</v>
      </c>
      <c r="E1031" s="102">
        <v>42.717288578853292</v>
      </c>
      <c r="F1031" s="89">
        <v>1.8528112452000001</v>
      </c>
      <c r="G1031" s="90">
        <v>2.5931715619139997</v>
      </c>
      <c r="H1031" s="102">
        <v>2.334823860334736</v>
      </c>
      <c r="I1031" s="89">
        <v>1.2288091893000002</v>
      </c>
      <c r="J1031" s="90">
        <v>2.5361942344199999</v>
      </c>
      <c r="K1031" s="102">
        <v>5.0522504290435419</v>
      </c>
      <c r="L1031" s="89">
        <v>1.139006E-2</v>
      </c>
      <c r="M1031" s="90">
        <v>1.8145433999999998E-2</v>
      </c>
      <c r="N1031" s="102">
        <v>5.0532841913257076E-2</v>
      </c>
      <c r="O1031" s="89">
        <v>7.8569257978723418E-3</v>
      </c>
      <c r="P1031" s="90">
        <v>1.3855835544917259E-2</v>
      </c>
      <c r="Q1031" s="102">
        <v>9.2706943188264404E-2</v>
      </c>
      <c r="R1031" s="89">
        <v>1.2731469020770011E-2</v>
      </c>
      <c r="S1031" s="90">
        <v>2.841074498378926E-2</v>
      </c>
      <c r="T1031" s="102">
        <v>0.1620031590097071</v>
      </c>
      <c r="U1031" s="89">
        <v>1.00035376236E-2</v>
      </c>
      <c r="V1031" s="90">
        <v>1.6050989368139999E-2</v>
      </c>
      <c r="W1031" s="102">
        <v>3.3391225111225185E-2</v>
      </c>
      <c r="X1031" s="89">
        <v>4.6472998679999999E-4</v>
      </c>
      <c r="Y1031" s="90">
        <v>7.4811933735000004E-4</v>
      </c>
      <c r="Z1031" s="102">
        <v>1.4579178104718543E-3</v>
      </c>
      <c r="AA1031" s="89">
        <v>5.7364656018599997E-2</v>
      </c>
      <c r="AB1031" s="90">
        <v>8.7633202841550101E-2</v>
      </c>
      <c r="AC1031" s="102">
        <v>7.533554652871681E-2</v>
      </c>
      <c r="AD1031" s="89">
        <v>6.2676872945999999E-3</v>
      </c>
      <c r="AE1031" s="90">
        <v>9.89981454564E-3</v>
      </c>
      <c r="AF1031" s="102">
        <v>1.2456082675954836E-2</v>
      </c>
      <c r="AG1031" s="89">
        <v>1.04152736148E-2</v>
      </c>
      <c r="AH1031" s="90">
        <v>1.7023470222000001E-2</v>
      </c>
      <c r="AI1031" s="102">
        <v>3.1887402861487925E-2</v>
      </c>
      <c r="AJ1031" s="92">
        <v>0</v>
      </c>
      <c r="AK1031" s="93">
        <v>0</v>
      </c>
      <c r="AL1031" s="93">
        <v>0</v>
      </c>
    </row>
    <row r="1032" spans="1:38" x14ac:dyDescent="0.25">
      <c r="A1032" s="71">
        <v>2000</v>
      </c>
      <c r="B1032" s="718">
        <v>27</v>
      </c>
      <c r="C1032" s="89">
        <v>15.56387385953</v>
      </c>
      <c r="D1032" s="90">
        <v>19.195319722231503</v>
      </c>
      <c r="E1032" s="102">
        <v>42.718100020206109</v>
      </c>
      <c r="F1032" s="89">
        <v>1.8528112452000001</v>
      </c>
      <c r="G1032" s="90">
        <v>2.5931715619139997</v>
      </c>
      <c r="H1032" s="102">
        <v>2.3348776604701289</v>
      </c>
      <c r="I1032" s="89">
        <v>1.2288091893000002</v>
      </c>
      <c r="J1032" s="90">
        <v>2.5361942344199999</v>
      </c>
      <c r="K1032" s="102">
        <v>5.0523077284973397</v>
      </c>
      <c r="L1032" s="89">
        <v>1.139006E-2</v>
      </c>
      <c r="M1032" s="90">
        <v>1.8145433999999998E-2</v>
      </c>
      <c r="N1032" s="102">
        <v>5.0533294155373464E-2</v>
      </c>
      <c r="O1032" s="89">
        <v>7.8569257978723418E-3</v>
      </c>
      <c r="P1032" s="90">
        <v>1.3855835544917259E-2</v>
      </c>
      <c r="Q1032" s="102">
        <v>9.270911404660874E-2</v>
      </c>
      <c r="R1032" s="89">
        <v>1.2731469020770011E-2</v>
      </c>
      <c r="S1032" s="90">
        <v>2.841074498378926E-2</v>
      </c>
      <c r="T1032" s="102">
        <v>0.16200678588266992</v>
      </c>
      <c r="U1032" s="89">
        <v>1.00035376236E-2</v>
      </c>
      <c r="V1032" s="90">
        <v>1.6050989368139999E-2</v>
      </c>
      <c r="W1032" s="102">
        <v>3.3392035764800973E-2</v>
      </c>
      <c r="X1032" s="89">
        <v>4.6472998679999999E-4</v>
      </c>
      <c r="Y1032" s="90">
        <v>7.4811933735000004E-4</v>
      </c>
      <c r="Z1032" s="102">
        <v>1.4579513563346129E-3</v>
      </c>
      <c r="AA1032" s="89">
        <v>5.7364656018599997E-2</v>
      </c>
      <c r="AB1032" s="90">
        <v>8.7633202841550101E-2</v>
      </c>
      <c r="AC1032" s="102">
        <v>7.5337436350777914E-2</v>
      </c>
      <c r="AD1032" s="89">
        <v>6.2676872945999999E-3</v>
      </c>
      <c r="AE1032" s="90">
        <v>9.89981454564E-3</v>
      </c>
      <c r="AF1032" s="102">
        <v>1.2456368281471003E-2</v>
      </c>
      <c r="AG1032" s="89">
        <v>1.04152736148E-2</v>
      </c>
      <c r="AH1032" s="90">
        <v>1.7023470222000001E-2</v>
      </c>
      <c r="AI1032" s="102">
        <v>3.1888170169057727E-2</v>
      </c>
      <c r="AJ1032" s="92">
        <v>0</v>
      </c>
      <c r="AK1032" s="93">
        <v>0</v>
      </c>
      <c r="AL1032" s="93">
        <v>0</v>
      </c>
    </row>
    <row r="1033" spans="1:38" x14ac:dyDescent="0.25">
      <c r="A1033" s="71">
        <v>2000</v>
      </c>
      <c r="B1033" s="718">
        <v>28</v>
      </c>
      <c r="C1033" s="89">
        <v>15.56387385953</v>
      </c>
      <c r="D1033" s="90">
        <v>19.195319722231503</v>
      </c>
      <c r="E1033" s="102">
        <v>42.649922741299328</v>
      </c>
      <c r="F1033" s="89">
        <v>1.8528112452000001</v>
      </c>
      <c r="G1033" s="90">
        <v>2.5931715619139997</v>
      </c>
      <c r="H1033" s="102">
        <v>2.335353105266385</v>
      </c>
      <c r="I1033" s="89">
        <v>1.2288091893000002</v>
      </c>
      <c r="J1033" s="90">
        <v>2.5361942344199999</v>
      </c>
      <c r="K1033" s="102">
        <v>5.0551896314348195</v>
      </c>
      <c r="L1033" s="89">
        <v>1.139006E-2</v>
      </c>
      <c r="M1033" s="90">
        <v>1.8145433999999998E-2</v>
      </c>
      <c r="N1033" s="102">
        <v>5.0530342019095668E-2</v>
      </c>
      <c r="O1033" s="89">
        <v>7.8569257978723418E-3</v>
      </c>
      <c r="P1033" s="90">
        <v>1.3855835544917259E-2</v>
      </c>
      <c r="Q1033" s="102">
        <v>9.2776730733860599E-2</v>
      </c>
      <c r="R1033" s="89">
        <v>1.2731469020770011E-2</v>
      </c>
      <c r="S1033" s="90">
        <v>2.841074498378926E-2</v>
      </c>
      <c r="T1033" s="102">
        <v>0.16197368851286453</v>
      </c>
      <c r="U1033" s="89">
        <v>1.00035376236E-2</v>
      </c>
      <c r="V1033" s="90">
        <v>1.6050989368139999E-2</v>
      </c>
      <c r="W1033" s="102">
        <v>3.3672143338851081E-2</v>
      </c>
      <c r="X1033" s="89">
        <v>4.6472998679999999E-4</v>
      </c>
      <c r="Y1033" s="90">
        <v>7.4811933735000004E-4</v>
      </c>
      <c r="Z1033" s="102">
        <v>1.4583125947724442E-3</v>
      </c>
      <c r="AA1033" s="89">
        <v>5.7364656018599997E-2</v>
      </c>
      <c r="AB1033" s="90">
        <v>8.7633202841550101E-2</v>
      </c>
      <c r="AC1033" s="102">
        <v>7.531342682852063E-2</v>
      </c>
      <c r="AD1033" s="89">
        <v>6.2676872945999999E-3</v>
      </c>
      <c r="AE1033" s="90">
        <v>9.89981454564E-3</v>
      </c>
      <c r="AF1033" s="102">
        <v>1.2449251078004618E-2</v>
      </c>
      <c r="AG1033" s="89">
        <v>1.04152736148E-2</v>
      </c>
      <c r="AH1033" s="90">
        <v>1.7023470222000001E-2</v>
      </c>
      <c r="AI1033" s="102">
        <v>3.1937572394907333E-2</v>
      </c>
      <c r="AJ1033" s="92">
        <v>0</v>
      </c>
      <c r="AK1033" s="93">
        <v>0</v>
      </c>
      <c r="AL1033" s="93">
        <v>0</v>
      </c>
    </row>
    <row r="1034" spans="1:38" x14ac:dyDescent="0.25">
      <c r="A1034" s="71">
        <v>2000</v>
      </c>
      <c r="B1034" s="718">
        <v>29</v>
      </c>
      <c r="C1034" s="89">
        <v>15.56387385953</v>
      </c>
      <c r="D1034" s="90">
        <v>19.195319722231503</v>
      </c>
      <c r="E1034" s="102">
        <v>42.56828887193894</v>
      </c>
      <c r="F1034" s="89">
        <v>1.8528112452000001</v>
      </c>
      <c r="G1034" s="90">
        <v>2.5931715619139997</v>
      </c>
      <c r="H1034" s="102">
        <v>2.335181748615581</v>
      </c>
      <c r="I1034" s="89">
        <v>1.2288091893000002</v>
      </c>
      <c r="J1034" s="90">
        <v>2.5361942344199999</v>
      </c>
      <c r="K1034" s="102">
        <v>5.0575237445351888</v>
      </c>
      <c r="L1034" s="89">
        <v>1.139006E-2</v>
      </c>
      <c r="M1034" s="90">
        <v>1.8145433999999998E-2</v>
      </c>
      <c r="N1034" s="102">
        <v>5.052118371455766E-2</v>
      </c>
      <c r="O1034" s="89">
        <v>7.8569257978723418E-3</v>
      </c>
      <c r="P1034" s="90">
        <v>1.3855835544917259E-2</v>
      </c>
      <c r="Q1034" s="102">
        <v>9.2821621118821265E-2</v>
      </c>
      <c r="R1034" s="89">
        <v>1.2731469020770011E-2</v>
      </c>
      <c r="S1034" s="90">
        <v>2.841074498378926E-2</v>
      </c>
      <c r="T1034" s="102">
        <v>0.16189842427399401</v>
      </c>
      <c r="U1034" s="89">
        <v>1.00035376236E-2</v>
      </c>
      <c r="V1034" s="90">
        <v>1.6050989368139999E-2</v>
      </c>
      <c r="W1034" s="102">
        <v>3.3957778976677275E-2</v>
      </c>
      <c r="X1034" s="89">
        <v>4.6472998679999999E-4</v>
      </c>
      <c r="Y1034" s="90">
        <v>7.4811933735000004E-4</v>
      </c>
      <c r="Z1034" s="102">
        <v>1.4582067865979572E-3</v>
      </c>
      <c r="AA1034" s="89">
        <v>5.7364656018599997E-2</v>
      </c>
      <c r="AB1034" s="90">
        <v>8.7633202841550101E-2</v>
      </c>
      <c r="AC1034" s="102">
        <v>7.5261824270273281E-2</v>
      </c>
      <c r="AD1034" s="89">
        <v>6.2676872945999999E-3</v>
      </c>
      <c r="AE1034" s="90">
        <v>9.89981454564E-3</v>
      </c>
      <c r="AF1034" s="102">
        <v>1.2437325060926836E-2</v>
      </c>
      <c r="AG1034" s="89">
        <v>1.04152736148E-2</v>
      </c>
      <c r="AH1034" s="90">
        <v>1.7023470222000001E-2</v>
      </c>
      <c r="AI1034" s="102">
        <v>3.1979068455093983E-2</v>
      </c>
      <c r="AJ1034" s="92">
        <v>0</v>
      </c>
      <c r="AK1034" s="93">
        <v>0</v>
      </c>
      <c r="AL1034" s="93">
        <v>0</v>
      </c>
    </row>
    <row r="1035" spans="1:38" x14ac:dyDescent="0.25">
      <c r="A1035" s="71">
        <v>2000</v>
      </c>
      <c r="B1035" s="718">
        <v>30</v>
      </c>
      <c r="C1035" s="89">
        <v>15.56387385953</v>
      </c>
      <c r="D1035" s="90">
        <v>19.195319722231503</v>
      </c>
      <c r="E1035" s="102">
        <v>42.484039988634322</v>
      </c>
      <c r="F1035" s="89">
        <v>1.8528112452000001</v>
      </c>
      <c r="G1035" s="90">
        <v>2.5931715619139997</v>
      </c>
      <c r="H1035" s="102">
        <v>2.3345326792269017</v>
      </c>
      <c r="I1035" s="89">
        <v>1.2288091893000002</v>
      </c>
      <c r="J1035" s="90">
        <v>2.5361942344199999</v>
      </c>
      <c r="K1035" s="102">
        <v>5.0593299913307712</v>
      </c>
      <c r="L1035" s="89">
        <v>1.139006E-2</v>
      </c>
      <c r="M1035" s="90">
        <v>1.8145433999999998E-2</v>
      </c>
      <c r="N1035" s="102">
        <v>5.0512078244379303E-2</v>
      </c>
      <c r="O1035" s="89">
        <v>7.8569257978723418E-3</v>
      </c>
      <c r="P1035" s="90">
        <v>1.3855835544917259E-2</v>
      </c>
      <c r="Q1035" s="102">
        <v>9.2851008559052234E-2</v>
      </c>
      <c r="R1035" s="89">
        <v>1.2731469020770011E-2</v>
      </c>
      <c r="S1035" s="90">
        <v>2.841074498378926E-2</v>
      </c>
      <c r="T1035" s="102">
        <v>0.1617925879535399</v>
      </c>
      <c r="U1035" s="89">
        <v>1.00035376236E-2</v>
      </c>
      <c r="V1035" s="90">
        <v>1.6050989368139999E-2</v>
      </c>
      <c r="W1035" s="102">
        <v>3.4219192485894383E-2</v>
      </c>
      <c r="X1035" s="89">
        <v>4.6472998679999999E-4</v>
      </c>
      <c r="Y1035" s="90">
        <v>7.4811933735000004E-4</v>
      </c>
      <c r="Z1035" s="102">
        <v>1.4578007033963667E-3</v>
      </c>
      <c r="AA1035" s="89">
        <v>5.7364656018599997E-2</v>
      </c>
      <c r="AB1035" s="90">
        <v>8.7633202841550101E-2</v>
      </c>
      <c r="AC1035" s="102">
        <v>7.5197309784342053E-2</v>
      </c>
      <c r="AD1035" s="89">
        <v>6.2676872945999999E-3</v>
      </c>
      <c r="AE1035" s="90">
        <v>9.89981454564E-3</v>
      </c>
      <c r="AF1035" s="102">
        <v>1.2423515430649063E-2</v>
      </c>
      <c r="AG1035" s="89">
        <v>1.04152736148E-2</v>
      </c>
      <c r="AH1035" s="90">
        <v>1.7023470222000001E-2</v>
      </c>
      <c r="AI1035" s="102">
        <v>3.2011378871434452E-2</v>
      </c>
      <c r="AJ1035" s="92">
        <v>0</v>
      </c>
      <c r="AK1035" s="93">
        <v>0</v>
      </c>
      <c r="AL1035" s="93">
        <v>0</v>
      </c>
    </row>
    <row r="1036" spans="1:38" ht="13" x14ac:dyDescent="0.3">
      <c r="A1036" s="71">
        <v>2000</v>
      </c>
      <c r="B1036" s="718">
        <v>31</v>
      </c>
      <c r="C1036" s="89">
        <v>15.56387385953</v>
      </c>
      <c r="D1036" s="90">
        <v>19.195319722231503</v>
      </c>
      <c r="E1036" s="91">
        <v>42.484039988634322</v>
      </c>
      <c r="F1036" s="89">
        <v>1.8528112452000001</v>
      </c>
      <c r="G1036" s="90">
        <v>2.5931715619139997</v>
      </c>
      <c r="H1036" s="91">
        <v>2.3345326792269017</v>
      </c>
      <c r="I1036" s="89">
        <v>1.2288091893000002</v>
      </c>
      <c r="J1036" s="90">
        <v>2.5361942344199999</v>
      </c>
      <c r="K1036" s="91">
        <v>5.0593299913307712</v>
      </c>
      <c r="L1036" s="89">
        <v>1.139006E-2</v>
      </c>
      <c r="M1036" s="90">
        <v>1.8145433999999998E-2</v>
      </c>
      <c r="N1036" s="91">
        <v>5.0512078244379303E-2</v>
      </c>
      <c r="O1036" s="89">
        <v>7.8569257978723418E-3</v>
      </c>
      <c r="P1036" s="90">
        <v>1.3855835544917259E-2</v>
      </c>
      <c r="Q1036" s="91">
        <v>9.2851008559052234E-2</v>
      </c>
      <c r="R1036" s="89">
        <v>1.2731469020770011E-2</v>
      </c>
      <c r="S1036" s="90">
        <v>2.841074498378926E-2</v>
      </c>
      <c r="T1036" s="91">
        <v>0.1617925879535399</v>
      </c>
      <c r="U1036" s="89">
        <v>1.00035376236E-2</v>
      </c>
      <c r="V1036" s="90">
        <v>1.6050989368139999E-2</v>
      </c>
      <c r="W1036" s="91">
        <v>3.4219192485894383E-2</v>
      </c>
      <c r="X1036" s="89">
        <v>4.6472998679999999E-4</v>
      </c>
      <c r="Y1036" s="90">
        <v>7.4811933735000004E-4</v>
      </c>
      <c r="Z1036" s="91">
        <v>1.4578007033963667E-3</v>
      </c>
      <c r="AA1036" s="89">
        <v>5.7364656018599997E-2</v>
      </c>
      <c r="AB1036" s="90">
        <v>8.7633202841550101E-2</v>
      </c>
      <c r="AC1036" s="91">
        <v>7.5197309784342053E-2</v>
      </c>
      <c r="AD1036" s="89">
        <v>6.2676872945999999E-3</v>
      </c>
      <c r="AE1036" s="90">
        <v>9.89981454564E-3</v>
      </c>
      <c r="AF1036" s="91">
        <v>1.2423515430649063E-2</v>
      </c>
      <c r="AG1036" s="89">
        <v>1.04152736148E-2</v>
      </c>
      <c r="AH1036" s="90">
        <v>1.7023470222000001E-2</v>
      </c>
      <c r="AI1036" s="91">
        <v>3.2011378871434452E-2</v>
      </c>
      <c r="AJ1036" s="94">
        <v>0</v>
      </c>
      <c r="AK1036" s="95">
        <v>0</v>
      </c>
      <c r="AL1036" s="95">
        <v>0</v>
      </c>
    </row>
    <row r="1037" spans="1:38" ht="13" x14ac:dyDescent="0.3">
      <c r="A1037" s="71">
        <v>2000</v>
      </c>
      <c r="B1037" s="718">
        <v>32</v>
      </c>
      <c r="C1037" s="89">
        <v>15.56387385953</v>
      </c>
      <c r="D1037" s="90">
        <v>19.195319722231503</v>
      </c>
      <c r="E1037" s="91">
        <v>42.484039988634322</v>
      </c>
      <c r="F1037" s="89">
        <v>1.8528112452000001</v>
      </c>
      <c r="G1037" s="90">
        <v>2.5931715619139997</v>
      </c>
      <c r="H1037" s="91">
        <v>2.3345326792269017</v>
      </c>
      <c r="I1037" s="89">
        <v>1.2288091893000002</v>
      </c>
      <c r="J1037" s="90">
        <v>2.5361942344199999</v>
      </c>
      <c r="K1037" s="91">
        <v>5.0593299913307712</v>
      </c>
      <c r="L1037" s="89">
        <v>1.139006E-2</v>
      </c>
      <c r="M1037" s="90">
        <v>1.8145433999999998E-2</v>
      </c>
      <c r="N1037" s="91">
        <v>5.0512078244379303E-2</v>
      </c>
      <c r="O1037" s="89">
        <v>7.8569257978723418E-3</v>
      </c>
      <c r="P1037" s="90">
        <v>1.3855835544917259E-2</v>
      </c>
      <c r="Q1037" s="91">
        <v>9.2851008559052234E-2</v>
      </c>
      <c r="R1037" s="89">
        <v>1.2731469020770011E-2</v>
      </c>
      <c r="S1037" s="90">
        <v>2.841074498378926E-2</v>
      </c>
      <c r="T1037" s="91">
        <v>0.1617925879535399</v>
      </c>
      <c r="U1037" s="89">
        <v>1.00035376236E-2</v>
      </c>
      <c r="V1037" s="90">
        <v>1.6050989368139999E-2</v>
      </c>
      <c r="W1037" s="91">
        <v>3.4219192485894383E-2</v>
      </c>
      <c r="X1037" s="89">
        <v>4.6472998679999999E-4</v>
      </c>
      <c r="Y1037" s="90">
        <v>7.4811933735000004E-4</v>
      </c>
      <c r="Z1037" s="91">
        <v>1.4578007033963667E-3</v>
      </c>
      <c r="AA1037" s="89">
        <v>5.7364656018599997E-2</v>
      </c>
      <c r="AB1037" s="90">
        <v>8.7633202841550101E-2</v>
      </c>
      <c r="AC1037" s="91">
        <v>7.5197309784342053E-2</v>
      </c>
      <c r="AD1037" s="89">
        <v>6.2676872945999999E-3</v>
      </c>
      <c r="AE1037" s="90">
        <v>9.89981454564E-3</v>
      </c>
      <c r="AF1037" s="91">
        <v>1.2423515430649063E-2</v>
      </c>
      <c r="AG1037" s="89">
        <v>1.04152736148E-2</v>
      </c>
      <c r="AH1037" s="90">
        <v>1.7023470222000001E-2</v>
      </c>
      <c r="AI1037" s="91">
        <v>3.2011378871434452E-2</v>
      </c>
      <c r="AJ1037" s="94">
        <v>0</v>
      </c>
      <c r="AK1037" s="95">
        <v>0</v>
      </c>
      <c r="AL1037" s="95">
        <v>0</v>
      </c>
    </row>
    <row r="1038" spans="1:38" ht="13" x14ac:dyDescent="0.3">
      <c r="A1038" s="71">
        <v>2000</v>
      </c>
      <c r="B1038" s="718">
        <v>33</v>
      </c>
      <c r="C1038" s="89">
        <v>15.56387385953</v>
      </c>
      <c r="D1038" s="90">
        <v>19.195319722231503</v>
      </c>
      <c r="E1038" s="91">
        <v>42.484039988634322</v>
      </c>
      <c r="F1038" s="89">
        <v>1.8528112452000001</v>
      </c>
      <c r="G1038" s="90">
        <v>2.5931715619139997</v>
      </c>
      <c r="H1038" s="91">
        <v>2.3345326792269017</v>
      </c>
      <c r="I1038" s="89">
        <v>1.2288091893000002</v>
      </c>
      <c r="J1038" s="90">
        <v>2.5361942344199999</v>
      </c>
      <c r="K1038" s="91">
        <v>5.0593299913307712</v>
      </c>
      <c r="L1038" s="89">
        <v>1.139006E-2</v>
      </c>
      <c r="M1038" s="90">
        <v>1.8145433999999998E-2</v>
      </c>
      <c r="N1038" s="91">
        <v>5.0512078244379303E-2</v>
      </c>
      <c r="O1038" s="89">
        <v>7.8569257978723418E-3</v>
      </c>
      <c r="P1038" s="90">
        <v>1.3855835544917259E-2</v>
      </c>
      <c r="Q1038" s="91">
        <v>9.2851008559052234E-2</v>
      </c>
      <c r="R1038" s="89">
        <v>1.2731469020770011E-2</v>
      </c>
      <c r="S1038" s="90">
        <v>2.841074498378926E-2</v>
      </c>
      <c r="T1038" s="91">
        <v>0.1617925879535399</v>
      </c>
      <c r="U1038" s="89">
        <v>1.00035376236E-2</v>
      </c>
      <c r="V1038" s="90">
        <v>1.6050989368139999E-2</v>
      </c>
      <c r="W1038" s="91">
        <v>3.4219192485894383E-2</v>
      </c>
      <c r="X1038" s="89">
        <v>4.6472998679999999E-4</v>
      </c>
      <c r="Y1038" s="90">
        <v>7.4811933735000004E-4</v>
      </c>
      <c r="Z1038" s="91">
        <v>1.4578007033963667E-3</v>
      </c>
      <c r="AA1038" s="89">
        <v>5.7364656018599997E-2</v>
      </c>
      <c r="AB1038" s="90">
        <v>8.7633202841550101E-2</v>
      </c>
      <c r="AC1038" s="91">
        <v>7.5197309784342053E-2</v>
      </c>
      <c r="AD1038" s="89">
        <v>6.2676872945999999E-3</v>
      </c>
      <c r="AE1038" s="90">
        <v>9.89981454564E-3</v>
      </c>
      <c r="AF1038" s="91">
        <v>1.2423515430649063E-2</v>
      </c>
      <c r="AG1038" s="89">
        <v>1.04152736148E-2</v>
      </c>
      <c r="AH1038" s="90">
        <v>1.7023470222000001E-2</v>
      </c>
      <c r="AI1038" s="91">
        <v>3.2011378871434452E-2</v>
      </c>
      <c r="AJ1038" s="94">
        <v>0</v>
      </c>
      <c r="AK1038" s="95">
        <v>0</v>
      </c>
      <c r="AL1038" s="95">
        <v>0</v>
      </c>
    </row>
    <row r="1039" spans="1:38" ht="13" x14ac:dyDescent="0.3">
      <c r="A1039" s="71">
        <v>2000</v>
      </c>
      <c r="B1039" s="718">
        <v>34</v>
      </c>
      <c r="C1039" s="89">
        <v>15.56387385953</v>
      </c>
      <c r="D1039" s="90">
        <v>19.195319722231503</v>
      </c>
      <c r="E1039" s="91">
        <v>42.484039988634322</v>
      </c>
      <c r="F1039" s="89">
        <v>1.8528112452000001</v>
      </c>
      <c r="G1039" s="90">
        <v>2.5931715619139997</v>
      </c>
      <c r="H1039" s="91">
        <v>2.3345326792269017</v>
      </c>
      <c r="I1039" s="89">
        <v>1.2288091893000002</v>
      </c>
      <c r="J1039" s="90">
        <v>2.5361942344199999</v>
      </c>
      <c r="K1039" s="91">
        <v>5.0593299913307712</v>
      </c>
      <c r="L1039" s="89">
        <v>1.139006E-2</v>
      </c>
      <c r="M1039" s="90">
        <v>1.8145433999999998E-2</v>
      </c>
      <c r="N1039" s="91">
        <v>5.0512078244379303E-2</v>
      </c>
      <c r="O1039" s="89">
        <v>7.8569257978723418E-3</v>
      </c>
      <c r="P1039" s="90">
        <v>1.3855835544917259E-2</v>
      </c>
      <c r="Q1039" s="91">
        <v>9.2851008559052234E-2</v>
      </c>
      <c r="R1039" s="89">
        <v>1.2731469020770011E-2</v>
      </c>
      <c r="S1039" s="90">
        <v>2.841074498378926E-2</v>
      </c>
      <c r="T1039" s="91">
        <v>0.1617925879535399</v>
      </c>
      <c r="U1039" s="89">
        <v>1.00035376236E-2</v>
      </c>
      <c r="V1039" s="90">
        <v>1.6050989368139999E-2</v>
      </c>
      <c r="W1039" s="91">
        <v>3.4219192485894383E-2</v>
      </c>
      <c r="X1039" s="89">
        <v>4.6472998679999999E-4</v>
      </c>
      <c r="Y1039" s="90">
        <v>7.4811933735000004E-4</v>
      </c>
      <c r="Z1039" s="91">
        <v>1.4578007033963667E-3</v>
      </c>
      <c r="AA1039" s="89">
        <v>5.7364656018599997E-2</v>
      </c>
      <c r="AB1039" s="90">
        <v>8.7633202841550101E-2</v>
      </c>
      <c r="AC1039" s="91">
        <v>7.5197309784342053E-2</v>
      </c>
      <c r="AD1039" s="89">
        <v>6.2676872945999999E-3</v>
      </c>
      <c r="AE1039" s="90">
        <v>9.89981454564E-3</v>
      </c>
      <c r="AF1039" s="91">
        <v>1.2423515430649063E-2</v>
      </c>
      <c r="AG1039" s="89">
        <v>1.04152736148E-2</v>
      </c>
      <c r="AH1039" s="90">
        <v>1.7023470222000001E-2</v>
      </c>
      <c r="AI1039" s="91">
        <v>3.2011378871434452E-2</v>
      </c>
      <c r="AJ1039" s="94">
        <v>0</v>
      </c>
      <c r="AK1039" s="95">
        <v>0</v>
      </c>
      <c r="AL1039" s="95">
        <v>0</v>
      </c>
    </row>
    <row r="1040" spans="1:38" ht="13" x14ac:dyDescent="0.3">
      <c r="A1040" s="71">
        <v>2000</v>
      </c>
      <c r="B1040" s="718">
        <v>35</v>
      </c>
      <c r="C1040" s="89">
        <v>15.56387385953</v>
      </c>
      <c r="D1040" s="90">
        <v>19.195319722231503</v>
      </c>
      <c r="E1040" s="91">
        <v>42.484039988634322</v>
      </c>
      <c r="F1040" s="89">
        <v>1.8528112452000001</v>
      </c>
      <c r="G1040" s="90">
        <v>2.5931715619139997</v>
      </c>
      <c r="H1040" s="91">
        <v>2.3345326792269017</v>
      </c>
      <c r="I1040" s="89">
        <v>1.2288091893000002</v>
      </c>
      <c r="J1040" s="90">
        <v>2.5361942344199999</v>
      </c>
      <c r="K1040" s="91">
        <v>5.0593299913307712</v>
      </c>
      <c r="L1040" s="89">
        <v>1.139006E-2</v>
      </c>
      <c r="M1040" s="90">
        <v>1.8145433999999998E-2</v>
      </c>
      <c r="N1040" s="91">
        <v>5.0512078244379303E-2</v>
      </c>
      <c r="O1040" s="89">
        <v>7.8569257978723418E-3</v>
      </c>
      <c r="P1040" s="90">
        <v>1.3855835544917259E-2</v>
      </c>
      <c r="Q1040" s="91">
        <v>9.2851008559052234E-2</v>
      </c>
      <c r="R1040" s="89">
        <v>1.2731469020770011E-2</v>
      </c>
      <c r="S1040" s="90">
        <v>2.841074498378926E-2</v>
      </c>
      <c r="T1040" s="91">
        <v>0.1617925879535399</v>
      </c>
      <c r="U1040" s="89">
        <v>1.00035376236E-2</v>
      </c>
      <c r="V1040" s="90">
        <v>1.6050989368139999E-2</v>
      </c>
      <c r="W1040" s="91">
        <v>3.4219192485894383E-2</v>
      </c>
      <c r="X1040" s="89">
        <v>4.6472998679999999E-4</v>
      </c>
      <c r="Y1040" s="90">
        <v>7.4811933735000004E-4</v>
      </c>
      <c r="Z1040" s="91">
        <v>1.4578007033963667E-3</v>
      </c>
      <c r="AA1040" s="89">
        <v>5.7364656018599997E-2</v>
      </c>
      <c r="AB1040" s="90">
        <v>8.7633202841550101E-2</v>
      </c>
      <c r="AC1040" s="91">
        <v>7.5197309784342053E-2</v>
      </c>
      <c r="AD1040" s="89">
        <v>6.2676872945999999E-3</v>
      </c>
      <c r="AE1040" s="90">
        <v>9.89981454564E-3</v>
      </c>
      <c r="AF1040" s="91">
        <v>1.2423515430649063E-2</v>
      </c>
      <c r="AG1040" s="89">
        <v>1.04152736148E-2</v>
      </c>
      <c r="AH1040" s="90">
        <v>1.7023470222000001E-2</v>
      </c>
      <c r="AI1040" s="91">
        <v>3.2011378871434452E-2</v>
      </c>
      <c r="AJ1040" s="94">
        <v>0</v>
      </c>
      <c r="AK1040" s="95">
        <v>0</v>
      </c>
      <c r="AL1040" s="95">
        <v>0</v>
      </c>
    </row>
    <row r="1041" spans="1:38" ht="13" x14ac:dyDescent="0.3">
      <c r="A1041" s="71">
        <v>2000</v>
      </c>
      <c r="B1041" s="718">
        <v>36</v>
      </c>
      <c r="C1041" s="89">
        <v>15.56387385953</v>
      </c>
      <c r="D1041" s="90">
        <v>19.195319722231503</v>
      </c>
      <c r="E1041" s="91">
        <v>42.484039988634322</v>
      </c>
      <c r="F1041" s="89">
        <v>1.8528112452000001</v>
      </c>
      <c r="G1041" s="90">
        <v>2.5931715619139997</v>
      </c>
      <c r="H1041" s="91">
        <v>2.3345326792269017</v>
      </c>
      <c r="I1041" s="89">
        <v>1.2288091893000002</v>
      </c>
      <c r="J1041" s="90">
        <v>2.5361942344199999</v>
      </c>
      <c r="K1041" s="91">
        <v>5.0593299913307712</v>
      </c>
      <c r="L1041" s="89">
        <v>1.139006E-2</v>
      </c>
      <c r="M1041" s="90">
        <v>1.8145433999999998E-2</v>
      </c>
      <c r="N1041" s="91">
        <v>5.0512078244379303E-2</v>
      </c>
      <c r="O1041" s="89">
        <v>7.8569257978723418E-3</v>
      </c>
      <c r="P1041" s="90">
        <v>1.3855835544917259E-2</v>
      </c>
      <c r="Q1041" s="91">
        <v>9.2851008559052234E-2</v>
      </c>
      <c r="R1041" s="89">
        <v>1.2731469020770011E-2</v>
      </c>
      <c r="S1041" s="90">
        <v>2.841074498378926E-2</v>
      </c>
      <c r="T1041" s="91">
        <v>0.1617925879535399</v>
      </c>
      <c r="U1041" s="89">
        <v>1.00035376236E-2</v>
      </c>
      <c r="V1041" s="90">
        <v>1.6050989368139999E-2</v>
      </c>
      <c r="W1041" s="91">
        <v>3.4219192485894383E-2</v>
      </c>
      <c r="X1041" s="89">
        <v>4.6472998679999999E-4</v>
      </c>
      <c r="Y1041" s="90">
        <v>7.4811933735000004E-4</v>
      </c>
      <c r="Z1041" s="91">
        <v>1.4578007033963667E-3</v>
      </c>
      <c r="AA1041" s="89">
        <v>5.7364656018599997E-2</v>
      </c>
      <c r="AB1041" s="90">
        <v>8.7633202841550101E-2</v>
      </c>
      <c r="AC1041" s="91">
        <v>7.5197309784342053E-2</v>
      </c>
      <c r="AD1041" s="89">
        <v>6.2676872945999999E-3</v>
      </c>
      <c r="AE1041" s="90">
        <v>9.89981454564E-3</v>
      </c>
      <c r="AF1041" s="91">
        <v>1.2423515430649063E-2</v>
      </c>
      <c r="AG1041" s="89">
        <v>1.04152736148E-2</v>
      </c>
      <c r="AH1041" s="90">
        <v>1.7023470222000001E-2</v>
      </c>
      <c r="AI1041" s="91">
        <v>3.2011378871434452E-2</v>
      </c>
      <c r="AJ1041" s="94">
        <v>0</v>
      </c>
      <c r="AK1041" s="95">
        <v>0</v>
      </c>
      <c r="AL1041" s="95">
        <v>0</v>
      </c>
    </row>
    <row r="1042" spans="1:38" ht="13" x14ac:dyDescent="0.3">
      <c r="A1042" s="71">
        <v>2000</v>
      </c>
      <c r="B1042" s="718">
        <v>37</v>
      </c>
      <c r="C1042" s="89">
        <v>15.56387385953</v>
      </c>
      <c r="D1042" s="90">
        <v>19.195319722231503</v>
      </c>
      <c r="E1042" s="91">
        <v>42.484039988634322</v>
      </c>
      <c r="F1042" s="89">
        <v>1.8528112452000001</v>
      </c>
      <c r="G1042" s="90">
        <v>2.5931715619139997</v>
      </c>
      <c r="H1042" s="91">
        <v>2.3345326792269017</v>
      </c>
      <c r="I1042" s="89">
        <v>1.2288091893000002</v>
      </c>
      <c r="J1042" s="90">
        <v>2.5361942344199999</v>
      </c>
      <c r="K1042" s="91">
        <v>5.0593299913307712</v>
      </c>
      <c r="L1042" s="89">
        <v>1.139006E-2</v>
      </c>
      <c r="M1042" s="90">
        <v>1.8145433999999998E-2</v>
      </c>
      <c r="N1042" s="91">
        <v>5.0512078244379303E-2</v>
      </c>
      <c r="O1042" s="89">
        <v>7.8569257978723418E-3</v>
      </c>
      <c r="P1042" s="90">
        <v>1.3855835544917259E-2</v>
      </c>
      <c r="Q1042" s="91">
        <v>9.2851008559052234E-2</v>
      </c>
      <c r="R1042" s="89">
        <v>1.2731469020770011E-2</v>
      </c>
      <c r="S1042" s="90">
        <v>2.841074498378926E-2</v>
      </c>
      <c r="T1042" s="91">
        <v>0.1617925879535399</v>
      </c>
      <c r="U1042" s="89">
        <v>1.00035376236E-2</v>
      </c>
      <c r="V1042" s="90">
        <v>1.6050989368139999E-2</v>
      </c>
      <c r="W1042" s="91">
        <v>3.4219192485894383E-2</v>
      </c>
      <c r="X1042" s="89">
        <v>4.6472998679999999E-4</v>
      </c>
      <c r="Y1042" s="90">
        <v>7.4811933735000004E-4</v>
      </c>
      <c r="Z1042" s="91">
        <v>1.4578007033963667E-3</v>
      </c>
      <c r="AA1042" s="89">
        <v>5.7364656018599997E-2</v>
      </c>
      <c r="AB1042" s="90">
        <v>8.7633202841550101E-2</v>
      </c>
      <c r="AC1042" s="91">
        <v>7.5197309784342053E-2</v>
      </c>
      <c r="AD1042" s="89">
        <v>6.2676872945999999E-3</v>
      </c>
      <c r="AE1042" s="90">
        <v>9.89981454564E-3</v>
      </c>
      <c r="AF1042" s="91">
        <v>1.2423515430649063E-2</v>
      </c>
      <c r="AG1042" s="89">
        <v>1.04152736148E-2</v>
      </c>
      <c r="AH1042" s="90">
        <v>1.7023470222000001E-2</v>
      </c>
      <c r="AI1042" s="91">
        <v>3.2011378871434452E-2</v>
      </c>
      <c r="AJ1042" s="94">
        <v>0</v>
      </c>
      <c r="AK1042" s="95">
        <v>0</v>
      </c>
      <c r="AL1042" s="95">
        <v>0</v>
      </c>
    </row>
    <row r="1043" spans="1:38" ht="13" x14ac:dyDescent="0.3">
      <c r="A1043" s="71">
        <v>2000</v>
      </c>
      <c r="B1043" s="718">
        <v>38</v>
      </c>
      <c r="C1043" s="89">
        <v>15.56387385953</v>
      </c>
      <c r="D1043" s="90">
        <v>19.195319722231503</v>
      </c>
      <c r="E1043" s="91">
        <v>42.484039988634322</v>
      </c>
      <c r="F1043" s="89">
        <v>1.8528112452000001</v>
      </c>
      <c r="G1043" s="90">
        <v>2.5931715619139997</v>
      </c>
      <c r="H1043" s="91">
        <v>2.3345326792269017</v>
      </c>
      <c r="I1043" s="89">
        <v>1.2288091893000002</v>
      </c>
      <c r="J1043" s="90">
        <v>2.5361942344199999</v>
      </c>
      <c r="K1043" s="91">
        <v>5.0593299913307712</v>
      </c>
      <c r="L1043" s="89">
        <v>1.139006E-2</v>
      </c>
      <c r="M1043" s="90">
        <v>1.8145433999999998E-2</v>
      </c>
      <c r="N1043" s="91">
        <v>5.0512078244379303E-2</v>
      </c>
      <c r="O1043" s="89">
        <v>7.8569257978723418E-3</v>
      </c>
      <c r="P1043" s="90">
        <v>1.3855835544917259E-2</v>
      </c>
      <c r="Q1043" s="91">
        <v>9.2851008559052234E-2</v>
      </c>
      <c r="R1043" s="89">
        <v>1.2731469020770011E-2</v>
      </c>
      <c r="S1043" s="90">
        <v>2.841074498378926E-2</v>
      </c>
      <c r="T1043" s="91">
        <v>0.1617925879535399</v>
      </c>
      <c r="U1043" s="89">
        <v>1.00035376236E-2</v>
      </c>
      <c r="V1043" s="90">
        <v>1.6050989368139999E-2</v>
      </c>
      <c r="W1043" s="91">
        <v>3.4219192485894383E-2</v>
      </c>
      <c r="X1043" s="89">
        <v>4.6472998679999999E-4</v>
      </c>
      <c r="Y1043" s="90">
        <v>7.4811933735000004E-4</v>
      </c>
      <c r="Z1043" s="91">
        <v>1.4578007033963667E-3</v>
      </c>
      <c r="AA1043" s="89">
        <v>5.7364656018599997E-2</v>
      </c>
      <c r="AB1043" s="90">
        <v>8.7633202841550101E-2</v>
      </c>
      <c r="AC1043" s="91">
        <v>7.5197309784342053E-2</v>
      </c>
      <c r="AD1043" s="89">
        <v>6.2676872945999999E-3</v>
      </c>
      <c r="AE1043" s="90">
        <v>9.89981454564E-3</v>
      </c>
      <c r="AF1043" s="91">
        <v>1.2423515430649063E-2</v>
      </c>
      <c r="AG1043" s="89">
        <v>1.04152736148E-2</v>
      </c>
      <c r="AH1043" s="90">
        <v>1.7023470222000001E-2</v>
      </c>
      <c r="AI1043" s="91">
        <v>3.2011378871434452E-2</v>
      </c>
      <c r="AJ1043" s="94">
        <v>0</v>
      </c>
      <c r="AK1043" s="95">
        <v>0</v>
      </c>
      <c r="AL1043" s="95">
        <v>0</v>
      </c>
    </row>
    <row r="1044" spans="1:38" ht="13.5" thickBot="1" x14ac:dyDescent="0.35">
      <c r="A1044" s="73">
        <v>2000</v>
      </c>
      <c r="B1044" s="719">
        <v>39</v>
      </c>
      <c r="C1044" s="96">
        <v>15.56387385953</v>
      </c>
      <c r="D1044" s="97">
        <v>19.195319722231503</v>
      </c>
      <c r="E1044" s="98">
        <v>42.484039988634322</v>
      </c>
      <c r="F1044" s="96">
        <v>1.8528112452000001</v>
      </c>
      <c r="G1044" s="97">
        <v>2.5931715619139997</v>
      </c>
      <c r="H1044" s="98">
        <v>2.3345326792269017</v>
      </c>
      <c r="I1044" s="96">
        <v>1.2288091893000002</v>
      </c>
      <c r="J1044" s="97">
        <v>2.5361942344199999</v>
      </c>
      <c r="K1044" s="98">
        <v>5.0593299913307712</v>
      </c>
      <c r="L1044" s="96">
        <v>1.139006E-2</v>
      </c>
      <c r="M1044" s="97">
        <v>1.8145433999999998E-2</v>
      </c>
      <c r="N1044" s="98">
        <v>5.0512078244379303E-2</v>
      </c>
      <c r="O1044" s="96">
        <v>7.8569257978723418E-3</v>
      </c>
      <c r="P1044" s="97">
        <v>1.3855835544917259E-2</v>
      </c>
      <c r="Q1044" s="98">
        <v>9.2851008559052234E-2</v>
      </c>
      <c r="R1044" s="96">
        <v>1.2731469020770011E-2</v>
      </c>
      <c r="S1044" s="97">
        <v>2.841074498378926E-2</v>
      </c>
      <c r="T1044" s="98">
        <v>0.1617925879535399</v>
      </c>
      <c r="U1044" s="96">
        <v>1.00035376236E-2</v>
      </c>
      <c r="V1044" s="97">
        <v>1.6050989368139999E-2</v>
      </c>
      <c r="W1044" s="98">
        <v>3.4219192485894383E-2</v>
      </c>
      <c r="X1044" s="96">
        <v>4.6472998679999999E-4</v>
      </c>
      <c r="Y1044" s="97">
        <v>7.4811933735000004E-4</v>
      </c>
      <c r="Z1044" s="98">
        <v>1.4578007033963667E-3</v>
      </c>
      <c r="AA1044" s="96">
        <v>5.7364656018599997E-2</v>
      </c>
      <c r="AB1044" s="97">
        <v>8.7633202841550101E-2</v>
      </c>
      <c r="AC1044" s="98">
        <v>7.5197309784342053E-2</v>
      </c>
      <c r="AD1044" s="96">
        <v>6.2676872945999999E-3</v>
      </c>
      <c r="AE1044" s="97">
        <v>9.89981454564E-3</v>
      </c>
      <c r="AF1044" s="98">
        <v>1.2423515430649063E-2</v>
      </c>
      <c r="AG1044" s="96">
        <v>1.04152736148E-2</v>
      </c>
      <c r="AH1044" s="97">
        <v>1.7023470222000001E-2</v>
      </c>
      <c r="AI1044" s="98">
        <v>3.2011378871434452E-2</v>
      </c>
      <c r="AJ1044" s="99">
        <v>0</v>
      </c>
      <c r="AK1044" s="100">
        <v>0</v>
      </c>
      <c r="AL1044" s="100">
        <v>0</v>
      </c>
    </row>
    <row r="1045" spans="1:38" x14ac:dyDescent="0.25">
      <c r="A1045" s="69">
        <v>2001</v>
      </c>
      <c r="B1045" s="70">
        <v>0</v>
      </c>
      <c r="C1045" s="84">
        <v>5.6794052400000004</v>
      </c>
      <c r="D1045" s="85">
        <v>6.1594931600000002</v>
      </c>
      <c r="E1045" s="101">
        <v>19.148414580176581</v>
      </c>
      <c r="F1045" s="84">
        <v>0.18212028999999999</v>
      </c>
      <c r="G1045" s="85">
        <v>0.33832783500000002</v>
      </c>
      <c r="H1045" s="101">
        <v>0.77462795662515993</v>
      </c>
      <c r="I1045" s="84">
        <v>0.43797796999999999</v>
      </c>
      <c r="J1045" s="85">
        <v>1.1256403854999999</v>
      </c>
      <c r="K1045" s="101">
        <v>3.2857738797541751</v>
      </c>
      <c r="L1045" s="84">
        <v>1.394984E-2</v>
      </c>
      <c r="M1045" s="85">
        <v>2.3651444000000001E-2</v>
      </c>
      <c r="N1045" s="101">
        <v>1.3630504664522305E-2</v>
      </c>
      <c r="O1045" s="84">
        <v>8.5930512495778454E-3</v>
      </c>
      <c r="P1045" s="85">
        <v>1.1185153411009795E-2</v>
      </c>
      <c r="Q1045" s="101">
        <v>4.2601477995141065E-2</v>
      </c>
      <c r="R1045" s="84">
        <v>9.3984665653495444E-3</v>
      </c>
      <c r="S1045" s="85">
        <v>6.7073483620398514E-3</v>
      </c>
      <c r="T1045" s="101">
        <v>3.9353872330339525E-2</v>
      </c>
      <c r="U1045" s="84">
        <v>1.1486090999999999E-3</v>
      </c>
      <c r="V1045" s="85">
        <v>2.1742017149999999E-3</v>
      </c>
      <c r="W1045" s="101">
        <v>7.1777441697070243E-3</v>
      </c>
      <c r="X1045" s="84">
        <v>7.8175600000000004E-5</v>
      </c>
      <c r="Y1045" s="85">
        <v>1.4806823000000001E-4</v>
      </c>
      <c r="Z1045" s="101">
        <v>8.3258574911328762E-4</v>
      </c>
      <c r="AA1045" s="84">
        <v>8.3092513000000007E-3</v>
      </c>
      <c r="AB1045" s="85">
        <v>1.5138431365E-2</v>
      </c>
      <c r="AC1045" s="101">
        <v>4.2400293228818366E-2</v>
      </c>
      <c r="AD1045" s="84">
        <v>8.6946289999999997E-4</v>
      </c>
      <c r="AE1045" s="85">
        <v>1.4221257E-3</v>
      </c>
      <c r="AF1045" s="101">
        <v>5.5075949734621141E-3</v>
      </c>
      <c r="AG1045" s="84">
        <v>2.0694259E-3</v>
      </c>
      <c r="AH1045" s="85">
        <v>4.3128393899999999E-3</v>
      </c>
      <c r="AI1045" s="101">
        <v>7.1715292678591076E-3</v>
      </c>
      <c r="AJ1045" s="87">
        <v>0</v>
      </c>
      <c r="AK1045" s="88">
        <v>0</v>
      </c>
      <c r="AL1045" s="88">
        <v>0</v>
      </c>
    </row>
    <row r="1046" spans="1:38" x14ac:dyDescent="0.25">
      <c r="A1046" s="71">
        <v>2001</v>
      </c>
      <c r="B1046" s="718">
        <v>1</v>
      </c>
      <c r="C1046" s="89">
        <v>6.6997793300000001</v>
      </c>
      <c r="D1046" s="90">
        <v>7.3304792599999997</v>
      </c>
      <c r="E1046" s="102">
        <v>19.099621097370115</v>
      </c>
      <c r="F1046" s="89">
        <v>0.20004658</v>
      </c>
      <c r="G1046" s="90">
        <v>0.38700612249999999</v>
      </c>
      <c r="H1046" s="102">
        <v>0.77140545523206894</v>
      </c>
      <c r="I1046" s="89">
        <v>0.52052730999999997</v>
      </c>
      <c r="J1046" s="90">
        <v>1.2694847419999999</v>
      </c>
      <c r="K1046" s="102">
        <v>3.2828083335266127</v>
      </c>
      <c r="L1046" s="89">
        <v>1.375793E-2</v>
      </c>
      <c r="M1046" s="90">
        <v>2.32683045E-2</v>
      </c>
      <c r="N1046" s="102">
        <v>1.3629319127083681E-2</v>
      </c>
      <c r="O1046" s="89">
        <v>8.5930512495778454E-3</v>
      </c>
      <c r="P1046" s="90">
        <v>1.1185153411009795E-2</v>
      </c>
      <c r="Q1046" s="102">
        <v>4.2508519253089731E-2</v>
      </c>
      <c r="R1046" s="89">
        <v>9.3984665653495444E-3</v>
      </c>
      <c r="S1046" s="90">
        <v>6.7073483620398514E-3</v>
      </c>
      <c r="T1046" s="102">
        <v>3.9212134367724152E-2</v>
      </c>
      <c r="U1046" s="89">
        <v>1.2731379E-3</v>
      </c>
      <c r="V1046" s="90">
        <v>2.609363865E-3</v>
      </c>
      <c r="W1046" s="102">
        <v>7.1438562180903414E-3</v>
      </c>
      <c r="X1046" s="89">
        <v>8.6504900000000006E-5</v>
      </c>
      <c r="Y1046" s="90">
        <v>1.7558257999999999E-4</v>
      </c>
      <c r="Z1046" s="102">
        <v>8.2876289791981969E-4</v>
      </c>
      <c r="AA1046" s="89">
        <v>9.1665817000000007E-3</v>
      </c>
      <c r="AB1046" s="90">
        <v>1.80428963E-2</v>
      </c>
      <c r="AC1046" s="102">
        <v>4.2220346851976849E-2</v>
      </c>
      <c r="AD1046" s="89">
        <v>9.6370539999999995E-4</v>
      </c>
      <c r="AE1046" s="90">
        <v>1.7318949699999999E-3</v>
      </c>
      <c r="AF1046" s="102">
        <v>5.4772652078544717E-3</v>
      </c>
      <c r="AG1046" s="89">
        <v>2.2930788999999999E-3</v>
      </c>
      <c r="AH1046" s="90">
        <v>5.1380411799999996E-3</v>
      </c>
      <c r="AI1046" s="102">
        <v>7.1463507492791683E-3</v>
      </c>
      <c r="AJ1046" s="92">
        <v>0</v>
      </c>
      <c r="AK1046" s="93">
        <v>0</v>
      </c>
      <c r="AL1046" s="93">
        <v>0</v>
      </c>
    </row>
    <row r="1047" spans="1:38" x14ac:dyDescent="0.25">
      <c r="A1047" s="71">
        <v>2001</v>
      </c>
      <c r="B1047" s="718">
        <v>2</v>
      </c>
      <c r="C1047" s="89">
        <v>7.7687132600000002</v>
      </c>
      <c r="D1047" s="90">
        <v>8.5116678720000003</v>
      </c>
      <c r="E1047" s="102">
        <v>19.270054077050343</v>
      </c>
      <c r="F1047" s="89">
        <v>0.21540680000000001</v>
      </c>
      <c r="G1047" s="90">
        <v>0.43089208649999999</v>
      </c>
      <c r="H1047" s="102">
        <v>0.78239826022793424</v>
      </c>
      <c r="I1047" s="89">
        <v>0.61464154999999998</v>
      </c>
      <c r="J1047" s="90">
        <v>1.430562756</v>
      </c>
      <c r="K1047" s="102">
        <v>3.2938729513636287</v>
      </c>
      <c r="L1047" s="89">
        <v>1.354783E-2</v>
      </c>
      <c r="M1047" s="90">
        <v>2.2854129000000001E-2</v>
      </c>
      <c r="N1047" s="102">
        <v>1.3666237741535501E-2</v>
      </c>
      <c r="O1047" s="89">
        <v>8.5930512495778454E-3</v>
      </c>
      <c r="P1047" s="90">
        <v>1.1185153411009795E-2</v>
      </c>
      <c r="Q1047" s="102">
        <v>4.2998962362585096E-2</v>
      </c>
      <c r="R1047" s="89">
        <v>9.3984665653495444E-3</v>
      </c>
      <c r="S1047" s="90">
        <v>6.7073483620398514E-3</v>
      </c>
      <c r="T1047" s="102">
        <v>3.9665131347602765E-2</v>
      </c>
      <c r="U1047" s="89">
        <v>1.4328883000000001E-3</v>
      </c>
      <c r="V1047" s="90">
        <v>3.0231030649999998E-3</v>
      </c>
      <c r="W1047" s="102">
        <v>7.2189327092136444E-3</v>
      </c>
      <c r="X1047" s="89">
        <v>9.5593000000000004E-5</v>
      </c>
      <c r="Y1047" s="90">
        <v>1.9809303E-4</v>
      </c>
      <c r="Z1047" s="102">
        <v>8.4179701160424527E-4</v>
      </c>
      <c r="AA1047" s="89">
        <v>1.01867941E-2</v>
      </c>
      <c r="AB1047" s="90">
        <v>2.072098252E-2</v>
      </c>
      <c r="AC1047" s="102">
        <v>4.282929988297756E-2</v>
      </c>
      <c r="AD1047" s="89">
        <v>1.0874582E-3</v>
      </c>
      <c r="AE1047" s="90">
        <v>2.0545383299999998E-3</v>
      </c>
      <c r="AF1047" s="102">
        <v>5.5913680442264109E-3</v>
      </c>
      <c r="AG1047" s="89">
        <v>2.5771493E-3</v>
      </c>
      <c r="AH1047" s="90">
        <v>5.8924883950000001E-3</v>
      </c>
      <c r="AI1047" s="102">
        <v>7.2269263450374975E-3</v>
      </c>
      <c r="AJ1047" s="92">
        <v>0</v>
      </c>
      <c r="AK1047" s="93">
        <v>0</v>
      </c>
      <c r="AL1047" s="93">
        <v>0</v>
      </c>
    </row>
    <row r="1048" spans="1:38" x14ac:dyDescent="0.25">
      <c r="A1048" s="71">
        <v>2001</v>
      </c>
      <c r="B1048" s="718">
        <v>3</v>
      </c>
      <c r="C1048" s="89">
        <v>6.8161954400000004</v>
      </c>
      <c r="D1048" s="90">
        <v>8.1428704115000006</v>
      </c>
      <c r="E1048" s="102">
        <v>18.39257964987539</v>
      </c>
      <c r="F1048" s="89">
        <v>0.21038604</v>
      </c>
      <c r="G1048" s="90">
        <v>0.410472318</v>
      </c>
      <c r="H1048" s="102">
        <v>0.7468087495145731</v>
      </c>
      <c r="I1048" s="89">
        <v>0.52585426000000002</v>
      </c>
      <c r="J1048" s="90">
        <v>1.437356745</v>
      </c>
      <c r="K1048" s="102">
        <v>3.1541402231549274</v>
      </c>
      <c r="L1048" s="89">
        <v>1.224431E-2</v>
      </c>
      <c r="M1048" s="90">
        <v>2.0136752500000001E-2</v>
      </c>
      <c r="N1048" s="102">
        <v>1.3310966140750561E-2</v>
      </c>
      <c r="O1048" s="89">
        <v>8.5930512495778454E-3</v>
      </c>
      <c r="P1048" s="90">
        <v>1.1185153411009795E-2</v>
      </c>
      <c r="Q1048" s="102">
        <v>4.0879619656767813E-2</v>
      </c>
      <c r="R1048" s="89">
        <v>9.3984665653495444E-3</v>
      </c>
      <c r="S1048" s="90">
        <v>6.7073483620398514E-3</v>
      </c>
      <c r="T1048" s="102">
        <v>4.0143750659023286E-2</v>
      </c>
      <c r="U1048" s="89">
        <v>1.3266228E-3</v>
      </c>
      <c r="V1048" s="90">
        <v>2.780486765E-3</v>
      </c>
      <c r="W1048" s="102">
        <v>6.8117479869249783E-3</v>
      </c>
      <c r="X1048" s="89">
        <v>8.8836499999999996E-5</v>
      </c>
      <c r="Y1048" s="90">
        <v>1.7850278999999999E-4</v>
      </c>
      <c r="Z1048" s="102">
        <v>7.7579712370092022E-4</v>
      </c>
      <c r="AA1048" s="89">
        <v>9.5163874999999992E-3</v>
      </c>
      <c r="AB1048" s="90">
        <v>1.9068489925000001E-2</v>
      </c>
      <c r="AC1048" s="102">
        <v>4.0922957156414197E-2</v>
      </c>
      <c r="AD1048" s="89">
        <v>1.0187753000000001E-3</v>
      </c>
      <c r="AE1048" s="90">
        <v>1.8926282E-3</v>
      </c>
      <c r="AF1048" s="102">
        <v>5.4863003654525211E-3</v>
      </c>
      <c r="AG1048" s="89">
        <v>2.3719118999999999E-3</v>
      </c>
      <c r="AH1048" s="90">
        <v>5.4230312149999996E-3</v>
      </c>
      <c r="AI1048" s="102">
        <v>6.8470950125117972E-3</v>
      </c>
      <c r="AJ1048" s="92">
        <v>0</v>
      </c>
      <c r="AK1048" s="93">
        <v>0</v>
      </c>
      <c r="AL1048" s="93">
        <v>0</v>
      </c>
    </row>
    <row r="1049" spans="1:38" x14ac:dyDescent="0.25">
      <c r="A1049" s="71">
        <v>2001</v>
      </c>
      <c r="B1049" s="718">
        <v>4</v>
      </c>
      <c r="C1049" s="89">
        <v>6.9381895199999999</v>
      </c>
      <c r="D1049" s="90">
        <v>8.6369258490000007</v>
      </c>
      <c r="E1049" s="102">
        <v>19.564956660115143</v>
      </c>
      <c r="F1049" s="89">
        <v>0.22320266999999999</v>
      </c>
      <c r="G1049" s="90">
        <v>0.43421582399999997</v>
      </c>
      <c r="H1049" s="102">
        <v>0.76762291188449261</v>
      </c>
      <c r="I1049" s="89">
        <v>0.53512409000000005</v>
      </c>
      <c r="J1049" s="90">
        <v>1.537689189</v>
      </c>
      <c r="K1049" s="102">
        <v>3.0512302542645169</v>
      </c>
      <c r="L1049" s="89">
        <v>1.195536E-2</v>
      </c>
      <c r="M1049" s="90">
        <v>1.9468990500000002E-2</v>
      </c>
      <c r="N1049" s="102">
        <v>1.7067833275553907E-2</v>
      </c>
      <c r="O1049" s="89">
        <v>8.5930512495778454E-3</v>
      </c>
      <c r="P1049" s="90">
        <v>1.1185153411009795E-2</v>
      </c>
      <c r="Q1049" s="102">
        <v>3.3653624079868709E-2</v>
      </c>
      <c r="R1049" s="89">
        <v>9.3984665653495444E-3</v>
      </c>
      <c r="S1049" s="90">
        <v>6.7073483620398514E-3</v>
      </c>
      <c r="T1049" s="102">
        <v>4.0873397459091604E-2</v>
      </c>
      <c r="U1049" s="89">
        <v>1.3792247999999999E-3</v>
      </c>
      <c r="V1049" s="90">
        <v>2.954918085E-3</v>
      </c>
      <c r="W1049" s="102">
        <v>6.9860139173929785E-3</v>
      </c>
      <c r="X1049" s="89">
        <v>9.2648700000000006E-5</v>
      </c>
      <c r="Y1049" s="90">
        <v>1.9137249500000001E-4</v>
      </c>
      <c r="Z1049" s="102">
        <v>7.846370521641721E-4</v>
      </c>
      <c r="AA1049" s="89">
        <v>9.9348809999999996E-3</v>
      </c>
      <c r="AB1049" s="90">
        <v>2.0240392874999999E-2</v>
      </c>
      <c r="AC1049" s="102">
        <v>4.2224299137110052E-2</v>
      </c>
      <c r="AD1049" s="89">
        <v>1.0715939999999999E-3</v>
      </c>
      <c r="AE1049" s="90">
        <v>2.0458580400000001E-3</v>
      </c>
      <c r="AF1049" s="102">
        <v>5.9758377066405771E-3</v>
      </c>
      <c r="AG1049" s="89">
        <v>2.4534768999999999E-3</v>
      </c>
      <c r="AH1049" s="90">
        <v>5.7222938650000003E-3</v>
      </c>
      <c r="AI1049" s="102">
        <v>6.8912627834207029E-3</v>
      </c>
      <c r="AJ1049" s="92">
        <v>0</v>
      </c>
      <c r="AK1049" s="93">
        <v>0</v>
      </c>
      <c r="AL1049" s="93">
        <v>0</v>
      </c>
    </row>
    <row r="1050" spans="1:38" x14ac:dyDescent="0.25">
      <c r="A1050" s="71">
        <v>2001</v>
      </c>
      <c r="B1050" s="718">
        <v>5</v>
      </c>
      <c r="C1050" s="89">
        <v>4.9701388900000003</v>
      </c>
      <c r="D1050" s="90">
        <v>8.1921756099999996</v>
      </c>
      <c r="E1050" s="102">
        <v>19.656682462486536</v>
      </c>
      <c r="F1050" s="89">
        <v>0.20596577999999999</v>
      </c>
      <c r="G1050" s="90">
        <v>0.438390803</v>
      </c>
      <c r="H1050" s="102">
        <v>0.75742928505079876</v>
      </c>
      <c r="I1050" s="89">
        <v>0.37535657</v>
      </c>
      <c r="J1050" s="90">
        <v>1.5522146130000001</v>
      </c>
      <c r="K1050" s="102">
        <v>3.0155653297852307</v>
      </c>
      <c r="L1050" s="89">
        <v>1.142427E-2</v>
      </c>
      <c r="M1050" s="90">
        <v>1.8310544500000001E-2</v>
      </c>
      <c r="N1050" s="102">
        <v>1.672274965139418E-2</v>
      </c>
      <c r="O1050" s="89">
        <v>8.5930512495778454E-3</v>
      </c>
      <c r="P1050" s="90">
        <v>1.1185153411009795E-2</v>
      </c>
      <c r="Q1050" s="102">
        <v>3.3009197217540254E-2</v>
      </c>
      <c r="R1050" s="89">
        <v>9.3984665653495444E-3</v>
      </c>
      <c r="S1050" s="90">
        <v>6.7073483620398514E-3</v>
      </c>
      <c r="T1050" s="102">
        <v>4.1790214383340012E-2</v>
      </c>
      <c r="U1050" s="89">
        <v>1.1319944E-3</v>
      </c>
      <c r="V1050" s="90">
        <v>2.9057268899999999E-3</v>
      </c>
      <c r="W1050" s="102">
        <v>7.4127623688578287E-3</v>
      </c>
      <c r="X1050" s="89">
        <v>7.5076799999999999E-5</v>
      </c>
      <c r="Y1050" s="90">
        <v>1.8894866999999999E-4</v>
      </c>
      <c r="Z1050" s="102">
        <v>7.500094240449986E-4</v>
      </c>
      <c r="AA1050" s="89">
        <v>8.3830851999999994E-3</v>
      </c>
      <c r="AB1050" s="90">
        <v>1.9961880899999999E-2</v>
      </c>
      <c r="AC1050" s="102">
        <v>4.1034269362838605E-2</v>
      </c>
      <c r="AD1050" s="89">
        <v>8.8916099999999997E-4</v>
      </c>
      <c r="AE1050" s="90">
        <v>2.03571434E-3</v>
      </c>
      <c r="AF1050" s="102">
        <v>5.8138579181135162E-3</v>
      </c>
      <c r="AG1050" s="89">
        <v>2.0024216000000001E-3</v>
      </c>
      <c r="AH1050" s="90">
        <v>5.6009818399999998E-3</v>
      </c>
      <c r="AI1050" s="102">
        <v>6.8073235003871671E-3</v>
      </c>
      <c r="AJ1050" s="92">
        <v>0</v>
      </c>
      <c r="AK1050" s="93">
        <v>0</v>
      </c>
      <c r="AL1050" s="93">
        <v>0</v>
      </c>
    </row>
    <row r="1051" spans="1:38" x14ac:dyDescent="0.25">
      <c r="A1051" s="71">
        <v>2001</v>
      </c>
      <c r="B1051" s="718">
        <v>6</v>
      </c>
      <c r="C1051" s="89">
        <v>5.44401577</v>
      </c>
      <c r="D1051" s="90">
        <v>8.7691426949999993</v>
      </c>
      <c r="E1051" s="102">
        <v>29.674392469469005</v>
      </c>
      <c r="F1051" s="89">
        <v>0.22659596000000001</v>
      </c>
      <c r="G1051" s="90">
        <v>0.47624154800000001</v>
      </c>
      <c r="H1051" s="102">
        <v>1.2370288358731805</v>
      </c>
      <c r="I1051" s="89">
        <v>0.41648810000000003</v>
      </c>
      <c r="J1051" s="90">
        <v>1.6646064920000001</v>
      </c>
      <c r="K1051" s="102">
        <v>3.7943908633389865</v>
      </c>
      <c r="L1051" s="89">
        <v>1.142427E-2</v>
      </c>
      <c r="M1051" s="90">
        <v>1.826554E-2</v>
      </c>
      <c r="N1051" s="102">
        <v>1.7502629060630871E-2</v>
      </c>
      <c r="O1051" s="89">
        <v>8.5930512495778454E-3</v>
      </c>
      <c r="P1051" s="90">
        <v>1.1185153411009795E-2</v>
      </c>
      <c r="Q1051" s="102">
        <v>4.1263538317987986E-2</v>
      </c>
      <c r="R1051" s="89">
        <v>9.3984665653495444E-3</v>
      </c>
      <c r="S1051" s="90">
        <v>6.7073483620398514E-3</v>
      </c>
      <c r="T1051" s="102">
        <v>4.2636778319635651E-2</v>
      </c>
      <c r="U1051" s="89">
        <v>1.8094166999999999E-3</v>
      </c>
      <c r="V1051" s="90">
        <v>4.5854459400000002E-3</v>
      </c>
      <c r="W1051" s="102">
        <v>1.1044251289922218E-2</v>
      </c>
      <c r="X1051" s="89">
        <v>8.2810899999999997E-5</v>
      </c>
      <c r="Y1051" s="90">
        <v>2.0854728E-4</v>
      </c>
      <c r="Z1051" s="102">
        <v>1.1533582930223312E-3</v>
      </c>
      <c r="AA1051" s="89">
        <v>9.1993521000000005E-3</v>
      </c>
      <c r="AB1051" s="90">
        <v>2.1795454204999998E-2</v>
      </c>
      <c r="AC1051" s="102">
        <v>6.7053671330863027E-2</v>
      </c>
      <c r="AD1051" s="89">
        <v>9.8813479999999994E-4</v>
      </c>
      <c r="AE1051" s="90">
        <v>2.2855240749999998E-3</v>
      </c>
      <c r="AF1051" s="102">
        <v>7.4903476924674979E-3</v>
      </c>
      <c r="AG1051" s="89">
        <v>2.0588077E-3</v>
      </c>
      <c r="AH1051" s="90">
        <v>5.4566377950000002E-3</v>
      </c>
      <c r="AI1051" s="102">
        <v>1.2566944715572376E-2</v>
      </c>
      <c r="AJ1051" s="92">
        <v>0</v>
      </c>
      <c r="AK1051" s="93">
        <v>0</v>
      </c>
      <c r="AL1051" s="93">
        <v>0</v>
      </c>
    </row>
    <row r="1052" spans="1:38" x14ac:dyDescent="0.25">
      <c r="A1052" s="71">
        <v>2001</v>
      </c>
      <c r="B1052" s="718">
        <v>7</v>
      </c>
      <c r="C1052" s="89">
        <v>5.6547722900000004</v>
      </c>
      <c r="D1052" s="90">
        <v>9.2750631395000003</v>
      </c>
      <c r="E1052" s="102">
        <v>28.913899830532138</v>
      </c>
      <c r="F1052" s="89">
        <v>0.24544299</v>
      </c>
      <c r="G1052" s="90">
        <v>0.51390413749999997</v>
      </c>
      <c r="H1052" s="102">
        <v>1.243021050209409</v>
      </c>
      <c r="I1052" s="89">
        <v>0.43490637999999998</v>
      </c>
      <c r="J1052" s="90">
        <v>1.7618443134999999</v>
      </c>
      <c r="K1052" s="102">
        <v>3.8523815125467218</v>
      </c>
      <c r="L1052" s="89">
        <v>1.139006E-2</v>
      </c>
      <c r="M1052" s="90">
        <v>1.8177394499999999E-2</v>
      </c>
      <c r="N1052" s="102">
        <v>1.7740225975969897E-2</v>
      </c>
      <c r="O1052" s="89">
        <v>8.5930512495778454E-3</v>
      </c>
      <c r="P1052" s="90">
        <v>1.1185153411009795E-2</v>
      </c>
      <c r="Q1052" s="102">
        <v>4.1315568482990367E-2</v>
      </c>
      <c r="R1052" s="89">
        <v>9.3984665653495444E-3</v>
      </c>
      <c r="S1052" s="90">
        <v>6.7073483620398514E-3</v>
      </c>
      <c r="T1052" s="102">
        <v>4.4075871977451234E-2</v>
      </c>
      <c r="U1052" s="89">
        <v>1.9148932E-3</v>
      </c>
      <c r="V1052" s="90">
        <v>4.9416172299999997E-3</v>
      </c>
      <c r="W1052" s="102">
        <v>1.4269936876394917E-2</v>
      </c>
      <c r="X1052" s="89">
        <v>8.8168499999999994E-5</v>
      </c>
      <c r="Y1052" s="90">
        <v>2.2660738999999999E-4</v>
      </c>
      <c r="Z1052" s="102">
        <v>1.2390843678897914E-3</v>
      </c>
      <c r="AA1052" s="89">
        <v>9.7882591999999997E-3</v>
      </c>
      <c r="AB1052" s="90">
        <v>2.3486462829999999E-2</v>
      </c>
      <c r="AC1052" s="102">
        <v>6.3221522008916814E-2</v>
      </c>
      <c r="AD1052" s="89">
        <v>1.0568272000000001E-3</v>
      </c>
      <c r="AE1052" s="90">
        <v>2.50459014E-3</v>
      </c>
      <c r="AF1052" s="102">
        <v>7.3250428378230639E-3</v>
      </c>
      <c r="AG1052" s="89">
        <v>2.1645954999999998E-3</v>
      </c>
      <c r="AH1052" s="90">
        <v>5.8331855399999999E-3</v>
      </c>
      <c r="AI1052" s="102">
        <v>1.3075951859499311E-2</v>
      </c>
      <c r="AJ1052" s="92">
        <v>0</v>
      </c>
      <c r="AK1052" s="93">
        <v>0</v>
      </c>
      <c r="AL1052" s="93">
        <v>0</v>
      </c>
    </row>
    <row r="1053" spans="1:38" x14ac:dyDescent="0.25">
      <c r="A1053" s="71">
        <v>2001</v>
      </c>
      <c r="B1053" s="718">
        <v>8</v>
      </c>
      <c r="C1053" s="89">
        <v>6.06789676</v>
      </c>
      <c r="D1053" s="90">
        <v>9.8243368550000003</v>
      </c>
      <c r="E1053" s="102">
        <v>30.857269147333831</v>
      </c>
      <c r="F1053" s="89">
        <v>0.27010108999999999</v>
      </c>
      <c r="G1053" s="90">
        <v>0.55506454250000004</v>
      </c>
      <c r="H1053" s="102">
        <v>1.2366345060460673</v>
      </c>
      <c r="I1053" s="89">
        <v>0.47040068000000002</v>
      </c>
      <c r="J1053" s="90">
        <v>1.861487004</v>
      </c>
      <c r="K1053" s="102">
        <v>3.9628385614428114</v>
      </c>
      <c r="L1053" s="89">
        <v>1.139006E-2</v>
      </c>
      <c r="M1053" s="90">
        <v>1.8145433999999998E-2</v>
      </c>
      <c r="N1053" s="102">
        <v>1.9275578518833214E-2</v>
      </c>
      <c r="O1053" s="89">
        <v>8.5930512495778454E-3</v>
      </c>
      <c r="P1053" s="90">
        <v>1.1185153411009795E-2</v>
      </c>
      <c r="Q1053" s="102">
        <v>3.7356641512438421E-2</v>
      </c>
      <c r="R1053" s="89">
        <v>9.3984665653495444E-3</v>
      </c>
      <c r="S1053" s="90">
        <v>6.7073483620398514E-3</v>
      </c>
      <c r="T1053" s="102">
        <v>4.4559433817185946E-2</v>
      </c>
      <c r="U1053" s="89">
        <v>2.0642452000000002E-3</v>
      </c>
      <c r="V1053" s="90">
        <v>5.3242556850000003E-3</v>
      </c>
      <c r="W1053" s="102">
        <v>1.549457388504674E-2</v>
      </c>
      <c r="X1053" s="89">
        <v>9.5902499999999999E-5</v>
      </c>
      <c r="Y1053" s="90">
        <v>2.4547892499999997E-4</v>
      </c>
      <c r="Z1053" s="102">
        <v>1.2780269850808778E-3</v>
      </c>
      <c r="AA1053" s="89">
        <v>1.0606099399999999E-2</v>
      </c>
      <c r="AB1053" s="90">
        <v>2.5321339870000001E-2</v>
      </c>
      <c r="AC1053" s="102">
        <v>6.0322948225334481E-2</v>
      </c>
      <c r="AD1053" s="89">
        <v>1.1517325000000001E-3</v>
      </c>
      <c r="AE1053" s="90">
        <v>2.7417067150000002E-3</v>
      </c>
      <c r="AF1053" s="102">
        <v>7.2407966826520892E-3</v>
      </c>
      <c r="AG1053" s="89">
        <v>2.3218902000000001E-3</v>
      </c>
      <c r="AH1053" s="90">
        <v>6.2347540349999998E-3</v>
      </c>
      <c r="AI1053" s="102">
        <v>1.3242870679491361E-2</v>
      </c>
      <c r="AJ1053" s="92">
        <v>0</v>
      </c>
      <c r="AK1053" s="93">
        <v>0</v>
      </c>
      <c r="AL1053" s="93">
        <v>0</v>
      </c>
    </row>
    <row r="1054" spans="1:38" x14ac:dyDescent="0.25">
      <c r="A1054" s="71">
        <v>2001</v>
      </c>
      <c r="B1054" s="718">
        <v>9</v>
      </c>
      <c r="C1054" s="89">
        <v>6.48233193</v>
      </c>
      <c r="D1054" s="90">
        <v>10.362090910999999</v>
      </c>
      <c r="E1054" s="102">
        <v>31.238560703460731</v>
      </c>
      <c r="F1054" s="89">
        <v>0.29755425000000002</v>
      </c>
      <c r="G1054" s="90">
        <v>0.59858044749999995</v>
      </c>
      <c r="H1054" s="102">
        <v>1.2496996830559532</v>
      </c>
      <c r="I1054" s="89">
        <v>0.50596764000000005</v>
      </c>
      <c r="J1054" s="90">
        <v>1.9579424544999999</v>
      </c>
      <c r="K1054" s="102">
        <v>4.038454860785512</v>
      </c>
      <c r="L1054" s="89">
        <v>1.139006E-2</v>
      </c>
      <c r="M1054" s="90">
        <v>1.8145433999999998E-2</v>
      </c>
      <c r="N1054" s="102">
        <v>1.9411078349789123E-2</v>
      </c>
      <c r="O1054" s="89">
        <v>8.5930512495778454E-3</v>
      </c>
      <c r="P1054" s="90">
        <v>1.1185153411009795E-2</v>
      </c>
      <c r="Q1054" s="102">
        <v>3.7704671186703488E-2</v>
      </c>
      <c r="R1054" s="89">
        <v>9.3984665653495444E-3</v>
      </c>
      <c r="S1054" s="90">
        <v>6.7073483620398514E-3</v>
      </c>
      <c r="T1054" s="102">
        <v>4.4427590191532397E-2</v>
      </c>
      <c r="U1054" s="89">
        <v>2.2164203999999999E-3</v>
      </c>
      <c r="V1054" s="90">
        <v>5.7103514050000003E-3</v>
      </c>
      <c r="W1054" s="102">
        <v>1.6926878682605548E-2</v>
      </c>
      <c r="X1054" s="89">
        <v>1.021639E-4</v>
      </c>
      <c r="Y1054" s="90">
        <v>2.6432646000000001E-4</v>
      </c>
      <c r="Z1054" s="102">
        <v>1.301294059744968E-3</v>
      </c>
      <c r="AA1054" s="89">
        <v>1.14611451E-2</v>
      </c>
      <c r="AB1054" s="90">
        <v>2.720304359E-2</v>
      </c>
      <c r="AC1054" s="102">
        <v>6.2006449635985054E-2</v>
      </c>
      <c r="AD1054" s="89">
        <v>1.2483767000000001E-3</v>
      </c>
      <c r="AE1054" s="90">
        <v>2.9856720700000001E-3</v>
      </c>
      <c r="AF1054" s="102">
        <v>7.1002980003174974E-3</v>
      </c>
      <c r="AG1054" s="89">
        <v>2.4770375999999998E-3</v>
      </c>
      <c r="AH1054" s="90">
        <v>6.6351464699999996E-3</v>
      </c>
      <c r="AI1054" s="102">
        <v>1.3600962299902533E-2</v>
      </c>
      <c r="AJ1054" s="92">
        <v>0</v>
      </c>
      <c r="AK1054" s="93">
        <v>0</v>
      </c>
      <c r="AL1054" s="93">
        <v>0</v>
      </c>
    </row>
    <row r="1055" spans="1:38" x14ac:dyDescent="0.25">
      <c r="A1055" s="71">
        <v>2001</v>
      </c>
      <c r="B1055" s="718">
        <v>10</v>
      </c>
      <c r="C1055" s="89">
        <v>6.8804013800000003</v>
      </c>
      <c r="D1055" s="90">
        <v>10.875213649000001</v>
      </c>
      <c r="E1055" s="102">
        <v>30.568571734296032</v>
      </c>
      <c r="F1055" s="89">
        <v>0.32864196000000001</v>
      </c>
      <c r="G1055" s="90">
        <v>0.6461338485</v>
      </c>
      <c r="H1055" s="102">
        <v>1.2432747138602418</v>
      </c>
      <c r="I1055" s="89">
        <v>0.54102223999999999</v>
      </c>
      <c r="J1055" s="90">
        <v>2.0378136604999999</v>
      </c>
      <c r="K1055" s="102">
        <v>3.9794709375106034</v>
      </c>
      <c r="L1055" s="89">
        <v>1.139006E-2</v>
      </c>
      <c r="M1055" s="90">
        <v>1.8145433999999998E-2</v>
      </c>
      <c r="N1055" s="102">
        <v>2.2421599753965776E-2</v>
      </c>
      <c r="O1055" s="89">
        <v>8.5930512495778454E-3</v>
      </c>
      <c r="P1055" s="90">
        <v>1.1185153411009795E-2</v>
      </c>
      <c r="Q1055" s="102">
        <v>3.3940806290009208E-2</v>
      </c>
      <c r="R1055" s="89">
        <v>9.3984665653495444E-3</v>
      </c>
      <c r="S1055" s="90">
        <v>6.7073483620398514E-3</v>
      </c>
      <c r="T1055" s="102">
        <v>4.5798907709028946E-2</v>
      </c>
      <c r="U1055" s="89">
        <v>2.3675239000000002E-3</v>
      </c>
      <c r="V1055" s="90">
        <v>6.1008876300000002E-3</v>
      </c>
      <c r="W1055" s="102">
        <v>1.6956249924373838E-2</v>
      </c>
      <c r="X1055" s="89">
        <v>1.094253E-4</v>
      </c>
      <c r="Y1055" s="90">
        <v>2.8305947999999998E-4</v>
      </c>
      <c r="Z1055" s="102">
        <v>1.2994722064642995E-3</v>
      </c>
      <c r="AA1055" s="89">
        <v>1.2349471799999999E-2</v>
      </c>
      <c r="AB1055" s="90">
        <v>2.9145115425E-2</v>
      </c>
      <c r="AC1055" s="102">
        <v>5.628658865130607E-2</v>
      </c>
      <c r="AD1055" s="89">
        <v>1.3451762999999999E-3</v>
      </c>
      <c r="AE1055" s="90">
        <v>3.23595121E-3</v>
      </c>
      <c r="AF1055" s="102">
        <v>7.1667655085838966E-3</v>
      </c>
      <c r="AG1055" s="89">
        <v>2.6306404999999998E-3</v>
      </c>
      <c r="AH1055" s="90">
        <v>7.0358231300000004E-3</v>
      </c>
      <c r="AI1055" s="102">
        <v>1.3437067261141722E-2</v>
      </c>
      <c r="AJ1055" s="92">
        <v>0</v>
      </c>
      <c r="AK1055" s="93">
        <v>0</v>
      </c>
      <c r="AL1055" s="93">
        <v>0</v>
      </c>
    </row>
    <row r="1056" spans="1:38" x14ac:dyDescent="0.25">
      <c r="A1056" s="71">
        <v>2001</v>
      </c>
      <c r="B1056" s="718">
        <v>11</v>
      </c>
      <c r="C1056" s="89">
        <v>7.2635481200000003</v>
      </c>
      <c r="D1056" s="90">
        <v>11.364549688</v>
      </c>
      <c r="E1056" s="102">
        <v>30.785833177977796</v>
      </c>
      <c r="F1056" s="89">
        <v>0.36332500000000001</v>
      </c>
      <c r="G1056" s="90">
        <v>0.69863793500000004</v>
      </c>
      <c r="H1056" s="102">
        <v>1.2641667208191691</v>
      </c>
      <c r="I1056" s="89">
        <v>0.57547411999999998</v>
      </c>
      <c r="J1056" s="90">
        <v>2.1049853425</v>
      </c>
      <c r="K1056" s="102">
        <v>4.0313158023483364</v>
      </c>
      <c r="L1056" s="89">
        <v>1.139006E-2</v>
      </c>
      <c r="M1056" s="90">
        <v>1.8145433999999998E-2</v>
      </c>
      <c r="N1056" s="102">
        <v>2.2620522071306378E-2</v>
      </c>
      <c r="O1056" s="89">
        <v>8.5930512495778454E-3</v>
      </c>
      <c r="P1056" s="90">
        <v>1.1185153411009795E-2</v>
      </c>
      <c r="Q1056" s="102">
        <v>3.4466606246677613E-2</v>
      </c>
      <c r="R1056" s="89">
        <v>9.3984665653495444E-3</v>
      </c>
      <c r="S1056" s="90">
        <v>6.7073483620398514E-3</v>
      </c>
      <c r="T1056" s="102">
        <v>4.6813800791940398E-2</v>
      </c>
      <c r="U1056" s="89">
        <v>2.5180831E-3</v>
      </c>
      <c r="V1056" s="90">
        <v>6.4991940250000001E-3</v>
      </c>
      <c r="W1056" s="102">
        <v>1.832913640784611E-2</v>
      </c>
      <c r="X1056" s="89">
        <v>1.168468E-4</v>
      </c>
      <c r="Y1056" s="90">
        <v>3.0257403E-4</v>
      </c>
      <c r="Z1056" s="102">
        <v>1.3484642305852622E-3</v>
      </c>
      <c r="AA1056" s="89">
        <v>1.32812447E-2</v>
      </c>
      <c r="AB1056" s="90">
        <v>3.1171042085E-2</v>
      </c>
      <c r="AC1056" s="102">
        <v>5.6576171265368215E-2</v>
      </c>
      <c r="AD1056" s="89">
        <v>1.4450349999999999E-3</v>
      </c>
      <c r="AE1056" s="90">
        <v>3.49547263E-3</v>
      </c>
      <c r="AF1056" s="102">
        <v>7.2368730871294239E-3</v>
      </c>
      <c r="AG1056" s="89">
        <v>2.7835092000000001E-3</v>
      </c>
      <c r="AH1056" s="90">
        <v>7.4403245099999996E-3</v>
      </c>
      <c r="AI1056" s="102">
        <v>1.3797779658615521E-2</v>
      </c>
      <c r="AJ1056" s="92">
        <v>0</v>
      </c>
      <c r="AK1056" s="93">
        <v>0</v>
      </c>
      <c r="AL1056" s="93">
        <v>0</v>
      </c>
    </row>
    <row r="1057" spans="1:38" x14ac:dyDescent="0.25">
      <c r="A1057" s="71">
        <v>2001</v>
      </c>
      <c r="B1057" s="718">
        <v>12</v>
      </c>
      <c r="C1057" s="89">
        <v>7.6238894999999998</v>
      </c>
      <c r="D1057" s="90">
        <v>11.8407767915</v>
      </c>
      <c r="E1057" s="102">
        <v>31.516033023538245</v>
      </c>
      <c r="F1057" s="89">
        <v>0.40293913999999997</v>
      </c>
      <c r="G1057" s="90">
        <v>0.75731606549999997</v>
      </c>
      <c r="H1057" s="102">
        <v>1.3046263299956304</v>
      </c>
      <c r="I1057" s="89">
        <v>0.60965793999999995</v>
      </c>
      <c r="J1057" s="90">
        <v>2.1668295099999999</v>
      </c>
      <c r="K1057" s="102">
        <v>4.0813931934962655</v>
      </c>
      <c r="L1057" s="89">
        <v>1.139006E-2</v>
      </c>
      <c r="M1057" s="90">
        <v>1.8145433999999998E-2</v>
      </c>
      <c r="N1057" s="102">
        <v>2.2789685816674524E-2</v>
      </c>
      <c r="O1057" s="89">
        <v>8.5930512495778454E-3</v>
      </c>
      <c r="P1057" s="90">
        <v>1.1185153411009795E-2</v>
      </c>
      <c r="Q1057" s="102">
        <v>3.5562768879015653E-2</v>
      </c>
      <c r="R1057" s="89">
        <v>9.3984665653495444E-3</v>
      </c>
      <c r="S1057" s="90">
        <v>6.7073483620398514E-3</v>
      </c>
      <c r="T1057" s="102">
        <v>4.8386733454940406E-2</v>
      </c>
      <c r="U1057" s="89">
        <v>2.6705365E-3</v>
      </c>
      <c r="V1057" s="90">
        <v>6.9082691449999997E-3</v>
      </c>
      <c r="W1057" s="102">
        <v>1.918381135221494E-2</v>
      </c>
      <c r="X1057" s="89">
        <v>1.236059E-4</v>
      </c>
      <c r="Y1057" s="90">
        <v>3.2186011500000001E-4</v>
      </c>
      <c r="Z1057" s="102">
        <v>1.3983348909144661E-3</v>
      </c>
      <c r="AA1057" s="89">
        <v>1.42750792E-2</v>
      </c>
      <c r="AB1057" s="90">
        <v>3.330329965E-2</v>
      </c>
      <c r="AC1057" s="102">
        <v>5.8331561565923111E-2</v>
      </c>
      <c r="AD1057" s="89">
        <v>1.5449230999999999E-3</v>
      </c>
      <c r="AE1057" s="90">
        <v>3.7645092549999999E-3</v>
      </c>
      <c r="AF1057" s="102">
        <v>7.5719296301451876E-3</v>
      </c>
      <c r="AG1057" s="89">
        <v>2.9357328000000002E-3</v>
      </c>
      <c r="AH1057" s="90">
        <v>7.8524218050000007E-3</v>
      </c>
      <c r="AI1057" s="102">
        <v>1.414881055656526E-2</v>
      </c>
      <c r="AJ1057" s="92">
        <v>0</v>
      </c>
      <c r="AK1057" s="93">
        <v>0</v>
      </c>
      <c r="AL1057" s="93">
        <v>0</v>
      </c>
    </row>
    <row r="1058" spans="1:38" x14ac:dyDescent="0.25">
      <c r="A1058" s="71">
        <v>2001</v>
      </c>
      <c r="B1058" s="718">
        <v>13</v>
      </c>
      <c r="C1058" s="89">
        <v>7.9305462499999999</v>
      </c>
      <c r="D1058" s="90">
        <v>12.291245393500001</v>
      </c>
      <c r="E1058" s="102">
        <v>32.323196294511931</v>
      </c>
      <c r="F1058" s="89">
        <v>0.44822812000000001</v>
      </c>
      <c r="G1058" s="90">
        <v>0.82300910299999996</v>
      </c>
      <c r="H1058" s="102">
        <v>1.3513596368599072</v>
      </c>
      <c r="I1058" s="89">
        <v>0.64238406000000003</v>
      </c>
      <c r="J1058" s="90">
        <v>2.2230382435</v>
      </c>
      <c r="K1058" s="102">
        <v>4.1332100593085928</v>
      </c>
      <c r="L1058" s="89">
        <v>1.139006E-2</v>
      </c>
      <c r="M1058" s="90">
        <v>1.8145433999999998E-2</v>
      </c>
      <c r="N1058" s="102">
        <v>2.2983022128851213E-2</v>
      </c>
      <c r="O1058" s="89">
        <v>8.5930512495778454E-3</v>
      </c>
      <c r="P1058" s="90">
        <v>1.1185153411009795E-2</v>
      </c>
      <c r="Q1058" s="102">
        <v>3.6831513579755552E-2</v>
      </c>
      <c r="R1058" s="89">
        <v>9.3984665653495444E-3</v>
      </c>
      <c r="S1058" s="90">
        <v>6.7073483620398514E-3</v>
      </c>
      <c r="T1058" s="102">
        <v>5.0230599755894188E-2</v>
      </c>
      <c r="U1058" s="89">
        <v>2.8234455000000001E-3</v>
      </c>
      <c r="V1058" s="90">
        <v>7.3266022849999999E-3</v>
      </c>
      <c r="W1058" s="102">
        <v>2.007009816899432E-2</v>
      </c>
      <c r="X1058" s="89">
        <v>1.3086719999999999E-4</v>
      </c>
      <c r="Y1058" s="90">
        <v>3.4191222500000001E-4</v>
      </c>
      <c r="Z1058" s="102">
        <v>1.4556266920127629E-3</v>
      </c>
      <c r="AA1058" s="89">
        <v>1.53296809E-2</v>
      </c>
      <c r="AB1058" s="90">
        <v>3.5548416139999997E-2</v>
      </c>
      <c r="AC1058" s="102">
        <v>6.0386591712349606E-2</v>
      </c>
      <c r="AD1058" s="89">
        <v>1.6469665000000001E-3</v>
      </c>
      <c r="AE1058" s="90">
        <v>4.0431487199999996E-3</v>
      </c>
      <c r="AF1058" s="102">
        <v>7.9720056300570385E-3</v>
      </c>
      <c r="AG1058" s="89">
        <v>3.0868799000000001E-3</v>
      </c>
      <c r="AH1058" s="90">
        <v>8.2706400350000004E-3</v>
      </c>
      <c r="AI1058" s="102">
        <v>1.4537600884521266E-2</v>
      </c>
      <c r="AJ1058" s="92">
        <v>0</v>
      </c>
      <c r="AK1058" s="93">
        <v>0</v>
      </c>
      <c r="AL1058" s="93">
        <v>0</v>
      </c>
    </row>
    <row r="1059" spans="1:38" x14ac:dyDescent="0.25">
      <c r="A1059" s="71">
        <v>2001</v>
      </c>
      <c r="B1059" s="718">
        <v>14</v>
      </c>
      <c r="C1059" s="89">
        <v>8.2471164300000002</v>
      </c>
      <c r="D1059" s="90">
        <v>12.759265750999999</v>
      </c>
      <c r="E1059" s="102">
        <v>33.267183482331475</v>
      </c>
      <c r="F1059" s="89">
        <v>0.50071100000000002</v>
      </c>
      <c r="G1059" s="90">
        <v>0.89773973699999998</v>
      </c>
      <c r="H1059" s="102">
        <v>1.4026945959948225</v>
      </c>
      <c r="I1059" s="89">
        <v>0.67382403999999996</v>
      </c>
      <c r="J1059" s="90">
        <v>2.2770421595000001</v>
      </c>
      <c r="K1059" s="102">
        <v>4.1956151308707836</v>
      </c>
      <c r="L1059" s="89">
        <v>1.139006E-2</v>
      </c>
      <c r="M1059" s="90">
        <v>1.8145433999999998E-2</v>
      </c>
      <c r="N1059" s="102">
        <v>2.3193760570939699E-2</v>
      </c>
      <c r="O1059" s="89">
        <v>8.5930512495778454E-3</v>
      </c>
      <c r="P1059" s="90">
        <v>1.1185153411009795E-2</v>
      </c>
      <c r="Q1059" s="102">
        <v>3.8224892484926928E-2</v>
      </c>
      <c r="R1059" s="89">
        <v>9.3984665653495444E-3</v>
      </c>
      <c r="S1059" s="90">
        <v>6.7073483620398514E-3</v>
      </c>
      <c r="T1059" s="102">
        <v>5.2236347052787596E-2</v>
      </c>
      <c r="U1059" s="89">
        <v>2.9817513E-3</v>
      </c>
      <c r="V1059" s="90">
        <v>7.7640361299999997E-3</v>
      </c>
      <c r="W1059" s="102">
        <v>2.105234055912868E-2</v>
      </c>
      <c r="X1059" s="89">
        <v>1.3863069999999999E-4</v>
      </c>
      <c r="Y1059" s="90">
        <v>3.6237553000000001E-4</v>
      </c>
      <c r="Z1059" s="102">
        <v>1.5184133625517245E-3</v>
      </c>
      <c r="AA1059" s="89">
        <v>1.64834591E-2</v>
      </c>
      <c r="AB1059" s="90">
        <v>3.7965832414999998E-2</v>
      </c>
      <c r="AC1059" s="102">
        <v>6.2640900620024545E-2</v>
      </c>
      <c r="AD1059" s="89">
        <v>1.7537488999999999E-3</v>
      </c>
      <c r="AE1059" s="90">
        <v>4.3364746999999997E-3</v>
      </c>
      <c r="AF1059" s="102">
        <v>8.4061032513564077E-3</v>
      </c>
      <c r="AG1059" s="89">
        <v>3.2437955E-3</v>
      </c>
      <c r="AH1059" s="90">
        <v>8.7056192699999993E-3</v>
      </c>
      <c r="AI1059" s="102">
        <v>1.4969356904773086E-2</v>
      </c>
      <c r="AJ1059" s="92">
        <v>0</v>
      </c>
      <c r="AK1059" s="93">
        <v>0</v>
      </c>
      <c r="AL1059" s="93">
        <v>0</v>
      </c>
    </row>
    <row r="1060" spans="1:38" x14ac:dyDescent="0.25">
      <c r="A1060" s="71">
        <v>2001</v>
      </c>
      <c r="B1060" s="718">
        <v>15</v>
      </c>
      <c r="C1060" s="89">
        <v>8.5526093200000002</v>
      </c>
      <c r="D1060" s="90">
        <v>13.2309352515</v>
      </c>
      <c r="E1060" s="102">
        <v>34.261594175571453</v>
      </c>
      <c r="F1060" s="89">
        <v>0.56126781000000003</v>
      </c>
      <c r="G1060" s="90">
        <v>0.98313681799999997</v>
      </c>
      <c r="H1060" s="102">
        <v>1.4592932772575378</v>
      </c>
      <c r="I1060" s="89">
        <v>0.70163494999999998</v>
      </c>
      <c r="J1060" s="90">
        <v>2.3289205050000001</v>
      </c>
      <c r="K1060" s="102">
        <v>4.2618377474810361</v>
      </c>
      <c r="L1060" s="89">
        <v>1.139006E-2</v>
      </c>
      <c r="M1060" s="90">
        <v>1.8145433999999998E-2</v>
      </c>
      <c r="N1060" s="102">
        <v>2.9023848337169762E-2</v>
      </c>
      <c r="O1060" s="89">
        <v>8.5930512495778454E-3</v>
      </c>
      <c r="P1060" s="90">
        <v>1.1185153411009795E-2</v>
      </c>
      <c r="Q1060" s="102">
        <v>3.7296311449372954E-2</v>
      </c>
      <c r="R1060" s="89">
        <v>9.3984665653495444E-3</v>
      </c>
      <c r="S1060" s="90">
        <v>6.7073483620398514E-3</v>
      </c>
      <c r="T1060" s="102">
        <v>5.4355650991702982E-2</v>
      </c>
      <c r="U1060" s="89">
        <v>3.1442979999999998E-3</v>
      </c>
      <c r="V1060" s="90">
        <v>8.2186250499999992E-3</v>
      </c>
      <c r="W1060" s="102">
        <v>2.2153339110326162E-2</v>
      </c>
      <c r="X1060" s="89">
        <v>1.4554990000000001E-4</v>
      </c>
      <c r="Y1060" s="90">
        <v>3.8393321000000001E-4</v>
      </c>
      <c r="Z1060" s="102">
        <v>1.5872690443820437E-3</v>
      </c>
      <c r="AA1060" s="89">
        <v>1.7737601799999999E-2</v>
      </c>
      <c r="AB1060" s="90">
        <v>4.0563790765000003E-2</v>
      </c>
      <c r="AC1060" s="102">
        <v>6.5119731242773468E-2</v>
      </c>
      <c r="AD1060" s="89">
        <v>1.8635608000000001E-3</v>
      </c>
      <c r="AE1060" s="90">
        <v>4.6442956800000004E-3</v>
      </c>
      <c r="AF1060" s="102">
        <v>8.8723326937982031E-3</v>
      </c>
      <c r="AG1060" s="89">
        <v>3.4031077000000001E-3</v>
      </c>
      <c r="AH1060" s="90">
        <v>9.1554973649999993E-3</v>
      </c>
      <c r="AI1060" s="102">
        <v>1.5457603496690089E-2</v>
      </c>
      <c r="AJ1060" s="92">
        <v>0</v>
      </c>
      <c r="AK1060" s="93">
        <v>0</v>
      </c>
      <c r="AL1060" s="93">
        <v>0</v>
      </c>
    </row>
    <row r="1061" spans="1:38" x14ac:dyDescent="0.25">
      <c r="A1061" s="71">
        <v>2001</v>
      </c>
      <c r="B1061" s="718">
        <v>16</v>
      </c>
      <c r="C1061" s="89">
        <v>7.7953991427699991</v>
      </c>
      <c r="D1061" s="90">
        <v>12.0797439378505</v>
      </c>
      <c r="E1061" s="102">
        <v>35.302721643067727</v>
      </c>
      <c r="F1061" s="89">
        <v>0.56419791978</v>
      </c>
      <c r="G1061" s="90">
        <v>0.96619742537100006</v>
      </c>
      <c r="H1061" s="102">
        <v>1.5161077774009237</v>
      </c>
      <c r="I1061" s="89">
        <v>0.56126418040000003</v>
      </c>
      <c r="J1061" s="90">
        <v>1.832828312315</v>
      </c>
      <c r="K1061" s="102">
        <v>4.3309012988424778</v>
      </c>
      <c r="L1061" s="89">
        <v>1.139006E-2</v>
      </c>
      <c r="M1061" s="90">
        <v>1.8145433999999998E-2</v>
      </c>
      <c r="N1061" s="102">
        <v>2.9331848028424184E-2</v>
      </c>
      <c r="O1061" s="89">
        <v>6.3760440271867615E-3</v>
      </c>
      <c r="P1061" s="90">
        <v>8.2993838309692678E-3</v>
      </c>
      <c r="Q1061" s="102">
        <v>3.8772775928707474E-2</v>
      </c>
      <c r="R1061" s="89">
        <v>8.4022291094224925E-3</v>
      </c>
      <c r="S1061" s="90">
        <v>5.9963694356636272E-3</v>
      </c>
      <c r="T1061" s="102">
        <v>5.6570991254912044E-2</v>
      </c>
      <c r="U1061" s="89">
        <v>2.9594723892000002E-3</v>
      </c>
      <c r="V1061" s="90">
        <v>7.7718231272400004E-3</v>
      </c>
      <c r="W1061" s="102">
        <v>2.3264528288290971E-2</v>
      </c>
      <c r="X1061" s="89">
        <v>1.3739054580000001E-4</v>
      </c>
      <c r="Y1061" s="90">
        <v>3.6289508154000003E-4</v>
      </c>
      <c r="Z1061" s="102">
        <v>1.6568897651784238E-3</v>
      </c>
      <c r="AA1061" s="89">
        <v>1.70825154354E-2</v>
      </c>
      <c r="AB1061" s="90">
        <v>3.877289998821E-2</v>
      </c>
      <c r="AC1061" s="102">
        <v>6.7608421945834871E-2</v>
      </c>
      <c r="AD1061" s="89">
        <v>1.7667603479999999E-3</v>
      </c>
      <c r="AE1061" s="90">
        <v>4.4406669838800003E-3</v>
      </c>
      <c r="AF1061" s="102">
        <v>9.3507156088452233E-3</v>
      </c>
      <c r="AG1061" s="89">
        <v>3.1876105506000001E-3</v>
      </c>
      <c r="AH1061" s="90">
        <v>8.6034120083099998E-3</v>
      </c>
      <c r="AI1061" s="102">
        <v>1.5937637857198764E-2</v>
      </c>
      <c r="AJ1061" s="92">
        <v>0</v>
      </c>
      <c r="AK1061" s="93">
        <v>0</v>
      </c>
      <c r="AL1061" s="93">
        <v>0</v>
      </c>
    </row>
    <row r="1062" spans="1:38" x14ac:dyDescent="0.25">
      <c r="A1062" s="71">
        <v>2001</v>
      </c>
      <c r="B1062" s="718">
        <v>17</v>
      </c>
      <c r="C1062" s="89">
        <v>8.0489220635900001</v>
      </c>
      <c r="D1062" s="90">
        <v>12.515467953596</v>
      </c>
      <c r="E1062" s="102">
        <v>35.834139806880493</v>
      </c>
      <c r="F1062" s="89">
        <v>0.63591516299999995</v>
      </c>
      <c r="G1062" s="90">
        <v>1.0664737860119999</v>
      </c>
      <c r="H1062" s="102">
        <v>1.3889397840953528</v>
      </c>
      <c r="I1062" s="89">
        <v>0.58212771539999997</v>
      </c>
      <c r="J1062" s="90">
        <v>1.8738138503700001</v>
      </c>
      <c r="K1062" s="102">
        <v>3.1857201300600719</v>
      </c>
      <c r="L1062" s="89">
        <v>1.139006E-2</v>
      </c>
      <c r="M1062" s="90">
        <v>1.8145433999999998E-2</v>
      </c>
      <c r="N1062" s="102">
        <v>2.9559744240173737E-2</v>
      </c>
      <c r="O1062" s="89">
        <v>6.3760440271867615E-3</v>
      </c>
      <c r="P1062" s="90">
        <v>8.2993838309692678E-3</v>
      </c>
      <c r="Q1062" s="102">
        <v>3.5645369458052231E-2</v>
      </c>
      <c r="R1062" s="89">
        <v>8.4022291094224925E-3</v>
      </c>
      <c r="S1062" s="90">
        <v>5.9963694356636272E-3</v>
      </c>
      <c r="T1062" s="102">
        <v>5.8869887583019517E-2</v>
      </c>
      <c r="U1062" s="89">
        <v>3.1130728535999999E-3</v>
      </c>
      <c r="V1062" s="90">
        <v>8.2157782213500008E-3</v>
      </c>
      <c r="W1062" s="102">
        <v>2.3703117716066296E-2</v>
      </c>
      <c r="X1062" s="89">
        <v>1.4477605860000001E-4</v>
      </c>
      <c r="Y1062" s="90">
        <v>3.8403522687000002E-4</v>
      </c>
      <c r="Z1062" s="102">
        <v>1.5793175071511486E-3</v>
      </c>
      <c r="AA1062" s="89">
        <v>1.84252572156E-2</v>
      </c>
      <c r="AB1062" s="90">
        <v>4.1498553516510002E-2</v>
      </c>
      <c r="AC1062" s="102">
        <v>5.957897508413567E-2</v>
      </c>
      <c r="AD1062" s="89">
        <v>1.8707408621999998E-3</v>
      </c>
      <c r="AE1062" s="90">
        <v>4.7439557105699998E-3</v>
      </c>
      <c r="AF1062" s="102">
        <v>9.2484102742530928E-3</v>
      </c>
      <c r="AG1062" s="89">
        <v>3.3367734672E-3</v>
      </c>
      <c r="AH1062" s="90">
        <v>9.0398100399599994E-3</v>
      </c>
      <c r="AI1062" s="102">
        <v>1.3963967678963461E-2</v>
      </c>
      <c r="AJ1062" s="92">
        <v>0</v>
      </c>
      <c r="AK1062" s="93">
        <v>0</v>
      </c>
      <c r="AL1062" s="93">
        <v>0</v>
      </c>
    </row>
    <row r="1063" spans="1:38" x14ac:dyDescent="0.25">
      <c r="A1063" s="71">
        <v>2001</v>
      </c>
      <c r="B1063" s="718">
        <v>18</v>
      </c>
      <c r="C1063" s="89">
        <v>8.2759799382299999</v>
      </c>
      <c r="D1063" s="90">
        <v>12.952730401495501</v>
      </c>
      <c r="E1063" s="102">
        <v>36.868845819373064</v>
      </c>
      <c r="F1063" s="89">
        <v>0.71793975240000008</v>
      </c>
      <c r="G1063" s="90">
        <v>1.1815716443640001</v>
      </c>
      <c r="H1063" s="102">
        <v>1.4457906991634351</v>
      </c>
      <c r="I1063" s="89">
        <v>0.60195983539999998</v>
      </c>
      <c r="J1063" s="90">
        <v>1.9185793854149999</v>
      </c>
      <c r="K1063" s="102">
        <v>3.2556733964882238</v>
      </c>
      <c r="L1063" s="89">
        <v>1.139006E-2</v>
      </c>
      <c r="M1063" s="90">
        <v>1.8145433999999998E-2</v>
      </c>
      <c r="N1063" s="102">
        <v>2.9880701245781915E-2</v>
      </c>
      <c r="O1063" s="89">
        <v>6.3760440271867615E-3</v>
      </c>
      <c r="P1063" s="90">
        <v>8.2993838309692678E-3</v>
      </c>
      <c r="Q1063" s="102">
        <v>3.7119860534277752E-2</v>
      </c>
      <c r="R1063" s="89">
        <v>8.4022291094224925E-3</v>
      </c>
      <c r="S1063" s="90">
        <v>5.9963694356636272E-3</v>
      </c>
      <c r="T1063" s="102">
        <v>6.1186290043596187E-2</v>
      </c>
      <c r="U1063" s="89">
        <v>3.2671973807999999E-3</v>
      </c>
      <c r="V1063" s="90">
        <v>8.6786425240199996E-3</v>
      </c>
      <c r="W1063" s="102">
        <v>2.489971849789091E-2</v>
      </c>
      <c r="X1063" s="89">
        <v>1.5173915640000001E-4</v>
      </c>
      <c r="Y1063" s="90">
        <v>4.0547864828999999E-4</v>
      </c>
      <c r="Z1063" s="102">
        <v>1.649904400901357E-3</v>
      </c>
      <c r="AA1063" s="89">
        <v>1.9885397466600001E-2</v>
      </c>
      <c r="AB1063" s="90">
        <v>4.4458117835729997E-2</v>
      </c>
      <c r="AC1063" s="102">
        <v>6.1955354818610482E-2</v>
      </c>
      <c r="AD1063" s="89">
        <v>1.9773129930000001E-3</v>
      </c>
      <c r="AE1063" s="90">
        <v>5.0617031394900001E-3</v>
      </c>
      <c r="AF1063" s="102">
        <v>9.7163392971478055E-3</v>
      </c>
      <c r="AG1063" s="89">
        <v>3.4876337321999998E-3</v>
      </c>
      <c r="AH1063" s="90">
        <v>9.4936365166799989E-3</v>
      </c>
      <c r="AI1063" s="102">
        <v>1.4454056107383064E-2</v>
      </c>
      <c r="AJ1063" s="92">
        <v>0</v>
      </c>
      <c r="AK1063" s="93">
        <v>0</v>
      </c>
      <c r="AL1063" s="93">
        <v>0</v>
      </c>
    </row>
    <row r="1064" spans="1:38" x14ac:dyDescent="0.25">
      <c r="A1064" s="71">
        <v>2001</v>
      </c>
      <c r="B1064" s="718">
        <v>19</v>
      </c>
      <c r="C1064" s="89">
        <v>8.5182419522899995</v>
      </c>
      <c r="D1064" s="90">
        <v>13.427705328761501</v>
      </c>
      <c r="E1064" s="102">
        <v>37.912504244815253</v>
      </c>
      <c r="F1064" s="89">
        <v>0.81128280198000002</v>
      </c>
      <c r="G1064" s="90">
        <v>1.3142436639749999</v>
      </c>
      <c r="H1064" s="102">
        <v>1.5026409516471551</v>
      </c>
      <c r="I1064" s="89">
        <v>0.62294546929999994</v>
      </c>
      <c r="J1064" s="90">
        <v>1.9778581742150001</v>
      </c>
      <c r="K1064" s="102">
        <v>3.3274737464953521</v>
      </c>
      <c r="L1064" s="89">
        <v>1.139006E-2</v>
      </c>
      <c r="M1064" s="90">
        <v>1.8145433999999998E-2</v>
      </c>
      <c r="N1064" s="102">
        <v>3.0204504651154061E-2</v>
      </c>
      <c r="O1064" s="89">
        <v>6.3760440271867615E-3</v>
      </c>
      <c r="P1064" s="90">
        <v>8.2993838309692678E-3</v>
      </c>
      <c r="Q1064" s="102">
        <v>3.858962862028046E-2</v>
      </c>
      <c r="R1064" s="89">
        <v>8.4022291094224925E-3</v>
      </c>
      <c r="S1064" s="90">
        <v>5.9963694356636272E-3</v>
      </c>
      <c r="T1064" s="102">
        <v>6.3485611621995036E-2</v>
      </c>
      <c r="U1064" s="89">
        <v>3.4308696491999998E-3</v>
      </c>
      <c r="V1064" s="90">
        <v>9.1697274028500007E-3</v>
      </c>
      <c r="W1064" s="102">
        <v>2.6232335766076201E-2</v>
      </c>
      <c r="X1064" s="89">
        <v>1.5912466920000001E-4</v>
      </c>
      <c r="Y1064" s="90">
        <v>4.2833137578E-4</v>
      </c>
      <c r="Z1064" s="102">
        <v>1.7211936004356582E-3</v>
      </c>
      <c r="AA1064" s="89">
        <v>2.1497150283600001E-2</v>
      </c>
      <c r="AB1064" s="90">
        <v>4.7715365756429998E-2</v>
      </c>
      <c r="AC1064" s="102">
        <v>6.4296371574719458E-2</v>
      </c>
      <c r="AD1064" s="89">
        <v>2.0891059944000002E-3</v>
      </c>
      <c r="AE1064" s="90">
        <v>5.3993323551000004E-3</v>
      </c>
      <c r="AF1064" s="102">
        <v>1.0170081067648327E-2</v>
      </c>
      <c r="AG1064" s="89">
        <v>3.643884549E-3</v>
      </c>
      <c r="AH1064" s="90">
        <v>9.9741068307000001E-3</v>
      </c>
      <c r="AI1064" s="102">
        <v>1.495794775666864E-2</v>
      </c>
      <c r="AJ1064" s="92">
        <v>0</v>
      </c>
      <c r="AK1064" s="93">
        <v>0</v>
      </c>
      <c r="AL1064" s="93">
        <v>0</v>
      </c>
    </row>
    <row r="1065" spans="1:38" x14ac:dyDescent="0.25">
      <c r="A1065" s="71">
        <v>2001</v>
      </c>
      <c r="B1065" s="718">
        <v>20</v>
      </c>
      <c r="C1065" s="89">
        <v>8.7565744949099997</v>
      </c>
      <c r="D1065" s="90">
        <v>13.9303308947425</v>
      </c>
      <c r="E1065" s="102">
        <v>38.932340800273089</v>
      </c>
      <c r="F1065" s="89">
        <v>0.91652894303999999</v>
      </c>
      <c r="G1065" s="90">
        <v>1.4668958004419999</v>
      </c>
      <c r="H1065" s="102">
        <v>1.5577263086810038</v>
      </c>
      <c r="I1065" s="89">
        <v>0.64444145919999996</v>
      </c>
      <c r="J1065" s="90">
        <v>2.0250362259050001</v>
      </c>
      <c r="K1065" s="102">
        <v>3.3968365223295773</v>
      </c>
      <c r="L1065" s="89">
        <v>1.139006E-2</v>
      </c>
      <c r="M1065" s="90">
        <v>1.8145433999999998E-2</v>
      </c>
      <c r="N1065" s="102">
        <v>3.8397370425009278E-2</v>
      </c>
      <c r="O1065" s="89">
        <v>6.3760440271867615E-3</v>
      </c>
      <c r="P1065" s="90">
        <v>8.2993838309692678E-3</v>
      </c>
      <c r="Q1065" s="102">
        <v>4.0015457277706043E-2</v>
      </c>
      <c r="R1065" s="89">
        <v>8.4022291094224925E-3</v>
      </c>
      <c r="S1065" s="90">
        <v>5.9963694356636272E-3</v>
      </c>
      <c r="T1065" s="102">
        <v>6.5717737506864354E-2</v>
      </c>
      <c r="U1065" s="89">
        <v>3.5981442012000004E-3</v>
      </c>
      <c r="V1065" s="90">
        <v>9.6885027024299995E-3</v>
      </c>
      <c r="W1065" s="102">
        <v>2.7468533579708205E-2</v>
      </c>
      <c r="X1065" s="89">
        <v>1.674307338E-4</v>
      </c>
      <c r="Y1065" s="90">
        <v>4.5242485011000002E-4</v>
      </c>
      <c r="Z1065" s="102">
        <v>1.7899780711518769E-3</v>
      </c>
      <c r="AA1065" s="89">
        <v>2.3255315983800002E-2</v>
      </c>
      <c r="AB1065" s="90">
        <v>5.1295272143069996E-2</v>
      </c>
      <c r="AC1065" s="102">
        <v>6.6579167520073618E-2</v>
      </c>
      <c r="AD1065" s="89">
        <v>2.2046445876000003E-3</v>
      </c>
      <c r="AE1065" s="90">
        <v>5.7573917459399996E-3</v>
      </c>
      <c r="AF1065" s="102">
        <v>1.0614757706635796E-2</v>
      </c>
      <c r="AG1065" s="89">
        <v>3.8051226341999996E-3</v>
      </c>
      <c r="AH1065" s="90">
        <v>1.048133026011E-2</v>
      </c>
      <c r="AI1065" s="102">
        <v>1.5440575493120799E-2</v>
      </c>
      <c r="AJ1065" s="92">
        <v>0</v>
      </c>
      <c r="AK1065" s="93">
        <v>0</v>
      </c>
      <c r="AL1065" s="93">
        <v>0</v>
      </c>
    </row>
    <row r="1066" spans="1:38" x14ac:dyDescent="0.25">
      <c r="A1066" s="71">
        <v>2001</v>
      </c>
      <c r="B1066" s="718">
        <v>21</v>
      </c>
      <c r="C1066" s="89">
        <v>8.9922445938599989</v>
      </c>
      <c r="D1066" s="90">
        <v>14.465849719439001</v>
      </c>
      <c r="E1066" s="102">
        <v>39.875653630323605</v>
      </c>
      <c r="F1066" s="89">
        <v>1.03442144718</v>
      </c>
      <c r="G1066" s="90">
        <v>1.6420288346009999</v>
      </c>
      <c r="H1066" s="102">
        <v>1.6097495544645428</v>
      </c>
      <c r="I1066" s="89">
        <v>0.66651969230000008</v>
      </c>
      <c r="J1066" s="90">
        <v>2.0755458508399998</v>
      </c>
      <c r="K1066" s="102">
        <v>3.4629062841128304</v>
      </c>
      <c r="L1066" s="89">
        <v>1.139006E-2</v>
      </c>
      <c r="M1066" s="90">
        <v>1.8145433999999998E-2</v>
      </c>
      <c r="N1066" s="102">
        <v>3.8790660321303919E-2</v>
      </c>
      <c r="O1066" s="89">
        <v>6.3760440271867615E-3</v>
      </c>
      <c r="P1066" s="90">
        <v>8.2993838309692678E-3</v>
      </c>
      <c r="Q1066" s="102">
        <v>4.1356646780824367E-2</v>
      </c>
      <c r="R1066" s="89">
        <v>8.4022291094224925E-3</v>
      </c>
      <c r="S1066" s="90">
        <v>5.9963694356636272E-3</v>
      </c>
      <c r="T1066" s="102">
        <v>6.7814418419310102E-2</v>
      </c>
      <c r="U1066" s="89">
        <v>3.7706924592E-3</v>
      </c>
      <c r="V1066" s="90">
        <v>1.023869579484E-2</v>
      </c>
      <c r="W1066" s="102">
        <v>2.88062774003611E-2</v>
      </c>
      <c r="X1066" s="89">
        <v>1.7528774219999999E-4</v>
      </c>
      <c r="Y1066" s="90">
        <v>4.7794500093000002E-4</v>
      </c>
      <c r="Z1066" s="102">
        <v>1.855818553077361E-3</v>
      </c>
      <c r="AA1066" s="89">
        <v>2.5171801484999999E-2</v>
      </c>
      <c r="AB1066" s="90">
        <v>5.5238998700100003E-2</v>
      </c>
      <c r="AC1066" s="102">
        <v>6.8688902305584568E-2</v>
      </c>
      <c r="AD1066" s="89">
        <v>2.3245098726000003E-3</v>
      </c>
      <c r="AE1066" s="90">
        <v>6.1371776969400002E-3</v>
      </c>
      <c r="AF1066" s="102">
        <v>1.1020124054575706E-2</v>
      </c>
      <c r="AG1066" s="89">
        <v>3.9722226773999999E-3</v>
      </c>
      <c r="AH1066" s="90">
        <v>1.101935755914E-2</v>
      </c>
      <c r="AI1066" s="102">
        <v>1.5911690709480102E-2</v>
      </c>
      <c r="AJ1066" s="92">
        <v>0</v>
      </c>
      <c r="AK1066" s="93">
        <v>0</v>
      </c>
      <c r="AL1066" s="93">
        <v>0</v>
      </c>
    </row>
    <row r="1067" spans="1:38" x14ac:dyDescent="0.25">
      <c r="A1067" s="71">
        <v>2001</v>
      </c>
      <c r="B1067" s="718">
        <v>22</v>
      </c>
      <c r="C1067" s="89">
        <v>9.2256977356000007</v>
      </c>
      <c r="D1067" s="90">
        <v>15.039417569466499</v>
      </c>
      <c r="E1067" s="102">
        <v>40.733311046576127</v>
      </c>
      <c r="F1067" s="89">
        <v>1.1650653504600001</v>
      </c>
      <c r="G1067" s="90">
        <v>1.8425666649720003</v>
      </c>
      <c r="H1067" s="102">
        <v>1.6561371839820116</v>
      </c>
      <c r="I1067" s="89">
        <v>0.68968792969999992</v>
      </c>
      <c r="J1067" s="90">
        <v>2.1324205729750001</v>
      </c>
      <c r="K1067" s="102">
        <v>3.5212866836047865</v>
      </c>
      <c r="L1067" s="89">
        <v>1.139006E-2</v>
      </c>
      <c r="M1067" s="90">
        <v>1.8145433999999998E-2</v>
      </c>
      <c r="N1067" s="102">
        <v>3.9136501406497222E-2</v>
      </c>
      <c r="O1067" s="89">
        <v>6.3760440271867615E-3</v>
      </c>
      <c r="P1067" s="90">
        <v>8.2993838309692678E-3</v>
      </c>
      <c r="Q1067" s="102">
        <v>4.2556567982699439E-2</v>
      </c>
      <c r="R1067" s="89">
        <v>8.4022291094224925E-3</v>
      </c>
      <c r="S1067" s="90">
        <v>5.9963694356636272E-3</v>
      </c>
      <c r="T1067" s="102">
        <v>6.9692645231438324E-2</v>
      </c>
      <c r="U1067" s="89">
        <v>3.9486046278E-3</v>
      </c>
      <c r="V1067" s="90">
        <v>1.0822976950799999E-2</v>
      </c>
      <c r="W1067" s="102">
        <v>2.9870244520998835E-2</v>
      </c>
      <c r="X1067" s="89">
        <v>1.83567255E-4</v>
      </c>
      <c r="Y1067" s="90">
        <v>5.0496961965000001E-4</v>
      </c>
      <c r="Z1067" s="102">
        <v>1.9138648546945965E-3</v>
      </c>
      <c r="AA1067" s="89">
        <v>2.72455889682E-2</v>
      </c>
      <c r="AB1067" s="90">
        <v>5.9589759098879994E-2</v>
      </c>
      <c r="AC1067" s="102">
        <v>7.0604711931759351E-2</v>
      </c>
      <c r="AD1067" s="89">
        <v>2.4483961014000002E-3</v>
      </c>
      <c r="AE1067" s="90">
        <v>6.5411232112200001E-3</v>
      </c>
      <c r="AF1067" s="102">
        <v>1.1392891120800601E-2</v>
      </c>
      <c r="AG1067" s="89">
        <v>4.1427327941999997E-3</v>
      </c>
      <c r="AH1067" s="90">
        <v>1.1590351769730001E-2</v>
      </c>
      <c r="AI1067" s="102">
        <v>1.6319440561250904E-2</v>
      </c>
      <c r="AJ1067" s="92">
        <v>0</v>
      </c>
      <c r="AK1067" s="93">
        <v>0</v>
      </c>
      <c r="AL1067" s="93">
        <v>0</v>
      </c>
    </row>
    <row r="1068" spans="1:38" x14ac:dyDescent="0.25">
      <c r="A1068" s="71">
        <v>2001</v>
      </c>
      <c r="B1068" s="718">
        <v>23</v>
      </c>
      <c r="C1068" s="89">
        <v>9.4583120419999993</v>
      </c>
      <c r="D1068" s="90">
        <v>15.657868286059001</v>
      </c>
      <c r="E1068" s="102">
        <v>41.448217880270235</v>
      </c>
      <c r="F1068" s="89">
        <v>1.3086165575399999</v>
      </c>
      <c r="G1068" s="90">
        <v>2.0716144199669997</v>
      </c>
      <c r="H1068" s="102">
        <v>1.6942340480843998</v>
      </c>
      <c r="I1068" s="89">
        <v>0.71441084330000004</v>
      </c>
      <c r="J1068" s="90">
        <v>2.1984665033100002</v>
      </c>
      <c r="K1068" s="102">
        <v>3.5690398346244256</v>
      </c>
      <c r="L1068" s="89">
        <v>1.139006E-2</v>
      </c>
      <c r="M1068" s="90">
        <v>1.8145433999999998E-2</v>
      </c>
      <c r="N1068" s="102">
        <v>3.9417636926481134E-2</v>
      </c>
      <c r="O1068" s="89">
        <v>6.3760440271867615E-3</v>
      </c>
      <c r="P1068" s="90">
        <v>8.2993838309692678E-3</v>
      </c>
      <c r="Q1068" s="102">
        <v>4.3544538160518453E-2</v>
      </c>
      <c r="R1068" s="89">
        <v>8.4022291094224925E-3</v>
      </c>
      <c r="S1068" s="90">
        <v>5.9963694356636272E-3</v>
      </c>
      <c r="T1068" s="102">
        <v>7.124160087958778E-2</v>
      </c>
      <c r="U1068" s="89">
        <v>4.1329637880000002E-3</v>
      </c>
      <c r="V1068" s="90">
        <v>1.144660101291E-2</v>
      </c>
      <c r="W1068" s="102">
        <v>3.0666101188710389E-2</v>
      </c>
      <c r="X1068" s="89">
        <v>1.917301008E-4</v>
      </c>
      <c r="Y1068" s="90">
        <v>5.3362927049999999E-4</v>
      </c>
      <c r="Z1068" s="102">
        <v>1.9611035920418631E-3</v>
      </c>
      <c r="AA1068" s="89">
        <v>2.9480309593200003E-2</v>
      </c>
      <c r="AB1068" s="90">
        <v>6.4399778307269992E-2</v>
      </c>
      <c r="AC1068" s="102">
        <v>7.2198529310182252E-2</v>
      </c>
      <c r="AD1068" s="89">
        <v>2.5761905406E-3</v>
      </c>
      <c r="AE1068" s="90">
        <v>6.9723191641500003E-3</v>
      </c>
      <c r="AF1068" s="102">
        <v>1.1706158232363317E-2</v>
      </c>
      <c r="AG1068" s="89">
        <v>4.3193165682000002E-3</v>
      </c>
      <c r="AH1068" s="90">
        <v>1.2200777388E-2</v>
      </c>
      <c r="AI1068" s="102">
        <v>1.6647090363830278E-2</v>
      </c>
      <c r="AJ1068" s="92">
        <v>0</v>
      </c>
      <c r="AK1068" s="93">
        <v>0</v>
      </c>
      <c r="AL1068" s="93">
        <v>0</v>
      </c>
    </row>
    <row r="1069" spans="1:38" x14ac:dyDescent="0.25">
      <c r="A1069" s="71">
        <v>2001</v>
      </c>
      <c r="B1069" s="718">
        <v>24</v>
      </c>
      <c r="C1069" s="89">
        <v>9.6902984244599999</v>
      </c>
      <c r="D1069" s="90">
        <v>16.3255094376645</v>
      </c>
      <c r="E1069" s="102">
        <v>41.988229613623666</v>
      </c>
      <c r="F1069" s="89">
        <v>1.45303794846</v>
      </c>
      <c r="G1069" s="90">
        <v>2.3174239865819999</v>
      </c>
      <c r="H1069" s="102">
        <v>1.7230142080289552</v>
      </c>
      <c r="I1069" s="89">
        <v>0.74121512850000004</v>
      </c>
      <c r="J1069" s="90">
        <v>2.271684428475</v>
      </c>
      <c r="K1069" s="102">
        <v>3.6049737114441172</v>
      </c>
      <c r="L1069" s="89">
        <v>1.139006E-2</v>
      </c>
      <c r="M1069" s="90">
        <v>1.8145433999999998E-2</v>
      </c>
      <c r="N1069" s="102">
        <v>3.9630092059583323E-2</v>
      </c>
      <c r="O1069" s="89">
        <v>6.3760440271867615E-3</v>
      </c>
      <c r="P1069" s="90">
        <v>8.2993838309692678E-3</v>
      </c>
      <c r="Q1069" s="102">
        <v>4.4290757748553705E-2</v>
      </c>
      <c r="R1069" s="89">
        <v>8.4022291094224925E-3</v>
      </c>
      <c r="S1069" s="90">
        <v>5.9963694356636272E-3</v>
      </c>
      <c r="T1069" s="102">
        <v>7.2412651073015658E-2</v>
      </c>
      <c r="U1069" s="89">
        <v>4.3231583543999995E-3</v>
      </c>
      <c r="V1069" s="90">
        <v>1.2261879601530001E-2</v>
      </c>
      <c r="W1069" s="102">
        <v>3.1268407746303982E-2</v>
      </c>
      <c r="X1069" s="89">
        <v>2.0050766100000001E-4</v>
      </c>
      <c r="Y1069" s="90">
        <v>5.6952169424999996E-4</v>
      </c>
      <c r="Z1069" s="102">
        <v>1.9967954327969758E-3</v>
      </c>
      <c r="AA1069" s="89">
        <v>3.1867903860600004E-2</v>
      </c>
      <c r="AB1069" s="90">
        <v>7.0173271556430009E-2</v>
      </c>
      <c r="AC1069" s="102">
        <v>7.3402184117320496E-2</v>
      </c>
      <c r="AD1069" s="89">
        <v>2.7081225906000002E-3</v>
      </c>
      <c r="AE1069" s="90">
        <v>7.4594076171300002E-3</v>
      </c>
      <c r="AF1069" s="102">
        <v>1.1942644812739078E-2</v>
      </c>
      <c r="AG1069" s="89">
        <v>4.5012681863999997E-3</v>
      </c>
      <c r="AH1069" s="90">
        <v>1.3058961964470001E-2</v>
      </c>
      <c r="AI1069" s="102">
        <v>1.6894650067545092E-2</v>
      </c>
      <c r="AJ1069" s="92">
        <v>0</v>
      </c>
      <c r="AK1069" s="93">
        <v>0</v>
      </c>
      <c r="AL1069" s="93">
        <v>0</v>
      </c>
    </row>
    <row r="1070" spans="1:38" x14ac:dyDescent="0.25">
      <c r="A1070" s="71">
        <v>2001</v>
      </c>
      <c r="B1070" s="718">
        <v>25</v>
      </c>
      <c r="C1070" s="89">
        <v>9.6902984244599999</v>
      </c>
      <c r="D1070" s="90">
        <v>16.3255094376645</v>
      </c>
      <c r="E1070" s="102">
        <v>42.315061014198143</v>
      </c>
      <c r="F1070" s="89">
        <v>1.45303794846</v>
      </c>
      <c r="G1070" s="90">
        <v>2.3174239865819999</v>
      </c>
      <c r="H1070" s="102">
        <v>1.7403473917182131</v>
      </c>
      <c r="I1070" s="89">
        <v>0.74121512850000004</v>
      </c>
      <c r="J1070" s="90">
        <v>2.271684428475</v>
      </c>
      <c r="K1070" s="102">
        <v>3.6266304256392998</v>
      </c>
      <c r="L1070" s="89">
        <v>1.139006E-2</v>
      </c>
      <c r="M1070" s="90">
        <v>1.8145433999999998E-2</v>
      </c>
      <c r="N1070" s="102">
        <v>3.9757657249208517E-2</v>
      </c>
      <c r="O1070" s="89">
        <v>6.3760440271867615E-3</v>
      </c>
      <c r="P1070" s="90">
        <v>8.2993838309692678E-3</v>
      </c>
      <c r="Q1070" s="102">
        <v>4.4740683033005817E-2</v>
      </c>
      <c r="R1070" s="89">
        <v>8.4022291094224925E-3</v>
      </c>
      <c r="S1070" s="90">
        <v>5.9963694356636272E-3</v>
      </c>
      <c r="T1070" s="102">
        <v>7.3118649711643724E-2</v>
      </c>
      <c r="U1070" s="89">
        <v>4.3231583543999995E-3</v>
      </c>
      <c r="V1070" s="90">
        <v>1.2261879601530001E-2</v>
      </c>
      <c r="W1070" s="102">
        <v>3.1619259069100909E-2</v>
      </c>
      <c r="X1070" s="89">
        <v>2.0050766100000001E-4</v>
      </c>
      <c r="Y1070" s="90">
        <v>5.6952169424999996E-4</v>
      </c>
      <c r="Z1070" s="102">
        <v>2.0182227809294349E-3</v>
      </c>
      <c r="AA1070" s="89">
        <v>3.1867903860600004E-2</v>
      </c>
      <c r="AB1070" s="90">
        <v>7.0173271556430009E-2</v>
      </c>
      <c r="AC1070" s="102">
        <v>7.4130408815612378E-2</v>
      </c>
      <c r="AD1070" s="89">
        <v>2.7081225906000002E-3</v>
      </c>
      <c r="AE1070" s="90">
        <v>7.4594076171300002E-3</v>
      </c>
      <c r="AF1070" s="102">
        <v>1.2086164129456971E-2</v>
      </c>
      <c r="AG1070" s="89">
        <v>4.5012681863999997E-3</v>
      </c>
      <c r="AH1070" s="90">
        <v>1.3058961964470001E-2</v>
      </c>
      <c r="AI1070" s="102">
        <v>1.7042713381892484E-2</v>
      </c>
      <c r="AJ1070" s="92">
        <v>0</v>
      </c>
      <c r="AK1070" s="93">
        <v>0</v>
      </c>
      <c r="AL1070" s="93">
        <v>0</v>
      </c>
    </row>
    <row r="1071" spans="1:38" x14ac:dyDescent="0.25">
      <c r="A1071" s="71">
        <v>2001</v>
      </c>
      <c r="B1071" s="718">
        <v>26</v>
      </c>
      <c r="C1071" s="89">
        <v>9.6902984244599999</v>
      </c>
      <c r="D1071" s="90">
        <v>16.3255094376645</v>
      </c>
      <c r="E1071" s="102">
        <v>42.375670819543444</v>
      </c>
      <c r="F1071" s="89">
        <v>1.45303794846</v>
      </c>
      <c r="G1071" s="90">
        <v>2.3174239865819999</v>
      </c>
      <c r="H1071" s="102">
        <v>1.7435690608027834</v>
      </c>
      <c r="I1071" s="89">
        <v>0.74121512850000004</v>
      </c>
      <c r="J1071" s="90">
        <v>2.271684428475</v>
      </c>
      <c r="K1071" s="102">
        <v>3.6306574616004754</v>
      </c>
      <c r="L1071" s="89">
        <v>1.139006E-2</v>
      </c>
      <c r="M1071" s="90">
        <v>1.8145433999999998E-2</v>
      </c>
      <c r="N1071" s="102">
        <v>3.9781349605938342E-2</v>
      </c>
      <c r="O1071" s="89">
        <v>6.3760440271867615E-3</v>
      </c>
      <c r="P1071" s="90">
        <v>8.2993838309692678E-3</v>
      </c>
      <c r="Q1071" s="102">
        <v>4.4824271310675498E-2</v>
      </c>
      <c r="R1071" s="89">
        <v>8.4022291094224925E-3</v>
      </c>
      <c r="S1071" s="90">
        <v>5.9963694356636272E-3</v>
      </c>
      <c r="T1071" s="102">
        <v>7.3249718898506455E-2</v>
      </c>
      <c r="U1071" s="89">
        <v>4.3231583543999995E-3</v>
      </c>
      <c r="V1071" s="90">
        <v>1.2261879601530001E-2</v>
      </c>
      <c r="W1071" s="102">
        <v>3.1684423932875086E-2</v>
      </c>
      <c r="X1071" s="89">
        <v>2.0050766100000001E-4</v>
      </c>
      <c r="Y1071" s="90">
        <v>5.6952169424999996E-4</v>
      </c>
      <c r="Z1071" s="102">
        <v>2.0222081980863882E-3</v>
      </c>
      <c r="AA1071" s="89">
        <v>3.1867903860600004E-2</v>
      </c>
      <c r="AB1071" s="90">
        <v>7.0173271556430009E-2</v>
      </c>
      <c r="AC1071" s="102">
        <v>7.4265699624490839E-2</v>
      </c>
      <c r="AD1071" s="89">
        <v>2.7081225906000002E-3</v>
      </c>
      <c r="AE1071" s="90">
        <v>7.4594076171300002E-3</v>
      </c>
      <c r="AF1071" s="102">
        <v>1.211283546546164E-2</v>
      </c>
      <c r="AG1071" s="89">
        <v>4.5012681863999997E-3</v>
      </c>
      <c r="AH1071" s="90">
        <v>1.3058961964470001E-2</v>
      </c>
      <c r="AI1071" s="102">
        <v>1.7070225358537E-2</v>
      </c>
      <c r="AJ1071" s="92">
        <v>0</v>
      </c>
      <c r="AK1071" s="93">
        <v>0</v>
      </c>
      <c r="AL1071" s="93">
        <v>0</v>
      </c>
    </row>
    <row r="1072" spans="1:38" x14ac:dyDescent="0.25">
      <c r="A1072" s="71">
        <v>2001</v>
      </c>
      <c r="B1072" s="718">
        <v>27</v>
      </c>
      <c r="C1072" s="89">
        <v>9.6902984244599999</v>
      </c>
      <c r="D1072" s="90">
        <v>16.3255094376645</v>
      </c>
      <c r="E1072" s="102">
        <v>42.349982412808366</v>
      </c>
      <c r="F1072" s="89">
        <v>1.45303794846</v>
      </c>
      <c r="G1072" s="90">
        <v>2.3174239865819999</v>
      </c>
      <c r="H1072" s="102">
        <v>1.743736495641141</v>
      </c>
      <c r="I1072" s="89">
        <v>0.74121512850000004</v>
      </c>
      <c r="J1072" s="90">
        <v>2.271684428475</v>
      </c>
      <c r="K1072" s="102">
        <v>3.6314868510181602</v>
      </c>
      <c r="L1072" s="89">
        <v>1.139006E-2</v>
      </c>
      <c r="M1072" s="90">
        <v>1.8145433999999998E-2</v>
      </c>
      <c r="N1072" s="102">
        <v>3.9790912297229752E-2</v>
      </c>
      <c r="O1072" s="89">
        <v>6.3760440271867615E-3</v>
      </c>
      <c r="P1072" s="90">
        <v>8.2993838309692678E-3</v>
      </c>
      <c r="Q1072" s="102">
        <v>4.4821464926252753E-2</v>
      </c>
      <c r="R1072" s="89">
        <v>8.4022291094224925E-3</v>
      </c>
      <c r="S1072" s="90">
        <v>5.9963694356636272E-3</v>
      </c>
      <c r="T1072" s="102">
        <v>7.3234480669843727E-2</v>
      </c>
      <c r="U1072" s="89">
        <v>4.3231583543999995E-3</v>
      </c>
      <c r="V1072" s="90">
        <v>1.2261879601530001E-2</v>
      </c>
      <c r="W1072" s="102">
        <v>3.1909086578497066E-2</v>
      </c>
      <c r="X1072" s="89">
        <v>2.0050766100000001E-4</v>
      </c>
      <c r="Y1072" s="90">
        <v>5.6952169424999996E-4</v>
      </c>
      <c r="Z1072" s="102">
        <v>2.0237516270563672E-3</v>
      </c>
      <c r="AA1072" s="89">
        <v>3.1867903860600004E-2</v>
      </c>
      <c r="AB1072" s="90">
        <v>7.0173271556430009E-2</v>
      </c>
      <c r="AC1072" s="102">
        <v>7.4219235564838226E-2</v>
      </c>
      <c r="AD1072" s="89">
        <v>2.7081225906000002E-3</v>
      </c>
      <c r="AE1072" s="90">
        <v>7.4594076171300002E-3</v>
      </c>
      <c r="AF1072" s="102">
        <v>1.2094831616304707E-2</v>
      </c>
      <c r="AG1072" s="89">
        <v>4.5012681863999997E-3</v>
      </c>
      <c r="AH1072" s="90">
        <v>1.3058961964470001E-2</v>
      </c>
      <c r="AI1072" s="102">
        <v>1.7092684757145638E-2</v>
      </c>
      <c r="AJ1072" s="92">
        <v>0</v>
      </c>
      <c r="AK1072" s="93">
        <v>0</v>
      </c>
      <c r="AL1072" s="93">
        <v>0</v>
      </c>
    </row>
    <row r="1073" spans="1:38" x14ac:dyDescent="0.25">
      <c r="A1073" s="71">
        <v>2001</v>
      </c>
      <c r="B1073" s="718">
        <v>28</v>
      </c>
      <c r="C1073" s="89">
        <v>9.6902984244599999</v>
      </c>
      <c r="D1073" s="90">
        <v>16.3255094376645</v>
      </c>
      <c r="E1073" s="102">
        <v>42.31397895974095</v>
      </c>
      <c r="F1073" s="89">
        <v>1.45303794846</v>
      </c>
      <c r="G1073" s="90">
        <v>2.3174239865819999</v>
      </c>
      <c r="H1073" s="102">
        <v>1.7433933002771116</v>
      </c>
      <c r="I1073" s="89">
        <v>0.74121512850000004</v>
      </c>
      <c r="J1073" s="90">
        <v>2.271684428475</v>
      </c>
      <c r="K1073" s="102">
        <v>3.6317484649095486</v>
      </c>
      <c r="L1073" s="89">
        <v>1.139006E-2</v>
      </c>
      <c r="M1073" s="90">
        <v>1.8145433999999998E-2</v>
      </c>
      <c r="N1073" s="102">
        <v>3.9795424513719924E-2</v>
      </c>
      <c r="O1073" s="89">
        <v>6.3760440271867615E-3</v>
      </c>
      <c r="P1073" s="90">
        <v>8.2993838309692678E-3</v>
      </c>
      <c r="Q1073" s="102">
        <v>4.4805170859669334E-2</v>
      </c>
      <c r="R1073" s="89">
        <v>8.4022291094224925E-3</v>
      </c>
      <c r="S1073" s="90">
        <v>5.9963694356636272E-3</v>
      </c>
      <c r="T1073" s="102">
        <v>7.3200680325061496E-2</v>
      </c>
      <c r="U1073" s="89">
        <v>4.3231583543999995E-3</v>
      </c>
      <c r="V1073" s="90">
        <v>1.2261879601530001E-2</v>
      </c>
      <c r="W1073" s="102">
        <v>3.2135487273095238E-2</v>
      </c>
      <c r="X1073" s="89">
        <v>2.0050766100000001E-4</v>
      </c>
      <c r="Y1073" s="90">
        <v>5.6952169424999996E-4</v>
      </c>
      <c r="Z1073" s="102">
        <v>2.0246330167823894E-3</v>
      </c>
      <c r="AA1073" s="89">
        <v>3.1867903860600004E-2</v>
      </c>
      <c r="AB1073" s="90">
        <v>7.0173271556430009E-2</v>
      </c>
      <c r="AC1073" s="102">
        <v>7.4143734237319806E-2</v>
      </c>
      <c r="AD1073" s="89">
        <v>2.7081225906000002E-3</v>
      </c>
      <c r="AE1073" s="90">
        <v>7.4594076171300002E-3</v>
      </c>
      <c r="AF1073" s="102">
        <v>1.2071069682722545E-2</v>
      </c>
      <c r="AG1073" s="89">
        <v>4.5012681863999997E-3</v>
      </c>
      <c r="AH1073" s="90">
        <v>1.3058961964470001E-2</v>
      </c>
      <c r="AI1073" s="102">
        <v>1.7110852274496373E-2</v>
      </c>
      <c r="AJ1073" s="92">
        <v>0</v>
      </c>
      <c r="AK1073" s="93">
        <v>0</v>
      </c>
      <c r="AL1073" s="93">
        <v>0</v>
      </c>
    </row>
    <row r="1074" spans="1:38" x14ac:dyDescent="0.25">
      <c r="A1074" s="71">
        <v>2001</v>
      </c>
      <c r="B1074" s="718">
        <v>29</v>
      </c>
      <c r="C1074" s="89">
        <v>9.6902984244599999</v>
      </c>
      <c r="D1074" s="90">
        <v>16.3255094376645</v>
      </c>
      <c r="E1074" s="102">
        <v>42.275986556442689</v>
      </c>
      <c r="F1074" s="89">
        <v>1.45303794846</v>
      </c>
      <c r="G1074" s="90">
        <v>2.3174239865819999</v>
      </c>
      <c r="H1074" s="102">
        <v>1.7428530007772203</v>
      </c>
      <c r="I1074" s="89">
        <v>0.74121512850000004</v>
      </c>
      <c r="J1074" s="90">
        <v>2.271684428475</v>
      </c>
      <c r="K1074" s="102">
        <v>3.6318049851386047</v>
      </c>
      <c r="L1074" s="89">
        <v>1.139006E-2</v>
      </c>
      <c r="M1074" s="90">
        <v>1.8145433999999998E-2</v>
      </c>
      <c r="N1074" s="102">
        <v>3.9798048910089007E-2</v>
      </c>
      <c r="O1074" s="89">
        <v>6.3760440271867615E-3</v>
      </c>
      <c r="P1074" s="90">
        <v>8.2993838309692678E-3</v>
      </c>
      <c r="Q1074" s="102">
        <v>4.4784102687298349E-2</v>
      </c>
      <c r="R1074" s="89">
        <v>8.4022291094224925E-3</v>
      </c>
      <c r="S1074" s="90">
        <v>5.9963694356636272E-3</v>
      </c>
      <c r="T1074" s="102">
        <v>7.315924538967003E-2</v>
      </c>
      <c r="U1074" s="89">
        <v>4.3231583543999995E-3</v>
      </c>
      <c r="V1074" s="90">
        <v>1.2261879601530001E-2</v>
      </c>
      <c r="W1074" s="102">
        <v>3.2343902494170844E-2</v>
      </c>
      <c r="X1074" s="89">
        <v>2.0050766100000001E-4</v>
      </c>
      <c r="Y1074" s="90">
        <v>5.6952169424999996E-4</v>
      </c>
      <c r="Z1074" s="102">
        <v>2.0251914741279825E-3</v>
      </c>
      <c r="AA1074" s="89">
        <v>3.1867903860600004E-2</v>
      </c>
      <c r="AB1074" s="90">
        <v>7.0173271556430009E-2</v>
      </c>
      <c r="AC1074" s="102">
        <v>7.4063543182835215E-2</v>
      </c>
      <c r="AD1074" s="89">
        <v>2.7081225906000002E-3</v>
      </c>
      <c r="AE1074" s="90">
        <v>7.4594076171300002E-3</v>
      </c>
      <c r="AF1074" s="102">
        <v>1.20469406250736E-2</v>
      </c>
      <c r="AG1074" s="89">
        <v>4.5012681863999997E-3</v>
      </c>
      <c r="AH1074" s="90">
        <v>1.3058961964470001E-2</v>
      </c>
      <c r="AI1074" s="102">
        <v>1.7126057514307919E-2</v>
      </c>
      <c r="AJ1074" s="92">
        <v>0</v>
      </c>
      <c r="AK1074" s="93">
        <v>0</v>
      </c>
      <c r="AL1074" s="93">
        <v>0</v>
      </c>
    </row>
    <row r="1075" spans="1:38" x14ac:dyDescent="0.25">
      <c r="A1075" s="71">
        <v>2001</v>
      </c>
      <c r="B1075" s="718">
        <v>30</v>
      </c>
      <c r="C1075" s="89">
        <v>9.6902984244599999</v>
      </c>
      <c r="D1075" s="90">
        <v>16.3255094376645</v>
      </c>
      <c r="E1075" s="102">
        <v>42.301460672933629</v>
      </c>
      <c r="F1075" s="89">
        <v>1.45303794846</v>
      </c>
      <c r="G1075" s="90">
        <v>2.3174239865819999</v>
      </c>
      <c r="H1075" s="102">
        <v>1.7401441877416699</v>
      </c>
      <c r="I1075" s="89">
        <v>0.74121512850000004</v>
      </c>
      <c r="J1075" s="90">
        <v>2.271684428475</v>
      </c>
      <c r="K1075" s="102">
        <v>3.6266576192417097</v>
      </c>
      <c r="L1075" s="89">
        <v>1.139006E-2</v>
      </c>
      <c r="M1075" s="90">
        <v>1.8145433999999998E-2</v>
      </c>
      <c r="N1075" s="102">
        <v>3.9763263749950185E-2</v>
      </c>
      <c r="O1075" s="89">
        <v>6.3760440271867615E-3</v>
      </c>
      <c r="P1075" s="90">
        <v>8.2993838309692678E-3</v>
      </c>
      <c r="Q1075" s="102">
        <v>4.4734036372576287E-2</v>
      </c>
      <c r="R1075" s="89">
        <v>8.4022291094224925E-3</v>
      </c>
      <c r="S1075" s="90">
        <v>5.9963694356636272E-3</v>
      </c>
      <c r="T1075" s="102">
        <v>7.3100165839625114E-2</v>
      </c>
      <c r="U1075" s="89">
        <v>4.3231583543999995E-3</v>
      </c>
      <c r="V1075" s="90">
        <v>1.2261879601530001E-2</v>
      </c>
      <c r="W1075" s="102">
        <v>3.1684933265185976E-2</v>
      </c>
      <c r="X1075" s="89">
        <v>2.0050766100000001E-4</v>
      </c>
      <c r="Y1075" s="90">
        <v>5.6952169424999996E-4</v>
      </c>
      <c r="Z1075" s="102">
        <v>2.0184611333596441E-3</v>
      </c>
      <c r="AA1075" s="89">
        <v>3.1867903860600004E-2</v>
      </c>
      <c r="AB1075" s="90">
        <v>7.0173271556430009E-2</v>
      </c>
      <c r="AC1075" s="102">
        <v>7.4107838348418484E-2</v>
      </c>
      <c r="AD1075" s="89">
        <v>2.7081225906000002E-3</v>
      </c>
      <c r="AE1075" s="90">
        <v>7.4594076171300002E-3</v>
      </c>
      <c r="AF1075" s="102">
        <v>1.2078631165341459E-2</v>
      </c>
      <c r="AG1075" s="89">
        <v>4.5012681863999997E-3</v>
      </c>
      <c r="AH1075" s="90">
        <v>1.3058961964470001E-2</v>
      </c>
      <c r="AI1075" s="102">
        <v>1.7048341495920865E-2</v>
      </c>
      <c r="AJ1075" s="92">
        <v>0</v>
      </c>
      <c r="AK1075" s="93">
        <v>0</v>
      </c>
      <c r="AL1075" s="93">
        <v>0</v>
      </c>
    </row>
    <row r="1076" spans="1:38" ht="13" x14ac:dyDescent="0.3">
      <c r="A1076" s="71">
        <v>2001</v>
      </c>
      <c r="B1076" s="718">
        <v>31</v>
      </c>
      <c r="C1076" s="89">
        <v>9.6902984244599999</v>
      </c>
      <c r="D1076" s="90">
        <v>16.3255094376645</v>
      </c>
      <c r="E1076" s="91">
        <v>42.301460672933629</v>
      </c>
      <c r="F1076" s="89">
        <v>1.45303794846</v>
      </c>
      <c r="G1076" s="90">
        <v>2.3174239865819999</v>
      </c>
      <c r="H1076" s="91">
        <v>1.7401441877416699</v>
      </c>
      <c r="I1076" s="89">
        <v>0.74121512850000004</v>
      </c>
      <c r="J1076" s="90">
        <v>2.271684428475</v>
      </c>
      <c r="K1076" s="91">
        <v>3.6266576192417097</v>
      </c>
      <c r="L1076" s="89">
        <v>1.139006E-2</v>
      </c>
      <c r="M1076" s="90">
        <v>1.8145433999999998E-2</v>
      </c>
      <c r="N1076" s="91">
        <v>3.9763263749950185E-2</v>
      </c>
      <c r="O1076" s="89">
        <v>6.3760440271867615E-3</v>
      </c>
      <c r="P1076" s="90">
        <v>8.2993838309692678E-3</v>
      </c>
      <c r="Q1076" s="91">
        <v>4.4734036372576287E-2</v>
      </c>
      <c r="R1076" s="89">
        <v>8.4022291094224925E-3</v>
      </c>
      <c r="S1076" s="90">
        <v>5.9963694356636272E-3</v>
      </c>
      <c r="T1076" s="91">
        <v>7.3100165839625114E-2</v>
      </c>
      <c r="U1076" s="89">
        <v>4.3231583543999995E-3</v>
      </c>
      <c r="V1076" s="90">
        <v>1.2261879601530001E-2</v>
      </c>
      <c r="W1076" s="91">
        <v>3.1684933265185976E-2</v>
      </c>
      <c r="X1076" s="89">
        <v>2.0050766100000001E-4</v>
      </c>
      <c r="Y1076" s="90">
        <v>5.6952169424999996E-4</v>
      </c>
      <c r="Z1076" s="91">
        <v>2.0184611333596441E-3</v>
      </c>
      <c r="AA1076" s="89">
        <v>3.1867903860600004E-2</v>
      </c>
      <c r="AB1076" s="90">
        <v>7.0173271556430009E-2</v>
      </c>
      <c r="AC1076" s="91">
        <v>7.4107838348418484E-2</v>
      </c>
      <c r="AD1076" s="89">
        <v>2.7081225906000002E-3</v>
      </c>
      <c r="AE1076" s="90">
        <v>7.4594076171300002E-3</v>
      </c>
      <c r="AF1076" s="91">
        <v>1.2078631165341459E-2</v>
      </c>
      <c r="AG1076" s="89">
        <v>4.5012681863999997E-3</v>
      </c>
      <c r="AH1076" s="90">
        <v>1.3058961964470001E-2</v>
      </c>
      <c r="AI1076" s="91">
        <v>1.7048341495920865E-2</v>
      </c>
      <c r="AJ1076" s="94">
        <v>0</v>
      </c>
      <c r="AK1076" s="95">
        <v>0</v>
      </c>
      <c r="AL1076" s="95">
        <v>0</v>
      </c>
    </row>
    <row r="1077" spans="1:38" ht="13" x14ac:dyDescent="0.3">
      <c r="A1077" s="71">
        <v>2001</v>
      </c>
      <c r="B1077" s="718">
        <v>32</v>
      </c>
      <c r="C1077" s="89">
        <v>9.6902984244599999</v>
      </c>
      <c r="D1077" s="90">
        <v>16.3255094376645</v>
      </c>
      <c r="E1077" s="91">
        <v>42.301460672933629</v>
      </c>
      <c r="F1077" s="89">
        <v>1.45303794846</v>
      </c>
      <c r="G1077" s="90">
        <v>2.3174239865819999</v>
      </c>
      <c r="H1077" s="91">
        <v>1.7401441877416699</v>
      </c>
      <c r="I1077" s="89">
        <v>0.74121512850000004</v>
      </c>
      <c r="J1077" s="90">
        <v>2.271684428475</v>
      </c>
      <c r="K1077" s="91">
        <v>3.6266576192417097</v>
      </c>
      <c r="L1077" s="89">
        <v>1.139006E-2</v>
      </c>
      <c r="M1077" s="90">
        <v>1.8145433999999998E-2</v>
      </c>
      <c r="N1077" s="91">
        <v>3.9763263749950185E-2</v>
      </c>
      <c r="O1077" s="89">
        <v>6.3760440271867615E-3</v>
      </c>
      <c r="P1077" s="90">
        <v>8.2993838309692678E-3</v>
      </c>
      <c r="Q1077" s="91">
        <v>4.4734036372576287E-2</v>
      </c>
      <c r="R1077" s="89">
        <v>8.4022291094224925E-3</v>
      </c>
      <c r="S1077" s="90">
        <v>5.9963694356636272E-3</v>
      </c>
      <c r="T1077" s="91">
        <v>7.3100165839625114E-2</v>
      </c>
      <c r="U1077" s="89">
        <v>4.3231583543999995E-3</v>
      </c>
      <c r="V1077" s="90">
        <v>1.2261879601530001E-2</v>
      </c>
      <c r="W1077" s="91">
        <v>3.1684933265185976E-2</v>
      </c>
      <c r="X1077" s="89">
        <v>2.0050766100000001E-4</v>
      </c>
      <c r="Y1077" s="90">
        <v>5.6952169424999996E-4</v>
      </c>
      <c r="Z1077" s="91">
        <v>2.0184611333596441E-3</v>
      </c>
      <c r="AA1077" s="89">
        <v>3.1867903860600004E-2</v>
      </c>
      <c r="AB1077" s="90">
        <v>7.0173271556430009E-2</v>
      </c>
      <c r="AC1077" s="91">
        <v>7.4107838348418484E-2</v>
      </c>
      <c r="AD1077" s="89">
        <v>2.7081225906000002E-3</v>
      </c>
      <c r="AE1077" s="90">
        <v>7.4594076171300002E-3</v>
      </c>
      <c r="AF1077" s="91">
        <v>1.2078631165341459E-2</v>
      </c>
      <c r="AG1077" s="89">
        <v>4.5012681863999997E-3</v>
      </c>
      <c r="AH1077" s="90">
        <v>1.3058961964470001E-2</v>
      </c>
      <c r="AI1077" s="91">
        <v>1.7048341495920865E-2</v>
      </c>
      <c r="AJ1077" s="94">
        <v>0</v>
      </c>
      <c r="AK1077" s="95">
        <v>0</v>
      </c>
      <c r="AL1077" s="95">
        <v>0</v>
      </c>
    </row>
    <row r="1078" spans="1:38" ht="13" x14ac:dyDescent="0.3">
      <c r="A1078" s="71">
        <v>2001</v>
      </c>
      <c r="B1078" s="718">
        <v>33</v>
      </c>
      <c r="C1078" s="89">
        <v>9.6902984244599999</v>
      </c>
      <c r="D1078" s="90">
        <v>16.3255094376645</v>
      </c>
      <c r="E1078" s="91">
        <v>42.301460672933629</v>
      </c>
      <c r="F1078" s="89">
        <v>1.45303794846</v>
      </c>
      <c r="G1078" s="90">
        <v>2.3174239865819999</v>
      </c>
      <c r="H1078" s="91">
        <v>1.7401441877416699</v>
      </c>
      <c r="I1078" s="89">
        <v>0.74121512850000004</v>
      </c>
      <c r="J1078" s="90">
        <v>2.271684428475</v>
      </c>
      <c r="K1078" s="91">
        <v>3.6266576192417097</v>
      </c>
      <c r="L1078" s="89">
        <v>1.139006E-2</v>
      </c>
      <c r="M1078" s="90">
        <v>1.8145433999999998E-2</v>
      </c>
      <c r="N1078" s="91">
        <v>3.9763263749950185E-2</v>
      </c>
      <c r="O1078" s="89">
        <v>6.3760440271867615E-3</v>
      </c>
      <c r="P1078" s="90">
        <v>8.2993838309692678E-3</v>
      </c>
      <c r="Q1078" s="91">
        <v>4.4734036372576287E-2</v>
      </c>
      <c r="R1078" s="89">
        <v>8.4022291094224925E-3</v>
      </c>
      <c r="S1078" s="90">
        <v>5.9963694356636272E-3</v>
      </c>
      <c r="T1078" s="91">
        <v>7.3100165839625114E-2</v>
      </c>
      <c r="U1078" s="89">
        <v>4.3231583543999995E-3</v>
      </c>
      <c r="V1078" s="90">
        <v>1.2261879601530001E-2</v>
      </c>
      <c r="W1078" s="91">
        <v>3.1684933265185976E-2</v>
      </c>
      <c r="X1078" s="89">
        <v>2.0050766100000001E-4</v>
      </c>
      <c r="Y1078" s="90">
        <v>5.6952169424999996E-4</v>
      </c>
      <c r="Z1078" s="91">
        <v>2.0184611333596441E-3</v>
      </c>
      <c r="AA1078" s="89">
        <v>3.1867903860600004E-2</v>
      </c>
      <c r="AB1078" s="90">
        <v>7.0173271556430009E-2</v>
      </c>
      <c r="AC1078" s="91">
        <v>7.4107838348418484E-2</v>
      </c>
      <c r="AD1078" s="89">
        <v>2.7081225906000002E-3</v>
      </c>
      <c r="AE1078" s="90">
        <v>7.4594076171300002E-3</v>
      </c>
      <c r="AF1078" s="91">
        <v>1.2078631165341459E-2</v>
      </c>
      <c r="AG1078" s="89">
        <v>4.5012681863999997E-3</v>
      </c>
      <c r="AH1078" s="90">
        <v>1.3058961964470001E-2</v>
      </c>
      <c r="AI1078" s="91">
        <v>1.7048341495920865E-2</v>
      </c>
      <c r="AJ1078" s="94">
        <v>0</v>
      </c>
      <c r="AK1078" s="95">
        <v>0</v>
      </c>
      <c r="AL1078" s="95">
        <v>0</v>
      </c>
    </row>
    <row r="1079" spans="1:38" ht="13" x14ac:dyDescent="0.3">
      <c r="A1079" s="71">
        <v>2001</v>
      </c>
      <c r="B1079" s="718">
        <v>34</v>
      </c>
      <c r="C1079" s="89">
        <v>9.6902984244599999</v>
      </c>
      <c r="D1079" s="90">
        <v>16.3255094376645</v>
      </c>
      <c r="E1079" s="91">
        <v>42.301460672933629</v>
      </c>
      <c r="F1079" s="89">
        <v>1.45303794846</v>
      </c>
      <c r="G1079" s="90">
        <v>2.3174239865819999</v>
      </c>
      <c r="H1079" s="91">
        <v>1.7401441877416699</v>
      </c>
      <c r="I1079" s="89">
        <v>0.74121512850000004</v>
      </c>
      <c r="J1079" s="90">
        <v>2.271684428475</v>
      </c>
      <c r="K1079" s="91">
        <v>3.6266576192417097</v>
      </c>
      <c r="L1079" s="89">
        <v>1.139006E-2</v>
      </c>
      <c r="M1079" s="90">
        <v>1.8145433999999998E-2</v>
      </c>
      <c r="N1079" s="91">
        <v>3.9763263749950185E-2</v>
      </c>
      <c r="O1079" s="89">
        <v>6.3760440271867615E-3</v>
      </c>
      <c r="P1079" s="90">
        <v>8.2993838309692678E-3</v>
      </c>
      <c r="Q1079" s="91">
        <v>4.4734036372576287E-2</v>
      </c>
      <c r="R1079" s="89">
        <v>8.4022291094224925E-3</v>
      </c>
      <c r="S1079" s="90">
        <v>5.9963694356636272E-3</v>
      </c>
      <c r="T1079" s="91">
        <v>7.3100165839625114E-2</v>
      </c>
      <c r="U1079" s="89">
        <v>4.3231583543999995E-3</v>
      </c>
      <c r="V1079" s="90">
        <v>1.2261879601530001E-2</v>
      </c>
      <c r="W1079" s="91">
        <v>3.1684933265185976E-2</v>
      </c>
      <c r="X1079" s="89">
        <v>2.0050766100000001E-4</v>
      </c>
      <c r="Y1079" s="90">
        <v>5.6952169424999996E-4</v>
      </c>
      <c r="Z1079" s="91">
        <v>2.0184611333596441E-3</v>
      </c>
      <c r="AA1079" s="89">
        <v>3.1867903860600004E-2</v>
      </c>
      <c r="AB1079" s="90">
        <v>7.0173271556430009E-2</v>
      </c>
      <c r="AC1079" s="91">
        <v>7.4107838348418484E-2</v>
      </c>
      <c r="AD1079" s="89">
        <v>2.7081225906000002E-3</v>
      </c>
      <c r="AE1079" s="90">
        <v>7.4594076171300002E-3</v>
      </c>
      <c r="AF1079" s="91">
        <v>1.2078631165341459E-2</v>
      </c>
      <c r="AG1079" s="89">
        <v>4.5012681863999997E-3</v>
      </c>
      <c r="AH1079" s="90">
        <v>1.3058961964470001E-2</v>
      </c>
      <c r="AI1079" s="91">
        <v>1.7048341495920865E-2</v>
      </c>
      <c r="AJ1079" s="94">
        <v>0</v>
      </c>
      <c r="AK1079" s="95">
        <v>0</v>
      </c>
      <c r="AL1079" s="95">
        <v>0</v>
      </c>
    </row>
    <row r="1080" spans="1:38" ht="13" x14ac:dyDescent="0.3">
      <c r="A1080" s="71">
        <v>2001</v>
      </c>
      <c r="B1080" s="718">
        <v>35</v>
      </c>
      <c r="C1080" s="89">
        <v>9.6902984244599999</v>
      </c>
      <c r="D1080" s="90">
        <v>16.3255094376645</v>
      </c>
      <c r="E1080" s="91">
        <v>42.301460672933629</v>
      </c>
      <c r="F1080" s="89">
        <v>1.45303794846</v>
      </c>
      <c r="G1080" s="90">
        <v>2.3174239865819999</v>
      </c>
      <c r="H1080" s="91">
        <v>1.7401441877416699</v>
      </c>
      <c r="I1080" s="89">
        <v>0.74121512850000004</v>
      </c>
      <c r="J1080" s="90">
        <v>2.271684428475</v>
      </c>
      <c r="K1080" s="91">
        <v>3.6266576192417097</v>
      </c>
      <c r="L1080" s="89">
        <v>1.139006E-2</v>
      </c>
      <c r="M1080" s="90">
        <v>1.8145433999999998E-2</v>
      </c>
      <c r="N1080" s="91">
        <v>3.9763263749950185E-2</v>
      </c>
      <c r="O1080" s="89">
        <v>6.3760440271867615E-3</v>
      </c>
      <c r="P1080" s="90">
        <v>8.2993838309692678E-3</v>
      </c>
      <c r="Q1080" s="91">
        <v>4.4734036372576287E-2</v>
      </c>
      <c r="R1080" s="89">
        <v>8.4022291094224925E-3</v>
      </c>
      <c r="S1080" s="90">
        <v>5.9963694356636272E-3</v>
      </c>
      <c r="T1080" s="91">
        <v>7.3100165839625114E-2</v>
      </c>
      <c r="U1080" s="89">
        <v>4.3231583543999995E-3</v>
      </c>
      <c r="V1080" s="90">
        <v>1.2261879601530001E-2</v>
      </c>
      <c r="W1080" s="91">
        <v>3.1684933265185976E-2</v>
      </c>
      <c r="X1080" s="89">
        <v>2.0050766100000001E-4</v>
      </c>
      <c r="Y1080" s="90">
        <v>5.6952169424999996E-4</v>
      </c>
      <c r="Z1080" s="91">
        <v>2.0184611333596441E-3</v>
      </c>
      <c r="AA1080" s="89">
        <v>3.1867903860600004E-2</v>
      </c>
      <c r="AB1080" s="90">
        <v>7.0173271556430009E-2</v>
      </c>
      <c r="AC1080" s="91">
        <v>7.4107838348418484E-2</v>
      </c>
      <c r="AD1080" s="89">
        <v>2.7081225906000002E-3</v>
      </c>
      <c r="AE1080" s="90">
        <v>7.4594076171300002E-3</v>
      </c>
      <c r="AF1080" s="91">
        <v>1.2078631165341459E-2</v>
      </c>
      <c r="AG1080" s="89">
        <v>4.5012681863999997E-3</v>
      </c>
      <c r="AH1080" s="90">
        <v>1.3058961964470001E-2</v>
      </c>
      <c r="AI1080" s="91">
        <v>1.7048341495920865E-2</v>
      </c>
      <c r="AJ1080" s="94">
        <v>0</v>
      </c>
      <c r="AK1080" s="95">
        <v>0</v>
      </c>
      <c r="AL1080" s="95">
        <v>0</v>
      </c>
    </row>
    <row r="1081" spans="1:38" ht="13" x14ac:dyDescent="0.3">
      <c r="A1081" s="71">
        <v>2001</v>
      </c>
      <c r="B1081" s="718">
        <v>36</v>
      </c>
      <c r="C1081" s="89">
        <v>9.6902984244599999</v>
      </c>
      <c r="D1081" s="90">
        <v>16.3255094376645</v>
      </c>
      <c r="E1081" s="91">
        <v>42.301460672933629</v>
      </c>
      <c r="F1081" s="89">
        <v>1.45303794846</v>
      </c>
      <c r="G1081" s="90">
        <v>2.3174239865819999</v>
      </c>
      <c r="H1081" s="91">
        <v>1.7401441877416699</v>
      </c>
      <c r="I1081" s="89">
        <v>0.74121512850000004</v>
      </c>
      <c r="J1081" s="90">
        <v>2.271684428475</v>
      </c>
      <c r="K1081" s="91">
        <v>3.6266576192417097</v>
      </c>
      <c r="L1081" s="89">
        <v>1.139006E-2</v>
      </c>
      <c r="M1081" s="90">
        <v>1.8145433999999998E-2</v>
      </c>
      <c r="N1081" s="91">
        <v>3.9763263749950185E-2</v>
      </c>
      <c r="O1081" s="89">
        <v>6.3760440271867615E-3</v>
      </c>
      <c r="P1081" s="90">
        <v>8.2993838309692678E-3</v>
      </c>
      <c r="Q1081" s="91">
        <v>4.4734036372576287E-2</v>
      </c>
      <c r="R1081" s="89">
        <v>8.4022291094224925E-3</v>
      </c>
      <c r="S1081" s="90">
        <v>5.9963694356636272E-3</v>
      </c>
      <c r="T1081" s="91">
        <v>7.3100165839625114E-2</v>
      </c>
      <c r="U1081" s="89">
        <v>4.3231583543999995E-3</v>
      </c>
      <c r="V1081" s="90">
        <v>1.2261879601530001E-2</v>
      </c>
      <c r="W1081" s="91">
        <v>3.1684933265185976E-2</v>
      </c>
      <c r="X1081" s="89">
        <v>2.0050766100000001E-4</v>
      </c>
      <c r="Y1081" s="90">
        <v>5.6952169424999996E-4</v>
      </c>
      <c r="Z1081" s="91">
        <v>2.0184611333596441E-3</v>
      </c>
      <c r="AA1081" s="89">
        <v>3.1867903860600004E-2</v>
      </c>
      <c r="AB1081" s="90">
        <v>7.0173271556430009E-2</v>
      </c>
      <c r="AC1081" s="91">
        <v>7.4107838348418484E-2</v>
      </c>
      <c r="AD1081" s="89">
        <v>2.7081225906000002E-3</v>
      </c>
      <c r="AE1081" s="90">
        <v>7.4594076171300002E-3</v>
      </c>
      <c r="AF1081" s="91">
        <v>1.2078631165341459E-2</v>
      </c>
      <c r="AG1081" s="89">
        <v>4.5012681863999997E-3</v>
      </c>
      <c r="AH1081" s="90">
        <v>1.3058961964470001E-2</v>
      </c>
      <c r="AI1081" s="91">
        <v>1.7048341495920865E-2</v>
      </c>
      <c r="AJ1081" s="94">
        <v>0</v>
      </c>
      <c r="AK1081" s="95">
        <v>0</v>
      </c>
      <c r="AL1081" s="95">
        <v>0</v>
      </c>
    </row>
    <row r="1082" spans="1:38" ht="13" x14ac:dyDescent="0.3">
      <c r="A1082" s="71">
        <v>2001</v>
      </c>
      <c r="B1082" s="718">
        <v>37</v>
      </c>
      <c r="C1082" s="89">
        <v>9.6902984244599999</v>
      </c>
      <c r="D1082" s="90">
        <v>16.3255094376645</v>
      </c>
      <c r="E1082" s="91">
        <v>42.301460672933629</v>
      </c>
      <c r="F1082" s="89">
        <v>1.45303794846</v>
      </c>
      <c r="G1082" s="90">
        <v>2.3174239865819999</v>
      </c>
      <c r="H1082" s="91">
        <v>1.7401441877416699</v>
      </c>
      <c r="I1082" s="89">
        <v>0.74121512850000004</v>
      </c>
      <c r="J1082" s="90">
        <v>2.271684428475</v>
      </c>
      <c r="K1082" s="91">
        <v>3.6266576192417097</v>
      </c>
      <c r="L1082" s="89">
        <v>1.139006E-2</v>
      </c>
      <c r="M1082" s="90">
        <v>1.8145433999999998E-2</v>
      </c>
      <c r="N1082" s="91">
        <v>3.9763263749950185E-2</v>
      </c>
      <c r="O1082" s="89">
        <v>6.3760440271867615E-3</v>
      </c>
      <c r="P1082" s="90">
        <v>8.2993838309692678E-3</v>
      </c>
      <c r="Q1082" s="91">
        <v>4.4734036372576287E-2</v>
      </c>
      <c r="R1082" s="89">
        <v>8.4022291094224925E-3</v>
      </c>
      <c r="S1082" s="90">
        <v>5.9963694356636272E-3</v>
      </c>
      <c r="T1082" s="91">
        <v>7.3100165839625114E-2</v>
      </c>
      <c r="U1082" s="89">
        <v>4.3231583543999995E-3</v>
      </c>
      <c r="V1082" s="90">
        <v>1.2261879601530001E-2</v>
      </c>
      <c r="W1082" s="91">
        <v>3.1684933265185976E-2</v>
      </c>
      <c r="X1082" s="89">
        <v>2.0050766100000001E-4</v>
      </c>
      <c r="Y1082" s="90">
        <v>5.6952169424999996E-4</v>
      </c>
      <c r="Z1082" s="91">
        <v>2.0184611333596441E-3</v>
      </c>
      <c r="AA1082" s="89">
        <v>3.1867903860600004E-2</v>
      </c>
      <c r="AB1082" s="90">
        <v>7.0173271556430009E-2</v>
      </c>
      <c r="AC1082" s="91">
        <v>7.4107838348418484E-2</v>
      </c>
      <c r="AD1082" s="89">
        <v>2.7081225906000002E-3</v>
      </c>
      <c r="AE1082" s="90">
        <v>7.4594076171300002E-3</v>
      </c>
      <c r="AF1082" s="91">
        <v>1.2078631165341459E-2</v>
      </c>
      <c r="AG1082" s="89">
        <v>4.5012681863999997E-3</v>
      </c>
      <c r="AH1082" s="90">
        <v>1.3058961964470001E-2</v>
      </c>
      <c r="AI1082" s="91">
        <v>1.7048341495920865E-2</v>
      </c>
      <c r="AJ1082" s="94">
        <v>0</v>
      </c>
      <c r="AK1082" s="95">
        <v>0</v>
      </c>
      <c r="AL1082" s="95">
        <v>0</v>
      </c>
    </row>
    <row r="1083" spans="1:38" ht="13" x14ac:dyDescent="0.3">
      <c r="A1083" s="71">
        <v>2001</v>
      </c>
      <c r="B1083" s="718">
        <v>38</v>
      </c>
      <c r="C1083" s="89">
        <v>9.6902984244599999</v>
      </c>
      <c r="D1083" s="90">
        <v>16.3255094376645</v>
      </c>
      <c r="E1083" s="91">
        <v>42.301460672933629</v>
      </c>
      <c r="F1083" s="89">
        <v>1.45303794846</v>
      </c>
      <c r="G1083" s="90">
        <v>2.3174239865819999</v>
      </c>
      <c r="H1083" s="91">
        <v>1.7401441877416699</v>
      </c>
      <c r="I1083" s="89">
        <v>0.74121512850000004</v>
      </c>
      <c r="J1083" s="90">
        <v>2.271684428475</v>
      </c>
      <c r="K1083" s="91">
        <v>3.6266576192417097</v>
      </c>
      <c r="L1083" s="89">
        <v>1.139006E-2</v>
      </c>
      <c r="M1083" s="90">
        <v>1.8145433999999998E-2</v>
      </c>
      <c r="N1083" s="91">
        <v>3.9763263749950185E-2</v>
      </c>
      <c r="O1083" s="89">
        <v>6.3760440271867615E-3</v>
      </c>
      <c r="P1083" s="90">
        <v>8.2993838309692678E-3</v>
      </c>
      <c r="Q1083" s="91">
        <v>4.4734036372576287E-2</v>
      </c>
      <c r="R1083" s="89">
        <v>8.4022291094224925E-3</v>
      </c>
      <c r="S1083" s="90">
        <v>5.9963694356636272E-3</v>
      </c>
      <c r="T1083" s="91">
        <v>7.3100165839625114E-2</v>
      </c>
      <c r="U1083" s="89">
        <v>4.3231583543999995E-3</v>
      </c>
      <c r="V1083" s="90">
        <v>1.2261879601530001E-2</v>
      </c>
      <c r="W1083" s="91">
        <v>3.1684933265185976E-2</v>
      </c>
      <c r="X1083" s="89">
        <v>2.0050766100000001E-4</v>
      </c>
      <c r="Y1083" s="90">
        <v>5.6952169424999996E-4</v>
      </c>
      <c r="Z1083" s="91">
        <v>2.0184611333596441E-3</v>
      </c>
      <c r="AA1083" s="89">
        <v>3.1867903860600004E-2</v>
      </c>
      <c r="AB1083" s="90">
        <v>7.0173271556430009E-2</v>
      </c>
      <c r="AC1083" s="91">
        <v>7.4107838348418484E-2</v>
      </c>
      <c r="AD1083" s="89">
        <v>2.7081225906000002E-3</v>
      </c>
      <c r="AE1083" s="90">
        <v>7.4594076171300002E-3</v>
      </c>
      <c r="AF1083" s="91">
        <v>1.2078631165341459E-2</v>
      </c>
      <c r="AG1083" s="89">
        <v>4.5012681863999997E-3</v>
      </c>
      <c r="AH1083" s="90">
        <v>1.3058961964470001E-2</v>
      </c>
      <c r="AI1083" s="91">
        <v>1.7048341495920865E-2</v>
      </c>
      <c r="AJ1083" s="94">
        <v>0</v>
      </c>
      <c r="AK1083" s="95">
        <v>0</v>
      </c>
      <c r="AL1083" s="95">
        <v>0</v>
      </c>
    </row>
    <row r="1084" spans="1:38" ht="13.5" thickBot="1" x14ac:dyDescent="0.35">
      <c r="A1084" s="73">
        <v>2001</v>
      </c>
      <c r="B1084" s="719">
        <v>39</v>
      </c>
      <c r="C1084" s="96">
        <v>9.6902984244599999</v>
      </c>
      <c r="D1084" s="97">
        <v>16.3255094376645</v>
      </c>
      <c r="E1084" s="98">
        <v>42.301460672933629</v>
      </c>
      <c r="F1084" s="96">
        <v>1.45303794846</v>
      </c>
      <c r="G1084" s="97">
        <v>2.3174239865819999</v>
      </c>
      <c r="H1084" s="98">
        <v>1.7401441877416699</v>
      </c>
      <c r="I1084" s="96">
        <v>0.74121512850000004</v>
      </c>
      <c r="J1084" s="97">
        <v>2.271684428475</v>
      </c>
      <c r="K1084" s="98">
        <v>3.6266576192417097</v>
      </c>
      <c r="L1084" s="96">
        <v>1.139006E-2</v>
      </c>
      <c r="M1084" s="97">
        <v>1.8145433999999998E-2</v>
      </c>
      <c r="N1084" s="98">
        <v>3.9763263749950185E-2</v>
      </c>
      <c r="O1084" s="96">
        <v>6.3760440271867615E-3</v>
      </c>
      <c r="P1084" s="97">
        <v>8.2993838309692678E-3</v>
      </c>
      <c r="Q1084" s="98">
        <v>4.4734036372576287E-2</v>
      </c>
      <c r="R1084" s="96">
        <v>8.4022291094224925E-3</v>
      </c>
      <c r="S1084" s="97">
        <v>5.9963694356636272E-3</v>
      </c>
      <c r="T1084" s="98">
        <v>7.3100165839625114E-2</v>
      </c>
      <c r="U1084" s="96">
        <v>4.3231583543999995E-3</v>
      </c>
      <c r="V1084" s="97">
        <v>1.2261879601530001E-2</v>
      </c>
      <c r="W1084" s="98">
        <v>3.1684933265185976E-2</v>
      </c>
      <c r="X1084" s="96">
        <v>2.0050766100000001E-4</v>
      </c>
      <c r="Y1084" s="97">
        <v>5.6952169424999996E-4</v>
      </c>
      <c r="Z1084" s="98">
        <v>2.0184611333596441E-3</v>
      </c>
      <c r="AA1084" s="96">
        <v>3.1867903860600004E-2</v>
      </c>
      <c r="AB1084" s="97">
        <v>7.0173271556430009E-2</v>
      </c>
      <c r="AC1084" s="98">
        <v>7.4107838348418484E-2</v>
      </c>
      <c r="AD1084" s="96">
        <v>2.7081225906000002E-3</v>
      </c>
      <c r="AE1084" s="97">
        <v>7.4594076171300002E-3</v>
      </c>
      <c r="AF1084" s="98">
        <v>1.2078631165341459E-2</v>
      </c>
      <c r="AG1084" s="96">
        <v>4.5012681863999997E-3</v>
      </c>
      <c r="AH1084" s="97">
        <v>1.3058961964470001E-2</v>
      </c>
      <c r="AI1084" s="98">
        <v>1.7048341495920865E-2</v>
      </c>
      <c r="AJ1084" s="99">
        <v>0</v>
      </c>
      <c r="AK1084" s="100">
        <v>0</v>
      </c>
      <c r="AL1084" s="100">
        <v>0</v>
      </c>
    </row>
    <row r="1085" spans="1:38" x14ac:dyDescent="0.25">
      <c r="A1085" s="69">
        <v>2002</v>
      </c>
      <c r="B1085" s="70">
        <v>0</v>
      </c>
      <c r="C1085" s="84">
        <v>4.5579906399999999</v>
      </c>
      <c r="D1085" s="85">
        <v>4.9306282499999998</v>
      </c>
      <c r="E1085" s="101">
        <v>18.841240647060566</v>
      </c>
      <c r="F1085" s="84">
        <v>0.16741523999999999</v>
      </c>
      <c r="G1085" s="85">
        <v>0.30846212499999998</v>
      </c>
      <c r="H1085" s="101">
        <v>0.75245806034099894</v>
      </c>
      <c r="I1085" s="84">
        <v>0.38809658000000002</v>
      </c>
      <c r="J1085" s="85">
        <v>1.0708825424999999</v>
      </c>
      <c r="K1085" s="101">
        <v>3.2689381441314938</v>
      </c>
      <c r="L1085" s="84">
        <v>1.375793E-2</v>
      </c>
      <c r="M1085" s="85">
        <v>2.3283306E-2</v>
      </c>
      <c r="N1085" s="101">
        <v>1.2887723811021472E-2</v>
      </c>
      <c r="O1085" s="84">
        <v>8.5930512495778454E-3</v>
      </c>
      <c r="P1085" s="85">
        <v>1.1185153411009795E-2</v>
      </c>
      <c r="Q1085" s="101">
        <v>4.3843314313751193E-2</v>
      </c>
      <c r="R1085" s="84">
        <v>9.3984665653495444E-3</v>
      </c>
      <c r="S1085" s="85">
        <v>6.7073483620398514E-3</v>
      </c>
      <c r="T1085" s="101">
        <v>3.8447898470115004E-2</v>
      </c>
      <c r="U1085" s="84">
        <v>1.0021158000000001E-3</v>
      </c>
      <c r="V1085" s="85">
        <v>1.93989604E-3</v>
      </c>
      <c r="W1085" s="101">
        <v>6.9543415192261336E-3</v>
      </c>
      <c r="X1085" s="84">
        <v>6.8323200000000003E-5</v>
      </c>
      <c r="Y1085" s="85">
        <v>1.31917835E-4</v>
      </c>
      <c r="Z1085" s="101">
        <v>8.0704704808753816E-4</v>
      </c>
      <c r="AA1085" s="84">
        <v>7.3423142999999996E-3</v>
      </c>
      <c r="AB1085" s="85">
        <v>1.349560885E-2</v>
      </c>
      <c r="AC1085" s="101">
        <v>4.1160181433278487E-2</v>
      </c>
      <c r="AD1085" s="84">
        <v>7.5761749999999999E-4</v>
      </c>
      <c r="AE1085" s="85">
        <v>1.248565795E-3</v>
      </c>
      <c r="AF1085" s="101">
        <v>5.3119052503352053E-3</v>
      </c>
      <c r="AG1085" s="84">
        <v>1.8051523000000001E-3</v>
      </c>
      <c r="AH1085" s="85">
        <v>3.879108445E-3</v>
      </c>
      <c r="AI1085" s="101">
        <v>6.9904630365911951E-3</v>
      </c>
      <c r="AJ1085" s="87">
        <v>0</v>
      </c>
      <c r="AK1085" s="88">
        <v>0</v>
      </c>
      <c r="AL1085" s="88">
        <v>0</v>
      </c>
    </row>
    <row r="1086" spans="1:38" x14ac:dyDescent="0.25">
      <c r="A1086" s="71">
        <v>2002</v>
      </c>
      <c r="B1086" s="718">
        <v>1</v>
      </c>
      <c r="C1086" s="89">
        <v>5.4198597099999999</v>
      </c>
      <c r="D1086" s="90">
        <v>5.9975568460000002</v>
      </c>
      <c r="E1086" s="102">
        <v>18.980102480373333</v>
      </c>
      <c r="F1086" s="89">
        <v>0.18452228000000001</v>
      </c>
      <c r="G1086" s="90">
        <v>0.35391138799999999</v>
      </c>
      <c r="H1086" s="102">
        <v>0.761391609751355</v>
      </c>
      <c r="I1086" s="89">
        <v>0.46119640000000001</v>
      </c>
      <c r="J1086" s="90">
        <v>1.204108701</v>
      </c>
      <c r="K1086" s="102">
        <v>3.2779353558320978</v>
      </c>
      <c r="L1086" s="89">
        <v>1.354783E-2</v>
      </c>
      <c r="M1086" s="90">
        <v>2.2869130500000001E-2</v>
      </c>
      <c r="N1086" s="102">
        <v>1.2915479575881102E-2</v>
      </c>
      <c r="O1086" s="89">
        <v>8.5930512495778454E-3</v>
      </c>
      <c r="P1086" s="90">
        <v>1.1185153411009795E-2</v>
      </c>
      <c r="Q1086" s="102">
        <v>4.4264721337773136E-2</v>
      </c>
      <c r="R1086" s="89">
        <v>9.3984665653495444E-3</v>
      </c>
      <c r="S1086" s="90">
        <v>6.7073483620398514E-3</v>
      </c>
      <c r="T1086" s="102">
        <v>3.8811049267190041E-2</v>
      </c>
      <c r="U1086" s="89">
        <v>1.1181659E-3</v>
      </c>
      <c r="V1086" s="90">
        <v>2.3429885199999999E-3</v>
      </c>
      <c r="W1086" s="102">
        <v>7.0093305422550631E-3</v>
      </c>
      <c r="X1086" s="89">
        <v>7.6310399999999994E-5</v>
      </c>
      <c r="Y1086" s="90">
        <v>1.5783757E-4</v>
      </c>
      <c r="Z1086" s="102">
        <v>8.1765003767348017E-4</v>
      </c>
      <c r="AA1086" s="89">
        <v>8.1434551000000004E-3</v>
      </c>
      <c r="AB1086" s="90">
        <v>1.6183131189999998E-2</v>
      </c>
      <c r="AC1086" s="102">
        <v>4.165306467685876E-2</v>
      </c>
      <c r="AD1086" s="89">
        <v>8.4592070000000003E-4</v>
      </c>
      <c r="AE1086" s="90">
        <v>1.534409055E-3</v>
      </c>
      <c r="AF1086" s="102">
        <v>5.4061495272585856E-3</v>
      </c>
      <c r="AG1086" s="89">
        <v>2.0140497000000002E-3</v>
      </c>
      <c r="AH1086" s="90">
        <v>4.6453859399999999E-3</v>
      </c>
      <c r="AI1086" s="102">
        <v>7.0551182582699367E-3</v>
      </c>
      <c r="AJ1086" s="92">
        <v>0</v>
      </c>
      <c r="AK1086" s="93">
        <v>0</v>
      </c>
      <c r="AL1086" s="93">
        <v>0</v>
      </c>
    </row>
    <row r="1087" spans="1:38" x14ac:dyDescent="0.25">
      <c r="A1087" s="71">
        <v>2002</v>
      </c>
      <c r="B1087" s="718">
        <v>2</v>
      </c>
      <c r="C1087" s="89">
        <v>4.9198332599999999</v>
      </c>
      <c r="D1087" s="90">
        <v>6.1228301070000004</v>
      </c>
      <c r="E1087" s="102">
        <v>18.082541651307771</v>
      </c>
      <c r="F1087" s="89">
        <v>0.17712855</v>
      </c>
      <c r="G1087" s="90">
        <v>0.3497908965</v>
      </c>
      <c r="H1087" s="102">
        <v>0.72516365364277213</v>
      </c>
      <c r="I1087" s="89">
        <v>0.40868828000000001</v>
      </c>
      <c r="J1087" s="90">
        <v>1.2375497495000001</v>
      </c>
      <c r="K1087" s="102">
        <v>3.1371349396881398</v>
      </c>
      <c r="L1087" s="89">
        <v>1.224431E-2</v>
      </c>
      <c r="M1087" s="90">
        <v>2.0156885499999999E-2</v>
      </c>
      <c r="N1087" s="102">
        <v>1.2589949156922941E-2</v>
      </c>
      <c r="O1087" s="89">
        <v>8.5930512495778454E-3</v>
      </c>
      <c r="P1087" s="90">
        <v>1.1185153411009795E-2</v>
      </c>
      <c r="Q1087" s="102">
        <v>4.199760669348386E-2</v>
      </c>
      <c r="R1087" s="89">
        <v>9.3984665653495444E-3</v>
      </c>
      <c r="S1087" s="90">
        <v>6.7073483620398514E-3</v>
      </c>
      <c r="T1087" s="102">
        <v>3.920332583149138E-2</v>
      </c>
      <c r="U1087" s="89">
        <v>1.0515667999999999E-3</v>
      </c>
      <c r="V1087" s="90">
        <v>2.2963369500000001E-3</v>
      </c>
      <c r="W1087" s="102">
        <v>6.5990624216696438E-3</v>
      </c>
      <c r="X1087" s="89">
        <v>7.0914200000000006E-5</v>
      </c>
      <c r="Y1087" s="90">
        <v>1.48702125E-4</v>
      </c>
      <c r="Z1087" s="102">
        <v>7.5189865811304765E-4</v>
      </c>
      <c r="AA1087" s="89">
        <v>7.6695632E-3</v>
      </c>
      <c r="AB1087" s="90">
        <v>1.5796359100000001E-2</v>
      </c>
      <c r="AC1087" s="102">
        <v>3.9712199362231727E-2</v>
      </c>
      <c r="AD1087" s="89">
        <v>7.975937E-4</v>
      </c>
      <c r="AE1087" s="90">
        <v>1.51555679E-3</v>
      </c>
      <c r="AF1087" s="102">
        <v>5.2899355127546954E-3</v>
      </c>
      <c r="AG1087" s="89">
        <v>1.8911242E-3</v>
      </c>
      <c r="AH1087" s="90">
        <v>4.543662435E-3</v>
      </c>
      <c r="AI1087" s="102">
        <v>6.6735003934110674E-3</v>
      </c>
      <c r="AJ1087" s="92">
        <v>0</v>
      </c>
      <c r="AK1087" s="93">
        <v>0</v>
      </c>
      <c r="AL1087" s="93">
        <v>0</v>
      </c>
    </row>
    <row r="1088" spans="1:38" x14ac:dyDescent="0.25">
      <c r="A1088" s="71">
        <v>2002</v>
      </c>
      <c r="B1088" s="718">
        <v>3</v>
      </c>
      <c r="C1088" s="89">
        <v>5.1870882299999996</v>
      </c>
      <c r="D1088" s="90">
        <v>6.7772375230000002</v>
      </c>
      <c r="E1088" s="102">
        <v>16.705787149134206</v>
      </c>
      <c r="F1088" s="89">
        <v>0.18975239999999999</v>
      </c>
      <c r="G1088" s="90">
        <v>0.37755100600000002</v>
      </c>
      <c r="H1088" s="102">
        <v>0.67421853371925966</v>
      </c>
      <c r="I1088" s="89">
        <v>0.42893879000000001</v>
      </c>
      <c r="J1088" s="90">
        <v>1.3434518375</v>
      </c>
      <c r="K1088" s="102">
        <v>2.9130293635054767</v>
      </c>
      <c r="L1088" s="89">
        <v>1.195536E-2</v>
      </c>
      <c r="M1088" s="90">
        <v>1.9519126500000001E-2</v>
      </c>
      <c r="N1088" s="102">
        <v>1.2336473353712907E-2</v>
      </c>
      <c r="O1088" s="89">
        <v>8.5930512495778454E-3</v>
      </c>
      <c r="P1088" s="90">
        <v>1.1185153411009795E-2</v>
      </c>
      <c r="Q1088" s="102">
        <v>3.8719591133255064E-2</v>
      </c>
      <c r="R1088" s="89">
        <v>9.3984665653495444E-3</v>
      </c>
      <c r="S1088" s="90">
        <v>6.7073483620398514E-3</v>
      </c>
      <c r="T1088" s="102">
        <v>3.9836533952249099E-2</v>
      </c>
      <c r="U1088" s="89">
        <v>1.125736E-3</v>
      </c>
      <c r="V1088" s="90">
        <v>2.5321575149999998E-3</v>
      </c>
      <c r="W1088" s="102">
        <v>6.0790956123293275E-3</v>
      </c>
      <c r="X1088" s="89">
        <v>7.5027100000000005E-5</v>
      </c>
      <c r="Y1088" s="90">
        <v>1.62042365E-4</v>
      </c>
      <c r="Z1088" s="102">
        <v>6.8319551554906377E-4</v>
      </c>
      <c r="AA1088" s="89">
        <v>8.1868375000000004E-3</v>
      </c>
      <c r="AB1088" s="90">
        <v>1.7344124610000001E-2</v>
      </c>
      <c r="AC1088" s="102">
        <v>3.6994167943628482E-2</v>
      </c>
      <c r="AD1088" s="89">
        <v>8.6337760000000001E-4</v>
      </c>
      <c r="AE1088" s="90">
        <v>1.7051364249999999E-3</v>
      </c>
      <c r="AF1088" s="102">
        <v>5.0944912016584066E-3</v>
      </c>
      <c r="AG1088" s="89">
        <v>2.0111184999999998E-3</v>
      </c>
      <c r="AH1088" s="90">
        <v>4.9672208450000001E-3</v>
      </c>
      <c r="AI1088" s="102">
        <v>6.1563055926446997E-3</v>
      </c>
      <c r="AJ1088" s="92">
        <v>0</v>
      </c>
      <c r="AK1088" s="93">
        <v>0</v>
      </c>
      <c r="AL1088" s="93">
        <v>0</v>
      </c>
    </row>
    <row r="1089" spans="1:38" x14ac:dyDescent="0.25">
      <c r="A1089" s="71">
        <v>2002</v>
      </c>
      <c r="B1089" s="718">
        <v>4</v>
      </c>
      <c r="C1089" s="89">
        <v>3.8254921</v>
      </c>
      <c r="D1089" s="90">
        <v>6.6543587515000002</v>
      </c>
      <c r="E1089" s="102">
        <v>19.19355153267956</v>
      </c>
      <c r="F1089" s="89">
        <v>0.17813778</v>
      </c>
      <c r="G1089" s="90">
        <v>0.38474800399999998</v>
      </c>
      <c r="H1089" s="102">
        <v>0.73260875172943662</v>
      </c>
      <c r="I1089" s="89">
        <v>0.30715276000000002</v>
      </c>
      <c r="J1089" s="90">
        <v>1.3738361784999999</v>
      </c>
      <c r="K1089" s="102">
        <v>2.9909928173073599</v>
      </c>
      <c r="L1089" s="89">
        <v>1.142427E-2</v>
      </c>
      <c r="M1089" s="90">
        <v>1.8345679E-2</v>
      </c>
      <c r="N1089" s="102">
        <v>1.5658106059484384E-2</v>
      </c>
      <c r="O1089" s="89">
        <v>8.5930512495778454E-3</v>
      </c>
      <c r="P1089" s="90">
        <v>1.1185153411009795E-2</v>
      </c>
      <c r="Q1089" s="102">
        <v>3.2915261319685384E-2</v>
      </c>
      <c r="R1089" s="89">
        <v>9.3984665653495444E-3</v>
      </c>
      <c r="S1089" s="90">
        <v>6.7073483620398514E-3</v>
      </c>
      <c r="T1089" s="102">
        <v>4.0646829764237315E-2</v>
      </c>
      <c r="U1089" s="89">
        <v>9.3999589999999998E-4</v>
      </c>
      <c r="V1089" s="90">
        <v>2.5229266050000002E-3</v>
      </c>
      <c r="W1089" s="102">
        <v>7.1497240798411472E-3</v>
      </c>
      <c r="X1089" s="89">
        <v>6.2815699999999996E-5</v>
      </c>
      <c r="Y1089" s="90">
        <v>1.6147509E-4</v>
      </c>
      <c r="Z1089" s="102">
        <v>7.2402085029867221E-4</v>
      </c>
      <c r="AA1089" s="89">
        <v>7.0284661999999998E-3</v>
      </c>
      <c r="AB1089" s="90">
        <v>1.731711197E-2</v>
      </c>
      <c r="AC1089" s="102">
        <v>3.9666213599580162E-2</v>
      </c>
      <c r="AD1089" s="89">
        <v>7.2951280000000003E-4</v>
      </c>
      <c r="AE1089" s="90">
        <v>1.7204487999999999E-3</v>
      </c>
      <c r="AF1089" s="102">
        <v>5.5760111012952062E-3</v>
      </c>
      <c r="AG1089" s="89">
        <v>1.6710407E-3</v>
      </c>
      <c r="AH1089" s="90">
        <v>4.9253731499999997E-3</v>
      </c>
      <c r="AI1089" s="102">
        <v>6.6211277652474176E-3</v>
      </c>
      <c r="AJ1089" s="92">
        <v>0</v>
      </c>
      <c r="AK1089" s="93">
        <v>0</v>
      </c>
      <c r="AL1089" s="93">
        <v>0</v>
      </c>
    </row>
    <row r="1090" spans="1:38" x14ac:dyDescent="0.25">
      <c r="A1090" s="71">
        <v>2002</v>
      </c>
      <c r="B1090" s="718">
        <v>5</v>
      </c>
      <c r="C1090" s="89">
        <v>4.283118</v>
      </c>
      <c r="D1090" s="90">
        <v>7.2620636704999999</v>
      </c>
      <c r="E1090" s="102">
        <v>18.416559370708406</v>
      </c>
      <c r="F1090" s="89">
        <v>0.19729058999999999</v>
      </c>
      <c r="G1090" s="90">
        <v>0.41848480300000002</v>
      </c>
      <c r="H1090" s="102">
        <v>0.68302914065632225</v>
      </c>
      <c r="I1090" s="89">
        <v>0.34687417999999998</v>
      </c>
      <c r="J1090" s="90">
        <v>1.4884211785000001</v>
      </c>
      <c r="K1090" s="102">
        <v>2.7548470201896502</v>
      </c>
      <c r="L1090" s="89">
        <v>1.142427E-2</v>
      </c>
      <c r="M1090" s="90">
        <v>1.8310544500000001E-2</v>
      </c>
      <c r="N1090" s="102">
        <v>1.5256624808723106E-2</v>
      </c>
      <c r="O1090" s="89">
        <v>8.5930512495778454E-3</v>
      </c>
      <c r="P1090" s="90">
        <v>1.1185153411009795E-2</v>
      </c>
      <c r="Q1090" s="102">
        <v>3.0444874941720497E-2</v>
      </c>
      <c r="R1090" s="89">
        <v>9.3984665653495444E-3</v>
      </c>
      <c r="S1090" s="90">
        <v>6.7073483620398514E-3</v>
      </c>
      <c r="T1090" s="102">
        <v>4.1389727932252464E-2</v>
      </c>
      <c r="U1090" s="89">
        <v>1.5287318E-3</v>
      </c>
      <c r="V1090" s="90">
        <v>3.9965742049999997E-3</v>
      </c>
      <c r="W1090" s="102">
        <v>6.4136175014467833E-3</v>
      </c>
      <c r="X1090" s="89">
        <v>7.0207699999999995E-5</v>
      </c>
      <c r="Y1090" s="90">
        <v>1.7902206499999999E-4</v>
      </c>
      <c r="Z1090" s="102">
        <v>6.5665265056066239E-4</v>
      </c>
      <c r="AA1090" s="89">
        <v>7.8372834000000006E-3</v>
      </c>
      <c r="AB1090" s="90">
        <v>1.8983615325000001E-2</v>
      </c>
      <c r="AC1090" s="102">
        <v>3.7507957523543092E-2</v>
      </c>
      <c r="AD1090" s="89">
        <v>8.266387E-4</v>
      </c>
      <c r="AE1090" s="90">
        <v>1.9440736750000001E-3</v>
      </c>
      <c r="AF1090" s="102">
        <v>5.0237495532661014E-3</v>
      </c>
      <c r="AG1090" s="89">
        <v>1.7515497000000001E-3</v>
      </c>
      <c r="AH1090" s="90">
        <v>4.804097605E-3</v>
      </c>
      <c r="AI1090" s="102">
        <v>6.1033911139411808E-3</v>
      </c>
      <c r="AJ1090" s="92">
        <v>0</v>
      </c>
      <c r="AK1090" s="93">
        <v>0</v>
      </c>
      <c r="AL1090" s="93">
        <v>0</v>
      </c>
    </row>
    <row r="1091" spans="1:38" x14ac:dyDescent="0.25">
      <c r="A1091" s="71">
        <v>2002</v>
      </c>
      <c r="B1091" s="718">
        <v>6</v>
      </c>
      <c r="C1091" s="89">
        <v>4.5292546099999997</v>
      </c>
      <c r="D1091" s="90">
        <v>7.7915219674999996</v>
      </c>
      <c r="E1091" s="102">
        <v>28.345519121278603</v>
      </c>
      <c r="F1091" s="89">
        <v>0.21485049000000001</v>
      </c>
      <c r="G1091" s="90">
        <v>0.45228227799999998</v>
      </c>
      <c r="H1091" s="102">
        <v>1.2045703628920328</v>
      </c>
      <c r="I1091" s="89">
        <v>0.36821668000000002</v>
      </c>
      <c r="J1091" s="90">
        <v>1.5886725774999999</v>
      </c>
      <c r="K1091" s="102">
        <v>3.8176820990535485</v>
      </c>
      <c r="L1091" s="89">
        <v>1.139006E-2</v>
      </c>
      <c r="M1091" s="90">
        <v>1.82073975E-2</v>
      </c>
      <c r="N1091" s="102">
        <v>1.6562981050117189E-2</v>
      </c>
      <c r="O1091" s="89">
        <v>8.5930512495778454E-3</v>
      </c>
      <c r="P1091" s="90">
        <v>1.1185153411009795E-2</v>
      </c>
      <c r="Q1091" s="102">
        <v>4.2202663141034207E-2</v>
      </c>
      <c r="R1091" s="89">
        <v>9.3984665653495444E-3</v>
      </c>
      <c r="S1091" s="90">
        <v>6.7073483620398514E-3</v>
      </c>
      <c r="T1091" s="102">
        <v>4.2693510547083029E-2</v>
      </c>
      <c r="U1091" s="89">
        <v>1.6420941E-3</v>
      </c>
      <c r="V1091" s="90">
        <v>4.3267393450000004E-3</v>
      </c>
      <c r="W1091" s="102">
        <v>1.3743177099290006E-2</v>
      </c>
      <c r="X1091" s="89">
        <v>7.6409700000000001E-5</v>
      </c>
      <c r="Y1091" s="90">
        <v>1.9630812E-4</v>
      </c>
      <c r="Z1091" s="102">
        <v>1.1963475715698591E-3</v>
      </c>
      <c r="AA1091" s="89">
        <v>8.4418381999999993E-3</v>
      </c>
      <c r="AB1091" s="90">
        <v>2.0532271389999999E-2</v>
      </c>
      <c r="AC1091" s="102">
        <v>6.1252306499733719E-2</v>
      </c>
      <c r="AD1091" s="89">
        <v>8.9709299999999996E-4</v>
      </c>
      <c r="AE1091" s="90">
        <v>2.1410497200000001E-3</v>
      </c>
      <c r="AF1091" s="102">
        <v>6.9882366971458412E-3</v>
      </c>
      <c r="AG1091" s="89">
        <v>1.8690562999999999E-3</v>
      </c>
      <c r="AH1091" s="90">
        <v>5.15786875E-3</v>
      </c>
      <c r="AI1091" s="102">
        <v>1.2768245374149516E-2</v>
      </c>
      <c r="AJ1091" s="92">
        <v>0</v>
      </c>
      <c r="AK1091" s="93">
        <v>0</v>
      </c>
      <c r="AL1091" s="93">
        <v>0</v>
      </c>
    </row>
    <row r="1092" spans="1:38" x14ac:dyDescent="0.25">
      <c r="A1092" s="71">
        <v>2002</v>
      </c>
      <c r="B1092" s="718">
        <v>7</v>
      </c>
      <c r="C1092" s="89">
        <v>4.94434372</v>
      </c>
      <c r="D1092" s="90">
        <v>8.3578673010000006</v>
      </c>
      <c r="E1092" s="102">
        <v>27.626604645666614</v>
      </c>
      <c r="F1092" s="89">
        <v>0.23712627999999999</v>
      </c>
      <c r="G1092" s="90">
        <v>0.49155738799999998</v>
      </c>
      <c r="H1092" s="102">
        <v>1.1935780094029289</v>
      </c>
      <c r="I1092" s="89">
        <v>0.40439534999999999</v>
      </c>
      <c r="J1092" s="90">
        <v>1.691016705</v>
      </c>
      <c r="K1092" s="102">
        <v>3.8042516476669817</v>
      </c>
      <c r="L1092" s="89">
        <v>1.139006E-2</v>
      </c>
      <c r="M1092" s="90">
        <v>1.8177394499999999E-2</v>
      </c>
      <c r="N1092" s="102">
        <v>1.6673805694436158E-2</v>
      </c>
      <c r="O1092" s="89">
        <v>8.5930512495778454E-3</v>
      </c>
      <c r="P1092" s="90">
        <v>1.1185153411009795E-2</v>
      </c>
      <c r="Q1092" s="102">
        <v>4.1810658335589328E-2</v>
      </c>
      <c r="R1092" s="89">
        <v>9.3984665653495444E-3</v>
      </c>
      <c r="S1092" s="90">
        <v>6.7073483620398514E-3</v>
      </c>
      <c r="T1092" s="102">
        <v>4.3087406673624706E-2</v>
      </c>
      <c r="U1092" s="89">
        <v>1.7955027000000001E-3</v>
      </c>
      <c r="V1092" s="90">
        <v>4.7070799349999996E-3</v>
      </c>
      <c r="W1092" s="102">
        <v>1.4849156395723852E-2</v>
      </c>
      <c r="X1092" s="89">
        <v>8.2801599999999997E-5</v>
      </c>
      <c r="Y1092" s="90">
        <v>2.1519506500000001E-4</v>
      </c>
      <c r="Z1092" s="102">
        <v>1.2284092254378732E-3</v>
      </c>
      <c r="AA1092" s="89">
        <v>9.2473053999999992E-3</v>
      </c>
      <c r="AB1092" s="90">
        <v>2.2332026615E-2</v>
      </c>
      <c r="AC1092" s="102">
        <v>5.8234871486632464E-2</v>
      </c>
      <c r="AD1092" s="89">
        <v>9.9109580000000005E-4</v>
      </c>
      <c r="AE1092" s="90">
        <v>2.37029036E-3</v>
      </c>
      <c r="AF1092" s="102">
        <v>6.8786306865217424E-3</v>
      </c>
      <c r="AG1092" s="89">
        <v>2.0299396999999999E-3</v>
      </c>
      <c r="AH1092" s="90">
        <v>5.5651510799999996E-3</v>
      </c>
      <c r="AI1092" s="102">
        <v>1.2872867279600901E-2</v>
      </c>
      <c r="AJ1092" s="92">
        <v>0</v>
      </c>
      <c r="AK1092" s="93">
        <v>0</v>
      </c>
      <c r="AL1092" s="93">
        <v>0</v>
      </c>
    </row>
    <row r="1093" spans="1:38" x14ac:dyDescent="0.25">
      <c r="A1093" s="71">
        <v>2002</v>
      </c>
      <c r="B1093" s="718">
        <v>8</v>
      </c>
      <c r="C1093" s="89">
        <v>5.3306774800000003</v>
      </c>
      <c r="D1093" s="90">
        <v>8.8956643559999993</v>
      </c>
      <c r="E1093" s="102">
        <v>30.495846995997464</v>
      </c>
      <c r="F1093" s="89">
        <v>0.26167131999999999</v>
      </c>
      <c r="G1093" s="90">
        <v>0.53224603349999999</v>
      </c>
      <c r="H1093" s="102">
        <v>1.2080824913930932</v>
      </c>
      <c r="I1093" s="89">
        <v>0.43835339000000001</v>
      </c>
      <c r="J1093" s="90">
        <v>1.7879988630000001</v>
      </c>
      <c r="K1093" s="102">
        <v>3.9930416388154111</v>
      </c>
      <c r="L1093" s="89">
        <v>1.139006E-2</v>
      </c>
      <c r="M1093" s="90">
        <v>1.8145433999999998E-2</v>
      </c>
      <c r="N1093" s="102">
        <v>1.8055138944825973E-2</v>
      </c>
      <c r="O1093" s="89">
        <v>8.5930512495778454E-3</v>
      </c>
      <c r="P1093" s="90">
        <v>1.1185153411009795E-2</v>
      </c>
      <c r="Q1093" s="102">
        <v>3.8018423445177391E-2</v>
      </c>
      <c r="R1093" s="89">
        <v>9.3984665653495444E-3</v>
      </c>
      <c r="S1093" s="90">
        <v>6.7073483620398514E-3</v>
      </c>
      <c r="T1093" s="102">
        <v>4.2899644930797176E-2</v>
      </c>
      <c r="U1093" s="89">
        <v>1.9426826E-3</v>
      </c>
      <c r="V1093" s="90">
        <v>5.0816417950000003E-3</v>
      </c>
      <c r="W1093" s="102">
        <v>1.6230090880154539E-2</v>
      </c>
      <c r="X1093" s="89">
        <v>9.0405100000000006E-5</v>
      </c>
      <c r="Y1093" s="90">
        <v>2.338051E-4</v>
      </c>
      <c r="Z1093" s="102">
        <v>1.2520854736268279E-3</v>
      </c>
      <c r="AA1093" s="89">
        <v>1.0056567000000001E-2</v>
      </c>
      <c r="AB1093" s="90">
        <v>2.4133730619999998E-2</v>
      </c>
      <c r="AC1093" s="102">
        <v>5.9952379384400366E-2</v>
      </c>
      <c r="AD1093" s="89">
        <v>1.0844987E-3</v>
      </c>
      <c r="AE1093" s="90">
        <v>2.6013082950000002E-3</v>
      </c>
      <c r="AF1093" s="102">
        <v>6.7447250454583706E-3</v>
      </c>
      <c r="AG1093" s="89">
        <v>2.1852522E-3</v>
      </c>
      <c r="AH1093" s="90">
        <v>5.9603339399999997E-3</v>
      </c>
      <c r="AI1093" s="102">
        <v>1.325667689251336E-2</v>
      </c>
      <c r="AJ1093" s="92">
        <v>0</v>
      </c>
      <c r="AK1093" s="93">
        <v>0</v>
      </c>
      <c r="AL1093" s="93">
        <v>0</v>
      </c>
    </row>
    <row r="1094" spans="1:38" x14ac:dyDescent="0.25">
      <c r="A1094" s="71">
        <v>2002</v>
      </c>
      <c r="B1094" s="718">
        <v>9</v>
      </c>
      <c r="C1094" s="89">
        <v>5.7150519099999997</v>
      </c>
      <c r="D1094" s="90">
        <v>9.4238431625000008</v>
      </c>
      <c r="E1094" s="102">
        <v>29.88357504062034</v>
      </c>
      <c r="F1094" s="89">
        <v>0.28893039999999998</v>
      </c>
      <c r="G1094" s="90">
        <v>0.5752020055</v>
      </c>
      <c r="H1094" s="102">
        <v>1.1964145736350922</v>
      </c>
      <c r="I1094" s="89">
        <v>0.47227697000000002</v>
      </c>
      <c r="J1094" s="90">
        <v>1.881990735</v>
      </c>
      <c r="K1094" s="102">
        <v>3.9310624076638021</v>
      </c>
      <c r="L1094" s="89">
        <v>1.139006E-2</v>
      </c>
      <c r="M1094" s="90">
        <v>1.8145433999999998E-2</v>
      </c>
      <c r="N1094" s="102">
        <v>1.8128883054944187E-2</v>
      </c>
      <c r="O1094" s="89">
        <v>8.5930512495778454E-3</v>
      </c>
      <c r="P1094" s="90">
        <v>1.1185153411009795E-2</v>
      </c>
      <c r="Q1094" s="102">
        <v>3.7611092124493629E-2</v>
      </c>
      <c r="R1094" s="89">
        <v>9.3984665653495444E-3</v>
      </c>
      <c r="S1094" s="90">
        <v>6.7073483620398514E-3</v>
      </c>
      <c r="T1094" s="102">
        <v>4.4137478144329653E-2</v>
      </c>
      <c r="U1094" s="89">
        <v>2.0922887000000001E-3</v>
      </c>
      <c r="V1094" s="90">
        <v>5.4602621399999999E-3</v>
      </c>
      <c r="W1094" s="102">
        <v>1.6186909086243439E-2</v>
      </c>
      <c r="X1094" s="89">
        <v>9.6797000000000002E-5</v>
      </c>
      <c r="Y1094" s="90">
        <v>2.5221449499999998E-4</v>
      </c>
      <c r="Z1094" s="102">
        <v>1.2447475613212662E-3</v>
      </c>
      <c r="AA1094" s="89">
        <v>1.08998888E-2</v>
      </c>
      <c r="AB1094" s="90">
        <v>2.5981919940000001E-2</v>
      </c>
      <c r="AC1094" s="102">
        <v>5.4176913646919678E-2</v>
      </c>
      <c r="AD1094" s="89">
        <v>1.1787709000000001E-3</v>
      </c>
      <c r="AE1094" s="90">
        <v>2.8388610849999999E-3</v>
      </c>
      <c r="AF1094" s="102">
        <v>6.7800818355613773E-3</v>
      </c>
      <c r="AG1094" s="89">
        <v>2.3387594999999999E-3</v>
      </c>
      <c r="AH1094" s="90">
        <v>6.3545995349999999E-3</v>
      </c>
      <c r="AI1094" s="102">
        <v>1.3036978779441729E-2</v>
      </c>
      <c r="AJ1094" s="92">
        <v>0</v>
      </c>
      <c r="AK1094" s="93">
        <v>0</v>
      </c>
      <c r="AL1094" s="93">
        <v>0</v>
      </c>
    </row>
    <row r="1095" spans="1:38" x14ac:dyDescent="0.25">
      <c r="A1095" s="71">
        <v>2002</v>
      </c>
      <c r="B1095" s="718">
        <v>10</v>
      </c>
      <c r="C1095" s="89">
        <v>6.0856589999999997</v>
      </c>
      <c r="D1095" s="90">
        <v>9.9305847534999998</v>
      </c>
      <c r="E1095" s="102">
        <v>29.974439323034876</v>
      </c>
      <c r="F1095" s="89">
        <v>0.31981098000000002</v>
      </c>
      <c r="G1095" s="90">
        <v>0.62226071199999999</v>
      </c>
      <c r="H1095" s="102">
        <v>1.2184262070361969</v>
      </c>
      <c r="I1095" s="89">
        <v>0.50583500999999997</v>
      </c>
      <c r="J1095" s="90">
        <v>1.9603865265</v>
      </c>
      <c r="K1095" s="102">
        <v>3.9794885417429979</v>
      </c>
      <c r="L1095" s="89">
        <v>1.139006E-2</v>
      </c>
      <c r="M1095" s="90">
        <v>1.8145433999999998E-2</v>
      </c>
      <c r="N1095" s="102">
        <v>2.0923550745160488E-2</v>
      </c>
      <c r="O1095" s="89">
        <v>8.5930512495778454E-3</v>
      </c>
      <c r="P1095" s="90">
        <v>1.1185153411009795E-2</v>
      </c>
      <c r="Q1095" s="102">
        <v>3.4279952801669393E-2</v>
      </c>
      <c r="R1095" s="89">
        <v>9.3984665653495444E-3</v>
      </c>
      <c r="S1095" s="90">
        <v>6.7073483620398514E-3</v>
      </c>
      <c r="T1095" s="102">
        <v>4.5045586471883364E-2</v>
      </c>
      <c r="U1095" s="89">
        <v>2.2413209000000001E-3</v>
      </c>
      <c r="V1095" s="90">
        <v>5.8441782449999997E-3</v>
      </c>
      <c r="W1095" s="102">
        <v>1.7507260200087985E-2</v>
      </c>
      <c r="X1095" s="89">
        <v>1.0358579999999999E-4</v>
      </c>
      <c r="Y1095" s="90">
        <v>2.7066328E-4</v>
      </c>
      <c r="Z1095" s="102">
        <v>1.2929291732446471E-3</v>
      </c>
      <c r="AA1095" s="89">
        <v>1.1778205599999999E-2</v>
      </c>
      <c r="AB1095" s="90">
        <v>2.7895267925000002E-2</v>
      </c>
      <c r="AC1095" s="102">
        <v>5.4553485356425353E-2</v>
      </c>
      <c r="AD1095" s="89">
        <v>1.2732030000000001E-3</v>
      </c>
      <c r="AE1095" s="90">
        <v>3.0837092549999999E-3</v>
      </c>
      <c r="AF1095" s="102">
        <v>6.8486582991563183E-3</v>
      </c>
      <c r="AG1095" s="89">
        <v>2.4906925999999999E-3</v>
      </c>
      <c r="AH1095" s="90">
        <v>6.7502373700000003E-3</v>
      </c>
      <c r="AI1095" s="102">
        <v>1.3415706262116451E-2</v>
      </c>
      <c r="AJ1095" s="92">
        <v>0</v>
      </c>
      <c r="AK1095" s="93">
        <v>0</v>
      </c>
      <c r="AL1095" s="93">
        <v>0</v>
      </c>
    </row>
    <row r="1096" spans="1:38" x14ac:dyDescent="0.25">
      <c r="A1096" s="71">
        <v>2002</v>
      </c>
      <c r="B1096" s="718">
        <v>11</v>
      </c>
      <c r="C1096" s="89">
        <v>6.4437370500000002</v>
      </c>
      <c r="D1096" s="90">
        <v>10.416222210999999</v>
      </c>
      <c r="E1096" s="102">
        <v>30.64021827708498</v>
      </c>
      <c r="F1096" s="89">
        <v>0.35439697999999997</v>
      </c>
      <c r="G1096" s="90">
        <v>0.67433235250000001</v>
      </c>
      <c r="H1096" s="102">
        <v>1.2553806528768472</v>
      </c>
      <c r="I1096" s="89">
        <v>0.53891447000000003</v>
      </c>
      <c r="J1096" s="90">
        <v>2.0268201280000002</v>
      </c>
      <c r="K1096" s="102">
        <v>4.0253478541069603</v>
      </c>
      <c r="L1096" s="89">
        <v>1.139006E-2</v>
      </c>
      <c r="M1096" s="90">
        <v>1.8145433999999998E-2</v>
      </c>
      <c r="N1096" s="102">
        <v>2.1066278079964022E-2</v>
      </c>
      <c r="O1096" s="89">
        <v>8.5930512495778454E-3</v>
      </c>
      <c r="P1096" s="90">
        <v>1.1185153411009795E-2</v>
      </c>
      <c r="Q1096" s="102">
        <v>3.5291847124606875E-2</v>
      </c>
      <c r="R1096" s="89">
        <v>9.3984665653495444E-3</v>
      </c>
      <c r="S1096" s="90">
        <v>6.7073483620398514E-3</v>
      </c>
      <c r="T1096" s="102">
        <v>4.6482045915782484E-2</v>
      </c>
      <c r="U1096" s="89">
        <v>2.3897790999999999E-3</v>
      </c>
      <c r="V1096" s="90">
        <v>6.2370881249999999E-3</v>
      </c>
      <c r="W1096" s="102">
        <v>1.8292086655874767E-2</v>
      </c>
      <c r="X1096" s="89">
        <v>1.1134939999999999E-4</v>
      </c>
      <c r="Y1096" s="90">
        <v>2.8966159E-4</v>
      </c>
      <c r="Z1096" s="102">
        <v>1.3384965312172993E-3</v>
      </c>
      <c r="AA1096" s="89">
        <v>1.2700857899999999E-2</v>
      </c>
      <c r="AB1096" s="90">
        <v>2.9897060919999999E-2</v>
      </c>
      <c r="AC1096" s="102">
        <v>5.6155807586242598E-2</v>
      </c>
      <c r="AD1096" s="89">
        <v>1.3710318E-3</v>
      </c>
      <c r="AE1096" s="90">
        <v>3.3380153799999999E-3</v>
      </c>
      <c r="AF1096" s="102">
        <v>7.1543097305651311E-3</v>
      </c>
      <c r="AG1096" s="89">
        <v>2.6419509E-3</v>
      </c>
      <c r="AH1096" s="90">
        <v>7.1505873400000003E-3</v>
      </c>
      <c r="AI1096" s="102">
        <v>1.3737247548410851E-2</v>
      </c>
      <c r="AJ1096" s="92">
        <v>0</v>
      </c>
      <c r="AK1096" s="93">
        <v>0</v>
      </c>
      <c r="AL1096" s="93">
        <v>0</v>
      </c>
    </row>
    <row r="1097" spans="1:38" x14ac:dyDescent="0.25">
      <c r="A1097" s="71">
        <v>2002</v>
      </c>
      <c r="B1097" s="718">
        <v>12</v>
      </c>
      <c r="C1097" s="89">
        <v>6.7822893999999998</v>
      </c>
      <c r="D1097" s="90">
        <v>10.890760855</v>
      </c>
      <c r="E1097" s="102">
        <v>31.440786109944792</v>
      </c>
      <c r="F1097" s="89">
        <v>0.39388248999999997</v>
      </c>
      <c r="G1097" s="90">
        <v>0.73264111350000005</v>
      </c>
      <c r="H1097" s="102">
        <v>1.298832438884175</v>
      </c>
      <c r="I1097" s="89">
        <v>0.57182885000000006</v>
      </c>
      <c r="J1097" s="90">
        <v>2.0880321249999998</v>
      </c>
      <c r="K1097" s="102">
        <v>4.0781207144450571</v>
      </c>
      <c r="L1097" s="89">
        <v>1.139006E-2</v>
      </c>
      <c r="M1097" s="90">
        <v>1.8145433999999998E-2</v>
      </c>
      <c r="N1097" s="102">
        <v>2.1230637549001664E-2</v>
      </c>
      <c r="O1097" s="89">
        <v>8.5930512495778454E-3</v>
      </c>
      <c r="P1097" s="90">
        <v>1.1185153411009795E-2</v>
      </c>
      <c r="Q1097" s="102">
        <v>3.6484100450133818E-2</v>
      </c>
      <c r="R1097" s="89">
        <v>9.3984665653495444E-3</v>
      </c>
      <c r="S1097" s="90">
        <v>6.7073483620398514E-3</v>
      </c>
      <c r="T1097" s="102">
        <v>4.8181153418193116E-2</v>
      </c>
      <c r="U1097" s="89">
        <v>2.5406635E-3</v>
      </c>
      <c r="V1097" s="90">
        <v>6.6410490700000002E-3</v>
      </c>
      <c r="W1097" s="102">
        <v>1.9112137269583586E-2</v>
      </c>
      <c r="X1097" s="89">
        <v>1.176107E-4</v>
      </c>
      <c r="Y1097" s="90">
        <v>3.0857884E-4</v>
      </c>
      <c r="Z1097" s="102">
        <v>1.3915846678182293E-3</v>
      </c>
      <c r="AA1097" s="89">
        <v>1.36872516E-2</v>
      </c>
      <c r="AB1097" s="90">
        <v>3.2008508145000003E-2</v>
      </c>
      <c r="AC1097" s="102">
        <v>5.8067049315229144E-2</v>
      </c>
      <c r="AD1097" s="89">
        <v>1.4697595999999999E-3</v>
      </c>
      <c r="AE1097" s="90">
        <v>3.6026666799999999E-3</v>
      </c>
      <c r="AF1097" s="102">
        <v>7.5228502723784707E-3</v>
      </c>
      <c r="AG1097" s="89">
        <v>2.7925047000000001E-3</v>
      </c>
      <c r="AH1097" s="90">
        <v>7.5595816649999996E-3</v>
      </c>
      <c r="AI1097" s="102">
        <v>1.4101619275351279E-2</v>
      </c>
      <c r="AJ1097" s="92">
        <v>0</v>
      </c>
      <c r="AK1097" s="93">
        <v>0</v>
      </c>
      <c r="AL1097" s="93">
        <v>0</v>
      </c>
    </row>
    <row r="1098" spans="1:38" x14ac:dyDescent="0.25">
      <c r="A1098" s="71">
        <v>2002</v>
      </c>
      <c r="B1098" s="718">
        <v>13</v>
      </c>
      <c r="C1098" s="89">
        <v>7.0786206099999998</v>
      </c>
      <c r="D1098" s="90">
        <v>11.3463443645</v>
      </c>
      <c r="E1098" s="102">
        <v>32.2521084225164</v>
      </c>
      <c r="F1098" s="89">
        <v>0.43907740000000001</v>
      </c>
      <c r="G1098" s="90">
        <v>0.79809027099999996</v>
      </c>
      <c r="H1098" s="102">
        <v>1.3459018306861446</v>
      </c>
      <c r="I1098" s="89">
        <v>0.60367665999999998</v>
      </c>
      <c r="J1098" s="90">
        <v>2.1440661725000001</v>
      </c>
      <c r="K1098" s="102">
        <v>4.1304914357369888</v>
      </c>
      <c r="L1098" s="89">
        <v>1.139006E-2</v>
      </c>
      <c r="M1098" s="90">
        <v>1.8145433999999998E-2</v>
      </c>
      <c r="N1098" s="102">
        <v>2.1410514243911816E-2</v>
      </c>
      <c r="O1098" s="89">
        <v>8.5930512495778454E-3</v>
      </c>
      <c r="P1098" s="90">
        <v>1.1185153411009795E-2</v>
      </c>
      <c r="Q1098" s="102">
        <v>3.7774371501063005E-2</v>
      </c>
      <c r="R1098" s="89">
        <v>9.3984665653495444E-3</v>
      </c>
      <c r="S1098" s="90">
        <v>6.7073483620398514E-3</v>
      </c>
      <c r="T1098" s="102">
        <v>5.0037265322373702E-2</v>
      </c>
      <c r="U1098" s="89">
        <v>2.6926021000000001E-3</v>
      </c>
      <c r="V1098" s="90">
        <v>7.05662793E-3</v>
      </c>
      <c r="W1098" s="102">
        <v>2.001894849714984E-2</v>
      </c>
      <c r="X1098" s="89">
        <v>1.245299E-4</v>
      </c>
      <c r="Y1098" s="90">
        <v>3.28513E-4</v>
      </c>
      <c r="Z1098" s="102">
        <v>1.4493538410563819E-3</v>
      </c>
      <c r="AA1098" s="89">
        <v>1.47388603E-2</v>
      </c>
      <c r="AB1098" s="90">
        <v>3.42419578E-2</v>
      </c>
      <c r="AC1098" s="102">
        <v>6.0132932620738648E-2</v>
      </c>
      <c r="AD1098" s="89">
        <v>1.5706426999999999E-3</v>
      </c>
      <c r="AE1098" s="90">
        <v>3.8777675850000001E-3</v>
      </c>
      <c r="AF1098" s="102">
        <v>7.924382196309367E-3</v>
      </c>
      <c r="AG1098" s="89">
        <v>2.9437705999999998E-3</v>
      </c>
      <c r="AH1098" s="90">
        <v>7.9766685449999992E-3</v>
      </c>
      <c r="AI1098" s="102">
        <v>1.4494868416838625E-2</v>
      </c>
      <c r="AJ1098" s="92">
        <v>0</v>
      </c>
      <c r="AK1098" s="93">
        <v>0</v>
      </c>
      <c r="AL1098" s="93">
        <v>0</v>
      </c>
    </row>
    <row r="1099" spans="1:38" x14ac:dyDescent="0.25">
      <c r="A1099" s="71">
        <v>2002</v>
      </c>
      <c r="B1099" s="718">
        <v>14</v>
      </c>
      <c r="C1099" s="89">
        <v>7.3796801900000002</v>
      </c>
      <c r="D1099" s="90">
        <v>11.815391993</v>
      </c>
      <c r="E1099" s="102">
        <v>33.176316571124715</v>
      </c>
      <c r="F1099" s="89">
        <v>0.49144722000000002</v>
      </c>
      <c r="G1099" s="90">
        <v>0.87255292200000001</v>
      </c>
      <c r="H1099" s="102">
        <v>1.3963866813438999</v>
      </c>
      <c r="I1099" s="89">
        <v>0.63416576999999996</v>
      </c>
      <c r="J1099" s="90">
        <v>2.1984770325</v>
      </c>
      <c r="K1099" s="102">
        <v>4.1921188328801122</v>
      </c>
      <c r="L1099" s="89">
        <v>1.139006E-2</v>
      </c>
      <c r="M1099" s="90">
        <v>1.8145433999999998E-2</v>
      </c>
      <c r="N1099" s="102">
        <v>2.1602257464641891E-2</v>
      </c>
      <c r="O1099" s="89">
        <v>8.5930512495778454E-3</v>
      </c>
      <c r="P1099" s="90">
        <v>1.1185153411009795E-2</v>
      </c>
      <c r="Q1099" s="102">
        <v>3.9158406929395352E-2</v>
      </c>
      <c r="R1099" s="89">
        <v>9.3984665653495444E-3</v>
      </c>
      <c r="S1099" s="90">
        <v>6.7073483620398514E-3</v>
      </c>
      <c r="T1099" s="102">
        <v>5.2007803499214057E-2</v>
      </c>
      <c r="U1099" s="89">
        <v>2.8496513E-3</v>
      </c>
      <c r="V1099" s="90">
        <v>7.4900361099999998E-3</v>
      </c>
      <c r="W1099" s="102">
        <v>2.1016119566586285E-2</v>
      </c>
      <c r="X1099" s="89">
        <v>1.3279120000000001E-4</v>
      </c>
      <c r="Y1099" s="90">
        <v>3.4875798500000002E-4</v>
      </c>
      <c r="Z1099" s="102">
        <v>1.5112521840935486E-3</v>
      </c>
      <c r="AA1099" s="89">
        <v>1.58866704E-2</v>
      </c>
      <c r="AB1099" s="90">
        <v>3.6643063434999998E-2</v>
      </c>
      <c r="AC1099" s="102">
        <v>6.2341297069373254E-2</v>
      </c>
      <c r="AD1099" s="89">
        <v>1.6758974999999999E-3</v>
      </c>
      <c r="AE1099" s="90">
        <v>4.1674198600000004E-3</v>
      </c>
      <c r="AF1099" s="102">
        <v>8.3485040416808546E-3</v>
      </c>
      <c r="AG1099" s="89">
        <v>3.1003289000000002E-3</v>
      </c>
      <c r="AH1099" s="90">
        <v>8.4093718099999999E-3</v>
      </c>
      <c r="AI1099" s="102">
        <v>1.492304448414346E-2</v>
      </c>
      <c r="AJ1099" s="92">
        <v>0</v>
      </c>
      <c r="AK1099" s="93">
        <v>0</v>
      </c>
      <c r="AL1099" s="93">
        <v>0</v>
      </c>
    </row>
    <row r="1100" spans="1:38" x14ac:dyDescent="0.25">
      <c r="A1100" s="71">
        <v>2002</v>
      </c>
      <c r="B1100" s="718">
        <v>15</v>
      </c>
      <c r="C1100" s="89">
        <v>6.7585329663599998</v>
      </c>
      <c r="D1100" s="90">
        <v>10.826552526138</v>
      </c>
      <c r="E1100" s="102">
        <v>34.156746145631622</v>
      </c>
      <c r="F1100" s="89">
        <v>0.49343543280000002</v>
      </c>
      <c r="G1100" s="90">
        <v>0.85613802585900001</v>
      </c>
      <c r="H1100" s="102">
        <v>1.4523601706137905</v>
      </c>
      <c r="I1100" s="89">
        <v>0.50918881090000001</v>
      </c>
      <c r="J1100" s="90">
        <v>1.7333396195500002</v>
      </c>
      <c r="K1100" s="102">
        <v>4.2572113759845225</v>
      </c>
      <c r="L1100" s="89">
        <v>1.139006E-2</v>
      </c>
      <c r="M1100" s="90">
        <v>1.8145433999999998E-2</v>
      </c>
      <c r="N1100" s="102">
        <v>2.6896192367067751E-2</v>
      </c>
      <c r="O1100" s="89">
        <v>6.3760440271867615E-3</v>
      </c>
      <c r="P1100" s="90">
        <v>8.2993838309692678E-3</v>
      </c>
      <c r="Q1100" s="102">
        <v>3.7971322234288452E-2</v>
      </c>
      <c r="R1100" s="89">
        <v>8.4022291094224925E-3</v>
      </c>
      <c r="S1100" s="90">
        <v>5.9963694356636272E-3</v>
      </c>
      <c r="T1100" s="102">
        <v>5.4094409083439356E-2</v>
      </c>
      <c r="U1100" s="89">
        <v>2.6914757742000001E-3</v>
      </c>
      <c r="V1100" s="90">
        <v>7.0996892796600002E-3</v>
      </c>
      <c r="W1100" s="102">
        <v>2.209346498131053E-2</v>
      </c>
      <c r="X1100" s="89">
        <v>1.25090268E-4</v>
      </c>
      <c r="Y1100" s="90">
        <v>3.3077064429000002E-4</v>
      </c>
      <c r="Z1100" s="102">
        <v>1.5792234791050059E-3</v>
      </c>
      <c r="AA1100" s="89">
        <v>1.5319203245399999E-2</v>
      </c>
      <c r="AB1100" s="90">
        <v>3.5068768788149997E-2</v>
      </c>
      <c r="AC1100" s="102">
        <v>6.4796203148550668E-2</v>
      </c>
      <c r="AD1100" s="89">
        <v>1.5953868953999999E-3</v>
      </c>
      <c r="AE1100" s="90">
        <v>3.9977182253400001E-3</v>
      </c>
      <c r="AF1100" s="102">
        <v>8.8088138411087074E-3</v>
      </c>
      <c r="AG1100" s="89">
        <v>2.9127695609999999E-3</v>
      </c>
      <c r="AH1100" s="90">
        <v>7.9188454770599999E-3</v>
      </c>
      <c r="AI1100" s="102">
        <v>1.5406286484566432E-2</v>
      </c>
      <c r="AJ1100" s="92">
        <v>0</v>
      </c>
      <c r="AK1100" s="93">
        <v>0</v>
      </c>
      <c r="AL1100" s="93">
        <v>0</v>
      </c>
    </row>
    <row r="1101" spans="1:38" x14ac:dyDescent="0.25">
      <c r="A1101" s="71">
        <v>2002</v>
      </c>
      <c r="B1101" s="718">
        <v>16</v>
      </c>
      <c r="C1101" s="89">
        <v>7.00832782115</v>
      </c>
      <c r="D1101" s="90">
        <v>11.252117138851501</v>
      </c>
      <c r="E1101" s="102">
        <v>34.655610087495702</v>
      </c>
      <c r="F1101" s="89">
        <v>0.55572867336000009</v>
      </c>
      <c r="G1101" s="90">
        <v>0.94322342990999997</v>
      </c>
      <c r="H1101" s="102">
        <v>1.3248866960052987</v>
      </c>
      <c r="I1101" s="89">
        <v>0.52977847230000008</v>
      </c>
      <c r="J1101" s="90">
        <v>1.773736407905</v>
      </c>
      <c r="K1101" s="102">
        <v>3.1076861094407273</v>
      </c>
      <c r="L1101" s="89">
        <v>1.139006E-2</v>
      </c>
      <c r="M1101" s="90">
        <v>1.8145433999999998E-2</v>
      </c>
      <c r="N1101" s="102">
        <v>2.7093426378309068E-2</v>
      </c>
      <c r="O1101" s="89">
        <v>6.3760440271867615E-3</v>
      </c>
      <c r="P1101" s="90">
        <v>8.2993838309692678E-3</v>
      </c>
      <c r="Q1101" s="102">
        <v>3.4635778080643095E-2</v>
      </c>
      <c r="R1101" s="89">
        <v>8.4022291094224925E-3</v>
      </c>
      <c r="S1101" s="90">
        <v>5.9963694356636272E-3</v>
      </c>
      <c r="T1101" s="102">
        <v>5.6272488616541293E-2</v>
      </c>
      <c r="U1101" s="89">
        <v>2.8391047655999999E-3</v>
      </c>
      <c r="V1101" s="90">
        <v>7.5211127219100005E-3</v>
      </c>
      <c r="W1101" s="102">
        <v>2.2453510377760898E-2</v>
      </c>
      <c r="X1101" s="89">
        <v>1.317249996E-4</v>
      </c>
      <c r="Y1101" s="90">
        <v>3.504809886E-4</v>
      </c>
      <c r="Z1101" s="102">
        <v>1.5004433892709388E-3</v>
      </c>
      <c r="AA1101" s="89">
        <v>1.6539951394799999E-2</v>
      </c>
      <c r="AB1101" s="90">
        <v>3.7566224485019999E-2</v>
      </c>
      <c r="AC1101" s="102">
        <v>5.6875664610188066E-2</v>
      </c>
      <c r="AD1101" s="89">
        <v>1.6948748808000001E-3</v>
      </c>
      <c r="AE1101" s="90">
        <v>4.2833142450299996E-3</v>
      </c>
      <c r="AF1101" s="102">
        <v>8.714910822348685E-3</v>
      </c>
      <c r="AG1101" s="89">
        <v>3.0580814831999998E-3</v>
      </c>
      <c r="AH1101" s="90">
        <v>8.3358380362800015E-3</v>
      </c>
      <c r="AI1101" s="102">
        <v>1.3418946791650625E-2</v>
      </c>
      <c r="AJ1101" s="92">
        <v>0</v>
      </c>
      <c r="AK1101" s="93">
        <v>0</v>
      </c>
      <c r="AL1101" s="93">
        <v>0</v>
      </c>
    </row>
    <row r="1102" spans="1:38" x14ac:dyDescent="0.25">
      <c r="A1102" s="71">
        <v>2002</v>
      </c>
      <c r="B1102" s="718">
        <v>17</v>
      </c>
      <c r="C1102" s="89">
        <v>7.252301944180001</v>
      </c>
      <c r="D1102" s="90">
        <v>11.690578650657001</v>
      </c>
      <c r="E1102" s="102">
        <v>35.684517072302953</v>
      </c>
      <c r="F1102" s="89">
        <v>0.62740366613999998</v>
      </c>
      <c r="G1102" s="90">
        <v>1.0432870677210002</v>
      </c>
      <c r="H1102" s="102">
        <v>1.3799332913114837</v>
      </c>
      <c r="I1102" s="89">
        <v>0.55030569439999999</v>
      </c>
      <c r="J1102" s="90">
        <v>1.815843567615</v>
      </c>
      <c r="K1102" s="102">
        <v>3.1768420603934371</v>
      </c>
      <c r="L1102" s="89">
        <v>1.139006E-2</v>
      </c>
      <c r="M1102" s="90">
        <v>1.8145433999999998E-2</v>
      </c>
      <c r="N1102" s="102">
        <v>2.7379320549960381E-2</v>
      </c>
      <c r="O1102" s="89">
        <v>6.3760440271867615E-3</v>
      </c>
      <c r="P1102" s="90">
        <v>8.2993838309692678E-3</v>
      </c>
      <c r="Q1102" s="102">
        <v>3.6075860072372234E-2</v>
      </c>
      <c r="R1102" s="89">
        <v>8.4022291094224925E-3</v>
      </c>
      <c r="S1102" s="90">
        <v>5.9963694356636272E-3</v>
      </c>
      <c r="T1102" s="102">
        <v>5.8510485078679786E-2</v>
      </c>
      <c r="U1102" s="89">
        <v>2.9917210253999999E-3</v>
      </c>
      <c r="V1102" s="90">
        <v>7.9624960104600004E-3</v>
      </c>
      <c r="W1102" s="102">
        <v>2.3608404073439598E-2</v>
      </c>
      <c r="X1102" s="89">
        <v>1.395555456E-4</v>
      </c>
      <c r="Y1102" s="90">
        <v>3.7162657838999997E-4</v>
      </c>
      <c r="Z1102" s="102">
        <v>1.5687143683081133E-3</v>
      </c>
      <c r="AA1102" s="89">
        <v>1.7878903598399998E-2</v>
      </c>
      <c r="AB1102" s="90">
        <v>4.0281608590620001E-2</v>
      </c>
      <c r="AC1102" s="102">
        <v>5.9177616608494618E-2</v>
      </c>
      <c r="AD1102" s="89">
        <v>1.7978446386E-3</v>
      </c>
      <c r="AE1102" s="90">
        <v>4.5838644798599998E-3</v>
      </c>
      <c r="AF1102" s="102">
        <v>9.167026247120973E-3</v>
      </c>
      <c r="AG1102" s="89">
        <v>3.2067358032000001E-3</v>
      </c>
      <c r="AH1102" s="90">
        <v>8.7709469646299991E-3</v>
      </c>
      <c r="AI1102" s="102">
        <v>1.3894371181791822E-2</v>
      </c>
      <c r="AJ1102" s="92">
        <v>0</v>
      </c>
      <c r="AK1102" s="93">
        <v>0</v>
      </c>
      <c r="AL1102" s="93">
        <v>0</v>
      </c>
    </row>
    <row r="1103" spans="1:38" x14ac:dyDescent="0.25">
      <c r="A1103" s="71">
        <v>2002</v>
      </c>
      <c r="B1103" s="718">
        <v>18</v>
      </c>
      <c r="C1103" s="89">
        <v>7.4772655761000006</v>
      </c>
      <c r="D1103" s="90">
        <v>12.135044391986</v>
      </c>
      <c r="E1103" s="102">
        <v>36.679828855748788</v>
      </c>
      <c r="F1103" s="89">
        <v>0.70941433596000003</v>
      </c>
      <c r="G1103" s="90">
        <v>1.15827628317</v>
      </c>
      <c r="H1103" s="102">
        <v>1.4356409549686155</v>
      </c>
      <c r="I1103" s="89">
        <v>0.57004028620000002</v>
      </c>
      <c r="J1103" s="90">
        <v>1.862269201485</v>
      </c>
      <c r="K1103" s="102">
        <v>3.245810719413643</v>
      </c>
      <c r="L1103" s="89">
        <v>1.139006E-2</v>
      </c>
      <c r="M1103" s="90">
        <v>1.8145433999999998E-2</v>
      </c>
      <c r="N1103" s="102">
        <v>2.7672766695273288E-2</v>
      </c>
      <c r="O1103" s="89">
        <v>6.3760440271867615E-3</v>
      </c>
      <c r="P1103" s="90">
        <v>8.2993838309692678E-3</v>
      </c>
      <c r="Q1103" s="102">
        <v>3.7529226139549857E-2</v>
      </c>
      <c r="R1103" s="89">
        <v>8.4022291094224925E-3</v>
      </c>
      <c r="S1103" s="90">
        <v>5.9963694356636272E-3</v>
      </c>
      <c r="T1103" s="102">
        <v>6.0770069715631377E-2</v>
      </c>
      <c r="U1103" s="89">
        <v>3.1461513900000004E-3</v>
      </c>
      <c r="V1103" s="90">
        <v>8.4242847283200004E-3</v>
      </c>
      <c r="W1103" s="102">
        <v>2.4908680369077771E-2</v>
      </c>
      <c r="X1103" s="89">
        <v>1.4607361020000002E-4</v>
      </c>
      <c r="Y1103" s="90">
        <v>3.9290215578E-4</v>
      </c>
      <c r="Z1103" s="102">
        <v>1.6385944263496285E-3</v>
      </c>
      <c r="AA1103" s="89">
        <v>1.93386914346E-2</v>
      </c>
      <c r="AB1103" s="90">
        <v>4.3236736729859997E-2</v>
      </c>
      <c r="AC1103" s="102">
        <v>6.1473115327273814E-2</v>
      </c>
      <c r="AD1103" s="89">
        <v>1.9043902175999998E-3</v>
      </c>
      <c r="AE1103" s="90">
        <v>4.89984295992E-3</v>
      </c>
      <c r="AF1103" s="102">
        <v>9.6134744728973067E-3</v>
      </c>
      <c r="AG1103" s="89">
        <v>3.3578648940000002E-3</v>
      </c>
      <c r="AH1103" s="90">
        <v>9.2249771750100001E-3</v>
      </c>
      <c r="AI1103" s="102">
        <v>1.4386827832885788E-2</v>
      </c>
      <c r="AJ1103" s="92">
        <v>0</v>
      </c>
      <c r="AK1103" s="93">
        <v>0</v>
      </c>
      <c r="AL1103" s="93">
        <v>0</v>
      </c>
    </row>
    <row r="1104" spans="1:38" x14ac:dyDescent="0.25">
      <c r="A1104" s="71">
        <v>2002</v>
      </c>
      <c r="B1104" s="718">
        <v>19</v>
      </c>
      <c r="C1104" s="89">
        <v>7.7120853074199989</v>
      </c>
      <c r="D1104" s="90">
        <v>12.6132269834275</v>
      </c>
      <c r="E1104" s="102">
        <v>37.704877486883419</v>
      </c>
      <c r="F1104" s="89">
        <v>0.80267328695999995</v>
      </c>
      <c r="G1104" s="90">
        <v>1.2907841076120001</v>
      </c>
      <c r="H1104" s="102">
        <v>1.4909626811141028</v>
      </c>
      <c r="I1104" s="89">
        <v>0.59080723239999999</v>
      </c>
      <c r="J1104" s="90">
        <v>1.9235816276600002</v>
      </c>
      <c r="K1104" s="102">
        <v>3.3154874036087874</v>
      </c>
      <c r="L1104" s="89">
        <v>1.139006E-2</v>
      </c>
      <c r="M1104" s="90">
        <v>1.8145433999999998E-2</v>
      </c>
      <c r="N1104" s="102">
        <v>2.7961227673806325E-2</v>
      </c>
      <c r="O1104" s="89">
        <v>6.3760440271867615E-3</v>
      </c>
      <c r="P1104" s="90">
        <v>8.2993838309692678E-3</v>
      </c>
      <c r="Q1104" s="102">
        <v>3.8974157609590096E-2</v>
      </c>
      <c r="R1104" s="89">
        <v>8.4022291094224925E-3</v>
      </c>
      <c r="S1104" s="90">
        <v>5.9963694356636272E-3</v>
      </c>
      <c r="T1104" s="102">
        <v>6.3012764388737846E-2</v>
      </c>
      <c r="U1104" s="89">
        <v>3.3085376394000002E-3</v>
      </c>
      <c r="V1104" s="90">
        <v>8.9131949879100014E-3</v>
      </c>
      <c r="W1104" s="102">
        <v>2.6142057890683114E-2</v>
      </c>
      <c r="X1104" s="89">
        <v>1.5334245599999999E-4</v>
      </c>
      <c r="Y1104" s="90">
        <v>4.1547527136000001E-4</v>
      </c>
      <c r="Z1104" s="102">
        <v>1.7076235644177028E-3</v>
      </c>
      <c r="AA1104" s="89">
        <v>2.0947356465000001E-2</v>
      </c>
      <c r="AB1104" s="90">
        <v>4.6485371188530002E-2</v>
      </c>
      <c r="AC1104" s="102">
        <v>6.3767910761189414E-2</v>
      </c>
      <c r="AD1104" s="89">
        <v>2.0145117072E-3</v>
      </c>
      <c r="AE1104" s="90">
        <v>5.2348985059800001E-3</v>
      </c>
      <c r="AF1104" s="102">
        <v>1.0060845780642104E-2</v>
      </c>
      <c r="AG1104" s="89">
        <v>3.5143579847999999E-3</v>
      </c>
      <c r="AH1104" s="90">
        <v>9.7046379452100009E-3</v>
      </c>
      <c r="AI1104" s="102">
        <v>1.4870965511793401E-2</v>
      </c>
      <c r="AJ1104" s="92">
        <v>0</v>
      </c>
      <c r="AK1104" s="93">
        <v>0</v>
      </c>
      <c r="AL1104" s="93">
        <v>0</v>
      </c>
    </row>
    <row r="1105" spans="1:38" x14ac:dyDescent="0.25">
      <c r="A1105" s="71">
        <v>2002</v>
      </c>
      <c r="B1105" s="718">
        <v>20</v>
      </c>
      <c r="C1105" s="89">
        <v>7.9438275031099996</v>
      </c>
      <c r="D1105" s="90">
        <v>13.119196757571499</v>
      </c>
      <c r="E1105" s="102">
        <v>38.688246932054298</v>
      </c>
      <c r="F1105" s="89">
        <v>0.90790510613999997</v>
      </c>
      <c r="G1105" s="90">
        <v>1.443279342162</v>
      </c>
      <c r="H1105" s="102">
        <v>1.5450493121658357</v>
      </c>
      <c r="I1105" s="89">
        <v>0.61211545010000001</v>
      </c>
      <c r="J1105" s="90">
        <v>1.970952184355</v>
      </c>
      <c r="K1105" s="102">
        <v>3.3841677531517176</v>
      </c>
      <c r="L1105" s="89">
        <v>1.139006E-2</v>
      </c>
      <c r="M1105" s="90">
        <v>1.8145433999999998E-2</v>
      </c>
      <c r="N1105" s="102">
        <v>3.5401997273749146E-2</v>
      </c>
      <c r="O1105" s="89">
        <v>6.3760440271867615E-3</v>
      </c>
      <c r="P1105" s="90">
        <v>8.2993838309692678E-3</v>
      </c>
      <c r="Q1105" s="102">
        <v>4.0381811677165542E-2</v>
      </c>
      <c r="R1105" s="89">
        <v>8.4022291094224925E-3</v>
      </c>
      <c r="S1105" s="90">
        <v>5.9963694356636272E-3</v>
      </c>
      <c r="T1105" s="102">
        <v>6.5194852125920869E-2</v>
      </c>
      <c r="U1105" s="89">
        <v>3.4752504912E-3</v>
      </c>
      <c r="V1105" s="90">
        <v>9.4299263889299993E-3</v>
      </c>
      <c r="W1105" s="102">
        <v>2.7506352318925092E-2</v>
      </c>
      <c r="X1105" s="89">
        <v>1.616219688E-4</v>
      </c>
      <c r="Y1105" s="90">
        <v>4.3949228634000004E-4</v>
      </c>
      <c r="Z1105" s="102">
        <v>1.7759303361558488E-3</v>
      </c>
      <c r="AA1105" s="89">
        <v>2.2703045159400002E-2</v>
      </c>
      <c r="AB1105" s="90">
        <v>5.0057183039909997E-2</v>
      </c>
      <c r="AC1105" s="102">
        <v>6.5968383610246456E-2</v>
      </c>
      <c r="AD1105" s="89">
        <v>2.1294354966000001E-3</v>
      </c>
      <c r="AE1105" s="90">
        <v>5.5905805452000001E-3</v>
      </c>
      <c r="AF1105" s="102">
        <v>1.0484609104871097E-2</v>
      </c>
      <c r="AG1105" s="89">
        <v>3.6756757253999998E-3</v>
      </c>
      <c r="AH1105" s="90">
        <v>1.021111849638E-2</v>
      </c>
      <c r="AI1105" s="102">
        <v>1.5358725285194521E-2</v>
      </c>
      <c r="AJ1105" s="92">
        <v>0</v>
      </c>
      <c r="AK1105" s="93">
        <v>0</v>
      </c>
      <c r="AL1105" s="93">
        <v>0</v>
      </c>
    </row>
    <row r="1106" spans="1:38" x14ac:dyDescent="0.25">
      <c r="A1106" s="71">
        <v>2002</v>
      </c>
      <c r="B1106" s="718">
        <v>21</v>
      </c>
      <c r="C1106" s="89">
        <v>8.1736873277699988</v>
      </c>
      <c r="D1106" s="90">
        <v>13.658104014869</v>
      </c>
      <c r="E1106" s="102">
        <v>39.620989550527817</v>
      </c>
      <c r="F1106" s="89">
        <v>1.0257440954400001</v>
      </c>
      <c r="G1106" s="90">
        <v>1.618265932416</v>
      </c>
      <c r="H1106" s="102">
        <v>1.5953876335907229</v>
      </c>
      <c r="I1106" s="89">
        <v>0.63405200319999999</v>
      </c>
      <c r="J1106" s="90">
        <v>2.02157065957</v>
      </c>
      <c r="K1106" s="102">
        <v>3.4474937462782043</v>
      </c>
      <c r="L1106" s="89">
        <v>1.139006E-2</v>
      </c>
      <c r="M1106" s="90">
        <v>1.8145433999999998E-2</v>
      </c>
      <c r="N1106" s="102">
        <v>3.5747593689815692E-2</v>
      </c>
      <c r="O1106" s="89">
        <v>6.3760440271867615E-3</v>
      </c>
      <c r="P1106" s="90">
        <v>8.2993838309692678E-3</v>
      </c>
      <c r="Q1106" s="102">
        <v>4.1695940290835183E-2</v>
      </c>
      <c r="R1106" s="89">
        <v>8.4022291094224925E-3</v>
      </c>
      <c r="S1106" s="90">
        <v>5.9963694356636272E-3</v>
      </c>
      <c r="T1106" s="102">
        <v>6.7234773839648987E-2</v>
      </c>
      <c r="U1106" s="89">
        <v>3.6472370490000005E-3</v>
      </c>
      <c r="V1106" s="90">
        <v>9.9782347237199996E-3</v>
      </c>
      <c r="W1106" s="102">
        <v>2.8644091660844809E-2</v>
      </c>
      <c r="X1106" s="89">
        <v>1.6992803339999999E-4</v>
      </c>
      <c r="Y1106" s="90">
        <v>4.6492493691000002E-4</v>
      </c>
      <c r="Z1106" s="102">
        <v>1.838826613739918E-3</v>
      </c>
      <c r="AA1106" s="89">
        <v>2.46165860928E-2</v>
      </c>
      <c r="AB1106" s="90">
        <v>5.3993530592460003E-2</v>
      </c>
      <c r="AC1106" s="102">
        <v>6.8051778747201114E-2</v>
      </c>
      <c r="AD1106" s="89">
        <v>2.2483801404000001E-3</v>
      </c>
      <c r="AE1106" s="90">
        <v>5.9682493164600007E-3</v>
      </c>
      <c r="AF1106" s="102">
        <v>1.0890634151013129E-2</v>
      </c>
      <c r="AG1106" s="89">
        <v>3.8421014244000001E-3</v>
      </c>
      <c r="AH1106" s="90">
        <v>1.074833469156E-2</v>
      </c>
      <c r="AI1106" s="102">
        <v>1.5799819532556783E-2</v>
      </c>
      <c r="AJ1106" s="92">
        <v>0</v>
      </c>
      <c r="AK1106" s="93">
        <v>0</v>
      </c>
      <c r="AL1106" s="93">
        <v>0</v>
      </c>
    </row>
    <row r="1107" spans="1:38" x14ac:dyDescent="0.25">
      <c r="A1107" s="71">
        <v>2002</v>
      </c>
      <c r="B1107" s="718">
        <v>22</v>
      </c>
      <c r="C1107" s="89">
        <v>8.402040404560001</v>
      </c>
      <c r="D1107" s="90">
        <v>14.235057610447498</v>
      </c>
      <c r="E1107" s="102">
        <v>40.462577090101192</v>
      </c>
      <c r="F1107" s="89">
        <v>1.15629858978</v>
      </c>
      <c r="G1107" s="90">
        <v>1.8186795236069999</v>
      </c>
      <c r="H1107" s="102">
        <v>1.6401919199783426</v>
      </c>
      <c r="I1107" s="89">
        <v>0.65718877070000004</v>
      </c>
      <c r="J1107" s="90">
        <v>2.0785488127249998</v>
      </c>
      <c r="K1107" s="102">
        <v>3.5036319531205473</v>
      </c>
      <c r="L1107" s="89">
        <v>1.139006E-2</v>
      </c>
      <c r="M1107" s="90">
        <v>1.8145433999999998E-2</v>
      </c>
      <c r="N1107" s="102">
        <v>3.6052354813991501E-2</v>
      </c>
      <c r="O1107" s="89">
        <v>6.3760440271867615E-3</v>
      </c>
      <c r="P1107" s="90">
        <v>8.2993838309692678E-3</v>
      </c>
      <c r="Q1107" s="102">
        <v>4.286829189667244E-2</v>
      </c>
      <c r="R1107" s="89">
        <v>8.4022291094224925E-3</v>
      </c>
      <c r="S1107" s="90">
        <v>5.9963694356636272E-3</v>
      </c>
      <c r="T1107" s="102">
        <v>6.9057530959185154E-2</v>
      </c>
      <c r="U1107" s="89">
        <v>3.824165013E-3</v>
      </c>
      <c r="V1107" s="90">
        <v>1.056095748123E-2</v>
      </c>
      <c r="W1107" s="102">
        <v>2.9574517369507343E-2</v>
      </c>
      <c r="X1107" s="89">
        <v>1.777850418E-4</v>
      </c>
      <c r="Y1107" s="90">
        <v>4.9179242172000008E-4</v>
      </c>
      <c r="Z1107" s="102">
        <v>1.894346758139762E-3</v>
      </c>
      <c r="AA1107" s="89">
        <v>2.66879907084E-2</v>
      </c>
      <c r="AB1107" s="90">
        <v>5.8337298968070009E-2</v>
      </c>
      <c r="AC1107" s="102">
        <v>6.9927787598821067E-2</v>
      </c>
      <c r="AD1107" s="89">
        <v>2.3713722798000001E-3</v>
      </c>
      <c r="AE1107" s="90">
        <v>6.3702062439600004E-3</v>
      </c>
      <c r="AF1107" s="102">
        <v>1.1259556689300863E-2</v>
      </c>
      <c r="AG1107" s="89">
        <v>4.0125970583999998E-3</v>
      </c>
      <c r="AH1107" s="90">
        <v>1.131876055506E-2</v>
      </c>
      <c r="AI1107" s="102">
        <v>1.6184695201631617E-2</v>
      </c>
      <c r="AJ1107" s="92">
        <v>0</v>
      </c>
      <c r="AK1107" s="93">
        <v>0</v>
      </c>
      <c r="AL1107" s="93">
        <v>0</v>
      </c>
    </row>
    <row r="1108" spans="1:38" x14ac:dyDescent="0.25">
      <c r="A1108" s="71">
        <v>2002</v>
      </c>
      <c r="B1108" s="718">
        <v>23</v>
      </c>
      <c r="C1108" s="89">
        <v>8.6301106010600002</v>
      </c>
      <c r="D1108" s="90">
        <v>14.856850804478499</v>
      </c>
      <c r="E1108" s="102">
        <v>41.164613352362466</v>
      </c>
      <c r="F1108" s="89">
        <v>1.29984078534</v>
      </c>
      <c r="G1108" s="90">
        <v>2.0475884985119999</v>
      </c>
      <c r="H1108" s="102">
        <v>1.6775525438729764</v>
      </c>
      <c r="I1108" s="89">
        <v>0.68183925040000004</v>
      </c>
      <c r="J1108" s="90">
        <v>2.1446781021049999</v>
      </c>
      <c r="K1108" s="102">
        <v>3.5503055592397867</v>
      </c>
      <c r="L1108" s="89">
        <v>1.139006E-2</v>
      </c>
      <c r="M1108" s="90">
        <v>1.8145433999999998E-2</v>
      </c>
      <c r="N1108" s="102">
        <v>3.6306484585455157E-2</v>
      </c>
      <c r="O1108" s="89">
        <v>6.3760440271867615E-3</v>
      </c>
      <c r="P1108" s="90">
        <v>8.2993838309692678E-3</v>
      </c>
      <c r="Q1108" s="102">
        <v>4.3845820633772951E-2</v>
      </c>
      <c r="R1108" s="89">
        <v>8.4022291094224925E-3</v>
      </c>
      <c r="S1108" s="90">
        <v>5.9963694356636272E-3</v>
      </c>
      <c r="T1108" s="102">
        <v>7.0578242635095503E-2</v>
      </c>
      <c r="U1108" s="89">
        <v>4.0084075061999997E-3</v>
      </c>
      <c r="V1108" s="90">
        <v>1.1182941880289999E-2</v>
      </c>
      <c r="W1108" s="102">
        <v>3.0349806189211525E-2</v>
      </c>
      <c r="X1108" s="89">
        <v>1.8594788759999998E-4</v>
      </c>
      <c r="Y1108" s="90">
        <v>5.2035651738000009E-4</v>
      </c>
      <c r="Z1108" s="102">
        <v>1.9406477957765701E-3</v>
      </c>
      <c r="AA1108" s="89">
        <v>2.8920656832000003E-2</v>
      </c>
      <c r="AB1108" s="90">
        <v>6.3140765920829997E-2</v>
      </c>
      <c r="AC1108" s="102">
        <v>7.1492192945905086E-2</v>
      </c>
      <c r="AD1108" s="89">
        <v>2.4991401671999999E-3</v>
      </c>
      <c r="AE1108" s="90">
        <v>6.7996837858499996E-3</v>
      </c>
      <c r="AF1108" s="102">
        <v>1.1567177233646487E-2</v>
      </c>
      <c r="AG1108" s="89">
        <v>4.1892114072000003E-3</v>
      </c>
      <c r="AH1108" s="90">
        <v>1.1928733849559999E-2</v>
      </c>
      <c r="AI1108" s="102">
        <v>1.6505529139069091E-2</v>
      </c>
      <c r="AJ1108" s="92">
        <v>0</v>
      </c>
      <c r="AK1108" s="93">
        <v>0</v>
      </c>
      <c r="AL1108" s="93">
        <v>0</v>
      </c>
    </row>
    <row r="1109" spans="1:38" x14ac:dyDescent="0.25">
      <c r="A1109" s="71">
        <v>2002</v>
      </c>
      <c r="B1109" s="718">
        <v>24</v>
      </c>
      <c r="C1109" s="89">
        <v>8.8580853500200014</v>
      </c>
      <c r="D1109" s="90">
        <v>15.527767884544499</v>
      </c>
      <c r="E1109" s="102">
        <v>41.691527267214759</v>
      </c>
      <c r="F1109" s="89">
        <v>1.4441844340200001</v>
      </c>
      <c r="G1109" s="90">
        <v>2.2927659896940003</v>
      </c>
      <c r="H1109" s="102">
        <v>1.7054964153313219</v>
      </c>
      <c r="I1109" s="89">
        <v>0.70861435259999994</v>
      </c>
      <c r="J1109" s="90">
        <v>2.21794822249</v>
      </c>
      <c r="K1109" s="102">
        <v>3.5852232161124387</v>
      </c>
      <c r="L1109" s="89">
        <v>1.139006E-2</v>
      </c>
      <c r="M1109" s="90">
        <v>1.8145433999999998E-2</v>
      </c>
      <c r="N1109" s="102">
        <v>3.6496143243501339E-2</v>
      </c>
      <c r="O1109" s="89">
        <v>6.3760440271867615E-3</v>
      </c>
      <c r="P1109" s="90">
        <v>8.2993838309692678E-3</v>
      </c>
      <c r="Q1109" s="102">
        <v>4.457739353648988E-2</v>
      </c>
      <c r="R1109" s="89">
        <v>8.4022291094224925E-3</v>
      </c>
      <c r="S1109" s="90">
        <v>5.9963694356636272E-3</v>
      </c>
      <c r="T1109" s="102">
        <v>7.1716510130094016E-2</v>
      </c>
      <c r="U1109" s="89">
        <v>4.1977610867999999E-3</v>
      </c>
      <c r="V1109" s="90">
        <v>1.199669825064E-2</v>
      </c>
      <c r="W1109" s="102">
        <v>3.091536082261297E-2</v>
      </c>
      <c r="X1109" s="89">
        <v>1.951214004E-4</v>
      </c>
      <c r="Y1109" s="90">
        <v>5.5646317034999994E-4</v>
      </c>
      <c r="Z1109" s="102">
        <v>1.9751919143186827E-3</v>
      </c>
      <c r="AA1109" s="89">
        <v>3.1306170046200003E-2</v>
      </c>
      <c r="AB1109" s="90">
        <v>6.8903233181909995E-2</v>
      </c>
      <c r="AC1109" s="102">
        <v>7.2665955721343184E-2</v>
      </c>
      <c r="AD1109" s="89">
        <v>2.6296164276000001E-3</v>
      </c>
      <c r="AE1109" s="90">
        <v>7.2845592982800009E-3</v>
      </c>
      <c r="AF1109" s="102">
        <v>1.1798555961321349E-2</v>
      </c>
      <c r="AG1109" s="89">
        <v>4.3710729101999997E-3</v>
      </c>
      <c r="AH1109" s="90">
        <v>1.278658688613E-2</v>
      </c>
      <c r="AI1109" s="102">
        <v>1.6744149704586823E-2</v>
      </c>
      <c r="AJ1109" s="92">
        <v>0</v>
      </c>
      <c r="AK1109" s="93">
        <v>0</v>
      </c>
      <c r="AL1109" s="93">
        <v>0</v>
      </c>
    </row>
    <row r="1110" spans="1:38" x14ac:dyDescent="0.25">
      <c r="A1110" s="71">
        <v>2002</v>
      </c>
      <c r="B1110" s="718">
        <v>25</v>
      </c>
      <c r="C1110" s="89">
        <v>8.8580853500200014</v>
      </c>
      <c r="D1110" s="90">
        <v>15.527767884544499</v>
      </c>
      <c r="E1110" s="102">
        <v>42.003584439327796</v>
      </c>
      <c r="F1110" s="89">
        <v>1.4441844340200001</v>
      </c>
      <c r="G1110" s="90">
        <v>2.2927659896940003</v>
      </c>
      <c r="H1110" s="102">
        <v>1.7220519653818838</v>
      </c>
      <c r="I1110" s="89">
        <v>0.70861435259999994</v>
      </c>
      <c r="J1110" s="90">
        <v>2.21794822249</v>
      </c>
      <c r="K1110" s="102">
        <v>3.6059163685269522</v>
      </c>
      <c r="L1110" s="89">
        <v>1.139006E-2</v>
      </c>
      <c r="M1110" s="90">
        <v>1.8145433999999998E-2</v>
      </c>
      <c r="N1110" s="102">
        <v>3.6608503850041489E-2</v>
      </c>
      <c r="O1110" s="89">
        <v>6.3760440271867615E-3</v>
      </c>
      <c r="P1110" s="90">
        <v>8.2993838309692678E-3</v>
      </c>
      <c r="Q1110" s="102">
        <v>4.5010867186578374E-2</v>
      </c>
      <c r="R1110" s="89">
        <v>8.4022291094224925E-3</v>
      </c>
      <c r="S1110" s="90">
        <v>5.9963694356636272E-3</v>
      </c>
      <c r="T1110" s="102">
        <v>7.2390829762104328E-2</v>
      </c>
      <c r="U1110" s="89">
        <v>4.1977610867999999E-3</v>
      </c>
      <c r="V1110" s="90">
        <v>1.199669825064E-2</v>
      </c>
      <c r="W1110" s="102">
        <v>3.1250415198653937E-2</v>
      </c>
      <c r="X1110" s="89">
        <v>1.951214004E-4</v>
      </c>
      <c r="Y1110" s="90">
        <v>5.5646317034999994E-4</v>
      </c>
      <c r="Z1110" s="102">
        <v>1.9956606331880959E-3</v>
      </c>
      <c r="AA1110" s="89">
        <v>3.1306170046200003E-2</v>
      </c>
      <c r="AB1110" s="90">
        <v>6.8903233181909995E-2</v>
      </c>
      <c r="AC1110" s="102">
        <v>7.3361437747424901E-2</v>
      </c>
      <c r="AD1110" s="89">
        <v>2.6296164276000001E-3</v>
      </c>
      <c r="AE1110" s="90">
        <v>7.2845592982800009E-3</v>
      </c>
      <c r="AF1110" s="102">
        <v>1.1935634346268084E-2</v>
      </c>
      <c r="AG1110" s="89">
        <v>4.3710729101999997E-3</v>
      </c>
      <c r="AH1110" s="90">
        <v>1.278658688613E-2</v>
      </c>
      <c r="AI1110" s="102">
        <v>1.6885563256005657E-2</v>
      </c>
      <c r="AJ1110" s="92">
        <v>0</v>
      </c>
      <c r="AK1110" s="93">
        <v>0</v>
      </c>
      <c r="AL1110" s="93">
        <v>0</v>
      </c>
    </row>
    <row r="1111" spans="1:38" x14ac:dyDescent="0.25">
      <c r="A1111" s="71">
        <v>2002</v>
      </c>
      <c r="B1111" s="718">
        <v>26</v>
      </c>
      <c r="C1111" s="89">
        <v>8.8580853500200014</v>
      </c>
      <c r="D1111" s="90">
        <v>15.527767884544499</v>
      </c>
      <c r="E1111" s="102">
        <v>42.037265278315154</v>
      </c>
      <c r="F1111" s="89">
        <v>1.4441844340200001</v>
      </c>
      <c r="G1111" s="90">
        <v>2.2927659896940003</v>
      </c>
      <c r="H1111" s="102">
        <v>1.725359889329773</v>
      </c>
      <c r="I1111" s="89">
        <v>0.70861435259999994</v>
      </c>
      <c r="J1111" s="90">
        <v>2.21794822249</v>
      </c>
      <c r="K1111" s="102">
        <v>3.6106755584549424</v>
      </c>
      <c r="L1111" s="89">
        <v>1.139006E-2</v>
      </c>
      <c r="M1111" s="90">
        <v>1.8145433999999998E-2</v>
      </c>
      <c r="N1111" s="102">
        <v>3.6638413387182406E-2</v>
      </c>
      <c r="O1111" s="89">
        <v>6.3760440271867615E-3</v>
      </c>
      <c r="P1111" s="90">
        <v>8.2993838309692678E-3</v>
      </c>
      <c r="Q1111" s="102">
        <v>4.5090531785014293E-2</v>
      </c>
      <c r="R1111" s="89">
        <v>8.4022291094224925E-3</v>
      </c>
      <c r="S1111" s="90">
        <v>5.9963694356636272E-3</v>
      </c>
      <c r="T1111" s="102">
        <v>7.2503595799204332E-2</v>
      </c>
      <c r="U1111" s="89">
        <v>4.1977610867999999E-3</v>
      </c>
      <c r="V1111" s="90">
        <v>1.199669825064E-2</v>
      </c>
      <c r="W1111" s="102">
        <v>3.1535925697804813E-2</v>
      </c>
      <c r="X1111" s="89">
        <v>1.951214004E-4</v>
      </c>
      <c r="Y1111" s="90">
        <v>5.5646317034999994E-4</v>
      </c>
      <c r="Z1111" s="102">
        <v>2.0010704955927966E-3</v>
      </c>
      <c r="AA1111" s="89">
        <v>3.1306170046200003E-2</v>
      </c>
      <c r="AB1111" s="90">
        <v>6.8903233181909995E-2</v>
      </c>
      <c r="AC1111" s="102">
        <v>7.3447487509405177E-2</v>
      </c>
      <c r="AD1111" s="89">
        <v>2.6296164276000001E-3</v>
      </c>
      <c r="AE1111" s="90">
        <v>7.2845592982800009E-3</v>
      </c>
      <c r="AF1111" s="102">
        <v>1.1943869559962085E-2</v>
      </c>
      <c r="AG1111" s="89">
        <v>4.3710729101999997E-3</v>
      </c>
      <c r="AH1111" s="90">
        <v>1.278658688613E-2</v>
      </c>
      <c r="AI1111" s="102">
        <v>1.6934634240567785E-2</v>
      </c>
      <c r="AJ1111" s="92">
        <v>0</v>
      </c>
      <c r="AK1111" s="93">
        <v>0</v>
      </c>
      <c r="AL1111" s="93">
        <v>0</v>
      </c>
    </row>
    <row r="1112" spans="1:38" x14ac:dyDescent="0.25">
      <c r="A1112" s="71">
        <v>2002</v>
      </c>
      <c r="B1112" s="718">
        <v>27</v>
      </c>
      <c r="C1112" s="89">
        <v>8.8580853500200014</v>
      </c>
      <c r="D1112" s="90">
        <v>15.527767884544499</v>
      </c>
      <c r="E1112" s="102">
        <v>42.001596743737153</v>
      </c>
      <c r="F1112" s="89">
        <v>1.4441844340200001</v>
      </c>
      <c r="G1112" s="90">
        <v>2.2927659896940003</v>
      </c>
      <c r="H1112" s="102">
        <v>1.7250231959772289</v>
      </c>
      <c r="I1112" s="89">
        <v>0.70861435259999994</v>
      </c>
      <c r="J1112" s="90">
        <v>2.21794822249</v>
      </c>
      <c r="K1112" s="102">
        <v>3.6109440906802064</v>
      </c>
      <c r="L1112" s="89">
        <v>1.139006E-2</v>
      </c>
      <c r="M1112" s="90">
        <v>1.8145433999999998E-2</v>
      </c>
      <c r="N1112" s="102">
        <v>3.6642492537207631E-2</v>
      </c>
      <c r="O1112" s="89">
        <v>6.3760440271867615E-3</v>
      </c>
      <c r="P1112" s="90">
        <v>8.2993838309692678E-3</v>
      </c>
      <c r="Q1112" s="102">
        <v>4.5074431692613257E-2</v>
      </c>
      <c r="R1112" s="89">
        <v>8.4022291094224925E-3</v>
      </c>
      <c r="S1112" s="90">
        <v>5.9963694356636272E-3</v>
      </c>
      <c r="T1112" s="102">
        <v>7.2470304785083858E-2</v>
      </c>
      <c r="U1112" s="89">
        <v>4.1977610867999999E-3</v>
      </c>
      <c r="V1112" s="90">
        <v>1.199669825064E-2</v>
      </c>
      <c r="W1112" s="102">
        <v>3.1759569377421568E-2</v>
      </c>
      <c r="X1112" s="89">
        <v>1.951214004E-4</v>
      </c>
      <c r="Y1112" s="90">
        <v>5.5646317034999994E-4</v>
      </c>
      <c r="Z1112" s="102">
        <v>2.0019426440350801E-3</v>
      </c>
      <c r="AA1112" s="89">
        <v>3.1306170046200003E-2</v>
      </c>
      <c r="AB1112" s="90">
        <v>6.8903233181909995E-2</v>
      </c>
      <c r="AC1112" s="102">
        <v>7.3373044633740364E-2</v>
      </c>
      <c r="AD1112" s="89">
        <v>2.6296164276000001E-3</v>
      </c>
      <c r="AE1112" s="90">
        <v>7.2845592982800009E-3</v>
      </c>
      <c r="AF1112" s="102">
        <v>1.192040934077462E-2</v>
      </c>
      <c r="AG1112" s="89">
        <v>4.3710729101999997E-3</v>
      </c>
      <c r="AH1112" s="90">
        <v>1.278658688613E-2</v>
      </c>
      <c r="AI1112" s="102">
        <v>1.6952686766536586E-2</v>
      </c>
      <c r="AJ1112" s="92">
        <v>0</v>
      </c>
      <c r="AK1112" s="93">
        <v>0</v>
      </c>
      <c r="AL1112" s="93">
        <v>0</v>
      </c>
    </row>
    <row r="1113" spans="1:38" x14ac:dyDescent="0.25">
      <c r="A1113" s="71">
        <v>2002</v>
      </c>
      <c r="B1113" s="718">
        <v>28</v>
      </c>
      <c r="C1113" s="89">
        <v>8.8580853500200014</v>
      </c>
      <c r="D1113" s="90">
        <v>15.527767884544499</v>
      </c>
      <c r="E1113" s="102">
        <v>41.963793952583721</v>
      </c>
      <c r="F1113" s="89">
        <v>1.4441844340200001</v>
      </c>
      <c r="G1113" s="90">
        <v>2.2927659896940003</v>
      </c>
      <c r="H1113" s="102">
        <v>1.7244835670605081</v>
      </c>
      <c r="I1113" s="89">
        <v>0.70861435259999994</v>
      </c>
      <c r="J1113" s="90">
        <v>2.21794822249</v>
      </c>
      <c r="K1113" s="102">
        <v>3.6109962860003453</v>
      </c>
      <c r="L1113" s="89">
        <v>1.139006E-2</v>
      </c>
      <c r="M1113" s="90">
        <v>1.8145433999999998E-2</v>
      </c>
      <c r="N1113" s="102">
        <v>3.6644766285574351E-2</v>
      </c>
      <c r="O1113" s="89">
        <v>6.3760440271867615E-3</v>
      </c>
      <c r="P1113" s="90">
        <v>8.2993838309692678E-3</v>
      </c>
      <c r="Q1113" s="102">
        <v>4.5053397598457515E-2</v>
      </c>
      <c r="R1113" s="89">
        <v>8.4022291094224925E-3</v>
      </c>
      <c r="S1113" s="90">
        <v>5.9963694356636272E-3</v>
      </c>
      <c r="T1113" s="102">
        <v>7.2429299358755736E-2</v>
      </c>
      <c r="U1113" s="89">
        <v>4.1977610867999999E-3</v>
      </c>
      <c r="V1113" s="90">
        <v>1.199669825064E-2</v>
      </c>
      <c r="W1113" s="102">
        <v>3.1965316274570062E-2</v>
      </c>
      <c r="X1113" s="89">
        <v>1.951214004E-4</v>
      </c>
      <c r="Y1113" s="90">
        <v>5.5646317034999994E-4</v>
      </c>
      <c r="Z1113" s="102">
        <v>2.002487032447162E-3</v>
      </c>
      <c r="AA1113" s="89">
        <v>3.1306170046200003E-2</v>
      </c>
      <c r="AB1113" s="90">
        <v>6.8903233181909995E-2</v>
      </c>
      <c r="AC1113" s="102">
        <v>7.32936581313757E-2</v>
      </c>
      <c r="AD1113" s="89">
        <v>2.6296164276000001E-3</v>
      </c>
      <c r="AE1113" s="90">
        <v>7.2845592982800009E-3</v>
      </c>
      <c r="AF1113" s="102">
        <v>1.1896537230324541E-2</v>
      </c>
      <c r="AG1113" s="89">
        <v>4.3710729101999997E-3</v>
      </c>
      <c r="AH1113" s="90">
        <v>1.278658688613E-2</v>
      </c>
      <c r="AI1113" s="102">
        <v>1.6967712051272534E-2</v>
      </c>
      <c r="AJ1113" s="92">
        <v>0</v>
      </c>
      <c r="AK1113" s="93">
        <v>0</v>
      </c>
      <c r="AL1113" s="93">
        <v>0</v>
      </c>
    </row>
    <row r="1114" spans="1:38" x14ac:dyDescent="0.25">
      <c r="A1114" s="71">
        <v>2002</v>
      </c>
      <c r="B1114" s="718">
        <v>29</v>
      </c>
      <c r="C1114" s="89">
        <v>8.8580853500200014</v>
      </c>
      <c r="D1114" s="90">
        <v>15.527767884544499</v>
      </c>
      <c r="E1114" s="102">
        <v>41.992680520876483</v>
      </c>
      <c r="F1114" s="89">
        <v>1.4441844340200001</v>
      </c>
      <c r="G1114" s="90">
        <v>2.2927659896940003</v>
      </c>
      <c r="H1114" s="102">
        <v>1.7219936239147984</v>
      </c>
      <c r="I1114" s="89">
        <v>0.70861435259999994</v>
      </c>
      <c r="J1114" s="90">
        <v>2.21794822249</v>
      </c>
      <c r="K1114" s="102">
        <v>3.6060993225918416</v>
      </c>
      <c r="L1114" s="89">
        <v>1.139006E-2</v>
      </c>
      <c r="M1114" s="90">
        <v>1.8145433999999998E-2</v>
      </c>
      <c r="N1114" s="102">
        <v>3.6611553853836035E-2</v>
      </c>
      <c r="O1114" s="89">
        <v>6.3760440271867615E-3</v>
      </c>
      <c r="P1114" s="90">
        <v>8.2993838309692678E-3</v>
      </c>
      <c r="Q1114" s="102">
        <v>4.5007147546723858E-2</v>
      </c>
      <c r="R1114" s="89">
        <v>8.4022291094224925E-3</v>
      </c>
      <c r="S1114" s="90">
        <v>5.9963694356636272E-3</v>
      </c>
      <c r="T1114" s="102">
        <v>7.2378786691245395E-2</v>
      </c>
      <c r="U1114" s="89">
        <v>4.1977610867999999E-3</v>
      </c>
      <c r="V1114" s="90">
        <v>1.199669825064E-2</v>
      </c>
      <c r="W1114" s="102">
        <v>3.1318239369883163E-2</v>
      </c>
      <c r="X1114" s="89">
        <v>1.951214004E-4</v>
      </c>
      <c r="Y1114" s="90">
        <v>5.5646317034999994E-4</v>
      </c>
      <c r="Z1114" s="102">
        <v>1.9960720862033689E-3</v>
      </c>
      <c r="AA1114" s="89">
        <v>3.1306170046200003E-2</v>
      </c>
      <c r="AB1114" s="90">
        <v>6.8903233181909995E-2</v>
      </c>
      <c r="AC1114" s="102">
        <v>7.3345149788125438E-2</v>
      </c>
      <c r="AD1114" s="89">
        <v>2.6296164276000001E-3</v>
      </c>
      <c r="AE1114" s="90">
        <v>7.2845592982800009E-3</v>
      </c>
      <c r="AF1114" s="102">
        <v>1.1929391269119856E-2</v>
      </c>
      <c r="AG1114" s="89">
        <v>4.3710729101999997E-3</v>
      </c>
      <c r="AH1114" s="90">
        <v>1.278658688613E-2</v>
      </c>
      <c r="AI1114" s="102">
        <v>1.6892345949445296E-2</v>
      </c>
      <c r="AJ1114" s="92">
        <v>0</v>
      </c>
      <c r="AK1114" s="93">
        <v>0</v>
      </c>
      <c r="AL1114" s="93">
        <v>0</v>
      </c>
    </row>
    <row r="1115" spans="1:38" x14ac:dyDescent="0.25">
      <c r="A1115" s="71">
        <v>2002</v>
      </c>
      <c r="B1115" s="718">
        <v>30</v>
      </c>
      <c r="C1115" s="89">
        <v>8.8580853500200014</v>
      </c>
      <c r="D1115" s="90">
        <v>15.527767884544499</v>
      </c>
      <c r="E1115" s="102">
        <v>41.947316431255807</v>
      </c>
      <c r="F1115" s="89">
        <v>1.4441844340200001</v>
      </c>
      <c r="G1115" s="90">
        <v>2.2927659896940003</v>
      </c>
      <c r="H1115" s="102">
        <v>1.7211407224373927</v>
      </c>
      <c r="I1115" s="89">
        <v>0.70861435259999994</v>
      </c>
      <c r="J1115" s="90">
        <v>2.21794822249</v>
      </c>
      <c r="K1115" s="102">
        <v>3.6057216789831177</v>
      </c>
      <c r="L1115" s="89">
        <v>1.139006E-2</v>
      </c>
      <c r="M1115" s="90">
        <v>1.8145433999999998E-2</v>
      </c>
      <c r="N1115" s="102">
        <v>3.6611786544386404E-2</v>
      </c>
      <c r="O1115" s="89">
        <v>6.3760440271867615E-3</v>
      </c>
      <c r="P1115" s="90">
        <v>8.2993838309692678E-3</v>
      </c>
      <c r="Q1115" s="102">
        <v>4.4977377458022542E-2</v>
      </c>
      <c r="R1115" s="89">
        <v>8.4022291094224925E-3</v>
      </c>
      <c r="S1115" s="90">
        <v>5.9963694356636272E-3</v>
      </c>
      <c r="T1115" s="102">
        <v>7.2324234866855894E-2</v>
      </c>
      <c r="U1115" s="89">
        <v>4.1977610867999999E-3</v>
      </c>
      <c r="V1115" s="90">
        <v>1.199669825064E-2</v>
      </c>
      <c r="W1115" s="102">
        <v>3.1531035271402469E-2</v>
      </c>
      <c r="X1115" s="89">
        <v>1.951214004E-4</v>
      </c>
      <c r="Y1115" s="90">
        <v>5.5646317034999994E-4</v>
      </c>
      <c r="Z1115" s="102">
        <v>1.9963043086506306E-3</v>
      </c>
      <c r="AA1115" s="89">
        <v>3.1306170046200003E-2</v>
      </c>
      <c r="AB1115" s="90">
        <v>6.8903233181909995E-2</v>
      </c>
      <c r="AC1115" s="102">
        <v>7.3249186424704904E-2</v>
      </c>
      <c r="AD1115" s="89">
        <v>2.6296164276000001E-3</v>
      </c>
      <c r="AE1115" s="90">
        <v>7.2845592982800009E-3</v>
      </c>
      <c r="AF1115" s="102">
        <v>1.1901720127340218E-2</v>
      </c>
      <c r="AG1115" s="89">
        <v>4.3710729101999997E-3</v>
      </c>
      <c r="AH1115" s="90">
        <v>1.278658688613E-2</v>
      </c>
      <c r="AI1115" s="102">
        <v>1.6905940409833238E-2</v>
      </c>
      <c r="AJ1115" s="92">
        <v>0</v>
      </c>
      <c r="AK1115" s="93">
        <v>0</v>
      </c>
      <c r="AL1115" s="93">
        <v>0</v>
      </c>
    </row>
    <row r="1116" spans="1:38" ht="13" x14ac:dyDescent="0.3">
      <c r="A1116" s="71">
        <v>2002</v>
      </c>
      <c r="B1116" s="718">
        <v>31</v>
      </c>
      <c r="C1116" s="89">
        <v>8.8580853500200014</v>
      </c>
      <c r="D1116" s="90">
        <v>15.527767884544499</v>
      </c>
      <c r="E1116" s="91">
        <v>41.947316431255807</v>
      </c>
      <c r="F1116" s="89">
        <v>1.4441844340200001</v>
      </c>
      <c r="G1116" s="90">
        <v>2.2927659896940003</v>
      </c>
      <c r="H1116" s="91">
        <v>1.7211407224373927</v>
      </c>
      <c r="I1116" s="89">
        <v>0.70861435259999994</v>
      </c>
      <c r="J1116" s="90">
        <v>2.21794822249</v>
      </c>
      <c r="K1116" s="91">
        <v>3.6057216789831177</v>
      </c>
      <c r="L1116" s="89">
        <v>1.139006E-2</v>
      </c>
      <c r="M1116" s="90">
        <v>1.8145433999999998E-2</v>
      </c>
      <c r="N1116" s="91">
        <v>3.6611786544386404E-2</v>
      </c>
      <c r="O1116" s="89">
        <v>6.3760440271867615E-3</v>
      </c>
      <c r="P1116" s="90">
        <v>8.2993838309692678E-3</v>
      </c>
      <c r="Q1116" s="91">
        <v>4.4977377458022542E-2</v>
      </c>
      <c r="R1116" s="89">
        <v>8.4022291094224925E-3</v>
      </c>
      <c r="S1116" s="90">
        <v>5.9963694356636272E-3</v>
      </c>
      <c r="T1116" s="91">
        <v>7.2324234866855894E-2</v>
      </c>
      <c r="U1116" s="89">
        <v>4.1977610867999999E-3</v>
      </c>
      <c r="V1116" s="90">
        <v>1.199669825064E-2</v>
      </c>
      <c r="W1116" s="91">
        <v>3.1531035271402469E-2</v>
      </c>
      <c r="X1116" s="89">
        <v>1.951214004E-4</v>
      </c>
      <c r="Y1116" s="90">
        <v>5.5646317034999994E-4</v>
      </c>
      <c r="Z1116" s="91">
        <v>1.9963043086506306E-3</v>
      </c>
      <c r="AA1116" s="89">
        <v>3.1306170046200003E-2</v>
      </c>
      <c r="AB1116" s="90">
        <v>6.8903233181909995E-2</v>
      </c>
      <c r="AC1116" s="91">
        <v>7.3249186424704904E-2</v>
      </c>
      <c r="AD1116" s="89">
        <v>2.6296164276000001E-3</v>
      </c>
      <c r="AE1116" s="90">
        <v>7.2845592982800009E-3</v>
      </c>
      <c r="AF1116" s="91">
        <v>1.1901720127340218E-2</v>
      </c>
      <c r="AG1116" s="89">
        <v>4.3710729101999997E-3</v>
      </c>
      <c r="AH1116" s="90">
        <v>1.278658688613E-2</v>
      </c>
      <c r="AI1116" s="91">
        <v>1.6905940409833238E-2</v>
      </c>
      <c r="AJ1116" s="94">
        <v>0</v>
      </c>
      <c r="AK1116" s="95">
        <v>0</v>
      </c>
      <c r="AL1116" s="95">
        <v>0</v>
      </c>
    </row>
    <row r="1117" spans="1:38" ht="13" x14ac:dyDescent="0.3">
      <c r="A1117" s="71">
        <v>2002</v>
      </c>
      <c r="B1117" s="718">
        <v>32</v>
      </c>
      <c r="C1117" s="89">
        <v>8.8580853500200014</v>
      </c>
      <c r="D1117" s="90">
        <v>15.527767884544499</v>
      </c>
      <c r="E1117" s="91">
        <v>41.947316431255807</v>
      </c>
      <c r="F1117" s="89">
        <v>1.4441844340200001</v>
      </c>
      <c r="G1117" s="90">
        <v>2.2927659896940003</v>
      </c>
      <c r="H1117" s="91">
        <v>1.7211407224373927</v>
      </c>
      <c r="I1117" s="89">
        <v>0.70861435259999994</v>
      </c>
      <c r="J1117" s="90">
        <v>2.21794822249</v>
      </c>
      <c r="K1117" s="91">
        <v>3.6057216789831177</v>
      </c>
      <c r="L1117" s="89">
        <v>1.139006E-2</v>
      </c>
      <c r="M1117" s="90">
        <v>1.8145433999999998E-2</v>
      </c>
      <c r="N1117" s="91">
        <v>3.6611786544386404E-2</v>
      </c>
      <c r="O1117" s="89">
        <v>6.3760440271867615E-3</v>
      </c>
      <c r="P1117" s="90">
        <v>8.2993838309692678E-3</v>
      </c>
      <c r="Q1117" s="91">
        <v>4.4977377458022542E-2</v>
      </c>
      <c r="R1117" s="89">
        <v>8.4022291094224925E-3</v>
      </c>
      <c r="S1117" s="90">
        <v>5.9963694356636272E-3</v>
      </c>
      <c r="T1117" s="91">
        <v>7.2324234866855894E-2</v>
      </c>
      <c r="U1117" s="89">
        <v>4.1977610867999999E-3</v>
      </c>
      <c r="V1117" s="90">
        <v>1.199669825064E-2</v>
      </c>
      <c r="W1117" s="91">
        <v>3.1531035271402469E-2</v>
      </c>
      <c r="X1117" s="89">
        <v>1.951214004E-4</v>
      </c>
      <c r="Y1117" s="90">
        <v>5.5646317034999994E-4</v>
      </c>
      <c r="Z1117" s="91">
        <v>1.9963043086506306E-3</v>
      </c>
      <c r="AA1117" s="89">
        <v>3.1306170046200003E-2</v>
      </c>
      <c r="AB1117" s="90">
        <v>6.8903233181909995E-2</v>
      </c>
      <c r="AC1117" s="91">
        <v>7.3249186424704904E-2</v>
      </c>
      <c r="AD1117" s="89">
        <v>2.6296164276000001E-3</v>
      </c>
      <c r="AE1117" s="90">
        <v>7.2845592982800009E-3</v>
      </c>
      <c r="AF1117" s="91">
        <v>1.1901720127340218E-2</v>
      </c>
      <c r="AG1117" s="89">
        <v>4.3710729101999997E-3</v>
      </c>
      <c r="AH1117" s="90">
        <v>1.278658688613E-2</v>
      </c>
      <c r="AI1117" s="91">
        <v>1.6905940409833238E-2</v>
      </c>
      <c r="AJ1117" s="94">
        <v>0</v>
      </c>
      <c r="AK1117" s="95">
        <v>0</v>
      </c>
      <c r="AL1117" s="95">
        <v>0</v>
      </c>
    </row>
    <row r="1118" spans="1:38" ht="13" x14ac:dyDescent="0.3">
      <c r="A1118" s="71">
        <v>2002</v>
      </c>
      <c r="B1118" s="718">
        <v>33</v>
      </c>
      <c r="C1118" s="89">
        <v>8.8580853500200014</v>
      </c>
      <c r="D1118" s="90">
        <v>15.527767884544499</v>
      </c>
      <c r="E1118" s="91">
        <v>41.947316431255807</v>
      </c>
      <c r="F1118" s="89">
        <v>1.4441844340200001</v>
      </c>
      <c r="G1118" s="90">
        <v>2.2927659896940003</v>
      </c>
      <c r="H1118" s="91">
        <v>1.7211407224373927</v>
      </c>
      <c r="I1118" s="89">
        <v>0.70861435259999994</v>
      </c>
      <c r="J1118" s="90">
        <v>2.21794822249</v>
      </c>
      <c r="K1118" s="91">
        <v>3.6057216789831177</v>
      </c>
      <c r="L1118" s="89">
        <v>1.139006E-2</v>
      </c>
      <c r="M1118" s="90">
        <v>1.8145433999999998E-2</v>
      </c>
      <c r="N1118" s="91">
        <v>3.6611786544386404E-2</v>
      </c>
      <c r="O1118" s="89">
        <v>6.3760440271867615E-3</v>
      </c>
      <c r="P1118" s="90">
        <v>8.2993838309692678E-3</v>
      </c>
      <c r="Q1118" s="91">
        <v>4.4977377458022542E-2</v>
      </c>
      <c r="R1118" s="89">
        <v>8.4022291094224925E-3</v>
      </c>
      <c r="S1118" s="90">
        <v>5.9963694356636272E-3</v>
      </c>
      <c r="T1118" s="91">
        <v>7.2324234866855894E-2</v>
      </c>
      <c r="U1118" s="89">
        <v>4.1977610867999999E-3</v>
      </c>
      <c r="V1118" s="90">
        <v>1.199669825064E-2</v>
      </c>
      <c r="W1118" s="91">
        <v>3.1531035271402469E-2</v>
      </c>
      <c r="X1118" s="89">
        <v>1.951214004E-4</v>
      </c>
      <c r="Y1118" s="90">
        <v>5.5646317034999994E-4</v>
      </c>
      <c r="Z1118" s="91">
        <v>1.9963043086506306E-3</v>
      </c>
      <c r="AA1118" s="89">
        <v>3.1306170046200003E-2</v>
      </c>
      <c r="AB1118" s="90">
        <v>6.8903233181909995E-2</v>
      </c>
      <c r="AC1118" s="91">
        <v>7.3249186424704904E-2</v>
      </c>
      <c r="AD1118" s="89">
        <v>2.6296164276000001E-3</v>
      </c>
      <c r="AE1118" s="90">
        <v>7.2845592982800009E-3</v>
      </c>
      <c r="AF1118" s="91">
        <v>1.1901720127340218E-2</v>
      </c>
      <c r="AG1118" s="89">
        <v>4.3710729101999997E-3</v>
      </c>
      <c r="AH1118" s="90">
        <v>1.278658688613E-2</v>
      </c>
      <c r="AI1118" s="91">
        <v>1.6905940409833238E-2</v>
      </c>
      <c r="AJ1118" s="94">
        <v>0</v>
      </c>
      <c r="AK1118" s="95">
        <v>0</v>
      </c>
      <c r="AL1118" s="95">
        <v>0</v>
      </c>
    </row>
    <row r="1119" spans="1:38" ht="13" x14ac:dyDescent="0.3">
      <c r="A1119" s="71">
        <v>2002</v>
      </c>
      <c r="B1119" s="718">
        <v>34</v>
      </c>
      <c r="C1119" s="89">
        <v>8.8580853500200014</v>
      </c>
      <c r="D1119" s="90">
        <v>15.527767884544499</v>
      </c>
      <c r="E1119" s="91">
        <v>41.947316431255807</v>
      </c>
      <c r="F1119" s="89">
        <v>1.4441844340200001</v>
      </c>
      <c r="G1119" s="90">
        <v>2.2927659896940003</v>
      </c>
      <c r="H1119" s="91">
        <v>1.7211407224373927</v>
      </c>
      <c r="I1119" s="89">
        <v>0.70861435259999994</v>
      </c>
      <c r="J1119" s="90">
        <v>2.21794822249</v>
      </c>
      <c r="K1119" s="91">
        <v>3.6057216789831177</v>
      </c>
      <c r="L1119" s="89">
        <v>1.139006E-2</v>
      </c>
      <c r="M1119" s="90">
        <v>1.8145433999999998E-2</v>
      </c>
      <c r="N1119" s="91">
        <v>3.6611786544386404E-2</v>
      </c>
      <c r="O1119" s="89">
        <v>6.3760440271867615E-3</v>
      </c>
      <c r="P1119" s="90">
        <v>8.2993838309692678E-3</v>
      </c>
      <c r="Q1119" s="91">
        <v>4.4977377458022542E-2</v>
      </c>
      <c r="R1119" s="89">
        <v>8.4022291094224925E-3</v>
      </c>
      <c r="S1119" s="90">
        <v>5.9963694356636272E-3</v>
      </c>
      <c r="T1119" s="91">
        <v>7.2324234866855894E-2</v>
      </c>
      <c r="U1119" s="89">
        <v>4.1977610867999999E-3</v>
      </c>
      <c r="V1119" s="90">
        <v>1.199669825064E-2</v>
      </c>
      <c r="W1119" s="91">
        <v>3.1531035271402469E-2</v>
      </c>
      <c r="X1119" s="89">
        <v>1.951214004E-4</v>
      </c>
      <c r="Y1119" s="90">
        <v>5.5646317034999994E-4</v>
      </c>
      <c r="Z1119" s="91">
        <v>1.9963043086506306E-3</v>
      </c>
      <c r="AA1119" s="89">
        <v>3.1306170046200003E-2</v>
      </c>
      <c r="AB1119" s="90">
        <v>6.8903233181909995E-2</v>
      </c>
      <c r="AC1119" s="91">
        <v>7.3249186424704904E-2</v>
      </c>
      <c r="AD1119" s="89">
        <v>2.6296164276000001E-3</v>
      </c>
      <c r="AE1119" s="90">
        <v>7.2845592982800009E-3</v>
      </c>
      <c r="AF1119" s="91">
        <v>1.1901720127340218E-2</v>
      </c>
      <c r="AG1119" s="89">
        <v>4.3710729101999997E-3</v>
      </c>
      <c r="AH1119" s="90">
        <v>1.278658688613E-2</v>
      </c>
      <c r="AI1119" s="91">
        <v>1.6905940409833238E-2</v>
      </c>
      <c r="AJ1119" s="94">
        <v>0</v>
      </c>
      <c r="AK1119" s="95">
        <v>0</v>
      </c>
      <c r="AL1119" s="95">
        <v>0</v>
      </c>
    </row>
    <row r="1120" spans="1:38" ht="13" x14ac:dyDescent="0.3">
      <c r="A1120" s="71">
        <v>2002</v>
      </c>
      <c r="B1120" s="718">
        <v>35</v>
      </c>
      <c r="C1120" s="89">
        <v>8.8580853500200014</v>
      </c>
      <c r="D1120" s="90">
        <v>15.527767884544499</v>
      </c>
      <c r="E1120" s="91">
        <v>41.947316431255807</v>
      </c>
      <c r="F1120" s="89">
        <v>1.4441844340200001</v>
      </c>
      <c r="G1120" s="90">
        <v>2.2927659896940003</v>
      </c>
      <c r="H1120" s="91">
        <v>1.7211407224373927</v>
      </c>
      <c r="I1120" s="89">
        <v>0.70861435259999994</v>
      </c>
      <c r="J1120" s="90">
        <v>2.21794822249</v>
      </c>
      <c r="K1120" s="91">
        <v>3.6057216789831177</v>
      </c>
      <c r="L1120" s="89">
        <v>1.139006E-2</v>
      </c>
      <c r="M1120" s="90">
        <v>1.8145433999999998E-2</v>
      </c>
      <c r="N1120" s="91">
        <v>3.6611786544386404E-2</v>
      </c>
      <c r="O1120" s="89">
        <v>6.3760440271867615E-3</v>
      </c>
      <c r="P1120" s="90">
        <v>8.2993838309692678E-3</v>
      </c>
      <c r="Q1120" s="91">
        <v>4.4977377458022542E-2</v>
      </c>
      <c r="R1120" s="89">
        <v>8.4022291094224925E-3</v>
      </c>
      <c r="S1120" s="90">
        <v>5.9963694356636272E-3</v>
      </c>
      <c r="T1120" s="91">
        <v>7.2324234866855894E-2</v>
      </c>
      <c r="U1120" s="89">
        <v>4.1977610867999999E-3</v>
      </c>
      <c r="V1120" s="90">
        <v>1.199669825064E-2</v>
      </c>
      <c r="W1120" s="91">
        <v>3.1531035271402469E-2</v>
      </c>
      <c r="X1120" s="89">
        <v>1.951214004E-4</v>
      </c>
      <c r="Y1120" s="90">
        <v>5.5646317034999994E-4</v>
      </c>
      <c r="Z1120" s="91">
        <v>1.9963043086506306E-3</v>
      </c>
      <c r="AA1120" s="89">
        <v>3.1306170046200003E-2</v>
      </c>
      <c r="AB1120" s="90">
        <v>6.8903233181909995E-2</v>
      </c>
      <c r="AC1120" s="91">
        <v>7.3249186424704904E-2</v>
      </c>
      <c r="AD1120" s="89">
        <v>2.6296164276000001E-3</v>
      </c>
      <c r="AE1120" s="90">
        <v>7.2845592982800009E-3</v>
      </c>
      <c r="AF1120" s="91">
        <v>1.1901720127340218E-2</v>
      </c>
      <c r="AG1120" s="89">
        <v>4.3710729101999997E-3</v>
      </c>
      <c r="AH1120" s="90">
        <v>1.278658688613E-2</v>
      </c>
      <c r="AI1120" s="91">
        <v>1.6905940409833238E-2</v>
      </c>
      <c r="AJ1120" s="94">
        <v>0</v>
      </c>
      <c r="AK1120" s="95">
        <v>0</v>
      </c>
      <c r="AL1120" s="95">
        <v>0</v>
      </c>
    </row>
    <row r="1121" spans="1:38" ht="13" x14ac:dyDescent="0.3">
      <c r="A1121" s="71">
        <v>2002</v>
      </c>
      <c r="B1121" s="718">
        <v>36</v>
      </c>
      <c r="C1121" s="89">
        <v>8.8580853500200014</v>
      </c>
      <c r="D1121" s="90">
        <v>15.527767884544499</v>
      </c>
      <c r="E1121" s="91">
        <v>41.947316431255807</v>
      </c>
      <c r="F1121" s="89">
        <v>1.4441844340200001</v>
      </c>
      <c r="G1121" s="90">
        <v>2.2927659896940003</v>
      </c>
      <c r="H1121" s="91">
        <v>1.7211407224373927</v>
      </c>
      <c r="I1121" s="89">
        <v>0.70861435259999994</v>
      </c>
      <c r="J1121" s="90">
        <v>2.21794822249</v>
      </c>
      <c r="K1121" s="91">
        <v>3.6057216789831177</v>
      </c>
      <c r="L1121" s="89">
        <v>1.139006E-2</v>
      </c>
      <c r="M1121" s="90">
        <v>1.8145433999999998E-2</v>
      </c>
      <c r="N1121" s="91">
        <v>3.6611786544386404E-2</v>
      </c>
      <c r="O1121" s="89">
        <v>6.3760440271867615E-3</v>
      </c>
      <c r="P1121" s="90">
        <v>8.2993838309692678E-3</v>
      </c>
      <c r="Q1121" s="91">
        <v>4.4977377458022542E-2</v>
      </c>
      <c r="R1121" s="89">
        <v>8.4022291094224925E-3</v>
      </c>
      <c r="S1121" s="90">
        <v>5.9963694356636272E-3</v>
      </c>
      <c r="T1121" s="91">
        <v>7.2324234866855894E-2</v>
      </c>
      <c r="U1121" s="89">
        <v>4.1977610867999999E-3</v>
      </c>
      <c r="V1121" s="90">
        <v>1.199669825064E-2</v>
      </c>
      <c r="W1121" s="91">
        <v>3.1531035271402469E-2</v>
      </c>
      <c r="X1121" s="89">
        <v>1.951214004E-4</v>
      </c>
      <c r="Y1121" s="90">
        <v>5.5646317034999994E-4</v>
      </c>
      <c r="Z1121" s="91">
        <v>1.9963043086506306E-3</v>
      </c>
      <c r="AA1121" s="89">
        <v>3.1306170046200003E-2</v>
      </c>
      <c r="AB1121" s="90">
        <v>6.8903233181909995E-2</v>
      </c>
      <c r="AC1121" s="91">
        <v>7.3249186424704904E-2</v>
      </c>
      <c r="AD1121" s="89">
        <v>2.6296164276000001E-3</v>
      </c>
      <c r="AE1121" s="90">
        <v>7.2845592982800009E-3</v>
      </c>
      <c r="AF1121" s="91">
        <v>1.1901720127340218E-2</v>
      </c>
      <c r="AG1121" s="89">
        <v>4.3710729101999997E-3</v>
      </c>
      <c r="AH1121" s="90">
        <v>1.278658688613E-2</v>
      </c>
      <c r="AI1121" s="91">
        <v>1.6905940409833238E-2</v>
      </c>
      <c r="AJ1121" s="94">
        <v>0</v>
      </c>
      <c r="AK1121" s="95">
        <v>0</v>
      </c>
      <c r="AL1121" s="95">
        <v>0</v>
      </c>
    </row>
    <row r="1122" spans="1:38" ht="13" x14ac:dyDescent="0.3">
      <c r="A1122" s="71">
        <v>2002</v>
      </c>
      <c r="B1122" s="718">
        <v>37</v>
      </c>
      <c r="C1122" s="89">
        <v>8.8580853500200014</v>
      </c>
      <c r="D1122" s="90">
        <v>15.527767884544499</v>
      </c>
      <c r="E1122" s="91">
        <v>41.947316431255807</v>
      </c>
      <c r="F1122" s="89">
        <v>1.4441844340200001</v>
      </c>
      <c r="G1122" s="90">
        <v>2.2927659896940003</v>
      </c>
      <c r="H1122" s="91">
        <v>1.7211407224373927</v>
      </c>
      <c r="I1122" s="89">
        <v>0.70861435259999994</v>
      </c>
      <c r="J1122" s="90">
        <v>2.21794822249</v>
      </c>
      <c r="K1122" s="91">
        <v>3.6057216789831177</v>
      </c>
      <c r="L1122" s="89">
        <v>1.139006E-2</v>
      </c>
      <c r="M1122" s="90">
        <v>1.8145433999999998E-2</v>
      </c>
      <c r="N1122" s="91">
        <v>3.6611786544386404E-2</v>
      </c>
      <c r="O1122" s="89">
        <v>6.3760440271867615E-3</v>
      </c>
      <c r="P1122" s="90">
        <v>8.2993838309692678E-3</v>
      </c>
      <c r="Q1122" s="91">
        <v>4.4977377458022542E-2</v>
      </c>
      <c r="R1122" s="89">
        <v>8.4022291094224925E-3</v>
      </c>
      <c r="S1122" s="90">
        <v>5.9963694356636272E-3</v>
      </c>
      <c r="T1122" s="91">
        <v>7.2324234866855894E-2</v>
      </c>
      <c r="U1122" s="89">
        <v>4.1977610867999999E-3</v>
      </c>
      <c r="V1122" s="90">
        <v>1.199669825064E-2</v>
      </c>
      <c r="W1122" s="91">
        <v>3.1531035271402469E-2</v>
      </c>
      <c r="X1122" s="89">
        <v>1.951214004E-4</v>
      </c>
      <c r="Y1122" s="90">
        <v>5.5646317034999994E-4</v>
      </c>
      <c r="Z1122" s="91">
        <v>1.9963043086506306E-3</v>
      </c>
      <c r="AA1122" s="89">
        <v>3.1306170046200003E-2</v>
      </c>
      <c r="AB1122" s="90">
        <v>6.8903233181909995E-2</v>
      </c>
      <c r="AC1122" s="91">
        <v>7.3249186424704904E-2</v>
      </c>
      <c r="AD1122" s="89">
        <v>2.6296164276000001E-3</v>
      </c>
      <c r="AE1122" s="90">
        <v>7.2845592982800009E-3</v>
      </c>
      <c r="AF1122" s="91">
        <v>1.1901720127340218E-2</v>
      </c>
      <c r="AG1122" s="89">
        <v>4.3710729101999997E-3</v>
      </c>
      <c r="AH1122" s="90">
        <v>1.278658688613E-2</v>
      </c>
      <c r="AI1122" s="91">
        <v>1.6905940409833238E-2</v>
      </c>
      <c r="AJ1122" s="94">
        <v>0</v>
      </c>
      <c r="AK1122" s="95">
        <v>0</v>
      </c>
      <c r="AL1122" s="95">
        <v>0</v>
      </c>
    </row>
    <row r="1123" spans="1:38" ht="13" x14ac:dyDescent="0.3">
      <c r="A1123" s="71">
        <v>2002</v>
      </c>
      <c r="B1123" s="718">
        <v>38</v>
      </c>
      <c r="C1123" s="89">
        <v>8.8580853500200014</v>
      </c>
      <c r="D1123" s="90">
        <v>15.527767884544499</v>
      </c>
      <c r="E1123" s="91">
        <v>41.947316431255807</v>
      </c>
      <c r="F1123" s="89">
        <v>1.4441844340200001</v>
      </c>
      <c r="G1123" s="90">
        <v>2.2927659896940003</v>
      </c>
      <c r="H1123" s="91">
        <v>1.7211407224373927</v>
      </c>
      <c r="I1123" s="89">
        <v>0.70861435259999994</v>
      </c>
      <c r="J1123" s="90">
        <v>2.21794822249</v>
      </c>
      <c r="K1123" s="91">
        <v>3.6057216789831177</v>
      </c>
      <c r="L1123" s="89">
        <v>1.139006E-2</v>
      </c>
      <c r="M1123" s="90">
        <v>1.8145433999999998E-2</v>
      </c>
      <c r="N1123" s="91">
        <v>3.6611786544386404E-2</v>
      </c>
      <c r="O1123" s="89">
        <v>6.3760440271867615E-3</v>
      </c>
      <c r="P1123" s="90">
        <v>8.2993838309692678E-3</v>
      </c>
      <c r="Q1123" s="91">
        <v>4.4977377458022542E-2</v>
      </c>
      <c r="R1123" s="89">
        <v>8.4022291094224925E-3</v>
      </c>
      <c r="S1123" s="90">
        <v>5.9963694356636272E-3</v>
      </c>
      <c r="T1123" s="91">
        <v>7.2324234866855894E-2</v>
      </c>
      <c r="U1123" s="89">
        <v>4.1977610867999999E-3</v>
      </c>
      <c r="V1123" s="90">
        <v>1.199669825064E-2</v>
      </c>
      <c r="W1123" s="91">
        <v>3.1531035271402469E-2</v>
      </c>
      <c r="X1123" s="89">
        <v>1.951214004E-4</v>
      </c>
      <c r="Y1123" s="90">
        <v>5.5646317034999994E-4</v>
      </c>
      <c r="Z1123" s="91">
        <v>1.9963043086506306E-3</v>
      </c>
      <c r="AA1123" s="89">
        <v>3.1306170046200003E-2</v>
      </c>
      <c r="AB1123" s="90">
        <v>6.8903233181909995E-2</v>
      </c>
      <c r="AC1123" s="91">
        <v>7.3249186424704904E-2</v>
      </c>
      <c r="AD1123" s="89">
        <v>2.6296164276000001E-3</v>
      </c>
      <c r="AE1123" s="90">
        <v>7.2845592982800009E-3</v>
      </c>
      <c r="AF1123" s="91">
        <v>1.1901720127340218E-2</v>
      </c>
      <c r="AG1123" s="89">
        <v>4.3710729101999997E-3</v>
      </c>
      <c r="AH1123" s="90">
        <v>1.278658688613E-2</v>
      </c>
      <c r="AI1123" s="91">
        <v>1.6905940409833238E-2</v>
      </c>
      <c r="AJ1123" s="94">
        <v>0</v>
      </c>
      <c r="AK1123" s="95">
        <v>0</v>
      </c>
      <c r="AL1123" s="95">
        <v>0</v>
      </c>
    </row>
    <row r="1124" spans="1:38" ht="13.5" thickBot="1" x14ac:dyDescent="0.35">
      <c r="A1124" s="73">
        <v>2002</v>
      </c>
      <c r="B1124" s="719">
        <v>39</v>
      </c>
      <c r="C1124" s="96">
        <v>8.8580853500200014</v>
      </c>
      <c r="D1124" s="97">
        <v>15.527767884544499</v>
      </c>
      <c r="E1124" s="98">
        <v>41.947316431255807</v>
      </c>
      <c r="F1124" s="96">
        <v>1.4441844340200001</v>
      </c>
      <c r="G1124" s="97">
        <v>2.2927659896940003</v>
      </c>
      <c r="H1124" s="98">
        <v>1.7211407224373927</v>
      </c>
      <c r="I1124" s="96">
        <v>0.70861435259999994</v>
      </c>
      <c r="J1124" s="97">
        <v>2.21794822249</v>
      </c>
      <c r="K1124" s="98">
        <v>3.6057216789831177</v>
      </c>
      <c r="L1124" s="96">
        <v>1.139006E-2</v>
      </c>
      <c r="M1124" s="97">
        <v>1.8145433999999998E-2</v>
      </c>
      <c r="N1124" s="98">
        <v>3.6611786544386404E-2</v>
      </c>
      <c r="O1124" s="96">
        <v>6.3760440271867615E-3</v>
      </c>
      <c r="P1124" s="97">
        <v>8.2993838309692678E-3</v>
      </c>
      <c r="Q1124" s="98">
        <v>4.4977377458022542E-2</v>
      </c>
      <c r="R1124" s="96">
        <v>8.4022291094224925E-3</v>
      </c>
      <c r="S1124" s="97">
        <v>5.9963694356636272E-3</v>
      </c>
      <c r="T1124" s="98">
        <v>7.2324234866855894E-2</v>
      </c>
      <c r="U1124" s="96">
        <v>4.1977610867999999E-3</v>
      </c>
      <c r="V1124" s="97">
        <v>1.199669825064E-2</v>
      </c>
      <c r="W1124" s="98">
        <v>3.1531035271402469E-2</v>
      </c>
      <c r="X1124" s="96">
        <v>1.951214004E-4</v>
      </c>
      <c r="Y1124" s="97">
        <v>5.5646317034999994E-4</v>
      </c>
      <c r="Z1124" s="98">
        <v>1.9963043086506306E-3</v>
      </c>
      <c r="AA1124" s="96">
        <v>3.1306170046200003E-2</v>
      </c>
      <c r="AB1124" s="97">
        <v>6.8903233181909995E-2</v>
      </c>
      <c r="AC1124" s="98">
        <v>7.3249186424704904E-2</v>
      </c>
      <c r="AD1124" s="96">
        <v>2.6296164276000001E-3</v>
      </c>
      <c r="AE1124" s="97">
        <v>7.2845592982800009E-3</v>
      </c>
      <c r="AF1124" s="98">
        <v>1.1901720127340218E-2</v>
      </c>
      <c r="AG1124" s="96">
        <v>4.3710729101999997E-3</v>
      </c>
      <c r="AH1124" s="97">
        <v>1.278658688613E-2</v>
      </c>
      <c r="AI1124" s="98">
        <v>1.6905940409833238E-2</v>
      </c>
      <c r="AJ1124" s="99">
        <v>0</v>
      </c>
      <c r="AK1124" s="100">
        <v>0</v>
      </c>
      <c r="AL1124" s="100">
        <v>0</v>
      </c>
    </row>
    <row r="1125" spans="1:38" x14ac:dyDescent="0.25">
      <c r="A1125" s="69">
        <v>2003</v>
      </c>
      <c r="B1125" s="70">
        <v>0</v>
      </c>
      <c r="C1125" s="84">
        <v>3.1496034399999999</v>
      </c>
      <c r="D1125" s="85">
        <v>3.9481286094999999</v>
      </c>
      <c r="E1125" s="101">
        <v>18.813058967076302</v>
      </c>
      <c r="F1125" s="84">
        <v>0.14811458</v>
      </c>
      <c r="G1125" s="85">
        <v>0.28861713700000002</v>
      </c>
      <c r="H1125" s="101">
        <v>0.75201396059593717</v>
      </c>
      <c r="I1125" s="84">
        <v>0.32768834000000002</v>
      </c>
      <c r="J1125" s="85">
        <v>1.027430099</v>
      </c>
      <c r="K1125" s="101">
        <v>3.2668202900660015</v>
      </c>
      <c r="L1125" s="84">
        <v>1.354783E-2</v>
      </c>
      <c r="M1125" s="85">
        <v>2.2891598999999999E-2</v>
      </c>
      <c r="N1125" s="101">
        <v>1.3054155255530735E-2</v>
      </c>
      <c r="O1125" s="84">
        <v>8.5930512495778454E-3</v>
      </c>
      <c r="P1125" s="85">
        <v>1.1185153411009795E-2</v>
      </c>
      <c r="Q1125" s="101">
        <v>4.2400302631072403E-2</v>
      </c>
      <c r="R1125" s="84">
        <v>9.3984665653495444E-3</v>
      </c>
      <c r="S1125" s="85">
        <v>6.7073483620398514E-3</v>
      </c>
      <c r="T1125" s="101">
        <v>3.833801003494694E-2</v>
      </c>
      <c r="U1125" s="84">
        <v>8.1032879999999997E-4</v>
      </c>
      <c r="V1125" s="85">
        <v>1.773854835E-3</v>
      </c>
      <c r="W1125" s="101">
        <v>6.9079587373761138E-3</v>
      </c>
      <c r="X1125" s="84">
        <v>5.6661299999999999E-5</v>
      </c>
      <c r="Y1125" s="85">
        <v>1.2007761E-4</v>
      </c>
      <c r="Z1125" s="101">
        <v>8.0610602781211634E-4</v>
      </c>
      <c r="AA1125" s="84">
        <v>6.0741965999999998E-3</v>
      </c>
      <c r="AB1125" s="85">
        <v>1.2346774249999999E-2</v>
      </c>
      <c r="AC1125" s="101">
        <v>4.1114966657113651E-2</v>
      </c>
      <c r="AD1125" s="84">
        <v>6.1257870000000004E-4</v>
      </c>
      <c r="AE1125" s="85">
        <v>1.12600006E-3</v>
      </c>
      <c r="AF1125" s="101">
        <v>5.3061250176445682E-3</v>
      </c>
      <c r="AG1125" s="84">
        <v>1.4589719E-3</v>
      </c>
      <c r="AH1125" s="85">
        <v>3.5710289799999999E-3</v>
      </c>
      <c r="AI1125" s="101">
        <v>6.9894062121711176E-3</v>
      </c>
      <c r="AJ1125" s="87">
        <v>0</v>
      </c>
      <c r="AK1125" s="88">
        <v>0</v>
      </c>
      <c r="AL1125" s="88">
        <v>0</v>
      </c>
    </row>
    <row r="1126" spans="1:38" x14ac:dyDescent="0.25">
      <c r="A1126" s="71">
        <v>2003</v>
      </c>
      <c r="B1126" s="718">
        <v>1</v>
      </c>
      <c r="C1126" s="89">
        <v>2.9847564599999998</v>
      </c>
      <c r="D1126" s="90">
        <v>4.3272926140000001</v>
      </c>
      <c r="E1126" s="102">
        <v>17.894043242480372</v>
      </c>
      <c r="F1126" s="89">
        <v>0.14842818999999999</v>
      </c>
      <c r="G1126" s="90">
        <v>0.29804924599999999</v>
      </c>
      <c r="H1126" s="102">
        <v>0.71463680573931965</v>
      </c>
      <c r="I1126" s="89">
        <v>0.2919255</v>
      </c>
      <c r="J1126" s="90">
        <v>1.056578</v>
      </c>
      <c r="K1126" s="102">
        <v>3.1248081778483434</v>
      </c>
      <c r="L1126" s="89">
        <v>1.224431E-2</v>
      </c>
      <c r="M1126" s="90">
        <v>2.0171886999999999E-2</v>
      </c>
      <c r="N1126" s="102">
        <v>1.2720153370548182E-2</v>
      </c>
      <c r="O1126" s="89">
        <v>8.5930512495778454E-3</v>
      </c>
      <c r="P1126" s="90">
        <v>1.1185153411009795E-2</v>
      </c>
      <c r="Q1126" s="102">
        <v>4.0169050013231004E-2</v>
      </c>
      <c r="R1126" s="89">
        <v>9.3984665653495444E-3</v>
      </c>
      <c r="S1126" s="90">
        <v>6.7073483620398514E-3</v>
      </c>
      <c r="T1126" s="102">
        <v>3.8651165799300224E-2</v>
      </c>
      <c r="U1126" s="89">
        <v>7.589424E-4</v>
      </c>
      <c r="V1126" s="90">
        <v>1.8204981050000001E-3</v>
      </c>
      <c r="W1126" s="102">
        <v>6.4885684984269795E-3</v>
      </c>
      <c r="X1126" s="89">
        <v>5.2613700000000001E-5</v>
      </c>
      <c r="Y1126" s="90">
        <v>1.20318385E-4</v>
      </c>
      <c r="Z1126" s="102">
        <v>7.396256940401635E-4</v>
      </c>
      <c r="AA1126" s="89">
        <v>5.7729440999999999E-3</v>
      </c>
      <c r="AB1126" s="90">
        <v>1.266632532E-2</v>
      </c>
      <c r="AC1126" s="102">
        <v>3.9112039987063016E-2</v>
      </c>
      <c r="AD1126" s="89">
        <v>5.7443749999999997E-4</v>
      </c>
      <c r="AE1126" s="90">
        <v>1.1562996750000001E-3</v>
      </c>
      <c r="AF1126" s="102">
        <v>5.1772170180235813E-3</v>
      </c>
      <c r="AG1126" s="89">
        <v>1.3675568999999999E-3</v>
      </c>
      <c r="AH1126" s="90">
        <v>3.6641280449999998E-3</v>
      </c>
      <c r="AI1126" s="102">
        <v>6.6005552321307809E-3</v>
      </c>
      <c r="AJ1126" s="92">
        <v>0</v>
      </c>
      <c r="AK1126" s="93">
        <v>0</v>
      </c>
      <c r="AL1126" s="93">
        <v>0</v>
      </c>
    </row>
    <row r="1127" spans="1:38" x14ac:dyDescent="0.25">
      <c r="A1127" s="71">
        <v>2003</v>
      </c>
      <c r="B1127" s="718">
        <v>2</v>
      </c>
      <c r="C1127" s="89">
        <v>3.2946698900000002</v>
      </c>
      <c r="D1127" s="90">
        <v>5.0858846160000004</v>
      </c>
      <c r="E1127" s="102">
        <v>16.504862318689042</v>
      </c>
      <c r="F1127" s="89">
        <v>0.15475375</v>
      </c>
      <c r="G1127" s="90">
        <v>0.32659276949999999</v>
      </c>
      <c r="H1127" s="102">
        <v>0.6629833399118048</v>
      </c>
      <c r="I1127" s="89">
        <v>0.31825502999999999</v>
      </c>
      <c r="J1127" s="90">
        <v>1.1703322199999999</v>
      </c>
      <c r="K1127" s="102">
        <v>2.8998643960832386</v>
      </c>
      <c r="L1127" s="89">
        <v>1.195536E-2</v>
      </c>
      <c r="M1127" s="90">
        <v>1.9541594999999998E-2</v>
      </c>
      <c r="N1127" s="102">
        <v>1.2458569610067255E-2</v>
      </c>
      <c r="O1127" s="89">
        <v>8.5930512495778454E-3</v>
      </c>
      <c r="P1127" s="90">
        <v>1.1185153411009795E-2</v>
      </c>
      <c r="Q1127" s="102">
        <v>3.6988787670463021E-2</v>
      </c>
      <c r="R1127" s="89">
        <v>9.3984665653495444E-3</v>
      </c>
      <c r="S1127" s="90">
        <v>6.7073483620398514E-3</v>
      </c>
      <c r="T1127" s="102">
        <v>3.9203682549972418E-2</v>
      </c>
      <c r="U1127" s="89">
        <v>8.2887830000000001E-4</v>
      </c>
      <c r="V1127" s="90">
        <v>2.104337305E-3</v>
      </c>
      <c r="W1127" s="102">
        <v>5.9641518999584376E-3</v>
      </c>
      <c r="X1127" s="89">
        <v>5.66555E-5</v>
      </c>
      <c r="Y1127" s="90">
        <v>1.3600696E-4</v>
      </c>
      <c r="Z1127" s="102">
        <v>6.7058509754000018E-4</v>
      </c>
      <c r="AA1127" s="89">
        <v>6.2007390999999999E-3</v>
      </c>
      <c r="AB1127" s="90">
        <v>1.448124152E-2</v>
      </c>
      <c r="AC1127" s="102">
        <v>3.63566384184483E-2</v>
      </c>
      <c r="AD1127" s="89">
        <v>6.282862E-4</v>
      </c>
      <c r="AE1127" s="90">
        <v>1.373061605E-3</v>
      </c>
      <c r="AF1127" s="102">
        <v>4.9728772666319879E-3</v>
      </c>
      <c r="AG1127" s="89">
        <v>1.4906243E-3</v>
      </c>
      <c r="AH1127" s="90">
        <v>4.1870832700000001E-3</v>
      </c>
      <c r="AI1127" s="102">
        <v>6.0789364179830146E-3</v>
      </c>
      <c r="AJ1127" s="92">
        <v>0</v>
      </c>
      <c r="AK1127" s="93">
        <v>0</v>
      </c>
      <c r="AL1127" s="93">
        <v>0</v>
      </c>
    </row>
    <row r="1128" spans="1:38" x14ac:dyDescent="0.25">
      <c r="A1128" s="71">
        <v>2003</v>
      </c>
      <c r="B1128" s="718">
        <v>3</v>
      </c>
      <c r="C1128" s="89">
        <v>2.5627896899999998</v>
      </c>
      <c r="D1128" s="90">
        <v>5.2941092850000002</v>
      </c>
      <c r="E1128" s="102">
        <v>16.433342456606894</v>
      </c>
      <c r="F1128" s="89">
        <v>0.14852059000000001</v>
      </c>
      <c r="G1128" s="90">
        <v>0.33959981950000001</v>
      </c>
      <c r="H1128" s="102">
        <v>0.65090664451541025</v>
      </c>
      <c r="I1128" s="89">
        <v>0.23505868999999999</v>
      </c>
      <c r="J1128" s="90">
        <v>1.2195486025</v>
      </c>
      <c r="K1128" s="102">
        <v>2.8598762596205765</v>
      </c>
      <c r="L1128" s="89">
        <v>1.142427E-2</v>
      </c>
      <c r="M1128" s="90">
        <v>1.8390683500000001E-2</v>
      </c>
      <c r="N1128" s="102">
        <v>1.2251241164557388E-2</v>
      </c>
      <c r="O1128" s="89">
        <v>8.5930512495778454E-3</v>
      </c>
      <c r="P1128" s="90">
        <v>1.1185153411009795E-2</v>
      </c>
      <c r="Q1128" s="102">
        <v>3.6068357064087384E-2</v>
      </c>
      <c r="R1128" s="89">
        <v>9.3984665653495444E-3</v>
      </c>
      <c r="S1128" s="90">
        <v>6.7073483620398514E-3</v>
      </c>
      <c r="T1128" s="102">
        <v>3.9926381055219236E-2</v>
      </c>
      <c r="U1128" s="89">
        <v>7.1793840000000002E-4</v>
      </c>
      <c r="V1128" s="90">
        <v>2.1849148250000002E-3</v>
      </c>
      <c r="W1128" s="102">
        <v>6.2929567906907288E-3</v>
      </c>
      <c r="X1128" s="89">
        <v>4.8455299999999997E-5</v>
      </c>
      <c r="Y1128" s="90">
        <v>1.3928578999999999E-4</v>
      </c>
      <c r="Z1128" s="102">
        <v>6.3838143286273896E-4</v>
      </c>
      <c r="AA1128" s="89">
        <v>5.4967363E-3</v>
      </c>
      <c r="AB1128" s="90">
        <v>1.5018872265E-2</v>
      </c>
      <c r="AC1128" s="102">
        <v>3.5172628169046434E-2</v>
      </c>
      <c r="AD1128" s="89">
        <v>5.5132420000000002E-4</v>
      </c>
      <c r="AE1128" s="90">
        <v>1.449799195E-3</v>
      </c>
      <c r="AF1128" s="102">
        <v>4.8131190050888541E-3</v>
      </c>
      <c r="AG1128" s="89">
        <v>1.2833568999999999E-3</v>
      </c>
      <c r="AH1128" s="90">
        <v>4.3184549899999997E-3</v>
      </c>
      <c r="AI1128" s="102">
        <v>5.990501490471322E-3</v>
      </c>
      <c r="AJ1128" s="92">
        <v>0</v>
      </c>
      <c r="AK1128" s="93">
        <v>0</v>
      </c>
      <c r="AL1128" s="93">
        <v>0</v>
      </c>
    </row>
    <row r="1129" spans="1:38" x14ac:dyDescent="0.25">
      <c r="A1129" s="71">
        <v>2003</v>
      </c>
      <c r="B1129" s="718">
        <v>4</v>
      </c>
      <c r="C1129" s="89">
        <v>2.98264416</v>
      </c>
      <c r="D1129" s="90">
        <v>5.9502644450000002</v>
      </c>
      <c r="E1129" s="102">
        <v>18.092002797076891</v>
      </c>
      <c r="F1129" s="89">
        <v>0.16669352000000001</v>
      </c>
      <c r="G1129" s="90">
        <v>0.37274332100000002</v>
      </c>
      <c r="H1129" s="102">
        <v>0.66817053798323034</v>
      </c>
      <c r="I1129" s="89">
        <v>0.27236637000000002</v>
      </c>
      <c r="J1129" s="90">
        <v>1.3339801195000001</v>
      </c>
      <c r="K1129" s="102">
        <v>2.7360123107077028</v>
      </c>
      <c r="L1129" s="89">
        <v>1.142427E-2</v>
      </c>
      <c r="M1129" s="90">
        <v>1.8345679E-2</v>
      </c>
      <c r="N1129" s="102">
        <v>1.5429488611278082E-2</v>
      </c>
      <c r="O1129" s="89">
        <v>8.5930512495778454E-3</v>
      </c>
      <c r="P1129" s="90">
        <v>1.1185153411009795E-2</v>
      </c>
      <c r="Q1129" s="102">
        <v>2.8901037808709E-2</v>
      </c>
      <c r="R1129" s="89">
        <v>9.3984665653495444E-3</v>
      </c>
      <c r="S1129" s="90">
        <v>6.7073483620398514E-3</v>
      </c>
      <c r="T1129" s="102">
        <v>4.0580626412555415E-2</v>
      </c>
      <c r="U1129" s="89">
        <v>1.2084221E-3</v>
      </c>
      <c r="V1129" s="90">
        <v>3.5149300300000002E-3</v>
      </c>
      <c r="W1129" s="102">
        <v>6.2614735746516275E-3</v>
      </c>
      <c r="X1129" s="89">
        <v>5.6029200000000002E-5</v>
      </c>
      <c r="Y1129" s="90">
        <v>1.5531637500000001E-4</v>
      </c>
      <c r="Z1129" s="102">
        <v>6.4140085223189668E-4</v>
      </c>
      <c r="AA1129" s="89">
        <v>6.3016449000000002E-3</v>
      </c>
      <c r="AB1129" s="90">
        <v>1.6714172055E-2</v>
      </c>
      <c r="AC1129" s="102">
        <v>3.6672413493566411E-2</v>
      </c>
      <c r="AD1129" s="89">
        <v>6.4666150000000004E-4</v>
      </c>
      <c r="AE1129" s="90">
        <v>1.67017682E-3</v>
      </c>
      <c r="AF1129" s="102">
        <v>4.878943380909437E-3</v>
      </c>
      <c r="AG1129" s="89">
        <v>1.3915461E-3</v>
      </c>
      <c r="AH1129" s="90">
        <v>4.2650387149999998E-3</v>
      </c>
      <c r="AI1129" s="102">
        <v>6.0031445398563725E-3</v>
      </c>
      <c r="AJ1129" s="92">
        <v>0</v>
      </c>
      <c r="AK1129" s="93">
        <v>0</v>
      </c>
      <c r="AL1129" s="93">
        <v>0</v>
      </c>
    </row>
    <row r="1130" spans="1:38" x14ac:dyDescent="0.25">
      <c r="A1130" s="71">
        <v>2003</v>
      </c>
      <c r="B1130" s="718">
        <v>5</v>
      </c>
      <c r="C1130" s="89">
        <v>3.25411764</v>
      </c>
      <c r="D1130" s="90">
        <v>6.5300050690000004</v>
      </c>
      <c r="E1130" s="102">
        <v>17.541697284243906</v>
      </c>
      <c r="F1130" s="89">
        <v>0.18326250999999999</v>
      </c>
      <c r="G1130" s="90">
        <v>0.40401360549999998</v>
      </c>
      <c r="H1130" s="102">
        <v>0.67013333904057648</v>
      </c>
      <c r="I1130" s="89">
        <v>0.29459436</v>
      </c>
      <c r="J1130" s="90">
        <v>1.438401085</v>
      </c>
      <c r="K1130" s="102">
        <v>2.7760755181909467</v>
      </c>
      <c r="L1130" s="89">
        <v>1.139006E-2</v>
      </c>
      <c r="M1130" s="90">
        <v>1.8252402000000001E-2</v>
      </c>
      <c r="N1130" s="102">
        <v>1.5615105800511437E-2</v>
      </c>
      <c r="O1130" s="89">
        <v>8.5930512495778454E-3</v>
      </c>
      <c r="P1130" s="90">
        <v>1.1185153411009795E-2</v>
      </c>
      <c r="Q1130" s="102">
        <v>2.8829083577228812E-2</v>
      </c>
      <c r="R1130" s="89">
        <v>9.3984665653495444E-3</v>
      </c>
      <c r="S1130" s="90">
        <v>6.7073483620398514E-3</v>
      </c>
      <c r="T1130" s="102">
        <v>4.1778680235637813E-2</v>
      </c>
      <c r="U1130" s="89">
        <v>1.3277276999999999E-3</v>
      </c>
      <c r="V1130" s="90">
        <v>3.8321467399999999E-3</v>
      </c>
      <c r="W1130" s="102">
        <v>8.3199260020225037E-3</v>
      </c>
      <c r="X1130" s="89">
        <v>6.2260899999999999E-5</v>
      </c>
      <c r="Y1130" s="90">
        <v>1.7109509999999999E-4</v>
      </c>
      <c r="Z1130" s="102">
        <v>6.9502642453686612E-4</v>
      </c>
      <c r="AA1130" s="89">
        <v>6.9221053000000001E-3</v>
      </c>
      <c r="AB1130" s="90">
        <v>1.8186965820000001E-2</v>
      </c>
      <c r="AC1130" s="102">
        <v>3.4177065727825126E-2</v>
      </c>
      <c r="AD1130" s="89">
        <v>7.1821959999999996E-4</v>
      </c>
      <c r="AE1130" s="90">
        <v>1.854150735E-3</v>
      </c>
      <c r="AF1130" s="102">
        <v>4.7456903178399517E-3</v>
      </c>
      <c r="AG1130" s="89">
        <v>1.521487E-3</v>
      </c>
      <c r="AH1130" s="90">
        <v>4.6114346449999998E-3</v>
      </c>
      <c r="AI1130" s="102">
        <v>6.3267449450767005E-3</v>
      </c>
      <c r="AJ1130" s="92">
        <v>0</v>
      </c>
      <c r="AK1130" s="93">
        <v>0</v>
      </c>
      <c r="AL1130" s="93">
        <v>0</v>
      </c>
    </row>
    <row r="1131" spans="1:38" x14ac:dyDescent="0.25">
      <c r="A1131" s="71">
        <v>2003</v>
      </c>
      <c r="B1131" s="718">
        <v>6</v>
      </c>
      <c r="C1131" s="89">
        <v>3.6400496499999999</v>
      </c>
      <c r="D1131" s="90">
        <v>7.1214756635000001</v>
      </c>
      <c r="E1131" s="102">
        <v>27.218925465663272</v>
      </c>
      <c r="F1131" s="89">
        <v>0.20355893999999999</v>
      </c>
      <c r="G1131" s="90">
        <v>0.43934547699999998</v>
      </c>
      <c r="H1131" s="102">
        <v>1.1688036380325058</v>
      </c>
      <c r="I1131" s="89">
        <v>0.3287852</v>
      </c>
      <c r="J1131" s="90">
        <v>1.5433235715</v>
      </c>
      <c r="K1131" s="102">
        <v>3.7778286120102855</v>
      </c>
      <c r="L1131" s="89">
        <v>1.139006E-2</v>
      </c>
      <c r="M1131" s="90">
        <v>1.82073975E-2</v>
      </c>
      <c r="N1131" s="102">
        <v>1.6863310441911559E-2</v>
      </c>
      <c r="O1131" s="89">
        <v>8.5930512495778454E-3</v>
      </c>
      <c r="P1131" s="90">
        <v>1.1185153411009795E-2</v>
      </c>
      <c r="Q1131" s="102">
        <v>3.9770397866309544E-2</v>
      </c>
      <c r="R1131" s="89">
        <v>9.3984665653495444E-3</v>
      </c>
      <c r="S1131" s="90">
        <v>6.7073483620398514E-3</v>
      </c>
      <c r="T1131" s="102">
        <v>4.2092141420943037E-2</v>
      </c>
      <c r="U1131" s="89">
        <v>1.4794119E-3</v>
      </c>
      <c r="V1131" s="90">
        <v>4.1850147949999998E-3</v>
      </c>
      <c r="W1131" s="102">
        <v>1.4456777702332878E-2</v>
      </c>
      <c r="X1131" s="89">
        <v>6.8682499999999998E-5</v>
      </c>
      <c r="Y1131" s="90">
        <v>1.8920943499999999E-4</v>
      </c>
      <c r="Z1131" s="102">
        <v>1.1988434246634604E-3</v>
      </c>
      <c r="AA1131" s="89">
        <v>7.7025052000000002E-3</v>
      </c>
      <c r="AB1131" s="90">
        <v>1.983927601E-2</v>
      </c>
      <c r="AC1131" s="102">
        <v>5.7035871918384079E-2</v>
      </c>
      <c r="AD1131" s="89">
        <v>8.0822230000000004E-4</v>
      </c>
      <c r="AE1131" s="90">
        <v>2.0612997899999998E-3</v>
      </c>
      <c r="AF1131" s="102">
        <v>6.6483603273514522E-3</v>
      </c>
      <c r="AG1131" s="89">
        <v>1.6837353999999999E-3</v>
      </c>
      <c r="AH1131" s="90">
        <v>4.9945042149999999E-3</v>
      </c>
      <c r="AI1131" s="102">
        <v>1.2678207353934179E-2</v>
      </c>
      <c r="AJ1131" s="92">
        <v>0</v>
      </c>
      <c r="AK1131" s="93">
        <v>0</v>
      </c>
      <c r="AL1131" s="93">
        <v>0</v>
      </c>
    </row>
    <row r="1132" spans="1:38" x14ac:dyDescent="0.25">
      <c r="A1132" s="71">
        <v>2003</v>
      </c>
      <c r="B1132" s="718">
        <v>7</v>
      </c>
      <c r="C1132" s="89">
        <v>4.0091086899999997</v>
      </c>
      <c r="D1132" s="90">
        <v>7.6767923964999998</v>
      </c>
      <c r="E1132" s="102">
        <v>27.517302433986323</v>
      </c>
      <c r="F1132" s="89">
        <v>0.22547781</v>
      </c>
      <c r="G1132" s="90">
        <v>0.47741450400000002</v>
      </c>
      <c r="H1132" s="102">
        <v>1.1776832112299624</v>
      </c>
      <c r="I1132" s="89">
        <v>0.36238780999999998</v>
      </c>
      <c r="J1132" s="90">
        <v>1.6432772170000001</v>
      </c>
      <c r="K1132" s="102">
        <v>3.8452735133052274</v>
      </c>
      <c r="L1132" s="89">
        <v>1.139006E-2</v>
      </c>
      <c r="M1132" s="90">
        <v>1.8177394499999999E-2</v>
      </c>
      <c r="N1132" s="102">
        <v>1.6966776288051356E-2</v>
      </c>
      <c r="O1132" s="89">
        <v>8.5930512495778454E-3</v>
      </c>
      <c r="P1132" s="90">
        <v>1.1185153411009795E-2</v>
      </c>
      <c r="Q1132" s="102">
        <v>4.0035195730028367E-2</v>
      </c>
      <c r="R1132" s="89">
        <v>9.3984665653495444E-3</v>
      </c>
      <c r="S1132" s="90">
        <v>6.7073483620398514E-3</v>
      </c>
      <c r="T1132" s="102">
        <v>4.1848363184109026E-2</v>
      </c>
      <c r="U1132" s="89">
        <v>1.6278083E-3</v>
      </c>
      <c r="V1132" s="90">
        <v>4.5479903500000004E-3</v>
      </c>
      <c r="W1132" s="102">
        <v>1.5727874159615421E-2</v>
      </c>
      <c r="X1132" s="89">
        <v>7.5783800000000004E-5</v>
      </c>
      <c r="Y1132" s="90">
        <v>2.0762689999999999E-4</v>
      </c>
      <c r="Z1132" s="102">
        <v>1.2164446750512954E-3</v>
      </c>
      <c r="AA1132" s="89">
        <v>8.4882540000000006E-3</v>
      </c>
      <c r="AB1132" s="90">
        <v>2.1560483209999998E-2</v>
      </c>
      <c r="AC1132" s="102">
        <v>5.8451477362094148E-2</v>
      </c>
      <c r="AD1132" s="89">
        <v>8.9827959999999997E-4</v>
      </c>
      <c r="AE1132" s="90">
        <v>2.2796831200000002E-3</v>
      </c>
      <c r="AF1132" s="102">
        <v>6.491132476737287E-3</v>
      </c>
      <c r="AG1132" s="89">
        <v>1.8406246999999999E-3</v>
      </c>
      <c r="AH1132" s="90">
        <v>5.3836543200000003E-3</v>
      </c>
      <c r="AI1132" s="102">
        <v>1.2999337330518747E-2</v>
      </c>
      <c r="AJ1132" s="92">
        <v>0</v>
      </c>
      <c r="AK1132" s="93">
        <v>0</v>
      </c>
      <c r="AL1132" s="93">
        <v>0</v>
      </c>
    </row>
    <row r="1133" spans="1:38" x14ac:dyDescent="0.25">
      <c r="A1133" s="71">
        <v>2003</v>
      </c>
      <c r="B1133" s="718">
        <v>8</v>
      </c>
      <c r="C1133" s="89">
        <v>4.3604268900000003</v>
      </c>
      <c r="D1133" s="90">
        <v>8.1955369875000006</v>
      </c>
      <c r="E1133" s="102">
        <v>29.324463244524928</v>
      </c>
      <c r="F1133" s="89">
        <v>0.24981571999999999</v>
      </c>
      <c r="G1133" s="90">
        <v>0.51778376100000001</v>
      </c>
      <c r="H1133" s="102">
        <v>1.1678963829677933</v>
      </c>
      <c r="I1133" s="89">
        <v>0.39490468000000001</v>
      </c>
      <c r="J1133" s="90">
        <v>1.7383801885000001</v>
      </c>
      <c r="K1133" s="102">
        <v>3.8955189786431195</v>
      </c>
      <c r="L1133" s="89">
        <v>1.139006E-2</v>
      </c>
      <c r="M1133" s="90">
        <v>1.8145433999999998E-2</v>
      </c>
      <c r="N1133" s="102">
        <v>1.833192286179796E-2</v>
      </c>
      <c r="O1133" s="89">
        <v>8.5930512495778454E-3</v>
      </c>
      <c r="P1133" s="90">
        <v>1.1185153411009795E-2</v>
      </c>
      <c r="Q1133" s="102">
        <v>3.5560584807854699E-2</v>
      </c>
      <c r="R1133" s="89">
        <v>9.3984665653495444E-3</v>
      </c>
      <c r="S1133" s="90">
        <v>6.7073483620398514E-3</v>
      </c>
      <c r="T1133" s="102">
        <v>4.2981575305740441E-2</v>
      </c>
      <c r="U1133" s="89">
        <v>1.7722886000000001E-3</v>
      </c>
      <c r="V1133" s="90">
        <v>4.9180082849999999E-3</v>
      </c>
      <c r="W1133" s="102">
        <v>1.5697070301839419E-2</v>
      </c>
      <c r="X1133" s="89">
        <v>8.2677900000000003E-5</v>
      </c>
      <c r="Y1133" s="90">
        <v>2.2583280500000001E-4</v>
      </c>
      <c r="Z1133" s="102">
        <v>1.2104928569593876E-3</v>
      </c>
      <c r="AA1133" s="89">
        <v>9.2834522000000003E-3</v>
      </c>
      <c r="AB1133" s="90">
        <v>2.334210762E-2</v>
      </c>
      <c r="AC1133" s="102">
        <v>5.2895061758123918E-2</v>
      </c>
      <c r="AD1133" s="89">
        <v>9.8912510000000002E-4</v>
      </c>
      <c r="AE1133" s="90">
        <v>2.50671752E-3</v>
      </c>
      <c r="AF1133" s="102">
        <v>6.5253965435035956E-3</v>
      </c>
      <c r="AG1133" s="89">
        <v>1.9937281999999998E-3</v>
      </c>
      <c r="AH1133" s="90">
        <v>5.7753269250000001E-3</v>
      </c>
      <c r="AI1133" s="102">
        <v>1.281116560632768E-2</v>
      </c>
      <c r="AJ1133" s="92">
        <v>0</v>
      </c>
      <c r="AK1133" s="93">
        <v>0</v>
      </c>
      <c r="AL1133" s="93">
        <v>0</v>
      </c>
    </row>
    <row r="1134" spans="1:38" x14ac:dyDescent="0.25">
      <c r="A1134" s="71">
        <v>2003</v>
      </c>
      <c r="B1134" s="718">
        <v>9</v>
      </c>
      <c r="C1134" s="89">
        <v>4.7057325399999996</v>
      </c>
      <c r="D1134" s="90">
        <v>8.7113697269999992</v>
      </c>
      <c r="E1134" s="102">
        <v>29.467142849281675</v>
      </c>
      <c r="F1134" s="89">
        <v>0.27681789000000001</v>
      </c>
      <c r="G1134" s="90">
        <v>0.56039862549999997</v>
      </c>
      <c r="H1134" s="102">
        <v>1.1839589339213585</v>
      </c>
      <c r="I1134" s="89">
        <v>0.42670715999999997</v>
      </c>
      <c r="J1134" s="90">
        <v>1.8306623575000001</v>
      </c>
      <c r="K1134" s="102">
        <v>3.9408428439549326</v>
      </c>
      <c r="L1134" s="89">
        <v>1.139006E-2</v>
      </c>
      <c r="M1134" s="90">
        <v>1.8145433999999998E-2</v>
      </c>
      <c r="N1134" s="102">
        <v>1.8467256156082797E-2</v>
      </c>
      <c r="O1134" s="89">
        <v>8.5930512495778454E-3</v>
      </c>
      <c r="P1134" s="90">
        <v>1.1185153411009795E-2</v>
      </c>
      <c r="Q1134" s="102">
        <v>3.5988126433899897E-2</v>
      </c>
      <c r="R1134" s="89">
        <v>9.3984665653495444E-3</v>
      </c>
      <c r="S1134" s="90">
        <v>6.7073483620398514E-3</v>
      </c>
      <c r="T1134" s="102">
        <v>4.3792004476221939E-2</v>
      </c>
      <c r="U1134" s="89">
        <v>1.9183551999999999E-3</v>
      </c>
      <c r="V1134" s="90">
        <v>5.2920634900000003E-3</v>
      </c>
      <c r="W1134" s="102">
        <v>1.6897938727970248E-2</v>
      </c>
      <c r="X1134" s="89">
        <v>8.8939300000000004E-5</v>
      </c>
      <c r="Y1134" s="90">
        <v>2.4410392500000001E-4</v>
      </c>
      <c r="Z1134" s="102">
        <v>1.2515048346762806E-3</v>
      </c>
      <c r="AA1134" s="89">
        <v>1.0109971299999999E-2</v>
      </c>
      <c r="AB1134" s="90">
        <v>2.5169688610000001E-2</v>
      </c>
      <c r="AC1134" s="102">
        <v>5.3027778065147781E-2</v>
      </c>
      <c r="AD1134" s="89">
        <v>1.0807093999999999E-3</v>
      </c>
      <c r="AE1134" s="90">
        <v>2.74041183E-3</v>
      </c>
      <c r="AF1134" s="102">
        <v>6.5640622946756587E-3</v>
      </c>
      <c r="AG1134" s="89">
        <v>2.1436545999999998E-3</v>
      </c>
      <c r="AH1134" s="90">
        <v>6.165551545E-3</v>
      </c>
      <c r="AI1134" s="102">
        <v>1.3120432447590497E-2</v>
      </c>
      <c r="AJ1134" s="92">
        <v>0</v>
      </c>
      <c r="AK1134" s="93">
        <v>0</v>
      </c>
      <c r="AL1134" s="93">
        <v>0</v>
      </c>
    </row>
    <row r="1135" spans="1:38" x14ac:dyDescent="0.25">
      <c r="A1135" s="71">
        <v>2003</v>
      </c>
      <c r="B1135" s="718">
        <v>10</v>
      </c>
      <c r="C1135" s="89">
        <v>5.0404792199999999</v>
      </c>
      <c r="D1135" s="90">
        <v>9.2114294870000002</v>
      </c>
      <c r="E1135" s="102">
        <v>29.994021005148458</v>
      </c>
      <c r="F1135" s="89">
        <v>0.30745164000000003</v>
      </c>
      <c r="G1135" s="90">
        <v>0.60716667849999995</v>
      </c>
      <c r="H1135" s="102">
        <v>1.2215896601941274</v>
      </c>
      <c r="I1135" s="89">
        <v>0.45822889</v>
      </c>
      <c r="J1135" s="90">
        <v>1.90785662</v>
      </c>
      <c r="K1135" s="102">
        <v>3.9832397876323467</v>
      </c>
      <c r="L1135" s="89">
        <v>1.139006E-2</v>
      </c>
      <c r="M1135" s="90">
        <v>1.8145433999999998E-2</v>
      </c>
      <c r="N1135" s="102">
        <v>2.1295244631248902E-2</v>
      </c>
      <c r="O1135" s="89">
        <v>8.5930512495778454E-3</v>
      </c>
      <c r="P1135" s="90">
        <v>1.1185153411009795E-2</v>
      </c>
      <c r="Q1135" s="102">
        <v>3.3191835041813444E-2</v>
      </c>
      <c r="R1135" s="89">
        <v>9.3984665653495444E-3</v>
      </c>
      <c r="S1135" s="90">
        <v>6.7073483620398514E-3</v>
      </c>
      <c r="T1135" s="102">
        <v>4.5116410712939099E-2</v>
      </c>
      <c r="U1135" s="89">
        <v>2.0633456000000001E-3</v>
      </c>
      <c r="V1135" s="90">
        <v>5.6716394950000002E-3</v>
      </c>
      <c r="W1135" s="102">
        <v>1.7669555290803978E-2</v>
      </c>
      <c r="X1135" s="89">
        <v>9.5698400000000005E-5</v>
      </c>
      <c r="Y1135" s="90">
        <v>2.6220593500000001E-4</v>
      </c>
      <c r="Z1135" s="102">
        <v>1.2969887438141661E-3</v>
      </c>
      <c r="AA1135" s="89">
        <v>1.09735567E-2</v>
      </c>
      <c r="AB1135" s="90">
        <v>2.70656661E-2</v>
      </c>
      <c r="AC1135" s="102">
        <v>5.4664468510395338E-2</v>
      </c>
      <c r="AD1135" s="89">
        <v>1.1720107E-3</v>
      </c>
      <c r="AE1135" s="90">
        <v>2.9816763499999998E-3</v>
      </c>
      <c r="AF1135" s="102">
        <v>6.8593397892237956E-3</v>
      </c>
      <c r="AG1135" s="89">
        <v>2.2935046999999998E-3</v>
      </c>
      <c r="AH1135" s="90">
        <v>6.5580053699999998E-3</v>
      </c>
      <c r="AI1135" s="102">
        <v>1.3462644050483655E-2</v>
      </c>
      <c r="AJ1135" s="92">
        <v>0</v>
      </c>
      <c r="AK1135" s="93">
        <v>0</v>
      </c>
      <c r="AL1135" s="93">
        <v>0</v>
      </c>
    </row>
    <row r="1136" spans="1:38" x14ac:dyDescent="0.25">
      <c r="A1136" s="71">
        <v>2003</v>
      </c>
      <c r="B1136" s="718">
        <v>11</v>
      </c>
      <c r="C1136" s="89">
        <v>5.36580557</v>
      </c>
      <c r="D1136" s="90">
        <v>9.6927372169999995</v>
      </c>
      <c r="E1136" s="102">
        <v>30.736268371121479</v>
      </c>
      <c r="F1136" s="89">
        <v>0.34176471000000003</v>
      </c>
      <c r="G1136" s="90">
        <v>0.65897649049999996</v>
      </c>
      <c r="H1136" s="102">
        <v>1.2619058416729831</v>
      </c>
      <c r="I1136" s="89">
        <v>0.48937205</v>
      </c>
      <c r="J1136" s="90">
        <v>1.973668435</v>
      </c>
      <c r="K1136" s="102">
        <v>4.0322069137413603</v>
      </c>
      <c r="L1136" s="89">
        <v>1.139006E-2</v>
      </c>
      <c r="M1136" s="90">
        <v>1.8145433999999998E-2</v>
      </c>
      <c r="N1136" s="102">
        <v>2.1447809392716757E-2</v>
      </c>
      <c r="O1136" s="89">
        <v>8.5930512495778454E-3</v>
      </c>
      <c r="P1136" s="90">
        <v>1.1185153411009795E-2</v>
      </c>
      <c r="Q1136" s="102">
        <v>3.428089754026848E-2</v>
      </c>
      <c r="R1136" s="89">
        <v>9.3984665653495444E-3</v>
      </c>
      <c r="S1136" s="90">
        <v>6.7073483620398514E-3</v>
      </c>
      <c r="T1136" s="102">
        <v>4.669219384082466E-2</v>
      </c>
      <c r="U1136" s="89">
        <v>2.2091339000000002E-3</v>
      </c>
      <c r="V1136" s="90">
        <v>6.0612469599999998E-3</v>
      </c>
      <c r="W1136" s="102">
        <v>1.8431314237559539E-2</v>
      </c>
      <c r="X1136" s="89">
        <v>1.031199E-4</v>
      </c>
      <c r="Y1136" s="90">
        <v>2.8111038499999998E-4</v>
      </c>
      <c r="Z1136" s="102">
        <v>1.3462473426921434E-3</v>
      </c>
      <c r="AA1136" s="89">
        <v>1.18839459E-2</v>
      </c>
      <c r="AB1136" s="90">
        <v>2.905266141E-2</v>
      </c>
      <c r="AC1136" s="102">
        <v>5.6437633706978838E-2</v>
      </c>
      <c r="AD1136" s="89">
        <v>1.2678095999999999E-3</v>
      </c>
      <c r="AE1136" s="90">
        <v>3.2329125849999999E-3</v>
      </c>
      <c r="AF1136" s="102">
        <v>7.2011993442361727E-3</v>
      </c>
      <c r="AG1136" s="89">
        <v>2.4418104000000001E-3</v>
      </c>
      <c r="AH1136" s="90">
        <v>6.956287155E-3</v>
      </c>
      <c r="AI1136" s="102">
        <v>1.3800930569714461E-2</v>
      </c>
      <c r="AJ1136" s="92">
        <v>0</v>
      </c>
      <c r="AK1136" s="93">
        <v>0</v>
      </c>
      <c r="AL1136" s="93">
        <v>0</v>
      </c>
    </row>
    <row r="1137" spans="1:38" x14ac:dyDescent="0.25">
      <c r="A1137" s="71">
        <v>2003</v>
      </c>
      <c r="B1137" s="718">
        <v>12</v>
      </c>
      <c r="C1137" s="89">
        <v>5.6758713299999997</v>
      </c>
      <c r="D1137" s="90">
        <v>10.164466083000001</v>
      </c>
      <c r="E1137" s="102">
        <v>31.550910932848971</v>
      </c>
      <c r="F1137" s="89">
        <v>0.38102193000000001</v>
      </c>
      <c r="G1137" s="90">
        <v>0.71704277999999999</v>
      </c>
      <c r="H1137" s="102">
        <v>1.306250095280411</v>
      </c>
      <c r="I1137" s="89">
        <v>0.52053709999999997</v>
      </c>
      <c r="J1137" s="90">
        <v>2.0345346265000002</v>
      </c>
      <c r="K1137" s="102">
        <v>4.0861568611342562</v>
      </c>
      <c r="L1137" s="89">
        <v>1.139006E-2</v>
      </c>
      <c r="M1137" s="90">
        <v>1.8145433999999998E-2</v>
      </c>
      <c r="N1137" s="102">
        <v>2.1615776281169358E-2</v>
      </c>
      <c r="O1137" s="89">
        <v>8.5930512495778454E-3</v>
      </c>
      <c r="P1137" s="90">
        <v>1.1185153411009795E-2</v>
      </c>
      <c r="Q1137" s="102">
        <v>3.5478432163279026E-2</v>
      </c>
      <c r="R1137" s="89">
        <v>9.3984665653495444E-3</v>
      </c>
      <c r="S1137" s="90">
        <v>6.7073483620398514E-3</v>
      </c>
      <c r="T1137" s="102">
        <v>4.8424257447996444E-2</v>
      </c>
      <c r="U1137" s="89">
        <v>2.3570774000000001E-3</v>
      </c>
      <c r="V1137" s="90">
        <v>6.4624449850000003E-3</v>
      </c>
      <c r="W1137" s="102">
        <v>1.9281783199767026E-2</v>
      </c>
      <c r="X1137" s="89">
        <v>1.093812E-4</v>
      </c>
      <c r="Y1137" s="90">
        <v>3.0013994500000001E-4</v>
      </c>
      <c r="Z1137" s="102">
        <v>1.400492731651925E-3</v>
      </c>
      <c r="AA1137" s="89">
        <v>1.2858731E-2</v>
      </c>
      <c r="AB1137" s="90">
        <v>3.1151192689999999E-2</v>
      </c>
      <c r="AC1137" s="102">
        <v>5.8384402222102061E-2</v>
      </c>
      <c r="AD1137" s="89">
        <v>1.3636379000000001E-3</v>
      </c>
      <c r="AE1137" s="90">
        <v>3.4944118900000001E-3</v>
      </c>
      <c r="AF1137" s="102">
        <v>7.5760074478335672E-3</v>
      </c>
      <c r="AG1137" s="89">
        <v>2.5913821000000002E-3</v>
      </c>
      <c r="AH1137" s="90">
        <v>7.36333575E-3</v>
      </c>
      <c r="AI1137" s="102">
        <v>1.4174379048603108E-2</v>
      </c>
      <c r="AJ1137" s="92">
        <v>0</v>
      </c>
      <c r="AK1137" s="93">
        <v>0</v>
      </c>
      <c r="AL1137" s="93">
        <v>0</v>
      </c>
    </row>
    <row r="1138" spans="1:38" x14ac:dyDescent="0.25">
      <c r="A1138" s="71">
        <v>2003</v>
      </c>
      <c r="B1138" s="718">
        <v>13</v>
      </c>
      <c r="C1138" s="89">
        <v>5.9582162199999997</v>
      </c>
      <c r="D1138" s="90">
        <v>10.622859127</v>
      </c>
      <c r="E1138" s="102">
        <v>32.354189873350307</v>
      </c>
      <c r="F1138" s="89">
        <v>0.42614096000000001</v>
      </c>
      <c r="G1138" s="90">
        <v>0.78238243149999998</v>
      </c>
      <c r="H1138" s="102">
        <v>1.3531362533967495</v>
      </c>
      <c r="I1138" s="89">
        <v>0.55104867000000002</v>
      </c>
      <c r="J1138" s="90">
        <v>2.0906814155000002</v>
      </c>
      <c r="K1138" s="102">
        <v>4.1385246877500972</v>
      </c>
      <c r="L1138" s="89">
        <v>1.139006E-2</v>
      </c>
      <c r="M1138" s="90">
        <v>1.8145433999999998E-2</v>
      </c>
      <c r="N1138" s="102">
        <v>2.1795659982371606E-2</v>
      </c>
      <c r="O1138" s="89">
        <v>8.5930512495778454E-3</v>
      </c>
      <c r="P1138" s="90">
        <v>1.1185153411009795E-2</v>
      </c>
      <c r="Q1138" s="102">
        <v>3.6743488549188581E-2</v>
      </c>
      <c r="R1138" s="89">
        <v>9.3984665653495444E-3</v>
      </c>
      <c r="S1138" s="90">
        <v>6.7073483620398514E-3</v>
      </c>
      <c r="T1138" s="102">
        <v>5.0269887530696264E-2</v>
      </c>
      <c r="U1138" s="89">
        <v>2.5083165999999998E-3</v>
      </c>
      <c r="V1138" s="90">
        <v>6.8762734600000004E-3</v>
      </c>
      <c r="W1138" s="102">
        <v>2.02147929009838E-2</v>
      </c>
      <c r="X1138" s="89">
        <v>1.1664249999999999E-4</v>
      </c>
      <c r="Y1138" s="90">
        <v>3.1989095500000001E-4</v>
      </c>
      <c r="Z1138" s="102">
        <v>1.458179817754691E-3</v>
      </c>
      <c r="AA1138" s="89">
        <v>1.39063052E-2</v>
      </c>
      <c r="AB1138" s="90">
        <v>3.3378299960000003E-2</v>
      </c>
      <c r="AC1138" s="102">
        <v>6.0434001880574399E-2</v>
      </c>
      <c r="AD1138" s="89">
        <v>1.4635208999999999E-3</v>
      </c>
      <c r="AE1138" s="90">
        <v>3.7677248400000002E-3</v>
      </c>
      <c r="AF1138" s="102">
        <v>7.9733158512946441E-3</v>
      </c>
      <c r="AG1138" s="89">
        <v>2.7420935999999999E-3</v>
      </c>
      <c r="AH1138" s="90">
        <v>7.7800806100000001E-3</v>
      </c>
      <c r="AI1138" s="102">
        <v>1.456951928958107E-2</v>
      </c>
      <c r="AJ1138" s="92">
        <v>0</v>
      </c>
      <c r="AK1138" s="93">
        <v>0</v>
      </c>
      <c r="AL1138" s="93">
        <v>0</v>
      </c>
    </row>
    <row r="1139" spans="1:38" x14ac:dyDescent="0.25">
      <c r="A1139" s="71">
        <v>2003</v>
      </c>
      <c r="B1139" s="718">
        <v>14</v>
      </c>
      <c r="C1139" s="89">
        <v>5.4964496679000003</v>
      </c>
      <c r="D1139" s="90">
        <v>9.7712723489184992</v>
      </c>
      <c r="E1139" s="102">
        <v>33.276682223389393</v>
      </c>
      <c r="F1139" s="89">
        <v>0.42770453874000003</v>
      </c>
      <c r="G1139" s="90">
        <v>0.76584804394200001</v>
      </c>
      <c r="H1139" s="102">
        <v>1.4034651950072692</v>
      </c>
      <c r="I1139" s="89">
        <v>0.44679199949999998</v>
      </c>
      <c r="J1139" s="90">
        <v>1.6515231321050001</v>
      </c>
      <c r="K1139" s="102">
        <v>4.1998238980032303</v>
      </c>
      <c r="L1139" s="89">
        <v>1.139006E-2</v>
      </c>
      <c r="M1139" s="90">
        <v>1.8145433999999998E-2</v>
      </c>
      <c r="N1139" s="102">
        <v>2.1986569309381577E-2</v>
      </c>
      <c r="O1139" s="89">
        <v>6.3760440271867615E-3</v>
      </c>
      <c r="P1139" s="90">
        <v>8.2993838309692678E-3</v>
      </c>
      <c r="Q1139" s="102">
        <v>3.8101986193445923E-2</v>
      </c>
      <c r="R1139" s="89">
        <v>8.4022291094224925E-3</v>
      </c>
      <c r="S1139" s="90">
        <v>5.9963694356636272E-3</v>
      </c>
      <c r="T1139" s="102">
        <v>5.2233970182002008E-2</v>
      </c>
      <c r="U1139" s="89">
        <v>2.3805402498000001E-3</v>
      </c>
      <c r="V1139" s="90">
        <v>6.53275531758E-3</v>
      </c>
      <c r="W1139" s="102">
        <v>2.1200184681931196E-2</v>
      </c>
      <c r="X1139" s="89">
        <v>1.115473302E-4</v>
      </c>
      <c r="Y1139" s="90">
        <v>3.0389138997000001E-4</v>
      </c>
      <c r="Z1139" s="102">
        <v>1.5198567359384495E-3</v>
      </c>
      <c r="AA1139" s="89">
        <v>1.3450440984000001E-2</v>
      </c>
      <c r="AB1139" s="90">
        <v>3.197818164822E-2</v>
      </c>
      <c r="AC1139" s="102">
        <v>6.2638333264617235E-2</v>
      </c>
      <c r="AD1139" s="89">
        <v>1.4005540782000001E-3</v>
      </c>
      <c r="AE1139" s="90">
        <v>3.6251060745300006E-3</v>
      </c>
      <c r="AF1139" s="102">
        <v>8.3969764327750593E-3</v>
      </c>
      <c r="AG1139" s="89">
        <v>2.5903276307999998E-3</v>
      </c>
      <c r="AH1139" s="90">
        <v>7.3409557684799998E-3</v>
      </c>
      <c r="AI1139" s="102">
        <v>1.4995205977940348E-2</v>
      </c>
      <c r="AJ1139" s="92">
        <v>0</v>
      </c>
      <c r="AK1139" s="93">
        <v>0</v>
      </c>
      <c r="AL1139" s="93">
        <v>0</v>
      </c>
    </row>
    <row r="1140" spans="1:38" x14ac:dyDescent="0.25">
      <c r="A1140" s="71">
        <v>2003</v>
      </c>
      <c r="B1140" s="718">
        <v>15</v>
      </c>
      <c r="C1140" s="89">
        <v>5.7375242172999998</v>
      </c>
      <c r="D1140" s="90">
        <v>10.1884600008835</v>
      </c>
      <c r="E1140" s="102">
        <v>33.74661234440326</v>
      </c>
      <c r="F1140" s="89">
        <v>0.48160999416</v>
      </c>
      <c r="G1140" s="90">
        <v>0.84179129712900003</v>
      </c>
      <c r="H1140" s="102">
        <v>1.277681948516207</v>
      </c>
      <c r="I1140" s="89">
        <v>0.46696962620000004</v>
      </c>
      <c r="J1140" s="90">
        <v>1.69207448487</v>
      </c>
      <c r="K1140" s="102">
        <v>3.0475649034685692</v>
      </c>
      <c r="L1140" s="89">
        <v>1.139006E-2</v>
      </c>
      <c r="M1140" s="90">
        <v>1.8145433999999998E-2</v>
      </c>
      <c r="N1140" s="102">
        <v>2.7319985718627714E-2</v>
      </c>
      <c r="O1140" s="89">
        <v>6.3760440271867615E-3</v>
      </c>
      <c r="P1140" s="90">
        <v>8.2993838309692678E-3</v>
      </c>
      <c r="Q1140" s="102">
        <v>3.244955687051005E-2</v>
      </c>
      <c r="R1140" s="89">
        <v>8.4022291094224925E-3</v>
      </c>
      <c r="S1140" s="90">
        <v>5.9963694356636272E-3</v>
      </c>
      <c r="T1140" s="102">
        <v>5.4311384784425036E-2</v>
      </c>
      <c r="U1140" s="89">
        <v>2.5234435571999999E-3</v>
      </c>
      <c r="V1140" s="90">
        <v>6.9345161998199999E-3</v>
      </c>
      <c r="W1140" s="102">
        <v>2.1525926435217963E-2</v>
      </c>
      <c r="X1140" s="89">
        <v>1.1728806180000001E-4</v>
      </c>
      <c r="Y1140" s="90">
        <v>3.2271526176000002E-4</v>
      </c>
      <c r="Z1140" s="102">
        <v>1.4420603790840482E-3</v>
      </c>
      <c r="AA1140" s="89">
        <v>1.4560033554E-2</v>
      </c>
      <c r="AB1140" s="90">
        <v>3.4280494466340003E-2</v>
      </c>
      <c r="AC1140" s="102">
        <v>5.4885326285119128E-2</v>
      </c>
      <c r="AD1140" s="89">
        <v>1.4952131226E-3</v>
      </c>
      <c r="AE1140" s="90">
        <v>3.8950706606700001E-3</v>
      </c>
      <c r="AF1140" s="102">
        <v>8.317187897695158E-3</v>
      </c>
      <c r="AG1140" s="89">
        <v>2.7305485806000001E-3</v>
      </c>
      <c r="AH1140" s="90">
        <v>7.7409414215100008E-3</v>
      </c>
      <c r="AI1140" s="102">
        <v>1.3021500704984926E-2</v>
      </c>
      <c r="AJ1140" s="92">
        <v>0</v>
      </c>
      <c r="AK1140" s="93">
        <v>0</v>
      </c>
      <c r="AL1140" s="93">
        <v>0</v>
      </c>
    </row>
    <row r="1141" spans="1:38" x14ac:dyDescent="0.25">
      <c r="A1141" s="71">
        <v>2003</v>
      </c>
      <c r="B1141" s="718">
        <v>16</v>
      </c>
      <c r="C1141" s="89">
        <v>5.9730515854399995</v>
      </c>
      <c r="D1141" s="90">
        <v>10.614511426004999</v>
      </c>
      <c r="E1141" s="102">
        <v>34.733468186987764</v>
      </c>
      <c r="F1141" s="89">
        <v>0.54379089467999997</v>
      </c>
      <c r="G1141" s="90">
        <v>0.92872390719300002</v>
      </c>
      <c r="H1141" s="102">
        <v>1.3305140411390148</v>
      </c>
      <c r="I1141" s="89">
        <v>0.48693275399999997</v>
      </c>
      <c r="J1141" s="90">
        <v>1.73270881707</v>
      </c>
      <c r="K1141" s="102">
        <v>3.113929434656685</v>
      </c>
      <c r="L1141" s="89">
        <v>1.139006E-2</v>
      </c>
      <c r="M1141" s="90">
        <v>1.8145433999999998E-2</v>
      </c>
      <c r="N1141" s="102">
        <v>2.7594574842724658E-2</v>
      </c>
      <c r="O1141" s="89">
        <v>6.3760440271867615E-3</v>
      </c>
      <c r="P1141" s="90">
        <v>8.2993838309692678E-3</v>
      </c>
      <c r="Q1141" s="102">
        <v>3.3809052302235104E-2</v>
      </c>
      <c r="R1141" s="89">
        <v>8.4022291094224925E-3</v>
      </c>
      <c r="S1141" s="90">
        <v>5.9963694356636272E-3</v>
      </c>
      <c r="T1141" s="102">
        <v>5.6458264347452991E-2</v>
      </c>
      <c r="U1141" s="89">
        <v>2.6695266438E-3</v>
      </c>
      <c r="V1141" s="90">
        <v>7.3541504575200005E-3</v>
      </c>
      <c r="W1141" s="102">
        <v>2.2633993521268089E-2</v>
      </c>
      <c r="X1141" s="89">
        <v>1.2425115959999999E-4</v>
      </c>
      <c r="Y1141" s="90">
        <v>3.4235212820999999E-4</v>
      </c>
      <c r="Z1141" s="102">
        <v>1.507579787875497E-3</v>
      </c>
      <c r="AA1141" s="89">
        <v>1.5774160203000001E-2</v>
      </c>
      <c r="AB1141" s="90">
        <v>3.6771132402990001E-2</v>
      </c>
      <c r="AC1141" s="102">
        <v>5.7094897099161782E-2</v>
      </c>
      <c r="AD1141" s="89">
        <v>1.5936637998E-3</v>
      </c>
      <c r="AE1141" s="90">
        <v>4.1789300227800001E-3</v>
      </c>
      <c r="AF1141" s="102">
        <v>8.7511310130980458E-3</v>
      </c>
      <c r="AG1141" s="89">
        <v>2.8752617909999999E-3</v>
      </c>
      <c r="AH1141" s="90">
        <v>8.1573244783500008E-3</v>
      </c>
      <c r="AI1141" s="102">
        <v>1.347791834425892E-2</v>
      </c>
      <c r="AJ1141" s="92">
        <v>0</v>
      </c>
      <c r="AK1141" s="93">
        <v>0</v>
      </c>
      <c r="AL1141" s="93">
        <v>0</v>
      </c>
    </row>
    <row r="1142" spans="1:38" x14ac:dyDescent="0.25">
      <c r="A1142" s="71">
        <v>2003</v>
      </c>
      <c r="B1142" s="718">
        <v>17</v>
      </c>
      <c r="C1142" s="89">
        <v>6.2044802508500005</v>
      </c>
      <c r="D1142" s="90">
        <v>11.053792377054501</v>
      </c>
      <c r="E1142" s="102">
        <v>35.737055807657455</v>
      </c>
      <c r="F1142" s="89">
        <v>0.61537913370000008</v>
      </c>
      <c r="G1142" s="90">
        <v>1.028657799231</v>
      </c>
      <c r="H1142" s="102">
        <v>1.3851787306847063</v>
      </c>
      <c r="I1142" s="89">
        <v>0.50699598950000002</v>
      </c>
      <c r="J1142" s="90">
        <v>1.7753723799350001</v>
      </c>
      <c r="K1142" s="102">
        <v>3.1830180911926034</v>
      </c>
      <c r="L1142" s="89">
        <v>1.139006E-2</v>
      </c>
      <c r="M1142" s="90">
        <v>1.8145433999999998E-2</v>
      </c>
      <c r="N1142" s="102">
        <v>2.7882158385737824E-2</v>
      </c>
      <c r="O1142" s="89">
        <v>6.3760440271867615E-3</v>
      </c>
      <c r="P1142" s="90">
        <v>8.2993838309692678E-3</v>
      </c>
      <c r="Q1142" s="102">
        <v>3.5211781652990888E-2</v>
      </c>
      <c r="R1142" s="89">
        <v>8.4022291094224925E-3</v>
      </c>
      <c r="S1142" s="90">
        <v>5.9963694356636272E-3</v>
      </c>
      <c r="T1142" s="102">
        <v>5.8669164196177341E-2</v>
      </c>
      <c r="U1142" s="89">
        <v>2.8200794622000001E-3</v>
      </c>
      <c r="V1142" s="90">
        <v>7.7943064718099999E-3</v>
      </c>
      <c r="W1142" s="102">
        <v>2.3903103745802626E-2</v>
      </c>
      <c r="X1142" s="89">
        <v>1.319425098E-4</v>
      </c>
      <c r="Y1142" s="90">
        <v>3.6327203217E-4</v>
      </c>
      <c r="Z1142" s="102">
        <v>1.5760536706636969E-3</v>
      </c>
      <c r="AA1142" s="89">
        <v>1.7107331892000002E-2</v>
      </c>
      <c r="AB1142" s="90">
        <v>3.9480180668009998E-2</v>
      </c>
      <c r="AC1142" s="102">
        <v>5.9349234844797552E-2</v>
      </c>
      <c r="AD1142" s="89">
        <v>1.694935494E-3</v>
      </c>
      <c r="AE1142" s="90">
        <v>4.4776613609700004E-3</v>
      </c>
      <c r="AF1142" s="102">
        <v>9.1885099712718556E-3</v>
      </c>
      <c r="AG1142" s="89">
        <v>3.0230381136000001E-3</v>
      </c>
      <c r="AH1142" s="90">
        <v>8.5917726289500007E-3</v>
      </c>
      <c r="AI1142" s="102">
        <v>1.3961917099719275E-2</v>
      </c>
      <c r="AJ1142" s="92">
        <v>0</v>
      </c>
      <c r="AK1142" s="93">
        <v>0</v>
      </c>
      <c r="AL1142" s="93">
        <v>0</v>
      </c>
    </row>
    <row r="1143" spans="1:38" x14ac:dyDescent="0.25">
      <c r="A1143" s="71">
        <v>2003</v>
      </c>
      <c r="B1143" s="718">
        <v>18</v>
      </c>
      <c r="C1143" s="89">
        <v>6.4260971311599997</v>
      </c>
      <c r="D1143" s="90">
        <v>11.502940242659999</v>
      </c>
      <c r="E1143" s="102">
        <v>36.727269782662916</v>
      </c>
      <c r="F1143" s="89">
        <v>0.69733628867999997</v>
      </c>
      <c r="G1143" s="90">
        <v>1.143640196589</v>
      </c>
      <c r="H1143" s="102">
        <v>1.4401279590102938</v>
      </c>
      <c r="I1143" s="89">
        <v>0.52652970370000007</v>
      </c>
      <c r="J1143" s="90">
        <v>1.8227151015150003</v>
      </c>
      <c r="K1143" s="102">
        <v>3.2507631393743277</v>
      </c>
      <c r="L1143" s="89">
        <v>1.139006E-2</v>
      </c>
      <c r="M1143" s="90">
        <v>1.8145433999999998E-2</v>
      </c>
      <c r="N1143" s="102">
        <v>2.8169618488163562E-2</v>
      </c>
      <c r="O1143" s="89">
        <v>6.3760440271867615E-3</v>
      </c>
      <c r="P1143" s="90">
        <v>8.2993838309692678E-3</v>
      </c>
      <c r="Q1143" s="102">
        <v>3.6623766263785051E-2</v>
      </c>
      <c r="R1143" s="89">
        <v>8.4022291094224925E-3</v>
      </c>
      <c r="S1143" s="90">
        <v>5.9963694356636272E-3</v>
      </c>
      <c r="T1143" s="102">
        <v>6.0902063475649686E-2</v>
      </c>
      <c r="U1143" s="89">
        <v>2.9747521008000001E-3</v>
      </c>
      <c r="V1143" s="90">
        <v>8.2554097375199999E-3</v>
      </c>
      <c r="W1143" s="102">
        <v>2.5125150213809087E-2</v>
      </c>
      <c r="X1143" s="89">
        <v>1.384605744E-4</v>
      </c>
      <c r="Y1143" s="90">
        <v>3.8460594305999999E-4</v>
      </c>
      <c r="Z1143" s="102">
        <v>1.6446587600897813E-3</v>
      </c>
      <c r="AA1143" s="89">
        <v>1.8567099702599999E-2</v>
      </c>
      <c r="AB1143" s="90">
        <v>4.2433695915030004E-2</v>
      </c>
      <c r="AC1143" s="102">
        <v>6.1629333004864173E-2</v>
      </c>
      <c r="AD1143" s="89">
        <v>1.8004212360000001E-3</v>
      </c>
      <c r="AE1143" s="90">
        <v>4.7924342283899996E-3</v>
      </c>
      <c r="AF1143" s="102">
        <v>9.6344975739917297E-3</v>
      </c>
      <c r="AG1143" s="89">
        <v>3.1750017534000002E-3</v>
      </c>
      <c r="AH1143" s="90">
        <v>9.0461722222500013E-3</v>
      </c>
      <c r="AI1143" s="102">
        <v>1.4441537458662558E-2</v>
      </c>
      <c r="AJ1143" s="92">
        <v>0</v>
      </c>
      <c r="AK1143" s="93">
        <v>0</v>
      </c>
      <c r="AL1143" s="93">
        <v>0</v>
      </c>
    </row>
    <row r="1144" spans="1:38" x14ac:dyDescent="0.25">
      <c r="A1144" s="71">
        <v>2003</v>
      </c>
      <c r="B1144" s="718">
        <v>19</v>
      </c>
      <c r="C1144" s="89">
        <v>6.6510479885800002</v>
      </c>
      <c r="D1144" s="90">
        <v>11.9824469867925</v>
      </c>
      <c r="E1144" s="102">
        <v>37.729204570452318</v>
      </c>
      <c r="F1144" s="89">
        <v>0.79055033405999997</v>
      </c>
      <c r="G1144" s="90">
        <v>1.2760247724030001</v>
      </c>
      <c r="H1144" s="102">
        <v>1.495182156639667</v>
      </c>
      <c r="I1144" s="89">
        <v>0.54699901410000007</v>
      </c>
      <c r="J1144" s="90">
        <v>1.8851062834449999</v>
      </c>
      <c r="K1144" s="102">
        <v>3.3206327021180364</v>
      </c>
      <c r="L1144" s="89">
        <v>1.139006E-2</v>
      </c>
      <c r="M1144" s="90">
        <v>1.8145433999999998E-2</v>
      </c>
      <c r="N1144" s="102">
        <v>2.8460218338765816E-2</v>
      </c>
      <c r="O1144" s="89">
        <v>6.3760440271867615E-3</v>
      </c>
      <c r="P1144" s="90">
        <v>8.2993838309692678E-3</v>
      </c>
      <c r="Q1144" s="102">
        <v>3.8033476711179313E-2</v>
      </c>
      <c r="R1144" s="89">
        <v>8.4022291094224925E-3</v>
      </c>
      <c r="S1144" s="90">
        <v>5.9963694356636272E-3</v>
      </c>
      <c r="T1144" s="102">
        <v>6.3123495194070359E-2</v>
      </c>
      <c r="U1144" s="89">
        <v>3.1356825605999999E-3</v>
      </c>
      <c r="V1144" s="90">
        <v>8.7430679590500011E-3</v>
      </c>
      <c r="W1144" s="102">
        <v>2.6497451918655122E-2</v>
      </c>
      <c r="X1144" s="89">
        <v>1.457294202E-4</v>
      </c>
      <c r="Y1144" s="90">
        <v>4.0728006723000004E-4</v>
      </c>
      <c r="Z1144" s="102">
        <v>1.7140960127603761E-3</v>
      </c>
      <c r="AA1144" s="89">
        <v>2.0170994974800002E-2</v>
      </c>
      <c r="AB1144" s="90">
        <v>4.5677190982260002E-2</v>
      </c>
      <c r="AC1144" s="102">
        <v>6.3873723300915813E-2</v>
      </c>
      <c r="AD1144" s="89">
        <v>1.9095319692000001E-3</v>
      </c>
      <c r="AE1144" s="90">
        <v>5.12626805193E-3</v>
      </c>
      <c r="AF1144" s="102">
        <v>1.0067304811473251E-2</v>
      </c>
      <c r="AG1144" s="89">
        <v>3.3305902950000001E-3</v>
      </c>
      <c r="AH1144" s="90">
        <v>9.5255894981400007E-3</v>
      </c>
      <c r="AI1144" s="102">
        <v>1.4936827204497377E-2</v>
      </c>
      <c r="AJ1144" s="92">
        <v>0</v>
      </c>
      <c r="AK1144" s="93">
        <v>0</v>
      </c>
      <c r="AL1144" s="93">
        <v>0</v>
      </c>
    </row>
    <row r="1145" spans="1:38" x14ac:dyDescent="0.25">
      <c r="A1145" s="71">
        <v>2003</v>
      </c>
      <c r="B1145" s="718">
        <v>20</v>
      </c>
      <c r="C1145" s="89">
        <v>6.8740275027799997</v>
      </c>
      <c r="D1145" s="90">
        <v>12.48986216786</v>
      </c>
      <c r="E1145" s="102">
        <v>38.714121732533279</v>
      </c>
      <c r="F1145" s="89">
        <v>0.89565355134000002</v>
      </c>
      <c r="G1145" s="90">
        <v>1.428432099933</v>
      </c>
      <c r="H1145" s="102">
        <v>1.5482951143966042</v>
      </c>
      <c r="I1145" s="89">
        <v>0.56808854409999998</v>
      </c>
      <c r="J1145" s="90">
        <v>1.9326572311200001</v>
      </c>
      <c r="K1145" s="102">
        <v>3.3873973079491368</v>
      </c>
      <c r="L1145" s="89">
        <v>1.139006E-2</v>
      </c>
      <c r="M1145" s="90">
        <v>1.8145433999999998E-2</v>
      </c>
      <c r="N1145" s="102">
        <v>3.6048679562881582E-2</v>
      </c>
      <c r="O1145" s="89">
        <v>6.3760440271867615E-3</v>
      </c>
      <c r="P1145" s="90">
        <v>8.2993838309692678E-3</v>
      </c>
      <c r="Q1145" s="102">
        <v>3.9397589535955457E-2</v>
      </c>
      <c r="R1145" s="89">
        <v>8.4022291094224925E-3</v>
      </c>
      <c r="S1145" s="90">
        <v>5.9963694356636272E-3</v>
      </c>
      <c r="T1145" s="102">
        <v>6.5275818394999019E-2</v>
      </c>
      <c r="U1145" s="89">
        <v>3.3015544266000001E-3</v>
      </c>
      <c r="V1145" s="90">
        <v>9.2587171820100005E-3</v>
      </c>
      <c r="W1145" s="102">
        <v>2.7686524352776673E-2</v>
      </c>
      <c r="X1145" s="89">
        <v>1.537296474E-4</v>
      </c>
      <c r="Y1145" s="90">
        <v>4.3117354482000001E-4</v>
      </c>
      <c r="Z1145" s="102">
        <v>1.7803895299989339E-3</v>
      </c>
      <c r="AA1145" s="89">
        <v>2.1921913910999999E-2</v>
      </c>
      <c r="AB1145" s="90">
        <v>4.9244230375560007E-2</v>
      </c>
      <c r="AC1145" s="102">
        <v>6.6074836822602179E-2</v>
      </c>
      <c r="AD1145" s="89">
        <v>2.0230860611999998E-3</v>
      </c>
      <c r="AE1145" s="90">
        <v>5.4804478984799999E-3</v>
      </c>
      <c r="AF1145" s="102">
        <v>1.0496729555016333E-2</v>
      </c>
      <c r="AG1145" s="89">
        <v>3.4917318282E-3</v>
      </c>
      <c r="AH1145" s="90">
        <v>1.003153636707E-2</v>
      </c>
      <c r="AI1145" s="102">
        <v>1.5401311563806908E-2</v>
      </c>
      <c r="AJ1145" s="92">
        <v>0</v>
      </c>
      <c r="AK1145" s="93">
        <v>0</v>
      </c>
      <c r="AL1145" s="93">
        <v>0</v>
      </c>
    </row>
    <row r="1146" spans="1:38" x14ac:dyDescent="0.25">
      <c r="A1146" s="71">
        <v>2003</v>
      </c>
      <c r="B1146" s="718">
        <v>21</v>
      </c>
      <c r="C1146" s="89">
        <v>7.0960974461499999</v>
      </c>
      <c r="D1146" s="90">
        <v>13.0303373126655</v>
      </c>
      <c r="E1146" s="102">
        <v>39.642159027202865</v>
      </c>
      <c r="F1146" s="89">
        <v>1.0134337154400002</v>
      </c>
      <c r="G1146" s="90">
        <v>1.603336199466</v>
      </c>
      <c r="H1146" s="102">
        <v>1.5977015203607572</v>
      </c>
      <c r="I1146" s="89">
        <v>0.58982331870000004</v>
      </c>
      <c r="J1146" s="90">
        <v>1.9834210207350003</v>
      </c>
      <c r="K1146" s="102">
        <v>3.4492648044958267</v>
      </c>
      <c r="L1146" s="89">
        <v>1.139006E-2</v>
      </c>
      <c r="M1146" s="90">
        <v>1.8145433999999998E-2</v>
      </c>
      <c r="N1146" s="102">
        <v>3.638465032570546E-2</v>
      </c>
      <c r="O1146" s="89">
        <v>6.3760440271867615E-3</v>
      </c>
      <c r="P1146" s="90">
        <v>8.2993838309692678E-3</v>
      </c>
      <c r="Q1146" s="102">
        <v>4.0669190731740579E-2</v>
      </c>
      <c r="R1146" s="89">
        <v>8.4022291094224925E-3</v>
      </c>
      <c r="S1146" s="90">
        <v>5.9963694356636272E-3</v>
      </c>
      <c r="T1146" s="102">
        <v>6.7285186952752915E-2</v>
      </c>
      <c r="U1146" s="89">
        <v>3.4729792842000001E-3</v>
      </c>
      <c r="V1146" s="90">
        <v>9.8059074893399999E-3</v>
      </c>
      <c r="W1146" s="102">
        <v>2.8709153682078051E-2</v>
      </c>
      <c r="X1146" s="89">
        <v>1.6189249320000001E-4</v>
      </c>
      <c r="Y1146" s="90">
        <v>4.5644521281000002E-4</v>
      </c>
      <c r="Z1146" s="102">
        <v>1.8416005317853771E-3</v>
      </c>
      <c r="AA1146" s="89">
        <v>2.3831997657000004E-2</v>
      </c>
      <c r="AB1146" s="90">
        <v>5.3176475523030002E-2</v>
      </c>
      <c r="AC1146" s="102">
        <v>6.8144357912985898E-2</v>
      </c>
      <c r="AD1146" s="89">
        <v>2.1407816975999999E-3</v>
      </c>
      <c r="AE1146" s="90">
        <v>5.8569784468200008E-3</v>
      </c>
      <c r="AF1146" s="102">
        <v>1.0903813660845597E-2</v>
      </c>
      <c r="AG1146" s="89">
        <v>3.6581470674000001E-3</v>
      </c>
      <c r="AH1146" s="90">
        <v>1.0568550044430001E-2</v>
      </c>
      <c r="AI1146" s="102">
        <v>1.5825423373233474E-2</v>
      </c>
      <c r="AJ1146" s="92">
        <v>0</v>
      </c>
      <c r="AK1146" s="93">
        <v>0</v>
      </c>
      <c r="AL1146" s="93">
        <v>0</v>
      </c>
    </row>
    <row r="1147" spans="1:38" x14ac:dyDescent="0.25">
      <c r="A1147" s="71">
        <v>2003</v>
      </c>
      <c r="B1147" s="718">
        <v>22</v>
      </c>
      <c r="C1147" s="89">
        <v>7.31760734663</v>
      </c>
      <c r="D1147" s="90">
        <v>13.608913280315999</v>
      </c>
      <c r="E1147" s="102">
        <v>40.479975233031148</v>
      </c>
      <c r="F1147" s="89">
        <v>1.14393469494</v>
      </c>
      <c r="G1147" s="90">
        <v>1.803671227278</v>
      </c>
      <c r="H1147" s="102">
        <v>1.6422779102640164</v>
      </c>
      <c r="I1147" s="89">
        <v>0.61284703480000002</v>
      </c>
      <c r="J1147" s="90">
        <v>2.0405679752150001</v>
      </c>
      <c r="K1147" s="102">
        <v>3.5049348603313297</v>
      </c>
      <c r="L1147" s="89">
        <v>1.139006E-2</v>
      </c>
      <c r="M1147" s="90">
        <v>1.8145433999999998E-2</v>
      </c>
      <c r="N1147" s="102">
        <v>3.6687628057859599E-2</v>
      </c>
      <c r="O1147" s="89">
        <v>6.3760440271867615E-3</v>
      </c>
      <c r="P1147" s="90">
        <v>8.2993838309692678E-3</v>
      </c>
      <c r="Q1147" s="102">
        <v>4.1816638171909289E-2</v>
      </c>
      <c r="R1147" s="89">
        <v>8.4022291094224925E-3</v>
      </c>
      <c r="S1147" s="90">
        <v>5.9963694356636272E-3</v>
      </c>
      <c r="T1147" s="102">
        <v>6.9099262410825854E-2</v>
      </c>
      <c r="U1147" s="89">
        <v>3.649345548E-3</v>
      </c>
      <c r="V1147" s="90">
        <v>1.038738681801E-2</v>
      </c>
      <c r="W1147" s="102">
        <v>2.9629942771751912E-2</v>
      </c>
      <c r="X1147" s="89">
        <v>1.7017200600000001E-4</v>
      </c>
      <c r="Y1147" s="90">
        <v>4.8337506753000001E-4</v>
      </c>
      <c r="Z1147" s="102">
        <v>1.8968158887025265E-3</v>
      </c>
      <c r="AA1147" s="89">
        <v>2.5899612696000003E-2</v>
      </c>
      <c r="AB1147" s="90">
        <v>5.7516162377400003E-2</v>
      </c>
      <c r="AC1147" s="102">
        <v>7.0012147573969424E-2</v>
      </c>
      <c r="AD1147" s="89">
        <v>2.2622914955999999E-3</v>
      </c>
      <c r="AE1147" s="90">
        <v>6.2576381982000001E-3</v>
      </c>
      <c r="AF1147" s="102">
        <v>1.1271290979461515E-2</v>
      </c>
      <c r="AG1147" s="89">
        <v>3.8285831609999998E-3</v>
      </c>
      <c r="AH1147" s="90">
        <v>1.113852994944E-2</v>
      </c>
      <c r="AI1147" s="102">
        <v>1.6207843115431109E-2</v>
      </c>
      <c r="AJ1147" s="92">
        <v>0</v>
      </c>
      <c r="AK1147" s="93">
        <v>0</v>
      </c>
      <c r="AL1147" s="93">
        <v>0</v>
      </c>
    </row>
    <row r="1148" spans="1:38" x14ac:dyDescent="0.25">
      <c r="A1148" s="71">
        <v>2003</v>
      </c>
      <c r="B1148" s="718">
        <v>23</v>
      </c>
      <c r="C1148" s="89">
        <v>7.5396353015399997</v>
      </c>
      <c r="D1148" s="90">
        <v>14.2323600606895</v>
      </c>
      <c r="E1148" s="102">
        <v>41.175788520907368</v>
      </c>
      <c r="F1148" s="89">
        <v>1.2873874815600002</v>
      </c>
      <c r="G1148" s="90">
        <v>2.0324912330910001</v>
      </c>
      <c r="H1148" s="102">
        <v>1.6791999287642301</v>
      </c>
      <c r="I1148" s="89">
        <v>0.63739132380000008</v>
      </c>
      <c r="J1148" s="90">
        <v>2.10683265716</v>
      </c>
      <c r="K1148" s="102">
        <v>3.551050277492704</v>
      </c>
      <c r="L1148" s="89">
        <v>1.139006E-2</v>
      </c>
      <c r="M1148" s="90">
        <v>1.8145433999999998E-2</v>
      </c>
      <c r="N1148" s="102">
        <v>3.6938059090233323E-2</v>
      </c>
      <c r="O1148" s="89">
        <v>6.3760440271867615E-3</v>
      </c>
      <c r="P1148" s="90">
        <v>8.2993838309692678E-3</v>
      </c>
      <c r="Q1148" s="102">
        <v>4.276729942378777E-2</v>
      </c>
      <c r="R1148" s="89">
        <v>8.4022291094224925E-3</v>
      </c>
      <c r="S1148" s="90">
        <v>5.9963694356636272E-3</v>
      </c>
      <c r="T1148" s="102">
        <v>7.0602496909668799E-2</v>
      </c>
      <c r="U1148" s="89">
        <v>3.8319961848000002E-3</v>
      </c>
      <c r="V1148" s="90">
        <v>1.100859707118E-2</v>
      </c>
      <c r="W1148" s="102">
        <v>3.0377181198194041E-2</v>
      </c>
      <c r="X1148" s="89">
        <v>1.780290144E-4</v>
      </c>
      <c r="Y1148" s="90">
        <v>5.1187918025999998E-4</v>
      </c>
      <c r="Z1148" s="102">
        <v>1.942462143255253E-3</v>
      </c>
      <c r="AA1148" s="89">
        <v>2.8128911747399999E-2</v>
      </c>
      <c r="AB1148" s="90">
        <v>6.2316037841610002E-2</v>
      </c>
      <c r="AC1148" s="102">
        <v>7.156295542097911E-2</v>
      </c>
      <c r="AD1148" s="89">
        <v>2.3891387418000002E-3</v>
      </c>
      <c r="AE1148" s="90">
        <v>6.6859998716399995E-3</v>
      </c>
      <c r="AF1148" s="102">
        <v>1.157695277002509E-2</v>
      </c>
      <c r="AG1148" s="89">
        <v>4.0045722462000001E-3</v>
      </c>
      <c r="AH1148" s="90">
        <v>1.1748168919230001E-2</v>
      </c>
      <c r="AI1148" s="102">
        <v>1.6523128629433986E-2</v>
      </c>
      <c r="AJ1148" s="92">
        <v>0</v>
      </c>
      <c r="AK1148" s="93">
        <v>0</v>
      </c>
      <c r="AL1148" s="93">
        <v>0</v>
      </c>
    </row>
    <row r="1149" spans="1:38" x14ac:dyDescent="0.25">
      <c r="A1149" s="71">
        <v>2003</v>
      </c>
      <c r="B1149" s="718">
        <v>24</v>
      </c>
      <c r="C1149" s="89">
        <v>7.7622508922600009</v>
      </c>
      <c r="D1149" s="90">
        <v>14.904877365368499</v>
      </c>
      <c r="E1149" s="102">
        <v>41.692262332981265</v>
      </c>
      <c r="F1149" s="89">
        <v>1.4316776154000002</v>
      </c>
      <c r="G1149" s="90">
        <v>2.2774046688570002</v>
      </c>
      <c r="H1149" s="102">
        <v>1.7066042440670954</v>
      </c>
      <c r="I1149" s="89">
        <v>0.66411090129999995</v>
      </c>
      <c r="J1149" s="90">
        <v>2.1801725680350001</v>
      </c>
      <c r="K1149" s="102">
        <v>3.5852832618233386</v>
      </c>
      <c r="L1149" s="89">
        <v>1.139006E-2</v>
      </c>
      <c r="M1149" s="90">
        <v>1.8145433999999998E-2</v>
      </c>
      <c r="N1149" s="102">
        <v>3.7124021562735102E-2</v>
      </c>
      <c r="O1149" s="89">
        <v>6.3760440271867615E-3</v>
      </c>
      <c r="P1149" s="90">
        <v>8.2993838309692678E-3</v>
      </c>
      <c r="Q1149" s="102">
        <v>4.3472977235964515E-2</v>
      </c>
      <c r="R1149" s="89">
        <v>8.4022291094224925E-3</v>
      </c>
      <c r="S1149" s="90">
        <v>5.9963694356636272E-3</v>
      </c>
      <c r="T1149" s="102">
        <v>7.1718248897620934E-2</v>
      </c>
      <c r="U1149" s="89">
        <v>4.0210939025999998E-3</v>
      </c>
      <c r="V1149" s="90">
        <v>1.1821456147140001E-2</v>
      </c>
      <c r="W1149" s="102">
        <v>3.093180491029552E-2</v>
      </c>
      <c r="X1149" s="89">
        <v>1.8708586019999999E-4</v>
      </c>
      <c r="Y1149" s="90">
        <v>5.4772737783000006E-4</v>
      </c>
      <c r="Z1149" s="102">
        <v>1.9763380296774478E-3</v>
      </c>
      <c r="AA1149" s="89">
        <v>3.0511061912399998E-2</v>
      </c>
      <c r="AB1149" s="90">
        <v>6.8072969271419995E-2</v>
      </c>
      <c r="AC1149" s="102">
        <v>7.2714186307602527E-2</v>
      </c>
      <c r="AD1149" s="89">
        <v>2.518811028E-3</v>
      </c>
      <c r="AE1149" s="90">
        <v>7.1700448044300005E-3</v>
      </c>
      <c r="AF1149" s="102">
        <v>1.1803881962345537E-2</v>
      </c>
      <c r="AG1149" s="89">
        <v>4.1865399564000004E-3</v>
      </c>
      <c r="AH1149" s="90">
        <v>1.2605644812960001E-2</v>
      </c>
      <c r="AI1149" s="102">
        <v>1.6757208857440416E-2</v>
      </c>
      <c r="AJ1149" s="92">
        <v>0</v>
      </c>
      <c r="AK1149" s="93">
        <v>0</v>
      </c>
      <c r="AL1149" s="93">
        <v>0</v>
      </c>
    </row>
    <row r="1150" spans="1:38" x14ac:dyDescent="0.25">
      <c r="A1150" s="71">
        <v>2003</v>
      </c>
      <c r="B1150" s="718">
        <v>25</v>
      </c>
      <c r="C1150" s="89">
        <v>7.7622508922600009</v>
      </c>
      <c r="D1150" s="90">
        <v>14.904877365368499</v>
      </c>
      <c r="E1150" s="102">
        <v>41.978080013043794</v>
      </c>
      <c r="F1150" s="89">
        <v>1.4316776154000002</v>
      </c>
      <c r="G1150" s="90">
        <v>2.2774046688570002</v>
      </c>
      <c r="H1150" s="102">
        <v>1.7232901032468506</v>
      </c>
      <c r="I1150" s="89">
        <v>0.66411090129999995</v>
      </c>
      <c r="J1150" s="90">
        <v>2.1801725680350001</v>
      </c>
      <c r="K1150" s="102">
        <v>3.6067545308941078</v>
      </c>
      <c r="L1150" s="89">
        <v>1.139006E-2</v>
      </c>
      <c r="M1150" s="90">
        <v>1.8145433999999998E-2</v>
      </c>
      <c r="N1150" s="102">
        <v>3.7245032126153994E-2</v>
      </c>
      <c r="O1150" s="89">
        <v>6.3760440271867615E-3</v>
      </c>
      <c r="P1150" s="90">
        <v>8.2993838309692678E-3</v>
      </c>
      <c r="Q1150" s="102">
        <v>4.3895722842808314E-2</v>
      </c>
      <c r="R1150" s="89">
        <v>8.4022291094224925E-3</v>
      </c>
      <c r="S1150" s="90">
        <v>5.9963694356636272E-3</v>
      </c>
      <c r="T1150" s="102">
        <v>7.2375794574664684E-2</v>
      </c>
      <c r="U1150" s="89">
        <v>4.0210939025999998E-3</v>
      </c>
      <c r="V1150" s="90">
        <v>1.1821456147140001E-2</v>
      </c>
      <c r="W1150" s="102">
        <v>3.1487738563822469E-2</v>
      </c>
      <c r="X1150" s="89">
        <v>1.8708586019999999E-4</v>
      </c>
      <c r="Y1150" s="90">
        <v>5.4772737783000006E-4</v>
      </c>
      <c r="Z1150" s="102">
        <v>1.9982885831224301E-3</v>
      </c>
      <c r="AA1150" s="89">
        <v>3.0511061912399998E-2</v>
      </c>
      <c r="AB1150" s="90">
        <v>6.8072969271419995E-2</v>
      </c>
      <c r="AC1150" s="102">
        <v>7.3362228669051108E-2</v>
      </c>
      <c r="AD1150" s="89">
        <v>2.518811028E-3</v>
      </c>
      <c r="AE1150" s="90">
        <v>7.1700448044300005E-3</v>
      </c>
      <c r="AF1150" s="102">
        <v>1.1922923881627573E-2</v>
      </c>
      <c r="AG1150" s="89">
        <v>4.1865399564000004E-3</v>
      </c>
      <c r="AH1150" s="90">
        <v>1.2605644812960001E-2</v>
      </c>
      <c r="AI1150" s="102">
        <v>1.692053717368559E-2</v>
      </c>
      <c r="AJ1150" s="92">
        <v>0</v>
      </c>
      <c r="AK1150" s="93">
        <v>0</v>
      </c>
      <c r="AL1150" s="93">
        <v>0</v>
      </c>
    </row>
    <row r="1151" spans="1:38" x14ac:dyDescent="0.25">
      <c r="A1151" s="71">
        <v>2003</v>
      </c>
      <c r="B1151" s="718">
        <v>26</v>
      </c>
      <c r="C1151" s="89">
        <v>7.7622508922600009</v>
      </c>
      <c r="D1151" s="90">
        <v>14.904877365368499</v>
      </c>
      <c r="E1151" s="102">
        <v>42.001450285748476</v>
      </c>
      <c r="F1151" s="89">
        <v>1.4316776154000002</v>
      </c>
      <c r="G1151" s="90">
        <v>2.2774046688570002</v>
      </c>
      <c r="H1151" s="102">
        <v>1.7260873810968063</v>
      </c>
      <c r="I1151" s="89">
        <v>0.66411090129999995</v>
      </c>
      <c r="J1151" s="90">
        <v>2.1801725680350001</v>
      </c>
      <c r="K1151" s="102">
        <v>3.6109356870884119</v>
      </c>
      <c r="L1151" s="89">
        <v>1.139006E-2</v>
      </c>
      <c r="M1151" s="90">
        <v>1.8145433999999998E-2</v>
      </c>
      <c r="N1151" s="102">
        <v>3.7270693420460035E-2</v>
      </c>
      <c r="O1151" s="89">
        <v>6.3760440271867615E-3</v>
      </c>
      <c r="P1151" s="90">
        <v>8.2993838309692678E-3</v>
      </c>
      <c r="Q1151" s="102">
        <v>4.3960397300554087E-2</v>
      </c>
      <c r="R1151" s="89">
        <v>8.4022291094224925E-3</v>
      </c>
      <c r="S1151" s="90">
        <v>5.9963694356636272E-3</v>
      </c>
      <c r="T1151" s="102">
        <v>7.2470041971433308E-2</v>
      </c>
      <c r="U1151" s="89">
        <v>4.0210939025999998E-3</v>
      </c>
      <c r="V1151" s="90">
        <v>1.1821456147140001E-2</v>
      </c>
      <c r="W1151" s="102">
        <v>3.1775452706654224E-2</v>
      </c>
      <c r="X1151" s="89">
        <v>1.8708586019999999E-4</v>
      </c>
      <c r="Y1151" s="90">
        <v>5.4772737783000006E-4</v>
      </c>
      <c r="Z1151" s="102">
        <v>2.0030407832854142E-3</v>
      </c>
      <c r="AA1151" s="89">
        <v>3.0511061912399998E-2</v>
      </c>
      <c r="AB1151" s="90">
        <v>6.8072969271419995E-2</v>
      </c>
      <c r="AC1151" s="102">
        <v>7.3419386722011995E-2</v>
      </c>
      <c r="AD1151" s="89">
        <v>2.518811028E-3</v>
      </c>
      <c r="AE1151" s="90">
        <v>7.1700448044300005E-3</v>
      </c>
      <c r="AF1151" s="102">
        <v>1.1925372724280597E-2</v>
      </c>
      <c r="AG1151" s="89">
        <v>4.1865399564000004E-3</v>
      </c>
      <c r="AH1151" s="90">
        <v>1.2605644812960001E-2</v>
      </c>
      <c r="AI1151" s="102">
        <v>1.6965380558222783E-2</v>
      </c>
      <c r="AJ1151" s="92">
        <v>0</v>
      </c>
      <c r="AK1151" s="93">
        <v>0</v>
      </c>
      <c r="AL1151" s="93">
        <v>0</v>
      </c>
    </row>
    <row r="1152" spans="1:38" x14ac:dyDescent="0.25">
      <c r="A1152" s="71">
        <v>2003</v>
      </c>
      <c r="B1152" s="718">
        <v>27</v>
      </c>
      <c r="C1152" s="89">
        <v>7.7622508922600009</v>
      </c>
      <c r="D1152" s="90">
        <v>14.904877365368499</v>
      </c>
      <c r="E1152" s="102">
        <v>41.963785975429353</v>
      </c>
      <c r="F1152" s="89">
        <v>1.4316776154000002</v>
      </c>
      <c r="G1152" s="90">
        <v>2.2774046688570002</v>
      </c>
      <c r="H1152" s="102">
        <v>1.7255544291656908</v>
      </c>
      <c r="I1152" s="89">
        <v>0.66411090129999995</v>
      </c>
      <c r="J1152" s="90">
        <v>2.1801725680350001</v>
      </c>
      <c r="K1152" s="102">
        <v>3.6109974004470131</v>
      </c>
      <c r="L1152" s="89">
        <v>1.139006E-2</v>
      </c>
      <c r="M1152" s="90">
        <v>1.8145433999999998E-2</v>
      </c>
      <c r="N1152" s="102">
        <v>3.7273345929313757E-2</v>
      </c>
      <c r="O1152" s="89">
        <v>6.3760440271867615E-3</v>
      </c>
      <c r="P1152" s="90">
        <v>8.2993838309692678E-3</v>
      </c>
      <c r="Q1152" s="102">
        <v>4.3939790295990586E-2</v>
      </c>
      <c r="R1152" s="89">
        <v>8.4022291094224925E-3</v>
      </c>
      <c r="S1152" s="90">
        <v>5.9963694356636272E-3</v>
      </c>
      <c r="T1152" s="102">
        <v>7.2429269342318206E-2</v>
      </c>
      <c r="U1152" s="89">
        <v>4.0210939025999998E-3</v>
      </c>
      <c r="V1152" s="90">
        <v>1.1821456147140001E-2</v>
      </c>
      <c r="W1152" s="102">
        <v>3.1981322055002197E-2</v>
      </c>
      <c r="X1152" s="89">
        <v>1.8708586019999999E-4</v>
      </c>
      <c r="Y1152" s="90">
        <v>5.4772737783000006E-4</v>
      </c>
      <c r="Z1152" s="102">
        <v>2.0035930996976392E-3</v>
      </c>
      <c r="AA1152" s="89">
        <v>3.0511061912399998E-2</v>
      </c>
      <c r="AB1152" s="90">
        <v>6.8072969271419995E-2</v>
      </c>
      <c r="AC1152" s="102">
        <v>7.3340211855761742E-2</v>
      </c>
      <c r="AD1152" s="89">
        <v>2.518811028E-3</v>
      </c>
      <c r="AE1152" s="90">
        <v>7.1700448044300005E-3</v>
      </c>
      <c r="AF1152" s="102">
        <v>1.1901541848630785E-2</v>
      </c>
      <c r="AG1152" s="89">
        <v>4.1865399564000004E-3</v>
      </c>
      <c r="AH1152" s="90">
        <v>1.2605644812960001E-2</v>
      </c>
      <c r="AI1152" s="102">
        <v>1.6980493249861082E-2</v>
      </c>
      <c r="AJ1152" s="92">
        <v>0</v>
      </c>
      <c r="AK1152" s="93">
        <v>0</v>
      </c>
      <c r="AL1152" s="93">
        <v>0</v>
      </c>
    </row>
    <row r="1153" spans="1:38" x14ac:dyDescent="0.25">
      <c r="A1153" s="71">
        <v>2003</v>
      </c>
      <c r="B1153" s="718">
        <v>28</v>
      </c>
      <c r="C1153" s="89">
        <v>7.7622508922600009</v>
      </c>
      <c r="D1153" s="90">
        <v>14.904877365368499</v>
      </c>
      <c r="E1153" s="102">
        <v>41.992590922933452</v>
      </c>
      <c r="F1153" s="89">
        <v>1.4316776154000002</v>
      </c>
      <c r="G1153" s="90">
        <v>2.2774046688570002</v>
      </c>
      <c r="H1153" s="102">
        <v>1.7230603194314489</v>
      </c>
      <c r="I1153" s="89">
        <v>0.66411090129999995</v>
      </c>
      <c r="J1153" s="90">
        <v>2.1801725680350001</v>
      </c>
      <c r="K1153" s="102">
        <v>3.6060904218691578</v>
      </c>
      <c r="L1153" s="89">
        <v>1.139006E-2</v>
      </c>
      <c r="M1153" s="90">
        <v>1.8145433999999998E-2</v>
      </c>
      <c r="N1153" s="102">
        <v>3.7239184649893141E-2</v>
      </c>
      <c r="O1153" s="89">
        <v>6.3760440271867615E-3</v>
      </c>
      <c r="P1153" s="90">
        <v>8.2993838309692678E-3</v>
      </c>
      <c r="Q1153" s="102">
        <v>4.38946236771224E-2</v>
      </c>
      <c r="R1153" s="89">
        <v>8.4022291094224925E-3</v>
      </c>
      <c r="S1153" s="90">
        <v>5.9963694356636272E-3</v>
      </c>
      <c r="T1153" s="102">
        <v>7.2378694471488023E-2</v>
      </c>
      <c r="U1153" s="89">
        <v>4.0210939025999998E-3</v>
      </c>
      <c r="V1153" s="90">
        <v>1.1821456147140001E-2</v>
      </c>
      <c r="W1153" s="102">
        <v>3.1333944916852194E-2</v>
      </c>
      <c r="X1153" s="89">
        <v>1.8708586019999999E-4</v>
      </c>
      <c r="Y1153" s="90">
        <v>5.4772737783000006E-4</v>
      </c>
      <c r="Z1153" s="102">
        <v>1.9971716052519053E-3</v>
      </c>
      <c r="AA1153" s="89">
        <v>3.0511061912399998E-2</v>
      </c>
      <c r="AB1153" s="90">
        <v>6.8072969271419995E-2</v>
      </c>
      <c r="AC1153" s="102">
        <v>7.3391648849469263E-2</v>
      </c>
      <c r="AD1153" s="89">
        <v>2.518811028E-3</v>
      </c>
      <c r="AE1153" s="90">
        <v>7.1700448044300005E-3</v>
      </c>
      <c r="AF1153" s="102">
        <v>1.1934390083802631E-2</v>
      </c>
      <c r="AG1153" s="89">
        <v>4.1865399564000004E-3</v>
      </c>
      <c r="AH1153" s="90">
        <v>1.2605644812960001E-2</v>
      </c>
      <c r="AI1153" s="102">
        <v>1.6905057270126596E-2</v>
      </c>
      <c r="AJ1153" s="92">
        <v>0</v>
      </c>
      <c r="AK1153" s="93">
        <v>0</v>
      </c>
      <c r="AL1153" s="93">
        <v>0</v>
      </c>
    </row>
    <row r="1154" spans="1:38" x14ac:dyDescent="0.25">
      <c r="A1154" s="71">
        <v>2003</v>
      </c>
      <c r="B1154" s="718">
        <v>29</v>
      </c>
      <c r="C1154" s="89">
        <v>7.7622508922600009</v>
      </c>
      <c r="D1154" s="90">
        <v>14.904877365368499</v>
      </c>
      <c r="E1154" s="102">
        <v>41.946757005301315</v>
      </c>
      <c r="F1154" s="89">
        <v>1.4316776154000002</v>
      </c>
      <c r="G1154" s="90">
        <v>2.2774046688570002</v>
      </c>
      <c r="H1154" s="102">
        <v>1.7221834588906544</v>
      </c>
      <c r="I1154" s="89">
        <v>0.66411090129999995</v>
      </c>
      <c r="J1154" s="90">
        <v>2.1801725680350001</v>
      </c>
      <c r="K1154" s="102">
        <v>3.6056901920087472</v>
      </c>
      <c r="L1154" s="89">
        <v>1.139006E-2</v>
      </c>
      <c r="M1154" s="90">
        <v>1.8145433999999998E-2</v>
      </c>
      <c r="N1154" s="102">
        <v>3.7239892742525912E-2</v>
      </c>
      <c r="O1154" s="89">
        <v>6.3760440271867615E-3</v>
      </c>
      <c r="P1154" s="90">
        <v>8.2993838309692678E-3</v>
      </c>
      <c r="Q1154" s="102">
        <v>4.3864650062351601E-2</v>
      </c>
      <c r="R1154" s="89">
        <v>8.4022291094224925E-3</v>
      </c>
      <c r="S1154" s="90">
        <v>5.9963694356636272E-3</v>
      </c>
      <c r="T1154" s="102">
        <v>7.2323294441882041E-2</v>
      </c>
      <c r="U1154" s="89">
        <v>4.0210939025999998E-3</v>
      </c>
      <c r="V1154" s="90">
        <v>1.1821456147140001E-2</v>
      </c>
      <c r="W1154" s="102">
        <v>3.1546312297025154E-2</v>
      </c>
      <c r="X1154" s="89">
        <v>1.8708586019999999E-4</v>
      </c>
      <c r="Y1154" s="90">
        <v>5.4772737783000006E-4</v>
      </c>
      <c r="Z1154" s="102">
        <v>1.9973729507963356E-3</v>
      </c>
      <c r="AA1154" s="89">
        <v>3.0511061912399998E-2</v>
      </c>
      <c r="AB1154" s="90">
        <v>6.8072969271419995E-2</v>
      </c>
      <c r="AC1154" s="102">
        <v>7.3294653421935266E-2</v>
      </c>
      <c r="AD1154" s="89">
        <v>2.518811028E-3</v>
      </c>
      <c r="AE1154" s="90">
        <v>7.1700448044300005E-3</v>
      </c>
      <c r="AF1154" s="102">
        <v>1.1906505254806389E-2</v>
      </c>
      <c r="AG1154" s="89">
        <v>4.1865399564000004E-3</v>
      </c>
      <c r="AH1154" s="90">
        <v>1.2605644812960001E-2</v>
      </c>
      <c r="AI1154" s="102">
        <v>1.691845673634481E-2</v>
      </c>
      <c r="AJ1154" s="92">
        <v>0</v>
      </c>
      <c r="AK1154" s="93">
        <v>0</v>
      </c>
      <c r="AL1154" s="93">
        <v>0</v>
      </c>
    </row>
    <row r="1155" spans="1:38" x14ac:dyDescent="0.25">
      <c r="A1155" s="71">
        <v>2003</v>
      </c>
      <c r="B1155" s="718">
        <v>30</v>
      </c>
      <c r="C1155" s="89">
        <v>7.7622508922600009</v>
      </c>
      <c r="D1155" s="90">
        <v>14.904877365368499</v>
      </c>
      <c r="E1155" s="102">
        <v>41.899379558760174</v>
      </c>
      <c r="F1155" s="89">
        <v>1.4316776154000002</v>
      </c>
      <c r="G1155" s="90">
        <v>2.2774046688570002</v>
      </c>
      <c r="H1155" s="102">
        <v>1.7213098469749046</v>
      </c>
      <c r="I1155" s="89">
        <v>0.66411090129999995</v>
      </c>
      <c r="J1155" s="90">
        <v>2.1801725680350001</v>
      </c>
      <c r="K1155" s="102">
        <v>3.6053284524851628</v>
      </c>
      <c r="L1155" s="89">
        <v>1.139006E-2</v>
      </c>
      <c r="M1155" s="90">
        <v>1.8145433999999998E-2</v>
      </c>
      <c r="N1155" s="102">
        <v>3.7241199290521637E-2</v>
      </c>
      <c r="O1155" s="89">
        <v>6.3760440271867615E-3</v>
      </c>
      <c r="P1155" s="90">
        <v>8.2993838309692678E-3</v>
      </c>
      <c r="Q1155" s="102">
        <v>4.3834511355950317E-2</v>
      </c>
      <c r="R1155" s="89">
        <v>8.4022291094224925E-3</v>
      </c>
      <c r="S1155" s="90">
        <v>5.9963694356636272E-3</v>
      </c>
      <c r="T1155" s="102">
        <v>7.2266903202656371E-2</v>
      </c>
      <c r="U1155" s="89">
        <v>4.0210939025999998E-3</v>
      </c>
      <c r="V1155" s="90">
        <v>1.1821456147140001E-2</v>
      </c>
      <c r="W1155" s="102">
        <v>3.1771808611194316E-2</v>
      </c>
      <c r="X1155" s="89">
        <v>1.8708586019999999E-4</v>
      </c>
      <c r="Y1155" s="90">
        <v>5.4772737783000006E-4</v>
      </c>
      <c r="Z1155" s="102">
        <v>1.9976530224493964E-3</v>
      </c>
      <c r="AA1155" s="89">
        <v>3.0511061912399998E-2</v>
      </c>
      <c r="AB1155" s="90">
        <v>6.8072969271419995E-2</v>
      </c>
      <c r="AC1155" s="102">
        <v>7.3194325888306586E-2</v>
      </c>
      <c r="AD1155" s="89">
        <v>2.518811028E-3</v>
      </c>
      <c r="AE1155" s="90">
        <v>7.1700448044300005E-3</v>
      </c>
      <c r="AF1155" s="102">
        <v>1.1877476297887161E-2</v>
      </c>
      <c r="AG1155" s="89">
        <v>4.1865399564000004E-3</v>
      </c>
      <c r="AH1155" s="90">
        <v>1.2605644812960001E-2</v>
      </c>
      <c r="AI1155" s="102">
        <v>1.6933065042810402E-2</v>
      </c>
      <c r="AJ1155" s="92">
        <v>0</v>
      </c>
      <c r="AK1155" s="93">
        <v>0</v>
      </c>
      <c r="AL1155" s="93">
        <v>0</v>
      </c>
    </row>
    <row r="1156" spans="1:38" ht="13" x14ac:dyDescent="0.3">
      <c r="A1156" s="71">
        <v>2003</v>
      </c>
      <c r="B1156" s="718">
        <v>31</v>
      </c>
      <c r="C1156" s="89">
        <v>7.7622508922600009</v>
      </c>
      <c r="D1156" s="90">
        <v>14.904877365368499</v>
      </c>
      <c r="E1156" s="91">
        <v>41.899379558760174</v>
      </c>
      <c r="F1156" s="89">
        <v>1.4316776154000002</v>
      </c>
      <c r="G1156" s="90">
        <v>2.2774046688570002</v>
      </c>
      <c r="H1156" s="91">
        <v>1.7213098469749046</v>
      </c>
      <c r="I1156" s="89">
        <v>0.66411090129999995</v>
      </c>
      <c r="J1156" s="90">
        <v>2.1801725680350001</v>
      </c>
      <c r="K1156" s="91">
        <v>3.6053284524851628</v>
      </c>
      <c r="L1156" s="89">
        <v>1.139006E-2</v>
      </c>
      <c r="M1156" s="90">
        <v>1.8145433999999998E-2</v>
      </c>
      <c r="N1156" s="91">
        <v>3.7241199290521637E-2</v>
      </c>
      <c r="O1156" s="89">
        <v>6.3760440271867615E-3</v>
      </c>
      <c r="P1156" s="90">
        <v>8.2993838309692678E-3</v>
      </c>
      <c r="Q1156" s="91">
        <v>4.3834511355950317E-2</v>
      </c>
      <c r="R1156" s="89">
        <v>8.4022291094224925E-3</v>
      </c>
      <c r="S1156" s="90">
        <v>5.9963694356636272E-3</v>
      </c>
      <c r="T1156" s="91">
        <v>7.2266903202656371E-2</v>
      </c>
      <c r="U1156" s="89">
        <v>4.0210939025999998E-3</v>
      </c>
      <c r="V1156" s="90">
        <v>1.1821456147140001E-2</v>
      </c>
      <c r="W1156" s="91">
        <v>3.1771808611194316E-2</v>
      </c>
      <c r="X1156" s="89">
        <v>1.8708586019999999E-4</v>
      </c>
      <c r="Y1156" s="90">
        <v>5.4772737783000006E-4</v>
      </c>
      <c r="Z1156" s="91">
        <v>1.9976530224493964E-3</v>
      </c>
      <c r="AA1156" s="89">
        <v>3.0511061912399998E-2</v>
      </c>
      <c r="AB1156" s="90">
        <v>6.8072969271419995E-2</v>
      </c>
      <c r="AC1156" s="91">
        <v>7.3194325888306586E-2</v>
      </c>
      <c r="AD1156" s="89">
        <v>2.518811028E-3</v>
      </c>
      <c r="AE1156" s="90">
        <v>7.1700448044300005E-3</v>
      </c>
      <c r="AF1156" s="91">
        <v>1.1877476297887161E-2</v>
      </c>
      <c r="AG1156" s="89">
        <v>4.1865399564000004E-3</v>
      </c>
      <c r="AH1156" s="90">
        <v>1.2605644812960001E-2</v>
      </c>
      <c r="AI1156" s="91">
        <v>1.6933065042810402E-2</v>
      </c>
      <c r="AJ1156" s="94">
        <v>0</v>
      </c>
      <c r="AK1156" s="95">
        <v>0</v>
      </c>
      <c r="AL1156" s="95">
        <v>0</v>
      </c>
    </row>
    <row r="1157" spans="1:38" ht="13" x14ac:dyDescent="0.3">
      <c r="A1157" s="71">
        <v>2003</v>
      </c>
      <c r="B1157" s="718">
        <v>32</v>
      </c>
      <c r="C1157" s="89">
        <v>7.7622508922600009</v>
      </c>
      <c r="D1157" s="90">
        <v>14.904877365368499</v>
      </c>
      <c r="E1157" s="91">
        <v>41.899379558760174</v>
      </c>
      <c r="F1157" s="89">
        <v>1.4316776154000002</v>
      </c>
      <c r="G1157" s="90">
        <v>2.2774046688570002</v>
      </c>
      <c r="H1157" s="91">
        <v>1.7213098469749046</v>
      </c>
      <c r="I1157" s="89">
        <v>0.66411090129999995</v>
      </c>
      <c r="J1157" s="90">
        <v>2.1801725680350001</v>
      </c>
      <c r="K1157" s="91">
        <v>3.6053284524851628</v>
      </c>
      <c r="L1157" s="89">
        <v>1.139006E-2</v>
      </c>
      <c r="M1157" s="90">
        <v>1.8145433999999998E-2</v>
      </c>
      <c r="N1157" s="91">
        <v>3.7241199290521637E-2</v>
      </c>
      <c r="O1157" s="89">
        <v>6.3760440271867615E-3</v>
      </c>
      <c r="P1157" s="90">
        <v>8.2993838309692678E-3</v>
      </c>
      <c r="Q1157" s="91">
        <v>4.3834511355950317E-2</v>
      </c>
      <c r="R1157" s="89">
        <v>8.4022291094224925E-3</v>
      </c>
      <c r="S1157" s="90">
        <v>5.9963694356636272E-3</v>
      </c>
      <c r="T1157" s="91">
        <v>7.2266903202656371E-2</v>
      </c>
      <c r="U1157" s="89">
        <v>4.0210939025999998E-3</v>
      </c>
      <c r="V1157" s="90">
        <v>1.1821456147140001E-2</v>
      </c>
      <c r="W1157" s="91">
        <v>3.1771808611194316E-2</v>
      </c>
      <c r="X1157" s="89">
        <v>1.8708586019999999E-4</v>
      </c>
      <c r="Y1157" s="90">
        <v>5.4772737783000006E-4</v>
      </c>
      <c r="Z1157" s="91">
        <v>1.9976530224493964E-3</v>
      </c>
      <c r="AA1157" s="89">
        <v>3.0511061912399998E-2</v>
      </c>
      <c r="AB1157" s="90">
        <v>6.8072969271419995E-2</v>
      </c>
      <c r="AC1157" s="91">
        <v>7.3194325888306586E-2</v>
      </c>
      <c r="AD1157" s="89">
        <v>2.518811028E-3</v>
      </c>
      <c r="AE1157" s="90">
        <v>7.1700448044300005E-3</v>
      </c>
      <c r="AF1157" s="91">
        <v>1.1877476297887161E-2</v>
      </c>
      <c r="AG1157" s="89">
        <v>4.1865399564000004E-3</v>
      </c>
      <c r="AH1157" s="90">
        <v>1.2605644812960001E-2</v>
      </c>
      <c r="AI1157" s="91">
        <v>1.6933065042810402E-2</v>
      </c>
      <c r="AJ1157" s="94">
        <v>0</v>
      </c>
      <c r="AK1157" s="95">
        <v>0</v>
      </c>
      <c r="AL1157" s="95">
        <v>0</v>
      </c>
    </row>
    <row r="1158" spans="1:38" ht="13" x14ac:dyDescent="0.3">
      <c r="A1158" s="71">
        <v>2003</v>
      </c>
      <c r="B1158" s="718">
        <v>33</v>
      </c>
      <c r="C1158" s="89">
        <v>7.7622508922600009</v>
      </c>
      <c r="D1158" s="90">
        <v>14.904877365368499</v>
      </c>
      <c r="E1158" s="91">
        <v>41.899379558760174</v>
      </c>
      <c r="F1158" s="89">
        <v>1.4316776154000002</v>
      </c>
      <c r="G1158" s="90">
        <v>2.2774046688570002</v>
      </c>
      <c r="H1158" s="91">
        <v>1.7213098469749046</v>
      </c>
      <c r="I1158" s="89">
        <v>0.66411090129999995</v>
      </c>
      <c r="J1158" s="90">
        <v>2.1801725680350001</v>
      </c>
      <c r="K1158" s="91">
        <v>3.6053284524851628</v>
      </c>
      <c r="L1158" s="89">
        <v>1.139006E-2</v>
      </c>
      <c r="M1158" s="90">
        <v>1.8145433999999998E-2</v>
      </c>
      <c r="N1158" s="91">
        <v>3.7241199290521637E-2</v>
      </c>
      <c r="O1158" s="89">
        <v>6.3760440271867615E-3</v>
      </c>
      <c r="P1158" s="90">
        <v>8.2993838309692678E-3</v>
      </c>
      <c r="Q1158" s="91">
        <v>4.3834511355950317E-2</v>
      </c>
      <c r="R1158" s="89">
        <v>8.4022291094224925E-3</v>
      </c>
      <c r="S1158" s="90">
        <v>5.9963694356636272E-3</v>
      </c>
      <c r="T1158" s="91">
        <v>7.2266903202656371E-2</v>
      </c>
      <c r="U1158" s="89">
        <v>4.0210939025999998E-3</v>
      </c>
      <c r="V1158" s="90">
        <v>1.1821456147140001E-2</v>
      </c>
      <c r="W1158" s="91">
        <v>3.1771808611194316E-2</v>
      </c>
      <c r="X1158" s="89">
        <v>1.8708586019999999E-4</v>
      </c>
      <c r="Y1158" s="90">
        <v>5.4772737783000006E-4</v>
      </c>
      <c r="Z1158" s="91">
        <v>1.9976530224493964E-3</v>
      </c>
      <c r="AA1158" s="89">
        <v>3.0511061912399998E-2</v>
      </c>
      <c r="AB1158" s="90">
        <v>6.8072969271419995E-2</v>
      </c>
      <c r="AC1158" s="91">
        <v>7.3194325888306586E-2</v>
      </c>
      <c r="AD1158" s="89">
        <v>2.518811028E-3</v>
      </c>
      <c r="AE1158" s="90">
        <v>7.1700448044300005E-3</v>
      </c>
      <c r="AF1158" s="91">
        <v>1.1877476297887161E-2</v>
      </c>
      <c r="AG1158" s="89">
        <v>4.1865399564000004E-3</v>
      </c>
      <c r="AH1158" s="90">
        <v>1.2605644812960001E-2</v>
      </c>
      <c r="AI1158" s="91">
        <v>1.6933065042810402E-2</v>
      </c>
      <c r="AJ1158" s="94">
        <v>0</v>
      </c>
      <c r="AK1158" s="95">
        <v>0</v>
      </c>
      <c r="AL1158" s="95">
        <v>0</v>
      </c>
    </row>
    <row r="1159" spans="1:38" ht="13" x14ac:dyDescent="0.3">
      <c r="A1159" s="71">
        <v>2003</v>
      </c>
      <c r="B1159" s="718">
        <v>34</v>
      </c>
      <c r="C1159" s="89">
        <v>7.7622508922600009</v>
      </c>
      <c r="D1159" s="90">
        <v>14.904877365368499</v>
      </c>
      <c r="E1159" s="91">
        <v>41.899379558760174</v>
      </c>
      <c r="F1159" s="89">
        <v>1.4316776154000002</v>
      </c>
      <c r="G1159" s="90">
        <v>2.2774046688570002</v>
      </c>
      <c r="H1159" s="91">
        <v>1.7213098469749046</v>
      </c>
      <c r="I1159" s="89">
        <v>0.66411090129999995</v>
      </c>
      <c r="J1159" s="90">
        <v>2.1801725680350001</v>
      </c>
      <c r="K1159" s="91">
        <v>3.6053284524851628</v>
      </c>
      <c r="L1159" s="89">
        <v>1.139006E-2</v>
      </c>
      <c r="M1159" s="90">
        <v>1.8145433999999998E-2</v>
      </c>
      <c r="N1159" s="91">
        <v>3.7241199290521637E-2</v>
      </c>
      <c r="O1159" s="89">
        <v>6.3760440271867615E-3</v>
      </c>
      <c r="P1159" s="90">
        <v>8.2993838309692678E-3</v>
      </c>
      <c r="Q1159" s="91">
        <v>4.3834511355950317E-2</v>
      </c>
      <c r="R1159" s="89">
        <v>8.4022291094224925E-3</v>
      </c>
      <c r="S1159" s="90">
        <v>5.9963694356636272E-3</v>
      </c>
      <c r="T1159" s="91">
        <v>7.2266903202656371E-2</v>
      </c>
      <c r="U1159" s="89">
        <v>4.0210939025999998E-3</v>
      </c>
      <c r="V1159" s="90">
        <v>1.1821456147140001E-2</v>
      </c>
      <c r="W1159" s="91">
        <v>3.1771808611194316E-2</v>
      </c>
      <c r="X1159" s="89">
        <v>1.8708586019999999E-4</v>
      </c>
      <c r="Y1159" s="90">
        <v>5.4772737783000006E-4</v>
      </c>
      <c r="Z1159" s="91">
        <v>1.9976530224493964E-3</v>
      </c>
      <c r="AA1159" s="89">
        <v>3.0511061912399998E-2</v>
      </c>
      <c r="AB1159" s="90">
        <v>6.8072969271419995E-2</v>
      </c>
      <c r="AC1159" s="91">
        <v>7.3194325888306586E-2</v>
      </c>
      <c r="AD1159" s="89">
        <v>2.518811028E-3</v>
      </c>
      <c r="AE1159" s="90">
        <v>7.1700448044300005E-3</v>
      </c>
      <c r="AF1159" s="91">
        <v>1.1877476297887161E-2</v>
      </c>
      <c r="AG1159" s="89">
        <v>4.1865399564000004E-3</v>
      </c>
      <c r="AH1159" s="90">
        <v>1.2605644812960001E-2</v>
      </c>
      <c r="AI1159" s="91">
        <v>1.6933065042810402E-2</v>
      </c>
      <c r="AJ1159" s="94">
        <v>0</v>
      </c>
      <c r="AK1159" s="95">
        <v>0</v>
      </c>
      <c r="AL1159" s="95">
        <v>0</v>
      </c>
    </row>
    <row r="1160" spans="1:38" ht="13" x14ac:dyDescent="0.3">
      <c r="A1160" s="71">
        <v>2003</v>
      </c>
      <c r="B1160" s="718">
        <v>35</v>
      </c>
      <c r="C1160" s="89">
        <v>7.7622508922600009</v>
      </c>
      <c r="D1160" s="90">
        <v>14.904877365368499</v>
      </c>
      <c r="E1160" s="91">
        <v>41.899379558760174</v>
      </c>
      <c r="F1160" s="89">
        <v>1.4316776154000002</v>
      </c>
      <c r="G1160" s="90">
        <v>2.2774046688570002</v>
      </c>
      <c r="H1160" s="91">
        <v>1.7213098469749046</v>
      </c>
      <c r="I1160" s="89">
        <v>0.66411090129999995</v>
      </c>
      <c r="J1160" s="90">
        <v>2.1801725680350001</v>
      </c>
      <c r="K1160" s="91">
        <v>3.6053284524851628</v>
      </c>
      <c r="L1160" s="89">
        <v>1.139006E-2</v>
      </c>
      <c r="M1160" s="90">
        <v>1.8145433999999998E-2</v>
      </c>
      <c r="N1160" s="91">
        <v>3.7241199290521637E-2</v>
      </c>
      <c r="O1160" s="89">
        <v>6.3760440271867615E-3</v>
      </c>
      <c r="P1160" s="90">
        <v>8.2993838309692678E-3</v>
      </c>
      <c r="Q1160" s="91">
        <v>4.3834511355950317E-2</v>
      </c>
      <c r="R1160" s="89">
        <v>8.4022291094224925E-3</v>
      </c>
      <c r="S1160" s="90">
        <v>5.9963694356636272E-3</v>
      </c>
      <c r="T1160" s="91">
        <v>7.2266903202656371E-2</v>
      </c>
      <c r="U1160" s="89">
        <v>4.0210939025999998E-3</v>
      </c>
      <c r="V1160" s="90">
        <v>1.1821456147140001E-2</v>
      </c>
      <c r="W1160" s="91">
        <v>3.1771808611194316E-2</v>
      </c>
      <c r="X1160" s="89">
        <v>1.8708586019999999E-4</v>
      </c>
      <c r="Y1160" s="90">
        <v>5.4772737783000006E-4</v>
      </c>
      <c r="Z1160" s="91">
        <v>1.9976530224493964E-3</v>
      </c>
      <c r="AA1160" s="89">
        <v>3.0511061912399998E-2</v>
      </c>
      <c r="AB1160" s="90">
        <v>6.8072969271419995E-2</v>
      </c>
      <c r="AC1160" s="91">
        <v>7.3194325888306586E-2</v>
      </c>
      <c r="AD1160" s="89">
        <v>2.518811028E-3</v>
      </c>
      <c r="AE1160" s="90">
        <v>7.1700448044300005E-3</v>
      </c>
      <c r="AF1160" s="91">
        <v>1.1877476297887161E-2</v>
      </c>
      <c r="AG1160" s="89">
        <v>4.1865399564000004E-3</v>
      </c>
      <c r="AH1160" s="90">
        <v>1.2605644812960001E-2</v>
      </c>
      <c r="AI1160" s="91">
        <v>1.6933065042810402E-2</v>
      </c>
      <c r="AJ1160" s="94">
        <v>0</v>
      </c>
      <c r="AK1160" s="95">
        <v>0</v>
      </c>
      <c r="AL1160" s="95">
        <v>0</v>
      </c>
    </row>
    <row r="1161" spans="1:38" ht="13" x14ac:dyDescent="0.3">
      <c r="A1161" s="71">
        <v>2003</v>
      </c>
      <c r="B1161" s="718">
        <v>36</v>
      </c>
      <c r="C1161" s="89">
        <v>7.7622508922600009</v>
      </c>
      <c r="D1161" s="90">
        <v>14.904877365368499</v>
      </c>
      <c r="E1161" s="91">
        <v>41.899379558760174</v>
      </c>
      <c r="F1161" s="89">
        <v>1.4316776154000002</v>
      </c>
      <c r="G1161" s="90">
        <v>2.2774046688570002</v>
      </c>
      <c r="H1161" s="91">
        <v>1.7213098469749046</v>
      </c>
      <c r="I1161" s="89">
        <v>0.66411090129999995</v>
      </c>
      <c r="J1161" s="90">
        <v>2.1801725680350001</v>
      </c>
      <c r="K1161" s="91">
        <v>3.6053284524851628</v>
      </c>
      <c r="L1161" s="89">
        <v>1.139006E-2</v>
      </c>
      <c r="M1161" s="90">
        <v>1.8145433999999998E-2</v>
      </c>
      <c r="N1161" s="91">
        <v>3.7241199290521637E-2</v>
      </c>
      <c r="O1161" s="89">
        <v>6.3760440271867615E-3</v>
      </c>
      <c r="P1161" s="90">
        <v>8.2993838309692678E-3</v>
      </c>
      <c r="Q1161" s="91">
        <v>4.3834511355950317E-2</v>
      </c>
      <c r="R1161" s="89">
        <v>8.4022291094224925E-3</v>
      </c>
      <c r="S1161" s="90">
        <v>5.9963694356636272E-3</v>
      </c>
      <c r="T1161" s="91">
        <v>7.2266903202656371E-2</v>
      </c>
      <c r="U1161" s="89">
        <v>4.0210939025999998E-3</v>
      </c>
      <c r="V1161" s="90">
        <v>1.1821456147140001E-2</v>
      </c>
      <c r="W1161" s="91">
        <v>3.1771808611194316E-2</v>
      </c>
      <c r="X1161" s="89">
        <v>1.8708586019999999E-4</v>
      </c>
      <c r="Y1161" s="90">
        <v>5.4772737783000006E-4</v>
      </c>
      <c r="Z1161" s="91">
        <v>1.9976530224493964E-3</v>
      </c>
      <c r="AA1161" s="89">
        <v>3.0511061912399998E-2</v>
      </c>
      <c r="AB1161" s="90">
        <v>6.8072969271419995E-2</v>
      </c>
      <c r="AC1161" s="91">
        <v>7.3194325888306586E-2</v>
      </c>
      <c r="AD1161" s="89">
        <v>2.518811028E-3</v>
      </c>
      <c r="AE1161" s="90">
        <v>7.1700448044300005E-3</v>
      </c>
      <c r="AF1161" s="91">
        <v>1.1877476297887161E-2</v>
      </c>
      <c r="AG1161" s="89">
        <v>4.1865399564000004E-3</v>
      </c>
      <c r="AH1161" s="90">
        <v>1.2605644812960001E-2</v>
      </c>
      <c r="AI1161" s="91">
        <v>1.6933065042810402E-2</v>
      </c>
      <c r="AJ1161" s="94">
        <v>0</v>
      </c>
      <c r="AK1161" s="95">
        <v>0</v>
      </c>
      <c r="AL1161" s="95">
        <v>0</v>
      </c>
    </row>
    <row r="1162" spans="1:38" ht="13" x14ac:dyDescent="0.3">
      <c r="A1162" s="71">
        <v>2003</v>
      </c>
      <c r="B1162" s="718">
        <v>37</v>
      </c>
      <c r="C1162" s="89">
        <v>7.7622508922600009</v>
      </c>
      <c r="D1162" s="90">
        <v>14.904877365368499</v>
      </c>
      <c r="E1162" s="91">
        <v>41.899379558760174</v>
      </c>
      <c r="F1162" s="89">
        <v>1.4316776154000002</v>
      </c>
      <c r="G1162" s="90">
        <v>2.2774046688570002</v>
      </c>
      <c r="H1162" s="91">
        <v>1.7213098469749046</v>
      </c>
      <c r="I1162" s="89">
        <v>0.66411090129999995</v>
      </c>
      <c r="J1162" s="90">
        <v>2.1801725680350001</v>
      </c>
      <c r="K1162" s="91">
        <v>3.6053284524851628</v>
      </c>
      <c r="L1162" s="89">
        <v>1.139006E-2</v>
      </c>
      <c r="M1162" s="90">
        <v>1.8145433999999998E-2</v>
      </c>
      <c r="N1162" s="91">
        <v>3.7241199290521637E-2</v>
      </c>
      <c r="O1162" s="89">
        <v>6.3760440271867615E-3</v>
      </c>
      <c r="P1162" s="90">
        <v>8.2993838309692678E-3</v>
      </c>
      <c r="Q1162" s="91">
        <v>4.3834511355950317E-2</v>
      </c>
      <c r="R1162" s="89">
        <v>8.4022291094224925E-3</v>
      </c>
      <c r="S1162" s="90">
        <v>5.9963694356636272E-3</v>
      </c>
      <c r="T1162" s="91">
        <v>7.2266903202656371E-2</v>
      </c>
      <c r="U1162" s="89">
        <v>4.0210939025999998E-3</v>
      </c>
      <c r="V1162" s="90">
        <v>1.1821456147140001E-2</v>
      </c>
      <c r="W1162" s="91">
        <v>3.1771808611194316E-2</v>
      </c>
      <c r="X1162" s="89">
        <v>1.8708586019999999E-4</v>
      </c>
      <c r="Y1162" s="90">
        <v>5.4772737783000006E-4</v>
      </c>
      <c r="Z1162" s="91">
        <v>1.9976530224493964E-3</v>
      </c>
      <c r="AA1162" s="89">
        <v>3.0511061912399998E-2</v>
      </c>
      <c r="AB1162" s="90">
        <v>6.8072969271419995E-2</v>
      </c>
      <c r="AC1162" s="91">
        <v>7.3194325888306586E-2</v>
      </c>
      <c r="AD1162" s="89">
        <v>2.518811028E-3</v>
      </c>
      <c r="AE1162" s="90">
        <v>7.1700448044300005E-3</v>
      </c>
      <c r="AF1162" s="91">
        <v>1.1877476297887161E-2</v>
      </c>
      <c r="AG1162" s="89">
        <v>4.1865399564000004E-3</v>
      </c>
      <c r="AH1162" s="90">
        <v>1.2605644812960001E-2</v>
      </c>
      <c r="AI1162" s="91">
        <v>1.6933065042810402E-2</v>
      </c>
      <c r="AJ1162" s="94">
        <v>0</v>
      </c>
      <c r="AK1162" s="95">
        <v>0</v>
      </c>
      <c r="AL1162" s="95">
        <v>0</v>
      </c>
    </row>
    <row r="1163" spans="1:38" ht="13" x14ac:dyDescent="0.3">
      <c r="A1163" s="71">
        <v>2003</v>
      </c>
      <c r="B1163" s="718">
        <v>38</v>
      </c>
      <c r="C1163" s="89">
        <v>7.7622508922600009</v>
      </c>
      <c r="D1163" s="90">
        <v>14.904877365368499</v>
      </c>
      <c r="E1163" s="91">
        <v>41.899379558760174</v>
      </c>
      <c r="F1163" s="89">
        <v>1.4316776154000002</v>
      </c>
      <c r="G1163" s="90">
        <v>2.2774046688570002</v>
      </c>
      <c r="H1163" s="91">
        <v>1.7213098469749046</v>
      </c>
      <c r="I1163" s="89">
        <v>0.66411090129999995</v>
      </c>
      <c r="J1163" s="90">
        <v>2.1801725680350001</v>
      </c>
      <c r="K1163" s="91">
        <v>3.6053284524851628</v>
      </c>
      <c r="L1163" s="89">
        <v>1.139006E-2</v>
      </c>
      <c r="M1163" s="90">
        <v>1.8145433999999998E-2</v>
      </c>
      <c r="N1163" s="91">
        <v>3.7241199290521637E-2</v>
      </c>
      <c r="O1163" s="89">
        <v>6.3760440271867615E-3</v>
      </c>
      <c r="P1163" s="90">
        <v>8.2993838309692678E-3</v>
      </c>
      <c r="Q1163" s="91">
        <v>4.3834511355950317E-2</v>
      </c>
      <c r="R1163" s="89">
        <v>8.4022291094224925E-3</v>
      </c>
      <c r="S1163" s="90">
        <v>5.9963694356636272E-3</v>
      </c>
      <c r="T1163" s="91">
        <v>7.2266903202656371E-2</v>
      </c>
      <c r="U1163" s="89">
        <v>4.0210939025999998E-3</v>
      </c>
      <c r="V1163" s="90">
        <v>1.1821456147140001E-2</v>
      </c>
      <c r="W1163" s="91">
        <v>3.1771808611194316E-2</v>
      </c>
      <c r="X1163" s="89">
        <v>1.8708586019999999E-4</v>
      </c>
      <c r="Y1163" s="90">
        <v>5.4772737783000006E-4</v>
      </c>
      <c r="Z1163" s="91">
        <v>1.9976530224493964E-3</v>
      </c>
      <c r="AA1163" s="89">
        <v>3.0511061912399998E-2</v>
      </c>
      <c r="AB1163" s="90">
        <v>6.8072969271419995E-2</v>
      </c>
      <c r="AC1163" s="91">
        <v>7.3194325888306586E-2</v>
      </c>
      <c r="AD1163" s="89">
        <v>2.518811028E-3</v>
      </c>
      <c r="AE1163" s="90">
        <v>7.1700448044300005E-3</v>
      </c>
      <c r="AF1163" s="91">
        <v>1.1877476297887161E-2</v>
      </c>
      <c r="AG1163" s="89">
        <v>4.1865399564000004E-3</v>
      </c>
      <c r="AH1163" s="90">
        <v>1.2605644812960001E-2</v>
      </c>
      <c r="AI1163" s="91">
        <v>1.6933065042810402E-2</v>
      </c>
      <c r="AJ1163" s="94">
        <v>0</v>
      </c>
      <c r="AK1163" s="95">
        <v>0</v>
      </c>
      <c r="AL1163" s="95">
        <v>0</v>
      </c>
    </row>
    <row r="1164" spans="1:38" ht="13.5" thickBot="1" x14ac:dyDescent="0.35">
      <c r="A1164" s="73">
        <v>2003</v>
      </c>
      <c r="B1164" s="719">
        <v>39</v>
      </c>
      <c r="C1164" s="96">
        <v>7.7622508922600009</v>
      </c>
      <c r="D1164" s="97">
        <v>14.904877365368499</v>
      </c>
      <c r="E1164" s="98">
        <v>41.899379558760174</v>
      </c>
      <c r="F1164" s="96">
        <v>1.4316776154000002</v>
      </c>
      <c r="G1164" s="97">
        <v>2.2774046688570002</v>
      </c>
      <c r="H1164" s="98">
        <v>1.7213098469749046</v>
      </c>
      <c r="I1164" s="96">
        <v>0.66411090129999995</v>
      </c>
      <c r="J1164" s="97">
        <v>2.1801725680350001</v>
      </c>
      <c r="K1164" s="98">
        <v>3.6053284524851628</v>
      </c>
      <c r="L1164" s="96">
        <v>1.139006E-2</v>
      </c>
      <c r="M1164" s="97">
        <v>1.8145433999999998E-2</v>
      </c>
      <c r="N1164" s="98">
        <v>3.7241199290521637E-2</v>
      </c>
      <c r="O1164" s="96">
        <v>6.3760440271867615E-3</v>
      </c>
      <c r="P1164" s="97">
        <v>8.2993838309692678E-3</v>
      </c>
      <c r="Q1164" s="98">
        <v>4.3834511355950317E-2</v>
      </c>
      <c r="R1164" s="96">
        <v>8.4022291094224925E-3</v>
      </c>
      <c r="S1164" s="97">
        <v>5.9963694356636272E-3</v>
      </c>
      <c r="T1164" s="98">
        <v>7.2266903202656371E-2</v>
      </c>
      <c r="U1164" s="96">
        <v>4.0210939025999998E-3</v>
      </c>
      <c r="V1164" s="97">
        <v>1.1821456147140001E-2</v>
      </c>
      <c r="W1164" s="98">
        <v>3.1771808611194316E-2</v>
      </c>
      <c r="X1164" s="96">
        <v>1.8708586019999999E-4</v>
      </c>
      <c r="Y1164" s="97">
        <v>5.4772737783000006E-4</v>
      </c>
      <c r="Z1164" s="98">
        <v>1.9976530224493964E-3</v>
      </c>
      <c r="AA1164" s="96">
        <v>3.0511061912399998E-2</v>
      </c>
      <c r="AB1164" s="97">
        <v>6.8072969271419995E-2</v>
      </c>
      <c r="AC1164" s="98">
        <v>7.3194325888306586E-2</v>
      </c>
      <c r="AD1164" s="96">
        <v>2.518811028E-3</v>
      </c>
      <c r="AE1164" s="97">
        <v>7.1700448044300005E-3</v>
      </c>
      <c r="AF1164" s="98">
        <v>1.1877476297887161E-2</v>
      </c>
      <c r="AG1164" s="96">
        <v>4.1865399564000004E-3</v>
      </c>
      <c r="AH1164" s="97">
        <v>1.2605644812960001E-2</v>
      </c>
      <c r="AI1164" s="98">
        <v>1.6933065042810402E-2</v>
      </c>
      <c r="AJ1164" s="99">
        <v>0</v>
      </c>
      <c r="AK1164" s="100">
        <v>0</v>
      </c>
      <c r="AL1164" s="100">
        <v>0</v>
      </c>
    </row>
    <row r="1165" spans="1:38" x14ac:dyDescent="0.25">
      <c r="A1165" s="69">
        <v>2004</v>
      </c>
      <c r="B1165" s="70">
        <v>0</v>
      </c>
      <c r="C1165" s="84">
        <v>1.8756548900000001</v>
      </c>
      <c r="D1165" s="85">
        <v>2.3268225285000002</v>
      </c>
      <c r="E1165" s="101">
        <v>17.733954562228849</v>
      </c>
      <c r="F1165" s="84">
        <v>0.12285864000000001</v>
      </c>
      <c r="G1165" s="85">
        <v>0.1999133075</v>
      </c>
      <c r="H1165" s="101">
        <v>0.5948854181816382</v>
      </c>
      <c r="I1165" s="84">
        <v>0.17581267</v>
      </c>
      <c r="J1165" s="85">
        <v>0.72714531449999997</v>
      </c>
      <c r="K1165" s="101">
        <v>3.1143175640146619</v>
      </c>
      <c r="L1165" s="84">
        <v>1.2021159999999999E-2</v>
      </c>
      <c r="M1165" s="85">
        <v>1.9867365000000001E-2</v>
      </c>
      <c r="N1165" s="101">
        <v>1.0647144291896497E-2</v>
      </c>
      <c r="O1165" s="84">
        <v>8.5930512495778454E-3</v>
      </c>
      <c r="P1165" s="85">
        <v>1.1185153411009795E-2</v>
      </c>
      <c r="Q1165" s="101">
        <v>0.15648496406116283</v>
      </c>
      <c r="R1165" s="84">
        <v>9.3984665653495444E-3</v>
      </c>
      <c r="S1165" s="85">
        <v>6.7073483620398514E-3</v>
      </c>
      <c r="T1165" s="101">
        <v>3.8182419898193903E-2</v>
      </c>
      <c r="U1165" s="84">
        <v>5.743527E-4</v>
      </c>
      <c r="V1165" s="85">
        <v>9.9866769000000002E-4</v>
      </c>
      <c r="W1165" s="101">
        <v>5.5508678746864935E-3</v>
      </c>
      <c r="X1165" s="84">
        <v>4.0330899999999997E-5</v>
      </c>
      <c r="Y1165" s="85">
        <v>6.4201655000000003E-5</v>
      </c>
      <c r="Z1165" s="101">
        <v>6.2952525414422045E-4</v>
      </c>
      <c r="AA1165" s="84">
        <v>4.4992545999999996E-3</v>
      </c>
      <c r="AB1165" s="85">
        <v>7.0507088149999999E-3</v>
      </c>
      <c r="AC1165" s="101">
        <v>3.2799283201994572E-2</v>
      </c>
      <c r="AD1165" s="84">
        <v>4.3494509999999998E-4</v>
      </c>
      <c r="AE1165" s="85">
        <v>5.6217357999999997E-4</v>
      </c>
      <c r="AF1165" s="101">
        <v>4.6758164522208859E-3</v>
      </c>
      <c r="AG1165" s="84">
        <v>1.0343625E-3</v>
      </c>
      <c r="AH1165" s="85">
        <v>2.1385570649999999E-3</v>
      </c>
      <c r="AI1165" s="101">
        <v>5.2506625212096021E-3</v>
      </c>
      <c r="AJ1165" s="87">
        <v>0</v>
      </c>
      <c r="AK1165" s="88">
        <v>0</v>
      </c>
      <c r="AL1165" s="88">
        <v>0</v>
      </c>
    </row>
    <row r="1166" spans="1:38" x14ac:dyDescent="0.25">
      <c r="A1166" s="71">
        <v>2004</v>
      </c>
      <c r="B1166" s="718">
        <v>1</v>
      </c>
      <c r="C1166" s="89">
        <v>2.2451765699999999</v>
      </c>
      <c r="D1166" s="90">
        <v>2.8379662130000001</v>
      </c>
      <c r="E1166" s="102">
        <v>16.329973642520166</v>
      </c>
      <c r="F1166" s="89">
        <v>0.1343065</v>
      </c>
      <c r="G1166" s="90">
        <v>0.22214695449999999</v>
      </c>
      <c r="H1166" s="102">
        <v>0.55196751608627437</v>
      </c>
      <c r="I1166" s="89">
        <v>0.20361098</v>
      </c>
      <c r="J1166" s="90">
        <v>0.78317257699999998</v>
      </c>
      <c r="K1166" s="102">
        <v>2.8883925320875821</v>
      </c>
      <c r="L1166" s="89">
        <v>1.173221E-2</v>
      </c>
      <c r="M1166" s="90">
        <v>1.9237073E-2</v>
      </c>
      <c r="N1166" s="102">
        <v>1.0449951357620231E-2</v>
      </c>
      <c r="O1166" s="89">
        <v>8.5930512495778454E-3</v>
      </c>
      <c r="P1166" s="90">
        <v>1.1185153411009795E-2</v>
      </c>
      <c r="Q1166" s="102">
        <v>0.14309788041613264</v>
      </c>
      <c r="R1166" s="89">
        <v>9.3984665653495444E-3</v>
      </c>
      <c r="S1166" s="90">
        <v>6.7073483620398514E-3</v>
      </c>
      <c r="T1166" s="102">
        <v>3.8652875246817001E-2</v>
      </c>
      <c r="U1166" s="89">
        <v>6.3496669999999996E-4</v>
      </c>
      <c r="V1166" s="90">
        <v>1.1714851599999999E-3</v>
      </c>
      <c r="W1166" s="102">
        <v>5.0911935253636327E-3</v>
      </c>
      <c r="X1166" s="89">
        <v>4.4744499999999998E-5</v>
      </c>
      <c r="Y1166" s="90">
        <v>7.5326980000000004E-5</v>
      </c>
      <c r="Z1166" s="102">
        <v>5.6958613461270712E-4</v>
      </c>
      <c r="AA1166" s="89">
        <v>4.9367786000000004E-3</v>
      </c>
      <c r="AB1166" s="90">
        <v>8.1974347350000001E-3</v>
      </c>
      <c r="AC1166" s="102">
        <v>3.0463220565872869E-2</v>
      </c>
      <c r="AD1166" s="89">
        <v>4.80626E-4</v>
      </c>
      <c r="AE1166" s="90">
        <v>6.7925059499999996E-4</v>
      </c>
      <c r="AF1166" s="102">
        <v>4.4784390749830335E-3</v>
      </c>
      <c r="AG1166" s="89">
        <v>1.1446028E-3</v>
      </c>
      <c r="AH1166" s="90">
        <v>2.4804758950000001E-3</v>
      </c>
      <c r="AI1166" s="102">
        <v>4.8288173175911322E-3</v>
      </c>
      <c r="AJ1166" s="92">
        <v>0</v>
      </c>
      <c r="AK1166" s="93">
        <v>0</v>
      </c>
      <c r="AL1166" s="93">
        <v>0</v>
      </c>
    </row>
    <row r="1167" spans="1:38" x14ac:dyDescent="0.25">
      <c r="A1167" s="71">
        <v>2004</v>
      </c>
      <c r="B1167" s="718">
        <v>2</v>
      </c>
      <c r="C1167" s="89">
        <v>2.21005736</v>
      </c>
      <c r="D1167" s="90">
        <v>3.0737400030000002</v>
      </c>
      <c r="E1167" s="102">
        <v>16.231235270867547</v>
      </c>
      <c r="F1167" s="89">
        <v>0.13361281999999999</v>
      </c>
      <c r="G1167" s="90">
        <v>0.23454037850000001</v>
      </c>
      <c r="H1167" s="102">
        <v>0.54183177295012741</v>
      </c>
      <c r="I1167" s="89">
        <v>0.20363724999999999</v>
      </c>
      <c r="J1167" s="90">
        <v>0.81030699949999996</v>
      </c>
      <c r="K1167" s="102">
        <v>2.8469904857751436</v>
      </c>
      <c r="L1167" s="89">
        <v>1.120112E-2</v>
      </c>
      <c r="M1167" s="90">
        <v>1.80861615E-2</v>
      </c>
      <c r="N1167" s="102">
        <v>1.0287859459157273E-2</v>
      </c>
      <c r="O1167" s="89">
        <v>8.5930512495778454E-3</v>
      </c>
      <c r="P1167" s="90">
        <v>1.1185153411009795E-2</v>
      </c>
      <c r="Q1167" s="102">
        <v>0.13874882295487284</v>
      </c>
      <c r="R1167" s="89">
        <v>9.3984665653495444E-3</v>
      </c>
      <c r="S1167" s="90">
        <v>6.7073483620398514E-3</v>
      </c>
      <c r="T1167" s="102">
        <v>3.9292775784166151E-2</v>
      </c>
      <c r="U1167" s="89">
        <v>6.3663909999999997E-4</v>
      </c>
      <c r="V1167" s="90">
        <v>1.2914490399999999E-3</v>
      </c>
      <c r="W1167" s="102">
        <v>5.3732412440937504E-3</v>
      </c>
      <c r="X1167" s="89">
        <v>4.36853E-5</v>
      </c>
      <c r="Y1167" s="90">
        <v>8.2322119999999997E-5</v>
      </c>
      <c r="Z1167" s="102">
        <v>5.4080784880961973E-4</v>
      </c>
      <c r="AA1167" s="89">
        <v>4.9107878000000001E-3</v>
      </c>
      <c r="AB1167" s="90">
        <v>8.9446713650000002E-3</v>
      </c>
      <c r="AC1167" s="102">
        <v>2.9435668041437765E-2</v>
      </c>
      <c r="AD1167" s="89">
        <v>4.824001E-4</v>
      </c>
      <c r="AE1167" s="90">
        <v>7.7171656000000002E-4</v>
      </c>
      <c r="AF1167" s="102">
        <v>4.323220111943929E-3</v>
      </c>
      <c r="AG1167" s="89">
        <v>1.1446479E-3</v>
      </c>
      <c r="AH1167" s="90">
        <v>2.7039939099999999E-3</v>
      </c>
      <c r="AI1167" s="102">
        <v>4.7399866046918416E-3</v>
      </c>
      <c r="AJ1167" s="92">
        <v>0</v>
      </c>
      <c r="AK1167" s="93">
        <v>0</v>
      </c>
      <c r="AL1167" s="93">
        <v>0</v>
      </c>
    </row>
    <row r="1168" spans="1:38" x14ac:dyDescent="0.25">
      <c r="A1168" s="71">
        <v>2004</v>
      </c>
      <c r="B1168" s="718">
        <v>3</v>
      </c>
      <c r="C1168" s="89">
        <v>2.6733822200000001</v>
      </c>
      <c r="D1168" s="90">
        <v>3.607638439</v>
      </c>
      <c r="E1168" s="102">
        <v>15.429468780849772</v>
      </c>
      <c r="F1168" s="89">
        <v>0.15098099000000001</v>
      </c>
      <c r="G1168" s="90">
        <v>0.26159342149999998</v>
      </c>
      <c r="H1168" s="102">
        <v>0.50377293114560506</v>
      </c>
      <c r="I1168" s="89">
        <v>0.24466255000000001</v>
      </c>
      <c r="J1168" s="90">
        <v>0.88125516449999997</v>
      </c>
      <c r="K1168" s="102">
        <v>2.6126119307726072</v>
      </c>
      <c r="L1168" s="89">
        <v>1.120112E-2</v>
      </c>
      <c r="M1168" s="90">
        <v>1.8071159999999999E-2</v>
      </c>
      <c r="N1168" s="102">
        <v>1.0190466004667439E-2</v>
      </c>
      <c r="O1168" s="89">
        <v>8.5930512495778454E-3</v>
      </c>
      <c r="P1168" s="90">
        <v>1.1185153411009795E-2</v>
      </c>
      <c r="Q1168" s="102">
        <v>0.12644695980187606</v>
      </c>
      <c r="R1168" s="89">
        <v>9.3984665653495444E-3</v>
      </c>
      <c r="S1168" s="90">
        <v>6.7073483620398514E-3</v>
      </c>
      <c r="T1168" s="102">
        <v>3.9863321897360943E-2</v>
      </c>
      <c r="U1168" s="89">
        <v>1.1098971999999999E-3</v>
      </c>
      <c r="V1168" s="90">
        <v>2.1878311249999998E-3</v>
      </c>
      <c r="W1168" s="102">
        <v>4.788593612638177E-3</v>
      </c>
      <c r="X1168" s="89">
        <v>5.2419400000000002E-5</v>
      </c>
      <c r="Y1168" s="90">
        <v>9.6585545000000002E-5</v>
      </c>
      <c r="Z1168" s="102">
        <v>4.8706597453332406E-4</v>
      </c>
      <c r="AA1168" s="89">
        <v>5.7742506000000001E-3</v>
      </c>
      <c r="AB1168" s="90">
        <v>1.0393788459999999E-2</v>
      </c>
      <c r="AC1168" s="102">
        <v>2.7752404177051521E-2</v>
      </c>
      <c r="AD1168" s="89">
        <v>5.8801719999999999E-4</v>
      </c>
      <c r="AE1168" s="90">
        <v>9.5040447000000004E-4</v>
      </c>
      <c r="AF1168" s="102">
        <v>3.8692463197740399E-3</v>
      </c>
      <c r="AG1168" s="89">
        <v>1.2867769E-3</v>
      </c>
      <c r="AH1168" s="90">
        <v>2.7281586200000002E-3</v>
      </c>
      <c r="AI1168" s="102">
        <v>4.3425323539606998E-3</v>
      </c>
      <c r="AJ1168" s="92">
        <v>0</v>
      </c>
      <c r="AK1168" s="93">
        <v>0</v>
      </c>
      <c r="AL1168" s="93">
        <v>0</v>
      </c>
    </row>
    <row r="1169" spans="1:38" x14ac:dyDescent="0.25">
      <c r="A1169" s="71">
        <v>2004</v>
      </c>
      <c r="B1169" s="718">
        <v>4</v>
      </c>
      <c r="C1169" s="89">
        <v>3.05507419</v>
      </c>
      <c r="D1169" s="90">
        <v>4.0859575025000003</v>
      </c>
      <c r="E1169" s="102">
        <v>17.238832677979207</v>
      </c>
      <c r="F1169" s="89">
        <v>0.16924673000000001</v>
      </c>
      <c r="G1169" s="90">
        <v>0.28916559650000001</v>
      </c>
      <c r="H1169" s="102">
        <v>0.61031056795704985</v>
      </c>
      <c r="I1169" s="89">
        <v>0.27943161999999999</v>
      </c>
      <c r="J1169" s="90">
        <v>0.9433535395</v>
      </c>
      <c r="K1169" s="102">
        <v>2.7572495307624814</v>
      </c>
      <c r="L1169" s="89">
        <v>1.116691E-2</v>
      </c>
      <c r="M1169" s="90">
        <v>1.79628815E-2</v>
      </c>
      <c r="N1169" s="102">
        <v>1.2716829031161846E-2</v>
      </c>
      <c r="O1169" s="89">
        <v>8.5930512495778454E-3</v>
      </c>
      <c r="P1169" s="90">
        <v>1.1185153411009795E-2</v>
      </c>
      <c r="Q1169" s="102">
        <v>7.5197293318064851E-2</v>
      </c>
      <c r="R1169" s="89">
        <v>9.3984665653495444E-3</v>
      </c>
      <c r="S1169" s="90">
        <v>6.7073483620398514E-3</v>
      </c>
      <c r="T1169" s="102">
        <v>4.0959251052185425E-2</v>
      </c>
      <c r="U1169" s="89">
        <v>1.2684273E-3</v>
      </c>
      <c r="V1169" s="90">
        <v>2.4644620849999998E-3</v>
      </c>
      <c r="W1169" s="102">
        <v>7.6598739905712294E-3</v>
      </c>
      <c r="X1169" s="89">
        <v>5.96809E-5</v>
      </c>
      <c r="Y1169" s="90">
        <v>1.0857660499999999E-4</v>
      </c>
      <c r="Z1169" s="102">
        <v>6.3713057658273974E-4</v>
      </c>
      <c r="AA1169" s="89">
        <v>6.5518844000000001E-3</v>
      </c>
      <c r="AB1169" s="90">
        <v>1.1673900785E-2</v>
      </c>
      <c r="AC1169" s="102">
        <v>3.1139048497196644E-2</v>
      </c>
      <c r="AD1169" s="89">
        <v>6.7910970000000003E-4</v>
      </c>
      <c r="AE1169" s="90">
        <v>1.098042125E-3</v>
      </c>
      <c r="AF1169" s="102">
        <v>4.4285192813908166E-3</v>
      </c>
      <c r="AG1169" s="89">
        <v>1.4608761999999999E-3</v>
      </c>
      <c r="AH1169" s="90">
        <v>3.046455115E-3</v>
      </c>
      <c r="AI1169" s="102">
        <v>5.6679364227182841E-3</v>
      </c>
      <c r="AJ1169" s="92">
        <v>0</v>
      </c>
      <c r="AK1169" s="93">
        <v>0</v>
      </c>
      <c r="AL1169" s="93">
        <v>0</v>
      </c>
    </row>
    <row r="1170" spans="1:38" x14ac:dyDescent="0.25">
      <c r="A1170" s="71">
        <v>2004</v>
      </c>
      <c r="B1170" s="718">
        <v>5</v>
      </c>
      <c r="C1170" s="89">
        <v>3.4702285800000001</v>
      </c>
      <c r="D1170" s="90">
        <v>4.5672626625000001</v>
      </c>
      <c r="E1170" s="102">
        <v>16.710881732030956</v>
      </c>
      <c r="F1170" s="89">
        <v>0.18912024999999999</v>
      </c>
      <c r="G1170" s="90">
        <v>0.31799930850000002</v>
      </c>
      <c r="H1170" s="102">
        <v>0.60172523511413578</v>
      </c>
      <c r="I1170" s="89">
        <v>0.31771959</v>
      </c>
      <c r="J1170" s="90">
        <v>1.006708894</v>
      </c>
      <c r="K1170" s="102">
        <v>2.7444800321627998</v>
      </c>
      <c r="L1170" s="89">
        <v>1.116691E-2</v>
      </c>
      <c r="M1170" s="90">
        <v>1.7932878499999999E-2</v>
      </c>
      <c r="N1170" s="102">
        <v>1.2746116475483472E-2</v>
      </c>
      <c r="O1170" s="89">
        <v>8.5930512495778454E-3</v>
      </c>
      <c r="P1170" s="90">
        <v>1.1185153411009795E-2</v>
      </c>
      <c r="Q1170" s="102">
        <v>7.4338993088286426E-2</v>
      </c>
      <c r="R1170" s="89">
        <v>9.3984665653495444E-3</v>
      </c>
      <c r="S1170" s="90">
        <v>6.7073483620398514E-3</v>
      </c>
      <c r="T1170" s="102">
        <v>4.1196850738930132E-2</v>
      </c>
      <c r="U1170" s="89">
        <v>1.4339140999999999E-3</v>
      </c>
      <c r="V1170" s="90">
        <v>2.7425114749999998E-3</v>
      </c>
      <c r="W1170" s="102">
        <v>8.3373837582560069E-3</v>
      </c>
      <c r="X1170" s="89">
        <v>6.6786700000000002E-5</v>
      </c>
      <c r="Y1170" s="90">
        <v>1.20893895E-4</v>
      </c>
      <c r="Z1170" s="102">
        <v>6.5601345544966843E-4</v>
      </c>
      <c r="AA1170" s="89">
        <v>7.3784695999999997E-3</v>
      </c>
      <c r="AB1170" s="90">
        <v>1.2969598565E-2</v>
      </c>
      <c r="AC1170" s="102">
        <v>2.9264681033969807E-2</v>
      </c>
      <c r="AD1170" s="89">
        <v>7.7546679999999999E-4</v>
      </c>
      <c r="AE1170" s="90">
        <v>1.2502903700000001E-3</v>
      </c>
      <c r="AF1170" s="102">
        <v>4.340079498798984E-3</v>
      </c>
      <c r="AG1170" s="89">
        <v>1.6424594999999999E-3</v>
      </c>
      <c r="AH1170" s="90">
        <v>3.3613584050000002E-3</v>
      </c>
      <c r="AI1170" s="102">
        <v>5.7494014493615969E-3</v>
      </c>
      <c r="AJ1170" s="92">
        <v>0</v>
      </c>
      <c r="AK1170" s="93">
        <v>0</v>
      </c>
      <c r="AL1170" s="93">
        <v>0</v>
      </c>
    </row>
    <row r="1171" spans="1:38" x14ac:dyDescent="0.25">
      <c r="A1171" s="71">
        <v>2004</v>
      </c>
      <c r="B1171" s="718">
        <v>6</v>
      </c>
      <c r="C1171" s="89">
        <v>3.8645176800000001</v>
      </c>
      <c r="D1171" s="90">
        <v>5.0201986815000001</v>
      </c>
      <c r="E1171" s="102">
        <v>27.121509103650624</v>
      </c>
      <c r="F1171" s="89">
        <v>0.21020315000000001</v>
      </c>
      <c r="G1171" s="90">
        <v>0.34748836900000002</v>
      </c>
      <c r="H1171" s="102">
        <v>1.0553435842185925</v>
      </c>
      <c r="I1171" s="89">
        <v>0.35551375000000002</v>
      </c>
      <c r="J1171" s="90">
        <v>1.0673138645</v>
      </c>
      <c r="K1171" s="102">
        <v>3.8192144314802929</v>
      </c>
      <c r="L1171" s="89">
        <v>1.116691E-2</v>
      </c>
      <c r="M1171" s="90">
        <v>1.7887874000000002E-2</v>
      </c>
      <c r="N1171" s="102">
        <v>1.3655222661235486E-2</v>
      </c>
      <c r="O1171" s="89">
        <v>8.5930512495778454E-3</v>
      </c>
      <c r="P1171" s="90">
        <v>1.1185153411009795E-2</v>
      </c>
      <c r="Q1171" s="102">
        <v>0.14336938357151277</v>
      </c>
      <c r="R1171" s="89">
        <v>9.3984665653495444E-3</v>
      </c>
      <c r="S1171" s="90">
        <v>6.7073483620398514E-3</v>
      </c>
      <c r="T1171" s="102">
        <v>4.0895350588790062E-2</v>
      </c>
      <c r="U1171" s="89">
        <v>1.5953326000000001E-3</v>
      </c>
      <c r="V1171" s="90">
        <v>3.0079242850000001E-3</v>
      </c>
      <c r="W1171" s="102">
        <v>1.4360143693593385E-2</v>
      </c>
      <c r="X1171" s="89">
        <v>7.4148999999999998E-5</v>
      </c>
      <c r="Y1171" s="90">
        <v>1.3352243500000001E-4</v>
      </c>
      <c r="Z1171" s="102">
        <v>1.1018211591108551E-3</v>
      </c>
      <c r="AA1171" s="89">
        <v>8.2023896000000002E-3</v>
      </c>
      <c r="AB1171" s="90">
        <v>1.4223101050000001E-2</v>
      </c>
      <c r="AC1171" s="102">
        <v>5.2357713706561171E-2</v>
      </c>
      <c r="AD1171" s="89">
        <v>8.7191280000000003E-4</v>
      </c>
      <c r="AE1171" s="90">
        <v>1.3995511199999999E-3</v>
      </c>
      <c r="AF1171" s="102">
        <v>6.0549758982486939E-3</v>
      </c>
      <c r="AG1171" s="89">
        <v>1.8158438E-3</v>
      </c>
      <c r="AH1171" s="90">
        <v>3.65646246E-3</v>
      </c>
      <c r="AI1171" s="102">
        <v>1.1431787017146301E-2</v>
      </c>
      <c r="AJ1171" s="92">
        <v>0</v>
      </c>
      <c r="AK1171" s="93">
        <v>0</v>
      </c>
      <c r="AL1171" s="93">
        <v>0</v>
      </c>
    </row>
    <row r="1172" spans="1:38" x14ac:dyDescent="0.25">
      <c r="A1172" s="71">
        <v>2004</v>
      </c>
      <c r="B1172" s="718">
        <v>7</v>
      </c>
      <c r="C1172" s="89">
        <v>4.2365758199999997</v>
      </c>
      <c r="D1172" s="90">
        <v>5.4493112425000003</v>
      </c>
      <c r="E1172" s="102">
        <v>26.454589857205821</v>
      </c>
      <c r="F1172" s="89">
        <v>0.23288238</v>
      </c>
      <c r="G1172" s="90">
        <v>0.3783971465</v>
      </c>
      <c r="H1172" s="102">
        <v>1.0429627737165572</v>
      </c>
      <c r="I1172" s="89">
        <v>0.39265641000000001</v>
      </c>
      <c r="J1172" s="90">
        <v>1.1264865854999999</v>
      </c>
      <c r="K1172" s="102">
        <v>3.7509247121745131</v>
      </c>
      <c r="L1172" s="89">
        <v>1.116691E-2</v>
      </c>
      <c r="M1172" s="90">
        <v>1.7857871000000001E-2</v>
      </c>
      <c r="N1172" s="102">
        <v>1.3712444923745966E-2</v>
      </c>
      <c r="O1172" s="89">
        <v>8.5930512495778454E-3</v>
      </c>
      <c r="P1172" s="90">
        <v>1.1185153411009795E-2</v>
      </c>
      <c r="Q1172" s="102">
        <v>0.13991668055520903</v>
      </c>
      <c r="R1172" s="89">
        <v>9.3984665653495444E-3</v>
      </c>
      <c r="S1172" s="90">
        <v>6.7073483620398514E-3</v>
      </c>
      <c r="T1172" s="102">
        <v>4.1927313856108046E-2</v>
      </c>
      <c r="U1172" s="89">
        <v>1.7529654999999999E-3</v>
      </c>
      <c r="V1172" s="90">
        <v>3.2647718550000001E-3</v>
      </c>
      <c r="W1172" s="102">
        <v>1.427864842028226E-2</v>
      </c>
      <c r="X1172" s="89">
        <v>8.24105E-5</v>
      </c>
      <c r="Y1172" s="90">
        <v>1.4553795500000001E-4</v>
      </c>
      <c r="Z1172" s="102">
        <v>1.0925058589689213E-3</v>
      </c>
      <c r="AA1172" s="89">
        <v>9.0268729999999995E-3</v>
      </c>
      <c r="AB1172" s="90">
        <v>1.546328948E-2</v>
      </c>
      <c r="AC1172" s="102">
        <v>4.7212981046713738E-2</v>
      </c>
      <c r="AD1172" s="89">
        <v>9.6764469999999995E-4</v>
      </c>
      <c r="AE1172" s="90">
        <v>1.5482512499999999E-3</v>
      </c>
      <c r="AF1172" s="102">
        <v>6.0607918964097705E-3</v>
      </c>
      <c r="AG1172" s="89">
        <v>1.9826276E-3</v>
      </c>
      <c r="AH1172" s="90">
        <v>3.9379585299999997E-3</v>
      </c>
      <c r="AI1172" s="102">
        <v>1.1227527889357384E-2</v>
      </c>
      <c r="AJ1172" s="92">
        <v>0</v>
      </c>
      <c r="AK1172" s="93">
        <v>0</v>
      </c>
      <c r="AL1172" s="93">
        <v>0</v>
      </c>
    </row>
    <row r="1173" spans="1:38" x14ac:dyDescent="0.25">
      <c r="A1173" s="71">
        <v>2004</v>
      </c>
      <c r="B1173" s="718">
        <v>8</v>
      </c>
      <c r="C1173" s="89">
        <v>4.5863790399999997</v>
      </c>
      <c r="D1173" s="90">
        <v>5.8562491254999998</v>
      </c>
      <c r="E1173" s="102">
        <v>28.922924192678899</v>
      </c>
      <c r="F1173" s="89">
        <v>0.25773680999999998</v>
      </c>
      <c r="G1173" s="90">
        <v>0.41090514700000003</v>
      </c>
      <c r="H1173" s="102">
        <v>1.0741491517967414</v>
      </c>
      <c r="I1173" s="89">
        <v>0.42902738000000001</v>
      </c>
      <c r="J1173" s="90">
        <v>1.1844658285</v>
      </c>
      <c r="K1173" s="102">
        <v>3.9055962934716568</v>
      </c>
      <c r="L1173" s="89">
        <v>1.116691E-2</v>
      </c>
      <c r="M1173" s="90">
        <v>1.78259105E-2</v>
      </c>
      <c r="N1173" s="102">
        <v>1.4737293518435425E-2</v>
      </c>
      <c r="O1173" s="89">
        <v>8.5930512495778454E-3</v>
      </c>
      <c r="P1173" s="90">
        <v>1.1185153411009795E-2</v>
      </c>
      <c r="Q1173" s="102">
        <v>0.12151631662168276</v>
      </c>
      <c r="R1173" s="89">
        <v>9.3984665653495444E-3</v>
      </c>
      <c r="S1173" s="90">
        <v>6.7073483620398514E-3</v>
      </c>
      <c r="T1173" s="102">
        <v>4.2649145486375918E-2</v>
      </c>
      <c r="U1173" s="89">
        <v>1.9067119E-3</v>
      </c>
      <c r="V1173" s="90">
        <v>3.5188139999999999E-3</v>
      </c>
      <c r="W1173" s="102">
        <v>1.5542554399857203E-2</v>
      </c>
      <c r="X1173" s="89">
        <v>8.8802399999999995E-5</v>
      </c>
      <c r="Y1173" s="90">
        <v>1.5743519000000001E-4</v>
      </c>
      <c r="Z1173" s="102">
        <v>1.1444350564236813E-3</v>
      </c>
      <c r="AA1173" s="89">
        <v>9.8632839000000003E-3</v>
      </c>
      <c r="AB1173" s="90">
        <v>1.6714291034999999E-2</v>
      </c>
      <c r="AC1173" s="102">
        <v>4.8076979246109666E-2</v>
      </c>
      <c r="AD1173" s="89">
        <v>1.0640936000000001E-3</v>
      </c>
      <c r="AE1173" s="90">
        <v>1.6982891350000001E-3</v>
      </c>
      <c r="AF1173" s="102">
        <v>6.1239849777244091E-3</v>
      </c>
      <c r="AG1173" s="89">
        <v>2.1438964999999999E-3</v>
      </c>
      <c r="AH1173" s="90">
        <v>4.2117146249999998E-3</v>
      </c>
      <c r="AI1173" s="102">
        <v>1.1747115820446663E-2</v>
      </c>
      <c r="AJ1173" s="92">
        <v>0</v>
      </c>
      <c r="AK1173" s="93">
        <v>0</v>
      </c>
      <c r="AL1173" s="93">
        <v>0</v>
      </c>
    </row>
    <row r="1174" spans="1:38" x14ac:dyDescent="0.25">
      <c r="A1174" s="71">
        <v>2004</v>
      </c>
      <c r="B1174" s="718">
        <v>9</v>
      </c>
      <c r="C1174" s="89">
        <v>4.9234815100000002</v>
      </c>
      <c r="D1174" s="90">
        <v>6.2497746254999997</v>
      </c>
      <c r="E1174" s="102">
        <v>29.485661554768633</v>
      </c>
      <c r="F1174" s="89">
        <v>0.28556215000000001</v>
      </c>
      <c r="G1174" s="90">
        <v>0.44536003699999999</v>
      </c>
      <c r="H1174" s="102">
        <v>1.1043297074983329</v>
      </c>
      <c r="I1174" s="89">
        <v>0.46521959000000002</v>
      </c>
      <c r="J1174" s="90">
        <v>1.2413312164999999</v>
      </c>
      <c r="K1174" s="102">
        <v>3.9444939282680154</v>
      </c>
      <c r="L1174" s="89">
        <v>1.116691E-2</v>
      </c>
      <c r="M1174" s="90">
        <v>1.78259105E-2</v>
      </c>
      <c r="N1174" s="102">
        <v>1.4835808998703492E-2</v>
      </c>
      <c r="O1174" s="89">
        <v>8.5930512495778454E-3</v>
      </c>
      <c r="P1174" s="90">
        <v>1.1185153411009795E-2</v>
      </c>
      <c r="Q1174" s="102">
        <v>0.12337257598373931</v>
      </c>
      <c r="R1174" s="89">
        <v>9.3984665653495444E-3</v>
      </c>
      <c r="S1174" s="90">
        <v>6.7073483620398514E-3</v>
      </c>
      <c r="T1174" s="102">
        <v>4.3860025566106638E-2</v>
      </c>
      <c r="U1174" s="89">
        <v>2.0603821E-3</v>
      </c>
      <c r="V1174" s="90">
        <v>3.7726245699999999E-3</v>
      </c>
      <c r="W1174" s="102">
        <v>1.6192053744402451E-2</v>
      </c>
      <c r="X1174" s="89">
        <v>9.6063799999999993E-5</v>
      </c>
      <c r="Y1174" s="90">
        <v>1.6959415499999999E-4</v>
      </c>
      <c r="Z1174" s="102">
        <v>1.1816921288944644E-3</v>
      </c>
      <c r="AA1174" s="89">
        <v>1.07247223E-2</v>
      </c>
      <c r="AB1174" s="90">
        <v>1.7997711180000001E-2</v>
      </c>
      <c r="AC1174" s="102">
        <v>4.9383202790040326E-2</v>
      </c>
      <c r="AD1174" s="89">
        <v>1.1605719000000001E-3</v>
      </c>
      <c r="AE1174" s="90">
        <v>1.85153593E-3</v>
      </c>
      <c r="AF1174" s="102">
        <v>6.3728395448915415E-3</v>
      </c>
      <c r="AG1174" s="89">
        <v>2.3032742999999998E-3</v>
      </c>
      <c r="AH1174" s="90">
        <v>4.4823338699999998E-3</v>
      </c>
      <c r="AI1174" s="102">
        <v>1.2010562573443011E-2</v>
      </c>
      <c r="AJ1174" s="92">
        <v>0</v>
      </c>
      <c r="AK1174" s="93">
        <v>0</v>
      </c>
      <c r="AL1174" s="93">
        <v>0</v>
      </c>
    </row>
    <row r="1175" spans="1:38" x14ac:dyDescent="0.25">
      <c r="A1175" s="71">
        <v>2004</v>
      </c>
      <c r="B1175" s="718">
        <v>10</v>
      </c>
      <c r="C1175" s="89">
        <v>5.2468380400000001</v>
      </c>
      <c r="D1175" s="90">
        <v>6.6309891235</v>
      </c>
      <c r="E1175" s="102">
        <v>30.08601032258877</v>
      </c>
      <c r="F1175" s="89">
        <v>0.31672500999999997</v>
      </c>
      <c r="G1175" s="90">
        <v>0.48383951600000003</v>
      </c>
      <c r="H1175" s="102">
        <v>1.1721268228813639</v>
      </c>
      <c r="I1175" s="89">
        <v>0.50050550000000005</v>
      </c>
      <c r="J1175" s="90">
        <v>1.292034307</v>
      </c>
      <c r="K1175" s="102">
        <v>3.9898369981266191</v>
      </c>
      <c r="L1175" s="89">
        <v>1.116691E-2</v>
      </c>
      <c r="M1175" s="90">
        <v>1.78259105E-2</v>
      </c>
      <c r="N1175" s="102">
        <v>1.6892514336861293E-2</v>
      </c>
      <c r="O1175" s="89">
        <v>8.5930512495778454E-3</v>
      </c>
      <c r="P1175" s="90">
        <v>1.1185153411009795E-2</v>
      </c>
      <c r="Q1175" s="102">
        <v>9.1691487326412191E-2</v>
      </c>
      <c r="R1175" s="89">
        <v>9.3984665653495444E-3</v>
      </c>
      <c r="S1175" s="90">
        <v>6.7073483620398514E-3</v>
      </c>
      <c r="T1175" s="102">
        <v>4.5317931732338397E-2</v>
      </c>
      <c r="U1175" s="89">
        <v>2.2136384000000001E-3</v>
      </c>
      <c r="V1175" s="90">
        <v>4.0294966299999997E-3</v>
      </c>
      <c r="W1175" s="102">
        <v>1.720752746841411E-2</v>
      </c>
      <c r="X1175" s="89">
        <v>1.033252E-4</v>
      </c>
      <c r="Y1175" s="90">
        <v>1.8151851999999999E-4</v>
      </c>
      <c r="Z1175" s="102">
        <v>1.2541466070188473E-3</v>
      </c>
      <c r="AA1175" s="89">
        <v>1.16230503E-2</v>
      </c>
      <c r="AB1175" s="90">
        <v>1.9337069629999998E-2</v>
      </c>
      <c r="AC1175" s="102">
        <v>5.2408695470367278E-2</v>
      </c>
      <c r="AD1175" s="89">
        <v>1.2580751E-3</v>
      </c>
      <c r="AE1175" s="90">
        <v>2.0099421400000001E-3</v>
      </c>
      <c r="AF1175" s="102">
        <v>6.7574820446171628E-3</v>
      </c>
      <c r="AG1175" s="89">
        <v>2.4592895000000001E-3</v>
      </c>
      <c r="AH1175" s="90">
        <v>4.7527694749999998E-3</v>
      </c>
      <c r="AI1175" s="102">
        <v>1.2755249140702262E-2</v>
      </c>
      <c r="AJ1175" s="92">
        <v>0</v>
      </c>
      <c r="AK1175" s="93">
        <v>0</v>
      </c>
      <c r="AL1175" s="93">
        <v>0</v>
      </c>
    </row>
    <row r="1176" spans="1:38" x14ac:dyDescent="0.25">
      <c r="A1176" s="71">
        <v>2004</v>
      </c>
      <c r="B1176" s="718">
        <v>11</v>
      </c>
      <c r="C1176" s="89">
        <v>5.5578008099999998</v>
      </c>
      <c r="D1176" s="90">
        <v>7.0032995805000002</v>
      </c>
      <c r="E1176" s="102">
        <v>30.841435893173834</v>
      </c>
      <c r="F1176" s="89">
        <v>0.35191444</v>
      </c>
      <c r="G1176" s="90">
        <v>0.52725396250000001</v>
      </c>
      <c r="H1176" s="102">
        <v>1.2124098040222813</v>
      </c>
      <c r="I1176" s="89">
        <v>0.53570870000000004</v>
      </c>
      <c r="J1176" s="90">
        <v>1.3373691624999999</v>
      </c>
      <c r="K1176" s="102">
        <v>4.0399205810546173</v>
      </c>
      <c r="L1176" s="89">
        <v>1.116691E-2</v>
      </c>
      <c r="M1176" s="90">
        <v>1.78259105E-2</v>
      </c>
      <c r="N1176" s="102">
        <v>1.7047961474676333E-2</v>
      </c>
      <c r="O1176" s="89">
        <v>8.5930512495778454E-3</v>
      </c>
      <c r="P1176" s="90">
        <v>1.1185153411009795E-2</v>
      </c>
      <c r="Q1176" s="102">
        <v>9.3660240674029768E-2</v>
      </c>
      <c r="R1176" s="89">
        <v>9.3984665653495444E-3</v>
      </c>
      <c r="S1176" s="90">
        <v>6.7073483620398514E-3</v>
      </c>
      <c r="T1176" s="102">
        <v>4.6924854085916956E-2</v>
      </c>
      <c r="U1176" s="89">
        <v>2.3677888999999999E-3</v>
      </c>
      <c r="V1176" s="90">
        <v>4.2922202749999996E-3</v>
      </c>
      <c r="W1176" s="102">
        <v>1.7981243113394725E-2</v>
      </c>
      <c r="X1176" s="89">
        <v>1.1074669999999999E-4</v>
      </c>
      <c r="Y1176" s="90">
        <v>1.93764325E-4</v>
      </c>
      <c r="Z1176" s="102">
        <v>1.3034274561870586E-3</v>
      </c>
      <c r="AA1176" s="89">
        <v>1.25696761E-2</v>
      </c>
      <c r="AB1176" s="90">
        <v>2.0753007564999999E-2</v>
      </c>
      <c r="AC1176" s="102">
        <v>5.4176873447005176E-2</v>
      </c>
      <c r="AD1176" s="89">
        <v>1.3583467999999999E-3</v>
      </c>
      <c r="AE1176" s="90">
        <v>2.1740637999999998E-3</v>
      </c>
      <c r="AF1176" s="102">
        <v>7.0978622067232105E-3</v>
      </c>
      <c r="AG1176" s="89">
        <v>2.6167307000000001E-3</v>
      </c>
      <c r="AH1176" s="90">
        <v>5.0262106499999997E-3</v>
      </c>
      <c r="AI1176" s="102">
        <v>1.309455890752791E-2</v>
      </c>
      <c r="AJ1176" s="92">
        <v>0</v>
      </c>
      <c r="AK1176" s="93">
        <v>0</v>
      </c>
      <c r="AL1176" s="93">
        <v>0</v>
      </c>
    </row>
    <row r="1177" spans="1:38" x14ac:dyDescent="0.25">
      <c r="A1177" s="71">
        <v>2004</v>
      </c>
      <c r="B1177" s="718">
        <v>12</v>
      </c>
      <c r="C1177" s="89">
        <v>5.8578929200000003</v>
      </c>
      <c r="D1177" s="90">
        <v>7.3702660890000002</v>
      </c>
      <c r="E1177" s="102">
        <v>31.648147268805452</v>
      </c>
      <c r="F1177" s="89">
        <v>0.39182903000000002</v>
      </c>
      <c r="G1177" s="90">
        <v>0.57672943799999998</v>
      </c>
      <c r="H1177" s="102">
        <v>1.2556299902518617</v>
      </c>
      <c r="I1177" s="89">
        <v>0.57088059999999996</v>
      </c>
      <c r="J1177" s="90">
        <v>1.381115206</v>
      </c>
      <c r="K1177" s="102">
        <v>4.0938846284353838</v>
      </c>
      <c r="L1177" s="89">
        <v>1.116691E-2</v>
      </c>
      <c r="M1177" s="90">
        <v>1.78259105E-2</v>
      </c>
      <c r="N1177" s="102">
        <v>1.7215044726451668E-2</v>
      </c>
      <c r="O1177" s="89">
        <v>8.5930512495778454E-3</v>
      </c>
      <c r="P1177" s="90">
        <v>1.1185153411009795E-2</v>
      </c>
      <c r="Q1177" s="102">
        <v>9.577262906437263E-2</v>
      </c>
      <c r="R1177" s="89">
        <v>9.3984665653495444E-3</v>
      </c>
      <c r="S1177" s="90">
        <v>6.7073483620398514E-3</v>
      </c>
      <c r="T1177" s="102">
        <v>4.8646703520817659E-2</v>
      </c>
      <c r="U1177" s="89">
        <v>2.5243952000000001E-3</v>
      </c>
      <c r="V1177" s="90">
        <v>4.5626800449999998E-3</v>
      </c>
      <c r="W1177" s="102">
        <v>1.8837760267397981E-2</v>
      </c>
      <c r="X1177" s="89">
        <v>1.18008E-4</v>
      </c>
      <c r="Y1177" s="90">
        <v>2.060276E-4</v>
      </c>
      <c r="Z1177" s="102">
        <v>1.3564303073722128E-3</v>
      </c>
      <c r="AA1177" s="89">
        <v>1.35770214E-2</v>
      </c>
      <c r="AB1177" s="90">
        <v>2.22636563E-2</v>
      </c>
      <c r="AC1177" s="102">
        <v>5.6066635555373875E-2</v>
      </c>
      <c r="AD1177" s="89">
        <v>1.4609340999999999E-3</v>
      </c>
      <c r="AE1177" s="90">
        <v>2.3454362450000001E-3</v>
      </c>
      <c r="AF1177" s="102">
        <v>7.4606739732452822E-3</v>
      </c>
      <c r="AG1177" s="89">
        <v>2.7739948E-3</v>
      </c>
      <c r="AH1177" s="90">
        <v>5.3058523500000001E-3</v>
      </c>
      <c r="AI1177" s="102">
        <v>1.3461514366047233E-2</v>
      </c>
      <c r="AJ1177" s="92">
        <v>0</v>
      </c>
      <c r="AK1177" s="93">
        <v>0</v>
      </c>
      <c r="AL1177" s="93">
        <v>0</v>
      </c>
    </row>
    <row r="1178" spans="1:38" x14ac:dyDescent="0.25">
      <c r="A1178" s="71">
        <v>2004</v>
      </c>
      <c r="B1178" s="718">
        <v>13</v>
      </c>
      <c r="C1178" s="89">
        <v>5.4130680131699993</v>
      </c>
      <c r="D1178" s="90">
        <v>6.8115992507479994</v>
      </c>
      <c r="E1178" s="102">
        <v>32.449792937945411</v>
      </c>
      <c r="F1178" s="89">
        <v>0.39124153290000002</v>
      </c>
      <c r="G1178" s="90">
        <v>0.56644617154200005</v>
      </c>
      <c r="H1178" s="102">
        <v>1.3013932153691052</v>
      </c>
      <c r="I1178" s="89">
        <v>0.46635642899999996</v>
      </c>
      <c r="J1178" s="90">
        <v>1.09618761945</v>
      </c>
      <c r="K1178" s="102">
        <v>4.1459148825699481</v>
      </c>
      <c r="L1178" s="89">
        <v>1.116691E-2</v>
      </c>
      <c r="M1178" s="90">
        <v>1.78259105E-2</v>
      </c>
      <c r="N1178" s="102">
        <v>1.7393252660481341E-2</v>
      </c>
      <c r="O1178" s="89">
        <v>6.3760440271867615E-3</v>
      </c>
      <c r="P1178" s="90">
        <v>8.2993838309692678E-3</v>
      </c>
      <c r="Q1178" s="102">
        <v>9.7973980915115388E-2</v>
      </c>
      <c r="R1178" s="89">
        <v>8.4022291094224925E-3</v>
      </c>
      <c r="S1178" s="90">
        <v>5.9963694356636272E-3</v>
      </c>
      <c r="T1178" s="102">
        <v>5.0485961254642719E-2</v>
      </c>
      <c r="U1178" s="89">
        <v>2.39836956E-3</v>
      </c>
      <c r="V1178" s="90">
        <v>4.3288000173900007E-3</v>
      </c>
      <c r="W1178" s="102">
        <v>1.9739767495840561E-2</v>
      </c>
      <c r="X1178" s="89">
        <v>1.121074212E-4</v>
      </c>
      <c r="Y1178" s="90">
        <v>1.9546678388999999E-4</v>
      </c>
      <c r="Z1178" s="102">
        <v>1.4126974303508893E-3</v>
      </c>
      <c r="AA1178" s="89">
        <v>1.3106132082E-2</v>
      </c>
      <c r="AB1178" s="90">
        <v>2.135893121883E-2</v>
      </c>
      <c r="AC1178" s="102">
        <v>5.8069900886802278E-2</v>
      </c>
      <c r="AD1178" s="89">
        <v>1.3990142526E-3</v>
      </c>
      <c r="AE1178" s="90">
        <v>2.2576164745800003E-3</v>
      </c>
      <c r="AF1178" s="102">
        <v>7.8490744133717389E-3</v>
      </c>
      <c r="AG1178" s="89">
        <v>2.6217672864000002E-3</v>
      </c>
      <c r="AH1178" s="90">
        <v>4.9996982541599998E-3</v>
      </c>
      <c r="AI1178" s="102">
        <v>1.3846026058756613E-2</v>
      </c>
      <c r="AJ1178" s="92">
        <v>0</v>
      </c>
      <c r="AK1178" s="93">
        <v>0</v>
      </c>
      <c r="AL1178" s="93">
        <v>0</v>
      </c>
    </row>
    <row r="1179" spans="1:38" x14ac:dyDescent="0.25">
      <c r="A1179" s="71">
        <v>2004</v>
      </c>
      <c r="B1179" s="718">
        <v>14</v>
      </c>
      <c r="C1179" s="89">
        <v>5.6619096523899994</v>
      </c>
      <c r="D1179" s="90">
        <v>7.1345458446390007</v>
      </c>
      <c r="E1179" s="102">
        <v>32.879615187288195</v>
      </c>
      <c r="F1179" s="89">
        <v>0.43862520467999999</v>
      </c>
      <c r="G1179" s="90">
        <v>0.62514980005800003</v>
      </c>
      <c r="H1179" s="102">
        <v>1.1847148906897549</v>
      </c>
      <c r="I1179" s="89">
        <v>0.49214780230000005</v>
      </c>
      <c r="J1179" s="90">
        <v>1.12919645993</v>
      </c>
      <c r="K1179" s="102">
        <v>2.9902231152175283</v>
      </c>
      <c r="L1179" s="89">
        <v>1.116691E-2</v>
      </c>
      <c r="M1179" s="90">
        <v>1.78259105E-2</v>
      </c>
      <c r="N1179" s="102">
        <v>1.7478604965830025E-2</v>
      </c>
      <c r="O1179" s="89">
        <v>6.3760440271867615E-3</v>
      </c>
      <c r="P1179" s="90">
        <v>8.2993838309692678E-3</v>
      </c>
      <c r="Q1179" s="102">
        <v>8.0844437020454976E-2</v>
      </c>
      <c r="R1179" s="89">
        <v>8.4022291094224925E-3</v>
      </c>
      <c r="S1179" s="90">
        <v>5.9963694356636272E-3</v>
      </c>
      <c r="T1179" s="102">
        <v>5.244085825524087E-2</v>
      </c>
      <c r="U1179" s="89">
        <v>2.5435545342000002E-3</v>
      </c>
      <c r="V1179" s="90">
        <v>4.5891861355500004E-3</v>
      </c>
      <c r="W1179" s="102">
        <v>2.0029334938999631E-2</v>
      </c>
      <c r="X1179" s="89">
        <v>1.184823564E-4</v>
      </c>
      <c r="Y1179" s="90">
        <v>2.0798500547999999E-4</v>
      </c>
      <c r="Z1179" s="102">
        <v>1.3398226045942519E-3</v>
      </c>
      <c r="AA1179" s="89">
        <v>1.4154101321400001E-2</v>
      </c>
      <c r="AB1179" s="90">
        <v>2.2937338233660003E-2</v>
      </c>
      <c r="AC1179" s="102">
        <v>5.0872006316242467E-2</v>
      </c>
      <c r="AD1179" s="89">
        <v>1.4963065740000001E-3</v>
      </c>
      <c r="AE1179" s="90">
        <v>2.4263441118300001E-3</v>
      </c>
      <c r="AF1179" s="102">
        <v>7.7596521211787074E-3</v>
      </c>
      <c r="AG1179" s="89">
        <v>2.7669785442E-3</v>
      </c>
      <c r="AH1179" s="90">
        <v>5.2644955560600002E-3</v>
      </c>
      <c r="AI1179" s="102">
        <v>1.2029974956378347E-2</v>
      </c>
      <c r="AJ1179" s="92">
        <v>0</v>
      </c>
      <c r="AK1179" s="93">
        <v>0</v>
      </c>
      <c r="AL1179" s="93">
        <v>0</v>
      </c>
    </row>
    <row r="1180" spans="1:38" x14ac:dyDescent="0.25">
      <c r="A1180" s="71">
        <v>2004</v>
      </c>
      <c r="B1180" s="718">
        <v>15</v>
      </c>
      <c r="C1180" s="89">
        <v>5.9045831903599995</v>
      </c>
      <c r="D1180" s="90">
        <v>7.4621587457730003</v>
      </c>
      <c r="E1180" s="102">
        <v>33.820613319584339</v>
      </c>
      <c r="F1180" s="89">
        <v>0.49326019986000003</v>
      </c>
      <c r="G1180" s="90">
        <v>0.693170321541</v>
      </c>
      <c r="H1180" s="102">
        <v>1.2423319833418021</v>
      </c>
      <c r="I1180" s="89">
        <v>0.5157667977</v>
      </c>
      <c r="J1180" s="90">
        <v>1.1629867834200001</v>
      </c>
      <c r="K1180" s="102">
        <v>3.0535379640035467</v>
      </c>
      <c r="L1180" s="89">
        <v>1.116691E-2</v>
      </c>
      <c r="M1180" s="90">
        <v>1.78259105E-2</v>
      </c>
      <c r="N1180" s="102">
        <v>2.1444536494096694E-2</v>
      </c>
      <c r="O1180" s="89">
        <v>6.3760440271867615E-3</v>
      </c>
      <c r="P1180" s="90">
        <v>8.2993838309692678E-3</v>
      </c>
      <c r="Q1180" s="102">
        <v>7.4454467924001941E-2</v>
      </c>
      <c r="R1180" s="89">
        <v>8.4022291094224925E-3</v>
      </c>
      <c r="S1180" s="90">
        <v>5.9963694356636272E-3</v>
      </c>
      <c r="T1180" s="102">
        <v>5.4488647119187807E-2</v>
      </c>
      <c r="U1180" s="89">
        <v>2.6929759061999998E-3</v>
      </c>
      <c r="V1180" s="90">
        <v>4.8605627634E-3</v>
      </c>
      <c r="W1180" s="102">
        <v>2.1167847779737174E-2</v>
      </c>
      <c r="X1180" s="89">
        <v>1.2586795860000002E-4</v>
      </c>
      <c r="Y1180" s="90">
        <v>2.2119397616999998E-4</v>
      </c>
      <c r="Z1180" s="102">
        <v>1.4089679518984569E-3</v>
      </c>
      <c r="AA1180" s="89">
        <v>1.52927315478E-2</v>
      </c>
      <c r="AB1180" s="90">
        <v>2.4661322465190001E-2</v>
      </c>
      <c r="AC1180" s="102">
        <v>5.3301198354106259E-2</v>
      </c>
      <c r="AD1180" s="89">
        <v>1.5955524641999999E-3</v>
      </c>
      <c r="AE1180" s="90">
        <v>2.6044727357100003E-3</v>
      </c>
      <c r="AF1180" s="102">
        <v>8.1942198941925455E-3</v>
      </c>
      <c r="AG1180" s="89">
        <v>2.9141891436000001E-3</v>
      </c>
      <c r="AH1180" s="90">
        <v>5.5394892319200004E-3</v>
      </c>
      <c r="AI1180" s="102">
        <v>1.2563262147433021E-2</v>
      </c>
      <c r="AJ1180" s="92">
        <v>0</v>
      </c>
      <c r="AK1180" s="93">
        <v>0</v>
      </c>
      <c r="AL1180" s="93">
        <v>0</v>
      </c>
    </row>
    <row r="1181" spans="1:38" x14ac:dyDescent="0.25">
      <c r="A1181" s="71">
        <v>2004</v>
      </c>
      <c r="B1181" s="718">
        <v>16</v>
      </c>
      <c r="C1181" s="89">
        <v>6.1422631322300001</v>
      </c>
      <c r="D1181" s="90">
        <v>7.7978193290600011</v>
      </c>
      <c r="E1181" s="102">
        <v>34.782955687137289</v>
      </c>
      <c r="F1181" s="89">
        <v>0.55601477123999998</v>
      </c>
      <c r="G1181" s="90">
        <v>0.77234135278800009</v>
      </c>
      <c r="H1181" s="102">
        <v>1.2938085068645091</v>
      </c>
      <c r="I1181" s="89">
        <v>0.53933535040000002</v>
      </c>
      <c r="J1181" s="90">
        <v>1.19894683909</v>
      </c>
      <c r="K1181" s="102">
        <v>3.1198707162876134</v>
      </c>
      <c r="L1181" s="89">
        <v>1.116691E-2</v>
      </c>
      <c r="M1181" s="90">
        <v>1.78259105E-2</v>
      </c>
      <c r="N1181" s="102">
        <v>2.1718006591700843E-2</v>
      </c>
      <c r="O1181" s="89">
        <v>6.3760440271867615E-3</v>
      </c>
      <c r="P1181" s="90">
        <v>8.2993838309692678E-3</v>
      </c>
      <c r="Q1181" s="102">
        <v>7.6765950674666864E-2</v>
      </c>
      <c r="R1181" s="89">
        <v>8.4022291094224925E-3</v>
      </c>
      <c r="S1181" s="90">
        <v>5.9963694356636272E-3</v>
      </c>
      <c r="T1181" s="102">
        <v>5.660994330295803E-2</v>
      </c>
      <c r="U1181" s="89">
        <v>2.8459994723999999E-3</v>
      </c>
      <c r="V1181" s="90">
        <v>5.1450906140099997E-3</v>
      </c>
      <c r="W1181" s="102">
        <v>2.2361904514017549E-2</v>
      </c>
      <c r="X1181" s="89">
        <v>1.332800232E-4</v>
      </c>
      <c r="Y1181" s="90">
        <v>2.3451851424E-4</v>
      </c>
      <c r="Z1181" s="102">
        <v>1.4734437974019223E-3</v>
      </c>
      <c r="AA1181" s="89">
        <v>1.6538177788200003E-2</v>
      </c>
      <c r="AB1181" s="90">
        <v>2.6556675822360001E-2</v>
      </c>
      <c r="AC1181" s="102">
        <v>5.5424297725679618E-2</v>
      </c>
      <c r="AD1181" s="89">
        <v>1.6990083792000001E-3</v>
      </c>
      <c r="AE1181" s="90">
        <v>2.7926522037600003E-3</v>
      </c>
      <c r="AF1181" s="102">
        <v>8.6061940333865029E-3</v>
      </c>
      <c r="AG1181" s="89">
        <v>3.0654468809999998E-3</v>
      </c>
      <c r="AH1181" s="90">
        <v>5.8264038345600001E-3</v>
      </c>
      <c r="AI1181" s="102">
        <v>1.3018858114042813E-2</v>
      </c>
      <c r="AJ1181" s="92">
        <v>0</v>
      </c>
      <c r="AK1181" s="93">
        <v>0</v>
      </c>
      <c r="AL1181" s="93">
        <v>0</v>
      </c>
    </row>
    <row r="1182" spans="1:38" x14ac:dyDescent="0.25">
      <c r="A1182" s="71">
        <v>2004</v>
      </c>
      <c r="B1182" s="718">
        <v>17</v>
      </c>
      <c r="C1182" s="89">
        <v>6.3760856596500002</v>
      </c>
      <c r="D1182" s="90">
        <v>8.1452780251555001</v>
      </c>
      <c r="E1182" s="102">
        <v>35.782015890921066</v>
      </c>
      <c r="F1182" s="89">
        <v>0.62833294338000001</v>
      </c>
      <c r="G1182" s="90">
        <v>0.86449885779299995</v>
      </c>
      <c r="H1182" s="102">
        <v>1.3467353839882883</v>
      </c>
      <c r="I1182" s="89">
        <v>0.56306666570000008</v>
      </c>
      <c r="J1182" s="90">
        <v>1.23835888253</v>
      </c>
      <c r="K1182" s="102">
        <v>3.1877861001846202</v>
      </c>
      <c r="L1182" s="89">
        <v>1.116691E-2</v>
      </c>
      <c r="M1182" s="90">
        <v>1.78259105E-2</v>
      </c>
      <c r="N1182" s="102">
        <v>2.1997727197749763E-2</v>
      </c>
      <c r="O1182" s="89">
        <v>6.3760440271867615E-3</v>
      </c>
      <c r="P1182" s="90">
        <v>8.2993838309692678E-3</v>
      </c>
      <c r="Q1182" s="102">
        <v>7.9142667638168365E-2</v>
      </c>
      <c r="R1182" s="89">
        <v>8.4022291094224925E-3</v>
      </c>
      <c r="S1182" s="90">
        <v>5.9963694356636272E-3</v>
      </c>
      <c r="T1182" s="102">
        <v>5.8795683785153784E-2</v>
      </c>
      <c r="U1182" s="89">
        <v>3.0040368588000002E-3</v>
      </c>
      <c r="V1182" s="90">
        <v>5.4448181364000004E-3</v>
      </c>
      <c r="W1182" s="102">
        <v>2.3533754299156329E-2</v>
      </c>
      <c r="X1182" s="89">
        <v>1.40243121E-4</v>
      </c>
      <c r="Y1182" s="90">
        <v>2.4847853433000001E-4</v>
      </c>
      <c r="Z1182" s="102">
        <v>1.5394379163378772E-3</v>
      </c>
      <c r="AA1182" s="89">
        <v>1.7901891646200003E-2</v>
      </c>
      <c r="AB1182" s="90">
        <v>2.8653053340090003E-2</v>
      </c>
      <c r="AC1182" s="102">
        <v>5.7621892009522904E-2</v>
      </c>
      <c r="AD1182" s="89">
        <v>1.8062098860000002E-3</v>
      </c>
      <c r="AE1182" s="90">
        <v>2.99242589076E-3</v>
      </c>
      <c r="AF1182" s="102">
        <v>9.0349284475557037E-3</v>
      </c>
      <c r="AG1182" s="89">
        <v>3.2200735679999998E-3</v>
      </c>
      <c r="AH1182" s="90">
        <v>6.1276666991400006E-3</v>
      </c>
      <c r="AI1182" s="102">
        <v>1.3481381881542985E-2</v>
      </c>
      <c r="AJ1182" s="92">
        <v>0</v>
      </c>
      <c r="AK1182" s="93">
        <v>0</v>
      </c>
      <c r="AL1182" s="93">
        <v>0</v>
      </c>
    </row>
    <row r="1183" spans="1:38" x14ac:dyDescent="0.25">
      <c r="A1183" s="71">
        <v>2004</v>
      </c>
      <c r="B1183" s="718">
        <v>18</v>
      </c>
      <c r="C1183" s="89">
        <v>6.6025734832399996</v>
      </c>
      <c r="D1183" s="90">
        <v>8.5049024383575009</v>
      </c>
      <c r="E1183" s="102">
        <v>36.749736718690862</v>
      </c>
      <c r="F1183" s="89">
        <v>0.71116255296000008</v>
      </c>
      <c r="G1183" s="90">
        <v>0.97208112723899998</v>
      </c>
      <c r="H1183" s="102">
        <v>1.4004039986558521</v>
      </c>
      <c r="I1183" s="89">
        <v>0.586484283</v>
      </c>
      <c r="J1183" s="90">
        <v>1.28410085342</v>
      </c>
      <c r="K1183" s="102">
        <v>3.2557426887946432</v>
      </c>
      <c r="L1183" s="89">
        <v>1.116691E-2</v>
      </c>
      <c r="M1183" s="90">
        <v>1.78259105E-2</v>
      </c>
      <c r="N1183" s="102">
        <v>2.2283615818296292E-2</v>
      </c>
      <c r="O1183" s="89">
        <v>6.3760440271867615E-3</v>
      </c>
      <c r="P1183" s="90">
        <v>8.2993838309692678E-3</v>
      </c>
      <c r="Q1183" s="102">
        <v>8.1539572235957064E-2</v>
      </c>
      <c r="R1183" s="89">
        <v>8.4022291094224925E-3</v>
      </c>
      <c r="S1183" s="90">
        <v>5.9963694356636272E-3</v>
      </c>
      <c r="T1183" s="102">
        <v>6.1008147974453801E-2</v>
      </c>
      <c r="U1183" s="89">
        <v>3.1667097246E-3</v>
      </c>
      <c r="V1183" s="90">
        <v>5.7618006991500001E-3</v>
      </c>
      <c r="W1183" s="102">
        <v>2.4863376479624527E-2</v>
      </c>
      <c r="X1183" s="89">
        <v>1.4762863380000002E-4</v>
      </c>
      <c r="Y1183" s="90">
        <v>2.6342411789999999E-4</v>
      </c>
      <c r="Z1183" s="102">
        <v>1.6071401385137195E-3</v>
      </c>
      <c r="AA1183" s="89">
        <v>1.93948170228E-2</v>
      </c>
      <c r="AB1183" s="90">
        <v>3.0981282163289998E-2</v>
      </c>
      <c r="AC1183" s="102">
        <v>5.9811776435681217E-2</v>
      </c>
      <c r="AD1183" s="89">
        <v>1.9163990514E-3</v>
      </c>
      <c r="AE1183" s="90">
        <v>3.20421615807E-3</v>
      </c>
      <c r="AF1183" s="102">
        <v>9.4588275262321199E-3</v>
      </c>
      <c r="AG1183" s="89">
        <v>3.3793591572000002E-3</v>
      </c>
      <c r="AH1183" s="90">
        <v>6.4456115456100003E-3</v>
      </c>
      <c r="AI1183" s="102">
        <v>1.3962224454262958E-2</v>
      </c>
      <c r="AJ1183" s="92">
        <v>0</v>
      </c>
      <c r="AK1183" s="93">
        <v>0</v>
      </c>
      <c r="AL1183" s="93">
        <v>0</v>
      </c>
    </row>
    <row r="1184" spans="1:38" x14ac:dyDescent="0.25">
      <c r="A1184" s="71">
        <v>2004</v>
      </c>
      <c r="B1184" s="718">
        <v>19</v>
      </c>
      <c r="C1184" s="89">
        <v>6.8308311565400004</v>
      </c>
      <c r="D1184" s="90">
        <v>8.8876192434079986</v>
      </c>
      <c r="E1184" s="102">
        <v>37.753807605347589</v>
      </c>
      <c r="F1184" s="89">
        <v>0.80494164209999997</v>
      </c>
      <c r="G1184" s="90">
        <v>1.097284638666</v>
      </c>
      <c r="H1184" s="102">
        <v>1.4535088481905434</v>
      </c>
      <c r="I1184" s="89">
        <v>0.61107821390000006</v>
      </c>
      <c r="J1184" s="90">
        <v>1.345922860205</v>
      </c>
      <c r="K1184" s="102">
        <v>3.3237572589946494</v>
      </c>
      <c r="L1184" s="89">
        <v>1.116691E-2</v>
      </c>
      <c r="M1184" s="90">
        <v>1.78259105E-2</v>
      </c>
      <c r="N1184" s="102">
        <v>2.2563357580000568E-2</v>
      </c>
      <c r="O1184" s="89">
        <v>6.3760440271867615E-3</v>
      </c>
      <c r="P1184" s="90">
        <v>8.2993838309692678E-3</v>
      </c>
      <c r="Q1184" s="102">
        <v>8.392274327088986E-2</v>
      </c>
      <c r="R1184" s="89">
        <v>8.4022291094224925E-3</v>
      </c>
      <c r="S1184" s="90">
        <v>5.9963694356636272E-3</v>
      </c>
      <c r="T1184" s="102">
        <v>6.3201218814504953E-2</v>
      </c>
      <c r="U1184" s="89">
        <v>3.3344639970000001E-3</v>
      </c>
      <c r="V1184" s="90">
        <v>6.09866678295E-3</v>
      </c>
      <c r="W1184" s="102">
        <v>2.6045326683936637E-2</v>
      </c>
      <c r="X1184" s="89">
        <v>1.5593469840000001E-4</v>
      </c>
      <c r="Y1184" s="90">
        <v>2.7953311283999998E-4</v>
      </c>
      <c r="Z1184" s="102">
        <v>1.6733921271356715E-3</v>
      </c>
      <c r="AA1184" s="89">
        <v>2.1029699229000002E-2</v>
      </c>
      <c r="AB1184" s="90">
        <v>3.3577207990800002E-2</v>
      </c>
      <c r="AC1184" s="102">
        <v>6.2014671199271371E-2</v>
      </c>
      <c r="AD1184" s="89">
        <v>2.0310806561999999E-3</v>
      </c>
      <c r="AE1184" s="90">
        <v>3.4307982633000004E-3</v>
      </c>
      <c r="AF1184" s="102">
        <v>9.8888683057883377E-3</v>
      </c>
      <c r="AG1184" s="89">
        <v>3.5422430070000004E-3</v>
      </c>
      <c r="AH1184" s="90">
        <v>6.7827218478600003E-3</v>
      </c>
      <c r="AI1184" s="102">
        <v>1.4425946823896633E-2</v>
      </c>
      <c r="AJ1184" s="92">
        <v>0</v>
      </c>
      <c r="AK1184" s="93">
        <v>0</v>
      </c>
      <c r="AL1184" s="93">
        <v>0</v>
      </c>
    </row>
    <row r="1185" spans="1:38" x14ac:dyDescent="0.25">
      <c r="A1185" s="71">
        <v>2004</v>
      </c>
      <c r="B1185" s="718">
        <v>20</v>
      </c>
      <c r="C1185" s="89">
        <v>7.0577045321599998</v>
      </c>
      <c r="D1185" s="90">
        <v>9.2949155101609993</v>
      </c>
      <c r="E1185" s="102">
        <v>38.73454238031875</v>
      </c>
      <c r="F1185" s="89">
        <v>0.91102827726000002</v>
      </c>
      <c r="G1185" s="90">
        <v>1.243170380577</v>
      </c>
      <c r="H1185" s="102">
        <v>1.5073591608999366</v>
      </c>
      <c r="I1185" s="89">
        <v>0.63644900549999994</v>
      </c>
      <c r="J1185" s="90">
        <v>1.382678760925</v>
      </c>
      <c r="K1185" s="102">
        <v>3.3891097319872809</v>
      </c>
      <c r="L1185" s="89">
        <v>1.116691E-2</v>
      </c>
      <c r="M1185" s="90">
        <v>1.78259105E-2</v>
      </c>
      <c r="N1185" s="102">
        <v>2.8252358945404392E-2</v>
      </c>
      <c r="O1185" s="89">
        <v>6.3760440271867615E-3</v>
      </c>
      <c r="P1185" s="90">
        <v>8.2993838309692678E-3</v>
      </c>
      <c r="Q1185" s="102">
        <v>8.3581594131071038E-2</v>
      </c>
      <c r="R1185" s="89">
        <v>8.4022291094224925E-3</v>
      </c>
      <c r="S1185" s="90">
        <v>5.9963694356636272E-3</v>
      </c>
      <c r="T1185" s="102">
        <v>6.5324596021204717E-2</v>
      </c>
      <c r="U1185" s="89">
        <v>3.5076311711999997E-3</v>
      </c>
      <c r="V1185" s="90">
        <v>6.4612599115200006E-3</v>
      </c>
      <c r="W1185" s="102">
        <v>2.7150815569248338E-2</v>
      </c>
      <c r="X1185" s="89">
        <v>1.6332021119999998E-4</v>
      </c>
      <c r="Y1185" s="90">
        <v>2.9656715640000002E-4</v>
      </c>
      <c r="Z1185" s="102">
        <v>1.7398748776951446E-3</v>
      </c>
      <c r="AA1185" s="89">
        <v>2.2813771440000002E-2</v>
      </c>
      <c r="AB1185" s="90">
        <v>3.6496027826430001E-2</v>
      </c>
      <c r="AC1185" s="102">
        <v>6.4272718881313515E-2</v>
      </c>
      <c r="AD1185" s="89">
        <v>2.150421342E-3</v>
      </c>
      <c r="AE1185" s="90">
        <v>3.6753777999E-3</v>
      </c>
      <c r="AF1185" s="102">
        <v>1.0329249073039254E-2</v>
      </c>
      <c r="AG1185" s="89">
        <v>3.7101446999999997E-3</v>
      </c>
      <c r="AH1185" s="90">
        <v>7.1452118892899995E-3</v>
      </c>
      <c r="AI1185" s="102">
        <v>1.4891255625313304E-2</v>
      </c>
      <c r="AJ1185" s="92">
        <v>0</v>
      </c>
      <c r="AK1185" s="93">
        <v>0</v>
      </c>
      <c r="AL1185" s="93">
        <v>0</v>
      </c>
    </row>
    <row r="1186" spans="1:38" x14ac:dyDescent="0.25">
      <c r="A1186" s="71">
        <v>2004</v>
      </c>
      <c r="B1186" s="718">
        <v>21</v>
      </c>
      <c r="C1186" s="89">
        <v>7.2843679126200005</v>
      </c>
      <c r="D1186" s="90">
        <v>9.7313198032715</v>
      </c>
      <c r="E1186" s="102">
        <v>39.659043824357013</v>
      </c>
      <c r="F1186" s="89">
        <v>1.0295967794999998</v>
      </c>
      <c r="G1186" s="90">
        <v>1.4124206721300001</v>
      </c>
      <c r="H1186" s="102">
        <v>1.5557132860598453</v>
      </c>
      <c r="I1186" s="89">
        <v>0.66299366980000007</v>
      </c>
      <c r="J1186" s="90">
        <v>1.4216811520449999</v>
      </c>
      <c r="K1186" s="102">
        <v>3.4505343513529718</v>
      </c>
      <c r="L1186" s="89">
        <v>1.116691E-2</v>
      </c>
      <c r="M1186" s="90">
        <v>1.78259105E-2</v>
      </c>
      <c r="N1186" s="102">
        <v>2.8586249687746663E-2</v>
      </c>
      <c r="O1186" s="89">
        <v>6.3760440271867615E-3</v>
      </c>
      <c r="P1186" s="90">
        <v>8.2993838309692678E-3</v>
      </c>
      <c r="Q1186" s="102">
        <v>8.5665076446237304E-2</v>
      </c>
      <c r="R1186" s="89">
        <v>8.4022291094224925E-3</v>
      </c>
      <c r="S1186" s="90">
        <v>5.9963694356636272E-3</v>
      </c>
      <c r="T1186" s="102">
        <v>6.7325792142398741E-2</v>
      </c>
      <c r="U1186" s="89">
        <v>3.6861621666000005E-3</v>
      </c>
      <c r="V1186" s="90">
        <v>6.8526017512200001E-3</v>
      </c>
      <c r="W1186" s="102">
        <v>2.8146974925775215E-2</v>
      </c>
      <c r="X1186" s="89">
        <v>1.7162627580000003E-4</v>
      </c>
      <c r="Y1186" s="90">
        <v>3.1504464342000001E-4</v>
      </c>
      <c r="Z1186" s="102">
        <v>1.799750467210629E-3</v>
      </c>
      <c r="AA1186" s="89">
        <v>2.47553175492E-2</v>
      </c>
      <c r="AB1186" s="90">
        <v>3.9775942491329999E-2</v>
      </c>
      <c r="AC1186" s="102">
        <v>6.6299278556266286E-2</v>
      </c>
      <c r="AD1186" s="89">
        <v>2.2725870678000004E-3</v>
      </c>
      <c r="AE1186" s="90">
        <v>3.9397010538299998E-3</v>
      </c>
      <c r="AF1186" s="102">
        <v>1.0727991734779512E-2</v>
      </c>
      <c r="AG1186" s="89">
        <v>3.8826554100000006E-3</v>
      </c>
      <c r="AH1186" s="90">
        <v>7.5359135892299998E-3</v>
      </c>
      <c r="AI1186" s="102">
        <v>1.5305838775308712E-2</v>
      </c>
      <c r="AJ1186" s="92">
        <v>0</v>
      </c>
      <c r="AK1186" s="93">
        <v>0</v>
      </c>
      <c r="AL1186" s="93">
        <v>0</v>
      </c>
    </row>
    <row r="1187" spans="1:38" x14ac:dyDescent="0.25">
      <c r="A1187" s="71">
        <v>2004</v>
      </c>
      <c r="B1187" s="718">
        <v>22</v>
      </c>
      <c r="C1187" s="89">
        <v>7.5109958063999995</v>
      </c>
      <c r="D1187" s="90">
        <v>10.2015851318355</v>
      </c>
      <c r="E1187" s="102">
        <v>40.49086835722364</v>
      </c>
      <c r="F1187" s="89">
        <v>1.16104834026</v>
      </c>
      <c r="G1187" s="90">
        <v>1.6077739586969999</v>
      </c>
      <c r="H1187" s="102">
        <v>1.5991072125217485</v>
      </c>
      <c r="I1187" s="89">
        <v>0.69103458270000007</v>
      </c>
      <c r="J1187" s="90">
        <v>1.46625777683</v>
      </c>
      <c r="K1187" s="102">
        <v>3.5056594255812565</v>
      </c>
      <c r="L1187" s="89">
        <v>1.116691E-2</v>
      </c>
      <c r="M1187" s="90">
        <v>1.78259105E-2</v>
      </c>
      <c r="N1187" s="102">
        <v>2.8885601533100099E-2</v>
      </c>
      <c r="O1187" s="89">
        <v>6.3760440271867615E-3</v>
      </c>
      <c r="P1187" s="90">
        <v>8.2993838309692678E-3</v>
      </c>
      <c r="Q1187" s="102">
        <v>8.7535370421846295E-2</v>
      </c>
      <c r="R1187" s="89">
        <v>8.4022291094224925E-3</v>
      </c>
      <c r="S1187" s="90">
        <v>5.9963694356636272E-3</v>
      </c>
      <c r="T1187" s="102">
        <v>6.9122900631094816E-2</v>
      </c>
      <c r="U1187" s="89">
        <v>3.8711401536000003E-3</v>
      </c>
      <c r="V1187" s="90">
        <v>7.272302526989999E-3</v>
      </c>
      <c r="W1187" s="102">
        <v>2.9025315990984929E-2</v>
      </c>
      <c r="X1187" s="89">
        <v>1.8068312159999998E-4</v>
      </c>
      <c r="Y1187" s="90">
        <v>3.3449633117999997E-4</v>
      </c>
      <c r="Z1187" s="102">
        <v>1.8534029791636411E-3</v>
      </c>
      <c r="AA1187" s="89">
        <v>2.68571494548E-2</v>
      </c>
      <c r="AB1187" s="90">
        <v>4.3448821337730002E-2</v>
      </c>
      <c r="AC1187" s="102">
        <v>6.8122172301527978E-2</v>
      </c>
      <c r="AD1187" s="89">
        <v>2.3996677374000003E-3</v>
      </c>
      <c r="AE1187" s="90">
        <v>4.2239207337000009E-3</v>
      </c>
      <c r="AF1187" s="102">
        <v>1.1087329672190359E-2</v>
      </c>
      <c r="AG1187" s="89">
        <v>4.0607191116E-3</v>
      </c>
      <c r="AH1187" s="90">
        <v>7.9549134913499998E-3</v>
      </c>
      <c r="AI1187" s="102">
        <v>1.56764545398589E-2</v>
      </c>
      <c r="AJ1187" s="92">
        <v>0</v>
      </c>
      <c r="AK1187" s="93">
        <v>0</v>
      </c>
      <c r="AL1187" s="93">
        <v>0</v>
      </c>
    </row>
    <row r="1188" spans="1:38" x14ac:dyDescent="0.25">
      <c r="A1188" s="71">
        <v>2004</v>
      </c>
      <c r="B1188" s="718">
        <v>23</v>
      </c>
      <c r="C1188" s="89">
        <v>7.7389324433000004</v>
      </c>
      <c r="D1188" s="90">
        <v>10.711655269834999</v>
      </c>
      <c r="E1188" s="102">
        <v>41.176446374257779</v>
      </c>
      <c r="F1188" s="89">
        <v>1.3054211154599999</v>
      </c>
      <c r="G1188" s="90">
        <v>1.8326010869459999</v>
      </c>
      <c r="H1188" s="102">
        <v>1.6348776626542454</v>
      </c>
      <c r="I1188" s="89">
        <v>0.72118804450000007</v>
      </c>
      <c r="J1188" s="90">
        <v>1.5192465099350001</v>
      </c>
      <c r="K1188" s="102">
        <v>3.5510986019670789</v>
      </c>
      <c r="L1188" s="89">
        <v>1.116691E-2</v>
      </c>
      <c r="M1188" s="90">
        <v>1.78259105E-2</v>
      </c>
      <c r="N1188" s="102">
        <v>2.9132363207124659E-2</v>
      </c>
      <c r="O1188" s="89">
        <v>6.3760440271867615E-3</v>
      </c>
      <c r="P1188" s="90">
        <v>8.2993838309692678E-3</v>
      </c>
      <c r="Q1188" s="102">
        <v>8.9076879370712111E-2</v>
      </c>
      <c r="R1188" s="89">
        <v>8.4022291094224925E-3</v>
      </c>
      <c r="S1188" s="90">
        <v>5.9963694356636272E-3</v>
      </c>
      <c r="T1188" s="102">
        <v>7.0604015883099183E-2</v>
      </c>
      <c r="U1188" s="89">
        <v>4.0618104173999999E-3</v>
      </c>
      <c r="V1188" s="90">
        <v>7.7250480280800001E-3</v>
      </c>
      <c r="W1188" s="102">
        <v>2.9749261838293215E-2</v>
      </c>
      <c r="X1188" s="89">
        <v>1.8955079700000001E-4</v>
      </c>
      <c r="Y1188" s="90">
        <v>3.5554336640999999E-4</v>
      </c>
      <c r="Z1188" s="102">
        <v>1.8976286012612478E-3</v>
      </c>
      <c r="AA1188" s="89">
        <v>2.9121977764800005E-2</v>
      </c>
      <c r="AB1188" s="90">
        <v>4.7566353170399998E-2</v>
      </c>
      <c r="AC1188" s="102">
        <v>6.9624751153872066E-2</v>
      </c>
      <c r="AD1188" s="89">
        <v>2.5321388694000001E-3</v>
      </c>
      <c r="AE1188" s="90">
        <v>4.53097997691E-3</v>
      </c>
      <c r="AF1188" s="102">
        <v>1.1383526328186715E-2</v>
      </c>
      <c r="AG1188" s="89">
        <v>4.2436976676000007E-3</v>
      </c>
      <c r="AH1188" s="90">
        <v>8.4072958809300012E-3</v>
      </c>
      <c r="AI1188" s="102">
        <v>1.5981946158316628E-2</v>
      </c>
      <c r="AJ1188" s="92">
        <v>0</v>
      </c>
      <c r="AK1188" s="93">
        <v>0</v>
      </c>
      <c r="AL1188" s="93">
        <v>0</v>
      </c>
    </row>
    <row r="1189" spans="1:38" x14ac:dyDescent="0.25">
      <c r="A1189" s="71">
        <v>2004</v>
      </c>
      <c r="B1189" s="718">
        <v>24</v>
      </c>
      <c r="C1189" s="89">
        <v>7.9682076011199996</v>
      </c>
      <c r="D1189" s="90">
        <v>11.265021604412</v>
      </c>
      <c r="E1189" s="102">
        <v>41.666850409102366</v>
      </c>
      <c r="F1189" s="89">
        <v>1.45070857782</v>
      </c>
      <c r="G1189" s="90">
        <v>2.073655234227</v>
      </c>
      <c r="H1189" s="102">
        <v>1.6619414758185362</v>
      </c>
      <c r="I1189" s="89">
        <v>0.75414683189999998</v>
      </c>
      <c r="J1189" s="90">
        <v>1.57778754903</v>
      </c>
      <c r="K1189" s="102">
        <v>3.5861212401039659</v>
      </c>
      <c r="L1189" s="89">
        <v>1.116691E-2</v>
      </c>
      <c r="M1189" s="90">
        <v>1.78259105E-2</v>
      </c>
      <c r="N1189" s="102">
        <v>2.932388137630498E-2</v>
      </c>
      <c r="O1189" s="89">
        <v>6.3760440271867615E-3</v>
      </c>
      <c r="P1189" s="90">
        <v>8.2993838309692678E-3</v>
      </c>
      <c r="Q1189" s="102">
        <v>9.0241159874815999E-2</v>
      </c>
      <c r="R1189" s="89">
        <v>8.4022291094224925E-3</v>
      </c>
      <c r="S1189" s="90">
        <v>5.9963694356636272E-3</v>
      </c>
      <c r="T1189" s="102">
        <v>7.1703427309737569E-2</v>
      </c>
      <c r="U1189" s="89">
        <v>4.2574260210000003E-3</v>
      </c>
      <c r="V1189" s="90">
        <v>8.3622937715100015E-3</v>
      </c>
      <c r="W1189" s="102">
        <v>3.0508970514129617E-2</v>
      </c>
      <c r="X1189" s="89">
        <v>1.986076428E-4</v>
      </c>
      <c r="Y1189" s="90">
        <v>3.8313962661E-4</v>
      </c>
      <c r="Z1189" s="102">
        <v>1.9323687457730508E-3</v>
      </c>
      <c r="AA1189" s="89">
        <v>3.1538789740200003E-2</v>
      </c>
      <c r="AB1189" s="90">
        <v>5.2615643236110003E-2</v>
      </c>
      <c r="AC1189" s="102">
        <v>7.0710339183651827E-2</v>
      </c>
      <c r="AD1189" s="89">
        <v>2.6680426932000002E-3</v>
      </c>
      <c r="AE1189" s="90">
        <v>4.8887827718699997E-3</v>
      </c>
      <c r="AF1189" s="102">
        <v>1.1589083862668912E-2</v>
      </c>
      <c r="AG1189" s="89">
        <v>4.4328440189999995E-3</v>
      </c>
      <c r="AH1189" s="90">
        <v>9.1007819708699995E-3</v>
      </c>
      <c r="AI1189" s="102">
        <v>1.6233033689612642E-2</v>
      </c>
      <c r="AJ1189" s="92">
        <v>0</v>
      </c>
      <c r="AK1189" s="93">
        <v>0</v>
      </c>
      <c r="AL1189" s="93">
        <v>0</v>
      </c>
    </row>
    <row r="1190" spans="1:38" x14ac:dyDescent="0.25">
      <c r="A1190" s="71">
        <v>2004</v>
      </c>
      <c r="B1190" s="718">
        <v>25</v>
      </c>
      <c r="C1190" s="89">
        <v>7.9682076011199996</v>
      </c>
      <c r="D1190" s="90">
        <v>11.265021604412</v>
      </c>
      <c r="E1190" s="102">
        <v>41.942406443338463</v>
      </c>
      <c r="F1190" s="89">
        <v>1.45070857782</v>
      </c>
      <c r="G1190" s="90">
        <v>2.073655234227</v>
      </c>
      <c r="H1190" s="102">
        <v>1.6778511006428816</v>
      </c>
      <c r="I1190" s="89">
        <v>0.75414683189999998</v>
      </c>
      <c r="J1190" s="90">
        <v>1.57778754903</v>
      </c>
      <c r="K1190" s="102">
        <v>3.607021175578554</v>
      </c>
      <c r="L1190" s="89">
        <v>1.116691E-2</v>
      </c>
      <c r="M1190" s="90">
        <v>1.78259105E-2</v>
      </c>
      <c r="N1190" s="102">
        <v>2.9436873605241342E-2</v>
      </c>
      <c r="O1190" s="89">
        <v>6.3760440271867615E-3</v>
      </c>
      <c r="P1190" s="90">
        <v>8.2993838309692678E-3</v>
      </c>
      <c r="Q1190" s="102">
        <v>9.0921568809337494E-2</v>
      </c>
      <c r="R1190" s="89">
        <v>8.4022291094224925E-3</v>
      </c>
      <c r="S1190" s="90">
        <v>5.9963694356636272E-3</v>
      </c>
      <c r="T1190" s="102">
        <v>7.2342534261492425E-2</v>
      </c>
      <c r="U1190" s="89">
        <v>4.2574260210000003E-3</v>
      </c>
      <c r="V1190" s="90">
        <v>8.3622937715100015E-3</v>
      </c>
      <c r="W1190" s="102">
        <v>3.1059447258677292E-2</v>
      </c>
      <c r="X1190" s="89">
        <v>1.986076428E-4</v>
      </c>
      <c r="Y1190" s="90">
        <v>3.8313962661E-4</v>
      </c>
      <c r="Z1190" s="102">
        <v>1.9533183878747795E-3</v>
      </c>
      <c r="AA1190" s="89">
        <v>3.1538789740200003E-2</v>
      </c>
      <c r="AB1190" s="90">
        <v>5.2615643236110003E-2</v>
      </c>
      <c r="AC1190" s="102">
        <v>7.1318759891266639E-2</v>
      </c>
      <c r="AD1190" s="89">
        <v>2.6680426932000002E-3</v>
      </c>
      <c r="AE1190" s="90">
        <v>4.8887827718699997E-3</v>
      </c>
      <c r="AF1190" s="102">
        <v>1.1700358223161495E-2</v>
      </c>
      <c r="AG1190" s="89">
        <v>4.4328440189999995E-3</v>
      </c>
      <c r="AH1190" s="90">
        <v>9.1007819708699995E-3</v>
      </c>
      <c r="AI1190" s="102">
        <v>1.6389226928444096E-2</v>
      </c>
      <c r="AJ1190" s="92">
        <v>0</v>
      </c>
      <c r="AK1190" s="93">
        <v>0</v>
      </c>
      <c r="AL1190" s="93">
        <v>0</v>
      </c>
    </row>
    <row r="1191" spans="1:38" x14ac:dyDescent="0.25">
      <c r="A1191" s="71">
        <v>2004</v>
      </c>
      <c r="B1191" s="718">
        <v>26</v>
      </c>
      <c r="C1191" s="89">
        <v>7.9682076011199996</v>
      </c>
      <c r="D1191" s="90">
        <v>11.265021604412</v>
      </c>
      <c r="E1191" s="102">
        <v>41.963696251812024</v>
      </c>
      <c r="F1191" s="89">
        <v>1.45070857782</v>
      </c>
      <c r="G1191" s="90">
        <v>2.073655234227</v>
      </c>
      <c r="H1191" s="102">
        <v>1.6804032474320962</v>
      </c>
      <c r="I1191" s="89">
        <v>0.75414683189999998</v>
      </c>
      <c r="J1191" s="90">
        <v>1.57778754903</v>
      </c>
      <c r="K1191" s="102">
        <v>3.6109922990078163</v>
      </c>
      <c r="L1191" s="89">
        <v>1.116691E-2</v>
      </c>
      <c r="M1191" s="90">
        <v>1.78259105E-2</v>
      </c>
      <c r="N1191" s="102">
        <v>2.9457610114934904E-2</v>
      </c>
      <c r="O1191" s="89">
        <v>6.3760440271867615E-3</v>
      </c>
      <c r="P1191" s="90">
        <v>8.2993838309692678E-3</v>
      </c>
      <c r="Q1191" s="102">
        <v>9.1026941133492162E-2</v>
      </c>
      <c r="R1191" s="89">
        <v>8.4022291094224925E-3</v>
      </c>
      <c r="S1191" s="90">
        <v>5.9963694356636272E-3</v>
      </c>
      <c r="T1191" s="102">
        <v>7.242930733625845E-2</v>
      </c>
      <c r="U1191" s="89">
        <v>4.2574260210000003E-3</v>
      </c>
      <c r="V1191" s="90">
        <v>8.3622937715100015E-3</v>
      </c>
      <c r="W1191" s="102">
        <v>3.132493137195845E-2</v>
      </c>
      <c r="X1191" s="89">
        <v>1.986076428E-4</v>
      </c>
      <c r="Y1191" s="90">
        <v>3.8313962661E-4</v>
      </c>
      <c r="Z1191" s="102">
        <v>1.9576745732790284E-3</v>
      </c>
      <c r="AA1191" s="89">
        <v>3.1538789740200003E-2</v>
      </c>
      <c r="AB1191" s="90">
        <v>5.2615643236110003E-2</v>
      </c>
      <c r="AC1191" s="102">
        <v>7.1370041311875521E-2</v>
      </c>
      <c r="AD1191" s="89">
        <v>2.6680426932000002E-3</v>
      </c>
      <c r="AE1191" s="90">
        <v>4.8887827718699997E-3</v>
      </c>
      <c r="AF1191" s="102">
        <v>1.17023485198845E-2</v>
      </c>
      <c r="AG1191" s="89">
        <v>4.4328440189999995E-3</v>
      </c>
      <c r="AH1191" s="90">
        <v>9.1007819708699995E-3</v>
      </c>
      <c r="AI1191" s="102">
        <v>1.6430089852357652E-2</v>
      </c>
      <c r="AJ1191" s="92">
        <v>0</v>
      </c>
      <c r="AK1191" s="93">
        <v>0</v>
      </c>
      <c r="AL1191" s="93">
        <v>0</v>
      </c>
    </row>
    <row r="1192" spans="1:38" x14ac:dyDescent="0.25">
      <c r="A1192" s="71">
        <v>2004</v>
      </c>
      <c r="B1192" s="718">
        <v>27</v>
      </c>
      <c r="C1192" s="89">
        <v>7.9682076011199996</v>
      </c>
      <c r="D1192" s="90">
        <v>11.265021604412</v>
      </c>
      <c r="E1192" s="102">
        <v>41.992554111316046</v>
      </c>
      <c r="F1192" s="89">
        <v>1.45070857782</v>
      </c>
      <c r="G1192" s="90">
        <v>2.073655234227</v>
      </c>
      <c r="H1192" s="102">
        <v>1.6779632059393457</v>
      </c>
      <c r="I1192" s="89">
        <v>0.75414683189999998</v>
      </c>
      <c r="J1192" s="90">
        <v>1.57778754903</v>
      </c>
      <c r="K1192" s="102">
        <v>3.6060900039105364</v>
      </c>
      <c r="L1192" s="89">
        <v>1.116691E-2</v>
      </c>
      <c r="M1192" s="90">
        <v>1.78259105E-2</v>
      </c>
      <c r="N1192" s="102">
        <v>2.9432174909921477E-2</v>
      </c>
      <c r="O1192" s="89">
        <v>6.3760440271867615E-3</v>
      </c>
      <c r="P1192" s="90">
        <v>8.2993838309692678E-3</v>
      </c>
      <c r="Q1192" s="102">
        <v>9.0934511358065045E-2</v>
      </c>
      <c r="R1192" s="89">
        <v>8.4022291094224925E-3</v>
      </c>
      <c r="S1192" s="90">
        <v>5.9963694356636272E-3</v>
      </c>
      <c r="T1192" s="102">
        <v>7.2378621623514591E-2</v>
      </c>
      <c r="U1192" s="89">
        <v>4.2574260210000003E-3</v>
      </c>
      <c r="V1192" s="90">
        <v>8.3622937715100015E-3</v>
      </c>
      <c r="W1192" s="102">
        <v>3.0689157174374895E-2</v>
      </c>
      <c r="X1192" s="89">
        <v>1.986076428E-4</v>
      </c>
      <c r="Y1192" s="90">
        <v>3.8313962661E-4</v>
      </c>
      <c r="Z1192" s="102">
        <v>1.9513695608526136E-3</v>
      </c>
      <c r="AA1192" s="89">
        <v>3.1538789740200003E-2</v>
      </c>
      <c r="AB1192" s="90">
        <v>5.2615643236110003E-2</v>
      </c>
      <c r="AC1192" s="102">
        <v>7.1421072304064609E-2</v>
      </c>
      <c r="AD1192" s="89">
        <v>2.6680426932000002E-3</v>
      </c>
      <c r="AE1192" s="90">
        <v>4.8887827718699997E-3</v>
      </c>
      <c r="AF1192" s="102">
        <v>1.1734656398104264E-2</v>
      </c>
      <c r="AG1192" s="89">
        <v>4.4328440189999995E-3</v>
      </c>
      <c r="AH1192" s="90">
        <v>9.1007819708699995E-3</v>
      </c>
      <c r="AI1192" s="102">
        <v>1.6356942369201318E-2</v>
      </c>
      <c r="AJ1192" s="92">
        <v>0</v>
      </c>
      <c r="AK1192" s="93">
        <v>0</v>
      </c>
      <c r="AL1192" s="93">
        <v>0</v>
      </c>
    </row>
    <row r="1193" spans="1:38" x14ac:dyDescent="0.25">
      <c r="A1193" s="71">
        <v>2004</v>
      </c>
      <c r="B1193" s="718">
        <v>28</v>
      </c>
      <c r="C1193" s="89">
        <v>7.9682076011199996</v>
      </c>
      <c r="D1193" s="90">
        <v>11.265021604412</v>
      </c>
      <c r="E1193" s="102">
        <v>41.946855985377944</v>
      </c>
      <c r="F1193" s="89">
        <v>1.45070857782</v>
      </c>
      <c r="G1193" s="90">
        <v>2.073655234227</v>
      </c>
      <c r="H1193" s="102">
        <v>1.6771022073138284</v>
      </c>
      <c r="I1193" s="89">
        <v>0.75414683189999998</v>
      </c>
      <c r="J1193" s="90">
        <v>1.57778754903</v>
      </c>
      <c r="K1193" s="102">
        <v>3.6056933193041902</v>
      </c>
      <c r="L1193" s="89">
        <v>1.116691E-2</v>
      </c>
      <c r="M1193" s="90">
        <v>1.78259105E-2</v>
      </c>
      <c r="N1193" s="102">
        <v>2.9429577147319946E-2</v>
      </c>
      <c r="O1193" s="89">
        <v>6.3760440271867615E-3</v>
      </c>
      <c r="P1193" s="90">
        <v>8.2993838309692678E-3</v>
      </c>
      <c r="Q1193" s="102">
        <v>9.0892487919998877E-2</v>
      </c>
      <c r="R1193" s="89">
        <v>8.4022291094224925E-3</v>
      </c>
      <c r="S1193" s="90">
        <v>5.9963694356636272E-3</v>
      </c>
      <c r="T1193" s="102">
        <v>7.2323589966246021E-2</v>
      </c>
      <c r="U1193" s="89">
        <v>4.2574260210000003E-3</v>
      </c>
      <c r="V1193" s="90">
        <v>8.3622937715100015E-3</v>
      </c>
      <c r="W1193" s="102">
        <v>3.0897849059510638E-2</v>
      </c>
      <c r="X1193" s="89">
        <v>1.986076428E-4</v>
      </c>
      <c r="Y1193" s="90">
        <v>3.8313962661E-4</v>
      </c>
      <c r="Z1193" s="102">
        <v>1.9515723630583062E-3</v>
      </c>
      <c r="AA1193" s="89">
        <v>3.1538789740200003E-2</v>
      </c>
      <c r="AB1193" s="90">
        <v>5.2615643236110003E-2</v>
      </c>
      <c r="AC1193" s="102">
        <v>7.1325688314962388E-2</v>
      </c>
      <c r="AD1193" s="89">
        <v>2.6680426932000002E-3</v>
      </c>
      <c r="AE1193" s="90">
        <v>4.8887827718699997E-3</v>
      </c>
      <c r="AF1193" s="102">
        <v>1.1707285466183E-2</v>
      </c>
      <c r="AG1193" s="89">
        <v>4.4328440189999995E-3</v>
      </c>
      <c r="AH1193" s="90">
        <v>9.1007819708699995E-3</v>
      </c>
      <c r="AI1193" s="102">
        <v>1.6369766593369656E-2</v>
      </c>
      <c r="AJ1193" s="92">
        <v>0</v>
      </c>
      <c r="AK1193" s="93">
        <v>0</v>
      </c>
      <c r="AL1193" s="93">
        <v>0</v>
      </c>
    </row>
    <row r="1194" spans="1:38" x14ac:dyDescent="0.25">
      <c r="A1194" s="71">
        <v>2004</v>
      </c>
      <c r="B1194" s="718">
        <v>29</v>
      </c>
      <c r="C1194" s="89">
        <v>7.9682076011199996</v>
      </c>
      <c r="D1194" s="90">
        <v>11.265021604412</v>
      </c>
      <c r="E1194" s="102">
        <v>41.899574979958636</v>
      </c>
      <c r="F1194" s="89">
        <v>1.45070857782</v>
      </c>
      <c r="G1194" s="90">
        <v>2.073655234227</v>
      </c>
      <c r="H1194" s="102">
        <v>1.6762460827849477</v>
      </c>
      <c r="I1194" s="89">
        <v>0.75414683189999998</v>
      </c>
      <c r="J1194" s="90">
        <v>1.57778754903</v>
      </c>
      <c r="K1194" s="102">
        <v>3.605343944478046</v>
      </c>
      <c r="L1194" s="89">
        <v>1.116691E-2</v>
      </c>
      <c r="M1194" s="90">
        <v>1.78259105E-2</v>
      </c>
      <c r="N1194" s="102">
        <v>2.9427191223379598E-2</v>
      </c>
      <c r="O1194" s="89">
        <v>6.3760440271867615E-3</v>
      </c>
      <c r="P1194" s="90">
        <v>8.2993838309692678E-3</v>
      </c>
      <c r="Q1194" s="102">
        <v>9.085052486097224E-2</v>
      </c>
      <c r="R1194" s="89">
        <v>8.4022291094224925E-3</v>
      </c>
      <c r="S1194" s="90">
        <v>5.9963694356636272E-3</v>
      </c>
      <c r="T1194" s="102">
        <v>7.2267606332820505E-2</v>
      </c>
      <c r="U1194" s="89">
        <v>4.2574260210000003E-3</v>
      </c>
      <c r="V1194" s="90">
        <v>8.3622937715100015E-3</v>
      </c>
      <c r="W1194" s="102">
        <v>3.1119331514118134E-2</v>
      </c>
      <c r="X1194" s="89">
        <v>1.986076428E-4</v>
      </c>
      <c r="Y1194" s="90">
        <v>3.8313962661E-4</v>
      </c>
      <c r="Z1194" s="102">
        <v>1.951852119506289E-3</v>
      </c>
      <c r="AA1194" s="89">
        <v>3.1538789740200003E-2</v>
      </c>
      <c r="AB1194" s="90">
        <v>5.2615643236110003E-2</v>
      </c>
      <c r="AC1194" s="102">
        <v>7.1227152207578984E-2</v>
      </c>
      <c r="AD1194" s="89">
        <v>2.6680426932000002E-3</v>
      </c>
      <c r="AE1194" s="90">
        <v>4.8887827718699997E-3</v>
      </c>
      <c r="AF1194" s="102">
        <v>1.1678795095184944E-2</v>
      </c>
      <c r="AG1194" s="89">
        <v>4.4328440189999995E-3</v>
      </c>
      <c r="AH1194" s="90">
        <v>9.1007819708699995E-3</v>
      </c>
      <c r="AI1194" s="102">
        <v>1.6383789497060465E-2</v>
      </c>
      <c r="AJ1194" s="92">
        <v>0</v>
      </c>
      <c r="AK1194" s="93">
        <v>0</v>
      </c>
      <c r="AL1194" s="93">
        <v>0</v>
      </c>
    </row>
    <row r="1195" spans="1:38" x14ac:dyDescent="0.25">
      <c r="A1195" s="71">
        <v>2004</v>
      </c>
      <c r="B1195" s="718">
        <v>30</v>
      </c>
      <c r="C1195" s="89">
        <v>7.9682076011199996</v>
      </c>
      <c r="D1195" s="90">
        <v>11.265021604412</v>
      </c>
      <c r="E1195" s="102">
        <v>41.856760274727151</v>
      </c>
      <c r="F1195" s="89">
        <v>1.45070857782</v>
      </c>
      <c r="G1195" s="90">
        <v>2.073655234227</v>
      </c>
      <c r="H1195" s="102">
        <v>1.675799999430184</v>
      </c>
      <c r="I1195" s="89">
        <v>0.75414683189999998</v>
      </c>
      <c r="J1195" s="90">
        <v>1.57778754903</v>
      </c>
      <c r="K1195" s="102">
        <v>3.6055990640776781</v>
      </c>
      <c r="L1195" s="89">
        <v>1.116691E-2</v>
      </c>
      <c r="M1195" s="90">
        <v>1.78259105E-2</v>
      </c>
      <c r="N1195" s="102">
        <v>2.9428080703853436E-2</v>
      </c>
      <c r="O1195" s="89">
        <v>6.3760440271867615E-3</v>
      </c>
      <c r="P1195" s="90">
        <v>8.2993838309692678E-3</v>
      </c>
      <c r="Q1195" s="102">
        <v>9.0825509320285824E-2</v>
      </c>
      <c r="R1195" s="89">
        <v>8.4022291094224925E-3</v>
      </c>
      <c r="S1195" s="90">
        <v>5.9963694356636272E-3</v>
      </c>
      <c r="T1195" s="102">
        <v>7.2226289018131537E-2</v>
      </c>
      <c r="U1195" s="89">
        <v>4.2574260210000003E-3</v>
      </c>
      <c r="V1195" s="90">
        <v>8.3622937715100015E-3</v>
      </c>
      <c r="W1195" s="102">
        <v>3.137547468498688E-2</v>
      </c>
      <c r="X1195" s="89">
        <v>1.986076428E-4</v>
      </c>
      <c r="Y1195" s="90">
        <v>3.8313962661E-4</v>
      </c>
      <c r="Z1195" s="102">
        <v>1.9527869012661309E-3</v>
      </c>
      <c r="AA1195" s="89">
        <v>3.1538789740200003E-2</v>
      </c>
      <c r="AB1195" s="90">
        <v>5.2615643236110003E-2</v>
      </c>
      <c r="AC1195" s="102">
        <v>7.1138942441014569E-2</v>
      </c>
      <c r="AD1195" s="89">
        <v>2.6680426932000002E-3</v>
      </c>
      <c r="AE1195" s="90">
        <v>4.8887827718699997E-3</v>
      </c>
      <c r="AF1195" s="102">
        <v>1.1651349703505887E-2</v>
      </c>
      <c r="AG1195" s="89">
        <v>4.4328440189999995E-3</v>
      </c>
      <c r="AH1195" s="90">
        <v>9.1007819708699995E-3</v>
      </c>
      <c r="AI1195" s="102">
        <v>1.640365251877543E-2</v>
      </c>
      <c r="AJ1195" s="92">
        <v>0</v>
      </c>
      <c r="AK1195" s="93">
        <v>0</v>
      </c>
      <c r="AL1195" s="93">
        <v>0</v>
      </c>
    </row>
    <row r="1196" spans="1:38" ht="13" x14ac:dyDescent="0.3">
      <c r="A1196" s="71">
        <v>2004</v>
      </c>
      <c r="B1196" s="718">
        <v>31</v>
      </c>
      <c r="C1196" s="89">
        <v>7.9682076011199996</v>
      </c>
      <c r="D1196" s="90">
        <v>11.265021604412</v>
      </c>
      <c r="E1196" s="91">
        <v>41.856760274727151</v>
      </c>
      <c r="F1196" s="89">
        <v>1.45070857782</v>
      </c>
      <c r="G1196" s="90">
        <v>2.073655234227</v>
      </c>
      <c r="H1196" s="91">
        <v>1.675799999430184</v>
      </c>
      <c r="I1196" s="89">
        <v>0.75414683189999998</v>
      </c>
      <c r="J1196" s="90">
        <v>1.57778754903</v>
      </c>
      <c r="K1196" s="91">
        <v>3.6055990640776781</v>
      </c>
      <c r="L1196" s="89">
        <v>1.116691E-2</v>
      </c>
      <c r="M1196" s="90">
        <v>1.78259105E-2</v>
      </c>
      <c r="N1196" s="91">
        <v>2.9428080703853436E-2</v>
      </c>
      <c r="O1196" s="89">
        <v>6.3760440271867615E-3</v>
      </c>
      <c r="P1196" s="90">
        <v>8.2993838309692678E-3</v>
      </c>
      <c r="Q1196" s="91">
        <v>9.0825509320285824E-2</v>
      </c>
      <c r="R1196" s="89">
        <v>8.4022291094224925E-3</v>
      </c>
      <c r="S1196" s="90">
        <v>5.9963694356636272E-3</v>
      </c>
      <c r="T1196" s="91">
        <v>7.2226289018131537E-2</v>
      </c>
      <c r="U1196" s="89">
        <v>4.2574260210000003E-3</v>
      </c>
      <c r="V1196" s="90">
        <v>8.3622937715100015E-3</v>
      </c>
      <c r="W1196" s="91">
        <v>3.137547468498688E-2</v>
      </c>
      <c r="X1196" s="89">
        <v>1.986076428E-4</v>
      </c>
      <c r="Y1196" s="90">
        <v>3.8313962661E-4</v>
      </c>
      <c r="Z1196" s="91">
        <v>1.9527869012661309E-3</v>
      </c>
      <c r="AA1196" s="89">
        <v>3.1538789740200003E-2</v>
      </c>
      <c r="AB1196" s="90">
        <v>5.2615643236110003E-2</v>
      </c>
      <c r="AC1196" s="91">
        <v>7.1138942441014569E-2</v>
      </c>
      <c r="AD1196" s="89">
        <v>2.6680426932000002E-3</v>
      </c>
      <c r="AE1196" s="90">
        <v>4.8887827718699997E-3</v>
      </c>
      <c r="AF1196" s="91">
        <v>1.1651349703505887E-2</v>
      </c>
      <c r="AG1196" s="89">
        <v>4.4328440189999995E-3</v>
      </c>
      <c r="AH1196" s="90">
        <v>9.1007819708699995E-3</v>
      </c>
      <c r="AI1196" s="91">
        <v>1.640365251877543E-2</v>
      </c>
      <c r="AJ1196" s="94">
        <v>0</v>
      </c>
      <c r="AK1196" s="95">
        <v>0</v>
      </c>
      <c r="AL1196" s="95">
        <v>0</v>
      </c>
    </row>
    <row r="1197" spans="1:38" ht="13" x14ac:dyDescent="0.3">
      <c r="A1197" s="71">
        <v>2004</v>
      </c>
      <c r="B1197" s="718">
        <v>32</v>
      </c>
      <c r="C1197" s="89">
        <v>7.9682076011199996</v>
      </c>
      <c r="D1197" s="90">
        <v>11.265021604412</v>
      </c>
      <c r="E1197" s="91">
        <v>41.856760274727151</v>
      </c>
      <c r="F1197" s="89">
        <v>1.45070857782</v>
      </c>
      <c r="G1197" s="90">
        <v>2.073655234227</v>
      </c>
      <c r="H1197" s="91">
        <v>1.675799999430184</v>
      </c>
      <c r="I1197" s="89">
        <v>0.75414683189999998</v>
      </c>
      <c r="J1197" s="90">
        <v>1.57778754903</v>
      </c>
      <c r="K1197" s="91">
        <v>3.6055990640776781</v>
      </c>
      <c r="L1197" s="89">
        <v>1.116691E-2</v>
      </c>
      <c r="M1197" s="90">
        <v>1.78259105E-2</v>
      </c>
      <c r="N1197" s="91">
        <v>2.9428080703853436E-2</v>
      </c>
      <c r="O1197" s="89">
        <v>6.3760440271867615E-3</v>
      </c>
      <c r="P1197" s="90">
        <v>8.2993838309692678E-3</v>
      </c>
      <c r="Q1197" s="91">
        <v>9.0825509320285824E-2</v>
      </c>
      <c r="R1197" s="89">
        <v>8.4022291094224925E-3</v>
      </c>
      <c r="S1197" s="90">
        <v>5.9963694356636272E-3</v>
      </c>
      <c r="T1197" s="91">
        <v>7.2226289018131537E-2</v>
      </c>
      <c r="U1197" s="89">
        <v>4.2574260210000003E-3</v>
      </c>
      <c r="V1197" s="90">
        <v>8.3622937715100015E-3</v>
      </c>
      <c r="W1197" s="91">
        <v>3.137547468498688E-2</v>
      </c>
      <c r="X1197" s="89">
        <v>1.986076428E-4</v>
      </c>
      <c r="Y1197" s="90">
        <v>3.8313962661E-4</v>
      </c>
      <c r="Z1197" s="91">
        <v>1.9527869012661309E-3</v>
      </c>
      <c r="AA1197" s="89">
        <v>3.1538789740200003E-2</v>
      </c>
      <c r="AB1197" s="90">
        <v>5.2615643236110003E-2</v>
      </c>
      <c r="AC1197" s="91">
        <v>7.1138942441014569E-2</v>
      </c>
      <c r="AD1197" s="89">
        <v>2.6680426932000002E-3</v>
      </c>
      <c r="AE1197" s="90">
        <v>4.8887827718699997E-3</v>
      </c>
      <c r="AF1197" s="91">
        <v>1.1651349703505887E-2</v>
      </c>
      <c r="AG1197" s="89">
        <v>4.4328440189999995E-3</v>
      </c>
      <c r="AH1197" s="90">
        <v>9.1007819708699995E-3</v>
      </c>
      <c r="AI1197" s="91">
        <v>1.640365251877543E-2</v>
      </c>
      <c r="AJ1197" s="94">
        <v>0</v>
      </c>
      <c r="AK1197" s="95">
        <v>0</v>
      </c>
      <c r="AL1197" s="95">
        <v>0</v>
      </c>
    </row>
    <row r="1198" spans="1:38" ht="13" x14ac:dyDescent="0.3">
      <c r="A1198" s="71">
        <v>2004</v>
      </c>
      <c r="B1198" s="718">
        <v>33</v>
      </c>
      <c r="C1198" s="89">
        <v>7.9682076011199996</v>
      </c>
      <c r="D1198" s="90">
        <v>11.265021604412</v>
      </c>
      <c r="E1198" s="91">
        <v>41.856760274727151</v>
      </c>
      <c r="F1198" s="89">
        <v>1.45070857782</v>
      </c>
      <c r="G1198" s="90">
        <v>2.073655234227</v>
      </c>
      <c r="H1198" s="91">
        <v>1.675799999430184</v>
      </c>
      <c r="I1198" s="89">
        <v>0.75414683189999998</v>
      </c>
      <c r="J1198" s="90">
        <v>1.57778754903</v>
      </c>
      <c r="K1198" s="91">
        <v>3.6055990640776781</v>
      </c>
      <c r="L1198" s="89">
        <v>1.116691E-2</v>
      </c>
      <c r="M1198" s="90">
        <v>1.78259105E-2</v>
      </c>
      <c r="N1198" s="91">
        <v>2.9428080703853436E-2</v>
      </c>
      <c r="O1198" s="89">
        <v>6.3760440271867615E-3</v>
      </c>
      <c r="P1198" s="90">
        <v>8.2993838309692678E-3</v>
      </c>
      <c r="Q1198" s="91">
        <v>9.0825509320285824E-2</v>
      </c>
      <c r="R1198" s="89">
        <v>8.4022291094224925E-3</v>
      </c>
      <c r="S1198" s="90">
        <v>5.9963694356636272E-3</v>
      </c>
      <c r="T1198" s="91">
        <v>7.2226289018131537E-2</v>
      </c>
      <c r="U1198" s="89">
        <v>4.2574260210000003E-3</v>
      </c>
      <c r="V1198" s="90">
        <v>8.3622937715100015E-3</v>
      </c>
      <c r="W1198" s="91">
        <v>3.137547468498688E-2</v>
      </c>
      <c r="X1198" s="89">
        <v>1.986076428E-4</v>
      </c>
      <c r="Y1198" s="90">
        <v>3.8313962661E-4</v>
      </c>
      <c r="Z1198" s="91">
        <v>1.9527869012661309E-3</v>
      </c>
      <c r="AA1198" s="89">
        <v>3.1538789740200003E-2</v>
      </c>
      <c r="AB1198" s="90">
        <v>5.2615643236110003E-2</v>
      </c>
      <c r="AC1198" s="91">
        <v>7.1138942441014569E-2</v>
      </c>
      <c r="AD1198" s="89">
        <v>2.6680426932000002E-3</v>
      </c>
      <c r="AE1198" s="90">
        <v>4.8887827718699997E-3</v>
      </c>
      <c r="AF1198" s="91">
        <v>1.1651349703505887E-2</v>
      </c>
      <c r="AG1198" s="89">
        <v>4.4328440189999995E-3</v>
      </c>
      <c r="AH1198" s="90">
        <v>9.1007819708699995E-3</v>
      </c>
      <c r="AI1198" s="91">
        <v>1.640365251877543E-2</v>
      </c>
      <c r="AJ1198" s="94">
        <v>0</v>
      </c>
      <c r="AK1198" s="95">
        <v>0</v>
      </c>
      <c r="AL1198" s="95">
        <v>0</v>
      </c>
    </row>
    <row r="1199" spans="1:38" ht="13" x14ac:dyDescent="0.3">
      <c r="A1199" s="71">
        <v>2004</v>
      </c>
      <c r="B1199" s="718">
        <v>34</v>
      </c>
      <c r="C1199" s="89">
        <v>7.9682076011199996</v>
      </c>
      <c r="D1199" s="90">
        <v>11.265021604412</v>
      </c>
      <c r="E1199" s="91">
        <v>41.856760274727151</v>
      </c>
      <c r="F1199" s="89">
        <v>1.45070857782</v>
      </c>
      <c r="G1199" s="90">
        <v>2.073655234227</v>
      </c>
      <c r="H1199" s="91">
        <v>1.675799999430184</v>
      </c>
      <c r="I1199" s="89">
        <v>0.75414683189999998</v>
      </c>
      <c r="J1199" s="90">
        <v>1.57778754903</v>
      </c>
      <c r="K1199" s="91">
        <v>3.6055990640776781</v>
      </c>
      <c r="L1199" s="89">
        <v>1.116691E-2</v>
      </c>
      <c r="M1199" s="90">
        <v>1.78259105E-2</v>
      </c>
      <c r="N1199" s="91">
        <v>2.9428080703853436E-2</v>
      </c>
      <c r="O1199" s="89">
        <v>6.3760440271867615E-3</v>
      </c>
      <c r="P1199" s="90">
        <v>8.2993838309692678E-3</v>
      </c>
      <c r="Q1199" s="91">
        <v>9.0825509320285824E-2</v>
      </c>
      <c r="R1199" s="89">
        <v>8.4022291094224925E-3</v>
      </c>
      <c r="S1199" s="90">
        <v>5.9963694356636272E-3</v>
      </c>
      <c r="T1199" s="91">
        <v>7.2226289018131537E-2</v>
      </c>
      <c r="U1199" s="89">
        <v>4.2574260210000003E-3</v>
      </c>
      <c r="V1199" s="90">
        <v>8.3622937715100015E-3</v>
      </c>
      <c r="W1199" s="91">
        <v>3.137547468498688E-2</v>
      </c>
      <c r="X1199" s="89">
        <v>1.986076428E-4</v>
      </c>
      <c r="Y1199" s="90">
        <v>3.8313962661E-4</v>
      </c>
      <c r="Z1199" s="91">
        <v>1.9527869012661309E-3</v>
      </c>
      <c r="AA1199" s="89">
        <v>3.1538789740200003E-2</v>
      </c>
      <c r="AB1199" s="90">
        <v>5.2615643236110003E-2</v>
      </c>
      <c r="AC1199" s="91">
        <v>7.1138942441014569E-2</v>
      </c>
      <c r="AD1199" s="89">
        <v>2.6680426932000002E-3</v>
      </c>
      <c r="AE1199" s="90">
        <v>4.8887827718699997E-3</v>
      </c>
      <c r="AF1199" s="91">
        <v>1.1651349703505887E-2</v>
      </c>
      <c r="AG1199" s="89">
        <v>4.4328440189999995E-3</v>
      </c>
      <c r="AH1199" s="90">
        <v>9.1007819708699995E-3</v>
      </c>
      <c r="AI1199" s="91">
        <v>1.640365251877543E-2</v>
      </c>
      <c r="AJ1199" s="94">
        <v>0</v>
      </c>
      <c r="AK1199" s="95">
        <v>0</v>
      </c>
      <c r="AL1199" s="95">
        <v>0</v>
      </c>
    </row>
    <row r="1200" spans="1:38" ht="13" x14ac:dyDescent="0.3">
      <c r="A1200" s="71">
        <v>2004</v>
      </c>
      <c r="B1200" s="718">
        <v>35</v>
      </c>
      <c r="C1200" s="89">
        <v>7.9682076011199996</v>
      </c>
      <c r="D1200" s="90">
        <v>11.265021604412</v>
      </c>
      <c r="E1200" s="91">
        <v>41.856760274727151</v>
      </c>
      <c r="F1200" s="89">
        <v>1.45070857782</v>
      </c>
      <c r="G1200" s="90">
        <v>2.073655234227</v>
      </c>
      <c r="H1200" s="91">
        <v>1.675799999430184</v>
      </c>
      <c r="I1200" s="89">
        <v>0.75414683189999998</v>
      </c>
      <c r="J1200" s="90">
        <v>1.57778754903</v>
      </c>
      <c r="K1200" s="91">
        <v>3.6055990640776781</v>
      </c>
      <c r="L1200" s="89">
        <v>1.116691E-2</v>
      </c>
      <c r="M1200" s="90">
        <v>1.78259105E-2</v>
      </c>
      <c r="N1200" s="91">
        <v>2.9428080703853436E-2</v>
      </c>
      <c r="O1200" s="89">
        <v>6.3760440271867615E-3</v>
      </c>
      <c r="P1200" s="90">
        <v>8.2993838309692678E-3</v>
      </c>
      <c r="Q1200" s="91">
        <v>9.0825509320285824E-2</v>
      </c>
      <c r="R1200" s="89">
        <v>8.4022291094224925E-3</v>
      </c>
      <c r="S1200" s="90">
        <v>5.9963694356636272E-3</v>
      </c>
      <c r="T1200" s="91">
        <v>7.2226289018131537E-2</v>
      </c>
      <c r="U1200" s="89">
        <v>4.2574260210000003E-3</v>
      </c>
      <c r="V1200" s="90">
        <v>8.3622937715100015E-3</v>
      </c>
      <c r="W1200" s="91">
        <v>3.137547468498688E-2</v>
      </c>
      <c r="X1200" s="89">
        <v>1.986076428E-4</v>
      </c>
      <c r="Y1200" s="90">
        <v>3.8313962661E-4</v>
      </c>
      <c r="Z1200" s="91">
        <v>1.9527869012661309E-3</v>
      </c>
      <c r="AA1200" s="89">
        <v>3.1538789740200003E-2</v>
      </c>
      <c r="AB1200" s="90">
        <v>5.2615643236110003E-2</v>
      </c>
      <c r="AC1200" s="91">
        <v>7.1138942441014569E-2</v>
      </c>
      <c r="AD1200" s="89">
        <v>2.6680426932000002E-3</v>
      </c>
      <c r="AE1200" s="90">
        <v>4.8887827718699997E-3</v>
      </c>
      <c r="AF1200" s="91">
        <v>1.1651349703505887E-2</v>
      </c>
      <c r="AG1200" s="89">
        <v>4.4328440189999995E-3</v>
      </c>
      <c r="AH1200" s="90">
        <v>9.1007819708699995E-3</v>
      </c>
      <c r="AI1200" s="91">
        <v>1.640365251877543E-2</v>
      </c>
      <c r="AJ1200" s="94">
        <v>0</v>
      </c>
      <c r="AK1200" s="95">
        <v>0</v>
      </c>
      <c r="AL1200" s="95">
        <v>0</v>
      </c>
    </row>
    <row r="1201" spans="1:38" ht="13" x14ac:dyDescent="0.3">
      <c r="A1201" s="71">
        <v>2004</v>
      </c>
      <c r="B1201" s="718">
        <v>36</v>
      </c>
      <c r="C1201" s="89">
        <v>7.9682076011199996</v>
      </c>
      <c r="D1201" s="90">
        <v>11.265021604412</v>
      </c>
      <c r="E1201" s="91">
        <v>41.856760274727151</v>
      </c>
      <c r="F1201" s="89">
        <v>1.45070857782</v>
      </c>
      <c r="G1201" s="90">
        <v>2.073655234227</v>
      </c>
      <c r="H1201" s="91">
        <v>1.675799999430184</v>
      </c>
      <c r="I1201" s="89">
        <v>0.75414683189999998</v>
      </c>
      <c r="J1201" s="90">
        <v>1.57778754903</v>
      </c>
      <c r="K1201" s="91">
        <v>3.6055990640776781</v>
      </c>
      <c r="L1201" s="89">
        <v>1.116691E-2</v>
      </c>
      <c r="M1201" s="90">
        <v>1.78259105E-2</v>
      </c>
      <c r="N1201" s="91">
        <v>2.9428080703853436E-2</v>
      </c>
      <c r="O1201" s="89">
        <v>6.3760440271867615E-3</v>
      </c>
      <c r="P1201" s="90">
        <v>8.2993838309692678E-3</v>
      </c>
      <c r="Q1201" s="91">
        <v>9.0825509320285824E-2</v>
      </c>
      <c r="R1201" s="89">
        <v>8.4022291094224925E-3</v>
      </c>
      <c r="S1201" s="90">
        <v>5.9963694356636272E-3</v>
      </c>
      <c r="T1201" s="91">
        <v>7.2226289018131537E-2</v>
      </c>
      <c r="U1201" s="89">
        <v>4.2574260210000003E-3</v>
      </c>
      <c r="V1201" s="90">
        <v>8.3622937715100015E-3</v>
      </c>
      <c r="W1201" s="91">
        <v>3.137547468498688E-2</v>
      </c>
      <c r="X1201" s="89">
        <v>1.986076428E-4</v>
      </c>
      <c r="Y1201" s="90">
        <v>3.8313962661E-4</v>
      </c>
      <c r="Z1201" s="91">
        <v>1.9527869012661309E-3</v>
      </c>
      <c r="AA1201" s="89">
        <v>3.1538789740200003E-2</v>
      </c>
      <c r="AB1201" s="90">
        <v>5.2615643236110003E-2</v>
      </c>
      <c r="AC1201" s="91">
        <v>7.1138942441014569E-2</v>
      </c>
      <c r="AD1201" s="89">
        <v>2.6680426932000002E-3</v>
      </c>
      <c r="AE1201" s="90">
        <v>4.8887827718699997E-3</v>
      </c>
      <c r="AF1201" s="91">
        <v>1.1651349703505887E-2</v>
      </c>
      <c r="AG1201" s="89">
        <v>4.4328440189999995E-3</v>
      </c>
      <c r="AH1201" s="90">
        <v>9.1007819708699995E-3</v>
      </c>
      <c r="AI1201" s="91">
        <v>1.640365251877543E-2</v>
      </c>
      <c r="AJ1201" s="94">
        <v>0</v>
      </c>
      <c r="AK1201" s="95">
        <v>0</v>
      </c>
      <c r="AL1201" s="95">
        <v>0</v>
      </c>
    </row>
    <row r="1202" spans="1:38" ht="13" x14ac:dyDescent="0.3">
      <c r="A1202" s="71">
        <v>2004</v>
      </c>
      <c r="B1202" s="718">
        <v>37</v>
      </c>
      <c r="C1202" s="89">
        <v>7.9682076011199996</v>
      </c>
      <c r="D1202" s="90">
        <v>11.265021604412</v>
      </c>
      <c r="E1202" s="91">
        <v>41.856760274727151</v>
      </c>
      <c r="F1202" s="89">
        <v>1.45070857782</v>
      </c>
      <c r="G1202" s="90">
        <v>2.073655234227</v>
      </c>
      <c r="H1202" s="91">
        <v>1.675799999430184</v>
      </c>
      <c r="I1202" s="89">
        <v>0.75414683189999998</v>
      </c>
      <c r="J1202" s="90">
        <v>1.57778754903</v>
      </c>
      <c r="K1202" s="91">
        <v>3.6055990640776781</v>
      </c>
      <c r="L1202" s="89">
        <v>1.116691E-2</v>
      </c>
      <c r="M1202" s="90">
        <v>1.78259105E-2</v>
      </c>
      <c r="N1202" s="91">
        <v>2.9428080703853436E-2</v>
      </c>
      <c r="O1202" s="89">
        <v>6.3760440271867615E-3</v>
      </c>
      <c r="P1202" s="90">
        <v>8.2993838309692678E-3</v>
      </c>
      <c r="Q1202" s="91">
        <v>9.0825509320285824E-2</v>
      </c>
      <c r="R1202" s="89">
        <v>8.4022291094224925E-3</v>
      </c>
      <c r="S1202" s="90">
        <v>5.9963694356636272E-3</v>
      </c>
      <c r="T1202" s="91">
        <v>7.2226289018131537E-2</v>
      </c>
      <c r="U1202" s="89">
        <v>4.2574260210000003E-3</v>
      </c>
      <c r="V1202" s="90">
        <v>8.3622937715100015E-3</v>
      </c>
      <c r="W1202" s="91">
        <v>3.137547468498688E-2</v>
      </c>
      <c r="X1202" s="89">
        <v>1.986076428E-4</v>
      </c>
      <c r="Y1202" s="90">
        <v>3.8313962661E-4</v>
      </c>
      <c r="Z1202" s="91">
        <v>1.9527869012661309E-3</v>
      </c>
      <c r="AA1202" s="89">
        <v>3.1538789740200003E-2</v>
      </c>
      <c r="AB1202" s="90">
        <v>5.2615643236110003E-2</v>
      </c>
      <c r="AC1202" s="91">
        <v>7.1138942441014569E-2</v>
      </c>
      <c r="AD1202" s="89">
        <v>2.6680426932000002E-3</v>
      </c>
      <c r="AE1202" s="90">
        <v>4.8887827718699997E-3</v>
      </c>
      <c r="AF1202" s="91">
        <v>1.1651349703505887E-2</v>
      </c>
      <c r="AG1202" s="89">
        <v>4.4328440189999995E-3</v>
      </c>
      <c r="AH1202" s="90">
        <v>9.1007819708699995E-3</v>
      </c>
      <c r="AI1202" s="91">
        <v>1.640365251877543E-2</v>
      </c>
      <c r="AJ1202" s="94">
        <v>0</v>
      </c>
      <c r="AK1202" s="95">
        <v>0</v>
      </c>
      <c r="AL1202" s="95">
        <v>0</v>
      </c>
    </row>
    <row r="1203" spans="1:38" ht="13" x14ac:dyDescent="0.3">
      <c r="A1203" s="71">
        <v>2004</v>
      </c>
      <c r="B1203" s="718">
        <v>38</v>
      </c>
      <c r="C1203" s="89">
        <v>7.9682076011199996</v>
      </c>
      <c r="D1203" s="90">
        <v>11.265021604412</v>
      </c>
      <c r="E1203" s="91">
        <v>41.856760274727151</v>
      </c>
      <c r="F1203" s="89">
        <v>1.45070857782</v>
      </c>
      <c r="G1203" s="90">
        <v>2.073655234227</v>
      </c>
      <c r="H1203" s="91">
        <v>1.675799999430184</v>
      </c>
      <c r="I1203" s="89">
        <v>0.75414683189999998</v>
      </c>
      <c r="J1203" s="90">
        <v>1.57778754903</v>
      </c>
      <c r="K1203" s="91">
        <v>3.6055990640776781</v>
      </c>
      <c r="L1203" s="89">
        <v>1.116691E-2</v>
      </c>
      <c r="M1203" s="90">
        <v>1.78259105E-2</v>
      </c>
      <c r="N1203" s="91">
        <v>2.9428080703853436E-2</v>
      </c>
      <c r="O1203" s="89">
        <v>6.3760440271867615E-3</v>
      </c>
      <c r="P1203" s="90">
        <v>8.2993838309692678E-3</v>
      </c>
      <c r="Q1203" s="91">
        <v>9.0825509320285824E-2</v>
      </c>
      <c r="R1203" s="89">
        <v>8.4022291094224925E-3</v>
      </c>
      <c r="S1203" s="90">
        <v>5.9963694356636272E-3</v>
      </c>
      <c r="T1203" s="91">
        <v>7.2226289018131537E-2</v>
      </c>
      <c r="U1203" s="89">
        <v>4.2574260210000003E-3</v>
      </c>
      <c r="V1203" s="90">
        <v>8.3622937715100015E-3</v>
      </c>
      <c r="W1203" s="91">
        <v>3.137547468498688E-2</v>
      </c>
      <c r="X1203" s="89">
        <v>1.986076428E-4</v>
      </c>
      <c r="Y1203" s="90">
        <v>3.8313962661E-4</v>
      </c>
      <c r="Z1203" s="91">
        <v>1.9527869012661309E-3</v>
      </c>
      <c r="AA1203" s="89">
        <v>3.1538789740200003E-2</v>
      </c>
      <c r="AB1203" s="90">
        <v>5.2615643236110003E-2</v>
      </c>
      <c r="AC1203" s="91">
        <v>7.1138942441014569E-2</v>
      </c>
      <c r="AD1203" s="89">
        <v>2.6680426932000002E-3</v>
      </c>
      <c r="AE1203" s="90">
        <v>4.8887827718699997E-3</v>
      </c>
      <c r="AF1203" s="91">
        <v>1.1651349703505887E-2</v>
      </c>
      <c r="AG1203" s="89">
        <v>4.4328440189999995E-3</v>
      </c>
      <c r="AH1203" s="90">
        <v>9.1007819708699995E-3</v>
      </c>
      <c r="AI1203" s="91">
        <v>1.640365251877543E-2</v>
      </c>
      <c r="AJ1203" s="94">
        <v>0</v>
      </c>
      <c r="AK1203" s="95">
        <v>0</v>
      </c>
      <c r="AL1203" s="95">
        <v>0</v>
      </c>
    </row>
    <row r="1204" spans="1:38" ht="13.5" thickBot="1" x14ac:dyDescent="0.35">
      <c r="A1204" s="73">
        <v>2004</v>
      </c>
      <c r="B1204" s="719">
        <v>39</v>
      </c>
      <c r="C1204" s="96">
        <v>7.9682076011199996</v>
      </c>
      <c r="D1204" s="97">
        <v>11.265021604412</v>
      </c>
      <c r="E1204" s="98">
        <v>41.856760274727151</v>
      </c>
      <c r="F1204" s="96">
        <v>1.45070857782</v>
      </c>
      <c r="G1204" s="97">
        <v>2.073655234227</v>
      </c>
      <c r="H1204" s="98">
        <v>1.675799999430184</v>
      </c>
      <c r="I1204" s="96">
        <v>0.75414683189999998</v>
      </c>
      <c r="J1204" s="97">
        <v>1.57778754903</v>
      </c>
      <c r="K1204" s="98">
        <v>3.6055990640776781</v>
      </c>
      <c r="L1204" s="96">
        <v>1.116691E-2</v>
      </c>
      <c r="M1204" s="97">
        <v>1.78259105E-2</v>
      </c>
      <c r="N1204" s="98">
        <v>2.9428080703853436E-2</v>
      </c>
      <c r="O1204" s="96">
        <v>6.3760440271867615E-3</v>
      </c>
      <c r="P1204" s="97">
        <v>8.2993838309692678E-3</v>
      </c>
      <c r="Q1204" s="98">
        <v>9.0825509320285824E-2</v>
      </c>
      <c r="R1204" s="96">
        <v>8.4022291094224925E-3</v>
      </c>
      <c r="S1204" s="97">
        <v>5.9963694356636272E-3</v>
      </c>
      <c r="T1204" s="98">
        <v>7.2226289018131537E-2</v>
      </c>
      <c r="U1204" s="96">
        <v>4.2574260210000003E-3</v>
      </c>
      <c r="V1204" s="97">
        <v>8.3622937715100015E-3</v>
      </c>
      <c r="W1204" s="98">
        <v>3.137547468498688E-2</v>
      </c>
      <c r="X1204" s="96">
        <v>1.986076428E-4</v>
      </c>
      <c r="Y1204" s="97">
        <v>3.8313962661E-4</v>
      </c>
      <c r="Z1204" s="98">
        <v>1.9527869012661309E-3</v>
      </c>
      <c r="AA1204" s="96">
        <v>3.1538789740200003E-2</v>
      </c>
      <c r="AB1204" s="97">
        <v>5.2615643236110003E-2</v>
      </c>
      <c r="AC1204" s="98">
        <v>7.1138942441014569E-2</v>
      </c>
      <c r="AD1204" s="96">
        <v>2.6680426932000002E-3</v>
      </c>
      <c r="AE1204" s="97">
        <v>4.8887827718699997E-3</v>
      </c>
      <c r="AF1204" s="98">
        <v>1.1651349703505887E-2</v>
      </c>
      <c r="AG1204" s="96">
        <v>4.4328440189999995E-3</v>
      </c>
      <c r="AH1204" s="97">
        <v>9.1007819708699995E-3</v>
      </c>
      <c r="AI1204" s="98">
        <v>1.640365251877543E-2</v>
      </c>
      <c r="AJ1204" s="99">
        <v>0</v>
      </c>
      <c r="AK1204" s="100">
        <v>0</v>
      </c>
      <c r="AL1204" s="100">
        <v>0</v>
      </c>
    </row>
    <row r="1205" spans="1:38" x14ac:dyDescent="0.25">
      <c r="A1205" s="69">
        <v>2005</v>
      </c>
      <c r="B1205" s="70">
        <v>0</v>
      </c>
      <c r="C1205" s="84">
        <v>1.75934005</v>
      </c>
      <c r="D1205" s="85">
        <v>2.6968192879999999</v>
      </c>
      <c r="E1205" s="101">
        <v>16.180310516540349</v>
      </c>
      <c r="F1205" s="84">
        <v>0.11869942999999999</v>
      </c>
      <c r="G1205" s="85">
        <v>0.1487768975</v>
      </c>
      <c r="H1205" s="101">
        <v>0.34111750486516035</v>
      </c>
      <c r="I1205" s="84">
        <v>0.10380155000000001</v>
      </c>
      <c r="J1205" s="85">
        <v>0.2959656685</v>
      </c>
      <c r="K1205" s="101">
        <v>2.6758362638205933</v>
      </c>
      <c r="L1205" s="84">
        <v>1.173221E-2</v>
      </c>
      <c r="M1205" s="85">
        <v>1.9575794000000001E-2</v>
      </c>
      <c r="N1205" s="101">
        <v>1.0427501115813276E-2</v>
      </c>
      <c r="O1205" s="84">
        <v>8.5930512495778454E-3</v>
      </c>
      <c r="P1205" s="85">
        <v>1.1185153411009795E-2</v>
      </c>
      <c r="Q1205" s="101">
        <v>0.11543554798552978</v>
      </c>
      <c r="R1205" s="84">
        <v>9.3984665653495444E-3</v>
      </c>
      <c r="S1205" s="85">
        <v>6.7073483620398514E-3</v>
      </c>
      <c r="T1205" s="101">
        <v>3.8181131451058822E-2</v>
      </c>
      <c r="U1205" s="84">
        <v>5.4865519999999996E-4</v>
      </c>
      <c r="V1205" s="85">
        <v>7.5386565500000003E-4</v>
      </c>
      <c r="W1205" s="101">
        <v>3.0018038444059947E-3</v>
      </c>
      <c r="X1205" s="84">
        <v>3.8828600000000003E-5</v>
      </c>
      <c r="Y1205" s="85">
        <v>5.0910949999999997E-5</v>
      </c>
      <c r="Z1205" s="101">
        <v>3.3600273624055887E-4</v>
      </c>
      <c r="AA1205" s="84">
        <v>4.3097676000000001E-3</v>
      </c>
      <c r="AB1205" s="85">
        <v>5.5626334000000001E-3</v>
      </c>
      <c r="AC1205" s="101">
        <v>1.8587654543034637E-2</v>
      </c>
      <c r="AD1205" s="84">
        <v>4.1572039999999998E-4</v>
      </c>
      <c r="AE1205" s="85">
        <v>4.8913997999999997E-4</v>
      </c>
      <c r="AF1205" s="101">
        <v>2.3743468454695553E-3</v>
      </c>
      <c r="AG1205" s="84">
        <v>9.877308999999999E-4</v>
      </c>
      <c r="AH1205" s="85">
        <v>1.52020684E-3</v>
      </c>
      <c r="AI1205" s="101">
        <v>3.2463436056264397E-3</v>
      </c>
      <c r="AJ1205" s="87">
        <v>0</v>
      </c>
      <c r="AK1205" s="88">
        <v>0</v>
      </c>
      <c r="AL1205" s="88">
        <v>0</v>
      </c>
    </row>
    <row r="1206" spans="1:38" x14ac:dyDescent="0.25">
      <c r="A1206" s="71">
        <v>2005</v>
      </c>
      <c r="B1206" s="718">
        <v>1</v>
      </c>
      <c r="C1206" s="89">
        <v>1.77287153</v>
      </c>
      <c r="D1206" s="90">
        <v>2.6466250269999998</v>
      </c>
      <c r="E1206" s="102">
        <v>16.054152265989266</v>
      </c>
      <c r="F1206" s="89">
        <v>0.12223166000000001</v>
      </c>
      <c r="G1206" s="90">
        <v>0.16025938049999999</v>
      </c>
      <c r="H1206" s="102">
        <v>0.33313817078011654</v>
      </c>
      <c r="I1206" s="89">
        <v>0.10331049</v>
      </c>
      <c r="J1206" s="90">
        <v>0.30222726700000002</v>
      </c>
      <c r="K1206" s="102">
        <v>2.6332757729176519</v>
      </c>
      <c r="L1206" s="89">
        <v>1.120112E-2</v>
      </c>
      <c r="M1206" s="90">
        <v>1.8211833E-2</v>
      </c>
      <c r="N1206" s="102">
        <v>1.0263550751680232E-2</v>
      </c>
      <c r="O1206" s="89">
        <v>8.5930512495778454E-3</v>
      </c>
      <c r="P1206" s="90">
        <v>1.1185153411009795E-2</v>
      </c>
      <c r="Q1206" s="102">
        <v>0.11141150006091899</v>
      </c>
      <c r="R1206" s="89">
        <v>9.3984665653495444E-3</v>
      </c>
      <c r="S1206" s="90">
        <v>6.7073483620398514E-3</v>
      </c>
      <c r="T1206" s="102">
        <v>3.8737090745687527E-2</v>
      </c>
      <c r="U1206" s="89">
        <v>5.3042979999999996E-4</v>
      </c>
      <c r="V1206" s="90">
        <v>8.1478713E-4</v>
      </c>
      <c r="W1206" s="102">
        <v>3.1478013884285398E-3</v>
      </c>
      <c r="X1206" s="89">
        <v>3.7271599999999997E-5</v>
      </c>
      <c r="Y1206" s="90">
        <v>5.5883810000000003E-5</v>
      </c>
      <c r="Z1206" s="102">
        <v>3.1894676860878097E-4</v>
      </c>
      <c r="AA1206" s="89">
        <v>4.2286742E-3</v>
      </c>
      <c r="AB1206" s="90">
        <v>6.0485805950000002E-3</v>
      </c>
      <c r="AC1206" s="102">
        <v>1.7913974065548812E-2</v>
      </c>
      <c r="AD1206" s="89">
        <v>4.0141489999999998E-4</v>
      </c>
      <c r="AE1206" s="90">
        <v>5.4469677500000005E-4</v>
      </c>
      <c r="AF1206" s="102">
        <v>2.2865993850458986E-3</v>
      </c>
      <c r="AG1206" s="89">
        <v>9.5653779999999998E-4</v>
      </c>
      <c r="AH1206" s="90">
        <v>1.620384785E-3</v>
      </c>
      <c r="AI1206" s="102">
        <v>3.196249238512844E-3</v>
      </c>
      <c r="AJ1206" s="92">
        <v>0</v>
      </c>
      <c r="AK1206" s="93">
        <v>0</v>
      </c>
      <c r="AL1206" s="93">
        <v>0</v>
      </c>
    </row>
    <row r="1207" spans="1:38" x14ac:dyDescent="0.25">
      <c r="A1207" s="71">
        <v>2005</v>
      </c>
      <c r="B1207" s="718">
        <v>2</v>
      </c>
      <c r="C1207" s="89">
        <v>2.2056045700000002</v>
      </c>
      <c r="D1207" s="90">
        <v>3.21905712</v>
      </c>
      <c r="E1207" s="102">
        <v>15.232745467420473</v>
      </c>
      <c r="F1207" s="89">
        <v>0.13121705</v>
      </c>
      <c r="G1207" s="90">
        <v>0.18029912300000001</v>
      </c>
      <c r="H1207" s="102">
        <v>0.30608860175225339</v>
      </c>
      <c r="I1207" s="89">
        <v>0.13018817999999999</v>
      </c>
      <c r="J1207" s="90">
        <v>0.35902219800000001</v>
      </c>
      <c r="K1207" s="102">
        <v>2.4057854606115678</v>
      </c>
      <c r="L1207" s="89">
        <v>1.120112E-2</v>
      </c>
      <c r="M1207" s="90">
        <v>1.81968315E-2</v>
      </c>
      <c r="N1207" s="102">
        <v>1.0164606942895275E-2</v>
      </c>
      <c r="O1207" s="89">
        <v>8.5930512495778454E-3</v>
      </c>
      <c r="P1207" s="90">
        <v>1.1185153411009795E-2</v>
      </c>
      <c r="Q1207" s="102">
        <v>0.10052691366023715</v>
      </c>
      <c r="R1207" s="89">
        <v>9.3984665653495444E-3</v>
      </c>
      <c r="S1207" s="90">
        <v>6.7073483620398514E-3</v>
      </c>
      <c r="T1207" s="102">
        <v>3.9228185706749845E-2</v>
      </c>
      <c r="U1207" s="89">
        <v>9.2439789999999996E-4</v>
      </c>
      <c r="V1207" s="90">
        <v>1.4637359149999999E-3</v>
      </c>
      <c r="W1207" s="102">
        <v>2.7906914118942224E-3</v>
      </c>
      <c r="X1207" s="89">
        <v>4.36853E-5</v>
      </c>
      <c r="Y1207" s="90">
        <v>6.8153605000000005E-5</v>
      </c>
      <c r="Z1207" s="102">
        <v>2.7997706331276805E-4</v>
      </c>
      <c r="AA1207" s="89">
        <v>4.8829778000000004E-3</v>
      </c>
      <c r="AB1207" s="90">
        <v>7.3335273150000003E-3</v>
      </c>
      <c r="AC1207" s="102">
        <v>1.6668250828536044E-2</v>
      </c>
      <c r="AD1207" s="89">
        <v>4.8374220000000002E-4</v>
      </c>
      <c r="AE1207" s="90">
        <v>7.0350060000000001E-4</v>
      </c>
      <c r="AF1207" s="102">
        <v>2.0173386504896678E-3</v>
      </c>
      <c r="AG1207" s="89">
        <v>1.0774253E-3</v>
      </c>
      <c r="AH1207" s="90">
        <v>1.7985767499999999E-3</v>
      </c>
      <c r="AI1207" s="102">
        <v>2.9083575491387816E-3</v>
      </c>
      <c r="AJ1207" s="92">
        <v>0</v>
      </c>
      <c r="AK1207" s="93">
        <v>0</v>
      </c>
      <c r="AL1207" s="93">
        <v>0</v>
      </c>
    </row>
    <row r="1208" spans="1:38" x14ac:dyDescent="0.25">
      <c r="A1208" s="71">
        <v>2005</v>
      </c>
      <c r="B1208" s="718">
        <v>3</v>
      </c>
      <c r="C1208" s="89">
        <v>2.6177590799999999</v>
      </c>
      <c r="D1208" s="90">
        <v>3.7289555365</v>
      </c>
      <c r="E1208" s="102">
        <v>14.74847224734954</v>
      </c>
      <c r="F1208" s="89">
        <v>0.14788345999999999</v>
      </c>
      <c r="G1208" s="90">
        <v>0.204435372</v>
      </c>
      <c r="H1208" s="102">
        <v>0.30522326762607332</v>
      </c>
      <c r="I1208" s="89">
        <v>0.15583628999999999</v>
      </c>
      <c r="J1208" s="90">
        <v>0.40790391949999999</v>
      </c>
      <c r="K1208" s="102">
        <v>2.4343872090780829</v>
      </c>
      <c r="L1208" s="89">
        <v>1.116691E-2</v>
      </c>
      <c r="M1208" s="90">
        <v>1.8110643499999999E-2</v>
      </c>
      <c r="N1208" s="102">
        <v>1.022763529632436E-2</v>
      </c>
      <c r="O1208" s="89">
        <v>8.5930512495778454E-3</v>
      </c>
      <c r="P1208" s="90">
        <v>1.1185153411009795E-2</v>
      </c>
      <c r="Q1208" s="102">
        <v>9.9934578304510843E-2</v>
      </c>
      <c r="R1208" s="89">
        <v>9.3984665653495444E-3</v>
      </c>
      <c r="S1208" s="90">
        <v>6.7073483620398514E-3</v>
      </c>
      <c r="T1208" s="102">
        <v>4.0229983472406979E-2</v>
      </c>
      <c r="U1208" s="89">
        <v>1.0934193000000001E-3</v>
      </c>
      <c r="V1208" s="90">
        <v>1.7277016600000001E-3</v>
      </c>
      <c r="W1208" s="102">
        <v>3.6396609376385695E-3</v>
      </c>
      <c r="X1208" s="89">
        <v>5.0448999999999998E-5</v>
      </c>
      <c r="Y1208" s="90">
        <v>8.0233909999999998E-5</v>
      </c>
      <c r="Z1208" s="102">
        <v>3.0083293618736646E-4</v>
      </c>
      <c r="AA1208" s="89">
        <v>5.6753728E-3</v>
      </c>
      <c r="AB1208" s="90">
        <v>8.5762499049999996E-3</v>
      </c>
      <c r="AC1208" s="102">
        <v>1.5533340024992945E-2</v>
      </c>
      <c r="AD1208" s="89">
        <v>5.7851449999999998E-4</v>
      </c>
      <c r="AE1208" s="90">
        <v>8.5060992499999999E-4</v>
      </c>
      <c r="AF1208" s="102">
        <v>1.9489529245777396E-3</v>
      </c>
      <c r="AG1208" s="89">
        <v>1.2668263000000001E-3</v>
      </c>
      <c r="AH1208" s="90">
        <v>2.1020074750000002E-3</v>
      </c>
      <c r="AI1208" s="102">
        <v>3.0333934453984769E-3</v>
      </c>
      <c r="AJ1208" s="92">
        <v>0</v>
      </c>
      <c r="AK1208" s="93">
        <v>0</v>
      </c>
      <c r="AL1208" s="93">
        <v>0</v>
      </c>
    </row>
    <row r="1209" spans="1:38" x14ac:dyDescent="0.25">
      <c r="A1209" s="71">
        <v>2005</v>
      </c>
      <c r="B1209" s="718">
        <v>4</v>
      </c>
      <c r="C1209" s="89">
        <v>3.05507419</v>
      </c>
      <c r="D1209" s="90">
        <v>4.2599910605</v>
      </c>
      <c r="E1209" s="102">
        <v>16.428270561542824</v>
      </c>
      <c r="F1209" s="89">
        <v>0.16725978999999999</v>
      </c>
      <c r="G1209" s="90">
        <v>0.2315706995</v>
      </c>
      <c r="H1209" s="102">
        <v>0.36382715859161369</v>
      </c>
      <c r="I1209" s="89">
        <v>0.18338750000000001</v>
      </c>
      <c r="J1209" s="90">
        <v>0.45891143049999999</v>
      </c>
      <c r="K1209" s="102">
        <v>2.4853550378510167</v>
      </c>
      <c r="L1209" s="89">
        <v>1.116691E-2</v>
      </c>
      <c r="M1209" s="90">
        <v>1.8051082999999999E-2</v>
      </c>
      <c r="N1209" s="102">
        <v>1.269564915792851E-2</v>
      </c>
      <c r="O1209" s="89">
        <v>8.5930512495778454E-3</v>
      </c>
      <c r="P1209" s="90">
        <v>1.1185153411009795E-2</v>
      </c>
      <c r="Q1209" s="102">
        <v>5.5957176454652431E-2</v>
      </c>
      <c r="R1209" s="89">
        <v>9.3984665653495444E-3</v>
      </c>
      <c r="S1209" s="90">
        <v>6.7073483620398514E-3</v>
      </c>
      <c r="T1209" s="102">
        <v>4.0393342420060777E-2</v>
      </c>
      <c r="U1209" s="89">
        <v>1.2684273E-3</v>
      </c>
      <c r="V1209" s="90">
        <v>1.9872189900000002E-3</v>
      </c>
      <c r="W1209" s="102">
        <v>4.6452987529736452E-3</v>
      </c>
      <c r="X1209" s="89">
        <v>5.96809E-5</v>
      </c>
      <c r="Y1209" s="90">
        <v>9.1480575000000005E-5</v>
      </c>
      <c r="Z1209" s="102">
        <v>3.7098647149956402E-4</v>
      </c>
      <c r="AA1209" s="89">
        <v>6.5289852999999998E-3</v>
      </c>
      <c r="AB1209" s="90">
        <v>9.8242947849999998E-3</v>
      </c>
      <c r="AC1209" s="102">
        <v>1.7747778667637423E-2</v>
      </c>
      <c r="AD1209" s="89">
        <v>6.7910970000000003E-4</v>
      </c>
      <c r="AE1209" s="90">
        <v>9.988343199999999E-4</v>
      </c>
      <c r="AF1209" s="102">
        <v>2.1939797326470316E-3</v>
      </c>
      <c r="AG1209" s="89">
        <v>1.4608761999999999E-3</v>
      </c>
      <c r="AH1209" s="90">
        <v>2.3952899449999998E-3</v>
      </c>
      <c r="AI1209" s="102">
        <v>3.8076063528077147E-3</v>
      </c>
      <c r="AJ1209" s="92">
        <v>0</v>
      </c>
      <c r="AK1209" s="93">
        <v>0</v>
      </c>
      <c r="AL1209" s="93">
        <v>0</v>
      </c>
    </row>
    <row r="1210" spans="1:38" x14ac:dyDescent="0.25">
      <c r="A1210" s="71">
        <v>2005</v>
      </c>
      <c r="B1210" s="718">
        <v>5</v>
      </c>
      <c r="C1210" s="89">
        <v>3.4702285800000001</v>
      </c>
      <c r="D1210" s="90">
        <v>4.7490224264999998</v>
      </c>
      <c r="E1210" s="102">
        <v>16.539548858278145</v>
      </c>
      <c r="F1210" s="89">
        <v>0.18703331000000001</v>
      </c>
      <c r="G1210" s="90">
        <v>0.2587211445</v>
      </c>
      <c r="H1210" s="102">
        <v>0.36488154525386313</v>
      </c>
      <c r="I1210" s="89">
        <v>0.21034754</v>
      </c>
      <c r="J1210" s="90">
        <v>0.50762015299999996</v>
      </c>
      <c r="K1210" s="102">
        <v>2.5274059929889621</v>
      </c>
      <c r="L1210" s="89">
        <v>1.116691E-2</v>
      </c>
      <c r="M1210" s="90">
        <v>1.80206345E-2</v>
      </c>
      <c r="N1210" s="102">
        <v>1.2786642276884263E-2</v>
      </c>
      <c r="O1210" s="89">
        <v>8.5930512495778454E-3</v>
      </c>
      <c r="P1210" s="90">
        <v>1.1185153411009795E-2</v>
      </c>
      <c r="Q1210" s="102">
        <v>5.6124516379690938E-2</v>
      </c>
      <c r="R1210" s="89">
        <v>9.3984665653495444E-3</v>
      </c>
      <c r="S1210" s="90">
        <v>6.7073483620398514E-3</v>
      </c>
      <c r="T1210" s="102">
        <v>4.0037350993377477E-2</v>
      </c>
      <c r="U1210" s="89">
        <v>1.4339140999999999E-3</v>
      </c>
      <c r="V1210" s="90">
        <v>2.2320571750000001E-3</v>
      </c>
      <c r="W1210" s="102">
        <v>5.0320198852097124E-3</v>
      </c>
      <c r="X1210" s="89">
        <v>6.6786700000000002E-5</v>
      </c>
      <c r="Y1210" s="90">
        <v>1.02749485E-4</v>
      </c>
      <c r="Z1210" s="102">
        <v>3.7338544635761591E-4</v>
      </c>
      <c r="AA1210" s="89">
        <v>7.3557307000000002E-3</v>
      </c>
      <c r="AB1210" s="90">
        <v>1.1013734254999999E-2</v>
      </c>
      <c r="AC1210" s="102">
        <v>1.8078354719646798E-2</v>
      </c>
      <c r="AD1210" s="89">
        <v>7.7546679999999999E-4</v>
      </c>
      <c r="AE1210" s="90">
        <v>1.1429940299999999E-3</v>
      </c>
      <c r="AF1210" s="102">
        <v>2.1216201854304638E-3</v>
      </c>
      <c r="AG1210" s="89">
        <v>1.6424594999999999E-3</v>
      </c>
      <c r="AH1210" s="90">
        <v>2.6656029949999999E-3</v>
      </c>
      <c r="AI1210" s="102">
        <v>3.8813710551876381E-3</v>
      </c>
      <c r="AJ1210" s="92">
        <v>0</v>
      </c>
      <c r="AK1210" s="93">
        <v>0</v>
      </c>
      <c r="AL1210" s="93">
        <v>0</v>
      </c>
    </row>
    <row r="1211" spans="1:38" x14ac:dyDescent="0.25">
      <c r="A1211" s="71">
        <v>2005</v>
      </c>
      <c r="B1211" s="718">
        <v>6</v>
      </c>
      <c r="C1211" s="89">
        <v>3.8645176800000001</v>
      </c>
      <c r="D1211" s="90">
        <v>5.2092109754999996</v>
      </c>
      <c r="E1211" s="102">
        <v>26.073205851296112</v>
      </c>
      <c r="F1211" s="89">
        <v>0.20791620999999999</v>
      </c>
      <c r="G1211" s="90">
        <v>0.28667606699999998</v>
      </c>
      <c r="H1211" s="102">
        <v>0.67569393536979128</v>
      </c>
      <c r="I1211" s="89">
        <v>0.23730592</v>
      </c>
      <c r="J1211" s="90">
        <v>0.55444548950000005</v>
      </c>
      <c r="K1211" s="102">
        <v>3.432609003611645</v>
      </c>
      <c r="L1211" s="89">
        <v>1.116691E-2</v>
      </c>
      <c r="M1211" s="90">
        <v>1.7975629999999999E-2</v>
      </c>
      <c r="N1211" s="102">
        <v>1.364494030726324E-2</v>
      </c>
      <c r="O1211" s="89">
        <v>8.5930512495778454E-3</v>
      </c>
      <c r="P1211" s="90">
        <v>1.1185153411009795E-2</v>
      </c>
      <c r="Q1211" s="102">
        <v>0.11486940123275612</v>
      </c>
      <c r="R1211" s="89">
        <v>9.3984665653495444E-3</v>
      </c>
      <c r="S1211" s="90">
        <v>6.7073483620398514E-3</v>
      </c>
      <c r="T1211" s="102">
        <v>4.0971564998890368E-2</v>
      </c>
      <c r="U1211" s="89">
        <v>1.5953326000000001E-3</v>
      </c>
      <c r="V1211" s="90">
        <v>2.4660803349999998E-3</v>
      </c>
      <c r="W1211" s="102">
        <v>8.0797671937975594E-3</v>
      </c>
      <c r="X1211" s="89">
        <v>7.4148999999999998E-5</v>
      </c>
      <c r="Y1211" s="90">
        <v>1.14248125E-4</v>
      </c>
      <c r="Z1211" s="102">
        <v>6.4760113682733552E-4</v>
      </c>
      <c r="AA1211" s="89">
        <v>8.1776507000000005E-3</v>
      </c>
      <c r="AB1211" s="90">
        <v>1.2167813445E-2</v>
      </c>
      <c r="AC1211" s="102">
        <v>3.0689144659130772E-2</v>
      </c>
      <c r="AD1211" s="89">
        <v>8.7191280000000003E-4</v>
      </c>
      <c r="AE1211" s="90">
        <v>1.2847438100000001E-3</v>
      </c>
      <c r="AF1211" s="102">
        <v>2.8527860860352076E-3</v>
      </c>
      <c r="AG1211" s="89">
        <v>1.8158438E-3</v>
      </c>
      <c r="AH1211" s="90">
        <v>2.9187089749999999E-3</v>
      </c>
      <c r="AI1211" s="102">
        <v>8.2165092671472647E-3</v>
      </c>
      <c r="AJ1211" s="92">
        <v>0</v>
      </c>
      <c r="AK1211" s="93">
        <v>0</v>
      </c>
      <c r="AL1211" s="93">
        <v>0</v>
      </c>
    </row>
    <row r="1212" spans="1:38" x14ac:dyDescent="0.25">
      <c r="A1212" s="71">
        <v>2005</v>
      </c>
      <c r="B1212" s="718">
        <v>7</v>
      </c>
      <c r="C1212" s="89">
        <v>4.2365758199999997</v>
      </c>
      <c r="D1212" s="90">
        <v>5.6451490824999997</v>
      </c>
      <c r="E1212" s="102">
        <v>26.130576904862785</v>
      </c>
      <c r="F1212" s="89">
        <v>0.23050849000000001</v>
      </c>
      <c r="G1212" s="90">
        <v>0.316115967</v>
      </c>
      <c r="H1212" s="102">
        <v>0.68104337456118325</v>
      </c>
      <c r="I1212" s="89">
        <v>0.26398323000000001</v>
      </c>
      <c r="J1212" s="90">
        <v>0.60074143800000002</v>
      </c>
      <c r="K1212" s="102">
        <v>3.4617589859329376</v>
      </c>
      <c r="L1212" s="89">
        <v>1.116691E-2</v>
      </c>
      <c r="M1212" s="90">
        <v>1.79330285E-2</v>
      </c>
      <c r="N1212" s="102">
        <v>1.3735357681944614E-2</v>
      </c>
      <c r="O1212" s="89">
        <v>8.5930512495778454E-3</v>
      </c>
      <c r="P1212" s="90">
        <v>1.1185153411009795E-2</v>
      </c>
      <c r="Q1212" s="102">
        <v>0.11518350911569425</v>
      </c>
      <c r="R1212" s="89">
        <v>9.3984665653495444E-3</v>
      </c>
      <c r="S1212" s="90">
        <v>6.7073483620398514E-3</v>
      </c>
      <c r="T1212" s="102">
        <v>4.1606659087030963E-2</v>
      </c>
      <c r="U1212" s="89">
        <v>1.7529654999999999E-3</v>
      </c>
      <c r="V1212" s="90">
        <v>2.6937020900000001E-3</v>
      </c>
      <c r="W1212" s="102">
        <v>8.5986963857408259E-3</v>
      </c>
      <c r="X1212" s="89">
        <v>8.24105E-5</v>
      </c>
      <c r="Y1212" s="90">
        <v>1.2538588E-4</v>
      </c>
      <c r="Z1212" s="102">
        <v>6.6339634912083263E-4</v>
      </c>
      <c r="AA1212" s="89">
        <v>9.0016318999999994E-3</v>
      </c>
      <c r="AB1212" s="90">
        <v>1.3313693664999999E-2</v>
      </c>
      <c r="AC1212" s="102">
        <v>3.0668389659740825E-2</v>
      </c>
      <c r="AD1212" s="89">
        <v>9.6764469999999995E-4</v>
      </c>
      <c r="AE1212" s="90">
        <v>1.4262749299999999E-3</v>
      </c>
      <c r="AF1212" s="102">
        <v>2.8550524471167029E-3</v>
      </c>
      <c r="AG1212" s="89">
        <v>1.9826276E-3</v>
      </c>
      <c r="AH1212" s="90">
        <v>3.161405755E-3</v>
      </c>
      <c r="AI1212" s="102">
        <v>8.362565240148551E-3</v>
      </c>
      <c r="AJ1212" s="92">
        <v>0</v>
      </c>
      <c r="AK1212" s="93">
        <v>0</v>
      </c>
      <c r="AL1212" s="93">
        <v>0</v>
      </c>
    </row>
    <row r="1213" spans="1:38" x14ac:dyDescent="0.25">
      <c r="A1213" s="71">
        <v>2005</v>
      </c>
      <c r="B1213" s="718">
        <v>8</v>
      </c>
      <c r="C1213" s="89">
        <v>4.5863790399999997</v>
      </c>
      <c r="D1213" s="90">
        <v>6.0585010419999996</v>
      </c>
      <c r="E1213" s="102">
        <v>28.94041861862414</v>
      </c>
      <c r="F1213" s="89">
        <v>0.2552469</v>
      </c>
      <c r="G1213" s="90">
        <v>0.34719026200000003</v>
      </c>
      <c r="H1213" s="102">
        <v>0.70986556772087694</v>
      </c>
      <c r="I1213" s="89">
        <v>0.29022014000000002</v>
      </c>
      <c r="J1213" s="90">
        <v>0.64656626900000003</v>
      </c>
      <c r="K1213" s="102">
        <v>3.5479415412622788</v>
      </c>
      <c r="L1213" s="89">
        <v>1.116691E-2</v>
      </c>
      <c r="M1213" s="90">
        <v>1.7900622500000001E-2</v>
      </c>
      <c r="N1213" s="102">
        <v>1.4745219845564858E-2</v>
      </c>
      <c r="O1213" s="89">
        <v>8.5930512495778454E-3</v>
      </c>
      <c r="P1213" s="90">
        <v>1.1185153411009795E-2</v>
      </c>
      <c r="Q1213" s="102">
        <v>9.9256683382609304E-2</v>
      </c>
      <c r="R1213" s="89">
        <v>9.3984665653495444E-3</v>
      </c>
      <c r="S1213" s="90">
        <v>6.7073483620398514E-3</v>
      </c>
      <c r="T1213" s="102">
        <v>4.2714463231890043E-2</v>
      </c>
      <c r="U1213" s="89">
        <v>1.9067119E-3</v>
      </c>
      <c r="V1213" s="90">
        <v>2.9197343500000001E-3</v>
      </c>
      <c r="W1213" s="102">
        <v>9.0320436764934463E-3</v>
      </c>
      <c r="X1213" s="89">
        <v>8.8802399999999995E-5</v>
      </c>
      <c r="Y1213" s="90">
        <v>1.3615818000000001E-4</v>
      </c>
      <c r="Z1213" s="102">
        <v>6.923748936625379E-4</v>
      </c>
      <c r="AA1213" s="89">
        <v>9.8365450000000004E-3</v>
      </c>
      <c r="AB1213" s="90">
        <v>1.447511567E-2</v>
      </c>
      <c r="AC1213" s="102">
        <v>3.1950257466185107E-2</v>
      </c>
      <c r="AD1213" s="89">
        <v>1.0640936000000001E-3</v>
      </c>
      <c r="AE1213" s="90">
        <v>1.5691571650000001E-3</v>
      </c>
      <c r="AF1213" s="102">
        <v>2.9843908304934895E-3</v>
      </c>
      <c r="AG1213" s="89">
        <v>2.1438964999999999E-3</v>
      </c>
      <c r="AH1213" s="90">
        <v>3.3979676150000001E-3</v>
      </c>
      <c r="AI1213" s="102">
        <v>8.7141861695282374E-3</v>
      </c>
      <c r="AJ1213" s="92">
        <v>0</v>
      </c>
      <c r="AK1213" s="93">
        <v>0</v>
      </c>
      <c r="AL1213" s="93">
        <v>0</v>
      </c>
    </row>
    <row r="1214" spans="1:38" x14ac:dyDescent="0.25">
      <c r="A1214" s="71">
        <v>2005</v>
      </c>
      <c r="B1214" s="718">
        <v>9</v>
      </c>
      <c r="C1214" s="89">
        <v>4.9234815100000002</v>
      </c>
      <c r="D1214" s="90">
        <v>6.4580551545000002</v>
      </c>
      <c r="E1214" s="102">
        <v>29.574411244874021</v>
      </c>
      <c r="F1214" s="89">
        <v>0.28297520999999998</v>
      </c>
      <c r="G1214" s="90">
        <v>0.3799096045</v>
      </c>
      <c r="H1214" s="102">
        <v>0.72611331971471504</v>
      </c>
      <c r="I1214" s="89">
        <v>0.31680957999999998</v>
      </c>
      <c r="J1214" s="90">
        <v>0.692037334</v>
      </c>
      <c r="K1214" s="102">
        <v>3.5729416268054424</v>
      </c>
      <c r="L1214" s="89">
        <v>1.116691E-2</v>
      </c>
      <c r="M1214" s="90">
        <v>1.7900622500000001E-2</v>
      </c>
      <c r="N1214" s="102">
        <v>1.485176446199891E-2</v>
      </c>
      <c r="O1214" s="89">
        <v>8.5930512495778454E-3</v>
      </c>
      <c r="P1214" s="90">
        <v>1.1185153411009795E-2</v>
      </c>
      <c r="Q1214" s="102">
        <v>0.10025369410282968</v>
      </c>
      <c r="R1214" s="89">
        <v>9.3984665653495444E-3</v>
      </c>
      <c r="S1214" s="90">
        <v>6.7073483620398514E-3</v>
      </c>
      <c r="T1214" s="102">
        <v>4.405319162116024E-2</v>
      </c>
      <c r="U1214" s="89">
        <v>2.0603821E-3</v>
      </c>
      <c r="V1214" s="90">
        <v>3.1472905450000001E-3</v>
      </c>
      <c r="W1214" s="102">
        <v>9.3413852187265584E-3</v>
      </c>
      <c r="X1214" s="89">
        <v>9.6063799999999993E-5</v>
      </c>
      <c r="Y1214" s="90">
        <v>1.4723492999999999E-4</v>
      </c>
      <c r="Z1214" s="102">
        <v>7.1182941336387121E-4</v>
      </c>
      <c r="AA1214" s="89">
        <v>1.06958529E-2</v>
      </c>
      <c r="AB1214" s="90">
        <v>1.5670132315000002E-2</v>
      </c>
      <c r="AC1214" s="102">
        <v>3.266413298653309E-2</v>
      </c>
      <c r="AD1214" s="89">
        <v>1.1605719000000001E-3</v>
      </c>
      <c r="AE1214" s="90">
        <v>1.715899635E-3</v>
      </c>
      <c r="AF1214" s="102">
        <v>3.1211442958769898E-3</v>
      </c>
      <c r="AG1214" s="89">
        <v>2.3032742999999998E-3</v>
      </c>
      <c r="AH1214" s="90">
        <v>3.6337980100000001E-3</v>
      </c>
      <c r="AI1214" s="102">
        <v>8.8504344002653598E-3</v>
      </c>
      <c r="AJ1214" s="92">
        <v>0</v>
      </c>
      <c r="AK1214" s="93">
        <v>0</v>
      </c>
      <c r="AL1214" s="93">
        <v>0</v>
      </c>
    </row>
    <row r="1215" spans="1:38" x14ac:dyDescent="0.25">
      <c r="A1215" s="71">
        <v>2005</v>
      </c>
      <c r="B1215" s="718">
        <v>10</v>
      </c>
      <c r="C1215" s="89">
        <v>5.2468380400000001</v>
      </c>
      <c r="D1215" s="90">
        <v>6.8449363884999999</v>
      </c>
      <c r="E1215" s="102">
        <v>30.186667835508423</v>
      </c>
      <c r="F1215" s="89">
        <v>0.31403807</v>
      </c>
      <c r="G1215" s="90">
        <v>0.41678249249999999</v>
      </c>
      <c r="H1215" s="102">
        <v>0.77121887826203661</v>
      </c>
      <c r="I1215" s="89">
        <v>0.34309002</v>
      </c>
      <c r="J1215" s="90">
        <v>0.73264954100000002</v>
      </c>
      <c r="K1215" s="102">
        <v>3.6008319642854301</v>
      </c>
      <c r="L1215" s="89">
        <v>1.116691E-2</v>
      </c>
      <c r="M1215" s="90">
        <v>1.7900622500000001E-2</v>
      </c>
      <c r="N1215" s="102">
        <v>1.6915062864047571E-2</v>
      </c>
      <c r="O1215" s="89">
        <v>8.5930512495778454E-3</v>
      </c>
      <c r="P1215" s="90">
        <v>1.1185153411009795E-2</v>
      </c>
      <c r="Q1215" s="102">
        <v>7.2117341809823279E-2</v>
      </c>
      <c r="R1215" s="89">
        <v>9.3984665653495444E-3</v>
      </c>
      <c r="S1215" s="90">
        <v>6.7073483620398514E-3</v>
      </c>
      <c r="T1215" s="102">
        <v>4.5540718397374724E-2</v>
      </c>
      <c r="U1215" s="89">
        <v>2.2136384000000001E-3</v>
      </c>
      <c r="V1215" s="90">
        <v>3.3790773E-3</v>
      </c>
      <c r="W1215" s="102">
        <v>9.9389925874920487E-3</v>
      </c>
      <c r="X1215" s="89">
        <v>1.033252E-4</v>
      </c>
      <c r="Y1215" s="90">
        <v>1.5825902000000001E-4</v>
      </c>
      <c r="Z1215" s="102">
        <v>7.5603557080767333E-4</v>
      </c>
      <c r="AA1215" s="89">
        <v>1.15931809E-2</v>
      </c>
      <c r="AB1215" s="90">
        <v>1.6924668725000001E-2</v>
      </c>
      <c r="AC1215" s="102">
        <v>3.4688419766617143E-2</v>
      </c>
      <c r="AD1215" s="89">
        <v>1.2580751E-3</v>
      </c>
      <c r="AE1215" s="90">
        <v>1.867771515E-3</v>
      </c>
      <c r="AF1215" s="102">
        <v>3.3112202177440785E-3</v>
      </c>
      <c r="AG1215" s="89">
        <v>2.4592895000000001E-3</v>
      </c>
      <c r="AH1215" s="90">
        <v>3.8711968150000001E-3</v>
      </c>
      <c r="AI1215" s="102">
        <v>9.4057483672907519E-3</v>
      </c>
      <c r="AJ1215" s="92">
        <v>0</v>
      </c>
      <c r="AK1215" s="93">
        <v>0</v>
      </c>
      <c r="AL1215" s="93">
        <v>0</v>
      </c>
    </row>
    <row r="1216" spans="1:38" x14ac:dyDescent="0.25">
      <c r="A1216" s="71">
        <v>2005</v>
      </c>
      <c r="B1216" s="718">
        <v>11</v>
      </c>
      <c r="C1216" s="89">
        <v>5.5578008099999998</v>
      </c>
      <c r="D1216" s="90">
        <v>7.222573863</v>
      </c>
      <c r="E1216" s="102">
        <v>30.93428816273547</v>
      </c>
      <c r="F1216" s="89">
        <v>0.34904055</v>
      </c>
      <c r="G1216" s="90">
        <v>0.45866810050000001</v>
      </c>
      <c r="H1216" s="102">
        <v>0.79087728115057643</v>
      </c>
      <c r="I1216" s="89">
        <v>0.36945520999999998</v>
      </c>
      <c r="J1216" s="90">
        <v>0.76918224000000002</v>
      </c>
      <c r="K1216" s="102">
        <v>3.6310396804190308</v>
      </c>
      <c r="L1216" s="89">
        <v>1.116691E-2</v>
      </c>
      <c r="M1216" s="90">
        <v>1.7900622500000001E-2</v>
      </c>
      <c r="N1216" s="102">
        <v>1.7070139408606671E-2</v>
      </c>
      <c r="O1216" s="89">
        <v>8.5930512495778454E-3</v>
      </c>
      <c r="P1216" s="90">
        <v>1.1185153411009795E-2</v>
      </c>
      <c r="Q1216" s="102">
        <v>7.3081566999178074E-2</v>
      </c>
      <c r="R1216" s="89">
        <v>9.3984665653495444E-3</v>
      </c>
      <c r="S1216" s="90">
        <v>6.7073483620398514E-3</v>
      </c>
      <c r="T1216" s="102">
        <v>4.713744984274202E-2</v>
      </c>
      <c r="U1216" s="89">
        <v>2.3677888999999999E-3</v>
      </c>
      <c r="V1216" s="90">
        <v>3.6179926000000002E-3</v>
      </c>
      <c r="W1216" s="102">
        <v>1.0332250472380526E-2</v>
      </c>
      <c r="X1216" s="89">
        <v>1.1074669999999999E-4</v>
      </c>
      <c r="Y1216" s="90">
        <v>1.6940900999999999E-4</v>
      </c>
      <c r="Z1216" s="102">
        <v>7.7965969494681736E-4</v>
      </c>
      <c r="AA1216" s="89">
        <v>1.2537806699999999E-2</v>
      </c>
      <c r="AB1216" s="90">
        <v>1.8259191805000002E-2</v>
      </c>
      <c r="AC1216" s="102">
        <v>3.5546946283586026E-2</v>
      </c>
      <c r="AD1216" s="89">
        <v>1.3583467999999999E-3</v>
      </c>
      <c r="AE1216" s="90">
        <v>2.0256641600000002E-3</v>
      </c>
      <c r="AF1216" s="102">
        <v>3.474951518441796E-3</v>
      </c>
      <c r="AG1216" s="89">
        <v>2.6167307000000001E-3</v>
      </c>
      <c r="AH1216" s="90">
        <v>4.1135583249999998E-3</v>
      </c>
      <c r="AI1216" s="102">
        <v>9.5736649146378819E-3</v>
      </c>
      <c r="AJ1216" s="92">
        <v>0</v>
      </c>
      <c r="AK1216" s="93">
        <v>0</v>
      </c>
      <c r="AL1216" s="93">
        <v>0</v>
      </c>
    </row>
    <row r="1217" spans="1:38" x14ac:dyDescent="0.25">
      <c r="A1217" s="71">
        <v>2005</v>
      </c>
      <c r="B1217" s="718">
        <v>12</v>
      </c>
      <c r="C1217" s="89">
        <v>5.1608036625200002</v>
      </c>
      <c r="D1217" s="90">
        <v>6.6908017290885002</v>
      </c>
      <c r="E1217" s="102">
        <v>31.739330045513956</v>
      </c>
      <c r="F1217" s="89">
        <v>0.34763649516</v>
      </c>
      <c r="G1217" s="90">
        <v>0.45294465210599999</v>
      </c>
      <c r="H1217" s="102">
        <v>0.81198489662350615</v>
      </c>
      <c r="I1217" s="89">
        <v>0.3050919795</v>
      </c>
      <c r="J1217" s="90">
        <v>0.61971292229000008</v>
      </c>
      <c r="K1217" s="102">
        <v>3.663309641211633</v>
      </c>
      <c r="L1217" s="89">
        <v>1.116691E-2</v>
      </c>
      <c r="M1217" s="90">
        <v>1.7900622500000001E-2</v>
      </c>
      <c r="N1217" s="102">
        <v>1.7236482463600569E-2</v>
      </c>
      <c r="O1217" s="89">
        <v>6.3760440271867615E-3</v>
      </c>
      <c r="P1217" s="90">
        <v>8.2993838309692678E-3</v>
      </c>
      <c r="Q1217" s="102">
        <v>7.4116136931303214E-2</v>
      </c>
      <c r="R1217" s="89">
        <v>8.4022291094224925E-3</v>
      </c>
      <c r="S1217" s="90">
        <v>5.9963694356636272E-3</v>
      </c>
      <c r="T1217" s="102">
        <v>4.8853007016909783E-2</v>
      </c>
      <c r="U1217" s="89">
        <v>2.2568093088000001E-3</v>
      </c>
      <c r="V1217" s="90">
        <v>3.4557348422100003E-3</v>
      </c>
      <c r="W1217" s="102">
        <v>1.074916253062631E-2</v>
      </c>
      <c r="X1217" s="89">
        <v>1.05499152E-4</v>
      </c>
      <c r="Y1217" s="90">
        <v>1.6187130987E-4</v>
      </c>
      <c r="Z1217" s="102">
        <v>8.050098375422185E-4</v>
      </c>
      <c r="AA1217" s="89">
        <v>1.2108471888000001E-2</v>
      </c>
      <c r="AB1217" s="90">
        <v>1.7605134000749999E-2</v>
      </c>
      <c r="AC1217" s="102">
        <v>3.6470435191294497E-2</v>
      </c>
      <c r="AD1217" s="89">
        <v>1.3060750853999999E-3</v>
      </c>
      <c r="AE1217" s="90">
        <v>1.9586672238900002E-3</v>
      </c>
      <c r="AF1217" s="102">
        <v>3.6512610895612085E-3</v>
      </c>
      <c r="AG1217" s="89">
        <v>2.4799513511999998E-3</v>
      </c>
      <c r="AH1217" s="90">
        <v>3.9005260006499997E-3</v>
      </c>
      <c r="AI1217" s="102">
        <v>9.7527635123492839E-3</v>
      </c>
      <c r="AJ1217" s="92">
        <v>0</v>
      </c>
      <c r="AK1217" s="93">
        <v>0</v>
      </c>
      <c r="AL1217" s="93">
        <v>0</v>
      </c>
    </row>
    <row r="1218" spans="1:38" x14ac:dyDescent="0.25">
      <c r="A1218" s="71">
        <v>2005</v>
      </c>
      <c r="B1218" s="718">
        <v>13</v>
      </c>
      <c r="C1218" s="89">
        <v>5.4130680131699993</v>
      </c>
      <c r="D1218" s="90">
        <v>7.0133479353499997</v>
      </c>
      <c r="E1218" s="102">
        <v>32.065158995051299</v>
      </c>
      <c r="F1218" s="89">
        <v>0.38840407523999998</v>
      </c>
      <c r="G1218" s="90">
        <v>0.50251164219299993</v>
      </c>
      <c r="H1218" s="102">
        <v>0.69022490393920943</v>
      </c>
      <c r="I1218" s="89">
        <v>0.32552915779999997</v>
      </c>
      <c r="J1218" s="90">
        <v>0.64672743481500006</v>
      </c>
      <c r="K1218" s="102">
        <v>2.4787101000884193</v>
      </c>
      <c r="L1218" s="89">
        <v>1.116691E-2</v>
      </c>
      <c r="M1218" s="90">
        <v>1.7900622500000001E-2</v>
      </c>
      <c r="N1218" s="102">
        <v>1.7310580710538703E-2</v>
      </c>
      <c r="O1218" s="89">
        <v>6.3760440271867615E-3</v>
      </c>
      <c r="P1218" s="90">
        <v>8.2993838309692678E-3</v>
      </c>
      <c r="Q1218" s="102">
        <v>5.674294386477001E-2</v>
      </c>
      <c r="R1218" s="89">
        <v>8.4022291094224925E-3</v>
      </c>
      <c r="S1218" s="90">
        <v>5.9963694356636272E-3</v>
      </c>
      <c r="T1218" s="102">
        <v>5.0683430835001604E-2</v>
      </c>
      <c r="U1218" s="89">
        <v>2.39836956E-3</v>
      </c>
      <c r="V1218" s="90">
        <v>3.6860478687000004E-3</v>
      </c>
      <c r="W1218" s="102">
        <v>1.0398498714682448E-2</v>
      </c>
      <c r="X1218" s="89">
        <v>1.121074212E-4</v>
      </c>
      <c r="Y1218" s="90">
        <v>1.7244695439000001E-4</v>
      </c>
      <c r="Z1218" s="102">
        <v>7.2211110027607477E-4</v>
      </c>
      <c r="AA1218" s="89">
        <v>1.3074958838400002E-2</v>
      </c>
      <c r="AB1218" s="90">
        <v>1.899327610479E-2</v>
      </c>
      <c r="AC1218" s="102">
        <v>2.9984242752521671E-2</v>
      </c>
      <c r="AD1218" s="89">
        <v>1.3990142526E-3</v>
      </c>
      <c r="AE1218" s="90">
        <v>2.1140097053999997E-3</v>
      </c>
      <c r="AF1218" s="102">
        <v>3.607305209039261E-3</v>
      </c>
      <c r="AG1218" s="89">
        <v>2.6217672864000002E-3</v>
      </c>
      <c r="AH1218" s="90">
        <v>4.1315506600800005E-3</v>
      </c>
      <c r="AI1218" s="102">
        <v>7.8101073815823882E-3</v>
      </c>
      <c r="AJ1218" s="92">
        <v>0</v>
      </c>
      <c r="AK1218" s="93">
        <v>0</v>
      </c>
      <c r="AL1218" s="93">
        <v>0</v>
      </c>
    </row>
    <row r="1219" spans="1:38" x14ac:dyDescent="0.25">
      <c r="A1219" s="71">
        <v>2005</v>
      </c>
      <c r="B1219" s="718">
        <v>14</v>
      </c>
      <c r="C1219" s="89">
        <v>5.6619096523899994</v>
      </c>
      <c r="D1219" s="90">
        <v>7.3401944964315007</v>
      </c>
      <c r="E1219" s="102">
        <v>32.950010125062377</v>
      </c>
      <c r="F1219" s="89">
        <v>0.43559462514000002</v>
      </c>
      <c r="G1219" s="90">
        <v>0.55994605756799998</v>
      </c>
      <c r="H1219" s="102">
        <v>0.71298290225405692</v>
      </c>
      <c r="I1219" s="89">
        <v>0.3459658048</v>
      </c>
      <c r="J1219" s="90">
        <v>0.67451727997499999</v>
      </c>
      <c r="K1219" s="102">
        <v>2.5144455382160777</v>
      </c>
      <c r="L1219" s="89">
        <v>1.116691E-2</v>
      </c>
      <c r="M1219" s="90">
        <v>1.7900622500000001E-2</v>
      </c>
      <c r="N1219" s="102">
        <v>1.7496565550614313E-2</v>
      </c>
      <c r="O1219" s="89">
        <v>6.3760440271867615E-3</v>
      </c>
      <c r="P1219" s="90">
        <v>8.2993838309692678E-3</v>
      </c>
      <c r="Q1219" s="102">
        <v>5.7854403726486259E-2</v>
      </c>
      <c r="R1219" s="89">
        <v>8.4022291094224925E-3</v>
      </c>
      <c r="S1219" s="90">
        <v>5.9963694356636272E-3</v>
      </c>
      <c r="T1219" s="102">
        <v>5.2609867544107722E-2</v>
      </c>
      <c r="U1219" s="89">
        <v>2.5435545342000002E-3</v>
      </c>
      <c r="V1219" s="90">
        <v>3.9274696274399995E-3</v>
      </c>
      <c r="W1219" s="102">
        <v>1.0879024533730741E-2</v>
      </c>
      <c r="X1219" s="89">
        <v>1.184823564E-4</v>
      </c>
      <c r="Y1219" s="90">
        <v>1.8408039312E-4</v>
      </c>
      <c r="Z1219" s="102">
        <v>7.4989873296764722E-4</v>
      </c>
      <c r="AA1219" s="89">
        <v>1.4121445915199999E-2</v>
      </c>
      <c r="AB1219" s="90">
        <v>2.050638277149E-2</v>
      </c>
      <c r="AC1219" s="102">
        <v>3.0934669506960624E-2</v>
      </c>
      <c r="AD1219" s="89">
        <v>1.4963065740000001E-3</v>
      </c>
      <c r="AE1219" s="90">
        <v>2.27704828872E-3</v>
      </c>
      <c r="AF1219" s="102">
        <v>3.7927216341406681E-3</v>
      </c>
      <c r="AG1219" s="89">
        <v>2.7669785442E-3</v>
      </c>
      <c r="AH1219" s="90">
        <v>4.3722376581E-3</v>
      </c>
      <c r="AI1219" s="102">
        <v>8.0071211812637131E-3</v>
      </c>
      <c r="AJ1219" s="92">
        <v>0</v>
      </c>
      <c r="AK1219" s="93">
        <v>0</v>
      </c>
      <c r="AL1219" s="93">
        <v>0</v>
      </c>
    </row>
    <row r="1220" spans="1:38" x14ac:dyDescent="0.25">
      <c r="A1220" s="71">
        <v>2005</v>
      </c>
      <c r="B1220" s="718">
        <v>15</v>
      </c>
      <c r="C1220" s="89">
        <v>5.9045831903599995</v>
      </c>
      <c r="D1220" s="90">
        <v>7.6714778638155003</v>
      </c>
      <c r="E1220" s="102">
        <v>33.867157640889445</v>
      </c>
      <c r="F1220" s="89">
        <v>0.49005347549999995</v>
      </c>
      <c r="G1220" s="90">
        <v>0.626750330046</v>
      </c>
      <c r="H1220" s="102">
        <v>0.74353861336734484</v>
      </c>
      <c r="I1220" s="89">
        <v>0.36543480820000002</v>
      </c>
      <c r="J1220" s="90">
        <v>0.70351017582999997</v>
      </c>
      <c r="K1220" s="102">
        <v>2.5526677193857865</v>
      </c>
      <c r="L1220" s="89">
        <v>1.116691E-2</v>
      </c>
      <c r="M1220" s="90">
        <v>1.7900622500000001E-2</v>
      </c>
      <c r="N1220" s="102">
        <v>2.146848805987215E-2</v>
      </c>
      <c r="O1220" s="89">
        <v>6.3760440271867615E-3</v>
      </c>
      <c r="P1220" s="90">
        <v>8.2993838309692678E-3</v>
      </c>
      <c r="Q1220" s="102">
        <v>5.2039931355049918E-2</v>
      </c>
      <c r="R1220" s="89">
        <v>8.4022291094224925E-3</v>
      </c>
      <c r="S1220" s="90">
        <v>5.9963694356636272E-3</v>
      </c>
      <c r="T1220" s="102">
        <v>5.4632922062099895E-2</v>
      </c>
      <c r="U1220" s="89">
        <v>2.6929759061999998E-3</v>
      </c>
      <c r="V1220" s="90">
        <v>4.1808002529000006E-3</v>
      </c>
      <c r="W1220" s="102">
        <v>1.1511192432034153E-2</v>
      </c>
      <c r="X1220" s="89">
        <v>1.2586795860000002E-4</v>
      </c>
      <c r="Y1220" s="90">
        <v>1.9671565719000001E-4</v>
      </c>
      <c r="Z1220" s="102">
        <v>7.8530184716472311E-4</v>
      </c>
      <c r="AA1220" s="89">
        <v>1.52588763042E-2</v>
      </c>
      <c r="AB1220" s="90">
        <v>2.216776353552E-2</v>
      </c>
      <c r="AC1220" s="102">
        <v>3.2215921011673608E-2</v>
      </c>
      <c r="AD1220" s="89">
        <v>1.5955524641999999E-3</v>
      </c>
      <c r="AE1220" s="90">
        <v>2.4496555864800002E-3</v>
      </c>
      <c r="AF1220" s="102">
        <v>3.9979105144057623E-3</v>
      </c>
      <c r="AG1220" s="89">
        <v>2.9141891436000001E-3</v>
      </c>
      <c r="AH1220" s="90">
        <v>4.6239498351300003E-3</v>
      </c>
      <c r="AI1220" s="102">
        <v>8.3144646381741929E-3</v>
      </c>
      <c r="AJ1220" s="92">
        <v>0</v>
      </c>
      <c r="AK1220" s="93">
        <v>0</v>
      </c>
      <c r="AL1220" s="93">
        <v>0</v>
      </c>
    </row>
    <row r="1221" spans="1:38" x14ac:dyDescent="0.25">
      <c r="A1221" s="71">
        <v>2005</v>
      </c>
      <c r="B1221" s="718">
        <v>16</v>
      </c>
      <c r="C1221" s="89">
        <v>6.1422631322300001</v>
      </c>
      <c r="D1221" s="90">
        <v>8.0105852653355001</v>
      </c>
      <c r="E1221" s="102">
        <v>34.825465800081687</v>
      </c>
      <c r="F1221" s="89">
        <v>0.55271599169999996</v>
      </c>
      <c r="G1221" s="90">
        <v>0.70473903467099996</v>
      </c>
      <c r="H1221" s="102">
        <v>0.76847565997194256</v>
      </c>
      <c r="I1221" s="89">
        <v>0.38517770060000001</v>
      </c>
      <c r="J1221" s="90">
        <v>0.73496821051500005</v>
      </c>
      <c r="K1221" s="102">
        <v>2.5918576168202723</v>
      </c>
      <c r="L1221" s="89">
        <v>1.116691E-2</v>
      </c>
      <c r="M1221" s="90">
        <v>1.7900622500000001E-2</v>
      </c>
      <c r="N1221" s="102">
        <v>2.1737038994632887E-2</v>
      </c>
      <c r="O1221" s="89">
        <v>6.3760440271867615E-3</v>
      </c>
      <c r="P1221" s="90">
        <v>8.2993838309692678E-3</v>
      </c>
      <c r="Q1221" s="102">
        <v>5.3162865483991253E-2</v>
      </c>
      <c r="R1221" s="89">
        <v>8.4022291094224925E-3</v>
      </c>
      <c r="S1221" s="90">
        <v>5.9963694356636272E-3</v>
      </c>
      <c r="T1221" s="102">
        <v>5.6730183083834998E-2</v>
      </c>
      <c r="U1221" s="89">
        <v>2.8459994723999999E-3</v>
      </c>
      <c r="V1221" s="90">
        <v>4.4481069993899999E-3</v>
      </c>
      <c r="W1221" s="102">
        <v>1.2066834443201392E-2</v>
      </c>
      <c r="X1221" s="89">
        <v>1.332800232E-4</v>
      </c>
      <c r="Y1221" s="90">
        <v>2.0942557919999998E-4</v>
      </c>
      <c r="Z1221" s="102">
        <v>8.1591450570916144E-4</v>
      </c>
      <c r="AA1221" s="89">
        <v>1.6501640544600002E-2</v>
      </c>
      <c r="AB1221" s="90">
        <v>2.40018299877E-2</v>
      </c>
      <c r="AC1221" s="102">
        <v>3.3249880347344302E-2</v>
      </c>
      <c r="AD1221" s="89">
        <v>1.6990083792000001E-3</v>
      </c>
      <c r="AE1221" s="90">
        <v>2.63244784182E-3</v>
      </c>
      <c r="AF1221" s="102">
        <v>4.1982928275886575E-3</v>
      </c>
      <c r="AG1221" s="89">
        <v>3.0654468809999998E-3</v>
      </c>
      <c r="AH1221" s="90">
        <v>4.8889446216299993E-3</v>
      </c>
      <c r="AI1221" s="102">
        <v>8.5335501926730953E-3</v>
      </c>
      <c r="AJ1221" s="92">
        <v>0</v>
      </c>
      <c r="AK1221" s="93">
        <v>0</v>
      </c>
      <c r="AL1221" s="93">
        <v>0</v>
      </c>
    </row>
    <row r="1222" spans="1:38" x14ac:dyDescent="0.25">
      <c r="A1222" s="71">
        <v>2005</v>
      </c>
      <c r="B1222" s="718">
        <v>17</v>
      </c>
      <c r="C1222" s="89">
        <v>6.3760856596500002</v>
      </c>
      <c r="D1222" s="90">
        <v>8.3612837970834999</v>
      </c>
      <c r="E1222" s="102">
        <v>35.802649984686759</v>
      </c>
      <c r="F1222" s="89">
        <v>0.62485801901999993</v>
      </c>
      <c r="G1222" s="90">
        <v>0.79572440510099995</v>
      </c>
      <c r="H1222" s="102">
        <v>0.79435645734498939</v>
      </c>
      <c r="I1222" s="89">
        <v>0.40553340520000003</v>
      </c>
      <c r="J1222" s="90">
        <v>0.77026646581500002</v>
      </c>
      <c r="K1222" s="102">
        <v>2.6330866371250541</v>
      </c>
      <c r="L1222" s="89">
        <v>1.116691E-2</v>
      </c>
      <c r="M1222" s="90">
        <v>1.7900622500000001E-2</v>
      </c>
      <c r="N1222" s="102">
        <v>2.2017208444717669E-2</v>
      </c>
      <c r="O1222" s="89">
        <v>6.3760440271867615E-3</v>
      </c>
      <c r="P1222" s="90">
        <v>8.2993838309692678E-3</v>
      </c>
      <c r="Q1222" s="102">
        <v>5.4329045771320507E-2</v>
      </c>
      <c r="R1222" s="89">
        <v>8.4022291094224925E-3</v>
      </c>
      <c r="S1222" s="90">
        <v>5.9963694356636272E-3</v>
      </c>
      <c r="T1222" s="102">
        <v>5.8896565384048222E-2</v>
      </c>
      <c r="U1222" s="89">
        <v>3.0040368588000002E-3</v>
      </c>
      <c r="V1222" s="90">
        <v>4.7308146078900003E-3</v>
      </c>
      <c r="W1222" s="102">
        <v>1.2710105482489244E-2</v>
      </c>
      <c r="X1222" s="89">
        <v>1.40243121E-4</v>
      </c>
      <c r="Y1222" s="90">
        <v>2.227957515E-4</v>
      </c>
      <c r="Z1222" s="102">
        <v>8.4802417223425839E-4</v>
      </c>
      <c r="AA1222" s="89">
        <v>1.7864460402600001E-2</v>
      </c>
      <c r="AB1222" s="90">
        <v>2.6038259222400002E-2</v>
      </c>
      <c r="AC1222" s="102">
        <v>3.4305255975435989E-2</v>
      </c>
      <c r="AD1222" s="89">
        <v>1.8062098860000002E-3</v>
      </c>
      <c r="AE1222" s="90">
        <v>2.8267769391900001E-3</v>
      </c>
      <c r="AF1222" s="102">
        <v>4.4006856492683237E-3</v>
      </c>
      <c r="AG1222" s="89">
        <v>3.2200735679999998E-3</v>
      </c>
      <c r="AH1222" s="90">
        <v>5.1689732920800003E-3</v>
      </c>
      <c r="AI1222" s="102">
        <v>8.7689471034415982E-3</v>
      </c>
      <c r="AJ1222" s="92">
        <v>0</v>
      </c>
      <c r="AK1222" s="93">
        <v>0</v>
      </c>
      <c r="AL1222" s="93">
        <v>0</v>
      </c>
    </row>
    <row r="1223" spans="1:38" x14ac:dyDescent="0.25">
      <c r="A1223" s="71">
        <v>2005</v>
      </c>
      <c r="B1223" s="718">
        <v>18</v>
      </c>
      <c r="C1223" s="89">
        <v>6.6025734832399996</v>
      </c>
      <c r="D1223" s="90">
        <v>8.7239494258094989</v>
      </c>
      <c r="E1223" s="102">
        <v>36.772957240821185</v>
      </c>
      <c r="F1223" s="89">
        <v>0.70745000339999997</v>
      </c>
      <c r="G1223" s="90">
        <v>0.90213023759699995</v>
      </c>
      <c r="H1223" s="102">
        <v>0.82019966229159591</v>
      </c>
      <c r="I1223" s="89">
        <v>0.42591492020000005</v>
      </c>
      <c r="J1223" s="90">
        <v>0.81221417238500004</v>
      </c>
      <c r="K1223" s="102">
        <v>2.672140148492689</v>
      </c>
      <c r="L1223" s="89">
        <v>1.116691E-2</v>
      </c>
      <c r="M1223" s="90">
        <v>1.7900622500000001E-2</v>
      </c>
      <c r="N1223" s="102">
        <v>2.2296038793550656E-2</v>
      </c>
      <c r="O1223" s="89">
        <v>6.3760440271867615E-3</v>
      </c>
      <c r="P1223" s="90">
        <v>8.2993838309692678E-3</v>
      </c>
      <c r="Q1223" s="102">
        <v>5.5481882234686891E-2</v>
      </c>
      <c r="R1223" s="89">
        <v>8.4022291094224925E-3</v>
      </c>
      <c r="S1223" s="90">
        <v>5.9963694356636272E-3</v>
      </c>
      <c r="T1223" s="102">
        <v>6.1082378035393729E-2</v>
      </c>
      <c r="U1223" s="89">
        <v>3.1667097246E-3</v>
      </c>
      <c r="V1223" s="90">
        <v>5.0316958909200002E-3</v>
      </c>
      <c r="W1223" s="102">
        <v>1.3288933183671183E-2</v>
      </c>
      <c r="X1223" s="89">
        <v>1.4762863380000002E-4</v>
      </c>
      <c r="Y1223" s="90">
        <v>2.3741202122999999E-4</v>
      </c>
      <c r="Z1223" s="102">
        <v>8.7982160752644184E-4</v>
      </c>
      <c r="AA1223" s="89">
        <v>1.9355597779200002E-2</v>
      </c>
      <c r="AB1223" s="90">
        <v>2.8307972379690002E-2</v>
      </c>
      <c r="AC1223" s="102">
        <v>3.5375684349184887E-2</v>
      </c>
      <c r="AD1223" s="89">
        <v>1.9163990514E-3</v>
      </c>
      <c r="AE1223" s="90">
        <v>3.0331299566099998E-3</v>
      </c>
      <c r="AF1223" s="102">
        <v>4.6095582885997046E-3</v>
      </c>
      <c r="AG1223" s="89">
        <v>3.3793591572000002E-3</v>
      </c>
      <c r="AH1223" s="90">
        <v>5.4663314507399996E-3</v>
      </c>
      <c r="AI1223" s="102">
        <v>8.9942842691163628E-3</v>
      </c>
      <c r="AJ1223" s="92">
        <v>0</v>
      </c>
      <c r="AK1223" s="93">
        <v>0</v>
      </c>
      <c r="AL1223" s="93">
        <v>0</v>
      </c>
    </row>
    <row r="1224" spans="1:38" x14ac:dyDescent="0.25">
      <c r="A1224" s="71">
        <v>2005</v>
      </c>
      <c r="B1224" s="718">
        <v>19</v>
      </c>
      <c r="C1224" s="89">
        <v>6.8308311565400004</v>
      </c>
      <c r="D1224" s="90">
        <v>9.1095324031370009</v>
      </c>
      <c r="E1224" s="102">
        <v>37.773372877702151</v>
      </c>
      <c r="F1224" s="89">
        <v>0.80119851774000006</v>
      </c>
      <c r="G1224" s="90">
        <v>1.0262214619380001</v>
      </c>
      <c r="H1224" s="102">
        <v>0.84583664078457976</v>
      </c>
      <c r="I1224" s="89">
        <v>0.44785812609999998</v>
      </c>
      <c r="J1224" s="90">
        <v>0.87052202044499993</v>
      </c>
      <c r="K1224" s="102">
        <v>2.7119470331942748</v>
      </c>
      <c r="L1224" s="89">
        <v>1.116691E-2</v>
      </c>
      <c r="M1224" s="90">
        <v>1.7900622500000001E-2</v>
      </c>
      <c r="N1224" s="102">
        <v>2.256986791210093E-2</v>
      </c>
      <c r="O1224" s="89">
        <v>6.3760440271867615E-3</v>
      </c>
      <c r="P1224" s="90">
        <v>8.2993838309692678E-3</v>
      </c>
      <c r="Q1224" s="102">
        <v>5.6633361810282307E-2</v>
      </c>
      <c r="R1224" s="89">
        <v>8.4022291094224925E-3</v>
      </c>
      <c r="S1224" s="90">
        <v>5.9963694356636272E-3</v>
      </c>
      <c r="T1224" s="102">
        <v>6.3247942407366753E-2</v>
      </c>
      <c r="U1224" s="89">
        <v>3.3344639970000001E-3</v>
      </c>
      <c r="V1224" s="90">
        <v>5.3529422257500006E-3</v>
      </c>
      <c r="W1224" s="102">
        <v>1.3820027452311092E-2</v>
      </c>
      <c r="X1224" s="89">
        <v>1.5593469840000001E-4</v>
      </c>
      <c r="Y1224" s="90">
        <v>2.5285181246999998E-4</v>
      </c>
      <c r="Z1224" s="102">
        <v>9.1108169291469546E-4</v>
      </c>
      <c r="AA1224" s="89">
        <v>2.09882204004E-2</v>
      </c>
      <c r="AB1224" s="90">
        <v>3.084680955303E-2</v>
      </c>
      <c r="AC1224" s="102">
        <v>3.6448558387725635E-2</v>
      </c>
      <c r="AD1224" s="89">
        <v>2.0310806561999999E-3</v>
      </c>
      <c r="AE1224" s="90">
        <v>3.2541380657100001E-3</v>
      </c>
      <c r="AF1224" s="102">
        <v>4.8193972201707284E-3</v>
      </c>
      <c r="AG1224" s="89">
        <v>3.5422430070000004E-3</v>
      </c>
      <c r="AH1224" s="90">
        <v>5.7838225430400002E-3</v>
      </c>
      <c r="AI1224" s="102">
        <v>9.2134266019947165E-3</v>
      </c>
      <c r="AJ1224" s="92">
        <v>0</v>
      </c>
      <c r="AK1224" s="93">
        <v>0</v>
      </c>
      <c r="AL1224" s="93">
        <v>0</v>
      </c>
    </row>
    <row r="1225" spans="1:38" x14ac:dyDescent="0.25">
      <c r="A1225" s="71">
        <v>2005</v>
      </c>
      <c r="B1225" s="718">
        <v>20</v>
      </c>
      <c r="C1225" s="89">
        <v>7.0577045321599998</v>
      </c>
      <c r="D1225" s="90">
        <v>9.5195226546815004</v>
      </c>
      <c r="E1225" s="102">
        <v>38.750676028241472</v>
      </c>
      <c r="F1225" s="89">
        <v>0.90709203102000013</v>
      </c>
      <c r="G1225" s="90">
        <v>1.1709709705260001</v>
      </c>
      <c r="H1225" s="102">
        <v>0.8723695432292895</v>
      </c>
      <c r="I1225" s="89">
        <v>0.47080922349999998</v>
      </c>
      <c r="J1225" s="90">
        <v>0.9028238138150001</v>
      </c>
      <c r="K1225" s="102">
        <v>2.7507135132553104</v>
      </c>
      <c r="L1225" s="89">
        <v>1.116691E-2</v>
      </c>
      <c r="M1225" s="90">
        <v>1.7900622500000001E-2</v>
      </c>
      <c r="N1225" s="102">
        <v>2.8259264204907292E-2</v>
      </c>
      <c r="O1225" s="89">
        <v>6.3760440271867615E-3</v>
      </c>
      <c r="P1225" s="90">
        <v>8.2993838309692678E-3</v>
      </c>
      <c r="Q1225" s="102">
        <v>5.6214386388123913E-2</v>
      </c>
      <c r="R1225" s="89">
        <v>8.4022291094224925E-3</v>
      </c>
      <c r="S1225" s="90">
        <v>5.9963694356636272E-3</v>
      </c>
      <c r="T1225" s="102">
        <v>6.5363289712717737E-2</v>
      </c>
      <c r="U1225" s="89">
        <v>3.5076311711999997E-3</v>
      </c>
      <c r="V1225" s="90">
        <v>5.7000292372200003E-3</v>
      </c>
      <c r="W1225" s="102">
        <v>1.4361905408549333E-2</v>
      </c>
      <c r="X1225" s="89">
        <v>1.6332021119999998E-4</v>
      </c>
      <c r="Y1225" s="90">
        <v>2.6906747949000001E-4</v>
      </c>
      <c r="Z1225" s="102">
        <v>9.432236415926503E-4</v>
      </c>
      <c r="AA1225" s="89">
        <v>2.2770976196400002E-2</v>
      </c>
      <c r="AB1225" s="90">
        <v>3.370899420258E-2</v>
      </c>
      <c r="AC1225" s="102">
        <v>3.7561117811962197E-2</v>
      </c>
      <c r="AD1225" s="89">
        <v>2.150421342E-3</v>
      </c>
      <c r="AE1225" s="90">
        <v>3.4935665441700003E-3</v>
      </c>
      <c r="AF1225" s="102">
        <v>5.0331459808368494E-3</v>
      </c>
      <c r="AG1225" s="89">
        <v>3.7101446999999997E-3</v>
      </c>
      <c r="AH1225" s="90">
        <v>6.1274030540700002E-3</v>
      </c>
      <c r="AI1225" s="102">
        <v>9.4433436183605883E-3</v>
      </c>
      <c r="AJ1225" s="92">
        <v>0</v>
      </c>
      <c r="AK1225" s="93">
        <v>0</v>
      </c>
      <c r="AL1225" s="93">
        <v>0</v>
      </c>
    </row>
    <row r="1226" spans="1:38" x14ac:dyDescent="0.25">
      <c r="A1226" s="71">
        <v>2005</v>
      </c>
      <c r="B1226" s="718">
        <v>21</v>
      </c>
      <c r="C1226" s="89">
        <v>7.2843679126200005</v>
      </c>
      <c r="D1226" s="90">
        <v>9.958453526285</v>
      </c>
      <c r="E1226" s="102">
        <v>39.669558213182796</v>
      </c>
      <c r="F1226" s="89">
        <v>1.02545114952</v>
      </c>
      <c r="G1226" s="90">
        <v>1.3391276779199999</v>
      </c>
      <c r="H1226" s="102">
        <v>0.89588120914389857</v>
      </c>
      <c r="I1226" s="89">
        <v>0.49527632769999996</v>
      </c>
      <c r="J1226" s="90">
        <v>0.93738532810999997</v>
      </c>
      <c r="K1226" s="102">
        <v>2.7870528512190442</v>
      </c>
      <c r="L1226" s="89">
        <v>1.116691E-2</v>
      </c>
      <c r="M1226" s="90">
        <v>1.7900622500000001E-2</v>
      </c>
      <c r="N1226" s="102">
        <v>2.8590021088356763E-2</v>
      </c>
      <c r="O1226" s="89">
        <v>6.3760440271867615E-3</v>
      </c>
      <c r="P1226" s="90">
        <v>8.2993838309692678E-3</v>
      </c>
      <c r="Q1226" s="102">
        <v>5.7227710886327415E-2</v>
      </c>
      <c r="R1226" s="89">
        <v>8.4022291094224925E-3</v>
      </c>
      <c r="S1226" s="90">
        <v>5.9963694356636272E-3</v>
      </c>
      <c r="T1226" s="102">
        <v>6.7348271012411726E-2</v>
      </c>
      <c r="U1226" s="89">
        <v>3.6861621666000005E-3</v>
      </c>
      <c r="V1226" s="90">
        <v>6.0764858785799999E-3</v>
      </c>
      <c r="W1226" s="102">
        <v>1.4839527110092642E-2</v>
      </c>
      <c r="X1226" s="89">
        <v>1.7162627580000003E-4</v>
      </c>
      <c r="Y1226" s="90">
        <v>2.8683758454000003E-4</v>
      </c>
      <c r="Z1226" s="102">
        <v>9.718428089163832E-4</v>
      </c>
      <c r="AA1226" s="89">
        <v>2.4710168582400001E-2</v>
      </c>
      <c r="AB1226" s="90">
        <v>3.6933227101110001E-2</v>
      </c>
      <c r="AC1226" s="102">
        <v>3.8547520727197623E-2</v>
      </c>
      <c r="AD1226" s="89">
        <v>2.2725870678000004E-3</v>
      </c>
      <c r="AE1226" s="90">
        <v>3.7522641824100002E-3</v>
      </c>
      <c r="AF1226" s="102">
        <v>5.2264290210271647E-3</v>
      </c>
      <c r="AG1226" s="89">
        <v>3.8826554100000006E-3</v>
      </c>
      <c r="AH1226" s="90">
        <v>6.4999365909900004E-3</v>
      </c>
      <c r="AI1226" s="102">
        <v>9.6431419325386687E-3</v>
      </c>
      <c r="AJ1226" s="92">
        <v>0</v>
      </c>
      <c r="AK1226" s="93">
        <v>0</v>
      </c>
      <c r="AL1226" s="93">
        <v>0</v>
      </c>
    </row>
    <row r="1227" spans="1:38" x14ac:dyDescent="0.25">
      <c r="A1227" s="71">
        <v>2005</v>
      </c>
      <c r="B1227" s="718">
        <v>22</v>
      </c>
      <c r="C1227" s="89">
        <v>7.5109958063999995</v>
      </c>
      <c r="D1227" s="90">
        <v>10.431100331320499</v>
      </c>
      <c r="E1227" s="102">
        <v>40.491646541960542</v>
      </c>
      <c r="F1227" s="89">
        <v>1.1566677402599999</v>
      </c>
      <c r="G1227" s="90">
        <v>1.5332991416340001</v>
      </c>
      <c r="H1227" s="102">
        <v>0.91691795344637128</v>
      </c>
      <c r="I1227" s="89">
        <v>0.52150903419999994</v>
      </c>
      <c r="J1227" s="90">
        <v>0.97753607875000004</v>
      </c>
      <c r="K1227" s="102">
        <v>2.8195535405793786</v>
      </c>
      <c r="L1227" s="89">
        <v>1.116691E-2</v>
      </c>
      <c r="M1227" s="90">
        <v>1.7900622500000001E-2</v>
      </c>
      <c r="N1227" s="102">
        <v>2.8885888114375802E-2</v>
      </c>
      <c r="O1227" s="89">
        <v>6.3760440271867615E-3</v>
      </c>
      <c r="P1227" s="90">
        <v>8.2993838309692678E-3</v>
      </c>
      <c r="Q1227" s="102">
        <v>5.8134388122774945E-2</v>
      </c>
      <c r="R1227" s="89">
        <v>8.4022291094224925E-3</v>
      </c>
      <c r="S1227" s="90">
        <v>5.9963694356636272E-3</v>
      </c>
      <c r="T1227" s="102">
        <v>6.9124262651448942E-2</v>
      </c>
      <c r="U1227" s="89">
        <v>3.8711401536000003E-3</v>
      </c>
      <c r="V1227" s="90">
        <v>6.4814007347100003E-3</v>
      </c>
      <c r="W1227" s="102">
        <v>1.52668663368283E-2</v>
      </c>
      <c r="X1227" s="89">
        <v>1.8068312159999998E-4</v>
      </c>
      <c r="Y1227" s="90">
        <v>3.0586133238000003E-4</v>
      </c>
      <c r="Z1227" s="102">
        <v>9.9745020654003268E-4</v>
      </c>
      <c r="AA1227" s="89">
        <v>2.68088734548E-2</v>
      </c>
      <c r="AB1227" s="90">
        <v>4.0550504994270001E-2</v>
      </c>
      <c r="AC1227" s="102">
        <v>3.9430171459300146E-2</v>
      </c>
      <c r="AD1227" s="89">
        <v>2.3996677374000003E-3</v>
      </c>
      <c r="AE1227" s="90">
        <v>4.0306906260600007E-3</v>
      </c>
      <c r="AF1227" s="102">
        <v>5.39937539554604E-3</v>
      </c>
      <c r="AG1227" s="89">
        <v>4.0607191116E-3</v>
      </c>
      <c r="AH1227" s="90">
        <v>6.9010997537700004E-3</v>
      </c>
      <c r="AI1227" s="102">
        <v>9.8219131808940634E-3</v>
      </c>
      <c r="AJ1227" s="92">
        <v>0</v>
      </c>
      <c r="AK1227" s="93">
        <v>0</v>
      </c>
      <c r="AL1227" s="93">
        <v>0</v>
      </c>
    </row>
    <row r="1228" spans="1:38" x14ac:dyDescent="0.25">
      <c r="A1228" s="71">
        <v>2005</v>
      </c>
      <c r="B1228" s="718">
        <v>23</v>
      </c>
      <c r="C1228" s="89">
        <v>7.7389324433000004</v>
      </c>
      <c r="D1228" s="90">
        <v>10.943406058799001</v>
      </c>
      <c r="E1228" s="102">
        <v>41.151498193359188</v>
      </c>
      <c r="F1228" s="89">
        <v>1.3008617154600002</v>
      </c>
      <c r="G1228" s="90">
        <v>1.75699765344</v>
      </c>
      <c r="H1228" s="102">
        <v>0.93455942713651807</v>
      </c>
      <c r="I1228" s="89">
        <v>0.5501480446</v>
      </c>
      <c r="J1228" s="90">
        <v>1.0260743774049998</v>
      </c>
      <c r="K1228" s="102">
        <v>2.8475577938658994</v>
      </c>
      <c r="L1228" s="89">
        <v>1.116691E-2</v>
      </c>
      <c r="M1228" s="90">
        <v>1.7900622500000001E-2</v>
      </c>
      <c r="N1228" s="102">
        <v>2.9138371650881807E-2</v>
      </c>
      <c r="O1228" s="89">
        <v>6.3760440271867615E-3</v>
      </c>
      <c r="P1228" s="90">
        <v>8.2993838309692678E-3</v>
      </c>
      <c r="Q1228" s="102">
        <v>5.8898651066466676E-2</v>
      </c>
      <c r="R1228" s="89">
        <v>8.4022291094224925E-3</v>
      </c>
      <c r="S1228" s="90">
        <v>5.9963694356636272E-3</v>
      </c>
      <c r="T1228" s="102">
        <v>7.0589455526587783E-2</v>
      </c>
      <c r="U1228" s="89">
        <v>4.0618104173999999E-3</v>
      </c>
      <c r="V1228" s="90">
        <v>6.9198772135500002E-3</v>
      </c>
      <c r="W1228" s="102">
        <v>1.5730281806042329E-2</v>
      </c>
      <c r="X1228" s="89">
        <v>1.8955079700000001E-4</v>
      </c>
      <c r="Y1228" s="90">
        <v>3.2645098380000001E-4</v>
      </c>
      <c r="Z1228" s="102">
        <v>1.0195407030313911E-3</v>
      </c>
      <c r="AA1228" s="89">
        <v>2.9071913764800002E-2</v>
      </c>
      <c r="AB1228" s="90">
        <v>4.4613289536419999E-2</v>
      </c>
      <c r="AC1228" s="102">
        <v>4.0145321903743064E-2</v>
      </c>
      <c r="AD1228" s="89">
        <v>2.5321388694000001E-3</v>
      </c>
      <c r="AE1228" s="90">
        <v>4.3319988253800006E-3</v>
      </c>
      <c r="AF1228" s="102">
        <v>5.5351305294866465E-3</v>
      </c>
      <c r="AG1228" s="89">
        <v>4.2436976676000007E-3</v>
      </c>
      <c r="AH1228" s="90">
        <v>7.3362815565300001E-3</v>
      </c>
      <c r="AI1228" s="102">
        <v>9.9845944596348556E-3</v>
      </c>
      <c r="AJ1228" s="92">
        <v>0</v>
      </c>
      <c r="AK1228" s="93">
        <v>0</v>
      </c>
      <c r="AL1228" s="93">
        <v>0</v>
      </c>
    </row>
    <row r="1229" spans="1:38" x14ac:dyDescent="0.25">
      <c r="A1229" s="71">
        <v>2005</v>
      </c>
      <c r="B1229" s="718">
        <v>24</v>
      </c>
      <c r="C1229" s="89">
        <v>7.9682076011199996</v>
      </c>
      <c r="D1229" s="90">
        <v>11.498873980112</v>
      </c>
      <c r="E1229" s="102">
        <v>41.631505224735676</v>
      </c>
      <c r="F1229" s="89">
        <v>1.4459703778200002</v>
      </c>
      <c r="G1229" s="90">
        <v>1.994518363167</v>
      </c>
      <c r="H1229" s="102">
        <v>0.94762676473480656</v>
      </c>
      <c r="I1229" s="89">
        <v>0.58194878280000006</v>
      </c>
      <c r="J1229" s="90">
        <v>1.0799974543050002</v>
      </c>
      <c r="K1229" s="102">
        <v>2.8685140616554636</v>
      </c>
      <c r="L1229" s="89">
        <v>1.116691E-2</v>
      </c>
      <c r="M1229" s="90">
        <v>1.7900622500000001E-2</v>
      </c>
      <c r="N1229" s="102">
        <v>2.9324965323516888E-2</v>
      </c>
      <c r="O1229" s="89">
        <v>6.3760440271867615E-3</v>
      </c>
      <c r="P1229" s="90">
        <v>8.2993838309692678E-3</v>
      </c>
      <c r="Q1229" s="102">
        <v>5.9463487456746393E-2</v>
      </c>
      <c r="R1229" s="89">
        <v>8.4022291094224925E-3</v>
      </c>
      <c r="S1229" s="90">
        <v>5.9963694356636272E-3</v>
      </c>
      <c r="T1229" s="102">
        <v>7.1670120092304793E-2</v>
      </c>
      <c r="U1229" s="89">
        <v>4.2574260210000003E-3</v>
      </c>
      <c r="V1229" s="90">
        <v>7.4482608541200004E-3</v>
      </c>
      <c r="W1229" s="102">
        <v>1.6110923955262507E-2</v>
      </c>
      <c r="X1229" s="89">
        <v>1.986076428E-4</v>
      </c>
      <c r="Y1229" s="90">
        <v>3.5007260046000002E-4</v>
      </c>
      <c r="Z1229" s="102">
        <v>1.036083213073312E-3</v>
      </c>
      <c r="AA1229" s="89">
        <v>3.1486937740199998E-2</v>
      </c>
      <c r="AB1229" s="90">
        <v>4.9286516660489998E-2</v>
      </c>
      <c r="AC1229" s="102">
        <v>4.0663916619210656E-2</v>
      </c>
      <c r="AD1229" s="89">
        <v>2.6680426932000002E-3</v>
      </c>
      <c r="AE1229" s="90">
        <v>4.6671343218599995E-3</v>
      </c>
      <c r="AF1229" s="102">
        <v>5.6323917602636485E-3</v>
      </c>
      <c r="AG1229" s="89">
        <v>4.4328440189999995E-3</v>
      </c>
      <c r="AH1229" s="90">
        <v>7.8817537389000002E-3</v>
      </c>
      <c r="AI1229" s="102">
        <v>1.0108704157299345E-2</v>
      </c>
      <c r="AJ1229" s="92">
        <v>0</v>
      </c>
      <c r="AK1229" s="93">
        <v>0</v>
      </c>
      <c r="AL1229" s="93">
        <v>0</v>
      </c>
    </row>
    <row r="1230" spans="1:38" x14ac:dyDescent="0.25">
      <c r="A1230" s="71">
        <v>2005</v>
      </c>
      <c r="B1230" s="718">
        <v>25</v>
      </c>
      <c r="C1230" s="89">
        <v>7.9682076011199996</v>
      </c>
      <c r="D1230" s="90">
        <v>11.498873980112</v>
      </c>
      <c r="E1230" s="102">
        <v>41.904701372440037</v>
      </c>
      <c r="F1230" s="89">
        <v>1.4459703778200002</v>
      </c>
      <c r="G1230" s="90">
        <v>1.994518363167</v>
      </c>
      <c r="H1230" s="102">
        <v>0.955365353542734</v>
      </c>
      <c r="I1230" s="89">
        <v>0.58194878280000006</v>
      </c>
      <c r="J1230" s="90">
        <v>1.0799974543050002</v>
      </c>
      <c r="K1230" s="102">
        <v>2.8812330262399732</v>
      </c>
      <c r="L1230" s="89">
        <v>1.116691E-2</v>
      </c>
      <c r="M1230" s="90">
        <v>1.7900622500000001E-2</v>
      </c>
      <c r="N1230" s="102">
        <v>2.9436398408688259E-2</v>
      </c>
      <c r="O1230" s="89">
        <v>6.3760440271867615E-3</v>
      </c>
      <c r="P1230" s="90">
        <v>8.2993838309692678E-3</v>
      </c>
      <c r="Q1230" s="102">
        <v>5.9798369516459747E-2</v>
      </c>
      <c r="R1230" s="89">
        <v>8.4022291094224925E-3</v>
      </c>
      <c r="S1230" s="90">
        <v>5.9963694356636272E-3</v>
      </c>
      <c r="T1230" s="102">
        <v>7.2301530780706488E-2</v>
      </c>
      <c r="U1230" s="89">
        <v>4.2574260210000003E-3</v>
      </c>
      <c r="V1230" s="90">
        <v>7.4482608541200004E-3</v>
      </c>
      <c r="W1230" s="102">
        <v>1.6378131690980405E-2</v>
      </c>
      <c r="X1230" s="89">
        <v>1.986076428E-4</v>
      </c>
      <c r="Y1230" s="90">
        <v>3.5007260046000002E-4</v>
      </c>
      <c r="Z1230" s="102">
        <v>1.0461098553199047E-3</v>
      </c>
      <c r="AA1230" s="89">
        <v>3.1486937740199998E-2</v>
      </c>
      <c r="AB1230" s="90">
        <v>4.9286516660489998E-2</v>
      </c>
      <c r="AC1230" s="102">
        <v>4.0960137734192992E-2</v>
      </c>
      <c r="AD1230" s="89">
        <v>2.6680426932000002E-3</v>
      </c>
      <c r="AE1230" s="90">
        <v>4.6671343218599995E-3</v>
      </c>
      <c r="AF1230" s="102">
        <v>5.6862917390005487E-3</v>
      </c>
      <c r="AG1230" s="89">
        <v>4.4328440189999995E-3</v>
      </c>
      <c r="AH1230" s="90">
        <v>7.8817537389000002E-3</v>
      </c>
      <c r="AI1230" s="102">
        <v>1.0186852914273136E-2</v>
      </c>
      <c r="AJ1230" s="92">
        <v>0</v>
      </c>
      <c r="AK1230" s="93">
        <v>0</v>
      </c>
      <c r="AL1230" s="93">
        <v>0</v>
      </c>
    </row>
    <row r="1231" spans="1:38" x14ac:dyDescent="0.25">
      <c r="A1231" s="71">
        <v>2005</v>
      </c>
      <c r="B1231" s="718">
        <v>26</v>
      </c>
      <c r="C1231" s="89">
        <v>7.9682076011199996</v>
      </c>
      <c r="D1231" s="90">
        <v>11.498873980112</v>
      </c>
      <c r="E1231" s="102">
        <v>41.992512095205377</v>
      </c>
      <c r="F1231" s="89">
        <v>1.4459703778200002</v>
      </c>
      <c r="G1231" s="90">
        <v>1.994518363167</v>
      </c>
      <c r="H1231" s="102">
        <v>0.95558985806553298</v>
      </c>
      <c r="I1231" s="89">
        <v>0.58194878280000006</v>
      </c>
      <c r="J1231" s="90">
        <v>1.0799974543050002</v>
      </c>
      <c r="K1231" s="102">
        <v>2.8795949285887534</v>
      </c>
      <c r="L1231" s="89">
        <v>1.116691E-2</v>
      </c>
      <c r="M1231" s="90">
        <v>1.7900622500000001E-2</v>
      </c>
      <c r="N1231" s="102">
        <v>2.9432181205505645E-2</v>
      </c>
      <c r="O1231" s="89">
        <v>6.3760440271867615E-3</v>
      </c>
      <c r="P1231" s="90">
        <v>8.2993838309692678E-3</v>
      </c>
      <c r="Q1231" s="102">
        <v>5.9803728270395345E-2</v>
      </c>
      <c r="R1231" s="89">
        <v>8.4022291094224925E-3</v>
      </c>
      <c r="S1231" s="90">
        <v>5.9963694356636272E-3</v>
      </c>
      <c r="T1231" s="102">
        <v>7.2378374988275276E-2</v>
      </c>
      <c r="U1231" s="89">
        <v>4.2574260210000003E-3</v>
      </c>
      <c r="V1231" s="90">
        <v>7.4482608541200004E-3</v>
      </c>
      <c r="W1231" s="102">
        <v>1.608653111119375E-2</v>
      </c>
      <c r="X1231" s="89">
        <v>1.986076428E-4</v>
      </c>
      <c r="Y1231" s="90">
        <v>3.5007260046000002E-4</v>
      </c>
      <c r="Z1231" s="102">
        <v>1.0447518863636238E-3</v>
      </c>
      <c r="AA1231" s="89">
        <v>3.1486937740199998E-2</v>
      </c>
      <c r="AB1231" s="90">
        <v>4.9286516660489998E-2</v>
      </c>
      <c r="AC1231" s="102">
        <v>4.1045962723956247E-2</v>
      </c>
      <c r="AD1231" s="89">
        <v>2.6680426932000002E-3</v>
      </c>
      <c r="AE1231" s="90">
        <v>4.6671343218599995E-3</v>
      </c>
      <c r="AF1231" s="102">
        <v>5.7143001764398673E-3</v>
      </c>
      <c r="AG1231" s="89">
        <v>4.4328440189999995E-3</v>
      </c>
      <c r="AH1231" s="90">
        <v>7.8817537389000002E-3</v>
      </c>
      <c r="AI1231" s="102">
        <v>1.0155095415727067E-2</v>
      </c>
      <c r="AJ1231" s="92">
        <v>0</v>
      </c>
      <c r="AK1231" s="93">
        <v>0</v>
      </c>
      <c r="AL1231" s="93">
        <v>0</v>
      </c>
    </row>
    <row r="1232" spans="1:38" x14ac:dyDescent="0.25">
      <c r="A1232" s="71">
        <v>2005</v>
      </c>
      <c r="B1232" s="718">
        <v>27</v>
      </c>
      <c r="C1232" s="89">
        <v>7.9682076011199996</v>
      </c>
      <c r="D1232" s="90">
        <v>11.498873980112</v>
      </c>
      <c r="E1232" s="102">
        <v>41.946914229184323</v>
      </c>
      <c r="F1232" s="89">
        <v>1.4459703778200002</v>
      </c>
      <c r="G1232" s="90">
        <v>1.994518363167</v>
      </c>
      <c r="H1232" s="102">
        <v>0.95520248323156753</v>
      </c>
      <c r="I1232" s="89">
        <v>0.58194878280000006</v>
      </c>
      <c r="J1232" s="90">
        <v>1.0799974543050002</v>
      </c>
      <c r="K1232" s="102">
        <v>2.8797676692909824</v>
      </c>
      <c r="L1232" s="89">
        <v>1.116691E-2</v>
      </c>
      <c r="M1232" s="90">
        <v>1.7900622500000001E-2</v>
      </c>
      <c r="N1232" s="102">
        <v>2.9429603198348166E-2</v>
      </c>
      <c r="O1232" s="89">
        <v>6.3760440271867615E-3</v>
      </c>
      <c r="P1232" s="90">
        <v>8.2993838309692678E-3</v>
      </c>
      <c r="Q1232" s="102">
        <v>5.9788798247913354E-2</v>
      </c>
      <c r="R1232" s="89">
        <v>8.4022291094224925E-3</v>
      </c>
      <c r="S1232" s="90">
        <v>5.9963694356636272E-3</v>
      </c>
      <c r="T1232" s="102">
        <v>7.2323271164948688E-2</v>
      </c>
      <c r="U1232" s="89">
        <v>4.2574260210000003E-3</v>
      </c>
      <c r="V1232" s="90">
        <v>7.4482608541200004E-3</v>
      </c>
      <c r="W1232" s="102">
        <v>1.6193117511419566E-2</v>
      </c>
      <c r="X1232" s="89">
        <v>1.986076428E-4</v>
      </c>
      <c r="Y1232" s="90">
        <v>3.5007260046000002E-4</v>
      </c>
      <c r="Z1232" s="102">
        <v>1.0449107191565291E-3</v>
      </c>
      <c r="AA1232" s="89">
        <v>3.1486937740199998E-2</v>
      </c>
      <c r="AB1232" s="90">
        <v>4.9286516660489998E-2</v>
      </c>
      <c r="AC1232" s="102">
        <v>4.1000208632433026E-2</v>
      </c>
      <c r="AD1232" s="89">
        <v>2.6680426932000002E-3</v>
      </c>
      <c r="AE1232" s="90">
        <v>4.6671343218599995E-3</v>
      </c>
      <c r="AF1232" s="102">
        <v>5.7010018481533772E-3</v>
      </c>
      <c r="AG1232" s="89">
        <v>4.4328440189999995E-3</v>
      </c>
      <c r="AH1232" s="90">
        <v>7.8817537389000002E-3</v>
      </c>
      <c r="AI1232" s="102">
        <v>1.0164820220847011E-2</v>
      </c>
      <c r="AJ1232" s="92">
        <v>0</v>
      </c>
      <c r="AK1232" s="93">
        <v>0</v>
      </c>
      <c r="AL1232" s="93">
        <v>0</v>
      </c>
    </row>
    <row r="1233" spans="1:38" x14ac:dyDescent="0.25">
      <c r="A1233" s="71">
        <v>2005</v>
      </c>
      <c r="B1233" s="718">
        <v>28</v>
      </c>
      <c r="C1233" s="89">
        <v>7.9682076011199996</v>
      </c>
      <c r="D1233" s="90">
        <v>11.498873980112</v>
      </c>
      <c r="E1233" s="102">
        <v>41.899694915578479</v>
      </c>
      <c r="F1233" s="89">
        <v>1.4459703778200002</v>
      </c>
      <c r="G1233" s="90">
        <v>1.994518363167</v>
      </c>
      <c r="H1233" s="102">
        <v>0.95482174154947852</v>
      </c>
      <c r="I1233" s="89">
        <v>0.58194878280000006</v>
      </c>
      <c r="J1233" s="90">
        <v>1.0799974543050002</v>
      </c>
      <c r="K1233" s="102">
        <v>2.8799873071999413</v>
      </c>
      <c r="L1233" s="89">
        <v>1.116691E-2</v>
      </c>
      <c r="M1233" s="90">
        <v>1.7900622500000001E-2</v>
      </c>
      <c r="N1233" s="102">
        <v>2.9427232683310045E-2</v>
      </c>
      <c r="O1233" s="89">
        <v>6.3760440271867615E-3</v>
      </c>
      <c r="P1233" s="90">
        <v>8.2993838309692678E-3</v>
      </c>
      <c r="Q1233" s="102">
        <v>5.977412936076866E-2</v>
      </c>
      <c r="R1233" s="89">
        <v>8.4022291094224925E-3</v>
      </c>
      <c r="S1233" s="90">
        <v>5.9963694356636272E-3</v>
      </c>
      <c r="T1233" s="102">
        <v>7.2267575792841682E-2</v>
      </c>
      <c r="U1233" s="89">
        <v>4.2574260210000003E-3</v>
      </c>
      <c r="V1233" s="90">
        <v>7.4482608541200004E-3</v>
      </c>
      <c r="W1233" s="102">
        <v>1.6306345730460133E-2</v>
      </c>
      <c r="X1233" s="89">
        <v>1.986076428E-4</v>
      </c>
      <c r="Y1233" s="90">
        <v>3.5007260046000002E-4</v>
      </c>
      <c r="Z1233" s="102">
        <v>1.0451135748777637E-3</v>
      </c>
      <c r="AA1233" s="89">
        <v>3.1486937740199998E-2</v>
      </c>
      <c r="AB1233" s="90">
        <v>4.9286516660489998E-2</v>
      </c>
      <c r="AC1233" s="102">
        <v>4.0953006604821852E-2</v>
      </c>
      <c r="AD1233" s="89">
        <v>2.6680426932000002E-3</v>
      </c>
      <c r="AE1233" s="90">
        <v>4.6671343218599995E-3</v>
      </c>
      <c r="AF1233" s="102">
        <v>5.6871951268116228E-3</v>
      </c>
      <c r="AG1233" s="89">
        <v>4.4328440189999995E-3</v>
      </c>
      <c r="AH1233" s="90">
        <v>7.8817537389000002E-3</v>
      </c>
      <c r="AI1233" s="102">
        <v>1.017532039683134E-2</v>
      </c>
      <c r="AJ1233" s="92">
        <v>0</v>
      </c>
      <c r="AK1233" s="93">
        <v>0</v>
      </c>
      <c r="AL1233" s="93">
        <v>0</v>
      </c>
    </row>
    <row r="1234" spans="1:38" x14ac:dyDescent="0.25">
      <c r="A1234" s="71">
        <v>2005</v>
      </c>
      <c r="B1234" s="718">
        <v>29</v>
      </c>
      <c r="C1234" s="89">
        <v>7.9682076011199996</v>
      </c>
      <c r="D1234" s="90">
        <v>11.498873980112</v>
      </c>
      <c r="E1234" s="102">
        <v>41.856979812078222</v>
      </c>
      <c r="F1234" s="89">
        <v>1.4459703778200002</v>
      </c>
      <c r="G1234" s="90">
        <v>1.994518363167</v>
      </c>
      <c r="H1234" s="102">
        <v>0.95464616794010282</v>
      </c>
      <c r="I1234" s="89">
        <v>0.58194878280000006</v>
      </c>
      <c r="J1234" s="90">
        <v>1.0799974543050002</v>
      </c>
      <c r="K1234" s="102">
        <v>2.8806165366370737</v>
      </c>
      <c r="L1234" s="89">
        <v>1.116691E-2</v>
      </c>
      <c r="M1234" s="90">
        <v>1.7900622500000001E-2</v>
      </c>
      <c r="N1234" s="102">
        <v>2.9428155836152988E-2</v>
      </c>
      <c r="O1234" s="89">
        <v>6.3760440271867615E-3</v>
      </c>
      <c r="P1234" s="90">
        <v>8.2993838309692678E-3</v>
      </c>
      <c r="Q1234" s="102">
        <v>5.9768462811344368E-2</v>
      </c>
      <c r="R1234" s="89">
        <v>8.4022291094224925E-3</v>
      </c>
      <c r="S1234" s="90">
        <v>5.9963694356636272E-3</v>
      </c>
      <c r="T1234" s="102">
        <v>7.2226436632756338E-2</v>
      </c>
      <c r="U1234" s="89">
        <v>4.2574260210000003E-3</v>
      </c>
      <c r="V1234" s="90">
        <v>7.4482608541200004E-3</v>
      </c>
      <c r="W1234" s="102">
        <v>1.643700710342413E-2</v>
      </c>
      <c r="X1234" s="89">
        <v>1.986076428E-4</v>
      </c>
      <c r="Y1234" s="90">
        <v>3.5007260046000002E-4</v>
      </c>
      <c r="Z1234" s="102">
        <v>1.0456374884287569E-3</v>
      </c>
      <c r="AA1234" s="89">
        <v>3.1486937740199998E-2</v>
      </c>
      <c r="AB1234" s="90">
        <v>4.9286516660489998E-2</v>
      </c>
      <c r="AC1234" s="102">
        <v>4.0911049493743142E-2</v>
      </c>
      <c r="AD1234" s="89">
        <v>2.6680426932000002E-3</v>
      </c>
      <c r="AE1234" s="90">
        <v>4.6671343218599995E-3</v>
      </c>
      <c r="AF1234" s="102">
        <v>5.6738735005347962E-3</v>
      </c>
      <c r="AG1234" s="89">
        <v>4.4328440189999995E-3</v>
      </c>
      <c r="AH1234" s="90">
        <v>7.8817537389000002E-3</v>
      </c>
      <c r="AI1234" s="102">
        <v>1.0189119722194242E-2</v>
      </c>
      <c r="AJ1234" s="92">
        <v>0</v>
      </c>
      <c r="AK1234" s="93">
        <v>0</v>
      </c>
      <c r="AL1234" s="93">
        <v>0</v>
      </c>
    </row>
    <row r="1235" spans="1:38" x14ac:dyDescent="0.25">
      <c r="A1235" s="71">
        <v>2005</v>
      </c>
      <c r="B1235" s="718">
        <v>30</v>
      </c>
      <c r="C1235" s="89">
        <v>7.9682076011199996</v>
      </c>
      <c r="D1235" s="90">
        <v>11.498873980112</v>
      </c>
      <c r="E1235" s="102">
        <v>41.812331860856354</v>
      </c>
      <c r="F1235" s="89">
        <v>1.4459703778200002</v>
      </c>
      <c r="G1235" s="90">
        <v>1.994518363167</v>
      </c>
      <c r="H1235" s="102">
        <v>0.95469296250067837</v>
      </c>
      <c r="I1235" s="89">
        <v>0.58194878280000006</v>
      </c>
      <c r="J1235" s="90">
        <v>1.0799974543050002</v>
      </c>
      <c r="K1235" s="102">
        <v>2.8818594494166172</v>
      </c>
      <c r="L1235" s="89">
        <v>1.116691E-2</v>
      </c>
      <c r="M1235" s="90">
        <v>1.7900622500000001E-2</v>
      </c>
      <c r="N1235" s="102">
        <v>2.9433185658319323E-2</v>
      </c>
      <c r="O1235" s="89">
        <v>6.3760440271867615E-3</v>
      </c>
      <c r="P1235" s="90">
        <v>8.2993838309692678E-3</v>
      </c>
      <c r="Q1235" s="102">
        <v>5.9773102729690115E-2</v>
      </c>
      <c r="R1235" s="89">
        <v>8.4022291094224925E-3</v>
      </c>
      <c r="S1235" s="90">
        <v>5.9963694356636272E-3</v>
      </c>
      <c r="T1235" s="102">
        <v>7.2196418299234816E-2</v>
      </c>
      <c r="U1235" s="89">
        <v>4.2574260210000003E-3</v>
      </c>
      <c r="V1235" s="90">
        <v>7.4482608541200004E-3</v>
      </c>
      <c r="W1235" s="102">
        <v>1.6612488098985179E-2</v>
      </c>
      <c r="X1235" s="89">
        <v>1.986076428E-4</v>
      </c>
      <c r="Y1235" s="90">
        <v>3.5007260046000002E-4</v>
      </c>
      <c r="Z1235" s="102">
        <v>1.0466585315026863E-3</v>
      </c>
      <c r="AA1235" s="89">
        <v>3.1486937740199998E-2</v>
      </c>
      <c r="AB1235" s="90">
        <v>4.9286516660489998E-2</v>
      </c>
      <c r="AC1235" s="102">
        <v>4.0868156183860652E-2</v>
      </c>
      <c r="AD1235" s="89">
        <v>2.6680426932000002E-3</v>
      </c>
      <c r="AE1235" s="90">
        <v>4.6671343218599995E-3</v>
      </c>
      <c r="AF1235" s="102">
        <v>5.6588870678895087E-3</v>
      </c>
      <c r="AG1235" s="89">
        <v>4.4328440189999995E-3</v>
      </c>
      <c r="AH1235" s="90">
        <v>7.8817537389000002E-3</v>
      </c>
      <c r="AI1235" s="102">
        <v>1.0209386476366199E-2</v>
      </c>
      <c r="AJ1235" s="92">
        <v>0</v>
      </c>
      <c r="AK1235" s="93">
        <v>0</v>
      </c>
      <c r="AL1235" s="93">
        <v>0</v>
      </c>
    </row>
    <row r="1236" spans="1:38" ht="13" x14ac:dyDescent="0.3">
      <c r="A1236" s="71">
        <v>2005</v>
      </c>
      <c r="B1236" s="718">
        <v>31</v>
      </c>
      <c r="C1236" s="89">
        <v>7.9682076011199996</v>
      </c>
      <c r="D1236" s="90">
        <v>11.498873980112</v>
      </c>
      <c r="E1236" s="91">
        <v>41.812331860856354</v>
      </c>
      <c r="F1236" s="89">
        <v>1.4459703778200002</v>
      </c>
      <c r="G1236" s="90">
        <v>1.994518363167</v>
      </c>
      <c r="H1236" s="91">
        <v>0.95469296250067837</v>
      </c>
      <c r="I1236" s="89">
        <v>0.58194878280000006</v>
      </c>
      <c r="J1236" s="90">
        <v>1.0799974543050002</v>
      </c>
      <c r="K1236" s="91">
        <v>2.8818594494166172</v>
      </c>
      <c r="L1236" s="89">
        <v>1.116691E-2</v>
      </c>
      <c r="M1236" s="90">
        <v>1.7900622500000001E-2</v>
      </c>
      <c r="N1236" s="91">
        <v>2.9433185658319323E-2</v>
      </c>
      <c r="O1236" s="89">
        <v>6.3760440271867615E-3</v>
      </c>
      <c r="P1236" s="90">
        <v>8.2993838309692678E-3</v>
      </c>
      <c r="Q1236" s="91">
        <v>5.9773102729690115E-2</v>
      </c>
      <c r="R1236" s="89">
        <v>8.4022291094224925E-3</v>
      </c>
      <c r="S1236" s="90">
        <v>5.9963694356636272E-3</v>
      </c>
      <c r="T1236" s="91">
        <v>7.2196418299234816E-2</v>
      </c>
      <c r="U1236" s="89">
        <v>4.2574260210000003E-3</v>
      </c>
      <c r="V1236" s="90">
        <v>7.4482608541200004E-3</v>
      </c>
      <c r="W1236" s="91">
        <v>1.6612488098985179E-2</v>
      </c>
      <c r="X1236" s="89">
        <v>1.986076428E-4</v>
      </c>
      <c r="Y1236" s="90">
        <v>3.5007260046000002E-4</v>
      </c>
      <c r="Z1236" s="91">
        <v>1.0466585315026863E-3</v>
      </c>
      <c r="AA1236" s="89">
        <v>3.1486937740199998E-2</v>
      </c>
      <c r="AB1236" s="90">
        <v>4.9286516660489998E-2</v>
      </c>
      <c r="AC1236" s="91">
        <v>4.0868156183860652E-2</v>
      </c>
      <c r="AD1236" s="89">
        <v>2.6680426932000002E-3</v>
      </c>
      <c r="AE1236" s="90">
        <v>4.6671343218599995E-3</v>
      </c>
      <c r="AF1236" s="91">
        <v>5.6588870678895087E-3</v>
      </c>
      <c r="AG1236" s="89">
        <v>4.4328440189999995E-3</v>
      </c>
      <c r="AH1236" s="90">
        <v>7.8817537389000002E-3</v>
      </c>
      <c r="AI1236" s="91">
        <v>1.0209386476366199E-2</v>
      </c>
      <c r="AJ1236" s="94">
        <v>0</v>
      </c>
      <c r="AK1236" s="95">
        <v>0</v>
      </c>
      <c r="AL1236" s="95">
        <v>0</v>
      </c>
    </row>
    <row r="1237" spans="1:38" ht="13" x14ac:dyDescent="0.3">
      <c r="A1237" s="71">
        <v>2005</v>
      </c>
      <c r="B1237" s="718">
        <v>32</v>
      </c>
      <c r="C1237" s="89">
        <v>7.9682076011199996</v>
      </c>
      <c r="D1237" s="90">
        <v>11.498873980112</v>
      </c>
      <c r="E1237" s="91">
        <v>41.812331860856354</v>
      </c>
      <c r="F1237" s="89">
        <v>1.4459703778200002</v>
      </c>
      <c r="G1237" s="90">
        <v>1.994518363167</v>
      </c>
      <c r="H1237" s="91">
        <v>0.95469296250067837</v>
      </c>
      <c r="I1237" s="89">
        <v>0.58194878280000006</v>
      </c>
      <c r="J1237" s="90">
        <v>1.0799974543050002</v>
      </c>
      <c r="K1237" s="91">
        <v>2.8818594494166172</v>
      </c>
      <c r="L1237" s="89">
        <v>1.116691E-2</v>
      </c>
      <c r="M1237" s="90">
        <v>1.7900622500000001E-2</v>
      </c>
      <c r="N1237" s="91">
        <v>2.9433185658319323E-2</v>
      </c>
      <c r="O1237" s="89">
        <v>6.3760440271867615E-3</v>
      </c>
      <c r="P1237" s="90">
        <v>8.2993838309692678E-3</v>
      </c>
      <c r="Q1237" s="91">
        <v>5.9773102729690115E-2</v>
      </c>
      <c r="R1237" s="89">
        <v>8.4022291094224925E-3</v>
      </c>
      <c r="S1237" s="90">
        <v>5.9963694356636272E-3</v>
      </c>
      <c r="T1237" s="91">
        <v>7.2196418299234816E-2</v>
      </c>
      <c r="U1237" s="89">
        <v>4.2574260210000003E-3</v>
      </c>
      <c r="V1237" s="90">
        <v>7.4482608541200004E-3</v>
      </c>
      <c r="W1237" s="91">
        <v>1.6612488098985179E-2</v>
      </c>
      <c r="X1237" s="89">
        <v>1.986076428E-4</v>
      </c>
      <c r="Y1237" s="90">
        <v>3.5007260046000002E-4</v>
      </c>
      <c r="Z1237" s="91">
        <v>1.0466585315026863E-3</v>
      </c>
      <c r="AA1237" s="89">
        <v>3.1486937740199998E-2</v>
      </c>
      <c r="AB1237" s="90">
        <v>4.9286516660489998E-2</v>
      </c>
      <c r="AC1237" s="91">
        <v>4.0868156183860652E-2</v>
      </c>
      <c r="AD1237" s="89">
        <v>2.6680426932000002E-3</v>
      </c>
      <c r="AE1237" s="90">
        <v>4.6671343218599995E-3</v>
      </c>
      <c r="AF1237" s="91">
        <v>5.6588870678895087E-3</v>
      </c>
      <c r="AG1237" s="89">
        <v>4.4328440189999995E-3</v>
      </c>
      <c r="AH1237" s="90">
        <v>7.8817537389000002E-3</v>
      </c>
      <c r="AI1237" s="91">
        <v>1.0209386476366199E-2</v>
      </c>
      <c r="AJ1237" s="94">
        <v>0</v>
      </c>
      <c r="AK1237" s="95">
        <v>0</v>
      </c>
      <c r="AL1237" s="95">
        <v>0</v>
      </c>
    </row>
    <row r="1238" spans="1:38" ht="13" x14ac:dyDescent="0.3">
      <c r="A1238" s="71">
        <v>2005</v>
      </c>
      <c r="B1238" s="718">
        <v>33</v>
      </c>
      <c r="C1238" s="89">
        <v>7.9682076011199996</v>
      </c>
      <c r="D1238" s="90">
        <v>11.498873980112</v>
      </c>
      <c r="E1238" s="91">
        <v>41.812331860856354</v>
      </c>
      <c r="F1238" s="89">
        <v>1.4459703778200002</v>
      </c>
      <c r="G1238" s="90">
        <v>1.994518363167</v>
      </c>
      <c r="H1238" s="91">
        <v>0.95469296250067837</v>
      </c>
      <c r="I1238" s="89">
        <v>0.58194878280000006</v>
      </c>
      <c r="J1238" s="90">
        <v>1.0799974543050002</v>
      </c>
      <c r="K1238" s="91">
        <v>2.8818594494166172</v>
      </c>
      <c r="L1238" s="89">
        <v>1.116691E-2</v>
      </c>
      <c r="M1238" s="90">
        <v>1.7900622500000001E-2</v>
      </c>
      <c r="N1238" s="91">
        <v>2.9433185658319323E-2</v>
      </c>
      <c r="O1238" s="89">
        <v>6.3760440271867615E-3</v>
      </c>
      <c r="P1238" s="90">
        <v>8.2993838309692678E-3</v>
      </c>
      <c r="Q1238" s="91">
        <v>5.9773102729690115E-2</v>
      </c>
      <c r="R1238" s="89">
        <v>8.4022291094224925E-3</v>
      </c>
      <c r="S1238" s="90">
        <v>5.9963694356636272E-3</v>
      </c>
      <c r="T1238" s="91">
        <v>7.2196418299234816E-2</v>
      </c>
      <c r="U1238" s="89">
        <v>4.2574260210000003E-3</v>
      </c>
      <c r="V1238" s="90">
        <v>7.4482608541200004E-3</v>
      </c>
      <c r="W1238" s="91">
        <v>1.6612488098985179E-2</v>
      </c>
      <c r="X1238" s="89">
        <v>1.986076428E-4</v>
      </c>
      <c r="Y1238" s="90">
        <v>3.5007260046000002E-4</v>
      </c>
      <c r="Z1238" s="91">
        <v>1.0466585315026863E-3</v>
      </c>
      <c r="AA1238" s="89">
        <v>3.1486937740199998E-2</v>
      </c>
      <c r="AB1238" s="90">
        <v>4.9286516660489998E-2</v>
      </c>
      <c r="AC1238" s="91">
        <v>4.0868156183860652E-2</v>
      </c>
      <c r="AD1238" s="89">
        <v>2.6680426932000002E-3</v>
      </c>
      <c r="AE1238" s="90">
        <v>4.6671343218599995E-3</v>
      </c>
      <c r="AF1238" s="91">
        <v>5.6588870678895087E-3</v>
      </c>
      <c r="AG1238" s="89">
        <v>4.4328440189999995E-3</v>
      </c>
      <c r="AH1238" s="90">
        <v>7.8817537389000002E-3</v>
      </c>
      <c r="AI1238" s="91">
        <v>1.0209386476366199E-2</v>
      </c>
      <c r="AJ1238" s="94">
        <v>0</v>
      </c>
      <c r="AK1238" s="95">
        <v>0</v>
      </c>
      <c r="AL1238" s="95">
        <v>0</v>
      </c>
    </row>
    <row r="1239" spans="1:38" ht="13" x14ac:dyDescent="0.3">
      <c r="A1239" s="71">
        <v>2005</v>
      </c>
      <c r="B1239" s="718">
        <v>34</v>
      </c>
      <c r="C1239" s="89">
        <v>7.9682076011199996</v>
      </c>
      <c r="D1239" s="90">
        <v>11.498873980112</v>
      </c>
      <c r="E1239" s="91">
        <v>41.812331860856354</v>
      </c>
      <c r="F1239" s="89">
        <v>1.4459703778200002</v>
      </c>
      <c r="G1239" s="90">
        <v>1.994518363167</v>
      </c>
      <c r="H1239" s="91">
        <v>0.95469296250067837</v>
      </c>
      <c r="I1239" s="89">
        <v>0.58194878280000006</v>
      </c>
      <c r="J1239" s="90">
        <v>1.0799974543050002</v>
      </c>
      <c r="K1239" s="91">
        <v>2.8818594494166172</v>
      </c>
      <c r="L1239" s="89">
        <v>1.116691E-2</v>
      </c>
      <c r="M1239" s="90">
        <v>1.7900622500000001E-2</v>
      </c>
      <c r="N1239" s="91">
        <v>2.9433185658319323E-2</v>
      </c>
      <c r="O1239" s="89">
        <v>6.3760440271867615E-3</v>
      </c>
      <c r="P1239" s="90">
        <v>8.2993838309692678E-3</v>
      </c>
      <c r="Q1239" s="91">
        <v>5.9773102729690115E-2</v>
      </c>
      <c r="R1239" s="89">
        <v>8.4022291094224925E-3</v>
      </c>
      <c r="S1239" s="90">
        <v>5.9963694356636272E-3</v>
      </c>
      <c r="T1239" s="91">
        <v>7.2196418299234816E-2</v>
      </c>
      <c r="U1239" s="89">
        <v>4.2574260210000003E-3</v>
      </c>
      <c r="V1239" s="90">
        <v>7.4482608541200004E-3</v>
      </c>
      <c r="W1239" s="91">
        <v>1.6612488098985179E-2</v>
      </c>
      <c r="X1239" s="89">
        <v>1.986076428E-4</v>
      </c>
      <c r="Y1239" s="90">
        <v>3.5007260046000002E-4</v>
      </c>
      <c r="Z1239" s="91">
        <v>1.0466585315026863E-3</v>
      </c>
      <c r="AA1239" s="89">
        <v>3.1486937740199998E-2</v>
      </c>
      <c r="AB1239" s="90">
        <v>4.9286516660489998E-2</v>
      </c>
      <c r="AC1239" s="91">
        <v>4.0868156183860652E-2</v>
      </c>
      <c r="AD1239" s="89">
        <v>2.6680426932000002E-3</v>
      </c>
      <c r="AE1239" s="90">
        <v>4.6671343218599995E-3</v>
      </c>
      <c r="AF1239" s="91">
        <v>5.6588870678895087E-3</v>
      </c>
      <c r="AG1239" s="89">
        <v>4.4328440189999995E-3</v>
      </c>
      <c r="AH1239" s="90">
        <v>7.8817537389000002E-3</v>
      </c>
      <c r="AI1239" s="91">
        <v>1.0209386476366199E-2</v>
      </c>
      <c r="AJ1239" s="94">
        <v>0</v>
      </c>
      <c r="AK1239" s="95">
        <v>0</v>
      </c>
      <c r="AL1239" s="95">
        <v>0</v>
      </c>
    </row>
    <row r="1240" spans="1:38" ht="13" x14ac:dyDescent="0.3">
      <c r="A1240" s="71">
        <v>2005</v>
      </c>
      <c r="B1240" s="718">
        <v>35</v>
      </c>
      <c r="C1240" s="89">
        <v>7.9682076011199996</v>
      </c>
      <c r="D1240" s="90">
        <v>11.498873980112</v>
      </c>
      <c r="E1240" s="91">
        <v>41.812331860856354</v>
      </c>
      <c r="F1240" s="89">
        <v>1.4459703778200002</v>
      </c>
      <c r="G1240" s="90">
        <v>1.994518363167</v>
      </c>
      <c r="H1240" s="91">
        <v>0.95469296250067837</v>
      </c>
      <c r="I1240" s="89">
        <v>0.58194878280000006</v>
      </c>
      <c r="J1240" s="90">
        <v>1.0799974543050002</v>
      </c>
      <c r="K1240" s="91">
        <v>2.8818594494166172</v>
      </c>
      <c r="L1240" s="89">
        <v>1.116691E-2</v>
      </c>
      <c r="M1240" s="90">
        <v>1.7900622500000001E-2</v>
      </c>
      <c r="N1240" s="91">
        <v>2.9433185658319323E-2</v>
      </c>
      <c r="O1240" s="89">
        <v>6.3760440271867615E-3</v>
      </c>
      <c r="P1240" s="90">
        <v>8.2993838309692678E-3</v>
      </c>
      <c r="Q1240" s="91">
        <v>5.9773102729690115E-2</v>
      </c>
      <c r="R1240" s="89">
        <v>8.4022291094224925E-3</v>
      </c>
      <c r="S1240" s="90">
        <v>5.9963694356636272E-3</v>
      </c>
      <c r="T1240" s="91">
        <v>7.2196418299234816E-2</v>
      </c>
      <c r="U1240" s="89">
        <v>4.2574260210000003E-3</v>
      </c>
      <c r="V1240" s="90">
        <v>7.4482608541200004E-3</v>
      </c>
      <c r="W1240" s="91">
        <v>1.6612488098985179E-2</v>
      </c>
      <c r="X1240" s="89">
        <v>1.986076428E-4</v>
      </c>
      <c r="Y1240" s="90">
        <v>3.5007260046000002E-4</v>
      </c>
      <c r="Z1240" s="91">
        <v>1.0466585315026863E-3</v>
      </c>
      <c r="AA1240" s="89">
        <v>3.1486937740199998E-2</v>
      </c>
      <c r="AB1240" s="90">
        <v>4.9286516660489998E-2</v>
      </c>
      <c r="AC1240" s="91">
        <v>4.0868156183860652E-2</v>
      </c>
      <c r="AD1240" s="89">
        <v>2.6680426932000002E-3</v>
      </c>
      <c r="AE1240" s="90">
        <v>4.6671343218599995E-3</v>
      </c>
      <c r="AF1240" s="91">
        <v>5.6588870678895087E-3</v>
      </c>
      <c r="AG1240" s="89">
        <v>4.4328440189999995E-3</v>
      </c>
      <c r="AH1240" s="90">
        <v>7.8817537389000002E-3</v>
      </c>
      <c r="AI1240" s="91">
        <v>1.0209386476366199E-2</v>
      </c>
      <c r="AJ1240" s="94">
        <v>0</v>
      </c>
      <c r="AK1240" s="95">
        <v>0</v>
      </c>
      <c r="AL1240" s="95">
        <v>0</v>
      </c>
    </row>
    <row r="1241" spans="1:38" ht="13" x14ac:dyDescent="0.3">
      <c r="A1241" s="71">
        <v>2005</v>
      </c>
      <c r="B1241" s="718">
        <v>36</v>
      </c>
      <c r="C1241" s="89">
        <v>7.9682076011199996</v>
      </c>
      <c r="D1241" s="90">
        <v>11.498873980112</v>
      </c>
      <c r="E1241" s="91">
        <v>41.812331860856354</v>
      </c>
      <c r="F1241" s="89">
        <v>1.4459703778200002</v>
      </c>
      <c r="G1241" s="90">
        <v>1.994518363167</v>
      </c>
      <c r="H1241" s="91">
        <v>0.95469296250067837</v>
      </c>
      <c r="I1241" s="89">
        <v>0.58194878280000006</v>
      </c>
      <c r="J1241" s="90">
        <v>1.0799974543050002</v>
      </c>
      <c r="K1241" s="91">
        <v>2.8818594494166172</v>
      </c>
      <c r="L1241" s="89">
        <v>1.116691E-2</v>
      </c>
      <c r="M1241" s="90">
        <v>1.7900622500000001E-2</v>
      </c>
      <c r="N1241" s="91">
        <v>2.9433185658319323E-2</v>
      </c>
      <c r="O1241" s="89">
        <v>6.3760440271867615E-3</v>
      </c>
      <c r="P1241" s="90">
        <v>8.2993838309692678E-3</v>
      </c>
      <c r="Q1241" s="91">
        <v>5.9773102729690115E-2</v>
      </c>
      <c r="R1241" s="89">
        <v>8.4022291094224925E-3</v>
      </c>
      <c r="S1241" s="90">
        <v>5.9963694356636272E-3</v>
      </c>
      <c r="T1241" s="91">
        <v>7.2196418299234816E-2</v>
      </c>
      <c r="U1241" s="89">
        <v>4.2574260210000003E-3</v>
      </c>
      <c r="V1241" s="90">
        <v>7.4482608541200004E-3</v>
      </c>
      <c r="W1241" s="91">
        <v>1.6612488098985179E-2</v>
      </c>
      <c r="X1241" s="89">
        <v>1.986076428E-4</v>
      </c>
      <c r="Y1241" s="90">
        <v>3.5007260046000002E-4</v>
      </c>
      <c r="Z1241" s="91">
        <v>1.0466585315026863E-3</v>
      </c>
      <c r="AA1241" s="89">
        <v>3.1486937740199998E-2</v>
      </c>
      <c r="AB1241" s="90">
        <v>4.9286516660489998E-2</v>
      </c>
      <c r="AC1241" s="91">
        <v>4.0868156183860652E-2</v>
      </c>
      <c r="AD1241" s="89">
        <v>2.6680426932000002E-3</v>
      </c>
      <c r="AE1241" s="90">
        <v>4.6671343218599995E-3</v>
      </c>
      <c r="AF1241" s="91">
        <v>5.6588870678895087E-3</v>
      </c>
      <c r="AG1241" s="89">
        <v>4.4328440189999995E-3</v>
      </c>
      <c r="AH1241" s="90">
        <v>7.8817537389000002E-3</v>
      </c>
      <c r="AI1241" s="91">
        <v>1.0209386476366199E-2</v>
      </c>
      <c r="AJ1241" s="94">
        <v>0</v>
      </c>
      <c r="AK1241" s="95">
        <v>0</v>
      </c>
      <c r="AL1241" s="95">
        <v>0</v>
      </c>
    </row>
    <row r="1242" spans="1:38" ht="13" x14ac:dyDescent="0.3">
      <c r="A1242" s="71">
        <v>2005</v>
      </c>
      <c r="B1242" s="718">
        <v>37</v>
      </c>
      <c r="C1242" s="89">
        <v>7.9682076011199996</v>
      </c>
      <c r="D1242" s="90">
        <v>11.498873980112</v>
      </c>
      <c r="E1242" s="91">
        <v>41.812331860856354</v>
      </c>
      <c r="F1242" s="89">
        <v>1.4459703778200002</v>
      </c>
      <c r="G1242" s="90">
        <v>1.994518363167</v>
      </c>
      <c r="H1242" s="91">
        <v>0.95469296250067837</v>
      </c>
      <c r="I1242" s="89">
        <v>0.58194878280000006</v>
      </c>
      <c r="J1242" s="90">
        <v>1.0799974543050002</v>
      </c>
      <c r="K1242" s="91">
        <v>2.8818594494166172</v>
      </c>
      <c r="L1242" s="89">
        <v>1.116691E-2</v>
      </c>
      <c r="M1242" s="90">
        <v>1.7900622500000001E-2</v>
      </c>
      <c r="N1242" s="91">
        <v>2.9433185658319323E-2</v>
      </c>
      <c r="O1242" s="89">
        <v>6.3760440271867615E-3</v>
      </c>
      <c r="P1242" s="90">
        <v>8.2993838309692678E-3</v>
      </c>
      <c r="Q1242" s="91">
        <v>5.9773102729690115E-2</v>
      </c>
      <c r="R1242" s="89">
        <v>8.4022291094224925E-3</v>
      </c>
      <c r="S1242" s="90">
        <v>5.9963694356636272E-3</v>
      </c>
      <c r="T1242" s="91">
        <v>7.2196418299234816E-2</v>
      </c>
      <c r="U1242" s="89">
        <v>4.2574260210000003E-3</v>
      </c>
      <c r="V1242" s="90">
        <v>7.4482608541200004E-3</v>
      </c>
      <c r="W1242" s="91">
        <v>1.6612488098985179E-2</v>
      </c>
      <c r="X1242" s="89">
        <v>1.986076428E-4</v>
      </c>
      <c r="Y1242" s="90">
        <v>3.5007260046000002E-4</v>
      </c>
      <c r="Z1242" s="91">
        <v>1.0466585315026863E-3</v>
      </c>
      <c r="AA1242" s="89">
        <v>3.1486937740199998E-2</v>
      </c>
      <c r="AB1242" s="90">
        <v>4.9286516660489998E-2</v>
      </c>
      <c r="AC1242" s="91">
        <v>4.0868156183860652E-2</v>
      </c>
      <c r="AD1242" s="89">
        <v>2.6680426932000002E-3</v>
      </c>
      <c r="AE1242" s="90">
        <v>4.6671343218599995E-3</v>
      </c>
      <c r="AF1242" s="91">
        <v>5.6588870678895087E-3</v>
      </c>
      <c r="AG1242" s="89">
        <v>4.4328440189999995E-3</v>
      </c>
      <c r="AH1242" s="90">
        <v>7.8817537389000002E-3</v>
      </c>
      <c r="AI1242" s="91">
        <v>1.0209386476366199E-2</v>
      </c>
      <c r="AJ1242" s="94">
        <v>0</v>
      </c>
      <c r="AK1242" s="95">
        <v>0</v>
      </c>
      <c r="AL1242" s="95">
        <v>0</v>
      </c>
    </row>
    <row r="1243" spans="1:38" ht="13" x14ac:dyDescent="0.3">
      <c r="A1243" s="71">
        <v>2005</v>
      </c>
      <c r="B1243" s="718">
        <v>38</v>
      </c>
      <c r="C1243" s="89">
        <v>7.9682076011199996</v>
      </c>
      <c r="D1243" s="90">
        <v>11.498873980112</v>
      </c>
      <c r="E1243" s="91">
        <v>41.812331860856354</v>
      </c>
      <c r="F1243" s="89">
        <v>1.4459703778200002</v>
      </c>
      <c r="G1243" s="90">
        <v>1.994518363167</v>
      </c>
      <c r="H1243" s="91">
        <v>0.95469296250067837</v>
      </c>
      <c r="I1243" s="89">
        <v>0.58194878280000006</v>
      </c>
      <c r="J1243" s="90">
        <v>1.0799974543050002</v>
      </c>
      <c r="K1243" s="91">
        <v>2.8818594494166172</v>
      </c>
      <c r="L1243" s="89">
        <v>1.116691E-2</v>
      </c>
      <c r="M1243" s="90">
        <v>1.7900622500000001E-2</v>
      </c>
      <c r="N1243" s="91">
        <v>2.9433185658319323E-2</v>
      </c>
      <c r="O1243" s="89">
        <v>6.3760440271867615E-3</v>
      </c>
      <c r="P1243" s="90">
        <v>8.2993838309692678E-3</v>
      </c>
      <c r="Q1243" s="91">
        <v>5.9773102729690115E-2</v>
      </c>
      <c r="R1243" s="89">
        <v>8.4022291094224925E-3</v>
      </c>
      <c r="S1243" s="90">
        <v>5.9963694356636272E-3</v>
      </c>
      <c r="T1243" s="91">
        <v>7.2196418299234816E-2</v>
      </c>
      <c r="U1243" s="89">
        <v>4.2574260210000003E-3</v>
      </c>
      <c r="V1243" s="90">
        <v>7.4482608541200004E-3</v>
      </c>
      <c r="W1243" s="91">
        <v>1.6612488098985179E-2</v>
      </c>
      <c r="X1243" s="89">
        <v>1.986076428E-4</v>
      </c>
      <c r="Y1243" s="90">
        <v>3.5007260046000002E-4</v>
      </c>
      <c r="Z1243" s="91">
        <v>1.0466585315026863E-3</v>
      </c>
      <c r="AA1243" s="89">
        <v>3.1486937740199998E-2</v>
      </c>
      <c r="AB1243" s="90">
        <v>4.9286516660489998E-2</v>
      </c>
      <c r="AC1243" s="91">
        <v>4.0868156183860652E-2</v>
      </c>
      <c r="AD1243" s="89">
        <v>2.6680426932000002E-3</v>
      </c>
      <c r="AE1243" s="90">
        <v>4.6671343218599995E-3</v>
      </c>
      <c r="AF1243" s="91">
        <v>5.6588870678895087E-3</v>
      </c>
      <c r="AG1243" s="89">
        <v>4.4328440189999995E-3</v>
      </c>
      <c r="AH1243" s="90">
        <v>7.8817537389000002E-3</v>
      </c>
      <c r="AI1243" s="91">
        <v>1.0209386476366199E-2</v>
      </c>
      <c r="AJ1243" s="94">
        <v>0</v>
      </c>
      <c r="AK1243" s="95">
        <v>0</v>
      </c>
      <c r="AL1243" s="95">
        <v>0</v>
      </c>
    </row>
    <row r="1244" spans="1:38" ht="13.5" thickBot="1" x14ac:dyDescent="0.35">
      <c r="A1244" s="73">
        <v>2005</v>
      </c>
      <c r="B1244" s="719">
        <v>39</v>
      </c>
      <c r="C1244" s="96">
        <v>7.9682076011199996</v>
      </c>
      <c r="D1244" s="97">
        <v>11.498873980112</v>
      </c>
      <c r="E1244" s="98">
        <v>41.812331860856354</v>
      </c>
      <c r="F1244" s="96">
        <v>1.4459703778200002</v>
      </c>
      <c r="G1244" s="97">
        <v>1.994518363167</v>
      </c>
      <c r="H1244" s="98">
        <v>0.95469296250067837</v>
      </c>
      <c r="I1244" s="96">
        <v>0.58194878280000006</v>
      </c>
      <c r="J1244" s="97">
        <v>1.0799974543050002</v>
      </c>
      <c r="K1244" s="98">
        <v>2.8818594494166172</v>
      </c>
      <c r="L1244" s="96">
        <v>1.116691E-2</v>
      </c>
      <c r="M1244" s="97">
        <v>1.7900622500000001E-2</v>
      </c>
      <c r="N1244" s="98">
        <v>2.9433185658319323E-2</v>
      </c>
      <c r="O1244" s="96">
        <v>6.3760440271867615E-3</v>
      </c>
      <c r="P1244" s="97">
        <v>8.2993838309692678E-3</v>
      </c>
      <c r="Q1244" s="98">
        <v>5.9773102729690115E-2</v>
      </c>
      <c r="R1244" s="96">
        <v>8.4022291094224925E-3</v>
      </c>
      <c r="S1244" s="97">
        <v>5.9963694356636272E-3</v>
      </c>
      <c r="T1244" s="98">
        <v>7.2196418299234816E-2</v>
      </c>
      <c r="U1244" s="96">
        <v>4.2574260210000003E-3</v>
      </c>
      <c r="V1244" s="97">
        <v>7.4482608541200004E-3</v>
      </c>
      <c r="W1244" s="98">
        <v>1.6612488098985179E-2</v>
      </c>
      <c r="X1244" s="96">
        <v>1.986076428E-4</v>
      </c>
      <c r="Y1244" s="97">
        <v>3.5007260046000002E-4</v>
      </c>
      <c r="Z1244" s="98">
        <v>1.0466585315026863E-3</v>
      </c>
      <c r="AA1244" s="96">
        <v>3.1486937740199998E-2</v>
      </c>
      <c r="AB1244" s="97">
        <v>4.9286516660489998E-2</v>
      </c>
      <c r="AC1244" s="98">
        <v>4.0868156183860652E-2</v>
      </c>
      <c r="AD1244" s="96">
        <v>2.6680426932000002E-3</v>
      </c>
      <c r="AE1244" s="97">
        <v>4.6671343218599995E-3</v>
      </c>
      <c r="AF1244" s="98">
        <v>5.6588870678895087E-3</v>
      </c>
      <c r="AG1244" s="96">
        <v>4.4328440189999995E-3</v>
      </c>
      <c r="AH1244" s="97">
        <v>7.8817537389000002E-3</v>
      </c>
      <c r="AI1244" s="98">
        <v>1.0209386476366199E-2</v>
      </c>
      <c r="AJ1244" s="99">
        <v>0</v>
      </c>
      <c r="AK1244" s="100">
        <v>0</v>
      </c>
      <c r="AL1244" s="100">
        <v>0</v>
      </c>
    </row>
    <row r="1245" spans="1:38" x14ac:dyDescent="0.25">
      <c r="A1245" s="69">
        <v>2006</v>
      </c>
      <c r="B1245" s="70">
        <v>0</v>
      </c>
      <c r="C1245" s="84">
        <v>1.2007521400000001</v>
      </c>
      <c r="D1245" s="85">
        <v>2.0224327849999999</v>
      </c>
      <c r="E1245" s="101">
        <v>15.9049050244644</v>
      </c>
      <c r="F1245" s="84">
        <v>0.10439489</v>
      </c>
      <c r="G1245" s="85">
        <v>0.1229341035</v>
      </c>
      <c r="H1245" s="101">
        <v>0.27691143528217704</v>
      </c>
      <c r="I1245" s="84">
        <v>4.4855119999999998E-2</v>
      </c>
      <c r="J1245" s="85">
        <v>0.21147861649999999</v>
      </c>
      <c r="K1245" s="101">
        <v>2.6240477343653517</v>
      </c>
      <c r="L1245" s="84">
        <v>1.120112E-2</v>
      </c>
      <c r="M1245" s="85">
        <v>1.8231965999999999E-2</v>
      </c>
      <c r="N1245" s="101">
        <v>1.0242776257521808E-2</v>
      </c>
      <c r="O1245" s="84">
        <v>8.5930512495778454E-3</v>
      </c>
      <c r="P1245" s="85">
        <v>1.1185153411009795E-2</v>
      </c>
      <c r="Q1245" s="101">
        <v>0.10404498900842277</v>
      </c>
      <c r="R1245" s="84">
        <v>9.3984665653495444E-3</v>
      </c>
      <c r="S1245" s="85">
        <v>6.7073483620398514E-3</v>
      </c>
      <c r="T1245" s="101">
        <v>3.8269674249619953E-2</v>
      </c>
      <c r="U1245" s="84">
        <v>4.2266910000000001E-4</v>
      </c>
      <c r="V1245" s="85">
        <v>5.9840746999999998E-4</v>
      </c>
      <c r="W1245" s="101">
        <v>2.5468713412867888E-3</v>
      </c>
      <c r="X1245" s="84">
        <v>2.9326E-5</v>
      </c>
      <c r="Y1245" s="85">
        <v>4.0384255000000003E-5</v>
      </c>
      <c r="Z1245" s="101">
        <v>2.623349208808531E-4</v>
      </c>
      <c r="AA1245" s="84">
        <v>3.4607850000000001E-3</v>
      </c>
      <c r="AB1245" s="85">
        <v>4.4630145999999997E-3</v>
      </c>
      <c r="AC1245" s="101">
        <v>1.4811283825203614E-2</v>
      </c>
      <c r="AD1245" s="84">
        <v>3.198586E-4</v>
      </c>
      <c r="AE1245" s="85">
        <v>3.8716672500000002E-4</v>
      </c>
      <c r="AF1245" s="101">
        <v>1.7412808724101305E-3</v>
      </c>
      <c r="AG1245" s="84">
        <v>7.6156249999999998E-4</v>
      </c>
      <c r="AH1245" s="85">
        <v>1.2083934299999999E-3</v>
      </c>
      <c r="AI1245" s="101">
        <v>2.7866657123417791E-3</v>
      </c>
      <c r="AJ1245" s="87">
        <v>0</v>
      </c>
      <c r="AK1245" s="88">
        <v>0</v>
      </c>
      <c r="AL1245" s="88">
        <v>0</v>
      </c>
    </row>
    <row r="1246" spans="1:38" x14ac:dyDescent="0.25">
      <c r="A1246" s="71">
        <v>2006</v>
      </c>
      <c r="B1246" s="718">
        <v>1</v>
      </c>
      <c r="C1246" s="89">
        <v>1.5369154199999999</v>
      </c>
      <c r="D1246" s="90">
        <v>2.4797473669999999</v>
      </c>
      <c r="E1246" s="102">
        <v>15.062689682799276</v>
      </c>
      <c r="F1246" s="89">
        <v>0.11509015</v>
      </c>
      <c r="G1246" s="90">
        <v>0.14149021849999999</v>
      </c>
      <c r="H1246" s="102">
        <v>0.25422216056165831</v>
      </c>
      <c r="I1246" s="89">
        <v>5.567039E-2</v>
      </c>
      <c r="J1246" s="90">
        <v>0.24892653200000001</v>
      </c>
      <c r="K1246" s="102">
        <v>2.3961700659931373</v>
      </c>
      <c r="L1246" s="89">
        <v>1.120112E-2</v>
      </c>
      <c r="M1246" s="90">
        <v>1.8211833E-2</v>
      </c>
      <c r="N1246" s="102">
        <v>1.0141993749853067E-2</v>
      </c>
      <c r="O1246" s="89">
        <v>8.5930512495778454E-3</v>
      </c>
      <c r="P1246" s="90">
        <v>1.1185153411009795E-2</v>
      </c>
      <c r="Q1246" s="102">
        <v>9.3725279401982359E-2</v>
      </c>
      <c r="R1246" s="89">
        <v>9.3984665653495444E-3</v>
      </c>
      <c r="S1246" s="90">
        <v>6.7073483620398514E-3</v>
      </c>
      <c r="T1246" s="102">
        <v>3.8679916745988287E-2</v>
      </c>
      <c r="U1246" s="89">
        <v>7.0669470000000003E-4</v>
      </c>
      <c r="V1246" s="90">
        <v>1.0667392350000001E-3</v>
      </c>
      <c r="W1246" s="102">
        <v>2.2728593514370382E-3</v>
      </c>
      <c r="X1246" s="89">
        <v>3.41113E-5</v>
      </c>
      <c r="Y1246" s="90">
        <v>5.0106484999999998E-5</v>
      </c>
      <c r="Z1246" s="102">
        <v>2.3455571930314578E-4</v>
      </c>
      <c r="AA1246" s="89">
        <v>3.9042717000000002E-3</v>
      </c>
      <c r="AB1246" s="90">
        <v>5.4181218499999998E-3</v>
      </c>
      <c r="AC1246" s="102">
        <v>1.3781418809575436E-2</v>
      </c>
      <c r="AD1246" s="89">
        <v>3.6861620000000001E-4</v>
      </c>
      <c r="AE1246" s="90">
        <v>4.92464155E-4</v>
      </c>
      <c r="AF1246" s="102">
        <v>1.5485049559167804E-3</v>
      </c>
      <c r="AG1246" s="89">
        <v>8.253329E-4</v>
      </c>
      <c r="AH1246" s="90">
        <v>1.32721725E-3</v>
      </c>
      <c r="AI1246" s="102">
        <v>2.5601583982300564E-3</v>
      </c>
      <c r="AJ1246" s="92">
        <v>0</v>
      </c>
      <c r="AK1246" s="93">
        <v>0</v>
      </c>
      <c r="AL1246" s="93">
        <v>0</v>
      </c>
    </row>
    <row r="1247" spans="1:38" x14ac:dyDescent="0.25">
      <c r="A1247" s="71">
        <v>2006</v>
      </c>
      <c r="B1247" s="718">
        <v>2</v>
      </c>
      <c r="C1247" s="89">
        <v>1.8714387800000001</v>
      </c>
      <c r="D1247" s="90">
        <v>2.9628480685</v>
      </c>
      <c r="E1247" s="102">
        <v>14.565604074563973</v>
      </c>
      <c r="F1247" s="89">
        <v>0.12323396</v>
      </c>
      <c r="G1247" s="90">
        <v>0.15912786800000001</v>
      </c>
      <c r="H1247" s="102">
        <v>0.25321710007772763</v>
      </c>
      <c r="I1247" s="89">
        <v>7.0170399999999994E-2</v>
      </c>
      <c r="J1247" s="90">
        <v>0.28787647049999998</v>
      </c>
      <c r="K1247" s="102">
        <v>2.4237876462983916</v>
      </c>
      <c r="L1247" s="89">
        <v>1.116691E-2</v>
      </c>
      <c r="M1247" s="90">
        <v>1.8126090500000001E-2</v>
      </c>
      <c r="N1247" s="102">
        <v>1.0202040148651881E-2</v>
      </c>
      <c r="O1247" s="89">
        <v>8.5930512495778454E-3</v>
      </c>
      <c r="P1247" s="90">
        <v>1.1185153411009795E-2</v>
      </c>
      <c r="Q1247" s="102">
        <v>9.3161152550693418E-2</v>
      </c>
      <c r="R1247" s="89">
        <v>9.3984665653495444E-3</v>
      </c>
      <c r="S1247" s="90">
        <v>6.7073483620398514E-3</v>
      </c>
      <c r="T1247" s="102">
        <v>3.9589393588152673E-2</v>
      </c>
      <c r="U1247" s="89">
        <v>8.3466740000000001E-4</v>
      </c>
      <c r="V1247" s="90">
        <v>1.3122682850000001E-3</v>
      </c>
      <c r="W1247" s="102">
        <v>2.913571120777822E-3</v>
      </c>
      <c r="X1247" s="89">
        <v>3.9212499999999998E-5</v>
      </c>
      <c r="Y1247" s="90">
        <v>6.1180340000000004E-5</v>
      </c>
      <c r="Z1247" s="102">
        <v>2.4992989649952964E-4</v>
      </c>
      <c r="AA1247" s="89">
        <v>4.4504962999999996E-3</v>
      </c>
      <c r="AB1247" s="90">
        <v>6.5206131999999998E-3</v>
      </c>
      <c r="AC1247" s="102">
        <v>1.2876667530306952E-2</v>
      </c>
      <c r="AD1247" s="89">
        <v>4.3678590000000001E-4</v>
      </c>
      <c r="AE1247" s="90">
        <v>6.2428563999999997E-4</v>
      </c>
      <c r="AF1247" s="102">
        <v>1.4939936863349378E-3</v>
      </c>
      <c r="AG1247" s="89">
        <v>9.7258879999999998E-4</v>
      </c>
      <c r="AH1247" s="90">
        <v>1.615505905E-3</v>
      </c>
      <c r="AI1247" s="102">
        <v>2.6498068536675162E-3</v>
      </c>
      <c r="AJ1247" s="92">
        <v>0</v>
      </c>
      <c r="AK1247" s="93">
        <v>0</v>
      </c>
      <c r="AL1247" s="93">
        <v>0</v>
      </c>
    </row>
    <row r="1248" spans="1:38" x14ac:dyDescent="0.25">
      <c r="A1248" s="71">
        <v>2006</v>
      </c>
      <c r="B1248" s="718">
        <v>3</v>
      </c>
      <c r="C1248" s="89">
        <v>2.2798289199999999</v>
      </c>
      <c r="D1248" s="90">
        <v>3.4994002135</v>
      </c>
      <c r="E1248" s="102">
        <v>14.105791750026814</v>
      </c>
      <c r="F1248" s="89">
        <v>0.14000926</v>
      </c>
      <c r="G1248" s="90">
        <v>0.18296825450000001</v>
      </c>
      <c r="H1248" s="102">
        <v>0.24930334560795106</v>
      </c>
      <c r="I1248" s="89">
        <v>8.7608630000000007E-2</v>
      </c>
      <c r="J1248" s="90">
        <v>0.329061033</v>
      </c>
      <c r="K1248" s="102">
        <v>2.4129778566801328</v>
      </c>
      <c r="L1248" s="89">
        <v>1.116691E-2</v>
      </c>
      <c r="M1248" s="90">
        <v>1.8110643499999999E-2</v>
      </c>
      <c r="N1248" s="102">
        <v>1.0214489343554803E-2</v>
      </c>
      <c r="O1248" s="89">
        <v>8.5930512495778454E-3</v>
      </c>
      <c r="P1248" s="90">
        <v>1.1185153411009795E-2</v>
      </c>
      <c r="Q1248" s="102">
        <v>9.2388987308283599E-2</v>
      </c>
      <c r="R1248" s="89">
        <v>9.3984665653495444E-3</v>
      </c>
      <c r="S1248" s="90">
        <v>6.7073483620398514E-3</v>
      </c>
      <c r="T1248" s="102">
        <v>3.968094097458081E-2</v>
      </c>
      <c r="U1248" s="89">
        <v>1.0086769000000001E-3</v>
      </c>
      <c r="V1248" s="90">
        <v>1.57191084E-3</v>
      </c>
      <c r="W1248" s="102">
        <v>3.1280021879804085E-3</v>
      </c>
      <c r="X1248" s="89">
        <v>4.7946599999999999E-5</v>
      </c>
      <c r="Y1248" s="90">
        <v>7.2420430000000004E-5</v>
      </c>
      <c r="Z1248" s="102">
        <v>2.5536302885131033E-4</v>
      </c>
      <c r="AA1248" s="89">
        <v>5.2687330000000003E-3</v>
      </c>
      <c r="AB1248" s="90">
        <v>7.7378577600000003E-3</v>
      </c>
      <c r="AC1248" s="102">
        <v>1.2163292939115512E-2</v>
      </c>
      <c r="AD1248" s="89">
        <v>5.3332680000000004E-4</v>
      </c>
      <c r="AE1248" s="90">
        <v>7.6633633500000002E-4</v>
      </c>
      <c r="AF1248" s="102">
        <v>1.457082378177398E-3</v>
      </c>
      <c r="AG1248" s="89">
        <v>1.1691084E-3</v>
      </c>
      <c r="AH1248" s="90">
        <v>1.9163750550000001E-3</v>
      </c>
      <c r="AI1248" s="102">
        <v>2.6622162668478071E-3</v>
      </c>
      <c r="AJ1248" s="92">
        <v>0</v>
      </c>
      <c r="AK1248" s="93">
        <v>0</v>
      </c>
      <c r="AL1248" s="93">
        <v>0</v>
      </c>
    </row>
    <row r="1249" spans="1:38" x14ac:dyDescent="0.25">
      <c r="A1249" s="71">
        <v>2006</v>
      </c>
      <c r="B1249" s="718">
        <v>4</v>
      </c>
      <c r="C1249" s="89">
        <v>2.6684376599999999</v>
      </c>
      <c r="D1249" s="90">
        <v>3.9945117495</v>
      </c>
      <c r="E1249" s="102">
        <v>16.265230929668864</v>
      </c>
      <c r="F1249" s="89">
        <v>0.15849912999999999</v>
      </c>
      <c r="G1249" s="90">
        <v>0.20871748549999999</v>
      </c>
      <c r="H1249" s="102">
        <v>0.30995491918675766</v>
      </c>
      <c r="I1249" s="89">
        <v>0.10468948</v>
      </c>
      <c r="J1249" s="90">
        <v>0.36834334749999997</v>
      </c>
      <c r="K1249" s="102">
        <v>2.5134071189546496</v>
      </c>
      <c r="L1249" s="89">
        <v>1.116691E-2</v>
      </c>
      <c r="M1249" s="90">
        <v>1.8051082999999999E-2</v>
      </c>
      <c r="N1249" s="102">
        <v>1.273803828685856E-2</v>
      </c>
      <c r="O1249" s="89">
        <v>8.5930512495778454E-3</v>
      </c>
      <c r="P1249" s="90">
        <v>1.1185153411009795E-2</v>
      </c>
      <c r="Q1249" s="102">
        <v>5.1891708616454042E-2</v>
      </c>
      <c r="R1249" s="89">
        <v>9.3984665653495444E-3</v>
      </c>
      <c r="S1249" s="90">
        <v>6.7073483620398514E-3</v>
      </c>
      <c r="T1249" s="102">
        <v>3.9268546672645656E-2</v>
      </c>
      <c r="U1249" s="89">
        <v>1.1747687000000001E-3</v>
      </c>
      <c r="V1249" s="90">
        <v>1.812595045E-3</v>
      </c>
      <c r="W1249" s="102">
        <v>4.0940531762904114E-3</v>
      </c>
      <c r="X1249" s="89">
        <v>5.46806E-5</v>
      </c>
      <c r="Y1249" s="90">
        <v>8.3468819999999998E-5</v>
      </c>
      <c r="Z1249" s="102">
        <v>3.1569021764230027E-4</v>
      </c>
      <c r="AA1249" s="89">
        <v>6.0837156000000002E-3</v>
      </c>
      <c r="AB1249" s="90">
        <v>8.8994557350000007E-3</v>
      </c>
      <c r="AC1249" s="102">
        <v>1.5383236060479205E-2</v>
      </c>
      <c r="AD1249" s="89">
        <v>6.28449E-4</v>
      </c>
      <c r="AE1249" s="90">
        <v>9.0300109000000003E-4</v>
      </c>
      <c r="AF1249" s="102">
        <v>1.6603182473008868E-3</v>
      </c>
      <c r="AG1249" s="89">
        <v>1.3526390000000001E-3</v>
      </c>
      <c r="AH1249" s="90">
        <v>2.1888600600000001E-3</v>
      </c>
      <c r="AI1249" s="102">
        <v>3.4545531174440106E-3</v>
      </c>
      <c r="AJ1249" s="92">
        <v>0</v>
      </c>
      <c r="AK1249" s="93">
        <v>0</v>
      </c>
      <c r="AL1249" s="93">
        <v>0</v>
      </c>
    </row>
    <row r="1250" spans="1:38" x14ac:dyDescent="0.25">
      <c r="A1250" s="71">
        <v>2006</v>
      </c>
      <c r="B1250" s="718">
        <v>5</v>
      </c>
      <c r="C1250" s="89">
        <v>3.03787823</v>
      </c>
      <c r="D1250" s="90">
        <v>4.451442846</v>
      </c>
      <c r="E1250" s="102">
        <v>15.909847408920237</v>
      </c>
      <c r="F1250" s="89">
        <v>0.17758816999999999</v>
      </c>
      <c r="G1250" s="90">
        <v>0.23464312700000001</v>
      </c>
      <c r="H1250" s="102">
        <v>0.30493603744854669</v>
      </c>
      <c r="I1250" s="89">
        <v>0.12168929000000001</v>
      </c>
      <c r="J1250" s="90">
        <v>0.406149969</v>
      </c>
      <c r="K1250" s="102">
        <v>2.461644268703564</v>
      </c>
      <c r="L1250" s="89">
        <v>1.116691E-2</v>
      </c>
      <c r="M1250" s="90">
        <v>1.80206345E-2</v>
      </c>
      <c r="N1250" s="102">
        <v>1.2777287499762938E-2</v>
      </c>
      <c r="O1250" s="89">
        <v>8.5930512495778454E-3</v>
      </c>
      <c r="P1250" s="90">
        <v>1.1185153411009795E-2</v>
      </c>
      <c r="Q1250" s="102">
        <v>5.0481899116049223E-2</v>
      </c>
      <c r="R1250" s="89">
        <v>9.3984665653495444E-3</v>
      </c>
      <c r="S1250" s="90">
        <v>6.7073483620398514E-3</v>
      </c>
      <c r="T1250" s="102">
        <v>4.011134857843425E-2</v>
      </c>
      <c r="U1250" s="89">
        <v>1.3320783999999999E-3</v>
      </c>
      <c r="V1250" s="90">
        <v>2.0399872900000002E-3</v>
      </c>
      <c r="W1250" s="102">
        <v>4.0513563802148048E-3</v>
      </c>
      <c r="X1250" s="89">
        <v>6.1942100000000004E-5</v>
      </c>
      <c r="Y1250" s="90">
        <v>9.3575519999999993E-5</v>
      </c>
      <c r="Z1250" s="102">
        <v>3.1152585356449496E-4</v>
      </c>
      <c r="AA1250" s="89">
        <v>6.8733598000000002E-3</v>
      </c>
      <c r="AB1250" s="90">
        <v>1.0010919389999999E-2</v>
      </c>
      <c r="AC1250" s="102">
        <v>1.381371565070314E-2</v>
      </c>
      <c r="AD1250" s="89">
        <v>7.2073459999999999E-4</v>
      </c>
      <c r="AE1250" s="90">
        <v>1.0361102499999999E-3</v>
      </c>
      <c r="AF1250" s="102">
        <v>1.6541664821650996E-3</v>
      </c>
      <c r="AG1250" s="89">
        <v>1.5265177E-3</v>
      </c>
      <c r="AH1250" s="90">
        <v>2.440593985E-3</v>
      </c>
      <c r="AI1250" s="102">
        <v>3.3796040370449028E-3</v>
      </c>
      <c r="AJ1250" s="92">
        <v>0</v>
      </c>
      <c r="AK1250" s="93">
        <v>0</v>
      </c>
      <c r="AL1250" s="93">
        <v>0</v>
      </c>
    </row>
    <row r="1251" spans="1:38" x14ac:dyDescent="0.25">
      <c r="A1251" s="71">
        <v>2006</v>
      </c>
      <c r="B1251" s="718">
        <v>6</v>
      </c>
      <c r="C1251" s="89">
        <v>3.3895968399999998</v>
      </c>
      <c r="D1251" s="90">
        <v>4.8820090570000003</v>
      </c>
      <c r="E1251" s="102">
        <v>25.759466703468696</v>
      </c>
      <c r="F1251" s="89">
        <v>0.19773484</v>
      </c>
      <c r="G1251" s="90">
        <v>0.26145761000000001</v>
      </c>
      <c r="H1251" s="102">
        <v>0.62108949913605649</v>
      </c>
      <c r="I1251" s="89">
        <v>0.13891618999999999</v>
      </c>
      <c r="J1251" s="90">
        <v>0.44268634699999998</v>
      </c>
      <c r="K1251" s="102">
        <v>3.4432358274952652</v>
      </c>
      <c r="L1251" s="89">
        <v>1.116691E-2</v>
      </c>
      <c r="M1251" s="90">
        <v>1.7975629999999999E-2</v>
      </c>
      <c r="N1251" s="102">
        <v>1.3668525950147791E-2</v>
      </c>
      <c r="O1251" s="89">
        <v>8.5930512495778454E-3</v>
      </c>
      <c r="P1251" s="90">
        <v>1.1185153411009795E-2</v>
      </c>
      <c r="Q1251" s="102">
        <v>0.11110344540402724</v>
      </c>
      <c r="R1251" s="89">
        <v>9.3984665653495444E-3</v>
      </c>
      <c r="S1251" s="90">
        <v>6.7073483620398514E-3</v>
      </c>
      <c r="T1251" s="102">
        <v>4.066208555834052E-2</v>
      </c>
      <c r="U1251" s="89">
        <v>1.4863954999999999E-3</v>
      </c>
      <c r="V1251" s="90">
        <v>2.25799545E-3</v>
      </c>
      <c r="W1251" s="102">
        <v>7.5048512469347139E-3</v>
      </c>
      <c r="X1251" s="89">
        <v>6.9173900000000005E-5</v>
      </c>
      <c r="Y1251" s="90">
        <v>1.0403406E-4</v>
      </c>
      <c r="Z1251" s="102">
        <v>5.9822150142714245E-4</v>
      </c>
      <c r="AA1251" s="89">
        <v>7.6629035999999998E-3</v>
      </c>
      <c r="AB1251" s="90">
        <v>1.1093378165000001E-2</v>
      </c>
      <c r="AC1251" s="102">
        <v>2.8026402053680975E-2</v>
      </c>
      <c r="AD1251" s="89">
        <v>8.1233589999999995E-4</v>
      </c>
      <c r="AE1251" s="90">
        <v>1.1674152399999999E-3</v>
      </c>
      <c r="AF1251" s="102">
        <v>2.3590579903219168E-3</v>
      </c>
      <c r="AG1251" s="89">
        <v>1.6919859000000001E-3</v>
      </c>
      <c r="AH1251" s="90">
        <v>2.6778828150000001E-3</v>
      </c>
      <c r="AI1251" s="102">
        <v>7.8858399398829254E-3</v>
      </c>
      <c r="AJ1251" s="92">
        <v>0</v>
      </c>
      <c r="AK1251" s="93">
        <v>0</v>
      </c>
      <c r="AL1251" s="93">
        <v>0</v>
      </c>
    </row>
    <row r="1252" spans="1:38" x14ac:dyDescent="0.25">
      <c r="A1252" s="71">
        <v>2006</v>
      </c>
      <c r="B1252" s="718">
        <v>7</v>
      </c>
      <c r="C1252" s="89">
        <v>3.7222431299999998</v>
      </c>
      <c r="D1252" s="90">
        <v>5.2905013285000004</v>
      </c>
      <c r="E1252" s="102">
        <v>26.142366652729095</v>
      </c>
      <c r="F1252" s="89">
        <v>0.21958575999999999</v>
      </c>
      <c r="G1252" s="90">
        <v>0.28981728699999998</v>
      </c>
      <c r="H1252" s="102">
        <v>0.63154237967661375</v>
      </c>
      <c r="I1252" s="89">
        <v>0.15614855999999999</v>
      </c>
      <c r="J1252" s="90">
        <v>0.47904938050000001</v>
      </c>
      <c r="K1252" s="102">
        <v>3.4607429363018638</v>
      </c>
      <c r="L1252" s="89">
        <v>1.116691E-2</v>
      </c>
      <c r="M1252" s="90">
        <v>1.79330285E-2</v>
      </c>
      <c r="N1252" s="102">
        <v>1.3742330550981395E-2</v>
      </c>
      <c r="O1252" s="89">
        <v>8.5930512495778454E-3</v>
      </c>
      <c r="P1252" s="90">
        <v>1.1185153411009795E-2</v>
      </c>
      <c r="Q1252" s="102">
        <v>0.11183462212838739</v>
      </c>
      <c r="R1252" s="89">
        <v>9.3984665653495444E-3</v>
      </c>
      <c r="S1252" s="90">
        <v>6.7073483620398514E-3</v>
      </c>
      <c r="T1252" s="102">
        <v>4.1670030611033394E-2</v>
      </c>
      <c r="U1252" s="89">
        <v>1.6373239999999999E-3</v>
      </c>
      <c r="V1252" s="90">
        <v>2.4710839549999999E-3</v>
      </c>
      <c r="W1252" s="102">
        <v>7.7362430849864825E-3</v>
      </c>
      <c r="X1252" s="89">
        <v>7.69376E-5</v>
      </c>
      <c r="Y1252" s="90">
        <v>1.1469814E-4</v>
      </c>
      <c r="Z1252" s="102">
        <v>6.111025805152771E-4</v>
      </c>
      <c r="AA1252" s="89">
        <v>8.4546699999999992E-3</v>
      </c>
      <c r="AB1252" s="90">
        <v>1.2173070925E-2</v>
      </c>
      <c r="AC1252" s="102">
        <v>2.8477701608670886E-2</v>
      </c>
      <c r="AD1252" s="89">
        <v>9.0483619999999997E-4</v>
      </c>
      <c r="AE1252" s="90">
        <v>1.2989922049999999E-3</v>
      </c>
      <c r="AF1252" s="102">
        <v>2.4444535698246446E-3</v>
      </c>
      <c r="AG1252" s="89">
        <v>1.8519096000000001E-3</v>
      </c>
      <c r="AH1252" s="90">
        <v>2.9053116850000001E-3</v>
      </c>
      <c r="AI1252" s="102">
        <v>7.9814891519246756E-3</v>
      </c>
      <c r="AJ1252" s="92">
        <v>0</v>
      </c>
      <c r="AK1252" s="93">
        <v>0</v>
      </c>
      <c r="AL1252" s="93">
        <v>0</v>
      </c>
    </row>
    <row r="1253" spans="1:38" x14ac:dyDescent="0.25">
      <c r="A1253" s="71">
        <v>2006</v>
      </c>
      <c r="B1253" s="718">
        <v>8</v>
      </c>
      <c r="C1253" s="89">
        <v>4.0355935000000001</v>
      </c>
      <c r="D1253" s="90">
        <v>5.6784582505000003</v>
      </c>
      <c r="E1253" s="102">
        <v>29.025706225606928</v>
      </c>
      <c r="F1253" s="89">
        <v>0.24376086</v>
      </c>
      <c r="G1253" s="90">
        <v>0.31977073049999999</v>
      </c>
      <c r="H1253" s="102">
        <v>0.65917451175812714</v>
      </c>
      <c r="I1253" s="89">
        <v>0.17321391999999999</v>
      </c>
      <c r="J1253" s="90">
        <v>0.5152776765</v>
      </c>
      <c r="K1253" s="102">
        <v>3.5480421145418863</v>
      </c>
      <c r="L1253" s="89">
        <v>1.116691E-2</v>
      </c>
      <c r="M1253" s="90">
        <v>1.7900622500000001E-2</v>
      </c>
      <c r="N1253" s="102">
        <v>1.4760634696643854E-2</v>
      </c>
      <c r="O1253" s="89">
        <v>8.5930512495778454E-3</v>
      </c>
      <c r="P1253" s="90">
        <v>1.1185153411009795E-2</v>
      </c>
      <c r="Q1253" s="102">
        <v>9.6161825648009375E-2</v>
      </c>
      <c r="R1253" s="89">
        <v>9.3984665653495444E-3</v>
      </c>
      <c r="S1253" s="90">
        <v>6.7073483620398514E-3</v>
      </c>
      <c r="T1253" s="102">
        <v>4.2900636026810504E-2</v>
      </c>
      <c r="U1253" s="89">
        <v>1.7859646999999999E-3</v>
      </c>
      <c r="V1253" s="90">
        <v>2.68273529E-3</v>
      </c>
      <c r="W1253" s="102">
        <v>8.1078796760523739E-3</v>
      </c>
      <c r="X1253" s="89">
        <v>8.3199000000000001E-5</v>
      </c>
      <c r="Y1253" s="90">
        <v>1.2482880999999999E-4</v>
      </c>
      <c r="Z1253" s="102">
        <v>6.388185478655822E-4</v>
      </c>
      <c r="AA1253" s="89">
        <v>9.2604694000000005E-3</v>
      </c>
      <c r="AB1253" s="90">
        <v>1.326994789E-2</v>
      </c>
      <c r="AC1253" s="102">
        <v>2.9717525733979507E-2</v>
      </c>
      <c r="AD1253" s="89">
        <v>9.96184E-4</v>
      </c>
      <c r="AE1253" s="90">
        <v>1.431702145E-3</v>
      </c>
      <c r="AF1253" s="102">
        <v>2.5678978591154966E-3</v>
      </c>
      <c r="AG1253" s="89">
        <v>2.0081024E-3</v>
      </c>
      <c r="AH1253" s="90">
        <v>3.1284206499999998E-3</v>
      </c>
      <c r="AI1253" s="102">
        <v>8.3169026977883594E-3</v>
      </c>
      <c r="AJ1253" s="92">
        <v>0</v>
      </c>
      <c r="AK1253" s="93">
        <v>0</v>
      </c>
      <c r="AL1253" s="93">
        <v>0</v>
      </c>
    </row>
    <row r="1254" spans="1:38" x14ac:dyDescent="0.25">
      <c r="A1254" s="71">
        <v>2006</v>
      </c>
      <c r="B1254" s="718">
        <v>9</v>
      </c>
      <c r="C1254" s="89">
        <v>4.3379730600000004</v>
      </c>
      <c r="D1254" s="90">
        <v>6.0538373285000002</v>
      </c>
      <c r="E1254" s="102">
        <v>29.671525645070524</v>
      </c>
      <c r="F1254" s="89">
        <v>0.27083180000000001</v>
      </c>
      <c r="G1254" s="90">
        <v>0.35134888050000002</v>
      </c>
      <c r="H1254" s="102">
        <v>0.67329711828708838</v>
      </c>
      <c r="I1254" s="89">
        <v>0.19082097000000001</v>
      </c>
      <c r="J1254" s="90">
        <v>0.55151382999999998</v>
      </c>
      <c r="K1254" s="102">
        <v>3.5735304725471977</v>
      </c>
      <c r="L1254" s="89">
        <v>1.116691E-2</v>
      </c>
      <c r="M1254" s="90">
        <v>1.7900622500000001E-2</v>
      </c>
      <c r="N1254" s="102">
        <v>1.4869604860336959E-2</v>
      </c>
      <c r="O1254" s="89">
        <v>8.5930512495778454E-3</v>
      </c>
      <c r="P1254" s="90">
        <v>1.1185153411009795E-2</v>
      </c>
      <c r="Q1254" s="102">
        <v>9.7030330891757763E-2</v>
      </c>
      <c r="R1254" s="89">
        <v>9.3984665653495444E-3</v>
      </c>
      <c r="S1254" s="90">
        <v>6.7073483620398514E-3</v>
      </c>
      <c r="T1254" s="102">
        <v>4.4267378105974045E-2</v>
      </c>
      <c r="U1254" s="89">
        <v>1.9325633000000001E-3</v>
      </c>
      <c r="V1254" s="90">
        <v>2.8957904949999998E-3</v>
      </c>
      <c r="W1254" s="102">
        <v>8.3811815705100868E-3</v>
      </c>
      <c r="X1254" s="89">
        <v>9.0460399999999999E-5</v>
      </c>
      <c r="Y1254" s="90">
        <v>1.3511870499999999E-4</v>
      </c>
      <c r="Z1254" s="102">
        <v>6.5606868743284946E-4</v>
      </c>
      <c r="AA1254" s="89">
        <v>1.0092976300000001E-2</v>
      </c>
      <c r="AB1254" s="90">
        <v>1.4400422059999999E-2</v>
      </c>
      <c r="AC1254" s="102">
        <v>3.0337035276361345E-2</v>
      </c>
      <c r="AD1254" s="89">
        <v>1.0890292999999999E-3</v>
      </c>
      <c r="AE1254" s="90">
        <v>1.5688784349999999E-3</v>
      </c>
      <c r="AF1254" s="102">
        <v>2.6869360429421694E-3</v>
      </c>
      <c r="AG1254" s="89">
        <v>2.1605609E-3</v>
      </c>
      <c r="AH1254" s="90">
        <v>3.3501930149999999E-3</v>
      </c>
      <c r="AI1254" s="102">
        <v>8.4373237887340746E-3</v>
      </c>
      <c r="AJ1254" s="92">
        <v>0</v>
      </c>
      <c r="AK1254" s="93">
        <v>0</v>
      </c>
      <c r="AL1254" s="93">
        <v>0</v>
      </c>
    </row>
    <row r="1255" spans="1:38" x14ac:dyDescent="0.25">
      <c r="A1255" s="71">
        <v>2006</v>
      </c>
      <c r="B1255" s="718">
        <v>10</v>
      </c>
      <c r="C1255" s="89">
        <v>4.6283421300000001</v>
      </c>
      <c r="D1255" s="90">
        <v>6.4177039630000001</v>
      </c>
      <c r="E1255" s="102">
        <v>30.275365071545583</v>
      </c>
      <c r="F1255" s="89">
        <v>0.30111874999999999</v>
      </c>
      <c r="G1255" s="90">
        <v>0.38697912699999998</v>
      </c>
      <c r="H1255" s="102">
        <v>0.71497558911137227</v>
      </c>
      <c r="I1255" s="89">
        <v>0.20839458</v>
      </c>
      <c r="J1255" s="90">
        <v>0.58450462299999995</v>
      </c>
      <c r="K1255" s="102">
        <v>3.6013684375657515</v>
      </c>
      <c r="L1255" s="89">
        <v>1.116691E-2</v>
      </c>
      <c r="M1255" s="90">
        <v>1.7900622500000001E-2</v>
      </c>
      <c r="N1255" s="102">
        <v>1.6936379577049097E-2</v>
      </c>
      <c r="O1255" s="89">
        <v>8.5930512495778454E-3</v>
      </c>
      <c r="P1255" s="90">
        <v>1.1185153411009795E-2</v>
      </c>
      <c r="Q1255" s="102">
        <v>6.9375861165586472E-2</v>
      </c>
      <c r="R1255" s="89">
        <v>9.3984665653495444E-3</v>
      </c>
      <c r="S1255" s="90">
        <v>6.7073483620398514E-3</v>
      </c>
      <c r="T1255" s="102">
        <v>4.5744730335418649E-2</v>
      </c>
      <c r="U1255" s="89">
        <v>2.080714E-3</v>
      </c>
      <c r="V1255" s="90">
        <v>3.1137433549999999E-3</v>
      </c>
      <c r="W1255" s="102">
        <v>8.9237782324333072E-3</v>
      </c>
      <c r="X1255" s="89">
        <v>9.6852200000000001E-5</v>
      </c>
      <c r="Y1255" s="90">
        <v>1.4529332E-4</v>
      </c>
      <c r="Z1255" s="102">
        <v>6.9664839475240016E-4</v>
      </c>
      <c r="AA1255" s="89">
        <v>1.0963634E-2</v>
      </c>
      <c r="AB1255" s="90">
        <v>1.5590752370000001E-2</v>
      </c>
      <c r="AC1255" s="102">
        <v>3.2208429728044601E-2</v>
      </c>
      <c r="AD1255" s="89">
        <v>1.1833010000000001E-3</v>
      </c>
      <c r="AE1255" s="90">
        <v>1.7098594050000001E-3</v>
      </c>
      <c r="AF1255" s="102">
        <v>2.8480355482887795E-3</v>
      </c>
      <c r="AG1255" s="89">
        <v>2.3121329E-3</v>
      </c>
      <c r="AH1255" s="90">
        <v>3.5740532849999999E-3</v>
      </c>
      <c r="AI1255" s="102">
        <v>8.967606147056292E-3</v>
      </c>
      <c r="AJ1255" s="92">
        <v>0</v>
      </c>
      <c r="AK1255" s="93">
        <v>0</v>
      </c>
      <c r="AL1255" s="93">
        <v>0</v>
      </c>
    </row>
    <row r="1256" spans="1:38" x14ac:dyDescent="0.25">
      <c r="A1256" s="71">
        <v>2006</v>
      </c>
      <c r="B1256" s="718">
        <v>11</v>
      </c>
      <c r="C1256" s="89">
        <v>4.3239507399099999</v>
      </c>
      <c r="D1256" s="90">
        <v>5.9671802860419998</v>
      </c>
      <c r="E1256" s="102">
        <v>31.021323968654841</v>
      </c>
      <c r="F1256" s="89">
        <v>0.30003329274000001</v>
      </c>
      <c r="G1256" s="90">
        <v>0.38227832957700003</v>
      </c>
      <c r="H1256" s="102">
        <v>0.73162437448142992</v>
      </c>
      <c r="I1256" s="89">
        <v>0.17433442180000003</v>
      </c>
      <c r="J1256" s="90">
        <v>0.47351130981</v>
      </c>
      <c r="K1256" s="102">
        <v>3.6311263090261319</v>
      </c>
      <c r="L1256" s="89">
        <v>1.116691E-2</v>
      </c>
      <c r="M1256" s="90">
        <v>1.7900622500000001E-2</v>
      </c>
      <c r="N1256" s="102">
        <v>1.7090731362696204E-2</v>
      </c>
      <c r="O1256" s="89">
        <v>6.3760440271867615E-3</v>
      </c>
      <c r="P1256" s="90">
        <v>8.2993838309692678E-3</v>
      </c>
      <c r="Q1256" s="102">
        <v>7.019305723250599E-2</v>
      </c>
      <c r="R1256" s="89">
        <v>8.4022291094224925E-3</v>
      </c>
      <c r="S1256" s="90">
        <v>5.9963694356636272E-3</v>
      </c>
      <c r="T1256" s="102">
        <v>4.733518490684048E-2</v>
      </c>
      <c r="U1256" s="89">
        <v>1.9928467794000002E-3</v>
      </c>
      <c r="V1256" s="90">
        <v>2.9845891404000004E-3</v>
      </c>
      <c r="W1256" s="102">
        <v>9.2526106195421117E-3</v>
      </c>
      <c r="X1256" s="89">
        <v>9.2632525200000003E-5</v>
      </c>
      <c r="Y1256" s="90">
        <v>1.3947078098999998E-4</v>
      </c>
      <c r="Z1256" s="102">
        <v>7.1701845737444348E-4</v>
      </c>
      <c r="AA1256" s="89">
        <v>1.0622231306999999E-2</v>
      </c>
      <c r="AB1256" s="90">
        <v>1.507341966066E-2</v>
      </c>
      <c r="AC1256" s="102">
        <v>3.293721497577759E-2</v>
      </c>
      <c r="AD1256" s="89">
        <v>1.1433261402000001E-3</v>
      </c>
      <c r="AE1256" s="90">
        <v>1.6606619299199999E-3</v>
      </c>
      <c r="AF1256" s="102">
        <v>2.9877633454514227E-3</v>
      </c>
      <c r="AG1256" s="89">
        <v>2.2026731388000002E-3</v>
      </c>
      <c r="AH1256" s="90">
        <v>3.3995444702999999E-3</v>
      </c>
      <c r="AI1256" s="102">
        <v>9.1105595572960971E-3</v>
      </c>
      <c r="AJ1256" s="92">
        <v>0</v>
      </c>
      <c r="AK1256" s="93">
        <v>0</v>
      </c>
      <c r="AL1256" s="93">
        <v>0</v>
      </c>
    </row>
    <row r="1257" spans="1:38" x14ac:dyDescent="0.25">
      <c r="A1257" s="71">
        <v>2006</v>
      </c>
      <c r="B1257" s="718">
        <v>12</v>
      </c>
      <c r="C1257" s="89">
        <v>4.56219390508</v>
      </c>
      <c r="D1257" s="90">
        <v>6.2758833983305005</v>
      </c>
      <c r="E1257" s="102">
        <v>31.365244070257045</v>
      </c>
      <c r="F1257" s="89">
        <v>0.33491761974000001</v>
      </c>
      <c r="G1257" s="90">
        <v>0.42403567851300006</v>
      </c>
      <c r="H1257" s="102">
        <v>0.60839043527018022</v>
      </c>
      <c r="I1257" s="89">
        <v>0.1884119622</v>
      </c>
      <c r="J1257" s="90">
        <v>0.49683106088000006</v>
      </c>
      <c r="K1257" s="102">
        <v>2.4474604184298343</v>
      </c>
      <c r="L1257" s="89">
        <v>1.116691E-2</v>
      </c>
      <c r="M1257" s="90">
        <v>1.7900622500000001E-2</v>
      </c>
      <c r="N1257" s="102">
        <v>1.7153605249248253E-2</v>
      </c>
      <c r="O1257" s="89">
        <v>6.3760440271867615E-3</v>
      </c>
      <c r="P1257" s="90">
        <v>8.2993838309692678E-3</v>
      </c>
      <c r="Q1257" s="102">
        <v>5.277777884032718E-2</v>
      </c>
      <c r="R1257" s="89">
        <v>8.4022291094224925E-3</v>
      </c>
      <c r="S1257" s="90">
        <v>5.9963694356636272E-3</v>
      </c>
      <c r="T1257" s="102">
        <v>4.9041872628588931E-2</v>
      </c>
      <c r="U1257" s="89">
        <v>2.1287109096000002E-3</v>
      </c>
      <c r="V1257" s="90">
        <v>3.1924234934700003E-3</v>
      </c>
      <c r="W1257" s="102">
        <v>8.7712553500691234E-3</v>
      </c>
      <c r="X1257" s="89">
        <v>9.9124127399999995E-5</v>
      </c>
      <c r="Y1257" s="90">
        <v>1.4939171802E-4</v>
      </c>
      <c r="Z1257" s="102">
        <v>6.2905389643777142E-4</v>
      </c>
      <c r="AA1257" s="89">
        <v>1.14995401482E-2</v>
      </c>
      <c r="AB1257" s="90">
        <v>1.6295097882960002E-2</v>
      </c>
      <c r="AC1257" s="102">
        <v>2.6552210458737648E-2</v>
      </c>
      <c r="AD1257" s="89">
        <v>1.2310904778000001E-3</v>
      </c>
      <c r="AE1257" s="90">
        <v>1.7989868532299999E-3</v>
      </c>
      <c r="AF1257" s="102">
        <v>2.9470660726165403E-3</v>
      </c>
      <c r="AG1257" s="89">
        <v>2.3395743984000001E-3</v>
      </c>
      <c r="AH1257" s="90">
        <v>3.6101099039699998E-3</v>
      </c>
      <c r="AI1257" s="102">
        <v>7.1348602487194424E-3</v>
      </c>
      <c r="AJ1257" s="92">
        <v>0</v>
      </c>
      <c r="AK1257" s="93">
        <v>0</v>
      </c>
      <c r="AL1257" s="93">
        <v>0</v>
      </c>
    </row>
    <row r="1258" spans="1:38" x14ac:dyDescent="0.25">
      <c r="A1258" s="71">
        <v>2006</v>
      </c>
      <c r="B1258" s="718">
        <v>13</v>
      </c>
      <c r="C1258" s="89">
        <v>4.7898591851700001</v>
      </c>
      <c r="D1258" s="90">
        <v>6.5800513129150007</v>
      </c>
      <c r="E1258" s="102">
        <v>32.132076038822134</v>
      </c>
      <c r="F1258" s="89">
        <v>0.37512544854000002</v>
      </c>
      <c r="G1258" s="90">
        <v>0.47238092060100006</v>
      </c>
      <c r="H1258" s="102">
        <v>0.62622776341627651</v>
      </c>
      <c r="I1258" s="89">
        <v>0.2025594802</v>
      </c>
      <c r="J1258" s="90">
        <v>0.52014114113499998</v>
      </c>
      <c r="K1258" s="102">
        <v>2.4774696963322924</v>
      </c>
      <c r="L1258" s="89">
        <v>1.116691E-2</v>
      </c>
      <c r="M1258" s="90">
        <v>1.7900622500000001E-2</v>
      </c>
      <c r="N1258" s="102">
        <v>1.7327807238292168E-2</v>
      </c>
      <c r="O1258" s="89">
        <v>6.3760440271867615E-3</v>
      </c>
      <c r="P1258" s="90">
        <v>8.2993838309692678E-3</v>
      </c>
      <c r="Q1258" s="102">
        <v>5.3626435055871113E-2</v>
      </c>
      <c r="R1258" s="89">
        <v>8.4022291094224925E-3</v>
      </c>
      <c r="S1258" s="90">
        <v>5.9963694356636272E-3</v>
      </c>
      <c r="T1258" s="102">
        <v>5.0845001330441543E-2</v>
      </c>
      <c r="U1258" s="89">
        <v>2.2656843150000001E-3</v>
      </c>
      <c r="V1258" s="90">
        <v>3.40957182462E-3</v>
      </c>
      <c r="W1258" s="102">
        <v>9.1508686148096732E-3</v>
      </c>
      <c r="X1258" s="89">
        <v>1.053098922E-4</v>
      </c>
      <c r="Y1258" s="90">
        <v>1.5951951324000001E-4</v>
      </c>
      <c r="Z1258" s="102">
        <v>6.5126945306217101E-4</v>
      </c>
      <c r="AA1258" s="89">
        <v>1.2445491560999999E-2</v>
      </c>
      <c r="AB1258" s="90">
        <v>1.7621359975590001E-2</v>
      </c>
      <c r="AC1258" s="102">
        <v>2.729692210896539E-2</v>
      </c>
      <c r="AD1258" s="89">
        <v>1.3216758323999999E-3</v>
      </c>
      <c r="AE1258" s="90">
        <v>1.9446969362099998E-3</v>
      </c>
      <c r="AF1258" s="102">
        <v>3.0953772359222191E-3</v>
      </c>
      <c r="AG1258" s="89">
        <v>2.4777240396000001E-3</v>
      </c>
      <c r="AH1258" s="90">
        <v>3.8283556871700005E-3</v>
      </c>
      <c r="AI1258" s="102">
        <v>7.2887634177631038E-3</v>
      </c>
      <c r="AJ1258" s="92">
        <v>0</v>
      </c>
      <c r="AK1258" s="93">
        <v>0</v>
      </c>
      <c r="AL1258" s="93">
        <v>0</v>
      </c>
    </row>
    <row r="1259" spans="1:38" x14ac:dyDescent="0.25">
      <c r="A1259" s="71">
        <v>2006</v>
      </c>
      <c r="B1259" s="718">
        <v>14</v>
      </c>
      <c r="C1259" s="89">
        <v>5.0145324482999998</v>
      </c>
      <c r="D1259" s="90">
        <v>6.8882764377725003</v>
      </c>
      <c r="E1259" s="102">
        <v>32.993774992038972</v>
      </c>
      <c r="F1259" s="89">
        <v>0.42172301717999999</v>
      </c>
      <c r="G1259" s="90">
        <v>0.52857703467299999</v>
      </c>
      <c r="H1259" s="102">
        <v>0.64543950737328215</v>
      </c>
      <c r="I1259" s="89">
        <v>0.21710780630000001</v>
      </c>
      <c r="J1259" s="90">
        <v>0.54443497339000002</v>
      </c>
      <c r="K1259" s="102">
        <v>2.5132472415550922</v>
      </c>
      <c r="L1259" s="89">
        <v>1.116691E-2</v>
      </c>
      <c r="M1259" s="90">
        <v>1.7900622500000001E-2</v>
      </c>
      <c r="N1259" s="102">
        <v>1.7514122718042115E-2</v>
      </c>
      <c r="O1259" s="89">
        <v>6.3760440271867615E-3</v>
      </c>
      <c r="P1259" s="90">
        <v>8.2993838309692678E-3</v>
      </c>
      <c r="Q1259" s="102">
        <v>5.4568939827779842E-2</v>
      </c>
      <c r="R1259" s="89">
        <v>8.4022291094224925E-3</v>
      </c>
      <c r="S1259" s="90">
        <v>5.9963694356636272E-3</v>
      </c>
      <c r="T1259" s="102">
        <v>5.2747843316607541E-2</v>
      </c>
      <c r="U1259" s="89">
        <v>2.4070597763999999E-3</v>
      </c>
      <c r="V1259" s="90">
        <v>3.6369516058200003E-3</v>
      </c>
      <c r="W1259" s="102">
        <v>9.5997794065293025E-3</v>
      </c>
      <c r="X1259" s="89">
        <v>1.125788274E-4</v>
      </c>
      <c r="Y1259" s="90">
        <v>1.7024931465000001E-4</v>
      </c>
      <c r="Z1259" s="102">
        <v>6.7529042986896751E-4</v>
      </c>
      <c r="AA1259" s="89">
        <v>1.3469546568599999E-2</v>
      </c>
      <c r="AB1259" s="90">
        <v>1.9072094479409999E-2</v>
      </c>
      <c r="AC1259" s="102">
        <v>2.8089226214891235E-2</v>
      </c>
      <c r="AD1259" s="89">
        <v>1.41586356E-3</v>
      </c>
      <c r="AE1259" s="90">
        <v>2.0979148803599999E-3</v>
      </c>
      <c r="AF1259" s="102">
        <v>3.2485942517272901E-3</v>
      </c>
      <c r="AG1259" s="89">
        <v>2.6178994848E-3</v>
      </c>
      <c r="AH1259" s="90">
        <v>4.0560814821299996E-3</v>
      </c>
      <c r="AI1259" s="102">
        <v>7.4626915723247367E-3</v>
      </c>
      <c r="AJ1259" s="92">
        <v>0</v>
      </c>
      <c r="AK1259" s="93">
        <v>0</v>
      </c>
      <c r="AL1259" s="93">
        <v>0</v>
      </c>
    </row>
    <row r="1260" spans="1:38" x14ac:dyDescent="0.25">
      <c r="A1260" s="71">
        <v>2006</v>
      </c>
      <c r="B1260" s="718">
        <v>15</v>
      </c>
      <c r="C1260" s="89">
        <v>5.2339036155600001</v>
      </c>
      <c r="D1260" s="90">
        <v>7.2006956455034992</v>
      </c>
      <c r="E1260" s="102">
        <v>33.907314137478323</v>
      </c>
      <c r="F1260" s="89">
        <v>0.47555870483999996</v>
      </c>
      <c r="G1260" s="90">
        <v>0.59414168138700008</v>
      </c>
      <c r="H1260" s="102">
        <v>0.67183607421741132</v>
      </c>
      <c r="I1260" s="89">
        <v>0.23150895460000001</v>
      </c>
      <c r="J1260" s="90">
        <v>0.57018108878499996</v>
      </c>
      <c r="K1260" s="102">
        <v>2.5504043969439896</v>
      </c>
      <c r="L1260" s="89">
        <v>1.116691E-2</v>
      </c>
      <c r="M1260" s="90">
        <v>1.7900622500000001E-2</v>
      </c>
      <c r="N1260" s="102">
        <v>2.1486833981453211E-2</v>
      </c>
      <c r="O1260" s="89">
        <v>6.3760440271867615E-3</v>
      </c>
      <c r="P1260" s="90">
        <v>8.2993838309692678E-3</v>
      </c>
      <c r="Q1260" s="102">
        <v>4.8821191717767151E-2</v>
      </c>
      <c r="R1260" s="89">
        <v>8.4022291094224925E-3</v>
      </c>
      <c r="S1260" s="90">
        <v>5.9963694356636272E-3</v>
      </c>
      <c r="T1260" s="102">
        <v>5.4748105810955447E-2</v>
      </c>
      <c r="U1260" s="89">
        <v>2.5514758212E-3</v>
      </c>
      <c r="V1260" s="90">
        <v>3.8760146438999998E-3</v>
      </c>
      <c r="W1260" s="102">
        <v>1.0111674990377465E-2</v>
      </c>
      <c r="X1260" s="89">
        <v>1.1907042959999999E-4</v>
      </c>
      <c r="Y1260" s="90">
        <v>1.8185434652999999E-4</v>
      </c>
      <c r="Z1260" s="102">
        <v>7.0582317844130791E-4</v>
      </c>
      <c r="AA1260" s="89">
        <v>1.4586936606600001E-2</v>
      </c>
      <c r="AB1260" s="90">
        <v>2.066852344803E-2</v>
      </c>
      <c r="AC1260" s="102">
        <v>2.9205870588793571E-2</v>
      </c>
      <c r="AD1260" s="89">
        <v>1.5117224417999999E-3</v>
      </c>
      <c r="AE1260" s="90">
        <v>2.26031398548E-3</v>
      </c>
      <c r="AF1260" s="102">
        <v>3.4238016650936678E-3</v>
      </c>
      <c r="AG1260" s="89">
        <v>2.7614172383999998E-3</v>
      </c>
      <c r="AH1260" s="90">
        <v>4.2942899053799999E-3</v>
      </c>
      <c r="AI1260" s="102">
        <v>7.7312601563859348E-3</v>
      </c>
      <c r="AJ1260" s="92">
        <v>0</v>
      </c>
      <c r="AK1260" s="93">
        <v>0</v>
      </c>
      <c r="AL1260" s="93">
        <v>0</v>
      </c>
    </row>
    <row r="1261" spans="1:38" x14ac:dyDescent="0.25">
      <c r="A1261" s="71">
        <v>2006</v>
      </c>
      <c r="B1261" s="718">
        <v>16</v>
      </c>
      <c r="C1261" s="89">
        <v>5.4488976929000001</v>
      </c>
      <c r="D1261" s="90">
        <v>7.5205488805640002</v>
      </c>
      <c r="E1261" s="102">
        <v>34.844328706795579</v>
      </c>
      <c r="F1261" s="89">
        <v>0.5376143202</v>
      </c>
      <c r="G1261" s="90">
        <v>0.67071224811600005</v>
      </c>
      <c r="H1261" s="102">
        <v>0.69294054575764419</v>
      </c>
      <c r="I1261" s="89">
        <v>0.24648778770000002</v>
      </c>
      <c r="J1261" s="90">
        <v>0.59846977305500004</v>
      </c>
      <c r="K1261" s="102">
        <v>2.5897604681463711</v>
      </c>
      <c r="L1261" s="89">
        <v>1.116691E-2</v>
      </c>
      <c r="M1261" s="90">
        <v>1.7900622500000001E-2</v>
      </c>
      <c r="N1261" s="102">
        <v>2.1756019129394219E-2</v>
      </c>
      <c r="O1261" s="89">
        <v>6.3760440271867615E-3</v>
      </c>
      <c r="P1261" s="90">
        <v>8.2993838309692678E-3</v>
      </c>
      <c r="Q1261" s="102">
        <v>4.9774044082894958E-2</v>
      </c>
      <c r="R1261" s="89">
        <v>8.4022291094224925E-3</v>
      </c>
      <c r="S1261" s="90">
        <v>5.9963694356636272E-3</v>
      </c>
      <c r="T1261" s="102">
        <v>5.6826844536001966E-2</v>
      </c>
      <c r="U1261" s="89">
        <v>2.7006634122000001E-3</v>
      </c>
      <c r="V1261" s="90">
        <v>4.1281297690800006E-3</v>
      </c>
      <c r="W1261" s="102">
        <v>1.0633646766603652E-2</v>
      </c>
      <c r="X1261" s="89">
        <v>1.2648249420000001E-4</v>
      </c>
      <c r="Y1261" s="90">
        <v>1.9387558458E-4</v>
      </c>
      <c r="Z1261" s="102">
        <v>7.3234763056366102E-4</v>
      </c>
      <c r="AA1261" s="89">
        <v>1.5808083301200003E-2</v>
      </c>
      <c r="AB1261" s="90">
        <v>2.243436991347E-2</v>
      </c>
      <c r="AC1261" s="102">
        <v>3.0068138472484796E-2</v>
      </c>
      <c r="AD1261" s="89">
        <v>1.6117453968000001E-3</v>
      </c>
      <c r="AE1261" s="90">
        <v>2.4321001218899998E-3</v>
      </c>
      <c r="AF1261" s="102">
        <v>3.5898328333059349E-3</v>
      </c>
      <c r="AG1261" s="89">
        <v>2.9078589084000003E-3</v>
      </c>
      <c r="AH1261" s="90">
        <v>4.5456823075499999E-3</v>
      </c>
      <c r="AI1261" s="102">
        <v>7.9253909460792367E-3</v>
      </c>
      <c r="AJ1261" s="92">
        <v>0</v>
      </c>
      <c r="AK1261" s="93">
        <v>0</v>
      </c>
      <c r="AL1261" s="93">
        <v>0</v>
      </c>
    </row>
    <row r="1262" spans="1:38" x14ac:dyDescent="0.25">
      <c r="A1262" s="71">
        <v>2006</v>
      </c>
      <c r="B1262" s="718">
        <v>17</v>
      </c>
      <c r="C1262" s="89">
        <v>5.6605132762000006</v>
      </c>
      <c r="D1262" s="90">
        <v>7.8512759801429999</v>
      </c>
      <c r="E1262" s="102">
        <v>35.824504385909698</v>
      </c>
      <c r="F1262" s="89">
        <v>0.60905504921999998</v>
      </c>
      <c r="G1262" s="90">
        <v>0.76022264862300004</v>
      </c>
      <c r="H1262" s="102">
        <v>0.71455208169405959</v>
      </c>
      <c r="I1262" s="89">
        <v>0.26194519890000001</v>
      </c>
      <c r="J1262" s="90">
        <v>0.63058671676</v>
      </c>
      <c r="K1262" s="102">
        <v>2.6293431511195324</v>
      </c>
      <c r="L1262" s="89">
        <v>1.116691E-2</v>
      </c>
      <c r="M1262" s="90">
        <v>1.7900622500000001E-2</v>
      </c>
      <c r="N1262" s="102">
        <v>2.2029230216693094E-2</v>
      </c>
      <c r="O1262" s="89">
        <v>6.3760440271867615E-3</v>
      </c>
      <c r="P1262" s="90">
        <v>8.2993838309692678E-3</v>
      </c>
      <c r="Q1262" s="102">
        <v>5.0746851492814486E-2</v>
      </c>
      <c r="R1262" s="89">
        <v>8.4022291094224925E-3</v>
      </c>
      <c r="S1262" s="90">
        <v>5.9963694356636272E-3</v>
      </c>
      <c r="T1262" s="102">
        <v>5.8967965705868659E-2</v>
      </c>
      <c r="U1262" s="89">
        <v>2.8537816530000001E-3</v>
      </c>
      <c r="V1262" s="90">
        <v>4.3950736141500002E-3</v>
      </c>
      <c r="W1262" s="102">
        <v>1.111307695878787E-2</v>
      </c>
      <c r="X1262" s="89">
        <v>1.3300055879999999E-4</v>
      </c>
      <c r="Y1262" s="90">
        <v>2.0672612385000001E-4</v>
      </c>
      <c r="Z1262" s="102">
        <v>7.5925262493626504E-4</v>
      </c>
      <c r="AA1262" s="89">
        <v>1.7149783839600002E-2</v>
      </c>
      <c r="AB1262" s="90">
        <v>2.4396669159870002E-2</v>
      </c>
      <c r="AC1262" s="102">
        <v>3.0965347143099942E-2</v>
      </c>
      <c r="AD1262" s="89">
        <v>1.7151109284E-3</v>
      </c>
      <c r="AE1262" s="90">
        <v>2.6141461107300002E-3</v>
      </c>
      <c r="AF1262" s="102">
        <v>3.7647962684359275E-3</v>
      </c>
      <c r="AG1262" s="89">
        <v>3.0587662872E-3</v>
      </c>
      <c r="AH1262" s="90">
        <v>4.8102574906799993E-3</v>
      </c>
      <c r="AI1262" s="102">
        <v>8.1158825167914096E-3</v>
      </c>
      <c r="AJ1262" s="92">
        <v>0</v>
      </c>
      <c r="AK1262" s="93">
        <v>0</v>
      </c>
      <c r="AL1262" s="93">
        <v>0</v>
      </c>
    </row>
    <row r="1263" spans="1:38" x14ac:dyDescent="0.25">
      <c r="A1263" s="71">
        <v>2006</v>
      </c>
      <c r="B1263" s="718">
        <v>18</v>
      </c>
      <c r="C1263" s="89">
        <v>5.86580964913</v>
      </c>
      <c r="D1263" s="90">
        <v>8.1932288411894998</v>
      </c>
      <c r="E1263" s="102">
        <v>36.791726408681868</v>
      </c>
      <c r="F1263" s="89">
        <v>0.69096505464000002</v>
      </c>
      <c r="G1263" s="90">
        <v>0.86506392658500009</v>
      </c>
      <c r="H1263" s="102">
        <v>0.73612922285030435</v>
      </c>
      <c r="I1263" s="89">
        <v>0.27784984150000003</v>
      </c>
      <c r="J1263" s="90">
        <v>0.66926109019000002</v>
      </c>
      <c r="K1263" s="102">
        <v>2.6671422575122921</v>
      </c>
      <c r="L1263" s="89">
        <v>1.116691E-2</v>
      </c>
      <c r="M1263" s="90">
        <v>1.7900622500000001E-2</v>
      </c>
      <c r="N1263" s="102">
        <v>2.230231565337492E-2</v>
      </c>
      <c r="O1263" s="89">
        <v>6.3760440271867615E-3</v>
      </c>
      <c r="P1263" s="90">
        <v>8.2993838309692678E-3</v>
      </c>
      <c r="Q1263" s="102">
        <v>5.1706855226796959E-2</v>
      </c>
      <c r="R1263" s="89">
        <v>8.4022291094224925E-3</v>
      </c>
      <c r="S1263" s="90">
        <v>5.9963694356636272E-3</v>
      </c>
      <c r="T1263" s="102">
        <v>6.1127381208279846E-2</v>
      </c>
      <c r="U1263" s="89">
        <v>3.0123167292E-3</v>
      </c>
      <c r="V1263" s="90">
        <v>4.6790098110900003E-3</v>
      </c>
      <c r="W1263" s="102">
        <v>1.1559964232252166E-2</v>
      </c>
      <c r="X1263" s="89">
        <v>1.4083110479999998E-4</v>
      </c>
      <c r="Y1263" s="90">
        <v>2.1987793217999999E-4</v>
      </c>
      <c r="Z1263" s="102">
        <v>7.8600310232441952E-4</v>
      </c>
      <c r="AA1263" s="89">
        <v>1.86201978492E-2</v>
      </c>
      <c r="AB1263" s="90">
        <v>2.6587678687440001E-2</v>
      </c>
      <c r="AC1263" s="102">
        <v>3.1869042307416717E-2</v>
      </c>
      <c r="AD1263" s="89">
        <v>1.8229463705999999E-3</v>
      </c>
      <c r="AE1263" s="90">
        <v>2.80855046055E-3</v>
      </c>
      <c r="AF1263" s="102">
        <v>3.9437065611643979E-3</v>
      </c>
      <c r="AG1263" s="89">
        <v>3.2140532826E-3</v>
      </c>
      <c r="AH1263" s="90">
        <v>5.0912752872E-3</v>
      </c>
      <c r="AI1263" s="102">
        <v>8.3003338581335313E-3</v>
      </c>
      <c r="AJ1263" s="92">
        <v>0</v>
      </c>
      <c r="AK1263" s="93">
        <v>0</v>
      </c>
      <c r="AL1263" s="93">
        <v>0</v>
      </c>
    </row>
    <row r="1264" spans="1:38" x14ac:dyDescent="0.25">
      <c r="A1264" s="71">
        <v>2006</v>
      </c>
      <c r="B1264" s="718">
        <v>19</v>
      </c>
      <c r="C1264" s="89">
        <v>6.0727339779100005</v>
      </c>
      <c r="D1264" s="90">
        <v>8.5565595839490012</v>
      </c>
      <c r="E1264" s="102">
        <v>37.788930255480295</v>
      </c>
      <c r="F1264" s="89">
        <v>0.78405010476000003</v>
      </c>
      <c r="G1264" s="90">
        <v>0.98740121366700007</v>
      </c>
      <c r="H1264" s="102">
        <v>0.75781272473247407</v>
      </c>
      <c r="I1264" s="89">
        <v>0.29510146819999999</v>
      </c>
      <c r="J1264" s="90">
        <v>0.72367015104999999</v>
      </c>
      <c r="K1264" s="102">
        <v>2.7064243265621521</v>
      </c>
      <c r="L1264" s="89">
        <v>1.116691E-2</v>
      </c>
      <c r="M1264" s="90">
        <v>1.7900622500000001E-2</v>
      </c>
      <c r="N1264" s="102">
        <v>2.2575000107005288E-2</v>
      </c>
      <c r="O1264" s="89">
        <v>6.3760440271867615E-3</v>
      </c>
      <c r="P1264" s="90">
        <v>8.2993838309692678E-3</v>
      </c>
      <c r="Q1264" s="102">
        <v>5.2680766967227032E-2</v>
      </c>
      <c r="R1264" s="89">
        <v>8.4022291094224925E-3</v>
      </c>
      <c r="S1264" s="90">
        <v>5.9963694356636272E-3</v>
      </c>
      <c r="T1264" s="102">
        <v>6.3285490087249444E-2</v>
      </c>
      <c r="U1264" s="89">
        <v>3.1750617408000002E-3</v>
      </c>
      <c r="V1264" s="90">
        <v>4.9814628489300008E-3</v>
      </c>
      <c r="W1264" s="102">
        <v>1.2005798510515628E-2</v>
      </c>
      <c r="X1264" s="89">
        <v>1.4824316939999999E-4</v>
      </c>
      <c r="Y1264" s="90">
        <v>2.3463382683000002E-4</v>
      </c>
      <c r="Z1264" s="102">
        <v>8.1281558838939042E-4</v>
      </c>
      <c r="AA1264" s="89">
        <v>2.02311356064E-2</v>
      </c>
      <c r="AB1264" s="90">
        <v>2.904201659445E-2</v>
      </c>
      <c r="AC1264" s="102">
        <v>3.2778030703569654E-2</v>
      </c>
      <c r="AD1264" s="89">
        <v>1.9343841858000001E-3</v>
      </c>
      <c r="AE1264" s="90">
        <v>3.01620913368E-3</v>
      </c>
      <c r="AF1264" s="102">
        <v>4.1225065012428317E-3</v>
      </c>
      <c r="AG1264" s="89">
        <v>3.3727994321999999E-3</v>
      </c>
      <c r="AH1264" s="90">
        <v>5.3909419103099999E-3</v>
      </c>
      <c r="AI1264" s="102">
        <v>8.4863561221731245E-3</v>
      </c>
      <c r="AJ1264" s="92">
        <v>0</v>
      </c>
      <c r="AK1264" s="93">
        <v>0</v>
      </c>
      <c r="AL1264" s="93">
        <v>0</v>
      </c>
    </row>
    <row r="1265" spans="1:38" x14ac:dyDescent="0.25">
      <c r="A1265" s="71">
        <v>2006</v>
      </c>
      <c r="B1265" s="718">
        <v>20</v>
      </c>
      <c r="C1265" s="89">
        <v>6.27846774091</v>
      </c>
      <c r="D1265" s="90">
        <v>8.9426773000844992</v>
      </c>
      <c r="E1265" s="102">
        <v>38.760975318916621</v>
      </c>
      <c r="F1265" s="89">
        <v>0.88917223908000009</v>
      </c>
      <c r="G1265" s="90">
        <v>1.1302500469649999</v>
      </c>
      <c r="H1265" s="102">
        <v>0.78024196867132789</v>
      </c>
      <c r="I1265" s="89">
        <v>0.31348180710000001</v>
      </c>
      <c r="J1265" s="90">
        <v>0.75121739808499999</v>
      </c>
      <c r="K1265" s="102">
        <v>2.7445907672691181</v>
      </c>
      <c r="L1265" s="89">
        <v>1.116691E-2</v>
      </c>
      <c r="M1265" s="90">
        <v>1.7900622500000001E-2</v>
      </c>
      <c r="N1265" s="102">
        <v>2.8262995774340147E-2</v>
      </c>
      <c r="O1265" s="89">
        <v>6.3760440271867615E-3</v>
      </c>
      <c r="P1265" s="90">
        <v>8.2993838309692678E-3</v>
      </c>
      <c r="Q1265" s="102">
        <v>5.2243983865392626E-2</v>
      </c>
      <c r="R1265" s="89">
        <v>8.4022291094224925E-3</v>
      </c>
      <c r="S1265" s="90">
        <v>5.9963694356636272E-3</v>
      </c>
      <c r="T1265" s="102">
        <v>6.5385585369073948E-2</v>
      </c>
      <c r="U1265" s="89">
        <v>3.3448154441999998E-3</v>
      </c>
      <c r="V1265" s="90">
        <v>5.3086446822E-3</v>
      </c>
      <c r="W1265" s="102">
        <v>1.2454269291878253E-2</v>
      </c>
      <c r="X1265" s="89">
        <v>1.564060152E-4</v>
      </c>
      <c r="Y1265" s="90">
        <v>2.5044185219999998E-4</v>
      </c>
      <c r="Z1265" s="102">
        <v>8.4030806329821878E-4</v>
      </c>
      <c r="AA1265" s="89">
        <v>2.19923907024E-2</v>
      </c>
      <c r="AB1265" s="90">
        <v>3.181150338081E-2</v>
      </c>
      <c r="AC1265" s="102">
        <v>3.3721762582723983E-2</v>
      </c>
      <c r="AD1265" s="89">
        <v>2.0498429448E-3</v>
      </c>
      <c r="AE1265" s="90">
        <v>3.24122744517E-3</v>
      </c>
      <c r="AF1265" s="102">
        <v>4.3045085961734451E-3</v>
      </c>
      <c r="AG1265" s="89">
        <v>3.5375700690000005E-3</v>
      </c>
      <c r="AH1265" s="90">
        <v>5.71521988407E-3</v>
      </c>
      <c r="AI1265" s="102">
        <v>8.681264658890131E-3</v>
      </c>
      <c r="AJ1265" s="92">
        <v>0</v>
      </c>
      <c r="AK1265" s="93">
        <v>0</v>
      </c>
      <c r="AL1265" s="93">
        <v>0</v>
      </c>
    </row>
    <row r="1266" spans="1:38" x14ac:dyDescent="0.25">
      <c r="A1266" s="71">
        <v>2006</v>
      </c>
      <c r="B1266" s="718">
        <v>21</v>
      </c>
      <c r="C1266" s="89">
        <v>6.4840173660999998</v>
      </c>
      <c r="D1266" s="90">
        <v>9.3558057115119997</v>
      </c>
      <c r="E1266" s="102">
        <v>39.670312658680984</v>
      </c>
      <c r="F1266" s="89">
        <v>1.00690554864</v>
      </c>
      <c r="G1266" s="90">
        <v>1.296322591827</v>
      </c>
      <c r="H1266" s="102">
        <v>0.80000269493781273</v>
      </c>
      <c r="I1266" s="89">
        <v>0.33321445080000001</v>
      </c>
      <c r="J1266" s="90">
        <v>0.78049624383499994</v>
      </c>
      <c r="K1266" s="102">
        <v>2.7803048833631649</v>
      </c>
      <c r="L1266" s="89">
        <v>1.116691E-2</v>
      </c>
      <c r="M1266" s="90">
        <v>1.7900622500000001E-2</v>
      </c>
      <c r="N1266" s="102">
        <v>2.8590329441336399E-2</v>
      </c>
      <c r="O1266" s="89">
        <v>6.3760440271867615E-3</v>
      </c>
      <c r="P1266" s="90">
        <v>8.2993838309692678E-3</v>
      </c>
      <c r="Q1266" s="102">
        <v>5.309566037909038E-2</v>
      </c>
      <c r="R1266" s="89">
        <v>8.4022291094224925E-3</v>
      </c>
      <c r="S1266" s="90">
        <v>5.9963694356636272E-3</v>
      </c>
      <c r="T1266" s="102">
        <v>6.7350167515718942E-2</v>
      </c>
      <c r="U1266" s="89">
        <v>3.5187596831999998E-3</v>
      </c>
      <c r="V1266" s="90">
        <v>5.6627029760400001E-3</v>
      </c>
      <c r="W1266" s="102">
        <v>1.2854289926109503E-2</v>
      </c>
      <c r="X1266" s="89">
        <v>1.64685528E-4</v>
      </c>
      <c r="Y1266" s="90">
        <v>2.6698152269999999E-4</v>
      </c>
      <c r="Z1266" s="102">
        <v>8.647108137133417E-4</v>
      </c>
      <c r="AA1266" s="89">
        <v>2.3909215029600001E-2</v>
      </c>
      <c r="AB1266" s="90">
        <v>3.4934904893550001E-2</v>
      </c>
      <c r="AC1266" s="102">
        <v>3.4551807425765288E-2</v>
      </c>
      <c r="AD1266" s="89">
        <v>2.1697981662000001E-3</v>
      </c>
      <c r="AE1266" s="90">
        <v>3.4844175269700003E-3</v>
      </c>
      <c r="AF1266" s="102">
        <v>4.468042296571665E-3</v>
      </c>
      <c r="AG1266" s="89">
        <v>3.7057998600000001E-3</v>
      </c>
      <c r="AH1266" s="90">
        <v>6.0665929460999996E-3</v>
      </c>
      <c r="AI1266" s="102">
        <v>8.8499804304924493E-3</v>
      </c>
      <c r="AJ1266" s="92">
        <v>0</v>
      </c>
      <c r="AK1266" s="93">
        <v>0</v>
      </c>
      <c r="AL1266" s="93">
        <v>0</v>
      </c>
    </row>
    <row r="1267" spans="1:38" x14ac:dyDescent="0.25">
      <c r="A1267" s="71">
        <v>2006</v>
      </c>
      <c r="B1267" s="718">
        <v>22</v>
      </c>
      <c r="C1267" s="89">
        <v>6.6896835916399997</v>
      </c>
      <c r="D1267" s="90">
        <v>9.8004109301179998</v>
      </c>
      <c r="E1267" s="102">
        <v>40.466927696329336</v>
      </c>
      <c r="F1267" s="89">
        <v>1.13739526374</v>
      </c>
      <c r="G1267" s="90">
        <v>1.4883325544099999</v>
      </c>
      <c r="H1267" s="102">
        <v>0.81797004059665424</v>
      </c>
      <c r="I1267" s="89">
        <v>0.35472240650000003</v>
      </c>
      <c r="J1267" s="90">
        <v>0.81466896010500012</v>
      </c>
      <c r="K1267" s="102">
        <v>2.8134753830439685</v>
      </c>
      <c r="L1267" s="89">
        <v>1.116691E-2</v>
      </c>
      <c r="M1267" s="90">
        <v>1.7900622500000001E-2</v>
      </c>
      <c r="N1267" s="102">
        <v>2.889192085388749E-2</v>
      </c>
      <c r="O1267" s="89">
        <v>6.3760440271867615E-3</v>
      </c>
      <c r="P1267" s="90">
        <v>8.2993838309692678E-3</v>
      </c>
      <c r="Q1267" s="102">
        <v>5.3874904390297976E-2</v>
      </c>
      <c r="R1267" s="89">
        <v>8.4022291094224925E-3</v>
      </c>
      <c r="S1267" s="90">
        <v>5.9963694356636272E-3</v>
      </c>
      <c r="T1267" s="102">
        <v>6.9110346208358459E-2</v>
      </c>
      <c r="U1267" s="89">
        <v>3.6982834655999997E-3</v>
      </c>
      <c r="V1267" s="90">
        <v>6.0443219578199996E-3</v>
      </c>
      <c r="W1267" s="102">
        <v>1.3304231282159754E-2</v>
      </c>
      <c r="X1267" s="89">
        <v>1.7254253639999999E-4</v>
      </c>
      <c r="Y1267" s="90">
        <v>2.8485029405999999E-4</v>
      </c>
      <c r="Z1267" s="102">
        <v>8.8739199581930241E-4</v>
      </c>
      <c r="AA1267" s="89">
        <v>2.5987502551199998E-2</v>
      </c>
      <c r="AB1267" s="90">
        <v>3.8443512245700001E-2</v>
      </c>
      <c r="AC1267" s="102">
        <v>3.5286654231655439E-2</v>
      </c>
      <c r="AD1267" s="89">
        <v>2.2927410462E-3</v>
      </c>
      <c r="AE1267" s="90">
        <v>3.7462976308800001E-3</v>
      </c>
      <c r="AF1267" s="102">
        <v>4.6088879638668282E-3</v>
      </c>
      <c r="AG1267" s="89">
        <v>3.8801443428000001E-3</v>
      </c>
      <c r="AH1267" s="90">
        <v>6.4446747855900002E-3</v>
      </c>
      <c r="AI1267" s="102">
        <v>9.0148661351057563E-3</v>
      </c>
      <c r="AJ1267" s="92">
        <v>0</v>
      </c>
      <c r="AK1267" s="93">
        <v>0</v>
      </c>
      <c r="AL1267" s="93">
        <v>0</v>
      </c>
    </row>
    <row r="1268" spans="1:38" x14ac:dyDescent="0.25">
      <c r="A1268" s="71">
        <v>2006</v>
      </c>
      <c r="B1268" s="718">
        <v>23</v>
      </c>
      <c r="C1268" s="89">
        <v>6.8963660947300003</v>
      </c>
      <c r="D1268" s="90">
        <v>10.281973869664</v>
      </c>
      <c r="E1268" s="102">
        <v>41.116611922019665</v>
      </c>
      <c r="F1268" s="89">
        <v>1.2809068666200001</v>
      </c>
      <c r="G1268" s="90">
        <v>1.7096025956760001</v>
      </c>
      <c r="H1268" s="102">
        <v>0.83276219191576284</v>
      </c>
      <c r="I1268" s="89">
        <v>0.37839139030000002</v>
      </c>
      <c r="J1268" s="90">
        <v>0.85628078535999996</v>
      </c>
      <c r="K1268" s="102">
        <v>2.8409520309043801</v>
      </c>
      <c r="L1268" s="89">
        <v>1.116691E-2</v>
      </c>
      <c r="M1268" s="90">
        <v>1.7900622500000001E-2</v>
      </c>
      <c r="N1268" s="102">
        <v>2.9139612029098653E-2</v>
      </c>
      <c r="O1268" s="89">
        <v>6.3760440271867615E-3</v>
      </c>
      <c r="P1268" s="90">
        <v>8.2993838309692678E-3</v>
      </c>
      <c r="Q1268" s="102">
        <v>5.4515088612004117E-2</v>
      </c>
      <c r="R1268" s="89">
        <v>8.4022291094224925E-3</v>
      </c>
      <c r="S1268" s="90">
        <v>5.9963694356636272E-3</v>
      </c>
      <c r="T1268" s="102">
        <v>7.0557397016832737E-2</v>
      </c>
      <c r="U1268" s="89">
        <v>3.8844836400000003E-3</v>
      </c>
      <c r="V1268" s="90">
        <v>6.4569990091800002E-3</v>
      </c>
      <c r="W1268" s="102">
        <v>1.3699284936181166E-2</v>
      </c>
      <c r="X1268" s="89">
        <v>1.8174260100000002E-4</v>
      </c>
      <c r="Y1268" s="90">
        <v>3.0412444236000005E-4</v>
      </c>
      <c r="Z1268" s="102">
        <v>9.0616558674946575E-4</v>
      </c>
      <c r="AA1268" s="89">
        <v>2.8227699373200001E-2</v>
      </c>
      <c r="AB1268" s="90">
        <v>4.2387713995019997E-2</v>
      </c>
      <c r="AC1268" s="102">
        <v>3.5883618704365593E-2</v>
      </c>
      <c r="AD1268" s="89">
        <v>2.4213762923999999E-3</v>
      </c>
      <c r="AE1268" s="90">
        <v>4.0294401480299993E-3</v>
      </c>
      <c r="AF1268" s="102">
        <v>4.7225917901887833E-3</v>
      </c>
      <c r="AG1268" s="89">
        <v>4.0598791986000008E-3</v>
      </c>
      <c r="AH1268" s="90">
        <v>6.8544595100400001E-3</v>
      </c>
      <c r="AI1268" s="102">
        <v>9.1529042950420306E-3</v>
      </c>
      <c r="AJ1268" s="92">
        <v>0</v>
      </c>
      <c r="AK1268" s="93">
        <v>0</v>
      </c>
      <c r="AL1268" s="93">
        <v>0</v>
      </c>
    </row>
    <row r="1269" spans="1:38" x14ac:dyDescent="0.25">
      <c r="A1269" s="71">
        <v>2006</v>
      </c>
      <c r="B1269" s="718">
        <v>24</v>
      </c>
      <c r="C1269" s="89">
        <v>7.1043154934400006</v>
      </c>
      <c r="D1269" s="90">
        <v>10.803826449243999</v>
      </c>
      <c r="E1269" s="102">
        <v>41.594148883817823</v>
      </c>
      <c r="F1269" s="89">
        <v>1.4252864004600001</v>
      </c>
      <c r="G1269" s="90">
        <v>1.9435745272560001</v>
      </c>
      <c r="H1269" s="102">
        <v>0.843786574020992</v>
      </c>
      <c r="I1269" s="89">
        <v>0.40487347670000001</v>
      </c>
      <c r="J1269" s="90">
        <v>0.90232581439000004</v>
      </c>
      <c r="K1269" s="102">
        <v>2.8616150615512668</v>
      </c>
      <c r="L1269" s="89">
        <v>1.116691E-2</v>
      </c>
      <c r="M1269" s="90">
        <v>1.7900622500000001E-2</v>
      </c>
      <c r="N1269" s="102">
        <v>2.9324609460924224E-2</v>
      </c>
      <c r="O1269" s="89">
        <v>6.3760440271867615E-3</v>
      </c>
      <c r="P1269" s="90">
        <v>8.2993838309692678E-3</v>
      </c>
      <c r="Q1269" s="102">
        <v>5.4992564535227648E-2</v>
      </c>
      <c r="R1269" s="89">
        <v>8.4022291094224925E-3</v>
      </c>
      <c r="S1269" s="90">
        <v>5.9963694356636272E-3</v>
      </c>
      <c r="T1269" s="102">
        <v>7.1630336588040272E-2</v>
      </c>
      <c r="U1269" s="89">
        <v>4.0762633577999998E-3</v>
      </c>
      <c r="V1269" s="90">
        <v>6.9572877878699996E-3</v>
      </c>
      <c r="W1269" s="102">
        <v>1.4015313323464023E-2</v>
      </c>
      <c r="X1269" s="89">
        <v>1.9035441360000001E-4</v>
      </c>
      <c r="Y1269" s="90">
        <v>3.2684475056999999E-4</v>
      </c>
      <c r="Z1269" s="102">
        <v>9.2027482538461732E-4</v>
      </c>
      <c r="AA1269" s="89">
        <v>3.0621694412400004E-2</v>
      </c>
      <c r="AB1269" s="90">
        <v>4.6925092182419997E-2</v>
      </c>
      <c r="AC1269" s="102">
        <v>3.632300069572194E-2</v>
      </c>
      <c r="AD1269" s="89">
        <v>2.5545980268000001E-3</v>
      </c>
      <c r="AE1269" s="90">
        <v>4.3453853578800002E-3</v>
      </c>
      <c r="AF1269" s="102">
        <v>4.8053820196635299E-3</v>
      </c>
      <c r="AG1269" s="89">
        <v>4.2436614606000001E-3</v>
      </c>
      <c r="AH1269" s="90">
        <v>7.3732467802799994E-3</v>
      </c>
      <c r="AI1269" s="102">
        <v>9.2582667966790676E-3</v>
      </c>
      <c r="AJ1269" s="92">
        <v>0</v>
      </c>
      <c r="AK1269" s="93">
        <v>0</v>
      </c>
      <c r="AL1269" s="93">
        <v>0</v>
      </c>
    </row>
    <row r="1270" spans="1:38" x14ac:dyDescent="0.25">
      <c r="A1270" s="71">
        <v>2006</v>
      </c>
      <c r="B1270" s="718">
        <v>25</v>
      </c>
      <c r="C1270" s="89">
        <v>7.1043154934400006</v>
      </c>
      <c r="D1270" s="90">
        <v>10.803826449243999</v>
      </c>
      <c r="E1270" s="102">
        <v>41.933524303411779</v>
      </c>
      <c r="F1270" s="89">
        <v>1.4252864004600001</v>
      </c>
      <c r="G1270" s="90">
        <v>1.9435745272560001</v>
      </c>
      <c r="H1270" s="102">
        <v>0.8494221832059945</v>
      </c>
      <c r="I1270" s="89">
        <v>0.40487347670000001</v>
      </c>
      <c r="J1270" s="90">
        <v>0.90232581439000004</v>
      </c>
      <c r="K1270" s="102">
        <v>2.8698599678375074</v>
      </c>
      <c r="L1270" s="89">
        <v>1.116691E-2</v>
      </c>
      <c r="M1270" s="90">
        <v>1.7900622500000001E-2</v>
      </c>
      <c r="N1270" s="102">
        <v>2.9410942946229719E-2</v>
      </c>
      <c r="O1270" s="89">
        <v>6.3760440271867615E-3</v>
      </c>
      <c r="P1270" s="90">
        <v>8.2993838309692678E-3</v>
      </c>
      <c r="Q1270" s="102">
        <v>5.5228564267332199E-2</v>
      </c>
      <c r="R1270" s="89">
        <v>8.4022291094224925E-3</v>
      </c>
      <c r="S1270" s="90">
        <v>5.9963694356636272E-3</v>
      </c>
      <c r="T1270" s="102">
        <v>7.2251075967430259E-2</v>
      </c>
      <c r="U1270" s="89">
        <v>4.0762633577999998E-3</v>
      </c>
      <c r="V1270" s="90">
        <v>6.9572877878699996E-3</v>
      </c>
      <c r="W1270" s="102">
        <v>1.3883454143711465E-2</v>
      </c>
      <c r="X1270" s="89">
        <v>1.9035441360000001E-4</v>
      </c>
      <c r="Y1270" s="90">
        <v>3.2684475056999999E-4</v>
      </c>
      <c r="Z1270" s="102">
        <v>9.2593460947472817E-4</v>
      </c>
      <c r="AA1270" s="89">
        <v>3.0621694412400004E-2</v>
      </c>
      <c r="AB1270" s="90">
        <v>4.6925092182419997E-2</v>
      </c>
      <c r="AC1270" s="102">
        <v>3.6622460181231921E-2</v>
      </c>
      <c r="AD1270" s="89">
        <v>2.5545980268000001E-3</v>
      </c>
      <c r="AE1270" s="90">
        <v>4.3453853578800002E-3</v>
      </c>
      <c r="AF1270" s="102">
        <v>4.8744713796343474E-3</v>
      </c>
      <c r="AG1270" s="89">
        <v>4.2436614606000001E-3</v>
      </c>
      <c r="AH1270" s="90">
        <v>7.3732467802799994E-3</v>
      </c>
      <c r="AI1270" s="102">
        <v>9.2760952461170727E-3</v>
      </c>
      <c r="AJ1270" s="92">
        <v>0</v>
      </c>
      <c r="AK1270" s="93">
        <v>0</v>
      </c>
      <c r="AL1270" s="93">
        <v>0</v>
      </c>
    </row>
    <row r="1271" spans="1:38" x14ac:dyDescent="0.25">
      <c r="A1271" s="71">
        <v>2006</v>
      </c>
      <c r="B1271" s="718">
        <v>26</v>
      </c>
      <c r="C1271" s="89">
        <v>7.1043154934400006</v>
      </c>
      <c r="D1271" s="90">
        <v>10.803826449243999</v>
      </c>
      <c r="E1271" s="102">
        <v>41.946792713617036</v>
      </c>
      <c r="F1271" s="89">
        <v>1.4252864004600001</v>
      </c>
      <c r="G1271" s="90">
        <v>1.9435745272560001</v>
      </c>
      <c r="H1271" s="102">
        <v>0.85038922563208719</v>
      </c>
      <c r="I1271" s="89">
        <v>0.40487347670000001</v>
      </c>
      <c r="J1271" s="90">
        <v>0.90232581439000004</v>
      </c>
      <c r="K1271" s="102">
        <v>2.8723515282211474</v>
      </c>
      <c r="L1271" s="89">
        <v>1.116691E-2</v>
      </c>
      <c r="M1271" s="90">
        <v>1.7900622500000001E-2</v>
      </c>
      <c r="N1271" s="102">
        <v>2.9429594875983338E-2</v>
      </c>
      <c r="O1271" s="89">
        <v>6.3760440271867615E-3</v>
      </c>
      <c r="P1271" s="90">
        <v>8.2993838309692678E-3</v>
      </c>
      <c r="Q1271" s="102">
        <v>5.527278696069407E-2</v>
      </c>
      <c r="R1271" s="89">
        <v>8.4022291094224925E-3</v>
      </c>
      <c r="S1271" s="90">
        <v>5.9963694356636272E-3</v>
      </c>
      <c r="T1271" s="102">
        <v>7.2323431777677666E-2</v>
      </c>
      <c r="U1271" s="89">
        <v>4.0762633577999998E-3</v>
      </c>
      <c r="V1271" s="90">
        <v>6.9572877878699996E-3</v>
      </c>
      <c r="W1271" s="102">
        <v>1.3999283572589645E-2</v>
      </c>
      <c r="X1271" s="89">
        <v>1.9035441360000001E-4</v>
      </c>
      <c r="Y1271" s="90">
        <v>3.2684475056999999E-4</v>
      </c>
      <c r="Z1271" s="102">
        <v>9.2763732153698512E-4</v>
      </c>
      <c r="AA1271" s="89">
        <v>3.0621694412400004E-2</v>
      </c>
      <c r="AB1271" s="90">
        <v>4.6925092182419997E-2</v>
      </c>
      <c r="AC1271" s="102">
        <v>3.6638472268463201E-2</v>
      </c>
      <c r="AD1271" s="89">
        <v>2.5545980268000001E-3</v>
      </c>
      <c r="AE1271" s="90">
        <v>4.3453853578800002E-3</v>
      </c>
      <c r="AF1271" s="102">
        <v>4.8736823603141343E-3</v>
      </c>
      <c r="AG1271" s="89">
        <v>4.2436614606000001E-3</v>
      </c>
      <c r="AH1271" s="90">
        <v>7.3732467802799994E-3</v>
      </c>
      <c r="AI1271" s="102">
        <v>9.2961312939425361E-3</v>
      </c>
      <c r="AJ1271" s="92">
        <v>0</v>
      </c>
      <c r="AK1271" s="93">
        <v>0</v>
      </c>
      <c r="AL1271" s="93">
        <v>0</v>
      </c>
    </row>
    <row r="1272" spans="1:38" x14ac:dyDescent="0.25">
      <c r="A1272" s="71">
        <v>2006</v>
      </c>
      <c r="B1272" s="718">
        <v>27</v>
      </c>
      <c r="C1272" s="89">
        <v>7.1043154934400006</v>
      </c>
      <c r="D1272" s="90">
        <v>10.803826449243999</v>
      </c>
      <c r="E1272" s="102">
        <v>41.8996306192155</v>
      </c>
      <c r="F1272" s="89">
        <v>1.4252864004600001</v>
      </c>
      <c r="G1272" s="90">
        <v>1.9435745272560001</v>
      </c>
      <c r="H1272" s="102">
        <v>0.85007696824920531</v>
      </c>
      <c r="I1272" s="89">
        <v>0.40487347670000001</v>
      </c>
      <c r="J1272" s="90">
        <v>0.90232581439000004</v>
      </c>
      <c r="K1272" s="102">
        <v>2.8725772260603137</v>
      </c>
      <c r="L1272" s="89">
        <v>1.116691E-2</v>
      </c>
      <c r="M1272" s="90">
        <v>1.7900622500000001E-2</v>
      </c>
      <c r="N1272" s="102">
        <v>2.9427198141770416E-2</v>
      </c>
      <c r="O1272" s="89">
        <v>6.3760440271867615E-3</v>
      </c>
      <c r="P1272" s="90">
        <v>8.2993838309692678E-3</v>
      </c>
      <c r="Q1272" s="102">
        <v>5.5262025519724686E-2</v>
      </c>
      <c r="R1272" s="89">
        <v>8.4022291094224925E-3</v>
      </c>
      <c r="S1272" s="90">
        <v>5.9963694356636272E-3</v>
      </c>
      <c r="T1272" s="102">
        <v>7.2267524591393711E-2</v>
      </c>
      <c r="U1272" s="89">
        <v>4.0762633577999998E-3</v>
      </c>
      <c r="V1272" s="90">
        <v>6.9572877878699996E-3</v>
      </c>
      <c r="W1272" s="102">
        <v>1.4094648218823549E-2</v>
      </c>
      <c r="X1272" s="89">
        <v>1.9035441360000001E-4</v>
      </c>
      <c r="Y1272" s="90">
        <v>3.2684475056999999E-4</v>
      </c>
      <c r="Z1272" s="102">
        <v>9.2779048730343302E-4</v>
      </c>
      <c r="AA1272" s="89">
        <v>3.0621694412400004E-2</v>
      </c>
      <c r="AB1272" s="90">
        <v>4.6925092182419997E-2</v>
      </c>
      <c r="AC1272" s="102">
        <v>3.6599390020910887E-2</v>
      </c>
      <c r="AD1272" s="89">
        <v>2.5545980268000001E-3</v>
      </c>
      <c r="AE1272" s="90">
        <v>4.3453853578800002E-3</v>
      </c>
      <c r="AF1272" s="102">
        <v>4.8618325276858308E-3</v>
      </c>
      <c r="AG1272" s="89">
        <v>4.2436614606000001E-3</v>
      </c>
      <c r="AH1272" s="90">
        <v>7.3732467802799994E-3</v>
      </c>
      <c r="AI1272" s="102">
        <v>9.3059063886049686E-3</v>
      </c>
      <c r="AJ1272" s="92">
        <v>0</v>
      </c>
      <c r="AK1272" s="93">
        <v>0</v>
      </c>
      <c r="AL1272" s="93">
        <v>0</v>
      </c>
    </row>
    <row r="1273" spans="1:38" x14ac:dyDescent="0.25">
      <c r="A1273" s="71">
        <v>2006</v>
      </c>
      <c r="B1273" s="718">
        <v>28</v>
      </c>
      <c r="C1273" s="89">
        <v>7.1043154934400006</v>
      </c>
      <c r="D1273" s="90">
        <v>10.803826449243999</v>
      </c>
      <c r="E1273" s="102">
        <v>41.856988714626809</v>
      </c>
      <c r="F1273" s="89">
        <v>1.4252864004600001</v>
      </c>
      <c r="G1273" s="90">
        <v>1.9435745272560001</v>
      </c>
      <c r="H1273" s="102">
        <v>0.8499430349648186</v>
      </c>
      <c r="I1273" s="89">
        <v>0.40487347670000001</v>
      </c>
      <c r="J1273" s="90">
        <v>0.90232581439000004</v>
      </c>
      <c r="K1273" s="102">
        <v>2.8732167343188753</v>
      </c>
      <c r="L1273" s="89">
        <v>1.116691E-2</v>
      </c>
      <c r="M1273" s="90">
        <v>1.7900622500000001E-2</v>
      </c>
      <c r="N1273" s="102">
        <v>2.9428116863304331E-2</v>
      </c>
      <c r="O1273" s="89">
        <v>6.3760440271867615E-3</v>
      </c>
      <c r="P1273" s="90">
        <v>8.2993838309692678E-3</v>
      </c>
      <c r="Q1273" s="102">
        <v>5.5259340084953347E-2</v>
      </c>
      <c r="R1273" s="89">
        <v>8.4022291094224925E-3</v>
      </c>
      <c r="S1273" s="90">
        <v>5.9963694356636272E-3</v>
      </c>
      <c r="T1273" s="102">
        <v>7.2226719081299434E-2</v>
      </c>
      <c r="U1273" s="89">
        <v>4.0762633577999998E-3</v>
      </c>
      <c r="V1273" s="90">
        <v>6.9572877878699996E-3</v>
      </c>
      <c r="W1273" s="102">
        <v>1.4204824781953534E-2</v>
      </c>
      <c r="X1273" s="89">
        <v>1.9035441360000001E-4</v>
      </c>
      <c r="Y1273" s="90">
        <v>3.2684475056999999E-4</v>
      </c>
      <c r="Z1273" s="102">
        <v>9.2822287029207477E-4</v>
      </c>
      <c r="AA1273" s="89">
        <v>3.0621694412400004E-2</v>
      </c>
      <c r="AB1273" s="90">
        <v>4.6925092182419997E-2</v>
      </c>
      <c r="AC1273" s="102">
        <v>3.6565026528576426E-2</v>
      </c>
      <c r="AD1273" s="89">
        <v>2.5545980268000001E-3</v>
      </c>
      <c r="AE1273" s="90">
        <v>4.3453853578800002E-3</v>
      </c>
      <c r="AF1273" s="102">
        <v>4.8504354597934838E-3</v>
      </c>
      <c r="AG1273" s="89">
        <v>4.2436614606000001E-3</v>
      </c>
      <c r="AH1273" s="90">
        <v>7.3732467802799994E-3</v>
      </c>
      <c r="AI1273" s="102">
        <v>9.3186095395944787E-3</v>
      </c>
      <c r="AJ1273" s="92">
        <v>0</v>
      </c>
      <c r="AK1273" s="93">
        <v>0</v>
      </c>
      <c r="AL1273" s="93">
        <v>0</v>
      </c>
    </row>
    <row r="1274" spans="1:38" x14ac:dyDescent="0.25">
      <c r="A1274" s="71">
        <v>2006</v>
      </c>
      <c r="B1274" s="718">
        <v>29</v>
      </c>
      <c r="C1274" s="89">
        <v>7.1043154934400006</v>
      </c>
      <c r="D1274" s="90">
        <v>10.803826449243999</v>
      </c>
      <c r="E1274" s="102">
        <v>41.81238647229965</v>
      </c>
      <c r="F1274" s="89">
        <v>1.4252864004600001</v>
      </c>
      <c r="G1274" s="90">
        <v>1.9435745272560001</v>
      </c>
      <c r="H1274" s="102">
        <v>0.85000450567299424</v>
      </c>
      <c r="I1274" s="89">
        <v>0.40487347670000001</v>
      </c>
      <c r="J1274" s="90">
        <v>0.90232581439000004</v>
      </c>
      <c r="K1274" s="102">
        <v>2.8744656146365286</v>
      </c>
      <c r="L1274" s="89">
        <v>1.116691E-2</v>
      </c>
      <c r="M1274" s="90">
        <v>1.7900622500000001E-2</v>
      </c>
      <c r="N1274" s="102">
        <v>2.9433221398380793E-2</v>
      </c>
      <c r="O1274" s="89">
        <v>6.3760440271867615E-3</v>
      </c>
      <c r="P1274" s="90">
        <v>8.2993838309692678E-3</v>
      </c>
      <c r="Q1274" s="102">
        <v>5.5266075715651786E-2</v>
      </c>
      <c r="R1274" s="89">
        <v>8.4022291094224925E-3</v>
      </c>
      <c r="S1274" s="90">
        <v>5.9963694356636272E-3</v>
      </c>
      <c r="T1274" s="102">
        <v>7.2196894942795353E-2</v>
      </c>
      <c r="U1274" s="89">
        <v>4.0762633577999998E-3</v>
      </c>
      <c r="V1274" s="90">
        <v>6.9572877878699996E-3</v>
      </c>
      <c r="W1274" s="102">
        <v>1.4352752699165158E-2</v>
      </c>
      <c r="X1274" s="89">
        <v>1.9035441360000001E-4</v>
      </c>
      <c r="Y1274" s="90">
        <v>3.2684475056999999E-4</v>
      </c>
      <c r="Z1274" s="102">
        <v>9.2907598183828073E-4</v>
      </c>
      <c r="AA1274" s="89">
        <v>3.0621694412400004E-2</v>
      </c>
      <c r="AB1274" s="90">
        <v>4.6925092182419997E-2</v>
      </c>
      <c r="AC1274" s="102">
        <v>3.6530253538415623E-2</v>
      </c>
      <c r="AD1274" s="89">
        <v>2.5545980268000001E-3</v>
      </c>
      <c r="AE1274" s="90">
        <v>4.3453853578800002E-3</v>
      </c>
      <c r="AF1274" s="102">
        <v>4.8375793473174507E-3</v>
      </c>
      <c r="AG1274" s="89">
        <v>4.2436614606000001E-3</v>
      </c>
      <c r="AH1274" s="90">
        <v>7.3732467802799994E-3</v>
      </c>
      <c r="AI1274" s="102">
        <v>9.3371281866086193E-3</v>
      </c>
      <c r="AJ1274" s="92">
        <v>0</v>
      </c>
      <c r="AK1274" s="93">
        <v>0</v>
      </c>
      <c r="AL1274" s="93">
        <v>0</v>
      </c>
    </row>
    <row r="1275" spans="1:38" x14ac:dyDescent="0.25">
      <c r="A1275" s="71">
        <v>2006</v>
      </c>
      <c r="B1275" s="718">
        <v>30</v>
      </c>
      <c r="C1275" s="89">
        <v>7.1043154934400006</v>
      </c>
      <c r="D1275" s="90">
        <v>10.803826449243999</v>
      </c>
      <c r="E1275" s="102">
        <v>41.772237048113546</v>
      </c>
      <c r="F1275" s="89">
        <v>1.4252864004600001</v>
      </c>
      <c r="G1275" s="90">
        <v>1.9435745272560001</v>
      </c>
      <c r="H1275" s="102">
        <v>0.85012101370171855</v>
      </c>
      <c r="I1275" s="89">
        <v>0.40487347670000001</v>
      </c>
      <c r="J1275" s="90">
        <v>0.90232581439000004</v>
      </c>
      <c r="K1275" s="102">
        <v>2.8757695938622163</v>
      </c>
      <c r="L1275" s="89">
        <v>1.116691E-2</v>
      </c>
      <c r="M1275" s="90">
        <v>1.7900622500000001E-2</v>
      </c>
      <c r="N1275" s="102">
        <v>2.9439129962857399E-2</v>
      </c>
      <c r="O1275" s="89">
        <v>6.3760440271867615E-3</v>
      </c>
      <c r="P1275" s="90">
        <v>8.2993838309692678E-3</v>
      </c>
      <c r="Q1275" s="102">
        <v>5.5274931279440484E-2</v>
      </c>
      <c r="R1275" s="89">
        <v>8.4022291094224925E-3</v>
      </c>
      <c r="S1275" s="90">
        <v>5.9963694356636272E-3</v>
      </c>
      <c r="T1275" s="102">
        <v>7.2173824235306133E-2</v>
      </c>
      <c r="U1275" s="89">
        <v>4.0762633577999998E-3</v>
      </c>
      <c r="V1275" s="90">
        <v>6.9572877878699996E-3</v>
      </c>
      <c r="W1275" s="102">
        <v>1.4496031983844283E-2</v>
      </c>
      <c r="X1275" s="89">
        <v>1.9035441360000001E-4</v>
      </c>
      <c r="Y1275" s="90">
        <v>3.2684475056999999E-4</v>
      </c>
      <c r="Z1275" s="102">
        <v>9.2996524228272691E-4</v>
      </c>
      <c r="AA1275" s="89">
        <v>3.0621694412400004E-2</v>
      </c>
      <c r="AB1275" s="90">
        <v>4.6925092182419997E-2</v>
      </c>
      <c r="AC1275" s="102">
        <v>3.6499181423240608E-2</v>
      </c>
      <c r="AD1275" s="89">
        <v>2.5545980268000001E-3</v>
      </c>
      <c r="AE1275" s="90">
        <v>4.3453853578800002E-3</v>
      </c>
      <c r="AF1275" s="102">
        <v>4.8256833275684818E-3</v>
      </c>
      <c r="AG1275" s="89">
        <v>4.2436614606000001E-3</v>
      </c>
      <c r="AH1275" s="90">
        <v>7.3732467802799994E-3</v>
      </c>
      <c r="AI1275" s="102">
        <v>9.3553886264463107E-3</v>
      </c>
      <c r="AJ1275" s="92">
        <v>0</v>
      </c>
      <c r="AK1275" s="93">
        <v>0</v>
      </c>
      <c r="AL1275" s="93">
        <v>0</v>
      </c>
    </row>
    <row r="1276" spans="1:38" ht="13" x14ac:dyDescent="0.3">
      <c r="A1276" s="71">
        <v>2006</v>
      </c>
      <c r="B1276" s="718">
        <v>31</v>
      </c>
      <c r="C1276" s="89">
        <v>7.1043154934400006</v>
      </c>
      <c r="D1276" s="90">
        <v>10.803826449243999</v>
      </c>
      <c r="E1276" s="91">
        <v>41.772237048113546</v>
      </c>
      <c r="F1276" s="89">
        <v>1.4252864004600001</v>
      </c>
      <c r="G1276" s="90">
        <v>1.9435745272560001</v>
      </c>
      <c r="H1276" s="91">
        <v>0.85012101370171855</v>
      </c>
      <c r="I1276" s="89">
        <v>0.40487347670000001</v>
      </c>
      <c r="J1276" s="90">
        <v>0.90232581439000004</v>
      </c>
      <c r="K1276" s="91">
        <v>2.8757695938622163</v>
      </c>
      <c r="L1276" s="89">
        <v>1.116691E-2</v>
      </c>
      <c r="M1276" s="90">
        <v>1.7900622500000001E-2</v>
      </c>
      <c r="N1276" s="91">
        <v>2.9439129962857399E-2</v>
      </c>
      <c r="O1276" s="89">
        <v>6.3760440271867615E-3</v>
      </c>
      <c r="P1276" s="90">
        <v>8.2993838309692678E-3</v>
      </c>
      <c r="Q1276" s="91">
        <v>5.5274931279440484E-2</v>
      </c>
      <c r="R1276" s="89">
        <v>8.4022291094224925E-3</v>
      </c>
      <c r="S1276" s="90">
        <v>5.9963694356636272E-3</v>
      </c>
      <c r="T1276" s="91">
        <v>7.2173824235306133E-2</v>
      </c>
      <c r="U1276" s="89">
        <v>4.0762633577999998E-3</v>
      </c>
      <c r="V1276" s="90">
        <v>6.9572877878699996E-3</v>
      </c>
      <c r="W1276" s="91">
        <v>1.4496031983844283E-2</v>
      </c>
      <c r="X1276" s="89">
        <v>1.9035441360000001E-4</v>
      </c>
      <c r="Y1276" s="90">
        <v>3.2684475056999999E-4</v>
      </c>
      <c r="Z1276" s="91">
        <v>9.2996524228272691E-4</v>
      </c>
      <c r="AA1276" s="89">
        <v>3.0621694412400004E-2</v>
      </c>
      <c r="AB1276" s="90">
        <v>4.6925092182419997E-2</v>
      </c>
      <c r="AC1276" s="91">
        <v>3.6499181423240608E-2</v>
      </c>
      <c r="AD1276" s="89">
        <v>2.5545980268000001E-3</v>
      </c>
      <c r="AE1276" s="90">
        <v>4.3453853578800002E-3</v>
      </c>
      <c r="AF1276" s="91">
        <v>4.8256833275684818E-3</v>
      </c>
      <c r="AG1276" s="89">
        <v>4.2436614606000001E-3</v>
      </c>
      <c r="AH1276" s="90">
        <v>7.3732467802799994E-3</v>
      </c>
      <c r="AI1276" s="91">
        <v>9.3553886264463107E-3</v>
      </c>
      <c r="AJ1276" s="94">
        <v>0</v>
      </c>
      <c r="AK1276" s="95">
        <v>0</v>
      </c>
      <c r="AL1276" s="95">
        <v>0</v>
      </c>
    </row>
    <row r="1277" spans="1:38" ht="13" x14ac:dyDescent="0.3">
      <c r="A1277" s="71">
        <v>2006</v>
      </c>
      <c r="B1277" s="718">
        <v>32</v>
      </c>
      <c r="C1277" s="89">
        <v>7.1043154934400006</v>
      </c>
      <c r="D1277" s="90">
        <v>10.803826449243999</v>
      </c>
      <c r="E1277" s="91">
        <v>41.772237048113546</v>
      </c>
      <c r="F1277" s="89">
        <v>1.4252864004600001</v>
      </c>
      <c r="G1277" s="90">
        <v>1.9435745272560001</v>
      </c>
      <c r="H1277" s="91">
        <v>0.85012101370171855</v>
      </c>
      <c r="I1277" s="89">
        <v>0.40487347670000001</v>
      </c>
      <c r="J1277" s="90">
        <v>0.90232581439000004</v>
      </c>
      <c r="K1277" s="91">
        <v>2.8757695938622163</v>
      </c>
      <c r="L1277" s="89">
        <v>1.116691E-2</v>
      </c>
      <c r="M1277" s="90">
        <v>1.7900622500000001E-2</v>
      </c>
      <c r="N1277" s="91">
        <v>2.9439129962857399E-2</v>
      </c>
      <c r="O1277" s="89">
        <v>6.3760440271867615E-3</v>
      </c>
      <c r="P1277" s="90">
        <v>8.2993838309692678E-3</v>
      </c>
      <c r="Q1277" s="91">
        <v>5.5274931279440484E-2</v>
      </c>
      <c r="R1277" s="89">
        <v>8.4022291094224925E-3</v>
      </c>
      <c r="S1277" s="90">
        <v>5.9963694356636272E-3</v>
      </c>
      <c r="T1277" s="91">
        <v>7.2173824235306133E-2</v>
      </c>
      <c r="U1277" s="89">
        <v>4.0762633577999998E-3</v>
      </c>
      <c r="V1277" s="90">
        <v>6.9572877878699996E-3</v>
      </c>
      <c r="W1277" s="91">
        <v>1.4496031983844283E-2</v>
      </c>
      <c r="X1277" s="89">
        <v>1.9035441360000001E-4</v>
      </c>
      <c r="Y1277" s="90">
        <v>3.2684475056999999E-4</v>
      </c>
      <c r="Z1277" s="91">
        <v>9.2996524228272691E-4</v>
      </c>
      <c r="AA1277" s="89">
        <v>3.0621694412400004E-2</v>
      </c>
      <c r="AB1277" s="90">
        <v>4.6925092182419997E-2</v>
      </c>
      <c r="AC1277" s="91">
        <v>3.6499181423240608E-2</v>
      </c>
      <c r="AD1277" s="89">
        <v>2.5545980268000001E-3</v>
      </c>
      <c r="AE1277" s="90">
        <v>4.3453853578800002E-3</v>
      </c>
      <c r="AF1277" s="91">
        <v>4.8256833275684818E-3</v>
      </c>
      <c r="AG1277" s="89">
        <v>4.2436614606000001E-3</v>
      </c>
      <c r="AH1277" s="90">
        <v>7.3732467802799994E-3</v>
      </c>
      <c r="AI1277" s="91">
        <v>9.3553886264463107E-3</v>
      </c>
      <c r="AJ1277" s="94">
        <v>0</v>
      </c>
      <c r="AK1277" s="95">
        <v>0</v>
      </c>
      <c r="AL1277" s="95">
        <v>0</v>
      </c>
    </row>
    <row r="1278" spans="1:38" ht="13" x14ac:dyDescent="0.3">
      <c r="A1278" s="71">
        <v>2006</v>
      </c>
      <c r="B1278" s="718">
        <v>33</v>
      </c>
      <c r="C1278" s="89">
        <v>7.1043154934400006</v>
      </c>
      <c r="D1278" s="90">
        <v>10.803826449243999</v>
      </c>
      <c r="E1278" s="91">
        <v>41.772237048113546</v>
      </c>
      <c r="F1278" s="89">
        <v>1.4252864004600001</v>
      </c>
      <c r="G1278" s="90">
        <v>1.9435745272560001</v>
      </c>
      <c r="H1278" s="91">
        <v>0.85012101370171855</v>
      </c>
      <c r="I1278" s="89">
        <v>0.40487347670000001</v>
      </c>
      <c r="J1278" s="90">
        <v>0.90232581439000004</v>
      </c>
      <c r="K1278" s="91">
        <v>2.8757695938622163</v>
      </c>
      <c r="L1278" s="89">
        <v>1.116691E-2</v>
      </c>
      <c r="M1278" s="90">
        <v>1.7900622500000001E-2</v>
      </c>
      <c r="N1278" s="91">
        <v>2.9439129962857399E-2</v>
      </c>
      <c r="O1278" s="89">
        <v>6.3760440271867615E-3</v>
      </c>
      <c r="P1278" s="90">
        <v>8.2993838309692678E-3</v>
      </c>
      <c r="Q1278" s="91">
        <v>5.5274931279440484E-2</v>
      </c>
      <c r="R1278" s="89">
        <v>8.4022291094224925E-3</v>
      </c>
      <c r="S1278" s="90">
        <v>5.9963694356636272E-3</v>
      </c>
      <c r="T1278" s="91">
        <v>7.2173824235306133E-2</v>
      </c>
      <c r="U1278" s="89">
        <v>4.0762633577999998E-3</v>
      </c>
      <c r="V1278" s="90">
        <v>6.9572877878699996E-3</v>
      </c>
      <c r="W1278" s="91">
        <v>1.4496031983844283E-2</v>
      </c>
      <c r="X1278" s="89">
        <v>1.9035441360000001E-4</v>
      </c>
      <c r="Y1278" s="90">
        <v>3.2684475056999999E-4</v>
      </c>
      <c r="Z1278" s="91">
        <v>9.2996524228272691E-4</v>
      </c>
      <c r="AA1278" s="89">
        <v>3.0621694412400004E-2</v>
      </c>
      <c r="AB1278" s="90">
        <v>4.6925092182419997E-2</v>
      </c>
      <c r="AC1278" s="91">
        <v>3.6499181423240608E-2</v>
      </c>
      <c r="AD1278" s="89">
        <v>2.5545980268000001E-3</v>
      </c>
      <c r="AE1278" s="90">
        <v>4.3453853578800002E-3</v>
      </c>
      <c r="AF1278" s="91">
        <v>4.8256833275684818E-3</v>
      </c>
      <c r="AG1278" s="89">
        <v>4.2436614606000001E-3</v>
      </c>
      <c r="AH1278" s="90">
        <v>7.3732467802799994E-3</v>
      </c>
      <c r="AI1278" s="91">
        <v>9.3553886264463107E-3</v>
      </c>
      <c r="AJ1278" s="94">
        <v>0</v>
      </c>
      <c r="AK1278" s="95">
        <v>0</v>
      </c>
      <c r="AL1278" s="95">
        <v>0</v>
      </c>
    </row>
    <row r="1279" spans="1:38" ht="13" x14ac:dyDescent="0.3">
      <c r="A1279" s="71">
        <v>2006</v>
      </c>
      <c r="B1279" s="718">
        <v>34</v>
      </c>
      <c r="C1279" s="89">
        <v>7.1043154934400006</v>
      </c>
      <c r="D1279" s="90">
        <v>10.803826449243999</v>
      </c>
      <c r="E1279" s="91">
        <v>41.772237048113546</v>
      </c>
      <c r="F1279" s="89">
        <v>1.4252864004600001</v>
      </c>
      <c r="G1279" s="90">
        <v>1.9435745272560001</v>
      </c>
      <c r="H1279" s="91">
        <v>0.85012101370171855</v>
      </c>
      <c r="I1279" s="89">
        <v>0.40487347670000001</v>
      </c>
      <c r="J1279" s="90">
        <v>0.90232581439000004</v>
      </c>
      <c r="K1279" s="91">
        <v>2.8757695938622163</v>
      </c>
      <c r="L1279" s="89">
        <v>1.116691E-2</v>
      </c>
      <c r="M1279" s="90">
        <v>1.7900622500000001E-2</v>
      </c>
      <c r="N1279" s="91">
        <v>2.9439129962857399E-2</v>
      </c>
      <c r="O1279" s="89">
        <v>6.3760440271867615E-3</v>
      </c>
      <c r="P1279" s="90">
        <v>8.2993838309692678E-3</v>
      </c>
      <c r="Q1279" s="91">
        <v>5.5274931279440484E-2</v>
      </c>
      <c r="R1279" s="89">
        <v>8.4022291094224925E-3</v>
      </c>
      <c r="S1279" s="90">
        <v>5.9963694356636272E-3</v>
      </c>
      <c r="T1279" s="91">
        <v>7.2173824235306133E-2</v>
      </c>
      <c r="U1279" s="89">
        <v>4.0762633577999998E-3</v>
      </c>
      <c r="V1279" s="90">
        <v>6.9572877878699996E-3</v>
      </c>
      <c r="W1279" s="91">
        <v>1.4496031983844283E-2</v>
      </c>
      <c r="X1279" s="89">
        <v>1.9035441360000001E-4</v>
      </c>
      <c r="Y1279" s="90">
        <v>3.2684475056999999E-4</v>
      </c>
      <c r="Z1279" s="91">
        <v>9.2996524228272691E-4</v>
      </c>
      <c r="AA1279" s="89">
        <v>3.0621694412400004E-2</v>
      </c>
      <c r="AB1279" s="90">
        <v>4.6925092182419997E-2</v>
      </c>
      <c r="AC1279" s="91">
        <v>3.6499181423240608E-2</v>
      </c>
      <c r="AD1279" s="89">
        <v>2.5545980268000001E-3</v>
      </c>
      <c r="AE1279" s="90">
        <v>4.3453853578800002E-3</v>
      </c>
      <c r="AF1279" s="91">
        <v>4.8256833275684818E-3</v>
      </c>
      <c r="AG1279" s="89">
        <v>4.2436614606000001E-3</v>
      </c>
      <c r="AH1279" s="90">
        <v>7.3732467802799994E-3</v>
      </c>
      <c r="AI1279" s="91">
        <v>9.3553886264463107E-3</v>
      </c>
      <c r="AJ1279" s="94">
        <v>0</v>
      </c>
      <c r="AK1279" s="95">
        <v>0</v>
      </c>
      <c r="AL1279" s="95">
        <v>0</v>
      </c>
    </row>
    <row r="1280" spans="1:38" ht="13" x14ac:dyDescent="0.3">
      <c r="A1280" s="71">
        <v>2006</v>
      </c>
      <c r="B1280" s="718">
        <v>35</v>
      </c>
      <c r="C1280" s="89">
        <v>7.1043154934400006</v>
      </c>
      <c r="D1280" s="90">
        <v>10.803826449243999</v>
      </c>
      <c r="E1280" s="91">
        <v>41.772237048113546</v>
      </c>
      <c r="F1280" s="89">
        <v>1.4252864004600001</v>
      </c>
      <c r="G1280" s="90">
        <v>1.9435745272560001</v>
      </c>
      <c r="H1280" s="91">
        <v>0.85012101370171855</v>
      </c>
      <c r="I1280" s="89">
        <v>0.40487347670000001</v>
      </c>
      <c r="J1280" s="90">
        <v>0.90232581439000004</v>
      </c>
      <c r="K1280" s="91">
        <v>2.8757695938622163</v>
      </c>
      <c r="L1280" s="89">
        <v>1.116691E-2</v>
      </c>
      <c r="M1280" s="90">
        <v>1.7900622500000001E-2</v>
      </c>
      <c r="N1280" s="91">
        <v>2.9439129962857399E-2</v>
      </c>
      <c r="O1280" s="89">
        <v>6.3760440271867615E-3</v>
      </c>
      <c r="P1280" s="90">
        <v>8.2993838309692678E-3</v>
      </c>
      <c r="Q1280" s="91">
        <v>5.5274931279440484E-2</v>
      </c>
      <c r="R1280" s="89">
        <v>8.4022291094224925E-3</v>
      </c>
      <c r="S1280" s="90">
        <v>5.9963694356636272E-3</v>
      </c>
      <c r="T1280" s="91">
        <v>7.2173824235306133E-2</v>
      </c>
      <c r="U1280" s="89">
        <v>4.0762633577999998E-3</v>
      </c>
      <c r="V1280" s="90">
        <v>6.9572877878699996E-3</v>
      </c>
      <c r="W1280" s="91">
        <v>1.4496031983844283E-2</v>
      </c>
      <c r="X1280" s="89">
        <v>1.9035441360000001E-4</v>
      </c>
      <c r="Y1280" s="90">
        <v>3.2684475056999999E-4</v>
      </c>
      <c r="Z1280" s="91">
        <v>9.2996524228272691E-4</v>
      </c>
      <c r="AA1280" s="89">
        <v>3.0621694412400004E-2</v>
      </c>
      <c r="AB1280" s="90">
        <v>4.6925092182419997E-2</v>
      </c>
      <c r="AC1280" s="91">
        <v>3.6499181423240608E-2</v>
      </c>
      <c r="AD1280" s="89">
        <v>2.5545980268000001E-3</v>
      </c>
      <c r="AE1280" s="90">
        <v>4.3453853578800002E-3</v>
      </c>
      <c r="AF1280" s="91">
        <v>4.8256833275684818E-3</v>
      </c>
      <c r="AG1280" s="89">
        <v>4.2436614606000001E-3</v>
      </c>
      <c r="AH1280" s="90">
        <v>7.3732467802799994E-3</v>
      </c>
      <c r="AI1280" s="91">
        <v>9.3553886264463107E-3</v>
      </c>
      <c r="AJ1280" s="94">
        <v>0</v>
      </c>
      <c r="AK1280" s="95">
        <v>0</v>
      </c>
      <c r="AL1280" s="95">
        <v>0</v>
      </c>
    </row>
    <row r="1281" spans="1:38" ht="13" x14ac:dyDescent="0.3">
      <c r="A1281" s="71">
        <v>2006</v>
      </c>
      <c r="B1281" s="718">
        <v>36</v>
      </c>
      <c r="C1281" s="89">
        <v>7.1043154934400006</v>
      </c>
      <c r="D1281" s="90">
        <v>10.803826449243999</v>
      </c>
      <c r="E1281" s="91">
        <v>41.772237048113546</v>
      </c>
      <c r="F1281" s="89">
        <v>1.4252864004600001</v>
      </c>
      <c r="G1281" s="90">
        <v>1.9435745272560001</v>
      </c>
      <c r="H1281" s="91">
        <v>0.85012101370171855</v>
      </c>
      <c r="I1281" s="89">
        <v>0.40487347670000001</v>
      </c>
      <c r="J1281" s="90">
        <v>0.90232581439000004</v>
      </c>
      <c r="K1281" s="91">
        <v>2.8757695938622163</v>
      </c>
      <c r="L1281" s="89">
        <v>1.116691E-2</v>
      </c>
      <c r="M1281" s="90">
        <v>1.7900622500000001E-2</v>
      </c>
      <c r="N1281" s="91">
        <v>2.9439129962857399E-2</v>
      </c>
      <c r="O1281" s="89">
        <v>6.3760440271867615E-3</v>
      </c>
      <c r="P1281" s="90">
        <v>8.2993838309692678E-3</v>
      </c>
      <c r="Q1281" s="91">
        <v>5.5274931279440484E-2</v>
      </c>
      <c r="R1281" s="89">
        <v>8.4022291094224925E-3</v>
      </c>
      <c r="S1281" s="90">
        <v>5.9963694356636272E-3</v>
      </c>
      <c r="T1281" s="91">
        <v>7.2173824235306133E-2</v>
      </c>
      <c r="U1281" s="89">
        <v>4.0762633577999998E-3</v>
      </c>
      <c r="V1281" s="90">
        <v>6.9572877878699996E-3</v>
      </c>
      <c r="W1281" s="91">
        <v>1.4496031983844283E-2</v>
      </c>
      <c r="X1281" s="89">
        <v>1.9035441360000001E-4</v>
      </c>
      <c r="Y1281" s="90">
        <v>3.2684475056999999E-4</v>
      </c>
      <c r="Z1281" s="91">
        <v>9.2996524228272691E-4</v>
      </c>
      <c r="AA1281" s="89">
        <v>3.0621694412400004E-2</v>
      </c>
      <c r="AB1281" s="90">
        <v>4.6925092182419997E-2</v>
      </c>
      <c r="AC1281" s="91">
        <v>3.6499181423240608E-2</v>
      </c>
      <c r="AD1281" s="89">
        <v>2.5545980268000001E-3</v>
      </c>
      <c r="AE1281" s="90">
        <v>4.3453853578800002E-3</v>
      </c>
      <c r="AF1281" s="91">
        <v>4.8256833275684818E-3</v>
      </c>
      <c r="AG1281" s="89">
        <v>4.2436614606000001E-3</v>
      </c>
      <c r="AH1281" s="90">
        <v>7.3732467802799994E-3</v>
      </c>
      <c r="AI1281" s="91">
        <v>9.3553886264463107E-3</v>
      </c>
      <c r="AJ1281" s="94">
        <v>0</v>
      </c>
      <c r="AK1281" s="95">
        <v>0</v>
      </c>
      <c r="AL1281" s="95">
        <v>0</v>
      </c>
    </row>
    <row r="1282" spans="1:38" ht="13" x14ac:dyDescent="0.3">
      <c r="A1282" s="71">
        <v>2006</v>
      </c>
      <c r="B1282" s="718">
        <v>37</v>
      </c>
      <c r="C1282" s="89">
        <v>7.1043154934400006</v>
      </c>
      <c r="D1282" s="90">
        <v>10.803826449243999</v>
      </c>
      <c r="E1282" s="91">
        <v>41.772237048113546</v>
      </c>
      <c r="F1282" s="89">
        <v>1.4252864004600001</v>
      </c>
      <c r="G1282" s="90">
        <v>1.9435745272560001</v>
      </c>
      <c r="H1282" s="91">
        <v>0.85012101370171855</v>
      </c>
      <c r="I1282" s="89">
        <v>0.40487347670000001</v>
      </c>
      <c r="J1282" s="90">
        <v>0.90232581439000004</v>
      </c>
      <c r="K1282" s="91">
        <v>2.8757695938622163</v>
      </c>
      <c r="L1282" s="89">
        <v>1.116691E-2</v>
      </c>
      <c r="M1282" s="90">
        <v>1.7900622500000001E-2</v>
      </c>
      <c r="N1282" s="91">
        <v>2.9439129962857399E-2</v>
      </c>
      <c r="O1282" s="89">
        <v>6.3760440271867615E-3</v>
      </c>
      <c r="P1282" s="90">
        <v>8.2993838309692678E-3</v>
      </c>
      <c r="Q1282" s="91">
        <v>5.5274931279440484E-2</v>
      </c>
      <c r="R1282" s="89">
        <v>8.4022291094224925E-3</v>
      </c>
      <c r="S1282" s="90">
        <v>5.9963694356636272E-3</v>
      </c>
      <c r="T1282" s="91">
        <v>7.2173824235306133E-2</v>
      </c>
      <c r="U1282" s="89">
        <v>4.0762633577999998E-3</v>
      </c>
      <c r="V1282" s="90">
        <v>6.9572877878699996E-3</v>
      </c>
      <c r="W1282" s="91">
        <v>1.4496031983844283E-2</v>
      </c>
      <c r="X1282" s="89">
        <v>1.9035441360000001E-4</v>
      </c>
      <c r="Y1282" s="90">
        <v>3.2684475056999999E-4</v>
      </c>
      <c r="Z1282" s="91">
        <v>9.2996524228272691E-4</v>
      </c>
      <c r="AA1282" s="89">
        <v>3.0621694412400004E-2</v>
      </c>
      <c r="AB1282" s="90">
        <v>4.6925092182419997E-2</v>
      </c>
      <c r="AC1282" s="91">
        <v>3.6499181423240608E-2</v>
      </c>
      <c r="AD1282" s="89">
        <v>2.5545980268000001E-3</v>
      </c>
      <c r="AE1282" s="90">
        <v>4.3453853578800002E-3</v>
      </c>
      <c r="AF1282" s="91">
        <v>4.8256833275684818E-3</v>
      </c>
      <c r="AG1282" s="89">
        <v>4.2436614606000001E-3</v>
      </c>
      <c r="AH1282" s="90">
        <v>7.3732467802799994E-3</v>
      </c>
      <c r="AI1282" s="91">
        <v>9.3553886264463107E-3</v>
      </c>
      <c r="AJ1282" s="94">
        <v>0</v>
      </c>
      <c r="AK1282" s="95">
        <v>0</v>
      </c>
      <c r="AL1282" s="95">
        <v>0</v>
      </c>
    </row>
    <row r="1283" spans="1:38" ht="13" x14ac:dyDescent="0.3">
      <c r="A1283" s="71">
        <v>2006</v>
      </c>
      <c r="B1283" s="718">
        <v>38</v>
      </c>
      <c r="C1283" s="89">
        <v>7.1043154934400006</v>
      </c>
      <c r="D1283" s="90">
        <v>10.803826449243999</v>
      </c>
      <c r="E1283" s="91">
        <v>41.772237048113546</v>
      </c>
      <c r="F1283" s="89">
        <v>1.4252864004600001</v>
      </c>
      <c r="G1283" s="90">
        <v>1.9435745272560001</v>
      </c>
      <c r="H1283" s="91">
        <v>0.85012101370171855</v>
      </c>
      <c r="I1283" s="89">
        <v>0.40487347670000001</v>
      </c>
      <c r="J1283" s="90">
        <v>0.90232581439000004</v>
      </c>
      <c r="K1283" s="91">
        <v>2.8757695938622163</v>
      </c>
      <c r="L1283" s="89">
        <v>1.116691E-2</v>
      </c>
      <c r="M1283" s="90">
        <v>1.7900622500000001E-2</v>
      </c>
      <c r="N1283" s="91">
        <v>2.9439129962857399E-2</v>
      </c>
      <c r="O1283" s="89">
        <v>6.3760440271867615E-3</v>
      </c>
      <c r="P1283" s="90">
        <v>8.2993838309692678E-3</v>
      </c>
      <c r="Q1283" s="91">
        <v>5.5274931279440484E-2</v>
      </c>
      <c r="R1283" s="89">
        <v>8.4022291094224925E-3</v>
      </c>
      <c r="S1283" s="90">
        <v>5.9963694356636272E-3</v>
      </c>
      <c r="T1283" s="91">
        <v>7.2173824235306133E-2</v>
      </c>
      <c r="U1283" s="89">
        <v>4.0762633577999998E-3</v>
      </c>
      <c r="V1283" s="90">
        <v>6.9572877878699996E-3</v>
      </c>
      <c r="W1283" s="91">
        <v>1.4496031983844283E-2</v>
      </c>
      <c r="X1283" s="89">
        <v>1.9035441360000001E-4</v>
      </c>
      <c r="Y1283" s="90">
        <v>3.2684475056999999E-4</v>
      </c>
      <c r="Z1283" s="91">
        <v>9.2996524228272691E-4</v>
      </c>
      <c r="AA1283" s="89">
        <v>3.0621694412400004E-2</v>
      </c>
      <c r="AB1283" s="90">
        <v>4.6925092182419997E-2</v>
      </c>
      <c r="AC1283" s="91">
        <v>3.6499181423240608E-2</v>
      </c>
      <c r="AD1283" s="89">
        <v>2.5545980268000001E-3</v>
      </c>
      <c r="AE1283" s="90">
        <v>4.3453853578800002E-3</v>
      </c>
      <c r="AF1283" s="91">
        <v>4.8256833275684818E-3</v>
      </c>
      <c r="AG1283" s="89">
        <v>4.2436614606000001E-3</v>
      </c>
      <c r="AH1283" s="90">
        <v>7.3732467802799994E-3</v>
      </c>
      <c r="AI1283" s="91">
        <v>9.3553886264463107E-3</v>
      </c>
      <c r="AJ1283" s="94">
        <v>0</v>
      </c>
      <c r="AK1283" s="95">
        <v>0</v>
      </c>
      <c r="AL1283" s="95">
        <v>0</v>
      </c>
    </row>
    <row r="1284" spans="1:38" ht="13.5" thickBot="1" x14ac:dyDescent="0.35">
      <c r="A1284" s="73">
        <v>2006</v>
      </c>
      <c r="B1284" s="719">
        <v>39</v>
      </c>
      <c r="C1284" s="96">
        <v>7.1043154934400006</v>
      </c>
      <c r="D1284" s="97">
        <v>10.803826449243999</v>
      </c>
      <c r="E1284" s="98">
        <v>41.772237048113546</v>
      </c>
      <c r="F1284" s="96">
        <v>1.4252864004600001</v>
      </c>
      <c r="G1284" s="97">
        <v>1.9435745272560001</v>
      </c>
      <c r="H1284" s="98">
        <v>0.85012101370171855</v>
      </c>
      <c r="I1284" s="96">
        <v>0.40487347670000001</v>
      </c>
      <c r="J1284" s="97">
        <v>0.90232581439000004</v>
      </c>
      <c r="K1284" s="98">
        <v>2.8757695938622163</v>
      </c>
      <c r="L1284" s="96">
        <v>1.116691E-2</v>
      </c>
      <c r="M1284" s="97">
        <v>1.7900622500000001E-2</v>
      </c>
      <c r="N1284" s="98">
        <v>2.9439129962857399E-2</v>
      </c>
      <c r="O1284" s="96">
        <v>6.3760440271867615E-3</v>
      </c>
      <c r="P1284" s="97">
        <v>8.2993838309692678E-3</v>
      </c>
      <c r="Q1284" s="98">
        <v>5.5274931279440484E-2</v>
      </c>
      <c r="R1284" s="96">
        <v>8.4022291094224925E-3</v>
      </c>
      <c r="S1284" s="97">
        <v>5.9963694356636272E-3</v>
      </c>
      <c r="T1284" s="98">
        <v>7.2173824235306133E-2</v>
      </c>
      <c r="U1284" s="96">
        <v>4.0762633577999998E-3</v>
      </c>
      <c r="V1284" s="97">
        <v>6.9572877878699996E-3</v>
      </c>
      <c r="W1284" s="98">
        <v>1.4496031983844283E-2</v>
      </c>
      <c r="X1284" s="96">
        <v>1.9035441360000001E-4</v>
      </c>
      <c r="Y1284" s="97">
        <v>3.2684475056999999E-4</v>
      </c>
      <c r="Z1284" s="98">
        <v>9.2996524228272691E-4</v>
      </c>
      <c r="AA1284" s="96">
        <v>3.0621694412400004E-2</v>
      </c>
      <c r="AB1284" s="97">
        <v>4.6925092182419997E-2</v>
      </c>
      <c r="AC1284" s="98">
        <v>3.6499181423240608E-2</v>
      </c>
      <c r="AD1284" s="96">
        <v>2.5545980268000001E-3</v>
      </c>
      <c r="AE1284" s="97">
        <v>4.3453853578800002E-3</v>
      </c>
      <c r="AF1284" s="98">
        <v>4.8256833275684818E-3</v>
      </c>
      <c r="AG1284" s="96">
        <v>4.2436614606000001E-3</v>
      </c>
      <c r="AH1284" s="97">
        <v>7.3732467802799994E-3</v>
      </c>
      <c r="AI1284" s="98">
        <v>9.3553886264463107E-3</v>
      </c>
      <c r="AJ1284" s="99">
        <v>0</v>
      </c>
      <c r="AK1284" s="100">
        <v>0</v>
      </c>
      <c r="AL1284" s="100">
        <v>0</v>
      </c>
    </row>
    <row r="1285" spans="1:38" x14ac:dyDescent="0.25">
      <c r="A1285" s="69">
        <v>2007</v>
      </c>
      <c r="B1285" s="70">
        <v>0</v>
      </c>
      <c r="C1285" s="84">
        <v>1.19282</v>
      </c>
      <c r="D1285" s="85">
        <v>2.0064023715000001</v>
      </c>
      <c r="E1285" s="101">
        <v>10.310033091794864</v>
      </c>
      <c r="F1285" s="84">
        <v>9.0842039999999999E-2</v>
      </c>
      <c r="G1285" s="85">
        <v>0.1135005845</v>
      </c>
      <c r="H1285" s="101">
        <v>0.17116386701040434</v>
      </c>
      <c r="I1285" s="84">
        <v>3.428287E-2</v>
      </c>
      <c r="J1285" s="85">
        <v>0.17099843549999999</v>
      </c>
      <c r="K1285" s="101">
        <v>1.3479832306666768</v>
      </c>
      <c r="L1285" s="84">
        <v>1.120112E-2</v>
      </c>
      <c r="M1285" s="85">
        <v>1.2072517499999999E-2</v>
      </c>
      <c r="N1285" s="101">
        <v>1.0122778699897637E-2</v>
      </c>
      <c r="O1285" s="84">
        <v>8.5930512495778454E-3</v>
      </c>
      <c r="P1285" s="85">
        <v>1.1185153411009795E-2</v>
      </c>
      <c r="Q1285" s="101">
        <v>5.6638898323318324E-2</v>
      </c>
      <c r="R1285" s="84">
        <v>9.3984665653495444E-3</v>
      </c>
      <c r="S1285" s="85">
        <v>6.7073483620398514E-3</v>
      </c>
      <c r="T1285" s="101">
        <v>3.8211283406845035E-2</v>
      </c>
      <c r="U1285" s="84">
        <v>4.5256179999999998E-4</v>
      </c>
      <c r="V1285" s="85">
        <v>7.4380848999999998E-4</v>
      </c>
      <c r="W1285" s="101">
        <v>1.5599621421106824E-3</v>
      </c>
      <c r="X1285" s="84">
        <v>2.11952E-5</v>
      </c>
      <c r="Y1285" s="85">
        <v>3.4700075000000002E-5</v>
      </c>
      <c r="Z1285" s="101">
        <v>1.5846589677880407E-4</v>
      </c>
      <c r="AA1285" s="84">
        <v>2.6966910999999998E-3</v>
      </c>
      <c r="AB1285" s="85">
        <v>3.88480128E-3</v>
      </c>
      <c r="AC1285" s="101">
        <v>9.3226090957291494E-3</v>
      </c>
      <c r="AD1285" s="84">
        <v>2.3590810000000001E-4</v>
      </c>
      <c r="AE1285" s="85">
        <v>3.2921013499999998E-4</v>
      </c>
      <c r="AF1285" s="101">
        <v>1.1263011380227143E-3</v>
      </c>
      <c r="AG1285" s="84">
        <v>5.281951E-4</v>
      </c>
      <c r="AH1285" s="85">
        <v>9.3207523500000002E-4</v>
      </c>
      <c r="AI1285" s="101">
        <v>1.6380437112910907E-3</v>
      </c>
      <c r="AJ1285" s="87">
        <v>0</v>
      </c>
      <c r="AK1285" s="88">
        <v>0</v>
      </c>
      <c r="AL1285" s="88">
        <v>0</v>
      </c>
    </row>
    <row r="1286" spans="1:38" x14ac:dyDescent="0.25">
      <c r="A1286" s="71">
        <v>2007</v>
      </c>
      <c r="B1286" s="718">
        <v>1</v>
      </c>
      <c r="C1286" s="89">
        <v>1.4912240699999999</v>
      </c>
      <c r="D1286" s="90">
        <v>2.4229859524999999</v>
      </c>
      <c r="E1286" s="102">
        <v>9.9771824721153699</v>
      </c>
      <c r="F1286" s="89">
        <v>9.965947E-2</v>
      </c>
      <c r="G1286" s="90">
        <v>0.129498423</v>
      </c>
      <c r="H1286" s="102">
        <v>0.1700962535216913</v>
      </c>
      <c r="I1286" s="89">
        <v>4.1572089999999999E-2</v>
      </c>
      <c r="J1286" s="90">
        <v>0.1930651655</v>
      </c>
      <c r="K1286" s="102">
        <v>1.3631321028851966</v>
      </c>
      <c r="L1286" s="89">
        <v>1.116691E-2</v>
      </c>
      <c r="M1286" s="90">
        <v>1.1996645E-2</v>
      </c>
      <c r="N1286" s="102">
        <v>1.0179653332215476E-2</v>
      </c>
      <c r="O1286" s="89">
        <v>8.5930512495778454E-3</v>
      </c>
      <c r="P1286" s="90">
        <v>1.1185153411009795E-2</v>
      </c>
      <c r="Q1286" s="102">
        <v>5.6232643344083358E-2</v>
      </c>
      <c r="R1286" s="89">
        <v>9.3984665653495444E-3</v>
      </c>
      <c r="S1286" s="90">
        <v>6.7073483620398514E-3</v>
      </c>
      <c r="T1286" s="102">
        <v>3.9030808376071216E-2</v>
      </c>
      <c r="U1286" s="89">
        <v>5.0724769999999997E-4</v>
      </c>
      <c r="V1286" s="90">
        <v>9.0242860500000001E-4</v>
      </c>
      <c r="W1286" s="102">
        <v>2.0220168806652484E-3</v>
      </c>
      <c r="X1286" s="89">
        <v>2.4668000000000002E-5</v>
      </c>
      <c r="Y1286" s="90">
        <v>4.1943619999999997E-5</v>
      </c>
      <c r="Z1286" s="102">
        <v>1.6935490589136795E-4</v>
      </c>
      <c r="AA1286" s="89">
        <v>2.9784299000000002E-3</v>
      </c>
      <c r="AB1286" s="90">
        <v>4.6449726850000001E-3</v>
      </c>
      <c r="AC1286" s="102">
        <v>8.6578797616656614E-3</v>
      </c>
      <c r="AD1286" s="89">
        <v>2.6514140000000002E-4</v>
      </c>
      <c r="AE1286" s="90">
        <v>4.0783680000000002E-4</v>
      </c>
      <c r="AF1286" s="102">
        <v>1.0828476629444518E-3</v>
      </c>
      <c r="AG1286" s="89">
        <v>5.9255600000000005E-4</v>
      </c>
      <c r="AH1286" s="90">
        <v>1.12649857E-3</v>
      </c>
      <c r="AI1286" s="102">
        <v>1.7021580297546933E-3</v>
      </c>
      <c r="AJ1286" s="92">
        <v>0</v>
      </c>
      <c r="AK1286" s="93">
        <v>0</v>
      </c>
      <c r="AL1286" s="93">
        <v>0</v>
      </c>
    </row>
    <row r="1287" spans="1:38" x14ac:dyDescent="0.25">
      <c r="A1287" s="71">
        <v>2007</v>
      </c>
      <c r="B1287" s="718">
        <v>2</v>
      </c>
      <c r="C1287" s="89">
        <v>1.86249248</v>
      </c>
      <c r="D1287" s="90">
        <v>2.9619118615</v>
      </c>
      <c r="E1287" s="102">
        <v>9.6736321948593709</v>
      </c>
      <c r="F1287" s="89">
        <v>0.10624715</v>
      </c>
      <c r="G1287" s="90">
        <v>0.14561127800000001</v>
      </c>
      <c r="H1287" s="102">
        <v>0.16702473018479966</v>
      </c>
      <c r="I1287" s="89">
        <v>5.4768209999999998E-2</v>
      </c>
      <c r="J1287" s="90">
        <v>0.22304056899999999</v>
      </c>
      <c r="K1287" s="102">
        <v>1.3565329415043355</v>
      </c>
      <c r="L1287" s="89">
        <v>1.116691E-2</v>
      </c>
      <c r="M1287" s="90">
        <v>1.19946875E-2</v>
      </c>
      <c r="N1287" s="102">
        <v>1.0189279073910486E-2</v>
      </c>
      <c r="O1287" s="89">
        <v>8.5930512495778454E-3</v>
      </c>
      <c r="P1287" s="90">
        <v>1.1185153411009795E-2</v>
      </c>
      <c r="Q1287" s="102">
        <v>5.5676754056741239E-2</v>
      </c>
      <c r="R1287" s="89">
        <v>9.3984665653495444E-3</v>
      </c>
      <c r="S1287" s="90">
        <v>6.7073483620398514E-3</v>
      </c>
      <c r="T1287" s="102">
        <v>3.9052972554633678E-2</v>
      </c>
      <c r="U1287" s="89">
        <v>6.1377269999999997E-4</v>
      </c>
      <c r="V1287" s="90">
        <v>1.12674744E-3</v>
      </c>
      <c r="W1287" s="102">
        <v>2.1750167909913749E-3</v>
      </c>
      <c r="X1287" s="89">
        <v>2.9140900000000001E-5</v>
      </c>
      <c r="Y1287" s="90">
        <v>5.1887790000000001E-5</v>
      </c>
      <c r="Z1287" s="102">
        <v>1.7326514567391504E-4</v>
      </c>
      <c r="AA1287" s="89">
        <v>3.4312434999999998E-3</v>
      </c>
      <c r="AB1287" s="90">
        <v>5.6421335950000004E-3</v>
      </c>
      <c r="AC1287" s="102">
        <v>8.1416649119424259E-3</v>
      </c>
      <c r="AD1287" s="89">
        <v>3.2172050000000001E-4</v>
      </c>
      <c r="AE1287" s="90">
        <v>5.2570817999999999E-4</v>
      </c>
      <c r="AF1287" s="102">
        <v>1.0539511915224741E-3</v>
      </c>
      <c r="AG1287" s="89">
        <v>7.1673120000000003E-4</v>
      </c>
      <c r="AH1287" s="90">
        <v>1.3918704299999999E-3</v>
      </c>
      <c r="AI1287" s="102">
        <v>1.7126915776121004E-3</v>
      </c>
      <c r="AJ1287" s="92">
        <v>0</v>
      </c>
      <c r="AK1287" s="93">
        <v>0</v>
      </c>
      <c r="AL1287" s="93">
        <v>0</v>
      </c>
    </row>
    <row r="1288" spans="1:38" x14ac:dyDescent="0.25">
      <c r="A1288" s="71">
        <v>2007</v>
      </c>
      <c r="B1288" s="718">
        <v>3</v>
      </c>
      <c r="C1288" s="89">
        <v>2.2692486199999999</v>
      </c>
      <c r="D1288" s="90">
        <v>3.4982608995</v>
      </c>
      <c r="E1288" s="102">
        <v>9.7468909190817214</v>
      </c>
      <c r="F1288" s="89">
        <v>0.1205473</v>
      </c>
      <c r="G1288" s="90">
        <v>0.16704215049999999</v>
      </c>
      <c r="H1288" s="102">
        <v>0.16696369621203946</v>
      </c>
      <c r="I1288" s="89">
        <v>6.9499459999999999E-2</v>
      </c>
      <c r="J1288" s="90">
        <v>0.25234317350000002</v>
      </c>
      <c r="K1288" s="102">
        <v>1.378633202211266</v>
      </c>
      <c r="L1288" s="89">
        <v>1.116691E-2</v>
      </c>
      <c r="M1288" s="90">
        <v>1.1994242E-2</v>
      </c>
      <c r="N1288" s="102">
        <v>1.0242486468258157E-2</v>
      </c>
      <c r="O1288" s="89">
        <v>8.5930512495778454E-3</v>
      </c>
      <c r="P1288" s="90">
        <v>1.1185153411009795E-2</v>
      </c>
      <c r="Q1288" s="102">
        <v>5.5794026010336589E-2</v>
      </c>
      <c r="R1288" s="89">
        <v>9.3984665653495444E-3</v>
      </c>
      <c r="S1288" s="90">
        <v>6.7073483620398514E-3</v>
      </c>
      <c r="T1288" s="102">
        <v>3.8585367294041009E-2</v>
      </c>
      <c r="U1288" s="89">
        <v>7.5629989999999997E-4</v>
      </c>
      <c r="V1288" s="90">
        <v>1.3533711700000001E-3</v>
      </c>
      <c r="W1288" s="102">
        <v>2.3485679989259244E-3</v>
      </c>
      <c r="X1288" s="89">
        <v>3.5372600000000001E-5</v>
      </c>
      <c r="Y1288" s="90">
        <v>6.2311770000000007E-5</v>
      </c>
      <c r="Z1288" s="102">
        <v>1.7391776381049402E-4</v>
      </c>
      <c r="AA1288" s="89">
        <v>4.0974126999999997E-3</v>
      </c>
      <c r="AB1288" s="90">
        <v>6.7071675199999996E-3</v>
      </c>
      <c r="AC1288" s="102">
        <v>8.2704328273922392E-3</v>
      </c>
      <c r="AD1288" s="89">
        <v>4.0027340000000001E-4</v>
      </c>
      <c r="AE1288" s="90">
        <v>6.4851823999999996E-4</v>
      </c>
      <c r="AF1288" s="102">
        <v>1.0151341256022066E-3</v>
      </c>
      <c r="AG1288" s="89">
        <v>8.7556649999999999E-4</v>
      </c>
      <c r="AH1288" s="90">
        <v>1.6560278000000001E-3</v>
      </c>
      <c r="AI1288" s="102">
        <v>1.7400472929890757E-3</v>
      </c>
      <c r="AJ1288" s="92">
        <v>0</v>
      </c>
      <c r="AK1288" s="93">
        <v>0</v>
      </c>
      <c r="AL1288" s="93">
        <v>0</v>
      </c>
    </row>
    <row r="1289" spans="1:38" x14ac:dyDescent="0.25">
      <c r="A1289" s="71">
        <v>2007</v>
      </c>
      <c r="B1289" s="718">
        <v>4</v>
      </c>
      <c r="C1289" s="89">
        <v>2.6561575799999999</v>
      </c>
      <c r="D1289" s="90">
        <v>3.9931840125</v>
      </c>
      <c r="E1289" s="102">
        <v>11.422828514535485</v>
      </c>
      <c r="F1289" s="89">
        <v>0.13676236999999999</v>
      </c>
      <c r="G1289" s="90">
        <v>0.19068212800000001</v>
      </c>
      <c r="H1289" s="102">
        <v>0.21404760083651453</v>
      </c>
      <c r="I1289" s="89">
        <v>8.4107559999999998E-2</v>
      </c>
      <c r="J1289" s="90">
        <v>0.28062919250000001</v>
      </c>
      <c r="K1289" s="102">
        <v>1.4857935546490988</v>
      </c>
      <c r="L1289" s="89">
        <v>1.116691E-2</v>
      </c>
      <c r="M1289" s="90">
        <v>1.1979686E-2</v>
      </c>
      <c r="N1289" s="102">
        <v>1.2728560512273876E-2</v>
      </c>
      <c r="O1289" s="89">
        <v>8.5930512495778454E-3</v>
      </c>
      <c r="P1289" s="90">
        <v>1.1185153411009795E-2</v>
      </c>
      <c r="Q1289" s="102">
        <v>3.2434148679046898E-2</v>
      </c>
      <c r="R1289" s="89">
        <v>9.3984665653495444E-3</v>
      </c>
      <c r="S1289" s="90">
        <v>6.7073483620398514E-3</v>
      </c>
      <c r="T1289" s="102">
        <v>3.9340186424552018E-2</v>
      </c>
      <c r="U1289" s="89">
        <v>8.9099060000000002E-4</v>
      </c>
      <c r="V1289" s="90">
        <v>1.56495203E-3</v>
      </c>
      <c r="W1289" s="102">
        <v>2.9687821828933265E-3</v>
      </c>
      <c r="X1289" s="89">
        <v>4.1634000000000002E-5</v>
      </c>
      <c r="Y1289" s="90">
        <v>7.1687589999999994E-5</v>
      </c>
      <c r="Z1289" s="102">
        <v>2.225636339528099E-4</v>
      </c>
      <c r="AA1289" s="89">
        <v>4.7715023999999997E-3</v>
      </c>
      <c r="AB1289" s="90">
        <v>7.733733225E-3</v>
      </c>
      <c r="AC1289" s="102">
        <v>9.6841340004978158E-3</v>
      </c>
      <c r="AD1289" s="89">
        <v>4.768002E-4</v>
      </c>
      <c r="AE1289" s="90">
        <v>7.6717941499999996E-4</v>
      </c>
      <c r="AF1289" s="102">
        <v>1.2680844377138682E-3</v>
      </c>
      <c r="AG1289" s="89">
        <v>1.0257965E-3</v>
      </c>
      <c r="AH1289" s="90">
        <v>1.89681247E-3</v>
      </c>
      <c r="AI1289" s="102">
        <v>2.2676384517503765E-3</v>
      </c>
      <c r="AJ1289" s="92">
        <v>0</v>
      </c>
      <c r="AK1289" s="93">
        <v>0</v>
      </c>
      <c r="AL1289" s="93">
        <v>0</v>
      </c>
    </row>
    <row r="1290" spans="1:38" x14ac:dyDescent="0.25">
      <c r="A1290" s="71">
        <v>2007</v>
      </c>
      <c r="B1290" s="718">
        <v>5</v>
      </c>
      <c r="C1290" s="89">
        <v>3.0240722799999999</v>
      </c>
      <c r="D1290" s="90">
        <v>4.4499354259999997</v>
      </c>
      <c r="E1290" s="102">
        <v>11.426194374540231</v>
      </c>
      <c r="F1290" s="89">
        <v>0.15369743999999999</v>
      </c>
      <c r="G1290" s="90">
        <v>0.21470744450000001</v>
      </c>
      <c r="H1290" s="102">
        <v>0.21577164798901405</v>
      </c>
      <c r="I1290" s="89">
        <v>9.8784399999999994E-2</v>
      </c>
      <c r="J1290" s="90">
        <v>0.30824471749999999</v>
      </c>
      <c r="K1290" s="102">
        <v>1.4979389748483816</v>
      </c>
      <c r="L1290" s="89">
        <v>1.116691E-2</v>
      </c>
      <c r="M1290" s="90">
        <v>1.19792405E-2</v>
      </c>
      <c r="N1290" s="102">
        <v>1.2798936139771289E-2</v>
      </c>
      <c r="O1290" s="89">
        <v>8.5930512495778454E-3</v>
      </c>
      <c r="P1290" s="90">
        <v>1.1185153411009795E-2</v>
      </c>
      <c r="Q1290" s="102">
        <v>3.254225678190073E-2</v>
      </c>
      <c r="R1290" s="89">
        <v>9.3984665653495444E-3</v>
      </c>
      <c r="S1290" s="90">
        <v>6.7073483620398514E-3</v>
      </c>
      <c r="T1290" s="102">
        <v>3.9811379319509406E-2</v>
      </c>
      <c r="U1290" s="89">
        <v>1.0202874000000001E-3</v>
      </c>
      <c r="V1290" s="90">
        <v>1.7658354400000001E-3</v>
      </c>
      <c r="W1290" s="102">
        <v>3.1770336217252942E-3</v>
      </c>
      <c r="X1290" s="89">
        <v>4.7895400000000002E-5</v>
      </c>
      <c r="Y1290" s="90">
        <v>8.0393475E-5</v>
      </c>
      <c r="Z1290" s="102">
        <v>2.2878696455005027E-4</v>
      </c>
      <c r="AA1290" s="89">
        <v>5.4282423000000003E-3</v>
      </c>
      <c r="AB1290" s="90">
        <v>8.7226879350000008E-3</v>
      </c>
      <c r="AC1290" s="102">
        <v>9.646377431059382E-3</v>
      </c>
      <c r="AD1290" s="89">
        <v>5.5143559999999996E-4</v>
      </c>
      <c r="AE1290" s="90">
        <v>8.8374391000000004E-4</v>
      </c>
      <c r="AF1290" s="102">
        <v>1.2631330666014505E-3</v>
      </c>
      <c r="AG1290" s="89">
        <v>1.1672741000000001E-3</v>
      </c>
      <c r="AH1290" s="90">
        <v>2.1202032849999999E-3</v>
      </c>
      <c r="AI1290" s="102">
        <v>2.3142418147456129E-3</v>
      </c>
      <c r="AJ1290" s="92">
        <v>0</v>
      </c>
      <c r="AK1290" s="93">
        <v>0</v>
      </c>
      <c r="AL1290" s="93">
        <v>0</v>
      </c>
    </row>
    <row r="1291" spans="1:38" x14ac:dyDescent="0.25">
      <c r="A1291" s="71">
        <v>2007</v>
      </c>
      <c r="B1291" s="718">
        <v>6</v>
      </c>
      <c r="C1291" s="89">
        <v>3.3744539499999999</v>
      </c>
      <c r="D1291" s="90">
        <v>4.8803369339999998</v>
      </c>
      <c r="E1291" s="102">
        <v>19.289282903070838</v>
      </c>
      <c r="F1291" s="89">
        <v>0.17186603</v>
      </c>
      <c r="G1291" s="90">
        <v>0.2396914305</v>
      </c>
      <c r="H1291" s="102">
        <v>0.40144642148062026</v>
      </c>
      <c r="I1291" s="89">
        <v>0.11360139</v>
      </c>
      <c r="J1291" s="90">
        <v>0.33522436500000002</v>
      </c>
      <c r="K1291" s="102">
        <v>2.05753233371306</v>
      </c>
      <c r="L1291" s="89">
        <v>1.116691E-2</v>
      </c>
      <c r="M1291" s="90">
        <v>1.19792405E-2</v>
      </c>
      <c r="N1291" s="102">
        <v>1.3675299964549721E-2</v>
      </c>
      <c r="O1291" s="89">
        <v>8.5930512495778454E-3</v>
      </c>
      <c r="P1291" s="90">
        <v>1.1185153411009795E-2</v>
      </c>
      <c r="Q1291" s="102">
        <v>6.5970382386599594E-2</v>
      </c>
      <c r="R1291" s="89">
        <v>9.3984665653495444E-3</v>
      </c>
      <c r="S1291" s="90">
        <v>6.7073483620398514E-3</v>
      </c>
      <c r="T1291" s="102">
        <v>4.0722929525828115E-2</v>
      </c>
      <c r="U1291" s="89">
        <v>1.1466467000000001E-3</v>
      </c>
      <c r="V1291" s="90">
        <v>1.958885235E-3</v>
      </c>
      <c r="W1291" s="102">
        <v>5.199207079314201E-3</v>
      </c>
      <c r="X1291" s="89">
        <v>5.3498799999999997E-5</v>
      </c>
      <c r="Y1291" s="90">
        <v>8.9683709999999997E-5</v>
      </c>
      <c r="Z1291" s="102">
        <v>3.98387622917418E-4</v>
      </c>
      <c r="AA1291" s="89">
        <v>6.0943519000000003E-3</v>
      </c>
      <c r="AB1291" s="90">
        <v>9.6909832550000005E-3</v>
      </c>
      <c r="AC1291" s="102">
        <v>1.8056832587550788E-2</v>
      </c>
      <c r="AD1291" s="89">
        <v>6.2610059999999997E-4</v>
      </c>
      <c r="AE1291" s="90">
        <v>9.9883434000000004E-4</v>
      </c>
      <c r="AF1291" s="102">
        <v>1.7692010774680801E-3</v>
      </c>
      <c r="AG1291" s="89">
        <v>1.3050968E-3</v>
      </c>
      <c r="AH1291" s="90">
        <v>2.3312324950000001E-3</v>
      </c>
      <c r="AI1291" s="102">
        <v>4.8650068155454322E-3</v>
      </c>
      <c r="AJ1291" s="92">
        <v>0</v>
      </c>
      <c r="AK1291" s="93">
        <v>0</v>
      </c>
      <c r="AL1291" s="93">
        <v>0</v>
      </c>
    </row>
    <row r="1292" spans="1:38" x14ac:dyDescent="0.25">
      <c r="A1292" s="71">
        <v>2007</v>
      </c>
      <c r="B1292" s="718">
        <v>7</v>
      </c>
      <c r="C1292" s="89">
        <v>3.7057004899999999</v>
      </c>
      <c r="D1292" s="90">
        <v>5.2886786355000002</v>
      </c>
      <c r="E1292" s="102">
        <v>19.546147621024613</v>
      </c>
      <c r="F1292" s="89">
        <v>0.19175707</v>
      </c>
      <c r="G1292" s="90">
        <v>0.26625860600000001</v>
      </c>
      <c r="H1292" s="102">
        <v>0.41011717434824152</v>
      </c>
      <c r="I1292" s="89">
        <v>0.12865807000000001</v>
      </c>
      <c r="J1292" s="90">
        <v>0.36225725800000003</v>
      </c>
      <c r="K1292" s="102">
        <v>2.0691887858552485</v>
      </c>
      <c r="L1292" s="89">
        <v>1.116691E-2</v>
      </c>
      <c r="M1292" s="90">
        <v>1.1966642E-2</v>
      </c>
      <c r="N1292" s="102">
        <v>1.3755611965855317E-2</v>
      </c>
      <c r="O1292" s="89">
        <v>8.5930512495778454E-3</v>
      </c>
      <c r="P1292" s="90">
        <v>1.1185153411009795E-2</v>
      </c>
      <c r="Q1292" s="102">
        <v>6.6563077255562125E-2</v>
      </c>
      <c r="R1292" s="89">
        <v>9.3984665653495444E-3</v>
      </c>
      <c r="S1292" s="90">
        <v>6.7073483620398514E-3</v>
      </c>
      <c r="T1292" s="102">
        <v>4.1849285113062469E-2</v>
      </c>
      <c r="U1292" s="89">
        <v>1.271533E-3</v>
      </c>
      <c r="V1292" s="90">
        <v>2.1479536199999999E-3</v>
      </c>
      <c r="W1292" s="102">
        <v>5.3646587083124812E-3</v>
      </c>
      <c r="X1292" s="89">
        <v>5.9760199999999997E-5</v>
      </c>
      <c r="Y1292" s="90">
        <v>9.9166069999999997E-5</v>
      </c>
      <c r="Z1292" s="102">
        <v>4.0889692433686699E-4</v>
      </c>
      <c r="AA1292" s="89">
        <v>6.7685113999999998E-3</v>
      </c>
      <c r="AB1292" s="90">
        <v>1.0660831435E-2</v>
      </c>
      <c r="AC1292" s="102">
        <v>1.8437756693889622E-2</v>
      </c>
      <c r="AD1292" s="89">
        <v>7.0242340000000001E-4</v>
      </c>
      <c r="AE1292" s="90">
        <v>1.1141216900000001E-3</v>
      </c>
      <c r="AF1292" s="102">
        <v>1.8423860844442423E-3</v>
      </c>
      <c r="AG1292" s="89">
        <v>1.4378774000000001E-3</v>
      </c>
      <c r="AH1292" s="90">
        <v>2.5348534150000002E-3</v>
      </c>
      <c r="AI1292" s="102">
        <v>4.9380909333909635E-3</v>
      </c>
      <c r="AJ1292" s="92">
        <v>0</v>
      </c>
      <c r="AK1292" s="93">
        <v>0</v>
      </c>
      <c r="AL1292" s="93">
        <v>0</v>
      </c>
    </row>
    <row r="1293" spans="1:38" x14ac:dyDescent="0.25">
      <c r="A1293" s="71">
        <v>2007</v>
      </c>
      <c r="B1293" s="718">
        <v>8</v>
      </c>
      <c r="C1293" s="89">
        <v>4.0177853199999998</v>
      </c>
      <c r="D1293" s="90">
        <v>5.6764963934999999</v>
      </c>
      <c r="E1293" s="102">
        <v>21.356879578283952</v>
      </c>
      <c r="F1293" s="89">
        <v>0.21400137</v>
      </c>
      <c r="G1293" s="90">
        <v>0.29450723449999999</v>
      </c>
      <c r="H1293" s="102">
        <v>0.44383017712640621</v>
      </c>
      <c r="I1293" s="89">
        <v>0.14353469999999999</v>
      </c>
      <c r="J1293" s="90">
        <v>0.38928704949999998</v>
      </c>
      <c r="K1293" s="102">
        <v>2.199911071085094</v>
      </c>
      <c r="L1293" s="89">
        <v>1.116691E-2</v>
      </c>
      <c r="M1293" s="90">
        <v>1.1964239E-2</v>
      </c>
      <c r="N1293" s="102">
        <v>1.4777859723100301E-2</v>
      </c>
      <c r="O1293" s="89">
        <v>8.5930512495778454E-3</v>
      </c>
      <c r="P1293" s="90">
        <v>1.1185153411009795E-2</v>
      </c>
      <c r="Q1293" s="102">
        <v>5.901423087033239E-2</v>
      </c>
      <c r="R1293" s="89">
        <v>9.3984665653495444E-3</v>
      </c>
      <c r="S1293" s="90">
        <v>6.7073483620398514E-3</v>
      </c>
      <c r="T1293" s="102">
        <v>4.3106513523340606E-2</v>
      </c>
      <c r="U1293" s="89">
        <v>1.3939759999999999E-3</v>
      </c>
      <c r="V1293" s="90">
        <v>2.3367741799999999E-3</v>
      </c>
      <c r="W1293" s="102">
        <v>5.8744143401085131E-3</v>
      </c>
      <c r="X1293" s="89">
        <v>6.5051199999999998E-5</v>
      </c>
      <c r="Y1293" s="90">
        <v>1.0834296499999999E-4</v>
      </c>
      <c r="Z1293" s="102">
        <v>4.4532209680643592E-4</v>
      </c>
      <c r="AA1293" s="89">
        <v>7.4597802999999997E-3</v>
      </c>
      <c r="AB1293" s="90">
        <v>1.1650514274999999E-2</v>
      </c>
      <c r="AC1293" s="102">
        <v>1.9941716833855646E-2</v>
      </c>
      <c r="AD1293" s="89">
        <v>7.7793139999999996E-4</v>
      </c>
      <c r="AE1293" s="90">
        <v>1.2313696150000001E-3</v>
      </c>
      <c r="AF1293" s="102">
        <v>2.0384568454090844E-3</v>
      </c>
      <c r="AG1293" s="89">
        <v>1.567868E-3</v>
      </c>
      <c r="AH1293" s="90">
        <v>2.7339023650000001E-3</v>
      </c>
      <c r="AI1293" s="102">
        <v>5.3052460456250441E-3</v>
      </c>
      <c r="AJ1293" s="92">
        <v>0</v>
      </c>
      <c r="AK1293" s="93">
        <v>0</v>
      </c>
      <c r="AL1293" s="93">
        <v>0</v>
      </c>
    </row>
    <row r="1294" spans="1:38" x14ac:dyDescent="0.25">
      <c r="A1294" s="71">
        <v>2007</v>
      </c>
      <c r="B1294" s="718">
        <v>9</v>
      </c>
      <c r="C1294" s="89">
        <v>4.3189673199999996</v>
      </c>
      <c r="D1294" s="90">
        <v>6.0517336435000004</v>
      </c>
      <c r="E1294" s="102">
        <v>21.722132747408882</v>
      </c>
      <c r="F1294" s="89">
        <v>0.23905971000000001</v>
      </c>
      <c r="G1294" s="90">
        <v>0.32435134999999998</v>
      </c>
      <c r="H1294" s="102">
        <v>0.45491820973000352</v>
      </c>
      <c r="I1294" s="89">
        <v>0.15891332999999999</v>
      </c>
      <c r="J1294" s="90">
        <v>0.41678361450000001</v>
      </c>
      <c r="K1294" s="102">
        <v>2.2164980578749862</v>
      </c>
      <c r="L1294" s="89">
        <v>1.116691E-2</v>
      </c>
      <c r="M1294" s="90">
        <v>1.1964239E-2</v>
      </c>
      <c r="N1294" s="102">
        <v>1.4886537689455833E-2</v>
      </c>
      <c r="O1294" s="89">
        <v>8.5930512495778454E-3</v>
      </c>
      <c r="P1294" s="90">
        <v>1.1185153411009795E-2</v>
      </c>
      <c r="Q1294" s="102">
        <v>5.9696172499534003E-2</v>
      </c>
      <c r="R1294" s="89">
        <v>9.3984665653495444E-3</v>
      </c>
      <c r="S1294" s="90">
        <v>6.7073483620398514E-3</v>
      </c>
      <c r="T1294" s="102">
        <v>4.4463031543555707E-2</v>
      </c>
      <c r="U1294" s="89">
        <v>1.5166336000000001E-3</v>
      </c>
      <c r="V1294" s="90">
        <v>2.5262926299999999E-3</v>
      </c>
      <c r="W1294" s="102">
        <v>6.0970508234946567E-3</v>
      </c>
      <c r="X1294" s="89">
        <v>7.0443000000000003E-5</v>
      </c>
      <c r="Y1294" s="90">
        <v>1.17392775E-4</v>
      </c>
      <c r="Z1294" s="102">
        <v>4.588314303098085E-4</v>
      </c>
      <c r="AA1294" s="89">
        <v>8.1801157000000006E-3</v>
      </c>
      <c r="AB1294" s="90">
        <v>1.2673958169999999E-2</v>
      </c>
      <c r="AC1294" s="102">
        <v>2.0425830827503984E-2</v>
      </c>
      <c r="AD1294" s="89">
        <v>8.5481100000000003E-4</v>
      </c>
      <c r="AE1294" s="90">
        <v>1.35196096E-3</v>
      </c>
      <c r="AF1294" s="102">
        <v>2.1310635267306052E-3</v>
      </c>
      <c r="AG1294" s="89">
        <v>1.6957572000000001E-3</v>
      </c>
      <c r="AH1294" s="90">
        <v>2.93235506E-3</v>
      </c>
      <c r="AI1294" s="102">
        <v>5.4003731839331499E-3</v>
      </c>
      <c r="AJ1294" s="92">
        <v>0</v>
      </c>
      <c r="AK1294" s="93">
        <v>0</v>
      </c>
      <c r="AL1294" s="93">
        <v>0</v>
      </c>
    </row>
    <row r="1295" spans="1:38" x14ac:dyDescent="0.25">
      <c r="A1295" s="71">
        <v>2007</v>
      </c>
      <c r="B1295" s="718">
        <v>10</v>
      </c>
      <c r="C1295" s="89">
        <v>4.0598866364699999</v>
      </c>
      <c r="D1295" s="90">
        <v>5.6520267776379995</v>
      </c>
      <c r="E1295" s="102">
        <v>22.753434116742351</v>
      </c>
      <c r="F1295" s="89">
        <v>0.23918253012000001</v>
      </c>
      <c r="G1295" s="90">
        <v>0.32020088675999997</v>
      </c>
      <c r="H1295" s="102">
        <v>0.50356363582920505</v>
      </c>
      <c r="I1295" s="89">
        <v>0.13442636900000002</v>
      </c>
      <c r="J1295" s="90">
        <v>0.34091066240000001</v>
      </c>
      <c r="K1295" s="102">
        <v>2.3017253236606785</v>
      </c>
      <c r="L1295" s="89">
        <v>1.116691E-2</v>
      </c>
      <c r="M1295" s="90">
        <v>1.1964239E-2</v>
      </c>
      <c r="N1295" s="102">
        <v>1.6956170529393605E-2</v>
      </c>
      <c r="O1295" s="89">
        <v>6.3760440271867615E-3</v>
      </c>
      <c r="P1295" s="90">
        <v>8.2993838309692678E-3</v>
      </c>
      <c r="Q1295" s="102">
        <v>4.4589055643118852E-2</v>
      </c>
      <c r="R1295" s="89">
        <v>8.4022291094224925E-3</v>
      </c>
      <c r="S1295" s="90">
        <v>5.9963694356636272E-3</v>
      </c>
      <c r="T1295" s="102">
        <v>4.5933874442710826E-2</v>
      </c>
      <c r="U1295" s="89">
        <v>1.4666316744E-3</v>
      </c>
      <c r="V1295" s="90">
        <v>2.43139957008E-3</v>
      </c>
      <c r="W1295" s="102">
        <v>6.8256587769667566E-3</v>
      </c>
      <c r="X1295" s="89">
        <v>6.8456977200000006E-5</v>
      </c>
      <c r="Y1295" s="90">
        <v>1.1309923373999999E-4</v>
      </c>
      <c r="Z1295" s="102">
        <v>5.109410433342973E-4</v>
      </c>
      <c r="AA1295" s="89">
        <v>7.9937171814000001E-3</v>
      </c>
      <c r="AB1295" s="90">
        <v>1.229664402078E-2</v>
      </c>
      <c r="AC1295" s="102">
        <v>2.2596528203677867E-2</v>
      </c>
      <c r="AD1295" s="89">
        <v>8.3432326500000001E-4</v>
      </c>
      <c r="AE1295" s="90">
        <v>1.31973318381E-3</v>
      </c>
      <c r="AF1295" s="102">
        <v>2.4040732158007961E-3</v>
      </c>
      <c r="AG1295" s="89">
        <v>1.6302983106E-3</v>
      </c>
      <c r="AH1295" s="90">
        <v>2.8009924146900002E-3</v>
      </c>
      <c r="AI1295" s="102">
        <v>5.9395502521505088E-3</v>
      </c>
      <c r="AJ1295" s="92">
        <v>0</v>
      </c>
      <c r="AK1295" s="93">
        <v>0</v>
      </c>
      <c r="AL1295" s="93">
        <v>0</v>
      </c>
    </row>
    <row r="1296" spans="1:38" x14ac:dyDescent="0.25">
      <c r="A1296" s="71">
        <v>2007</v>
      </c>
      <c r="B1296" s="718">
        <v>11</v>
      </c>
      <c r="C1296" s="89">
        <v>4.3052385201599996</v>
      </c>
      <c r="D1296" s="90">
        <v>5.9650846619140001</v>
      </c>
      <c r="E1296" s="102">
        <v>22.882364840218784</v>
      </c>
      <c r="F1296" s="89">
        <v>0.26824698864000002</v>
      </c>
      <c r="G1296" s="90">
        <v>0.35485780876799999</v>
      </c>
      <c r="H1296" s="102">
        <v>0.43228809284056807</v>
      </c>
      <c r="I1296" s="89">
        <v>0.14681175740000002</v>
      </c>
      <c r="J1296" s="90">
        <v>0.36024748837000004</v>
      </c>
      <c r="K1296" s="102">
        <v>1.5530522127453843</v>
      </c>
      <c r="L1296" s="89">
        <v>1.116691E-2</v>
      </c>
      <c r="M1296" s="90">
        <v>1.1964239E-2</v>
      </c>
      <c r="N1296" s="102">
        <v>1.7007702982247797E-2</v>
      </c>
      <c r="O1296" s="89">
        <v>6.3760440271867615E-3</v>
      </c>
      <c r="P1296" s="90">
        <v>8.2993838309692678E-3</v>
      </c>
      <c r="Q1296" s="102">
        <v>3.4488460104043578E-2</v>
      </c>
      <c r="R1296" s="89">
        <v>8.4022291094224925E-3</v>
      </c>
      <c r="S1296" s="90">
        <v>5.9963694356636272E-3</v>
      </c>
      <c r="T1296" s="102">
        <v>4.751578437017611E-2</v>
      </c>
      <c r="U1296" s="89">
        <v>1.5782229000000001E-3</v>
      </c>
      <c r="V1296" s="90">
        <v>2.6103834658799999E-3</v>
      </c>
      <c r="W1296" s="102">
        <v>6.6414890703299298E-3</v>
      </c>
      <c r="X1296" s="89">
        <v>7.4054579400000003E-5</v>
      </c>
      <c r="Y1296" s="90">
        <v>1.2181107153000001E-4</v>
      </c>
      <c r="Z1296" s="102">
        <v>4.6150457407897593E-4</v>
      </c>
      <c r="AA1296" s="89">
        <v>8.7176309100000012E-3</v>
      </c>
      <c r="AB1296" s="90">
        <v>1.3330719440790001E-2</v>
      </c>
      <c r="AC1296" s="102">
        <v>1.8748900892984654E-2</v>
      </c>
      <c r="AD1296" s="89">
        <v>9.0590101740000003E-4</v>
      </c>
      <c r="AE1296" s="90">
        <v>1.43617612953E-3</v>
      </c>
      <c r="AF1296" s="102">
        <v>2.3677249767361896E-3</v>
      </c>
      <c r="AG1296" s="89">
        <v>1.7439109596000001E-3</v>
      </c>
      <c r="AH1296" s="90">
        <v>2.9834533536299999E-3</v>
      </c>
      <c r="AI1296" s="102">
        <v>4.8106758375653907E-3</v>
      </c>
      <c r="AJ1296" s="92">
        <v>0</v>
      </c>
      <c r="AK1296" s="93">
        <v>0</v>
      </c>
      <c r="AL1296" s="93">
        <v>0</v>
      </c>
    </row>
    <row r="1297" spans="1:38" x14ac:dyDescent="0.25">
      <c r="A1297" s="71">
        <v>2007</v>
      </c>
      <c r="B1297" s="718">
        <v>12</v>
      </c>
      <c r="C1297" s="89">
        <v>4.5424850012200002</v>
      </c>
      <c r="D1297" s="90">
        <v>6.2736825325855001</v>
      </c>
      <c r="E1297" s="102">
        <v>23.332576501620711</v>
      </c>
      <c r="F1297" s="89">
        <v>0.30152254476000001</v>
      </c>
      <c r="G1297" s="90">
        <v>0.39495484414799997</v>
      </c>
      <c r="H1297" s="102">
        <v>0.44646116770121125</v>
      </c>
      <c r="I1297" s="89">
        <v>0.15957245150000002</v>
      </c>
      <c r="J1297" s="90">
        <v>0.37991070117000003</v>
      </c>
      <c r="K1297" s="102">
        <v>1.5738165754675135</v>
      </c>
      <c r="L1297" s="89">
        <v>1.116691E-2</v>
      </c>
      <c r="M1297" s="90">
        <v>1.1964239E-2</v>
      </c>
      <c r="N1297" s="102">
        <v>1.7170153165004795E-2</v>
      </c>
      <c r="O1297" s="89">
        <v>6.3760440271867615E-3</v>
      </c>
      <c r="P1297" s="90">
        <v>8.2993838309692678E-3</v>
      </c>
      <c r="Q1297" s="102">
        <v>3.5180362987362372E-2</v>
      </c>
      <c r="R1297" s="89">
        <v>8.4022291094224925E-3</v>
      </c>
      <c r="S1297" s="90">
        <v>5.9963694356636272E-3</v>
      </c>
      <c r="T1297" s="102">
        <v>4.9196031548142415E-2</v>
      </c>
      <c r="U1297" s="89">
        <v>1.6912059048E-3</v>
      </c>
      <c r="V1297" s="90">
        <v>2.7951513897000002E-3</v>
      </c>
      <c r="W1297" s="102">
        <v>6.9407230036351219E-3</v>
      </c>
      <c r="X1297" s="89">
        <v>7.93463442E-5</v>
      </c>
      <c r="Y1297" s="90">
        <v>1.3047553625999999E-4</v>
      </c>
      <c r="Z1297" s="102">
        <v>4.7901234157032054E-4</v>
      </c>
      <c r="AA1297" s="89">
        <v>9.4966468650000014E-3</v>
      </c>
      <c r="AB1297" s="90">
        <v>1.4447476012740001E-2</v>
      </c>
      <c r="AC1297" s="102">
        <v>1.9341133003503885E-2</v>
      </c>
      <c r="AD1297" s="89">
        <v>9.7917647579999988E-4</v>
      </c>
      <c r="AE1297" s="90">
        <v>1.5582719400600001E-3</v>
      </c>
      <c r="AF1297" s="102">
        <v>2.4837381136730494E-3</v>
      </c>
      <c r="AG1297" s="89">
        <v>1.8593602422000001E-3</v>
      </c>
      <c r="AH1297" s="90">
        <v>3.1717620851399999E-3</v>
      </c>
      <c r="AI1297" s="102">
        <v>4.9337611842364274E-3</v>
      </c>
      <c r="AJ1297" s="92">
        <v>0</v>
      </c>
      <c r="AK1297" s="93">
        <v>0</v>
      </c>
      <c r="AL1297" s="93">
        <v>0</v>
      </c>
    </row>
    <row r="1298" spans="1:38" x14ac:dyDescent="0.25">
      <c r="A1298" s="71">
        <v>2007</v>
      </c>
      <c r="B1298" s="718">
        <v>13</v>
      </c>
      <c r="C1298" s="89">
        <v>4.76930420415</v>
      </c>
      <c r="D1298" s="90">
        <v>6.5777273635409994</v>
      </c>
      <c r="E1298" s="102">
        <v>23.744139430171312</v>
      </c>
      <c r="F1298" s="89">
        <v>0.3399634809</v>
      </c>
      <c r="G1298" s="90">
        <v>0.44141998143900002</v>
      </c>
      <c r="H1298" s="102">
        <v>0.4614116917003</v>
      </c>
      <c r="I1298" s="89">
        <v>0.17229202760000001</v>
      </c>
      <c r="J1298" s="90">
        <v>0.40013466454500002</v>
      </c>
      <c r="K1298" s="102">
        <v>1.594277652229573</v>
      </c>
      <c r="L1298" s="89">
        <v>1.116691E-2</v>
      </c>
      <c r="M1298" s="90">
        <v>1.1964239E-2</v>
      </c>
      <c r="N1298" s="102">
        <v>1.73447958000972E-2</v>
      </c>
      <c r="O1298" s="89">
        <v>6.3760440271867615E-3</v>
      </c>
      <c r="P1298" s="90">
        <v>8.2993838309692678E-3</v>
      </c>
      <c r="Q1298" s="102">
        <v>3.5897859905305432E-2</v>
      </c>
      <c r="R1298" s="89">
        <v>8.4022291094224925E-3</v>
      </c>
      <c r="S1298" s="90">
        <v>5.9963694356636272E-3</v>
      </c>
      <c r="T1298" s="102">
        <v>5.0976427747754793E-2</v>
      </c>
      <c r="U1298" s="89">
        <v>1.8071724558000001E-3</v>
      </c>
      <c r="V1298" s="90">
        <v>2.98765596717E-3</v>
      </c>
      <c r="W1298" s="102">
        <v>7.2932702850609307E-3</v>
      </c>
      <c r="X1298" s="89">
        <v>8.4382246199999996E-5</v>
      </c>
      <c r="Y1298" s="90">
        <v>1.3956335915999999E-4</v>
      </c>
      <c r="Z1298" s="102">
        <v>4.977387421942948E-4</v>
      </c>
      <c r="AA1298" s="89">
        <v>1.03424422062E-2</v>
      </c>
      <c r="AB1298" s="90">
        <v>1.5663259887420001E-2</v>
      </c>
      <c r="AC1298" s="102">
        <v>1.9956376002892628E-2</v>
      </c>
      <c r="AD1298" s="89">
        <v>1.0548280074000002E-3</v>
      </c>
      <c r="AE1298" s="90">
        <v>1.6864986148500002E-3</v>
      </c>
      <c r="AF1298" s="102">
        <v>2.6040252518836301E-3</v>
      </c>
      <c r="AG1298" s="89">
        <v>1.9759148664E-3</v>
      </c>
      <c r="AH1298" s="90">
        <v>3.3660313426199999E-3</v>
      </c>
      <c r="AI1298" s="102">
        <v>5.066793931827733E-3</v>
      </c>
      <c r="AJ1298" s="92">
        <v>0</v>
      </c>
      <c r="AK1298" s="93">
        <v>0</v>
      </c>
      <c r="AL1298" s="93">
        <v>0</v>
      </c>
    </row>
    <row r="1299" spans="1:38" x14ac:dyDescent="0.25">
      <c r="A1299" s="71">
        <v>2007</v>
      </c>
      <c r="B1299" s="718">
        <v>14</v>
      </c>
      <c r="C1299" s="89">
        <v>4.9930361452099996</v>
      </c>
      <c r="D1299" s="90">
        <v>6.8858407370724999</v>
      </c>
      <c r="E1299" s="102">
        <v>24.24464192296379</v>
      </c>
      <c r="F1299" s="89">
        <v>0.38483270615999998</v>
      </c>
      <c r="G1299" s="90">
        <v>0.49573242410099999</v>
      </c>
      <c r="H1299" s="102">
        <v>0.47731948647310779</v>
      </c>
      <c r="I1299" s="89">
        <v>0.18567524360000001</v>
      </c>
      <c r="J1299" s="90">
        <v>0.42176583564499998</v>
      </c>
      <c r="K1299" s="102">
        <v>1.617693786360473</v>
      </c>
      <c r="L1299" s="89">
        <v>1.116691E-2</v>
      </c>
      <c r="M1299" s="90">
        <v>1.1964239E-2</v>
      </c>
      <c r="N1299" s="102">
        <v>1.7527529285609602E-2</v>
      </c>
      <c r="O1299" s="89">
        <v>6.3760440271867615E-3</v>
      </c>
      <c r="P1299" s="90">
        <v>8.2993838309692678E-3</v>
      </c>
      <c r="Q1299" s="102">
        <v>3.6674694631570637E-2</v>
      </c>
      <c r="R1299" s="89">
        <v>8.4022291094224925E-3</v>
      </c>
      <c r="S1299" s="90">
        <v>5.9963694356636272E-3</v>
      </c>
      <c r="T1299" s="102">
        <v>5.2857485167409193E-2</v>
      </c>
      <c r="U1299" s="89">
        <v>1.9257570857999999E-3</v>
      </c>
      <c r="V1299" s="90">
        <v>3.18950712243E-3</v>
      </c>
      <c r="W1299" s="102">
        <v>7.6468916700743982E-3</v>
      </c>
      <c r="X1299" s="89">
        <v>9.0424792200000003E-5</v>
      </c>
      <c r="Y1299" s="90">
        <v>1.4896925831999998E-4</v>
      </c>
      <c r="Z1299" s="102">
        <v>5.1749028546011519E-4</v>
      </c>
      <c r="AA1299" s="89">
        <v>1.1266171729200001E-2</v>
      </c>
      <c r="AB1299" s="90">
        <v>1.6997188155210001E-2</v>
      </c>
      <c r="AC1299" s="102">
        <v>2.0616612645187205E-2</v>
      </c>
      <c r="AD1299" s="89">
        <v>1.1325731975999999E-3</v>
      </c>
      <c r="AE1299" s="90">
        <v>1.8217688966100001E-3</v>
      </c>
      <c r="AF1299" s="102">
        <v>2.7325056496567161E-3</v>
      </c>
      <c r="AG1299" s="89">
        <v>2.0943561881999998E-3</v>
      </c>
      <c r="AH1299" s="90">
        <v>3.5693777039400004E-3</v>
      </c>
      <c r="AI1299" s="102">
        <v>5.2067695442251545E-3</v>
      </c>
      <c r="AJ1299" s="92">
        <v>0</v>
      </c>
      <c r="AK1299" s="93">
        <v>0</v>
      </c>
      <c r="AL1299" s="93">
        <v>0</v>
      </c>
    </row>
    <row r="1300" spans="1:38" x14ac:dyDescent="0.25">
      <c r="A1300" s="71">
        <v>2007</v>
      </c>
      <c r="B1300" s="718">
        <v>15</v>
      </c>
      <c r="C1300" s="89">
        <v>5.2114961294099995</v>
      </c>
      <c r="D1300" s="90">
        <v>7.1981277903985008</v>
      </c>
      <c r="E1300" s="102">
        <v>25.364436048056461</v>
      </c>
      <c r="F1300" s="89">
        <v>0.43678386864000002</v>
      </c>
      <c r="G1300" s="90">
        <v>0.55923011510099996</v>
      </c>
      <c r="H1300" s="102">
        <v>0.51199891551864263</v>
      </c>
      <c r="I1300" s="89">
        <v>0.199140018</v>
      </c>
      <c r="J1300" s="90">
        <v>0.44515803794000003</v>
      </c>
      <c r="K1300" s="102">
        <v>1.6898877489352087</v>
      </c>
      <c r="L1300" s="89">
        <v>1.116691E-2</v>
      </c>
      <c r="M1300" s="90">
        <v>1.1964239E-2</v>
      </c>
      <c r="N1300" s="102">
        <v>2.1505324692715121E-2</v>
      </c>
      <c r="O1300" s="89">
        <v>6.3760440271867615E-3</v>
      </c>
      <c r="P1300" s="90">
        <v>8.2993838309692678E-3</v>
      </c>
      <c r="Q1300" s="102">
        <v>3.3936167842747611E-2</v>
      </c>
      <c r="R1300" s="89">
        <v>8.4022291094224925E-3</v>
      </c>
      <c r="S1300" s="90">
        <v>5.9963694356636272E-3</v>
      </c>
      <c r="T1300" s="102">
        <v>5.4839980578003468E-2</v>
      </c>
      <c r="U1300" s="89">
        <v>2.0477743182000002E-3</v>
      </c>
      <c r="V1300" s="90">
        <v>3.4016670945000004E-3</v>
      </c>
      <c r="W1300" s="102">
        <v>8.3647959954682004E-3</v>
      </c>
      <c r="X1300" s="89">
        <v>9.6048856799999994E-5</v>
      </c>
      <c r="Y1300" s="90">
        <v>1.5908345580000001E-4</v>
      </c>
      <c r="Z1300" s="102">
        <v>5.5877696468122052E-4</v>
      </c>
      <c r="AA1300" s="89">
        <v>1.22804861598E-2</v>
      </c>
      <c r="AB1300" s="90">
        <v>1.8469908014309998E-2</v>
      </c>
      <c r="AC1300" s="102">
        <v>2.2070787984327385E-2</v>
      </c>
      <c r="AD1300" s="89">
        <v>1.2134717939999999E-3</v>
      </c>
      <c r="AE1300" s="90">
        <v>1.96476773238E-3</v>
      </c>
      <c r="AF1300" s="102">
        <v>2.9770492413390788E-3</v>
      </c>
      <c r="AG1300" s="89">
        <v>2.2160939562E-3</v>
      </c>
      <c r="AH1300" s="90">
        <v>3.7812588955200002E-3</v>
      </c>
      <c r="AI1300" s="102">
        <v>5.5465379685318648E-3</v>
      </c>
      <c r="AJ1300" s="92">
        <v>0</v>
      </c>
      <c r="AK1300" s="93">
        <v>0</v>
      </c>
      <c r="AL1300" s="93">
        <v>0</v>
      </c>
    </row>
    <row r="1301" spans="1:38" x14ac:dyDescent="0.25">
      <c r="A1301" s="71">
        <v>2007</v>
      </c>
      <c r="B1301" s="718">
        <v>16</v>
      </c>
      <c r="C1301" s="89">
        <v>5.4256530188800003</v>
      </c>
      <c r="D1301" s="90">
        <v>7.51785351921</v>
      </c>
      <c r="E1301" s="102">
        <v>25.920891687996484</v>
      </c>
      <c r="F1301" s="89">
        <v>0.49698811727999997</v>
      </c>
      <c r="G1301" s="90">
        <v>0.63360969210899998</v>
      </c>
      <c r="H1301" s="102">
        <v>0.53003905827719566</v>
      </c>
      <c r="I1301" s="89">
        <v>0.2132617718</v>
      </c>
      <c r="J1301" s="90">
        <v>0.47143959670500002</v>
      </c>
      <c r="K1301" s="102">
        <v>1.7161226857061131</v>
      </c>
      <c r="L1301" s="89">
        <v>1.116691E-2</v>
      </c>
      <c r="M1301" s="90">
        <v>1.1964239E-2</v>
      </c>
      <c r="N1301" s="102">
        <v>2.1767678189582182E-2</v>
      </c>
      <c r="O1301" s="89">
        <v>6.3760440271867615E-3</v>
      </c>
      <c r="P1301" s="90">
        <v>8.2993838309692678E-3</v>
      </c>
      <c r="Q1301" s="102">
        <v>3.4747098654170937E-2</v>
      </c>
      <c r="R1301" s="89">
        <v>8.4022291094224925E-3</v>
      </c>
      <c r="S1301" s="90">
        <v>5.9963694356636272E-3</v>
      </c>
      <c r="T1301" s="102">
        <v>5.6894918491005718E-2</v>
      </c>
      <c r="U1301" s="89">
        <v>2.1728282003999999E-3</v>
      </c>
      <c r="V1301" s="90">
        <v>3.6248489377799999E-3</v>
      </c>
      <c r="W1301" s="102">
        <v>8.7646246548145068E-3</v>
      </c>
      <c r="X1301" s="89">
        <v>1.015297026E-4</v>
      </c>
      <c r="Y1301" s="90">
        <v>1.6981034723999999E-4</v>
      </c>
      <c r="Z1301" s="102">
        <v>5.8118682606016377E-4</v>
      </c>
      <c r="AA1301" s="89">
        <v>1.33962979302E-2</v>
      </c>
      <c r="AB1301" s="90">
        <v>2.0104627172790001E-2</v>
      </c>
      <c r="AC1301" s="102">
        <v>2.2819572359081244E-2</v>
      </c>
      <c r="AD1301" s="89">
        <v>1.2977130564000002E-3</v>
      </c>
      <c r="AE1301" s="90">
        <v>2.11620485535E-3</v>
      </c>
      <c r="AF1301" s="102">
        <v>3.1230479589626236E-3</v>
      </c>
      <c r="AG1301" s="89">
        <v>2.3402535701999997E-3</v>
      </c>
      <c r="AH1301" s="90">
        <v>4.0045580360700004E-3</v>
      </c>
      <c r="AI1301" s="102">
        <v>5.7045834744220971E-3</v>
      </c>
      <c r="AJ1301" s="92">
        <v>0</v>
      </c>
      <c r="AK1301" s="93">
        <v>0</v>
      </c>
      <c r="AL1301" s="93">
        <v>0</v>
      </c>
    </row>
    <row r="1302" spans="1:38" x14ac:dyDescent="0.25">
      <c r="A1302" s="71">
        <v>2007</v>
      </c>
      <c r="B1302" s="718">
        <v>17</v>
      </c>
      <c r="C1302" s="89">
        <v>5.6365084137100006</v>
      </c>
      <c r="D1302" s="90">
        <v>7.848427831363999</v>
      </c>
      <c r="E1302" s="102">
        <v>26.501334454030008</v>
      </c>
      <c r="F1302" s="89">
        <v>0.56659914119999999</v>
      </c>
      <c r="G1302" s="90">
        <v>0.72084742660800005</v>
      </c>
      <c r="H1302" s="102">
        <v>0.54854685583512253</v>
      </c>
      <c r="I1302" s="89">
        <v>0.22804245309999999</v>
      </c>
      <c r="J1302" s="90">
        <v>0.50178761594499999</v>
      </c>
      <c r="K1302" s="102">
        <v>1.7427971805628768</v>
      </c>
      <c r="L1302" s="89">
        <v>1.116691E-2</v>
      </c>
      <c r="M1302" s="90">
        <v>1.1964239E-2</v>
      </c>
      <c r="N1302" s="102">
        <v>2.2035235732009922E-2</v>
      </c>
      <c r="O1302" s="89">
        <v>6.3760440271867615E-3</v>
      </c>
      <c r="P1302" s="90">
        <v>8.2993838309692678E-3</v>
      </c>
      <c r="Q1302" s="102">
        <v>3.557830211239537E-2</v>
      </c>
      <c r="R1302" s="89">
        <v>8.4022291094224925E-3</v>
      </c>
      <c r="S1302" s="90">
        <v>5.9963694356636272E-3</v>
      </c>
      <c r="T1302" s="102">
        <v>5.9010632690057734E-2</v>
      </c>
      <c r="U1302" s="89">
        <v>2.3026842929999999E-3</v>
      </c>
      <c r="V1302" s="90">
        <v>3.8616738200400002E-3</v>
      </c>
      <c r="W1302" s="102">
        <v>9.146360405765051E-3</v>
      </c>
      <c r="X1302" s="89">
        <v>1.0712721540000001E-4</v>
      </c>
      <c r="Y1302" s="90">
        <v>1.8128146686E-4</v>
      </c>
      <c r="Z1302" s="102">
        <v>6.0402476761079469E-4</v>
      </c>
      <c r="AA1302" s="89">
        <v>1.4627669124000002E-2</v>
      </c>
      <c r="AB1302" s="90">
        <v>2.192828396049E-2</v>
      </c>
      <c r="AC1302" s="102">
        <v>2.3595037863690708E-2</v>
      </c>
      <c r="AD1302" s="89">
        <v>1.383858807E-3</v>
      </c>
      <c r="AE1302" s="90">
        <v>2.27704761375E-3</v>
      </c>
      <c r="AF1302" s="102">
        <v>3.27544101878399E-3</v>
      </c>
      <c r="AG1302" s="89">
        <v>2.4678988902000001E-3</v>
      </c>
      <c r="AH1302" s="90">
        <v>4.2397465898999995E-3</v>
      </c>
      <c r="AI1302" s="102">
        <v>5.8632780184882816E-3</v>
      </c>
      <c r="AJ1302" s="92">
        <v>0</v>
      </c>
      <c r="AK1302" s="93">
        <v>0</v>
      </c>
      <c r="AL1302" s="93">
        <v>0</v>
      </c>
    </row>
    <row r="1303" spans="1:38" x14ac:dyDescent="0.25">
      <c r="A1303" s="71">
        <v>2007</v>
      </c>
      <c r="B1303" s="718">
        <v>18</v>
      </c>
      <c r="C1303" s="89">
        <v>5.8409515821899998</v>
      </c>
      <c r="D1303" s="90">
        <v>8.1902441153855001</v>
      </c>
      <c r="E1303" s="102">
        <v>27.063274417097421</v>
      </c>
      <c r="F1303" s="89">
        <v>0.64647407184000005</v>
      </c>
      <c r="G1303" s="90">
        <v>0.82325271459600002</v>
      </c>
      <c r="H1303" s="102">
        <v>0.56728644978738885</v>
      </c>
      <c r="I1303" s="89">
        <v>0.24316703179999999</v>
      </c>
      <c r="J1303" s="90">
        <v>0.53883261470499999</v>
      </c>
      <c r="K1303" s="102">
        <v>1.7688417155909644</v>
      </c>
      <c r="L1303" s="89">
        <v>1.116691E-2</v>
      </c>
      <c r="M1303" s="90">
        <v>1.1964239E-2</v>
      </c>
      <c r="N1303" s="102">
        <v>2.2307182564953076E-2</v>
      </c>
      <c r="O1303" s="89">
        <v>6.3760440271867615E-3</v>
      </c>
      <c r="P1303" s="90">
        <v>8.2993838309692678E-3</v>
      </c>
      <c r="Q1303" s="102">
        <v>3.6414290637201439E-2</v>
      </c>
      <c r="R1303" s="89">
        <v>8.4022291094224925E-3</v>
      </c>
      <c r="S1303" s="90">
        <v>5.9963694356636272E-3</v>
      </c>
      <c r="T1303" s="102">
        <v>6.1163054646622722E-2</v>
      </c>
      <c r="U1303" s="89">
        <v>2.4364710354000002E-3</v>
      </c>
      <c r="V1303" s="90">
        <v>4.1126401596899998E-3</v>
      </c>
      <c r="W1303" s="102">
        <v>9.5326455478098662E-3</v>
      </c>
      <c r="X1303" s="89">
        <v>1.1352861299999999E-4</v>
      </c>
      <c r="Y1303" s="90">
        <v>1.9283120483999999E-4</v>
      </c>
      <c r="Z1303" s="102">
        <v>6.2717947866774157E-4</v>
      </c>
      <c r="AA1303" s="89">
        <v>1.59856602198E-2</v>
      </c>
      <c r="AB1303" s="90">
        <v>2.397043390119E-2</v>
      </c>
      <c r="AC1303" s="102">
        <v>2.438026866473815E-2</v>
      </c>
      <c r="AD1303" s="89">
        <v>1.4745010200000002E-3</v>
      </c>
      <c r="AE1303" s="90">
        <v>2.4485148514200002E-3</v>
      </c>
      <c r="AF1303" s="102">
        <v>3.4304798533061438E-3</v>
      </c>
      <c r="AG1303" s="89">
        <v>2.5989993414000001E-3</v>
      </c>
      <c r="AH1303" s="90">
        <v>4.4892812913599998E-3</v>
      </c>
      <c r="AI1303" s="102">
        <v>6.0232378084443833E-3</v>
      </c>
      <c r="AJ1303" s="92">
        <v>0</v>
      </c>
      <c r="AK1303" s="93">
        <v>0</v>
      </c>
      <c r="AL1303" s="93">
        <v>0</v>
      </c>
    </row>
    <row r="1304" spans="1:38" x14ac:dyDescent="0.25">
      <c r="A1304" s="71">
        <v>2007</v>
      </c>
      <c r="B1304" s="718">
        <v>19</v>
      </c>
      <c r="C1304" s="89">
        <v>6.0469948757300003</v>
      </c>
      <c r="D1304" s="90">
        <v>8.5533989171590008</v>
      </c>
      <c r="E1304" s="102">
        <v>27.653131103450299</v>
      </c>
      <c r="F1304" s="89">
        <v>0.73748220797999997</v>
      </c>
      <c r="G1304" s="90">
        <v>0.94290967211700005</v>
      </c>
      <c r="H1304" s="102">
        <v>0.58601721730128808</v>
      </c>
      <c r="I1304" s="89">
        <v>0.25979031540000003</v>
      </c>
      <c r="J1304" s="90">
        <v>0.59162070544500001</v>
      </c>
      <c r="K1304" s="102">
        <v>1.795755880582439</v>
      </c>
      <c r="L1304" s="89">
        <v>1.116691E-2</v>
      </c>
      <c r="M1304" s="90">
        <v>1.1964239E-2</v>
      </c>
      <c r="N1304" s="102">
        <v>2.2577657378820157E-2</v>
      </c>
      <c r="O1304" s="89">
        <v>6.3760440271867615E-3</v>
      </c>
      <c r="P1304" s="90">
        <v>8.2993838309692678E-3</v>
      </c>
      <c r="Q1304" s="102">
        <v>3.7255426623826866E-2</v>
      </c>
      <c r="R1304" s="89">
        <v>8.4022291094224925E-3</v>
      </c>
      <c r="S1304" s="90">
        <v>5.9963694356636272E-3</v>
      </c>
      <c r="T1304" s="102">
        <v>6.330665937478637E-2</v>
      </c>
      <c r="U1304" s="89">
        <v>2.5743952992E-3</v>
      </c>
      <c r="V1304" s="90">
        <v>4.3800416210099998E-3</v>
      </c>
      <c r="W1304" s="102">
        <v>9.9120971512837303E-3</v>
      </c>
      <c r="X1304" s="89">
        <v>1.1971428840000001E-4</v>
      </c>
      <c r="Y1304" s="90">
        <v>2.0609577339000002E-4</v>
      </c>
      <c r="Z1304" s="102">
        <v>6.5025657782942861E-4</v>
      </c>
      <c r="AA1304" s="89">
        <v>1.74832322508E-2</v>
      </c>
      <c r="AB1304" s="90">
        <v>2.626512253086E-2</v>
      </c>
      <c r="AC1304" s="102">
        <v>2.5166852388253558E-2</v>
      </c>
      <c r="AD1304" s="89">
        <v>1.5681535098E-3</v>
      </c>
      <c r="AE1304" s="90">
        <v>2.6314996073099998E-3</v>
      </c>
      <c r="AF1304" s="102">
        <v>3.5853310546207409E-3</v>
      </c>
      <c r="AG1304" s="89">
        <v>2.7343403028000004E-3</v>
      </c>
      <c r="AH1304" s="90">
        <v>4.7545815129599999E-3</v>
      </c>
      <c r="AI1304" s="102">
        <v>6.1830283113763103E-3</v>
      </c>
      <c r="AJ1304" s="92">
        <v>0</v>
      </c>
      <c r="AK1304" s="93">
        <v>0</v>
      </c>
      <c r="AL1304" s="93">
        <v>0</v>
      </c>
    </row>
    <row r="1305" spans="1:38" x14ac:dyDescent="0.25">
      <c r="A1305" s="71">
        <v>2007</v>
      </c>
      <c r="B1305" s="718">
        <v>20</v>
      </c>
      <c r="C1305" s="89">
        <v>6.2518966928099999</v>
      </c>
      <c r="D1305" s="90">
        <v>8.939327457926499</v>
      </c>
      <c r="E1305" s="102">
        <v>28.948376678823475</v>
      </c>
      <c r="F1305" s="89">
        <v>0.84059720502000002</v>
      </c>
      <c r="G1305" s="90">
        <v>1.08280497303</v>
      </c>
      <c r="H1305" s="102">
        <v>0.6392507690848066</v>
      </c>
      <c r="I1305" s="89">
        <v>0.2776216058</v>
      </c>
      <c r="J1305" s="90">
        <v>0.61560135059499999</v>
      </c>
      <c r="K1305" s="102">
        <v>1.879448541243538</v>
      </c>
      <c r="L1305" s="89">
        <v>1.116691E-2</v>
      </c>
      <c r="M1305" s="90">
        <v>1.1964239E-2</v>
      </c>
      <c r="N1305" s="102">
        <v>2.8263190219045099E-2</v>
      </c>
      <c r="O1305" s="89">
        <v>6.3760440271867615E-3</v>
      </c>
      <c r="P1305" s="90">
        <v>8.2993838309692678E-3</v>
      </c>
      <c r="Q1305" s="102">
        <v>3.8599337656415177E-2</v>
      </c>
      <c r="R1305" s="89">
        <v>8.4022291094224925E-3</v>
      </c>
      <c r="S1305" s="90">
        <v>5.9963694356636272E-3</v>
      </c>
      <c r="T1305" s="102">
        <v>6.5386705473170326E-2</v>
      </c>
      <c r="U1305" s="89">
        <v>2.7161111064000001E-3</v>
      </c>
      <c r="V1305" s="90">
        <v>4.6687681336800005E-3</v>
      </c>
      <c r="W1305" s="102">
        <v>1.0961111310948296E-2</v>
      </c>
      <c r="X1305" s="89">
        <v>1.2698313419999999E-4</v>
      </c>
      <c r="Y1305" s="90">
        <v>2.1982239243000001E-4</v>
      </c>
      <c r="Z1305" s="102">
        <v>7.1560453578371807E-4</v>
      </c>
      <c r="AA1305" s="89">
        <v>1.9125150058200001E-2</v>
      </c>
      <c r="AB1305" s="90">
        <v>2.885775119697E-2</v>
      </c>
      <c r="AC1305" s="102">
        <v>2.7412022999033614E-2</v>
      </c>
      <c r="AD1305" s="89">
        <v>1.6646045771999999E-3</v>
      </c>
      <c r="AE1305" s="90">
        <v>2.8291876370100002E-3</v>
      </c>
      <c r="AF1305" s="102">
        <v>4.0106983118639791E-3</v>
      </c>
      <c r="AG1305" s="89">
        <v>2.8737021186000002E-3</v>
      </c>
      <c r="AH1305" s="90">
        <v>5.0409444371399999E-3</v>
      </c>
      <c r="AI1305" s="102">
        <v>6.6547929017509999E-3</v>
      </c>
      <c r="AJ1305" s="92">
        <v>0</v>
      </c>
      <c r="AK1305" s="93">
        <v>0</v>
      </c>
      <c r="AL1305" s="93">
        <v>0</v>
      </c>
    </row>
    <row r="1306" spans="1:38" x14ac:dyDescent="0.25">
      <c r="A1306" s="71">
        <v>2007</v>
      </c>
      <c r="B1306" s="718">
        <v>21</v>
      </c>
      <c r="C1306" s="89">
        <v>6.4565325359900001</v>
      </c>
      <c r="D1306" s="90">
        <v>9.3522532375920004</v>
      </c>
      <c r="E1306" s="102">
        <v>29.485110774303319</v>
      </c>
      <c r="F1306" s="89">
        <v>0.95613557471999999</v>
      </c>
      <c r="G1306" s="90">
        <v>1.2456332379330002</v>
      </c>
      <c r="H1306" s="102">
        <v>0.65774043679198102</v>
      </c>
      <c r="I1306" s="89">
        <v>0.29690397660000001</v>
      </c>
      <c r="J1306" s="90">
        <v>0.64092639418499997</v>
      </c>
      <c r="K1306" s="102">
        <v>1.9055539491423545</v>
      </c>
      <c r="L1306" s="89">
        <v>1.116691E-2</v>
      </c>
      <c r="M1306" s="90">
        <v>1.1964239E-2</v>
      </c>
      <c r="N1306" s="102">
        <v>2.8596535986421406E-2</v>
      </c>
      <c r="O1306" s="89">
        <v>6.3760440271867615E-3</v>
      </c>
      <c r="P1306" s="90">
        <v>8.2993838309692678E-3</v>
      </c>
      <c r="Q1306" s="102">
        <v>3.9397640356102853E-2</v>
      </c>
      <c r="R1306" s="89">
        <v>8.4022291094224925E-3</v>
      </c>
      <c r="S1306" s="90">
        <v>5.9963694356636272E-3</v>
      </c>
      <c r="T1306" s="102">
        <v>6.7336473656175094E-2</v>
      </c>
      <c r="U1306" s="89">
        <v>2.8639416053999997E-3</v>
      </c>
      <c r="V1306" s="90">
        <v>4.9803237275399996E-3</v>
      </c>
      <c r="W1306" s="102">
        <v>1.1412450257815589E-2</v>
      </c>
      <c r="X1306" s="89">
        <v>1.3425198000000001E-4</v>
      </c>
      <c r="Y1306" s="90">
        <v>2.3429032521E-4</v>
      </c>
      <c r="Z1306" s="102">
        <v>7.388650457263164E-4</v>
      </c>
      <c r="AA1306" s="89">
        <v>2.0921992075800002E-2</v>
      </c>
      <c r="AB1306" s="90">
        <v>3.1786325953829998E-2</v>
      </c>
      <c r="AC1306" s="102">
        <v>2.8170229816788392E-2</v>
      </c>
      <c r="AD1306" s="89">
        <v>1.7657412774E-3</v>
      </c>
      <c r="AE1306" s="90">
        <v>3.0427433442300001E-3</v>
      </c>
      <c r="AF1306" s="102">
        <v>4.156778853203192E-3</v>
      </c>
      <c r="AG1306" s="89">
        <v>3.0166397556000003E-3</v>
      </c>
      <c r="AH1306" s="90">
        <v>5.3507075699400003E-3</v>
      </c>
      <c r="AI1306" s="102">
        <v>6.8211378743099566E-3</v>
      </c>
      <c r="AJ1306" s="92">
        <v>0</v>
      </c>
      <c r="AK1306" s="93">
        <v>0</v>
      </c>
      <c r="AL1306" s="93">
        <v>0</v>
      </c>
    </row>
    <row r="1307" spans="1:38" x14ac:dyDescent="0.25">
      <c r="A1307" s="71">
        <v>2007</v>
      </c>
      <c r="B1307" s="718">
        <v>22</v>
      </c>
      <c r="C1307" s="89">
        <v>6.6613203516699997</v>
      </c>
      <c r="D1307" s="90">
        <v>9.7966147883369992</v>
      </c>
      <c r="E1307" s="102">
        <v>29.961266337879753</v>
      </c>
      <c r="F1307" s="89">
        <v>1.08442574586</v>
      </c>
      <c r="G1307" s="90">
        <v>1.434094622625</v>
      </c>
      <c r="H1307" s="102">
        <v>0.67426981954015186</v>
      </c>
      <c r="I1307" s="89">
        <v>0.3179379511</v>
      </c>
      <c r="J1307" s="90">
        <v>0.67075544844000001</v>
      </c>
      <c r="K1307" s="102">
        <v>1.9289597989251537</v>
      </c>
      <c r="L1307" s="89">
        <v>1.116691E-2</v>
      </c>
      <c r="M1307" s="90">
        <v>1.1964239E-2</v>
      </c>
      <c r="N1307" s="102">
        <v>2.8893313925258141E-2</v>
      </c>
      <c r="O1307" s="89">
        <v>6.3760440271867615E-3</v>
      </c>
      <c r="P1307" s="90">
        <v>8.2993838309692678E-3</v>
      </c>
      <c r="Q1307" s="102">
        <v>4.010982441052733E-2</v>
      </c>
      <c r="R1307" s="89">
        <v>8.4022291094224925E-3</v>
      </c>
      <c r="S1307" s="90">
        <v>5.9963694356636272E-3</v>
      </c>
      <c r="T1307" s="102">
        <v>6.9078760408965309E-2</v>
      </c>
      <c r="U1307" s="89">
        <v>3.0161518998E-3</v>
      </c>
      <c r="V1307" s="90">
        <v>5.3153936312400002E-3</v>
      </c>
      <c r="W1307" s="102">
        <v>1.1833531643912655E-2</v>
      </c>
      <c r="X1307" s="89">
        <v>1.407699552E-4</v>
      </c>
      <c r="Y1307" s="90">
        <v>2.5012331553000001E-4</v>
      </c>
      <c r="Z1307" s="102">
        <v>7.5973036620690629E-4</v>
      </c>
      <c r="AA1307" s="89">
        <v>2.28738541404E-2</v>
      </c>
      <c r="AB1307" s="90">
        <v>3.5083782150329999E-2</v>
      </c>
      <c r="AC1307" s="102">
        <v>2.8842158768394632E-2</v>
      </c>
      <c r="AD1307" s="89">
        <v>1.8697891992E-3</v>
      </c>
      <c r="AE1307" s="90">
        <v>3.2727993814800002E-3</v>
      </c>
      <c r="AF1307" s="102">
        <v>4.285756198942412E-3</v>
      </c>
      <c r="AG1307" s="89">
        <v>3.1638139692000003E-3</v>
      </c>
      <c r="AH1307" s="90">
        <v>5.6832706440000007E-3</v>
      </c>
      <c r="AI1307" s="102">
        <v>6.971095417678588E-3</v>
      </c>
      <c r="AJ1307" s="92">
        <v>0</v>
      </c>
      <c r="AK1307" s="93">
        <v>0</v>
      </c>
      <c r="AL1307" s="93">
        <v>0</v>
      </c>
    </row>
    <row r="1308" spans="1:38" x14ac:dyDescent="0.25">
      <c r="A1308" s="71">
        <v>2007</v>
      </c>
      <c r="B1308" s="718">
        <v>23</v>
      </c>
      <c r="C1308" s="89">
        <v>6.8671244449</v>
      </c>
      <c r="D1308" s="90">
        <v>10.277918961444</v>
      </c>
      <c r="E1308" s="102">
        <v>30.352512640566225</v>
      </c>
      <c r="F1308" s="89">
        <v>1.22570957226</v>
      </c>
      <c r="G1308" s="90">
        <v>1.6515535052370001</v>
      </c>
      <c r="H1308" s="102">
        <v>0.68795622094681541</v>
      </c>
      <c r="I1308" s="89">
        <v>0.3412359566</v>
      </c>
      <c r="J1308" s="90">
        <v>0.70751606348499996</v>
      </c>
      <c r="K1308" s="102">
        <v>1.9484266356289168</v>
      </c>
      <c r="L1308" s="89">
        <v>1.116691E-2</v>
      </c>
      <c r="M1308" s="90">
        <v>1.1964239E-2</v>
      </c>
      <c r="N1308" s="102">
        <v>2.9139315949703259E-2</v>
      </c>
      <c r="O1308" s="89">
        <v>6.3760440271867615E-3</v>
      </c>
      <c r="P1308" s="90">
        <v>8.2993838309692678E-3</v>
      </c>
      <c r="Q1308" s="102">
        <v>4.0699372911680111E-2</v>
      </c>
      <c r="R1308" s="89">
        <v>8.4022291094224925E-3</v>
      </c>
      <c r="S1308" s="90">
        <v>5.9963694356636272E-3</v>
      </c>
      <c r="T1308" s="102">
        <v>7.0517773686699939E-2</v>
      </c>
      <c r="U1308" s="89">
        <v>3.1729486823999999E-3</v>
      </c>
      <c r="V1308" s="90">
        <v>5.6778913566000004E-3</v>
      </c>
      <c r="W1308" s="102">
        <v>1.2195813927288694E-2</v>
      </c>
      <c r="X1308" s="89">
        <v>1.4803880099999999E-4</v>
      </c>
      <c r="Y1308" s="90">
        <v>2.6698120533000003E-4</v>
      </c>
      <c r="Z1308" s="102">
        <v>7.7708436387663698E-4</v>
      </c>
      <c r="AA1308" s="89">
        <v>2.49840761466E-2</v>
      </c>
      <c r="AB1308" s="90">
        <v>3.8798328566610002E-2</v>
      </c>
      <c r="AC1308" s="102">
        <v>2.9394928528830334E-2</v>
      </c>
      <c r="AD1308" s="89">
        <v>1.9779611430000002E-3</v>
      </c>
      <c r="AE1308" s="90">
        <v>3.5210011110600003E-3</v>
      </c>
      <c r="AF1308" s="102">
        <v>4.3913353892042649E-3</v>
      </c>
      <c r="AG1308" s="89">
        <v>3.3159070601999998E-3</v>
      </c>
      <c r="AH1308" s="90">
        <v>6.0437579332199998E-3</v>
      </c>
      <c r="AI1308" s="102">
        <v>7.0965255542849194E-3</v>
      </c>
      <c r="AJ1308" s="92">
        <v>0</v>
      </c>
      <c r="AK1308" s="93">
        <v>0</v>
      </c>
      <c r="AL1308" s="93">
        <v>0</v>
      </c>
    </row>
    <row r="1309" spans="1:38" x14ac:dyDescent="0.25">
      <c r="A1309" s="71">
        <v>2007</v>
      </c>
      <c r="B1309" s="718">
        <v>24</v>
      </c>
      <c r="C1309" s="89">
        <v>7.0742668123699994</v>
      </c>
      <c r="D1309" s="90">
        <v>10.799481070918999</v>
      </c>
      <c r="E1309" s="102">
        <v>30.695949931379364</v>
      </c>
      <c r="F1309" s="89">
        <v>1.3676825296199999</v>
      </c>
      <c r="G1309" s="90">
        <v>1.881331435179</v>
      </c>
      <c r="H1309" s="102">
        <v>0.69742105855084935</v>
      </c>
      <c r="I1309" s="89">
        <v>0.36743606130000001</v>
      </c>
      <c r="J1309" s="90">
        <v>0.74805784784499996</v>
      </c>
      <c r="K1309" s="102">
        <v>1.9601746574672627</v>
      </c>
      <c r="L1309" s="89">
        <v>1.116691E-2</v>
      </c>
      <c r="M1309" s="90">
        <v>1.1964239E-2</v>
      </c>
      <c r="N1309" s="102">
        <v>2.9299207168428779E-2</v>
      </c>
      <c r="O1309" s="89">
        <v>6.3760440271867615E-3</v>
      </c>
      <c r="P1309" s="90">
        <v>8.2993838309692678E-3</v>
      </c>
      <c r="Q1309" s="102">
        <v>4.1107628192381215E-2</v>
      </c>
      <c r="R1309" s="89">
        <v>8.4022291094224925E-3</v>
      </c>
      <c r="S1309" s="90">
        <v>5.9963694356636272E-3</v>
      </c>
      <c r="T1309" s="102">
        <v>7.1580116638794627E-2</v>
      </c>
      <c r="U1309" s="89">
        <v>3.3354377418E-3</v>
      </c>
      <c r="V1309" s="90">
        <v>6.1237334567400001E-3</v>
      </c>
      <c r="W1309" s="102">
        <v>1.2165271711669425E-2</v>
      </c>
      <c r="X1309" s="89">
        <v>1.5589580940000001E-4</v>
      </c>
      <c r="Y1309" s="90">
        <v>2.8738739900999996E-4</v>
      </c>
      <c r="Z1309" s="102">
        <v>7.8754009227656452E-4</v>
      </c>
      <c r="AA1309" s="89">
        <v>2.7243762615599999E-2</v>
      </c>
      <c r="AB1309" s="90">
        <v>4.3085764567349999E-2</v>
      </c>
      <c r="AC1309" s="102">
        <v>2.9850033957167246E-2</v>
      </c>
      <c r="AD1309" s="89">
        <v>2.0894932751999999E-3</v>
      </c>
      <c r="AE1309" s="90">
        <v>3.79891131888E-3</v>
      </c>
      <c r="AF1309" s="102">
        <v>4.4896132360148083E-3</v>
      </c>
      <c r="AG1309" s="89">
        <v>3.4719044280000001E-3</v>
      </c>
      <c r="AH1309" s="90">
        <v>6.5084469301200003E-3</v>
      </c>
      <c r="AI1309" s="102">
        <v>7.1543778123325909E-3</v>
      </c>
      <c r="AJ1309" s="92">
        <v>0</v>
      </c>
      <c r="AK1309" s="93">
        <v>0</v>
      </c>
      <c r="AL1309" s="93">
        <v>0</v>
      </c>
    </row>
    <row r="1310" spans="1:38" x14ac:dyDescent="0.25">
      <c r="A1310" s="71">
        <v>2007</v>
      </c>
      <c r="B1310" s="718">
        <v>25</v>
      </c>
      <c r="C1310" s="89">
        <v>7.0742668123699994</v>
      </c>
      <c r="D1310" s="90">
        <v>10.799481070918999</v>
      </c>
      <c r="E1310" s="102">
        <v>30.853379956236545</v>
      </c>
      <c r="F1310" s="89">
        <v>1.3676825296199999</v>
      </c>
      <c r="G1310" s="90">
        <v>1.881331435179</v>
      </c>
      <c r="H1310" s="102">
        <v>0.70339332250278674</v>
      </c>
      <c r="I1310" s="89">
        <v>0.36743606130000001</v>
      </c>
      <c r="J1310" s="90">
        <v>0.74805784784499996</v>
      </c>
      <c r="K1310" s="102">
        <v>1.9689613588032482</v>
      </c>
      <c r="L1310" s="89">
        <v>1.116691E-2</v>
      </c>
      <c r="M1310" s="90">
        <v>1.1964239E-2</v>
      </c>
      <c r="N1310" s="102">
        <v>2.9408367351708917E-2</v>
      </c>
      <c r="O1310" s="89">
        <v>6.3760440271867615E-3</v>
      </c>
      <c r="P1310" s="90">
        <v>8.2993838309692678E-3</v>
      </c>
      <c r="Q1310" s="102">
        <v>4.1364704629501592E-2</v>
      </c>
      <c r="R1310" s="89">
        <v>8.4022291094224925E-3</v>
      </c>
      <c r="S1310" s="90">
        <v>5.9963694356636272E-3</v>
      </c>
      <c r="T1310" s="102">
        <v>7.2195931532946109E-2</v>
      </c>
      <c r="U1310" s="89">
        <v>3.3354377418E-3</v>
      </c>
      <c r="V1310" s="90">
        <v>6.1237334567400001E-3</v>
      </c>
      <c r="W1310" s="102">
        <v>1.2375006235537517E-2</v>
      </c>
      <c r="X1310" s="89">
        <v>1.5589580940000001E-4</v>
      </c>
      <c r="Y1310" s="90">
        <v>2.8738739900999996E-4</v>
      </c>
      <c r="Z1310" s="102">
        <v>7.9539603756657417E-4</v>
      </c>
      <c r="AA1310" s="89">
        <v>2.7243762615599999E-2</v>
      </c>
      <c r="AB1310" s="90">
        <v>4.3085764567349999E-2</v>
      </c>
      <c r="AC1310" s="102">
        <v>3.0077877112398916E-2</v>
      </c>
      <c r="AD1310" s="89">
        <v>2.0894932751999999E-3</v>
      </c>
      <c r="AE1310" s="90">
        <v>3.79891131888E-3</v>
      </c>
      <c r="AF1310" s="102">
        <v>4.5310413118286475E-3</v>
      </c>
      <c r="AG1310" s="89">
        <v>3.4719044280000001E-3</v>
      </c>
      <c r="AH1310" s="90">
        <v>6.5084469301200003E-3</v>
      </c>
      <c r="AI1310" s="102">
        <v>7.2143945696102885E-3</v>
      </c>
      <c r="AJ1310" s="92">
        <v>0</v>
      </c>
      <c r="AK1310" s="93">
        <v>0</v>
      </c>
      <c r="AL1310" s="93">
        <v>0</v>
      </c>
    </row>
    <row r="1311" spans="1:38" x14ac:dyDescent="0.25">
      <c r="A1311" s="71">
        <v>2007</v>
      </c>
      <c r="B1311" s="718">
        <v>26</v>
      </c>
      <c r="C1311" s="89">
        <v>7.0742668123699994</v>
      </c>
      <c r="D1311" s="90">
        <v>10.799481070918999</v>
      </c>
      <c r="E1311" s="102">
        <v>30.855962020416065</v>
      </c>
      <c r="F1311" s="89">
        <v>1.3676825296199999</v>
      </c>
      <c r="G1311" s="90">
        <v>1.881331435179</v>
      </c>
      <c r="H1311" s="102">
        <v>0.70427480968673717</v>
      </c>
      <c r="I1311" s="89">
        <v>0.36743606130000001</v>
      </c>
      <c r="J1311" s="90">
        <v>0.74805784784499996</v>
      </c>
      <c r="K1311" s="102">
        <v>1.9707328894937053</v>
      </c>
      <c r="L1311" s="89">
        <v>1.116691E-2</v>
      </c>
      <c r="M1311" s="90">
        <v>1.1964239E-2</v>
      </c>
      <c r="N1311" s="102">
        <v>2.9427287310703772E-2</v>
      </c>
      <c r="O1311" s="89">
        <v>6.3760440271867615E-3</v>
      </c>
      <c r="P1311" s="90">
        <v>8.2993838309692678E-3</v>
      </c>
      <c r="Q1311" s="102">
        <v>4.1402364790204794E-2</v>
      </c>
      <c r="R1311" s="89">
        <v>8.4022291094224925E-3</v>
      </c>
      <c r="S1311" s="90">
        <v>5.9963694356636272E-3</v>
      </c>
      <c r="T1311" s="102">
        <v>7.2267584287185341E-2</v>
      </c>
      <c r="U1311" s="89">
        <v>3.3354377418E-3</v>
      </c>
      <c r="V1311" s="90">
        <v>6.1237334567400001E-3</v>
      </c>
      <c r="W1311" s="102">
        <v>1.2486798591595653E-2</v>
      </c>
      <c r="X1311" s="89">
        <v>1.5589580940000001E-4</v>
      </c>
      <c r="Y1311" s="90">
        <v>2.8738739900999996E-4</v>
      </c>
      <c r="Z1311" s="102">
        <v>7.9699807766755949E-4</v>
      </c>
      <c r="AA1311" s="89">
        <v>2.7243762615599999E-2</v>
      </c>
      <c r="AB1311" s="90">
        <v>4.3085764567349999E-2</v>
      </c>
      <c r="AC1311" s="102">
        <v>3.0090496170224756E-2</v>
      </c>
      <c r="AD1311" s="89">
        <v>2.0894932751999999E-3</v>
      </c>
      <c r="AE1311" s="90">
        <v>3.79891131888E-3</v>
      </c>
      <c r="AF1311" s="102">
        <v>4.5298763218484485E-3</v>
      </c>
      <c r="AG1311" s="89">
        <v>3.4719044280000001E-3</v>
      </c>
      <c r="AH1311" s="90">
        <v>6.5084469301200003E-3</v>
      </c>
      <c r="AI1311" s="102">
        <v>7.2314883696144514E-3</v>
      </c>
      <c r="AJ1311" s="92">
        <v>0</v>
      </c>
      <c r="AK1311" s="93">
        <v>0</v>
      </c>
      <c r="AL1311" s="93">
        <v>0</v>
      </c>
    </row>
    <row r="1312" spans="1:38" x14ac:dyDescent="0.25">
      <c r="A1312" s="71">
        <v>2007</v>
      </c>
      <c r="B1312" s="718">
        <v>27</v>
      </c>
      <c r="C1312" s="89">
        <v>7.0742668123699994</v>
      </c>
      <c r="D1312" s="90">
        <v>10.799481070918999</v>
      </c>
      <c r="E1312" s="102">
        <v>30.824656616745983</v>
      </c>
      <c r="F1312" s="89">
        <v>1.3676825296199999</v>
      </c>
      <c r="G1312" s="90">
        <v>1.881331435179</v>
      </c>
      <c r="H1312" s="102">
        <v>0.70412042613016967</v>
      </c>
      <c r="I1312" s="89">
        <v>0.36743606130000001</v>
      </c>
      <c r="J1312" s="90">
        <v>0.74805784784499996</v>
      </c>
      <c r="K1312" s="102">
        <v>1.9711310483155531</v>
      </c>
      <c r="L1312" s="89">
        <v>1.116691E-2</v>
      </c>
      <c r="M1312" s="90">
        <v>1.1964239E-2</v>
      </c>
      <c r="N1312" s="102">
        <v>2.9428146893009259E-2</v>
      </c>
      <c r="O1312" s="89">
        <v>6.3760440271867615E-3</v>
      </c>
      <c r="P1312" s="90">
        <v>8.2993838309692678E-3</v>
      </c>
      <c r="Q1312" s="102">
        <v>4.1395432990504549E-2</v>
      </c>
      <c r="R1312" s="89">
        <v>8.4022291094224925E-3</v>
      </c>
      <c r="S1312" s="90">
        <v>5.9963694356636272E-3</v>
      </c>
      <c r="T1312" s="102">
        <v>7.2226610956988527E-2</v>
      </c>
      <c r="U1312" s="89">
        <v>3.3354377418E-3</v>
      </c>
      <c r="V1312" s="90">
        <v>6.1237334567400001E-3</v>
      </c>
      <c r="W1312" s="102">
        <v>1.2587701280345236E-2</v>
      </c>
      <c r="X1312" s="89">
        <v>1.5589580940000001E-4</v>
      </c>
      <c r="Y1312" s="90">
        <v>2.8738739900999996E-4</v>
      </c>
      <c r="Z1312" s="102">
        <v>7.9738205486764246E-4</v>
      </c>
      <c r="AA1312" s="89">
        <v>2.7243762615599999E-2</v>
      </c>
      <c r="AB1312" s="90">
        <v>4.3085764567349999E-2</v>
      </c>
      <c r="AC1312" s="102">
        <v>3.0057034380615136E-2</v>
      </c>
      <c r="AD1312" s="89">
        <v>2.0894932751999999E-3</v>
      </c>
      <c r="AE1312" s="90">
        <v>3.79891131888E-3</v>
      </c>
      <c r="AF1312" s="102">
        <v>4.5192505695017711E-3</v>
      </c>
      <c r="AG1312" s="89">
        <v>3.4719044280000001E-3</v>
      </c>
      <c r="AH1312" s="90">
        <v>6.5084469301200003E-3</v>
      </c>
      <c r="AI1312" s="102">
        <v>7.2407740901128488E-3</v>
      </c>
      <c r="AJ1312" s="92">
        <v>0</v>
      </c>
      <c r="AK1312" s="93">
        <v>0</v>
      </c>
      <c r="AL1312" s="93">
        <v>0</v>
      </c>
    </row>
    <row r="1313" spans="1:38" x14ac:dyDescent="0.25">
      <c r="A1313" s="71">
        <v>2007</v>
      </c>
      <c r="B1313" s="718">
        <v>28</v>
      </c>
      <c r="C1313" s="89">
        <v>7.0742668123699994</v>
      </c>
      <c r="D1313" s="90">
        <v>10.799481070918999</v>
      </c>
      <c r="E1313" s="102">
        <v>30.79067969466545</v>
      </c>
      <c r="F1313" s="89">
        <v>1.3676825296199999</v>
      </c>
      <c r="G1313" s="90">
        <v>1.881331435179</v>
      </c>
      <c r="H1313" s="102">
        <v>0.70413923151298274</v>
      </c>
      <c r="I1313" s="89">
        <v>0.36743606130000001</v>
      </c>
      <c r="J1313" s="90">
        <v>0.74805784784499996</v>
      </c>
      <c r="K1313" s="102">
        <v>1.9719558375803656</v>
      </c>
      <c r="L1313" s="89">
        <v>1.116691E-2</v>
      </c>
      <c r="M1313" s="90">
        <v>1.1964239E-2</v>
      </c>
      <c r="N1313" s="102">
        <v>2.943322705531963E-2</v>
      </c>
      <c r="O1313" s="89">
        <v>6.3760440271867615E-3</v>
      </c>
      <c r="P1313" s="90">
        <v>8.2993838309692678E-3</v>
      </c>
      <c r="Q1313" s="102">
        <v>4.1395885800000899E-2</v>
      </c>
      <c r="R1313" s="89">
        <v>8.4022291094224925E-3</v>
      </c>
      <c r="S1313" s="90">
        <v>5.9963694356636272E-3</v>
      </c>
      <c r="T1313" s="102">
        <v>7.2196766381573296E-2</v>
      </c>
      <c r="U1313" s="89">
        <v>3.3354377418E-3</v>
      </c>
      <c r="V1313" s="90">
        <v>6.1237334567400001E-3</v>
      </c>
      <c r="W1313" s="102">
        <v>1.2723276981082634E-2</v>
      </c>
      <c r="X1313" s="89">
        <v>1.5589580940000001E-4</v>
      </c>
      <c r="Y1313" s="90">
        <v>2.8738739900999996E-4</v>
      </c>
      <c r="Z1313" s="102">
        <v>7.9815037093764526E-4</v>
      </c>
      <c r="AA1313" s="89">
        <v>2.7243762615599999E-2</v>
      </c>
      <c r="AB1313" s="90">
        <v>4.3085764567349999E-2</v>
      </c>
      <c r="AC1313" s="102">
        <v>3.0022798320163007E-2</v>
      </c>
      <c r="AD1313" s="89">
        <v>2.0894932751999999E-3</v>
      </c>
      <c r="AE1313" s="90">
        <v>3.79891131888E-3</v>
      </c>
      <c r="AF1313" s="102">
        <v>4.5072730435411221E-3</v>
      </c>
      <c r="AG1313" s="89">
        <v>3.4719044280000001E-3</v>
      </c>
      <c r="AH1313" s="90">
        <v>6.5084469301200003E-3</v>
      </c>
      <c r="AI1313" s="102">
        <v>7.2547421170102676E-3</v>
      </c>
      <c r="AJ1313" s="92">
        <v>0</v>
      </c>
      <c r="AK1313" s="93">
        <v>0</v>
      </c>
      <c r="AL1313" s="93">
        <v>0</v>
      </c>
    </row>
    <row r="1314" spans="1:38" x14ac:dyDescent="0.25">
      <c r="A1314" s="71">
        <v>2007</v>
      </c>
      <c r="B1314" s="718">
        <v>29</v>
      </c>
      <c r="C1314" s="89">
        <v>7.0742668123699994</v>
      </c>
      <c r="D1314" s="90">
        <v>10.799481070918999</v>
      </c>
      <c r="E1314" s="102">
        <v>30.759957534886833</v>
      </c>
      <c r="F1314" s="89">
        <v>1.3676825296199999</v>
      </c>
      <c r="G1314" s="90">
        <v>1.881331435179</v>
      </c>
      <c r="H1314" s="102">
        <v>0.70422036237877683</v>
      </c>
      <c r="I1314" s="89">
        <v>0.36743606130000001</v>
      </c>
      <c r="J1314" s="90">
        <v>0.74805784784499996</v>
      </c>
      <c r="K1314" s="102">
        <v>1.9728303261872286</v>
      </c>
      <c r="L1314" s="89">
        <v>1.116691E-2</v>
      </c>
      <c r="M1314" s="90">
        <v>1.1964239E-2</v>
      </c>
      <c r="N1314" s="102">
        <v>2.9439229081796955E-2</v>
      </c>
      <c r="O1314" s="89">
        <v>6.3760440271867615E-3</v>
      </c>
      <c r="P1314" s="90">
        <v>8.2993838309692678E-3</v>
      </c>
      <c r="Q1314" s="102">
        <v>4.1399033211468469E-2</v>
      </c>
      <c r="R1314" s="89">
        <v>8.4022291094224925E-3</v>
      </c>
      <c r="S1314" s="90">
        <v>5.9963694356636272E-3</v>
      </c>
      <c r="T1314" s="102">
        <v>7.2174681450332692E-2</v>
      </c>
      <c r="U1314" s="89">
        <v>3.3354377418E-3</v>
      </c>
      <c r="V1314" s="90">
        <v>6.1237334567400001E-3</v>
      </c>
      <c r="W1314" s="102">
        <v>1.285478349796218E-2</v>
      </c>
      <c r="X1314" s="89">
        <v>1.5589580940000001E-4</v>
      </c>
      <c r="Y1314" s="90">
        <v>2.8738739900999996E-4</v>
      </c>
      <c r="Z1314" s="102">
        <v>7.9896459060355119E-4</v>
      </c>
      <c r="AA1314" s="89">
        <v>2.7243762615599999E-2</v>
      </c>
      <c r="AB1314" s="90">
        <v>4.3085764567349999E-2</v>
      </c>
      <c r="AC1314" s="102">
        <v>2.9992531814087734E-2</v>
      </c>
      <c r="AD1314" s="89">
        <v>2.0894932751999999E-3</v>
      </c>
      <c r="AE1314" s="90">
        <v>3.79891131888E-3</v>
      </c>
      <c r="AF1314" s="102">
        <v>4.4962731153755497E-3</v>
      </c>
      <c r="AG1314" s="89">
        <v>3.4719044280000001E-3</v>
      </c>
      <c r="AH1314" s="90">
        <v>6.5084469301200003E-3</v>
      </c>
      <c r="AI1314" s="102">
        <v>7.2686871979211667E-3</v>
      </c>
      <c r="AJ1314" s="92">
        <v>0</v>
      </c>
      <c r="AK1314" s="93">
        <v>0</v>
      </c>
      <c r="AL1314" s="93">
        <v>0</v>
      </c>
    </row>
    <row r="1315" spans="1:38" x14ac:dyDescent="0.25">
      <c r="A1315" s="71">
        <v>2007</v>
      </c>
      <c r="B1315" s="718">
        <v>30</v>
      </c>
      <c r="C1315" s="89">
        <v>7.0742668123699994</v>
      </c>
      <c r="D1315" s="90">
        <v>10.799481070918999</v>
      </c>
      <c r="E1315" s="102">
        <v>30.729209712135322</v>
      </c>
      <c r="F1315" s="89">
        <v>1.3676825296199999</v>
      </c>
      <c r="G1315" s="90">
        <v>1.881331435179</v>
      </c>
      <c r="H1315" s="102">
        <v>0.70443401182800225</v>
      </c>
      <c r="I1315" s="89">
        <v>0.36743606130000001</v>
      </c>
      <c r="J1315" s="90">
        <v>0.74805784784499996</v>
      </c>
      <c r="K1315" s="102">
        <v>1.9739802457065347</v>
      </c>
      <c r="L1315" s="89">
        <v>1.116691E-2</v>
      </c>
      <c r="M1315" s="90">
        <v>1.1964239E-2</v>
      </c>
      <c r="N1315" s="102">
        <v>2.9447900845633476E-2</v>
      </c>
      <c r="O1315" s="89">
        <v>6.3760440271867615E-3</v>
      </c>
      <c r="P1315" s="90">
        <v>8.2993838309692678E-3</v>
      </c>
      <c r="Q1315" s="102">
        <v>4.1407737367777808E-2</v>
      </c>
      <c r="R1315" s="89">
        <v>8.4022291094224925E-3</v>
      </c>
      <c r="S1315" s="90">
        <v>5.9963694356636272E-3</v>
      </c>
      <c r="T1315" s="102">
        <v>7.2163253902475938E-2</v>
      </c>
      <c r="U1315" s="89">
        <v>3.3354377418E-3</v>
      </c>
      <c r="V1315" s="90">
        <v>6.1237334567400001E-3</v>
      </c>
      <c r="W1315" s="102">
        <v>1.3004625189056051E-2</v>
      </c>
      <c r="X1315" s="89">
        <v>1.5589580940000001E-4</v>
      </c>
      <c r="Y1315" s="90">
        <v>2.8738739900999996E-4</v>
      </c>
      <c r="Z1315" s="102">
        <v>8.0002966365581732E-4</v>
      </c>
      <c r="AA1315" s="89">
        <v>2.7243762615599999E-2</v>
      </c>
      <c r="AB1315" s="90">
        <v>4.3085764567349999E-2</v>
      </c>
      <c r="AC1315" s="102">
        <v>2.9963780371884383E-2</v>
      </c>
      <c r="AD1315" s="89">
        <v>2.0894932751999999E-3</v>
      </c>
      <c r="AE1315" s="90">
        <v>3.79891131888E-3</v>
      </c>
      <c r="AF1315" s="102">
        <v>4.4849703987775531E-3</v>
      </c>
      <c r="AG1315" s="89">
        <v>3.4719044280000001E-3</v>
      </c>
      <c r="AH1315" s="90">
        <v>6.5084469301200003E-3</v>
      </c>
      <c r="AI1315" s="102">
        <v>7.2853449209671541E-3</v>
      </c>
      <c r="AJ1315" s="92">
        <v>0</v>
      </c>
      <c r="AK1315" s="93">
        <v>0</v>
      </c>
      <c r="AL1315" s="93">
        <v>0</v>
      </c>
    </row>
    <row r="1316" spans="1:38" ht="13" x14ac:dyDescent="0.3">
      <c r="A1316" s="71">
        <v>2007</v>
      </c>
      <c r="B1316" s="718">
        <v>31</v>
      </c>
      <c r="C1316" s="89">
        <v>7.0742668123699994</v>
      </c>
      <c r="D1316" s="90">
        <v>10.799481070918999</v>
      </c>
      <c r="E1316" s="91">
        <v>30.729209712135322</v>
      </c>
      <c r="F1316" s="89">
        <v>1.3676825296199999</v>
      </c>
      <c r="G1316" s="90">
        <v>1.881331435179</v>
      </c>
      <c r="H1316" s="91">
        <v>0.70443401182800225</v>
      </c>
      <c r="I1316" s="89">
        <v>0.36743606130000001</v>
      </c>
      <c r="J1316" s="90">
        <v>0.74805784784499996</v>
      </c>
      <c r="K1316" s="91">
        <v>1.9739802457065347</v>
      </c>
      <c r="L1316" s="89">
        <v>1.116691E-2</v>
      </c>
      <c r="M1316" s="90">
        <v>1.1964239E-2</v>
      </c>
      <c r="N1316" s="91">
        <v>2.9447900845633476E-2</v>
      </c>
      <c r="O1316" s="89">
        <v>6.3760440271867615E-3</v>
      </c>
      <c r="P1316" s="90">
        <v>8.2993838309692678E-3</v>
      </c>
      <c r="Q1316" s="91">
        <v>4.1407737367777808E-2</v>
      </c>
      <c r="R1316" s="89">
        <v>8.4022291094224925E-3</v>
      </c>
      <c r="S1316" s="90">
        <v>5.9963694356636272E-3</v>
      </c>
      <c r="T1316" s="91">
        <v>7.2163253902475938E-2</v>
      </c>
      <c r="U1316" s="89">
        <v>3.3354377418E-3</v>
      </c>
      <c r="V1316" s="90">
        <v>6.1237334567400001E-3</v>
      </c>
      <c r="W1316" s="91">
        <v>1.3004625189056051E-2</v>
      </c>
      <c r="X1316" s="89">
        <v>1.5589580940000001E-4</v>
      </c>
      <c r="Y1316" s="90">
        <v>2.8738739900999996E-4</v>
      </c>
      <c r="Z1316" s="91">
        <v>8.0002966365581732E-4</v>
      </c>
      <c r="AA1316" s="89">
        <v>2.7243762615599999E-2</v>
      </c>
      <c r="AB1316" s="90">
        <v>4.3085764567349999E-2</v>
      </c>
      <c r="AC1316" s="91">
        <v>2.9963780371884383E-2</v>
      </c>
      <c r="AD1316" s="89">
        <v>2.0894932751999999E-3</v>
      </c>
      <c r="AE1316" s="90">
        <v>3.79891131888E-3</v>
      </c>
      <c r="AF1316" s="91">
        <v>4.4849703987775531E-3</v>
      </c>
      <c r="AG1316" s="89">
        <v>3.4719044280000001E-3</v>
      </c>
      <c r="AH1316" s="90">
        <v>6.5084469301200003E-3</v>
      </c>
      <c r="AI1316" s="91">
        <v>7.2853449209671541E-3</v>
      </c>
      <c r="AJ1316" s="94">
        <v>0</v>
      </c>
      <c r="AK1316" s="95">
        <v>0</v>
      </c>
      <c r="AL1316" s="95">
        <v>0</v>
      </c>
    </row>
    <row r="1317" spans="1:38" ht="13" x14ac:dyDescent="0.3">
      <c r="A1317" s="71">
        <v>2007</v>
      </c>
      <c r="B1317" s="718">
        <v>32</v>
      </c>
      <c r="C1317" s="89">
        <v>7.0742668123699994</v>
      </c>
      <c r="D1317" s="90">
        <v>10.799481070918999</v>
      </c>
      <c r="E1317" s="91">
        <v>30.729209712135322</v>
      </c>
      <c r="F1317" s="89">
        <v>1.3676825296199999</v>
      </c>
      <c r="G1317" s="90">
        <v>1.881331435179</v>
      </c>
      <c r="H1317" s="91">
        <v>0.70443401182800225</v>
      </c>
      <c r="I1317" s="89">
        <v>0.36743606130000001</v>
      </c>
      <c r="J1317" s="90">
        <v>0.74805784784499996</v>
      </c>
      <c r="K1317" s="91">
        <v>1.9739802457065347</v>
      </c>
      <c r="L1317" s="89">
        <v>1.116691E-2</v>
      </c>
      <c r="M1317" s="90">
        <v>1.1964239E-2</v>
      </c>
      <c r="N1317" s="91">
        <v>2.9447900845633476E-2</v>
      </c>
      <c r="O1317" s="89">
        <v>6.3760440271867615E-3</v>
      </c>
      <c r="P1317" s="90">
        <v>8.2993838309692678E-3</v>
      </c>
      <c r="Q1317" s="91">
        <v>4.1407737367777808E-2</v>
      </c>
      <c r="R1317" s="89">
        <v>8.4022291094224925E-3</v>
      </c>
      <c r="S1317" s="90">
        <v>5.9963694356636272E-3</v>
      </c>
      <c r="T1317" s="91">
        <v>7.2163253902475938E-2</v>
      </c>
      <c r="U1317" s="89">
        <v>3.3354377418E-3</v>
      </c>
      <c r="V1317" s="90">
        <v>6.1237334567400001E-3</v>
      </c>
      <c r="W1317" s="91">
        <v>1.3004625189056051E-2</v>
      </c>
      <c r="X1317" s="89">
        <v>1.5589580940000001E-4</v>
      </c>
      <c r="Y1317" s="90">
        <v>2.8738739900999996E-4</v>
      </c>
      <c r="Z1317" s="91">
        <v>8.0002966365581732E-4</v>
      </c>
      <c r="AA1317" s="89">
        <v>2.7243762615599999E-2</v>
      </c>
      <c r="AB1317" s="90">
        <v>4.3085764567349999E-2</v>
      </c>
      <c r="AC1317" s="91">
        <v>2.9963780371884383E-2</v>
      </c>
      <c r="AD1317" s="89">
        <v>2.0894932751999999E-3</v>
      </c>
      <c r="AE1317" s="90">
        <v>3.79891131888E-3</v>
      </c>
      <c r="AF1317" s="91">
        <v>4.4849703987775531E-3</v>
      </c>
      <c r="AG1317" s="89">
        <v>3.4719044280000001E-3</v>
      </c>
      <c r="AH1317" s="90">
        <v>6.5084469301200003E-3</v>
      </c>
      <c r="AI1317" s="91">
        <v>7.2853449209671541E-3</v>
      </c>
      <c r="AJ1317" s="94">
        <v>0</v>
      </c>
      <c r="AK1317" s="95">
        <v>0</v>
      </c>
      <c r="AL1317" s="95">
        <v>0</v>
      </c>
    </row>
    <row r="1318" spans="1:38" ht="13" x14ac:dyDescent="0.3">
      <c r="A1318" s="71">
        <v>2007</v>
      </c>
      <c r="B1318" s="718">
        <v>33</v>
      </c>
      <c r="C1318" s="89">
        <v>7.0742668123699994</v>
      </c>
      <c r="D1318" s="90">
        <v>10.799481070918999</v>
      </c>
      <c r="E1318" s="91">
        <v>30.729209712135322</v>
      </c>
      <c r="F1318" s="89">
        <v>1.3676825296199999</v>
      </c>
      <c r="G1318" s="90">
        <v>1.881331435179</v>
      </c>
      <c r="H1318" s="91">
        <v>0.70443401182800225</v>
      </c>
      <c r="I1318" s="89">
        <v>0.36743606130000001</v>
      </c>
      <c r="J1318" s="90">
        <v>0.74805784784499996</v>
      </c>
      <c r="K1318" s="91">
        <v>1.9739802457065347</v>
      </c>
      <c r="L1318" s="89">
        <v>1.116691E-2</v>
      </c>
      <c r="M1318" s="90">
        <v>1.1964239E-2</v>
      </c>
      <c r="N1318" s="91">
        <v>2.9447900845633476E-2</v>
      </c>
      <c r="O1318" s="89">
        <v>6.3760440271867615E-3</v>
      </c>
      <c r="P1318" s="90">
        <v>8.2993838309692678E-3</v>
      </c>
      <c r="Q1318" s="91">
        <v>4.1407737367777808E-2</v>
      </c>
      <c r="R1318" s="89">
        <v>8.4022291094224925E-3</v>
      </c>
      <c r="S1318" s="90">
        <v>5.9963694356636272E-3</v>
      </c>
      <c r="T1318" s="91">
        <v>7.2163253902475938E-2</v>
      </c>
      <c r="U1318" s="89">
        <v>3.3354377418E-3</v>
      </c>
      <c r="V1318" s="90">
        <v>6.1237334567400001E-3</v>
      </c>
      <c r="W1318" s="91">
        <v>1.3004625189056051E-2</v>
      </c>
      <c r="X1318" s="89">
        <v>1.5589580940000001E-4</v>
      </c>
      <c r="Y1318" s="90">
        <v>2.8738739900999996E-4</v>
      </c>
      <c r="Z1318" s="91">
        <v>8.0002966365581732E-4</v>
      </c>
      <c r="AA1318" s="89">
        <v>2.7243762615599999E-2</v>
      </c>
      <c r="AB1318" s="90">
        <v>4.3085764567349999E-2</v>
      </c>
      <c r="AC1318" s="91">
        <v>2.9963780371884383E-2</v>
      </c>
      <c r="AD1318" s="89">
        <v>2.0894932751999999E-3</v>
      </c>
      <c r="AE1318" s="90">
        <v>3.79891131888E-3</v>
      </c>
      <c r="AF1318" s="91">
        <v>4.4849703987775531E-3</v>
      </c>
      <c r="AG1318" s="89">
        <v>3.4719044280000001E-3</v>
      </c>
      <c r="AH1318" s="90">
        <v>6.5084469301200003E-3</v>
      </c>
      <c r="AI1318" s="91">
        <v>7.2853449209671541E-3</v>
      </c>
      <c r="AJ1318" s="94">
        <v>0</v>
      </c>
      <c r="AK1318" s="95">
        <v>0</v>
      </c>
      <c r="AL1318" s="95">
        <v>0</v>
      </c>
    </row>
    <row r="1319" spans="1:38" ht="13" x14ac:dyDescent="0.3">
      <c r="A1319" s="71">
        <v>2007</v>
      </c>
      <c r="B1319" s="718">
        <v>34</v>
      </c>
      <c r="C1319" s="89">
        <v>7.0742668123699994</v>
      </c>
      <c r="D1319" s="90">
        <v>10.799481070918999</v>
      </c>
      <c r="E1319" s="91">
        <v>30.729209712135322</v>
      </c>
      <c r="F1319" s="89">
        <v>1.3676825296199999</v>
      </c>
      <c r="G1319" s="90">
        <v>1.881331435179</v>
      </c>
      <c r="H1319" s="91">
        <v>0.70443401182800225</v>
      </c>
      <c r="I1319" s="89">
        <v>0.36743606130000001</v>
      </c>
      <c r="J1319" s="90">
        <v>0.74805784784499996</v>
      </c>
      <c r="K1319" s="91">
        <v>1.9739802457065347</v>
      </c>
      <c r="L1319" s="89">
        <v>1.116691E-2</v>
      </c>
      <c r="M1319" s="90">
        <v>1.1964239E-2</v>
      </c>
      <c r="N1319" s="91">
        <v>2.9447900845633476E-2</v>
      </c>
      <c r="O1319" s="89">
        <v>6.3760440271867615E-3</v>
      </c>
      <c r="P1319" s="90">
        <v>8.2993838309692678E-3</v>
      </c>
      <c r="Q1319" s="91">
        <v>4.1407737367777808E-2</v>
      </c>
      <c r="R1319" s="89">
        <v>8.4022291094224925E-3</v>
      </c>
      <c r="S1319" s="90">
        <v>5.9963694356636272E-3</v>
      </c>
      <c r="T1319" s="91">
        <v>7.2163253902475938E-2</v>
      </c>
      <c r="U1319" s="89">
        <v>3.3354377418E-3</v>
      </c>
      <c r="V1319" s="90">
        <v>6.1237334567400001E-3</v>
      </c>
      <c r="W1319" s="91">
        <v>1.3004625189056051E-2</v>
      </c>
      <c r="X1319" s="89">
        <v>1.5589580940000001E-4</v>
      </c>
      <c r="Y1319" s="90">
        <v>2.8738739900999996E-4</v>
      </c>
      <c r="Z1319" s="91">
        <v>8.0002966365581732E-4</v>
      </c>
      <c r="AA1319" s="89">
        <v>2.7243762615599999E-2</v>
      </c>
      <c r="AB1319" s="90">
        <v>4.3085764567349999E-2</v>
      </c>
      <c r="AC1319" s="91">
        <v>2.9963780371884383E-2</v>
      </c>
      <c r="AD1319" s="89">
        <v>2.0894932751999999E-3</v>
      </c>
      <c r="AE1319" s="90">
        <v>3.79891131888E-3</v>
      </c>
      <c r="AF1319" s="91">
        <v>4.4849703987775531E-3</v>
      </c>
      <c r="AG1319" s="89">
        <v>3.4719044280000001E-3</v>
      </c>
      <c r="AH1319" s="90">
        <v>6.5084469301200003E-3</v>
      </c>
      <c r="AI1319" s="91">
        <v>7.2853449209671541E-3</v>
      </c>
      <c r="AJ1319" s="94">
        <v>0</v>
      </c>
      <c r="AK1319" s="95">
        <v>0</v>
      </c>
      <c r="AL1319" s="95">
        <v>0</v>
      </c>
    </row>
    <row r="1320" spans="1:38" ht="13" x14ac:dyDescent="0.3">
      <c r="A1320" s="71">
        <v>2007</v>
      </c>
      <c r="B1320" s="718">
        <v>35</v>
      </c>
      <c r="C1320" s="89">
        <v>7.0742668123699994</v>
      </c>
      <c r="D1320" s="90">
        <v>10.799481070918999</v>
      </c>
      <c r="E1320" s="91">
        <v>30.729209712135322</v>
      </c>
      <c r="F1320" s="89">
        <v>1.3676825296199999</v>
      </c>
      <c r="G1320" s="90">
        <v>1.881331435179</v>
      </c>
      <c r="H1320" s="91">
        <v>0.70443401182800225</v>
      </c>
      <c r="I1320" s="89">
        <v>0.36743606130000001</v>
      </c>
      <c r="J1320" s="90">
        <v>0.74805784784499996</v>
      </c>
      <c r="K1320" s="91">
        <v>1.9739802457065347</v>
      </c>
      <c r="L1320" s="89">
        <v>1.116691E-2</v>
      </c>
      <c r="M1320" s="90">
        <v>1.1964239E-2</v>
      </c>
      <c r="N1320" s="91">
        <v>2.9447900845633476E-2</v>
      </c>
      <c r="O1320" s="89">
        <v>6.3760440271867615E-3</v>
      </c>
      <c r="P1320" s="90">
        <v>8.2993838309692678E-3</v>
      </c>
      <c r="Q1320" s="91">
        <v>4.1407737367777808E-2</v>
      </c>
      <c r="R1320" s="89">
        <v>8.4022291094224925E-3</v>
      </c>
      <c r="S1320" s="90">
        <v>5.9963694356636272E-3</v>
      </c>
      <c r="T1320" s="91">
        <v>7.2163253902475938E-2</v>
      </c>
      <c r="U1320" s="89">
        <v>3.3354377418E-3</v>
      </c>
      <c r="V1320" s="90">
        <v>6.1237334567400001E-3</v>
      </c>
      <c r="W1320" s="91">
        <v>1.3004625189056051E-2</v>
      </c>
      <c r="X1320" s="89">
        <v>1.5589580940000001E-4</v>
      </c>
      <c r="Y1320" s="90">
        <v>2.8738739900999996E-4</v>
      </c>
      <c r="Z1320" s="91">
        <v>8.0002966365581732E-4</v>
      </c>
      <c r="AA1320" s="89">
        <v>2.7243762615599999E-2</v>
      </c>
      <c r="AB1320" s="90">
        <v>4.3085764567349999E-2</v>
      </c>
      <c r="AC1320" s="91">
        <v>2.9963780371884383E-2</v>
      </c>
      <c r="AD1320" s="89">
        <v>2.0894932751999999E-3</v>
      </c>
      <c r="AE1320" s="90">
        <v>3.79891131888E-3</v>
      </c>
      <c r="AF1320" s="91">
        <v>4.4849703987775531E-3</v>
      </c>
      <c r="AG1320" s="89">
        <v>3.4719044280000001E-3</v>
      </c>
      <c r="AH1320" s="90">
        <v>6.5084469301200003E-3</v>
      </c>
      <c r="AI1320" s="91">
        <v>7.2853449209671541E-3</v>
      </c>
      <c r="AJ1320" s="94">
        <v>0</v>
      </c>
      <c r="AK1320" s="95">
        <v>0</v>
      </c>
      <c r="AL1320" s="95">
        <v>0</v>
      </c>
    </row>
    <row r="1321" spans="1:38" ht="13" x14ac:dyDescent="0.3">
      <c r="A1321" s="71">
        <v>2007</v>
      </c>
      <c r="B1321" s="718">
        <v>36</v>
      </c>
      <c r="C1321" s="89">
        <v>7.0742668123699994</v>
      </c>
      <c r="D1321" s="90">
        <v>10.799481070918999</v>
      </c>
      <c r="E1321" s="91">
        <v>30.729209712135322</v>
      </c>
      <c r="F1321" s="89">
        <v>1.3676825296199999</v>
      </c>
      <c r="G1321" s="90">
        <v>1.881331435179</v>
      </c>
      <c r="H1321" s="91">
        <v>0.70443401182800225</v>
      </c>
      <c r="I1321" s="89">
        <v>0.36743606130000001</v>
      </c>
      <c r="J1321" s="90">
        <v>0.74805784784499996</v>
      </c>
      <c r="K1321" s="91">
        <v>1.9739802457065347</v>
      </c>
      <c r="L1321" s="89">
        <v>1.116691E-2</v>
      </c>
      <c r="M1321" s="90">
        <v>1.1964239E-2</v>
      </c>
      <c r="N1321" s="91">
        <v>2.9447900845633476E-2</v>
      </c>
      <c r="O1321" s="89">
        <v>6.3760440271867615E-3</v>
      </c>
      <c r="P1321" s="90">
        <v>8.2993838309692678E-3</v>
      </c>
      <c r="Q1321" s="91">
        <v>4.1407737367777808E-2</v>
      </c>
      <c r="R1321" s="89">
        <v>8.4022291094224925E-3</v>
      </c>
      <c r="S1321" s="90">
        <v>5.9963694356636272E-3</v>
      </c>
      <c r="T1321" s="91">
        <v>7.2163253902475938E-2</v>
      </c>
      <c r="U1321" s="89">
        <v>3.3354377418E-3</v>
      </c>
      <c r="V1321" s="90">
        <v>6.1237334567400001E-3</v>
      </c>
      <c r="W1321" s="91">
        <v>1.3004625189056051E-2</v>
      </c>
      <c r="X1321" s="89">
        <v>1.5589580940000001E-4</v>
      </c>
      <c r="Y1321" s="90">
        <v>2.8738739900999996E-4</v>
      </c>
      <c r="Z1321" s="91">
        <v>8.0002966365581732E-4</v>
      </c>
      <c r="AA1321" s="89">
        <v>2.7243762615599999E-2</v>
      </c>
      <c r="AB1321" s="90">
        <v>4.3085764567349999E-2</v>
      </c>
      <c r="AC1321" s="91">
        <v>2.9963780371884383E-2</v>
      </c>
      <c r="AD1321" s="89">
        <v>2.0894932751999999E-3</v>
      </c>
      <c r="AE1321" s="90">
        <v>3.79891131888E-3</v>
      </c>
      <c r="AF1321" s="91">
        <v>4.4849703987775531E-3</v>
      </c>
      <c r="AG1321" s="89">
        <v>3.4719044280000001E-3</v>
      </c>
      <c r="AH1321" s="90">
        <v>6.5084469301200003E-3</v>
      </c>
      <c r="AI1321" s="91">
        <v>7.2853449209671541E-3</v>
      </c>
      <c r="AJ1321" s="94">
        <v>0</v>
      </c>
      <c r="AK1321" s="95">
        <v>0</v>
      </c>
      <c r="AL1321" s="95">
        <v>0</v>
      </c>
    </row>
    <row r="1322" spans="1:38" ht="13" x14ac:dyDescent="0.3">
      <c r="A1322" s="71">
        <v>2007</v>
      </c>
      <c r="B1322" s="718">
        <v>37</v>
      </c>
      <c r="C1322" s="89">
        <v>7.0742668123699994</v>
      </c>
      <c r="D1322" s="90">
        <v>10.799481070918999</v>
      </c>
      <c r="E1322" s="91">
        <v>30.729209712135322</v>
      </c>
      <c r="F1322" s="89">
        <v>1.3676825296199999</v>
      </c>
      <c r="G1322" s="90">
        <v>1.881331435179</v>
      </c>
      <c r="H1322" s="91">
        <v>0.70443401182800225</v>
      </c>
      <c r="I1322" s="89">
        <v>0.36743606130000001</v>
      </c>
      <c r="J1322" s="90">
        <v>0.74805784784499996</v>
      </c>
      <c r="K1322" s="91">
        <v>1.9739802457065347</v>
      </c>
      <c r="L1322" s="89">
        <v>1.116691E-2</v>
      </c>
      <c r="M1322" s="90">
        <v>1.1964239E-2</v>
      </c>
      <c r="N1322" s="91">
        <v>2.9447900845633476E-2</v>
      </c>
      <c r="O1322" s="89">
        <v>6.3760440271867615E-3</v>
      </c>
      <c r="P1322" s="90">
        <v>8.2993838309692678E-3</v>
      </c>
      <c r="Q1322" s="91">
        <v>4.1407737367777808E-2</v>
      </c>
      <c r="R1322" s="89">
        <v>8.4022291094224925E-3</v>
      </c>
      <c r="S1322" s="90">
        <v>5.9963694356636272E-3</v>
      </c>
      <c r="T1322" s="91">
        <v>7.2163253902475938E-2</v>
      </c>
      <c r="U1322" s="89">
        <v>3.3354377418E-3</v>
      </c>
      <c r="V1322" s="90">
        <v>6.1237334567400001E-3</v>
      </c>
      <c r="W1322" s="91">
        <v>1.3004625189056051E-2</v>
      </c>
      <c r="X1322" s="89">
        <v>1.5589580940000001E-4</v>
      </c>
      <c r="Y1322" s="90">
        <v>2.8738739900999996E-4</v>
      </c>
      <c r="Z1322" s="91">
        <v>8.0002966365581732E-4</v>
      </c>
      <c r="AA1322" s="89">
        <v>2.7243762615599999E-2</v>
      </c>
      <c r="AB1322" s="90">
        <v>4.3085764567349999E-2</v>
      </c>
      <c r="AC1322" s="91">
        <v>2.9963780371884383E-2</v>
      </c>
      <c r="AD1322" s="89">
        <v>2.0894932751999999E-3</v>
      </c>
      <c r="AE1322" s="90">
        <v>3.79891131888E-3</v>
      </c>
      <c r="AF1322" s="91">
        <v>4.4849703987775531E-3</v>
      </c>
      <c r="AG1322" s="89">
        <v>3.4719044280000001E-3</v>
      </c>
      <c r="AH1322" s="90">
        <v>6.5084469301200003E-3</v>
      </c>
      <c r="AI1322" s="91">
        <v>7.2853449209671541E-3</v>
      </c>
      <c r="AJ1322" s="94">
        <v>0</v>
      </c>
      <c r="AK1322" s="95">
        <v>0</v>
      </c>
      <c r="AL1322" s="95">
        <v>0</v>
      </c>
    </row>
    <row r="1323" spans="1:38" ht="13" x14ac:dyDescent="0.3">
      <c r="A1323" s="71">
        <v>2007</v>
      </c>
      <c r="B1323" s="718">
        <v>38</v>
      </c>
      <c r="C1323" s="89">
        <v>7.0742668123699994</v>
      </c>
      <c r="D1323" s="90">
        <v>10.799481070918999</v>
      </c>
      <c r="E1323" s="91">
        <v>30.729209712135322</v>
      </c>
      <c r="F1323" s="89">
        <v>1.3676825296199999</v>
      </c>
      <c r="G1323" s="90">
        <v>1.881331435179</v>
      </c>
      <c r="H1323" s="91">
        <v>0.70443401182800225</v>
      </c>
      <c r="I1323" s="89">
        <v>0.36743606130000001</v>
      </c>
      <c r="J1323" s="90">
        <v>0.74805784784499996</v>
      </c>
      <c r="K1323" s="91">
        <v>1.9739802457065347</v>
      </c>
      <c r="L1323" s="89">
        <v>1.116691E-2</v>
      </c>
      <c r="M1323" s="90">
        <v>1.1964239E-2</v>
      </c>
      <c r="N1323" s="91">
        <v>2.9447900845633476E-2</v>
      </c>
      <c r="O1323" s="89">
        <v>6.3760440271867615E-3</v>
      </c>
      <c r="P1323" s="90">
        <v>8.2993838309692678E-3</v>
      </c>
      <c r="Q1323" s="91">
        <v>4.1407737367777808E-2</v>
      </c>
      <c r="R1323" s="89">
        <v>8.4022291094224925E-3</v>
      </c>
      <c r="S1323" s="90">
        <v>5.9963694356636272E-3</v>
      </c>
      <c r="T1323" s="91">
        <v>7.2163253902475938E-2</v>
      </c>
      <c r="U1323" s="89">
        <v>3.3354377418E-3</v>
      </c>
      <c r="V1323" s="90">
        <v>6.1237334567400001E-3</v>
      </c>
      <c r="W1323" s="91">
        <v>1.3004625189056051E-2</v>
      </c>
      <c r="X1323" s="89">
        <v>1.5589580940000001E-4</v>
      </c>
      <c r="Y1323" s="90">
        <v>2.8738739900999996E-4</v>
      </c>
      <c r="Z1323" s="91">
        <v>8.0002966365581732E-4</v>
      </c>
      <c r="AA1323" s="89">
        <v>2.7243762615599999E-2</v>
      </c>
      <c r="AB1323" s="90">
        <v>4.3085764567349999E-2</v>
      </c>
      <c r="AC1323" s="91">
        <v>2.9963780371884383E-2</v>
      </c>
      <c r="AD1323" s="89">
        <v>2.0894932751999999E-3</v>
      </c>
      <c r="AE1323" s="90">
        <v>3.79891131888E-3</v>
      </c>
      <c r="AF1323" s="91">
        <v>4.4849703987775531E-3</v>
      </c>
      <c r="AG1323" s="89">
        <v>3.4719044280000001E-3</v>
      </c>
      <c r="AH1323" s="90">
        <v>6.5084469301200003E-3</v>
      </c>
      <c r="AI1323" s="91">
        <v>7.2853449209671541E-3</v>
      </c>
      <c r="AJ1323" s="94">
        <v>0</v>
      </c>
      <c r="AK1323" s="95">
        <v>0</v>
      </c>
      <c r="AL1323" s="95">
        <v>0</v>
      </c>
    </row>
    <row r="1324" spans="1:38" ht="13.5" thickBot="1" x14ac:dyDescent="0.35">
      <c r="A1324" s="73">
        <v>2007</v>
      </c>
      <c r="B1324" s="719">
        <v>39</v>
      </c>
      <c r="C1324" s="96">
        <v>7.0742668123699994</v>
      </c>
      <c r="D1324" s="97">
        <v>10.799481070918999</v>
      </c>
      <c r="E1324" s="98">
        <v>30.729209712135322</v>
      </c>
      <c r="F1324" s="96">
        <v>1.3676825296199999</v>
      </c>
      <c r="G1324" s="97">
        <v>1.881331435179</v>
      </c>
      <c r="H1324" s="98">
        <v>0.70443401182800225</v>
      </c>
      <c r="I1324" s="96">
        <v>0.36743606130000001</v>
      </c>
      <c r="J1324" s="97">
        <v>0.74805784784499996</v>
      </c>
      <c r="K1324" s="98">
        <v>1.9739802457065347</v>
      </c>
      <c r="L1324" s="96">
        <v>1.116691E-2</v>
      </c>
      <c r="M1324" s="97">
        <v>1.1964239E-2</v>
      </c>
      <c r="N1324" s="98">
        <v>2.9447900845633476E-2</v>
      </c>
      <c r="O1324" s="96">
        <v>6.3760440271867615E-3</v>
      </c>
      <c r="P1324" s="97">
        <v>8.2993838309692678E-3</v>
      </c>
      <c r="Q1324" s="98">
        <v>4.1407737367777808E-2</v>
      </c>
      <c r="R1324" s="96">
        <v>8.4022291094224925E-3</v>
      </c>
      <c r="S1324" s="97">
        <v>5.9963694356636272E-3</v>
      </c>
      <c r="T1324" s="98">
        <v>7.2163253902475938E-2</v>
      </c>
      <c r="U1324" s="96">
        <v>3.3354377418E-3</v>
      </c>
      <c r="V1324" s="97">
        <v>6.1237334567400001E-3</v>
      </c>
      <c r="W1324" s="98">
        <v>1.3004625189056051E-2</v>
      </c>
      <c r="X1324" s="96">
        <v>1.5589580940000001E-4</v>
      </c>
      <c r="Y1324" s="97">
        <v>2.8738739900999996E-4</v>
      </c>
      <c r="Z1324" s="98">
        <v>8.0002966365581732E-4</v>
      </c>
      <c r="AA1324" s="96">
        <v>2.7243762615599999E-2</v>
      </c>
      <c r="AB1324" s="97">
        <v>4.3085764567349999E-2</v>
      </c>
      <c r="AC1324" s="98">
        <v>2.9963780371884383E-2</v>
      </c>
      <c r="AD1324" s="96">
        <v>2.0894932751999999E-3</v>
      </c>
      <c r="AE1324" s="97">
        <v>3.79891131888E-3</v>
      </c>
      <c r="AF1324" s="98">
        <v>4.4849703987775531E-3</v>
      </c>
      <c r="AG1324" s="96">
        <v>3.4719044280000001E-3</v>
      </c>
      <c r="AH1324" s="97">
        <v>6.5084469301200003E-3</v>
      </c>
      <c r="AI1324" s="98">
        <v>7.2853449209671541E-3</v>
      </c>
      <c r="AJ1324" s="99">
        <v>0</v>
      </c>
      <c r="AK1324" s="100">
        <v>0</v>
      </c>
      <c r="AL1324" s="100">
        <v>0</v>
      </c>
    </row>
    <row r="1325" spans="1:38" x14ac:dyDescent="0.25">
      <c r="A1325" s="69">
        <v>2008</v>
      </c>
      <c r="B1325" s="70">
        <v>0</v>
      </c>
      <c r="C1325" s="84">
        <v>1.1520942599999999</v>
      </c>
      <c r="D1325" s="85">
        <v>1.8757316100000001</v>
      </c>
      <c r="E1325" s="101">
        <v>5.5284074779203385</v>
      </c>
      <c r="F1325" s="84">
        <v>9.0101870000000001E-2</v>
      </c>
      <c r="G1325" s="85">
        <v>0.1061148255</v>
      </c>
      <c r="H1325" s="101">
        <v>8.907357173803368E-2</v>
      </c>
      <c r="I1325" s="84">
        <v>3.3010570000000003E-2</v>
      </c>
      <c r="J1325" s="85">
        <v>0.118420235</v>
      </c>
      <c r="K1325" s="101">
        <v>0.30767085884583717</v>
      </c>
      <c r="L1325" s="84">
        <v>1.116691E-2</v>
      </c>
      <c r="M1325" s="85">
        <v>1.1996645E-2</v>
      </c>
      <c r="N1325" s="101">
        <v>1.016059709356085E-2</v>
      </c>
      <c r="O1325" s="84">
        <v>8.5930512495778454E-3</v>
      </c>
      <c r="P1325" s="85">
        <v>1.1185153411009795E-2</v>
      </c>
      <c r="Q1325" s="101">
        <v>1.9577654763936584E-2</v>
      </c>
      <c r="R1325" s="84">
        <v>9.3984665653495444E-3</v>
      </c>
      <c r="S1325" s="85">
        <v>6.7073483620398514E-3</v>
      </c>
      <c r="T1325" s="101">
        <v>3.855430499472038E-2</v>
      </c>
      <c r="U1325" s="84">
        <v>4.419998E-4</v>
      </c>
      <c r="V1325" s="85">
        <v>6.4958853500000002E-4</v>
      </c>
      <c r="W1325" s="101">
        <v>1.1596163324787175E-3</v>
      </c>
      <c r="X1325" s="84">
        <v>2.11952E-5</v>
      </c>
      <c r="Y1325" s="85">
        <v>3.014117E-5</v>
      </c>
      <c r="Z1325" s="101">
        <v>9.1162927925308944E-5</v>
      </c>
      <c r="AA1325" s="84">
        <v>2.6513125E-3</v>
      </c>
      <c r="AB1325" s="85">
        <v>3.4805154749999998E-3</v>
      </c>
      <c r="AC1325" s="101">
        <v>4.5466547958205724E-3</v>
      </c>
      <c r="AD1325" s="84">
        <v>2.3137599999999999E-4</v>
      </c>
      <c r="AE1325" s="85">
        <v>2.9065731499999998E-4</v>
      </c>
      <c r="AF1325" s="101">
        <v>6.9067175247522906E-4</v>
      </c>
      <c r="AG1325" s="84">
        <v>5.1626129999999995E-4</v>
      </c>
      <c r="AH1325" s="85">
        <v>8.1263118999999997E-4</v>
      </c>
      <c r="AI1325" s="101">
        <v>7.7090446244535175E-4</v>
      </c>
      <c r="AJ1325" s="87">
        <v>0</v>
      </c>
      <c r="AK1325" s="88">
        <v>0</v>
      </c>
      <c r="AL1325" s="88">
        <v>0</v>
      </c>
    </row>
    <row r="1326" spans="1:38" x14ac:dyDescent="0.25">
      <c r="A1326" s="71">
        <v>2008</v>
      </c>
      <c r="B1326" s="718">
        <v>1</v>
      </c>
      <c r="C1326" s="89">
        <v>1.4779818600000001</v>
      </c>
      <c r="D1326" s="90">
        <v>2.3335969555</v>
      </c>
      <c r="E1326" s="102">
        <v>5.3905015399637817</v>
      </c>
      <c r="F1326" s="89">
        <v>9.9506720000000007E-2</v>
      </c>
      <c r="G1326" s="90">
        <v>0.1215916615</v>
      </c>
      <c r="H1326" s="102">
        <v>8.7007042363106246E-2</v>
      </c>
      <c r="I1326" s="89">
        <v>4.1042969999999998E-2</v>
      </c>
      <c r="J1326" s="90">
        <v>0.1395257895</v>
      </c>
      <c r="K1326" s="102">
        <v>0.30577576431960135</v>
      </c>
      <c r="L1326" s="89">
        <v>1.116691E-2</v>
      </c>
      <c r="M1326" s="90">
        <v>1.1996645E-2</v>
      </c>
      <c r="N1326" s="102">
        <v>1.0167256729808279E-2</v>
      </c>
      <c r="O1326" s="89">
        <v>8.5930512495778454E-3</v>
      </c>
      <c r="P1326" s="90">
        <v>1.1185153411009795E-2</v>
      </c>
      <c r="Q1326" s="102">
        <v>1.9258365522084094E-2</v>
      </c>
      <c r="R1326" s="89">
        <v>9.3984665653495444E-3</v>
      </c>
      <c r="S1326" s="90">
        <v>6.7073483620398514E-3</v>
      </c>
      <c r="T1326" s="102">
        <v>3.8504929945944684E-2</v>
      </c>
      <c r="U1326" s="89">
        <v>5.0487579999999995E-4</v>
      </c>
      <c r="V1326" s="90">
        <v>8.0098889499999998E-4</v>
      </c>
      <c r="W1326" s="102">
        <v>1.2571345734220575E-3</v>
      </c>
      <c r="X1326" s="89">
        <v>2.3668000000000001E-5</v>
      </c>
      <c r="Y1326" s="90">
        <v>3.7393669999999999E-5</v>
      </c>
      <c r="Z1326" s="102">
        <v>9.3862213797624221E-5</v>
      </c>
      <c r="AA1326" s="89">
        <v>2.9658974E-3</v>
      </c>
      <c r="AB1326" s="90">
        <v>4.203521985E-3</v>
      </c>
      <c r="AC1326" s="102">
        <v>4.2295013664576941E-3</v>
      </c>
      <c r="AD1326" s="89">
        <v>2.6327179999999998E-4</v>
      </c>
      <c r="AE1326" s="90">
        <v>3.6509362E-4</v>
      </c>
      <c r="AF1326" s="102">
        <v>6.7119052018758875E-4</v>
      </c>
      <c r="AG1326" s="89">
        <v>5.8939569999999996E-4</v>
      </c>
      <c r="AH1326" s="90">
        <v>9.9858716000000001E-4</v>
      </c>
      <c r="AI1326" s="102">
        <v>7.8158867970037123E-4</v>
      </c>
      <c r="AJ1326" s="92">
        <v>0</v>
      </c>
      <c r="AK1326" s="93">
        <v>0</v>
      </c>
      <c r="AL1326" s="93">
        <v>0</v>
      </c>
    </row>
    <row r="1327" spans="1:38" x14ac:dyDescent="0.25">
      <c r="A1327" s="71">
        <v>2008</v>
      </c>
      <c r="B1327" s="718">
        <v>2</v>
      </c>
      <c r="C1327" s="89">
        <v>1.8462333099999999</v>
      </c>
      <c r="D1327" s="90">
        <v>2.8649708975000001</v>
      </c>
      <c r="E1327" s="102">
        <v>5.4578911226604561</v>
      </c>
      <c r="F1327" s="89">
        <v>0.10604714</v>
      </c>
      <c r="G1327" s="90">
        <v>0.13616590200000001</v>
      </c>
      <c r="H1327" s="102">
        <v>8.6558738840941091E-2</v>
      </c>
      <c r="I1327" s="89">
        <v>5.3917909999999999E-2</v>
      </c>
      <c r="J1327" s="90">
        <v>0.16517014799999999</v>
      </c>
      <c r="K1327" s="102">
        <v>0.31052053581722189</v>
      </c>
      <c r="L1327" s="89">
        <v>1.116691E-2</v>
      </c>
      <c r="M1327" s="90">
        <v>1.19946875E-2</v>
      </c>
      <c r="N1327" s="102">
        <v>1.0218175515493035E-2</v>
      </c>
      <c r="O1327" s="89">
        <v>8.5930512495778454E-3</v>
      </c>
      <c r="P1327" s="90">
        <v>1.1185153411009795E-2</v>
      </c>
      <c r="Q1327" s="102">
        <v>1.9216751857003698E-2</v>
      </c>
      <c r="R1327" s="89">
        <v>9.3984665653495444E-3</v>
      </c>
      <c r="S1327" s="90">
        <v>6.7073483620398514E-3</v>
      </c>
      <c r="T1327" s="102">
        <v>3.7983332063929828E-2</v>
      </c>
      <c r="U1327" s="89">
        <v>6.1129999999999995E-4</v>
      </c>
      <c r="V1327" s="90">
        <v>1.005549575E-3</v>
      </c>
      <c r="W1327" s="102">
        <v>1.3566741314273573E-3</v>
      </c>
      <c r="X1327" s="89">
        <v>2.8798799999999999E-5</v>
      </c>
      <c r="Y1327" s="90">
        <v>4.652142E-5</v>
      </c>
      <c r="Z1327" s="102">
        <v>9.3581337503657845E-5</v>
      </c>
      <c r="AA1327" s="89">
        <v>3.4162382999999999E-3</v>
      </c>
      <c r="AB1327" s="90">
        <v>5.1126046050000004E-3</v>
      </c>
      <c r="AC1327" s="102">
        <v>4.2714295320711443E-3</v>
      </c>
      <c r="AD1327" s="89">
        <v>3.1972039999999998E-4</v>
      </c>
      <c r="AE1327" s="90">
        <v>4.7319466500000002E-4</v>
      </c>
      <c r="AF1327" s="102">
        <v>6.4255166739490344E-4</v>
      </c>
      <c r="AG1327" s="89">
        <v>7.1273099999999998E-4</v>
      </c>
      <c r="AH1327" s="90">
        <v>1.2407390249999999E-3</v>
      </c>
      <c r="AI1327" s="102">
        <v>7.8423704106052653E-4</v>
      </c>
      <c r="AJ1327" s="92">
        <v>0</v>
      </c>
      <c r="AK1327" s="93">
        <v>0</v>
      </c>
      <c r="AL1327" s="93">
        <v>0</v>
      </c>
    </row>
    <row r="1328" spans="1:38" x14ac:dyDescent="0.25">
      <c r="A1328" s="71">
        <v>2008</v>
      </c>
      <c r="B1328" s="718">
        <v>3</v>
      </c>
      <c r="C1328" s="89">
        <v>2.2499695399999999</v>
      </c>
      <c r="D1328" s="90">
        <v>3.3942864020000001</v>
      </c>
      <c r="E1328" s="102">
        <v>5.2669351897919636</v>
      </c>
      <c r="F1328" s="89">
        <v>0.12031308</v>
      </c>
      <c r="G1328" s="90">
        <v>0.156290597</v>
      </c>
      <c r="H1328" s="102">
        <v>8.552489313542791E-2</v>
      </c>
      <c r="I1328" s="89">
        <v>6.8549150000000003E-2</v>
      </c>
      <c r="J1328" s="90">
        <v>0.1904410835</v>
      </c>
      <c r="K1328" s="102">
        <v>0.3043288482394057</v>
      </c>
      <c r="L1328" s="89">
        <v>1.116691E-2</v>
      </c>
      <c r="M1328" s="90">
        <v>1.1994242E-2</v>
      </c>
      <c r="N1328" s="102">
        <v>1.0236307266753874E-2</v>
      </c>
      <c r="O1328" s="89">
        <v>8.5930512495778454E-3</v>
      </c>
      <c r="P1328" s="90">
        <v>1.1185153411009795E-2</v>
      </c>
      <c r="Q1328" s="102">
        <v>1.8794116803924777E-2</v>
      </c>
      <c r="R1328" s="89">
        <v>9.3984665653495444E-3</v>
      </c>
      <c r="S1328" s="90">
        <v>6.7073483620398514E-3</v>
      </c>
      <c r="T1328" s="102">
        <v>3.8655199774860677E-2</v>
      </c>
      <c r="U1328" s="89">
        <v>7.5216919999999997E-4</v>
      </c>
      <c r="V1328" s="90">
        <v>1.21456975E-3</v>
      </c>
      <c r="W1328" s="102">
        <v>1.3432293872936592E-3</v>
      </c>
      <c r="X1328" s="89">
        <v>3.5372600000000001E-5</v>
      </c>
      <c r="Y1328" s="90">
        <v>5.5952424999999998E-5</v>
      </c>
      <c r="Z1328" s="102">
        <v>9.2548889443046269E-5</v>
      </c>
      <c r="AA1328" s="89">
        <v>4.0809347999999999E-3</v>
      </c>
      <c r="AB1328" s="90">
        <v>6.0956463000000002E-3</v>
      </c>
      <c r="AC1328" s="102">
        <v>3.8532200890074439E-3</v>
      </c>
      <c r="AD1328" s="89">
        <v>3.98429E-4</v>
      </c>
      <c r="AE1328" s="90">
        <v>5.8646048000000005E-4</v>
      </c>
      <c r="AF1328" s="102">
        <v>6.3722489781239077E-4</v>
      </c>
      <c r="AG1328" s="89">
        <v>8.715366E-4</v>
      </c>
      <c r="AH1328" s="90">
        <v>1.483446655E-3</v>
      </c>
      <c r="AI1328" s="102">
        <v>7.7259992170118879E-4</v>
      </c>
      <c r="AJ1328" s="92">
        <v>0</v>
      </c>
      <c r="AK1328" s="93">
        <v>0</v>
      </c>
      <c r="AL1328" s="93">
        <v>0</v>
      </c>
    </row>
    <row r="1329" spans="1:38" x14ac:dyDescent="0.25">
      <c r="A1329" s="71">
        <v>2008</v>
      </c>
      <c r="B1329" s="718">
        <v>4</v>
      </c>
      <c r="C1329" s="89">
        <v>2.6342637500000001</v>
      </c>
      <c r="D1329" s="90">
        <v>3.882622231</v>
      </c>
      <c r="E1329" s="102">
        <v>7.1506566868655845</v>
      </c>
      <c r="F1329" s="89">
        <v>0.13651213000000001</v>
      </c>
      <c r="G1329" s="90">
        <v>0.17871332700000001</v>
      </c>
      <c r="H1329" s="102">
        <v>0.12679138960008488</v>
      </c>
      <c r="I1329" s="89">
        <v>8.2957230000000007E-2</v>
      </c>
      <c r="J1329" s="90">
        <v>0.21502833700000001</v>
      </c>
      <c r="K1329" s="102">
        <v>0.52205620188026292</v>
      </c>
      <c r="L1329" s="89">
        <v>1.116691E-2</v>
      </c>
      <c r="M1329" s="90">
        <v>1.1979686E-2</v>
      </c>
      <c r="N1329" s="102">
        <v>1.2750613200302295E-2</v>
      </c>
      <c r="O1329" s="89">
        <v>8.5930512495778454E-3</v>
      </c>
      <c r="P1329" s="90">
        <v>1.1185153411009795E-2</v>
      </c>
      <c r="Q1329" s="102">
        <v>1.4648843678698089E-2</v>
      </c>
      <c r="R1329" s="89">
        <v>9.3984665653495444E-3</v>
      </c>
      <c r="S1329" s="90">
        <v>6.7073483620398514E-3</v>
      </c>
      <c r="T1329" s="102">
        <v>3.9048706051035824E-2</v>
      </c>
      <c r="U1329" s="89">
        <v>8.8696070000000003E-4</v>
      </c>
      <c r="V1329" s="90">
        <v>1.4099099500000001E-3</v>
      </c>
      <c r="W1329" s="102">
        <v>2.0727595862927951E-3</v>
      </c>
      <c r="X1329" s="89">
        <v>4.1634000000000002E-5</v>
      </c>
      <c r="Y1329" s="90">
        <v>6.4720224999999999E-5</v>
      </c>
      <c r="Z1329" s="102">
        <v>1.4091382382947976E-4</v>
      </c>
      <c r="AA1329" s="89">
        <v>4.7534969000000002E-3</v>
      </c>
      <c r="AB1329" s="90">
        <v>7.05040133E-3</v>
      </c>
      <c r="AC1329" s="102">
        <v>5.6349079187471701E-3</v>
      </c>
      <c r="AD1329" s="89">
        <v>4.7445799999999998E-4</v>
      </c>
      <c r="AE1329" s="90">
        <v>6.9598041999999996E-4</v>
      </c>
      <c r="AF1329" s="102">
        <v>8.9909197121763971E-4</v>
      </c>
      <c r="AG1329" s="89">
        <v>1.0213237E-3</v>
      </c>
      <c r="AH1329" s="90">
        <v>1.7062421300000001E-3</v>
      </c>
      <c r="AI1329" s="102">
        <v>1.2045467146442398E-3</v>
      </c>
      <c r="AJ1329" s="92">
        <v>0</v>
      </c>
      <c r="AK1329" s="93">
        <v>0</v>
      </c>
      <c r="AL1329" s="93">
        <v>0</v>
      </c>
    </row>
    <row r="1330" spans="1:38" x14ac:dyDescent="0.25">
      <c r="A1330" s="71">
        <v>2008</v>
      </c>
      <c r="B1330" s="718">
        <v>5</v>
      </c>
      <c r="C1330" s="89">
        <v>2.9995430000000001</v>
      </c>
      <c r="D1330" s="90">
        <v>4.3332698064999997</v>
      </c>
      <c r="E1330" s="102">
        <v>7.1942865073531594</v>
      </c>
      <c r="F1330" s="89">
        <v>0.15344720000000001</v>
      </c>
      <c r="G1330" s="90">
        <v>0.20149979949999999</v>
      </c>
      <c r="H1330" s="102">
        <v>0.13025803423042628</v>
      </c>
      <c r="I1330" s="89">
        <v>9.7371230000000003E-2</v>
      </c>
      <c r="J1330" s="90">
        <v>0.2391422715</v>
      </c>
      <c r="K1330" s="102">
        <v>0.52522457648418275</v>
      </c>
      <c r="L1330" s="89">
        <v>1.116691E-2</v>
      </c>
      <c r="M1330" s="90">
        <v>1.19792405E-2</v>
      </c>
      <c r="N1330" s="102">
        <v>1.2804869968619721E-2</v>
      </c>
      <c r="O1330" s="89">
        <v>8.5930512495778454E-3</v>
      </c>
      <c r="P1330" s="90">
        <v>1.1185153411009795E-2</v>
      </c>
      <c r="Q1330" s="102">
        <v>1.4915570680843804E-2</v>
      </c>
      <c r="R1330" s="89">
        <v>9.3984665653495444E-3</v>
      </c>
      <c r="S1330" s="90">
        <v>6.7073483620398514E-3</v>
      </c>
      <c r="T1330" s="102">
        <v>3.987029523084213E-2</v>
      </c>
      <c r="U1330" s="89">
        <v>1.0158146000000001E-3</v>
      </c>
      <c r="V1330" s="90">
        <v>1.595795995E-3</v>
      </c>
      <c r="W1330" s="102">
        <v>2.1510356794350745E-3</v>
      </c>
      <c r="X1330" s="89">
        <v>4.7764900000000001E-5</v>
      </c>
      <c r="Y1330" s="90">
        <v>7.3045469999999995E-5</v>
      </c>
      <c r="Z1330" s="102">
        <v>1.4508786544203619E-4</v>
      </c>
      <c r="AA1330" s="89">
        <v>5.4081314000000002E-3</v>
      </c>
      <c r="AB1330" s="90">
        <v>7.9716735900000005E-3</v>
      </c>
      <c r="AC1330" s="102">
        <v>5.7837988398633904E-3</v>
      </c>
      <c r="AD1330" s="89">
        <v>5.4880719999999997E-4</v>
      </c>
      <c r="AE1330" s="90">
        <v>8.0402955000000002E-4</v>
      </c>
      <c r="AF1330" s="102">
        <v>9.2718232302206529E-4</v>
      </c>
      <c r="AG1330" s="89">
        <v>1.1627715999999999E-3</v>
      </c>
      <c r="AH1330" s="90">
        <v>1.9130363249999999E-3</v>
      </c>
      <c r="AI1330" s="102">
        <v>1.2343265296095112E-3</v>
      </c>
      <c r="AJ1330" s="92">
        <v>0</v>
      </c>
      <c r="AK1330" s="93">
        <v>0</v>
      </c>
      <c r="AL1330" s="93">
        <v>0</v>
      </c>
    </row>
    <row r="1331" spans="1:38" x14ac:dyDescent="0.25">
      <c r="A1331" s="71">
        <v>2008</v>
      </c>
      <c r="B1331" s="718">
        <v>6</v>
      </c>
      <c r="C1331" s="89">
        <v>3.3474601800000001</v>
      </c>
      <c r="D1331" s="90">
        <v>4.7580023999999996</v>
      </c>
      <c r="E1331" s="102">
        <v>12.817967634475245</v>
      </c>
      <c r="F1331" s="89">
        <v>0.17151875</v>
      </c>
      <c r="G1331" s="90">
        <v>0.225391021</v>
      </c>
      <c r="H1331" s="102">
        <v>0.18193528997699984</v>
      </c>
      <c r="I1331" s="89">
        <v>0.11207515999999999</v>
      </c>
      <c r="J1331" s="90">
        <v>0.26287746099999998</v>
      </c>
      <c r="K1331" s="102">
        <v>0.6702012361434142</v>
      </c>
      <c r="L1331" s="89">
        <v>1.116691E-2</v>
      </c>
      <c r="M1331" s="90">
        <v>1.19792405E-2</v>
      </c>
      <c r="N1331" s="102">
        <v>1.368814862015727E-2</v>
      </c>
      <c r="O1331" s="89">
        <v>8.5930512495778454E-3</v>
      </c>
      <c r="P1331" s="90">
        <v>1.1185153411009795E-2</v>
      </c>
      <c r="Q1331" s="102">
        <v>2.0827160341910071E-2</v>
      </c>
      <c r="R1331" s="89">
        <v>9.3984665653495444E-3</v>
      </c>
      <c r="S1331" s="90">
        <v>6.7073483620398514E-3</v>
      </c>
      <c r="T1331" s="102">
        <v>4.0895953688168341E-2</v>
      </c>
      <c r="U1331" s="89">
        <v>1.1421442E-3</v>
      </c>
      <c r="V1331" s="90">
        <v>1.775239395E-3</v>
      </c>
      <c r="W1331" s="102">
        <v>2.8594654967009896E-3</v>
      </c>
      <c r="X1331" s="89">
        <v>5.3498799999999997E-5</v>
      </c>
      <c r="Y1331" s="90">
        <v>8.1609674999999997E-5</v>
      </c>
      <c r="Z1331" s="102">
        <v>1.9855136727234149E-4</v>
      </c>
      <c r="AA1331" s="89">
        <v>6.0732705999999997E-3</v>
      </c>
      <c r="AB1331" s="90">
        <v>8.8784063099999998E-3</v>
      </c>
      <c r="AC1331" s="102">
        <v>8.1021424335407152E-3</v>
      </c>
      <c r="AD1331" s="89">
        <v>6.2396999999999995E-4</v>
      </c>
      <c r="AE1331" s="90">
        <v>9.1130979999999996E-4</v>
      </c>
      <c r="AF1331" s="102">
        <v>1.183858526032485E-3</v>
      </c>
      <c r="AG1331" s="89">
        <v>1.2999660000000001E-3</v>
      </c>
      <c r="AH1331" s="90">
        <v>2.109266185E-3</v>
      </c>
      <c r="AI1331" s="102">
        <v>1.8367692011409746E-3</v>
      </c>
      <c r="AJ1331" s="92">
        <v>0</v>
      </c>
      <c r="AK1331" s="93">
        <v>0</v>
      </c>
      <c r="AL1331" s="93">
        <v>0</v>
      </c>
    </row>
    <row r="1332" spans="1:38" x14ac:dyDescent="0.25">
      <c r="A1332" s="71">
        <v>2008</v>
      </c>
      <c r="B1332" s="718">
        <v>7</v>
      </c>
      <c r="C1332" s="89">
        <v>3.6765444199999999</v>
      </c>
      <c r="D1332" s="90">
        <v>5.1610044044999999</v>
      </c>
      <c r="E1332" s="102">
        <v>12.893318840280543</v>
      </c>
      <c r="F1332" s="89">
        <v>0.19140979</v>
      </c>
      <c r="G1332" s="90">
        <v>0.25091289849999998</v>
      </c>
      <c r="H1332" s="102">
        <v>0.18785543982028879</v>
      </c>
      <c r="I1332" s="89">
        <v>0.12694784000000001</v>
      </c>
      <c r="J1332" s="90">
        <v>0.28681277550000001</v>
      </c>
      <c r="K1332" s="102">
        <v>0.67540574889555327</v>
      </c>
      <c r="L1332" s="89">
        <v>1.116691E-2</v>
      </c>
      <c r="M1332" s="90">
        <v>1.1966642E-2</v>
      </c>
      <c r="N1332" s="102">
        <v>1.3770434945110431E-2</v>
      </c>
      <c r="O1332" s="89">
        <v>8.5930512495778454E-3</v>
      </c>
      <c r="P1332" s="90">
        <v>1.1185153411009795E-2</v>
      </c>
      <c r="Q1332" s="102">
        <v>2.1230329192697524E-2</v>
      </c>
      <c r="R1332" s="89">
        <v>9.3984665653495444E-3</v>
      </c>
      <c r="S1332" s="90">
        <v>6.7073483620398514E-3</v>
      </c>
      <c r="T1332" s="102">
        <v>4.2047473379480532E-2</v>
      </c>
      <c r="U1332" s="89">
        <v>1.2670305000000001E-3</v>
      </c>
      <c r="V1332" s="90">
        <v>1.9508402699999999E-3</v>
      </c>
      <c r="W1332" s="102">
        <v>2.974611156591706E-3</v>
      </c>
      <c r="X1332" s="89">
        <v>5.94181E-5</v>
      </c>
      <c r="Y1332" s="90">
        <v>9.0210360000000003E-5</v>
      </c>
      <c r="Z1332" s="102">
        <v>2.0564258906843928E-4</v>
      </c>
      <c r="AA1332" s="89">
        <v>6.7458016999999999E-3</v>
      </c>
      <c r="AB1332" s="90">
        <v>9.7896457999999999E-3</v>
      </c>
      <c r="AC1332" s="102">
        <v>8.3614921130725686E-3</v>
      </c>
      <c r="AD1332" s="89">
        <v>6.9895069999999996E-4</v>
      </c>
      <c r="AE1332" s="90">
        <v>1.018397035E-3</v>
      </c>
      <c r="AF1332" s="102">
        <v>1.2334590618466703E-3</v>
      </c>
      <c r="AG1332" s="89">
        <v>1.4323748E-3</v>
      </c>
      <c r="AH1332" s="90">
        <v>2.298463035E-3</v>
      </c>
      <c r="AI1332" s="102">
        <v>1.8862147059768818E-3</v>
      </c>
      <c r="AJ1332" s="92">
        <v>0</v>
      </c>
      <c r="AK1332" s="93">
        <v>0</v>
      </c>
      <c r="AL1332" s="93">
        <v>0</v>
      </c>
    </row>
    <row r="1333" spans="1:38" x14ac:dyDescent="0.25">
      <c r="A1333" s="71">
        <v>2008</v>
      </c>
      <c r="B1333" s="718">
        <v>8</v>
      </c>
      <c r="C1333" s="89">
        <v>3.98653024</v>
      </c>
      <c r="D1333" s="90">
        <v>5.5437573870000003</v>
      </c>
      <c r="E1333" s="102">
        <v>13.603432792401843</v>
      </c>
      <c r="F1333" s="89">
        <v>0.21365408999999999</v>
      </c>
      <c r="G1333" s="90">
        <v>0.27804924450000001</v>
      </c>
      <c r="H1333" s="102">
        <v>0.22746710277332921</v>
      </c>
      <c r="I1333" s="89">
        <v>0.14162148999999999</v>
      </c>
      <c r="J1333" s="90">
        <v>0.31099892099999998</v>
      </c>
      <c r="K1333" s="102">
        <v>0.84870283883168485</v>
      </c>
      <c r="L1333" s="89">
        <v>1.116691E-2</v>
      </c>
      <c r="M1333" s="90">
        <v>1.1964239E-2</v>
      </c>
      <c r="N1333" s="102">
        <v>1.4794164854536503E-2</v>
      </c>
      <c r="O1333" s="89">
        <v>8.5930512495778454E-3</v>
      </c>
      <c r="P1333" s="90">
        <v>1.1185153411009795E-2</v>
      </c>
      <c r="Q1333" s="102">
        <v>2.1799385646902442E-2</v>
      </c>
      <c r="R1333" s="89">
        <v>9.3984665653495444E-3</v>
      </c>
      <c r="S1333" s="90">
        <v>6.7073483620398514E-3</v>
      </c>
      <c r="T1333" s="102">
        <v>4.3294686990875561E-2</v>
      </c>
      <c r="U1333" s="89">
        <v>1.3890008999999999E-3</v>
      </c>
      <c r="V1333" s="90">
        <v>2.1261480650000002E-3</v>
      </c>
      <c r="W1333" s="102">
        <v>3.6206579099187252E-3</v>
      </c>
      <c r="X1333" s="89">
        <v>6.5021499999999994E-5</v>
      </c>
      <c r="Y1333" s="90">
        <v>9.8732584999999996E-5</v>
      </c>
      <c r="Z1333" s="102">
        <v>2.5057259941339637E-4</v>
      </c>
      <c r="AA1333" s="89">
        <v>7.4360705000000001E-3</v>
      </c>
      <c r="AB1333" s="90">
        <v>1.072186304E-2</v>
      </c>
      <c r="AC1333" s="102">
        <v>1.0121075068883238E-2</v>
      </c>
      <c r="AD1333" s="89">
        <v>7.7483040000000003E-4</v>
      </c>
      <c r="AE1333" s="90">
        <v>1.1277355050000001E-3</v>
      </c>
      <c r="AF1333" s="102">
        <v>1.5005328066515593E-3</v>
      </c>
      <c r="AG1333" s="89">
        <v>1.5623653999999999E-3</v>
      </c>
      <c r="AH1333" s="90">
        <v>2.484599135E-3</v>
      </c>
      <c r="AI1333" s="102">
        <v>2.2832387381098536E-3</v>
      </c>
      <c r="AJ1333" s="92">
        <v>0</v>
      </c>
      <c r="AK1333" s="93">
        <v>0</v>
      </c>
      <c r="AL1333" s="93">
        <v>0</v>
      </c>
    </row>
    <row r="1334" spans="1:38" x14ac:dyDescent="0.25">
      <c r="A1334" s="71">
        <v>2008</v>
      </c>
      <c r="B1334" s="718">
        <v>9</v>
      </c>
      <c r="C1334" s="89">
        <v>3.7757107478700003</v>
      </c>
      <c r="D1334" s="90">
        <v>5.2104898080410003</v>
      </c>
      <c r="E1334" s="102">
        <v>13.696369310142217</v>
      </c>
      <c r="F1334" s="89">
        <v>0.21340891242000001</v>
      </c>
      <c r="G1334" s="90">
        <v>0.27429368682300004</v>
      </c>
      <c r="H1334" s="102">
        <v>0.23555251466883445</v>
      </c>
      <c r="I1334" s="89">
        <v>0.12085369450000001</v>
      </c>
      <c r="J1334" s="90">
        <v>0.25851264977999999</v>
      </c>
      <c r="K1334" s="102">
        <v>0.85619515690380965</v>
      </c>
      <c r="L1334" s="89">
        <v>1.116691E-2</v>
      </c>
      <c r="M1334" s="90">
        <v>1.1964239E-2</v>
      </c>
      <c r="N1334" s="102">
        <v>1.4902182668033531E-2</v>
      </c>
      <c r="O1334" s="89">
        <v>6.3760440271867615E-3</v>
      </c>
      <c r="P1334" s="90">
        <v>8.2993838309692678E-3</v>
      </c>
      <c r="Q1334" s="102">
        <v>2.2293984852265317E-2</v>
      </c>
      <c r="R1334" s="89">
        <v>8.4022291094224925E-3</v>
      </c>
      <c r="S1334" s="90">
        <v>5.9963694356636272E-3</v>
      </c>
      <c r="T1334" s="102">
        <v>4.4644543354555193E-2</v>
      </c>
      <c r="U1334" s="89">
        <v>1.3508609988000001E-3</v>
      </c>
      <c r="V1334" s="90">
        <v>2.05963992426E-3</v>
      </c>
      <c r="W1334" s="102">
        <v>3.780987445570374E-3</v>
      </c>
      <c r="X1334" s="89">
        <v>6.2859374999999995E-5</v>
      </c>
      <c r="Y1334" s="90">
        <v>9.5887798230000001E-5</v>
      </c>
      <c r="Z1334" s="102">
        <v>2.6033017200164201E-4</v>
      </c>
      <c r="AA1334" s="89">
        <v>7.2914043701999996E-3</v>
      </c>
      <c r="AB1334" s="90">
        <v>1.044880502925E-2</v>
      </c>
      <c r="AC1334" s="102">
        <v>1.0474522604895243E-2</v>
      </c>
      <c r="AD1334" s="89">
        <v>7.6142874000000005E-4</v>
      </c>
      <c r="AE1334" s="90">
        <v>1.10851574253E-3</v>
      </c>
      <c r="AF1334" s="102">
        <v>1.5681292306206388E-3</v>
      </c>
      <c r="AG1334" s="89">
        <v>1.5102466266000002E-3</v>
      </c>
      <c r="AH1334" s="90">
        <v>2.3865655639500002E-3</v>
      </c>
      <c r="AI1334" s="102">
        <v>2.3511850261181714E-3</v>
      </c>
      <c r="AJ1334" s="92">
        <v>0</v>
      </c>
      <c r="AK1334" s="93">
        <v>0</v>
      </c>
      <c r="AL1334" s="93">
        <v>0</v>
      </c>
    </row>
    <row r="1335" spans="1:38" x14ac:dyDescent="0.25">
      <c r="A1335" s="71">
        <v>2008</v>
      </c>
      <c r="B1335" s="718">
        <v>10</v>
      </c>
      <c r="C1335" s="89">
        <v>4.0288420906199995</v>
      </c>
      <c r="D1335" s="90">
        <v>5.5270269908175003</v>
      </c>
      <c r="E1335" s="102">
        <v>14.993804054132841</v>
      </c>
      <c r="F1335" s="89">
        <v>0.23876833992000002</v>
      </c>
      <c r="G1335" s="90">
        <v>0.30354873362700002</v>
      </c>
      <c r="H1335" s="102">
        <v>0.26183827012491073</v>
      </c>
      <c r="I1335" s="89">
        <v>0.13276279169999999</v>
      </c>
      <c r="J1335" s="90">
        <v>0.27689558050000002</v>
      </c>
      <c r="K1335" s="102">
        <v>0.67765431141686949</v>
      </c>
      <c r="L1335" s="89">
        <v>1.116691E-2</v>
      </c>
      <c r="M1335" s="90">
        <v>1.1964239E-2</v>
      </c>
      <c r="N1335" s="102">
        <v>1.6872965106147695E-2</v>
      </c>
      <c r="O1335" s="89">
        <v>6.3760440271867615E-3</v>
      </c>
      <c r="P1335" s="90">
        <v>8.2993838309692678E-3</v>
      </c>
      <c r="Q1335" s="102">
        <v>1.6474637911935749E-2</v>
      </c>
      <c r="R1335" s="89">
        <v>8.4022291094224925E-3</v>
      </c>
      <c r="S1335" s="90">
        <v>5.9963694356636272E-3</v>
      </c>
      <c r="T1335" s="102">
        <v>4.6106851870745827E-2</v>
      </c>
      <c r="U1335" s="89">
        <v>1.4616222347999999E-3</v>
      </c>
      <c r="V1335" s="90">
        <v>2.2213079966400002E-3</v>
      </c>
      <c r="W1335" s="102">
        <v>4.6218764265621125E-3</v>
      </c>
      <c r="X1335" s="89">
        <v>6.8456977200000006E-5</v>
      </c>
      <c r="Y1335" s="90">
        <v>1.0358366313E-4</v>
      </c>
      <c r="Z1335" s="102">
        <v>3.0100209229109884E-4</v>
      </c>
      <c r="AA1335" s="89">
        <v>7.9713206933999994E-3</v>
      </c>
      <c r="AB1335" s="90">
        <v>1.1364113581829999E-2</v>
      </c>
      <c r="AC1335" s="102">
        <v>1.1184307598128525E-2</v>
      </c>
      <c r="AD1335" s="89">
        <v>8.3044124880000004E-4</v>
      </c>
      <c r="AE1335" s="90">
        <v>1.2129657453000002E-3</v>
      </c>
      <c r="AF1335" s="102">
        <v>1.8358075471148101E-3</v>
      </c>
      <c r="AG1335" s="89">
        <v>1.6240665047999999E-3</v>
      </c>
      <c r="AH1335" s="90">
        <v>2.55423423585E-3</v>
      </c>
      <c r="AI1335" s="102">
        <v>2.534697856695186E-3</v>
      </c>
      <c r="AJ1335" s="92">
        <v>0</v>
      </c>
      <c r="AK1335" s="93">
        <v>0</v>
      </c>
      <c r="AL1335" s="93">
        <v>0</v>
      </c>
    </row>
    <row r="1336" spans="1:38" x14ac:dyDescent="0.25">
      <c r="A1336" s="71">
        <v>2008</v>
      </c>
      <c r="B1336" s="718">
        <v>11</v>
      </c>
      <c r="C1336" s="89">
        <v>4.2727898100799999</v>
      </c>
      <c r="D1336" s="90">
        <v>5.8363507971194997</v>
      </c>
      <c r="E1336" s="102">
        <v>15.11345022262117</v>
      </c>
      <c r="F1336" s="89">
        <v>0.26784712031999997</v>
      </c>
      <c r="G1336" s="90">
        <v>0.33717835978800004</v>
      </c>
      <c r="H1336" s="102">
        <v>0.27247309120646374</v>
      </c>
      <c r="I1336" s="89">
        <v>0.1450205064</v>
      </c>
      <c r="J1336" s="90">
        <v>0.29484247716</v>
      </c>
      <c r="K1336" s="102">
        <v>0.6874048912267624</v>
      </c>
      <c r="L1336" s="89">
        <v>1.116691E-2</v>
      </c>
      <c r="M1336" s="90">
        <v>1.1964239E-2</v>
      </c>
      <c r="N1336" s="102">
        <v>1.7023593396404912E-2</v>
      </c>
      <c r="O1336" s="89">
        <v>6.3760440271867615E-3</v>
      </c>
      <c r="P1336" s="90">
        <v>8.2993838309692678E-3</v>
      </c>
      <c r="Q1336" s="102">
        <v>1.6992603794210189E-2</v>
      </c>
      <c r="R1336" s="89">
        <v>8.4022291094224925E-3</v>
      </c>
      <c r="S1336" s="90">
        <v>5.9963694356636272E-3</v>
      </c>
      <c r="T1336" s="102">
        <v>4.7663159856311178E-2</v>
      </c>
      <c r="U1336" s="89">
        <v>1.5733301274E-3</v>
      </c>
      <c r="V1336" s="90">
        <v>2.38799700099E-3</v>
      </c>
      <c r="W1336" s="102">
        <v>4.8468058187650679E-3</v>
      </c>
      <c r="X1336" s="89">
        <v>7.3160579399999994E-5</v>
      </c>
      <c r="Y1336" s="90">
        <v>1.1170056627E-4</v>
      </c>
      <c r="Z1336" s="102">
        <v>3.1408920528567223E-4</v>
      </c>
      <c r="AA1336" s="89">
        <v>8.6927415029999996E-3</v>
      </c>
      <c r="AB1336" s="90">
        <v>1.234460787174E-2</v>
      </c>
      <c r="AC1336" s="102">
        <v>1.1628348011134385E-2</v>
      </c>
      <c r="AD1336" s="89">
        <v>9.0190233420000003E-4</v>
      </c>
      <c r="AE1336" s="90">
        <v>1.3214326644000001E-3</v>
      </c>
      <c r="AF1336" s="102">
        <v>1.9227023681368867E-3</v>
      </c>
      <c r="AG1336" s="89">
        <v>1.7381240976000001E-3</v>
      </c>
      <c r="AH1336" s="90">
        <v>2.7256361489400001E-3</v>
      </c>
      <c r="AI1336" s="102">
        <v>2.6262608710843709E-3</v>
      </c>
      <c r="AJ1336" s="92">
        <v>0</v>
      </c>
      <c r="AK1336" s="93">
        <v>0</v>
      </c>
      <c r="AL1336" s="93">
        <v>0</v>
      </c>
    </row>
    <row r="1337" spans="1:38" x14ac:dyDescent="0.25">
      <c r="A1337" s="71">
        <v>2008</v>
      </c>
      <c r="B1337" s="718">
        <v>12</v>
      </c>
      <c r="C1337" s="89">
        <v>4.5084648162000001</v>
      </c>
      <c r="D1337" s="90">
        <v>6.1414091921450007</v>
      </c>
      <c r="E1337" s="102">
        <v>15.233717320781336</v>
      </c>
      <c r="F1337" s="89">
        <v>0.3010449342</v>
      </c>
      <c r="G1337" s="90">
        <v>0.37613361993900002</v>
      </c>
      <c r="H1337" s="102">
        <v>0.28385822792938009</v>
      </c>
      <c r="I1337" s="89">
        <v>0.1575908026</v>
      </c>
      <c r="J1337" s="90">
        <v>0.31334278244499997</v>
      </c>
      <c r="K1337" s="102">
        <v>0.69797874633186563</v>
      </c>
      <c r="L1337" s="89">
        <v>1.116691E-2</v>
      </c>
      <c r="M1337" s="90">
        <v>1.1964239E-2</v>
      </c>
      <c r="N1337" s="102">
        <v>1.7186592071295661E-2</v>
      </c>
      <c r="O1337" s="89">
        <v>6.3760440271867615E-3</v>
      </c>
      <c r="P1337" s="90">
        <v>8.2993838309692678E-3</v>
      </c>
      <c r="Q1337" s="102">
        <v>1.7546366558499428E-2</v>
      </c>
      <c r="R1337" s="89">
        <v>8.4022291094224925E-3</v>
      </c>
      <c r="S1337" s="90">
        <v>5.9963694356636272E-3</v>
      </c>
      <c r="T1337" s="102">
        <v>4.9321747364022672E-2</v>
      </c>
      <c r="U1337" s="89">
        <v>1.6861699133999999E-3</v>
      </c>
      <c r="V1337" s="90">
        <v>2.56131273117E-3</v>
      </c>
      <c r="W1337" s="102">
        <v>5.113935996687898E-3</v>
      </c>
      <c r="X1337" s="89">
        <v>7.9229677199999998E-5</v>
      </c>
      <c r="Y1337" s="90">
        <v>1.1988817586999999E-4</v>
      </c>
      <c r="Z1337" s="102">
        <v>3.2825052614126655E-4</v>
      </c>
      <c r="AA1337" s="89">
        <v>9.471451620599999E-3</v>
      </c>
      <c r="AB1337" s="90">
        <v>1.34064972633E-2</v>
      </c>
      <c r="AC1337" s="102">
        <v>1.2096791046206512E-2</v>
      </c>
      <c r="AD1337" s="89">
        <v>9.7529445960000002E-4</v>
      </c>
      <c r="AE1337" s="90">
        <v>1.4358663987600001E-3</v>
      </c>
      <c r="AF1337" s="102">
        <v>2.0132787417844332E-3</v>
      </c>
      <c r="AG1337" s="89">
        <v>1.8534302508000002E-3</v>
      </c>
      <c r="AH1337" s="90">
        <v>2.9015121386700002E-3</v>
      </c>
      <c r="AI1337" s="102">
        <v>2.7265360593648354E-3</v>
      </c>
      <c r="AJ1337" s="92">
        <v>0</v>
      </c>
      <c r="AK1337" s="93">
        <v>0</v>
      </c>
      <c r="AL1337" s="93">
        <v>0</v>
      </c>
    </row>
    <row r="1338" spans="1:38" x14ac:dyDescent="0.25">
      <c r="A1338" s="71">
        <v>2008</v>
      </c>
      <c r="B1338" s="718">
        <v>13</v>
      </c>
      <c r="C1338" s="89">
        <v>4.73384489682</v>
      </c>
      <c r="D1338" s="90">
        <v>6.4420496395539999</v>
      </c>
      <c r="E1338" s="102">
        <v>15.31532757488114</v>
      </c>
      <c r="F1338" s="89">
        <v>0.33954929070000001</v>
      </c>
      <c r="G1338" s="90">
        <v>0.42150686228400003</v>
      </c>
      <c r="H1338" s="102">
        <v>0.29586364246708979</v>
      </c>
      <c r="I1338" s="89">
        <v>0.17023108409999999</v>
      </c>
      <c r="J1338" s="90">
        <v>0.33247882052</v>
      </c>
      <c r="K1338" s="102">
        <v>0.70834976612579248</v>
      </c>
      <c r="L1338" s="89">
        <v>1.116691E-2</v>
      </c>
      <c r="M1338" s="90">
        <v>1.1964239E-2</v>
      </c>
      <c r="N1338" s="102">
        <v>1.7357707549083196E-2</v>
      </c>
      <c r="O1338" s="89">
        <v>6.3760440271867615E-3</v>
      </c>
      <c r="P1338" s="90">
        <v>8.2993838309692678E-3</v>
      </c>
      <c r="Q1338" s="102">
        <v>1.812652123259775E-2</v>
      </c>
      <c r="R1338" s="89">
        <v>8.4022291094224925E-3</v>
      </c>
      <c r="S1338" s="90">
        <v>5.9963694356636272E-3</v>
      </c>
      <c r="T1338" s="102">
        <v>5.1081150048668075E-2</v>
      </c>
      <c r="U1338" s="89">
        <v>1.8013855938E-3</v>
      </c>
      <c r="V1338" s="90">
        <v>2.7421167662699999E-3</v>
      </c>
      <c r="W1338" s="102">
        <v>5.3818049532792017E-3</v>
      </c>
      <c r="X1338" s="89">
        <v>8.4239027399999998E-5</v>
      </c>
      <c r="Y1338" s="90">
        <v>1.2829784613E-4</v>
      </c>
      <c r="Z1338" s="102">
        <v>3.4312385816668162E-4</v>
      </c>
      <c r="AA1338" s="89">
        <v>1.0317130294799999E-2</v>
      </c>
      <c r="AB1338" s="90">
        <v>1.4566393595160002E-2</v>
      </c>
      <c r="AC1338" s="102">
        <v>1.2594401287935051E-2</v>
      </c>
      <c r="AD1338" s="89">
        <v>1.0511086098E-3</v>
      </c>
      <c r="AE1338" s="90">
        <v>1.5561997911E-3</v>
      </c>
      <c r="AF1338" s="102">
        <v>2.1104588171122199E-3</v>
      </c>
      <c r="AG1338" s="89">
        <v>1.9694231748000001E-3</v>
      </c>
      <c r="AH1338" s="90">
        <v>3.0840445260899999E-3</v>
      </c>
      <c r="AI1338" s="102">
        <v>2.8306460178815483E-3</v>
      </c>
      <c r="AJ1338" s="92">
        <v>0</v>
      </c>
      <c r="AK1338" s="93">
        <v>0</v>
      </c>
      <c r="AL1338" s="93">
        <v>0</v>
      </c>
    </row>
    <row r="1339" spans="1:38" x14ac:dyDescent="0.25">
      <c r="A1339" s="71">
        <v>2008</v>
      </c>
      <c r="B1339" s="718">
        <v>14</v>
      </c>
      <c r="C1339" s="89">
        <v>4.9562440698899994</v>
      </c>
      <c r="D1339" s="90">
        <v>6.7468635434240003</v>
      </c>
      <c r="E1339" s="102">
        <v>15.448473953768268</v>
      </c>
      <c r="F1339" s="89">
        <v>0.38441851595999998</v>
      </c>
      <c r="G1339" s="90">
        <v>0.47457495618000001</v>
      </c>
      <c r="H1339" s="102">
        <v>0.30867766708965078</v>
      </c>
      <c r="I1339" s="89">
        <v>0.18342196180000001</v>
      </c>
      <c r="J1339" s="90">
        <v>0.35317142091000003</v>
      </c>
      <c r="K1339" s="102">
        <v>0.72029744928114492</v>
      </c>
      <c r="L1339" s="89">
        <v>1.116691E-2</v>
      </c>
      <c r="M1339" s="90">
        <v>1.1964239E-2</v>
      </c>
      <c r="N1339" s="102">
        <v>1.7541123610784432E-2</v>
      </c>
      <c r="O1339" s="89">
        <v>6.3760440271867615E-3</v>
      </c>
      <c r="P1339" s="90">
        <v>8.2993838309692678E-3</v>
      </c>
      <c r="Q1339" s="102">
        <v>1.8748931725121331E-2</v>
      </c>
      <c r="R1339" s="89">
        <v>8.4022291094224925E-3</v>
      </c>
      <c r="S1339" s="90">
        <v>5.9963694356636272E-3</v>
      </c>
      <c r="T1339" s="102">
        <v>5.2945219188655301E-2</v>
      </c>
      <c r="U1339" s="89">
        <v>1.9198270944E-3</v>
      </c>
      <c r="V1339" s="90">
        <v>2.9311821033900002E-3</v>
      </c>
      <c r="W1339" s="102">
        <v>5.6984629191140883E-3</v>
      </c>
      <c r="X1339" s="89">
        <v>8.9863092000000002E-5</v>
      </c>
      <c r="Y1339" s="90">
        <v>1.3728354741000001E-4</v>
      </c>
      <c r="Z1339" s="102">
        <v>3.5914250009811484E-4</v>
      </c>
      <c r="AA1339" s="89">
        <v>1.12408598178E-2</v>
      </c>
      <c r="AB1339" s="90">
        <v>1.5842285595600001E-2</v>
      </c>
      <c r="AC1339" s="102">
        <v>1.3117112675135073E-2</v>
      </c>
      <c r="AD1339" s="89">
        <v>1.1285745144000001E-3</v>
      </c>
      <c r="AE1339" s="90">
        <v>1.6830305832300002E-3</v>
      </c>
      <c r="AF1339" s="102">
        <v>2.2111759788595127E-3</v>
      </c>
      <c r="AG1339" s="89">
        <v>2.0885693261999999E-3</v>
      </c>
      <c r="AH1339" s="90">
        <v>3.27475085832E-3</v>
      </c>
      <c r="AI1339" s="102">
        <v>2.944695248623121E-3</v>
      </c>
      <c r="AJ1339" s="92">
        <v>0</v>
      </c>
      <c r="AK1339" s="93">
        <v>0</v>
      </c>
      <c r="AL1339" s="93">
        <v>0</v>
      </c>
    </row>
    <row r="1340" spans="1:38" x14ac:dyDescent="0.25">
      <c r="A1340" s="71">
        <v>2008</v>
      </c>
      <c r="B1340" s="718">
        <v>15</v>
      </c>
      <c r="C1340" s="89">
        <v>5.1734270357799996</v>
      </c>
      <c r="D1340" s="90">
        <v>7.0560154586970008</v>
      </c>
      <c r="E1340" s="102">
        <v>16.802837429534215</v>
      </c>
      <c r="F1340" s="89">
        <v>0.43633909470000004</v>
      </c>
      <c r="G1340" s="90">
        <v>0.53680826610900001</v>
      </c>
      <c r="H1340" s="102">
        <v>0.35154232434730576</v>
      </c>
      <c r="I1340" s="89">
        <v>0.19678338680000002</v>
      </c>
      <c r="J1340" s="90">
        <v>0.37576659581999999</v>
      </c>
      <c r="K1340" s="102">
        <v>0.82678022760054148</v>
      </c>
      <c r="L1340" s="89">
        <v>1.116691E-2</v>
      </c>
      <c r="M1340" s="90">
        <v>1.1964239E-2</v>
      </c>
      <c r="N1340" s="102">
        <v>2.1516562687927499E-2</v>
      </c>
      <c r="O1340" s="89">
        <v>6.3760440271867615E-3</v>
      </c>
      <c r="P1340" s="90">
        <v>8.2993838309692678E-3</v>
      </c>
      <c r="Q1340" s="102">
        <v>1.9017458980253834E-2</v>
      </c>
      <c r="R1340" s="89">
        <v>8.4022291094224925E-3</v>
      </c>
      <c r="S1340" s="90">
        <v>5.9963694356636272E-3</v>
      </c>
      <c r="T1340" s="102">
        <v>5.4904717664472649E-2</v>
      </c>
      <c r="U1340" s="89">
        <v>2.0418443267999999E-3</v>
      </c>
      <c r="V1340" s="90">
        <v>3.1302324773400001E-3</v>
      </c>
      <c r="W1340" s="102">
        <v>6.5373838141277989E-3</v>
      </c>
      <c r="X1340" s="89">
        <v>9.5932189800000006E-5</v>
      </c>
      <c r="Y1340" s="90">
        <v>1.4680843350000001E-4</v>
      </c>
      <c r="Z1340" s="102">
        <v>4.1065352517872334E-4</v>
      </c>
      <c r="AA1340" s="89">
        <v>1.2252047125800001E-2</v>
      </c>
      <c r="AB1340" s="90">
        <v>1.7254444589459999E-2</v>
      </c>
      <c r="AC1340" s="102">
        <v>1.4926855864012848E-2</v>
      </c>
      <c r="AD1340" s="89">
        <v>1.2097789482E-3</v>
      </c>
      <c r="AE1340" s="90">
        <v>1.8174073656299999E-3</v>
      </c>
      <c r="AF1340" s="102">
        <v>2.5314244402103734E-3</v>
      </c>
      <c r="AG1340" s="89">
        <v>2.2092964272000001E-3</v>
      </c>
      <c r="AH1340" s="90">
        <v>3.4740873122700001E-3</v>
      </c>
      <c r="AI1340" s="102">
        <v>3.3448769801278622E-3</v>
      </c>
      <c r="AJ1340" s="92">
        <v>0</v>
      </c>
      <c r="AK1340" s="93">
        <v>0</v>
      </c>
      <c r="AL1340" s="93">
        <v>0</v>
      </c>
    </row>
    <row r="1341" spans="1:38" x14ac:dyDescent="0.25">
      <c r="A1341" s="71">
        <v>2008</v>
      </c>
      <c r="B1341" s="718">
        <v>16</v>
      </c>
      <c r="C1341" s="89">
        <v>5.3862489459500003</v>
      </c>
      <c r="D1341" s="90">
        <v>7.3727213045184996</v>
      </c>
      <c r="E1341" s="102">
        <v>16.979020577903356</v>
      </c>
      <c r="F1341" s="89">
        <v>0.49652942376000003</v>
      </c>
      <c r="G1341" s="90">
        <v>0.60977537988599995</v>
      </c>
      <c r="H1341" s="102">
        <v>0.36665703239848024</v>
      </c>
      <c r="I1341" s="89">
        <v>0.21074108440000003</v>
      </c>
      <c r="J1341" s="90">
        <v>0.40127616837000002</v>
      </c>
      <c r="K1341" s="102">
        <v>0.84091710007827569</v>
      </c>
      <c r="L1341" s="89">
        <v>1.116691E-2</v>
      </c>
      <c r="M1341" s="90">
        <v>1.1964239E-2</v>
      </c>
      <c r="N1341" s="102">
        <v>2.1773416249410857E-2</v>
      </c>
      <c r="O1341" s="89">
        <v>6.3760440271867615E-3</v>
      </c>
      <c r="P1341" s="90">
        <v>8.2993838309692678E-3</v>
      </c>
      <c r="Q1341" s="102">
        <v>1.9696039156914032E-2</v>
      </c>
      <c r="R1341" s="89">
        <v>8.4022291094224925E-3</v>
      </c>
      <c r="S1341" s="90">
        <v>5.9963694356636272E-3</v>
      </c>
      <c r="T1341" s="102">
        <v>5.6935613509230786E-2</v>
      </c>
      <c r="U1341" s="89">
        <v>2.1664797276E-3</v>
      </c>
      <c r="V1341" s="90">
        <v>3.3407839154400002E-3</v>
      </c>
      <c r="W1341" s="102">
        <v>6.8492406221959175E-3</v>
      </c>
      <c r="X1341" s="89">
        <v>1.015297026E-4</v>
      </c>
      <c r="Y1341" s="90">
        <v>1.5709848525000001E-4</v>
      </c>
      <c r="Z1341" s="102">
        <v>4.2924598006834796E-4</v>
      </c>
      <c r="AA1341" s="89">
        <v>1.3367742229200001E-2</v>
      </c>
      <c r="AB1341" s="90">
        <v>1.8826538815499998E-2</v>
      </c>
      <c r="AC1341" s="102">
        <v>1.5559998673132361E-2</v>
      </c>
      <c r="AD1341" s="89">
        <v>1.2937143732E-3</v>
      </c>
      <c r="AE1341" s="90">
        <v>1.9595596728000002E-3</v>
      </c>
      <c r="AF1341" s="102">
        <v>2.6557150384696158E-3</v>
      </c>
      <c r="AG1341" s="89">
        <v>2.3334560411999998E-3</v>
      </c>
      <c r="AH1341" s="90">
        <v>3.68402320455E-3</v>
      </c>
      <c r="AI1341" s="102">
        <v>3.4741459268027258E-3</v>
      </c>
      <c r="AJ1341" s="92">
        <v>0</v>
      </c>
      <c r="AK1341" s="93">
        <v>0</v>
      </c>
      <c r="AL1341" s="93">
        <v>0</v>
      </c>
    </row>
    <row r="1342" spans="1:38" x14ac:dyDescent="0.25">
      <c r="A1342" s="71">
        <v>2008</v>
      </c>
      <c r="B1342" s="718">
        <v>17</v>
      </c>
      <c r="C1342" s="89">
        <v>5.5958132264699998</v>
      </c>
      <c r="D1342" s="90">
        <v>7.7002691808044998</v>
      </c>
      <c r="E1342" s="102">
        <v>17.162284911165322</v>
      </c>
      <c r="F1342" s="89">
        <v>0.56602046394000005</v>
      </c>
      <c r="G1342" s="90">
        <v>0.695553834609</v>
      </c>
      <c r="H1342" s="102">
        <v>0.38234496972764209</v>
      </c>
      <c r="I1342" s="89">
        <v>0.22533136779999999</v>
      </c>
      <c r="J1342" s="90">
        <v>0.43096154216499999</v>
      </c>
      <c r="K1342" s="102">
        <v>0.85555612751706023</v>
      </c>
      <c r="L1342" s="89">
        <v>1.116691E-2</v>
      </c>
      <c r="M1342" s="90">
        <v>1.1964239E-2</v>
      </c>
      <c r="N1342" s="102">
        <v>2.2039898787006677E-2</v>
      </c>
      <c r="O1342" s="89">
        <v>6.3760440271867615E-3</v>
      </c>
      <c r="P1342" s="90">
        <v>8.2993838309692678E-3</v>
      </c>
      <c r="Q1342" s="102">
        <v>2.0400367408005153E-2</v>
      </c>
      <c r="R1342" s="89">
        <v>8.4022291094224925E-3</v>
      </c>
      <c r="S1342" s="90">
        <v>5.9963694356636272E-3</v>
      </c>
      <c r="T1342" s="102">
        <v>5.9044519956900361E-2</v>
      </c>
      <c r="U1342" s="89">
        <v>2.295886764E-3</v>
      </c>
      <c r="V1342" s="90">
        <v>3.5633511113700002E-3</v>
      </c>
      <c r="W1342" s="102">
        <v>7.1717870929673914E-3</v>
      </c>
      <c r="X1342" s="89">
        <v>1.0712721540000001E-4</v>
      </c>
      <c r="Y1342" s="90">
        <v>1.6790721344999999E-4</v>
      </c>
      <c r="Z1342" s="102">
        <v>4.4853726391992047E-4</v>
      </c>
      <c r="AA1342" s="89">
        <v>1.4598219423E-2</v>
      </c>
      <c r="AB1342" s="90">
        <v>2.0583970872479998E-2</v>
      </c>
      <c r="AC1342" s="102">
        <v>1.6217430312938753E-2</v>
      </c>
      <c r="AD1342" s="89">
        <v>1.3807541237999999E-3</v>
      </c>
      <c r="AE1342" s="90">
        <v>2.1113041127400001E-3</v>
      </c>
      <c r="AF1342" s="102">
        <v>2.7848065647637222E-3</v>
      </c>
      <c r="AG1342" s="89">
        <v>2.4615463943999999E-3</v>
      </c>
      <c r="AH1342" s="90">
        <v>3.9059724006299998E-3</v>
      </c>
      <c r="AI1342" s="102">
        <v>3.6082114470560238E-3</v>
      </c>
      <c r="AJ1342" s="92">
        <v>0</v>
      </c>
      <c r="AK1342" s="93">
        <v>0</v>
      </c>
      <c r="AL1342" s="93">
        <v>0</v>
      </c>
    </row>
    <row r="1343" spans="1:38" x14ac:dyDescent="0.25">
      <c r="A1343" s="71">
        <v>2008</v>
      </c>
      <c r="B1343" s="718">
        <v>18</v>
      </c>
      <c r="C1343" s="89">
        <v>5.7989954196499998</v>
      </c>
      <c r="D1343" s="90">
        <v>8.0391266915199999</v>
      </c>
      <c r="E1343" s="102">
        <v>17.321896425288688</v>
      </c>
      <c r="F1343" s="89">
        <v>0.64589539458</v>
      </c>
      <c r="G1343" s="90">
        <v>0.79627687430399996</v>
      </c>
      <c r="H1343" s="102">
        <v>0.39822287118334426</v>
      </c>
      <c r="I1343" s="89">
        <v>0.2404029936</v>
      </c>
      <c r="J1343" s="90">
        <v>0.46743069912000001</v>
      </c>
      <c r="K1343" s="102">
        <v>0.86997862963903005</v>
      </c>
      <c r="L1343" s="89">
        <v>1.116691E-2</v>
      </c>
      <c r="M1343" s="90">
        <v>1.1964239E-2</v>
      </c>
      <c r="N1343" s="102">
        <v>2.2309739387638142E-2</v>
      </c>
      <c r="O1343" s="89">
        <v>6.3760440271867615E-3</v>
      </c>
      <c r="P1343" s="90">
        <v>8.2993838309692678E-3</v>
      </c>
      <c r="Q1343" s="102">
        <v>2.1111627913979785E-2</v>
      </c>
      <c r="R1343" s="89">
        <v>8.4022291094224925E-3</v>
      </c>
      <c r="S1343" s="90">
        <v>5.9963694356636272E-3</v>
      </c>
      <c r="T1343" s="102">
        <v>6.1183172228268731E-2</v>
      </c>
      <c r="U1343" s="89">
        <v>2.4288961733999999E-3</v>
      </c>
      <c r="V1343" s="90">
        <v>3.799721712E-3</v>
      </c>
      <c r="W1343" s="102">
        <v>7.4939971406898205E-3</v>
      </c>
      <c r="X1343" s="89">
        <v>1.1352861299999999E-4</v>
      </c>
      <c r="Y1343" s="90">
        <v>1.7902936017000001E-4</v>
      </c>
      <c r="Z1343" s="102">
        <v>4.6804756635994329E-4</v>
      </c>
      <c r="AA1343" s="89">
        <v>1.5956183967E-2</v>
      </c>
      <c r="AB1343" s="90">
        <v>2.255662982217E-2</v>
      </c>
      <c r="AC1343" s="102">
        <v>1.6883965722692795E-2</v>
      </c>
      <c r="AD1343" s="89">
        <v>1.4705023368E-3</v>
      </c>
      <c r="AE1343" s="90">
        <v>2.2728493584599999E-3</v>
      </c>
      <c r="AF1343" s="102">
        <v>2.9160728077307482E-3</v>
      </c>
      <c r="AG1343" s="89">
        <v>2.5922018124000003E-3</v>
      </c>
      <c r="AH1343" s="90">
        <v>4.1415400596299997E-3</v>
      </c>
      <c r="AI1343" s="102">
        <v>3.7433471279993006E-3</v>
      </c>
      <c r="AJ1343" s="92">
        <v>0</v>
      </c>
      <c r="AK1343" s="93">
        <v>0</v>
      </c>
      <c r="AL1343" s="93">
        <v>0</v>
      </c>
    </row>
    <row r="1344" spans="1:38" x14ac:dyDescent="0.25">
      <c r="A1344" s="71">
        <v>2008</v>
      </c>
      <c r="B1344" s="718">
        <v>19</v>
      </c>
      <c r="C1344" s="89">
        <v>6.0039264242600003</v>
      </c>
      <c r="D1344" s="90">
        <v>8.3993301785334999</v>
      </c>
      <c r="E1344" s="102">
        <v>17.507663478417509</v>
      </c>
      <c r="F1344" s="89">
        <v>0.73693411446000001</v>
      </c>
      <c r="G1344" s="90">
        <v>0.91424059135500002</v>
      </c>
      <c r="H1344" s="102">
        <v>0.41402185180999074</v>
      </c>
      <c r="I1344" s="89">
        <v>0.2568436409</v>
      </c>
      <c r="J1344" s="90">
        <v>0.51962705641000007</v>
      </c>
      <c r="K1344" s="102">
        <v>0.88471201172281999</v>
      </c>
      <c r="L1344" s="89">
        <v>1.116691E-2</v>
      </c>
      <c r="M1344" s="90">
        <v>1.1964239E-2</v>
      </c>
      <c r="N1344" s="102">
        <v>2.2577816591805574E-2</v>
      </c>
      <c r="O1344" s="89">
        <v>6.3760440271867615E-3</v>
      </c>
      <c r="P1344" s="90">
        <v>8.2993838309692678E-3</v>
      </c>
      <c r="Q1344" s="102">
        <v>2.1821128643734349E-2</v>
      </c>
      <c r="R1344" s="89">
        <v>8.4022291094224925E-3</v>
      </c>
      <c r="S1344" s="90">
        <v>5.9963694356636272E-3</v>
      </c>
      <c r="T1344" s="102">
        <v>6.3307873256499822E-2</v>
      </c>
      <c r="U1344" s="89">
        <v>2.5670096076000001E-3</v>
      </c>
      <c r="V1344" s="90">
        <v>4.0525546387200004E-3</v>
      </c>
      <c r="W1344" s="102">
        <v>7.8142821106021061E-3</v>
      </c>
      <c r="X1344" s="89">
        <v>1.1959762140000002E-4</v>
      </c>
      <c r="Y1344" s="90">
        <v>1.9120550607000002E-4</v>
      </c>
      <c r="Z1344" s="102">
        <v>4.8744973244844102E-4</v>
      </c>
      <c r="AA1344" s="89">
        <v>1.7452021012200003E-2</v>
      </c>
      <c r="AB1344" s="90">
        <v>2.477898031221E-2</v>
      </c>
      <c r="AC1344" s="102">
        <v>1.7547289605577786E-2</v>
      </c>
      <c r="AD1344" s="89">
        <v>1.5641548265999999E-3</v>
      </c>
      <c r="AE1344" s="90">
        <v>2.4458550807300002E-3</v>
      </c>
      <c r="AF1344" s="102">
        <v>3.0464906771968362E-3</v>
      </c>
      <c r="AG1344" s="89">
        <v>2.7267654408000002E-3</v>
      </c>
      <c r="AH1344" s="90">
        <v>4.3925627749199997E-3</v>
      </c>
      <c r="AI1344" s="102">
        <v>3.8779906401104815E-3</v>
      </c>
      <c r="AJ1344" s="92">
        <v>0</v>
      </c>
      <c r="AK1344" s="93">
        <v>0</v>
      </c>
      <c r="AL1344" s="93">
        <v>0</v>
      </c>
    </row>
    <row r="1345" spans="1:38" x14ac:dyDescent="0.25">
      <c r="A1345" s="71">
        <v>2008</v>
      </c>
      <c r="B1345" s="718">
        <v>20</v>
      </c>
      <c r="C1345" s="89">
        <v>6.2075208020999995</v>
      </c>
      <c r="D1345" s="90">
        <v>8.7823163502149999</v>
      </c>
      <c r="E1345" s="102">
        <v>19.122317317439148</v>
      </c>
      <c r="F1345" s="89">
        <v>0.83992912776000006</v>
      </c>
      <c r="G1345" s="90">
        <v>1.0522429500780002</v>
      </c>
      <c r="H1345" s="102">
        <v>0.49828702422205484</v>
      </c>
      <c r="I1345" s="89">
        <v>0.27444426239999997</v>
      </c>
      <c r="J1345" s="90">
        <v>0.542531218845</v>
      </c>
      <c r="K1345" s="102">
        <v>1.01459385374702</v>
      </c>
      <c r="L1345" s="89">
        <v>1.116691E-2</v>
      </c>
      <c r="M1345" s="90">
        <v>1.1964239E-2</v>
      </c>
      <c r="N1345" s="102">
        <v>2.8269553065685422E-2</v>
      </c>
      <c r="O1345" s="89">
        <v>6.3760440271867615E-3</v>
      </c>
      <c r="P1345" s="90">
        <v>8.2993838309692678E-3</v>
      </c>
      <c r="Q1345" s="102">
        <v>2.4953800855274481E-2</v>
      </c>
      <c r="R1345" s="89">
        <v>8.4022291094224925E-3</v>
      </c>
      <c r="S1345" s="90">
        <v>5.9963694356636272E-3</v>
      </c>
      <c r="T1345" s="102">
        <v>6.5373750080415613E-2</v>
      </c>
      <c r="U1345" s="89">
        <v>2.7096194148000003E-3</v>
      </c>
      <c r="V1345" s="90">
        <v>4.3258870569599997E-3</v>
      </c>
      <c r="W1345" s="102">
        <v>9.5363340821404286E-3</v>
      </c>
      <c r="X1345" s="89">
        <v>1.2686646719999999E-4</v>
      </c>
      <c r="Y1345" s="90">
        <v>2.0402418318E-4</v>
      </c>
      <c r="Z1345" s="102">
        <v>5.9135246493444182E-4</v>
      </c>
      <c r="AA1345" s="89">
        <v>1.9093463301000001E-2</v>
      </c>
      <c r="AB1345" s="90">
        <v>2.7294338350140002E-2</v>
      </c>
      <c r="AC1345" s="102">
        <v>2.1086621318051182E-2</v>
      </c>
      <c r="AD1345" s="89">
        <v>1.6604892270000002E-3</v>
      </c>
      <c r="AE1345" s="90">
        <v>2.6325604992300002E-3</v>
      </c>
      <c r="AF1345" s="102">
        <v>3.7112647073653752E-3</v>
      </c>
      <c r="AG1345" s="89">
        <v>2.8655655563999999E-3</v>
      </c>
      <c r="AH1345" s="90">
        <v>4.6640538481799998E-3</v>
      </c>
      <c r="AI1345" s="102">
        <v>4.6341689219264268E-3</v>
      </c>
      <c r="AJ1345" s="92">
        <v>0</v>
      </c>
      <c r="AK1345" s="93">
        <v>0</v>
      </c>
      <c r="AL1345" s="93">
        <v>0</v>
      </c>
    </row>
    <row r="1346" spans="1:38" x14ac:dyDescent="0.25">
      <c r="A1346" s="71">
        <v>2008</v>
      </c>
      <c r="B1346" s="718">
        <v>21</v>
      </c>
      <c r="C1346" s="89">
        <v>6.4109722905500002</v>
      </c>
      <c r="D1346" s="90">
        <v>9.1922169551639996</v>
      </c>
      <c r="E1346" s="102">
        <v>19.30775504757732</v>
      </c>
      <c r="F1346" s="89">
        <v>0.95555689746000005</v>
      </c>
      <c r="G1346" s="90">
        <v>1.2129386526300001</v>
      </c>
      <c r="H1346" s="102">
        <v>0.51523313716480823</v>
      </c>
      <c r="I1346" s="89">
        <v>0.2935362353</v>
      </c>
      <c r="J1346" s="90">
        <v>0.56671459767999999</v>
      </c>
      <c r="K1346" s="102">
        <v>1.0300432303693452</v>
      </c>
      <c r="L1346" s="89">
        <v>1.116691E-2</v>
      </c>
      <c r="M1346" s="90">
        <v>1.1964239E-2</v>
      </c>
      <c r="N1346" s="102">
        <v>2.8598014054234448E-2</v>
      </c>
      <c r="O1346" s="89">
        <v>6.3760440271867615E-3</v>
      </c>
      <c r="P1346" s="90">
        <v>8.2993838309692678E-3</v>
      </c>
      <c r="Q1346" s="102">
        <v>2.5681284133590495E-2</v>
      </c>
      <c r="R1346" s="89">
        <v>8.4022291094224925E-3</v>
      </c>
      <c r="S1346" s="90">
        <v>5.9963694356636272E-3</v>
      </c>
      <c r="T1346" s="102">
        <v>6.7305643562769482E-2</v>
      </c>
      <c r="U1346" s="89">
        <v>2.8565559137999998E-3</v>
      </c>
      <c r="V1346" s="90">
        <v>4.6218033277199994E-3</v>
      </c>
      <c r="W1346" s="102">
        <v>9.9564065309960537E-3</v>
      </c>
      <c r="X1346" s="89">
        <v>1.335011094E-4</v>
      </c>
      <c r="Y1346" s="90">
        <v>2.1797586225000002E-4</v>
      </c>
      <c r="Z1346" s="102">
        <v>6.1266970545336016E-4</v>
      </c>
      <c r="AA1346" s="89">
        <v>2.0888966285400001E-2</v>
      </c>
      <c r="AB1346" s="90">
        <v>3.0141965613269997E-2</v>
      </c>
      <c r="AC1346" s="102">
        <v>2.1777988903076889E-2</v>
      </c>
      <c r="AD1346" s="89">
        <v>1.7617160424000002E-3</v>
      </c>
      <c r="AE1346" s="90">
        <v>2.8349424669900001E-3</v>
      </c>
      <c r="AF1346" s="102">
        <v>3.8445751166058476E-3</v>
      </c>
      <c r="AG1346" s="89">
        <v>3.0089482266000001E-3</v>
      </c>
      <c r="AH1346" s="90">
        <v>4.9583557963200006E-3</v>
      </c>
      <c r="AI1346" s="102">
        <v>4.7847463308560712E-3</v>
      </c>
      <c r="AJ1346" s="92">
        <v>0</v>
      </c>
      <c r="AK1346" s="93">
        <v>0</v>
      </c>
      <c r="AL1346" s="93">
        <v>0</v>
      </c>
    </row>
    <row r="1347" spans="1:38" x14ac:dyDescent="0.25">
      <c r="A1347" s="71">
        <v>2008</v>
      </c>
      <c r="B1347" s="718">
        <v>22</v>
      </c>
      <c r="C1347" s="89">
        <v>6.6145106367900004</v>
      </c>
      <c r="D1347" s="90">
        <v>9.6334906383514998</v>
      </c>
      <c r="E1347" s="102">
        <v>19.473621775227791</v>
      </c>
      <c r="F1347" s="89">
        <v>1.0838659856400001</v>
      </c>
      <c r="G1347" s="90">
        <v>1.399167610701</v>
      </c>
      <c r="H1347" s="102">
        <v>0.53046736221781454</v>
      </c>
      <c r="I1347" s="89">
        <v>0.31440386670000003</v>
      </c>
      <c r="J1347" s="90">
        <v>0.59536093809500001</v>
      </c>
      <c r="K1347" s="102">
        <v>1.0439587688417107</v>
      </c>
      <c r="L1347" s="89">
        <v>1.116691E-2</v>
      </c>
      <c r="M1347" s="90">
        <v>1.1964239E-2</v>
      </c>
      <c r="N1347" s="102">
        <v>2.889327010922034E-2</v>
      </c>
      <c r="O1347" s="89">
        <v>6.3760440271867615E-3</v>
      </c>
      <c r="P1347" s="90">
        <v>8.2993838309692678E-3</v>
      </c>
      <c r="Q1347" s="102">
        <v>2.6334843017818445E-2</v>
      </c>
      <c r="R1347" s="89">
        <v>8.4022291094224925E-3</v>
      </c>
      <c r="S1347" s="90">
        <v>5.9963694356636272E-3</v>
      </c>
      <c r="T1347" s="102">
        <v>6.9040159070472881E-2</v>
      </c>
      <c r="U1347" s="89">
        <v>3.0085770377999998E-3</v>
      </c>
      <c r="V1347" s="90">
        <v>4.9403685520800003E-3</v>
      </c>
      <c r="W1347" s="102">
        <v>1.0341775797768233E-2</v>
      </c>
      <c r="X1347" s="89">
        <v>1.407699552E-4</v>
      </c>
      <c r="Y1347" s="90">
        <v>2.3312164371E-4</v>
      </c>
      <c r="Z1347" s="102">
        <v>6.318794638250617E-4</v>
      </c>
      <c r="AA1347" s="89">
        <v>2.28399568788E-2</v>
      </c>
      <c r="AB1347" s="90">
        <v>3.3353942960820004E-2</v>
      </c>
      <c r="AC1347" s="102">
        <v>2.2397506793088821E-2</v>
      </c>
      <c r="AD1347" s="89">
        <v>1.8655346532E-3</v>
      </c>
      <c r="AE1347" s="90">
        <v>3.0530474675399999E-3</v>
      </c>
      <c r="AF1347" s="102">
        <v>3.9637381888699809E-3</v>
      </c>
      <c r="AG1347" s="89">
        <v>3.1564282776E-3</v>
      </c>
      <c r="AH1347" s="90">
        <v>5.2752117642000003E-3</v>
      </c>
      <c r="AI1347" s="102">
        <v>4.9206594054184202E-3</v>
      </c>
      <c r="AJ1347" s="92">
        <v>0</v>
      </c>
      <c r="AK1347" s="93">
        <v>0</v>
      </c>
      <c r="AL1347" s="93">
        <v>0</v>
      </c>
    </row>
    <row r="1348" spans="1:38" x14ac:dyDescent="0.25">
      <c r="A1348" s="71">
        <v>2008</v>
      </c>
      <c r="B1348" s="718">
        <v>23</v>
      </c>
      <c r="C1348" s="89">
        <v>6.8192158675299996</v>
      </c>
      <c r="D1348" s="90">
        <v>10.1116432136825</v>
      </c>
      <c r="E1348" s="102">
        <v>19.654553620039184</v>
      </c>
      <c r="F1348" s="89">
        <v>1.22502757542</v>
      </c>
      <c r="G1348" s="90">
        <v>1.6140368734620001</v>
      </c>
      <c r="H1348" s="102">
        <v>0.54250292655823673</v>
      </c>
      <c r="I1348" s="89">
        <v>0.33751923589999999</v>
      </c>
      <c r="J1348" s="90">
        <v>0.63087092453000004</v>
      </c>
      <c r="K1348" s="102">
        <v>1.0540210330207733</v>
      </c>
      <c r="L1348" s="89">
        <v>1.116691E-2</v>
      </c>
      <c r="M1348" s="90">
        <v>1.1964239E-2</v>
      </c>
      <c r="N1348" s="102">
        <v>2.9113977597016463E-2</v>
      </c>
      <c r="O1348" s="89">
        <v>6.3760440271867615E-3</v>
      </c>
      <c r="P1348" s="90">
        <v>8.2993838309692678E-3</v>
      </c>
      <c r="Q1348" s="102">
        <v>2.6861031072927661E-2</v>
      </c>
      <c r="R1348" s="89">
        <v>8.4022291094224925E-3</v>
      </c>
      <c r="S1348" s="90">
        <v>5.9963694356636272E-3</v>
      </c>
      <c r="T1348" s="102">
        <v>7.0468321164620096E-2</v>
      </c>
      <c r="U1348" s="89">
        <v>3.1652571534E-3</v>
      </c>
      <c r="V1348" s="90">
        <v>5.28564567843E-3</v>
      </c>
      <c r="W1348" s="102">
        <v>1.0387773396899098E-2</v>
      </c>
      <c r="X1348" s="89">
        <v>1.4773296360000001E-4</v>
      </c>
      <c r="Y1348" s="90">
        <v>2.4907965546E-4</v>
      </c>
      <c r="Z1348" s="102">
        <v>6.4557093790363913E-4</v>
      </c>
      <c r="AA1348" s="89">
        <v>2.4950484722399999E-2</v>
      </c>
      <c r="AB1348" s="90">
        <v>3.697799554128E-2</v>
      </c>
      <c r="AC1348" s="102">
        <v>2.295526912201656E-2</v>
      </c>
      <c r="AD1348" s="89">
        <v>1.9733742077999998E-3</v>
      </c>
      <c r="AE1348" s="90">
        <v>3.2893126923900003E-3</v>
      </c>
      <c r="AF1348" s="102">
        <v>4.0807217566374435E-3</v>
      </c>
      <c r="AG1348" s="89">
        <v>3.3073215312E-3</v>
      </c>
      <c r="AH1348" s="90">
        <v>5.6189698281000006E-3</v>
      </c>
      <c r="AI1348" s="102">
        <v>5.0078322234338593E-3</v>
      </c>
      <c r="AJ1348" s="92">
        <v>0</v>
      </c>
      <c r="AK1348" s="93">
        <v>0</v>
      </c>
      <c r="AL1348" s="93">
        <v>0</v>
      </c>
    </row>
    <row r="1349" spans="1:38" x14ac:dyDescent="0.25">
      <c r="A1349" s="71">
        <v>2008</v>
      </c>
      <c r="B1349" s="718">
        <v>24</v>
      </c>
      <c r="C1349" s="89">
        <v>7.0251087743700005</v>
      </c>
      <c r="D1349" s="90">
        <v>10.629965398964501</v>
      </c>
      <c r="E1349" s="102">
        <v>19.749962300205368</v>
      </c>
      <c r="F1349" s="89">
        <v>1.36700278566</v>
      </c>
      <c r="G1349" s="90">
        <v>1.8411985749839999</v>
      </c>
      <c r="H1349" s="102">
        <v>0.55184833734177008</v>
      </c>
      <c r="I1349" s="89">
        <v>0.3633729946</v>
      </c>
      <c r="J1349" s="90">
        <v>0.67001918137000005</v>
      </c>
      <c r="K1349" s="102">
        <v>1.0626636594017884</v>
      </c>
      <c r="L1349" s="89">
        <v>1.116691E-2</v>
      </c>
      <c r="M1349" s="90">
        <v>1.1964239E-2</v>
      </c>
      <c r="N1349" s="102">
        <v>2.9296631318913184E-2</v>
      </c>
      <c r="O1349" s="89">
        <v>6.3760440271867615E-3</v>
      </c>
      <c r="P1349" s="90">
        <v>8.2993838309692678E-3</v>
      </c>
      <c r="Q1349" s="102">
        <v>2.7260613128666702E-2</v>
      </c>
      <c r="R1349" s="89">
        <v>8.4022291094224925E-3</v>
      </c>
      <c r="S1349" s="90">
        <v>5.9963694356636272E-3</v>
      </c>
      <c r="T1349" s="102">
        <v>7.152530978060162E-2</v>
      </c>
      <c r="U1349" s="89">
        <v>3.3271580502000002E-3</v>
      </c>
      <c r="V1349" s="90">
        <v>5.7056408349899996E-3</v>
      </c>
      <c r="W1349" s="102">
        <v>1.0657586637167666E-2</v>
      </c>
      <c r="X1349" s="89">
        <v>1.5533410920000001E-4</v>
      </c>
      <c r="Y1349" s="90">
        <v>2.6792463011999997E-4</v>
      </c>
      <c r="Z1349" s="102">
        <v>6.5754596504746473E-4</v>
      </c>
      <c r="AA1349" s="89">
        <v>2.7208526320799998E-2</v>
      </c>
      <c r="AB1349" s="90">
        <v>4.1145393996630003E-2</v>
      </c>
      <c r="AC1349" s="102">
        <v>2.3326425237614225E-2</v>
      </c>
      <c r="AD1349" s="89">
        <v>2.0849328918E-3</v>
      </c>
      <c r="AE1349" s="90">
        <v>3.5528771772300001E-3</v>
      </c>
      <c r="AF1349" s="102">
        <v>4.1508676664122361E-3</v>
      </c>
      <c r="AG1349" s="89">
        <v>3.4642128990000002E-3</v>
      </c>
      <c r="AH1349" s="90">
        <v>6.0556540380900005E-3</v>
      </c>
      <c r="AI1349" s="102">
        <v>5.093813618100935E-3</v>
      </c>
      <c r="AJ1349" s="92">
        <v>0</v>
      </c>
      <c r="AK1349" s="93">
        <v>0</v>
      </c>
      <c r="AL1349" s="93">
        <v>0</v>
      </c>
    </row>
    <row r="1350" spans="1:38" x14ac:dyDescent="0.25">
      <c r="A1350" s="71">
        <v>2008</v>
      </c>
      <c r="B1350" s="718">
        <v>25</v>
      </c>
      <c r="C1350" s="89">
        <v>7.0251087743700005</v>
      </c>
      <c r="D1350" s="90">
        <v>10.629965398964501</v>
      </c>
      <c r="E1350" s="102">
        <v>19.799059431455248</v>
      </c>
      <c r="F1350" s="89">
        <v>1.36700278566</v>
      </c>
      <c r="G1350" s="90">
        <v>1.8411985749839999</v>
      </c>
      <c r="H1350" s="102">
        <v>0.55736023614931562</v>
      </c>
      <c r="I1350" s="89">
        <v>0.3633729946</v>
      </c>
      <c r="J1350" s="90">
        <v>0.67001918137000005</v>
      </c>
      <c r="K1350" s="102">
        <v>1.0678866677258327</v>
      </c>
      <c r="L1350" s="89">
        <v>1.116691E-2</v>
      </c>
      <c r="M1350" s="90">
        <v>1.1964239E-2</v>
      </c>
      <c r="N1350" s="102">
        <v>2.940600491070677E-2</v>
      </c>
      <c r="O1350" s="89">
        <v>6.3760440271867615E-3</v>
      </c>
      <c r="P1350" s="90">
        <v>8.2993838309692678E-3</v>
      </c>
      <c r="Q1350" s="102">
        <v>2.7494775726947397E-2</v>
      </c>
      <c r="R1350" s="89">
        <v>8.4022291094224925E-3</v>
      </c>
      <c r="S1350" s="90">
        <v>5.9963694356636272E-3</v>
      </c>
      <c r="T1350" s="102">
        <v>7.2139919518932644E-2</v>
      </c>
      <c r="U1350" s="89">
        <v>3.3271580502000002E-3</v>
      </c>
      <c r="V1350" s="90">
        <v>5.7056408349899996E-3</v>
      </c>
      <c r="W1350" s="102">
        <v>1.0855989723563508E-2</v>
      </c>
      <c r="X1350" s="89">
        <v>1.5533410920000001E-4</v>
      </c>
      <c r="Y1350" s="90">
        <v>2.6792463011999997E-4</v>
      </c>
      <c r="Z1350" s="102">
        <v>6.6483498699266414E-4</v>
      </c>
      <c r="AA1350" s="89">
        <v>2.7208526320799998E-2</v>
      </c>
      <c r="AB1350" s="90">
        <v>4.1145393996630003E-2</v>
      </c>
      <c r="AC1350" s="102">
        <v>2.3534961397772603E-2</v>
      </c>
      <c r="AD1350" s="89">
        <v>2.0849328918E-3</v>
      </c>
      <c r="AE1350" s="90">
        <v>3.5528771772300001E-3</v>
      </c>
      <c r="AF1350" s="102">
        <v>4.188764483851898E-3</v>
      </c>
      <c r="AG1350" s="89">
        <v>3.4642128990000002E-3</v>
      </c>
      <c r="AH1350" s="90">
        <v>6.0556540380900005E-3</v>
      </c>
      <c r="AI1350" s="102">
        <v>5.1475498983783686E-3</v>
      </c>
      <c r="AJ1350" s="92">
        <v>0</v>
      </c>
      <c r="AK1350" s="93">
        <v>0</v>
      </c>
      <c r="AL1350" s="93">
        <v>0</v>
      </c>
    </row>
    <row r="1351" spans="1:38" x14ac:dyDescent="0.25">
      <c r="A1351" s="71">
        <v>2008</v>
      </c>
      <c r="B1351" s="718">
        <v>26</v>
      </c>
      <c r="C1351" s="89">
        <v>7.0251087743700005</v>
      </c>
      <c r="D1351" s="90">
        <v>10.629965398964501</v>
      </c>
      <c r="E1351" s="102">
        <v>19.792321261317515</v>
      </c>
      <c r="F1351" s="89">
        <v>1.36700278566</v>
      </c>
      <c r="G1351" s="90">
        <v>1.8411985749839999</v>
      </c>
      <c r="H1351" s="102">
        <v>0.55829457702196139</v>
      </c>
      <c r="I1351" s="89">
        <v>0.3633729946</v>
      </c>
      <c r="J1351" s="90">
        <v>0.67001918137000005</v>
      </c>
      <c r="K1351" s="102">
        <v>1.0690440668389045</v>
      </c>
      <c r="L1351" s="89">
        <v>1.116691E-2</v>
      </c>
      <c r="M1351" s="90">
        <v>1.1964239E-2</v>
      </c>
      <c r="N1351" s="102">
        <v>2.9428087319331272E-2</v>
      </c>
      <c r="O1351" s="89">
        <v>6.3760440271867615E-3</v>
      </c>
      <c r="P1351" s="90">
        <v>8.2993838309692678E-3</v>
      </c>
      <c r="Q1351" s="102">
        <v>2.7531373411811211E-2</v>
      </c>
      <c r="R1351" s="89">
        <v>8.4022291094224925E-3</v>
      </c>
      <c r="S1351" s="90">
        <v>5.9963694356636272E-3</v>
      </c>
      <c r="T1351" s="102">
        <v>7.222633842294103E-2</v>
      </c>
      <c r="U1351" s="89">
        <v>3.3271580502000002E-3</v>
      </c>
      <c r="V1351" s="90">
        <v>5.7056408349899996E-3</v>
      </c>
      <c r="W1351" s="102">
        <v>1.0970502486134017E-2</v>
      </c>
      <c r="X1351" s="89">
        <v>1.5533410920000001E-4</v>
      </c>
      <c r="Y1351" s="90">
        <v>2.6792463011999997E-4</v>
      </c>
      <c r="Z1351" s="102">
        <v>6.6653655514509972E-4</v>
      </c>
      <c r="AA1351" s="89">
        <v>2.7208526320799998E-2</v>
      </c>
      <c r="AB1351" s="90">
        <v>4.1145393996630003E-2</v>
      </c>
      <c r="AC1351" s="102">
        <v>2.3548928660979886E-2</v>
      </c>
      <c r="AD1351" s="89">
        <v>2.0849328918E-3</v>
      </c>
      <c r="AE1351" s="90">
        <v>3.5528771772300001E-3</v>
      </c>
      <c r="AF1351" s="102">
        <v>4.1880472096559353E-3</v>
      </c>
      <c r="AG1351" s="89">
        <v>3.4642128990000002E-3</v>
      </c>
      <c r="AH1351" s="90">
        <v>6.0556540380900005E-3</v>
      </c>
      <c r="AI1351" s="102">
        <v>5.1629316196155593E-3</v>
      </c>
      <c r="AJ1351" s="92">
        <v>0</v>
      </c>
      <c r="AK1351" s="93">
        <v>0</v>
      </c>
      <c r="AL1351" s="93">
        <v>0</v>
      </c>
    </row>
    <row r="1352" spans="1:38" x14ac:dyDescent="0.25">
      <c r="A1352" s="71">
        <v>2008</v>
      </c>
      <c r="B1352" s="718">
        <v>27</v>
      </c>
      <c r="C1352" s="89">
        <v>7.0251087743700005</v>
      </c>
      <c r="D1352" s="90">
        <v>10.629965398964501</v>
      </c>
      <c r="E1352" s="102">
        <v>19.768931241026262</v>
      </c>
      <c r="F1352" s="89">
        <v>1.36700278566</v>
      </c>
      <c r="G1352" s="90">
        <v>1.8411985749839999</v>
      </c>
      <c r="H1352" s="102">
        <v>0.55827102874280432</v>
      </c>
      <c r="I1352" s="89">
        <v>0.3633729946</v>
      </c>
      <c r="J1352" s="90">
        <v>0.67001918137000005</v>
      </c>
      <c r="K1352" s="102">
        <v>1.0694382980506019</v>
      </c>
      <c r="L1352" s="89">
        <v>1.116691E-2</v>
      </c>
      <c r="M1352" s="90">
        <v>1.1964239E-2</v>
      </c>
      <c r="N1352" s="102">
        <v>2.9433114628880958E-2</v>
      </c>
      <c r="O1352" s="89">
        <v>6.3760440271867615E-3</v>
      </c>
      <c r="P1352" s="90">
        <v>8.2993838309692678E-3</v>
      </c>
      <c r="Q1352" s="102">
        <v>2.7525603169491302E-2</v>
      </c>
      <c r="R1352" s="89">
        <v>8.4022291094224925E-3</v>
      </c>
      <c r="S1352" s="90">
        <v>5.9963694356636272E-3</v>
      </c>
      <c r="T1352" s="102">
        <v>7.2196293426190578E-2</v>
      </c>
      <c r="U1352" s="89">
        <v>3.3271580502000002E-3</v>
      </c>
      <c r="V1352" s="90">
        <v>5.7056408349899996E-3</v>
      </c>
      <c r="W1352" s="102">
        <v>1.1093719875072126E-2</v>
      </c>
      <c r="X1352" s="89">
        <v>1.5533410920000001E-4</v>
      </c>
      <c r="Y1352" s="90">
        <v>2.6792463011999997E-4</v>
      </c>
      <c r="Z1352" s="102">
        <v>6.6721873658132406E-4</v>
      </c>
      <c r="AA1352" s="89">
        <v>2.7208526320799998E-2</v>
      </c>
      <c r="AB1352" s="90">
        <v>4.1145393996630003E-2</v>
      </c>
      <c r="AC1352" s="102">
        <v>2.3515262829931702E-2</v>
      </c>
      <c r="AD1352" s="89">
        <v>2.0849328918E-3</v>
      </c>
      <c r="AE1352" s="90">
        <v>3.5528771772300001E-3</v>
      </c>
      <c r="AF1352" s="102">
        <v>4.1769365665633431E-3</v>
      </c>
      <c r="AG1352" s="89">
        <v>3.4642128990000002E-3</v>
      </c>
      <c r="AH1352" s="90">
        <v>6.0556540380900005E-3</v>
      </c>
      <c r="AI1352" s="102">
        <v>5.1723429343960934E-3</v>
      </c>
      <c r="AJ1352" s="92">
        <v>0</v>
      </c>
      <c r="AK1352" s="93">
        <v>0</v>
      </c>
      <c r="AL1352" s="93">
        <v>0</v>
      </c>
    </row>
    <row r="1353" spans="1:38" x14ac:dyDescent="0.25">
      <c r="A1353" s="71">
        <v>2008</v>
      </c>
      <c r="B1353" s="718">
        <v>28</v>
      </c>
      <c r="C1353" s="89">
        <v>7.0251087743700005</v>
      </c>
      <c r="D1353" s="90">
        <v>10.629965398964501</v>
      </c>
      <c r="E1353" s="102">
        <v>19.747196935922187</v>
      </c>
      <c r="F1353" s="89">
        <v>1.36700278566</v>
      </c>
      <c r="G1353" s="90">
        <v>1.8411985749839999</v>
      </c>
      <c r="H1353" s="102">
        <v>0.55831004766051751</v>
      </c>
      <c r="I1353" s="89">
        <v>0.3633729946</v>
      </c>
      <c r="J1353" s="90">
        <v>0.67001918137000005</v>
      </c>
      <c r="K1353" s="102">
        <v>1.0698735746901764</v>
      </c>
      <c r="L1353" s="89">
        <v>1.116691E-2</v>
      </c>
      <c r="M1353" s="90">
        <v>1.1964239E-2</v>
      </c>
      <c r="N1353" s="102">
        <v>2.9439124919822528E-2</v>
      </c>
      <c r="O1353" s="89">
        <v>6.3760440271867615E-3</v>
      </c>
      <c r="P1353" s="90">
        <v>8.2993838309692678E-3</v>
      </c>
      <c r="Q1353" s="102">
        <v>2.7522667253299053E-2</v>
      </c>
      <c r="R1353" s="89">
        <v>8.4022291094224925E-3</v>
      </c>
      <c r="S1353" s="90">
        <v>5.9963694356636272E-3</v>
      </c>
      <c r="T1353" s="102">
        <v>7.2174350911786173E-2</v>
      </c>
      <c r="U1353" s="89">
        <v>3.3271580502000002E-3</v>
      </c>
      <c r="V1353" s="90">
        <v>5.7056408349899996E-3</v>
      </c>
      <c r="W1353" s="102">
        <v>1.1213326334782088E-2</v>
      </c>
      <c r="X1353" s="89">
        <v>1.5533410920000001E-4</v>
      </c>
      <c r="Y1353" s="90">
        <v>2.6792463011999997E-4</v>
      </c>
      <c r="Z1353" s="102">
        <v>6.6795134378844114E-4</v>
      </c>
      <c r="AA1353" s="89">
        <v>2.7208526320799998E-2</v>
      </c>
      <c r="AB1353" s="90">
        <v>4.1145393996630003E-2</v>
      </c>
      <c r="AC1353" s="102">
        <v>2.3485446256030728E-2</v>
      </c>
      <c r="AD1353" s="89">
        <v>2.0849328918E-3</v>
      </c>
      <c r="AE1353" s="90">
        <v>3.5528771772300001E-3</v>
      </c>
      <c r="AF1353" s="102">
        <v>4.16677487746817E-3</v>
      </c>
      <c r="AG1353" s="89">
        <v>3.4642128990000002E-3</v>
      </c>
      <c r="AH1353" s="90">
        <v>6.0556540380900005E-3</v>
      </c>
      <c r="AI1353" s="102">
        <v>5.1818860567506286E-3</v>
      </c>
      <c r="AJ1353" s="92">
        <v>0</v>
      </c>
      <c r="AK1353" s="93">
        <v>0</v>
      </c>
      <c r="AL1353" s="93">
        <v>0</v>
      </c>
    </row>
    <row r="1354" spans="1:38" x14ac:dyDescent="0.25">
      <c r="A1354" s="71">
        <v>2008</v>
      </c>
      <c r="B1354" s="718">
        <v>29</v>
      </c>
      <c r="C1354" s="89">
        <v>7.0251087743700005</v>
      </c>
      <c r="D1354" s="90">
        <v>10.629965398964501</v>
      </c>
      <c r="E1354" s="102">
        <v>19.724113245451289</v>
      </c>
      <c r="F1354" s="89">
        <v>1.36700278566</v>
      </c>
      <c r="G1354" s="90">
        <v>1.8411985749839999</v>
      </c>
      <c r="H1354" s="102">
        <v>0.55845251882751334</v>
      </c>
      <c r="I1354" s="89">
        <v>0.3633729946</v>
      </c>
      <c r="J1354" s="90">
        <v>0.67001918137000005</v>
      </c>
      <c r="K1354" s="102">
        <v>1.0704507681674231</v>
      </c>
      <c r="L1354" s="89">
        <v>1.116691E-2</v>
      </c>
      <c r="M1354" s="90">
        <v>1.1964239E-2</v>
      </c>
      <c r="N1354" s="102">
        <v>2.9447802542102192E-2</v>
      </c>
      <c r="O1354" s="89">
        <v>6.3760440271867615E-3</v>
      </c>
      <c r="P1354" s="90">
        <v>8.2993838309692678E-3</v>
      </c>
      <c r="Q1354" s="102">
        <v>2.7523693532697343E-2</v>
      </c>
      <c r="R1354" s="89">
        <v>8.4022291094224925E-3</v>
      </c>
      <c r="S1354" s="90">
        <v>5.9963694356636272E-3</v>
      </c>
      <c r="T1354" s="102">
        <v>7.2161586265240607E-2</v>
      </c>
      <c r="U1354" s="89">
        <v>3.3271580502000002E-3</v>
      </c>
      <c r="V1354" s="90">
        <v>5.7056408349899996E-3</v>
      </c>
      <c r="W1354" s="102">
        <v>1.1349317708955534E-2</v>
      </c>
      <c r="X1354" s="89">
        <v>1.5533410920000001E-4</v>
      </c>
      <c r="Y1354" s="90">
        <v>2.6792463011999997E-4</v>
      </c>
      <c r="Z1354" s="102">
        <v>6.6889211926245411E-4</v>
      </c>
      <c r="AA1354" s="89">
        <v>2.7208526320799998E-2</v>
      </c>
      <c r="AB1354" s="90">
        <v>4.1145393996630003E-2</v>
      </c>
      <c r="AC1354" s="102">
        <v>2.3456272493667277E-2</v>
      </c>
      <c r="AD1354" s="89">
        <v>2.0849328918E-3</v>
      </c>
      <c r="AE1354" s="90">
        <v>3.5528771772300001E-3</v>
      </c>
      <c r="AF1354" s="102">
        <v>4.1561947334160633E-3</v>
      </c>
      <c r="AG1354" s="89">
        <v>3.4642128990000002E-3</v>
      </c>
      <c r="AH1354" s="90">
        <v>6.0556540380900005E-3</v>
      </c>
      <c r="AI1354" s="102">
        <v>5.1934493052897459E-3</v>
      </c>
      <c r="AJ1354" s="92">
        <v>0</v>
      </c>
      <c r="AK1354" s="93">
        <v>0</v>
      </c>
      <c r="AL1354" s="93">
        <v>0</v>
      </c>
    </row>
    <row r="1355" spans="1:38" x14ac:dyDescent="0.25">
      <c r="A1355" s="71">
        <v>2008</v>
      </c>
      <c r="B1355" s="718">
        <v>30</v>
      </c>
      <c r="C1355" s="89">
        <v>7.0251087743700005</v>
      </c>
      <c r="D1355" s="90">
        <v>10.629965398964501</v>
      </c>
      <c r="E1355" s="102">
        <v>19.694701472993248</v>
      </c>
      <c r="F1355" s="89">
        <v>1.36700278566</v>
      </c>
      <c r="G1355" s="90">
        <v>1.8411985749839999</v>
      </c>
      <c r="H1355" s="102">
        <v>0.55873424667157456</v>
      </c>
      <c r="I1355" s="89">
        <v>0.3633729946</v>
      </c>
      <c r="J1355" s="90">
        <v>0.67001918137000005</v>
      </c>
      <c r="K1355" s="102">
        <v>1.0712936297818887</v>
      </c>
      <c r="L1355" s="89">
        <v>1.116691E-2</v>
      </c>
      <c r="M1355" s="90">
        <v>1.1964239E-2</v>
      </c>
      <c r="N1355" s="102">
        <v>2.9460976563487132E-2</v>
      </c>
      <c r="O1355" s="89">
        <v>6.3760440271867615E-3</v>
      </c>
      <c r="P1355" s="90">
        <v>8.2993838309692678E-3</v>
      </c>
      <c r="Q1355" s="102">
        <v>2.7528998395499524E-2</v>
      </c>
      <c r="R1355" s="89">
        <v>8.4022291094224925E-3</v>
      </c>
      <c r="S1355" s="90">
        <v>5.9963694356636272E-3</v>
      </c>
      <c r="T1355" s="102">
        <v>7.2154821650359385E-2</v>
      </c>
      <c r="U1355" s="89">
        <v>3.3271580502000002E-3</v>
      </c>
      <c r="V1355" s="90">
        <v>5.7056408349899996E-3</v>
      </c>
      <c r="W1355" s="102">
        <v>1.1530911890163371E-2</v>
      </c>
      <c r="X1355" s="89">
        <v>1.5533410920000001E-4</v>
      </c>
      <c r="Y1355" s="90">
        <v>2.6792463011999997E-4</v>
      </c>
      <c r="Z1355" s="102">
        <v>6.702512338636708E-4</v>
      </c>
      <c r="AA1355" s="89">
        <v>2.7208526320799998E-2</v>
      </c>
      <c r="AB1355" s="90">
        <v>4.1145393996630003E-2</v>
      </c>
      <c r="AC1355" s="102">
        <v>2.3421535740177701E-2</v>
      </c>
      <c r="AD1355" s="89">
        <v>2.0849328918E-3</v>
      </c>
      <c r="AE1355" s="90">
        <v>3.5528771772300001E-3</v>
      </c>
      <c r="AF1355" s="102">
        <v>4.1429796360509617E-3</v>
      </c>
      <c r="AG1355" s="89">
        <v>3.4642128990000002E-3</v>
      </c>
      <c r="AH1355" s="90">
        <v>6.0556540380900005E-3</v>
      </c>
      <c r="AI1355" s="102">
        <v>5.2094969286882436E-3</v>
      </c>
      <c r="AJ1355" s="92">
        <v>0</v>
      </c>
      <c r="AK1355" s="93">
        <v>0</v>
      </c>
      <c r="AL1355" s="93">
        <v>0</v>
      </c>
    </row>
    <row r="1356" spans="1:38" ht="13" x14ac:dyDescent="0.3">
      <c r="A1356" s="71">
        <v>2008</v>
      </c>
      <c r="B1356" s="718">
        <v>31</v>
      </c>
      <c r="C1356" s="89">
        <v>7.0251087743700005</v>
      </c>
      <c r="D1356" s="90">
        <v>10.629965398964501</v>
      </c>
      <c r="E1356" s="91">
        <v>19.694701472993248</v>
      </c>
      <c r="F1356" s="89">
        <v>1.36700278566</v>
      </c>
      <c r="G1356" s="90">
        <v>1.8411985749839999</v>
      </c>
      <c r="H1356" s="91">
        <v>0.55873424667157456</v>
      </c>
      <c r="I1356" s="89">
        <v>0.3633729946</v>
      </c>
      <c r="J1356" s="90">
        <v>0.67001918137000005</v>
      </c>
      <c r="K1356" s="91">
        <v>1.0712936297818887</v>
      </c>
      <c r="L1356" s="89">
        <v>1.116691E-2</v>
      </c>
      <c r="M1356" s="90">
        <v>1.1964239E-2</v>
      </c>
      <c r="N1356" s="91">
        <v>2.9460976563487132E-2</v>
      </c>
      <c r="O1356" s="89">
        <v>6.3760440271867615E-3</v>
      </c>
      <c r="P1356" s="90">
        <v>8.2993838309692678E-3</v>
      </c>
      <c r="Q1356" s="91">
        <v>2.7528998395499524E-2</v>
      </c>
      <c r="R1356" s="89">
        <v>8.4022291094224925E-3</v>
      </c>
      <c r="S1356" s="90">
        <v>5.9963694356636272E-3</v>
      </c>
      <c r="T1356" s="91">
        <v>7.2154821650359385E-2</v>
      </c>
      <c r="U1356" s="89">
        <v>3.3271580502000002E-3</v>
      </c>
      <c r="V1356" s="90">
        <v>5.7056408349899996E-3</v>
      </c>
      <c r="W1356" s="91">
        <v>1.1530911890163371E-2</v>
      </c>
      <c r="X1356" s="89">
        <v>1.5533410920000001E-4</v>
      </c>
      <c r="Y1356" s="90">
        <v>2.6792463011999997E-4</v>
      </c>
      <c r="Z1356" s="91">
        <v>6.702512338636708E-4</v>
      </c>
      <c r="AA1356" s="89">
        <v>2.7208526320799998E-2</v>
      </c>
      <c r="AB1356" s="90">
        <v>4.1145393996630003E-2</v>
      </c>
      <c r="AC1356" s="91">
        <v>2.3421535740177701E-2</v>
      </c>
      <c r="AD1356" s="89">
        <v>2.0849328918E-3</v>
      </c>
      <c r="AE1356" s="90">
        <v>3.5528771772300001E-3</v>
      </c>
      <c r="AF1356" s="91">
        <v>4.1429796360509617E-3</v>
      </c>
      <c r="AG1356" s="89">
        <v>3.4642128990000002E-3</v>
      </c>
      <c r="AH1356" s="90">
        <v>6.0556540380900005E-3</v>
      </c>
      <c r="AI1356" s="91">
        <v>5.2094969286882436E-3</v>
      </c>
      <c r="AJ1356" s="94">
        <v>0</v>
      </c>
      <c r="AK1356" s="95">
        <v>0</v>
      </c>
      <c r="AL1356" s="95">
        <v>0</v>
      </c>
    </row>
    <row r="1357" spans="1:38" ht="13" x14ac:dyDescent="0.3">
      <c r="A1357" s="71">
        <v>2008</v>
      </c>
      <c r="B1357" s="718">
        <v>32</v>
      </c>
      <c r="C1357" s="89">
        <v>7.0251087743700005</v>
      </c>
      <c r="D1357" s="90">
        <v>10.629965398964501</v>
      </c>
      <c r="E1357" s="91">
        <v>19.694701472993248</v>
      </c>
      <c r="F1357" s="89">
        <v>1.36700278566</v>
      </c>
      <c r="G1357" s="90">
        <v>1.8411985749839999</v>
      </c>
      <c r="H1357" s="91">
        <v>0.55873424667157456</v>
      </c>
      <c r="I1357" s="89">
        <v>0.3633729946</v>
      </c>
      <c r="J1357" s="90">
        <v>0.67001918137000005</v>
      </c>
      <c r="K1357" s="91">
        <v>1.0712936297818887</v>
      </c>
      <c r="L1357" s="89">
        <v>1.116691E-2</v>
      </c>
      <c r="M1357" s="90">
        <v>1.1964239E-2</v>
      </c>
      <c r="N1357" s="91">
        <v>2.9460976563487132E-2</v>
      </c>
      <c r="O1357" s="89">
        <v>6.3760440271867615E-3</v>
      </c>
      <c r="P1357" s="90">
        <v>8.2993838309692678E-3</v>
      </c>
      <c r="Q1357" s="91">
        <v>2.7528998395499524E-2</v>
      </c>
      <c r="R1357" s="89">
        <v>8.4022291094224925E-3</v>
      </c>
      <c r="S1357" s="90">
        <v>5.9963694356636272E-3</v>
      </c>
      <c r="T1357" s="91">
        <v>7.2154821650359385E-2</v>
      </c>
      <c r="U1357" s="89">
        <v>3.3271580502000002E-3</v>
      </c>
      <c r="V1357" s="90">
        <v>5.7056408349899996E-3</v>
      </c>
      <c r="W1357" s="91">
        <v>1.1530911890163371E-2</v>
      </c>
      <c r="X1357" s="89">
        <v>1.5533410920000001E-4</v>
      </c>
      <c r="Y1357" s="90">
        <v>2.6792463011999997E-4</v>
      </c>
      <c r="Z1357" s="91">
        <v>6.702512338636708E-4</v>
      </c>
      <c r="AA1357" s="89">
        <v>2.7208526320799998E-2</v>
      </c>
      <c r="AB1357" s="90">
        <v>4.1145393996630003E-2</v>
      </c>
      <c r="AC1357" s="91">
        <v>2.3421535740177701E-2</v>
      </c>
      <c r="AD1357" s="89">
        <v>2.0849328918E-3</v>
      </c>
      <c r="AE1357" s="90">
        <v>3.5528771772300001E-3</v>
      </c>
      <c r="AF1357" s="91">
        <v>4.1429796360509617E-3</v>
      </c>
      <c r="AG1357" s="89">
        <v>3.4642128990000002E-3</v>
      </c>
      <c r="AH1357" s="90">
        <v>6.0556540380900005E-3</v>
      </c>
      <c r="AI1357" s="91">
        <v>5.2094969286882436E-3</v>
      </c>
      <c r="AJ1357" s="94">
        <v>0</v>
      </c>
      <c r="AK1357" s="95">
        <v>0</v>
      </c>
      <c r="AL1357" s="95">
        <v>0</v>
      </c>
    </row>
    <row r="1358" spans="1:38" ht="13" x14ac:dyDescent="0.3">
      <c r="A1358" s="71">
        <v>2008</v>
      </c>
      <c r="B1358" s="718">
        <v>33</v>
      </c>
      <c r="C1358" s="89">
        <v>7.0251087743700005</v>
      </c>
      <c r="D1358" s="90">
        <v>10.629965398964501</v>
      </c>
      <c r="E1358" s="91">
        <v>19.694701472993248</v>
      </c>
      <c r="F1358" s="89">
        <v>1.36700278566</v>
      </c>
      <c r="G1358" s="90">
        <v>1.8411985749839999</v>
      </c>
      <c r="H1358" s="91">
        <v>0.55873424667157456</v>
      </c>
      <c r="I1358" s="89">
        <v>0.3633729946</v>
      </c>
      <c r="J1358" s="90">
        <v>0.67001918137000005</v>
      </c>
      <c r="K1358" s="91">
        <v>1.0712936297818887</v>
      </c>
      <c r="L1358" s="89">
        <v>1.116691E-2</v>
      </c>
      <c r="M1358" s="90">
        <v>1.1964239E-2</v>
      </c>
      <c r="N1358" s="91">
        <v>2.9460976563487132E-2</v>
      </c>
      <c r="O1358" s="89">
        <v>6.3760440271867615E-3</v>
      </c>
      <c r="P1358" s="90">
        <v>8.2993838309692678E-3</v>
      </c>
      <c r="Q1358" s="91">
        <v>2.7528998395499524E-2</v>
      </c>
      <c r="R1358" s="89">
        <v>8.4022291094224925E-3</v>
      </c>
      <c r="S1358" s="90">
        <v>5.9963694356636272E-3</v>
      </c>
      <c r="T1358" s="91">
        <v>7.2154821650359385E-2</v>
      </c>
      <c r="U1358" s="89">
        <v>3.3271580502000002E-3</v>
      </c>
      <c r="V1358" s="90">
        <v>5.7056408349899996E-3</v>
      </c>
      <c r="W1358" s="91">
        <v>1.1530911890163371E-2</v>
      </c>
      <c r="X1358" s="89">
        <v>1.5533410920000001E-4</v>
      </c>
      <c r="Y1358" s="90">
        <v>2.6792463011999997E-4</v>
      </c>
      <c r="Z1358" s="91">
        <v>6.702512338636708E-4</v>
      </c>
      <c r="AA1358" s="89">
        <v>2.7208526320799998E-2</v>
      </c>
      <c r="AB1358" s="90">
        <v>4.1145393996630003E-2</v>
      </c>
      <c r="AC1358" s="91">
        <v>2.3421535740177701E-2</v>
      </c>
      <c r="AD1358" s="89">
        <v>2.0849328918E-3</v>
      </c>
      <c r="AE1358" s="90">
        <v>3.5528771772300001E-3</v>
      </c>
      <c r="AF1358" s="91">
        <v>4.1429796360509617E-3</v>
      </c>
      <c r="AG1358" s="89">
        <v>3.4642128990000002E-3</v>
      </c>
      <c r="AH1358" s="90">
        <v>6.0556540380900005E-3</v>
      </c>
      <c r="AI1358" s="91">
        <v>5.2094969286882436E-3</v>
      </c>
      <c r="AJ1358" s="94">
        <v>0</v>
      </c>
      <c r="AK1358" s="95">
        <v>0</v>
      </c>
      <c r="AL1358" s="95">
        <v>0</v>
      </c>
    </row>
    <row r="1359" spans="1:38" ht="13" x14ac:dyDescent="0.3">
      <c r="A1359" s="71">
        <v>2008</v>
      </c>
      <c r="B1359" s="718">
        <v>34</v>
      </c>
      <c r="C1359" s="89">
        <v>7.0251087743700005</v>
      </c>
      <c r="D1359" s="90">
        <v>10.629965398964501</v>
      </c>
      <c r="E1359" s="91">
        <v>19.694701472993248</v>
      </c>
      <c r="F1359" s="89">
        <v>1.36700278566</v>
      </c>
      <c r="G1359" s="90">
        <v>1.8411985749839999</v>
      </c>
      <c r="H1359" s="91">
        <v>0.55873424667157456</v>
      </c>
      <c r="I1359" s="89">
        <v>0.3633729946</v>
      </c>
      <c r="J1359" s="90">
        <v>0.67001918137000005</v>
      </c>
      <c r="K1359" s="91">
        <v>1.0712936297818887</v>
      </c>
      <c r="L1359" s="89">
        <v>1.116691E-2</v>
      </c>
      <c r="M1359" s="90">
        <v>1.1964239E-2</v>
      </c>
      <c r="N1359" s="91">
        <v>2.9460976563487132E-2</v>
      </c>
      <c r="O1359" s="89">
        <v>6.3760440271867615E-3</v>
      </c>
      <c r="P1359" s="90">
        <v>8.2993838309692678E-3</v>
      </c>
      <c r="Q1359" s="91">
        <v>2.7528998395499524E-2</v>
      </c>
      <c r="R1359" s="89">
        <v>8.4022291094224925E-3</v>
      </c>
      <c r="S1359" s="90">
        <v>5.9963694356636272E-3</v>
      </c>
      <c r="T1359" s="91">
        <v>7.2154821650359385E-2</v>
      </c>
      <c r="U1359" s="89">
        <v>3.3271580502000002E-3</v>
      </c>
      <c r="V1359" s="90">
        <v>5.7056408349899996E-3</v>
      </c>
      <c r="W1359" s="91">
        <v>1.1530911890163371E-2</v>
      </c>
      <c r="X1359" s="89">
        <v>1.5533410920000001E-4</v>
      </c>
      <c r="Y1359" s="90">
        <v>2.6792463011999997E-4</v>
      </c>
      <c r="Z1359" s="91">
        <v>6.702512338636708E-4</v>
      </c>
      <c r="AA1359" s="89">
        <v>2.7208526320799998E-2</v>
      </c>
      <c r="AB1359" s="90">
        <v>4.1145393996630003E-2</v>
      </c>
      <c r="AC1359" s="91">
        <v>2.3421535740177701E-2</v>
      </c>
      <c r="AD1359" s="89">
        <v>2.0849328918E-3</v>
      </c>
      <c r="AE1359" s="90">
        <v>3.5528771772300001E-3</v>
      </c>
      <c r="AF1359" s="91">
        <v>4.1429796360509617E-3</v>
      </c>
      <c r="AG1359" s="89">
        <v>3.4642128990000002E-3</v>
      </c>
      <c r="AH1359" s="90">
        <v>6.0556540380900005E-3</v>
      </c>
      <c r="AI1359" s="91">
        <v>5.2094969286882436E-3</v>
      </c>
      <c r="AJ1359" s="94">
        <v>0</v>
      </c>
      <c r="AK1359" s="95">
        <v>0</v>
      </c>
      <c r="AL1359" s="95">
        <v>0</v>
      </c>
    </row>
    <row r="1360" spans="1:38" ht="13" x14ac:dyDescent="0.3">
      <c r="A1360" s="71">
        <v>2008</v>
      </c>
      <c r="B1360" s="718">
        <v>35</v>
      </c>
      <c r="C1360" s="89">
        <v>7.0251087743700005</v>
      </c>
      <c r="D1360" s="90">
        <v>10.629965398964501</v>
      </c>
      <c r="E1360" s="91">
        <v>19.694701472993248</v>
      </c>
      <c r="F1360" s="89">
        <v>1.36700278566</v>
      </c>
      <c r="G1360" s="90">
        <v>1.8411985749839999</v>
      </c>
      <c r="H1360" s="91">
        <v>0.55873424667157456</v>
      </c>
      <c r="I1360" s="89">
        <v>0.3633729946</v>
      </c>
      <c r="J1360" s="90">
        <v>0.67001918137000005</v>
      </c>
      <c r="K1360" s="91">
        <v>1.0712936297818887</v>
      </c>
      <c r="L1360" s="89">
        <v>1.116691E-2</v>
      </c>
      <c r="M1360" s="90">
        <v>1.1964239E-2</v>
      </c>
      <c r="N1360" s="91">
        <v>2.9460976563487132E-2</v>
      </c>
      <c r="O1360" s="89">
        <v>6.3760440271867615E-3</v>
      </c>
      <c r="P1360" s="90">
        <v>8.2993838309692678E-3</v>
      </c>
      <c r="Q1360" s="91">
        <v>2.7528998395499524E-2</v>
      </c>
      <c r="R1360" s="89">
        <v>8.4022291094224925E-3</v>
      </c>
      <c r="S1360" s="90">
        <v>5.9963694356636272E-3</v>
      </c>
      <c r="T1360" s="91">
        <v>7.2154821650359385E-2</v>
      </c>
      <c r="U1360" s="89">
        <v>3.3271580502000002E-3</v>
      </c>
      <c r="V1360" s="90">
        <v>5.7056408349899996E-3</v>
      </c>
      <c r="W1360" s="91">
        <v>1.1530911890163371E-2</v>
      </c>
      <c r="X1360" s="89">
        <v>1.5533410920000001E-4</v>
      </c>
      <c r="Y1360" s="90">
        <v>2.6792463011999997E-4</v>
      </c>
      <c r="Z1360" s="91">
        <v>6.702512338636708E-4</v>
      </c>
      <c r="AA1360" s="89">
        <v>2.7208526320799998E-2</v>
      </c>
      <c r="AB1360" s="90">
        <v>4.1145393996630003E-2</v>
      </c>
      <c r="AC1360" s="91">
        <v>2.3421535740177701E-2</v>
      </c>
      <c r="AD1360" s="89">
        <v>2.0849328918E-3</v>
      </c>
      <c r="AE1360" s="90">
        <v>3.5528771772300001E-3</v>
      </c>
      <c r="AF1360" s="91">
        <v>4.1429796360509617E-3</v>
      </c>
      <c r="AG1360" s="89">
        <v>3.4642128990000002E-3</v>
      </c>
      <c r="AH1360" s="90">
        <v>6.0556540380900005E-3</v>
      </c>
      <c r="AI1360" s="91">
        <v>5.2094969286882436E-3</v>
      </c>
      <c r="AJ1360" s="94">
        <v>0</v>
      </c>
      <c r="AK1360" s="95">
        <v>0</v>
      </c>
      <c r="AL1360" s="95">
        <v>0</v>
      </c>
    </row>
    <row r="1361" spans="1:38" ht="13" x14ac:dyDescent="0.3">
      <c r="A1361" s="71">
        <v>2008</v>
      </c>
      <c r="B1361" s="718">
        <v>36</v>
      </c>
      <c r="C1361" s="89">
        <v>7.0251087743700005</v>
      </c>
      <c r="D1361" s="90">
        <v>10.629965398964501</v>
      </c>
      <c r="E1361" s="91">
        <v>19.694701472993248</v>
      </c>
      <c r="F1361" s="89">
        <v>1.36700278566</v>
      </c>
      <c r="G1361" s="90">
        <v>1.8411985749839999</v>
      </c>
      <c r="H1361" s="91">
        <v>0.55873424667157456</v>
      </c>
      <c r="I1361" s="89">
        <v>0.3633729946</v>
      </c>
      <c r="J1361" s="90">
        <v>0.67001918137000005</v>
      </c>
      <c r="K1361" s="91">
        <v>1.0712936297818887</v>
      </c>
      <c r="L1361" s="89">
        <v>1.116691E-2</v>
      </c>
      <c r="M1361" s="90">
        <v>1.1964239E-2</v>
      </c>
      <c r="N1361" s="91">
        <v>2.9460976563487132E-2</v>
      </c>
      <c r="O1361" s="89">
        <v>6.3760440271867615E-3</v>
      </c>
      <c r="P1361" s="90">
        <v>8.2993838309692678E-3</v>
      </c>
      <c r="Q1361" s="91">
        <v>2.7528998395499524E-2</v>
      </c>
      <c r="R1361" s="89">
        <v>8.4022291094224925E-3</v>
      </c>
      <c r="S1361" s="90">
        <v>5.9963694356636272E-3</v>
      </c>
      <c r="T1361" s="91">
        <v>7.2154821650359385E-2</v>
      </c>
      <c r="U1361" s="89">
        <v>3.3271580502000002E-3</v>
      </c>
      <c r="V1361" s="90">
        <v>5.7056408349899996E-3</v>
      </c>
      <c r="W1361" s="91">
        <v>1.1530911890163371E-2</v>
      </c>
      <c r="X1361" s="89">
        <v>1.5533410920000001E-4</v>
      </c>
      <c r="Y1361" s="90">
        <v>2.6792463011999997E-4</v>
      </c>
      <c r="Z1361" s="91">
        <v>6.702512338636708E-4</v>
      </c>
      <c r="AA1361" s="89">
        <v>2.7208526320799998E-2</v>
      </c>
      <c r="AB1361" s="90">
        <v>4.1145393996630003E-2</v>
      </c>
      <c r="AC1361" s="91">
        <v>2.3421535740177701E-2</v>
      </c>
      <c r="AD1361" s="89">
        <v>2.0849328918E-3</v>
      </c>
      <c r="AE1361" s="90">
        <v>3.5528771772300001E-3</v>
      </c>
      <c r="AF1361" s="91">
        <v>4.1429796360509617E-3</v>
      </c>
      <c r="AG1361" s="89">
        <v>3.4642128990000002E-3</v>
      </c>
      <c r="AH1361" s="90">
        <v>6.0556540380900005E-3</v>
      </c>
      <c r="AI1361" s="91">
        <v>5.2094969286882436E-3</v>
      </c>
      <c r="AJ1361" s="94">
        <v>0</v>
      </c>
      <c r="AK1361" s="95">
        <v>0</v>
      </c>
      <c r="AL1361" s="95">
        <v>0</v>
      </c>
    </row>
    <row r="1362" spans="1:38" ht="13" x14ac:dyDescent="0.3">
      <c r="A1362" s="71">
        <v>2008</v>
      </c>
      <c r="B1362" s="718">
        <v>37</v>
      </c>
      <c r="C1362" s="89">
        <v>7.0251087743700005</v>
      </c>
      <c r="D1362" s="90">
        <v>10.629965398964501</v>
      </c>
      <c r="E1362" s="91">
        <v>19.694701472993248</v>
      </c>
      <c r="F1362" s="89">
        <v>1.36700278566</v>
      </c>
      <c r="G1362" s="90">
        <v>1.8411985749839999</v>
      </c>
      <c r="H1362" s="91">
        <v>0.55873424667157456</v>
      </c>
      <c r="I1362" s="89">
        <v>0.3633729946</v>
      </c>
      <c r="J1362" s="90">
        <v>0.67001918137000005</v>
      </c>
      <c r="K1362" s="91">
        <v>1.0712936297818887</v>
      </c>
      <c r="L1362" s="89">
        <v>1.116691E-2</v>
      </c>
      <c r="M1362" s="90">
        <v>1.1964239E-2</v>
      </c>
      <c r="N1362" s="91">
        <v>2.9460976563487132E-2</v>
      </c>
      <c r="O1362" s="89">
        <v>6.3760440271867615E-3</v>
      </c>
      <c r="P1362" s="90">
        <v>8.2993838309692678E-3</v>
      </c>
      <c r="Q1362" s="91">
        <v>2.7528998395499524E-2</v>
      </c>
      <c r="R1362" s="89">
        <v>8.4022291094224925E-3</v>
      </c>
      <c r="S1362" s="90">
        <v>5.9963694356636272E-3</v>
      </c>
      <c r="T1362" s="91">
        <v>7.2154821650359385E-2</v>
      </c>
      <c r="U1362" s="89">
        <v>3.3271580502000002E-3</v>
      </c>
      <c r="V1362" s="90">
        <v>5.7056408349899996E-3</v>
      </c>
      <c r="W1362" s="91">
        <v>1.1530911890163371E-2</v>
      </c>
      <c r="X1362" s="89">
        <v>1.5533410920000001E-4</v>
      </c>
      <c r="Y1362" s="90">
        <v>2.6792463011999997E-4</v>
      </c>
      <c r="Z1362" s="91">
        <v>6.702512338636708E-4</v>
      </c>
      <c r="AA1362" s="89">
        <v>2.7208526320799998E-2</v>
      </c>
      <c r="AB1362" s="90">
        <v>4.1145393996630003E-2</v>
      </c>
      <c r="AC1362" s="91">
        <v>2.3421535740177701E-2</v>
      </c>
      <c r="AD1362" s="89">
        <v>2.0849328918E-3</v>
      </c>
      <c r="AE1362" s="90">
        <v>3.5528771772300001E-3</v>
      </c>
      <c r="AF1362" s="91">
        <v>4.1429796360509617E-3</v>
      </c>
      <c r="AG1362" s="89">
        <v>3.4642128990000002E-3</v>
      </c>
      <c r="AH1362" s="90">
        <v>6.0556540380900005E-3</v>
      </c>
      <c r="AI1362" s="91">
        <v>5.2094969286882436E-3</v>
      </c>
      <c r="AJ1362" s="94">
        <v>0</v>
      </c>
      <c r="AK1362" s="95">
        <v>0</v>
      </c>
      <c r="AL1362" s="95">
        <v>0</v>
      </c>
    </row>
    <row r="1363" spans="1:38" ht="13" x14ac:dyDescent="0.3">
      <c r="A1363" s="71">
        <v>2008</v>
      </c>
      <c r="B1363" s="718">
        <v>38</v>
      </c>
      <c r="C1363" s="89">
        <v>7.0251087743700005</v>
      </c>
      <c r="D1363" s="90">
        <v>10.629965398964501</v>
      </c>
      <c r="E1363" s="91">
        <v>19.694701472993248</v>
      </c>
      <c r="F1363" s="89">
        <v>1.36700278566</v>
      </c>
      <c r="G1363" s="90">
        <v>1.8411985749839999</v>
      </c>
      <c r="H1363" s="91">
        <v>0.55873424667157456</v>
      </c>
      <c r="I1363" s="89">
        <v>0.3633729946</v>
      </c>
      <c r="J1363" s="90">
        <v>0.67001918137000005</v>
      </c>
      <c r="K1363" s="91">
        <v>1.0712936297818887</v>
      </c>
      <c r="L1363" s="89">
        <v>1.116691E-2</v>
      </c>
      <c r="M1363" s="90">
        <v>1.1964239E-2</v>
      </c>
      <c r="N1363" s="91">
        <v>2.9460976563487132E-2</v>
      </c>
      <c r="O1363" s="89">
        <v>6.3760440271867615E-3</v>
      </c>
      <c r="P1363" s="90">
        <v>8.2993838309692678E-3</v>
      </c>
      <c r="Q1363" s="91">
        <v>2.7528998395499524E-2</v>
      </c>
      <c r="R1363" s="89">
        <v>8.4022291094224925E-3</v>
      </c>
      <c r="S1363" s="90">
        <v>5.9963694356636272E-3</v>
      </c>
      <c r="T1363" s="91">
        <v>7.2154821650359385E-2</v>
      </c>
      <c r="U1363" s="89">
        <v>3.3271580502000002E-3</v>
      </c>
      <c r="V1363" s="90">
        <v>5.7056408349899996E-3</v>
      </c>
      <c r="W1363" s="91">
        <v>1.1530911890163371E-2</v>
      </c>
      <c r="X1363" s="89">
        <v>1.5533410920000001E-4</v>
      </c>
      <c r="Y1363" s="90">
        <v>2.6792463011999997E-4</v>
      </c>
      <c r="Z1363" s="91">
        <v>6.702512338636708E-4</v>
      </c>
      <c r="AA1363" s="89">
        <v>2.7208526320799998E-2</v>
      </c>
      <c r="AB1363" s="90">
        <v>4.1145393996630003E-2</v>
      </c>
      <c r="AC1363" s="91">
        <v>2.3421535740177701E-2</v>
      </c>
      <c r="AD1363" s="89">
        <v>2.0849328918E-3</v>
      </c>
      <c r="AE1363" s="90">
        <v>3.5528771772300001E-3</v>
      </c>
      <c r="AF1363" s="91">
        <v>4.1429796360509617E-3</v>
      </c>
      <c r="AG1363" s="89">
        <v>3.4642128990000002E-3</v>
      </c>
      <c r="AH1363" s="90">
        <v>6.0556540380900005E-3</v>
      </c>
      <c r="AI1363" s="91">
        <v>5.2094969286882436E-3</v>
      </c>
      <c r="AJ1363" s="94">
        <v>0</v>
      </c>
      <c r="AK1363" s="95">
        <v>0</v>
      </c>
      <c r="AL1363" s="95">
        <v>0</v>
      </c>
    </row>
    <row r="1364" spans="1:38" ht="13.5" thickBot="1" x14ac:dyDescent="0.35">
      <c r="A1364" s="73">
        <v>2008</v>
      </c>
      <c r="B1364" s="719">
        <v>39</v>
      </c>
      <c r="C1364" s="96">
        <v>7.0251087743700005</v>
      </c>
      <c r="D1364" s="97">
        <v>10.629965398964501</v>
      </c>
      <c r="E1364" s="98">
        <v>19.694701472993248</v>
      </c>
      <c r="F1364" s="96">
        <v>1.36700278566</v>
      </c>
      <c r="G1364" s="97">
        <v>1.8411985749839999</v>
      </c>
      <c r="H1364" s="98">
        <v>0.55873424667157456</v>
      </c>
      <c r="I1364" s="96">
        <v>0.3633729946</v>
      </c>
      <c r="J1364" s="97">
        <v>0.67001918137000005</v>
      </c>
      <c r="K1364" s="98">
        <v>1.0712936297818887</v>
      </c>
      <c r="L1364" s="96">
        <v>1.116691E-2</v>
      </c>
      <c r="M1364" s="97">
        <v>1.1964239E-2</v>
      </c>
      <c r="N1364" s="98">
        <v>2.9460976563487132E-2</v>
      </c>
      <c r="O1364" s="96">
        <v>6.3760440271867615E-3</v>
      </c>
      <c r="P1364" s="97">
        <v>8.2993838309692678E-3</v>
      </c>
      <c r="Q1364" s="98">
        <v>2.7528998395499524E-2</v>
      </c>
      <c r="R1364" s="96">
        <v>8.4022291094224925E-3</v>
      </c>
      <c r="S1364" s="97">
        <v>5.9963694356636272E-3</v>
      </c>
      <c r="T1364" s="98">
        <v>7.2154821650359385E-2</v>
      </c>
      <c r="U1364" s="96">
        <v>3.3271580502000002E-3</v>
      </c>
      <c r="V1364" s="97">
        <v>5.7056408349899996E-3</v>
      </c>
      <c r="W1364" s="98">
        <v>1.1530911890163371E-2</v>
      </c>
      <c r="X1364" s="96">
        <v>1.5533410920000001E-4</v>
      </c>
      <c r="Y1364" s="97">
        <v>2.6792463011999997E-4</v>
      </c>
      <c r="Z1364" s="98">
        <v>6.702512338636708E-4</v>
      </c>
      <c r="AA1364" s="96">
        <v>2.7208526320799998E-2</v>
      </c>
      <c r="AB1364" s="97">
        <v>4.1145393996630003E-2</v>
      </c>
      <c r="AC1364" s="98">
        <v>2.3421535740177701E-2</v>
      </c>
      <c r="AD1364" s="96">
        <v>2.0849328918E-3</v>
      </c>
      <c r="AE1364" s="97">
        <v>3.5528771772300001E-3</v>
      </c>
      <c r="AF1364" s="98">
        <v>4.1429796360509617E-3</v>
      </c>
      <c r="AG1364" s="96">
        <v>3.4642128990000002E-3</v>
      </c>
      <c r="AH1364" s="97">
        <v>6.0556540380900005E-3</v>
      </c>
      <c r="AI1364" s="98">
        <v>5.2094969286882436E-3</v>
      </c>
      <c r="AJ1364" s="99">
        <v>0</v>
      </c>
      <c r="AK1364" s="100">
        <v>0</v>
      </c>
      <c r="AL1364" s="100">
        <v>0</v>
      </c>
    </row>
    <row r="1365" spans="1:38" x14ac:dyDescent="0.25">
      <c r="A1365" s="69">
        <v>2009</v>
      </c>
      <c r="B1365" s="70">
        <v>0</v>
      </c>
      <c r="C1365" s="84">
        <v>1.14922576</v>
      </c>
      <c r="D1365" s="85">
        <v>1.785285748</v>
      </c>
      <c r="E1365" s="101">
        <v>5.4483986122200356</v>
      </c>
      <c r="F1365" s="84">
        <v>8.1990809999999997E-2</v>
      </c>
      <c r="G1365" s="85">
        <v>9.8846156500000004E-2</v>
      </c>
      <c r="H1365" s="101">
        <v>8.4716006096303809E-2</v>
      </c>
      <c r="I1365" s="84">
        <v>2.652096E-2</v>
      </c>
      <c r="J1365" s="85">
        <v>7.7376156500000001E-2</v>
      </c>
      <c r="K1365" s="101">
        <v>0.30796263135063134</v>
      </c>
      <c r="L1365" s="84">
        <v>1.116691E-2</v>
      </c>
      <c r="M1365" s="85">
        <v>1.1996645E-2</v>
      </c>
      <c r="N1365" s="101">
        <v>1.0148502850858204E-2</v>
      </c>
      <c r="O1365" s="84">
        <v>8.5930512495778454E-3</v>
      </c>
      <c r="P1365" s="85">
        <v>1.1185153411009795E-2</v>
      </c>
      <c r="Q1365" s="101">
        <v>1.8995568402150706E-2</v>
      </c>
      <c r="R1365" s="84">
        <v>9.3984665653495444E-3</v>
      </c>
      <c r="S1365" s="85">
        <v>6.7073483620398514E-3</v>
      </c>
      <c r="T1365" s="101">
        <v>3.8038124674268078E-2</v>
      </c>
      <c r="U1365" s="84">
        <v>3.2502760000000002E-4</v>
      </c>
      <c r="V1365" s="85">
        <v>5.5698882499999997E-4</v>
      </c>
      <c r="W1365" s="101">
        <v>1.2053231358196397E-3</v>
      </c>
      <c r="X1365" s="84">
        <v>1.5752100000000001E-5</v>
      </c>
      <c r="Y1365" s="85">
        <v>2.584664E-5</v>
      </c>
      <c r="Z1365" s="101">
        <v>8.9019527562303843E-5</v>
      </c>
      <c r="AA1365" s="84">
        <v>2.1140766000000001E-3</v>
      </c>
      <c r="AB1365" s="85">
        <v>3.0789799250000001E-3</v>
      </c>
      <c r="AC1365" s="101">
        <v>4.2567328071937797E-3</v>
      </c>
      <c r="AD1365" s="84">
        <v>1.698394E-4</v>
      </c>
      <c r="AE1365" s="85">
        <v>2.5239240999999998E-4</v>
      </c>
      <c r="AF1365" s="101">
        <v>6.4037409916249915E-4</v>
      </c>
      <c r="AG1365" s="84">
        <v>3.7840269999999998E-4</v>
      </c>
      <c r="AH1365" s="85">
        <v>6.9571060499999996E-4</v>
      </c>
      <c r="AI1365" s="101">
        <v>7.5322455162632408E-4</v>
      </c>
      <c r="AJ1365" s="87">
        <v>0</v>
      </c>
      <c r="AK1365" s="88">
        <v>0</v>
      </c>
      <c r="AL1365" s="88">
        <v>0</v>
      </c>
    </row>
    <row r="1366" spans="1:38" x14ac:dyDescent="0.25">
      <c r="A1366" s="71">
        <v>2009</v>
      </c>
      <c r="B1366" s="718">
        <v>1</v>
      </c>
      <c r="C1366" s="89">
        <v>1.4744006000000001</v>
      </c>
      <c r="D1366" s="90">
        <v>2.2349336800000001</v>
      </c>
      <c r="E1366" s="102">
        <v>5.2820420514419189</v>
      </c>
      <c r="F1366" s="89">
        <v>8.9862239999999996E-2</v>
      </c>
      <c r="G1366" s="90">
        <v>0.112803003</v>
      </c>
      <c r="H1366" s="102">
        <v>8.3003095364353102E-2</v>
      </c>
      <c r="I1366" s="89">
        <v>3.3074739999999998E-2</v>
      </c>
      <c r="J1366" s="90">
        <v>9.7291313500000004E-2</v>
      </c>
      <c r="K1366" s="102">
        <v>0.30376653307633716</v>
      </c>
      <c r="L1366" s="89">
        <v>1.116691E-2</v>
      </c>
      <c r="M1366" s="90">
        <v>1.1996645E-2</v>
      </c>
      <c r="N1366" s="102">
        <v>1.019698062562395E-2</v>
      </c>
      <c r="O1366" s="89">
        <v>8.5930512495778454E-3</v>
      </c>
      <c r="P1366" s="90">
        <v>1.1185153411009795E-2</v>
      </c>
      <c r="Q1366" s="102">
        <v>1.8603508074213546E-2</v>
      </c>
      <c r="R1366" s="89">
        <v>9.3984665653495444E-3</v>
      </c>
      <c r="S1366" s="90">
        <v>6.7073483620398514E-3</v>
      </c>
      <c r="T1366" s="102">
        <v>3.7458143811863395E-2</v>
      </c>
      <c r="U1366" s="89">
        <v>3.6583980000000002E-4</v>
      </c>
      <c r="V1366" s="90">
        <v>6.8790411999999999E-4</v>
      </c>
      <c r="W1366" s="102">
        <v>1.2445999094704454E-3</v>
      </c>
      <c r="X1366" s="89">
        <v>1.7722599999999999E-5</v>
      </c>
      <c r="Y1366" s="90">
        <v>3.2027024999999999E-5</v>
      </c>
      <c r="Z1366" s="102">
        <v>8.9667496954361201E-5</v>
      </c>
      <c r="AA1366" s="89">
        <v>2.3346163E-3</v>
      </c>
      <c r="AB1366" s="90">
        <v>3.7097095600000002E-3</v>
      </c>
      <c r="AC1366" s="102">
        <v>3.8948555495545538E-3</v>
      </c>
      <c r="AD1366" s="89">
        <v>1.9121590000000001E-4</v>
      </c>
      <c r="AE1366" s="90">
        <v>3.1734881999999999E-4</v>
      </c>
      <c r="AF1366" s="102">
        <v>6.265738332708338E-4</v>
      </c>
      <c r="AG1366" s="89">
        <v>4.2710129999999998E-4</v>
      </c>
      <c r="AH1366" s="90">
        <v>8.5579011000000004E-4</v>
      </c>
      <c r="AI1366" s="102">
        <v>7.5144545158877343E-4</v>
      </c>
      <c r="AJ1366" s="92">
        <v>0</v>
      </c>
      <c r="AK1366" s="93">
        <v>0</v>
      </c>
      <c r="AL1366" s="93">
        <v>0</v>
      </c>
    </row>
    <row r="1367" spans="1:38" x14ac:dyDescent="0.25">
      <c r="A1367" s="71">
        <v>2009</v>
      </c>
      <c r="B1367" s="718">
        <v>2</v>
      </c>
      <c r="C1367" s="89">
        <v>1.84173082</v>
      </c>
      <c r="D1367" s="90">
        <v>2.756443091</v>
      </c>
      <c r="E1367" s="102">
        <v>5.3101514453804395</v>
      </c>
      <c r="F1367" s="89">
        <v>9.4787860000000002E-2</v>
      </c>
      <c r="G1367" s="90">
        <v>0.1256813155</v>
      </c>
      <c r="H1367" s="102">
        <v>8.2895129656685343E-2</v>
      </c>
      <c r="I1367" s="89">
        <v>4.4224239999999998E-2</v>
      </c>
      <c r="J1367" s="90">
        <v>0.1215585715</v>
      </c>
      <c r="K1367" s="102">
        <v>0.307229539923773</v>
      </c>
      <c r="L1367" s="89">
        <v>1.116691E-2</v>
      </c>
      <c r="M1367" s="90">
        <v>1.19946875E-2</v>
      </c>
      <c r="N1367" s="102">
        <v>1.0211963030707061E-2</v>
      </c>
      <c r="O1367" s="89">
        <v>8.5930512495778454E-3</v>
      </c>
      <c r="P1367" s="90">
        <v>1.1185153411009795E-2</v>
      </c>
      <c r="Q1367" s="102">
        <v>1.8588115653014107E-2</v>
      </c>
      <c r="R1367" s="89">
        <v>9.3984665653495444E-3</v>
      </c>
      <c r="S1367" s="90">
        <v>6.7073483620398514E-3</v>
      </c>
      <c r="T1367" s="102">
        <v>3.805163196127976E-2</v>
      </c>
      <c r="U1367" s="89">
        <v>4.478579E-4</v>
      </c>
      <c r="V1367" s="90">
        <v>8.6814469499999999E-4</v>
      </c>
      <c r="W1367" s="102">
        <v>1.3365233886271227E-3</v>
      </c>
      <c r="X1367" s="89">
        <v>2.1325899999999999E-5</v>
      </c>
      <c r="Y1367" s="90">
        <v>4.0112684999999999E-5</v>
      </c>
      <c r="Z1367" s="102">
        <v>9.0612052981841278E-5</v>
      </c>
      <c r="AA1367" s="89">
        <v>2.6725820000000002E-3</v>
      </c>
      <c r="AB1367" s="90">
        <v>4.5133606049999999E-3</v>
      </c>
      <c r="AC1367" s="102">
        <v>3.8941903315794597E-3</v>
      </c>
      <c r="AD1367" s="89">
        <v>2.342755E-4</v>
      </c>
      <c r="AE1367" s="90">
        <v>4.1369683000000001E-4</v>
      </c>
      <c r="AF1367" s="102">
        <v>6.0854858355759199E-4</v>
      </c>
      <c r="AG1367" s="89">
        <v>5.2229670000000002E-4</v>
      </c>
      <c r="AH1367" s="90">
        <v>1.0686877500000001E-3</v>
      </c>
      <c r="AI1367" s="102">
        <v>7.5975111243298189E-4</v>
      </c>
      <c r="AJ1367" s="92">
        <v>0</v>
      </c>
      <c r="AK1367" s="93">
        <v>0</v>
      </c>
      <c r="AL1367" s="93">
        <v>0</v>
      </c>
    </row>
    <row r="1368" spans="1:38" x14ac:dyDescent="0.25">
      <c r="A1368" s="71">
        <v>2009</v>
      </c>
      <c r="B1368" s="718">
        <v>3</v>
      </c>
      <c r="C1368" s="89">
        <v>2.2446914599999999</v>
      </c>
      <c r="D1368" s="90">
        <v>3.2762727854999998</v>
      </c>
      <c r="E1368" s="102">
        <v>5.2247566635832579</v>
      </c>
      <c r="F1368" s="89">
        <v>0.10734152</v>
      </c>
      <c r="G1368" s="90">
        <v>0.14412275199999999</v>
      </c>
      <c r="H1368" s="102">
        <v>8.330981030786079E-2</v>
      </c>
      <c r="I1368" s="89">
        <v>5.7166769999999999E-2</v>
      </c>
      <c r="J1368" s="90">
        <v>0.14554089149999999</v>
      </c>
      <c r="K1368" s="102">
        <v>0.30494129671472137</v>
      </c>
      <c r="L1368" s="89">
        <v>1.116691E-2</v>
      </c>
      <c r="M1368" s="90">
        <v>1.1994242E-2</v>
      </c>
      <c r="N1368" s="102">
        <v>1.0250708317937167E-2</v>
      </c>
      <c r="O1368" s="89">
        <v>8.5930512495778454E-3</v>
      </c>
      <c r="P1368" s="90">
        <v>1.1185153411009795E-2</v>
      </c>
      <c r="Q1368" s="102">
        <v>1.8497683210143834E-2</v>
      </c>
      <c r="R1368" s="89">
        <v>9.3984665653495444E-3</v>
      </c>
      <c r="S1368" s="90">
        <v>6.7073483620398514E-3</v>
      </c>
      <c r="T1368" s="102">
        <v>3.8371922577023626E-2</v>
      </c>
      <c r="U1368" s="89">
        <v>5.6468830000000003E-4</v>
      </c>
      <c r="V1368" s="90">
        <v>1.0548225599999999E-3</v>
      </c>
      <c r="W1368" s="102">
        <v>1.3517040115802897E-3</v>
      </c>
      <c r="X1368" s="89">
        <v>2.64567E-5</v>
      </c>
      <c r="Y1368" s="90">
        <v>4.8976130000000002E-5</v>
      </c>
      <c r="Z1368" s="102">
        <v>9.1206885075318408E-5</v>
      </c>
      <c r="AA1368" s="89">
        <v>3.224925E-3</v>
      </c>
      <c r="AB1368" s="90">
        <v>5.3981682049999997E-3</v>
      </c>
      <c r="AC1368" s="102">
        <v>3.7248521901409705E-3</v>
      </c>
      <c r="AD1368" s="89">
        <v>2.9833859999999998E-4</v>
      </c>
      <c r="AE1368" s="90">
        <v>5.1582166500000002E-4</v>
      </c>
      <c r="AF1368" s="102">
        <v>6.1334180229244157E-4</v>
      </c>
      <c r="AG1368" s="89">
        <v>6.5412260000000002E-4</v>
      </c>
      <c r="AH1368" s="90">
        <v>1.285023045E-3</v>
      </c>
      <c r="AI1368" s="102">
        <v>7.6195168606597234E-4</v>
      </c>
      <c r="AJ1368" s="92">
        <v>0</v>
      </c>
      <c r="AK1368" s="93">
        <v>0</v>
      </c>
      <c r="AL1368" s="93">
        <v>0</v>
      </c>
    </row>
    <row r="1369" spans="1:38" x14ac:dyDescent="0.25">
      <c r="A1369" s="71">
        <v>2009</v>
      </c>
      <c r="B1369" s="718">
        <v>4</v>
      </c>
      <c r="C1369" s="89">
        <v>2.62821719</v>
      </c>
      <c r="D1369" s="90">
        <v>3.7556927655000001</v>
      </c>
      <c r="E1369" s="102">
        <v>7.1281283677198441</v>
      </c>
      <c r="F1369" s="89">
        <v>0.12184179000000001</v>
      </c>
      <c r="G1369" s="90">
        <v>0.16505892550000001</v>
      </c>
      <c r="H1369" s="102">
        <v>0.12550797193407645</v>
      </c>
      <c r="I1369" s="89">
        <v>7.0012249999999998E-2</v>
      </c>
      <c r="J1369" s="90">
        <v>0.16888255799999999</v>
      </c>
      <c r="K1369" s="102">
        <v>0.52258708537177923</v>
      </c>
      <c r="L1369" s="89">
        <v>1.116691E-2</v>
      </c>
      <c r="M1369" s="90">
        <v>1.1979686E-2</v>
      </c>
      <c r="N1369" s="102">
        <v>1.2756491150236421E-2</v>
      </c>
      <c r="O1369" s="89">
        <v>8.5930512495778454E-3</v>
      </c>
      <c r="P1369" s="90">
        <v>1.1185153411009795E-2</v>
      </c>
      <c r="Q1369" s="102">
        <v>1.4550292125373076E-2</v>
      </c>
      <c r="R1369" s="89">
        <v>9.3984665653495444E-3</v>
      </c>
      <c r="S1369" s="90">
        <v>6.7073483620398514E-3</v>
      </c>
      <c r="T1369" s="102">
        <v>3.9106200647145012E-2</v>
      </c>
      <c r="U1369" s="89">
        <v>6.7562739999999996E-4</v>
      </c>
      <c r="V1369" s="90">
        <v>1.2299396749999999E-3</v>
      </c>
      <c r="W1369" s="102">
        <v>2.0582852032925191E-3</v>
      </c>
      <c r="X1369" s="89">
        <v>3.1060099999999998E-5</v>
      </c>
      <c r="Y1369" s="90">
        <v>5.6549575000000003E-5</v>
      </c>
      <c r="Z1369" s="102">
        <v>1.3965594600578229E-4</v>
      </c>
      <c r="AA1369" s="89">
        <v>3.7919705000000001E-3</v>
      </c>
      <c r="AB1369" s="90">
        <v>6.2648880099999997E-3</v>
      </c>
      <c r="AC1369" s="102">
        <v>5.5759847745972257E-3</v>
      </c>
      <c r="AD1369" s="89">
        <v>3.6119020000000002E-4</v>
      </c>
      <c r="AE1369" s="90">
        <v>6.1526032499999996E-4</v>
      </c>
      <c r="AF1369" s="102">
        <v>8.8791268430623606E-4</v>
      </c>
      <c r="AG1369" s="89">
        <v>7.7755490000000005E-4</v>
      </c>
      <c r="AH1369" s="90">
        <v>1.4837099799999999E-3</v>
      </c>
      <c r="AI1369" s="102">
        <v>1.1953912134676826E-3</v>
      </c>
      <c r="AJ1369" s="92">
        <v>0</v>
      </c>
      <c r="AK1369" s="93">
        <v>0</v>
      </c>
      <c r="AL1369" s="93">
        <v>0</v>
      </c>
    </row>
    <row r="1370" spans="1:38" x14ac:dyDescent="0.25">
      <c r="A1370" s="71">
        <v>2009</v>
      </c>
      <c r="B1370" s="718">
        <v>5</v>
      </c>
      <c r="C1370" s="89">
        <v>2.9927149200000001</v>
      </c>
      <c r="D1370" s="90">
        <v>4.1980846999999999</v>
      </c>
      <c r="E1370" s="102">
        <v>7.176075853129289</v>
      </c>
      <c r="F1370" s="89">
        <v>0.13714902000000001</v>
      </c>
      <c r="G1370" s="90">
        <v>0.186496509</v>
      </c>
      <c r="H1370" s="102">
        <v>0.12917821032319532</v>
      </c>
      <c r="I1370" s="89">
        <v>8.2944669999999998E-2</v>
      </c>
      <c r="J1370" s="90">
        <v>0.19182943250000001</v>
      </c>
      <c r="K1370" s="102">
        <v>0.52592283070286505</v>
      </c>
      <c r="L1370" s="89">
        <v>1.116691E-2</v>
      </c>
      <c r="M1370" s="90">
        <v>1.19792405E-2</v>
      </c>
      <c r="N1370" s="102">
        <v>1.2816023544756618E-2</v>
      </c>
      <c r="O1370" s="89">
        <v>8.5930512495778454E-3</v>
      </c>
      <c r="P1370" s="90">
        <v>1.1185153411009795E-2</v>
      </c>
      <c r="Q1370" s="102">
        <v>1.4832601274430975E-2</v>
      </c>
      <c r="R1370" s="89">
        <v>9.3984665653495444E-3</v>
      </c>
      <c r="S1370" s="90">
        <v>6.7073483620398514E-3</v>
      </c>
      <c r="T1370" s="102">
        <v>4.0038165689554615E-2</v>
      </c>
      <c r="U1370" s="89">
        <v>7.8235819999999999E-4</v>
      </c>
      <c r="V1370" s="90">
        <v>1.3971144749999999E-3</v>
      </c>
      <c r="W1370" s="102">
        <v>2.1354037398141879E-3</v>
      </c>
      <c r="X1370" s="89">
        <v>3.6321400000000001E-5</v>
      </c>
      <c r="Y1370" s="90">
        <v>6.4170970000000004E-5</v>
      </c>
      <c r="Z1370" s="102">
        <v>1.4405133967196706E-4</v>
      </c>
      <c r="AA1370" s="89">
        <v>4.3506294000000001E-3</v>
      </c>
      <c r="AB1370" s="90">
        <v>7.1064491449999998E-3</v>
      </c>
      <c r="AC1370" s="102">
        <v>5.7351777639618358E-3</v>
      </c>
      <c r="AD1370" s="89">
        <v>4.2299029999999998E-4</v>
      </c>
      <c r="AE1370" s="90">
        <v>7.1352139000000001E-4</v>
      </c>
      <c r="AF1370" s="102">
        <v>9.1813536964938667E-4</v>
      </c>
      <c r="AG1370" s="89">
        <v>8.9599030000000004E-4</v>
      </c>
      <c r="AH1370" s="90">
        <v>1.669728665E-3</v>
      </c>
      <c r="AI1370" s="102">
        <v>1.2264212588727471E-3</v>
      </c>
      <c r="AJ1370" s="92">
        <v>0</v>
      </c>
      <c r="AK1370" s="93">
        <v>0</v>
      </c>
      <c r="AL1370" s="93">
        <v>0</v>
      </c>
    </row>
    <row r="1371" spans="1:38" x14ac:dyDescent="0.25">
      <c r="A1371" s="71">
        <v>2009</v>
      </c>
      <c r="B1371" s="718">
        <v>6</v>
      </c>
      <c r="C1371" s="89">
        <v>3.3399138499999999</v>
      </c>
      <c r="D1371" s="90">
        <v>4.6150215184999999</v>
      </c>
      <c r="E1371" s="102">
        <v>12.798397582510194</v>
      </c>
      <c r="F1371" s="89">
        <v>0.15384964000000001</v>
      </c>
      <c r="G1371" s="90">
        <v>0.2090369715</v>
      </c>
      <c r="H1371" s="102">
        <v>0.18098001898555027</v>
      </c>
      <c r="I1371" s="89">
        <v>9.6072959999999999E-2</v>
      </c>
      <c r="J1371" s="90">
        <v>0.2144811345</v>
      </c>
      <c r="K1371" s="102">
        <v>0.67114072101527134</v>
      </c>
      <c r="L1371" s="89">
        <v>1.116691E-2</v>
      </c>
      <c r="M1371" s="90">
        <v>1.19792405E-2</v>
      </c>
      <c r="N1371" s="102">
        <v>1.3702522191099329E-2</v>
      </c>
      <c r="O1371" s="89">
        <v>8.5930512495778454E-3</v>
      </c>
      <c r="P1371" s="90">
        <v>1.1185153411009795E-2</v>
      </c>
      <c r="Q1371" s="102">
        <v>2.0762629787364845E-2</v>
      </c>
      <c r="R1371" s="89">
        <v>9.3984665653495444E-3</v>
      </c>
      <c r="S1371" s="90">
        <v>6.7073483620398514E-3</v>
      </c>
      <c r="T1371" s="102">
        <v>4.1087771405365701E-2</v>
      </c>
      <c r="U1371" s="89">
        <v>8.8914820000000005E-4</v>
      </c>
      <c r="V1371" s="90">
        <v>1.55904615E-3</v>
      </c>
      <c r="W1371" s="102">
        <v>2.8502611996473947E-3</v>
      </c>
      <c r="X1371" s="89">
        <v>4.1582699999999997E-5</v>
      </c>
      <c r="Y1371" s="90">
        <v>7.2195375000000002E-5</v>
      </c>
      <c r="Z1371" s="102">
        <v>1.9770313807215113E-4</v>
      </c>
      <c r="AA1371" s="89">
        <v>4.9237604999999999E-3</v>
      </c>
      <c r="AB1371" s="90">
        <v>7.9375198699999996E-3</v>
      </c>
      <c r="AC1371" s="102">
        <v>8.0578887509687429E-3</v>
      </c>
      <c r="AD1371" s="89">
        <v>4.8597579999999998E-4</v>
      </c>
      <c r="AE1371" s="90">
        <v>8.1082685000000002E-4</v>
      </c>
      <c r="AF1371" s="102">
        <v>1.1755268823215857E-3</v>
      </c>
      <c r="AG1371" s="89">
        <v>1.0119311E-3</v>
      </c>
      <c r="AH1371" s="90">
        <v>1.8462092699999999E-3</v>
      </c>
      <c r="AI1371" s="102">
        <v>1.830436997501766E-3</v>
      </c>
      <c r="AJ1371" s="92">
        <v>0</v>
      </c>
      <c r="AK1371" s="93">
        <v>0</v>
      </c>
      <c r="AL1371" s="93">
        <v>0</v>
      </c>
    </row>
    <row r="1372" spans="1:38" x14ac:dyDescent="0.25">
      <c r="A1372" s="71">
        <v>2009</v>
      </c>
      <c r="B1372" s="718">
        <v>7</v>
      </c>
      <c r="C1372" s="89">
        <v>3.6683296300000001</v>
      </c>
      <c r="D1372" s="90">
        <v>5.0105974489999996</v>
      </c>
      <c r="E1372" s="102">
        <v>12.871589078436852</v>
      </c>
      <c r="F1372" s="89">
        <v>0.1724099</v>
      </c>
      <c r="G1372" s="90">
        <v>0.2332191415</v>
      </c>
      <c r="H1372" s="102">
        <v>0.1867810013676621</v>
      </c>
      <c r="I1372" s="89">
        <v>0.10953546</v>
      </c>
      <c r="J1372" s="90">
        <v>0.23738279400000001</v>
      </c>
      <c r="K1372" s="102">
        <v>0.67632329350771425</v>
      </c>
      <c r="L1372" s="89">
        <v>1.116691E-2</v>
      </c>
      <c r="M1372" s="90">
        <v>1.1966642E-2</v>
      </c>
      <c r="N1372" s="102">
        <v>1.3784578744373822E-2</v>
      </c>
      <c r="O1372" s="89">
        <v>8.5930512495778454E-3</v>
      </c>
      <c r="P1372" s="90">
        <v>1.1185153411009795E-2</v>
      </c>
      <c r="Q1372" s="102">
        <v>2.1157765397641332E-2</v>
      </c>
      <c r="R1372" s="89">
        <v>9.3984665653495444E-3</v>
      </c>
      <c r="S1372" s="90">
        <v>6.7073483620398514E-3</v>
      </c>
      <c r="T1372" s="102">
        <v>4.2229157904566522E-2</v>
      </c>
      <c r="U1372" s="89">
        <v>9.9325369999999995E-4</v>
      </c>
      <c r="V1372" s="90">
        <v>1.7186697049999999E-3</v>
      </c>
      <c r="W1372" s="102">
        <v>2.9646291092041686E-3</v>
      </c>
      <c r="X1372" s="89">
        <v>4.5713500000000002E-5</v>
      </c>
      <c r="Y1372" s="90">
        <v>8.0319555000000006E-5</v>
      </c>
      <c r="Z1372" s="102">
        <v>2.0467023904917071E-4</v>
      </c>
      <c r="AA1372" s="89">
        <v>5.5090178E-3</v>
      </c>
      <c r="AB1372" s="90">
        <v>8.7772454950000005E-3</v>
      </c>
      <c r="AC1372" s="102">
        <v>8.3116210700865806E-3</v>
      </c>
      <c r="AD1372" s="89">
        <v>5.4912139999999999E-4</v>
      </c>
      <c r="AE1372" s="90">
        <v>9.0901215499999998E-4</v>
      </c>
      <c r="AF1372" s="102">
        <v>1.224019372294544E-3</v>
      </c>
      <c r="AG1372" s="89">
        <v>1.1237707000000001E-3</v>
      </c>
      <c r="AH1372" s="90">
        <v>2.01719822E-3</v>
      </c>
      <c r="AI1372" s="102">
        <v>1.8790665442920641E-3</v>
      </c>
      <c r="AJ1372" s="92">
        <v>0</v>
      </c>
      <c r="AK1372" s="93">
        <v>0</v>
      </c>
      <c r="AL1372" s="93">
        <v>0</v>
      </c>
    </row>
    <row r="1373" spans="1:38" x14ac:dyDescent="0.25">
      <c r="A1373" s="71">
        <v>2009</v>
      </c>
      <c r="B1373" s="718">
        <v>8</v>
      </c>
      <c r="C1373" s="89">
        <v>3.5042817839700002</v>
      </c>
      <c r="D1373" s="90">
        <v>4.7453641572705001</v>
      </c>
      <c r="E1373" s="102">
        <v>13.509493606097635</v>
      </c>
      <c r="F1373" s="89">
        <v>0.17278398791999999</v>
      </c>
      <c r="G1373" s="90">
        <v>0.23160807176100001</v>
      </c>
      <c r="H1373" s="102">
        <v>0.21451146158254147</v>
      </c>
      <c r="I1373" s="89">
        <v>9.4630158699999994E-2</v>
      </c>
      <c r="J1373" s="90">
        <v>0.20066515507500002</v>
      </c>
      <c r="K1373" s="102">
        <v>0.71110387530098618</v>
      </c>
      <c r="L1373" s="89">
        <v>1.116691E-2</v>
      </c>
      <c r="M1373" s="90">
        <v>1.1964239E-2</v>
      </c>
      <c r="N1373" s="102">
        <v>1.4809318874179463E-2</v>
      </c>
      <c r="O1373" s="89">
        <v>6.3760440271867615E-3</v>
      </c>
      <c r="P1373" s="90">
        <v>8.2993838309692678E-3</v>
      </c>
      <c r="Q1373" s="102">
        <v>1.9696636854089105E-2</v>
      </c>
      <c r="R1373" s="89">
        <v>8.4022291094224925E-3</v>
      </c>
      <c r="S1373" s="90">
        <v>5.9963694356636272E-3</v>
      </c>
      <c r="T1373" s="102">
        <v>4.346955705268133E-2</v>
      </c>
      <c r="U1373" s="89">
        <v>9.8094874140000014E-4</v>
      </c>
      <c r="V1373" s="90">
        <v>1.6786280802300001E-3</v>
      </c>
      <c r="W1373" s="102">
        <v>3.575316852441039E-3</v>
      </c>
      <c r="X1373" s="89">
        <v>4.55714712E-5</v>
      </c>
      <c r="Y1373" s="90">
        <v>7.839781914E-5</v>
      </c>
      <c r="Z1373" s="102">
        <v>2.4037262827553203E-4</v>
      </c>
      <c r="AA1373" s="89">
        <v>5.4667197953999994E-3</v>
      </c>
      <c r="AB1373" s="90">
        <v>8.61701053056E-3</v>
      </c>
      <c r="AC1373" s="102">
        <v>9.3688102723767722E-3</v>
      </c>
      <c r="AD1373" s="89">
        <v>5.4783810420000001E-4</v>
      </c>
      <c r="AE1373" s="90">
        <v>9.0202725281999998E-4</v>
      </c>
      <c r="AF1373" s="102">
        <v>1.4462520267492307E-3</v>
      </c>
      <c r="AG1373" s="89">
        <v>1.1030394606000001E-3</v>
      </c>
      <c r="AH1373" s="90">
        <v>1.9538429540399997E-3</v>
      </c>
      <c r="AI1373" s="102">
        <v>2.1259226903039318E-3</v>
      </c>
      <c r="AJ1373" s="92">
        <v>0</v>
      </c>
      <c r="AK1373" s="93">
        <v>0</v>
      </c>
      <c r="AL1373" s="93">
        <v>0</v>
      </c>
    </row>
    <row r="1374" spans="1:38" x14ac:dyDescent="0.25">
      <c r="A1374" s="71">
        <v>2009</v>
      </c>
      <c r="B1374" s="718">
        <v>9</v>
      </c>
      <c r="C1374" s="89">
        <v>3.7674210752800001</v>
      </c>
      <c r="D1374" s="90">
        <v>5.0658703538505003</v>
      </c>
      <c r="E1374" s="102">
        <v>13.59845068439204</v>
      </c>
      <c r="F1374" s="89">
        <v>0.19395829746000001</v>
      </c>
      <c r="G1374" s="90">
        <v>0.25617188887800002</v>
      </c>
      <c r="H1374" s="102">
        <v>0.22225370446954057</v>
      </c>
      <c r="I1374" s="89">
        <v>0.1054388104</v>
      </c>
      <c r="J1374" s="90">
        <v>0.21900783173499999</v>
      </c>
      <c r="K1374" s="102">
        <v>0.71846416848115302</v>
      </c>
      <c r="L1374" s="89">
        <v>1.116691E-2</v>
      </c>
      <c r="M1374" s="90">
        <v>1.1964239E-2</v>
      </c>
      <c r="N1374" s="102">
        <v>1.4833645396243265E-2</v>
      </c>
      <c r="O1374" s="89">
        <v>6.3760440271867615E-3</v>
      </c>
      <c r="P1374" s="90">
        <v>8.2993838309692678E-3</v>
      </c>
      <c r="Q1374" s="102">
        <v>2.0169646479106535E-2</v>
      </c>
      <c r="R1374" s="89">
        <v>8.4022291094224925E-3</v>
      </c>
      <c r="S1374" s="90">
        <v>5.9963694356636272E-3</v>
      </c>
      <c r="T1374" s="102">
        <v>4.4810977237283389E-2</v>
      </c>
      <c r="U1374" s="89">
        <v>1.0742833247999999E-3</v>
      </c>
      <c r="V1374" s="90">
        <v>1.8227663637E-3</v>
      </c>
      <c r="W1374" s="102">
        <v>3.7342876987325763E-3</v>
      </c>
      <c r="X1374" s="89">
        <v>5.01584064E-5</v>
      </c>
      <c r="Y1374" s="90">
        <v>8.5175134800000003E-5</v>
      </c>
      <c r="Z1374" s="102">
        <v>2.4979736586675134E-4</v>
      </c>
      <c r="AA1374" s="89">
        <v>6.0364084217999995E-3</v>
      </c>
      <c r="AB1374" s="90">
        <v>9.4177636843199991E-3</v>
      </c>
      <c r="AC1374" s="102">
        <v>9.699844360253819E-3</v>
      </c>
      <c r="AD1374" s="89">
        <v>6.0532722119999995E-4</v>
      </c>
      <c r="AE1374" s="90">
        <v>9.9408974127000011E-4</v>
      </c>
      <c r="AF1374" s="102">
        <v>1.5102030904038774E-3</v>
      </c>
      <c r="AG1374" s="89">
        <v>1.2011942238000001E-3</v>
      </c>
      <c r="AH1374" s="90">
        <v>2.1043838822399998E-3</v>
      </c>
      <c r="AI1374" s="102">
        <v>2.1917872411047201E-3</v>
      </c>
      <c r="AJ1374" s="92">
        <v>0</v>
      </c>
      <c r="AK1374" s="93">
        <v>0</v>
      </c>
      <c r="AL1374" s="93">
        <v>0</v>
      </c>
    </row>
    <row r="1375" spans="1:38" x14ac:dyDescent="0.25">
      <c r="A1375" s="71">
        <v>2009</v>
      </c>
      <c r="B1375" s="718">
        <v>10</v>
      </c>
      <c r="C1375" s="89">
        <v>4.0201698525899996</v>
      </c>
      <c r="D1375" s="90">
        <v>5.3766686246585005</v>
      </c>
      <c r="E1375" s="102">
        <v>14.963246428638485</v>
      </c>
      <c r="F1375" s="89">
        <v>0.21829025969999999</v>
      </c>
      <c r="G1375" s="90">
        <v>0.28425620871000001</v>
      </c>
      <c r="H1375" s="102">
        <v>0.26053245435707384</v>
      </c>
      <c r="I1375" s="89">
        <v>0.1163774073</v>
      </c>
      <c r="J1375" s="90">
        <v>0.23673287792</v>
      </c>
      <c r="K1375" s="102">
        <v>0.67867612258354981</v>
      </c>
      <c r="L1375" s="89">
        <v>1.116691E-2</v>
      </c>
      <c r="M1375" s="90">
        <v>1.1964239E-2</v>
      </c>
      <c r="N1375" s="102">
        <v>1.6888334834232927E-2</v>
      </c>
      <c r="O1375" s="89">
        <v>6.3760440271867615E-3</v>
      </c>
      <c r="P1375" s="90">
        <v>8.2993838309692678E-3</v>
      </c>
      <c r="Q1375" s="102">
        <v>1.6410419226166227E-2</v>
      </c>
      <c r="R1375" s="89">
        <v>8.4022291094224925E-3</v>
      </c>
      <c r="S1375" s="90">
        <v>5.9963694356636272E-3</v>
      </c>
      <c r="T1375" s="102">
        <v>4.6248430784235094E-2</v>
      </c>
      <c r="U1375" s="89">
        <v>1.1687939652E-3</v>
      </c>
      <c r="V1375" s="90">
        <v>1.9702735431300004E-3</v>
      </c>
      <c r="W1375" s="102">
        <v>4.6230257160956231E-3</v>
      </c>
      <c r="X1375" s="89">
        <v>5.3994471E-5</v>
      </c>
      <c r="Y1375" s="90">
        <v>9.2588956110000012E-5</v>
      </c>
      <c r="Z1375" s="102">
        <v>2.9980728997909084E-4</v>
      </c>
      <c r="AA1375" s="89">
        <v>6.6446629565999997E-3</v>
      </c>
      <c r="AB1375" s="90">
        <v>1.0269969984449999E-2</v>
      </c>
      <c r="AC1375" s="102">
        <v>1.1122655712969243E-2</v>
      </c>
      <c r="AD1375" s="89">
        <v>6.6403861499999997E-4</v>
      </c>
      <c r="AE1375" s="90">
        <v>1.08971947746E-3</v>
      </c>
      <c r="AF1375" s="102">
        <v>1.8232268959859151E-3</v>
      </c>
      <c r="AG1375" s="89">
        <v>1.2985037100000001E-3</v>
      </c>
      <c r="AH1375" s="90">
        <v>2.2564653467699999E-3</v>
      </c>
      <c r="AI1375" s="102">
        <v>2.5266543190093742E-3</v>
      </c>
      <c r="AJ1375" s="92">
        <v>0</v>
      </c>
      <c r="AK1375" s="93">
        <v>0</v>
      </c>
      <c r="AL1375" s="93">
        <v>0</v>
      </c>
    </row>
    <row r="1376" spans="1:38" x14ac:dyDescent="0.25">
      <c r="A1376" s="71">
        <v>2009</v>
      </c>
      <c r="B1376" s="718">
        <v>11</v>
      </c>
      <c r="C1376" s="89">
        <v>4.2634848114199997</v>
      </c>
      <c r="D1376" s="90">
        <v>5.6804490569420008</v>
      </c>
      <c r="E1376" s="102">
        <v>15.078238001915551</v>
      </c>
      <c r="F1376" s="89">
        <v>0.24614120262</v>
      </c>
      <c r="G1376" s="90">
        <v>0.31665044666700004</v>
      </c>
      <c r="H1376" s="102">
        <v>0.27093740274309208</v>
      </c>
      <c r="I1376" s="89">
        <v>0.12763863420000002</v>
      </c>
      <c r="J1376" s="90">
        <v>0.25410776660500001</v>
      </c>
      <c r="K1376" s="102">
        <v>0.68834257155332723</v>
      </c>
      <c r="L1376" s="89">
        <v>1.116691E-2</v>
      </c>
      <c r="M1376" s="90">
        <v>1.1964239E-2</v>
      </c>
      <c r="N1376" s="102">
        <v>1.7039589102775053E-2</v>
      </c>
      <c r="O1376" s="89">
        <v>6.3760440271867615E-3</v>
      </c>
      <c r="P1376" s="90">
        <v>8.2993838309692678E-3</v>
      </c>
      <c r="Q1376" s="102">
        <v>1.6917019752466459E-2</v>
      </c>
      <c r="R1376" s="89">
        <v>8.4022291094224925E-3</v>
      </c>
      <c r="S1376" s="90">
        <v>5.9963694356636272E-3</v>
      </c>
      <c r="T1376" s="102">
        <v>4.7783675179821003E-2</v>
      </c>
      <c r="U1376" s="89">
        <v>1.2629583594E-3</v>
      </c>
      <c r="V1376" s="90">
        <v>2.12267344599E-3</v>
      </c>
      <c r="W1376" s="102">
        <v>4.8494355662422172E-3</v>
      </c>
      <c r="X1376" s="89">
        <v>5.9143016999999999E-5</v>
      </c>
      <c r="Y1376" s="90">
        <v>9.991703835E-5</v>
      </c>
      <c r="Z1376" s="102">
        <v>3.1266000581149726E-4</v>
      </c>
      <c r="AA1376" s="89">
        <v>7.2939950034000001E-3</v>
      </c>
      <c r="AB1376" s="90">
        <v>1.11859981668E-2</v>
      </c>
      <c r="AC1376" s="102">
        <v>1.1555478624996863E-2</v>
      </c>
      <c r="AD1376" s="89">
        <v>7.2456438179999995E-4</v>
      </c>
      <c r="AE1376" s="90">
        <v>1.18978706541E-3</v>
      </c>
      <c r="AF1376" s="102">
        <v>1.9076656341796283E-3</v>
      </c>
      <c r="AG1376" s="89">
        <v>1.3965901716000001E-3</v>
      </c>
      <c r="AH1376" s="90">
        <v>2.4125455928400001E-3</v>
      </c>
      <c r="AI1376" s="102">
        <v>2.616806475251845E-3</v>
      </c>
      <c r="AJ1376" s="92">
        <v>0</v>
      </c>
      <c r="AK1376" s="93">
        <v>0</v>
      </c>
      <c r="AL1376" s="93">
        <v>0</v>
      </c>
    </row>
    <row r="1377" spans="1:38" x14ac:dyDescent="0.25">
      <c r="A1377" s="71">
        <v>2009</v>
      </c>
      <c r="B1377" s="718">
        <v>12</v>
      </c>
      <c r="C1377" s="89">
        <v>4.4987932774899999</v>
      </c>
      <c r="D1377" s="90">
        <v>5.980049912898</v>
      </c>
      <c r="E1377" s="102">
        <v>15.193710645817108</v>
      </c>
      <c r="F1377" s="89">
        <v>0.27817726350000005</v>
      </c>
      <c r="G1377" s="90">
        <v>0.35431196231700002</v>
      </c>
      <c r="H1377" s="102">
        <v>0.28209791765340481</v>
      </c>
      <c r="I1377" s="89">
        <v>0.13940020710000001</v>
      </c>
      <c r="J1377" s="90">
        <v>0.27206157517000001</v>
      </c>
      <c r="K1377" s="102">
        <v>0.69885532517428972</v>
      </c>
      <c r="L1377" s="89">
        <v>1.116691E-2</v>
      </c>
      <c r="M1377" s="90">
        <v>1.1964239E-2</v>
      </c>
      <c r="N1377" s="102">
        <v>1.7199110540445959E-2</v>
      </c>
      <c r="O1377" s="89">
        <v>6.3760440271867615E-3</v>
      </c>
      <c r="P1377" s="90">
        <v>8.2993838309692678E-3</v>
      </c>
      <c r="Q1377" s="102">
        <v>1.7459564683342862E-2</v>
      </c>
      <c r="R1377" s="89">
        <v>8.4022291094224925E-3</v>
      </c>
      <c r="S1377" s="90">
        <v>5.9963694356636272E-3</v>
      </c>
      <c r="T1377" s="102">
        <v>4.9421884871281789E-2</v>
      </c>
      <c r="U1377" s="89">
        <v>1.3603887144E-3</v>
      </c>
      <c r="V1377" s="90">
        <v>2.28070363569E-3</v>
      </c>
      <c r="W1377" s="102">
        <v>5.1193121337863457E-3</v>
      </c>
      <c r="X1377" s="89">
        <v>6.2979081599999999E-5</v>
      </c>
      <c r="Y1377" s="90">
        <v>1.0742936952E-4</v>
      </c>
      <c r="Z1377" s="102">
        <v>3.2659430699246068E-4</v>
      </c>
      <c r="AA1377" s="89">
        <v>8.0007302537999994E-3</v>
      </c>
      <c r="AB1377" s="90">
        <v>1.2181865305229999E-2</v>
      </c>
      <c r="AC1377" s="102">
        <v>1.2012463930873319E-2</v>
      </c>
      <c r="AD1377" s="89">
        <v>7.8701725500000006E-4</v>
      </c>
      <c r="AE1377" s="90">
        <v>1.2950248565099999E-3</v>
      </c>
      <c r="AF1377" s="102">
        <v>1.9958515162416309E-3</v>
      </c>
      <c r="AG1377" s="89">
        <v>1.4950577454000001E-3</v>
      </c>
      <c r="AH1377" s="90">
        <v>2.5734143934600003E-3</v>
      </c>
      <c r="AI1377" s="102">
        <v>2.7158058045458405E-3</v>
      </c>
      <c r="AJ1377" s="92">
        <v>0</v>
      </c>
      <c r="AK1377" s="93">
        <v>0</v>
      </c>
      <c r="AL1377" s="93">
        <v>0</v>
      </c>
    </row>
    <row r="1378" spans="1:38" x14ac:dyDescent="0.25">
      <c r="A1378" s="71">
        <v>2009</v>
      </c>
      <c r="B1378" s="718">
        <v>13</v>
      </c>
      <c r="C1378" s="89">
        <v>4.7236172092400004</v>
      </c>
      <c r="D1378" s="90">
        <v>6.2753280291455003</v>
      </c>
      <c r="E1378" s="102">
        <v>15.272844985545355</v>
      </c>
      <c r="F1378" s="89">
        <v>0.31550770859999999</v>
      </c>
      <c r="G1378" s="90">
        <v>0.39829225029900001</v>
      </c>
      <c r="H1378" s="102">
        <v>0.29385574405297366</v>
      </c>
      <c r="I1378" s="89">
        <v>0.15109237989999999</v>
      </c>
      <c r="J1378" s="90">
        <v>0.29070119001</v>
      </c>
      <c r="K1378" s="102">
        <v>0.70909246736296994</v>
      </c>
      <c r="L1378" s="89">
        <v>1.116691E-2</v>
      </c>
      <c r="M1378" s="90">
        <v>1.1964239E-2</v>
      </c>
      <c r="N1378" s="102">
        <v>1.7370984396145331E-2</v>
      </c>
      <c r="O1378" s="89">
        <v>6.3760440271867615E-3</v>
      </c>
      <c r="P1378" s="90">
        <v>8.2993838309692678E-3</v>
      </c>
      <c r="Q1378" s="102">
        <v>1.8027597189729148E-2</v>
      </c>
      <c r="R1378" s="89">
        <v>8.4022291094224925E-3</v>
      </c>
      <c r="S1378" s="90">
        <v>5.9963694356636272E-3</v>
      </c>
      <c r="T1378" s="102">
        <v>5.1164867808085573E-2</v>
      </c>
      <c r="U1378" s="89">
        <v>1.4598490752000001E-3</v>
      </c>
      <c r="V1378" s="90">
        <v>2.4465501210299999E-3</v>
      </c>
      <c r="W1378" s="102">
        <v>5.3814740636493478E-3</v>
      </c>
      <c r="X1378" s="89">
        <v>6.7988431799999999E-5</v>
      </c>
      <c r="Y1378" s="90">
        <v>1.152465681E-4</v>
      </c>
      <c r="Z1378" s="102">
        <v>3.4117259223769882E-4</v>
      </c>
      <c r="AA1378" s="89">
        <v>8.7730688334000002E-3</v>
      </c>
      <c r="AB1378" s="90">
        <v>1.327262021796E-2</v>
      </c>
      <c r="AC1378" s="102">
        <v>1.2499836757593356E-2</v>
      </c>
      <c r="AD1378" s="89">
        <v>8.5192272780000003E-4</v>
      </c>
      <c r="AE1378" s="90">
        <v>1.40542726773E-3</v>
      </c>
      <c r="AF1378" s="102">
        <v>2.0911250083706949E-3</v>
      </c>
      <c r="AG1378" s="89">
        <v>1.5955021320000001E-3</v>
      </c>
      <c r="AH1378" s="90">
        <v>2.7402814557900002E-3</v>
      </c>
      <c r="AI1378" s="102">
        <v>2.8177346101366388E-3</v>
      </c>
      <c r="AJ1378" s="92">
        <v>0</v>
      </c>
      <c r="AK1378" s="93">
        <v>0</v>
      </c>
      <c r="AL1378" s="93">
        <v>0</v>
      </c>
    </row>
    <row r="1379" spans="1:38" x14ac:dyDescent="0.25">
      <c r="A1379" s="71">
        <v>2009</v>
      </c>
      <c r="B1379" s="718">
        <v>14</v>
      </c>
      <c r="C1379" s="89">
        <v>4.9455758558799996</v>
      </c>
      <c r="D1379" s="90">
        <v>6.5747528388359999</v>
      </c>
      <c r="E1379" s="102">
        <v>15.409810820196906</v>
      </c>
      <c r="F1379" s="89">
        <v>0.35909029800000003</v>
      </c>
      <c r="G1379" s="90">
        <v>0.44993880507599998</v>
      </c>
      <c r="H1379" s="102">
        <v>0.30635028279250109</v>
      </c>
      <c r="I1379" s="89">
        <v>0.16357012210000002</v>
      </c>
      <c r="J1379" s="90">
        <v>0.31091277063</v>
      </c>
      <c r="K1379" s="102">
        <v>0.72071597321688741</v>
      </c>
      <c r="L1379" s="89">
        <v>1.116691E-2</v>
      </c>
      <c r="M1379" s="90">
        <v>1.1964239E-2</v>
      </c>
      <c r="N1379" s="102">
        <v>1.7549348658728724E-2</v>
      </c>
      <c r="O1379" s="89">
        <v>6.3760440271867615E-3</v>
      </c>
      <c r="P1379" s="90">
        <v>8.2993838309692678E-3</v>
      </c>
      <c r="Q1379" s="102">
        <v>1.8635170673069551E-2</v>
      </c>
      <c r="R1379" s="89">
        <v>8.4022291094224925E-3</v>
      </c>
      <c r="S1379" s="90">
        <v>5.9963694356636272E-3</v>
      </c>
      <c r="T1379" s="102">
        <v>5.3006988098816002E-2</v>
      </c>
      <c r="U1379" s="89">
        <v>1.5609540384E-3</v>
      </c>
      <c r="V1379" s="90">
        <v>2.6198486819399998E-3</v>
      </c>
      <c r="W1379" s="102">
        <v>5.6654443964418572E-3</v>
      </c>
      <c r="X1379" s="89">
        <v>7.2412658999999993E-5</v>
      </c>
      <c r="Y1379" s="90">
        <v>1.2369040256999999E-4</v>
      </c>
      <c r="Z1379" s="102">
        <v>3.566699366200234E-4</v>
      </c>
      <c r="AA1379" s="89">
        <v>9.6226811970000006E-3</v>
      </c>
      <c r="AB1379" s="90">
        <v>1.4476770689670002E-2</v>
      </c>
      <c r="AC1379" s="102">
        <v>1.3016186825350226E-2</v>
      </c>
      <c r="AD1379" s="89">
        <v>9.1828372200000003E-4</v>
      </c>
      <c r="AE1379" s="90">
        <v>1.52220305859E-3</v>
      </c>
      <c r="AF1379" s="102">
        <v>2.1915386198538599E-3</v>
      </c>
      <c r="AG1379" s="89">
        <v>1.6985607533999999E-3</v>
      </c>
      <c r="AH1379" s="90">
        <v>2.9145424166400003E-3</v>
      </c>
      <c r="AI1379" s="102">
        <v>2.9268292928886028E-3</v>
      </c>
      <c r="AJ1379" s="92">
        <v>0</v>
      </c>
      <c r="AK1379" s="93">
        <v>0</v>
      </c>
      <c r="AL1379" s="93">
        <v>0</v>
      </c>
    </row>
    <row r="1380" spans="1:38" x14ac:dyDescent="0.25">
      <c r="A1380" s="71">
        <v>2009</v>
      </c>
      <c r="B1380" s="718">
        <v>15</v>
      </c>
      <c r="C1380" s="89">
        <v>5.1623068070999993</v>
      </c>
      <c r="D1380" s="90">
        <v>6.8784785112430002</v>
      </c>
      <c r="E1380" s="102">
        <v>16.764150063230218</v>
      </c>
      <c r="F1380" s="89">
        <v>0.40982796276</v>
      </c>
      <c r="G1380" s="90">
        <v>0.51061157363700005</v>
      </c>
      <c r="H1380" s="102">
        <v>0.34897297421382345</v>
      </c>
      <c r="I1380" s="89">
        <v>0.1763824755</v>
      </c>
      <c r="J1380" s="90">
        <v>0.33306943592999999</v>
      </c>
      <c r="K1380" s="102">
        <v>0.82705733622972488</v>
      </c>
      <c r="L1380" s="89">
        <v>1.116691E-2</v>
      </c>
      <c r="M1380" s="90">
        <v>1.1964239E-2</v>
      </c>
      <c r="N1380" s="102">
        <v>2.1522077824780508E-2</v>
      </c>
      <c r="O1380" s="89">
        <v>6.3760440271867615E-3</v>
      </c>
      <c r="P1380" s="90">
        <v>8.2993838309692678E-3</v>
      </c>
      <c r="Q1380" s="102">
        <v>1.8901925805726041E-2</v>
      </c>
      <c r="R1380" s="89">
        <v>8.4022291094224925E-3</v>
      </c>
      <c r="S1380" s="90">
        <v>5.9963694356636272E-3</v>
      </c>
      <c r="T1380" s="102">
        <v>5.4943780630962703E-2</v>
      </c>
      <c r="U1380" s="89">
        <v>1.6661063184E-3</v>
      </c>
      <c r="V1380" s="90">
        <v>2.8022744196300005E-3</v>
      </c>
      <c r="W1380" s="102">
        <v>6.4890518559770818E-3</v>
      </c>
      <c r="X1380" s="89">
        <v>7.7893504799999999E-5</v>
      </c>
      <c r="Y1380" s="90">
        <v>1.3243969896000002E-4</v>
      </c>
      <c r="Z1380" s="102">
        <v>4.0784052329287114E-4</v>
      </c>
      <c r="AA1380" s="89">
        <v>1.0558947729E-2</v>
      </c>
      <c r="AB1380" s="90">
        <v>1.5813816228180001E-2</v>
      </c>
      <c r="AC1380" s="102">
        <v>1.4818534080420269E-2</v>
      </c>
      <c r="AD1380" s="89">
        <v>9.869042118000001E-4</v>
      </c>
      <c r="AE1380" s="90">
        <v>1.6462402124700001E-3</v>
      </c>
      <c r="AF1380" s="102">
        <v>2.5107505614259313E-3</v>
      </c>
      <c r="AG1380" s="89">
        <v>1.802347359E-3</v>
      </c>
      <c r="AH1380" s="90">
        <v>3.0973611656699997E-3</v>
      </c>
      <c r="AI1380" s="102">
        <v>3.3241065537267717E-3</v>
      </c>
      <c r="AJ1380" s="92">
        <v>0</v>
      </c>
      <c r="AK1380" s="93">
        <v>0</v>
      </c>
      <c r="AL1380" s="93">
        <v>0</v>
      </c>
    </row>
    <row r="1381" spans="1:38" x14ac:dyDescent="0.25">
      <c r="A1381" s="71">
        <v>2009</v>
      </c>
      <c r="B1381" s="718">
        <v>16</v>
      </c>
      <c r="C1381" s="89">
        <v>5.37474616064</v>
      </c>
      <c r="D1381" s="90">
        <v>7.1895968171944995</v>
      </c>
      <c r="E1381" s="102">
        <v>16.938216589273122</v>
      </c>
      <c r="F1381" s="89">
        <v>0.46873126260000003</v>
      </c>
      <c r="G1381" s="90">
        <v>0.58195560046500006</v>
      </c>
      <c r="H1381" s="102">
        <v>0.36387181526433432</v>
      </c>
      <c r="I1381" s="89">
        <v>0.18976476749999999</v>
      </c>
      <c r="J1381" s="90">
        <v>0.35815696917000001</v>
      </c>
      <c r="K1381" s="102">
        <v>0.84110085599827633</v>
      </c>
      <c r="L1381" s="89">
        <v>1.116691E-2</v>
      </c>
      <c r="M1381" s="90">
        <v>1.1964239E-2</v>
      </c>
      <c r="N1381" s="102">
        <v>2.1777903231226151E-2</v>
      </c>
      <c r="O1381" s="89">
        <v>6.3760440271867615E-3</v>
      </c>
      <c r="P1381" s="90">
        <v>8.2993838309692678E-3</v>
      </c>
      <c r="Q1381" s="102">
        <v>1.9570889976562013E-2</v>
      </c>
      <c r="R1381" s="89">
        <v>8.4022291094224925E-3</v>
      </c>
      <c r="S1381" s="90">
        <v>5.9963694356636272E-3</v>
      </c>
      <c r="T1381" s="102">
        <v>5.6968066020810906E-2</v>
      </c>
      <c r="U1381" s="89">
        <v>1.7733788088000002E-3</v>
      </c>
      <c r="V1381" s="90">
        <v>2.9954632244699997E-3</v>
      </c>
      <c r="W1381" s="102">
        <v>6.7937481803529657E-3</v>
      </c>
      <c r="X1381" s="89">
        <v>8.2480350599999997E-5</v>
      </c>
      <c r="Y1381" s="90">
        <v>1.4169060534E-4</v>
      </c>
      <c r="Z1381" s="102">
        <v>4.2616791602917187E-4</v>
      </c>
      <c r="AA1381" s="89">
        <v>1.15969911546E-2</v>
      </c>
      <c r="AB1381" s="90">
        <v>1.730538003831E-2</v>
      </c>
      <c r="AC1381" s="102">
        <v>1.544337269508295E-2</v>
      </c>
      <c r="AD1381" s="89">
        <v>1.0589573934E-3</v>
      </c>
      <c r="AE1381" s="90">
        <v>1.7773746356699999E-3</v>
      </c>
      <c r="AF1381" s="102">
        <v>2.6335468389963243E-3</v>
      </c>
      <c r="AG1381" s="89">
        <v>1.9108420368000002E-3</v>
      </c>
      <c r="AH1381" s="90">
        <v>3.2896897860599998E-3</v>
      </c>
      <c r="AI1381" s="102">
        <v>3.4513380387981925E-3</v>
      </c>
      <c r="AJ1381" s="92">
        <v>0</v>
      </c>
      <c r="AK1381" s="93">
        <v>0</v>
      </c>
      <c r="AL1381" s="93">
        <v>0</v>
      </c>
    </row>
    <row r="1382" spans="1:38" x14ac:dyDescent="0.25">
      <c r="A1382" s="71">
        <v>2009</v>
      </c>
      <c r="B1382" s="718">
        <v>17</v>
      </c>
      <c r="C1382" s="89">
        <v>5.5839278845300004</v>
      </c>
      <c r="D1382" s="90">
        <v>7.511334937659</v>
      </c>
      <c r="E1382" s="102">
        <v>17.11866790721087</v>
      </c>
      <c r="F1382" s="89">
        <v>0.53706467112</v>
      </c>
      <c r="G1382" s="90">
        <v>0.66595044830399996</v>
      </c>
      <c r="H1382" s="102">
        <v>0.37930087658779538</v>
      </c>
      <c r="I1382" s="89">
        <v>0.20391709029999999</v>
      </c>
      <c r="J1382" s="90">
        <v>0.38744026706000007</v>
      </c>
      <c r="K1382" s="102">
        <v>0.85562716825057406</v>
      </c>
      <c r="L1382" s="89">
        <v>1.116691E-2</v>
      </c>
      <c r="M1382" s="90">
        <v>1.1964239E-2</v>
      </c>
      <c r="N1382" s="102">
        <v>2.204235924665519E-2</v>
      </c>
      <c r="O1382" s="89">
        <v>6.3760440271867615E-3</v>
      </c>
      <c r="P1382" s="90">
        <v>8.2993838309692678E-3</v>
      </c>
      <c r="Q1382" s="102">
        <v>2.026365635490416E-2</v>
      </c>
      <c r="R1382" s="89">
        <v>8.4022291094224925E-3</v>
      </c>
      <c r="S1382" s="90">
        <v>5.9963694356636272E-3</v>
      </c>
      <c r="T1382" s="102">
        <v>5.9063996329133846E-2</v>
      </c>
      <c r="U1382" s="89">
        <v>1.8854494865999999E-3</v>
      </c>
      <c r="V1382" s="90">
        <v>3.1999156515300003E-3</v>
      </c>
      <c r="W1382" s="102">
        <v>7.1087266432375944E-3</v>
      </c>
      <c r="X1382" s="89">
        <v>8.7961196400000003E-5</v>
      </c>
      <c r="Y1382" s="90">
        <v>1.5157681941E-4</v>
      </c>
      <c r="Z1382" s="102">
        <v>4.4514419375554022E-4</v>
      </c>
      <c r="AA1382" s="89">
        <v>1.2747839679000001E-2</v>
      </c>
      <c r="AB1382" s="90">
        <v>1.8978642875880001E-2</v>
      </c>
      <c r="AC1382" s="102">
        <v>1.6090590464280494E-2</v>
      </c>
      <c r="AD1382" s="89">
        <v>1.1331574266E-3</v>
      </c>
      <c r="AE1382" s="90">
        <v>1.91705853732E-3</v>
      </c>
      <c r="AF1382" s="102">
        <v>2.7607554969458718E-3</v>
      </c>
      <c r="AG1382" s="89">
        <v>2.0208186983999999E-3</v>
      </c>
      <c r="AH1382" s="90">
        <v>3.4935435907200003E-3</v>
      </c>
      <c r="AI1382" s="102">
        <v>3.5830470821257088E-3</v>
      </c>
      <c r="AJ1382" s="92">
        <v>0</v>
      </c>
      <c r="AK1382" s="93">
        <v>0</v>
      </c>
      <c r="AL1382" s="93">
        <v>0</v>
      </c>
    </row>
    <row r="1383" spans="1:38" x14ac:dyDescent="0.25">
      <c r="A1383" s="71">
        <v>2009</v>
      </c>
      <c r="B1383" s="718">
        <v>18</v>
      </c>
      <c r="C1383" s="89">
        <v>5.7866721766599998</v>
      </c>
      <c r="D1383" s="90">
        <v>7.8441234186580004</v>
      </c>
      <c r="E1383" s="102">
        <v>17.269462639297053</v>
      </c>
      <c r="F1383" s="89">
        <v>0.61548849671999994</v>
      </c>
      <c r="G1383" s="90">
        <v>0.76473180403499996</v>
      </c>
      <c r="H1383" s="102">
        <v>0.39497625852477669</v>
      </c>
      <c r="I1383" s="89">
        <v>0.21855532929999999</v>
      </c>
      <c r="J1383" s="90">
        <v>0.42349699199500002</v>
      </c>
      <c r="K1383" s="102">
        <v>0.87011905121631483</v>
      </c>
      <c r="L1383" s="89">
        <v>1.116691E-2</v>
      </c>
      <c r="M1383" s="90">
        <v>1.1964239E-2</v>
      </c>
      <c r="N1383" s="102">
        <v>2.2309866355080411E-2</v>
      </c>
      <c r="O1383" s="89">
        <v>6.3760440271867615E-3</v>
      </c>
      <c r="P1383" s="90">
        <v>8.2993838309692678E-3</v>
      </c>
      <c r="Q1383" s="102">
        <v>2.0965143664639641E-2</v>
      </c>
      <c r="R1383" s="89">
        <v>8.4022291094224925E-3</v>
      </c>
      <c r="S1383" s="90">
        <v>5.9963694356636272E-3</v>
      </c>
      <c r="T1383" s="102">
        <v>6.1184445150484622E-2</v>
      </c>
      <c r="U1383" s="89">
        <v>2.0002285374000001E-3</v>
      </c>
      <c r="V1383" s="90">
        <v>3.41783350212E-3</v>
      </c>
      <c r="W1383" s="102">
        <v>7.452999038640511E-3</v>
      </c>
      <c r="X1383" s="89">
        <v>9.3136204799999995E-5</v>
      </c>
      <c r="Y1383" s="90">
        <v>1.6163367126000001E-4</v>
      </c>
      <c r="Z1383" s="102">
        <v>4.6458317211324149E-4</v>
      </c>
      <c r="AA1383" s="89">
        <v>1.4023799569800001E-2</v>
      </c>
      <c r="AB1383" s="90">
        <v>2.0861490639209997E-2</v>
      </c>
      <c r="AC1383" s="102">
        <v>1.674220057944819E-2</v>
      </c>
      <c r="AD1383" s="89">
        <v>1.2110234856E-3</v>
      </c>
      <c r="AE1383" s="90">
        <v>2.0659661856299999E-3</v>
      </c>
      <c r="AF1383" s="102">
        <v>2.8881383270255431E-3</v>
      </c>
      <c r="AG1383" s="89">
        <v>2.1344436846000001E-3</v>
      </c>
      <c r="AH1383" s="90">
        <v>3.70988544E-3</v>
      </c>
      <c r="AI1383" s="102">
        <v>3.7187530975142675E-3</v>
      </c>
      <c r="AJ1383" s="92">
        <v>0</v>
      </c>
      <c r="AK1383" s="93">
        <v>0</v>
      </c>
      <c r="AL1383" s="93">
        <v>0</v>
      </c>
    </row>
    <row r="1384" spans="1:38" x14ac:dyDescent="0.25">
      <c r="A1384" s="71">
        <v>2009</v>
      </c>
      <c r="B1384" s="718">
        <v>19</v>
      </c>
      <c r="C1384" s="89">
        <v>5.9911600470800002</v>
      </c>
      <c r="D1384" s="90">
        <v>8.1978811246744989</v>
      </c>
      <c r="E1384" s="102">
        <v>17.445697908869739</v>
      </c>
      <c r="F1384" s="89">
        <v>0.70516285637999998</v>
      </c>
      <c r="G1384" s="90">
        <v>0.88056652847700001</v>
      </c>
      <c r="H1384" s="102">
        <v>0.41057827595447927</v>
      </c>
      <c r="I1384" s="89">
        <v>0.23456031060000002</v>
      </c>
      <c r="J1384" s="90">
        <v>0.47530773405499999</v>
      </c>
      <c r="K1384" s="102">
        <v>0.88492596702080095</v>
      </c>
      <c r="L1384" s="89">
        <v>1.116691E-2</v>
      </c>
      <c r="M1384" s="90">
        <v>1.1964239E-2</v>
      </c>
      <c r="N1384" s="102">
        <v>2.2582743521717352E-2</v>
      </c>
      <c r="O1384" s="89">
        <v>6.3760440271867615E-3</v>
      </c>
      <c r="P1384" s="90">
        <v>8.2993838309692678E-3</v>
      </c>
      <c r="Q1384" s="102">
        <v>2.1664690504483053E-2</v>
      </c>
      <c r="R1384" s="89">
        <v>8.4022291094224925E-3</v>
      </c>
      <c r="S1384" s="90">
        <v>5.9963694356636272E-3</v>
      </c>
      <c r="T1384" s="102">
        <v>6.3295296721651378E-2</v>
      </c>
      <c r="U1384" s="89">
        <v>2.1184402799999998E-3</v>
      </c>
      <c r="V1384" s="90">
        <v>3.6504371801100006E-3</v>
      </c>
      <c r="W1384" s="102">
        <v>7.7992854301550691E-3</v>
      </c>
      <c r="X1384" s="89">
        <v>9.906601740000001E-5</v>
      </c>
      <c r="Y1384" s="90">
        <v>1.7317132683000001E-4</v>
      </c>
      <c r="Z1384" s="102">
        <v>4.839325336927423E-4</v>
      </c>
      <c r="AA1384" s="89">
        <v>1.5435934166400002E-2</v>
      </c>
      <c r="AB1384" s="90">
        <v>2.2987434887010001E-2</v>
      </c>
      <c r="AC1384" s="102">
        <v>1.7389390176470225E-2</v>
      </c>
      <c r="AD1384" s="89">
        <v>1.2910323732000001E-3</v>
      </c>
      <c r="AE1384" s="90">
        <v>2.2256278985100003E-3</v>
      </c>
      <c r="AF1384" s="102">
        <v>3.0143330442092366E-3</v>
      </c>
      <c r="AG1384" s="89">
        <v>2.2508671589999999E-3</v>
      </c>
      <c r="AH1384" s="90">
        <v>3.9412620895799997E-3</v>
      </c>
      <c r="AI1384" s="102">
        <v>3.854182347339986E-3</v>
      </c>
      <c r="AJ1384" s="92">
        <v>0</v>
      </c>
      <c r="AK1384" s="93">
        <v>0</v>
      </c>
      <c r="AL1384" s="93">
        <v>0</v>
      </c>
    </row>
    <row r="1385" spans="1:38" x14ac:dyDescent="0.25">
      <c r="A1385" s="71">
        <v>2009</v>
      </c>
      <c r="B1385" s="718">
        <v>20</v>
      </c>
      <c r="C1385" s="89">
        <v>6.19436038005</v>
      </c>
      <c r="D1385" s="90">
        <v>8.5739159191500001</v>
      </c>
      <c r="E1385" s="102">
        <v>19.055660468894544</v>
      </c>
      <c r="F1385" s="89">
        <v>0.80679086322000004</v>
      </c>
      <c r="G1385" s="90">
        <v>1.0161348412289999</v>
      </c>
      <c r="H1385" s="102">
        <v>0.49458128450740768</v>
      </c>
      <c r="I1385" s="89">
        <v>0.2518789273</v>
      </c>
      <c r="J1385" s="90">
        <v>0.49782809884500007</v>
      </c>
      <c r="K1385" s="102">
        <v>1.0147419793087071</v>
      </c>
      <c r="L1385" s="89">
        <v>1.116691E-2</v>
      </c>
      <c r="M1385" s="90">
        <v>1.1964239E-2</v>
      </c>
      <c r="N1385" s="102">
        <v>2.8271326651286295E-2</v>
      </c>
      <c r="O1385" s="89">
        <v>6.3760440271867615E-3</v>
      </c>
      <c r="P1385" s="90">
        <v>8.2993838309692678E-3</v>
      </c>
      <c r="Q1385" s="102">
        <v>2.4791678912010211E-2</v>
      </c>
      <c r="R1385" s="89">
        <v>8.4022291094224925E-3</v>
      </c>
      <c r="S1385" s="90">
        <v>5.9963694356636272E-3</v>
      </c>
      <c r="T1385" s="102">
        <v>6.5344272927900043E-2</v>
      </c>
      <c r="U1385" s="89">
        <v>2.2418992662000003E-3</v>
      </c>
      <c r="V1385" s="90">
        <v>3.9018007731299997E-3</v>
      </c>
      <c r="W1385" s="102">
        <v>9.5272621748054807E-3</v>
      </c>
      <c r="X1385" s="89">
        <v>1.042410258E-4</v>
      </c>
      <c r="Y1385" s="90">
        <v>1.8483716412000001E-4</v>
      </c>
      <c r="Z1385" s="102">
        <v>5.875809828123251E-4</v>
      </c>
      <c r="AA1385" s="89">
        <v>1.6989985451999999E-2</v>
      </c>
      <c r="AB1385" s="90">
        <v>2.539728221352E-2</v>
      </c>
      <c r="AC1385" s="102">
        <v>2.0914296521550226E-2</v>
      </c>
      <c r="AD1385" s="89">
        <v>1.3738398384E-3</v>
      </c>
      <c r="AE1385" s="90">
        <v>2.3981338881900001E-3</v>
      </c>
      <c r="AF1385" s="102">
        <v>3.6758975530172553E-3</v>
      </c>
      <c r="AG1385" s="89">
        <v>2.3712213726000001E-3</v>
      </c>
      <c r="AH1385" s="90">
        <v>4.1907335092500001E-3</v>
      </c>
      <c r="AI1385" s="102">
        <v>4.6088543088813796E-3</v>
      </c>
      <c r="AJ1385" s="92">
        <v>0</v>
      </c>
      <c r="AK1385" s="93">
        <v>0</v>
      </c>
      <c r="AL1385" s="93">
        <v>0</v>
      </c>
    </row>
    <row r="1386" spans="1:38" x14ac:dyDescent="0.25">
      <c r="A1386" s="71">
        <v>2009</v>
      </c>
      <c r="B1386" s="718">
        <v>21</v>
      </c>
      <c r="C1386" s="89">
        <v>6.3973828479300003</v>
      </c>
      <c r="D1386" s="90">
        <v>8.9762804527419995</v>
      </c>
      <c r="E1386" s="102">
        <v>19.261794577357001</v>
      </c>
      <c r="F1386" s="89">
        <v>0.92088713939999989</v>
      </c>
      <c r="G1386" s="90">
        <v>1.1743393944539999</v>
      </c>
      <c r="H1386" s="102">
        <v>0.51106615901934838</v>
      </c>
      <c r="I1386" s="89">
        <v>0.27068924189999999</v>
      </c>
      <c r="J1386" s="90">
        <v>0.52160387317500001</v>
      </c>
      <c r="K1386" s="102">
        <v>1.0293941986905497</v>
      </c>
      <c r="L1386" s="89">
        <v>1.116691E-2</v>
      </c>
      <c r="M1386" s="90">
        <v>1.1964239E-2</v>
      </c>
      <c r="N1386" s="102">
        <v>2.859813286036807E-2</v>
      </c>
      <c r="O1386" s="89">
        <v>6.3760440271867615E-3</v>
      </c>
      <c r="P1386" s="90">
        <v>8.2993838309692678E-3</v>
      </c>
      <c r="Q1386" s="102">
        <v>2.5503961841748246E-2</v>
      </c>
      <c r="R1386" s="89">
        <v>8.4022291094224925E-3</v>
      </c>
      <c r="S1386" s="90">
        <v>5.9963694356636272E-3</v>
      </c>
      <c r="T1386" s="102">
        <v>6.726838245412263E-2</v>
      </c>
      <c r="U1386" s="89">
        <v>2.3689607147999998E-3</v>
      </c>
      <c r="V1386" s="90">
        <v>4.1739320129700001E-3</v>
      </c>
      <c r="W1386" s="102">
        <v>9.8089551608355977E-3</v>
      </c>
      <c r="X1386" s="89">
        <v>1.106158716E-4</v>
      </c>
      <c r="Y1386" s="90">
        <v>1.9755782306999999E-4</v>
      </c>
      <c r="Z1386" s="102">
        <v>6.0760674066745956E-4</v>
      </c>
      <c r="AA1386" s="89">
        <v>1.8696259547999999E-2</v>
      </c>
      <c r="AB1386" s="90">
        <v>2.8130684097930004E-2</v>
      </c>
      <c r="AC1386" s="102">
        <v>2.1620397895299764E-2</v>
      </c>
      <c r="AD1386" s="89">
        <v>1.4605556034E-3</v>
      </c>
      <c r="AE1386" s="90">
        <v>2.5843756827599999E-3</v>
      </c>
      <c r="AF1386" s="102">
        <v>3.8168659484266944E-3</v>
      </c>
      <c r="AG1386" s="89">
        <v>2.4944466672000001E-3</v>
      </c>
      <c r="AH1386" s="90">
        <v>4.46109983664E-3</v>
      </c>
      <c r="AI1386" s="102">
        <v>4.7453166340471857E-3</v>
      </c>
      <c r="AJ1386" s="92">
        <v>0</v>
      </c>
      <c r="AK1386" s="93">
        <v>0</v>
      </c>
      <c r="AL1386" s="93">
        <v>0</v>
      </c>
    </row>
    <row r="1387" spans="1:38" x14ac:dyDescent="0.25">
      <c r="A1387" s="71">
        <v>2009</v>
      </c>
      <c r="B1387" s="718">
        <v>22</v>
      </c>
      <c r="C1387" s="89">
        <v>6.6005572883100001</v>
      </c>
      <c r="D1387" s="90">
        <v>9.409271758460001</v>
      </c>
      <c r="E1387" s="102">
        <v>19.424774080524593</v>
      </c>
      <c r="F1387" s="89">
        <v>1.0476530763</v>
      </c>
      <c r="G1387" s="90">
        <v>1.357625194116</v>
      </c>
      <c r="H1387" s="102">
        <v>0.52610792893900038</v>
      </c>
      <c r="I1387" s="89">
        <v>0.29124888100000002</v>
      </c>
      <c r="J1387" s="90">
        <v>0.54984282314499999</v>
      </c>
      <c r="K1387" s="102">
        <v>1.0432456271629214</v>
      </c>
      <c r="L1387" s="89">
        <v>1.116691E-2</v>
      </c>
      <c r="M1387" s="90">
        <v>1.1964239E-2</v>
      </c>
      <c r="N1387" s="102">
        <v>2.8868007087342711E-2</v>
      </c>
      <c r="O1387" s="89">
        <v>6.3760440271867615E-3</v>
      </c>
      <c r="P1387" s="90">
        <v>8.2993838309692678E-3</v>
      </c>
      <c r="Q1387" s="102">
        <v>2.6149309380642055E-2</v>
      </c>
      <c r="R1387" s="89">
        <v>8.4022291094224925E-3</v>
      </c>
      <c r="S1387" s="90">
        <v>5.9963694356636272E-3</v>
      </c>
      <c r="T1387" s="102">
        <v>6.8992231182724323E-2</v>
      </c>
      <c r="U1387" s="89">
        <v>2.4994548552000001E-3</v>
      </c>
      <c r="V1387" s="90">
        <v>4.4672358101099999E-3</v>
      </c>
      <c r="W1387" s="102">
        <v>1.0189938627930623E-2</v>
      </c>
      <c r="X1387" s="89">
        <v>1.162398468E-4</v>
      </c>
      <c r="Y1387" s="90">
        <v>2.1147572235000002E-4</v>
      </c>
      <c r="Z1387" s="102">
        <v>6.2658926249872229E-4</v>
      </c>
      <c r="AA1387" s="89">
        <v>2.0555452969799999E-2</v>
      </c>
      <c r="AB1387" s="90">
        <v>3.1217643515490001E-2</v>
      </c>
      <c r="AC1387" s="102">
        <v>2.2232001034089073E-2</v>
      </c>
      <c r="AD1387" s="89">
        <v>1.5503983122000002E-3</v>
      </c>
      <c r="AE1387" s="90">
        <v>2.7856009754400001E-3</v>
      </c>
      <c r="AF1387" s="102">
        <v>3.9345072721352408E-3</v>
      </c>
      <c r="AG1387" s="89">
        <v>2.622613368E-3</v>
      </c>
      <c r="AH1387" s="90">
        <v>4.7527078141199998E-3</v>
      </c>
      <c r="AI1387" s="102">
        <v>4.8796211111792323E-3</v>
      </c>
      <c r="AJ1387" s="92">
        <v>0</v>
      </c>
      <c r="AK1387" s="93">
        <v>0</v>
      </c>
      <c r="AL1387" s="93">
        <v>0</v>
      </c>
    </row>
    <row r="1388" spans="1:38" x14ac:dyDescent="0.25">
      <c r="A1388" s="71">
        <v>2009</v>
      </c>
      <c r="B1388" s="718">
        <v>23</v>
      </c>
      <c r="C1388" s="89">
        <v>6.8047480150499995</v>
      </c>
      <c r="D1388" s="90">
        <v>9.8783241711550005</v>
      </c>
      <c r="E1388" s="102">
        <v>19.579840307319554</v>
      </c>
      <c r="F1388" s="89">
        <v>1.1872715147999999</v>
      </c>
      <c r="G1388" s="90">
        <v>1.5693169511189999</v>
      </c>
      <c r="H1388" s="102">
        <v>0.53828552388207318</v>
      </c>
      <c r="I1388" s="89">
        <v>0.31410893360000003</v>
      </c>
      <c r="J1388" s="90">
        <v>0.58491537719999998</v>
      </c>
      <c r="K1388" s="102">
        <v>1.0540252887048149</v>
      </c>
      <c r="L1388" s="89">
        <v>1.116691E-2</v>
      </c>
      <c r="M1388" s="90">
        <v>1.1964239E-2</v>
      </c>
      <c r="N1388" s="102">
        <v>2.9111736214834198E-2</v>
      </c>
      <c r="O1388" s="89">
        <v>6.3760440271867615E-3</v>
      </c>
      <c r="P1388" s="90">
        <v>8.2993838309692678E-3</v>
      </c>
      <c r="Q1388" s="102">
        <v>2.6676252489490241E-2</v>
      </c>
      <c r="R1388" s="89">
        <v>8.4022291094224925E-3</v>
      </c>
      <c r="S1388" s="90">
        <v>5.9963694356636272E-3</v>
      </c>
      <c r="T1388" s="102">
        <v>7.0415004385516497E-2</v>
      </c>
      <c r="U1388" s="89">
        <v>2.6353129061999999E-3</v>
      </c>
      <c r="V1388" s="90">
        <v>4.7853209877600006E-3</v>
      </c>
      <c r="W1388" s="102">
        <v>1.0379735678969569E-2</v>
      </c>
      <c r="X1388" s="89">
        <v>1.2350869260000001E-4</v>
      </c>
      <c r="Y1388" s="90">
        <v>2.2612372461000002E-4</v>
      </c>
      <c r="Z1388" s="102">
        <v>6.4127589134899078E-4</v>
      </c>
      <c r="AA1388" s="89">
        <v>2.2570328356200001E-2</v>
      </c>
      <c r="AB1388" s="90">
        <v>3.470744589501E-2</v>
      </c>
      <c r="AC1388" s="102">
        <v>2.2758478277044299E-2</v>
      </c>
      <c r="AD1388" s="89">
        <v>1.6425005166000001E-3</v>
      </c>
      <c r="AE1388" s="90">
        <v>3.0034441949099997E-3</v>
      </c>
      <c r="AF1388" s="102">
        <v>4.0402337769557851E-3</v>
      </c>
      <c r="AG1388" s="89">
        <v>2.7537412650000003E-3</v>
      </c>
      <c r="AH1388" s="90">
        <v>5.0691028490100001E-3</v>
      </c>
      <c r="AI1388" s="102">
        <v>4.979056344930048E-3</v>
      </c>
      <c r="AJ1388" s="92">
        <v>0</v>
      </c>
      <c r="AK1388" s="93">
        <v>0</v>
      </c>
      <c r="AL1388" s="93">
        <v>0</v>
      </c>
    </row>
    <row r="1389" spans="1:38" x14ac:dyDescent="0.25">
      <c r="A1389" s="71">
        <v>2009</v>
      </c>
      <c r="B1389" s="718">
        <v>24</v>
      </c>
      <c r="C1389" s="89">
        <v>7.0101889160300006</v>
      </c>
      <c r="D1389" s="90">
        <v>10.386621290928</v>
      </c>
      <c r="E1389" s="102">
        <v>19.673641004730847</v>
      </c>
      <c r="F1389" s="89">
        <v>1.3276564242</v>
      </c>
      <c r="G1389" s="90">
        <v>1.7929119332550001</v>
      </c>
      <c r="H1389" s="102">
        <v>0.54762451370882759</v>
      </c>
      <c r="I1389" s="89">
        <v>0.33972942080000001</v>
      </c>
      <c r="J1389" s="90">
        <v>0.62359530964499998</v>
      </c>
      <c r="K1389" s="102">
        <v>1.0627520565141242</v>
      </c>
      <c r="L1389" s="89">
        <v>1.116691E-2</v>
      </c>
      <c r="M1389" s="90">
        <v>1.1964239E-2</v>
      </c>
      <c r="N1389" s="102">
        <v>2.9294473614312002E-2</v>
      </c>
      <c r="O1389" s="89">
        <v>6.3760440271867615E-3</v>
      </c>
      <c r="P1389" s="90">
        <v>8.2993838309692678E-3</v>
      </c>
      <c r="Q1389" s="102">
        <v>2.7075286845104095E-2</v>
      </c>
      <c r="R1389" s="89">
        <v>8.4022291094224925E-3</v>
      </c>
      <c r="S1389" s="90">
        <v>5.9963694356636272E-3</v>
      </c>
      <c r="T1389" s="102">
        <v>7.1470191114679227E-2</v>
      </c>
      <c r="U1389" s="89">
        <v>2.7746302008E-3</v>
      </c>
      <c r="V1389" s="90">
        <v>5.1645151375800001E-3</v>
      </c>
      <c r="W1389" s="102">
        <v>1.0657034191073922E-2</v>
      </c>
      <c r="X1389" s="89">
        <v>1.28989449E-4</v>
      </c>
      <c r="Y1389" s="90">
        <v>2.4326649645000002E-4</v>
      </c>
      <c r="Z1389" s="102">
        <v>6.5329515296004223E-4</v>
      </c>
      <c r="AA1389" s="89">
        <v>2.4730570735199998E-2</v>
      </c>
      <c r="AB1389" s="90">
        <v>3.8691095219999999E-2</v>
      </c>
      <c r="AC1389" s="102">
        <v>2.3127392791041146E-2</v>
      </c>
      <c r="AD1389" s="89">
        <v>1.7387903064E-3</v>
      </c>
      <c r="AE1389" s="90">
        <v>3.2454635479500001E-3</v>
      </c>
      <c r="AF1389" s="102">
        <v>4.1096681507524109E-3</v>
      </c>
      <c r="AG1389" s="89">
        <v>2.8889431200000001E-3</v>
      </c>
      <c r="AH1389" s="90">
        <v>5.4600169365300001E-3</v>
      </c>
      <c r="AI1389" s="102">
        <v>5.0655845262566439E-3</v>
      </c>
      <c r="AJ1389" s="92">
        <v>0</v>
      </c>
      <c r="AK1389" s="93">
        <v>0</v>
      </c>
      <c r="AL1389" s="93">
        <v>0</v>
      </c>
    </row>
    <row r="1390" spans="1:38" x14ac:dyDescent="0.25">
      <c r="A1390" s="71">
        <v>2009</v>
      </c>
      <c r="B1390" s="718">
        <v>25</v>
      </c>
      <c r="C1390" s="89">
        <v>7.0101889160300006</v>
      </c>
      <c r="D1390" s="90">
        <v>10.386621290928</v>
      </c>
      <c r="E1390" s="102">
        <v>19.720305302483638</v>
      </c>
      <c r="F1390" s="89">
        <v>1.3276564242</v>
      </c>
      <c r="G1390" s="90">
        <v>1.7929119332550001</v>
      </c>
      <c r="H1390" s="102">
        <v>0.55323648671298331</v>
      </c>
      <c r="I1390" s="89">
        <v>0.33972942080000001</v>
      </c>
      <c r="J1390" s="90">
        <v>0.62359530964499998</v>
      </c>
      <c r="K1390" s="102">
        <v>1.0681690017585443</v>
      </c>
      <c r="L1390" s="89">
        <v>1.116691E-2</v>
      </c>
      <c r="M1390" s="90">
        <v>1.1964239E-2</v>
      </c>
      <c r="N1390" s="102">
        <v>2.9406920563877968E-2</v>
      </c>
      <c r="O1390" s="89">
        <v>6.3760440271867615E-3</v>
      </c>
      <c r="P1390" s="90">
        <v>8.2993838309692678E-3</v>
      </c>
      <c r="Q1390" s="102">
        <v>2.7313036190135379E-2</v>
      </c>
      <c r="R1390" s="89">
        <v>8.4022291094224925E-3</v>
      </c>
      <c r="S1390" s="90">
        <v>5.9963694356636272E-3</v>
      </c>
      <c r="T1390" s="102">
        <v>7.2099212390382597E-2</v>
      </c>
      <c r="U1390" s="89">
        <v>2.7746302008E-3</v>
      </c>
      <c r="V1390" s="90">
        <v>5.1645151375800001E-3</v>
      </c>
      <c r="W1390" s="102">
        <v>1.0876300947487722E-2</v>
      </c>
      <c r="X1390" s="89">
        <v>1.28989449E-4</v>
      </c>
      <c r="Y1390" s="90">
        <v>2.4326649645000002E-4</v>
      </c>
      <c r="Z1390" s="102">
        <v>6.608213180125459E-4</v>
      </c>
      <c r="AA1390" s="89">
        <v>2.4730570735199998E-2</v>
      </c>
      <c r="AB1390" s="90">
        <v>3.8691095219999999E-2</v>
      </c>
      <c r="AC1390" s="102">
        <v>2.3335173681287531E-2</v>
      </c>
      <c r="AD1390" s="89">
        <v>1.7387903064E-3</v>
      </c>
      <c r="AE1390" s="90">
        <v>3.2454635479500001E-3</v>
      </c>
      <c r="AF1390" s="102">
        <v>4.146733702439045E-3</v>
      </c>
      <c r="AG1390" s="89">
        <v>2.8889431200000001E-3</v>
      </c>
      <c r="AH1390" s="90">
        <v>5.4600169365300001E-3</v>
      </c>
      <c r="AI1390" s="102">
        <v>5.121651125596257E-3</v>
      </c>
      <c r="AJ1390" s="92">
        <v>0</v>
      </c>
      <c r="AK1390" s="93">
        <v>0</v>
      </c>
      <c r="AL1390" s="93">
        <v>0</v>
      </c>
    </row>
    <row r="1391" spans="1:38" x14ac:dyDescent="0.25">
      <c r="A1391" s="71">
        <v>2009</v>
      </c>
      <c r="B1391" s="718">
        <v>26</v>
      </c>
      <c r="C1391" s="89">
        <v>7.0101889160300006</v>
      </c>
      <c r="D1391" s="90">
        <v>10.386621290928</v>
      </c>
      <c r="E1391" s="102">
        <v>19.712485382147946</v>
      </c>
      <c r="F1391" s="89">
        <v>1.3276564242</v>
      </c>
      <c r="G1391" s="90">
        <v>1.7929119332550001</v>
      </c>
      <c r="H1391" s="102">
        <v>0.55426686167369188</v>
      </c>
      <c r="I1391" s="89">
        <v>0.33972942080000001</v>
      </c>
      <c r="J1391" s="90">
        <v>0.62359530964499998</v>
      </c>
      <c r="K1391" s="102">
        <v>1.069459340379634</v>
      </c>
      <c r="L1391" s="89">
        <v>1.116691E-2</v>
      </c>
      <c r="M1391" s="90">
        <v>1.1964239E-2</v>
      </c>
      <c r="N1391" s="102">
        <v>2.9433150002377319E-2</v>
      </c>
      <c r="O1391" s="89">
        <v>6.3760440271867615E-3</v>
      </c>
      <c r="P1391" s="90">
        <v>8.2993838309692678E-3</v>
      </c>
      <c r="Q1391" s="102">
        <v>2.7353319201160881E-2</v>
      </c>
      <c r="R1391" s="89">
        <v>8.4022291094224925E-3</v>
      </c>
      <c r="S1391" s="90">
        <v>5.9963694356636272E-3</v>
      </c>
      <c r="T1391" s="102">
        <v>7.219662513323083E-2</v>
      </c>
      <c r="U1391" s="89">
        <v>2.7746302008E-3</v>
      </c>
      <c r="V1391" s="90">
        <v>5.1645151375800001E-3</v>
      </c>
      <c r="W1391" s="102">
        <v>1.1003780909339064E-2</v>
      </c>
      <c r="X1391" s="89">
        <v>1.28989449E-4</v>
      </c>
      <c r="Y1391" s="90">
        <v>2.4326649645000002E-4</v>
      </c>
      <c r="Z1391" s="102">
        <v>6.6270415097766469E-4</v>
      </c>
      <c r="AA1391" s="89">
        <v>2.4730570735199998E-2</v>
      </c>
      <c r="AB1391" s="90">
        <v>3.8691095219999999E-2</v>
      </c>
      <c r="AC1391" s="102">
        <v>2.3350248262316239E-2</v>
      </c>
      <c r="AD1391" s="89">
        <v>1.7387903064E-3</v>
      </c>
      <c r="AE1391" s="90">
        <v>3.2454635479500001E-3</v>
      </c>
      <c r="AF1391" s="102">
        <v>4.1458245049162852E-3</v>
      </c>
      <c r="AG1391" s="89">
        <v>2.8889431200000001E-3</v>
      </c>
      <c r="AH1391" s="90">
        <v>5.4600169365300001E-3</v>
      </c>
      <c r="AI1391" s="102">
        <v>5.1387193472112423E-3</v>
      </c>
      <c r="AJ1391" s="92">
        <v>0</v>
      </c>
      <c r="AK1391" s="93">
        <v>0</v>
      </c>
      <c r="AL1391" s="93">
        <v>0</v>
      </c>
    </row>
    <row r="1392" spans="1:38" x14ac:dyDescent="0.25">
      <c r="A1392" s="71">
        <v>2009</v>
      </c>
      <c r="B1392" s="718">
        <v>27</v>
      </c>
      <c r="C1392" s="89">
        <v>7.0101889160300006</v>
      </c>
      <c r="D1392" s="90">
        <v>10.386621290928</v>
      </c>
      <c r="E1392" s="102">
        <v>19.689236710420424</v>
      </c>
      <c r="F1392" s="89">
        <v>1.3276564242</v>
      </c>
      <c r="G1392" s="90">
        <v>1.7929119332550001</v>
      </c>
      <c r="H1392" s="102">
        <v>0.55432481989796312</v>
      </c>
      <c r="I1392" s="89">
        <v>0.33972942080000001</v>
      </c>
      <c r="J1392" s="90">
        <v>0.62359530964499998</v>
      </c>
      <c r="K1392" s="102">
        <v>1.0699430452318872</v>
      </c>
      <c r="L1392" s="89">
        <v>1.116691E-2</v>
      </c>
      <c r="M1392" s="90">
        <v>1.1964239E-2</v>
      </c>
      <c r="N1392" s="102">
        <v>2.9439205911000032E-2</v>
      </c>
      <c r="O1392" s="89">
        <v>6.3760440271867615E-3</v>
      </c>
      <c r="P1392" s="90">
        <v>8.2993838309692678E-3</v>
      </c>
      <c r="Q1392" s="102">
        <v>2.7350942233207956E-2</v>
      </c>
      <c r="R1392" s="89">
        <v>8.4022291094224925E-3</v>
      </c>
      <c r="S1392" s="90">
        <v>5.9963694356636272E-3</v>
      </c>
      <c r="T1392" s="102">
        <v>7.2174776721683598E-2</v>
      </c>
      <c r="U1392" s="89">
        <v>2.7746302008E-3</v>
      </c>
      <c r="V1392" s="90">
        <v>5.1645151375800001E-3</v>
      </c>
      <c r="W1392" s="102">
        <v>1.1132191304564155E-2</v>
      </c>
      <c r="X1392" s="89">
        <v>1.28989449E-4</v>
      </c>
      <c r="Y1392" s="90">
        <v>2.4326649645000002E-4</v>
      </c>
      <c r="Z1392" s="102">
        <v>6.6350622943238857E-4</v>
      </c>
      <c r="AA1392" s="89">
        <v>2.4730570735199998E-2</v>
      </c>
      <c r="AB1392" s="90">
        <v>3.8691095219999999E-2</v>
      </c>
      <c r="AC1392" s="102">
        <v>2.3319057400547988E-2</v>
      </c>
      <c r="AD1392" s="89">
        <v>1.7387903064E-3</v>
      </c>
      <c r="AE1392" s="90">
        <v>3.2454635479500001E-3</v>
      </c>
      <c r="AF1392" s="102">
        <v>4.1350524263466066E-3</v>
      </c>
      <c r="AG1392" s="89">
        <v>2.8889431200000001E-3</v>
      </c>
      <c r="AH1392" s="90">
        <v>5.4600169365300001E-3</v>
      </c>
      <c r="AI1392" s="102">
        <v>5.1491067030698598E-3</v>
      </c>
      <c r="AJ1392" s="92">
        <v>0</v>
      </c>
      <c r="AK1392" s="93">
        <v>0</v>
      </c>
      <c r="AL1392" s="93">
        <v>0</v>
      </c>
    </row>
    <row r="1393" spans="1:38" x14ac:dyDescent="0.25">
      <c r="A1393" s="71">
        <v>2009</v>
      </c>
      <c r="B1393" s="718">
        <v>28</v>
      </c>
      <c r="C1393" s="89">
        <v>7.0101889160300006</v>
      </c>
      <c r="D1393" s="90">
        <v>10.386621290928</v>
      </c>
      <c r="E1393" s="102">
        <v>19.663750264829723</v>
      </c>
      <c r="F1393" s="89">
        <v>1.3276564242</v>
      </c>
      <c r="G1393" s="90">
        <v>1.7929119332550001</v>
      </c>
      <c r="H1393" s="102">
        <v>0.55448639556506951</v>
      </c>
      <c r="I1393" s="89">
        <v>0.33972942080000001</v>
      </c>
      <c r="J1393" s="90">
        <v>0.62359530964499998</v>
      </c>
      <c r="K1393" s="102">
        <v>1.0705849685818953</v>
      </c>
      <c r="L1393" s="89">
        <v>1.116691E-2</v>
      </c>
      <c r="M1393" s="90">
        <v>1.1964239E-2</v>
      </c>
      <c r="N1393" s="102">
        <v>2.9447698027302918E-2</v>
      </c>
      <c r="O1393" s="89">
        <v>6.3760440271867615E-3</v>
      </c>
      <c r="P1393" s="90">
        <v>8.2993838309692678E-3</v>
      </c>
      <c r="Q1393" s="102">
        <v>2.7352267148198828E-2</v>
      </c>
      <c r="R1393" s="89">
        <v>8.4022291094224925E-3</v>
      </c>
      <c r="S1393" s="90">
        <v>5.9963694356636272E-3</v>
      </c>
      <c r="T1393" s="102">
        <v>7.2161378931240319E-2</v>
      </c>
      <c r="U1393" s="89">
        <v>2.7746302008E-3</v>
      </c>
      <c r="V1393" s="90">
        <v>5.1645151375800001E-3</v>
      </c>
      <c r="W1393" s="102">
        <v>1.1281306663831848E-2</v>
      </c>
      <c r="X1393" s="89">
        <v>1.28989449E-4</v>
      </c>
      <c r="Y1393" s="90">
        <v>2.4326649645000002E-4</v>
      </c>
      <c r="Z1393" s="102">
        <v>6.6454365922838463E-4</v>
      </c>
      <c r="AA1393" s="89">
        <v>2.4730570735199998E-2</v>
      </c>
      <c r="AB1393" s="90">
        <v>3.8691095219999999E-2</v>
      </c>
      <c r="AC1393" s="102">
        <v>2.3287270726256484E-2</v>
      </c>
      <c r="AD1393" s="89">
        <v>1.7387903064E-3</v>
      </c>
      <c r="AE1393" s="90">
        <v>3.2454635479500001E-3</v>
      </c>
      <c r="AF1393" s="102">
        <v>4.1234898671074788E-3</v>
      </c>
      <c r="AG1393" s="89">
        <v>2.8889431200000001E-3</v>
      </c>
      <c r="AH1393" s="90">
        <v>5.4600169365300001E-3</v>
      </c>
      <c r="AI1393" s="102">
        <v>5.1618142124798313E-3</v>
      </c>
      <c r="AJ1393" s="92">
        <v>0</v>
      </c>
      <c r="AK1393" s="93">
        <v>0</v>
      </c>
      <c r="AL1393" s="93">
        <v>0</v>
      </c>
    </row>
    <row r="1394" spans="1:38" x14ac:dyDescent="0.25">
      <c r="A1394" s="71">
        <v>2009</v>
      </c>
      <c r="B1394" s="718">
        <v>29</v>
      </c>
      <c r="C1394" s="89">
        <v>7.0101889160300006</v>
      </c>
      <c r="D1394" s="90">
        <v>10.386621290928</v>
      </c>
      <c r="E1394" s="102">
        <v>19.632961275517591</v>
      </c>
      <c r="F1394" s="89">
        <v>1.3276564242</v>
      </c>
      <c r="G1394" s="90">
        <v>1.7929119332550001</v>
      </c>
      <c r="H1394" s="102">
        <v>0.55479098885796663</v>
      </c>
      <c r="I1394" s="89">
        <v>0.33972942080000001</v>
      </c>
      <c r="J1394" s="90">
        <v>0.62359530964499998</v>
      </c>
      <c r="K1394" s="102">
        <v>1.0714834274309553</v>
      </c>
      <c r="L1394" s="89">
        <v>1.116691E-2</v>
      </c>
      <c r="M1394" s="90">
        <v>1.1964239E-2</v>
      </c>
      <c r="N1394" s="102">
        <v>2.9461065533801813E-2</v>
      </c>
      <c r="O1394" s="89">
        <v>6.3760440271867615E-3</v>
      </c>
      <c r="P1394" s="90">
        <v>8.2993838309692678E-3</v>
      </c>
      <c r="Q1394" s="102">
        <v>2.7358349246323577E-2</v>
      </c>
      <c r="R1394" s="89">
        <v>8.4022291094224925E-3</v>
      </c>
      <c r="S1394" s="90">
        <v>5.9963694356636272E-3</v>
      </c>
      <c r="T1394" s="102">
        <v>7.2155711337753448E-2</v>
      </c>
      <c r="U1394" s="89">
        <v>2.7746302008E-3</v>
      </c>
      <c r="V1394" s="90">
        <v>5.1645151375800001E-3</v>
      </c>
      <c r="W1394" s="102">
        <v>1.1470843025549918E-2</v>
      </c>
      <c r="X1394" s="89">
        <v>1.28989449E-4</v>
      </c>
      <c r="Y1394" s="90">
        <v>2.4326649645000002E-4</v>
      </c>
      <c r="Z1394" s="102">
        <v>6.6597178191172635E-4</v>
      </c>
      <c r="AA1394" s="89">
        <v>2.4730570735199998E-2</v>
      </c>
      <c r="AB1394" s="90">
        <v>3.8691095219999999E-2</v>
      </c>
      <c r="AC1394" s="102">
        <v>2.3251589820572849E-2</v>
      </c>
      <c r="AD1394" s="89">
        <v>1.7387903064E-3</v>
      </c>
      <c r="AE1394" s="90">
        <v>3.2454635479500001E-3</v>
      </c>
      <c r="AF1394" s="102">
        <v>4.1097820669010014E-3</v>
      </c>
      <c r="AG1394" s="89">
        <v>2.8889431200000001E-3</v>
      </c>
      <c r="AH1394" s="90">
        <v>5.4600169365300001E-3</v>
      </c>
      <c r="AI1394" s="102">
        <v>5.1786762158572072E-3</v>
      </c>
      <c r="AJ1394" s="92">
        <v>0</v>
      </c>
      <c r="AK1394" s="93">
        <v>0</v>
      </c>
      <c r="AL1394" s="93">
        <v>0</v>
      </c>
    </row>
    <row r="1395" spans="1:38" x14ac:dyDescent="0.25">
      <c r="A1395" s="71">
        <v>2009</v>
      </c>
      <c r="B1395" s="718">
        <v>30</v>
      </c>
      <c r="C1395" s="89">
        <v>7.0101889160300006</v>
      </c>
      <c r="D1395" s="90">
        <v>10.386621290928</v>
      </c>
      <c r="E1395" s="102">
        <v>19.596600047408778</v>
      </c>
      <c r="F1395" s="89">
        <v>1.3276564242</v>
      </c>
      <c r="G1395" s="90">
        <v>1.7929119332550001</v>
      </c>
      <c r="H1395" s="102">
        <v>0.55522007202860357</v>
      </c>
      <c r="I1395" s="89">
        <v>0.33972942080000001</v>
      </c>
      <c r="J1395" s="90">
        <v>0.62359530964499998</v>
      </c>
      <c r="K1395" s="102">
        <v>1.0726193143135627</v>
      </c>
      <c r="L1395" s="89">
        <v>1.116691E-2</v>
      </c>
      <c r="M1395" s="90">
        <v>1.1964239E-2</v>
      </c>
      <c r="N1395" s="102">
        <v>2.9480635214803264E-2</v>
      </c>
      <c r="O1395" s="89">
        <v>6.3760440271867615E-3</v>
      </c>
      <c r="P1395" s="90">
        <v>8.2993838309692678E-3</v>
      </c>
      <c r="Q1395" s="102">
        <v>2.7368316085699677E-2</v>
      </c>
      <c r="R1395" s="89">
        <v>8.4022291094224925E-3</v>
      </c>
      <c r="S1395" s="90">
        <v>5.9963694356636272E-3</v>
      </c>
      <c r="T1395" s="102">
        <v>7.2159311936618481E-2</v>
      </c>
      <c r="U1395" s="89">
        <v>2.7746302008E-3</v>
      </c>
      <c r="V1395" s="90">
        <v>5.1645151375800001E-3</v>
      </c>
      <c r="W1395" s="102">
        <v>1.1700676695256885E-2</v>
      </c>
      <c r="X1395" s="89">
        <v>1.28989449E-4</v>
      </c>
      <c r="Y1395" s="90">
        <v>2.4326649645000002E-4</v>
      </c>
      <c r="Z1395" s="102">
        <v>6.677711229996974E-4</v>
      </c>
      <c r="AA1395" s="89">
        <v>2.4730570735199998E-2</v>
      </c>
      <c r="AB1395" s="90">
        <v>3.8691095219999999E-2</v>
      </c>
      <c r="AC1395" s="102">
        <v>2.3211151144202559E-2</v>
      </c>
      <c r="AD1395" s="89">
        <v>1.7387903064E-3</v>
      </c>
      <c r="AE1395" s="90">
        <v>3.2454635479500001E-3</v>
      </c>
      <c r="AF1395" s="102">
        <v>4.0937622761782252E-3</v>
      </c>
      <c r="AG1395" s="89">
        <v>2.8889431200000001E-3</v>
      </c>
      <c r="AH1395" s="90">
        <v>5.4600169365300001E-3</v>
      </c>
      <c r="AI1395" s="102">
        <v>5.1995199601945147E-3</v>
      </c>
      <c r="AJ1395" s="92">
        <v>0</v>
      </c>
      <c r="AK1395" s="93">
        <v>0</v>
      </c>
      <c r="AL1395" s="93">
        <v>0</v>
      </c>
    </row>
    <row r="1396" spans="1:38" ht="13" x14ac:dyDescent="0.3">
      <c r="A1396" s="71">
        <v>2009</v>
      </c>
      <c r="B1396" s="718">
        <v>31</v>
      </c>
      <c r="C1396" s="89">
        <v>7.0101889160300006</v>
      </c>
      <c r="D1396" s="90">
        <v>10.386621290928</v>
      </c>
      <c r="E1396" s="91">
        <v>19.596600047408778</v>
      </c>
      <c r="F1396" s="89">
        <v>1.3276564242</v>
      </c>
      <c r="G1396" s="90">
        <v>1.7929119332550001</v>
      </c>
      <c r="H1396" s="91">
        <v>0.55522007202860357</v>
      </c>
      <c r="I1396" s="89">
        <v>0.33972942080000001</v>
      </c>
      <c r="J1396" s="90">
        <v>0.62359530964499998</v>
      </c>
      <c r="K1396" s="91">
        <v>1.0726193143135627</v>
      </c>
      <c r="L1396" s="89">
        <v>1.116691E-2</v>
      </c>
      <c r="M1396" s="90">
        <v>1.1964239E-2</v>
      </c>
      <c r="N1396" s="91">
        <v>2.9480635214803264E-2</v>
      </c>
      <c r="O1396" s="89">
        <v>6.3760440271867615E-3</v>
      </c>
      <c r="P1396" s="90">
        <v>8.2993838309692678E-3</v>
      </c>
      <c r="Q1396" s="91">
        <v>2.7368316085699677E-2</v>
      </c>
      <c r="R1396" s="89">
        <v>8.4022291094224925E-3</v>
      </c>
      <c r="S1396" s="90">
        <v>5.9963694356636272E-3</v>
      </c>
      <c r="T1396" s="91">
        <v>7.2159311936618481E-2</v>
      </c>
      <c r="U1396" s="89">
        <v>2.7746302008E-3</v>
      </c>
      <c r="V1396" s="90">
        <v>5.1645151375800001E-3</v>
      </c>
      <c r="W1396" s="91">
        <v>1.1700676695256885E-2</v>
      </c>
      <c r="X1396" s="89">
        <v>1.28989449E-4</v>
      </c>
      <c r="Y1396" s="90">
        <v>2.4326649645000002E-4</v>
      </c>
      <c r="Z1396" s="91">
        <v>6.677711229996974E-4</v>
      </c>
      <c r="AA1396" s="89">
        <v>2.4730570735199998E-2</v>
      </c>
      <c r="AB1396" s="90">
        <v>3.8691095219999999E-2</v>
      </c>
      <c r="AC1396" s="91">
        <v>2.3211151144202559E-2</v>
      </c>
      <c r="AD1396" s="89">
        <v>1.7387903064E-3</v>
      </c>
      <c r="AE1396" s="90">
        <v>3.2454635479500001E-3</v>
      </c>
      <c r="AF1396" s="91">
        <v>4.0937622761782252E-3</v>
      </c>
      <c r="AG1396" s="89">
        <v>2.8889431200000001E-3</v>
      </c>
      <c r="AH1396" s="90">
        <v>5.4600169365300001E-3</v>
      </c>
      <c r="AI1396" s="91">
        <v>5.1995199601945147E-3</v>
      </c>
      <c r="AJ1396" s="94">
        <v>0</v>
      </c>
      <c r="AK1396" s="95">
        <v>0</v>
      </c>
      <c r="AL1396" s="95">
        <v>0</v>
      </c>
    </row>
    <row r="1397" spans="1:38" ht="13" x14ac:dyDescent="0.3">
      <c r="A1397" s="71">
        <v>2009</v>
      </c>
      <c r="B1397" s="718">
        <v>32</v>
      </c>
      <c r="C1397" s="89">
        <v>7.0101889160300006</v>
      </c>
      <c r="D1397" s="90">
        <v>10.386621290928</v>
      </c>
      <c r="E1397" s="91">
        <v>19.596600047408778</v>
      </c>
      <c r="F1397" s="89">
        <v>1.3276564242</v>
      </c>
      <c r="G1397" s="90">
        <v>1.7929119332550001</v>
      </c>
      <c r="H1397" s="91">
        <v>0.55522007202860357</v>
      </c>
      <c r="I1397" s="89">
        <v>0.33972942080000001</v>
      </c>
      <c r="J1397" s="90">
        <v>0.62359530964499998</v>
      </c>
      <c r="K1397" s="91">
        <v>1.0726193143135627</v>
      </c>
      <c r="L1397" s="89">
        <v>1.116691E-2</v>
      </c>
      <c r="M1397" s="90">
        <v>1.1964239E-2</v>
      </c>
      <c r="N1397" s="91">
        <v>2.9480635214803264E-2</v>
      </c>
      <c r="O1397" s="89">
        <v>6.3760440271867615E-3</v>
      </c>
      <c r="P1397" s="90">
        <v>8.2993838309692678E-3</v>
      </c>
      <c r="Q1397" s="91">
        <v>2.7368316085699677E-2</v>
      </c>
      <c r="R1397" s="89">
        <v>8.4022291094224925E-3</v>
      </c>
      <c r="S1397" s="90">
        <v>5.9963694356636272E-3</v>
      </c>
      <c r="T1397" s="91">
        <v>7.2159311936618481E-2</v>
      </c>
      <c r="U1397" s="89">
        <v>2.7746302008E-3</v>
      </c>
      <c r="V1397" s="90">
        <v>5.1645151375800001E-3</v>
      </c>
      <c r="W1397" s="91">
        <v>1.1700676695256885E-2</v>
      </c>
      <c r="X1397" s="89">
        <v>1.28989449E-4</v>
      </c>
      <c r="Y1397" s="90">
        <v>2.4326649645000002E-4</v>
      </c>
      <c r="Z1397" s="91">
        <v>6.677711229996974E-4</v>
      </c>
      <c r="AA1397" s="89">
        <v>2.4730570735199998E-2</v>
      </c>
      <c r="AB1397" s="90">
        <v>3.8691095219999999E-2</v>
      </c>
      <c r="AC1397" s="91">
        <v>2.3211151144202559E-2</v>
      </c>
      <c r="AD1397" s="89">
        <v>1.7387903064E-3</v>
      </c>
      <c r="AE1397" s="90">
        <v>3.2454635479500001E-3</v>
      </c>
      <c r="AF1397" s="91">
        <v>4.0937622761782252E-3</v>
      </c>
      <c r="AG1397" s="89">
        <v>2.8889431200000001E-3</v>
      </c>
      <c r="AH1397" s="90">
        <v>5.4600169365300001E-3</v>
      </c>
      <c r="AI1397" s="91">
        <v>5.1995199601945147E-3</v>
      </c>
      <c r="AJ1397" s="94">
        <v>0</v>
      </c>
      <c r="AK1397" s="95">
        <v>0</v>
      </c>
      <c r="AL1397" s="95">
        <v>0</v>
      </c>
    </row>
    <row r="1398" spans="1:38" ht="13" x14ac:dyDescent="0.3">
      <c r="A1398" s="71">
        <v>2009</v>
      </c>
      <c r="B1398" s="718">
        <v>33</v>
      </c>
      <c r="C1398" s="89">
        <v>7.0101889160300006</v>
      </c>
      <c r="D1398" s="90">
        <v>10.386621290928</v>
      </c>
      <c r="E1398" s="91">
        <v>19.596600047408778</v>
      </c>
      <c r="F1398" s="89">
        <v>1.3276564242</v>
      </c>
      <c r="G1398" s="90">
        <v>1.7929119332550001</v>
      </c>
      <c r="H1398" s="91">
        <v>0.55522007202860357</v>
      </c>
      <c r="I1398" s="89">
        <v>0.33972942080000001</v>
      </c>
      <c r="J1398" s="90">
        <v>0.62359530964499998</v>
      </c>
      <c r="K1398" s="91">
        <v>1.0726193143135627</v>
      </c>
      <c r="L1398" s="89">
        <v>1.116691E-2</v>
      </c>
      <c r="M1398" s="90">
        <v>1.1964239E-2</v>
      </c>
      <c r="N1398" s="91">
        <v>2.9480635214803264E-2</v>
      </c>
      <c r="O1398" s="89">
        <v>6.3760440271867615E-3</v>
      </c>
      <c r="P1398" s="90">
        <v>8.2993838309692678E-3</v>
      </c>
      <c r="Q1398" s="91">
        <v>2.7368316085699677E-2</v>
      </c>
      <c r="R1398" s="89">
        <v>8.4022291094224925E-3</v>
      </c>
      <c r="S1398" s="90">
        <v>5.9963694356636272E-3</v>
      </c>
      <c r="T1398" s="91">
        <v>7.2159311936618481E-2</v>
      </c>
      <c r="U1398" s="89">
        <v>2.7746302008E-3</v>
      </c>
      <c r="V1398" s="90">
        <v>5.1645151375800001E-3</v>
      </c>
      <c r="W1398" s="91">
        <v>1.1700676695256885E-2</v>
      </c>
      <c r="X1398" s="89">
        <v>1.28989449E-4</v>
      </c>
      <c r="Y1398" s="90">
        <v>2.4326649645000002E-4</v>
      </c>
      <c r="Z1398" s="91">
        <v>6.677711229996974E-4</v>
      </c>
      <c r="AA1398" s="89">
        <v>2.4730570735199998E-2</v>
      </c>
      <c r="AB1398" s="90">
        <v>3.8691095219999999E-2</v>
      </c>
      <c r="AC1398" s="91">
        <v>2.3211151144202559E-2</v>
      </c>
      <c r="AD1398" s="89">
        <v>1.7387903064E-3</v>
      </c>
      <c r="AE1398" s="90">
        <v>3.2454635479500001E-3</v>
      </c>
      <c r="AF1398" s="91">
        <v>4.0937622761782252E-3</v>
      </c>
      <c r="AG1398" s="89">
        <v>2.8889431200000001E-3</v>
      </c>
      <c r="AH1398" s="90">
        <v>5.4600169365300001E-3</v>
      </c>
      <c r="AI1398" s="91">
        <v>5.1995199601945147E-3</v>
      </c>
      <c r="AJ1398" s="94">
        <v>0</v>
      </c>
      <c r="AK1398" s="95">
        <v>0</v>
      </c>
      <c r="AL1398" s="95">
        <v>0</v>
      </c>
    </row>
    <row r="1399" spans="1:38" ht="13" x14ac:dyDescent="0.3">
      <c r="A1399" s="71">
        <v>2009</v>
      </c>
      <c r="B1399" s="718">
        <v>34</v>
      </c>
      <c r="C1399" s="89">
        <v>7.0101889160300006</v>
      </c>
      <c r="D1399" s="90">
        <v>10.386621290928</v>
      </c>
      <c r="E1399" s="91">
        <v>19.596600047408778</v>
      </c>
      <c r="F1399" s="89">
        <v>1.3276564242</v>
      </c>
      <c r="G1399" s="90">
        <v>1.7929119332550001</v>
      </c>
      <c r="H1399" s="91">
        <v>0.55522007202860357</v>
      </c>
      <c r="I1399" s="89">
        <v>0.33972942080000001</v>
      </c>
      <c r="J1399" s="90">
        <v>0.62359530964499998</v>
      </c>
      <c r="K1399" s="91">
        <v>1.0726193143135627</v>
      </c>
      <c r="L1399" s="89">
        <v>1.116691E-2</v>
      </c>
      <c r="M1399" s="90">
        <v>1.1964239E-2</v>
      </c>
      <c r="N1399" s="91">
        <v>2.9480635214803264E-2</v>
      </c>
      <c r="O1399" s="89">
        <v>6.3760440271867615E-3</v>
      </c>
      <c r="P1399" s="90">
        <v>8.2993838309692678E-3</v>
      </c>
      <c r="Q1399" s="91">
        <v>2.7368316085699677E-2</v>
      </c>
      <c r="R1399" s="89">
        <v>8.4022291094224925E-3</v>
      </c>
      <c r="S1399" s="90">
        <v>5.9963694356636272E-3</v>
      </c>
      <c r="T1399" s="91">
        <v>7.2159311936618481E-2</v>
      </c>
      <c r="U1399" s="89">
        <v>2.7746302008E-3</v>
      </c>
      <c r="V1399" s="90">
        <v>5.1645151375800001E-3</v>
      </c>
      <c r="W1399" s="91">
        <v>1.1700676695256885E-2</v>
      </c>
      <c r="X1399" s="89">
        <v>1.28989449E-4</v>
      </c>
      <c r="Y1399" s="90">
        <v>2.4326649645000002E-4</v>
      </c>
      <c r="Z1399" s="91">
        <v>6.677711229996974E-4</v>
      </c>
      <c r="AA1399" s="89">
        <v>2.4730570735199998E-2</v>
      </c>
      <c r="AB1399" s="90">
        <v>3.8691095219999999E-2</v>
      </c>
      <c r="AC1399" s="91">
        <v>2.3211151144202559E-2</v>
      </c>
      <c r="AD1399" s="89">
        <v>1.7387903064E-3</v>
      </c>
      <c r="AE1399" s="90">
        <v>3.2454635479500001E-3</v>
      </c>
      <c r="AF1399" s="91">
        <v>4.0937622761782252E-3</v>
      </c>
      <c r="AG1399" s="89">
        <v>2.8889431200000001E-3</v>
      </c>
      <c r="AH1399" s="90">
        <v>5.4600169365300001E-3</v>
      </c>
      <c r="AI1399" s="91">
        <v>5.1995199601945147E-3</v>
      </c>
      <c r="AJ1399" s="94">
        <v>0</v>
      </c>
      <c r="AK1399" s="95">
        <v>0</v>
      </c>
      <c r="AL1399" s="95">
        <v>0</v>
      </c>
    </row>
    <row r="1400" spans="1:38" ht="13" x14ac:dyDescent="0.3">
      <c r="A1400" s="71">
        <v>2009</v>
      </c>
      <c r="B1400" s="718">
        <v>35</v>
      </c>
      <c r="C1400" s="89">
        <v>7.0101889160300006</v>
      </c>
      <c r="D1400" s="90">
        <v>10.386621290928</v>
      </c>
      <c r="E1400" s="91">
        <v>19.596600047408778</v>
      </c>
      <c r="F1400" s="89">
        <v>1.3276564242</v>
      </c>
      <c r="G1400" s="90">
        <v>1.7929119332550001</v>
      </c>
      <c r="H1400" s="91">
        <v>0.55522007202860357</v>
      </c>
      <c r="I1400" s="89">
        <v>0.33972942080000001</v>
      </c>
      <c r="J1400" s="90">
        <v>0.62359530964499998</v>
      </c>
      <c r="K1400" s="91">
        <v>1.0726193143135627</v>
      </c>
      <c r="L1400" s="89">
        <v>1.116691E-2</v>
      </c>
      <c r="M1400" s="90">
        <v>1.1964239E-2</v>
      </c>
      <c r="N1400" s="91">
        <v>2.9480635214803264E-2</v>
      </c>
      <c r="O1400" s="89">
        <v>6.3760440271867615E-3</v>
      </c>
      <c r="P1400" s="90">
        <v>8.2993838309692678E-3</v>
      </c>
      <c r="Q1400" s="91">
        <v>2.7368316085699677E-2</v>
      </c>
      <c r="R1400" s="89">
        <v>8.4022291094224925E-3</v>
      </c>
      <c r="S1400" s="90">
        <v>5.9963694356636272E-3</v>
      </c>
      <c r="T1400" s="91">
        <v>7.2159311936618481E-2</v>
      </c>
      <c r="U1400" s="89">
        <v>2.7746302008E-3</v>
      </c>
      <c r="V1400" s="90">
        <v>5.1645151375800001E-3</v>
      </c>
      <c r="W1400" s="91">
        <v>1.1700676695256885E-2</v>
      </c>
      <c r="X1400" s="89">
        <v>1.28989449E-4</v>
      </c>
      <c r="Y1400" s="90">
        <v>2.4326649645000002E-4</v>
      </c>
      <c r="Z1400" s="91">
        <v>6.677711229996974E-4</v>
      </c>
      <c r="AA1400" s="89">
        <v>2.4730570735199998E-2</v>
      </c>
      <c r="AB1400" s="90">
        <v>3.8691095219999999E-2</v>
      </c>
      <c r="AC1400" s="91">
        <v>2.3211151144202559E-2</v>
      </c>
      <c r="AD1400" s="89">
        <v>1.7387903064E-3</v>
      </c>
      <c r="AE1400" s="90">
        <v>3.2454635479500001E-3</v>
      </c>
      <c r="AF1400" s="91">
        <v>4.0937622761782252E-3</v>
      </c>
      <c r="AG1400" s="89">
        <v>2.8889431200000001E-3</v>
      </c>
      <c r="AH1400" s="90">
        <v>5.4600169365300001E-3</v>
      </c>
      <c r="AI1400" s="91">
        <v>5.1995199601945147E-3</v>
      </c>
      <c r="AJ1400" s="94">
        <v>0</v>
      </c>
      <c r="AK1400" s="95">
        <v>0</v>
      </c>
      <c r="AL1400" s="95">
        <v>0</v>
      </c>
    </row>
    <row r="1401" spans="1:38" ht="13" x14ac:dyDescent="0.3">
      <c r="A1401" s="71">
        <v>2009</v>
      </c>
      <c r="B1401" s="718">
        <v>36</v>
      </c>
      <c r="C1401" s="89">
        <v>7.0101889160300006</v>
      </c>
      <c r="D1401" s="90">
        <v>10.386621290928</v>
      </c>
      <c r="E1401" s="91">
        <v>19.596600047408778</v>
      </c>
      <c r="F1401" s="89">
        <v>1.3276564242</v>
      </c>
      <c r="G1401" s="90">
        <v>1.7929119332550001</v>
      </c>
      <c r="H1401" s="91">
        <v>0.55522007202860357</v>
      </c>
      <c r="I1401" s="89">
        <v>0.33972942080000001</v>
      </c>
      <c r="J1401" s="90">
        <v>0.62359530964499998</v>
      </c>
      <c r="K1401" s="91">
        <v>1.0726193143135627</v>
      </c>
      <c r="L1401" s="89">
        <v>1.116691E-2</v>
      </c>
      <c r="M1401" s="90">
        <v>1.1964239E-2</v>
      </c>
      <c r="N1401" s="91">
        <v>2.9480635214803264E-2</v>
      </c>
      <c r="O1401" s="89">
        <v>6.3760440271867615E-3</v>
      </c>
      <c r="P1401" s="90">
        <v>8.2993838309692678E-3</v>
      </c>
      <c r="Q1401" s="91">
        <v>2.7368316085699677E-2</v>
      </c>
      <c r="R1401" s="89">
        <v>8.4022291094224925E-3</v>
      </c>
      <c r="S1401" s="90">
        <v>5.9963694356636272E-3</v>
      </c>
      <c r="T1401" s="91">
        <v>7.2159311936618481E-2</v>
      </c>
      <c r="U1401" s="89">
        <v>2.7746302008E-3</v>
      </c>
      <c r="V1401" s="90">
        <v>5.1645151375800001E-3</v>
      </c>
      <c r="W1401" s="91">
        <v>1.1700676695256885E-2</v>
      </c>
      <c r="X1401" s="89">
        <v>1.28989449E-4</v>
      </c>
      <c r="Y1401" s="90">
        <v>2.4326649645000002E-4</v>
      </c>
      <c r="Z1401" s="91">
        <v>6.677711229996974E-4</v>
      </c>
      <c r="AA1401" s="89">
        <v>2.4730570735199998E-2</v>
      </c>
      <c r="AB1401" s="90">
        <v>3.8691095219999999E-2</v>
      </c>
      <c r="AC1401" s="91">
        <v>2.3211151144202559E-2</v>
      </c>
      <c r="AD1401" s="89">
        <v>1.7387903064E-3</v>
      </c>
      <c r="AE1401" s="90">
        <v>3.2454635479500001E-3</v>
      </c>
      <c r="AF1401" s="91">
        <v>4.0937622761782252E-3</v>
      </c>
      <c r="AG1401" s="89">
        <v>2.8889431200000001E-3</v>
      </c>
      <c r="AH1401" s="90">
        <v>5.4600169365300001E-3</v>
      </c>
      <c r="AI1401" s="91">
        <v>5.1995199601945147E-3</v>
      </c>
      <c r="AJ1401" s="94">
        <v>0</v>
      </c>
      <c r="AK1401" s="95">
        <v>0</v>
      </c>
      <c r="AL1401" s="95">
        <v>0</v>
      </c>
    </row>
    <row r="1402" spans="1:38" ht="13" x14ac:dyDescent="0.3">
      <c r="A1402" s="71">
        <v>2009</v>
      </c>
      <c r="B1402" s="718">
        <v>37</v>
      </c>
      <c r="C1402" s="89">
        <v>7.0101889160300006</v>
      </c>
      <c r="D1402" s="90">
        <v>10.386621290928</v>
      </c>
      <c r="E1402" s="91">
        <v>19.596600047408778</v>
      </c>
      <c r="F1402" s="89">
        <v>1.3276564242</v>
      </c>
      <c r="G1402" s="90">
        <v>1.7929119332550001</v>
      </c>
      <c r="H1402" s="91">
        <v>0.55522007202860357</v>
      </c>
      <c r="I1402" s="89">
        <v>0.33972942080000001</v>
      </c>
      <c r="J1402" s="90">
        <v>0.62359530964499998</v>
      </c>
      <c r="K1402" s="91">
        <v>1.0726193143135627</v>
      </c>
      <c r="L1402" s="89">
        <v>1.116691E-2</v>
      </c>
      <c r="M1402" s="90">
        <v>1.1964239E-2</v>
      </c>
      <c r="N1402" s="91">
        <v>2.9480635214803264E-2</v>
      </c>
      <c r="O1402" s="89">
        <v>6.3760440271867615E-3</v>
      </c>
      <c r="P1402" s="90">
        <v>8.2993838309692678E-3</v>
      </c>
      <c r="Q1402" s="91">
        <v>2.7368316085699677E-2</v>
      </c>
      <c r="R1402" s="89">
        <v>8.4022291094224925E-3</v>
      </c>
      <c r="S1402" s="90">
        <v>5.9963694356636272E-3</v>
      </c>
      <c r="T1402" s="91">
        <v>7.2159311936618481E-2</v>
      </c>
      <c r="U1402" s="89">
        <v>2.7746302008E-3</v>
      </c>
      <c r="V1402" s="90">
        <v>5.1645151375800001E-3</v>
      </c>
      <c r="W1402" s="91">
        <v>1.1700676695256885E-2</v>
      </c>
      <c r="X1402" s="89">
        <v>1.28989449E-4</v>
      </c>
      <c r="Y1402" s="90">
        <v>2.4326649645000002E-4</v>
      </c>
      <c r="Z1402" s="91">
        <v>6.677711229996974E-4</v>
      </c>
      <c r="AA1402" s="89">
        <v>2.4730570735199998E-2</v>
      </c>
      <c r="AB1402" s="90">
        <v>3.8691095219999999E-2</v>
      </c>
      <c r="AC1402" s="91">
        <v>2.3211151144202559E-2</v>
      </c>
      <c r="AD1402" s="89">
        <v>1.7387903064E-3</v>
      </c>
      <c r="AE1402" s="90">
        <v>3.2454635479500001E-3</v>
      </c>
      <c r="AF1402" s="91">
        <v>4.0937622761782252E-3</v>
      </c>
      <c r="AG1402" s="89">
        <v>2.8889431200000001E-3</v>
      </c>
      <c r="AH1402" s="90">
        <v>5.4600169365300001E-3</v>
      </c>
      <c r="AI1402" s="91">
        <v>5.1995199601945147E-3</v>
      </c>
      <c r="AJ1402" s="94">
        <v>0</v>
      </c>
      <c r="AK1402" s="95">
        <v>0</v>
      </c>
      <c r="AL1402" s="95">
        <v>0</v>
      </c>
    </row>
    <row r="1403" spans="1:38" ht="13" x14ac:dyDescent="0.3">
      <c r="A1403" s="71">
        <v>2009</v>
      </c>
      <c r="B1403" s="718">
        <v>38</v>
      </c>
      <c r="C1403" s="89">
        <v>7.0101889160300006</v>
      </c>
      <c r="D1403" s="90">
        <v>10.386621290928</v>
      </c>
      <c r="E1403" s="91">
        <v>19.596600047408778</v>
      </c>
      <c r="F1403" s="89">
        <v>1.3276564242</v>
      </c>
      <c r="G1403" s="90">
        <v>1.7929119332550001</v>
      </c>
      <c r="H1403" s="91">
        <v>0.55522007202860357</v>
      </c>
      <c r="I1403" s="89">
        <v>0.33972942080000001</v>
      </c>
      <c r="J1403" s="90">
        <v>0.62359530964499998</v>
      </c>
      <c r="K1403" s="91">
        <v>1.0726193143135627</v>
      </c>
      <c r="L1403" s="89">
        <v>1.116691E-2</v>
      </c>
      <c r="M1403" s="90">
        <v>1.1964239E-2</v>
      </c>
      <c r="N1403" s="91">
        <v>2.9480635214803264E-2</v>
      </c>
      <c r="O1403" s="89">
        <v>6.3760440271867615E-3</v>
      </c>
      <c r="P1403" s="90">
        <v>8.2993838309692678E-3</v>
      </c>
      <c r="Q1403" s="91">
        <v>2.7368316085699677E-2</v>
      </c>
      <c r="R1403" s="89">
        <v>8.4022291094224925E-3</v>
      </c>
      <c r="S1403" s="90">
        <v>5.9963694356636272E-3</v>
      </c>
      <c r="T1403" s="91">
        <v>7.2159311936618481E-2</v>
      </c>
      <c r="U1403" s="89">
        <v>2.7746302008E-3</v>
      </c>
      <c r="V1403" s="90">
        <v>5.1645151375800001E-3</v>
      </c>
      <c r="W1403" s="91">
        <v>1.1700676695256885E-2</v>
      </c>
      <c r="X1403" s="89">
        <v>1.28989449E-4</v>
      </c>
      <c r="Y1403" s="90">
        <v>2.4326649645000002E-4</v>
      </c>
      <c r="Z1403" s="91">
        <v>6.677711229996974E-4</v>
      </c>
      <c r="AA1403" s="89">
        <v>2.4730570735199998E-2</v>
      </c>
      <c r="AB1403" s="90">
        <v>3.8691095219999999E-2</v>
      </c>
      <c r="AC1403" s="91">
        <v>2.3211151144202559E-2</v>
      </c>
      <c r="AD1403" s="89">
        <v>1.7387903064E-3</v>
      </c>
      <c r="AE1403" s="90">
        <v>3.2454635479500001E-3</v>
      </c>
      <c r="AF1403" s="91">
        <v>4.0937622761782252E-3</v>
      </c>
      <c r="AG1403" s="89">
        <v>2.8889431200000001E-3</v>
      </c>
      <c r="AH1403" s="90">
        <v>5.4600169365300001E-3</v>
      </c>
      <c r="AI1403" s="91">
        <v>5.1995199601945147E-3</v>
      </c>
      <c r="AJ1403" s="94">
        <v>0</v>
      </c>
      <c r="AK1403" s="95">
        <v>0</v>
      </c>
      <c r="AL1403" s="95">
        <v>0</v>
      </c>
    </row>
    <row r="1404" spans="1:38" ht="13.5" thickBot="1" x14ac:dyDescent="0.35">
      <c r="A1404" s="73">
        <v>2009</v>
      </c>
      <c r="B1404" s="719">
        <v>39</v>
      </c>
      <c r="C1404" s="96">
        <v>7.0101889160300006</v>
      </c>
      <c r="D1404" s="97">
        <v>10.386621290928</v>
      </c>
      <c r="E1404" s="98">
        <v>19.596600047408778</v>
      </c>
      <c r="F1404" s="96">
        <v>1.3276564242</v>
      </c>
      <c r="G1404" s="97">
        <v>1.7929119332550001</v>
      </c>
      <c r="H1404" s="98">
        <v>0.55522007202860357</v>
      </c>
      <c r="I1404" s="96">
        <v>0.33972942080000001</v>
      </c>
      <c r="J1404" s="97">
        <v>0.62359530964499998</v>
      </c>
      <c r="K1404" s="98">
        <v>1.0726193143135627</v>
      </c>
      <c r="L1404" s="96">
        <v>1.116691E-2</v>
      </c>
      <c r="M1404" s="97">
        <v>1.1964239E-2</v>
      </c>
      <c r="N1404" s="98">
        <v>2.9480635214803264E-2</v>
      </c>
      <c r="O1404" s="96">
        <v>6.3760440271867615E-3</v>
      </c>
      <c r="P1404" s="97">
        <v>8.2993838309692678E-3</v>
      </c>
      <c r="Q1404" s="98">
        <v>2.7368316085699677E-2</v>
      </c>
      <c r="R1404" s="96">
        <v>8.4022291094224925E-3</v>
      </c>
      <c r="S1404" s="97">
        <v>5.9963694356636272E-3</v>
      </c>
      <c r="T1404" s="98">
        <v>7.2159311936618481E-2</v>
      </c>
      <c r="U1404" s="96">
        <v>2.7746302008E-3</v>
      </c>
      <c r="V1404" s="97">
        <v>5.1645151375800001E-3</v>
      </c>
      <c r="W1404" s="98">
        <v>1.1700676695256885E-2</v>
      </c>
      <c r="X1404" s="96">
        <v>1.28989449E-4</v>
      </c>
      <c r="Y1404" s="97">
        <v>2.4326649645000002E-4</v>
      </c>
      <c r="Z1404" s="98">
        <v>6.677711229996974E-4</v>
      </c>
      <c r="AA1404" s="96">
        <v>2.4730570735199998E-2</v>
      </c>
      <c r="AB1404" s="97">
        <v>3.8691095219999999E-2</v>
      </c>
      <c r="AC1404" s="98">
        <v>2.3211151144202559E-2</v>
      </c>
      <c r="AD1404" s="96">
        <v>1.7387903064E-3</v>
      </c>
      <c r="AE1404" s="97">
        <v>3.2454635479500001E-3</v>
      </c>
      <c r="AF1404" s="98">
        <v>4.0937622761782252E-3</v>
      </c>
      <c r="AG1404" s="96">
        <v>2.8889431200000001E-3</v>
      </c>
      <c r="AH1404" s="97">
        <v>5.4600169365300001E-3</v>
      </c>
      <c r="AI1404" s="98">
        <v>5.1995199601945147E-3</v>
      </c>
      <c r="AJ1404" s="99">
        <v>0</v>
      </c>
      <c r="AK1404" s="100">
        <v>0</v>
      </c>
      <c r="AL1404" s="100">
        <v>0</v>
      </c>
    </row>
    <row r="1405" spans="1:38" x14ac:dyDescent="0.25">
      <c r="A1405" s="69">
        <v>2010</v>
      </c>
      <c r="B1405" s="70">
        <v>0</v>
      </c>
      <c r="C1405" s="722">
        <v>3.0428412537108467</v>
      </c>
      <c r="D1405" s="723">
        <v>3.6045513473374302</v>
      </c>
      <c r="E1405" s="101">
        <v>5.3683897465197337</v>
      </c>
      <c r="F1405" s="722">
        <v>9.7727422992995736E-2</v>
      </c>
      <c r="G1405" s="723">
        <v>9.3720666343447612E-2</v>
      </c>
      <c r="H1405" s="101">
        <v>8.0358440454573923E-2</v>
      </c>
      <c r="I1405" s="722">
        <v>0.11646958142151573</v>
      </c>
      <c r="J1405" s="723">
        <v>0.17482582837947316</v>
      </c>
      <c r="K1405" s="101">
        <v>0.30825440385542552</v>
      </c>
      <c r="L1405" s="722">
        <v>3.7814552992120748E-3</v>
      </c>
      <c r="M1405" s="723">
        <v>5.9387957607969118E-3</v>
      </c>
      <c r="N1405" s="101">
        <v>1.0149630684250406E-2</v>
      </c>
      <c r="O1405" s="722">
        <v>8.6969243885564058E-3</v>
      </c>
      <c r="P1405" s="723">
        <v>1.1687375405009984E-2</v>
      </c>
      <c r="Q1405" s="101">
        <v>1.8413482040364828E-2</v>
      </c>
      <c r="R1405" s="722">
        <v>7.0238881826717369E-3</v>
      </c>
      <c r="S1405" s="723">
        <v>8.8492930172590026E-3</v>
      </c>
      <c r="T1405" s="101">
        <v>3.7010993884749439E-2</v>
      </c>
      <c r="U1405" s="722">
        <v>1.7469051029562882E-3</v>
      </c>
      <c r="V1405" s="723">
        <v>1.6299287548321452E-3</v>
      </c>
      <c r="W1405" s="101">
        <v>1.2510299391605619E-3</v>
      </c>
      <c r="X1405" s="722">
        <v>1.1789114322273661E-4</v>
      </c>
      <c r="Y1405" s="723">
        <v>1.1072091824427259E-4</v>
      </c>
      <c r="Z1405" s="101">
        <v>8.6876127199298728E-5</v>
      </c>
      <c r="AA1405" s="722">
        <v>4.3272674464734772E-3</v>
      </c>
      <c r="AB1405" s="723">
        <v>4.1555114408497913E-3</v>
      </c>
      <c r="AC1405" s="101">
        <v>3.9668108185669871E-3</v>
      </c>
      <c r="AD1405" s="722">
        <v>7.4470073393005198E-4</v>
      </c>
      <c r="AE1405" s="723">
        <v>6.5665738019408883E-4</v>
      </c>
      <c r="AF1405" s="101">
        <v>5.9007644584976936E-4</v>
      </c>
      <c r="AG1405" s="722">
        <v>1.0481304432332021E-3</v>
      </c>
      <c r="AH1405" s="723">
        <v>1.0673637149213886E-3</v>
      </c>
      <c r="AI1405" s="101">
        <v>7.3554464080729653E-4</v>
      </c>
      <c r="AJ1405" s="112">
        <v>0</v>
      </c>
      <c r="AK1405" s="113">
        <v>0</v>
      </c>
      <c r="AL1405" s="113">
        <v>0</v>
      </c>
    </row>
    <row r="1406" spans="1:38" x14ac:dyDescent="0.25">
      <c r="A1406" s="71">
        <v>2010</v>
      </c>
      <c r="B1406" s="718">
        <v>1</v>
      </c>
      <c r="C1406" s="724">
        <v>3.0428412537108467</v>
      </c>
      <c r="D1406" s="725">
        <v>3.6045513473374302</v>
      </c>
      <c r="E1406" s="102">
        <v>5.173582562920056</v>
      </c>
      <c r="F1406" s="724">
        <v>9.7727422992995736E-2</v>
      </c>
      <c r="G1406" s="725">
        <v>9.3720666343447612E-2</v>
      </c>
      <c r="H1406" s="102">
        <v>7.8999148365599958E-2</v>
      </c>
      <c r="I1406" s="724">
        <v>0.11646958142151573</v>
      </c>
      <c r="J1406" s="725">
        <v>0.17482582837947316</v>
      </c>
      <c r="K1406" s="102">
        <v>0.30175730183307298</v>
      </c>
      <c r="L1406" s="724">
        <v>3.7814552992120748E-3</v>
      </c>
      <c r="M1406" s="725">
        <v>5.9387957607969118E-3</v>
      </c>
      <c r="N1406" s="102">
        <v>1.01607430819118E-2</v>
      </c>
      <c r="O1406" s="724">
        <v>8.6969243885564058E-3</v>
      </c>
      <c r="P1406" s="725">
        <v>1.1687375405009984E-2</v>
      </c>
      <c r="Q1406" s="102">
        <v>1.7948650626342998E-2</v>
      </c>
      <c r="R1406" s="724">
        <v>7.0238881826717369E-3</v>
      </c>
      <c r="S1406" s="725">
        <v>8.8492930172590026E-3</v>
      </c>
      <c r="T1406" s="102">
        <v>3.7524873914579759E-2</v>
      </c>
      <c r="U1406" s="724">
        <v>1.7469051029562882E-3</v>
      </c>
      <c r="V1406" s="725">
        <v>1.6299287548321452E-3</v>
      </c>
      <c r="W1406" s="102">
        <v>1.2320652455188332E-3</v>
      </c>
      <c r="X1406" s="724">
        <v>1.1789114322273661E-4</v>
      </c>
      <c r="Y1406" s="725">
        <v>1.1072091824427259E-4</v>
      </c>
      <c r="Z1406" s="102">
        <v>8.5472780111098181E-5</v>
      </c>
      <c r="AA1406" s="724">
        <v>4.3272674464734772E-3</v>
      </c>
      <c r="AB1406" s="725">
        <v>4.1555114408497913E-3</v>
      </c>
      <c r="AC1406" s="102">
        <v>3.560209732651413E-3</v>
      </c>
      <c r="AD1406" s="724">
        <v>7.4470073393005198E-4</v>
      </c>
      <c r="AE1406" s="725">
        <v>6.5665738019408883E-4</v>
      </c>
      <c r="AF1406" s="102">
        <v>5.8195714635407884E-4</v>
      </c>
      <c r="AG1406" s="724">
        <v>1.0481304432332021E-3</v>
      </c>
      <c r="AH1406" s="725">
        <v>1.0673637149213886E-3</v>
      </c>
      <c r="AI1406" s="102">
        <v>7.2130222347717562E-4</v>
      </c>
      <c r="AJ1406" s="114">
        <v>0</v>
      </c>
      <c r="AK1406" s="115">
        <v>0</v>
      </c>
      <c r="AL1406" s="115">
        <v>0</v>
      </c>
    </row>
    <row r="1407" spans="1:38" x14ac:dyDescent="0.25">
      <c r="A1407" s="71">
        <v>2010</v>
      </c>
      <c r="B1407" s="718">
        <v>2</v>
      </c>
      <c r="C1407" s="724">
        <v>3.0428412537108467</v>
      </c>
      <c r="D1407" s="725">
        <v>3.6045513473374302</v>
      </c>
      <c r="E1407" s="102">
        <v>5.1624117681004238</v>
      </c>
      <c r="F1407" s="724">
        <v>9.7727422992995736E-2</v>
      </c>
      <c r="G1407" s="725">
        <v>9.3720666343447612E-2</v>
      </c>
      <c r="H1407" s="102">
        <v>7.9231520472429595E-2</v>
      </c>
      <c r="I1407" s="724">
        <v>0.11646958142151573</v>
      </c>
      <c r="J1407" s="725">
        <v>0.17482582837947316</v>
      </c>
      <c r="K1407" s="102">
        <v>0.30393854403032405</v>
      </c>
      <c r="L1407" s="724">
        <v>3.7814552992120748E-3</v>
      </c>
      <c r="M1407" s="725">
        <v>5.9387957607969118E-3</v>
      </c>
      <c r="N1407" s="102">
        <v>1.0196357614766871E-2</v>
      </c>
      <c r="O1407" s="724">
        <v>8.6969243885564058E-3</v>
      </c>
      <c r="P1407" s="725">
        <v>1.1687375405009984E-2</v>
      </c>
      <c r="Q1407" s="102">
        <v>1.7959479449024516E-2</v>
      </c>
      <c r="R1407" s="724">
        <v>7.0238881826717369E-3</v>
      </c>
      <c r="S1407" s="725">
        <v>8.8492930172590026E-3</v>
      </c>
      <c r="T1407" s="102">
        <v>3.7775040248098204E-2</v>
      </c>
      <c r="U1407" s="724">
        <v>1.7469051029562882E-3</v>
      </c>
      <c r="V1407" s="725">
        <v>1.6299287548321452E-3</v>
      </c>
      <c r="W1407" s="102">
        <v>1.3163726458268882E-3</v>
      </c>
      <c r="X1407" s="724">
        <v>1.1789114322273661E-4</v>
      </c>
      <c r="Y1407" s="725">
        <v>1.1072091824427259E-4</v>
      </c>
      <c r="Z1407" s="102">
        <v>8.7642768460024698E-5</v>
      </c>
      <c r="AA1407" s="724">
        <v>4.3272674464734772E-3</v>
      </c>
      <c r="AB1407" s="725">
        <v>4.1555114408497913E-3</v>
      </c>
      <c r="AC1407" s="102">
        <v>3.5169511310877751E-3</v>
      </c>
      <c r="AD1407" s="724">
        <v>7.4470073393005198E-4</v>
      </c>
      <c r="AE1407" s="725">
        <v>6.5665738019408883E-4</v>
      </c>
      <c r="AF1407" s="102">
        <v>5.7454549972028044E-4</v>
      </c>
      <c r="AG1407" s="724">
        <v>1.0481304432332021E-3</v>
      </c>
      <c r="AH1407" s="725">
        <v>1.0673637149213886E-3</v>
      </c>
      <c r="AI1407" s="102">
        <v>7.3526518380543715E-4</v>
      </c>
      <c r="AJ1407" s="114">
        <v>0</v>
      </c>
      <c r="AK1407" s="115">
        <v>0</v>
      </c>
      <c r="AL1407" s="115">
        <v>0</v>
      </c>
    </row>
    <row r="1408" spans="1:38" x14ac:dyDescent="0.25">
      <c r="A1408" s="71">
        <v>2010</v>
      </c>
      <c r="B1408" s="718">
        <v>3</v>
      </c>
      <c r="C1408" s="724">
        <v>3.0428412537108467</v>
      </c>
      <c r="D1408" s="725">
        <v>3.6045513473374302</v>
      </c>
      <c r="E1408" s="102">
        <v>5.1825781373745521</v>
      </c>
      <c r="F1408" s="724">
        <v>9.7727422992995736E-2</v>
      </c>
      <c r="G1408" s="725">
        <v>9.3720666343447612E-2</v>
      </c>
      <c r="H1408" s="102">
        <v>8.1094727480293671E-2</v>
      </c>
      <c r="I1408" s="724">
        <v>0.11646958142151573</v>
      </c>
      <c r="J1408" s="725">
        <v>0.17482582837947316</v>
      </c>
      <c r="K1408" s="102">
        <v>0.30555374519003703</v>
      </c>
      <c r="L1408" s="724">
        <v>3.7814552992120748E-3</v>
      </c>
      <c r="M1408" s="725">
        <v>5.9387957607969118E-3</v>
      </c>
      <c r="N1408" s="102">
        <v>1.0223272826015709E-2</v>
      </c>
      <c r="O1408" s="724">
        <v>8.6969243885564058E-3</v>
      </c>
      <c r="P1408" s="725">
        <v>1.1687375405009984E-2</v>
      </c>
      <c r="Q1408" s="102">
        <v>1.8201249616362894E-2</v>
      </c>
      <c r="R1408" s="724">
        <v>7.0238881826717369E-3</v>
      </c>
      <c r="S1408" s="725">
        <v>8.8492930172590026E-3</v>
      </c>
      <c r="T1408" s="102">
        <v>3.8427545727045737E-2</v>
      </c>
      <c r="U1408" s="724">
        <v>1.7469051029562882E-3</v>
      </c>
      <c r="V1408" s="725">
        <v>1.6299287548321452E-3</v>
      </c>
      <c r="W1408" s="102">
        <v>1.36017863586692E-3</v>
      </c>
      <c r="X1408" s="724">
        <v>1.1789114322273661E-4</v>
      </c>
      <c r="Y1408" s="725">
        <v>1.1072091824427259E-4</v>
      </c>
      <c r="Z1408" s="102">
        <v>8.9864880707590548E-5</v>
      </c>
      <c r="AA1408" s="724">
        <v>4.3272674464734772E-3</v>
      </c>
      <c r="AB1408" s="725">
        <v>4.1555114408497913E-3</v>
      </c>
      <c r="AC1408" s="102">
        <v>3.5964842912744972E-3</v>
      </c>
      <c r="AD1408" s="724">
        <v>7.4470073393005198E-4</v>
      </c>
      <c r="AE1408" s="725">
        <v>6.5665738019408883E-4</v>
      </c>
      <c r="AF1408" s="102">
        <v>5.8945870677249237E-4</v>
      </c>
      <c r="AG1408" s="724">
        <v>1.0481304432332021E-3</v>
      </c>
      <c r="AH1408" s="725">
        <v>1.0673637149213886E-3</v>
      </c>
      <c r="AI1408" s="102">
        <v>7.5130345043075578E-4</v>
      </c>
      <c r="AJ1408" s="114">
        <v>0</v>
      </c>
      <c r="AK1408" s="115">
        <v>0</v>
      </c>
      <c r="AL1408" s="115">
        <v>0</v>
      </c>
    </row>
    <row r="1409" spans="1:38" x14ac:dyDescent="0.25">
      <c r="A1409" s="71">
        <v>2010</v>
      </c>
      <c r="B1409" s="718">
        <v>4</v>
      </c>
      <c r="C1409" s="108">
        <v>3.0428412537108467</v>
      </c>
      <c r="D1409" s="109">
        <v>3.6045513473374302</v>
      </c>
      <c r="E1409" s="102">
        <v>7.1056000485741029</v>
      </c>
      <c r="F1409" s="108">
        <v>9.7727422992995736E-2</v>
      </c>
      <c r="G1409" s="109">
        <v>9.3720666343447612E-2</v>
      </c>
      <c r="H1409" s="102">
        <v>0.12422455426806804</v>
      </c>
      <c r="I1409" s="108">
        <v>0.11646958142151573</v>
      </c>
      <c r="J1409" s="109">
        <v>0.17482582837947316</v>
      </c>
      <c r="K1409" s="102">
        <v>0.52311796886329553</v>
      </c>
      <c r="L1409" s="108">
        <v>3.7814552992120748E-3</v>
      </c>
      <c r="M1409" s="109">
        <v>5.9387957607969118E-3</v>
      </c>
      <c r="N1409" s="102">
        <v>1.2717013398472659E-2</v>
      </c>
      <c r="O1409" s="108">
        <v>8.6969243885564058E-3</v>
      </c>
      <c r="P1409" s="109">
        <v>1.1687375405009984E-2</v>
      </c>
      <c r="Q1409" s="102">
        <v>1.4451740572048065E-2</v>
      </c>
      <c r="R1409" s="108">
        <v>7.0238881826717369E-3</v>
      </c>
      <c r="S1409" s="109">
        <v>8.8492930172590026E-3</v>
      </c>
      <c r="T1409" s="102">
        <v>3.9268989071999959E-2</v>
      </c>
      <c r="U1409" s="108">
        <v>1.7469051029562882E-3</v>
      </c>
      <c r="V1409" s="109">
        <v>1.6299287548321452E-3</v>
      </c>
      <c r="W1409" s="102">
        <v>2.0438108202922426E-3</v>
      </c>
      <c r="X1409" s="108">
        <v>1.1789114322273661E-4</v>
      </c>
      <c r="Y1409" s="109">
        <v>1.1072091824427259E-4</v>
      </c>
      <c r="Z1409" s="102">
        <v>1.3839806818208481E-4</v>
      </c>
      <c r="AA1409" s="108">
        <v>4.3272674464734772E-3</v>
      </c>
      <c r="AB1409" s="109">
        <v>4.1555114408497913E-3</v>
      </c>
      <c r="AC1409" s="102">
        <v>5.5170616304472814E-3</v>
      </c>
      <c r="AD1409" s="108">
        <v>7.4470073393005198E-4</v>
      </c>
      <c r="AE1409" s="109">
        <v>6.5665738019408883E-4</v>
      </c>
      <c r="AF1409" s="102">
        <v>8.7673339739483252E-4</v>
      </c>
      <c r="AG1409" s="108">
        <v>1.0481304432332021E-3</v>
      </c>
      <c r="AH1409" s="109">
        <v>1.0673637149213886E-3</v>
      </c>
      <c r="AI1409" s="102">
        <v>1.1862357122911255E-3</v>
      </c>
      <c r="AJ1409" s="114">
        <v>0</v>
      </c>
      <c r="AK1409" s="115">
        <v>0</v>
      </c>
      <c r="AL1409" s="115">
        <v>0</v>
      </c>
    </row>
    <row r="1410" spans="1:38" x14ac:dyDescent="0.25">
      <c r="A1410" s="71">
        <v>2010</v>
      </c>
      <c r="B1410" s="718">
        <v>5</v>
      </c>
      <c r="C1410" s="108">
        <v>3.0384026050542898</v>
      </c>
      <c r="D1410" s="109">
        <v>3.6012834780654459</v>
      </c>
      <c r="E1410" s="102">
        <v>7.1578651989054194</v>
      </c>
      <c r="F1410" s="108">
        <v>9.7964961852380253E-2</v>
      </c>
      <c r="G1410" s="109">
        <v>9.4139023382671258E-2</v>
      </c>
      <c r="H1410" s="102">
        <v>0.12809838641596435</v>
      </c>
      <c r="I1410" s="108">
        <v>0.11635953240581333</v>
      </c>
      <c r="J1410" s="109">
        <v>0.1747440564985199</v>
      </c>
      <c r="K1410" s="102">
        <v>0.52662108492154736</v>
      </c>
      <c r="L1410" s="108">
        <v>3.7886589601149262E-3</v>
      </c>
      <c r="M1410" s="109">
        <v>5.9550447840219694E-3</v>
      </c>
      <c r="N1410" s="102">
        <v>1.2776334213876417E-2</v>
      </c>
      <c r="O1410" s="108">
        <v>8.6939262162906861E-3</v>
      </c>
      <c r="P1410" s="109">
        <v>1.1697033833147127E-2</v>
      </c>
      <c r="Q1410" s="102">
        <v>1.4749631868018146E-2</v>
      </c>
      <c r="R1410" s="108">
        <v>7.0598099947501236E-3</v>
      </c>
      <c r="S1410" s="109">
        <v>8.9089126742512691E-3</v>
      </c>
      <c r="T1410" s="102">
        <v>4.0223845820468E-2</v>
      </c>
      <c r="U1410" s="108">
        <v>1.7519955183820924E-3</v>
      </c>
      <c r="V1410" s="109">
        <v>1.6323101133469521E-3</v>
      </c>
      <c r="W1410" s="102">
        <v>2.1197718001933013E-3</v>
      </c>
      <c r="X1410" s="108">
        <v>1.1822292405352273E-4</v>
      </c>
      <c r="Y1410" s="109">
        <v>1.1126656335484567E-4</v>
      </c>
      <c r="Z1410" s="102">
        <v>1.4301481390189793E-4</v>
      </c>
      <c r="AA1410" s="108">
        <v>4.3374188544152217E-3</v>
      </c>
      <c r="AB1410" s="109">
        <v>4.174859889022749E-3</v>
      </c>
      <c r="AC1410" s="102">
        <v>5.6865566880602804E-3</v>
      </c>
      <c r="AD1410" s="108">
        <v>7.4708344781490251E-4</v>
      </c>
      <c r="AE1410" s="109">
        <v>6.6110836362115238E-4</v>
      </c>
      <c r="AF1410" s="102">
        <v>9.0908841627670815E-4</v>
      </c>
      <c r="AG1410" s="108">
        <v>1.0505159545396267E-3</v>
      </c>
      <c r="AH1410" s="109">
        <v>1.0707793407280437E-3</v>
      </c>
      <c r="AI1410" s="102">
        <v>1.2185159881359833E-3</v>
      </c>
      <c r="AJ1410" s="114">
        <v>0</v>
      </c>
      <c r="AK1410" s="115">
        <v>0</v>
      </c>
      <c r="AL1410" s="115">
        <v>0</v>
      </c>
    </row>
    <row r="1411" spans="1:38" x14ac:dyDescent="0.25">
      <c r="A1411" s="71">
        <v>2010</v>
      </c>
      <c r="B1411" s="718">
        <v>6</v>
      </c>
      <c r="C1411" s="108">
        <v>3.5724904398412907</v>
      </c>
      <c r="D1411" s="109">
        <v>4.2270202141743862</v>
      </c>
      <c r="E1411" s="102">
        <v>12.778827530545144</v>
      </c>
      <c r="F1411" s="108">
        <v>0.1169497595339518</v>
      </c>
      <c r="G1411" s="109">
        <v>0.11470567652897798</v>
      </c>
      <c r="H1411" s="102">
        <v>0.18002474799410068</v>
      </c>
      <c r="I1411" s="108">
        <v>0.1425000492626147</v>
      </c>
      <c r="J1411" s="109">
        <v>0.21612758309211444</v>
      </c>
      <c r="K1411" s="102">
        <v>0.67208020588712847</v>
      </c>
      <c r="L1411" s="108">
        <v>4.4478364999576102E-3</v>
      </c>
      <c r="M1411" s="109">
        <v>6.6779159847076362E-3</v>
      </c>
      <c r="N1411" s="102">
        <v>1.3655640214526825E-2</v>
      </c>
      <c r="O1411" s="108">
        <v>9.8616650512938758E-3</v>
      </c>
      <c r="P1411" s="109">
        <v>1.3238358893465457E-2</v>
      </c>
      <c r="Q1411" s="102">
        <v>2.0698099232819622E-2</v>
      </c>
      <c r="R1411" s="108">
        <v>7.0959956547906123E-3</v>
      </c>
      <c r="S1411" s="109">
        <v>8.9736115826916096E-3</v>
      </c>
      <c r="T1411" s="102">
        <v>4.1263209168279052E-2</v>
      </c>
      <c r="U1411" s="108">
        <v>2.0793653668437521E-3</v>
      </c>
      <c r="V1411" s="109">
        <v>1.9848574474624794E-3</v>
      </c>
      <c r="W1411" s="102">
        <v>2.8410569025937998E-3</v>
      </c>
      <c r="X1411" s="108">
        <v>1.4146315909754163E-4</v>
      </c>
      <c r="Y1411" s="109">
        <v>1.3534524291349589E-4</v>
      </c>
      <c r="Z1411" s="102">
        <v>1.9685490887196073E-4</v>
      </c>
      <c r="AA1411" s="108">
        <v>5.1803968917922437E-3</v>
      </c>
      <c r="AB1411" s="109">
        <v>5.0874219726895044E-3</v>
      </c>
      <c r="AC1411" s="102">
        <v>8.0136350683967707E-3</v>
      </c>
      <c r="AD1411" s="108">
        <v>8.7425321939119843E-4</v>
      </c>
      <c r="AE1411" s="109">
        <v>7.7760312701965334E-4</v>
      </c>
      <c r="AF1411" s="102">
        <v>1.1671952386106861E-3</v>
      </c>
      <c r="AG1411" s="108">
        <v>1.2780244846839679E-3</v>
      </c>
      <c r="AH1411" s="109">
        <v>1.3372536116685097E-3</v>
      </c>
      <c r="AI1411" s="102">
        <v>1.8241047938625573E-3</v>
      </c>
      <c r="AJ1411" s="114">
        <v>0</v>
      </c>
      <c r="AK1411" s="115">
        <v>0</v>
      </c>
      <c r="AL1411" s="115">
        <v>0</v>
      </c>
    </row>
    <row r="1412" spans="1:38" x14ac:dyDescent="0.25">
      <c r="A1412" s="71">
        <v>2010</v>
      </c>
      <c r="B1412" s="718">
        <v>7</v>
      </c>
      <c r="C1412" s="108">
        <v>3.5433412703477538</v>
      </c>
      <c r="D1412" s="109">
        <v>4.197666310877108</v>
      </c>
      <c r="E1412" s="102">
        <v>12.849859316593159</v>
      </c>
      <c r="F1412" s="108">
        <v>0.10988523318972315</v>
      </c>
      <c r="G1412" s="109">
        <v>0.10545174277400653</v>
      </c>
      <c r="H1412" s="102">
        <v>0.1857065629150354</v>
      </c>
      <c r="I1412" s="108">
        <v>0.10749234512453319</v>
      </c>
      <c r="J1412" s="109">
        <v>0.15196083746102743</v>
      </c>
      <c r="K1412" s="102">
        <v>0.67724083811987523</v>
      </c>
      <c r="L1412" s="108">
        <v>4.4242550398380896E-3</v>
      </c>
      <c r="M1412" s="109">
        <v>6.6552290909295151E-3</v>
      </c>
      <c r="N1412" s="102">
        <v>1.373457690631455E-2</v>
      </c>
      <c r="O1412" s="108">
        <v>8.481730017237973E-3</v>
      </c>
      <c r="P1412" s="109">
        <v>1.1237524895507708E-2</v>
      </c>
      <c r="Q1412" s="102">
        <v>2.1085201602585139E-2</v>
      </c>
      <c r="R1412" s="108">
        <v>7.2187998502242223E-3</v>
      </c>
      <c r="S1412" s="109">
        <v>9.1418860198619004E-3</v>
      </c>
      <c r="T1412" s="102">
        <v>4.2397683286641653E-2</v>
      </c>
      <c r="U1412" s="108">
        <v>2.031680076095731E-3</v>
      </c>
      <c r="V1412" s="109">
        <v>1.9730583819775787E-3</v>
      </c>
      <c r="W1412" s="102">
        <v>2.9546470618166312E-3</v>
      </c>
      <c r="X1412" s="108">
        <v>1.3759308593324919E-4</v>
      </c>
      <c r="Y1412" s="109">
        <v>1.2992145764198184E-4</v>
      </c>
      <c r="Z1412" s="102">
        <v>2.036978890299021E-4</v>
      </c>
      <c r="AA1412" s="108">
        <v>4.6917651169328233E-3</v>
      </c>
      <c r="AB1412" s="109">
        <v>4.5043349036865792E-3</v>
      </c>
      <c r="AC1412" s="102">
        <v>8.2617500271005909E-3</v>
      </c>
      <c r="AD1412" s="108">
        <v>8.3636714737369536E-4</v>
      </c>
      <c r="AE1412" s="109">
        <v>7.4490736851841191E-4</v>
      </c>
      <c r="AF1412" s="102">
        <v>1.2145796827424176E-3</v>
      </c>
      <c r="AG1412" s="108">
        <v>1.2047547914938062E-3</v>
      </c>
      <c r="AH1412" s="109">
        <v>1.2222823262256258E-3</v>
      </c>
      <c r="AI1412" s="102">
        <v>1.8719183826072462E-3</v>
      </c>
      <c r="AJ1412" s="114">
        <v>0</v>
      </c>
      <c r="AK1412" s="115">
        <v>0</v>
      </c>
      <c r="AL1412" s="115">
        <v>0</v>
      </c>
    </row>
    <row r="1413" spans="1:38" x14ac:dyDescent="0.25">
      <c r="A1413" s="71">
        <v>2010</v>
      </c>
      <c r="B1413" s="718">
        <v>8</v>
      </c>
      <c r="C1413" s="108">
        <v>3.837541568548108</v>
      </c>
      <c r="D1413" s="109">
        <v>4.5134556329296203</v>
      </c>
      <c r="E1413" s="102">
        <v>13.415554419793427</v>
      </c>
      <c r="F1413" s="108">
        <v>0.13066836331667239</v>
      </c>
      <c r="G1413" s="109">
        <v>0.12725894135132332</v>
      </c>
      <c r="H1413" s="102">
        <v>0.20155582039175374</v>
      </c>
      <c r="I1413" s="108">
        <v>0.13311630174101069</v>
      </c>
      <c r="J1413" s="109">
        <v>0.18942646977108196</v>
      </c>
      <c r="K1413" s="102">
        <v>0.57350491177028762</v>
      </c>
      <c r="L1413" s="108">
        <v>5.2316706765999582E-3</v>
      </c>
      <c r="M1413" s="109">
        <v>7.5176961422133027E-3</v>
      </c>
      <c r="N1413" s="102">
        <v>1.4665219402176298E-2</v>
      </c>
      <c r="O1413" s="108">
        <v>9.1872111377179731E-3</v>
      </c>
      <c r="P1413" s="109">
        <v>1.2324151717128652E-2</v>
      </c>
      <c r="Q1413" s="102">
        <v>1.7593888061275768E-2</v>
      </c>
      <c r="R1413" s="108">
        <v>7.4028159380473916E-3</v>
      </c>
      <c r="S1413" s="109">
        <v>9.3852784776904622E-3</v>
      </c>
      <c r="T1413" s="102">
        <v>4.362942787724973E-2</v>
      </c>
      <c r="U1413" s="108">
        <v>2.4219804940620393E-3</v>
      </c>
      <c r="V1413" s="109">
        <v>2.4212763775362804E-3</v>
      </c>
      <c r="W1413" s="102">
        <v>3.5299757949633528E-3</v>
      </c>
      <c r="X1413" s="108">
        <v>1.6362853904803434E-4</v>
      </c>
      <c r="Y1413" s="109">
        <v>1.5638060770925606E-4</v>
      </c>
      <c r="Z1413" s="102">
        <v>2.3017265713766769E-4</v>
      </c>
      <c r="AA1413" s="108">
        <v>5.5805459923144183E-3</v>
      </c>
      <c r="AB1413" s="109">
        <v>5.4301937249486391E-3</v>
      </c>
      <c r="AC1413" s="102">
        <v>8.6165454758703047E-3</v>
      </c>
      <c r="AD1413" s="108">
        <v>9.8109266559941828E-4</v>
      </c>
      <c r="AE1413" s="109">
        <v>8.7617508386556595E-4</v>
      </c>
      <c r="AF1413" s="102">
        <v>1.3919712468469024E-3</v>
      </c>
      <c r="AG1413" s="108">
        <v>1.4475796677840211E-3</v>
      </c>
      <c r="AH1413" s="109">
        <v>1.4985531833990901E-3</v>
      </c>
      <c r="AI1413" s="102">
        <v>1.9686066424980104E-3</v>
      </c>
      <c r="AJ1413" s="114">
        <v>0</v>
      </c>
      <c r="AK1413" s="115">
        <v>0</v>
      </c>
      <c r="AL1413" s="115">
        <v>0</v>
      </c>
    </row>
    <row r="1414" spans="1:38" x14ac:dyDescent="0.25">
      <c r="A1414" s="71">
        <v>2010</v>
      </c>
      <c r="B1414" s="718">
        <v>9</v>
      </c>
      <c r="C1414" s="108">
        <v>3.8833557374919101</v>
      </c>
      <c r="D1414" s="109">
        <v>4.5612556234211574</v>
      </c>
      <c r="E1414" s="102">
        <v>13.500532058641863</v>
      </c>
      <c r="F1414" s="108">
        <v>0.13478743403701338</v>
      </c>
      <c r="G1414" s="109">
        <v>0.13155502273634198</v>
      </c>
      <c r="H1414" s="102">
        <v>0.20895489427024669</v>
      </c>
      <c r="I1414" s="108">
        <v>0.13541150975535002</v>
      </c>
      <c r="J1414" s="109">
        <v>0.1920503336820433</v>
      </c>
      <c r="K1414" s="102">
        <v>0.5807331800584965</v>
      </c>
      <c r="L1414" s="108">
        <v>5.2918419879703794E-3</v>
      </c>
      <c r="M1414" s="109">
        <v>7.619477151410408E-3</v>
      </c>
      <c r="N1414" s="102">
        <v>1.4767094942053412E-2</v>
      </c>
      <c r="O1414" s="108">
        <v>9.4131307594766331E-3</v>
      </c>
      <c r="P1414" s="109">
        <v>1.2673269220817449E-2</v>
      </c>
      <c r="Q1414" s="102">
        <v>1.8045308105947754E-2</v>
      </c>
      <c r="R1414" s="108">
        <v>7.6280505492629606E-3</v>
      </c>
      <c r="S1414" s="109">
        <v>9.6809472590063828E-3</v>
      </c>
      <c r="T1414" s="102">
        <v>4.4946635541183735E-2</v>
      </c>
      <c r="U1414" s="108">
        <v>2.529173036526338E-3</v>
      </c>
      <c r="V1414" s="109">
        <v>2.5868781986528293E-3</v>
      </c>
      <c r="W1414" s="102">
        <v>3.6875879518947787E-3</v>
      </c>
      <c r="X1414" s="108">
        <v>1.6899605897962002E-4</v>
      </c>
      <c r="Y1414" s="109">
        <v>1.6205639682434955E-4</v>
      </c>
      <c r="Z1414" s="102">
        <v>2.3926455973186062E-4</v>
      </c>
      <c r="AA1414" s="108">
        <v>5.7501409898842119E-3</v>
      </c>
      <c r="AB1414" s="109">
        <v>5.5970476952468141E-3</v>
      </c>
      <c r="AC1414" s="102">
        <v>8.9251661156123964E-3</v>
      </c>
      <c r="AD1414" s="108">
        <v>1.013639531471294E-3</v>
      </c>
      <c r="AE1414" s="109">
        <v>9.0740006758696363E-4</v>
      </c>
      <c r="AF1414" s="102">
        <v>1.4522769501871162E-3</v>
      </c>
      <c r="AG1414" s="108">
        <v>1.4913056352378708E-3</v>
      </c>
      <c r="AH1414" s="109">
        <v>1.5472696985891746E-3</v>
      </c>
      <c r="AI1414" s="102">
        <v>2.0323894560912692E-3</v>
      </c>
      <c r="AJ1414" s="114">
        <v>0</v>
      </c>
      <c r="AK1414" s="115">
        <v>0</v>
      </c>
      <c r="AL1414" s="115">
        <v>0</v>
      </c>
    </row>
    <row r="1415" spans="1:38" x14ac:dyDescent="0.25">
      <c r="A1415" s="71">
        <v>2010</v>
      </c>
      <c r="B1415" s="718">
        <v>10</v>
      </c>
      <c r="C1415" s="108">
        <v>4.7613805066364163</v>
      </c>
      <c r="D1415" s="109">
        <v>5.6145938073680668</v>
      </c>
      <c r="E1415" s="102">
        <v>14.932688803144128</v>
      </c>
      <c r="F1415" s="108">
        <v>0.16722112692619456</v>
      </c>
      <c r="G1415" s="109">
        <v>0.16250535754121398</v>
      </c>
      <c r="H1415" s="102">
        <v>0.259226638589237</v>
      </c>
      <c r="I1415" s="108">
        <v>0.15738863883093723</v>
      </c>
      <c r="J1415" s="109">
        <v>0.2237693719357344</v>
      </c>
      <c r="K1415" s="102">
        <v>0.67969793375023024</v>
      </c>
      <c r="L1415" s="108">
        <v>7.0618487110824784E-3</v>
      </c>
      <c r="M1415" s="109">
        <v>9.3842888173547839E-3</v>
      </c>
      <c r="N1415" s="102">
        <v>1.6803879006344311E-2</v>
      </c>
      <c r="O1415" s="108">
        <v>9.0472013664449746E-3</v>
      </c>
      <c r="P1415" s="109">
        <v>1.2265109299777125E-2</v>
      </c>
      <c r="Q1415" s="102">
        <v>1.6346200540396701E-2</v>
      </c>
      <c r="R1415" s="108">
        <v>7.8557438238101712E-3</v>
      </c>
      <c r="S1415" s="109">
        <v>9.986590075130905E-3</v>
      </c>
      <c r="T1415" s="102">
        <v>4.6363754528892805E-2</v>
      </c>
      <c r="U1415" s="108">
        <v>3.1386949162300862E-3</v>
      </c>
      <c r="V1415" s="109">
        <v>3.2228451168654416E-3</v>
      </c>
      <c r="W1415" s="102">
        <v>4.6241750056291329E-3</v>
      </c>
      <c r="X1415" s="108">
        <v>2.095343730717481E-4</v>
      </c>
      <c r="Y1415" s="109">
        <v>1.994551527611439E-4</v>
      </c>
      <c r="Z1415" s="102">
        <v>2.9861248766708284E-4</v>
      </c>
      <c r="AA1415" s="108">
        <v>7.1374886897306042E-3</v>
      </c>
      <c r="AB1415" s="109">
        <v>6.9123516236790248E-3</v>
      </c>
      <c r="AC1415" s="102">
        <v>1.1061003827809961E-2</v>
      </c>
      <c r="AD1415" s="108">
        <v>1.2367660619032725E-3</v>
      </c>
      <c r="AE1415" s="109">
        <v>1.0905462394239862E-3</v>
      </c>
      <c r="AF1415" s="102">
        <v>1.81064624485702E-3</v>
      </c>
      <c r="AG1415" s="108">
        <v>1.8722687764453662E-3</v>
      </c>
      <c r="AH1415" s="109">
        <v>1.9412108075135945E-3</v>
      </c>
      <c r="AI1415" s="102">
        <v>2.5186107813235628E-3</v>
      </c>
      <c r="AJ1415" s="114">
        <v>0</v>
      </c>
      <c r="AK1415" s="115">
        <v>0</v>
      </c>
      <c r="AL1415" s="115">
        <v>0</v>
      </c>
    </row>
    <row r="1416" spans="1:38" x14ac:dyDescent="0.25">
      <c r="A1416" s="71">
        <v>2010</v>
      </c>
      <c r="B1416" s="718">
        <v>11</v>
      </c>
      <c r="C1416" s="108">
        <v>4.8189820349761021</v>
      </c>
      <c r="D1416" s="109">
        <v>5.6756118288315873</v>
      </c>
      <c r="E1416" s="102">
        <v>15.043025781209934</v>
      </c>
      <c r="F1416" s="108">
        <v>0.1728087544276444</v>
      </c>
      <c r="G1416" s="109">
        <v>0.16835075957601714</v>
      </c>
      <c r="H1416" s="102">
        <v>0.26940171427972048</v>
      </c>
      <c r="I1416" s="108">
        <v>0.1603740898360474</v>
      </c>
      <c r="J1416" s="109">
        <v>0.2272750256989271</v>
      </c>
      <c r="K1416" s="102">
        <v>0.68928025187989206</v>
      </c>
      <c r="L1416" s="108">
        <v>7.1536674785321469E-3</v>
      </c>
      <c r="M1416" s="109">
        <v>9.5300817334433383E-3</v>
      </c>
      <c r="N1416" s="102">
        <v>1.6947074171603869E-2</v>
      </c>
      <c r="O1416" s="108">
        <v>9.2865712578414587E-3</v>
      </c>
      <c r="P1416" s="109">
        <v>1.2641363837039435E-2</v>
      </c>
      <c r="Q1416" s="102">
        <v>1.6841435710722729E-2</v>
      </c>
      <c r="R1416" s="108">
        <v>8.1142566193906328E-3</v>
      </c>
      <c r="S1416" s="109">
        <v>1.0333259454415322E-2</v>
      </c>
      <c r="T1416" s="102">
        <v>4.7879276666961915E-2</v>
      </c>
      <c r="U1416" s="108">
        <v>3.2956133010722077E-3</v>
      </c>
      <c r="V1416" s="109">
        <v>3.4614439626458786E-3</v>
      </c>
      <c r="W1416" s="102">
        <v>4.8520653137193665E-3</v>
      </c>
      <c r="X1416" s="108">
        <v>2.169040710334306E-4</v>
      </c>
      <c r="Y1416" s="109">
        <v>2.0726410358350234E-4</v>
      </c>
      <c r="Z1416" s="102">
        <v>3.1123080633732228E-4</v>
      </c>
      <c r="AA1416" s="108">
        <v>7.3647424842086398E-3</v>
      </c>
      <c r="AB1416" s="109">
        <v>7.1362794335421082E-3</v>
      </c>
      <c r="AC1416" s="102">
        <v>1.148260923885934E-2</v>
      </c>
      <c r="AD1416" s="108">
        <v>1.2800460414207377E-3</v>
      </c>
      <c r="AE1416" s="109">
        <v>1.1321193478221006E-3</v>
      </c>
      <c r="AF1416" s="102">
        <v>1.8926289002223701E-3</v>
      </c>
      <c r="AG1416" s="108">
        <v>1.9324384757720139E-3</v>
      </c>
      <c r="AH1416" s="109">
        <v>2.0085983148640484E-3</v>
      </c>
      <c r="AI1416" s="102">
        <v>2.6073520794193191E-3</v>
      </c>
      <c r="AJ1416" s="114">
        <v>0</v>
      </c>
      <c r="AK1416" s="115">
        <v>0</v>
      </c>
      <c r="AL1416" s="115">
        <v>0</v>
      </c>
    </row>
    <row r="1417" spans="1:38" x14ac:dyDescent="0.25">
      <c r="A1417" s="71">
        <v>2010</v>
      </c>
      <c r="B1417" s="718">
        <v>12</v>
      </c>
      <c r="C1417" s="108">
        <v>4.8797393777178559</v>
      </c>
      <c r="D1417" s="109">
        <v>5.7403085165579766</v>
      </c>
      <c r="E1417" s="102">
        <v>15.153703970852879</v>
      </c>
      <c r="F1417" s="108">
        <v>0.17872312467338677</v>
      </c>
      <c r="G1417" s="109">
        <v>0.17460849522311131</v>
      </c>
      <c r="H1417" s="102">
        <v>0.28033760737742952</v>
      </c>
      <c r="I1417" s="108">
        <v>0.16352535472627913</v>
      </c>
      <c r="J1417" s="109">
        <v>0.2309866199139009</v>
      </c>
      <c r="K1417" s="102">
        <v>0.69973190401671381</v>
      </c>
      <c r="L1417" s="108">
        <v>7.2507750678556457E-3</v>
      </c>
      <c r="M1417" s="109">
        <v>9.6860651921778628E-3</v>
      </c>
      <c r="N1417" s="102">
        <v>1.7102519317405748E-2</v>
      </c>
      <c r="O1417" s="108">
        <v>9.5445835686087388E-3</v>
      </c>
      <c r="P1417" s="109">
        <v>1.3056745456197382E-2</v>
      </c>
      <c r="Q1417" s="102">
        <v>1.7372762808186296E-2</v>
      </c>
      <c r="R1417" s="108">
        <v>8.3874849158984393E-3</v>
      </c>
      <c r="S1417" s="109">
        <v>1.0702437979061591E-2</v>
      </c>
      <c r="T1417" s="102">
        <v>4.9501806274087005E-2</v>
      </c>
      <c r="U1417" s="108">
        <v>3.4744116749264799E-3</v>
      </c>
      <c r="V1417" s="109">
        <v>3.7556755059178146E-3</v>
      </c>
      <c r="W1417" s="102">
        <v>5.1246882708847943E-3</v>
      </c>
      <c r="X1417" s="108">
        <v>2.2472549679682766E-4</v>
      </c>
      <c r="Y1417" s="109">
        <v>2.1568171667113814E-4</v>
      </c>
      <c r="Z1417" s="102">
        <v>3.2493808784365481E-4</v>
      </c>
      <c r="AA1417" s="108">
        <v>7.6028178156215395E-3</v>
      </c>
      <c r="AB1417" s="109">
        <v>7.3687219042936373E-3</v>
      </c>
      <c r="AC1417" s="102">
        <v>1.1928136815540126E-2</v>
      </c>
      <c r="AD1417" s="108">
        <v>1.3251909570501455E-3</v>
      </c>
      <c r="AE1417" s="109">
        <v>1.1746279197954706E-3</v>
      </c>
      <c r="AF1417" s="102">
        <v>1.9784242906988282E-3</v>
      </c>
      <c r="AG1417" s="108">
        <v>1.996807244621937E-3</v>
      </c>
      <c r="AH1417" s="109">
        <v>2.0828251812014145E-3</v>
      </c>
      <c r="AI1417" s="102">
        <v>2.705075549726846E-3</v>
      </c>
      <c r="AJ1417" s="114">
        <v>0</v>
      </c>
      <c r="AK1417" s="115">
        <v>0</v>
      </c>
      <c r="AL1417" s="115">
        <v>0</v>
      </c>
    </row>
    <row r="1418" spans="1:38" x14ac:dyDescent="0.25">
      <c r="A1418" s="71">
        <v>2010</v>
      </c>
      <c r="B1418" s="718">
        <v>13</v>
      </c>
      <c r="C1418" s="108">
        <v>4.934339190413132</v>
      </c>
      <c r="D1418" s="109">
        <v>5.7963668898412326</v>
      </c>
      <c r="E1418" s="102">
        <v>15.230362396209568</v>
      </c>
      <c r="F1418" s="108">
        <v>0.18505795064410738</v>
      </c>
      <c r="G1418" s="109">
        <v>0.18125251492268962</v>
      </c>
      <c r="H1418" s="102">
        <v>0.29184784563885752</v>
      </c>
      <c r="I1418" s="108">
        <v>0.16679741704541032</v>
      </c>
      <c r="J1418" s="109">
        <v>0.2348051795851582</v>
      </c>
      <c r="K1418" s="102">
        <v>0.70983516860014739</v>
      </c>
      <c r="L1418" s="108">
        <v>7.3542434162505157E-3</v>
      </c>
      <c r="M1418" s="109">
        <v>9.8510401315562053E-3</v>
      </c>
      <c r="N1418" s="102">
        <v>1.7264178399123066E-2</v>
      </c>
      <c r="O1418" s="108">
        <v>9.8085208010477692E-3</v>
      </c>
      <c r="P1418" s="109">
        <v>1.346507431977372E-2</v>
      </c>
      <c r="Q1418" s="102">
        <v>1.7928673146860544E-2</v>
      </c>
      <c r="R1418" s="108">
        <v>8.6825246635814524E-3</v>
      </c>
      <c r="S1418" s="109">
        <v>1.11008074882353E-2</v>
      </c>
      <c r="T1418" s="102">
        <v>5.1223894898286146E-2</v>
      </c>
      <c r="U1418" s="108">
        <v>3.62985309902848E-3</v>
      </c>
      <c r="V1418" s="109">
        <v>3.9793385806870659E-3</v>
      </c>
      <c r="W1418" s="102">
        <v>5.3811431740194938E-3</v>
      </c>
      <c r="X1418" s="108">
        <v>2.3301681907956194E-4</v>
      </c>
      <c r="Y1418" s="109">
        <v>2.2446807023289041E-4</v>
      </c>
      <c r="Z1418" s="102">
        <v>3.3922132630871606E-4</v>
      </c>
      <c r="AA1418" s="108">
        <v>7.8653429943371534E-3</v>
      </c>
      <c r="AB1418" s="109">
        <v>7.6330452192070377E-3</v>
      </c>
      <c r="AC1418" s="102">
        <v>1.240527222725166E-2</v>
      </c>
      <c r="AD1418" s="108">
        <v>1.3759756036520439E-3</v>
      </c>
      <c r="AE1418" s="109">
        <v>1.2248429710958895E-3</v>
      </c>
      <c r="AF1418" s="102">
        <v>2.0717911996291703E-3</v>
      </c>
      <c r="AG1418" s="108">
        <v>2.0634024246542313E-3</v>
      </c>
      <c r="AH1418" s="109">
        <v>2.1561082169673697E-3</v>
      </c>
      <c r="AI1418" s="102">
        <v>2.8048232023917294E-3</v>
      </c>
      <c r="AJ1418" s="114">
        <v>0</v>
      </c>
      <c r="AK1418" s="115">
        <v>0</v>
      </c>
      <c r="AL1418" s="115">
        <v>0</v>
      </c>
    </row>
    <row r="1419" spans="1:38" x14ac:dyDescent="0.25">
      <c r="A1419" s="71">
        <v>2010</v>
      </c>
      <c r="B1419" s="718">
        <v>14</v>
      </c>
      <c r="C1419" s="108">
        <v>5.0050838376510933</v>
      </c>
      <c r="D1419" s="109">
        <v>5.8726331540601722</v>
      </c>
      <c r="E1419" s="102">
        <v>15.371147686625545</v>
      </c>
      <c r="F1419" s="108">
        <v>0.19168900063966876</v>
      </c>
      <c r="G1419" s="109">
        <v>0.18825236793589262</v>
      </c>
      <c r="H1419" s="102">
        <v>0.30402289849535141</v>
      </c>
      <c r="I1419" s="108">
        <v>0.17032052761911554</v>
      </c>
      <c r="J1419" s="109">
        <v>0.23899331482920921</v>
      </c>
      <c r="K1419" s="102">
        <v>0.72113449715262989</v>
      </c>
      <c r="L1419" s="108">
        <v>7.4619202305427788E-3</v>
      </c>
      <c r="M1419" s="109">
        <v>1.0023644221680937E-2</v>
      </c>
      <c r="N1419" s="102">
        <v>1.7433017607949245E-2</v>
      </c>
      <c r="O1419" s="108">
        <v>1.0088814549524969E-2</v>
      </c>
      <c r="P1419" s="109">
        <v>1.3902440888004252E-2</v>
      </c>
      <c r="Q1419" s="102">
        <v>1.8521409621017774E-2</v>
      </c>
      <c r="R1419" s="108">
        <v>8.9905917559885539E-3</v>
      </c>
      <c r="S1419" s="109">
        <v>1.15183297558597E-2</v>
      </c>
      <c r="T1419" s="102">
        <v>5.3044120590215238E-2</v>
      </c>
      <c r="U1419" s="108">
        <v>3.7910273476126559E-3</v>
      </c>
      <c r="V1419" s="109">
        <v>4.2230013773818789E-3</v>
      </c>
      <c r="W1419" s="102">
        <v>5.6324258737696269E-3</v>
      </c>
      <c r="X1419" s="108">
        <v>2.4166740993115021E-4</v>
      </c>
      <c r="Y1419" s="109">
        <v>2.33709228530897E-4</v>
      </c>
      <c r="Z1419" s="102">
        <v>3.541973731419319E-4</v>
      </c>
      <c r="AA1419" s="108">
        <v>8.1409038203469584E-3</v>
      </c>
      <c r="AB1419" s="109">
        <v>7.9104669734076788E-3</v>
      </c>
      <c r="AC1419" s="102">
        <v>1.291526097556538E-2</v>
      </c>
      <c r="AD1419" s="108">
        <v>1.4292219936734706E-3</v>
      </c>
      <c r="AE1419" s="109">
        <v>1.2772139097917616E-3</v>
      </c>
      <c r="AF1419" s="102">
        <v>2.1719012608482067E-3</v>
      </c>
      <c r="AG1419" s="108">
        <v>2.1330659090190948E-3</v>
      </c>
      <c r="AH1419" s="109">
        <v>2.2338550087097489E-3</v>
      </c>
      <c r="AI1419" s="102">
        <v>2.9089633371540847E-3</v>
      </c>
      <c r="AJ1419" s="114">
        <v>0</v>
      </c>
      <c r="AK1419" s="115">
        <v>0</v>
      </c>
      <c r="AL1419" s="115">
        <v>0</v>
      </c>
    </row>
    <row r="1420" spans="1:38" x14ac:dyDescent="0.25">
      <c r="A1420" s="71">
        <v>2010</v>
      </c>
      <c r="B1420" s="718">
        <v>15</v>
      </c>
      <c r="C1420" s="108">
        <v>5.6080435385223346</v>
      </c>
      <c r="D1420" s="109">
        <v>6.9842630160612673</v>
      </c>
      <c r="E1420" s="102">
        <v>16.725462696926225</v>
      </c>
      <c r="F1420" s="108">
        <v>0.21292897842844</v>
      </c>
      <c r="G1420" s="109">
        <v>0.21578175635674435</v>
      </c>
      <c r="H1420" s="102">
        <v>0.3464036240803412</v>
      </c>
      <c r="I1420" s="108">
        <v>0.19482932821023746</v>
      </c>
      <c r="J1420" s="109">
        <v>0.27359914447567585</v>
      </c>
      <c r="K1420" s="102">
        <v>0.82733444485890839</v>
      </c>
      <c r="L1420" s="108">
        <v>1.1257644735732984E-2</v>
      </c>
      <c r="M1420" s="109">
        <v>1.3480490485797275E-2</v>
      </c>
      <c r="N1420" s="102">
        <v>2.1359707650883516E-2</v>
      </c>
      <c r="O1420" s="108">
        <v>1.0394263129149718E-2</v>
      </c>
      <c r="P1420" s="109">
        <v>1.4616960042308131E-2</v>
      </c>
      <c r="Q1420" s="102">
        <v>1.8786392631198252E-2</v>
      </c>
      <c r="R1420" s="108">
        <v>9.3207844681863581E-3</v>
      </c>
      <c r="S1420" s="109">
        <v>1.196341412804343E-2</v>
      </c>
      <c r="T1420" s="102">
        <v>5.4974806022094522E-2</v>
      </c>
      <c r="U1420" s="108">
        <v>4.2336969962793415E-3</v>
      </c>
      <c r="V1420" s="109">
        <v>4.9031058330313796E-3</v>
      </c>
      <c r="W1420" s="102">
        <v>6.4407198978263637E-3</v>
      </c>
      <c r="X1420" s="108">
        <v>2.682345609349948E-4</v>
      </c>
      <c r="Y1420" s="109">
        <v>2.6744105604579159E-4</v>
      </c>
      <c r="Z1420" s="102">
        <v>4.0502752140701893E-4</v>
      </c>
      <c r="AA1420" s="108">
        <v>9.0398871827701011E-3</v>
      </c>
      <c r="AB1420" s="109">
        <v>9.0568625105359925E-3</v>
      </c>
      <c r="AC1420" s="102">
        <v>1.4710212296827689E-2</v>
      </c>
      <c r="AD1420" s="108">
        <v>1.5729575307845943E-3</v>
      </c>
      <c r="AE1420" s="109">
        <v>1.4401966794787635E-3</v>
      </c>
      <c r="AF1420" s="102">
        <v>2.4900766826414893E-3</v>
      </c>
      <c r="AG1420" s="108">
        <v>2.3841865237064028E-3</v>
      </c>
      <c r="AH1420" s="109">
        <v>2.5850658466024671E-3</v>
      </c>
      <c r="AI1420" s="102">
        <v>3.3033361273256813E-3</v>
      </c>
      <c r="AJ1420" s="114">
        <v>0</v>
      </c>
      <c r="AK1420" s="115">
        <v>0</v>
      </c>
      <c r="AL1420" s="115">
        <v>0</v>
      </c>
    </row>
    <row r="1421" spans="1:38" x14ac:dyDescent="0.25">
      <c r="A1421" s="71">
        <v>2010</v>
      </c>
      <c r="B1421" s="718">
        <v>16</v>
      </c>
      <c r="C1421" s="108">
        <v>5.6887220622659109</v>
      </c>
      <c r="D1421" s="109">
        <v>7.0727726707839729</v>
      </c>
      <c r="E1421" s="102">
        <v>16.897412600642888</v>
      </c>
      <c r="F1421" s="108">
        <v>0.22098461907179709</v>
      </c>
      <c r="G1421" s="109">
        <v>0.22428980868968942</v>
      </c>
      <c r="H1421" s="102">
        <v>0.36108659813018834</v>
      </c>
      <c r="I1421" s="108">
        <v>0.1993513884617526</v>
      </c>
      <c r="J1421" s="109">
        <v>0.27891325884816465</v>
      </c>
      <c r="K1421" s="102">
        <v>0.84128461191827697</v>
      </c>
      <c r="L1421" s="108">
        <v>1.1443204798561424E-2</v>
      </c>
      <c r="M1421" s="109">
        <v>1.3738882032174425E-2</v>
      </c>
      <c r="N1421" s="102">
        <v>2.160542222386938E-2</v>
      </c>
      <c r="O1421" s="108">
        <v>1.0710831961212485E-2</v>
      </c>
      <c r="P1421" s="109">
        <v>1.5103037984255208E-2</v>
      </c>
      <c r="Q1421" s="102">
        <v>1.9445740796209997E-2</v>
      </c>
      <c r="R1421" s="108">
        <v>9.672831841825302E-3</v>
      </c>
      <c r="S1421" s="109">
        <v>1.2431340119288157E-2</v>
      </c>
      <c r="T1421" s="102">
        <v>5.6986629988748955E-2</v>
      </c>
      <c r="U1421" s="108">
        <v>4.4596679109582702E-3</v>
      </c>
      <c r="V1421" s="109">
        <v>5.2253587314371021E-3</v>
      </c>
      <c r="W1421" s="102">
        <v>6.7382557385100147E-3</v>
      </c>
      <c r="X1421" s="108">
        <v>2.7891850334615053E-4</v>
      </c>
      <c r="Y1421" s="109">
        <v>2.7883651097344354E-4</v>
      </c>
      <c r="Z1421" s="102">
        <v>4.2308985198999583E-4</v>
      </c>
      <c r="AA1421" s="108">
        <v>9.3666381957042202E-3</v>
      </c>
      <c r="AB1421" s="109">
        <v>9.3872089694357602E-3</v>
      </c>
      <c r="AC1421" s="102">
        <v>1.5326746717033537E-2</v>
      </c>
      <c r="AD1421" s="108">
        <v>1.6350307203561688E-3</v>
      </c>
      <c r="AE1421" s="109">
        <v>1.5015475858899895E-3</v>
      </c>
      <c r="AF1421" s="102">
        <v>2.6113786395230323E-3</v>
      </c>
      <c r="AG1421" s="108">
        <v>2.4710906243271481E-3</v>
      </c>
      <c r="AH1421" s="109">
        <v>2.6817893781137686E-3</v>
      </c>
      <c r="AI1421" s="102">
        <v>3.4285301507936592E-3</v>
      </c>
      <c r="AJ1421" s="114">
        <v>0</v>
      </c>
      <c r="AK1421" s="115">
        <v>0</v>
      </c>
      <c r="AL1421" s="115">
        <v>0</v>
      </c>
    </row>
    <row r="1422" spans="1:38" x14ac:dyDescent="0.25">
      <c r="A1422" s="71">
        <v>2010</v>
      </c>
      <c r="B1422" s="718">
        <v>17</v>
      </c>
      <c r="C1422" s="108">
        <v>5.7674983993421289</v>
      </c>
      <c r="D1422" s="109">
        <v>7.156828417015408</v>
      </c>
      <c r="E1422" s="102">
        <v>17.075050903256418</v>
      </c>
      <c r="F1422" s="108">
        <v>0.22936588323291035</v>
      </c>
      <c r="G1422" s="109">
        <v>0.23300990873502894</v>
      </c>
      <c r="H1422" s="102">
        <v>0.37625678344794866</v>
      </c>
      <c r="I1422" s="108">
        <v>0.20415704473429386</v>
      </c>
      <c r="J1422" s="109">
        <v>0.28449101551663603</v>
      </c>
      <c r="K1422" s="102">
        <v>0.85569820898408777</v>
      </c>
      <c r="L1422" s="108">
        <v>1.1640272116893261E-2</v>
      </c>
      <c r="M1422" s="109">
        <v>1.4008863545718684E-2</v>
      </c>
      <c r="N1422" s="102">
        <v>2.1859289443649222E-2</v>
      </c>
      <c r="O1422" s="108">
        <v>1.1037159980156672E-2</v>
      </c>
      <c r="P1422" s="109">
        <v>1.5596303637412677E-2</v>
      </c>
      <c r="Q1422" s="102">
        <v>2.0126945301803166E-2</v>
      </c>
      <c r="R1422" s="108">
        <v>1.0045002035739976E-2</v>
      </c>
      <c r="S1422" s="109">
        <v>1.2918601143345539E-2</v>
      </c>
      <c r="T1422" s="102">
        <v>5.9065105113467888E-2</v>
      </c>
      <c r="U1422" s="108">
        <v>4.7088655316944866E-3</v>
      </c>
      <c r="V1422" s="109">
        <v>5.5676608628636715E-3</v>
      </c>
      <c r="W1422" s="102">
        <v>7.0456661935077965E-3</v>
      </c>
      <c r="X1422" s="108">
        <v>2.9013087487871471E-4</v>
      </c>
      <c r="Y1422" s="109">
        <v>2.9061523380032625E-4</v>
      </c>
      <c r="Z1422" s="102">
        <v>4.4175112359115992E-4</v>
      </c>
      <c r="AA1422" s="108">
        <v>9.7028486536141229E-3</v>
      </c>
      <c r="AB1422" s="109">
        <v>9.7225411813392417E-3</v>
      </c>
      <c r="AC1422" s="102">
        <v>1.5963750615622236E-2</v>
      </c>
      <c r="AD1422" s="108">
        <v>1.6986524867794663E-3</v>
      </c>
      <c r="AE1422" s="109">
        <v>1.5637338679117512E-3</v>
      </c>
      <c r="AF1422" s="102">
        <v>2.7367044291280213E-3</v>
      </c>
      <c r="AG1422" s="108">
        <v>2.5625083931259248E-3</v>
      </c>
      <c r="AH1422" s="109">
        <v>2.7817189037903454E-3</v>
      </c>
      <c r="AI1422" s="102">
        <v>3.5578827171953934E-3</v>
      </c>
      <c r="AJ1422" s="114">
        <v>0</v>
      </c>
      <c r="AK1422" s="115">
        <v>0</v>
      </c>
      <c r="AL1422" s="115">
        <v>0</v>
      </c>
    </row>
    <row r="1423" spans="1:38" x14ac:dyDescent="0.25">
      <c r="A1423" s="71">
        <v>2010</v>
      </c>
      <c r="B1423" s="718">
        <v>18</v>
      </c>
      <c r="C1423" s="108">
        <v>5.8491339693766404</v>
      </c>
      <c r="D1423" s="109">
        <v>7.2401173501201272</v>
      </c>
      <c r="E1423" s="102">
        <v>17.217028853305422</v>
      </c>
      <c r="F1423" s="108">
        <v>0.23823447407566353</v>
      </c>
      <c r="G1423" s="109">
        <v>0.2419501079934816</v>
      </c>
      <c r="H1423" s="102">
        <v>0.39172964586620912</v>
      </c>
      <c r="I1423" s="108">
        <v>0.20908497201946594</v>
      </c>
      <c r="J1423" s="109">
        <v>0.29000084278665705</v>
      </c>
      <c r="K1423" s="102">
        <v>0.87025947279359961</v>
      </c>
      <c r="L1423" s="108">
        <v>1.1844589674537056E-2</v>
      </c>
      <c r="M1423" s="109">
        <v>1.4280599018143651E-2</v>
      </c>
      <c r="N1423" s="102">
        <v>2.2123257739185127E-2</v>
      </c>
      <c r="O1423" s="108">
        <v>1.1382262169410262E-2</v>
      </c>
      <c r="P1423" s="109">
        <v>1.6099697534936841E-2</v>
      </c>
      <c r="Q1423" s="102">
        <v>2.0818659415299492E-2</v>
      </c>
      <c r="R1423" s="108">
        <v>1.0433185602371983E-2</v>
      </c>
      <c r="S1423" s="109">
        <v>1.3411700148510059E-2</v>
      </c>
      <c r="T1423" s="102">
        <v>6.1172501997143011E-2</v>
      </c>
      <c r="U1423" s="108">
        <v>4.9592076881188702E-3</v>
      </c>
      <c r="V1423" s="109">
        <v>5.8998548965966471E-3</v>
      </c>
      <c r="W1423" s="102">
        <v>7.4120009365912006E-3</v>
      </c>
      <c r="X1423" s="108">
        <v>3.0192601920698891E-4</v>
      </c>
      <c r="Y1423" s="109">
        <v>3.0261775374360917E-4</v>
      </c>
      <c r="Z1423" s="102">
        <v>4.6111877786653963E-4</v>
      </c>
      <c r="AA1423" s="108">
        <v>1.0061745009811796E-2</v>
      </c>
      <c r="AB1423" s="109">
        <v>1.0070463769574413E-2</v>
      </c>
      <c r="AC1423" s="102">
        <v>1.660043543620358E-2</v>
      </c>
      <c r="AD1423" s="108">
        <v>1.7667764670124132E-3</v>
      </c>
      <c r="AE1423" s="109">
        <v>1.6283676604499228E-3</v>
      </c>
      <c r="AF1423" s="102">
        <v>2.8602038463203384E-3</v>
      </c>
      <c r="AG1423" s="108">
        <v>2.6582457817751356E-3</v>
      </c>
      <c r="AH1423" s="109">
        <v>2.882882478561213E-3</v>
      </c>
      <c r="AI1423" s="102">
        <v>3.6941590670292344E-3</v>
      </c>
      <c r="AJ1423" s="114">
        <v>0</v>
      </c>
      <c r="AK1423" s="115">
        <v>0</v>
      </c>
      <c r="AL1423" s="115">
        <v>0</v>
      </c>
    </row>
    <row r="1424" spans="1:38" x14ac:dyDescent="0.25">
      <c r="A1424" s="71">
        <v>2010</v>
      </c>
      <c r="B1424" s="718">
        <v>19</v>
      </c>
      <c r="C1424" s="108">
        <v>5.941856651481416</v>
      </c>
      <c r="D1424" s="109">
        <v>7.3332943551826943</v>
      </c>
      <c r="E1424" s="102">
        <v>17.383732339321966</v>
      </c>
      <c r="F1424" s="108">
        <v>0.24742361440220204</v>
      </c>
      <c r="G1424" s="109">
        <v>0.2508338092882112</v>
      </c>
      <c r="H1424" s="102">
        <v>0.40713470009896774</v>
      </c>
      <c r="I1424" s="108">
        <v>0.21424606981351885</v>
      </c>
      <c r="J1424" s="109">
        <v>0.29557923300662559</v>
      </c>
      <c r="K1424" s="102">
        <v>0.88513992231878202</v>
      </c>
      <c r="L1424" s="108">
        <v>1.2055461448686451E-2</v>
      </c>
      <c r="M1424" s="109">
        <v>1.454952372243338E-2</v>
      </c>
      <c r="N1424" s="102">
        <v>2.2384166822980171E-2</v>
      </c>
      <c r="O1424" s="108">
        <v>1.1739562730934312E-2</v>
      </c>
      <c r="P1424" s="109">
        <v>1.6597214223667407E-2</v>
      </c>
      <c r="Q1424" s="102">
        <v>2.1508252365231757E-2</v>
      </c>
      <c r="R1424" s="108">
        <v>1.0835293607950559E-2</v>
      </c>
      <c r="S1424" s="109">
        <v>1.3901482567887881E-2</v>
      </c>
      <c r="T1424" s="102">
        <v>6.3267037012957314E-2</v>
      </c>
      <c r="U1424" s="108">
        <v>5.2097357621079497E-3</v>
      </c>
      <c r="V1424" s="109">
        <v>6.2146997950639805E-3</v>
      </c>
      <c r="W1424" s="102">
        <v>7.784288749708033E-3</v>
      </c>
      <c r="X1424" s="108">
        <v>3.141140945738211E-4</v>
      </c>
      <c r="Y1424" s="109">
        <v>3.1450330997127049E-4</v>
      </c>
      <c r="Z1424" s="102">
        <v>4.8041533493704358E-4</v>
      </c>
      <c r="AA1424" s="108">
        <v>1.0435557212948159E-2</v>
      </c>
      <c r="AB1424" s="109">
        <v>1.0419235331800171E-2</v>
      </c>
      <c r="AC1424" s="102">
        <v>1.7231490747362667E-2</v>
      </c>
      <c r="AD1424" s="108">
        <v>1.8378697013381228E-3</v>
      </c>
      <c r="AE1424" s="109">
        <v>1.6932960677226146E-3</v>
      </c>
      <c r="AF1424" s="102">
        <v>2.9821754112216371E-3</v>
      </c>
      <c r="AG1424" s="108">
        <v>2.7569320651110647E-3</v>
      </c>
      <c r="AH1424" s="109">
        <v>2.98250148994713E-3</v>
      </c>
      <c r="AI1424" s="102">
        <v>3.8303740545694905E-3</v>
      </c>
      <c r="AJ1424" s="114">
        <v>0</v>
      </c>
      <c r="AK1424" s="115">
        <v>0</v>
      </c>
      <c r="AL1424" s="115">
        <v>0</v>
      </c>
    </row>
    <row r="1425" spans="1:38" x14ac:dyDescent="0.25">
      <c r="A1425" s="71">
        <v>2010</v>
      </c>
      <c r="B1425" s="718">
        <v>20</v>
      </c>
      <c r="C1425" s="108">
        <v>6.530888782379713</v>
      </c>
      <c r="D1425" s="109">
        <v>8.3590520237020947</v>
      </c>
      <c r="E1425" s="102">
        <v>18.989003620349941</v>
      </c>
      <c r="F1425" s="108">
        <v>0.27821041167054311</v>
      </c>
      <c r="G1425" s="109">
        <v>0.28633783226693799</v>
      </c>
      <c r="H1425" s="102">
        <v>0.49087554479276047</v>
      </c>
      <c r="I1425" s="108">
        <v>0.23604062341178053</v>
      </c>
      <c r="J1425" s="109">
        <v>0.3247567437090032</v>
      </c>
      <c r="K1425" s="102">
        <v>1.0148901048703942</v>
      </c>
      <c r="L1425" s="108">
        <v>1.8226590034937235E-2</v>
      </c>
      <c r="M1425" s="109">
        <v>1.9553820137041412E-2</v>
      </c>
      <c r="N1425" s="102">
        <v>2.7996628873950092E-2</v>
      </c>
      <c r="O1425" s="108">
        <v>1.311205862617602E-2</v>
      </c>
      <c r="P1425" s="109">
        <v>1.8553232527751158E-2</v>
      </c>
      <c r="Q1425" s="102">
        <v>2.4629556968745941E-2</v>
      </c>
      <c r="R1425" s="108">
        <v>1.1244374855249461E-2</v>
      </c>
      <c r="S1425" s="109">
        <v>1.4373646888315304E-2</v>
      </c>
      <c r="T1425" s="102">
        <v>6.5308452399211861E-2</v>
      </c>
      <c r="U1425" s="108">
        <v>5.9132059061997502E-3</v>
      </c>
      <c r="V1425" s="109">
        <v>7.1713224187465912E-3</v>
      </c>
      <c r="W1425" s="102">
        <v>9.5181902674705329E-3</v>
      </c>
      <c r="X1425" s="108">
        <v>3.5508825264023234E-4</v>
      </c>
      <c r="Y1425" s="109">
        <v>3.6119530049793234E-4</v>
      </c>
      <c r="Z1425" s="102">
        <v>5.8380950069020839E-4</v>
      </c>
      <c r="AA1425" s="108">
        <v>1.1720374319017327E-2</v>
      </c>
      <c r="AB1425" s="109">
        <v>1.1876442982326705E-2</v>
      </c>
      <c r="AC1425" s="102">
        <v>2.0741971725049265E-2</v>
      </c>
      <c r="AD1425" s="108">
        <v>2.0656430153480555E-3</v>
      </c>
      <c r="AE1425" s="109">
        <v>1.9303111654928344E-3</v>
      </c>
      <c r="AF1425" s="102">
        <v>3.6405303986691358E-3</v>
      </c>
      <c r="AG1425" s="108">
        <v>3.1238779759501494E-3</v>
      </c>
      <c r="AH1425" s="109">
        <v>3.4356924993659676E-3</v>
      </c>
      <c r="AI1425" s="102">
        <v>4.5835396958363315E-3</v>
      </c>
      <c r="AJ1425" s="114">
        <v>0</v>
      </c>
      <c r="AK1425" s="115">
        <v>0</v>
      </c>
      <c r="AL1425" s="115">
        <v>0</v>
      </c>
    </row>
    <row r="1426" spans="1:38" x14ac:dyDescent="0.25">
      <c r="A1426" s="71">
        <v>2010</v>
      </c>
      <c r="B1426" s="718">
        <v>21</v>
      </c>
      <c r="C1426" s="108">
        <v>6.6473103930043349</v>
      </c>
      <c r="D1426" s="109">
        <v>8.4701630553903851</v>
      </c>
      <c r="E1426" s="102">
        <v>19.215834107136683</v>
      </c>
      <c r="F1426" s="108">
        <v>0.28836884513966071</v>
      </c>
      <c r="G1426" s="109">
        <v>0.29508643795752354</v>
      </c>
      <c r="H1426" s="102">
        <v>0.50689918087388841</v>
      </c>
      <c r="I1426" s="108">
        <v>0.24152079080997349</v>
      </c>
      <c r="J1426" s="109">
        <v>0.32984070382628022</v>
      </c>
      <c r="K1426" s="102">
        <v>1.028745167011754</v>
      </c>
      <c r="L1426" s="108">
        <v>1.8536836456908269E-2</v>
      </c>
      <c r="M1426" s="109">
        <v>1.9863230400799702E-2</v>
      </c>
      <c r="N1426" s="102">
        <v>2.8287781036566519E-2</v>
      </c>
      <c r="O1426" s="108">
        <v>1.3507990528856493E-2</v>
      </c>
      <c r="P1426" s="109">
        <v>1.9031736396543788E-2</v>
      </c>
      <c r="Q1426" s="102">
        <v>2.5326639549905994E-2</v>
      </c>
      <c r="R1426" s="108">
        <v>1.1663012866698522E-2</v>
      </c>
      <c r="S1426" s="109">
        <v>1.4821939553603952E-2</v>
      </c>
      <c r="T1426" s="102">
        <v>6.7222137312124411E-2</v>
      </c>
      <c r="U1426" s="108">
        <v>6.0337600730716485E-3</v>
      </c>
      <c r="V1426" s="109">
        <v>7.3270368410981541E-3</v>
      </c>
      <c r="W1426" s="102">
        <v>9.6615037906751418E-3</v>
      </c>
      <c r="X1426" s="108">
        <v>3.6785643830575016E-4</v>
      </c>
      <c r="Y1426" s="109">
        <v>3.7226664846388296E-4</v>
      </c>
      <c r="Z1426" s="102">
        <v>6.0254377588155907E-4</v>
      </c>
      <c r="AA1426" s="108">
        <v>1.2173733761159216E-2</v>
      </c>
      <c r="AB1426" s="109">
        <v>1.2258348091514224E-2</v>
      </c>
      <c r="AC1426" s="102">
        <v>2.146280688752264E-2</v>
      </c>
      <c r="AD1426" s="108">
        <v>2.1575193860946425E-3</v>
      </c>
      <c r="AE1426" s="109">
        <v>2.006890048689868E-3</v>
      </c>
      <c r="AF1426" s="102">
        <v>3.7891567802475412E-3</v>
      </c>
      <c r="AG1426" s="108">
        <v>3.222426937472283E-3</v>
      </c>
      <c r="AH1426" s="109">
        <v>3.5224937431443228E-3</v>
      </c>
      <c r="AI1426" s="102">
        <v>4.7058869372383003E-3</v>
      </c>
      <c r="AJ1426" s="114">
        <v>0</v>
      </c>
      <c r="AK1426" s="115">
        <v>0</v>
      </c>
      <c r="AL1426" s="115">
        <v>0</v>
      </c>
    </row>
    <row r="1427" spans="1:38" x14ac:dyDescent="0.25">
      <c r="A1427" s="71">
        <v>2010</v>
      </c>
      <c r="B1427" s="718">
        <v>22</v>
      </c>
      <c r="C1427" s="108">
        <v>6.7500441059154763</v>
      </c>
      <c r="D1427" s="109">
        <v>8.5528387243914317</v>
      </c>
      <c r="E1427" s="102">
        <v>19.375926385821398</v>
      </c>
      <c r="F1427" s="108">
        <v>0.29866056874961655</v>
      </c>
      <c r="G1427" s="109">
        <v>0.30299301729483841</v>
      </c>
      <c r="H1427" s="102">
        <v>0.52174849566018622</v>
      </c>
      <c r="I1427" s="108">
        <v>0.24725150956676475</v>
      </c>
      <c r="J1427" s="109">
        <v>0.33474677831362204</v>
      </c>
      <c r="K1427" s="102">
        <v>1.0425324854841318</v>
      </c>
      <c r="L1427" s="108">
        <v>1.8861216627732619E-2</v>
      </c>
      <c r="M1427" s="109">
        <v>2.015117330925802E-2</v>
      </c>
      <c r="N1427" s="102">
        <v>2.8571531888365167E-2</v>
      </c>
      <c r="O1427" s="108">
        <v>1.3901750546438225E-2</v>
      </c>
      <c r="P1427" s="109">
        <v>1.9452578888652504E-2</v>
      </c>
      <c r="Q1427" s="102">
        <v>2.5963775743465662E-2</v>
      </c>
      <c r="R1427" s="108">
        <v>1.2080286016425893E-2</v>
      </c>
      <c r="S1427" s="109">
        <v>1.5220175606445173E-2</v>
      </c>
      <c r="T1427" s="102">
        <v>6.8940394381453454E-2</v>
      </c>
      <c r="U1427" s="108">
        <v>6.3017491254109201E-3</v>
      </c>
      <c r="V1427" s="109">
        <v>7.5747142720449601E-3</v>
      </c>
      <c r="W1427" s="102">
        <v>1.0038101458093014E-2</v>
      </c>
      <c r="X1427" s="108">
        <v>3.8155376413674116E-4</v>
      </c>
      <c r="Y1427" s="109">
        <v>3.8289221231052275E-4</v>
      </c>
      <c r="Z1427" s="102">
        <v>6.2129906117238277E-4</v>
      </c>
      <c r="AA1427" s="108">
        <v>1.2594533861702896E-2</v>
      </c>
      <c r="AB1427" s="109">
        <v>1.2574056757205188E-2</v>
      </c>
      <c r="AC1427" s="102">
        <v>2.2066495275089325E-2</v>
      </c>
      <c r="AD1427" s="108">
        <v>2.2377979608349712E-3</v>
      </c>
      <c r="AE1427" s="109">
        <v>2.0660451221448683E-3</v>
      </c>
      <c r="AF1427" s="102">
        <v>3.9052763554005008E-3</v>
      </c>
      <c r="AG1427" s="108">
        <v>3.3330717774602298E-3</v>
      </c>
      <c r="AH1427" s="109">
        <v>3.6104586998685546E-3</v>
      </c>
      <c r="AI1427" s="102">
        <v>4.8385828169400444E-3</v>
      </c>
      <c r="AJ1427" s="114">
        <v>0</v>
      </c>
      <c r="AK1427" s="115">
        <v>0</v>
      </c>
      <c r="AL1427" s="115">
        <v>0</v>
      </c>
    </row>
    <row r="1428" spans="1:38" x14ac:dyDescent="0.25">
      <c r="A1428" s="71">
        <v>2010</v>
      </c>
      <c r="B1428" s="718">
        <v>23</v>
      </c>
      <c r="C1428" s="108">
        <v>6.8500592656473769</v>
      </c>
      <c r="D1428" s="109">
        <v>8.6189286521420421</v>
      </c>
      <c r="E1428" s="102">
        <v>19.505126994599923</v>
      </c>
      <c r="F1428" s="108">
        <v>0.30876398639410269</v>
      </c>
      <c r="G1428" s="109">
        <v>0.30947666062895246</v>
      </c>
      <c r="H1428" s="102">
        <v>0.53406812120590963</v>
      </c>
      <c r="I1428" s="108">
        <v>0.25288939769658353</v>
      </c>
      <c r="J1428" s="109">
        <v>0.3388150944037272</v>
      </c>
      <c r="K1428" s="102">
        <v>1.0540295443888563</v>
      </c>
      <c r="L1428" s="108">
        <v>1.9179934711354693E-2</v>
      </c>
      <c r="M1428" s="109">
        <v>2.0387923828071725E-2</v>
      </c>
      <c r="N1428" s="102">
        <v>2.8807525354871161E-2</v>
      </c>
      <c r="O1428" s="108">
        <v>1.4286474937225882E-2</v>
      </c>
      <c r="P1428" s="109">
        <v>1.9793243842070821E-2</v>
      </c>
      <c r="Q1428" s="102">
        <v>2.6491473906052821E-2</v>
      </c>
      <c r="R1428" s="108">
        <v>1.248957044633791E-2</v>
      </c>
      <c r="S1428" s="109">
        <v>1.5546514932540903E-2</v>
      </c>
      <c r="T1428" s="102">
        <v>7.0360933706576811E-2</v>
      </c>
      <c r="U1428" s="108">
        <v>6.5724090166252242E-3</v>
      </c>
      <c r="V1428" s="109">
        <v>7.7786101579734477E-3</v>
      </c>
      <c r="W1428" s="102">
        <v>1.037169796104004E-2</v>
      </c>
      <c r="X1428" s="108">
        <v>3.9505338978860154E-4</v>
      </c>
      <c r="Y1428" s="109">
        <v>3.9166719714490029E-4</v>
      </c>
      <c r="Z1428" s="102">
        <v>6.3698084479434243E-4</v>
      </c>
      <c r="AA1428" s="108">
        <v>1.3005205869019144E-2</v>
      </c>
      <c r="AB1428" s="109">
        <v>1.2831528846218181E-2</v>
      </c>
      <c r="AC1428" s="102">
        <v>2.2561687432072038E-2</v>
      </c>
      <c r="AD1428" s="108">
        <v>2.3157903580077353E-3</v>
      </c>
      <c r="AE1428" s="109">
        <v>2.1139533402026729E-3</v>
      </c>
      <c r="AF1428" s="102">
        <v>3.9997457972741259E-3</v>
      </c>
      <c r="AG1428" s="108">
        <v>3.4422815325110385E-3</v>
      </c>
      <c r="AH1428" s="109">
        <v>3.683099044958314E-3</v>
      </c>
      <c r="AI1428" s="102">
        <v>4.9502804664262367E-3</v>
      </c>
      <c r="AJ1428" s="114">
        <v>0</v>
      </c>
      <c r="AK1428" s="115">
        <v>0</v>
      </c>
      <c r="AL1428" s="115">
        <v>0</v>
      </c>
    </row>
    <row r="1429" spans="1:38" x14ac:dyDescent="0.25">
      <c r="A1429" s="71">
        <v>2010</v>
      </c>
      <c r="B1429" s="718">
        <v>24</v>
      </c>
      <c r="C1429" s="108">
        <v>6.9475227844472363</v>
      </c>
      <c r="D1429" s="109">
        <v>8.6679331589828781</v>
      </c>
      <c r="E1429" s="102">
        <v>19.597319709256322</v>
      </c>
      <c r="F1429" s="108">
        <v>0.31862862466504144</v>
      </c>
      <c r="G1429" s="109">
        <v>0.31442646424813486</v>
      </c>
      <c r="H1429" s="102">
        <v>0.54340069007588521</v>
      </c>
      <c r="I1429" s="108">
        <v>0.25839595189790487</v>
      </c>
      <c r="J1429" s="109">
        <v>0.3419505119450702</v>
      </c>
      <c r="K1429" s="102">
        <v>1.0628404536264602</v>
      </c>
      <c r="L1429" s="108">
        <v>1.9491001209553556E-2</v>
      </c>
      <c r="M1429" s="109">
        <v>2.056921706786816E-2</v>
      </c>
      <c r="N1429" s="102">
        <v>2.8987699074829967E-2</v>
      </c>
      <c r="O1429" s="108">
        <v>1.4661703931802725E-2</v>
      </c>
      <c r="P1429" s="109">
        <v>2.0051474856080807E-2</v>
      </c>
      <c r="Q1429" s="102">
        <v>2.6889960561541491E-2</v>
      </c>
      <c r="R1429" s="108">
        <v>1.2888999665279954E-2</v>
      </c>
      <c r="S1429" s="109">
        <v>1.5795139259949208E-2</v>
      </c>
      <c r="T1429" s="102">
        <v>7.1429938776488219E-2</v>
      </c>
      <c r="U1429" s="108">
        <v>6.8408603918785702E-3</v>
      </c>
      <c r="V1429" s="109">
        <v>7.9412686949507493E-3</v>
      </c>
      <c r="W1429" s="102">
        <v>1.0656481744980177E-2</v>
      </c>
      <c r="X1429" s="108">
        <v>4.0825919881355151E-4</v>
      </c>
      <c r="Y1429" s="109">
        <v>3.9842511502947373E-4</v>
      </c>
      <c r="Z1429" s="102">
        <v>6.4904434087261972E-4</v>
      </c>
      <c r="AA1429" s="108">
        <v>1.3405093168829624E-2</v>
      </c>
      <c r="AB1429" s="109">
        <v>1.3025826004335918E-2</v>
      </c>
      <c r="AC1429" s="102">
        <v>2.2928360344468064E-2</v>
      </c>
      <c r="AD1429" s="108">
        <v>2.3915757714403538E-3</v>
      </c>
      <c r="AE1429" s="109">
        <v>2.149713591218053E-3</v>
      </c>
      <c r="AF1429" s="102">
        <v>4.0684686350925866E-3</v>
      </c>
      <c r="AG1429" s="108">
        <v>3.5492052611323858E-3</v>
      </c>
      <c r="AH1429" s="109">
        <v>3.7393133893004792E-3</v>
      </c>
      <c r="AI1429" s="102">
        <v>5.0373554344123527E-3</v>
      </c>
      <c r="AJ1429" s="114">
        <v>0</v>
      </c>
      <c r="AK1429" s="115">
        <v>0</v>
      </c>
      <c r="AL1429" s="115">
        <v>0</v>
      </c>
    </row>
    <row r="1430" spans="1:38" x14ac:dyDescent="0.25">
      <c r="A1430" s="71">
        <v>2010</v>
      </c>
      <c r="B1430" s="718">
        <v>25</v>
      </c>
      <c r="C1430" s="108">
        <v>7.067275363506595</v>
      </c>
      <c r="D1430" s="109">
        <v>8.7375492773999106</v>
      </c>
      <c r="E1430" s="102">
        <v>19.641551173512024</v>
      </c>
      <c r="F1430" s="108">
        <v>0.32922050440065626</v>
      </c>
      <c r="G1430" s="109">
        <v>0.31875193453675027</v>
      </c>
      <c r="H1430" s="102">
        <v>0.54911273727665089</v>
      </c>
      <c r="I1430" s="108">
        <v>0.26454645534149762</v>
      </c>
      <c r="J1430" s="109">
        <v>0.34523679180334599</v>
      </c>
      <c r="K1430" s="102">
        <v>1.068451335791256</v>
      </c>
      <c r="L1430" s="108">
        <v>1.9780950449715451E-2</v>
      </c>
      <c r="M1430" s="109">
        <v>2.0675959219724843E-2</v>
      </c>
      <c r="N1430" s="102">
        <v>2.9100815459825655E-2</v>
      </c>
      <c r="O1430" s="108">
        <v>1.5060891390891347E-2</v>
      </c>
      <c r="P1430" s="109">
        <v>2.0269096843686621E-2</v>
      </c>
      <c r="Q1430" s="102">
        <v>2.7131296653323363E-2</v>
      </c>
      <c r="R1430" s="108">
        <v>1.3259456996075265E-2</v>
      </c>
      <c r="S1430" s="109">
        <v>1.59392641882606E-2</v>
      </c>
      <c r="T1430" s="102">
        <v>7.206945926744307E-2</v>
      </c>
      <c r="U1430" s="108">
        <v>7.1311000217702388E-3</v>
      </c>
      <c r="V1430" s="109">
        <v>8.0508992314049892E-3</v>
      </c>
      <c r="W1430" s="102">
        <v>1.0896612171411937E-2</v>
      </c>
      <c r="X1430" s="108">
        <v>4.2238216573266247E-4</v>
      </c>
      <c r="Y1430" s="109">
        <v>4.0418715550316912E-4</v>
      </c>
      <c r="Z1430" s="102">
        <v>6.5680764903242766E-4</v>
      </c>
      <c r="AA1430" s="108">
        <v>1.3832960307287746E-2</v>
      </c>
      <c r="AB1430" s="109">
        <v>1.3200084974986523E-2</v>
      </c>
      <c r="AC1430" s="102">
        <v>2.3135385964802458E-2</v>
      </c>
      <c r="AD1430" s="108">
        <v>2.4710179905321431E-3</v>
      </c>
      <c r="AE1430" s="109">
        <v>2.1796434395374769E-3</v>
      </c>
      <c r="AF1430" s="102">
        <v>4.1047029210261919E-3</v>
      </c>
      <c r="AG1430" s="108">
        <v>3.6632879442353842E-3</v>
      </c>
      <c r="AH1430" s="109">
        <v>3.7870828276118803E-3</v>
      </c>
      <c r="AI1430" s="102">
        <v>5.0957523528141445E-3</v>
      </c>
      <c r="AJ1430" s="114">
        <v>0</v>
      </c>
      <c r="AK1430" s="115">
        <v>0</v>
      </c>
      <c r="AL1430" s="115">
        <v>0</v>
      </c>
    </row>
    <row r="1431" spans="1:38" x14ac:dyDescent="0.25">
      <c r="A1431" s="71">
        <v>2010</v>
      </c>
      <c r="B1431" s="718">
        <v>26</v>
      </c>
      <c r="C1431" s="108">
        <v>7.1466183709505335</v>
      </c>
      <c r="D1431" s="109">
        <v>8.7350027543905462</v>
      </c>
      <c r="E1431" s="102">
        <v>19.632649502978374</v>
      </c>
      <c r="F1431" s="108">
        <v>0.33750237582326886</v>
      </c>
      <c r="G1431" s="109">
        <v>0.31916244791376852</v>
      </c>
      <c r="H1431" s="102">
        <v>0.55023914632542237</v>
      </c>
      <c r="I1431" s="108">
        <v>0.26921254748528778</v>
      </c>
      <c r="J1431" s="109">
        <v>0.34571756555321087</v>
      </c>
      <c r="K1431" s="102">
        <v>1.0698746139203636</v>
      </c>
      <c r="L1431" s="108">
        <v>2.0042030742756779E-2</v>
      </c>
      <c r="M1431" s="109">
        <v>2.0694157630940558E-2</v>
      </c>
      <c r="N1431" s="102">
        <v>2.9127358221038006E-2</v>
      </c>
      <c r="O1431" s="108">
        <v>1.5366554428721271E-2</v>
      </c>
      <c r="P1431" s="109">
        <v>2.0264600407129341E-2</v>
      </c>
      <c r="Q1431" s="102">
        <v>2.717526499051055E-2</v>
      </c>
      <c r="R1431" s="108">
        <v>1.3592748542921572E-2</v>
      </c>
      <c r="S1431" s="109">
        <v>1.5960206751303434E-2</v>
      </c>
      <c r="T1431" s="102">
        <v>7.2174549486066483E-2</v>
      </c>
      <c r="U1431" s="108">
        <v>7.3681567749686048E-3</v>
      </c>
      <c r="V1431" s="109">
        <v>8.0355076882701916E-3</v>
      </c>
      <c r="W1431" s="102">
        <v>1.1037059332544109E-2</v>
      </c>
      <c r="X1431" s="108">
        <v>4.3361550026686508E-4</v>
      </c>
      <c r="Y1431" s="109">
        <v>4.0493667461398512E-4</v>
      </c>
      <c r="Z1431" s="102">
        <v>6.5887174681022976E-4</v>
      </c>
      <c r="AA1431" s="108">
        <v>1.4163530402221444E-2</v>
      </c>
      <c r="AB1431" s="109">
        <v>1.3216525553618104E-2</v>
      </c>
      <c r="AC1431" s="102">
        <v>2.3151567863652592E-2</v>
      </c>
      <c r="AD1431" s="108">
        <v>2.532825734380829E-3</v>
      </c>
      <c r="AE1431" s="109">
        <v>2.1819013216041318E-3</v>
      </c>
      <c r="AF1431" s="102">
        <v>4.1036018001766343E-3</v>
      </c>
      <c r="AG1431" s="108">
        <v>3.7542528803052111E-3</v>
      </c>
      <c r="AH1431" s="109">
        <v>3.7920116746927258E-3</v>
      </c>
      <c r="AI1431" s="102">
        <v>5.1145070748069245E-3</v>
      </c>
      <c r="AJ1431" s="114">
        <v>0</v>
      </c>
      <c r="AK1431" s="115">
        <v>0</v>
      </c>
      <c r="AL1431" s="115">
        <v>0</v>
      </c>
    </row>
    <row r="1432" spans="1:38" x14ac:dyDescent="0.25">
      <c r="A1432" s="71">
        <v>2010</v>
      </c>
      <c r="B1432" s="718">
        <v>27</v>
      </c>
      <c r="C1432" s="108">
        <v>7.211305056129695</v>
      </c>
      <c r="D1432" s="109">
        <v>8.7255928463132797</v>
      </c>
      <c r="E1432" s="102">
        <v>19.609542179814586</v>
      </c>
      <c r="F1432" s="108">
        <v>0.34442182225617435</v>
      </c>
      <c r="G1432" s="109">
        <v>0.31900522470626569</v>
      </c>
      <c r="H1432" s="102">
        <v>0.55037861105312202</v>
      </c>
      <c r="I1432" s="108">
        <v>0.27313488920594747</v>
      </c>
      <c r="J1432" s="109">
        <v>0.34587193115916254</v>
      </c>
      <c r="K1432" s="102">
        <v>1.0704477924131726</v>
      </c>
      <c r="L1432" s="108">
        <v>2.0260869125990014E-2</v>
      </c>
      <c r="M1432" s="109">
        <v>2.0692284322860837E-2</v>
      </c>
      <c r="N1432" s="102">
        <v>2.9136023133216109E-2</v>
      </c>
      <c r="O1432" s="108">
        <v>1.5618465803340181E-2</v>
      </c>
      <c r="P1432" s="109">
        <v>2.0227668655078739E-2</v>
      </c>
      <c r="Q1432" s="102">
        <v>2.717628129692461E-2</v>
      </c>
      <c r="R1432" s="108">
        <v>1.3870534444447356E-2</v>
      </c>
      <c r="S1432" s="109">
        <v>1.5952646169315285E-2</v>
      </c>
      <c r="T1432" s="102">
        <v>7.2161351776991553E-2</v>
      </c>
      <c r="U1432" s="108">
        <v>7.580099425458061E-3</v>
      </c>
      <c r="V1432" s="109">
        <v>8.0022484816511356E-3</v>
      </c>
      <c r="W1432" s="102">
        <v>1.1170662734056183E-2</v>
      </c>
      <c r="X1432" s="108">
        <v>4.4310179400959348E-4</v>
      </c>
      <c r="Y1432" s="109">
        <v>4.0495397838146802E-4</v>
      </c>
      <c r="Z1432" s="102">
        <v>6.597937222834532E-4</v>
      </c>
      <c r="AA1432" s="108">
        <v>1.4435356002549441E-2</v>
      </c>
      <c r="AB1432" s="109">
        <v>1.320979112071481E-2</v>
      </c>
      <c r="AC1432" s="102">
        <v>2.3122851971164274E-2</v>
      </c>
      <c r="AD1432" s="108">
        <v>2.5829883694189243E-3</v>
      </c>
      <c r="AE1432" s="109">
        <v>2.1796556421091288E-3</v>
      </c>
      <c r="AF1432" s="102">
        <v>4.0931682861298701E-3</v>
      </c>
      <c r="AG1432" s="108">
        <v>3.831376910438214E-3</v>
      </c>
      <c r="AH1432" s="109">
        <v>3.7908750618726866E-3</v>
      </c>
      <c r="AI1432" s="102">
        <v>5.1258704717436262E-3</v>
      </c>
      <c r="AJ1432" s="114">
        <v>0</v>
      </c>
      <c r="AK1432" s="115">
        <v>0</v>
      </c>
      <c r="AL1432" s="115">
        <v>0</v>
      </c>
    </row>
    <row r="1433" spans="1:38" x14ac:dyDescent="0.25">
      <c r="A1433" s="71">
        <v>2010</v>
      </c>
      <c r="B1433" s="718">
        <v>28</v>
      </c>
      <c r="C1433" s="108">
        <v>7.2600199934079654</v>
      </c>
      <c r="D1433" s="109">
        <v>8.7176592627443181</v>
      </c>
      <c r="E1433" s="102">
        <v>19.580303593737256</v>
      </c>
      <c r="F1433" s="108">
        <v>0.35004124282264137</v>
      </c>
      <c r="G1433" s="109">
        <v>0.31923642929566737</v>
      </c>
      <c r="H1433" s="102">
        <v>0.55066274346962152</v>
      </c>
      <c r="I1433" s="108">
        <v>0.2763682193893231</v>
      </c>
      <c r="J1433" s="109">
        <v>0.34632856932286948</v>
      </c>
      <c r="K1433" s="102">
        <v>1.071296362473614</v>
      </c>
      <c r="L1433" s="108">
        <v>2.0440946109783482E-2</v>
      </c>
      <c r="M1433" s="109">
        <v>2.0706233578211903E-2</v>
      </c>
      <c r="N1433" s="102">
        <v>2.9149363720067954E-2</v>
      </c>
      <c r="O1433" s="108">
        <v>1.5817628338219977E-2</v>
      </c>
      <c r="P1433" s="109">
        <v>2.0206764732867404E-2</v>
      </c>
      <c r="Q1433" s="102">
        <v>2.71818670430986E-2</v>
      </c>
      <c r="R1433" s="108">
        <v>1.4093836860812899E-2</v>
      </c>
      <c r="S1433" s="109">
        <v>1.5963131974406772E-2</v>
      </c>
      <c r="T1433" s="102">
        <v>7.2155661225446366E-2</v>
      </c>
      <c r="U1433" s="108">
        <v>7.7902833039134364E-3</v>
      </c>
      <c r="V1433" s="109">
        <v>7.9912011565257384E-3</v>
      </c>
      <c r="W1433" s="102">
        <v>1.1349286992881607E-2</v>
      </c>
      <c r="X1433" s="108">
        <v>4.51059484751499E-4</v>
      </c>
      <c r="Y1433" s="109">
        <v>4.0560745747324954E-4</v>
      </c>
      <c r="Z1433" s="102">
        <v>6.6113597466832801E-4</v>
      </c>
      <c r="AA1433" s="108">
        <v>1.4646085256760817E-2</v>
      </c>
      <c r="AB1433" s="109">
        <v>1.3215592848650305E-2</v>
      </c>
      <c r="AC1433" s="102">
        <v>2.3089095196482241E-2</v>
      </c>
      <c r="AD1433" s="108">
        <v>2.620193911796808E-3</v>
      </c>
      <c r="AE1433" s="109">
        <v>2.1790440836853098E-3</v>
      </c>
      <c r="AF1433" s="102">
        <v>4.0802048567467868E-3</v>
      </c>
      <c r="AG1433" s="108">
        <v>3.8970157739127427E-3</v>
      </c>
      <c r="AH1433" s="109">
        <v>3.7953347561795101E-3</v>
      </c>
      <c r="AI1433" s="102">
        <v>5.1417423682090348E-3</v>
      </c>
      <c r="AJ1433" s="114">
        <v>0</v>
      </c>
      <c r="AK1433" s="115">
        <v>0</v>
      </c>
      <c r="AL1433" s="115">
        <v>0</v>
      </c>
    </row>
    <row r="1434" spans="1:38" x14ac:dyDescent="0.25">
      <c r="A1434" s="71">
        <v>2010</v>
      </c>
      <c r="B1434" s="718">
        <v>29</v>
      </c>
      <c r="C1434" s="108">
        <v>7.2839960049781025</v>
      </c>
      <c r="D1434" s="109">
        <v>8.7052450074621603</v>
      </c>
      <c r="E1434" s="102">
        <v>19.541809305583893</v>
      </c>
      <c r="F1434" s="108">
        <v>0.35363682154447473</v>
      </c>
      <c r="G1434" s="109">
        <v>0.31954924370435123</v>
      </c>
      <c r="H1434" s="102">
        <v>0.55112945888841991</v>
      </c>
      <c r="I1434" s="108">
        <v>0.27850325304674983</v>
      </c>
      <c r="J1434" s="109">
        <v>0.34682654576211858</v>
      </c>
      <c r="K1434" s="102">
        <v>1.0725160866944876</v>
      </c>
      <c r="L1434" s="108">
        <v>2.0559035893803809E-2</v>
      </c>
      <c r="M1434" s="109">
        <v>2.0724194423148858E-2</v>
      </c>
      <c r="N1434" s="102">
        <v>2.9168911246802751E-2</v>
      </c>
      <c r="O1434" s="108">
        <v>1.5944561216689985E-2</v>
      </c>
      <c r="P1434" s="109">
        <v>2.0205822529453653E-2</v>
      </c>
      <c r="Q1434" s="102">
        <v>2.7193004959949807E-2</v>
      </c>
      <c r="R1434" s="108">
        <v>1.4232805895745926E-2</v>
      </c>
      <c r="S1434" s="109">
        <v>1.5973240902180053E-2</v>
      </c>
      <c r="T1434" s="102">
        <v>7.2157659160236851E-2</v>
      </c>
      <c r="U1434" s="108">
        <v>8.0166145371644588E-3</v>
      </c>
      <c r="V1434" s="109">
        <v>8.0820546078273683E-3</v>
      </c>
      <c r="W1434" s="102">
        <v>1.1592368342144301E-2</v>
      </c>
      <c r="X1434" s="108">
        <v>4.5657930923102927E-4</v>
      </c>
      <c r="Y1434" s="109">
        <v>4.0661269722050658E-4</v>
      </c>
      <c r="Z1434" s="102">
        <v>6.6305144456099848E-4</v>
      </c>
      <c r="AA1434" s="108">
        <v>1.4757146503056632E-2</v>
      </c>
      <c r="AB1434" s="109">
        <v>1.3203493365111793E-2</v>
      </c>
      <c r="AC1434" s="102">
        <v>2.3046907147478424E-2</v>
      </c>
      <c r="AD1434" s="108">
        <v>2.6362808941131758E-3</v>
      </c>
      <c r="AE1434" s="109">
        <v>2.1727445328504008E-3</v>
      </c>
      <c r="AF1434" s="102">
        <v>4.0633694003859404E-3</v>
      </c>
      <c r="AG1434" s="108">
        <v>3.9452840936321639E-3</v>
      </c>
      <c r="AH1434" s="109">
        <v>3.8067265710717817E-3</v>
      </c>
      <c r="AI1434" s="102">
        <v>5.1639031264246677E-3</v>
      </c>
      <c r="AJ1434" s="114">
        <v>0</v>
      </c>
      <c r="AK1434" s="115">
        <v>0</v>
      </c>
      <c r="AL1434" s="115">
        <v>0</v>
      </c>
    </row>
    <row r="1435" spans="1:38" x14ac:dyDescent="0.25">
      <c r="A1435" s="71">
        <v>2010</v>
      </c>
      <c r="B1435" s="718">
        <v>30</v>
      </c>
      <c r="C1435" s="108">
        <v>7.2747772193116651</v>
      </c>
      <c r="D1435" s="109">
        <v>8.6919350319924611</v>
      </c>
      <c r="E1435" s="102">
        <v>19.498498621824307</v>
      </c>
      <c r="F1435" s="108">
        <v>0.35421724742927585</v>
      </c>
      <c r="G1435" s="109">
        <v>0.32006286930421968</v>
      </c>
      <c r="H1435" s="102">
        <v>0.55170589738563269</v>
      </c>
      <c r="I1435" s="108">
        <v>0.27899781720531258</v>
      </c>
      <c r="J1435" s="109">
        <v>0.34748079755106626</v>
      </c>
      <c r="K1435" s="102">
        <v>1.073944998845237</v>
      </c>
      <c r="L1435" s="108">
        <v>2.0584516988268419E-2</v>
      </c>
      <c r="M1435" s="109">
        <v>2.074936591016751E-2</v>
      </c>
      <c r="N1435" s="102">
        <v>2.9192019223635818E-2</v>
      </c>
      <c r="O1435" s="108">
        <v>1.595465269540219E-2</v>
      </c>
      <c r="P1435" s="109">
        <v>2.022740455898598E-2</v>
      </c>
      <c r="Q1435" s="102">
        <v>2.7207633775899829E-2</v>
      </c>
      <c r="R1435" s="108">
        <v>1.4248636444417635E-2</v>
      </c>
      <c r="S1435" s="109">
        <v>1.5992102592000977E-2</v>
      </c>
      <c r="T1435" s="102">
        <v>7.2165212035882553E-2</v>
      </c>
      <c r="U1435" s="108">
        <v>8.1953160450764315E-3</v>
      </c>
      <c r="V1435" s="109">
        <v>8.1928491477416925E-3</v>
      </c>
      <c r="W1435" s="102">
        <v>1.1870441500350399E-2</v>
      </c>
      <c r="X1435" s="108">
        <v>4.5824923457496024E-4</v>
      </c>
      <c r="Y1435" s="109">
        <v>4.0811037579357214E-4</v>
      </c>
      <c r="Z1435" s="102">
        <v>6.6529101213572389E-4</v>
      </c>
      <c r="AA1435" s="108">
        <v>1.4736888048820862E-2</v>
      </c>
      <c r="AB1435" s="109">
        <v>1.31951029349716E-2</v>
      </c>
      <c r="AC1435" s="102">
        <v>2.3000766548227421E-2</v>
      </c>
      <c r="AD1435" s="108">
        <v>2.6261397982641045E-3</v>
      </c>
      <c r="AE1435" s="109">
        <v>2.1665572867830061E-3</v>
      </c>
      <c r="AF1435" s="102">
        <v>4.0445449163054896E-3</v>
      </c>
      <c r="AG1435" s="108">
        <v>3.963440206552345E-3</v>
      </c>
      <c r="AH1435" s="109">
        <v>3.8245400904815792E-3</v>
      </c>
      <c r="AI1435" s="102">
        <v>5.1895429917007858E-3</v>
      </c>
      <c r="AJ1435" s="114">
        <v>0</v>
      </c>
      <c r="AK1435" s="115">
        <v>0</v>
      </c>
      <c r="AL1435" s="115">
        <v>0</v>
      </c>
    </row>
    <row r="1436" spans="1:38" ht="13" x14ac:dyDescent="0.3">
      <c r="A1436" s="71">
        <v>2010</v>
      </c>
      <c r="B1436" s="718">
        <v>31</v>
      </c>
      <c r="C1436" s="108">
        <v>7.2747772193116651</v>
      </c>
      <c r="D1436" s="109">
        <v>8.6919350319924611</v>
      </c>
      <c r="E1436" s="91">
        <v>19.498498621824307</v>
      </c>
      <c r="F1436" s="108">
        <v>0.35421724742927585</v>
      </c>
      <c r="G1436" s="109">
        <v>0.32006286930421968</v>
      </c>
      <c r="H1436" s="91">
        <v>0.55170589738563269</v>
      </c>
      <c r="I1436" s="108">
        <v>0.27899781720531258</v>
      </c>
      <c r="J1436" s="109">
        <v>0.34748079755106626</v>
      </c>
      <c r="K1436" s="91">
        <v>1.073944998845237</v>
      </c>
      <c r="L1436" s="108">
        <v>2.0584516988268419E-2</v>
      </c>
      <c r="M1436" s="109">
        <v>2.074936591016751E-2</v>
      </c>
      <c r="N1436" s="91">
        <v>2.9192019223635818E-2</v>
      </c>
      <c r="O1436" s="108">
        <v>1.595465269540219E-2</v>
      </c>
      <c r="P1436" s="109">
        <v>2.022740455898598E-2</v>
      </c>
      <c r="Q1436" s="91">
        <v>2.7207633775899829E-2</v>
      </c>
      <c r="R1436" s="108">
        <v>1.4248636444417635E-2</v>
      </c>
      <c r="S1436" s="109">
        <v>1.5992102592000977E-2</v>
      </c>
      <c r="T1436" s="91">
        <v>7.2165212035882553E-2</v>
      </c>
      <c r="U1436" s="108">
        <v>8.1953160450764315E-3</v>
      </c>
      <c r="V1436" s="109">
        <v>8.1928491477416925E-3</v>
      </c>
      <c r="W1436" s="91">
        <v>1.1870441500350399E-2</v>
      </c>
      <c r="X1436" s="108">
        <v>4.5824923457496024E-4</v>
      </c>
      <c r="Y1436" s="109">
        <v>4.0811037579357214E-4</v>
      </c>
      <c r="Z1436" s="91">
        <v>6.6529101213572389E-4</v>
      </c>
      <c r="AA1436" s="108">
        <v>1.4736888048820862E-2</v>
      </c>
      <c r="AB1436" s="109">
        <v>1.31951029349716E-2</v>
      </c>
      <c r="AC1436" s="91">
        <v>2.3000766548227421E-2</v>
      </c>
      <c r="AD1436" s="108">
        <v>2.6261397982641045E-3</v>
      </c>
      <c r="AE1436" s="109">
        <v>2.1665572867830061E-3</v>
      </c>
      <c r="AF1436" s="91">
        <v>4.0445449163054896E-3</v>
      </c>
      <c r="AG1436" s="108">
        <v>3.963440206552345E-3</v>
      </c>
      <c r="AH1436" s="109">
        <v>3.8245400904815792E-3</v>
      </c>
      <c r="AI1436" s="91">
        <v>5.1895429917007858E-3</v>
      </c>
      <c r="AJ1436" s="114">
        <v>0</v>
      </c>
      <c r="AK1436" s="115">
        <v>0</v>
      </c>
      <c r="AL1436" s="115">
        <v>0</v>
      </c>
    </row>
    <row r="1437" spans="1:38" ht="13" x14ac:dyDescent="0.3">
      <c r="A1437" s="71">
        <v>2010</v>
      </c>
      <c r="B1437" s="718">
        <v>32</v>
      </c>
      <c r="C1437" s="108">
        <v>7.2747772193116651</v>
      </c>
      <c r="D1437" s="109">
        <v>8.6919350319924611</v>
      </c>
      <c r="E1437" s="91">
        <v>19.498498621824307</v>
      </c>
      <c r="F1437" s="108">
        <v>0.35421724742927585</v>
      </c>
      <c r="G1437" s="109">
        <v>0.32006286930421968</v>
      </c>
      <c r="H1437" s="91">
        <v>0.55170589738563269</v>
      </c>
      <c r="I1437" s="108">
        <v>0.27899781720531258</v>
      </c>
      <c r="J1437" s="109">
        <v>0.34748079755106626</v>
      </c>
      <c r="K1437" s="91">
        <v>1.073944998845237</v>
      </c>
      <c r="L1437" s="108">
        <v>2.0584516988268419E-2</v>
      </c>
      <c r="M1437" s="109">
        <v>2.074936591016751E-2</v>
      </c>
      <c r="N1437" s="91">
        <v>2.9192019223635818E-2</v>
      </c>
      <c r="O1437" s="108">
        <v>1.595465269540219E-2</v>
      </c>
      <c r="P1437" s="109">
        <v>2.022740455898598E-2</v>
      </c>
      <c r="Q1437" s="91">
        <v>2.7207633775899829E-2</v>
      </c>
      <c r="R1437" s="108">
        <v>1.4248636444417635E-2</v>
      </c>
      <c r="S1437" s="109">
        <v>1.5992102592000977E-2</v>
      </c>
      <c r="T1437" s="91">
        <v>7.2165212035882553E-2</v>
      </c>
      <c r="U1437" s="108">
        <v>8.1953160450764315E-3</v>
      </c>
      <c r="V1437" s="109">
        <v>8.1928491477416925E-3</v>
      </c>
      <c r="W1437" s="91">
        <v>1.1870441500350399E-2</v>
      </c>
      <c r="X1437" s="108">
        <v>4.5824923457496024E-4</v>
      </c>
      <c r="Y1437" s="109">
        <v>4.0811037579357214E-4</v>
      </c>
      <c r="Z1437" s="91">
        <v>6.6529101213572389E-4</v>
      </c>
      <c r="AA1437" s="108">
        <v>1.4736888048820862E-2</v>
      </c>
      <c r="AB1437" s="109">
        <v>1.31951029349716E-2</v>
      </c>
      <c r="AC1437" s="91">
        <v>2.3000766548227421E-2</v>
      </c>
      <c r="AD1437" s="108">
        <v>2.6261397982641045E-3</v>
      </c>
      <c r="AE1437" s="109">
        <v>2.1665572867830061E-3</v>
      </c>
      <c r="AF1437" s="91">
        <v>4.0445449163054896E-3</v>
      </c>
      <c r="AG1437" s="108">
        <v>3.963440206552345E-3</v>
      </c>
      <c r="AH1437" s="109">
        <v>3.8245400904815792E-3</v>
      </c>
      <c r="AI1437" s="91">
        <v>5.1895429917007858E-3</v>
      </c>
      <c r="AJ1437" s="114">
        <v>0</v>
      </c>
      <c r="AK1437" s="115">
        <v>0</v>
      </c>
      <c r="AL1437" s="115">
        <v>0</v>
      </c>
    </row>
    <row r="1438" spans="1:38" ht="13" x14ac:dyDescent="0.3">
      <c r="A1438" s="71">
        <v>2010</v>
      </c>
      <c r="B1438" s="718">
        <v>33</v>
      </c>
      <c r="C1438" s="108">
        <v>7.2747772193116651</v>
      </c>
      <c r="D1438" s="109">
        <v>8.6919350319924611</v>
      </c>
      <c r="E1438" s="91">
        <v>19.498498621824307</v>
      </c>
      <c r="F1438" s="108">
        <v>0.35421724742927585</v>
      </c>
      <c r="G1438" s="109">
        <v>0.32006286930421968</v>
      </c>
      <c r="H1438" s="91">
        <v>0.55170589738563269</v>
      </c>
      <c r="I1438" s="108">
        <v>0.27899781720531258</v>
      </c>
      <c r="J1438" s="109">
        <v>0.34748079755106626</v>
      </c>
      <c r="K1438" s="91">
        <v>1.073944998845237</v>
      </c>
      <c r="L1438" s="108">
        <v>2.0584516988268419E-2</v>
      </c>
      <c r="M1438" s="109">
        <v>2.074936591016751E-2</v>
      </c>
      <c r="N1438" s="91">
        <v>2.9192019223635818E-2</v>
      </c>
      <c r="O1438" s="108">
        <v>1.595465269540219E-2</v>
      </c>
      <c r="P1438" s="109">
        <v>2.022740455898598E-2</v>
      </c>
      <c r="Q1438" s="91">
        <v>2.7207633775899829E-2</v>
      </c>
      <c r="R1438" s="108">
        <v>1.4248636444417635E-2</v>
      </c>
      <c r="S1438" s="109">
        <v>1.5992102592000977E-2</v>
      </c>
      <c r="T1438" s="91">
        <v>7.2165212035882553E-2</v>
      </c>
      <c r="U1438" s="108">
        <v>8.1953160450764315E-3</v>
      </c>
      <c r="V1438" s="109">
        <v>8.1928491477416925E-3</v>
      </c>
      <c r="W1438" s="91">
        <v>1.1870441500350399E-2</v>
      </c>
      <c r="X1438" s="108">
        <v>4.5824923457496024E-4</v>
      </c>
      <c r="Y1438" s="109">
        <v>4.0811037579357214E-4</v>
      </c>
      <c r="Z1438" s="91">
        <v>6.6529101213572389E-4</v>
      </c>
      <c r="AA1438" s="108">
        <v>1.4736888048820862E-2</v>
      </c>
      <c r="AB1438" s="109">
        <v>1.31951029349716E-2</v>
      </c>
      <c r="AC1438" s="91">
        <v>2.3000766548227421E-2</v>
      </c>
      <c r="AD1438" s="108">
        <v>2.6261397982641045E-3</v>
      </c>
      <c r="AE1438" s="109">
        <v>2.1665572867830061E-3</v>
      </c>
      <c r="AF1438" s="91">
        <v>4.0445449163054896E-3</v>
      </c>
      <c r="AG1438" s="108">
        <v>3.963440206552345E-3</v>
      </c>
      <c r="AH1438" s="109">
        <v>3.8245400904815792E-3</v>
      </c>
      <c r="AI1438" s="91">
        <v>5.1895429917007858E-3</v>
      </c>
      <c r="AJ1438" s="114">
        <v>0</v>
      </c>
      <c r="AK1438" s="115">
        <v>0</v>
      </c>
      <c r="AL1438" s="115">
        <v>0</v>
      </c>
    </row>
    <row r="1439" spans="1:38" ht="13" x14ac:dyDescent="0.3">
      <c r="A1439" s="71">
        <v>2010</v>
      </c>
      <c r="B1439" s="718">
        <v>34</v>
      </c>
      <c r="C1439" s="108">
        <v>7.2747772193116651</v>
      </c>
      <c r="D1439" s="109">
        <v>8.6919350319924611</v>
      </c>
      <c r="E1439" s="91">
        <v>19.498498621824307</v>
      </c>
      <c r="F1439" s="108">
        <v>0.35421724742927585</v>
      </c>
      <c r="G1439" s="109">
        <v>0.32006286930421968</v>
      </c>
      <c r="H1439" s="91">
        <v>0.55170589738563269</v>
      </c>
      <c r="I1439" s="108">
        <v>0.27899781720531258</v>
      </c>
      <c r="J1439" s="109">
        <v>0.34748079755106626</v>
      </c>
      <c r="K1439" s="91">
        <v>1.073944998845237</v>
      </c>
      <c r="L1439" s="108">
        <v>2.0584516988268419E-2</v>
      </c>
      <c r="M1439" s="109">
        <v>2.074936591016751E-2</v>
      </c>
      <c r="N1439" s="91">
        <v>2.9192019223635818E-2</v>
      </c>
      <c r="O1439" s="108">
        <v>1.595465269540219E-2</v>
      </c>
      <c r="P1439" s="109">
        <v>2.022740455898598E-2</v>
      </c>
      <c r="Q1439" s="91">
        <v>2.7207633775899829E-2</v>
      </c>
      <c r="R1439" s="108">
        <v>1.4248636444417635E-2</v>
      </c>
      <c r="S1439" s="109">
        <v>1.5992102592000977E-2</v>
      </c>
      <c r="T1439" s="91">
        <v>7.2165212035882553E-2</v>
      </c>
      <c r="U1439" s="108">
        <v>8.1953160450764315E-3</v>
      </c>
      <c r="V1439" s="109">
        <v>8.1928491477416925E-3</v>
      </c>
      <c r="W1439" s="91">
        <v>1.1870441500350399E-2</v>
      </c>
      <c r="X1439" s="108">
        <v>4.5824923457496024E-4</v>
      </c>
      <c r="Y1439" s="109">
        <v>4.0811037579357214E-4</v>
      </c>
      <c r="Z1439" s="91">
        <v>6.6529101213572389E-4</v>
      </c>
      <c r="AA1439" s="108">
        <v>1.4736888048820862E-2</v>
      </c>
      <c r="AB1439" s="109">
        <v>1.31951029349716E-2</v>
      </c>
      <c r="AC1439" s="91">
        <v>2.3000766548227421E-2</v>
      </c>
      <c r="AD1439" s="108">
        <v>2.6261397982641045E-3</v>
      </c>
      <c r="AE1439" s="109">
        <v>2.1665572867830061E-3</v>
      </c>
      <c r="AF1439" s="91">
        <v>4.0445449163054896E-3</v>
      </c>
      <c r="AG1439" s="108">
        <v>3.963440206552345E-3</v>
      </c>
      <c r="AH1439" s="109">
        <v>3.8245400904815792E-3</v>
      </c>
      <c r="AI1439" s="91">
        <v>5.1895429917007858E-3</v>
      </c>
      <c r="AJ1439" s="114">
        <v>0</v>
      </c>
      <c r="AK1439" s="115">
        <v>0</v>
      </c>
      <c r="AL1439" s="115">
        <v>0</v>
      </c>
    </row>
    <row r="1440" spans="1:38" ht="13" x14ac:dyDescent="0.3">
      <c r="A1440" s="71">
        <v>2010</v>
      </c>
      <c r="B1440" s="718">
        <v>35</v>
      </c>
      <c r="C1440" s="108">
        <v>7.2747772193116651</v>
      </c>
      <c r="D1440" s="109">
        <v>8.6919350319924611</v>
      </c>
      <c r="E1440" s="91">
        <v>19.498498621824307</v>
      </c>
      <c r="F1440" s="108">
        <v>0.35421724742927585</v>
      </c>
      <c r="G1440" s="109">
        <v>0.32006286930421968</v>
      </c>
      <c r="H1440" s="91">
        <v>0.55170589738563269</v>
      </c>
      <c r="I1440" s="108">
        <v>0.27899781720531258</v>
      </c>
      <c r="J1440" s="109">
        <v>0.34748079755106626</v>
      </c>
      <c r="K1440" s="91">
        <v>1.073944998845237</v>
      </c>
      <c r="L1440" s="108">
        <v>2.0584516988268419E-2</v>
      </c>
      <c r="M1440" s="109">
        <v>2.074936591016751E-2</v>
      </c>
      <c r="N1440" s="91">
        <v>2.9192019223635818E-2</v>
      </c>
      <c r="O1440" s="108">
        <v>1.595465269540219E-2</v>
      </c>
      <c r="P1440" s="109">
        <v>2.022740455898598E-2</v>
      </c>
      <c r="Q1440" s="91">
        <v>2.7207633775899829E-2</v>
      </c>
      <c r="R1440" s="108">
        <v>1.4248636444417635E-2</v>
      </c>
      <c r="S1440" s="109">
        <v>1.5992102592000977E-2</v>
      </c>
      <c r="T1440" s="91">
        <v>7.2165212035882553E-2</v>
      </c>
      <c r="U1440" s="108">
        <v>8.1953160450764315E-3</v>
      </c>
      <c r="V1440" s="109">
        <v>8.1928491477416925E-3</v>
      </c>
      <c r="W1440" s="91">
        <v>1.1870441500350399E-2</v>
      </c>
      <c r="X1440" s="108">
        <v>4.5824923457496024E-4</v>
      </c>
      <c r="Y1440" s="109">
        <v>4.0811037579357214E-4</v>
      </c>
      <c r="Z1440" s="91">
        <v>6.6529101213572389E-4</v>
      </c>
      <c r="AA1440" s="108">
        <v>1.4736888048820862E-2</v>
      </c>
      <c r="AB1440" s="109">
        <v>1.31951029349716E-2</v>
      </c>
      <c r="AC1440" s="91">
        <v>2.3000766548227421E-2</v>
      </c>
      <c r="AD1440" s="108">
        <v>2.6261397982641045E-3</v>
      </c>
      <c r="AE1440" s="109">
        <v>2.1665572867830061E-3</v>
      </c>
      <c r="AF1440" s="91">
        <v>4.0445449163054896E-3</v>
      </c>
      <c r="AG1440" s="108">
        <v>3.963440206552345E-3</v>
      </c>
      <c r="AH1440" s="109">
        <v>3.8245400904815792E-3</v>
      </c>
      <c r="AI1440" s="91">
        <v>5.1895429917007858E-3</v>
      </c>
      <c r="AJ1440" s="114">
        <v>0</v>
      </c>
      <c r="AK1440" s="115">
        <v>0</v>
      </c>
      <c r="AL1440" s="115">
        <v>0</v>
      </c>
    </row>
    <row r="1441" spans="1:38" ht="13" x14ac:dyDescent="0.3">
      <c r="A1441" s="71">
        <v>2010</v>
      </c>
      <c r="B1441" s="718">
        <v>36</v>
      </c>
      <c r="C1441" s="108">
        <v>7.2747772193116651</v>
      </c>
      <c r="D1441" s="109">
        <v>8.6919350319924611</v>
      </c>
      <c r="E1441" s="91">
        <v>19.498498621824307</v>
      </c>
      <c r="F1441" s="108">
        <v>0.35421724742927585</v>
      </c>
      <c r="G1441" s="109">
        <v>0.32006286930421968</v>
      </c>
      <c r="H1441" s="91">
        <v>0.55170589738563269</v>
      </c>
      <c r="I1441" s="108">
        <v>0.27899781720531258</v>
      </c>
      <c r="J1441" s="109">
        <v>0.34748079755106626</v>
      </c>
      <c r="K1441" s="91">
        <v>1.073944998845237</v>
      </c>
      <c r="L1441" s="108">
        <v>2.0584516988268419E-2</v>
      </c>
      <c r="M1441" s="109">
        <v>2.074936591016751E-2</v>
      </c>
      <c r="N1441" s="91">
        <v>2.9192019223635818E-2</v>
      </c>
      <c r="O1441" s="108">
        <v>1.595465269540219E-2</v>
      </c>
      <c r="P1441" s="109">
        <v>2.022740455898598E-2</v>
      </c>
      <c r="Q1441" s="91">
        <v>2.7207633775899829E-2</v>
      </c>
      <c r="R1441" s="108">
        <v>1.4248636444417635E-2</v>
      </c>
      <c r="S1441" s="109">
        <v>1.5992102592000977E-2</v>
      </c>
      <c r="T1441" s="91">
        <v>7.2165212035882553E-2</v>
      </c>
      <c r="U1441" s="108">
        <v>8.1953160450764315E-3</v>
      </c>
      <c r="V1441" s="109">
        <v>8.1928491477416925E-3</v>
      </c>
      <c r="W1441" s="91">
        <v>1.1870441500350399E-2</v>
      </c>
      <c r="X1441" s="108">
        <v>4.5824923457496024E-4</v>
      </c>
      <c r="Y1441" s="109">
        <v>4.0811037579357214E-4</v>
      </c>
      <c r="Z1441" s="91">
        <v>6.6529101213572389E-4</v>
      </c>
      <c r="AA1441" s="108">
        <v>1.4736888048820862E-2</v>
      </c>
      <c r="AB1441" s="109">
        <v>1.31951029349716E-2</v>
      </c>
      <c r="AC1441" s="91">
        <v>2.3000766548227421E-2</v>
      </c>
      <c r="AD1441" s="108">
        <v>2.6261397982641045E-3</v>
      </c>
      <c r="AE1441" s="109">
        <v>2.1665572867830061E-3</v>
      </c>
      <c r="AF1441" s="91">
        <v>4.0445449163054896E-3</v>
      </c>
      <c r="AG1441" s="108">
        <v>3.963440206552345E-3</v>
      </c>
      <c r="AH1441" s="109">
        <v>3.8245400904815792E-3</v>
      </c>
      <c r="AI1441" s="91">
        <v>5.1895429917007858E-3</v>
      </c>
      <c r="AJ1441" s="114">
        <v>0</v>
      </c>
      <c r="AK1441" s="115">
        <v>0</v>
      </c>
      <c r="AL1441" s="115">
        <v>0</v>
      </c>
    </row>
    <row r="1442" spans="1:38" ht="13" x14ac:dyDescent="0.3">
      <c r="A1442" s="71">
        <v>2010</v>
      </c>
      <c r="B1442" s="718">
        <v>37</v>
      </c>
      <c r="C1442" s="108">
        <v>7.2747772193116651</v>
      </c>
      <c r="D1442" s="109">
        <v>8.6919350319924611</v>
      </c>
      <c r="E1442" s="91">
        <v>19.498498621824307</v>
      </c>
      <c r="F1442" s="108">
        <v>0.35421724742927585</v>
      </c>
      <c r="G1442" s="109">
        <v>0.32006286930421968</v>
      </c>
      <c r="H1442" s="91">
        <v>0.55170589738563269</v>
      </c>
      <c r="I1442" s="108">
        <v>0.27899781720531258</v>
      </c>
      <c r="J1442" s="109">
        <v>0.34748079755106626</v>
      </c>
      <c r="K1442" s="91">
        <v>1.073944998845237</v>
      </c>
      <c r="L1442" s="108">
        <v>2.0584516988268419E-2</v>
      </c>
      <c r="M1442" s="109">
        <v>2.074936591016751E-2</v>
      </c>
      <c r="N1442" s="91">
        <v>2.9192019223635818E-2</v>
      </c>
      <c r="O1442" s="108">
        <v>1.595465269540219E-2</v>
      </c>
      <c r="P1442" s="109">
        <v>2.022740455898598E-2</v>
      </c>
      <c r="Q1442" s="91">
        <v>2.7207633775899829E-2</v>
      </c>
      <c r="R1442" s="108">
        <v>1.4248636444417635E-2</v>
      </c>
      <c r="S1442" s="109">
        <v>1.5992102592000977E-2</v>
      </c>
      <c r="T1442" s="91">
        <v>7.2165212035882553E-2</v>
      </c>
      <c r="U1442" s="108">
        <v>8.1953160450764315E-3</v>
      </c>
      <c r="V1442" s="109">
        <v>8.1928491477416925E-3</v>
      </c>
      <c r="W1442" s="91">
        <v>1.1870441500350399E-2</v>
      </c>
      <c r="X1442" s="108">
        <v>4.5824923457496024E-4</v>
      </c>
      <c r="Y1442" s="109">
        <v>4.0811037579357214E-4</v>
      </c>
      <c r="Z1442" s="91">
        <v>6.6529101213572389E-4</v>
      </c>
      <c r="AA1442" s="108">
        <v>1.4736888048820862E-2</v>
      </c>
      <c r="AB1442" s="109">
        <v>1.31951029349716E-2</v>
      </c>
      <c r="AC1442" s="91">
        <v>2.3000766548227421E-2</v>
      </c>
      <c r="AD1442" s="108">
        <v>2.6261397982641045E-3</v>
      </c>
      <c r="AE1442" s="109">
        <v>2.1665572867830061E-3</v>
      </c>
      <c r="AF1442" s="91">
        <v>4.0445449163054896E-3</v>
      </c>
      <c r="AG1442" s="108">
        <v>3.963440206552345E-3</v>
      </c>
      <c r="AH1442" s="109">
        <v>3.8245400904815792E-3</v>
      </c>
      <c r="AI1442" s="91">
        <v>5.1895429917007858E-3</v>
      </c>
      <c r="AJ1442" s="114">
        <v>0</v>
      </c>
      <c r="AK1442" s="115">
        <v>0</v>
      </c>
      <c r="AL1442" s="115">
        <v>0</v>
      </c>
    </row>
    <row r="1443" spans="1:38" ht="13" x14ac:dyDescent="0.3">
      <c r="A1443" s="71">
        <v>2010</v>
      </c>
      <c r="B1443" s="718">
        <v>38</v>
      </c>
      <c r="C1443" s="108">
        <v>7.2747772193116651</v>
      </c>
      <c r="D1443" s="109">
        <v>8.6919350319924611</v>
      </c>
      <c r="E1443" s="91">
        <v>19.498498621824307</v>
      </c>
      <c r="F1443" s="108">
        <v>0.35421724742927585</v>
      </c>
      <c r="G1443" s="109">
        <v>0.32006286930421968</v>
      </c>
      <c r="H1443" s="91">
        <v>0.55170589738563269</v>
      </c>
      <c r="I1443" s="108">
        <v>0.27899781720531258</v>
      </c>
      <c r="J1443" s="109">
        <v>0.34748079755106626</v>
      </c>
      <c r="K1443" s="91">
        <v>1.073944998845237</v>
      </c>
      <c r="L1443" s="108">
        <v>2.0584516988268419E-2</v>
      </c>
      <c r="M1443" s="109">
        <v>2.074936591016751E-2</v>
      </c>
      <c r="N1443" s="91">
        <v>2.9192019223635818E-2</v>
      </c>
      <c r="O1443" s="108">
        <v>1.595465269540219E-2</v>
      </c>
      <c r="P1443" s="109">
        <v>2.022740455898598E-2</v>
      </c>
      <c r="Q1443" s="91">
        <v>2.7207633775899829E-2</v>
      </c>
      <c r="R1443" s="108">
        <v>1.4248636444417635E-2</v>
      </c>
      <c r="S1443" s="109">
        <v>1.5992102592000977E-2</v>
      </c>
      <c r="T1443" s="91">
        <v>7.2165212035882553E-2</v>
      </c>
      <c r="U1443" s="108">
        <v>8.1953160450764315E-3</v>
      </c>
      <c r="V1443" s="109">
        <v>8.1928491477416925E-3</v>
      </c>
      <c r="W1443" s="91">
        <v>1.1870441500350399E-2</v>
      </c>
      <c r="X1443" s="108">
        <v>4.5824923457496024E-4</v>
      </c>
      <c r="Y1443" s="109">
        <v>4.0811037579357214E-4</v>
      </c>
      <c r="Z1443" s="91">
        <v>6.6529101213572389E-4</v>
      </c>
      <c r="AA1443" s="108">
        <v>1.4736888048820862E-2</v>
      </c>
      <c r="AB1443" s="109">
        <v>1.31951029349716E-2</v>
      </c>
      <c r="AC1443" s="91">
        <v>2.3000766548227421E-2</v>
      </c>
      <c r="AD1443" s="108">
        <v>2.6261397982641045E-3</v>
      </c>
      <c r="AE1443" s="109">
        <v>2.1665572867830061E-3</v>
      </c>
      <c r="AF1443" s="91">
        <v>4.0445449163054896E-3</v>
      </c>
      <c r="AG1443" s="108">
        <v>3.963440206552345E-3</v>
      </c>
      <c r="AH1443" s="109">
        <v>3.8245400904815792E-3</v>
      </c>
      <c r="AI1443" s="91">
        <v>5.1895429917007858E-3</v>
      </c>
      <c r="AJ1443" s="114">
        <v>0</v>
      </c>
      <c r="AK1443" s="115">
        <v>0</v>
      </c>
      <c r="AL1443" s="115">
        <v>0</v>
      </c>
    </row>
    <row r="1444" spans="1:38" ht="13.5" thickBot="1" x14ac:dyDescent="0.35">
      <c r="A1444" s="73">
        <v>2010</v>
      </c>
      <c r="B1444" s="719">
        <v>39</v>
      </c>
      <c r="C1444" s="726">
        <v>7.2747772193116651</v>
      </c>
      <c r="D1444" s="727">
        <v>8.6919350319924611</v>
      </c>
      <c r="E1444" s="98">
        <v>19.498498621824307</v>
      </c>
      <c r="F1444" s="110">
        <v>0.35421724742927585</v>
      </c>
      <c r="G1444" s="111">
        <v>0.32006286930421968</v>
      </c>
      <c r="H1444" s="98">
        <v>0.55170589738563269</v>
      </c>
      <c r="I1444" s="110">
        <v>0.27899781720531258</v>
      </c>
      <c r="J1444" s="111">
        <v>0.34748079755106626</v>
      </c>
      <c r="K1444" s="98">
        <v>1.073944998845237</v>
      </c>
      <c r="L1444" s="110">
        <v>2.0584516988268419E-2</v>
      </c>
      <c r="M1444" s="111">
        <v>2.074936591016751E-2</v>
      </c>
      <c r="N1444" s="98">
        <v>2.9192019223635818E-2</v>
      </c>
      <c r="O1444" s="110">
        <v>1.595465269540219E-2</v>
      </c>
      <c r="P1444" s="111">
        <v>2.022740455898598E-2</v>
      </c>
      <c r="Q1444" s="98">
        <v>2.7207633775899829E-2</v>
      </c>
      <c r="R1444" s="110">
        <v>1.4248636444417635E-2</v>
      </c>
      <c r="S1444" s="111">
        <v>1.5992102592000977E-2</v>
      </c>
      <c r="T1444" s="98">
        <v>7.2165212035882553E-2</v>
      </c>
      <c r="U1444" s="110">
        <v>8.1953160450764315E-3</v>
      </c>
      <c r="V1444" s="111">
        <v>8.1928491477416925E-3</v>
      </c>
      <c r="W1444" s="98">
        <v>1.1870441500350399E-2</v>
      </c>
      <c r="X1444" s="110">
        <v>4.5824923457496024E-4</v>
      </c>
      <c r="Y1444" s="111">
        <v>4.0811037579357214E-4</v>
      </c>
      <c r="Z1444" s="98">
        <v>6.6529101213572389E-4</v>
      </c>
      <c r="AA1444" s="110">
        <v>1.4736888048820862E-2</v>
      </c>
      <c r="AB1444" s="111">
        <v>1.31951029349716E-2</v>
      </c>
      <c r="AC1444" s="98">
        <v>2.3000766548227421E-2</v>
      </c>
      <c r="AD1444" s="110">
        <v>2.6261397982641045E-3</v>
      </c>
      <c r="AE1444" s="111">
        <v>2.1665572867830061E-3</v>
      </c>
      <c r="AF1444" s="98">
        <v>4.0445449163054896E-3</v>
      </c>
      <c r="AG1444" s="110">
        <v>3.963440206552345E-3</v>
      </c>
      <c r="AH1444" s="111">
        <v>3.8245400904815792E-3</v>
      </c>
      <c r="AI1444" s="98">
        <v>5.1895429917007858E-3</v>
      </c>
      <c r="AJ1444" s="116">
        <v>0</v>
      </c>
      <c r="AK1444" s="117">
        <v>0</v>
      </c>
      <c r="AL1444" s="117">
        <v>0</v>
      </c>
    </row>
    <row r="1445" spans="1:38" x14ac:dyDescent="0.25">
      <c r="A1445" s="728">
        <v>2011</v>
      </c>
      <c r="B1445" s="729">
        <v>0</v>
      </c>
      <c r="C1445" s="722">
        <v>1.6931029035640113</v>
      </c>
      <c r="D1445" s="723">
        <v>1.983424360330281</v>
      </c>
      <c r="E1445" s="101">
        <v>5.1083971406043061</v>
      </c>
      <c r="F1445" s="722">
        <v>6.6769598646832254E-2</v>
      </c>
      <c r="G1445" s="723">
        <v>6.1305860679909917E-2</v>
      </c>
      <c r="H1445" s="101">
        <v>7.4960650063247092E-2</v>
      </c>
      <c r="I1445" s="722">
        <v>7.4663166719688173E-2</v>
      </c>
      <c r="J1445" s="723">
        <v>0.10905663882572492</v>
      </c>
      <c r="K1445" s="101">
        <v>0.30073651774893373</v>
      </c>
      <c r="L1445" s="722">
        <v>2.9209821335624748E-3</v>
      </c>
      <c r="M1445" s="723">
        <v>3.709385627734936E-3</v>
      </c>
      <c r="N1445" s="101">
        <v>1.0112991901435883E-2</v>
      </c>
      <c r="O1445" s="722">
        <v>9.7003637774261513E-3</v>
      </c>
      <c r="P1445" s="723">
        <v>1.2778503977333417E-2</v>
      </c>
      <c r="Q1445" s="101">
        <v>1.7425462969222271E-2</v>
      </c>
      <c r="R1445" s="722">
        <v>4.4387765622557421E-3</v>
      </c>
      <c r="S1445" s="723">
        <v>5.6767984973135569E-3</v>
      </c>
      <c r="T1445" s="101">
        <v>1.0110783804202807E-2</v>
      </c>
      <c r="U1445" s="722">
        <v>1.236556221870912E-3</v>
      </c>
      <c r="V1445" s="723">
        <v>1.1271216894934474E-3</v>
      </c>
      <c r="W1445" s="101">
        <v>1.1631848307579321E-3</v>
      </c>
      <c r="X1445" s="722">
        <v>8.2080391848284913E-5</v>
      </c>
      <c r="Y1445" s="723">
        <v>7.4088474172845139E-5</v>
      </c>
      <c r="Z1445" s="101">
        <v>8.116445951726709E-5</v>
      </c>
      <c r="AA1445" s="722">
        <v>2.9452392243227779E-3</v>
      </c>
      <c r="AB1445" s="723">
        <v>2.7054875950921031E-3</v>
      </c>
      <c r="AC1445" s="101">
        <v>3.3789255999009246E-3</v>
      </c>
      <c r="AD1445" s="722">
        <v>5.2899874309960044E-4</v>
      </c>
      <c r="AE1445" s="723">
        <v>4.6010659387762178E-4</v>
      </c>
      <c r="AF1445" s="101">
        <v>5.4790176231966187E-4</v>
      </c>
      <c r="AG1445" s="722">
        <v>7.2315470152870865E-4</v>
      </c>
      <c r="AH1445" s="723">
        <v>6.8461271889077506E-4</v>
      </c>
      <c r="AI1445" s="101">
        <v>6.8974369651781384E-4</v>
      </c>
      <c r="AJ1445" s="112">
        <v>0</v>
      </c>
      <c r="AK1445" s="113">
        <v>0</v>
      </c>
      <c r="AL1445" s="113">
        <v>0</v>
      </c>
    </row>
    <row r="1446" spans="1:38" x14ac:dyDescent="0.25">
      <c r="A1446" s="71">
        <v>2011</v>
      </c>
      <c r="B1446" s="718">
        <v>1</v>
      </c>
      <c r="C1446" s="724">
        <v>1.6931029035640113</v>
      </c>
      <c r="D1446" s="725">
        <v>1.983424360330281</v>
      </c>
      <c r="E1446" s="102">
        <v>5.0953338398680543</v>
      </c>
      <c r="F1446" s="724">
        <v>6.6769598646832254E-2</v>
      </c>
      <c r="G1446" s="725">
        <v>6.1305860679909917E-2</v>
      </c>
      <c r="H1446" s="102">
        <v>7.5001461480545956E-2</v>
      </c>
      <c r="I1446" s="724">
        <v>7.4663166719688173E-2</v>
      </c>
      <c r="J1446" s="725">
        <v>0.10905663882572492</v>
      </c>
      <c r="K1446" s="102">
        <v>0.30274988093766148</v>
      </c>
      <c r="L1446" s="724">
        <v>2.9209821335624748E-3</v>
      </c>
      <c r="M1446" s="725">
        <v>3.709385627734936E-3</v>
      </c>
      <c r="N1446" s="102">
        <v>1.0145516769080954E-2</v>
      </c>
      <c r="O1446" s="724">
        <v>9.7003637774261513E-3</v>
      </c>
      <c r="P1446" s="725">
        <v>1.2778503977333417E-2</v>
      </c>
      <c r="Q1446" s="102">
        <v>1.741258130682647E-2</v>
      </c>
      <c r="R1446" s="724">
        <v>4.4387765622557421E-3</v>
      </c>
      <c r="S1446" s="725">
        <v>5.6767984973135569E-3</v>
      </c>
      <c r="T1446" s="102">
        <v>1.0159276926745476E-2</v>
      </c>
      <c r="U1446" s="724">
        <v>1.236556221870912E-3</v>
      </c>
      <c r="V1446" s="725">
        <v>1.1271216894934474E-3</v>
      </c>
      <c r="W1446" s="102">
        <v>1.2392585788913568E-3</v>
      </c>
      <c r="X1446" s="724">
        <v>8.2080391848284913E-5</v>
      </c>
      <c r="Y1446" s="725">
        <v>7.4088474172845139E-5</v>
      </c>
      <c r="Z1446" s="102">
        <v>8.3001662760479934E-5</v>
      </c>
      <c r="AA1446" s="724">
        <v>2.9452392243227779E-3</v>
      </c>
      <c r="AB1446" s="725">
        <v>2.7054875950921031E-3</v>
      </c>
      <c r="AC1446" s="102">
        <v>3.3304983948387549E-3</v>
      </c>
      <c r="AD1446" s="724">
        <v>5.2899874309960044E-4</v>
      </c>
      <c r="AE1446" s="725">
        <v>4.6010659387762178E-4</v>
      </c>
      <c r="AF1446" s="102">
        <v>5.3945891493749364E-4</v>
      </c>
      <c r="AG1446" s="724">
        <v>7.2315470152870865E-4</v>
      </c>
      <c r="AH1446" s="725">
        <v>6.8461271889077506E-4</v>
      </c>
      <c r="AI1446" s="102">
        <v>7.0151920121700817E-4</v>
      </c>
      <c r="AJ1446" s="114">
        <v>0</v>
      </c>
      <c r="AK1446" s="115">
        <v>0</v>
      </c>
      <c r="AL1446" s="115">
        <v>0</v>
      </c>
    </row>
    <row r="1447" spans="1:38" x14ac:dyDescent="0.25">
      <c r="A1447" s="71">
        <v>2011</v>
      </c>
      <c r="B1447" s="718">
        <v>2</v>
      </c>
      <c r="C1447" s="724">
        <v>1.6931029035640113</v>
      </c>
      <c r="D1447" s="725">
        <v>1.983424360330281</v>
      </c>
      <c r="E1447" s="102">
        <v>5.1115625438643395</v>
      </c>
      <c r="F1447" s="724">
        <v>6.6769598646832254E-2</v>
      </c>
      <c r="G1447" s="725">
        <v>6.1305860679909917E-2</v>
      </c>
      <c r="H1447" s="102">
        <v>7.657729100134622E-2</v>
      </c>
      <c r="I1447" s="724">
        <v>7.4663166719688173E-2</v>
      </c>
      <c r="J1447" s="725">
        <v>0.10905663882572492</v>
      </c>
      <c r="K1447" s="102">
        <v>0.30418855237605702</v>
      </c>
      <c r="L1447" s="724">
        <v>2.9209821335624748E-3</v>
      </c>
      <c r="M1447" s="725">
        <v>3.709385627734936E-3</v>
      </c>
      <c r="N1447" s="102">
        <v>1.0168669503770052E-2</v>
      </c>
      <c r="O1447" s="724">
        <v>9.7003637774261513E-3</v>
      </c>
      <c r="P1447" s="725">
        <v>1.2778503977333417E-2</v>
      </c>
      <c r="Q1447" s="102">
        <v>1.7617318491332617E-2</v>
      </c>
      <c r="R1447" s="724">
        <v>4.4387765622557421E-3</v>
      </c>
      <c r="S1447" s="725">
        <v>5.6767984973135569E-3</v>
      </c>
      <c r="T1447" s="102">
        <v>1.0316109114891621E-2</v>
      </c>
      <c r="U1447" s="724">
        <v>1.236556221870912E-3</v>
      </c>
      <c r="V1447" s="725">
        <v>1.1271216894934474E-3</v>
      </c>
      <c r="W1447" s="102">
        <v>1.27717064746408E-3</v>
      </c>
      <c r="X1447" s="724">
        <v>8.2080391848284913E-5</v>
      </c>
      <c r="Y1447" s="725">
        <v>7.4088474172845139E-5</v>
      </c>
      <c r="Z1447" s="102">
        <v>8.4892373958726723E-5</v>
      </c>
      <c r="AA1447" s="724">
        <v>2.9452392243227779E-3</v>
      </c>
      <c r="AB1447" s="725">
        <v>2.7054875950921031E-3</v>
      </c>
      <c r="AC1447" s="102">
        <v>3.3975358211732931E-3</v>
      </c>
      <c r="AD1447" s="724">
        <v>5.2899874309960044E-4</v>
      </c>
      <c r="AE1447" s="725">
        <v>4.6010659387762178E-4</v>
      </c>
      <c r="AF1447" s="102">
        <v>5.5201107146624605E-4</v>
      </c>
      <c r="AG1447" s="724">
        <v>7.2315470152870865E-4</v>
      </c>
      <c r="AH1447" s="725">
        <v>6.8461271889077506E-4</v>
      </c>
      <c r="AI1447" s="102">
        <v>7.1518778582396064E-4</v>
      </c>
      <c r="AJ1447" s="114">
        <v>0</v>
      </c>
      <c r="AK1447" s="115">
        <v>0</v>
      </c>
      <c r="AL1447" s="115">
        <v>0</v>
      </c>
    </row>
    <row r="1448" spans="1:38" x14ac:dyDescent="0.25">
      <c r="A1448" s="71">
        <v>2011</v>
      </c>
      <c r="B1448" s="718">
        <v>3</v>
      </c>
      <c r="C1448" s="108">
        <v>1.6931029035640113</v>
      </c>
      <c r="D1448" s="109">
        <v>1.983424360330281</v>
      </c>
      <c r="E1448" s="102">
        <v>5.136373358637746</v>
      </c>
      <c r="F1448" s="108">
        <v>6.6769598646832254E-2</v>
      </c>
      <c r="G1448" s="109">
        <v>6.1305860679909917E-2</v>
      </c>
      <c r="H1448" s="102">
        <v>7.8632639554084449E-2</v>
      </c>
      <c r="I1448" s="108">
        <v>7.4663166719688173E-2</v>
      </c>
      <c r="J1448" s="109">
        <v>0.10905663882572492</v>
      </c>
      <c r="K1448" s="102">
        <v>0.30594620179770909</v>
      </c>
      <c r="L1448" s="108">
        <v>2.9209821335624748E-3</v>
      </c>
      <c r="M1448" s="109">
        <v>3.709385627734936E-3</v>
      </c>
      <c r="N1448" s="102">
        <v>1.0197666513723998E-2</v>
      </c>
      <c r="O1448" s="108">
        <v>9.7003637774261513E-3</v>
      </c>
      <c r="P1448" s="109">
        <v>1.2778503977333417E-2</v>
      </c>
      <c r="Q1448" s="102">
        <v>1.7883271651337074E-2</v>
      </c>
      <c r="R1448" s="108">
        <v>4.4387765622557421E-3</v>
      </c>
      <c r="S1448" s="109">
        <v>5.6767984973135569E-3</v>
      </c>
      <c r="T1448" s="102">
        <v>1.0522483319261491E-2</v>
      </c>
      <c r="U1448" s="108">
        <v>1.236556221870912E-3</v>
      </c>
      <c r="V1448" s="109">
        <v>1.1271216894934474E-3</v>
      </c>
      <c r="W1448" s="102">
        <v>1.3170415355992734E-3</v>
      </c>
      <c r="X1448" s="108">
        <v>8.2080391848284913E-5</v>
      </c>
      <c r="Y1448" s="109">
        <v>7.4088474172845139E-5</v>
      </c>
      <c r="Z1448" s="102">
        <v>8.7305203882334469E-5</v>
      </c>
      <c r="AA1448" s="108">
        <v>2.9452392243227779E-3</v>
      </c>
      <c r="AB1448" s="109">
        <v>2.7054875950921031E-3</v>
      </c>
      <c r="AC1448" s="102">
        <v>3.4875731344844846E-3</v>
      </c>
      <c r="AD1448" s="108">
        <v>5.2899874309960044E-4</v>
      </c>
      <c r="AE1448" s="109">
        <v>4.6010659387762178E-4</v>
      </c>
      <c r="AF1448" s="102">
        <v>5.6915651127864488E-4</v>
      </c>
      <c r="AG1448" s="108">
        <v>7.2315470152870865E-4</v>
      </c>
      <c r="AH1448" s="109">
        <v>6.8461271889077506E-4</v>
      </c>
      <c r="AI1448" s="102">
        <v>7.3217635183095854E-4</v>
      </c>
      <c r="AJ1448" s="114">
        <v>0</v>
      </c>
      <c r="AK1448" s="115">
        <v>0</v>
      </c>
      <c r="AL1448" s="115">
        <v>0</v>
      </c>
    </row>
    <row r="1449" spans="1:38" x14ac:dyDescent="0.25">
      <c r="A1449" s="71">
        <v>2011</v>
      </c>
      <c r="B1449" s="718">
        <v>4</v>
      </c>
      <c r="C1449" s="108">
        <v>2.9579220148181777</v>
      </c>
      <c r="D1449" s="109">
        <v>3.5281903081478396</v>
      </c>
      <c r="E1449" s="102">
        <v>7.0613630424642784</v>
      </c>
      <c r="F1449" s="108">
        <v>9.1987233100708096E-2</v>
      </c>
      <c r="G1449" s="109">
        <v>8.8605081665265567E-2</v>
      </c>
      <c r="H1449" s="102">
        <v>0.12180071783082276</v>
      </c>
      <c r="I1449" s="108">
        <v>0.11550348610333619</v>
      </c>
      <c r="J1449" s="109">
        <v>0.17387420637870984</v>
      </c>
      <c r="K1449" s="102">
        <v>0.52384016062018057</v>
      </c>
      <c r="L1449" s="108">
        <v>3.7084152121744985E-3</v>
      </c>
      <c r="M1449" s="109">
        <v>5.8226136587454774E-3</v>
      </c>
      <c r="N1449" s="102">
        <v>1.2676650884509918E-2</v>
      </c>
      <c r="O1449" s="108">
        <v>8.5065735405100481E-3</v>
      </c>
      <c r="P1449" s="109">
        <v>1.1322285689431673E-2</v>
      </c>
      <c r="Q1449" s="102">
        <v>1.4265454186107919E-2</v>
      </c>
      <c r="R1449" s="108">
        <v>4.4519125498596107E-3</v>
      </c>
      <c r="S1449" s="109">
        <v>5.7037000166906757E-3</v>
      </c>
      <c r="T1449" s="102">
        <v>1.0757849100576953E-2</v>
      </c>
      <c r="U1449" s="108">
        <v>1.6489705366439151E-3</v>
      </c>
      <c r="V1449" s="109">
        <v>1.5384959228599566E-3</v>
      </c>
      <c r="W1449" s="102">
        <v>2.0037508020257378E-3</v>
      </c>
      <c r="X1449" s="108">
        <v>1.1258410797639568E-4</v>
      </c>
      <c r="Y1449" s="109">
        <v>1.053674474182756E-4</v>
      </c>
      <c r="Z1449" s="102">
        <v>1.3593577374731406E-4</v>
      </c>
      <c r="AA1449" s="108">
        <v>4.0686511200796367E-3</v>
      </c>
      <c r="AB1449" s="109">
        <v>3.9273511456073291E-3</v>
      </c>
      <c r="AC1449" s="102">
        <v>5.4091956088992048E-3</v>
      </c>
      <c r="AD1449" s="108">
        <v>6.9594019952357836E-4</v>
      </c>
      <c r="AE1449" s="109">
        <v>6.1375176362286898E-4</v>
      </c>
      <c r="AF1449" s="102">
        <v>8.5661515887936184E-4</v>
      </c>
      <c r="AG1449" s="108">
        <v>1.0259478796931897E-3</v>
      </c>
      <c r="AH1449" s="109">
        <v>1.0328681005077832E-3</v>
      </c>
      <c r="AI1449" s="102">
        <v>1.1677599377669136E-3</v>
      </c>
      <c r="AJ1449" s="114">
        <v>0</v>
      </c>
      <c r="AK1449" s="115">
        <v>0</v>
      </c>
      <c r="AL1449" s="115">
        <v>0</v>
      </c>
    </row>
    <row r="1450" spans="1:38" x14ac:dyDescent="0.25">
      <c r="A1450" s="71">
        <v>2011</v>
      </c>
      <c r="B1450" s="718">
        <v>5</v>
      </c>
      <c r="C1450" s="108">
        <v>2.9514473735979436</v>
      </c>
      <c r="D1450" s="109">
        <v>3.5226239097778236</v>
      </c>
      <c r="E1450" s="102">
        <v>7.1101848551098321</v>
      </c>
      <c r="F1450" s="108">
        <v>9.2073034814924917E-2</v>
      </c>
      <c r="G1450" s="109">
        <v>8.8877700878700575E-2</v>
      </c>
      <c r="H1450" s="102">
        <v>0.1255227173015033</v>
      </c>
      <c r="I1450" s="108">
        <v>0.11529890896652002</v>
      </c>
      <c r="J1450" s="109">
        <v>0.17349803187910978</v>
      </c>
      <c r="K1450" s="102">
        <v>0.52735026371279548</v>
      </c>
      <c r="L1450" s="108">
        <v>3.7140283558384072E-3</v>
      </c>
      <c r="M1450" s="109">
        <v>5.837764877910003E-3</v>
      </c>
      <c r="N1450" s="102">
        <v>1.2733824288569753E-2</v>
      </c>
      <c r="O1450" s="108">
        <v>8.5067483537568881E-3</v>
      </c>
      <c r="P1450" s="109">
        <v>1.1353853099689361E-2</v>
      </c>
      <c r="Q1450" s="102">
        <v>1.455167403964534E-2</v>
      </c>
      <c r="R1450" s="108">
        <v>4.4655014593804549E-3</v>
      </c>
      <c r="S1450" s="109">
        <v>5.7343058295539814E-3</v>
      </c>
      <c r="T1450" s="102">
        <v>1.1015405633072703E-2</v>
      </c>
      <c r="U1450" s="108">
        <v>1.6655219217557014E-3</v>
      </c>
      <c r="V1450" s="109">
        <v>1.5819014121381332E-3</v>
      </c>
      <c r="W1450" s="102">
        <v>2.0799930072573332E-3</v>
      </c>
      <c r="X1450" s="108">
        <v>1.1276852508709203E-4</v>
      </c>
      <c r="Y1450" s="109">
        <v>1.0583440418434898E-4</v>
      </c>
      <c r="Z1450" s="102">
        <v>1.4040311136550174E-4</v>
      </c>
      <c r="AA1450" s="108">
        <v>4.0697167448276754E-3</v>
      </c>
      <c r="AB1450" s="109">
        <v>3.9323178164586414E-3</v>
      </c>
      <c r="AC1450" s="102">
        <v>5.5711539206607192E-3</v>
      </c>
      <c r="AD1450" s="108">
        <v>6.9628576276122543E-4</v>
      </c>
      <c r="AE1450" s="109">
        <v>6.1482954814874905E-4</v>
      </c>
      <c r="AF1450" s="102">
        <v>8.8744690982871818E-4</v>
      </c>
      <c r="AG1450" s="108">
        <v>1.0277345063910814E-3</v>
      </c>
      <c r="AH1450" s="109">
        <v>1.0372685438884181E-3</v>
      </c>
      <c r="AI1450" s="102">
        <v>1.1991041527171799E-3</v>
      </c>
      <c r="AJ1450" s="114">
        <v>0</v>
      </c>
      <c r="AK1450" s="115">
        <v>0</v>
      </c>
      <c r="AL1450" s="115">
        <v>0</v>
      </c>
    </row>
    <row r="1451" spans="1:38" x14ac:dyDescent="0.25">
      <c r="A1451" s="71">
        <v>2011</v>
      </c>
      <c r="B1451" s="718">
        <v>6</v>
      </c>
      <c r="C1451" s="108">
        <v>3.4463707378427428</v>
      </c>
      <c r="D1451" s="109">
        <v>4.1050933572482329</v>
      </c>
      <c r="E1451" s="102">
        <v>12.728907392890806</v>
      </c>
      <c r="F1451" s="108">
        <v>0.10304212178292231</v>
      </c>
      <c r="G1451" s="109">
        <v>9.8968735844916167E-2</v>
      </c>
      <c r="H1451" s="102">
        <v>0.17742195790820733</v>
      </c>
      <c r="I1451" s="108">
        <v>0.10591460011467836</v>
      </c>
      <c r="J1451" s="109">
        <v>0.15013265692005784</v>
      </c>
      <c r="K1451" s="102">
        <v>0.67292926512329354</v>
      </c>
      <c r="L1451" s="108">
        <v>4.3228774814095079E-3</v>
      </c>
      <c r="M1451" s="109">
        <v>6.4936473675540436E-3</v>
      </c>
      <c r="N1451" s="102">
        <v>1.3605173353855273E-2</v>
      </c>
      <c r="O1451" s="108">
        <v>8.2974788957193707E-3</v>
      </c>
      <c r="P1451" s="109">
        <v>1.0858161628545832E-2</v>
      </c>
      <c r="Q1451" s="102">
        <v>2.0521610993031503E-2</v>
      </c>
      <c r="R1451" s="108">
        <v>4.5257084118682876E-3</v>
      </c>
      <c r="S1451" s="109">
        <v>5.8311617507840413E-3</v>
      </c>
      <c r="T1451" s="102">
        <v>1.129689602402543E-2</v>
      </c>
      <c r="U1451" s="108">
        <v>1.9218933203969996E-3</v>
      </c>
      <c r="V1451" s="109">
        <v>1.8912896814659754E-3</v>
      </c>
      <c r="W1451" s="102">
        <v>2.8010584313992249E-3</v>
      </c>
      <c r="X1451" s="108">
        <v>1.3085220268446395E-4</v>
      </c>
      <c r="Y1451" s="109">
        <v>1.2273137418979517E-4</v>
      </c>
      <c r="Z1451" s="102">
        <v>1.9423950824400975E-4</v>
      </c>
      <c r="AA1451" s="108">
        <v>4.3939122556055504E-3</v>
      </c>
      <c r="AB1451" s="109">
        <v>4.2200074342659214E-3</v>
      </c>
      <c r="AC1451" s="102">
        <v>7.897052839724604E-3</v>
      </c>
      <c r="AD1451" s="108">
        <v>7.7868005328967163E-4</v>
      </c>
      <c r="AE1451" s="109">
        <v>6.8952945581336744E-4</v>
      </c>
      <c r="AF1451" s="102">
        <v>1.1453470879604756E-3</v>
      </c>
      <c r="AG1451" s="108">
        <v>1.1759964397204891E-3</v>
      </c>
      <c r="AH1451" s="109">
        <v>1.1768008450419734E-3</v>
      </c>
      <c r="AI1451" s="102">
        <v>1.8047096945276741E-3</v>
      </c>
      <c r="AJ1451" s="114">
        <v>0</v>
      </c>
      <c r="AK1451" s="115">
        <v>0</v>
      </c>
      <c r="AL1451" s="115">
        <v>0</v>
      </c>
    </row>
    <row r="1452" spans="1:38" x14ac:dyDescent="0.25">
      <c r="A1452" s="71">
        <v>2011</v>
      </c>
      <c r="B1452" s="718">
        <v>7</v>
      </c>
      <c r="C1452" s="108">
        <v>3.4766504858242375</v>
      </c>
      <c r="D1452" s="109">
        <v>4.1356904928128833</v>
      </c>
      <c r="E1452" s="102">
        <v>12.664908296194447</v>
      </c>
      <c r="F1452" s="108">
        <v>0.10563501358981624</v>
      </c>
      <c r="G1452" s="109">
        <v>0.1016659915624656</v>
      </c>
      <c r="H1452" s="102">
        <v>0.16328200837351528</v>
      </c>
      <c r="I1452" s="108">
        <v>0.1073481290506916</v>
      </c>
      <c r="J1452" s="109">
        <v>0.15172069201845101</v>
      </c>
      <c r="K1452" s="102">
        <v>0.45644831198409752</v>
      </c>
      <c r="L1452" s="108">
        <v>4.3588858592634701E-3</v>
      </c>
      <c r="M1452" s="109">
        <v>6.5540805498343043E-3</v>
      </c>
      <c r="N1452" s="102">
        <v>1.3604145241866828E-2</v>
      </c>
      <c r="O1452" s="108">
        <v>8.4672530105408678E-3</v>
      </c>
      <c r="P1452" s="109">
        <v>1.1127390627779191E-2</v>
      </c>
      <c r="Q1452" s="102">
        <v>1.6755869716738935E-2</v>
      </c>
      <c r="R1452" s="108">
        <v>4.6187193663480624E-3</v>
      </c>
      <c r="S1452" s="109">
        <v>5.9762175146757957E-3</v>
      </c>
      <c r="T1452" s="102">
        <v>1.160388382501671E-2</v>
      </c>
      <c r="U1452" s="108">
        <v>2.0014380866518653E-3</v>
      </c>
      <c r="V1452" s="109">
        <v>2.0278742710963982E-3</v>
      </c>
      <c r="W1452" s="102">
        <v>2.8497566258575547E-3</v>
      </c>
      <c r="X1452" s="108">
        <v>1.3428678824645225E-4</v>
      </c>
      <c r="Y1452" s="109">
        <v>1.2634036664378411E-4</v>
      </c>
      <c r="Z1452" s="102">
        <v>1.8571830599054044E-4</v>
      </c>
      <c r="AA1452" s="108">
        <v>4.4976775375544535E-3</v>
      </c>
      <c r="AB1452" s="109">
        <v>4.3169058308323996E-3</v>
      </c>
      <c r="AC1452" s="102">
        <v>6.9826165330090185E-3</v>
      </c>
      <c r="AD1452" s="108">
        <v>7.9840580206045166E-4</v>
      </c>
      <c r="AE1452" s="109">
        <v>7.0737351373826793E-4</v>
      </c>
      <c r="AF1452" s="102">
        <v>1.1191488196264784E-3</v>
      </c>
      <c r="AG1452" s="108">
        <v>1.2052243672471608E-3</v>
      </c>
      <c r="AH1452" s="109">
        <v>1.2098117379006599E-3</v>
      </c>
      <c r="AI1452" s="102">
        <v>1.6009481847063473E-3</v>
      </c>
      <c r="AJ1452" s="114">
        <v>0</v>
      </c>
      <c r="AK1452" s="115">
        <v>0</v>
      </c>
      <c r="AL1452" s="115">
        <v>0</v>
      </c>
    </row>
    <row r="1453" spans="1:38" x14ac:dyDescent="0.25">
      <c r="A1453" s="71">
        <v>2011</v>
      </c>
      <c r="B1453" s="718">
        <v>8</v>
      </c>
      <c r="C1453" s="108">
        <v>3.773699809456212</v>
      </c>
      <c r="D1453" s="109">
        <v>4.4541743197033279</v>
      </c>
      <c r="E1453" s="102">
        <v>13.360777513838929</v>
      </c>
      <c r="F1453" s="108">
        <v>0.12664795186625344</v>
      </c>
      <c r="G1453" s="109">
        <v>0.12369573053264186</v>
      </c>
      <c r="H1453" s="102">
        <v>0.19868603125393647</v>
      </c>
      <c r="I1453" s="108">
        <v>0.13318401589940587</v>
      </c>
      <c r="J1453" s="109">
        <v>0.18937152921075048</v>
      </c>
      <c r="K1453" s="102">
        <v>0.57432512088068777</v>
      </c>
      <c r="L1453" s="108">
        <v>5.1596208727941132E-3</v>
      </c>
      <c r="M1453" s="109">
        <v>7.4146124822156581E-3</v>
      </c>
      <c r="N1453" s="102">
        <v>1.4598726936188558E-2</v>
      </c>
      <c r="O1453" s="108">
        <v>9.2455290672643683E-3</v>
      </c>
      <c r="P1453" s="109">
        <v>1.2287425356261834E-2</v>
      </c>
      <c r="Q1453" s="102">
        <v>1.7418771038322112E-2</v>
      </c>
      <c r="R1453" s="108">
        <v>4.7336516191975389E-3</v>
      </c>
      <c r="S1453" s="109">
        <v>6.1548074787876822E-3</v>
      </c>
      <c r="T1453" s="102">
        <v>1.1933417428303495E-2</v>
      </c>
      <c r="U1453" s="108">
        <v>2.41008350884992E-3</v>
      </c>
      <c r="V1453" s="109">
        <v>2.5284890290308911E-3</v>
      </c>
      <c r="W1453" s="102">
        <v>3.4845594592845049E-3</v>
      </c>
      <c r="X1453" s="108">
        <v>1.6092278040622738E-4</v>
      </c>
      <c r="Y1453" s="109">
        <v>1.5329998797474289E-4</v>
      </c>
      <c r="Z1453" s="102">
        <v>2.2712912106176601E-4</v>
      </c>
      <c r="AA1453" s="108">
        <v>5.3935750623395687E-3</v>
      </c>
      <c r="AB1453" s="109">
        <v>5.24403205738465E-3</v>
      </c>
      <c r="AC1453" s="102">
        <v>8.4933886569764968E-3</v>
      </c>
      <c r="AD1453" s="108">
        <v>9.4427906321878103E-4</v>
      </c>
      <c r="AE1453" s="109">
        <v>8.3811084277536695E-4</v>
      </c>
      <c r="AF1453" s="102">
        <v>1.3682922699693478E-3</v>
      </c>
      <c r="AG1453" s="108">
        <v>1.4575251723309461E-3</v>
      </c>
      <c r="AH1453" s="109">
        <v>1.4937687896806008E-3</v>
      </c>
      <c r="AI1453" s="102">
        <v>1.9463044896916592E-3</v>
      </c>
      <c r="AJ1453" s="114">
        <v>0</v>
      </c>
      <c r="AK1453" s="115">
        <v>0</v>
      </c>
      <c r="AL1453" s="115">
        <v>0</v>
      </c>
    </row>
    <row r="1454" spans="1:38" x14ac:dyDescent="0.25">
      <c r="A1454" s="71">
        <v>2011</v>
      </c>
      <c r="B1454" s="718">
        <v>9</v>
      </c>
      <c r="C1454" s="108">
        <v>3.8133585160916974</v>
      </c>
      <c r="D1454" s="109">
        <v>4.4957530782183195</v>
      </c>
      <c r="E1454" s="102">
        <v>13.435076608494445</v>
      </c>
      <c r="F1454" s="108">
        <v>0.13036155299257154</v>
      </c>
      <c r="G1454" s="109">
        <v>0.12760900179418266</v>
      </c>
      <c r="H1454" s="102">
        <v>0.20585442837306914</v>
      </c>
      <c r="I1454" s="108">
        <v>0.1353390395037424</v>
      </c>
      <c r="J1454" s="109">
        <v>0.19186373105847265</v>
      </c>
      <c r="K1454" s="102">
        <v>0.58160859722851987</v>
      </c>
      <c r="L1454" s="108">
        <v>5.213911834222768E-3</v>
      </c>
      <c r="M1454" s="109">
        <v>7.5072355721045063E-3</v>
      </c>
      <c r="N1454" s="102">
        <v>1.4697909199218104E-2</v>
      </c>
      <c r="O1454" s="108">
        <v>9.4574176646648224E-3</v>
      </c>
      <c r="P1454" s="109">
        <v>1.2614375965725441E-2</v>
      </c>
      <c r="Q1454" s="102">
        <v>1.785603571082434E-2</v>
      </c>
      <c r="R1454" s="108">
        <v>4.8500066910530095E-3</v>
      </c>
      <c r="S1454" s="109">
        <v>6.3386949656657372E-3</v>
      </c>
      <c r="T1454" s="102">
        <v>1.2287194432688135E-2</v>
      </c>
      <c r="U1454" s="108">
        <v>2.5179392559269453E-3</v>
      </c>
      <c r="V1454" s="109">
        <v>2.6969304656783715E-3</v>
      </c>
      <c r="W1454" s="102">
        <v>3.6562500176547563E-3</v>
      </c>
      <c r="X1454" s="108">
        <v>1.6587527380935177E-4</v>
      </c>
      <c r="Y1454" s="109">
        <v>1.5856267784069186E-4</v>
      </c>
      <c r="Z1454" s="102">
        <v>2.3606338569044221E-4</v>
      </c>
      <c r="AA1454" s="108">
        <v>5.5437369473490001E-3</v>
      </c>
      <c r="AB1454" s="109">
        <v>5.3922525985616622E-3</v>
      </c>
      <c r="AC1454" s="102">
        <v>8.7874464403383673E-3</v>
      </c>
      <c r="AD1454" s="108">
        <v>9.7273442905709904E-4</v>
      </c>
      <c r="AE1454" s="109">
        <v>8.6538461765732803E-4</v>
      </c>
      <c r="AF1454" s="102">
        <v>1.4249983562812703E-3</v>
      </c>
      <c r="AG1454" s="108">
        <v>1.4990578097601843E-3</v>
      </c>
      <c r="AH1454" s="109">
        <v>1.5400217212541989E-3</v>
      </c>
      <c r="AI1454" s="102">
        <v>2.0098598187964474E-3</v>
      </c>
      <c r="AJ1454" s="114">
        <v>0</v>
      </c>
      <c r="AK1454" s="115">
        <v>0</v>
      </c>
      <c r="AL1454" s="115">
        <v>0</v>
      </c>
    </row>
    <row r="1455" spans="1:38" x14ac:dyDescent="0.25">
      <c r="A1455" s="71">
        <v>2011</v>
      </c>
      <c r="B1455" s="718">
        <v>10</v>
      </c>
      <c r="C1455" s="108">
        <v>4.6910991029594786</v>
      </c>
      <c r="D1455" s="109">
        <v>5.5477221552826208</v>
      </c>
      <c r="E1455" s="102">
        <v>14.86747317485125</v>
      </c>
      <c r="F1455" s="108">
        <v>0.16282062347849671</v>
      </c>
      <c r="G1455" s="109">
        <v>0.15861283534414994</v>
      </c>
      <c r="H1455" s="102">
        <v>0.25589202105782677</v>
      </c>
      <c r="I1455" s="108">
        <v>0.15743657189351221</v>
      </c>
      <c r="J1455" s="109">
        <v>0.22364618772455028</v>
      </c>
      <c r="K1455" s="102">
        <v>0.68048050980779251</v>
      </c>
      <c r="L1455" s="108">
        <v>6.9597896738860755E-3</v>
      </c>
      <c r="M1455" s="109">
        <v>9.2493744132844617E-3</v>
      </c>
      <c r="N1455" s="102">
        <v>1.6712138971379176E-2</v>
      </c>
      <c r="O1455" s="108">
        <v>9.1932524505328756E-3</v>
      </c>
      <c r="P1455" s="109">
        <v>1.2272015773489145E-2</v>
      </c>
      <c r="Q1455" s="102">
        <v>1.6183285679032659E-2</v>
      </c>
      <c r="R1455" s="108">
        <v>4.9827393988152316E-3</v>
      </c>
      <c r="S1455" s="109">
        <v>6.5497755192584712E-3</v>
      </c>
      <c r="T1455" s="102">
        <v>1.2668443420800087E-2</v>
      </c>
      <c r="U1455" s="108">
        <v>3.1627127231589739E-3</v>
      </c>
      <c r="V1455" s="109">
        <v>3.4360410775930209E-3</v>
      </c>
      <c r="W1455" s="102">
        <v>4.5813509747470588E-3</v>
      </c>
      <c r="X1455" s="108">
        <v>2.0693721163098138E-4</v>
      </c>
      <c r="Y1455" s="109">
        <v>1.9636408250357551E-4</v>
      </c>
      <c r="Z1455" s="102">
        <v>2.9511303720764441E-4</v>
      </c>
      <c r="AA1455" s="108">
        <v>6.9246651409639298E-3</v>
      </c>
      <c r="AB1455" s="109">
        <v>6.6895681687621136E-3</v>
      </c>
      <c r="AC1455" s="102">
        <v>1.0915308552000218E-2</v>
      </c>
      <c r="AD1455" s="108">
        <v>1.1940686213835403E-3</v>
      </c>
      <c r="AE1455" s="109">
        <v>1.0438342723684785E-3</v>
      </c>
      <c r="AF1455" s="102">
        <v>1.7820868690192207E-3</v>
      </c>
      <c r="AG1455" s="108">
        <v>1.8919833090366713E-3</v>
      </c>
      <c r="AH1455" s="109">
        <v>1.9442499156575718E-3</v>
      </c>
      <c r="AI1455" s="102">
        <v>2.4935437196676813E-3</v>
      </c>
      <c r="AJ1455" s="114">
        <v>0</v>
      </c>
      <c r="AK1455" s="115">
        <v>0</v>
      </c>
      <c r="AL1455" s="115">
        <v>0</v>
      </c>
    </row>
    <row r="1456" spans="1:38" x14ac:dyDescent="0.25">
      <c r="A1456" s="71">
        <v>2011</v>
      </c>
      <c r="B1456" s="718">
        <v>11</v>
      </c>
      <c r="C1456" s="108">
        <v>4.7447005763634875</v>
      </c>
      <c r="D1456" s="109">
        <v>5.6041901477256912</v>
      </c>
      <c r="E1456" s="102">
        <v>14.965752685454079</v>
      </c>
      <c r="F1456" s="108">
        <v>0.16815408767645978</v>
      </c>
      <c r="G1456" s="109">
        <v>0.16425905564156829</v>
      </c>
      <c r="H1456" s="102">
        <v>0.26582411594246314</v>
      </c>
      <c r="I1456" s="108">
        <v>0.16035134938572385</v>
      </c>
      <c r="J1456" s="109">
        <v>0.22703088450411241</v>
      </c>
      <c r="K1456" s="102">
        <v>0.69017410673661872</v>
      </c>
      <c r="L1456" s="108">
        <v>7.0463388075042719E-3</v>
      </c>
      <c r="M1456" s="109">
        <v>9.3887666875727572E-3</v>
      </c>
      <c r="N1456" s="102">
        <v>1.6851602642326401E-2</v>
      </c>
      <c r="O1456" s="108">
        <v>9.4427474720727017E-3</v>
      </c>
      <c r="P1456" s="109">
        <v>1.2674284318916495E-2</v>
      </c>
      <c r="Q1456" s="102">
        <v>1.6665908479550229E-2</v>
      </c>
      <c r="R1456" s="108">
        <v>5.1232538415086452E-3</v>
      </c>
      <c r="S1456" s="109">
        <v>6.7751554889772976E-3</v>
      </c>
      <c r="T1456" s="102">
        <v>1.3077591850923984E-2</v>
      </c>
      <c r="U1456" s="108">
        <v>3.3423420723260613E-3</v>
      </c>
      <c r="V1456" s="109">
        <v>3.761925796594472E-3</v>
      </c>
      <c r="W1456" s="102">
        <v>4.8305375152208497E-3</v>
      </c>
      <c r="X1456" s="108">
        <v>2.1411081109295844E-4</v>
      </c>
      <c r="Y1456" s="109">
        <v>2.0410187958476073E-4</v>
      </c>
      <c r="Z1456" s="102">
        <v>3.0758981190743228E-4</v>
      </c>
      <c r="AA1456" s="108">
        <v>7.135844254194979E-3</v>
      </c>
      <c r="AB1456" s="109">
        <v>6.8878351070547289E-3</v>
      </c>
      <c r="AC1456" s="102">
        <v>1.1319567905742138E-2</v>
      </c>
      <c r="AD1456" s="108">
        <v>1.2337939513098921E-3</v>
      </c>
      <c r="AE1456" s="109">
        <v>1.0791410859479933E-3</v>
      </c>
      <c r="AF1456" s="102">
        <v>1.8599037599165672E-3</v>
      </c>
      <c r="AG1456" s="108">
        <v>1.9528798470966299E-3</v>
      </c>
      <c r="AH1456" s="109">
        <v>2.0155499396533518E-3</v>
      </c>
      <c r="AI1456" s="102">
        <v>2.5825592747167566E-3</v>
      </c>
      <c r="AJ1456" s="114">
        <v>0</v>
      </c>
      <c r="AK1456" s="115">
        <v>0</v>
      </c>
      <c r="AL1456" s="115">
        <v>0</v>
      </c>
    </row>
    <row r="1457" spans="1:38" x14ac:dyDescent="0.25">
      <c r="A1457" s="71">
        <v>2011</v>
      </c>
      <c r="B1457" s="718">
        <v>12</v>
      </c>
      <c r="C1457" s="108">
        <v>4.8043908551903591</v>
      </c>
      <c r="D1457" s="109">
        <v>5.668156065160268</v>
      </c>
      <c r="E1457" s="102">
        <v>15.08100726036078</v>
      </c>
      <c r="F1457" s="108">
        <v>0.17388950207354054</v>
      </c>
      <c r="G1457" s="109">
        <v>0.17029835329172313</v>
      </c>
      <c r="H1457" s="102">
        <v>0.27638141912525838</v>
      </c>
      <c r="I1457" s="108">
        <v>0.16349375696809657</v>
      </c>
      <c r="J1457" s="109">
        <v>0.23074747420501551</v>
      </c>
      <c r="K1457" s="102">
        <v>0.70025898162113631</v>
      </c>
      <c r="L1457" s="108">
        <v>7.1385181142230537E-3</v>
      </c>
      <c r="M1457" s="109">
        <v>9.5362379578285885E-3</v>
      </c>
      <c r="N1457" s="102">
        <v>1.6997153773364207E-2</v>
      </c>
      <c r="O1457" s="108">
        <v>9.6975746143339314E-3</v>
      </c>
      <c r="P1457" s="109">
        <v>1.3063961616618113E-2</v>
      </c>
      <c r="Q1457" s="102">
        <v>1.7179532277350373E-2</v>
      </c>
      <c r="R1457" s="108">
        <v>5.2753725833731358E-3</v>
      </c>
      <c r="S1457" s="109">
        <v>7.0201804547661848E-3</v>
      </c>
      <c r="T1457" s="102">
        <v>1.3514601009912744E-2</v>
      </c>
      <c r="U1457" s="108">
        <v>3.4927172518522823E-3</v>
      </c>
      <c r="V1457" s="109">
        <v>3.9975392370518335E-3</v>
      </c>
      <c r="W1457" s="102">
        <v>5.0656301990290838E-3</v>
      </c>
      <c r="X1457" s="108">
        <v>2.2172557730981184E-4</v>
      </c>
      <c r="Y1457" s="109">
        <v>2.1218443033972536E-4</v>
      </c>
      <c r="Z1457" s="102">
        <v>3.2069615304106456E-4</v>
      </c>
      <c r="AA1457" s="108">
        <v>7.3716685258228406E-3</v>
      </c>
      <c r="AB1457" s="109">
        <v>7.1221240802431512E-3</v>
      </c>
      <c r="AC1457" s="102">
        <v>1.1757316533951935E-2</v>
      </c>
      <c r="AD1457" s="108">
        <v>1.2791133349211402E-3</v>
      </c>
      <c r="AE1457" s="109">
        <v>1.1229099283560076E-3</v>
      </c>
      <c r="AF1457" s="102">
        <v>1.9452261622455503E-3</v>
      </c>
      <c r="AG1457" s="108">
        <v>2.0158288566984291E-3</v>
      </c>
      <c r="AH1457" s="109">
        <v>2.0851552100203379E-3</v>
      </c>
      <c r="AI1457" s="102">
        <v>2.6744593654926406E-3</v>
      </c>
      <c r="AJ1457" s="114">
        <v>0</v>
      </c>
      <c r="AK1457" s="115">
        <v>0</v>
      </c>
      <c r="AL1457" s="115">
        <v>0</v>
      </c>
    </row>
    <row r="1458" spans="1:38" x14ac:dyDescent="0.25">
      <c r="A1458" s="71">
        <v>2011</v>
      </c>
      <c r="B1458" s="718">
        <v>13</v>
      </c>
      <c r="C1458" s="108">
        <v>4.854925037878016</v>
      </c>
      <c r="D1458" s="109">
        <v>5.7199156401594342</v>
      </c>
      <c r="E1458" s="102">
        <v>15.158089276419178</v>
      </c>
      <c r="F1458" s="108">
        <v>0.17988844638444815</v>
      </c>
      <c r="G1458" s="109">
        <v>0.17663725272797492</v>
      </c>
      <c r="H1458" s="102">
        <v>0.2875075592482178</v>
      </c>
      <c r="I1458" s="108">
        <v>0.16666494699320986</v>
      </c>
      <c r="J1458" s="109">
        <v>0.23443474880176451</v>
      </c>
      <c r="K1458" s="102">
        <v>0.71010103575523154</v>
      </c>
      <c r="L1458" s="108">
        <v>7.2348758284658038E-3</v>
      </c>
      <c r="M1458" s="109">
        <v>9.6912739378118996E-3</v>
      </c>
      <c r="N1458" s="102">
        <v>1.7149631193624483E-2</v>
      </c>
      <c r="O1458" s="108">
        <v>9.9639295935533834E-3</v>
      </c>
      <c r="P1458" s="109">
        <v>1.3475680007500219E-2</v>
      </c>
      <c r="Q1458" s="102">
        <v>1.771720317363067E-2</v>
      </c>
      <c r="R1458" s="108">
        <v>5.4349805526811446E-3</v>
      </c>
      <c r="S1458" s="109">
        <v>7.2781072810354976E-3</v>
      </c>
      <c r="T1458" s="102">
        <v>1.3978478287760337E-2</v>
      </c>
      <c r="U1458" s="108">
        <v>3.650357402488545E-3</v>
      </c>
      <c r="V1458" s="109">
        <v>4.2580580661779784E-3</v>
      </c>
      <c r="W1458" s="102">
        <v>5.2958688565282819E-3</v>
      </c>
      <c r="X1458" s="108">
        <v>2.2968080474067943E-4</v>
      </c>
      <c r="Y1458" s="109">
        <v>2.2068532386780826E-4</v>
      </c>
      <c r="Z1458" s="102">
        <v>3.3442546293183101E-4</v>
      </c>
      <c r="AA1458" s="108">
        <v>7.6186602320314819E-3</v>
      </c>
      <c r="AB1458" s="109">
        <v>7.3659414980867671E-3</v>
      </c>
      <c r="AC1458" s="102">
        <v>1.2223221125548024E-2</v>
      </c>
      <c r="AD1458" s="108">
        <v>1.326817618577059E-3</v>
      </c>
      <c r="AE1458" s="109">
        <v>1.168557121754359E-3</v>
      </c>
      <c r="AF1458" s="102">
        <v>2.0371346750780992E-3</v>
      </c>
      <c r="AG1458" s="108">
        <v>2.0814122337925946E-3</v>
      </c>
      <c r="AH1458" s="109">
        <v>2.1585423817574918E-3</v>
      </c>
      <c r="AI1458" s="102">
        <v>2.7693818858645254E-3</v>
      </c>
      <c r="AJ1458" s="114">
        <v>0</v>
      </c>
      <c r="AK1458" s="115">
        <v>0</v>
      </c>
      <c r="AL1458" s="115">
        <v>0</v>
      </c>
    </row>
    <row r="1459" spans="1:38" x14ac:dyDescent="0.25">
      <c r="A1459" s="71">
        <v>2011</v>
      </c>
      <c r="B1459" s="718">
        <v>14</v>
      </c>
      <c r="C1459" s="108">
        <v>4.9211094073675792</v>
      </c>
      <c r="D1459" s="109">
        <v>5.7908423321411586</v>
      </c>
      <c r="E1459" s="102">
        <v>15.295133119129574</v>
      </c>
      <c r="F1459" s="108">
        <v>0.18636345457890291</v>
      </c>
      <c r="G1459" s="109">
        <v>0.18349046246432779</v>
      </c>
      <c r="H1459" s="102">
        <v>0.29941622443067956</v>
      </c>
      <c r="I1459" s="108">
        <v>0.17022095236218579</v>
      </c>
      <c r="J1459" s="109">
        <v>0.23865504433479376</v>
      </c>
      <c r="K1459" s="102">
        <v>0.72133245448978789</v>
      </c>
      <c r="L1459" s="108">
        <v>7.3394071723739285E-3</v>
      </c>
      <c r="M1459" s="109">
        <v>9.8590933656189164E-3</v>
      </c>
      <c r="N1459" s="102">
        <v>1.7312045742125772E-2</v>
      </c>
      <c r="O1459" s="108">
        <v>1.0253691824655912E-2</v>
      </c>
      <c r="P1459" s="109">
        <v>1.3923341726983944E-2</v>
      </c>
      <c r="Q1459" s="102">
        <v>1.8296970352737502E-2</v>
      </c>
      <c r="R1459" s="108">
        <v>5.6062433933881202E-3</v>
      </c>
      <c r="S1459" s="109">
        <v>7.5548261501341236E-3</v>
      </c>
      <c r="T1459" s="102">
        <v>1.4473292621033048E-2</v>
      </c>
      <c r="U1459" s="108">
        <v>3.8365395750440748E-3</v>
      </c>
      <c r="V1459" s="109">
        <v>4.5568880704659762E-3</v>
      </c>
      <c r="W1459" s="102">
        <v>5.5406562408113471E-3</v>
      </c>
      <c r="X1459" s="108">
        <v>2.3833730245029656E-4</v>
      </c>
      <c r="Y1459" s="109">
        <v>2.2993352831651359E-4</v>
      </c>
      <c r="Z1459" s="102">
        <v>3.4909299580876152E-4</v>
      </c>
      <c r="AA1459" s="108">
        <v>7.8811561650449988E-3</v>
      </c>
      <c r="AB1459" s="109">
        <v>7.6255517238164152E-3</v>
      </c>
      <c r="AC1459" s="102">
        <v>1.2722340455883309E-2</v>
      </c>
      <c r="AD1459" s="108">
        <v>1.3767760180401496E-3</v>
      </c>
      <c r="AE1459" s="109">
        <v>1.2162585578232589E-3</v>
      </c>
      <c r="AF1459" s="102">
        <v>2.1351951851704496E-3</v>
      </c>
      <c r="AG1459" s="108">
        <v>2.1535344866235174E-3</v>
      </c>
      <c r="AH1459" s="109">
        <v>2.2393916321218573E-3</v>
      </c>
      <c r="AI1459" s="102">
        <v>2.8712162743102024E-3</v>
      </c>
      <c r="AJ1459" s="114">
        <v>0</v>
      </c>
      <c r="AK1459" s="115">
        <v>0</v>
      </c>
      <c r="AL1459" s="115">
        <v>0</v>
      </c>
    </row>
    <row r="1460" spans="1:38" x14ac:dyDescent="0.25">
      <c r="A1460" s="71">
        <v>2011</v>
      </c>
      <c r="B1460" s="718">
        <v>15</v>
      </c>
      <c r="C1460" s="108">
        <v>5.5194418714886169</v>
      </c>
      <c r="D1460" s="109">
        <v>6.8964633257653603</v>
      </c>
      <c r="E1460" s="102">
        <v>16.645890596295274</v>
      </c>
      <c r="F1460" s="108">
        <v>0.20741242083465503</v>
      </c>
      <c r="G1460" s="109">
        <v>0.2108428060319614</v>
      </c>
      <c r="H1460" s="102">
        <v>0.34146880839964722</v>
      </c>
      <c r="I1460" s="108">
        <v>0.19476084781748051</v>
      </c>
      <c r="J1460" s="109">
        <v>0.27326152688433064</v>
      </c>
      <c r="K1460" s="102">
        <v>0.82745543355968032</v>
      </c>
      <c r="L1460" s="108">
        <v>1.1070160290037372E-2</v>
      </c>
      <c r="M1460" s="109">
        <v>1.3255486465972756E-2</v>
      </c>
      <c r="N1460" s="102">
        <v>2.1190106294889474E-2</v>
      </c>
      <c r="O1460" s="108">
        <v>1.0594368963361394E-2</v>
      </c>
      <c r="P1460" s="109">
        <v>1.4653651545812567E-2</v>
      </c>
      <c r="Q1460" s="102">
        <v>1.8564767240164159E-2</v>
      </c>
      <c r="R1460" s="108">
        <v>5.7901043036657799E-3</v>
      </c>
      <c r="S1460" s="109">
        <v>7.8502746970130315E-3</v>
      </c>
      <c r="T1460" s="102">
        <v>1.4996486556067739E-2</v>
      </c>
      <c r="U1460" s="108">
        <v>4.3071101016447675E-3</v>
      </c>
      <c r="V1460" s="109">
        <v>5.3189605667892078E-3</v>
      </c>
      <c r="W1460" s="102">
        <v>6.3384911284375773E-3</v>
      </c>
      <c r="X1460" s="108">
        <v>2.6504713655268455E-4</v>
      </c>
      <c r="Y1460" s="109">
        <v>2.6377296890829367E-4</v>
      </c>
      <c r="Z1460" s="102">
        <v>3.9952753813123461E-4</v>
      </c>
      <c r="AA1460" s="108">
        <v>8.7645872763031287E-3</v>
      </c>
      <c r="AB1460" s="109">
        <v>8.7466110521147462E-3</v>
      </c>
      <c r="AC1460" s="102">
        <v>1.4504597229551606E-2</v>
      </c>
      <c r="AD1460" s="108">
        <v>1.516783630803536E-3</v>
      </c>
      <c r="AE1460" s="109">
        <v>1.3731342217453381E-3</v>
      </c>
      <c r="AF1460" s="102">
        <v>2.4510892841125001E-3</v>
      </c>
      <c r="AG1460" s="108">
        <v>2.4112549705131684E-3</v>
      </c>
      <c r="AH1460" s="109">
        <v>2.5976294575676758E-3</v>
      </c>
      <c r="AI1460" s="102">
        <v>3.262539733020198E-3</v>
      </c>
      <c r="AJ1460" s="114">
        <v>0</v>
      </c>
      <c r="AK1460" s="115">
        <v>0</v>
      </c>
      <c r="AL1460" s="115">
        <v>0</v>
      </c>
    </row>
    <row r="1461" spans="1:38" x14ac:dyDescent="0.25">
      <c r="A1461" s="71">
        <v>2011</v>
      </c>
      <c r="B1461" s="718">
        <v>16</v>
      </c>
      <c r="C1461" s="108">
        <v>5.5953499043412425</v>
      </c>
      <c r="D1461" s="109">
        <v>6.9795572665611871</v>
      </c>
      <c r="E1461" s="102">
        <v>16.812507037099593</v>
      </c>
      <c r="F1461" s="108">
        <v>0.2152658334864111</v>
      </c>
      <c r="G1461" s="109">
        <v>0.21915956083499002</v>
      </c>
      <c r="H1461" s="102">
        <v>0.35578632452288461</v>
      </c>
      <c r="I1461" s="108">
        <v>0.19930543121201785</v>
      </c>
      <c r="J1461" s="109">
        <v>0.27859813341902867</v>
      </c>
      <c r="K1461" s="102">
        <v>0.84129146147891676</v>
      </c>
      <c r="L1461" s="108">
        <v>1.1249149979681933E-2</v>
      </c>
      <c r="M1461" s="109">
        <v>1.3504962509922291E-2</v>
      </c>
      <c r="N1461" s="102">
        <v>2.1425501323932148E-2</v>
      </c>
      <c r="O1461" s="108">
        <v>1.0919402022861088E-2</v>
      </c>
      <c r="P1461" s="109">
        <v>1.514350084691065E-2</v>
      </c>
      <c r="Q1461" s="102">
        <v>1.9207702161796996E-2</v>
      </c>
      <c r="R1461" s="108">
        <v>5.9854654535399007E-3</v>
      </c>
      <c r="S1461" s="109">
        <v>8.1599998946510193E-3</v>
      </c>
      <c r="T1461" s="102">
        <v>1.5540575916230365E-2</v>
      </c>
      <c r="U1461" s="108">
        <v>4.5521605189683375E-3</v>
      </c>
      <c r="V1461" s="109">
        <v>5.6862141693501678E-3</v>
      </c>
      <c r="W1461" s="102">
        <v>6.6285292940381716E-3</v>
      </c>
      <c r="X1461" s="108">
        <v>2.7567981570715387E-4</v>
      </c>
      <c r="Y1461" s="109">
        <v>2.7510686665325925E-4</v>
      </c>
      <c r="Z1461" s="102">
        <v>4.1716803158250282E-4</v>
      </c>
      <c r="AA1461" s="108">
        <v>9.0774714801250475E-3</v>
      </c>
      <c r="AB1461" s="109">
        <v>9.0592465004939709E-3</v>
      </c>
      <c r="AC1461" s="102">
        <v>1.5105871896639082E-2</v>
      </c>
      <c r="AD1461" s="108">
        <v>1.5755298797576714E-3</v>
      </c>
      <c r="AE1461" s="109">
        <v>1.4299848858189115E-3</v>
      </c>
      <c r="AF1461" s="102">
        <v>2.5694556521983903E-3</v>
      </c>
      <c r="AG1461" s="108">
        <v>2.5002535375695657E-3</v>
      </c>
      <c r="AH1461" s="109">
        <v>2.6966274845925701E-3</v>
      </c>
      <c r="AI1461" s="102">
        <v>3.3846862016551258E-3</v>
      </c>
      <c r="AJ1461" s="114">
        <v>0</v>
      </c>
      <c r="AK1461" s="115">
        <v>0</v>
      </c>
      <c r="AL1461" s="115">
        <v>0</v>
      </c>
    </row>
    <row r="1462" spans="1:38" x14ac:dyDescent="0.25">
      <c r="A1462" s="71">
        <v>2011</v>
      </c>
      <c r="B1462" s="718">
        <v>17</v>
      </c>
      <c r="C1462" s="108">
        <v>5.6708386675219371</v>
      </c>
      <c r="D1462" s="109">
        <v>7.060408574164331</v>
      </c>
      <c r="E1462" s="102">
        <v>16.974354084938575</v>
      </c>
      <c r="F1462" s="108">
        <v>0.22334429819962243</v>
      </c>
      <c r="G1462" s="109">
        <v>0.22758828396019934</v>
      </c>
      <c r="H1462" s="102">
        <v>0.37072548481800216</v>
      </c>
      <c r="I1462" s="108">
        <v>0.20405516693978953</v>
      </c>
      <c r="J1462" s="109">
        <v>0.28409907073860458</v>
      </c>
      <c r="K1462" s="102">
        <v>0.85597493401693181</v>
      </c>
      <c r="L1462" s="108">
        <v>1.143572750285737E-2</v>
      </c>
      <c r="M1462" s="109">
        <v>1.376127641052827E-2</v>
      </c>
      <c r="N1462" s="102">
        <v>2.1675921502601232E-2</v>
      </c>
      <c r="O1462" s="108">
        <v>1.1250550287308415E-2</v>
      </c>
      <c r="P1462" s="109">
        <v>1.5632868307985558E-2</v>
      </c>
      <c r="Q1462" s="102">
        <v>1.9877352547866971E-2</v>
      </c>
      <c r="R1462" s="108">
        <v>6.1904994708973709E-3</v>
      </c>
      <c r="S1462" s="109">
        <v>8.4803678361684478E-3</v>
      </c>
      <c r="T1462" s="102">
        <v>1.6104090489113262E-2</v>
      </c>
      <c r="U1462" s="108">
        <v>4.7933411961194675E-3</v>
      </c>
      <c r="V1462" s="109">
        <v>6.040233440835349E-3</v>
      </c>
      <c r="W1462" s="102">
        <v>6.9803686034338175E-3</v>
      </c>
      <c r="X1462" s="108">
        <v>2.8660061208965405E-4</v>
      </c>
      <c r="Y1462" s="109">
        <v>2.8658020534972001E-4</v>
      </c>
      <c r="Z1462" s="102">
        <v>4.3587615557897215E-4</v>
      </c>
      <c r="AA1462" s="108">
        <v>9.4018184278855214E-3</v>
      </c>
      <c r="AB1462" s="109">
        <v>9.3799255488783064E-3</v>
      </c>
      <c r="AC1462" s="102">
        <v>1.572117782381402E-2</v>
      </c>
      <c r="AD1462" s="108">
        <v>1.637041976493143E-3</v>
      </c>
      <c r="AE1462" s="109">
        <v>1.4891282937667149E-3</v>
      </c>
      <c r="AF1462" s="102">
        <v>2.6887040949295426E-3</v>
      </c>
      <c r="AG1462" s="108">
        <v>2.591044047848854E-3</v>
      </c>
      <c r="AH1462" s="109">
        <v>2.7955037677566594E-3</v>
      </c>
      <c r="AI1462" s="102">
        <v>3.5164255229032208E-3</v>
      </c>
      <c r="AJ1462" s="114">
        <v>0</v>
      </c>
      <c r="AK1462" s="115">
        <v>0</v>
      </c>
      <c r="AL1462" s="115">
        <v>0</v>
      </c>
    </row>
    <row r="1463" spans="1:38" x14ac:dyDescent="0.25">
      <c r="A1463" s="71">
        <v>2011</v>
      </c>
      <c r="B1463" s="718">
        <v>18</v>
      </c>
      <c r="C1463" s="108">
        <v>5.7486714340660043</v>
      </c>
      <c r="D1463" s="109">
        <v>7.1400055458501761</v>
      </c>
      <c r="E1463" s="102">
        <v>17.109455000627367</v>
      </c>
      <c r="F1463" s="108">
        <v>0.23190443297204086</v>
      </c>
      <c r="G1463" s="109">
        <v>0.23623403874941451</v>
      </c>
      <c r="H1463" s="102">
        <v>0.38582159309845859</v>
      </c>
      <c r="I1463" s="108">
        <v>0.2089370677971519</v>
      </c>
      <c r="J1463" s="109">
        <v>0.28954973171682707</v>
      </c>
      <c r="K1463" s="102">
        <v>0.87042449534070199</v>
      </c>
      <c r="L1463" s="108">
        <v>1.1629596493185719E-2</v>
      </c>
      <c r="M1463" s="109">
        <v>1.4019542135347575E-2</v>
      </c>
      <c r="N1463" s="102">
        <v>2.192784008608965E-2</v>
      </c>
      <c r="O1463" s="108">
        <v>1.1600228462228336E-2</v>
      </c>
      <c r="P1463" s="109">
        <v>1.613007855955988E-2</v>
      </c>
      <c r="Q1463" s="102">
        <v>2.0551576012736363E-2</v>
      </c>
      <c r="R1463" s="108">
        <v>6.4044941228738276E-3</v>
      </c>
      <c r="S1463" s="109">
        <v>8.8046466981833108E-3</v>
      </c>
      <c r="T1463" s="102">
        <v>1.667438517098311E-2</v>
      </c>
      <c r="U1463" s="108">
        <v>5.0375192506712805E-3</v>
      </c>
      <c r="V1463" s="109">
        <v>6.3811572653299491E-3</v>
      </c>
      <c r="W1463" s="102">
        <v>7.3430976075202969E-3</v>
      </c>
      <c r="X1463" s="108">
        <v>2.9811859848722543E-4</v>
      </c>
      <c r="Y1463" s="109">
        <v>2.9827841461434423E-4</v>
      </c>
      <c r="Z1463" s="102">
        <v>4.5481112463421539E-4</v>
      </c>
      <c r="AA1463" s="108">
        <v>9.7479757464795508E-3</v>
      </c>
      <c r="AB1463" s="109">
        <v>9.7134085880633183E-3</v>
      </c>
      <c r="AC1463" s="102">
        <v>1.6340168239533871E-2</v>
      </c>
      <c r="AD1463" s="108">
        <v>1.702788095874967E-3</v>
      </c>
      <c r="AE1463" s="109">
        <v>1.5507397917889389E-3</v>
      </c>
      <c r="AF1463" s="102">
        <v>2.8087050412556411E-3</v>
      </c>
      <c r="AG1463" s="108">
        <v>2.6863979164934893E-3</v>
      </c>
      <c r="AH1463" s="109">
        <v>2.8954782129733351E-3</v>
      </c>
      <c r="AI1463" s="102">
        <v>3.6496750841228881E-3</v>
      </c>
      <c r="AJ1463" s="114">
        <v>0</v>
      </c>
      <c r="AK1463" s="115">
        <v>0</v>
      </c>
      <c r="AL1463" s="115">
        <v>0</v>
      </c>
    </row>
    <row r="1464" spans="1:38" x14ac:dyDescent="0.25">
      <c r="A1464" s="71">
        <v>2011</v>
      </c>
      <c r="B1464" s="718">
        <v>19</v>
      </c>
      <c r="C1464" s="108">
        <v>5.8364143398041497</v>
      </c>
      <c r="D1464" s="109">
        <v>7.2283129886804938</v>
      </c>
      <c r="E1464" s="102">
        <v>17.272125259391448</v>
      </c>
      <c r="F1464" s="108">
        <v>0.24073798087982132</v>
      </c>
      <c r="G1464" s="109">
        <v>0.24479111414431207</v>
      </c>
      <c r="H1464" s="102">
        <v>0.40091572115394392</v>
      </c>
      <c r="I1464" s="108">
        <v>0.21403690133859923</v>
      </c>
      <c r="J1464" s="109">
        <v>0.29505942349992087</v>
      </c>
      <c r="K1464" s="102">
        <v>0.88525126502234674</v>
      </c>
      <c r="L1464" s="108">
        <v>1.182918937184041E-2</v>
      </c>
      <c r="M1464" s="109">
        <v>1.42744222057864E-2</v>
      </c>
      <c r="N1464" s="102">
        <v>2.2178863714684298E-2</v>
      </c>
      <c r="O1464" s="108">
        <v>1.1960818506871574E-2</v>
      </c>
      <c r="P1464" s="109">
        <v>1.6620060283833255E-2</v>
      </c>
      <c r="Q1464" s="102">
        <v>2.1227250608210693E-2</v>
      </c>
      <c r="R1464" s="108">
        <v>6.6250456335527983E-3</v>
      </c>
      <c r="S1464" s="109">
        <v>9.1251657850702703E-3</v>
      </c>
      <c r="T1464" s="102">
        <v>1.7243550527725669E-2</v>
      </c>
      <c r="U1464" s="108">
        <v>5.2873011404185053E-3</v>
      </c>
      <c r="V1464" s="109">
        <v>6.7104017317838422E-3</v>
      </c>
      <c r="W1464" s="102">
        <v>7.706847210055749E-3</v>
      </c>
      <c r="X1464" s="108">
        <v>3.1000255844028504E-4</v>
      </c>
      <c r="Y1464" s="109">
        <v>3.0984747853186862E-4</v>
      </c>
      <c r="Z1464" s="102">
        <v>4.7374127443767188E-4</v>
      </c>
      <c r="AA1464" s="108">
        <v>1.0105484716308981E-2</v>
      </c>
      <c r="AB1464" s="109">
        <v>1.0044810238777633E-2</v>
      </c>
      <c r="AC1464" s="102">
        <v>1.6958785468794778E-2</v>
      </c>
      <c r="AD1464" s="108">
        <v>1.7705935114403955E-3</v>
      </c>
      <c r="AE1464" s="109">
        <v>1.611874642653851E-3</v>
      </c>
      <c r="AF1464" s="102">
        <v>2.928365991418996E-3</v>
      </c>
      <c r="AG1464" s="108">
        <v>2.7847754141958996E-3</v>
      </c>
      <c r="AH1464" s="109">
        <v>2.994145148467563E-3</v>
      </c>
      <c r="AI1464" s="102">
        <v>3.783106843869215E-3</v>
      </c>
      <c r="AJ1464" s="114">
        <v>0</v>
      </c>
      <c r="AK1464" s="115">
        <v>0</v>
      </c>
      <c r="AL1464" s="115">
        <v>0</v>
      </c>
    </row>
    <row r="1465" spans="1:38" x14ac:dyDescent="0.25">
      <c r="A1465" s="71">
        <v>2011</v>
      </c>
      <c r="B1465" s="718">
        <v>20</v>
      </c>
      <c r="C1465" s="108">
        <v>6.4355200346130221</v>
      </c>
      <c r="D1465" s="109">
        <v>8.2673973073481353</v>
      </c>
      <c r="E1465" s="102">
        <v>18.917122051837591</v>
      </c>
      <c r="F1465" s="108">
        <v>0.27118332144266472</v>
      </c>
      <c r="G1465" s="109">
        <v>0.28000703798084842</v>
      </c>
      <c r="H1465" s="102">
        <v>0.48380523910257534</v>
      </c>
      <c r="I1465" s="108">
        <v>0.23563520538388075</v>
      </c>
      <c r="J1465" s="109">
        <v>0.32387031712507125</v>
      </c>
      <c r="K1465" s="102">
        <v>1.0134952058187847</v>
      </c>
      <c r="L1465" s="108">
        <v>1.7864512000557161E-2</v>
      </c>
      <c r="M1465" s="109">
        <v>1.9164569846386131E-2</v>
      </c>
      <c r="N1465" s="102">
        <v>2.7688809499635373E-2</v>
      </c>
      <c r="O1465" s="108">
        <v>1.3397258820650609E-2</v>
      </c>
      <c r="P1465" s="109">
        <v>1.8629400852634551E-2</v>
      </c>
      <c r="Q1465" s="102">
        <v>2.4331420686454538E-2</v>
      </c>
      <c r="R1465" s="108">
        <v>6.854366120101066E-3</v>
      </c>
      <c r="S1465" s="109">
        <v>9.4410501022343558E-3</v>
      </c>
      <c r="T1465" s="102">
        <v>1.7797477951698948E-2</v>
      </c>
      <c r="U1465" s="108">
        <v>5.8647071075341719E-3</v>
      </c>
      <c r="V1465" s="109">
        <v>7.6104308799784214E-3</v>
      </c>
      <c r="W1465" s="102">
        <v>9.1898500042345409E-3</v>
      </c>
      <c r="X1465" s="108">
        <v>3.5041901272721103E-4</v>
      </c>
      <c r="Y1465" s="109">
        <v>3.559168134369877E-4</v>
      </c>
      <c r="Z1465" s="102">
        <v>5.7478033008313042E-4</v>
      </c>
      <c r="AA1465" s="108">
        <v>1.1407343295325069E-2</v>
      </c>
      <c r="AB1465" s="109">
        <v>1.1508148618048039E-2</v>
      </c>
      <c r="AC1465" s="102">
        <v>2.0495174176071839E-2</v>
      </c>
      <c r="AD1465" s="108">
        <v>2.0063474165743656E-3</v>
      </c>
      <c r="AE1465" s="109">
        <v>1.8535367925677387E-3</v>
      </c>
      <c r="AF1465" s="102">
        <v>3.6004956737896898E-3</v>
      </c>
      <c r="AG1465" s="108">
        <v>3.1516877461840102E-3</v>
      </c>
      <c r="AH1465" s="109">
        <v>3.4438294434992411E-3</v>
      </c>
      <c r="AI1465" s="102">
        <v>4.5103672726246168E-3</v>
      </c>
      <c r="AJ1465" s="114">
        <v>0</v>
      </c>
      <c r="AK1465" s="115">
        <v>0</v>
      </c>
      <c r="AL1465" s="115">
        <v>0</v>
      </c>
    </row>
    <row r="1466" spans="1:38" x14ac:dyDescent="0.25">
      <c r="A1466" s="71">
        <v>2011</v>
      </c>
      <c r="B1466" s="718">
        <v>21</v>
      </c>
      <c r="C1466" s="108">
        <v>6.5337705681498761</v>
      </c>
      <c r="D1466" s="109">
        <v>8.356849116684705</v>
      </c>
      <c r="E1466" s="102">
        <v>19.092695110887135</v>
      </c>
      <c r="F1466" s="108">
        <v>0.28116226514651793</v>
      </c>
      <c r="G1466" s="109">
        <v>0.28861725927402426</v>
      </c>
      <c r="H1466" s="102">
        <v>0.50004021961774214</v>
      </c>
      <c r="I1466" s="108">
        <v>0.24133567833582845</v>
      </c>
      <c r="J1466" s="109">
        <v>0.32932824539411926</v>
      </c>
      <c r="K1466" s="102">
        <v>1.0287592860607355</v>
      </c>
      <c r="L1466" s="108">
        <v>1.8173660724060146E-2</v>
      </c>
      <c r="M1466" s="109">
        <v>1.9472162264762664E-2</v>
      </c>
      <c r="N1466" s="102">
        <v>2.7992789004409685E-2</v>
      </c>
      <c r="O1466" s="108">
        <v>1.3798524437899204E-2</v>
      </c>
      <c r="P1466" s="109">
        <v>1.9098149833923179E-2</v>
      </c>
      <c r="Q1466" s="102">
        <v>2.5028440058748345E-2</v>
      </c>
      <c r="R1466" s="108">
        <v>7.0848437431993089E-3</v>
      </c>
      <c r="S1466" s="109">
        <v>9.7353221532117517E-3</v>
      </c>
      <c r="T1466" s="102">
        <v>1.8317829035033359E-2</v>
      </c>
      <c r="U1466" s="108">
        <v>6.1302077911560369E-3</v>
      </c>
      <c r="V1466" s="109">
        <v>7.8956142350275951E-3</v>
      </c>
      <c r="W1466" s="102">
        <v>9.5909254076026306E-3</v>
      </c>
      <c r="X1466" s="108">
        <v>3.6387341886460908E-4</v>
      </c>
      <c r="Y1466" s="109">
        <v>3.6756655908060478E-4</v>
      </c>
      <c r="Z1466" s="102">
        <v>5.9525182604918856E-4</v>
      </c>
      <c r="AA1466" s="108">
        <v>1.1814284822935792E-2</v>
      </c>
      <c r="AB1466" s="109">
        <v>1.1849902181109267E-2</v>
      </c>
      <c r="AC1466" s="102">
        <v>2.1158056711378673E-2</v>
      </c>
      <c r="AD1466" s="108">
        <v>2.083906811374589E-3</v>
      </c>
      <c r="AE1466" s="109">
        <v>1.9173392632729643E-3</v>
      </c>
      <c r="AF1466" s="102">
        <v>3.7284541329283588E-3</v>
      </c>
      <c r="AG1466" s="108">
        <v>3.2627528263193613E-3</v>
      </c>
      <c r="AH1466" s="109">
        <v>3.5416236351516052E-3</v>
      </c>
      <c r="AI1466" s="102">
        <v>4.6547178807916957E-3</v>
      </c>
      <c r="AJ1466" s="114">
        <v>0</v>
      </c>
      <c r="AK1466" s="115">
        <v>0</v>
      </c>
      <c r="AL1466" s="115">
        <v>0</v>
      </c>
    </row>
    <row r="1467" spans="1:38" x14ac:dyDescent="0.25">
      <c r="A1467" s="71">
        <v>2011</v>
      </c>
      <c r="B1467" s="718">
        <v>22</v>
      </c>
      <c r="C1467" s="108">
        <v>6.6317156786309308</v>
      </c>
      <c r="D1467" s="109">
        <v>8.4356605630241059</v>
      </c>
      <c r="E1467" s="102">
        <v>19.248377089075358</v>
      </c>
      <c r="F1467" s="108">
        <v>0.29118372219937705</v>
      </c>
      <c r="G1467" s="109">
        <v>0.29632004652291555</v>
      </c>
      <c r="H1467" s="102">
        <v>0.51466982805378159</v>
      </c>
      <c r="I1467" s="108">
        <v>0.24707233191905431</v>
      </c>
      <c r="J1467" s="109">
        <v>0.3342545516028475</v>
      </c>
      <c r="K1467" s="102">
        <v>1.0425519963650423</v>
      </c>
      <c r="L1467" s="108">
        <v>1.8484379538844322E-2</v>
      </c>
      <c r="M1467" s="109">
        <v>1.974785114110238E-2</v>
      </c>
      <c r="N1467" s="102">
        <v>2.8267028835931164E-2</v>
      </c>
      <c r="O1467" s="108">
        <v>1.4199328483845796E-2</v>
      </c>
      <c r="P1467" s="109">
        <v>1.9512030958717827E-2</v>
      </c>
      <c r="Q1467" s="102">
        <v>2.5655845862678044E-2</v>
      </c>
      <c r="R1467" s="108">
        <v>7.3161301813820792E-3</v>
      </c>
      <c r="S1467" s="109">
        <v>9.9987178705502906E-3</v>
      </c>
      <c r="T1467" s="102">
        <v>1.87857315006781E-2</v>
      </c>
      <c r="U1467" s="108">
        <v>6.401652196970772E-3</v>
      </c>
      <c r="V1467" s="109">
        <v>8.143666006544004E-3</v>
      </c>
      <c r="W1467" s="102">
        <v>9.9683333018438826E-3</v>
      </c>
      <c r="X1467" s="108">
        <v>3.774267567398928E-4</v>
      </c>
      <c r="Y1467" s="109">
        <v>3.7802622061769203E-4</v>
      </c>
      <c r="Z1467" s="102">
        <v>6.1379150605127373E-4</v>
      </c>
      <c r="AA1467" s="108">
        <v>1.2221183368716387E-2</v>
      </c>
      <c r="AB1467" s="109">
        <v>1.2155940884813116E-2</v>
      </c>
      <c r="AC1467" s="102">
        <v>2.1751127698626617E-2</v>
      </c>
      <c r="AD1467" s="108">
        <v>2.1611917154000133E-3</v>
      </c>
      <c r="AE1467" s="109">
        <v>1.9743349901486513E-3</v>
      </c>
      <c r="AF1467" s="102">
        <v>3.8423402528710315E-3</v>
      </c>
      <c r="AG1467" s="108">
        <v>3.3747090052282228E-3</v>
      </c>
      <c r="AH1467" s="109">
        <v>3.6291071491660405E-3</v>
      </c>
      <c r="AI1467" s="102">
        <v>4.7860004451532896E-3</v>
      </c>
      <c r="AJ1467" s="114">
        <v>0</v>
      </c>
      <c r="AK1467" s="115">
        <v>0</v>
      </c>
      <c r="AL1467" s="115">
        <v>0</v>
      </c>
    </row>
    <row r="1468" spans="1:38" x14ac:dyDescent="0.25">
      <c r="A1468" s="71">
        <v>2011</v>
      </c>
      <c r="B1468" s="718">
        <v>23</v>
      </c>
      <c r="C1468" s="108">
        <v>6.7298285779588243</v>
      </c>
      <c r="D1468" s="109">
        <v>8.5014721019315704</v>
      </c>
      <c r="E1468" s="102">
        <v>19.374589631425007</v>
      </c>
      <c r="F1468" s="108">
        <v>0.3012287979405931</v>
      </c>
      <c r="G1468" s="109">
        <v>0.30284030391777678</v>
      </c>
      <c r="H1468" s="102">
        <v>0.52694395646651415</v>
      </c>
      <c r="I1468" s="108">
        <v>0.25282372546908333</v>
      </c>
      <c r="J1468" s="109">
        <v>0.33844533829532253</v>
      </c>
      <c r="K1468" s="102">
        <v>1.0542011770756379</v>
      </c>
      <c r="L1468" s="108">
        <v>1.8795639753051312E-2</v>
      </c>
      <c r="M1468" s="109">
        <v>1.998146437690906E-2</v>
      </c>
      <c r="N1468" s="102">
        <v>2.8498123479130787E-2</v>
      </c>
      <c r="O1468" s="108">
        <v>1.4600702313793991E-2</v>
      </c>
      <c r="P1468" s="109">
        <v>1.9860681899855747E-2</v>
      </c>
      <c r="Q1468" s="102">
        <v>2.6181226520538607E-2</v>
      </c>
      <c r="R1468" s="108">
        <v>7.5479486747429651E-3</v>
      </c>
      <c r="S1468" s="109">
        <v>1.0221485812123413E-2</v>
      </c>
      <c r="T1468" s="102">
        <v>1.9176706804797741E-2</v>
      </c>
      <c r="U1468" s="108">
        <v>6.6765583947827533E-3</v>
      </c>
      <c r="V1468" s="109">
        <v>8.3565843271619419E-3</v>
      </c>
      <c r="W1468" s="102">
        <v>1.0310502044275638E-2</v>
      </c>
      <c r="X1468" s="108">
        <v>3.9103127565234727E-4</v>
      </c>
      <c r="Y1468" s="109">
        <v>3.8691857316970016E-4</v>
      </c>
      <c r="Z1468" s="102">
        <v>6.2949273040561538E-4</v>
      </c>
      <c r="AA1468" s="108">
        <v>1.2628283951148078E-2</v>
      </c>
      <c r="AB1468" s="109">
        <v>1.241375044583407E-2</v>
      </c>
      <c r="AC1468" s="102">
        <v>2.2241987639055029E-2</v>
      </c>
      <c r="AD1468" s="108">
        <v>2.2383961799578764E-3</v>
      </c>
      <c r="AE1468" s="109">
        <v>2.0221178435380388E-3</v>
      </c>
      <c r="AF1468" s="102">
        <v>3.9356270102230599E-3</v>
      </c>
      <c r="AG1468" s="108">
        <v>3.4871118024716388E-3</v>
      </c>
      <c r="AH1468" s="109">
        <v>3.7035768895602619E-3</v>
      </c>
      <c r="AI1468" s="102">
        <v>4.8980893730178037E-3</v>
      </c>
      <c r="AJ1468" s="114">
        <v>0</v>
      </c>
      <c r="AK1468" s="115">
        <v>0</v>
      </c>
      <c r="AL1468" s="115">
        <v>0</v>
      </c>
    </row>
    <row r="1469" spans="1:38" x14ac:dyDescent="0.25">
      <c r="A1469" s="71">
        <v>2011</v>
      </c>
      <c r="B1469" s="718">
        <v>24</v>
      </c>
      <c r="C1469" s="108">
        <v>6.8222696540602579</v>
      </c>
      <c r="D1469" s="109">
        <v>8.5474360336600892</v>
      </c>
      <c r="E1469" s="102">
        <v>19.461019076176019</v>
      </c>
      <c r="F1469" s="108">
        <v>0.31086565745529682</v>
      </c>
      <c r="G1469" s="109">
        <v>0.30765136964454792</v>
      </c>
      <c r="H1469" s="102">
        <v>0.53628367794774157</v>
      </c>
      <c r="I1469" s="108">
        <v>0.25837834134712317</v>
      </c>
      <c r="J1469" s="109">
        <v>0.34167564813645729</v>
      </c>
      <c r="K1469" s="102">
        <v>1.0632353395862988</v>
      </c>
      <c r="L1469" s="108">
        <v>1.9095214121665476E-2</v>
      </c>
      <c r="M1469" s="109">
        <v>2.0155379481666527E-2</v>
      </c>
      <c r="N1469" s="102">
        <v>2.8676200931241031E-2</v>
      </c>
      <c r="O1469" s="108">
        <v>1.497850835024816E-2</v>
      </c>
      <c r="P1469" s="109">
        <v>2.0097974353732527E-2</v>
      </c>
      <c r="Q1469" s="102">
        <v>2.6578968478488067E-2</v>
      </c>
      <c r="R1469" s="108">
        <v>7.770117205437019E-3</v>
      </c>
      <c r="S1469" s="109">
        <v>1.0386952895137025E-2</v>
      </c>
      <c r="T1469" s="102">
        <v>1.9470942159383907E-2</v>
      </c>
      <c r="U1469" s="108">
        <v>6.9443741481035239E-3</v>
      </c>
      <c r="V1469" s="109">
        <v>8.4702885554459196E-3</v>
      </c>
      <c r="W1469" s="102">
        <v>1.0622766603823813E-2</v>
      </c>
      <c r="X1469" s="108">
        <v>4.0417444080382067E-4</v>
      </c>
      <c r="Y1469" s="109">
        <v>3.9352721170328214E-4</v>
      </c>
      <c r="Z1469" s="102">
        <v>6.4173686478846193E-4</v>
      </c>
      <c r="AA1469" s="108">
        <v>1.3016087625482774E-2</v>
      </c>
      <c r="AB1469" s="109">
        <v>1.2609637989007641E-2</v>
      </c>
      <c r="AC1469" s="102">
        <v>2.2601757591355329E-2</v>
      </c>
      <c r="AD1469" s="108">
        <v>2.3114394354369662E-3</v>
      </c>
      <c r="AE1469" s="109">
        <v>2.0585666173978906E-3</v>
      </c>
      <c r="AF1469" s="102">
        <v>4.0020055925372921E-3</v>
      </c>
      <c r="AG1469" s="108">
        <v>3.5956181159817009E-3</v>
      </c>
      <c r="AH1469" s="109">
        <v>3.7570663402205734E-3</v>
      </c>
      <c r="AI1469" s="102">
        <v>4.9874021595336963E-3</v>
      </c>
      <c r="AJ1469" s="114">
        <v>0</v>
      </c>
      <c r="AK1469" s="115">
        <v>0</v>
      </c>
      <c r="AL1469" s="115">
        <v>0</v>
      </c>
    </row>
    <row r="1470" spans="1:38" x14ac:dyDescent="0.25">
      <c r="A1470" s="71">
        <v>2011</v>
      </c>
      <c r="B1470" s="718">
        <v>25</v>
      </c>
      <c r="C1470" s="108">
        <v>6.9398770130426355</v>
      </c>
      <c r="D1470" s="109">
        <v>8.6177843650792774</v>
      </c>
      <c r="E1470" s="102">
        <v>19.505549854321519</v>
      </c>
      <c r="F1470" s="108">
        <v>0.32134489062735772</v>
      </c>
      <c r="G1470" s="109">
        <v>0.31199079151833564</v>
      </c>
      <c r="H1470" s="102">
        <v>0.54197272131352747</v>
      </c>
      <c r="I1470" s="108">
        <v>0.26460957183355943</v>
      </c>
      <c r="J1470" s="109">
        <v>0.34507017294799885</v>
      </c>
      <c r="K1470" s="102">
        <v>1.0688838644984262</v>
      </c>
      <c r="L1470" s="108">
        <v>1.9376631178365543E-2</v>
      </c>
      <c r="M1470" s="109">
        <v>2.0260686951691587E-2</v>
      </c>
      <c r="N1470" s="102">
        <v>2.8786635993700693E-2</v>
      </c>
      <c r="O1470" s="108">
        <v>1.538577343944836E-2</v>
      </c>
      <c r="P1470" s="109">
        <v>2.0306208171882049E-2</v>
      </c>
      <c r="Q1470" s="102">
        <v>2.6819514657610281E-2</v>
      </c>
      <c r="R1470" s="108">
        <v>7.9789238241365842E-3</v>
      </c>
      <c r="S1470" s="109">
        <v>1.0486962814520591E-2</v>
      </c>
      <c r="T1470" s="102">
        <v>1.9647454785319825E-2</v>
      </c>
      <c r="U1470" s="108">
        <v>7.2226395296950139E-3</v>
      </c>
      <c r="V1470" s="109">
        <v>8.5321435593176606E-3</v>
      </c>
      <c r="W1470" s="102">
        <v>1.0857129013981507E-2</v>
      </c>
      <c r="X1470" s="108">
        <v>4.1828831813779259E-4</v>
      </c>
      <c r="Y1470" s="109">
        <v>3.9925690167130176E-4</v>
      </c>
      <c r="Z1470" s="102">
        <v>6.4944854510927093E-4</v>
      </c>
      <c r="AA1470" s="108">
        <v>1.3440704117264802E-2</v>
      </c>
      <c r="AB1470" s="109">
        <v>1.279346891213963E-2</v>
      </c>
      <c r="AC1470" s="102">
        <v>2.2809227969938676E-2</v>
      </c>
      <c r="AD1470" s="108">
        <v>2.3904332005917099E-3</v>
      </c>
      <c r="AE1470" s="109">
        <v>2.0911258594327013E-3</v>
      </c>
      <c r="AF1470" s="102">
        <v>4.0385221169413604E-3</v>
      </c>
      <c r="AG1470" s="108">
        <v>3.7112010993911202E-3</v>
      </c>
      <c r="AH1470" s="109">
        <v>3.802855743220934E-3</v>
      </c>
      <c r="AI1470" s="102">
        <v>5.0452205847232763E-3</v>
      </c>
      <c r="AJ1470" s="114">
        <v>0</v>
      </c>
      <c r="AK1470" s="115">
        <v>0</v>
      </c>
      <c r="AL1470" s="115">
        <v>0</v>
      </c>
    </row>
    <row r="1471" spans="1:38" x14ac:dyDescent="0.25">
      <c r="A1471" s="71">
        <v>2011</v>
      </c>
      <c r="B1471" s="718">
        <v>26</v>
      </c>
      <c r="C1471" s="108">
        <v>7.0160445962788494</v>
      </c>
      <c r="D1471" s="109">
        <v>8.6153314221587891</v>
      </c>
      <c r="E1471" s="102">
        <v>19.495094012261823</v>
      </c>
      <c r="F1471" s="108">
        <v>0.32944814362517899</v>
      </c>
      <c r="G1471" s="109">
        <v>0.31239274231159248</v>
      </c>
      <c r="H1471" s="102">
        <v>0.54318423527967341</v>
      </c>
      <c r="I1471" s="108">
        <v>0.26930985744453806</v>
      </c>
      <c r="J1471" s="109">
        <v>0.34560925444927315</v>
      </c>
      <c r="K1471" s="102">
        <v>1.0704482960085706</v>
      </c>
      <c r="L1471" s="108">
        <v>1.9627965470356886E-2</v>
      </c>
      <c r="M1471" s="109">
        <v>2.0278637461998327E-2</v>
      </c>
      <c r="N1471" s="102">
        <v>2.8815130254726932E-2</v>
      </c>
      <c r="O1471" s="108">
        <v>1.5695644643614236E-2</v>
      </c>
      <c r="P1471" s="109">
        <v>2.0290445647045449E-2</v>
      </c>
      <c r="Q1471" s="102">
        <v>2.6866756141803071E-2</v>
      </c>
      <c r="R1471" s="108">
        <v>8.1648093554340089E-3</v>
      </c>
      <c r="S1471" s="109">
        <v>1.0502153204180506E-2</v>
      </c>
      <c r="T1471" s="102">
        <v>1.9678512303408835E-2</v>
      </c>
      <c r="U1471" s="108">
        <v>7.4528163778385618E-3</v>
      </c>
      <c r="V1471" s="109">
        <v>8.4763930184125289E-3</v>
      </c>
      <c r="W1471" s="102">
        <v>1.1011482435017487E-2</v>
      </c>
      <c r="X1471" s="108">
        <v>4.2943694941679708E-4</v>
      </c>
      <c r="Y1471" s="109">
        <v>3.9994866436660748E-4</v>
      </c>
      <c r="Z1471" s="102">
        <v>6.5168877138195016E-4</v>
      </c>
      <c r="AA1471" s="108">
        <v>1.3763738588085288E-2</v>
      </c>
      <c r="AB1471" s="109">
        <v>1.2816812841440922E-2</v>
      </c>
      <c r="AC1471" s="102">
        <v>2.2825832069261875E-2</v>
      </c>
      <c r="AD1471" s="108">
        <v>2.4507377208833748E-3</v>
      </c>
      <c r="AE1471" s="109">
        <v>2.095280839142441E-3</v>
      </c>
      <c r="AF1471" s="102">
        <v>4.0370136955376629E-3</v>
      </c>
      <c r="AG1471" s="108">
        <v>3.8030666459255538E-3</v>
      </c>
      <c r="AH1471" s="109">
        <v>3.8057281737903848E-3</v>
      </c>
      <c r="AI1471" s="102">
        <v>5.0656758458717342E-3</v>
      </c>
      <c r="AJ1471" s="114">
        <v>0</v>
      </c>
      <c r="AK1471" s="115">
        <v>0</v>
      </c>
      <c r="AL1471" s="115">
        <v>0</v>
      </c>
    </row>
    <row r="1472" spans="1:38" x14ac:dyDescent="0.25">
      <c r="A1472" s="71">
        <v>2011</v>
      </c>
      <c r="B1472" s="718">
        <v>27</v>
      </c>
      <c r="C1472" s="108">
        <v>7.080245461422801</v>
      </c>
      <c r="D1472" s="109">
        <v>8.6077976989294989</v>
      </c>
      <c r="E1472" s="102">
        <v>19.46587656948947</v>
      </c>
      <c r="F1472" s="108">
        <v>0.3366174645078816</v>
      </c>
      <c r="G1472" s="109">
        <v>0.31257627384195708</v>
      </c>
      <c r="H1472" s="102">
        <v>0.54346568009917773</v>
      </c>
      <c r="I1472" s="108">
        <v>0.27351056691729297</v>
      </c>
      <c r="J1472" s="109">
        <v>0.34608338326978122</v>
      </c>
      <c r="K1472" s="102">
        <v>1.0712962104831099</v>
      </c>
      <c r="L1472" s="108">
        <v>1.985253573477706E-2</v>
      </c>
      <c r="M1472" s="109">
        <v>2.0290849359196703E-2</v>
      </c>
      <c r="N1472" s="102">
        <v>2.8828521182375784E-2</v>
      </c>
      <c r="O1472" s="108">
        <v>1.5964172273424844E-2</v>
      </c>
      <c r="P1472" s="109">
        <v>2.0256751837864875E-2</v>
      </c>
      <c r="Q1472" s="102">
        <v>2.6872360638641866E-2</v>
      </c>
      <c r="R1472" s="108">
        <v>8.3281601732931726E-3</v>
      </c>
      <c r="S1472" s="109">
        <v>1.0509094120001282E-2</v>
      </c>
      <c r="T1472" s="102">
        <v>1.9676964673287268E-2</v>
      </c>
      <c r="U1472" s="108">
        <v>7.6860050717654158E-3</v>
      </c>
      <c r="V1472" s="109">
        <v>8.4198153610099274E-3</v>
      </c>
      <c r="W1472" s="102">
        <v>1.1187316569441745E-2</v>
      </c>
      <c r="X1472" s="108">
        <v>4.3951160929335005E-4</v>
      </c>
      <c r="Y1472" s="109">
        <v>4.0045889655106198E-4</v>
      </c>
      <c r="Z1472" s="102">
        <v>6.5300878914103611E-4</v>
      </c>
      <c r="AA1472" s="108">
        <v>1.4041525507389286E-2</v>
      </c>
      <c r="AB1472" s="109">
        <v>1.2829142334142021E-2</v>
      </c>
      <c r="AC1472" s="102">
        <v>2.2792662049825135E-2</v>
      </c>
      <c r="AD1472" s="108">
        <v>2.5012388775972638E-3</v>
      </c>
      <c r="AE1472" s="109">
        <v>2.0966909447957386E-3</v>
      </c>
      <c r="AF1472" s="102">
        <v>4.0242314975342773E-3</v>
      </c>
      <c r="AG1472" s="108">
        <v>3.88674108543456E-3</v>
      </c>
      <c r="AH1472" s="109">
        <v>3.8072663032208418E-3</v>
      </c>
      <c r="AI1472" s="102">
        <v>5.0813316811658873E-3</v>
      </c>
      <c r="AJ1472" s="114">
        <v>0</v>
      </c>
      <c r="AK1472" s="115">
        <v>0</v>
      </c>
      <c r="AL1472" s="115">
        <v>0</v>
      </c>
    </row>
    <row r="1473" spans="1:38" x14ac:dyDescent="0.25">
      <c r="A1473" s="71">
        <v>2011</v>
      </c>
      <c r="B1473" s="718">
        <v>28</v>
      </c>
      <c r="C1473" s="108">
        <v>7.1237200613298359</v>
      </c>
      <c r="D1473" s="109">
        <v>8.595726779167963</v>
      </c>
      <c r="E1473" s="102">
        <v>19.427405962009601</v>
      </c>
      <c r="F1473" s="108">
        <v>0.34213578469637168</v>
      </c>
      <c r="G1473" s="109">
        <v>0.31286217259399285</v>
      </c>
      <c r="H1473" s="102">
        <v>0.54392603984766907</v>
      </c>
      <c r="I1473" s="108">
        <v>0.27679133131601596</v>
      </c>
      <c r="J1473" s="109">
        <v>0.34658496046723675</v>
      </c>
      <c r="K1473" s="102">
        <v>1.0725160816795025</v>
      </c>
      <c r="L1473" s="108">
        <v>2.0027573799282338E-2</v>
      </c>
      <c r="M1473" s="109">
        <v>2.0307825347313461E-2</v>
      </c>
      <c r="N1473" s="102">
        <v>2.8848052066054404E-2</v>
      </c>
      <c r="O1473" s="108">
        <v>1.6173601212093228E-2</v>
      </c>
      <c r="P1473" s="109">
        <v>2.0250546441757136E-2</v>
      </c>
      <c r="Q1473" s="102">
        <v>2.6883414463922381E-2</v>
      </c>
      <c r="R1473" s="108">
        <v>8.4519824199850591E-3</v>
      </c>
      <c r="S1473" s="109">
        <v>1.0515785614237931E-2</v>
      </c>
      <c r="T1473" s="102">
        <v>1.9677485360300277E-2</v>
      </c>
      <c r="U1473" s="108">
        <v>7.9486903903897045E-3</v>
      </c>
      <c r="V1473" s="109">
        <v>8.4880065685832597E-3</v>
      </c>
      <c r="W1473" s="102">
        <v>1.1426615504743392E-2</v>
      </c>
      <c r="X1473" s="108">
        <v>4.4761484141599774E-4</v>
      </c>
      <c r="Y1473" s="109">
        <v>4.0137377056594575E-4</v>
      </c>
      <c r="Z1473" s="102">
        <v>6.5489455594953646E-4</v>
      </c>
      <c r="AA1473" s="108">
        <v>1.4234570442143943E-2</v>
      </c>
      <c r="AB1473" s="109">
        <v>1.2820417035868179E-2</v>
      </c>
      <c r="AC1473" s="102">
        <v>2.2751237593566457E-2</v>
      </c>
      <c r="AD1473" s="108">
        <v>2.5333787820603602E-3</v>
      </c>
      <c r="AE1473" s="109">
        <v>2.0914604737132872E-3</v>
      </c>
      <c r="AF1473" s="102">
        <v>4.0076166813988933E-3</v>
      </c>
      <c r="AG1473" s="108">
        <v>3.9566085525723476E-3</v>
      </c>
      <c r="AH1473" s="109">
        <v>3.8171287461671467E-3</v>
      </c>
      <c r="AI1473" s="102">
        <v>5.103188750827335E-3</v>
      </c>
      <c r="AJ1473" s="114">
        <v>0</v>
      </c>
      <c r="AK1473" s="115">
        <v>0</v>
      </c>
      <c r="AL1473" s="115">
        <v>0</v>
      </c>
    </row>
    <row r="1474" spans="1:38" x14ac:dyDescent="0.25">
      <c r="A1474" s="71">
        <v>2011</v>
      </c>
      <c r="B1474" s="718">
        <v>29</v>
      </c>
      <c r="C1474" s="108">
        <v>7.1463622750204916</v>
      </c>
      <c r="D1474" s="109">
        <v>8.5828409601585083</v>
      </c>
      <c r="E1474" s="102">
        <v>19.384135543019578</v>
      </c>
      <c r="F1474" s="108">
        <v>0.34581113203075803</v>
      </c>
      <c r="G1474" s="109">
        <v>0.31329079626926803</v>
      </c>
      <c r="H1474" s="102">
        <v>0.54449150820736414</v>
      </c>
      <c r="I1474" s="108">
        <v>0.27905271025722528</v>
      </c>
      <c r="J1474" s="109">
        <v>0.34722522749380913</v>
      </c>
      <c r="K1474" s="102">
        <v>1.0739395895528279</v>
      </c>
      <c r="L1474" s="108">
        <v>2.0147289740130119E-2</v>
      </c>
      <c r="M1474" s="109">
        <v>2.0330894566504103E-2</v>
      </c>
      <c r="N1474" s="102">
        <v>2.887098143618624E-2</v>
      </c>
      <c r="O1474" s="108">
        <v>1.6306951901208896E-2</v>
      </c>
      <c r="P1474" s="109">
        <v>2.0248635832614471E-2</v>
      </c>
      <c r="Q1474" s="102">
        <v>2.6897801812550994E-2</v>
      </c>
      <c r="R1474" s="108">
        <v>8.532710747202344E-3</v>
      </c>
      <c r="S1474" s="109">
        <v>1.0526864415861313E-2</v>
      </c>
      <c r="T1474" s="102">
        <v>1.9679403068878689E-2</v>
      </c>
      <c r="U1474" s="108">
        <v>8.1908099405650601E-3</v>
      </c>
      <c r="V1474" s="109">
        <v>8.5709025261744304E-3</v>
      </c>
      <c r="W1474" s="102">
        <v>1.1700242206293917E-2</v>
      </c>
      <c r="X1474" s="108">
        <v>4.5338696817056386E-4</v>
      </c>
      <c r="Y1474" s="109">
        <v>4.0256397165338475E-4</v>
      </c>
      <c r="Z1474" s="102">
        <v>6.5709324285200422E-4</v>
      </c>
      <c r="AA1474" s="108">
        <v>1.4344856715857794E-2</v>
      </c>
      <c r="AB1474" s="109">
        <v>1.2814089391467739E-2</v>
      </c>
      <c r="AC1474" s="102">
        <v>2.2705712343068705E-2</v>
      </c>
      <c r="AD1474" s="108">
        <v>2.5486337734766462E-3</v>
      </c>
      <c r="AE1474" s="109">
        <v>2.0860997613630573E-3</v>
      </c>
      <c r="AF1474" s="102">
        <v>3.989012221120693E-3</v>
      </c>
      <c r="AG1474" s="108">
        <v>4.0080702314567937E-3</v>
      </c>
      <c r="AH1474" s="109">
        <v>3.8296284664372775E-3</v>
      </c>
      <c r="AI1474" s="102">
        <v>5.128456927787477E-3</v>
      </c>
      <c r="AJ1474" s="114">
        <v>0</v>
      </c>
      <c r="AK1474" s="115">
        <v>0</v>
      </c>
      <c r="AL1474" s="115">
        <v>0</v>
      </c>
    </row>
    <row r="1475" spans="1:38" x14ac:dyDescent="0.25">
      <c r="A1475" s="71">
        <v>2011</v>
      </c>
      <c r="B1475" s="718">
        <v>30</v>
      </c>
      <c r="C1475" s="108">
        <v>7.1521490583266383</v>
      </c>
      <c r="D1475" s="109">
        <v>8.589409904161025</v>
      </c>
      <c r="E1475" s="102">
        <v>19.39431373319572</v>
      </c>
      <c r="F1475" s="108">
        <v>0.34598267284790263</v>
      </c>
      <c r="G1475" s="109">
        <v>0.31343103409181189</v>
      </c>
      <c r="H1475" s="102">
        <v>0.5442333900861217</v>
      </c>
      <c r="I1475" s="108">
        <v>0.27910680545050676</v>
      </c>
      <c r="J1475" s="109">
        <v>0.34723616570000221</v>
      </c>
      <c r="K1475" s="102">
        <v>1.0734497140044341</v>
      </c>
      <c r="L1475" s="108">
        <v>2.0150483343027003E-2</v>
      </c>
      <c r="M1475" s="109">
        <v>2.0333821598850117E-2</v>
      </c>
      <c r="N1475" s="102">
        <v>2.886308956946531E-2</v>
      </c>
      <c r="O1475" s="108">
        <v>1.6315605307679889E-2</v>
      </c>
      <c r="P1475" s="109">
        <v>2.025659261051416E-2</v>
      </c>
      <c r="Q1475" s="102">
        <v>2.6889344479972609E-2</v>
      </c>
      <c r="R1475" s="108">
        <v>8.5378913454250346E-3</v>
      </c>
      <c r="S1475" s="109">
        <v>1.0533232835269545E-2</v>
      </c>
      <c r="T1475" s="102">
        <v>1.9675518548641122E-2</v>
      </c>
      <c r="U1475" s="108">
        <v>8.1481872023299422E-3</v>
      </c>
      <c r="V1475" s="109">
        <v>8.5371200606064925E-3</v>
      </c>
      <c r="W1475" s="102">
        <v>1.1625751477480016E-2</v>
      </c>
      <c r="X1475" s="108">
        <v>4.5338168417290381E-4</v>
      </c>
      <c r="Y1475" s="109">
        <v>4.0254976532312799E-4</v>
      </c>
      <c r="Z1475" s="102">
        <v>6.5637707801803494E-4</v>
      </c>
      <c r="AA1475" s="108">
        <v>1.4364118745774545E-2</v>
      </c>
      <c r="AB1475" s="109">
        <v>1.2829595561887286E-2</v>
      </c>
      <c r="AC1475" s="102">
        <v>2.2713173682776557E-2</v>
      </c>
      <c r="AD1475" s="108">
        <v>2.5540479362210619E-3</v>
      </c>
      <c r="AE1475" s="109">
        <v>2.0904651747702787E-3</v>
      </c>
      <c r="AF1475" s="102">
        <v>3.9930212503912097E-3</v>
      </c>
      <c r="AG1475" s="108">
        <v>4.0066454290640929E-3</v>
      </c>
      <c r="AH1475" s="109">
        <v>3.8278212810457144E-3</v>
      </c>
      <c r="AI1475" s="102">
        <v>5.120859505957016E-3</v>
      </c>
      <c r="AJ1475" s="114">
        <v>0</v>
      </c>
      <c r="AK1475" s="115">
        <v>0</v>
      </c>
      <c r="AL1475" s="115">
        <v>0</v>
      </c>
    </row>
    <row r="1476" spans="1:38" ht="13" x14ac:dyDescent="0.3">
      <c r="A1476" s="71">
        <v>2011</v>
      </c>
      <c r="B1476" s="718">
        <v>31</v>
      </c>
      <c r="C1476" s="108">
        <v>7.1521490583266383</v>
      </c>
      <c r="D1476" s="109">
        <v>8.589409904161025</v>
      </c>
      <c r="E1476" s="91">
        <v>19.39431373319572</v>
      </c>
      <c r="F1476" s="108">
        <v>0.34598267284790263</v>
      </c>
      <c r="G1476" s="109">
        <v>0.31343103409181189</v>
      </c>
      <c r="H1476" s="91">
        <v>0.5442333900861217</v>
      </c>
      <c r="I1476" s="108">
        <v>0.27910680545050676</v>
      </c>
      <c r="J1476" s="109">
        <v>0.34723616570000221</v>
      </c>
      <c r="K1476" s="91">
        <v>1.0734497140044341</v>
      </c>
      <c r="L1476" s="108">
        <v>2.0150483343027003E-2</v>
      </c>
      <c r="M1476" s="109">
        <v>2.0333821598850117E-2</v>
      </c>
      <c r="N1476" s="91">
        <v>2.886308956946531E-2</v>
      </c>
      <c r="O1476" s="108">
        <v>1.6315605307679889E-2</v>
      </c>
      <c r="P1476" s="109">
        <v>2.025659261051416E-2</v>
      </c>
      <c r="Q1476" s="91">
        <v>2.6889344479972609E-2</v>
      </c>
      <c r="R1476" s="108">
        <v>8.5378913454250346E-3</v>
      </c>
      <c r="S1476" s="109">
        <v>1.0533232835269545E-2</v>
      </c>
      <c r="T1476" s="91">
        <v>1.9675518548641122E-2</v>
      </c>
      <c r="U1476" s="108">
        <v>8.1481872023299422E-3</v>
      </c>
      <c r="V1476" s="109">
        <v>8.5371200606064925E-3</v>
      </c>
      <c r="W1476" s="91">
        <v>1.1625751477480016E-2</v>
      </c>
      <c r="X1476" s="108">
        <v>4.5338168417290381E-4</v>
      </c>
      <c r="Y1476" s="109">
        <v>4.0254976532312799E-4</v>
      </c>
      <c r="Z1476" s="91">
        <v>6.5637707801803494E-4</v>
      </c>
      <c r="AA1476" s="108">
        <v>1.4364118745774545E-2</v>
      </c>
      <c r="AB1476" s="109">
        <v>1.2829595561887286E-2</v>
      </c>
      <c r="AC1476" s="91">
        <v>2.2713173682776557E-2</v>
      </c>
      <c r="AD1476" s="108">
        <v>2.5540479362210619E-3</v>
      </c>
      <c r="AE1476" s="109">
        <v>2.0904651747702787E-3</v>
      </c>
      <c r="AF1476" s="91">
        <v>3.9930212503912097E-3</v>
      </c>
      <c r="AG1476" s="108">
        <v>4.0066454290640929E-3</v>
      </c>
      <c r="AH1476" s="109">
        <v>3.8278212810457144E-3</v>
      </c>
      <c r="AI1476" s="91">
        <v>5.120859505957016E-3</v>
      </c>
      <c r="AJ1476" s="114">
        <v>0</v>
      </c>
      <c r="AK1476" s="115">
        <v>0</v>
      </c>
      <c r="AL1476" s="115">
        <v>0</v>
      </c>
    </row>
    <row r="1477" spans="1:38" ht="13" x14ac:dyDescent="0.3">
      <c r="A1477" s="71">
        <v>2011</v>
      </c>
      <c r="B1477" s="718">
        <v>32</v>
      </c>
      <c r="C1477" s="108">
        <v>7.1521490583266383</v>
      </c>
      <c r="D1477" s="109">
        <v>8.589409904161025</v>
      </c>
      <c r="E1477" s="91">
        <v>19.39431373319572</v>
      </c>
      <c r="F1477" s="108">
        <v>0.34598267284790263</v>
      </c>
      <c r="G1477" s="109">
        <v>0.31343103409181189</v>
      </c>
      <c r="H1477" s="91">
        <v>0.5442333900861217</v>
      </c>
      <c r="I1477" s="108">
        <v>0.27910680545050676</v>
      </c>
      <c r="J1477" s="109">
        <v>0.34723616570000221</v>
      </c>
      <c r="K1477" s="91">
        <v>1.0734497140044341</v>
      </c>
      <c r="L1477" s="108">
        <v>2.0150483343027003E-2</v>
      </c>
      <c r="M1477" s="109">
        <v>2.0333821598850117E-2</v>
      </c>
      <c r="N1477" s="91">
        <v>2.886308956946531E-2</v>
      </c>
      <c r="O1477" s="108">
        <v>1.6315605307679889E-2</v>
      </c>
      <c r="P1477" s="109">
        <v>2.025659261051416E-2</v>
      </c>
      <c r="Q1477" s="91">
        <v>2.6889344479972609E-2</v>
      </c>
      <c r="R1477" s="108">
        <v>8.5378913454250346E-3</v>
      </c>
      <c r="S1477" s="109">
        <v>1.0533232835269545E-2</v>
      </c>
      <c r="T1477" s="91">
        <v>1.9675518548641122E-2</v>
      </c>
      <c r="U1477" s="108">
        <v>8.1481872023299422E-3</v>
      </c>
      <c r="V1477" s="109">
        <v>8.5371200606064925E-3</v>
      </c>
      <c r="W1477" s="91">
        <v>1.1625751477480016E-2</v>
      </c>
      <c r="X1477" s="108">
        <v>4.5338168417290381E-4</v>
      </c>
      <c r="Y1477" s="109">
        <v>4.0254976532312799E-4</v>
      </c>
      <c r="Z1477" s="91">
        <v>6.5637707801803494E-4</v>
      </c>
      <c r="AA1477" s="108">
        <v>1.4364118745774545E-2</v>
      </c>
      <c r="AB1477" s="109">
        <v>1.2829595561887286E-2</v>
      </c>
      <c r="AC1477" s="91">
        <v>2.2713173682776557E-2</v>
      </c>
      <c r="AD1477" s="108">
        <v>2.5540479362210619E-3</v>
      </c>
      <c r="AE1477" s="109">
        <v>2.0904651747702787E-3</v>
      </c>
      <c r="AF1477" s="91">
        <v>3.9930212503912097E-3</v>
      </c>
      <c r="AG1477" s="108">
        <v>4.0066454290640929E-3</v>
      </c>
      <c r="AH1477" s="109">
        <v>3.8278212810457144E-3</v>
      </c>
      <c r="AI1477" s="91">
        <v>5.120859505957016E-3</v>
      </c>
      <c r="AJ1477" s="114">
        <v>0</v>
      </c>
      <c r="AK1477" s="115">
        <v>0</v>
      </c>
      <c r="AL1477" s="115">
        <v>0</v>
      </c>
    </row>
    <row r="1478" spans="1:38" ht="13" x14ac:dyDescent="0.3">
      <c r="A1478" s="71">
        <v>2011</v>
      </c>
      <c r="B1478" s="718">
        <v>33</v>
      </c>
      <c r="C1478" s="108">
        <v>7.1521490583266383</v>
      </c>
      <c r="D1478" s="109">
        <v>8.589409904161025</v>
      </c>
      <c r="E1478" s="91">
        <v>19.39431373319572</v>
      </c>
      <c r="F1478" s="108">
        <v>0.34598267284790263</v>
      </c>
      <c r="G1478" s="109">
        <v>0.31343103409181189</v>
      </c>
      <c r="H1478" s="91">
        <v>0.5442333900861217</v>
      </c>
      <c r="I1478" s="108">
        <v>0.27910680545050676</v>
      </c>
      <c r="J1478" s="109">
        <v>0.34723616570000221</v>
      </c>
      <c r="K1478" s="91">
        <v>1.0734497140044341</v>
      </c>
      <c r="L1478" s="108">
        <v>2.0150483343027003E-2</v>
      </c>
      <c r="M1478" s="109">
        <v>2.0333821598850117E-2</v>
      </c>
      <c r="N1478" s="91">
        <v>2.886308956946531E-2</v>
      </c>
      <c r="O1478" s="108">
        <v>1.6315605307679889E-2</v>
      </c>
      <c r="P1478" s="109">
        <v>2.025659261051416E-2</v>
      </c>
      <c r="Q1478" s="91">
        <v>2.6889344479972609E-2</v>
      </c>
      <c r="R1478" s="108">
        <v>8.5378913454250346E-3</v>
      </c>
      <c r="S1478" s="109">
        <v>1.0533232835269545E-2</v>
      </c>
      <c r="T1478" s="91">
        <v>1.9675518548641122E-2</v>
      </c>
      <c r="U1478" s="108">
        <v>8.1481872023299422E-3</v>
      </c>
      <c r="V1478" s="109">
        <v>8.5371200606064925E-3</v>
      </c>
      <c r="W1478" s="91">
        <v>1.1625751477480016E-2</v>
      </c>
      <c r="X1478" s="108">
        <v>4.5338168417290381E-4</v>
      </c>
      <c r="Y1478" s="109">
        <v>4.0254976532312799E-4</v>
      </c>
      <c r="Z1478" s="91">
        <v>6.5637707801803494E-4</v>
      </c>
      <c r="AA1478" s="108">
        <v>1.4364118745774545E-2</v>
      </c>
      <c r="AB1478" s="109">
        <v>1.2829595561887286E-2</v>
      </c>
      <c r="AC1478" s="91">
        <v>2.2713173682776557E-2</v>
      </c>
      <c r="AD1478" s="108">
        <v>2.5540479362210619E-3</v>
      </c>
      <c r="AE1478" s="109">
        <v>2.0904651747702787E-3</v>
      </c>
      <c r="AF1478" s="91">
        <v>3.9930212503912097E-3</v>
      </c>
      <c r="AG1478" s="108">
        <v>4.0066454290640929E-3</v>
      </c>
      <c r="AH1478" s="109">
        <v>3.8278212810457144E-3</v>
      </c>
      <c r="AI1478" s="91">
        <v>5.120859505957016E-3</v>
      </c>
      <c r="AJ1478" s="114">
        <v>0</v>
      </c>
      <c r="AK1478" s="115">
        <v>0</v>
      </c>
      <c r="AL1478" s="115">
        <v>0</v>
      </c>
    </row>
    <row r="1479" spans="1:38" ht="13" x14ac:dyDescent="0.3">
      <c r="A1479" s="71">
        <v>2011</v>
      </c>
      <c r="B1479" s="718">
        <v>34</v>
      </c>
      <c r="C1479" s="108">
        <v>7.1521490583266383</v>
      </c>
      <c r="D1479" s="109">
        <v>8.589409904161025</v>
      </c>
      <c r="E1479" s="91">
        <v>19.39431373319572</v>
      </c>
      <c r="F1479" s="108">
        <v>0.34598267284790263</v>
      </c>
      <c r="G1479" s="109">
        <v>0.31343103409181189</v>
      </c>
      <c r="H1479" s="91">
        <v>0.5442333900861217</v>
      </c>
      <c r="I1479" s="108">
        <v>0.27910680545050676</v>
      </c>
      <c r="J1479" s="109">
        <v>0.34723616570000221</v>
      </c>
      <c r="K1479" s="91">
        <v>1.0734497140044341</v>
      </c>
      <c r="L1479" s="108">
        <v>2.0150483343027003E-2</v>
      </c>
      <c r="M1479" s="109">
        <v>2.0333821598850117E-2</v>
      </c>
      <c r="N1479" s="91">
        <v>2.886308956946531E-2</v>
      </c>
      <c r="O1479" s="108">
        <v>1.6315605307679889E-2</v>
      </c>
      <c r="P1479" s="109">
        <v>2.025659261051416E-2</v>
      </c>
      <c r="Q1479" s="91">
        <v>2.6889344479972609E-2</v>
      </c>
      <c r="R1479" s="108">
        <v>8.5378913454250346E-3</v>
      </c>
      <c r="S1479" s="109">
        <v>1.0533232835269545E-2</v>
      </c>
      <c r="T1479" s="91">
        <v>1.9675518548641122E-2</v>
      </c>
      <c r="U1479" s="108">
        <v>8.1481872023299422E-3</v>
      </c>
      <c r="V1479" s="109">
        <v>8.5371200606064925E-3</v>
      </c>
      <c r="W1479" s="91">
        <v>1.1625751477480016E-2</v>
      </c>
      <c r="X1479" s="108">
        <v>4.5338168417290381E-4</v>
      </c>
      <c r="Y1479" s="109">
        <v>4.0254976532312799E-4</v>
      </c>
      <c r="Z1479" s="91">
        <v>6.5637707801803494E-4</v>
      </c>
      <c r="AA1479" s="108">
        <v>1.4364118745774545E-2</v>
      </c>
      <c r="AB1479" s="109">
        <v>1.2829595561887286E-2</v>
      </c>
      <c r="AC1479" s="91">
        <v>2.2713173682776557E-2</v>
      </c>
      <c r="AD1479" s="108">
        <v>2.5540479362210619E-3</v>
      </c>
      <c r="AE1479" s="109">
        <v>2.0904651747702787E-3</v>
      </c>
      <c r="AF1479" s="91">
        <v>3.9930212503912097E-3</v>
      </c>
      <c r="AG1479" s="108">
        <v>4.0066454290640929E-3</v>
      </c>
      <c r="AH1479" s="109">
        <v>3.8278212810457144E-3</v>
      </c>
      <c r="AI1479" s="91">
        <v>5.120859505957016E-3</v>
      </c>
      <c r="AJ1479" s="114">
        <v>0</v>
      </c>
      <c r="AK1479" s="115">
        <v>0</v>
      </c>
      <c r="AL1479" s="115">
        <v>0</v>
      </c>
    </row>
    <row r="1480" spans="1:38" ht="13" x14ac:dyDescent="0.3">
      <c r="A1480" s="71">
        <v>2011</v>
      </c>
      <c r="B1480" s="718">
        <v>35</v>
      </c>
      <c r="C1480" s="108">
        <v>7.1521490583266383</v>
      </c>
      <c r="D1480" s="109">
        <v>8.589409904161025</v>
      </c>
      <c r="E1480" s="91">
        <v>19.39431373319572</v>
      </c>
      <c r="F1480" s="108">
        <v>0.34598267284790263</v>
      </c>
      <c r="G1480" s="109">
        <v>0.31343103409181189</v>
      </c>
      <c r="H1480" s="91">
        <v>0.5442333900861217</v>
      </c>
      <c r="I1480" s="108">
        <v>0.27910680545050676</v>
      </c>
      <c r="J1480" s="109">
        <v>0.34723616570000221</v>
      </c>
      <c r="K1480" s="91">
        <v>1.0734497140044341</v>
      </c>
      <c r="L1480" s="108">
        <v>2.0150483343027003E-2</v>
      </c>
      <c r="M1480" s="109">
        <v>2.0333821598850117E-2</v>
      </c>
      <c r="N1480" s="91">
        <v>2.886308956946531E-2</v>
      </c>
      <c r="O1480" s="108">
        <v>1.6315605307679889E-2</v>
      </c>
      <c r="P1480" s="109">
        <v>2.025659261051416E-2</v>
      </c>
      <c r="Q1480" s="91">
        <v>2.6889344479972609E-2</v>
      </c>
      <c r="R1480" s="108">
        <v>8.5378913454250346E-3</v>
      </c>
      <c r="S1480" s="109">
        <v>1.0533232835269545E-2</v>
      </c>
      <c r="T1480" s="91">
        <v>1.9675518548641122E-2</v>
      </c>
      <c r="U1480" s="108">
        <v>8.1481872023299422E-3</v>
      </c>
      <c r="V1480" s="109">
        <v>8.5371200606064925E-3</v>
      </c>
      <c r="W1480" s="91">
        <v>1.1625751477480016E-2</v>
      </c>
      <c r="X1480" s="108">
        <v>4.5338168417290381E-4</v>
      </c>
      <c r="Y1480" s="109">
        <v>4.0254976532312799E-4</v>
      </c>
      <c r="Z1480" s="91">
        <v>6.5637707801803494E-4</v>
      </c>
      <c r="AA1480" s="108">
        <v>1.4364118745774545E-2</v>
      </c>
      <c r="AB1480" s="109">
        <v>1.2829595561887286E-2</v>
      </c>
      <c r="AC1480" s="91">
        <v>2.2713173682776557E-2</v>
      </c>
      <c r="AD1480" s="108">
        <v>2.5540479362210619E-3</v>
      </c>
      <c r="AE1480" s="109">
        <v>2.0904651747702787E-3</v>
      </c>
      <c r="AF1480" s="91">
        <v>3.9930212503912097E-3</v>
      </c>
      <c r="AG1480" s="108">
        <v>4.0066454290640929E-3</v>
      </c>
      <c r="AH1480" s="109">
        <v>3.8278212810457144E-3</v>
      </c>
      <c r="AI1480" s="91">
        <v>5.120859505957016E-3</v>
      </c>
      <c r="AJ1480" s="114">
        <v>0</v>
      </c>
      <c r="AK1480" s="115">
        <v>0</v>
      </c>
      <c r="AL1480" s="115">
        <v>0</v>
      </c>
    </row>
    <row r="1481" spans="1:38" ht="13" x14ac:dyDescent="0.3">
      <c r="A1481" s="71">
        <v>2011</v>
      </c>
      <c r="B1481" s="718">
        <v>36</v>
      </c>
      <c r="C1481" s="108">
        <v>7.1521490583266383</v>
      </c>
      <c r="D1481" s="109">
        <v>8.589409904161025</v>
      </c>
      <c r="E1481" s="91">
        <v>19.39431373319572</v>
      </c>
      <c r="F1481" s="108">
        <v>0.34598267284790263</v>
      </c>
      <c r="G1481" s="109">
        <v>0.31343103409181189</v>
      </c>
      <c r="H1481" s="91">
        <v>0.5442333900861217</v>
      </c>
      <c r="I1481" s="108">
        <v>0.27910680545050676</v>
      </c>
      <c r="J1481" s="109">
        <v>0.34723616570000221</v>
      </c>
      <c r="K1481" s="91">
        <v>1.0734497140044341</v>
      </c>
      <c r="L1481" s="108">
        <v>2.0150483343027003E-2</v>
      </c>
      <c r="M1481" s="109">
        <v>2.0333821598850117E-2</v>
      </c>
      <c r="N1481" s="91">
        <v>2.886308956946531E-2</v>
      </c>
      <c r="O1481" s="108">
        <v>1.6315605307679889E-2</v>
      </c>
      <c r="P1481" s="109">
        <v>2.025659261051416E-2</v>
      </c>
      <c r="Q1481" s="91">
        <v>2.6889344479972609E-2</v>
      </c>
      <c r="R1481" s="108">
        <v>8.5378913454250346E-3</v>
      </c>
      <c r="S1481" s="109">
        <v>1.0533232835269545E-2</v>
      </c>
      <c r="T1481" s="91">
        <v>1.9675518548641122E-2</v>
      </c>
      <c r="U1481" s="108">
        <v>8.1481872023299422E-3</v>
      </c>
      <c r="V1481" s="109">
        <v>8.5371200606064925E-3</v>
      </c>
      <c r="W1481" s="91">
        <v>1.1625751477480016E-2</v>
      </c>
      <c r="X1481" s="108">
        <v>4.5338168417290381E-4</v>
      </c>
      <c r="Y1481" s="109">
        <v>4.0254976532312799E-4</v>
      </c>
      <c r="Z1481" s="91">
        <v>6.5637707801803494E-4</v>
      </c>
      <c r="AA1481" s="108">
        <v>1.4364118745774545E-2</v>
      </c>
      <c r="AB1481" s="109">
        <v>1.2829595561887286E-2</v>
      </c>
      <c r="AC1481" s="91">
        <v>2.2713173682776557E-2</v>
      </c>
      <c r="AD1481" s="108">
        <v>2.5540479362210619E-3</v>
      </c>
      <c r="AE1481" s="109">
        <v>2.0904651747702787E-3</v>
      </c>
      <c r="AF1481" s="91">
        <v>3.9930212503912097E-3</v>
      </c>
      <c r="AG1481" s="108">
        <v>4.0066454290640929E-3</v>
      </c>
      <c r="AH1481" s="109">
        <v>3.8278212810457144E-3</v>
      </c>
      <c r="AI1481" s="91">
        <v>5.120859505957016E-3</v>
      </c>
      <c r="AJ1481" s="114">
        <v>0</v>
      </c>
      <c r="AK1481" s="115">
        <v>0</v>
      </c>
      <c r="AL1481" s="115">
        <v>0</v>
      </c>
    </row>
    <row r="1482" spans="1:38" ht="13" x14ac:dyDescent="0.3">
      <c r="A1482" s="71">
        <v>2011</v>
      </c>
      <c r="B1482" s="718">
        <v>37</v>
      </c>
      <c r="C1482" s="108">
        <v>7.1521490583266383</v>
      </c>
      <c r="D1482" s="109">
        <v>8.589409904161025</v>
      </c>
      <c r="E1482" s="91">
        <v>19.39431373319572</v>
      </c>
      <c r="F1482" s="108">
        <v>0.34598267284790263</v>
      </c>
      <c r="G1482" s="109">
        <v>0.31343103409181189</v>
      </c>
      <c r="H1482" s="91">
        <v>0.5442333900861217</v>
      </c>
      <c r="I1482" s="108">
        <v>0.27910680545050676</v>
      </c>
      <c r="J1482" s="109">
        <v>0.34723616570000221</v>
      </c>
      <c r="K1482" s="91">
        <v>1.0734497140044341</v>
      </c>
      <c r="L1482" s="108">
        <v>2.0150483343027003E-2</v>
      </c>
      <c r="M1482" s="109">
        <v>2.0333821598850117E-2</v>
      </c>
      <c r="N1482" s="91">
        <v>2.886308956946531E-2</v>
      </c>
      <c r="O1482" s="108">
        <v>1.6315605307679889E-2</v>
      </c>
      <c r="P1482" s="109">
        <v>2.025659261051416E-2</v>
      </c>
      <c r="Q1482" s="91">
        <v>2.6889344479972609E-2</v>
      </c>
      <c r="R1482" s="108">
        <v>8.5378913454250346E-3</v>
      </c>
      <c r="S1482" s="109">
        <v>1.0533232835269545E-2</v>
      </c>
      <c r="T1482" s="91">
        <v>1.9675518548641122E-2</v>
      </c>
      <c r="U1482" s="108">
        <v>8.1481872023299422E-3</v>
      </c>
      <c r="V1482" s="109">
        <v>8.5371200606064925E-3</v>
      </c>
      <c r="W1482" s="91">
        <v>1.1625751477480016E-2</v>
      </c>
      <c r="X1482" s="108">
        <v>4.5338168417290381E-4</v>
      </c>
      <c r="Y1482" s="109">
        <v>4.0254976532312799E-4</v>
      </c>
      <c r="Z1482" s="91">
        <v>6.5637707801803494E-4</v>
      </c>
      <c r="AA1482" s="108">
        <v>1.4364118745774545E-2</v>
      </c>
      <c r="AB1482" s="109">
        <v>1.2829595561887286E-2</v>
      </c>
      <c r="AC1482" s="91">
        <v>2.2713173682776557E-2</v>
      </c>
      <c r="AD1482" s="108">
        <v>2.5540479362210619E-3</v>
      </c>
      <c r="AE1482" s="109">
        <v>2.0904651747702787E-3</v>
      </c>
      <c r="AF1482" s="91">
        <v>3.9930212503912097E-3</v>
      </c>
      <c r="AG1482" s="108">
        <v>4.0066454290640929E-3</v>
      </c>
      <c r="AH1482" s="109">
        <v>3.8278212810457144E-3</v>
      </c>
      <c r="AI1482" s="91">
        <v>5.120859505957016E-3</v>
      </c>
      <c r="AJ1482" s="114">
        <v>0</v>
      </c>
      <c r="AK1482" s="115">
        <v>0</v>
      </c>
      <c r="AL1482" s="115">
        <v>0</v>
      </c>
    </row>
    <row r="1483" spans="1:38" ht="13" x14ac:dyDescent="0.3">
      <c r="A1483" s="71">
        <v>2011</v>
      </c>
      <c r="B1483" s="718">
        <v>38</v>
      </c>
      <c r="C1483" s="108">
        <v>7.1521490583266383</v>
      </c>
      <c r="D1483" s="109">
        <v>8.589409904161025</v>
      </c>
      <c r="E1483" s="91">
        <v>19.39431373319572</v>
      </c>
      <c r="F1483" s="108">
        <v>0.34598267284790263</v>
      </c>
      <c r="G1483" s="109">
        <v>0.31343103409181189</v>
      </c>
      <c r="H1483" s="91">
        <v>0.5442333900861217</v>
      </c>
      <c r="I1483" s="108">
        <v>0.27910680545050676</v>
      </c>
      <c r="J1483" s="109">
        <v>0.34723616570000221</v>
      </c>
      <c r="K1483" s="91">
        <v>1.0734497140044341</v>
      </c>
      <c r="L1483" s="108">
        <v>2.0150483343027003E-2</v>
      </c>
      <c r="M1483" s="109">
        <v>2.0333821598850117E-2</v>
      </c>
      <c r="N1483" s="91">
        <v>2.886308956946531E-2</v>
      </c>
      <c r="O1483" s="108">
        <v>1.6315605307679889E-2</v>
      </c>
      <c r="P1483" s="109">
        <v>2.025659261051416E-2</v>
      </c>
      <c r="Q1483" s="91">
        <v>2.6889344479972609E-2</v>
      </c>
      <c r="R1483" s="108">
        <v>8.5378913454250346E-3</v>
      </c>
      <c r="S1483" s="109">
        <v>1.0533232835269545E-2</v>
      </c>
      <c r="T1483" s="91">
        <v>1.9675518548641122E-2</v>
      </c>
      <c r="U1483" s="108">
        <v>8.1481872023299422E-3</v>
      </c>
      <c r="V1483" s="109">
        <v>8.5371200606064925E-3</v>
      </c>
      <c r="W1483" s="91">
        <v>1.1625751477480016E-2</v>
      </c>
      <c r="X1483" s="108">
        <v>4.5338168417290381E-4</v>
      </c>
      <c r="Y1483" s="109">
        <v>4.0254976532312799E-4</v>
      </c>
      <c r="Z1483" s="91">
        <v>6.5637707801803494E-4</v>
      </c>
      <c r="AA1483" s="108">
        <v>1.4364118745774545E-2</v>
      </c>
      <c r="AB1483" s="109">
        <v>1.2829595561887286E-2</v>
      </c>
      <c r="AC1483" s="91">
        <v>2.2713173682776557E-2</v>
      </c>
      <c r="AD1483" s="108">
        <v>2.5540479362210619E-3</v>
      </c>
      <c r="AE1483" s="109">
        <v>2.0904651747702787E-3</v>
      </c>
      <c r="AF1483" s="91">
        <v>3.9930212503912097E-3</v>
      </c>
      <c r="AG1483" s="108">
        <v>4.0066454290640929E-3</v>
      </c>
      <c r="AH1483" s="109">
        <v>3.8278212810457144E-3</v>
      </c>
      <c r="AI1483" s="91">
        <v>5.120859505957016E-3</v>
      </c>
      <c r="AJ1483" s="114">
        <v>0</v>
      </c>
      <c r="AK1483" s="115">
        <v>0</v>
      </c>
      <c r="AL1483" s="115">
        <v>0</v>
      </c>
    </row>
    <row r="1484" spans="1:38" ht="13.5" thickBot="1" x14ac:dyDescent="0.35">
      <c r="A1484" s="73">
        <v>2011</v>
      </c>
      <c r="B1484" s="719">
        <v>39</v>
      </c>
      <c r="C1484" s="110">
        <v>7.1521490583266383</v>
      </c>
      <c r="D1484" s="111">
        <v>8.589409904161025</v>
      </c>
      <c r="E1484" s="98">
        <v>19.39431373319572</v>
      </c>
      <c r="F1484" s="110">
        <v>0.34598267284790263</v>
      </c>
      <c r="G1484" s="111">
        <v>0.31343103409181189</v>
      </c>
      <c r="H1484" s="98">
        <v>0.5442333900861217</v>
      </c>
      <c r="I1484" s="110">
        <v>0.27910680545050676</v>
      </c>
      <c r="J1484" s="111">
        <v>0.34723616570000221</v>
      </c>
      <c r="K1484" s="98">
        <v>1.0734497140044341</v>
      </c>
      <c r="L1484" s="110">
        <v>2.0150483343027003E-2</v>
      </c>
      <c r="M1484" s="111">
        <v>2.0333821598850117E-2</v>
      </c>
      <c r="N1484" s="98">
        <v>2.886308956946531E-2</v>
      </c>
      <c r="O1484" s="110">
        <v>1.6315605307679889E-2</v>
      </c>
      <c r="P1484" s="111">
        <v>2.025659261051416E-2</v>
      </c>
      <c r="Q1484" s="98">
        <v>2.6889344479972609E-2</v>
      </c>
      <c r="R1484" s="110">
        <v>8.5378913454250346E-3</v>
      </c>
      <c r="S1484" s="111">
        <v>1.0533232835269545E-2</v>
      </c>
      <c r="T1484" s="98">
        <v>1.9675518548641122E-2</v>
      </c>
      <c r="U1484" s="110">
        <v>8.1481872023299422E-3</v>
      </c>
      <c r="V1484" s="111">
        <v>8.5371200606064925E-3</v>
      </c>
      <c r="W1484" s="98">
        <v>1.1625751477480016E-2</v>
      </c>
      <c r="X1484" s="110">
        <v>4.5338168417290381E-4</v>
      </c>
      <c r="Y1484" s="111">
        <v>4.0254976532312799E-4</v>
      </c>
      <c r="Z1484" s="98">
        <v>6.5637707801803494E-4</v>
      </c>
      <c r="AA1484" s="110">
        <v>1.4364118745774545E-2</v>
      </c>
      <c r="AB1484" s="111">
        <v>1.2829595561887286E-2</v>
      </c>
      <c r="AC1484" s="98">
        <v>2.2713173682776557E-2</v>
      </c>
      <c r="AD1484" s="110">
        <v>2.5540479362210619E-3</v>
      </c>
      <c r="AE1484" s="111">
        <v>2.0904651747702787E-3</v>
      </c>
      <c r="AF1484" s="98">
        <v>3.9930212503912097E-3</v>
      </c>
      <c r="AG1484" s="110">
        <v>4.0066454290640929E-3</v>
      </c>
      <c r="AH1484" s="111">
        <v>3.8278212810457144E-3</v>
      </c>
      <c r="AI1484" s="98">
        <v>5.120859505957016E-3</v>
      </c>
      <c r="AJ1484" s="116">
        <v>0</v>
      </c>
      <c r="AK1484" s="117">
        <v>0</v>
      </c>
      <c r="AL1484" s="117">
        <v>0</v>
      </c>
    </row>
    <row r="1485" spans="1:38" x14ac:dyDescent="0.25">
      <c r="A1485" s="69">
        <v>2012</v>
      </c>
      <c r="B1485" s="70">
        <v>0</v>
      </c>
      <c r="C1485" s="722">
        <v>1.6272014881973587</v>
      </c>
      <c r="D1485" s="723">
        <v>1.9293832692821977</v>
      </c>
      <c r="E1485" s="101">
        <v>5.0346872416209356</v>
      </c>
      <c r="F1485" s="722">
        <v>6.1852565117670649E-2</v>
      </c>
      <c r="G1485" s="723">
        <v>5.6867710078660622E-2</v>
      </c>
      <c r="H1485" s="101">
        <v>7.1050155606386819E-2</v>
      </c>
      <c r="I1485" s="722">
        <v>7.4336551012219185E-2</v>
      </c>
      <c r="J1485" s="723">
        <v>0.10912424939245009</v>
      </c>
      <c r="K1485" s="101">
        <v>0.30182840181857029</v>
      </c>
      <c r="L1485" s="722">
        <v>2.8629495915859925E-3</v>
      </c>
      <c r="M1485" s="723">
        <v>3.6335357675527161E-3</v>
      </c>
      <c r="N1485" s="101">
        <v>1.0099219166131063E-2</v>
      </c>
      <c r="O1485" s="722">
        <v>9.2793672375934295E-3</v>
      </c>
      <c r="P1485" s="723">
        <v>1.2217100248203296E-2</v>
      </c>
      <c r="Q1485" s="101">
        <v>1.6915338098389854E-2</v>
      </c>
      <c r="R1485" s="722">
        <v>4.3629119235129108E-3</v>
      </c>
      <c r="S1485" s="723">
        <v>5.5643883799893828E-3</v>
      </c>
      <c r="T1485" s="101">
        <v>1.0024920926855287E-2</v>
      </c>
      <c r="U1485" s="722">
        <v>1.1461250735364356E-3</v>
      </c>
      <c r="V1485" s="723">
        <v>1.0408116997285696E-3</v>
      </c>
      <c r="W1485" s="101">
        <v>1.1670189052795607E-3</v>
      </c>
      <c r="X1485" s="722">
        <v>7.654762393028466E-5</v>
      </c>
      <c r="Y1485" s="723">
        <v>6.8881534546193354E-5</v>
      </c>
      <c r="Z1485" s="101">
        <v>7.8658680191897101E-5</v>
      </c>
      <c r="AA1485" s="722">
        <v>2.7275696973254799E-3</v>
      </c>
      <c r="AB1485" s="723">
        <v>2.5102916509330917E-3</v>
      </c>
      <c r="AC1485" s="101">
        <v>3.1563661445174716E-3</v>
      </c>
      <c r="AD1485" s="722">
        <v>4.877983271607636E-4</v>
      </c>
      <c r="AE1485" s="723">
        <v>4.2295323132511081E-4</v>
      </c>
      <c r="AF1485" s="101">
        <v>5.0652070879717687E-4</v>
      </c>
      <c r="AG1485" s="722">
        <v>6.8099560943374901E-4</v>
      </c>
      <c r="AH1485" s="723">
        <v>6.4223936379345702E-4</v>
      </c>
      <c r="AI1485" s="101">
        <v>6.7015411045887063E-4</v>
      </c>
      <c r="AJ1485" s="112">
        <v>0</v>
      </c>
      <c r="AK1485" s="113">
        <v>0</v>
      </c>
      <c r="AL1485" s="113">
        <v>0</v>
      </c>
    </row>
    <row r="1486" spans="1:38" x14ac:dyDescent="0.25">
      <c r="A1486" s="71">
        <v>2012</v>
      </c>
      <c r="B1486" s="718">
        <v>1</v>
      </c>
      <c r="C1486" s="724">
        <v>1.6272014881973587</v>
      </c>
      <c r="D1486" s="725">
        <v>1.9293832692821977</v>
      </c>
      <c r="E1486" s="102">
        <v>5.0472144624104702</v>
      </c>
      <c r="F1486" s="724">
        <v>6.1852565117670649E-2</v>
      </c>
      <c r="G1486" s="725">
        <v>5.6867710078660622E-2</v>
      </c>
      <c r="H1486" s="102">
        <v>7.2352809957013209E-2</v>
      </c>
      <c r="I1486" s="724">
        <v>7.4336551012219185E-2</v>
      </c>
      <c r="J1486" s="725">
        <v>0.10912424939245009</v>
      </c>
      <c r="K1486" s="102">
        <v>0.30308488418561164</v>
      </c>
      <c r="L1486" s="724">
        <v>2.8629495915859925E-3</v>
      </c>
      <c r="M1486" s="725">
        <v>3.6335357675527161E-3</v>
      </c>
      <c r="N1486" s="102">
        <v>1.0118682977095677E-2</v>
      </c>
      <c r="O1486" s="724">
        <v>9.2793672375934295E-3</v>
      </c>
      <c r="P1486" s="725">
        <v>1.2217100248203296E-2</v>
      </c>
      <c r="Q1486" s="102">
        <v>1.7084811512314346E-2</v>
      </c>
      <c r="R1486" s="724">
        <v>4.3629119235129108E-3</v>
      </c>
      <c r="S1486" s="725">
        <v>5.5643883799893828E-3</v>
      </c>
      <c r="T1486" s="102">
        <v>1.0160023977559227E-2</v>
      </c>
      <c r="U1486" s="724">
        <v>1.1461250735364356E-3</v>
      </c>
      <c r="V1486" s="725">
        <v>1.0408116997285696E-3</v>
      </c>
      <c r="W1486" s="102">
        <v>1.1993373061273929E-3</v>
      </c>
      <c r="X1486" s="724">
        <v>7.654762393028466E-5</v>
      </c>
      <c r="Y1486" s="725">
        <v>6.8881534546193354E-5</v>
      </c>
      <c r="Z1486" s="102">
        <v>8.023263696447803E-5</v>
      </c>
      <c r="AA1486" s="724">
        <v>2.7275696973254799E-3</v>
      </c>
      <c r="AB1486" s="725">
        <v>2.5102916509330917E-3</v>
      </c>
      <c r="AC1486" s="102">
        <v>3.2115176182599763E-3</v>
      </c>
      <c r="AD1486" s="724">
        <v>4.877983271607636E-4</v>
      </c>
      <c r="AE1486" s="725">
        <v>4.2295323132511081E-4</v>
      </c>
      <c r="AF1486" s="102">
        <v>5.1682413833539569E-4</v>
      </c>
      <c r="AG1486" s="724">
        <v>6.8099560943374901E-4</v>
      </c>
      <c r="AH1486" s="725">
        <v>6.4223936379345702E-4</v>
      </c>
      <c r="AI1486" s="102">
        <v>6.8156689067837685E-4</v>
      </c>
      <c r="AJ1486" s="114">
        <v>0</v>
      </c>
      <c r="AK1486" s="115">
        <v>0</v>
      </c>
      <c r="AL1486" s="115">
        <v>0</v>
      </c>
    </row>
    <row r="1487" spans="1:38" x14ac:dyDescent="0.25">
      <c r="A1487" s="71">
        <v>2012</v>
      </c>
      <c r="B1487" s="718">
        <v>2</v>
      </c>
      <c r="C1487" s="108">
        <v>1.6272014881973587</v>
      </c>
      <c r="D1487" s="109">
        <v>1.9293832692821977</v>
      </c>
      <c r="E1487" s="102">
        <v>5.0678801330887158</v>
      </c>
      <c r="F1487" s="108">
        <v>6.1852565117670649E-2</v>
      </c>
      <c r="G1487" s="109">
        <v>5.6867710078660622E-2</v>
      </c>
      <c r="H1487" s="102">
        <v>7.4109463197314249E-2</v>
      </c>
      <c r="I1487" s="108">
        <v>7.4336551012219185E-2</v>
      </c>
      <c r="J1487" s="109">
        <v>0.10912424939245009</v>
      </c>
      <c r="K1487" s="102">
        <v>0.30465653718593821</v>
      </c>
      <c r="L1487" s="108">
        <v>2.8629495915859925E-3</v>
      </c>
      <c r="M1487" s="109">
        <v>3.6335357675527161E-3</v>
      </c>
      <c r="N1487" s="102">
        <v>1.0143696809508019E-2</v>
      </c>
      <c r="O1487" s="108">
        <v>9.2793672375934295E-3</v>
      </c>
      <c r="P1487" s="109">
        <v>1.2217100248203296E-2</v>
      </c>
      <c r="Q1487" s="102">
        <v>1.7312169831883703E-2</v>
      </c>
      <c r="R1487" s="108">
        <v>4.3629119235129108E-3</v>
      </c>
      <c r="S1487" s="109">
        <v>5.5643883799893828E-3</v>
      </c>
      <c r="T1487" s="102">
        <v>1.0344138932812998E-2</v>
      </c>
      <c r="U1487" s="108">
        <v>1.1461250735364356E-3</v>
      </c>
      <c r="V1487" s="109">
        <v>1.0408116997285696E-3</v>
      </c>
      <c r="W1487" s="102">
        <v>1.2335760818334345E-3</v>
      </c>
      <c r="X1487" s="108">
        <v>7.654762393028466E-5</v>
      </c>
      <c r="Y1487" s="109">
        <v>6.8881534546193354E-5</v>
      </c>
      <c r="Z1487" s="102">
        <v>8.230391257260883E-5</v>
      </c>
      <c r="AA1487" s="108">
        <v>2.7275696973254799E-3</v>
      </c>
      <c r="AB1487" s="109">
        <v>2.5102916509330917E-3</v>
      </c>
      <c r="AC1487" s="102">
        <v>3.2884390910202311E-3</v>
      </c>
      <c r="AD1487" s="108">
        <v>4.877983271607636E-4</v>
      </c>
      <c r="AE1487" s="109">
        <v>4.2295323132511081E-4</v>
      </c>
      <c r="AF1487" s="102">
        <v>5.3148065118321637E-4</v>
      </c>
      <c r="AG1487" s="108">
        <v>6.8099560943374901E-4</v>
      </c>
      <c r="AH1487" s="109">
        <v>6.4223936379345702E-4</v>
      </c>
      <c r="AI1487" s="102">
        <v>6.9612688871444354E-4</v>
      </c>
      <c r="AJ1487" s="114">
        <v>0</v>
      </c>
      <c r="AK1487" s="115">
        <v>0</v>
      </c>
      <c r="AL1487" s="115">
        <v>0</v>
      </c>
    </row>
    <row r="1488" spans="1:38" x14ac:dyDescent="0.25">
      <c r="A1488" s="71">
        <v>2012</v>
      </c>
      <c r="B1488" s="718">
        <v>3</v>
      </c>
      <c r="C1488" s="108">
        <v>1.6189395510928235</v>
      </c>
      <c r="D1488" s="109">
        <v>1.9178826829276168</v>
      </c>
      <c r="E1488" s="102">
        <v>5.0913836907388061</v>
      </c>
      <c r="F1488" s="108">
        <v>6.1935944709535735E-2</v>
      </c>
      <c r="G1488" s="109">
        <v>5.6979153738092952E-2</v>
      </c>
      <c r="H1488" s="102">
        <v>7.6129577604063095E-2</v>
      </c>
      <c r="I1488" s="108">
        <v>7.400664914866821E-2</v>
      </c>
      <c r="J1488" s="109">
        <v>0.10850026284031965</v>
      </c>
      <c r="K1488" s="102">
        <v>0.30646954162261558</v>
      </c>
      <c r="L1488" s="108">
        <v>2.8648275473837546E-3</v>
      </c>
      <c r="M1488" s="109">
        <v>3.6370830724849084E-3</v>
      </c>
      <c r="N1488" s="102">
        <v>1.0172457693556371E-2</v>
      </c>
      <c r="O1488" s="108">
        <v>9.2496874810367568E-3</v>
      </c>
      <c r="P1488" s="109">
        <v>1.2177691135377942E-2</v>
      </c>
      <c r="Q1488" s="102">
        <v>1.7573569920502921E-2</v>
      </c>
      <c r="R1488" s="108">
        <v>4.3697236863482021E-3</v>
      </c>
      <c r="S1488" s="109">
        <v>5.5793154152107135E-3</v>
      </c>
      <c r="T1488" s="102">
        <v>1.0555669518546688E-2</v>
      </c>
      <c r="U1488" s="108">
        <v>1.1467716589168271E-3</v>
      </c>
      <c r="V1488" s="109">
        <v>1.0369606690052607E-3</v>
      </c>
      <c r="W1488" s="102">
        <v>1.2736863121330609E-3</v>
      </c>
      <c r="X1488" s="108">
        <v>7.6675464318508264E-5</v>
      </c>
      <c r="Y1488" s="109">
        <v>6.9034289492388262E-5</v>
      </c>
      <c r="Z1488" s="102">
        <v>8.4689706827575394E-5</v>
      </c>
      <c r="AA1488" s="108">
        <v>2.7312679290371162E-3</v>
      </c>
      <c r="AB1488" s="109">
        <v>2.5162034577556618E-3</v>
      </c>
      <c r="AC1488" s="102">
        <v>3.3766733697944773E-3</v>
      </c>
      <c r="AD1488" s="108">
        <v>4.8884486150879215E-4</v>
      </c>
      <c r="AE1488" s="109">
        <v>4.2468082037196272E-4</v>
      </c>
      <c r="AF1488" s="102">
        <v>5.482657539809026E-4</v>
      </c>
      <c r="AG1488" s="108">
        <v>6.8161866448718342E-4</v>
      </c>
      <c r="AH1488" s="109">
        <v>6.4256109856098234E-4</v>
      </c>
      <c r="AI1488" s="102">
        <v>7.1292923739823557E-4</v>
      </c>
      <c r="AJ1488" s="114">
        <v>0</v>
      </c>
      <c r="AK1488" s="115">
        <v>0</v>
      </c>
      <c r="AL1488" s="115">
        <v>0</v>
      </c>
    </row>
    <row r="1489" spans="1:38" x14ac:dyDescent="0.25">
      <c r="A1489" s="71">
        <v>2012</v>
      </c>
      <c r="B1489" s="718">
        <v>4</v>
      </c>
      <c r="C1489" s="108">
        <v>2.8748934485186384</v>
      </c>
      <c r="D1489" s="109">
        <v>3.4551204572117746</v>
      </c>
      <c r="E1489" s="102">
        <v>7.0141839384630433</v>
      </c>
      <c r="F1489" s="108">
        <v>8.6486421667276533E-2</v>
      </c>
      <c r="G1489" s="109">
        <v>8.3619948219297552E-2</v>
      </c>
      <c r="H1489" s="102">
        <v>0.11917772941877318</v>
      </c>
      <c r="I1489" s="108">
        <v>0.11447612893287629</v>
      </c>
      <c r="J1489" s="109">
        <v>0.17278285500693127</v>
      </c>
      <c r="K1489" s="102">
        <v>0.52470467797570874</v>
      </c>
      <c r="L1489" s="108">
        <v>3.6359881387997388E-3</v>
      </c>
      <c r="M1489" s="109">
        <v>5.70889751303502E-3</v>
      </c>
      <c r="N1489" s="102">
        <v>1.2635559321433275E-2</v>
      </c>
      <c r="O1489" s="108">
        <v>8.2099817576677635E-3</v>
      </c>
      <c r="P1489" s="109">
        <v>1.0924554561621365E-2</v>
      </c>
      <c r="Q1489" s="102">
        <v>1.4071569721434351E-2</v>
      </c>
      <c r="R1489" s="108">
        <v>4.3767609153127695E-3</v>
      </c>
      <c r="S1489" s="109">
        <v>5.5978556396397115E-3</v>
      </c>
      <c r="T1489" s="102">
        <v>1.0787721505481509E-2</v>
      </c>
      <c r="U1489" s="108">
        <v>1.563567645447523E-3</v>
      </c>
      <c r="V1489" s="109">
        <v>1.4778921019860871E-3</v>
      </c>
      <c r="W1489" s="102">
        <v>1.9622724572993448E-3</v>
      </c>
      <c r="X1489" s="108">
        <v>1.0638293934409417E-4</v>
      </c>
      <c r="Y1489" s="109">
        <v>9.9523263371405416E-5</v>
      </c>
      <c r="Z1489" s="102">
        <v>1.3323128439836755E-4</v>
      </c>
      <c r="AA1489" s="108">
        <v>3.8223346209621989E-3</v>
      </c>
      <c r="AB1489" s="109">
        <v>3.7015017718212005E-3</v>
      </c>
      <c r="AC1489" s="102">
        <v>5.2918795356942808E-3</v>
      </c>
      <c r="AD1489" s="108">
        <v>6.4924782115769884E-4</v>
      </c>
      <c r="AE1489" s="109">
        <v>5.7060913264396127E-4</v>
      </c>
      <c r="AF1489" s="102">
        <v>8.3429591709715568E-4</v>
      </c>
      <c r="AG1489" s="108">
        <v>9.788254553043513E-4</v>
      </c>
      <c r="AH1489" s="109">
        <v>9.8543185193596225E-4</v>
      </c>
      <c r="AI1489" s="102">
        <v>1.1481328366038644E-3</v>
      </c>
      <c r="AJ1489" s="114">
        <v>0</v>
      </c>
      <c r="AK1489" s="115">
        <v>0</v>
      </c>
      <c r="AL1489" s="115">
        <v>0</v>
      </c>
    </row>
    <row r="1490" spans="1:38" x14ac:dyDescent="0.25">
      <c r="A1490" s="71">
        <v>2012</v>
      </c>
      <c r="B1490" s="718">
        <v>5</v>
      </c>
      <c r="C1490" s="108">
        <v>2.8389287594872488</v>
      </c>
      <c r="D1490" s="109">
        <v>3.4162204546246326</v>
      </c>
      <c r="E1490" s="102">
        <v>7.061033072041754</v>
      </c>
      <c r="F1490" s="108">
        <v>8.0965380023478112E-2</v>
      </c>
      <c r="G1490" s="109">
        <v>7.6591745919210821E-2</v>
      </c>
      <c r="H1490" s="102">
        <v>0.12274871511489527</v>
      </c>
      <c r="I1490" s="108">
        <v>8.6071084784917873E-2</v>
      </c>
      <c r="J1490" s="109">
        <v>0.12093635299681819</v>
      </c>
      <c r="K1490" s="102">
        <v>0.52816131840353731</v>
      </c>
      <c r="L1490" s="108">
        <v>3.6083088527581143E-3</v>
      </c>
      <c r="M1490" s="109">
        <v>5.6737173085268516E-3</v>
      </c>
      <c r="N1490" s="102">
        <v>1.2690091743149374E-2</v>
      </c>
      <c r="O1490" s="108">
        <v>7.0528281745150584E-3</v>
      </c>
      <c r="P1490" s="109">
        <v>9.2484148924473382E-3</v>
      </c>
      <c r="Q1490" s="102">
        <v>1.434625180998114E-2</v>
      </c>
      <c r="R1490" s="108">
        <v>4.4294392906799847E-3</v>
      </c>
      <c r="S1490" s="109">
        <v>5.6809601926168509E-3</v>
      </c>
      <c r="T1490" s="102">
        <v>1.104271508075811E-2</v>
      </c>
      <c r="U1490" s="108">
        <v>1.5315798694579912E-3</v>
      </c>
      <c r="V1490" s="109">
        <v>1.4825807030038479E-3</v>
      </c>
      <c r="W1490" s="102">
        <v>2.0344150003461128E-3</v>
      </c>
      <c r="X1490" s="108">
        <v>1.0313459936420248E-4</v>
      </c>
      <c r="Y1490" s="109">
        <v>9.5196405279237593E-5</v>
      </c>
      <c r="Z1490" s="102">
        <v>1.3752635104957573E-4</v>
      </c>
      <c r="AA1490" s="108">
        <v>3.4465583278934461E-3</v>
      </c>
      <c r="AB1490" s="109">
        <v>3.260833426279649E-3</v>
      </c>
      <c r="AC1490" s="102">
        <v>5.4476009796419209E-3</v>
      </c>
      <c r="AD1490" s="108">
        <v>6.1680900412882809E-4</v>
      </c>
      <c r="AE1490" s="109">
        <v>5.4188297781553117E-4</v>
      </c>
      <c r="AF1490" s="102">
        <v>8.640010492438143E-4</v>
      </c>
      <c r="AG1490" s="108">
        <v>9.241814637414807E-4</v>
      </c>
      <c r="AH1490" s="109">
        <v>9.0154501102684384E-4</v>
      </c>
      <c r="AI1490" s="102">
        <v>1.17815730170335E-3</v>
      </c>
      <c r="AJ1490" s="114">
        <v>0</v>
      </c>
      <c r="AK1490" s="115">
        <v>0</v>
      </c>
      <c r="AL1490" s="115">
        <v>0</v>
      </c>
    </row>
    <row r="1491" spans="1:38" x14ac:dyDescent="0.25">
      <c r="A1491" s="71">
        <v>2012</v>
      </c>
      <c r="B1491" s="718">
        <v>6</v>
      </c>
      <c r="C1491" s="108">
        <v>3.3818522604342722</v>
      </c>
      <c r="D1491" s="109">
        <v>4.0473030878665099</v>
      </c>
      <c r="E1491" s="102">
        <v>12.553494798513519</v>
      </c>
      <c r="F1491" s="108">
        <v>9.9075634001438054E-2</v>
      </c>
      <c r="G1491" s="109">
        <v>9.5300480334717649E-2</v>
      </c>
      <c r="H1491" s="102">
        <v>0.15523604415465328</v>
      </c>
      <c r="I1491" s="108">
        <v>0.10572291509569895</v>
      </c>
      <c r="J1491" s="109">
        <v>0.14988042867052107</v>
      </c>
      <c r="K1491" s="102">
        <v>0.45214497561183914</v>
      </c>
      <c r="L1491" s="108">
        <v>4.2582447703276242E-3</v>
      </c>
      <c r="M1491" s="109">
        <v>6.3919971233271375E-3</v>
      </c>
      <c r="N1491" s="102">
        <v>1.3475286991820816E-2</v>
      </c>
      <c r="O1491" s="108">
        <v>8.1339291579238578E-3</v>
      </c>
      <c r="P1491" s="109">
        <v>1.0629365111141941E-2</v>
      </c>
      <c r="Q1491" s="102">
        <v>1.6219378608840495E-2</v>
      </c>
      <c r="R1491" s="108">
        <v>4.5138284541694877E-3</v>
      </c>
      <c r="S1491" s="109">
        <v>5.8103152002205146E-3</v>
      </c>
      <c r="T1491" s="102">
        <v>1.1321287265301509E-2</v>
      </c>
      <c r="U1491" s="108">
        <v>1.888884861491232E-3</v>
      </c>
      <c r="V1491" s="109">
        <v>1.8946013562504882E-3</v>
      </c>
      <c r="W1491" s="102">
        <v>2.6904868682379583E-3</v>
      </c>
      <c r="X1491" s="108">
        <v>1.2643004134909024E-4</v>
      </c>
      <c r="Y1491" s="109">
        <v>1.1834336919540632E-4</v>
      </c>
      <c r="Z1491" s="102">
        <v>1.7624639368462341E-4</v>
      </c>
      <c r="AA1491" s="108">
        <v>4.2166596546310831E-3</v>
      </c>
      <c r="AB1491" s="109">
        <v>4.0490386477021398E-3</v>
      </c>
      <c r="AC1491" s="102">
        <v>6.6444618098661914E-3</v>
      </c>
      <c r="AD1491" s="108">
        <v>7.4412928805177368E-4</v>
      </c>
      <c r="AE1491" s="109">
        <v>6.5591174080506921E-4</v>
      </c>
      <c r="AF1491" s="102">
        <v>1.053056875364544E-3</v>
      </c>
      <c r="AG1491" s="108">
        <v>1.1450501596335331E-3</v>
      </c>
      <c r="AH1491" s="109">
        <v>1.1430609586163859E-3</v>
      </c>
      <c r="AI1491" s="102">
        <v>1.5340507616393858E-3</v>
      </c>
      <c r="AJ1491" s="114">
        <v>0</v>
      </c>
      <c r="AK1491" s="115">
        <v>0</v>
      </c>
      <c r="AL1491" s="115">
        <v>0</v>
      </c>
    </row>
    <row r="1492" spans="1:38" x14ac:dyDescent="0.25">
      <c r="A1492" s="71">
        <v>2012</v>
      </c>
      <c r="B1492" s="718">
        <v>7</v>
      </c>
      <c r="C1492" s="108">
        <v>3.4148810857722469</v>
      </c>
      <c r="D1492" s="109">
        <v>4.0809397427584857</v>
      </c>
      <c r="E1492" s="102">
        <v>12.615447189097813</v>
      </c>
      <c r="F1492" s="108">
        <v>0.10190570309664687</v>
      </c>
      <c r="G1492" s="109">
        <v>9.8200907767053341E-2</v>
      </c>
      <c r="H1492" s="102">
        <v>0.16026870433395971</v>
      </c>
      <c r="I1492" s="108">
        <v>0.10734718043760412</v>
      </c>
      <c r="J1492" s="109">
        <v>0.1516764811240133</v>
      </c>
      <c r="K1492" s="102">
        <v>0.45708877317846075</v>
      </c>
      <c r="L1492" s="108">
        <v>4.2981189714060963E-3</v>
      </c>
      <c r="M1492" s="109">
        <v>6.4617210734995998E-3</v>
      </c>
      <c r="N1492" s="102">
        <v>1.3546412981771413E-2</v>
      </c>
      <c r="O1492" s="108">
        <v>8.324665577732147E-3</v>
      </c>
      <c r="P1492" s="109">
        <v>1.0920182582317599E-2</v>
      </c>
      <c r="Q1492" s="102">
        <v>1.6561291820772081E-2</v>
      </c>
      <c r="R1492" s="108">
        <v>4.6192521449488124E-3</v>
      </c>
      <c r="S1492" s="109">
        <v>5.9720541951401541E-3</v>
      </c>
      <c r="T1492" s="102">
        <v>1.1621324893976681E-2</v>
      </c>
      <c r="U1492" s="108">
        <v>1.9771524793433799E-3</v>
      </c>
      <c r="V1492" s="109">
        <v>2.0370028673502953E-3</v>
      </c>
      <c r="W1492" s="102">
        <v>2.7986416652767826E-3</v>
      </c>
      <c r="X1492" s="108">
        <v>1.3019852078149902E-4</v>
      </c>
      <c r="Y1492" s="109">
        <v>1.2224807854811982E-4</v>
      </c>
      <c r="Z1492" s="102">
        <v>1.8243700233918161E-4</v>
      </c>
      <c r="AA1492" s="108">
        <v>4.3304278844608886E-3</v>
      </c>
      <c r="AB1492" s="109">
        <v>4.1559859767233585E-3</v>
      </c>
      <c r="AC1492" s="102">
        <v>6.8541307786570633E-3</v>
      </c>
      <c r="AD1492" s="108">
        <v>7.6567671150011454E-4</v>
      </c>
      <c r="AE1492" s="109">
        <v>6.7539075348113523E-4</v>
      </c>
      <c r="AF1492" s="102">
        <v>1.0939938915645508E-3</v>
      </c>
      <c r="AG1492" s="108">
        <v>1.1771955441107545E-3</v>
      </c>
      <c r="AH1492" s="109">
        <v>1.1782143020448233E-3</v>
      </c>
      <c r="AI1492" s="102">
        <v>1.5775473815839772E-3</v>
      </c>
      <c r="AJ1492" s="114">
        <v>0</v>
      </c>
      <c r="AK1492" s="115">
        <v>0</v>
      </c>
      <c r="AL1492" s="115">
        <v>0</v>
      </c>
    </row>
    <row r="1493" spans="1:38" x14ac:dyDescent="0.25">
      <c r="A1493" s="71">
        <v>2012</v>
      </c>
      <c r="B1493" s="718">
        <v>8</v>
      </c>
      <c r="C1493" s="108">
        <v>3.7061947270634201</v>
      </c>
      <c r="D1493" s="109">
        <v>4.3936672525663765</v>
      </c>
      <c r="E1493" s="102">
        <v>13.300364481408401</v>
      </c>
      <c r="F1493" s="108">
        <v>0.12253281265767496</v>
      </c>
      <c r="G1493" s="109">
        <v>0.11983086117741795</v>
      </c>
      <c r="H1493" s="102">
        <v>0.19548603546742488</v>
      </c>
      <c r="I1493" s="108">
        <v>0.1330490902227128</v>
      </c>
      <c r="J1493" s="109">
        <v>0.18920813531170663</v>
      </c>
      <c r="K1493" s="102">
        <v>0.5751642503217067</v>
      </c>
      <c r="L1493" s="108">
        <v>5.0829905553996741E-3</v>
      </c>
      <c r="M1493" s="109">
        <v>7.3022434401238609E-3</v>
      </c>
      <c r="N1493" s="102">
        <v>1.4531763059530396E-2</v>
      </c>
      <c r="O1493" s="108">
        <v>9.1012390267593592E-3</v>
      </c>
      <c r="P1493" s="109">
        <v>1.2054032591203875E-2</v>
      </c>
      <c r="Q1493" s="102">
        <v>1.7232138615863521E-2</v>
      </c>
      <c r="R1493" s="108">
        <v>4.725816724551286E-3</v>
      </c>
      <c r="S1493" s="109">
        <v>6.139044925829589E-3</v>
      </c>
      <c r="T1493" s="102">
        <v>1.1944856365508114E-2</v>
      </c>
      <c r="U1493" s="108">
        <v>2.3906623808125694E-3</v>
      </c>
      <c r="V1493" s="109">
        <v>2.526123515284401E-3</v>
      </c>
      <c r="W1493" s="102">
        <v>3.4487746519437233E-3</v>
      </c>
      <c r="X1493" s="108">
        <v>1.564014060202867E-4</v>
      </c>
      <c r="Y1493" s="109">
        <v>1.48669021858391E-4</v>
      </c>
      <c r="Z1493" s="102">
        <v>2.2374461646404236E-4</v>
      </c>
      <c r="AA1493" s="108">
        <v>5.2070772615013883E-3</v>
      </c>
      <c r="AB1493" s="109">
        <v>5.06625758905905E-3</v>
      </c>
      <c r="AC1493" s="102">
        <v>8.3521183330065186E-3</v>
      </c>
      <c r="AD1493" s="108">
        <v>9.0745588057190027E-4</v>
      </c>
      <c r="AE1493" s="109">
        <v>8.0277629489674662E-4</v>
      </c>
      <c r="AF1493" s="102">
        <v>1.3398140840237267E-3</v>
      </c>
      <c r="AG1493" s="108">
        <v>1.426584928730184E-3</v>
      </c>
      <c r="AH1493" s="109">
        <v>1.4570872804747107E-3</v>
      </c>
      <c r="AI1493" s="102">
        <v>1.9231754865434581E-3</v>
      </c>
      <c r="AJ1493" s="114">
        <v>0</v>
      </c>
      <c r="AK1493" s="115">
        <v>0</v>
      </c>
      <c r="AL1493" s="115">
        <v>0</v>
      </c>
    </row>
    <row r="1494" spans="1:38" x14ac:dyDescent="0.25">
      <c r="A1494" s="71">
        <v>2012</v>
      </c>
      <c r="B1494" s="718">
        <v>9</v>
      </c>
      <c r="C1494" s="108">
        <v>3.7457930528489118</v>
      </c>
      <c r="D1494" s="109">
        <v>4.4347205087275041</v>
      </c>
      <c r="E1494" s="102">
        <v>13.374799164137054</v>
      </c>
      <c r="F1494" s="108">
        <v>0.12632355513000162</v>
      </c>
      <c r="G1494" s="109">
        <v>0.12380334050822062</v>
      </c>
      <c r="H1494" s="102">
        <v>0.20236915598229407</v>
      </c>
      <c r="I1494" s="108">
        <v>0.13530937097341528</v>
      </c>
      <c r="J1494" s="109">
        <v>0.19178386197659436</v>
      </c>
      <c r="K1494" s="102">
        <v>0.58224113808682232</v>
      </c>
      <c r="L1494" s="108">
        <v>5.1378051453768031E-3</v>
      </c>
      <c r="M1494" s="109">
        <v>7.3953646612070845E-3</v>
      </c>
      <c r="N1494" s="102">
        <v>1.4624713704186897E-2</v>
      </c>
      <c r="O1494" s="108">
        <v>9.3300221717437428E-3</v>
      </c>
      <c r="P1494" s="109">
        <v>1.2407406856231267E-2</v>
      </c>
      <c r="Q1494" s="102">
        <v>1.7651995802616612E-2</v>
      </c>
      <c r="R1494" s="108">
        <v>4.8483160713487308E-3</v>
      </c>
      <c r="S1494" s="109">
        <v>6.3311531515114917E-3</v>
      </c>
      <c r="T1494" s="102">
        <v>1.229286499371347E-2</v>
      </c>
      <c r="U1494" s="108">
        <v>2.5169500506396414E-3</v>
      </c>
      <c r="V1494" s="109">
        <v>2.7293446372078207E-3</v>
      </c>
      <c r="W1494" s="102">
        <v>3.6045725296394169E-3</v>
      </c>
      <c r="X1494" s="108">
        <v>1.6150360334898846E-4</v>
      </c>
      <c r="Y1494" s="109">
        <v>1.5407241572323933E-4</v>
      </c>
      <c r="Z1494" s="102">
        <v>2.3228896795915528E-4</v>
      </c>
      <c r="AA1494" s="108">
        <v>5.3574957741554996E-3</v>
      </c>
      <c r="AB1494" s="109">
        <v>5.2107490988242402E-3</v>
      </c>
      <c r="AC1494" s="102">
        <v>8.6369036729150115E-3</v>
      </c>
      <c r="AD1494" s="108">
        <v>9.3569277801403765E-4</v>
      </c>
      <c r="AE1494" s="109">
        <v>8.2886922306605725E-4</v>
      </c>
      <c r="AF1494" s="102">
        <v>1.395120575906092E-3</v>
      </c>
      <c r="AG1494" s="108">
        <v>1.4701273363126948E-3</v>
      </c>
      <c r="AH1494" s="109">
        <v>1.5058766846100823E-3</v>
      </c>
      <c r="AI1494" s="102">
        <v>1.9834068659537389E-3</v>
      </c>
      <c r="AJ1494" s="114">
        <v>0</v>
      </c>
      <c r="AK1494" s="115">
        <v>0</v>
      </c>
      <c r="AL1494" s="115">
        <v>0</v>
      </c>
    </row>
    <row r="1495" spans="1:38" x14ac:dyDescent="0.25">
      <c r="A1495" s="71">
        <v>2012</v>
      </c>
      <c r="B1495" s="718">
        <v>10</v>
      </c>
      <c r="C1495" s="108">
        <v>4.6193087214494808</v>
      </c>
      <c r="D1495" s="109">
        <v>5.4825323060002056</v>
      </c>
      <c r="E1495" s="102">
        <v>14.793947341726309</v>
      </c>
      <c r="F1495" s="108">
        <v>0.15851614304632153</v>
      </c>
      <c r="G1495" s="109">
        <v>0.15453882115249168</v>
      </c>
      <c r="H1495" s="102">
        <v>0.25216036771628708</v>
      </c>
      <c r="I1495" s="108">
        <v>0.15733496927858395</v>
      </c>
      <c r="J1495" s="109">
        <v>0.22345590283264194</v>
      </c>
      <c r="K1495" s="102">
        <v>0.68130910951456869</v>
      </c>
      <c r="L1495" s="108">
        <v>6.8545491606093831E-3</v>
      </c>
      <c r="M1495" s="109">
        <v>9.1065424778353134E-3</v>
      </c>
      <c r="N1495" s="102">
        <v>1.6619756657659291E-2</v>
      </c>
      <c r="O1495" s="108">
        <v>9.1020123312882985E-3</v>
      </c>
      <c r="P1495" s="109">
        <v>1.2088450609596067E-2</v>
      </c>
      <c r="Q1495" s="102">
        <v>1.6005969999225003E-2</v>
      </c>
      <c r="R1495" s="108">
        <v>4.9781910138473702E-3</v>
      </c>
      <c r="S1495" s="109">
        <v>6.5380410503073612E-3</v>
      </c>
      <c r="T1495" s="102">
        <v>1.2669323137151989E-2</v>
      </c>
      <c r="U1495" s="108">
        <v>3.1996744824874328E-3</v>
      </c>
      <c r="V1495" s="109">
        <v>3.5343826379708879E-3</v>
      </c>
      <c r="W1495" s="102">
        <v>4.5529195968794529E-3</v>
      </c>
      <c r="X1495" s="108">
        <v>2.0232160846163737E-4</v>
      </c>
      <c r="Y1495" s="109">
        <v>1.9157904033627503E-4</v>
      </c>
      <c r="Z1495" s="102">
        <v>2.9120529329751475E-4</v>
      </c>
      <c r="AA1495" s="108">
        <v>6.7188349537034512E-3</v>
      </c>
      <c r="AB1495" s="109">
        <v>6.4827441199992826E-3</v>
      </c>
      <c r="AC1495" s="102">
        <v>1.0746792438497185E-2</v>
      </c>
      <c r="AD1495" s="108">
        <v>1.1525301373915375E-3</v>
      </c>
      <c r="AE1495" s="109">
        <v>1.0014966381864845E-3</v>
      </c>
      <c r="AF1495" s="102">
        <v>1.7477444171533408E-3</v>
      </c>
      <c r="AG1495" s="108">
        <v>1.8631068991377723E-3</v>
      </c>
      <c r="AH1495" s="109">
        <v>1.9101082313039677E-3</v>
      </c>
      <c r="AI1495" s="102">
        <v>2.4676346516701161E-3</v>
      </c>
      <c r="AJ1495" s="114">
        <v>0</v>
      </c>
      <c r="AK1495" s="115">
        <v>0</v>
      </c>
      <c r="AL1495" s="115">
        <v>0</v>
      </c>
    </row>
    <row r="1496" spans="1:38" x14ac:dyDescent="0.25">
      <c r="A1496" s="71">
        <v>2012</v>
      </c>
      <c r="B1496" s="718">
        <v>11</v>
      </c>
      <c r="C1496" s="108">
        <v>4.6720770991790292</v>
      </c>
      <c r="D1496" s="109">
        <v>5.5387489695279815</v>
      </c>
      <c r="E1496" s="102">
        <v>14.896821004430048</v>
      </c>
      <c r="F1496" s="108">
        <v>0.1636822242373257</v>
      </c>
      <c r="G1496" s="109">
        <v>0.15993597096244563</v>
      </c>
      <c r="H1496" s="102">
        <v>0.26172077983223169</v>
      </c>
      <c r="I1496" s="108">
        <v>0.160245114229875</v>
      </c>
      <c r="J1496" s="109">
        <v>0.22687556333074479</v>
      </c>
      <c r="K1496" s="102">
        <v>0.69062014871758659</v>
      </c>
      <c r="L1496" s="108">
        <v>6.9362682829000027E-3</v>
      </c>
      <c r="M1496" s="109">
        <v>9.2363868771947466E-3</v>
      </c>
      <c r="N1496" s="102">
        <v>1.6749368429468219E-2</v>
      </c>
      <c r="O1496" s="108">
        <v>9.3366253970397998E-3</v>
      </c>
      <c r="P1496" s="109">
        <v>1.2439510078835302E-2</v>
      </c>
      <c r="Q1496" s="102">
        <v>1.6471161892655146E-2</v>
      </c>
      <c r="R1496" s="108">
        <v>5.1191588074837695E-3</v>
      </c>
      <c r="S1496" s="109">
        <v>6.7637881046071508E-3</v>
      </c>
      <c r="T1496" s="102">
        <v>1.3072295039230509E-2</v>
      </c>
      <c r="U1496" s="108">
        <v>3.3433639432209395E-3</v>
      </c>
      <c r="V1496" s="109">
        <v>3.7508563142997766E-3</v>
      </c>
      <c r="W1496" s="102">
        <v>4.7664311571931905E-3</v>
      </c>
      <c r="X1496" s="108">
        <v>2.0922220635053907E-4</v>
      </c>
      <c r="Y1496" s="109">
        <v>1.9882772770785572E-4</v>
      </c>
      <c r="Z1496" s="102">
        <v>3.0309661019461363E-4</v>
      </c>
      <c r="AA1496" s="108">
        <v>6.9297779875129523E-3</v>
      </c>
      <c r="AB1496" s="109">
        <v>6.6909643965187516E-3</v>
      </c>
      <c r="AC1496" s="102">
        <v>1.1143081589343462E-2</v>
      </c>
      <c r="AD1496" s="108">
        <v>1.1929479674926255E-3</v>
      </c>
      <c r="AE1496" s="109">
        <v>1.0403659830044781E-3</v>
      </c>
      <c r="AF1496" s="102">
        <v>1.8250014604089667E-3</v>
      </c>
      <c r="AG1496" s="108">
        <v>1.9206144063532249E-3</v>
      </c>
      <c r="AH1496" s="109">
        <v>1.9727066711025857E-3</v>
      </c>
      <c r="AI1496" s="102">
        <v>2.5509938845919445E-3</v>
      </c>
      <c r="AJ1496" s="114">
        <v>0</v>
      </c>
      <c r="AK1496" s="115">
        <v>0</v>
      </c>
      <c r="AL1496" s="115">
        <v>0</v>
      </c>
    </row>
    <row r="1497" spans="1:38" x14ac:dyDescent="0.25">
      <c r="A1497" s="71">
        <v>2012</v>
      </c>
      <c r="B1497" s="718">
        <v>12</v>
      </c>
      <c r="C1497" s="108">
        <v>4.7280702907807175</v>
      </c>
      <c r="D1497" s="109">
        <v>5.5989015702146094</v>
      </c>
      <c r="E1497" s="102">
        <v>15.012588933711356</v>
      </c>
      <c r="F1497" s="108">
        <v>0.1691128801686623</v>
      </c>
      <c r="G1497" s="109">
        <v>0.1656648084669457</v>
      </c>
      <c r="H1497" s="102">
        <v>0.2719014296805829</v>
      </c>
      <c r="I1497" s="108">
        <v>0.16329119410369836</v>
      </c>
      <c r="J1497" s="109">
        <v>0.23047423737608339</v>
      </c>
      <c r="K1497" s="102">
        <v>0.70042711863644158</v>
      </c>
      <c r="L1497" s="108">
        <v>7.0218181010915049E-3</v>
      </c>
      <c r="M1497" s="109">
        <v>9.3737631004685538E-3</v>
      </c>
      <c r="N1497" s="102">
        <v>1.6885765511701827E-2</v>
      </c>
      <c r="O1497" s="108">
        <v>9.5855522332805188E-3</v>
      </c>
      <c r="P1497" s="109">
        <v>1.281716809583397E-2</v>
      </c>
      <c r="Q1497" s="102">
        <v>1.6966784486038406E-2</v>
      </c>
      <c r="R1497" s="108">
        <v>5.2673197157060017E-3</v>
      </c>
      <c r="S1497" s="109">
        <v>7.0030278943270406E-3</v>
      </c>
      <c r="T1497" s="102">
        <v>1.3502869909915675E-2</v>
      </c>
      <c r="U1497" s="108">
        <v>3.4953908928374655E-3</v>
      </c>
      <c r="V1497" s="109">
        <v>3.9918310705107747E-3</v>
      </c>
      <c r="W1497" s="102">
        <v>4.9765718562350351E-3</v>
      </c>
      <c r="X1497" s="108">
        <v>2.1646176203098363E-4</v>
      </c>
      <c r="Y1497" s="109">
        <v>2.0652554855817549E-4</v>
      </c>
      <c r="Z1497" s="102">
        <v>3.1566184707112208E-4</v>
      </c>
      <c r="AA1497" s="108">
        <v>7.151672651492573E-3</v>
      </c>
      <c r="AB1497" s="109">
        <v>6.910225408608292E-3</v>
      </c>
      <c r="AC1497" s="102">
        <v>1.1569572470662226E-2</v>
      </c>
      <c r="AD1497" s="108">
        <v>1.2355300854232666E-3</v>
      </c>
      <c r="AE1497" s="109">
        <v>1.0811763880671172E-3</v>
      </c>
      <c r="AF1497" s="102">
        <v>1.9088169051967342E-3</v>
      </c>
      <c r="AG1497" s="108">
        <v>1.9809943316198217E-3</v>
      </c>
      <c r="AH1497" s="109">
        <v>2.0396245932668674E-3</v>
      </c>
      <c r="AI1497" s="102">
        <v>2.63819594878007E-3</v>
      </c>
      <c r="AJ1497" s="114">
        <v>0</v>
      </c>
      <c r="AK1497" s="115">
        <v>0</v>
      </c>
      <c r="AL1497" s="115">
        <v>0</v>
      </c>
    </row>
    <row r="1498" spans="1:38" x14ac:dyDescent="0.25">
      <c r="A1498" s="71">
        <v>2012</v>
      </c>
      <c r="B1498" s="718">
        <v>13</v>
      </c>
      <c r="C1498" s="108">
        <v>4.7742918459892367</v>
      </c>
      <c r="D1498" s="109">
        <v>5.6457200197397448</v>
      </c>
      <c r="E1498" s="102">
        <v>15.085937457832483</v>
      </c>
      <c r="F1498" s="108">
        <v>0.17497262245830755</v>
      </c>
      <c r="G1498" s="109">
        <v>0.17183390983426902</v>
      </c>
      <c r="H1498" s="102">
        <v>0.28275968478659619</v>
      </c>
      <c r="I1498" s="108">
        <v>0.16649596556029886</v>
      </c>
      <c r="J1498" s="109">
        <v>0.23420462730805086</v>
      </c>
      <c r="K1498" s="102">
        <v>0.71018211289495703</v>
      </c>
      <c r="L1498" s="108">
        <v>7.1152817827935524E-3</v>
      </c>
      <c r="M1498" s="109">
        <v>9.5233475057936896E-3</v>
      </c>
      <c r="N1498" s="102">
        <v>1.7031790980056614E-2</v>
      </c>
      <c r="O1498" s="108">
        <v>9.8517878058852967E-3</v>
      </c>
      <c r="P1498" s="109">
        <v>1.3220649519283655E-2</v>
      </c>
      <c r="Q1498" s="102">
        <v>1.749143711528469E-2</v>
      </c>
      <c r="R1498" s="108">
        <v>5.4272311326595104E-3</v>
      </c>
      <c r="S1498" s="109">
        <v>7.2610075669268456E-3</v>
      </c>
      <c r="T1498" s="102">
        <v>1.3964278977402262E-2</v>
      </c>
      <c r="U1498" s="108">
        <v>3.6749564679097969E-3</v>
      </c>
      <c r="V1498" s="109">
        <v>4.2684193242882636E-3</v>
      </c>
      <c r="W1498" s="102">
        <v>5.2003625451763832E-3</v>
      </c>
      <c r="X1498" s="108">
        <v>2.2435359035981821E-4</v>
      </c>
      <c r="Y1498" s="109">
        <v>2.148927754929262E-4</v>
      </c>
      <c r="Z1498" s="102">
        <v>3.2907992415343832E-4</v>
      </c>
      <c r="AA1498" s="108">
        <v>7.3872392851994017E-3</v>
      </c>
      <c r="AB1498" s="109">
        <v>7.1424167053222021E-3</v>
      </c>
      <c r="AC1498" s="102">
        <v>1.2024568320346988E-2</v>
      </c>
      <c r="AD1498" s="108">
        <v>1.2803408013542892E-3</v>
      </c>
      <c r="AE1498" s="109">
        <v>1.1240335227283556E-3</v>
      </c>
      <c r="AF1498" s="102">
        <v>1.9986626054694233E-3</v>
      </c>
      <c r="AG1498" s="108">
        <v>2.0471212306408812E-3</v>
      </c>
      <c r="AH1498" s="109">
        <v>2.1126746544188916E-3</v>
      </c>
      <c r="AI1498" s="102">
        <v>2.730802603363218E-3</v>
      </c>
      <c r="AJ1498" s="114">
        <v>0</v>
      </c>
      <c r="AK1498" s="115">
        <v>0</v>
      </c>
      <c r="AL1498" s="115">
        <v>0</v>
      </c>
    </row>
    <row r="1499" spans="1:38" x14ac:dyDescent="0.25">
      <c r="A1499" s="71">
        <v>2012</v>
      </c>
      <c r="B1499" s="718">
        <v>14</v>
      </c>
      <c r="C1499" s="108">
        <v>4.8365257033526063</v>
      </c>
      <c r="D1499" s="109">
        <v>5.7122406173053006</v>
      </c>
      <c r="E1499" s="102">
        <v>15.219268750317045</v>
      </c>
      <c r="F1499" s="108">
        <v>0.18129668153167713</v>
      </c>
      <c r="G1499" s="109">
        <v>0.17849484408394642</v>
      </c>
      <c r="H1499" s="102">
        <v>0.29434803161322831</v>
      </c>
      <c r="I1499" s="108">
        <v>0.1700847967532709</v>
      </c>
      <c r="J1499" s="109">
        <v>0.23847242612391795</v>
      </c>
      <c r="K1499" s="102">
        <v>0.72130393139645377</v>
      </c>
      <c r="L1499" s="108">
        <v>7.216307665558982E-3</v>
      </c>
      <c r="M1499" s="109">
        <v>9.6845671780490718E-3</v>
      </c>
      <c r="N1499" s="102">
        <v>1.7186673998883722E-2</v>
      </c>
      <c r="O1499" s="108">
        <v>1.0138907352530827E-2</v>
      </c>
      <c r="P1499" s="109">
        <v>1.3653089372422607E-2</v>
      </c>
      <c r="Q1499" s="102">
        <v>1.805570975891024E-2</v>
      </c>
      <c r="R1499" s="108">
        <v>5.5990318705756272E-3</v>
      </c>
      <c r="S1499" s="109">
        <v>7.5382047602196266E-3</v>
      </c>
      <c r="T1499" s="102">
        <v>1.4454881484211986E-2</v>
      </c>
      <c r="U1499" s="108">
        <v>3.8742728209869345E-3</v>
      </c>
      <c r="V1499" s="109">
        <v>4.5631772676472141E-3</v>
      </c>
      <c r="W1499" s="102">
        <v>5.4350976560624152E-3</v>
      </c>
      <c r="X1499" s="108">
        <v>2.3290870308181666E-4</v>
      </c>
      <c r="Y1499" s="109">
        <v>2.2394336650820935E-4</v>
      </c>
      <c r="Z1499" s="102">
        <v>3.4335857956908884E-4</v>
      </c>
      <c r="AA1499" s="108">
        <v>7.6396478292070531E-3</v>
      </c>
      <c r="AB1499" s="109">
        <v>7.3933336936178118E-3</v>
      </c>
      <c r="AC1499" s="102">
        <v>1.2511210690600912E-2</v>
      </c>
      <c r="AD1499" s="108">
        <v>1.3278768212382015E-3</v>
      </c>
      <c r="AE1499" s="109">
        <v>1.1698769390040805E-3</v>
      </c>
      <c r="AF1499" s="102">
        <v>2.0944665960994121E-3</v>
      </c>
      <c r="AG1499" s="108">
        <v>2.1191528887005975E-3</v>
      </c>
      <c r="AH1499" s="109">
        <v>2.1918388127076041E-3</v>
      </c>
      <c r="AI1499" s="102">
        <v>2.8296623390677684E-3</v>
      </c>
      <c r="AJ1499" s="114">
        <v>0</v>
      </c>
      <c r="AK1499" s="115">
        <v>0</v>
      </c>
      <c r="AL1499" s="115">
        <v>0</v>
      </c>
    </row>
    <row r="1500" spans="1:38" x14ac:dyDescent="0.25">
      <c r="A1500" s="71">
        <v>2012</v>
      </c>
      <c r="B1500" s="718">
        <v>15</v>
      </c>
      <c r="C1500" s="108">
        <v>5.4298243165353401</v>
      </c>
      <c r="D1500" s="109">
        <v>6.8123175250933912</v>
      </c>
      <c r="E1500" s="102">
        <v>16.563350576997671</v>
      </c>
      <c r="F1500" s="108">
        <v>0.20214299724271509</v>
      </c>
      <c r="G1500" s="109">
        <v>0.20558525927170504</v>
      </c>
      <c r="H1500" s="102">
        <v>0.33597599696176378</v>
      </c>
      <c r="I1500" s="108">
        <v>0.19463452568235501</v>
      </c>
      <c r="J1500" s="109">
        <v>0.27309488558873285</v>
      </c>
      <c r="K1500" s="102">
        <v>0.82728838546731909</v>
      </c>
      <c r="L1500" s="108">
        <v>1.088111421263061E-2</v>
      </c>
      <c r="M1500" s="109">
        <v>1.3015081025561936E-2</v>
      </c>
      <c r="N1500" s="102">
        <v>2.1014288785606645E-2</v>
      </c>
      <c r="O1500" s="108">
        <v>1.048191475475992E-2</v>
      </c>
      <c r="P1500" s="109">
        <v>1.4376108936703345E-2</v>
      </c>
      <c r="Q1500" s="102">
        <v>1.8322708791693759E-2</v>
      </c>
      <c r="R1500" s="108">
        <v>5.7828887505293192E-3</v>
      </c>
      <c r="S1500" s="109">
        <v>7.8332620805931126E-3</v>
      </c>
      <c r="T1500" s="102">
        <v>1.4972643727119093E-2</v>
      </c>
      <c r="U1500" s="108">
        <v>4.3692292571919575E-3</v>
      </c>
      <c r="V1500" s="109">
        <v>5.337502778839885E-3</v>
      </c>
      <c r="W1500" s="102">
        <v>6.2241837080248465E-3</v>
      </c>
      <c r="X1500" s="108">
        <v>2.594791182329844E-4</v>
      </c>
      <c r="Y1500" s="109">
        <v>2.574712690182872E-4</v>
      </c>
      <c r="Z1500" s="102">
        <v>3.9329481669766726E-4</v>
      </c>
      <c r="AA1500" s="108">
        <v>8.5082453063671567E-3</v>
      </c>
      <c r="AB1500" s="109">
        <v>8.4991040733770496E-3</v>
      </c>
      <c r="AC1500" s="102">
        <v>1.4275733367235473E-2</v>
      </c>
      <c r="AD1500" s="108">
        <v>1.4643145575797226E-3</v>
      </c>
      <c r="AE1500" s="109">
        <v>1.3232899374614612E-3</v>
      </c>
      <c r="AF1500" s="102">
        <v>2.4069089994793215E-3</v>
      </c>
      <c r="AG1500" s="108">
        <v>2.3771176318679553E-3</v>
      </c>
      <c r="AH1500" s="109">
        <v>2.5477175628715316E-3</v>
      </c>
      <c r="AI1500" s="102">
        <v>3.2174537442294154E-3</v>
      </c>
      <c r="AJ1500" s="114">
        <v>0</v>
      </c>
      <c r="AK1500" s="115">
        <v>0</v>
      </c>
      <c r="AL1500" s="115">
        <v>0</v>
      </c>
    </row>
    <row r="1501" spans="1:38" x14ac:dyDescent="0.25">
      <c r="A1501" s="71">
        <v>2012</v>
      </c>
      <c r="B1501" s="718">
        <v>16</v>
      </c>
      <c r="C1501" s="108">
        <v>5.5026866114659914</v>
      </c>
      <c r="D1501" s="109">
        <v>6.8924523301371083</v>
      </c>
      <c r="E1501" s="102">
        <v>16.71409290088376</v>
      </c>
      <c r="F1501" s="108">
        <v>0.20971732164499893</v>
      </c>
      <c r="G1501" s="109">
        <v>0.21358382874276588</v>
      </c>
      <c r="H1501" s="102">
        <v>0.35004703025600331</v>
      </c>
      <c r="I1501" s="108">
        <v>0.19912671710775226</v>
      </c>
      <c r="J1501" s="109">
        <v>0.27836975631276895</v>
      </c>
      <c r="K1501" s="102">
        <v>0.84136558809022011</v>
      </c>
      <c r="L1501" s="108">
        <v>1.1050013648311834E-2</v>
      </c>
      <c r="M1501" s="109">
        <v>1.3250008647461385E-2</v>
      </c>
      <c r="N1501" s="102">
        <v>2.1246015247564511E-2</v>
      </c>
      <c r="O1501" s="108">
        <v>1.0799364190150986E-2</v>
      </c>
      <c r="P1501" s="109">
        <v>1.4843878208802895E-2</v>
      </c>
      <c r="Q1501" s="102">
        <v>1.8953571686198517E-2</v>
      </c>
      <c r="R1501" s="108">
        <v>5.9767816259442275E-3</v>
      </c>
      <c r="S1501" s="109">
        <v>8.1405339499687653E-3</v>
      </c>
      <c r="T1501" s="102">
        <v>1.5512351756501461E-2</v>
      </c>
      <c r="U1501" s="108">
        <v>4.6037736496145482E-3</v>
      </c>
      <c r="V1501" s="109">
        <v>5.6742521243667594E-3</v>
      </c>
      <c r="W1501" s="102">
        <v>6.5551778795257766E-3</v>
      </c>
      <c r="X1501" s="108">
        <v>2.6974613956490522E-4</v>
      </c>
      <c r="Y1501" s="109">
        <v>2.6834737633181331E-4</v>
      </c>
      <c r="Z1501" s="102">
        <v>4.1094061964466402E-4</v>
      </c>
      <c r="AA1501" s="108">
        <v>8.8109875012196363E-3</v>
      </c>
      <c r="AB1501" s="109">
        <v>8.8034076017335268E-3</v>
      </c>
      <c r="AC1501" s="102">
        <v>1.4855474067257662E-2</v>
      </c>
      <c r="AD1501" s="108">
        <v>1.5213357138706132E-3</v>
      </c>
      <c r="AE1501" s="109">
        <v>1.3790582406846496E-3</v>
      </c>
      <c r="AF1501" s="102">
        <v>2.5193276476196229E-3</v>
      </c>
      <c r="AG1501" s="108">
        <v>2.4631750469897239E-3</v>
      </c>
      <c r="AH1501" s="109">
        <v>2.6418038696718622E-3</v>
      </c>
      <c r="AI1501" s="102">
        <v>3.3416401292201757E-3</v>
      </c>
      <c r="AJ1501" s="114">
        <v>0</v>
      </c>
      <c r="AK1501" s="115">
        <v>0</v>
      </c>
      <c r="AL1501" s="115">
        <v>0</v>
      </c>
    </row>
    <row r="1502" spans="1:38" x14ac:dyDescent="0.25">
      <c r="A1502" s="71">
        <v>2012</v>
      </c>
      <c r="B1502" s="718">
        <v>17</v>
      </c>
      <c r="C1502" s="108">
        <v>5.5746414335425083</v>
      </c>
      <c r="D1502" s="109">
        <v>6.9697626763217535</v>
      </c>
      <c r="E1502" s="102">
        <v>16.868838318539254</v>
      </c>
      <c r="F1502" s="108">
        <v>0.21751178806575797</v>
      </c>
      <c r="G1502" s="109">
        <v>0.22168796700520502</v>
      </c>
      <c r="H1502" s="102">
        <v>0.3645955906987946</v>
      </c>
      <c r="I1502" s="108">
        <v>0.20383445619432985</v>
      </c>
      <c r="J1502" s="109">
        <v>0.28382319614058427</v>
      </c>
      <c r="K1502" s="102">
        <v>0.85591041102714882</v>
      </c>
      <c r="L1502" s="108">
        <v>1.1226562549073232E-2</v>
      </c>
      <c r="M1502" s="109">
        <v>1.3491782126447712E-2</v>
      </c>
      <c r="N1502" s="102">
        <v>2.1483901218032665E-2</v>
      </c>
      <c r="O1502" s="108">
        <v>1.112216326260743E-2</v>
      </c>
      <c r="P1502" s="109">
        <v>1.530960708843346E-2</v>
      </c>
      <c r="Q1502" s="102">
        <v>1.9605121530257726E-2</v>
      </c>
      <c r="R1502" s="108">
        <v>6.1804199300750633E-3</v>
      </c>
      <c r="S1502" s="109">
        <v>8.4584930544275919E-3</v>
      </c>
      <c r="T1502" s="102">
        <v>1.607049687571201E-2</v>
      </c>
      <c r="U1502" s="108">
        <v>4.8358723564673779E-3</v>
      </c>
      <c r="V1502" s="109">
        <v>5.9974013429635945E-3</v>
      </c>
      <c r="W1502" s="102">
        <v>6.902825880414085E-3</v>
      </c>
      <c r="X1502" s="108">
        <v>2.8031025496712725E-4</v>
      </c>
      <c r="Y1502" s="109">
        <v>2.7936195004132339E-4</v>
      </c>
      <c r="Z1502" s="102">
        <v>4.2919663193136841E-4</v>
      </c>
      <c r="AA1502" s="108">
        <v>9.1243701929605413E-3</v>
      </c>
      <c r="AB1502" s="109">
        <v>9.1153322370963723E-3</v>
      </c>
      <c r="AC1502" s="102">
        <v>1.545257602355405E-2</v>
      </c>
      <c r="AD1502" s="108">
        <v>1.580892308808131E-3</v>
      </c>
      <c r="AE1502" s="109">
        <v>1.4369894885893362E-3</v>
      </c>
      <c r="AF1502" s="102">
        <v>2.6349816721817363E-3</v>
      </c>
      <c r="AG1502" s="108">
        <v>2.551148449702596E-3</v>
      </c>
      <c r="AH1502" s="109">
        <v>2.7357265739979182E-3</v>
      </c>
      <c r="AI1502" s="102">
        <v>3.4702183755119091E-3</v>
      </c>
      <c r="AJ1502" s="114">
        <v>0</v>
      </c>
      <c r="AK1502" s="115">
        <v>0</v>
      </c>
      <c r="AL1502" s="115">
        <v>0</v>
      </c>
    </row>
    <row r="1503" spans="1:38" x14ac:dyDescent="0.25">
      <c r="A1503" s="71">
        <v>2012</v>
      </c>
      <c r="B1503" s="718">
        <v>18</v>
      </c>
      <c r="C1503" s="108">
        <v>5.6477820676503168</v>
      </c>
      <c r="D1503" s="109">
        <v>7.0445788537109548</v>
      </c>
      <c r="E1503" s="102">
        <v>16.999650379376604</v>
      </c>
      <c r="F1503" s="108">
        <v>0.22574242567747169</v>
      </c>
      <c r="G1503" s="109">
        <v>0.22997809564744062</v>
      </c>
      <c r="H1503" s="102">
        <v>0.37936014787579236</v>
      </c>
      <c r="I1503" s="108">
        <v>0.20865922134346729</v>
      </c>
      <c r="J1503" s="109">
        <v>0.28921234237596183</v>
      </c>
      <c r="K1503" s="102">
        <v>0.87027997299085402</v>
      </c>
      <c r="L1503" s="108">
        <v>1.1409564967686251E-2</v>
      </c>
      <c r="M1503" s="109">
        <v>1.3734913285221188E-2</v>
      </c>
      <c r="N1503" s="102">
        <v>2.1725253564523594E-2</v>
      </c>
      <c r="O1503" s="108">
        <v>1.1462030726599985E-2</v>
      </c>
      <c r="P1503" s="109">
        <v>1.5783358318168211E-2</v>
      </c>
      <c r="Q1503" s="102">
        <v>2.0264457872477225E-2</v>
      </c>
      <c r="R1503" s="108">
        <v>6.3919014640441089E-3</v>
      </c>
      <c r="S1503" s="109">
        <v>8.7788248584044788E-3</v>
      </c>
      <c r="T1503" s="102">
        <v>1.6637727270770276E-2</v>
      </c>
      <c r="U1503" s="108">
        <v>5.0765749728014092E-3</v>
      </c>
      <c r="V1503" s="109">
        <v>6.3171777805467975E-3</v>
      </c>
      <c r="W1503" s="102">
        <v>7.2567138307780832E-3</v>
      </c>
      <c r="X1503" s="108">
        <v>2.9144129185299092E-4</v>
      </c>
      <c r="Y1503" s="109">
        <v>2.9059568969819064E-4</v>
      </c>
      <c r="Z1503" s="102">
        <v>4.477399675086574E-4</v>
      </c>
      <c r="AA1503" s="108">
        <v>9.4561251917198667E-3</v>
      </c>
      <c r="AB1503" s="109">
        <v>9.4364080605599757E-3</v>
      </c>
      <c r="AC1503" s="102">
        <v>1.6058251882531745E-2</v>
      </c>
      <c r="AD1503" s="108">
        <v>1.6437872794684545E-3</v>
      </c>
      <c r="AE1503" s="109">
        <v>1.4964332844736674E-3</v>
      </c>
      <c r="AF1503" s="102">
        <v>2.7524902518796615E-3</v>
      </c>
      <c r="AG1503" s="108">
        <v>2.6436892012402105E-3</v>
      </c>
      <c r="AH1503" s="109">
        <v>2.8312274245071633E-3</v>
      </c>
      <c r="AI1503" s="102">
        <v>3.6005134320989778E-3</v>
      </c>
      <c r="AJ1503" s="114">
        <v>0</v>
      </c>
      <c r="AK1503" s="115">
        <v>0</v>
      </c>
      <c r="AL1503" s="115">
        <v>0</v>
      </c>
    </row>
    <row r="1504" spans="1:38" x14ac:dyDescent="0.25">
      <c r="A1504" s="71">
        <v>2012</v>
      </c>
      <c r="B1504" s="718">
        <v>19</v>
      </c>
      <c r="C1504" s="108">
        <v>5.7443939846345549</v>
      </c>
      <c r="D1504" s="109">
        <v>7.1448957482837026</v>
      </c>
      <c r="E1504" s="102">
        <v>17.200031632678016</v>
      </c>
      <c r="F1504" s="108">
        <v>0.23427696135073356</v>
      </c>
      <c r="G1504" s="109">
        <v>0.23821576930510971</v>
      </c>
      <c r="H1504" s="102">
        <v>0.39371370277720519</v>
      </c>
      <c r="I1504" s="108">
        <v>0.21356965357484942</v>
      </c>
      <c r="J1504" s="109">
        <v>0.2944126619454806</v>
      </c>
      <c r="K1504" s="102">
        <v>0.88373983731216599</v>
      </c>
      <c r="L1504" s="108">
        <v>1.1591572809074753E-2</v>
      </c>
      <c r="M1504" s="109">
        <v>1.3968301811834578E-2</v>
      </c>
      <c r="N1504" s="102">
        <v>2.1947426581079531E-2</v>
      </c>
      <c r="O1504" s="108">
        <v>1.1817288432299369E-2</v>
      </c>
      <c r="P1504" s="109">
        <v>1.6255541546198855E-2</v>
      </c>
      <c r="Q1504" s="102">
        <v>2.0913584949497417E-2</v>
      </c>
      <c r="R1504" s="108">
        <v>6.6146193161231038E-3</v>
      </c>
      <c r="S1504" s="109">
        <v>9.1021136120241729E-3</v>
      </c>
      <c r="T1504" s="102">
        <v>1.7202969363049093E-2</v>
      </c>
      <c r="U1504" s="108">
        <v>5.1985946970481024E-3</v>
      </c>
      <c r="V1504" s="109">
        <v>6.5096791614842131E-3</v>
      </c>
      <c r="W1504" s="102">
        <v>7.4102780803778868E-3</v>
      </c>
      <c r="X1504" s="108">
        <v>3.0236783063737746E-4</v>
      </c>
      <c r="Y1504" s="109">
        <v>3.0119916386845064E-4</v>
      </c>
      <c r="Z1504" s="102">
        <v>4.6467455550392524E-4</v>
      </c>
      <c r="AA1504" s="108">
        <v>9.8327256619094791E-3</v>
      </c>
      <c r="AB1504" s="109">
        <v>9.7865304622874131E-3</v>
      </c>
      <c r="AC1504" s="102">
        <v>1.6697236874744517E-2</v>
      </c>
      <c r="AD1504" s="108">
        <v>1.7197221380872384E-3</v>
      </c>
      <c r="AE1504" s="109">
        <v>1.5655582482309493E-3</v>
      </c>
      <c r="AF1504" s="102">
        <v>2.8834374246653831E-3</v>
      </c>
      <c r="AG1504" s="108">
        <v>2.7304517572464965E-3</v>
      </c>
      <c r="AH1504" s="109">
        <v>2.9163255097511402E-3</v>
      </c>
      <c r="AI1504" s="102">
        <v>3.7116687914667936E-3</v>
      </c>
      <c r="AJ1504" s="114">
        <v>0</v>
      </c>
      <c r="AK1504" s="115">
        <v>0</v>
      </c>
      <c r="AL1504" s="115">
        <v>0</v>
      </c>
    </row>
    <row r="1505" spans="1:38" x14ac:dyDescent="0.25">
      <c r="A1505" s="71">
        <v>2012</v>
      </c>
      <c r="B1505" s="718">
        <v>20</v>
      </c>
      <c r="C1505" s="108">
        <v>6.3261369301394845</v>
      </c>
      <c r="D1505" s="109">
        <v>8.1634677145214951</v>
      </c>
      <c r="E1505" s="102">
        <v>18.792784498132061</v>
      </c>
      <c r="F1505" s="108">
        <v>0.26451302315058356</v>
      </c>
      <c r="G1505" s="109">
        <v>0.27315021645655019</v>
      </c>
      <c r="H1505" s="102">
        <v>0.47650025663018075</v>
      </c>
      <c r="I1505" s="108">
        <v>0.23535149583219381</v>
      </c>
      <c r="J1505" s="109">
        <v>0.32352590223553002</v>
      </c>
      <c r="K1505" s="102">
        <v>1.013153890379423</v>
      </c>
      <c r="L1505" s="108">
        <v>1.7510648994898039E-2</v>
      </c>
      <c r="M1505" s="109">
        <v>1.8756286076409993E-2</v>
      </c>
      <c r="N1505" s="102">
        <v>2.7394796306863922E-2</v>
      </c>
      <c r="O1505" s="108">
        <v>1.324871201444143E-2</v>
      </c>
      <c r="P1505" s="109">
        <v>1.8237309409672765E-2</v>
      </c>
      <c r="Q1505" s="102">
        <v>2.4018716333920252E-2</v>
      </c>
      <c r="R1505" s="108">
        <v>6.842109757782649E-3</v>
      </c>
      <c r="S1505" s="109">
        <v>9.4151960738038439E-3</v>
      </c>
      <c r="T1505" s="102">
        <v>1.7754118696195208E-2</v>
      </c>
      <c r="U1505" s="108">
        <v>5.9107241929881524E-3</v>
      </c>
      <c r="V1505" s="109">
        <v>7.4965728889535739E-3</v>
      </c>
      <c r="W1505" s="102">
        <v>9.1057747261742115E-3</v>
      </c>
      <c r="X1505" s="108">
        <v>3.4321845836202494E-4</v>
      </c>
      <c r="Y1505" s="109">
        <v>3.473547909612716E-4</v>
      </c>
      <c r="Z1505" s="102">
        <v>5.6683649027838899E-4</v>
      </c>
      <c r="AA1505" s="108">
        <v>1.1090386219930248E-2</v>
      </c>
      <c r="AB1505" s="109">
        <v>1.1212527515641443E-2</v>
      </c>
      <c r="AC1505" s="102">
        <v>2.0172817850475824E-2</v>
      </c>
      <c r="AD1505" s="108">
        <v>1.9420950209985831E-3</v>
      </c>
      <c r="AE1505" s="109">
        <v>1.7961044872615839E-3</v>
      </c>
      <c r="AF1505" s="102">
        <v>3.5357489141382044E-3</v>
      </c>
      <c r="AG1505" s="108">
        <v>3.1057049235626326E-3</v>
      </c>
      <c r="AH1505" s="109">
        <v>3.368959128141254E-3</v>
      </c>
      <c r="AI1505" s="102">
        <v>4.4555273798111764E-3</v>
      </c>
      <c r="AJ1505" s="114">
        <v>0</v>
      </c>
      <c r="AK1505" s="115">
        <v>0</v>
      </c>
      <c r="AL1505" s="115">
        <v>0</v>
      </c>
    </row>
    <row r="1506" spans="1:38" x14ac:dyDescent="0.25">
      <c r="A1506" s="71">
        <v>2012</v>
      </c>
      <c r="B1506" s="718">
        <v>21</v>
      </c>
      <c r="C1506" s="108">
        <v>6.4196518685141397</v>
      </c>
      <c r="D1506" s="109">
        <v>8.2485627515081248</v>
      </c>
      <c r="E1506" s="102">
        <v>18.963246140066911</v>
      </c>
      <c r="F1506" s="108">
        <v>0.27423116813378923</v>
      </c>
      <c r="G1506" s="109">
        <v>0.28151112271312684</v>
      </c>
      <c r="H1506" s="102">
        <v>0.49246246305505581</v>
      </c>
      <c r="I1506" s="108">
        <v>0.24105998619915389</v>
      </c>
      <c r="J1506" s="109">
        <v>0.32899885499307979</v>
      </c>
      <c r="K1506" s="102">
        <v>1.0283923431975923</v>
      </c>
      <c r="L1506" s="108">
        <v>1.7806087780213059E-2</v>
      </c>
      <c r="M1506" s="109">
        <v>1.9049220410958658E-2</v>
      </c>
      <c r="N1506" s="102">
        <v>2.7687258527783396E-2</v>
      </c>
      <c r="O1506" s="108">
        <v>1.3641555052935097E-2</v>
      </c>
      <c r="P1506" s="109">
        <v>1.8687244982734094E-2</v>
      </c>
      <c r="Q1506" s="102">
        <v>2.4703790645921313E-2</v>
      </c>
      <c r="R1506" s="108">
        <v>7.0722867345532989E-3</v>
      </c>
      <c r="S1506" s="109">
        <v>9.7087954088642143E-3</v>
      </c>
      <c r="T1506" s="102">
        <v>1.8272677674129385E-2</v>
      </c>
      <c r="U1506" s="108">
        <v>6.1768858109561217E-3</v>
      </c>
      <c r="V1506" s="109">
        <v>7.7646758044372941E-3</v>
      </c>
      <c r="W1506" s="102">
        <v>9.5065024657622361E-3</v>
      </c>
      <c r="X1506" s="108">
        <v>3.5640856855257888E-4</v>
      </c>
      <c r="Y1506" s="109">
        <v>3.5870019458845298E-4</v>
      </c>
      <c r="Z1506" s="102">
        <v>5.8702723099750178E-4</v>
      </c>
      <c r="AA1506" s="108">
        <v>1.1484737740763598E-2</v>
      </c>
      <c r="AB1506" s="109">
        <v>1.1545552161502446E-2</v>
      </c>
      <c r="AC1506" s="102">
        <v>2.0822902727767302E-2</v>
      </c>
      <c r="AD1506" s="108">
        <v>2.0169875759059579E-3</v>
      </c>
      <c r="AE1506" s="109">
        <v>1.858299645488052E-3</v>
      </c>
      <c r="AF1506" s="102">
        <v>3.6610453390118385E-3</v>
      </c>
      <c r="AG1506" s="108">
        <v>3.2150203798937339E-3</v>
      </c>
      <c r="AH1506" s="109">
        <v>3.4636355768457639E-3</v>
      </c>
      <c r="AI1506" s="102">
        <v>4.5980063317890667E-3</v>
      </c>
      <c r="AJ1506" s="114">
        <v>0</v>
      </c>
      <c r="AK1506" s="115">
        <v>0</v>
      </c>
      <c r="AL1506" s="115">
        <v>0</v>
      </c>
    </row>
    <row r="1507" spans="1:38" x14ac:dyDescent="0.25">
      <c r="A1507" s="71">
        <v>2012</v>
      </c>
      <c r="B1507" s="718">
        <v>22</v>
      </c>
      <c r="C1507" s="108">
        <v>6.5154569127687738</v>
      </c>
      <c r="D1507" s="109">
        <v>8.3262060303727932</v>
      </c>
      <c r="E1507" s="102">
        <v>19.114835727390389</v>
      </c>
      <c r="F1507" s="108">
        <v>0.28418630867980027</v>
      </c>
      <c r="G1507" s="109">
        <v>0.2891892559590174</v>
      </c>
      <c r="H1507" s="102">
        <v>0.50697831032712137</v>
      </c>
      <c r="I1507" s="108">
        <v>0.24690500704122906</v>
      </c>
      <c r="J1507" s="109">
        <v>0.33403652111009841</v>
      </c>
      <c r="K1507" s="102">
        <v>1.042304551329041</v>
      </c>
      <c r="L1507" s="108">
        <v>1.8108406486913059E-2</v>
      </c>
      <c r="M1507" s="109">
        <v>1.9318258271123708E-2</v>
      </c>
      <c r="N1507" s="102">
        <v>2.795388081568035E-2</v>
      </c>
      <c r="O1507" s="108">
        <v>1.4043613801422663E-2</v>
      </c>
      <c r="P1507" s="109">
        <v>1.9099306313015971E-2</v>
      </c>
      <c r="Q1507" s="102">
        <v>2.5325917888846951E-2</v>
      </c>
      <c r="R1507" s="108">
        <v>7.3080010720724823E-3</v>
      </c>
      <c r="S1507" s="109">
        <v>9.9783230428754713E-3</v>
      </c>
      <c r="T1507" s="102">
        <v>1.8742943666708534E-2</v>
      </c>
      <c r="U1507" s="108">
        <v>6.4513036799739836E-3</v>
      </c>
      <c r="V1507" s="109">
        <v>8.0125378277161718E-3</v>
      </c>
      <c r="W1507" s="102">
        <v>9.8909302068803193E-3</v>
      </c>
      <c r="X1507" s="108">
        <v>3.6993199897895104E-4</v>
      </c>
      <c r="Y1507" s="109">
        <v>3.6914375382849046E-4</v>
      </c>
      <c r="Z1507" s="102">
        <v>6.0550327653043697E-4</v>
      </c>
      <c r="AA1507" s="108">
        <v>1.1888170329812726E-2</v>
      </c>
      <c r="AB1507" s="109">
        <v>1.1850635435506782E-2</v>
      </c>
      <c r="AC1507" s="102">
        <v>2.1408763061908438E-2</v>
      </c>
      <c r="AD1507" s="108">
        <v>2.0935354192224082E-3</v>
      </c>
      <c r="AE1507" s="109">
        <v>1.9151150876022308E-3</v>
      </c>
      <c r="AF1507" s="102">
        <v>3.7732088548104543E-3</v>
      </c>
      <c r="AG1507" s="108">
        <v>3.3271043491408482E-3</v>
      </c>
      <c r="AH1507" s="109">
        <v>3.5508310766845276E-3</v>
      </c>
      <c r="AI1507" s="102">
        <v>4.7290970297831593E-3</v>
      </c>
      <c r="AJ1507" s="114">
        <v>0</v>
      </c>
      <c r="AK1507" s="115">
        <v>0</v>
      </c>
      <c r="AL1507" s="115">
        <v>0</v>
      </c>
    </row>
    <row r="1508" spans="1:38" x14ac:dyDescent="0.25">
      <c r="A1508" s="71">
        <v>2012</v>
      </c>
      <c r="B1508" s="718">
        <v>23</v>
      </c>
      <c r="C1508" s="108">
        <v>6.608376717901713</v>
      </c>
      <c r="D1508" s="109">
        <v>8.3880783984540201</v>
      </c>
      <c r="E1508" s="102">
        <v>19.234263158787009</v>
      </c>
      <c r="F1508" s="108">
        <v>0.29399426795328065</v>
      </c>
      <c r="G1508" s="109">
        <v>0.29551656210472388</v>
      </c>
      <c r="H1508" s="102">
        <v>0.51918817003779016</v>
      </c>
      <c r="I1508" s="108">
        <v>0.25270417687953989</v>
      </c>
      <c r="J1508" s="109">
        <v>0.33831617628487937</v>
      </c>
      <c r="K1508" s="102">
        <v>1.0541526285247298</v>
      </c>
      <c r="L1508" s="108">
        <v>1.840719224698216E-2</v>
      </c>
      <c r="M1508" s="109">
        <v>1.9541274531051599E-2</v>
      </c>
      <c r="N1508" s="102">
        <v>2.8180175224738778E-2</v>
      </c>
      <c r="O1508" s="108">
        <v>1.443150139914387E-2</v>
      </c>
      <c r="P1508" s="109">
        <v>1.9419584356272869E-2</v>
      </c>
      <c r="Q1508" s="102">
        <v>2.5847492925880487E-2</v>
      </c>
      <c r="R1508" s="108">
        <v>7.5402420323291176E-3</v>
      </c>
      <c r="S1508" s="109">
        <v>1.0201647586983055E-2</v>
      </c>
      <c r="T1508" s="102">
        <v>1.9135732163663374E-2</v>
      </c>
      <c r="U1508" s="108">
        <v>6.720057606350179E-3</v>
      </c>
      <c r="V1508" s="109">
        <v>8.1719792133523733E-3</v>
      </c>
      <c r="W1508" s="102">
        <v>1.0258528698731895E-2</v>
      </c>
      <c r="X1508" s="108">
        <v>3.8332978916253162E-4</v>
      </c>
      <c r="Y1508" s="109">
        <v>3.7777610375557349E-4</v>
      </c>
      <c r="Z1508" s="102">
        <v>6.2129839144694241E-4</v>
      </c>
      <c r="AA1508" s="108">
        <v>1.2284140604295904E-2</v>
      </c>
      <c r="AB1508" s="109">
        <v>1.2108271148305439E-2</v>
      </c>
      <c r="AC1508" s="102">
        <v>2.1889942805974935E-2</v>
      </c>
      <c r="AD1508" s="108">
        <v>2.1683091682135626E-3</v>
      </c>
      <c r="AE1508" s="109">
        <v>1.9633489842103974E-3</v>
      </c>
      <c r="AF1508" s="102">
        <v>3.8636210321741429E-3</v>
      </c>
      <c r="AG1508" s="108">
        <v>3.4378558966380391E-3</v>
      </c>
      <c r="AH1508" s="109">
        <v>3.6209995082274113E-3</v>
      </c>
      <c r="AI1508" s="102">
        <v>4.8427901968732074E-3</v>
      </c>
      <c r="AJ1508" s="114">
        <v>0</v>
      </c>
      <c r="AK1508" s="115">
        <v>0</v>
      </c>
      <c r="AL1508" s="115">
        <v>0</v>
      </c>
    </row>
    <row r="1509" spans="1:38" x14ac:dyDescent="0.25">
      <c r="A1509" s="71">
        <v>2012</v>
      </c>
      <c r="B1509" s="718">
        <v>24</v>
      </c>
      <c r="C1509" s="108">
        <v>6.6983701379467249</v>
      </c>
      <c r="D1509" s="109">
        <v>8.4335788783622405</v>
      </c>
      <c r="E1509" s="102">
        <v>19.319875928149546</v>
      </c>
      <c r="F1509" s="108">
        <v>0.30350436479561549</v>
      </c>
      <c r="G1509" s="109">
        <v>0.3002941350485609</v>
      </c>
      <c r="H1509" s="102">
        <v>0.52843268295128254</v>
      </c>
      <c r="I1509" s="108">
        <v>0.25834084980514471</v>
      </c>
      <c r="J1509" s="109">
        <v>0.34164211215378837</v>
      </c>
      <c r="K1509" s="102">
        <v>1.063204248037821</v>
      </c>
      <c r="L1509" s="108">
        <v>1.86968033214963E-2</v>
      </c>
      <c r="M1509" s="109">
        <v>1.9710450602730967E-2</v>
      </c>
      <c r="N1509" s="102">
        <v>2.8352523522788192E-2</v>
      </c>
      <c r="O1509" s="108">
        <v>1.4802852054345329E-2</v>
      </c>
      <c r="P1509" s="109">
        <v>1.96462552788325E-2</v>
      </c>
      <c r="Q1509" s="102">
        <v>2.6241373602768622E-2</v>
      </c>
      <c r="R1509" s="108">
        <v>7.7655255300643974E-3</v>
      </c>
      <c r="S1509" s="109">
        <v>1.0371355629739114E-2</v>
      </c>
      <c r="T1509" s="102">
        <v>1.9431358044009597E-2</v>
      </c>
      <c r="U1509" s="108">
        <v>6.973303134800525E-3</v>
      </c>
      <c r="V1509" s="109">
        <v>8.2527935688478712E-3</v>
      </c>
      <c r="W1509" s="102">
        <v>1.056430894232765E-2</v>
      </c>
      <c r="X1509" s="108">
        <v>3.963341026366278E-4</v>
      </c>
      <c r="Y1509" s="109">
        <v>3.8429948772160253E-4</v>
      </c>
      <c r="Z1509" s="102">
        <v>6.3341361187619141E-4</v>
      </c>
      <c r="AA1509" s="108">
        <v>1.2668764205897527E-2</v>
      </c>
      <c r="AB1509" s="109">
        <v>1.2308738817698466E-2</v>
      </c>
      <c r="AC1509" s="102">
        <v>2.2246890867088091E-2</v>
      </c>
      <c r="AD1509" s="108">
        <v>2.2409629591859767E-3</v>
      </c>
      <c r="AE1509" s="109">
        <v>2.0012053958649379E-3</v>
      </c>
      <c r="AF1509" s="102">
        <v>3.9296270910742573E-3</v>
      </c>
      <c r="AG1509" s="108">
        <v>3.5449593239809986E-3</v>
      </c>
      <c r="AH1509" s="109">
        <v>3.6723597072933697E-3</v>
      </c>
      <c r="AI1509" s="102">
        <v>4.9309685596880554E-3</v>
      </c>
      <c r="AJ1509" s="114">
        <v>0</v>
      </c>
      <c r="AK1509" s="115">
        <v>0</v>
      </c>
      <c r="AL1509" s="115">
        <v>0</v>
      </c>
    </row>
    <row r="1510" spans="1:38" x14ac:dyDescent="0.25">
      <c r="A1510" s="71">
        <v>2012</v>
      </c>
      <c r="B1510" s="718">
        <v>25</v>
      </c>
      <c r="C1510" s="108">
        <v>6.8123211584568235</v>
      </c>
      <c r="D1510" s="109">
        <v>8.5026407944070677</v>
      </c>
      <c r="E1510" s="102">
        <v>19.361486372412681</v>
      </c>
      <c r="F1510" s="108">
        <v>0.31378609624720155</v>
      </c>
      <c r="G1510" s="109">
        <v>0.30458468105023967</v>
      </c>
      <c r="H1510" s="102">
        <v>0.53412738901929158</v>
      </c>
      <c r="I1510" s="108">
        <v>0.26460617175656209</v>
      </c>
      <c r="J1510" s="109">
        <v>0.3450816757499961</v>
      </c>
      <c r="K1510" s="102">
        <v>1.0689770101237397</v>
      </c>
      <c r="L1510" s="108">
        <v>1.8966854548308348E-2</v>
      </c>
      <c r="M1510" s="109">
        <v>1.9812257963055951E-2</v>
      </c>
      <c r="N1510" s="102">
        <v>2.8461420053876512E-2</v>
      </c>
      <c r="O1510" s="108">
        <v>1.5202054435183628E-2</v>
      </c>
      <c r="P1510" s="109">
        <v>1.9848232060456186E-2</v>
      </c>
      <c r="Q1510" s="102">
        <v>2.6481647849549303E-2</v>
      </c>
      <c r="R1510" s="108">
        <v>7.9751760828261388E-3</v>
      </c>
      <c r="S1510" s="109">
        <v>1.0472535391950193E-2</v>
      </c>
      <c r="T1510" s="102">
        <v>1.960973985115385E-2</v>
      </c>
      <c r="U1510" s="108">
        <v>7.2454326325578971E-3</v>
      </c>
      <c r="V1510" s="109">
        <v>8.3057642120232793E-3</v>
      </c>
      <c r="W1510" s="102">
        <v>1.0811434458388725E-2</v>
      </c>
      <c r="X1510" s="108">
        <v>4.1024407564986689E-4</v>
      </c>
      <c r="Y1510" s="109">
        <v>3.8997010074243654E-4</v>
      </c>
      <c r="Z1510" s="102">
        <v>6.4121222973620873E-4</v>
      </c>
      <c r="AA1510" s="108">
        <v>1.3085040381034214E-2</v>
      </c>
      <c r="AB1510" s="109">
        <v>1.2491751667823674E-2</v>
      </c>
      <c r="AC1510" s="102">
        <v>2.2451321828026356E-2</v>
      </c>
      <c r="AD1510" s="108">
        <v>2.3182817054457428E-3</v>
      </c>
      <c r="AE1510" s="109">
        <v>2.0336140644920718E-3</v>
      </c>
      <c r="AF1510" s="102">
        <v>3.9650556513480071E-3</v>
      </c>
      <c r="AG1510" s="108">
        <v>3.6589696398297181E-3</v>
      </c>
      <c r="AH1510" s="109">
        <v>3.717315433155587E-3</v>
      </c>
      <c r="AI1510" s="102">
        <v>4.9898489070298799E-3</v>
      </c>
      <c r="AJ1510" s="114">
        <v>0</v>
      </c>
      <c r="AK1510" s="115">
        <v>0</v>
      </c>
      <c r="AL1510" s="115">
        <v>0</v>
      </c>
    </row>
    <row r="1511" spans="1:38" x14ac:dyDescent="0.25">
      <c r="A1511" s="71">
        <v>2012</v>
      </c>
      <c r="B1511" s="718">
        <v>26</v>
      </c>
      <c r="C1511" s="108">
        <v>6.8872369505277682</v>
      </c>
      <c r="D1511" s="109">
        <v>8.501298494084411</v>
      </c>
      <c r="E1511" s="102">
        <v>19.344615291730442</v>
      </c>
      <c r="F1511" s="108">
        <v>0.32209215091665211</v>
      </c>
      <c r="G1511" s="109">
        <v>0.30533464840359181</v>
      </c>
      <c r="H1511" s="102">
        <v>0.53546026129354596</v>
      </c>
      <c r="I1511" s="108">
        <v>0.26958018860696836</v>
      </c>
      <c r="J1511" s="109">
        <v>0.34592540466758853</v>
      </c>
      <c r="K1511" s="102">
        <v>1.0708150121057767</v>
      </c>
      <c r="L1511" s="108">
        <v>1.9221154254780635E-2</v>
      </c>
      <c r="M1511" s="109">
        <v>1.9844007547236347E-2</v>
      </c>
      <c r="N1511" s="102">
        <v>2.8493877401415797E-2</v>
      </c>
      <c r="O1511" s="108">
        <v>1.5517201665607433E-2</v>
      </c>
      <c r="P1511" s="109">
        <v>1.9844930084881258E-2</v>
      </c>
      <c r="Q1511" s="102">
        <v>2.6532686895095331E-2</v>
      </c>
      <c r="R1511" s="108">
        <v>8.1700287789881962E-3</v>
      </c>
      <c r="S1511" s="109">
        <v>1.0499623118665839E-2</v>
      </c>
      <c r="T1511" s="102">
        <v>1.9642748110371904E-2</v>
      </c>
      <c r="U1511" s="108">
        <v>7.4952246906387372E-3</v>
      </c>
      <c r="V1511" s="109">
        <v>8.2628228913659996E-3</v>
      </c>
      <c r="W1511" s="102">
        <v>1.1006911479964515E-2</v>
      </c>
      <c r="X1511" s="108">
        <v>4.2183712472946568E-4</v>
      </c>
      <c r="Y1511" s="109">
        <v>3.9121930718538813E-4</v>
      </c>
      <c r="Z1511" s="102">
        <v>6.438241483099381E-4</v>
      </c>
      <c r="AA1511" s="108">
        <v>1.3412452304254146E-2</v>
      </c>
      <c r="AB1511" s="109">
        <v>1.2527905392319386E-2</v>
      </c>
      <c r="AC1511" s="102">
        <v>2.2462847606539379E-2</v>
      </c>
      <c r="AD1511" s="108">
        <v>2.3786477705184765E-3</v>
      </c>
      <c r="AE1511" s="109">
        <v>2.0396125882075487E-3</v>
      </c>
      <c r="AF1511" s="102">
        <v>3.9610985557074043E-3</v>
      </c>
      <c r="AG1511" s="108">
        <v>3.7549383590610463E-3</v>
      </c>
      <c r="AH1511" s="109">
        <v>3.7248595215540674E-3</v>
      </c>
      <c r="AI1511" s="102">
        <v>5.0143898722627119E-3</v>
      </c>
      <c r="AJ1511" s="114">
        <v>0</v>
      </c>
      <c r="AK1511" s="115">
        <v>0</v>
      </c>
      <c r="AL1511" s="115">
        <v>0</v>
      </c>
    </row>
    <row r="1512" spans="1:38" x14ac:dyDescent="0.25">
      <c r="A1512" s="71">
        <v>2012</v>
      </c>
      <c r="B1512" s="718">
        <v>27</v>
      </c>
      <c r="C1512" s="108">
        <v>6.9455032692001435</v>
      </c>
      <c r="D1512" s="109">
        <v>8.4892431688151682</v>
      </c>
      <c r="E1512" s="102">
        <v>19.306212574571337</v>
      </c>
      <c r="F1512" s="108">
        <v>0.32912890521629729</v>
      </c>
      <c r="G1512" s="109">
        <v>0.30560892357609049</v>
      </c>
      <c r="H1512" s="102">
        <v>0.53591380935300748</v>
      </c>
      <c r="I1512" s="108">
        <v>0.27382712964271538</v>
      </c>
      <c r="J1512" s="109">
        <v>0.34642701380498936</v>
      </c>
      <c r="K1512" s="102">
        <v>1.0720329188589715</v>
      </c>
      <c r="L1512" s="108">
        <v>1.9438466305575271E-2</v>
      </c>
      <c r="M1512" s="109">
        <v>1.9860677883576851E-2</v>
      </c>
      <c r="N1512" s="102">
        <v>2.8513383044609007E-2</v>
      </c>
      <c r="O1512" s="108">
        <v>1.5789620982484456E-2</v>
      </c>
      <c r="P1512" s="109">
        <v>1.9838115516767434E-2</v>
      </c>
      <c r="Q1512" s="102">
        <v>2.6543623537948407E-2</v>
      </c>
      <c r="R1512" s="108">
        <v>8.3332909363027802E-3</v>
      </c>
      <c r="S1512" s="109">
        <v>1.0506304561633664E-2</v>
      </c>
      <c r="T1512" s="102">
        <v>1.9643235086764538E-2</v>
      </c>
      <c r="U1512" s="108">
        <v>7.7866884959590177E-3</v>
      </c>
      <c r="V1512" s="109">
        <v>8.3268322166828723E-3</v>
      </c>
      <c r="W1512" s="102">
        <v>1.1241968567694483E-2</v>
      </c>
      <c r="X1512" s="108">
        <v>4.3196184856936535E-4</v>
      </c>
      <c r="Y1512" s="109">
        <v>3.9209582638703554E-4</v>
      </c>
      <c r="Z1512" s="102">
        <v>6.4567275209954109E-4</v>
      </c>
      <c r="AA1512" s="108">
        <v>1.3670463654961329E-2</v>
      </c>
      <c r="AB1512" s="109">
        <v>1.2519829135437472E-2</v>
      </c>
      <c r="AC1512" s="102">
        <v>2.2422187546639289E-2</v>
      </c>
      <c r="AD1512" s="108">
        <v>2.4235553539329047E-3</v>
      </c>
      <c r="AE1512" s="109">
        <v>2.0345915374866976E-3</v>
      </c>
      <c r="AF1512" s="102">
        <v>3.9447266370648887E-3</v>
      </c>
      <c r="AG1512" s="108">
        <v>3.8413392327793219E-3</v>
      </c>
      <c r="AH1512" s="109">
        <v>3.7343318254328063E-3</v>
      </c>
      <c r="AI1512" s="102">
        <v>5.0359131158963207E-3</v>
      </c>
      <c r="AJ1512" s="114">
        <v>0</v>
      </c>
      <c r="AK1512" s="115">
        <v>0</v>
      </c>
      <c r="AL1512" s="115">
        <v>0</v>
      </c>
    </row>
    <row r="1513" spans="1:38" x14ac:dyDescent="0.25">
      <c r="A1513" s="71">
        <v>2012</v>
      </c>
      <c r="B1513" s="718">
        <v>28</v>
      </c>
      <c r="C1513" s="108">
        <v>6.9867415105583799</v>
      </c>
      <c r="D1513" s="109">
        <v>8.4763404015504964</v>
      </c>
      <c r="E1513" s="102">
        <v>19.263025444877609</v>
      </c>
      <c r="F1513" s="108">
        <v>0.33467581523162598</v>
      </c>
      <c r="G1513" s="109">
        <v>0.3060232248235974</v>
      </c>
      <c r="H1513" s="102">
        <v>0.53647219665071011</v>
      </c>
      <c r="I1513" s="108">
        <v>0.27723347179836344</v>
      </c>
      <c r="J1513" s="109">
        <v>0.34706828471794343</v>
      </c>
      <c r="K1513" s="102">
        <v>1.0734594485358866</v>
      </c>
      <c r="L1513" s="108">
        <v>1.9612066102409148E-2</v>
      </c>
      <c r="M1513" s="109">
        <v>1.9883258595270209E-2</v>
      </c>
      <c r="N1513" s="102">
        <v>2.8536422125365411E-2</v>
      </c>
      <c r="O1513" s="108">
        <v>1.5999121260482668E-2</v>
      </c>
      <c r="P1513" s="109">
        <v>1.9835369294550768E-2</v>
      </c>
      <c r="Q1513" s="102">
        <v>2.6557971574262342E-2</v>
      </c>
      <c r="R1513" s="108">
        <v>8.460707961569492E-3</v>
      </c>
      <c r="S1513" s="109">
        <v>1.0517382915975947E-2</v>
      </c>
      <c r="T1513" s="102">
        <v>1.9645206608923969E-2</v>
      </c>
      <c r="U1513" s="108">
        <v>8.0651261997045833E-3</v>
      </c>
      <c r="V1513" s="109">
        <v>8.4048295019493405E-3</v>
      </c>
      <c r="W1513" s="102">
        <v>1.1510868390875909E-2</v>
      </c>
      <c r="X1513" s="108">
        <v>4.4021995691728125E-4</v>
      </c>
      <c r="Y1513" s="109">
        <v>3.9323847839709252E-4</v>
      </c>
      <c r="Z1513" s="102">
        <v>6.4783575481100215E-4</v>
      </c>
      <c r="AA1513" s="108">
        <v>1.386038495080328E-2</v>
      </c>
      <c r="AB1513" s="109">
        <v>1.2514139419139949E-2</v>
      </c>
      <c r="AC1513" s="102">
        <v>2.2377674929155791E-2</v>
      </c>
      <c r="AD1513" s="108">
        <v>2.4544098474339627E-3</v>
      </c>
      <c r="AE1513" s="109">
        <v>2.0294500114033266E-3</v>
      </c>
      <c r="AF1513" s="102">
        <v>3.9264215870703318E-3</v>
      </c>
      <c r="AG1513" s="108">
        <v>3.9130302169187768E-3</v>
      </c>
      <c r="AH1513" s="109">
        <v>3.7463632974896466E-3</v>
      </c>
      <c r="AI1513" s="102">
        <v>5.0608213024927557E-3</v>
      </c>
      <c r="AJ1513" s="114">
        <v>0</v>
      </c>
      <c r="AK1513" s="115">
        <v>0</v>
      </c>
      <c r="AL1513" s="115">
        <v>0</v>
      </c>
    </row>
    <row r="1514" spans="1:38" x14ac:dyDescent="0.25">
      <c r="A1514" s="71">
        <v>2012</v>
      </c>
      <c r="B1514" s="718">
        <v>29</v>
      </c>
      <c r="C1514" s="108">
        <v>7.0229501226337705</v>
      </c>
      <c r="D1514" s="109">
        <v>8.4827601606027638</v>
      </c>
      <c r="E1514" s="102">
        <v>19.273295037609611</v>
      </c>
      <c r="F1514" s="108">
        <v>0.33789059111463476</v>
      </c>
      <c r="G1514" s="109">
        <v>0.30616532969105897</v>
      </c>
      <c r="H1514" s="102">
        <v>0.53622795564880954</v>
      </c>
      <c r="I1514" s="108">
        <v>0.27905775311279385</v>
      </c>
      <c r="J1514" s="109">
        <v>0.34708069477899584</v>
      </c>
      <c r="K1514" s="102">
        <v>1.0729747513127426</v>
      </c>
      <c r="L1514" s="108">
        <v>1.9705756229935058E-2</v>
      </c>
      <c r="M1514" s="109">
        <v>1.9885890453133326E-2</v>
      </c>
      <c r="N1514" s="102">
        <v>2.8528641940549191E-2</v>
      </c>
      <c r="O1514" s="108">
        <v>1.6130979257278053E-2</v>
      </c>
      <c r="P1514" s="109">
        <v>1.9845207313894192E-2</v>
      </c>
      <c r="Q1514" s="102">
        <v>2.6550019085652299E-2</v>
      </c>
      <c r="R1514" s="108">
        <v>8.537906213992176E-3</v>
      </c>
      <c r="S1514" s="109">
        <v>1.0523891249432926E-2</v>
      </c>
      <c r="T1514" s="102">
        <v>1.9641666878058385E-2</v>
      </c>
      <c r="U1514" s="108">
        <v>8.1008867620156657E-3</v>
      </c>
      <c r="V1514" s="109">
        <v>8.3723813114690467E-3</v>
      </c>
      <c r="W1514" s="102">
        <v>1.1437892470468577E-2</v>
      </c>
      <c r="X1514" s="108">
        <v>4.4432216261280807E-4</v>
      </c>
      <c r="Y1514" s="109">
        <v>3.9325114739798819E-4</v>
      </c>
      <c r="Z1514" s="102">
        <v>6.4714511799885744E-4</v>
      </c>
      <c r="AA1514" s="108">
        <v>1.4004400641661028E-2</v>
      </c>
      <c r="AB1514" s="109">
        <v>1.252934060440348E-2</v>
      </c>
      <c r="AC1514" s="102">
        <v>2.2385357258044063E-2</v>
      </c>
      <c r="AD1514" s="108">
        <v>2.4837464173524618E-3</v>
      </c>
      <c r="AE1514" s="109">
        <v>2.0337351509965708E-3</v>
      </c>
      <c r="AF1514" s="102">
        <v>3.9304506146667197E-3</v>
      </c>
      <c r="AG1514" s="108">
        <v>3.9453573403083995E-3</v>
      </c>
      <c r="AH1514" s="109">
        <v>3.7450311089052952E-3</v>
      </c>
      <c r="AI1514" s="102">
        <v>5.0534195932340157E-3</v>
      </c>
      <c r="AJ1514" s="114">
        <v>0</v>
      </c>
      <c r="AK1514" s="115">
        <v>0</v>
      </c>
      <c r="AL1514" s="115">
        <v>0</v>
      </c>
    </row>
    <row r="1515" spans="1:38" x14ac:dyDescent="0.25">
      <c r="A1515" s="71">
        <v>2012</v>
      </c>
      <c r="B1515" s="718">
        <v>30</v>
      </c>
      <c r="C1515" s="108">
        <v>7.029296630211368</v>
      </c>
      <c r="D1515" s="109">
        <v>8.4897031081071379</v>
      </c>
      <c r="E1515" s="102">
        <v>19.285723497735205</v>
      </c>
      <c r="F1515" s="108">
        <v>0.33807723433261722</v>
      </c>
      <c r="G1515" s="109">
        <v>0.30643567726728427</v>
      </c>
      <c r="H1515" s="102">
        <v>0.53603614102006769</v>
      </c>
      <c r="I1515" s="108">
        <v>0.27911766589357306</v>
      </c>
      <c r="J1515" s="109">
        <v>0.34713610699768366</v>
      </c>
      <c r="K1515" s="102">
        <v>1.0725100487175532</v>
      </c>
      <c r="L1515" s="108">
        <v>1.9708875712834421E-2</v>
      </c>
      <c r="M1515" s="109">
        <v>1.9890301962501532E-2</v>
      </c>
      <c r="N1515" s="102">
        <v>2.8520809853551991E-2</v>
      </c>
      <c r="O1515" s="108">
        <v>1.6140476996975604E-2</v>
      </c>
      <c r="P1515" s="109">
        <v>1.9897493975653723E-2</v>
      </c>
      <c r="Q1515" s="102">
        <v>2.6544516933346422E-2</v>
      </c>
      <c r="R1515" s="108">
        <v>8.5436791353072673E-3</v>
      </c>
      <c r="S1515" s="109">
        <v>1.0534372001001161E-2</v>
      </c>
      <c r="T1515" s="102">
        <v>1.9640339929041219E-2</v>
      </c>
      <c r="U1515" s="108">
        <v>8.0544568891867657E-3</v>
      </c>
      <c r="V1515" s="109">
        <v>8.3408875850608331E-3</v>
      </c>
      <c r="W1515" s="102">
        <v>1.1357195422737665E-2</v>
      </c>
      <c r="X1515" s="108">
        <v>4.4431792353171476E-4</v>
      </c>
      <c r="Y1515" s="109">
        <v>3.9373275952748972E-4</v>
      </c>
      <c r="Z1515" s="102">
        <v>6.4647080929475947E-4</v>
      </c>
      <c r="AA1515" s="108">
        <v>1.4025371815321276E-2</v>
      </c>
      <c r="AB1515" s="109">
        <v>1.2549863575058162E-2</v>
      </c>
      <c r="AC1515" s="102">
        <v>2.2397603724635035E-2</v>
      </c>
      <c r="AD1515" s="108">
        <v>2.4896593152636207E-3</v>
      </c>
      <c r="AE1515" s="109">
        <v>2.0393099224757004E-3</v>
      </c>
      <c r="AF1515" s="102">
        <v>3.9357283652834843E-3</v>
      </c>
      <c r="AG1515" s="108">
        <v>3.9438089169819166E-3</v>
      </c>
      <c r="AH1515" s="109">
        <v>3.7519900846553823E-3</v>
      </c>
      <c r="AI1515" s="102">
        <v>5.0457609558400779E-3</v>
      </c>
      <c r="AJ1515" s="114">
        <v>0</v>
      </c>
      <c r="AK1515" s="115">
        <v>0</v>
      </c>
      <c r="AL1515" s="115">
        <v>0</v>
      </c>
    </row>
    <row r="1516" spans="1:38" ht="13" x14ac:dyDescent="0.3">
      <c r="A1516" s="71">
        <v>2012</v>
      </c>
      <c r="B1516" s="718">
        <v>31</v>
      </c>
      <c r="C1516" s="108">
        <v>7.029296630211368</v>
      </c>
      <c r="D1516" s="109">
        <v>8.4897031081071379</v>
      </c>
      <c r="E1516" s="91">
        <v>19.285723497735205</v>
      </c>
      <c r="F1516" s="108">
        <v>0.33807723433261722</v>
      </c>
      <c r="G1516" s="109">
        <v>0.30643567726728427</v>
      </c>
      <c r="H1516" s="91">
        <v>0.53603614102006769</v>
      </c>
      <c r="I1516" s="108">
        <v>0.27911766589357306</v>
      </c>
      <c r="J1516" s="109">
        <v>0.34713610699768366</v>
      </c>
      <c r="K1516" s="91">
        <v>1.0725100487175532</v>
      </c>
      <c r="L1516" s="108">
        <v>1.9708875712834421E-2</v>
      </c>
      <c r="M1516" s="109">
        <v>1.9890301962501532E-2</v>
      </c>
      <c r="N1516" s="91">
        <v>2.8520809853551991E-2</v>
      </c>
      <c r="O1516" s="108">
        <v>1.6140476996975604E-2</v>
      </c>
      <c r="P1516" s="109">
        <v>1.9897493975653723E-2</v>
      </c>
      <c r="Q1516" s="91">
        <v>2.6544516933346422E-2</v>
      </c>
      <c r="R1516" s="108">
        <v>8.5436791353072673E-3</v>
      </c>
      <c r="S1516" s="109">
        <v>1.0534372001001161E-2</v>
      </c>
      <c r="T1516" s="91">
        <v>1.9640339929041219E-2</v>
      </c>
      <c r="U1516" s="108">
        <v>8.0544568891867657E-3</v>
      </c>
      <c r="V1516" s="109">
        <v>8.3408875850608331E-3</v>
      </c>
      <c r="W1516" s="91">
        <v>1.1357195422737665E-2</v>
      </c>
      <c r="X1516" s="108">
        <v>4.4431792353171476E-4</v>
      </c>
      <c r="Y1516" s="109">
        <v>3.9373275952748972E-4</v>
      </c>
      <c r="Z1516" s="91">
        <v>6.4647080929475947E-4</v>
      </c>
      <c r="AA1516" s="108">
        <v>1.4025371815321276E-2</v>
      </c>
      <c r="AB1516" s="109">
        <v>1.2549863575058162E-2</v>
      </c>
      <c r="AC1516" s="91">
        <v>2.2397603724635035E-2</v>
      </c>
      <c r="AD1516" s="108">
        <v>2.4896593152636207E-3</v>
      </c>
      <c r="AE1516" s="109">
        <v>2.0393099224757004E-3</v>
      </c>
      <c r="AF1516" s="91">
        <v>3.9357283652834843E-3</v>
      </c>
      <c r="AG1516" s="108">
        <v>3.9438089169819166E-3</v>
      </c>
      <c r="AH1516" s="109">
        <v>3.7519900846553823E-3</v>
      </c>
      <c r="AI1516" s="91">
        <v>5.0457609558400779E-3</v>
      </c>
      <c r="AJ1516" s="114">
        <v>0</v>
      </c>
      <c r="AK1516" s="115">
        <v>0</v>
      </c>
      <c r="AL1516" s="115">
        <v>0</v>
      </c>
    </row>
    <row r="1517" spans="1:38" ht="13" x14ac:dyDescent="0.3">
      <c r="A1517" s="71">
        <v>2012</v>
      </c>
      <c r="B1517" s="718">
        <v>32</v>
      </c>
      <c r="C1517" s="108">
        <v>7.029296630211368</v>
      </c>
      <c r="D1517" s="109">
        <v>8.4897031081071379</v>
      </c>
      <c r="E1517" s="91">
        <v>19.285723497735205</v>
      </c>
      <c r="F1517" s="108">
        <v>0.33807723433261722</v>
      </c>
      <c r="G1517" s="109">
        <v>0.30643567726728427</v>
      </c>
      <c r="H1517" s="91">
        <v>0.53603614102006769</v>
      </c>
      <c r="I1517" s="108">
        <v>0.27911766589357306</v>
      </c>
      <c r="J1517" s="109">
        <v>0.34713610699768366</v>
      </c>
      <c r="K1517" s="91">
        <v>1.0725100487175532</v>
      </c>
      <c r="L1517" s="108">
        <v>1.9708875712834421E-2</v>
      </c>
      <c r="M1517" s="109">
        <v>1.9890301962501532E-2</v>
      </c>
      <c r="N1517" s="91">
        <v>2.8520809853551991E-2</v>
      </c>
      <c r="O1517" s="108">
        <v>1.6140476996975604E-2</v>
      </c>
      <c r="P1517" s="109">
        <v>1.9897493975653723E-2</v>
      </c>
      <c r="Q1517" s="91">
        <v>2.6544516933346422E-2</v>
      </c>
      <c r="R1517" s="108">
        <v>8.5436791353072673E-3</v>
      </c>
      <c r="S1517" s="109">
        <v>1.0534372001001161E-2</v>
      </c>
      <c r="T1517" s="91">
        <v>1.9640339929041219E-2</v>
      </c>
      <c r="U1517" s="108">
        <v>8.0544568891867657E-3</v>
      </c>
      <c r="V1517" s="109">
        <v>8.3408875850608331E-3</v>
      </c>
      <c r="W1517" s="91">
        <v>1.1357195422737665E-2</v>
      </c>
      <c r="X1517" s="108">
        <v>4.4431792353171476E-4</v>
      </c>
      <c r="Y1517" s="109">
        <v>3.9373275952748972E-4</v>
      </c>
      <c r="Z1517" s="91">
        <v>6.4647080929475947E-4</v>
      </c>
      <c r="AA1517" s="108">
        <v>1.4025371815321276E-2</v>
      </c>
      <c r="AB1517" s="109">
        <v>1.2549863575058162E-2</v>
      </c>
      <c r="AC1517" s="91">
        <v>2.2397603724635035E-2</v>
      </c>
      <c r="AD1517" s="108">
        <v>2.4896593152636207E-3</v>
      </c>
      <c r="AE1517" s="109">
        <v>2.0393099224757004E-3</v>
      </c>
      <c r="AF1517" s="91">
        <v>3.9357283652834843E-3</v>
      </c>
      <c r="AG1517" s="108">
        <v>3.9438089169819166E-3</v>
      </c>
      <c r="AH1517" s="109">
        <v>3.7519900846553823E-3</v>
      </c>
      <c r="AI1517" s="91">
        <v>5.0457609558400779E-3</v>
      </c>
      <c r="AJ1517" s="114">
        <v>0</v>
      </c>
      <c r="AK1517" s="115">
        <v>0</v>
      </c>
      <c r="AL1517" s="115">
        <v>0</v>
      </c>
    </row>
    <row r="1518" spans="1:38" ht="13" x14ac:dyDescent="0.3">
      <c r="A1518" s="71">
        <v>2012</v>
      </c>
      <c r="B1518" s="718">
        <v>33</v>
      </c>
      <c r="C1518" s="108">
        <v>7.029296630211368</v>
      </c>
      <c r="D1518" s="109">
        <v>8.4897031081071379</v>
      </c>
      <c r="E1518" s="91">
        <v>19.285723497735205</v>
      </c>
      <c r="F1518" s="108">
        <v>0.33807723433261722</v>
      </c>
      <c r="G1518" s="109">
        <v>0.30643567726728427</v>
      </c>
      <c r="H1518" s="91">
        <v>0.53603614102006769</v>
      </c>
      <c r="I1518" s="108">
        <v>0.27911766589357306</v>
      </c>
      <c r="J1518" s="109">
        <v>0.34713610699768366</v>
      </c>
      <c r="K1518" s="91">
        <v>1.0725100487175532</v>
      </c>
      <c r="L1518" s="108">
        <v>1.9708875712834421E-2</v>
      </c>
      <c r="M1518" s="109">
        <v>1.9890301962501532E-2</v>
      </c>
      <c r="N1518" s="91">
        <v>2.8520809853551991E-2</v>
      </c>
      <c r="O1518" s="108">
        <v>1.6140476996975604E-2</v>
      </c>
      <c r="P1518" s="109">
        <v>1.9897493975653723E-2</v>
      </c>
      <c r="Q1518" s="91">
        <v>2.6544516933346422E-2</v>
      </c>
      <c r="R1518" s="108">
        <v>8.5436791353072673E-3</v>
      </c>
      <c r="S1518" s="109">
        <v>1.0534372001001161E-2</v>
      </c>
      <c r="T1518" s="91">
        <v>1.9640339929041219E-2</v>
      </c>
      <c r="U1518" s="108">
        <v>8.0544568891867657E-3</v>
      </c>
      <c r="V1518" s="109">
        <v>8.3408875850608331E-3</v>
      </c>
      <c r="W1518" s="91">
        <v>1.1357195422737665E-2</v>
      </c>
      <c r="X1518" s="108">
        <v>4.4431792353171476E-4</v>
      </c>
      <c r="Y1518" s="109">
        <v>3.9373275952748972E-4</v>
      </c>
      <c r="Z1518" s="91">
        <v>6.4647080929475947E-4</v>
      </c>
      <c r="AA1518" s="108">
        <v>1.4025371815321276E-2</v>
      </c>
      <c r="AB1518" s="109">
        <v>1.2549863575058162E-2</v>
      </c>
      <c r="AC1518" s="91">
        <v>2.2397603724635035E-2</v>
      </c>
      <c r="AD1518" s="108">
        <v>2.4896593152636207E-3</v>
      </c>
      <c r="AE1518" s="109">
        <v>2.0393099224757004E-3</v>
      </c>
      <c r="AF1518" s="91">
        <v>3.9357283652834843E-3</v>
      </c>
      <c r="AG1518" s="108">
        <v>3.9438089169819166E-3</v>
      </c>
      <c r="AH1518" s="109">
        <v>3.7519900846553823E-3</v>
      </c>
      <c r="AI1518" s="91">
        <v>5.0457609558400779E-3</v>
      </c>
      <c r="AJ1518" s="114">
        <v>0</v>
      </c>
      <c r="AK1518" s="115">
        <v>0</v>
      </c>
      <c r="AL1518" s="115">
        <v>0</v>
      </c>
    </row>
    <row r="1519" spans="1:38" ht="13" x14ac:dyDescent="0.3">
      <c r="A1519" s="71">
        <v>2012</v>
      </c>
      <c r="B1519" s="718">
        <v>34</v>
      </c>
      <c r="C1519" s="108">
        <v>7.029296630211368</v>
      </c>
      <c r="D1519" s="109">
        <v>8.4897031081071379</v>
      </c>
      <c r="E1519" s="91">
        <v>19.285723497735205</v>
      </c>
      <c r="F1519" s="108">
        <v>0.33807723433261722</v>
      </c>
      <c r="G1519" s="109">
        <v>0.30643567726728427</v>
      </c>
      <c r="H1519" s="91">
        <v>0.53603614102006769</v>
      </c>
      <c r="I1519" s="108">
        <v>0.27911766589357306</v>
      </c>
      <c r="J1519" s="109">
        <v>0.34713610699768366</v>
      </c>
      <c r="K1519" s="91">
        <v>1.0725100487175532</v>
      </c>
      <c r="L1519" s="108">
        <v>1.9708875712834421E-2</v>
      </c>
      <c r="M1519" s="109">
        <v>1.9890301962501532E-2</v>
      </c>
      <c r="N1519" s="91">
        <v>2.8520809853551991E-2</v>
      </c>
      <c r="O1519" s="108">
        <v>1.6140476996975604E-2</v>
      </c>
      <c r="P1519" s="109">
        <v>1.9897493975653723E-2</v>
      </c>
      <c r="Q1519" s="91">
        <v>2.6544516933346422E-2</v>
      </c>
      <c r="R1519" s="108">
        <v>8.5436791353072673E-3</v>
      </c>
      <c r="S1519" s="109">
        <v>1.0534372001001161E-2</v>
      </c>
      <c r="T1519" s="91">
        <v>1.9640339929041219E-2</v>
      </c>
      <c r="U1519" s="108">
        <v>8.0544568891867657E-3</v>
      </c>
      <c r="V1519" s="109">
        <v>8.3408875850608331E-3</v>
      </c>
      <c r="W1519" s="91">
        <v>1.1357195422737665E-2</v>
      </c>
      <c r="X1519" s="108">
        <v>4.4431792353171476E-4</v>
      </c>
      <c r="Y1519" s="109">
        <v>3.9373275952748972E-4</v>
      </c>
      <c r="Z1519" s="91">
        <v>6.4647080929475947E-4</v>
      </c>
      <c r="AA1519" s="108">
        <v>1.4025371815321276E-2</v>
      </c>
      <c r="AB1519" s="109">
        <v>1.2549863575058162E-2</v>
      </c>
      <c r="AC1519" s="91">
        <v>2.2397603724635035E-2</v>
      </c>
      <c r="AD1519" s="108">
        <v>2.4896593152636207E-3</v>
      </c>
      <c r="AE1519" s="109">
        <v>2.0393099224757004E-3</v>
      </c>
      <c r="AF1519" s="91">
        <v>3.9357283652834843E-3</v>
      </c>
      <c r="AG1519" s="108">
        <v>3.9438089169819166E-3</v>
      </c>
      <c r="AH1519" s="109">
        <v>3.7519900846553823E-3</v>
      </c>
      <c r="AI1519" s="91">
        <v>5.0457609558400779E-3</v>
      </c>
      <c r="AJ1519" s="114">
        <v>0</v>
      </c>
      <c r="AK1519" s="115">
        <v>0</v>
      </c>
      <c r="AL1519" s="115">
        <v>0</v>
      </c>
    </row>
    <row r="1520" spans="1:38" ht="13" x14ac:dyDescent="0.3">
      <c r="A1520" s="71">
        <v>2012</v>
      </c>
      <c r="B1520" s="718">
        <v>35</v>
      </c>
      <c r="C1520" s="108">
        <v>7.029296630211368</v>
      </c>
      <c r="D1520" s="109">
        <v>8.4897031081071379</v>
      </c>
      <c r="E1520" s="91">
        <v>19.285723497735205</v>
      </c>
      <c r="F1520" s="108">
        <v>0.33807723433261722</v>
      </c>
      <c r="G1520" s="109">
        <v>0.30643567726728427</v>
      </c>
      <c r="H1520" s="91">
        <v>0.53603614102006769</v>
      </c>
      <c r="I1520" s="108">
        <v>0.27911766589357306</v>
      </c>
      <c r="J1520" s="109">
        <v>0.34713610699768366</v>
      </c>
      <c r="K1520" s="91">
        <v>1.0725100487175532</v>
      </c>
      <c r="L1520" s="108">
        <v>1.9708875712834421E-2</v>
      </c>
      <c r="M1520" s="109">
        <v>1.9890301962501532E-2</v>
      </c>
      <c r="N1520" s="91">
        <v>2.8520809853551991E-2</v>
      </c>
      <c r="O1520" s="108">
        <v>1.6140476996975604E-2</v>
      </c>
      <c r="P1520" s="109">
        <v>1.9897493975653723E-2</v>
      </c>
      <c r="Q1520" s="91">
        <v>2.6544516933346422E-2</v>
      </c>
      <c r="R1520" s="108">
        <v>8.5436791353072673E-3</v>
      </c>
      <c r="S1520" s="109">
        <v>1.0534372001001161E-2</v>
      </c>
      <c r="T1520" s="91">
        <v>1.9640339929041219E-2</v>
      </c>
      <c r="U1520" s="108">
        <v>8.0544568891867657E-3</v>
      </c>
      <c r="V1520" s="109">
        <v>8.3408875850608331E-3</v>
      </c>
      <c r="W1520" s="91">
        <v>1.1357195422737665E-2</v>
      </c>
      <c r="X1520" s="108">
        <v>4.4431792353171476E-4</v>
      </c>
      <c r="Y1520" s="109">
        <v>3.9373275952748972E-4</v>
      </c>
      <c r="Z1520" s="91">
        <v>6.4647080929475947E-4</v>
      </c>
      <c r="AA1520" s="108">
        <v>1.4025371815321276E-2</v>
      </c>
      <c r="AB1520" s="109">
        <v>1.2549863575058162E-2</v>
      </c>
      <c r="AC1520" s="91">
        <v>2.2397603724635035E-2</v>
      </c>
      <c r="AD1520" s="108">
        <v>2.4896593152636207E-3</v>
      </c>
      <c r="AE1520" s="109">
        <v>2.0393099224757004E-3</v>
      </c>
      <c r="AF1520" s="91">
        <v>3.9357283652834843E-3</v>
      </c>
      <c r="AG1520" s="108">
        <v>3.9438089169819166E-3</v>
      </c>
      <c r="AH1520" s="109">
        <v>3.7519900846553823E-3</v>
      </c>
      <c r="AI1520" s="91">
        <v>5.0457609558400779E-3</v>
      </c>
      <c r="AJ1520" s="114">
        <v>0</v>
      </c>
      <c r="AK1520" s="115">
        <v>0</v>
      </c>
      <c r="AL1520" s="115">
        <v>0</v>
      </c>
    </row>
    <row r="1521" spans="1:38" ht="13" x14ac:dyDescent="0.3">
      <c r="A1521" s="71">
        <v>2012</v>
      </c>
      <c r="B1521" s="718">
        <v>36</v>
      </c>
      <c r="C1521" s="108">
        <v>7.029296630211368</v>
      </c>
      <c r="D1521" s="109">
        <v>8.4897031081071379</v>
      </c>
      <c r="E1521" s="91">
        <v>19.285723497735205</v>
      </c>
      <c r="F1521" s="108">
        <v>0.33807723433261722</v>
      </c>
      <c r="G1521" s="109">
        <v>0.30643567726728427</v>
      </c>
      <c r="H1521" s="91">
        <v>0.53603614102006769</v>
      </c>
      <c r="I1521" s="108">
        <v>0.27911766589357306</v>
      </c>
      <c r="J1521" s="109">
        <v>0.34713610699768366</v>
      </c>
      <c r="K1521" s="91">
        <v>1.0725100487175532</v>
      </c>
      <c r="L1521" s="108">
        <v>1.9708875712834421E-2</v>
      </c>
      <c r="M1521" s="109">
        <v>1.9890301962501532E-2</v>
      </c>
      <c r="N1521" s="91">
        <v>2.8520809853551991E-2</v>
      </c>
      <c r="O1521" s="108">
        <v>1.6140476996975604E-2</v>
      </c>
      <c r="P1521" s="109">
        <v>1.9897493975653723E-2</v>
      </c>
      <c r="Q1521" s="91">
        <v>2.6544516933346422E-2</v>
      </c>
      <c r="R1521" s="108">
        <v>8.5436791353072673E-3</v>
      </c>
      <c r="S1521" s="109">
        <v>1.0534372001001161E-2</v>
      </c>
      <c r="T1521" s="91">
        <v>1.9640339929041219E-2</v>
      </c>
      <c r="U1521" s="108">
        <v>8.0544568891867657E-3</v>
      </c>
      <c r="V1521" s="109">
        <v>8.3408875850608331E-3</v>
      </c>
      <c r="W1521" s="91">
        <v>1.1357195422737665E-2</v>
      </c>
      <c r="X1521" s="108">
        <v>4.4431792353171476E-4</v>
      </c>
      <c r="Y1521" s="109">
        <v>3.9373275952748972E-4</v>
      </c>
      <c r="Z1521" s="91">
        <v>6.4647080929475947E-4</v>
      </c>
      <c r="AA1521" s="108">
        <v>1.4025371815321276E-2</v>
      </c>
      <c r="AB1521" s="109">
        <v>1.2549863575058162E-2</v>
      </c>
      <c r="AC1521" s="91">
        <v>2.2397603724635035E-2</v>
      </c>
      <c r="AD1521" s="108">
        <v>2.4896593152636207E-3</v>
      </c>
      <c r="AE1521" s="109">
        <v>2.0393099224757004E-3</v>
      </c>
      <c r="AF1521" s="91">
        <v>3.9357283652834843E-3</v>
      </c>
      <c r="AG1521" s="108">
        <v>3.9438089169819166E-3</v>
      </c>
      <c r="AH1521" s="109">
        <v>3.7519900846553823E-3</v>
      </c>
      <c r="AI1521" s="91">
        <v>5.0457609558400779E-3</v>
      </c>
      <c r="AJ1521" s="114">
        <v>0</v>
      </c>
      <c r="AK1521" s="115">
        <v>0</v>
      </c>
      <c r="AL1521" s="115">
        <v>0</v>
      </c>
    </row>
    <row r="1522" spans="1:38" ht="13" x14ac:dyDescent="0.3">
      <c r="A1522" s="71">
        <v>2012</v>
      </c>
      <c r="B1522" s="718">
        <v>37</v>
      </c>
      <c r="C1522" s="108">
        <v>7.029296630211368</v>
      </c>
      <c r="D1522" s="109">
        <v>8.4897031081071379</v>
      </c>
      <c r="E1522" s="91">
        <v>19.285723497735205</v>
      </c>
      <c r="F1522" s="108">
        <v>0.33807723433261722</v>
      </c>
      <c r="G1522" s="109">
        <v>0.30643567726728427</v>
      </c>
      <c r="H1522" s="91">
        <v>0.53603614102006769</v>
      </c>
      <c r="I1522" s="108">
        <v>0.27911766589357306</v>
      </c>
      <c r="J1522" s="109">
        <v>0.34713610699768366</v>
      </c>
      <c r="K1522" s="91">
        <v>1.0725100487175532</v>
      </c>
      <c r="L1522" s="108">
        <v>1.9708875712834421E-2</v>
      </c>
      <c r="M1522" s="109">
        <v>1.9890301962501532E-2</v>
      </c>
      <c r="N1522" s="91">
        <v>2.8520809853551991E-2</v>
      </c>
      <c r="O1522" s="108">
        <v>1.6140476996975604E-2</v>
      </c>
      <c r="P1522" s="109">
        <v>1.9897493975653723E-2</v>
      </c>
      <c r="Q1522" s="91">
        <v>2.6544516933346422E-2</v>
      </c>
      <c r="R1522" s="108">
        <v>8.5436791353072673E-3</v>
      </c>
      <c r="S1522" s="109">
        <v>1.0534372001001161E-2</v>
      </c>
      <c r="T1522" s="91">
        <v>1.9640339929041219E-2</v>
      </c>
      <c r="U1522" s="108">
        <v>8.0544568891867657E-3</v>
      </c>
      <c r="V1522" s="109">
        <v>8.3408875850608331E-3</v>
      </c>
      <c r="W1522" s="91">
        <v>1.1357195422737665E-2</v>
      </c>
      <c r="X1522" s="108">
        <v>4.4431792353171476E-4</v>
      </c>
      <c r="Y1522" s="109">
        <v>3.9373275952748972E-4</v>
      </c>
      <c r="Z1522" s="91">
        <v>6.4647080929475947E-4</v>
      </c>
      <c r="AA1522" s="108">
        <v>1.4025371815321276E-2</v>
      </c>
      <c r="AB1522" s="109">
        <v>1.2549863575058162E-2</v>
      </c>
      <c r="AC1522" s="91">
        <v>2.2397603724635035E-2</v>
      </c>
      <c r="AD1522" s="108">
        <v>2.4896593152636207E-3</v>
      </c>
      <c r="AE1522" s="109">
        <v>2.0393099224757004E-3</v>
      </c>
      <c r="AF1522" s="91">
        <v>3.9357283652834843E-3</v>
      </c>
      <c r="AG1522" s="108">
        <v>3.9438089169819166E-3</v>
      </c>
      <c r="AH1522" s="109">
        <v>3.7519900846553823E-3</v>
      </c>
      <c r="AI1522" s="91">
        <v>5.0457609558400779E-3</v>
      </c>
      <c r="AJ1522" s="114">
        <v>0</v>
      </c>
      <c r="AK1522" s="115">
        <v>0</v>
      </c>
      <c r="AL1522" s="115">
        <v>0</v>
      </c>
    </row>
    <row r="1523" spans="1:38" ht="13" x14ac:dyDescent="0.3">
      <c r="A1523" s="71">
        <v>2012</v>
      </c>
      <c r="B1523" s="718">
        <v>38</v>
      </c>
      <c r="C1523" s="108">
        <v>7.029296630211368</v>
      </c>
      <c r="D1523" s="109">
        <v>8.4897031081071379</v>
      </c>
      <c r="E1523" s="91">
        <v>19.285723497735205</v>
      </c>
      <c r="F1523" s="108">
        <v>0.33807723433261722</v>
      </c>
      <c r="G1523" s="109">
        <v>0.30643567726728427</v>
      </c>
      <c r="H1523" s="91">
        <v>0.53603614102006769</v>
      </c>
      <c r="I1523" s="108">
        <v>0.27911766589357306</v>
      </c>
      <c r="J1523" s="109">
        <v>0.34713610699768366</v>
      </c>
      <c r="K1523" s="91">
        <v>1.0725100487175532</v>
      </c>
      <c r="L1523" s="108">
        <v>1.9708875712834421E-2</v>
      </c>
      <c r="M1523" s="109">
        <v>1.9890301962501532E-2</v>
      </c>
      <c r="N1523" s="91">
        <v>2.8520809853551991E-2</v>
      </c>
      <c r="O1523" s="108">
        <v>1.6140476996975604E-2</v>
      </c>
      <c r="P1523" s="109">
        <v>1.9897493975653723E-2</v>
      </c>
      <c r="Q1523" s="91">
        <v>2.6544516933346422E-2</v>
      </c>
      <c r="R1523" s="108">
        <v>8.5436791353072673E-3</v>
      </c>
      <c r="S1523" s="109">
        <v>1.0534372001001161E-2</v>
      </c>
      <c r="T1523" s="91">
        <v>1.9640339929041219E-2</v>
      </c>
      <c r="U1523" s="108">
        <v>8.0544568891867657E-3</v>
      </c>
      <c r="V1523" s="109">
        <v>8.3408875850608331E-3</v>
      </c>
      <c r="W1523" s="91">
        <v>1.1357195422737665E-2</v>
      </c>
      <c r="X1523" s="108">
        <v>4.4431792353171476E-4</v>
      </c>
      <c r="Y1523" s="109">
        <v>3.9373275952748972E-4</v>
      </c>
      <c r="Z1523" s="91">
        <v>6.4647080929475947E-4</v>
      </c>
      <c r="AA1523" s="108">
        <v>1.4025371815321276E-2</v>
      </c>
      <c r="AB1523" s="109">
        <v>1.2549863575058162E-2</v>
      </c>
      <c r="AC1523" s="91">
        <v>2.2397603724635035E-2</v>
      </c>
      <c r="AD1523" s="108">
        <v>2.4896593152636207E-3</v>
      </c>
      <c r="AE1523" s="109">
        <v>2.0393099224757004E-3</v>
      </c>
      <c r="AF1523" s="91">
        <v>3.9357283652834843E-3</v>
      </c>
      <c r="AG1523" s="108">
        <v>3.9438089169819166E-3</v>
      </c>
      <c r="AH1523" s="109">
        <v>3.7519900846553823E-3</v>
      </c>
      <c r="AI1523" s="91">
        <v>5.0457609558400779E-3</v>
      </c>
      <c r="AJ1523" s="114">
        <v>0</v>
      </c>
      <c r="AK1523" s="115">
        <v>0</v>
      </c>
      <c r="AL1523" s="115">
        <v>0</v>
      </c>
    </row>
    <row r="1524" spans="1:38" ht="13.5" thickBot="1" x14ac:dyDescent="0.35">
      <c r="A1524" s="73">
        <v>2012</v>
      </c>
      <c r="B1524" s="719">
        <v>39</v>
      </c>
      <c r="C1524" s="110">
        <v>7.029296630211368</v>
      </c>
      <c r="D1524" s="111">
        <v>8.4897031081071379</v>
      </c>
      <c r="E1524" s="98">
        <v>19.285723497735205</v>
      </c>
      <c r="F1524" s="110">
        <v>0.33807723433261722</v>
      </c>
      <c r="G1524" s="111">
        <v>0.30643567726728427</v>
      </c>
      <c r="H1524" s="98">
        <v>0.53603614102006769</v>
      </c>
      <c r="I1524" s="110">
        <v>0.27911766589357306</v>
      </c>
      <c r="J1524" s="111">
        <v>0.34713610699768366</v>
      </c>
      <c r="K1524" s="98">
        <v>1.0725100487175532</v>
      </c>
      <c r="L1524" s="110">
        <v>1.9708875712834421E-2</v>
      </c>
      <c r="M1524" s="111">
        <v>1.9890301962501532E-2</v>
      </c>
      <c r="N1524" s="98">
        <v>2.8520809853551991E-2</v>
      </c>
      <c r="O1524" s="110">
        <v>1.6140476996975604E-2</v>
      </c>
      <c r="P1524" s="111">
        <v>1.9897493975653723E-2</v>
      </c>
      <c r="Q1524" s="98">
        <v>2.6544516933346422E-2</v>
      </c>
      <c r="R1524" s="110">
        <v>8.5436791353072673E-3</v>
      </c>
      <c r="S1524" s="111">
        <v>1.0534372001001161E-2</v>
      </c>
      <c r="T1524" s="98">
        <v>1.9640339929041219E-2</v>
      </c>
      <c r="U1524" s="110">
        <v>8.0544568891867657E-3</v>
      </c>
      <c r="V1524" s="111">
        <v>8.3408875850608331E-3</v>
      </c>
      <c r="W1524" s="98">
        <v>1.1357195422737665E-2</v>
      </c>
      <c r="X1524" s="110">
        <v>4.4431792353171476E-4</v>
      </c>
      <c r="Y1524" s="111">
        <v>3.9373275952748972E-4</v>
      </c>
      <c r="Z1524" s="98">
        <v>6.4647080929475947E-4</v>
      </c>
      <c r="AA1524" s="110">
        <v>1.4025371815321276E-2</v>
      </c>
      <c r="AB1524" s="111">
        <v>1.2549863575058162E-2</v>
      </c>
      <c r="AC1524" s="98">
        <v>2.2397603724635035E-2</v>
      </c>
      <c r="AD1524" s="110">
        <v>2.4896593152636207E-3</v>
      </c>
      <c r="AE1524" s="111">
        <v>2.0393099224757004E-3</v>
      </c>
      <c r="AF1524" s="98">
        <v>3.9357283652834843E-3</v>
      </c>
      <c r="AG1524" s="110">
        <v>3.9438089169819166E-3</v>
      </c>
      <c r="AH1524" s="111">
        <v>3.7519900846553823E-3</v>
      </c>
      <c r="AI1524" s="98">
        <v>5.0457609558400779E-3</v>
      </c>
      <c r="AJ1524" s="116">
        <v>0</v>
      </c>
      <c r="AK1524" s="117">
        <v>0</v>
      </c>
      <c r="AL1524" s="117">
        <v>0</v>
      </c>
    </row>
    <row r="1525" spans="1:38" x14ac:dyDescent="0.25">
      <c r="A1525" s="69">
        <v>2013</v>
      </c>
      <c r="B1525" s="70">
        <v>0</v>
      </c>
      <c r="C1525" s="722">
        <v>1.572095727543583</v>
      </c>
      <c r="D1525" s="723">
        <v>1.8801562950467383</v>
      </c>
      <c r="E1525" s="101">
        <v>4.9854963440133444</v>
      </c>
      <c r="F1525" s="722">
        <v>5.899402275091109E-2</v>
      </c>
      <c r="G1525" s="723">
        <v>5.4349246935269033E-2</v>
      </c>
      <c r="H1525" s="101">
        <v>6.8747267588223485E-2</v>
      </c>
      <c r="I1525" s="722">
        <v>7.4582003909918163E-2</v>
      </c>
      <c r="J1525" s="723">
        <v>0.10942222638362498</v>
      </c>
      <c r="K1525" s="101">
        <v>0.3020667358472835</v>
      </c>
      <c r="L1525" s="722">
        <v>2.8291395839849754E-3</v>
      </c>
      <c r="M1525" s="723">
        <v>3.5893693003676182E-3</v>
      </c>
      <c r="N1525" s="101">
        <v>1.0070434340308514E-2</v>
      </c>
      <c r="O1525" s="722">
        <v>9.0133653592616072E-3</v>
      </c>
      <c r="P1525" s="723">
        <v>1.1870983638737145E-2</v>
      </c>
      <c r="Q1525" s="101">
        <v>1.6617775197482917E-2</v>
      </c>
      <c r="R1525" s="722">
        <v>4.3859360805485383E-3</v>
      </c>
      <c r="S1525" s="723">
        <v>5.5955588660153979E-3</v>
      </c>
      <c r="T1525" s="101">
        <v>1.0024920926855287E-2</v>
      </c>
      <c r="U1525" s="722">
        <v>1.0875105662761146E-3</v>
      </c>
      <c r="V1525" s="723">
        <v>9.808426226342586E-4</v>
      </c>
      <c r="W1525" s="101">
        <v>1.1330830864985117E-3</v>
      </c>
      <c r="X1525" s="722">
        <v>7.3552492577937115E-5</v>
      </c>
      <c r="Y1525" s="723">
        <v>6.6235068594018478E-5</v>
      </c>
      <c r="Z1525" s="101">
        <v>7.627508426118528E-5</v>
      </c>
      <c r="AA1525" s="722">
        <v>2.601762215077416E-3</v>
      </c>
      <c r="AB1525" s="723">
        <v>2.4009586663761712E-3</v>
      </c>
      <c r="AC1525" s="101">
        <v>3.0527373382320789E-3</v>
      </c>
      <c r="AD1525" s="722">
        <v>4.6447016788864469E-4</v>
      </c>
      <c r="AE1525" s="723">
        <v>4.0280689814118736E-4</v>
      </c>
      <c r="AF1525" s="101">
        <v>4.8697023524457884E-4</v>
      </c>
      <c r="AG1525" s="722">
        <v>6.5905007158717E-4</v>
      </c>
      <c r="AH1525" s="723">
        <v>6.2273633853088804E-4</v>
      </c>
      <c r="AI1525" s="101">
        <v>6.5275730609987723E-4</v>
      </c>
      <c r="AJ1525" s="112">
        <v>0</v>
      </c>
      <c r="AK1525" s="113">
        <v>0</v>
      </c>
      <c r="AL1525" s="113">
        <v>0</v>
      </c>
    </row>
    <row r="1526" spans="1:38" x14ac:dyDescent="0.25">
      <c r="A1526" s="71">
        <v>2013</v>
      </c>
      <c r="B1526" s="718">
        <v>1</v>
      </c>
      <c r="C1526" s="108">
        <v>1.572095727543583</v>
      </c>
      <c r="D1526" s="109">
        <v>1.8801562950467383</v>
      </c>
      <c r="E1526" s="102">
        <v>5.0023816139009742</v>
      </c>
      <c r="F1526" s="108">
        <v>5.899402275091109E-2</v>
      </c>
      <c r="G1526" s="109">
        <v>5.4349246935269033E-2</v>
      </c>
      <c r="H1526" s="102">
        <v>7.0230896660491648E-2</v>
      </c>
      <c r="I1526" s="108">
        <v>7.4582003909918163E-2</v>
      </c>
      <c r="J1526" s="109">
        <v>0.10942222638362498</v>
      </c>
      <c r="K1526" s="102">
        <v>0.30345377620924796</v>
      </c>
      <c r="L1526" s="108">
        <v>2.8291395839849754E-3</v>
      </c>
      <c r="M1526" s="109">
        <v>3.5893693003676182E-3</v>
      </c>
      <c r="N1526" s="102">
        <v>1.0091661399654436E-2</v>
      </c>
      <c r="O1526" s="108">
        <v>9.0133653592616072E-3</v>
      </c>
      <c r="P1526" s="109">
        <v>1.1870983638737145E-2</v>
      </c>
      <c r="Q1526" s="102">
        <v>1.6809868645228286E-2</v>
      </c>
      <c r="R1526" s="108">
        <v>4.3859360805485383E-3</v>
      </c>
      <c r="S1526" s="109">
        <v>5.5955588660153979E-3</v>
      </c>
      <c r="T1526" s="102">
        <v>1.0202216621164859E-2</v>
      </c>
      <c r="U1526" s="108">
        <v>1.0875105662761146E-3</v>
      </c>
      <c r="V1526" s="109">
        <v>9.808426226342586E-4</v>
      </c>
      <c r="W1526" s="102">
        <v>1.1621885878685802E-3</v>
      </c>
      <c r="X1526" s="108">
        <v>7.3552492577937115E-5</v>
      </c>
      <c r="Y1526" s="109">
        <v>6.6235068594018478E-5</v>
      </c>
      <c r="Z1526" s="102">
        <v>7.8032368841524097E-5</v>
      </c>
      <c r="AA1526" s="108">
        <v>2.601762215077416E-3</v>
      </c>
      <c r="AB1526" s="109">
        <v>2.4009586663761712E-3</v>
      </c>
      <c r="AC1526" s="102">
        <v>3.1176548510988234E-3</v>
      </c>
      <c r="AD1526" s="108">
        <v>4.6447016788864469E-4</v>
      </c>
      <c r="AE1526" s="109">
        <v>4.0280689814118736E-4</v>
      </c>
      <c r="AF1526" s="102">
        <v>4.9934700929709578E-4</v>
      </c>
      <c r="AG1526" s="108">
        <v>6.5905007158717E-4</v>
      </c>
      <c r="AH1526" s="109">
        <v>6.2273633853088804E-4</v>
      </c>
      <c r="AI1526" s="102">
        <v>6.6509251449865293E-4</v>
      </c>
      <c r="AJ1526" s="114">
        <v>0</v>
      </c>
      <c r="AK1526" s="115">
        <v>0</v>
      </c>
      <c r="AL1526" s="115">
        <v>0</v>
      </c>
    </row>
    <row r="1527" spans="1:38" x14ac:dyDescent="0.25">
      <c r="A1527" s="71">
        <v>2013</v>
      </c>
      <c r="B1527" s="718">
        <v>2</v>
      </c>
      <c r="C1527" s="108">
        <v>1.5560125674019143</v>
      </c>
      <c r="D1527" s="109">
        <v>1.8656527290132692</v>
      </c>
      <c r="E1527" s="102">
        <v>5.021903794032629</v>
      </c>
      <c r="F1527" s="108">
        <v>5.7459055499569658E-2</v>
      </c>
      <c r="G1527" s="109">
        <v>5.3013794157484646E-2</v>
      </c>
      <c r="H1527" s="102">
        <v>7.1967206662783237E-2</v>
      </c>
      <c r="I1527" s="108">
        <v>7.3712394975755435E-2</v>
      </c>
      <c r="J1527" s="109">
        <v>0.10857979517440625</v>
      </c>
      <c r="K1527" s="102">
        <v>0.30508292786453661</v>
      </c>
      <c r="L1527" s="108">
        <v>2.8075304925481658E-3</v>
      </c>
      <c r="M1527" s="109">
        <v>3.5619369709897907E-3</v>
      </c>
      <c r="N1527" s="102">
        <v>1.0116539706716263E-2</v>
      </c>
      <c r="O1527" s="108">
        <v>8.8573497709947442E-3</v>
      </c>
      <c r="P1527" s="109">
        <v>1.1683167033596065E-2</v>
      </c>
      <c r="Q1527" s="102">
        <v>1.7034608150666836E-2</v>
      </c>
      <c r="R1527" s="108">
        <v>4.2954343172182646E-3</v>
      </c>
      <c r="S1527" s="109">
        <v>5.4739908076983871E-3</v>
      </c>
      <c r="T1527" s="102">
        <v>1.0391733692511895E-2</v>
      </c>
      <c r="U1527" s="108">
        <v>1.0582374533658334E-3</v>
      </c>
      <c r="V1527" s="109">
        <v>9.5500743828210984E-4</v>
      </c>
      <c r="W1527" s="102">
        <v>1.1968814914586638E-3</v>
      </c>
      <c r="X1527" s="108">
        <v>7.1605917635150201E-5</v>
      </c>
      <c r="Y1527" s="109">
        <v>6.4541726617880154E-5</v>
      </c>
      <c r="Z1527" s="102">
        <v>8.0091970814651165E-5</v>
      </c>
      <c r="AA1527" s="108">
        <v>2.5342124834513116E-3</v>
      </c>
      <c r="AB1527" s="109">
        <v>2.3422532517100047E-3</v>
      </c>
      <c r="AC1527" s="102">
        <v>3.1934348743201699E-3</v>
      </c>
      <c r="AD1527" s="108">
        <v>4.5162068444032193E-4</v>
      </c>
      <c r="AE1527" s="109">
        <v>3.9164468023933634E-4</v>
      </c>
      <c r="AF1527" s="102">
        <v>5.1376883276636753E-4</v>
      </c>
      <c r="AG1527" s="108">
        <v>6.4270765089061014E-4</v>
      </c>
      <c r="AH1527" s="109">
        <v>6.0851858400318203E-4</v>
      </c>
      <c r="AI1527" s="102">
        <v>6.7957877402091574E-4</v>
      </c>
      <c r="AJ1527" s="114">
        <v>0</v>
      </c>
      <c r="AK1527" s="115">
        <v>0</v>
      </c>
      <c r="AL1527" s="115">
        <v>0</v>
      </c>
    </row>
    <row r="1528" spans="1:38" x14ac:dyDescent="0.25">
      <c r="A1528" s="71">
        <v>2013</v>
      </c>
      <c r="B1528" s="718">
        <v>3</v>
      </c>
      <c r="C1528" s="108">
        <v>1.5464830641264979</v>
      </c>
      <c r="D1528" s="109">
        <v>1.8527415488941292</v>
      </c>
      <c r="E1528" s="102">
        <v>5.0428467020507322</v>
      </c>
      <c r="F1528" s="108">
        <v>5.7447228944996979E-2</v>
      </c>
      <c r="G1528" s="109">
        <v>5.3043858821515237E-2</v>
      </c>
      <c r="H1528" s="102">
        <v>7.3882164505179565E-2</v>
      </c>
      <c r="I1528" s="108">
        <v>7.3311050365193572E-2</v>
      </c>
      <c r="J1528" s="109">
        <v>0.10776959111857769</v>
      </c>
      <c r="K1528" s="102">
        <v>0.30689965212724335</v>
      </c>
      <c r="L1528" s="108">
        <v>2.8085154905246918E-3</v>
      </c>
      <c r="M1528" s="109">
        <v>3.565199249745717E-3</v>
      </c>
      <c r="N1528" s="102">
        <v>1.0144147888800293E-2</v>
      </c>
      <c r="O1528" s="108">
        <v>8.8319666443098434E-3</v>
      </c>
      <c r="P1528" s="109">
        <v>1.1674960423847507E-2</v>
      </c>
      <c r="Q1528" s="102">
        <v>1.7282632767065369E-2</v>
      </c>
      <c r="R1528" s="108">
        <v>4.2964200761730657E-3</v>
      </c>
      <c r="S1528" s="109">
        <v>5.4810284972689619E-3</v>
      </c>
      <c r="T1528" s="102">
        <v>1.0600433867918152E-2</v>
      </c>
      <c r="U1528" s="108">
        <v>1.0655160991150335E-3</v>
      </c>
      <c r="V1528" s="109">
        <v>9.7497038469006542E-4</v>
      </c>
      <c r="W1528" s="102">
        <v>1.2368572644197579E-3</v>
      </c>
      <c r="X1528" s="108">
        <v>7.1635296259656172E-5</v>
      </c>
      <c r="Y1528" s="109">
        <v>6.4649816847965255E-5</v>
      </c>
      <c r="Z1528" s="102">
        <v>8.2373147795733855E-5</v>
      </c>
      <c r="AA1528" s="108">
        <v>2.5323550956816332E-3</v>
      </c>
      <c r="AB1528" s="109">
        <v>2.3400953697726764E-3</v>
      </c>
      <c r="AC1528" s="102">
        <v>3.2765423082674588E-3</v>
      </c>
      <c r="AD1528" s="108">
        <v>4.5142820720742236E-4</v>
      </c>
      <c r="AE1528" s="109">
        <v>3.9140665123915723E-4</v>
      </c>
      <c r="AF1528" s="102">
        <v>5.2953034309979983E-4</v>
      </c>
      <c r="AG1528" s="108">
        <v>6.427808024354149E-4</v>
      </c>
      <c r="AH1528" s="109">
        <v>6.0935923347807874E-4</v>
      </c>
      <c r="AI1528" s="102">
        <v>6.9570138907382119E-4</v>
      </c>
      <c r="AJ1528" s="114">
        <v>0</v>
      </c>
      <c r="AK1528" s="115">
        <v>0</v>
      </c>
      <c r="AL1528" s="115">
        <v>0</v>
      </c>
    </row>
    <row r="1529" spans="1:38" x14ac:dyDescent="0.25">
      <c r="A1529" s="71">
        <v>2013</v>
      </c>
      <c r="B1529" s="718">
        <v>4</v>
      </c>
      <c r="C1529" s="108">
        <v>2.7681588652436622</v>
      </c>
      <c r="D1529" s="109">
        <v>3.3523581341466722</v>
      </c>
      <c r="E1529" s="102">
        <v>6.9668253468944155</v>
      </c>
      <c r="F1529" s="108">
        <v>7.5980885691994404E-2</v>
      </c>
      <c r="G1529" s="109">
        <v>7.1960871277763003E-2</v>
      </c>
      <c r="H1529" s="102">
        <v>0.11687755424703013</v>
      </c>
      <c r="I1529" s="108">
        <v>8.517712110258574E-2</v>
      </c>
      <c r="J1529" s="109">
        <v>0.12003341935442995</v>
      </c>
      <c r="K1529" s="102">
        <v>0.52534448363315867</v>
      </c>
      <c r="L1529" s="108">
        <v>3.5294458639224336E-3</v>
      </c>
      <c r="M1529" s="109">
        <v>5.5426174439991201E-3</v>
      </c>
      <c r="N1529" s="102">
        <v>1.2588868405614335E-2</v>
      </c>
      <c r="O1529" s="108">
        <v>6.7567792894269799E-3</v>
      </c>
      <c r="P1529" s="109">
        <v>8.8540101541646054E-3</v>
      </c>
      <c r="Q1529" s="102">
        <v>1.3894404485754916E-2</v>
      </c>
      <c r="R1529" s="108">
        <v>4.3416763608646984E-3</v>
      </c>
      <c r="S1529" s="109">
        <v>5.5508069738858688E-3</v>
      </c>
      <c r="T1529" s="102">
        <v>1.0830500538009418E-2</v>
      </c>
      <c r="U1529" s="108">
        <v>1.4129971163494421E-3</v>
      </c>
      <c r="V1529" s="109">
        <v>1.355389121778733E-3</v>
      </c>
      <c r="W1529" s="102">
        <v>1.925474312348262E-3</v>
      </c>
      <c r="X1529" s="108">
        <v>9.7163037508036016E-5</v>
      </c>
      <c r="Y1529" s="109">
        <v>8.9625304372935178E-5</v>
      </c>
      <c r="Z1529" s="102">
        <v>1.3089541659231865E-4</v>
      </c>
      <c r="AA1529" s="108">
        <v>3.2387639061806956E-3</v>
      </c>
      <c r="AB1529" s="109">
        <v>3.0707274598029423E-3</v>
      </c>
      <c r="AC1529" s="102">
        <v>5.1892356308228015E-3</v>
      </c>
      <c r="AD1529" s="108">
        <v>5.7712294810242145E-4</v>
      </c>
      <c r="AE1529" s="109">
        <v>5.0564445729672184E-4</v>
      </c>
      <c r="AF1529" s="102">
        <v>8.1511000373091951E-4</v>
      </c>
      <c r="AG1529" s="108">
        <v>8.774408664019536E-4</v>
      </c>
      <c r="AH1529" s="109">
        <v>8.5789130582866139E-4</v>
      </c>
      <c r="AI1529" s="102">
        <v>1.1306941803061513E-3</v>
      </c>
      <c r="AJ1529" s="114">
        <v>0</v>
      </c>
      <c r="AK1529" s="115">
        <v>0</v>
      </c>
      <c r="AL1529" s="115">
        <v>0</v>
      </c>
    </row>
    <row r="1530" spans="1:38" x14ac:dyDescent="0.25">
      <c r="A1530" s="71">
        <v>2013</v>
      </c>
      <c r="B1530" s="718">
        <v>5</v>
      </c>
      <c r="C1530" s="108">
        <v>2.7773932820220586</v>
      </c>
      <c r="D1530" s="109">
        <v>3.359809667516382</v>
      </c>
      <c r="E1530" s="102">
        <v>6.9346482178029323</v>
      </c>
      <c r="F1530" s="108">
        <v>7.7409260020947043E-2</v>
      </c>
      <c r="G1530" s="109">
        <v>7.3415788862467371E-2</v>
      </c>
      <c r="H1530" s="102">
        <v>0.10948862511610732</v>
      </c>
      <c r="I1530" s="108">
        <v>8.5928756466302228E-2</v>
      </c>
      <c r="J1530" s="109">
        <v>0.12077131164664895</v>
      </c>
      <c r="K1530" s="102">
        <v>0.35473335614056345</v>
      </c>
      <c r="L1530" s="108">
        <v>3.5524869833792731E-3</v>
      </c>
      <c r="M1530" s="109">
        <v>5.5815997349888723E-3</v>
      </c>
      <c r="N1530" s="102">
        <v>1.2569946594257529E-2</v>
      </c>
      <c r="O1530" s="108">
        <v>6.8505981952427363E-3</v>
      </c>
      <c r="P1530" s="109">
        <v>9.0076694168166604E-3</v>
      </c>
      <c r="Q1530" s="102">
        <v>1.1694225845347917E-2</v>
      </c>
      <c r="R1530" s="108">
        <v>4.4178816654268666E-3</v>
      </c>
      <c r="S1530" s="109">
        <v>5.6656023880154536E-3</v>
      </c>
      <c r="T1530" s="102">
        <v>1.108312996521107E-2</v>
      </c>
      <c r="U1530" s="108">
        <v>1.4573772447381134E-3</v>
      </c>
      <c r="V1530" s="109">
        <v>1.4324798036023198E-3</v>
      </c>
      <c r="W1530" s="102">
        <v>1.9746461990065248E-3</v>
      </c>
      <c r="X1530" s="108">
        <v>9.9101190497865487E-5</v>
      </c>
      <c r="Y1530" s="109">
        <v>9.1621341671432557E-5</v>
      </c>
      <c r="Z1530" s="102">
        <v>1.2671144340019961E-4</v>
      </c>
      <c r="AA1530" s="108">
        <v>3.2956010440102885E-3</v>
      </c>
      <c r="AB1530" s="109">
        <v>3.1221156196304472E-3</v>
      </c>
      <c r="AC1530" s="102">
        <v>4.6637306425278803E-3</v>
      </c>
      <c r="AD1530" s="108">
        <v>5.8820898498909376E-4</v>
      </c>
      <c r="AE1530" s="109">
        <v>5.1552071810925587E-4</v>
      </c>
      <c r="AF1530" s="102">
        <v>7.9267242674420618E-4</v>
      </c>
      <c r="AG1530" s="108">
        <v>8.9408609979673098E-4</v>
      </c>
      <c r="AH1530" s="109">
        <v>8.7601912549253912E-4</v>
      </c>
      <c r="AI1530" s="102">
        <v>1.0331837790124102E-3</v>
      </c>
      <c r="AJ1530" s="114">
        <v>0</v>
      </c>
      <c r="AK1530" s="115">
        <v>0</v>
      </c>
      <c r="AL1530" s="115">
        <v>0</v>
      </c>
    </row>
    <row r="1531" spans="1:38" x14ac:dyDescent="0.25">
      <c r="A1531" s="71">
        <v>2013</v>
      </c>
      <c r="B1531" s="718">
        <v>6</v>
      </c>
      <c r="C1531" s="108">
        <v>3.3224761905766207</v>
      </c>
      <c r="D1531" s="109">
        <v>3.993333794843422</v>
      </c>
      <c r="E1531" s="102">
        <v>12.50121757856407</v>
      </c>
      <c r="F1531" s="108">
        <v>9.5671321935514197E-2</v>
      </c>
      <c r="G1531" s="109">
        <v>9.2243980223655472E-2</v>
      </c>
      <c r="H1531" s="102">
        <v>0.15277860764626322</v>
      </c>
      <c r="I1531" s="108">
        <v>0.10575076548366664</v>
      </c>
      <c r="J1531" s="109">
        <v>0.14990542833411274</v>
      </c>
      <c r="K1531" s="102">
        <v>0.45277047365776973</v>
      </c>
      <c r="L1531" s="108">
        <v>4.1963444190468826E-3</v>
      </c>
      <c r="M1531" s="109">
        <v>6.297432843875829E-3</v>
      </c>
      <c r="N1531" s="102">
        <v>1.3414837792517049E-2</v>
      </c>
      <c r="O1531" s="108">
        <v>7.9504883266591723E-3</v>
      </c>
      <c r="P1531" s="109">
        <v>1.0417688529450917E-2</v>
      </c>
      <c r="Q1531" s="102">
        <v>1.6051963169972282E-2</v>
      </c>
      <c r="R1531" s="108">
        <v>4.5143253045508936E-3</v>
      </c>
      <c r="S1531" s="109">
        <v>5.8112621507324701E-3</v>
      </c>
      <c r="T1531" s="102">
        <v>1.1355562468135601E-2</v>
      </c>
      <c r="U1531" s="108">
        <v>1.8025406449972332E-3</v>
      </c>
      <c r="V1531" s="109">
        <v>1.8307978734215821E-3</v>
      </c>
      <c r="W1531" s="102">
        <v>2.6504595256291634E-3</v>
      </c>
      <c r="X1531" s="108">
        <v>1.2259515711969201E-4</v>
      </c>
      <c r="Y1531" s="109">
        <v>1.1494091730084476E-4</v>
      </c>
      <c r="Z1531" s="102">
        <v>1.7362880944170095E-4</v>
      </c>
      <c r="AA1531" s="108">
        <v>4.0754328256720875E-3</v>
      </c>
      <c r="AB1531" s="109">
        <v>3.9197004621565846E-3</v>
      </c>
      <c r="AC1531" s="102">
        <v>6.5392980092763286E-3</v>
      </c>
      <c r="AD1531" s="108">
        <v>7.1761878358310677E-4</v>
      </c>
      <c r="AE1531" s="109">
        <v>6.3139013156968289E-4</v>
      </c>
      <c r="AF1531" s="102">
        <v>1.0328987435115889E-3</v>
      </c>
      <c r="AG1531" s="108">
        <v>1.1160288707421375E-3</v>
      </c>
      <c r="AH1531" s="109">
        <v>1.1182110411858185E-3</v>
      </c>
      <c r="AI1531" s="102">
        <v>1.5148282129997805E-3</v>
      </c>
      <c r="AJ1531" s="114">
        <v>0</v>
      </c>
      <c r="AK1531" s="115">
        <v>0</v>
      </c>
      <c r="AL1531" s="115">
        <v>0</v>
      </c>
    </row>
    <row r="1532" spans="1:38" x14ac:dyDescent="0.25">
      <c r="A1532" s="71">
        <v>2013</v>
      </c>
      <c r="B1532" s="718">
        <v>7</v>
      </c>
      <c r="C1532" s="108">
        <v>3.3505495421331379</v>
      </c>
      <c r="D1532" s="109">
        <v>4.022156037978851</v>
      </c>
      <c r="E1532" s="102">
        <v>12.553553841880737</v>
      </c>
      <c r="F1532" s="108">
        <v>9.8178610747055473E-2</v>
      </c>
      <c r="G1532" s="109">
        <v>9.4825214981120107E-2</v>
      </c>
      <c r="H1532" s="102">
        <v>0.15763671871094953</v>
      </c>
      <c r="I1532" s="108">
        <v>0.1072723034466932</v>
      </c>
      <c r="J1532" s="109">
        <v>0.15162683688815953</v>
      </c>
      <c r="K1532" s="102">
        <v>0.45776355226480037</v>
      </c>
      <c r="L1532" s="108">
        <v>4.23169112794506E-3</v>
      </c>
      <c r="M1532" s="109">
        <v>6.3592736614731119E-3</v>
      </c>
      <c r="N1532" s="102">
        <v>1.3484144049012209E-2</v>
      </c>
      <c r="O1532" s="108">
        <v>8.1087348033358729E-3</v>
      </c>
      <c r="P1532" s="109">
        <v>1.065609795654871E-2</v>
      </c>
      <c r="Q1532" s="102">
        <v>1.6382304682634529E-2</v>
      </c>
      <c r="R1532" s="108">
        <v>4.6116431318643661E-3</v>
      </c>
      <c r="S1532" s="109">
        <v>5.9620145074579436E-3</v>
      </c>
      <c r="T1532" s="102">
        <v>1.1650514449185021E-2</v>
      </c>
      <c r="U1532" s="108">
        <v>1.8725393788169287E-3</v>
      </c>
      <c r="V1532" s="109">
        <v>1.9358028241843474E-3</v>
      </c>
      <c r="W1532" s="102">
        <v>2.7691249216795998E-3</v>
      </c>
      <c r="X1532" s="108">
        <v>1.2596280495522685E-4</v>
      </c>
      <c r="Y1532" s="109">
        <v>1.1842415827620139E-4</v>
      </c>
      <c r="Z1532" s="102">
        <v>1.7969788738235725E-4</v>
      </c>
      <c r="AA1532" s="108">
        <v>4.1771793269177156E-3</v>
      </c>
      <c r="AB1532" s="109">
        <v>4.0185030750230352E-3</v>
      </c>
      <c r="AC1532" s="102">
        <v>6.737995989347074E-3</v>
      </c>
      <c r="AD1532" s="108">
        <v>7.3693658929607222E-4</v>
      </c>
      <c r="AE1532" s="109">
        <v>6.4965446335514749E-4</v>
      </c>
      <c r="AF1532" s="102">
        <v>1.0711166253235824E-3</v>
      </c>
      <c r="AG1532" s="108">
        <v>1.1444710136167267E-3</v>
      </c>
      <c r="AH1532" s="109">
        <v>1.1487614076621366E-3</v>
      </c>
      <c r="AI1532" s="102">
        <v>1.5581803567168303E-3</v>
      </c>
      <c r="AJ1532" s="114">
        <v>0</v>
      </c>
      <c r="AK1532" s="115">
        <v>0</v>
      </c>
      <c r="AL1532" s="115">
        <v>0</v>
      </c>
    </row>
    <row r="1533" spans="1:38" x14ac:dyDescent="0.25">
      <c r="A1533" s="71">
        <v>2013</v>
      </c>
      <c r="B1533" s="718">
        <v>8</v>
      </c>
      <c r="C1533" s="108">
        <v>3.64175534957044</v>
      </c>
      <c r="D1533" s="109">
        <v>4.3344663295897892</v>
      </c>
      <c r="E1533" s="102">
        <v>13.238942172760972</v>
      </c>
      <c r="F1533" s="108">
        <v>0.11881648232097845</v>
      </c>
      <c r="G1533" s="109">
        <v>0.11645385421593707</v>
      </c>
      <c r="H1533" s="102">
        <v>0.19268628297984794</v>
      </c>
      <c r="I1533" s="108">
        <v>0.13307415943060666</v>
      </c>
      <c r="J1533" s="109">
        <v>0.18925706230353093</v>
      </c>
      <c r="K1533" s="102">
        <v>0.57580697627450383</v>
      </c>
      <c r="L1533" s="108">
        <v>5.0052703215618128E-3</v>
      </c>
      <c r="M1533" s="109">
        <v>7.1875826110186945E-3</v>
      </c>
      <c r="N1533" s="102">
        <v>1.4456368753980169E-2</v>
      </c>
      <c r="O1533" s="108">
        <v>8.9048857955800666E-3</v>
      </c>
      <c r="P1533" s="109">
        <v>1.1820557179668189E-2</v>
      </c>
      <c r="Q1533" s="102">
        <v>1.7060844271034957E-2</v>
      </c>
      <c r="R1533" s="108">
        <v>4.7241821104211257E-3</v>
      </c>
      <c r="S1533" s="109">
        <v>6.1371390409678123E-3</v>
      </c>
      <c r="T1533" s="102">
        <v>1.1969190337250298E-2</v>
      </c>
      <c r="U1533" s="108">
        <v>2.2747811868248022E-3</v>
      </c>
      <c r="V1533" s="109">
        <v>2.4240297291472494E-3</v>
      </c>
      <c r="W1533" s="102">
        <v>3.4104136297641351E-3</v>
      </c>
      <c r="X1533" s="108">
        <v>1.5219043679004832E-4</v>
      </c>
      <c r="Y1533" s="109">
        <v>1.4487527911118993E-4</v>
      </c>
      <c r="Z1533" s="102">
        <v>2.2078887965591956E-4</v>
      </c>
      <c r="AA1533" s="108">
        <v>5.0562924947413525E-3</v>
      </c>
      <c r="AB1533" s="109">
        <v>4.9288378850412462E-3</v>
      </c>
      <c r="AC1533" s="102">
        <v>8.2304406443694921E-3</v>
      </c>
      <c r="AD1533" s="108">
        <v>8.7936958775199255E-4</v>
      </c>
      <c r="AE1533" s="109">
        <v>7.7704220507009776E-4</v>
      </c>
      <c r="AF1533" s="102">
        <v>1.3160814294419093E-3</v>
      </c>
      <c r="AG1533" s="108">
        <v>1.393741785971735E-3</v>
      </c>
      <c r="AH1533" s="109">
        <v>1.4280676003618448E-3</v>
      </c>
      <c r="AI1533" s="102">
        <v>1.9019193025935867E-3</v>
      </c>
      <c r="AJ1533" s="114">
        <v>0</v>
      </c>
      <c r="AK1533" s="115">
        <v>0</v>
      </c>
      <c r="AL1533" s="115">
        <v>0</v>
      </c>
    </row>
    <row r="1534" spans="1:38" x14ac:dyDescent="0.25">
      <c r="A1534" s="71">
        <v>2013</v>
      </c>
      <c r="B1534" s="718">
        <v>9</v>
      </c>
      <c r="C1534" s="108">
        <v>3.6783092994773563</v>
      </c>
      <c r="D1534" s="109">
        <v>4.3723593092277024</v>
      </c>
      <c r="E1534" s="102">
        <v>13.302820690058489</v>
      </c>
      <c r="F1534" s="108">
        <v>0.12238935300166144</v>
      </c>
      <c r="G1534" s="109">
        <v>0.12021996214819439</v>
      </c>
      <c r="H1534" s="102">
        <v>0.19938716537998216</v>
      </c>
      <c r="I1534" s="108">
        <v>0.13528940630676117</v>
      </c>
      <c r="J1534" s="109">
        <v>0.19178025176068808</v>
      </c>
      <c r="K1534" s="102">
        <v>0.58298324564979931</v>
      </c>
      <c r="L1534" s="108">
        <v>5.0561421636531661E-3</v>
      </c>
      <c r="M1534" s="109">
        <v>7.2745766216009578E-3</v>
      </c>
      <c r="N1534" s="102">
        <v>1.4546822948856002E-2</v>
      </c>
      <c r="O1534" s="108">
        <v>9.1159322602577843E-3</v>
      </c>
      <c r="P1534" s="109">
        <v>1.2161132207060495E-2</v>
      </c>
      <c r="Q1534" s="102">
        <v>1.7469325972480392E-2</v>
      </c>
      <c r="R1534" s="108">
        <v>4.8439159910510544E-3</v>
      </c>
      <c r="S1534" s="109">
        <v>6.3254531233455135E-3</v>
      </c>
      <c r="T1534" s="102">
        <v>1.2313395505646191E-2</v>
      </c>
      <c r="U1534" s="108">
        <v>2.3860648082254638E-3</v>
      </c>
      <c r="V1534" s="109">
        <v>2.6226198671485874E-3</v>
      </c>
      <c r="W1534" s="102">
        <v>3.5817324645597329E-3</v>
      </c>
      <c r="X1534" s="108">
        <v>1.570145696326736E-4</v>
      </c>
      <c r="Y1534" s="109">
        <v>1.5003358112352025E-4</v>
      </c>
      <c r="Z1534" s="102">
        <v>2.2922413189270481E-4</v>
      </c>
      <c r="AA1534" s="108">
        <v>5.1992379312160381E-3</v>
      </c>
      <c r="AB1534" s="109">
        <v>5.0644824707115083E-3</v>
      </c>
      <c r="AC1534" s="102">
        <v>8.5023546458418281E-3</v>
      </c>
      <c r="AD1534" s="108">
        <v>9.0640393642781752E-4</v>
      </c>
      <c r="AE1534" s="109">
        <v>8.015024829774156E-4</v>
      </c>
      <c r="AF1534" s="102">
        <v>1.3682975059488372E-3</v>
      </c>
      <c r="AG1534" s="108">
        <v>1.4347277978615689E-3</v>
      </c>
      <c r="AH1534" s="109">
        <v>1.4750332221741137E-3</v>
      </c>
      <c r="AI1534" s="102">
        <v>1.962376723114263E-3</v>
      </c>
      <c r="AJ1534" s="114">
        <v>0</v>
      </c>
      <c r="AK1534" s="115">
        <v>0</v>
      </c>
      <c r="AL1534" s="115">
        <v>0</v>
      </c>
    </row>
    <row r="1535" spans="1:38" x14ac:dyDescent="0.25">
      <c r="A1535" s="71">
        <v>2013</v>
      </c>
      <c r="B1535" s="718">
        <v>10</v>
      </c>
      <c r="C1535" s="108">
        <v>4.5508215032212425</v>
      </c>
      <c r="D1535" s="109">
        <v>5.4197103657242272</v>
      </c>
      <c r="E1535" s="102">
        <v>14.726607154976094</v>
      </c>
      <c r="F1535" s="108">
        <v>0.15433811400481939</v>
      </c>
      <c r="G1535" s="109">
        <v>0.15065859088072425</v>
      </c>
      <c r="H1535" s="102">
        <v>0.24891661747486016</v>
      </c>
      <c r="I1535" s="108">
        <v>0.15731958679794009</v>
      </c>
      <c r="J1535" s="109">
        <v>0.2235111422481123</v>
      </c>
      <c r="K1535" s="102">
        <v>0.68180751711317988</v>
      </c>
      <c r="L1535" s="108">
        <v>6.7416879917714554E-3</v>
      </c>
      <c r="M1535" s="109">
        <v>8.9501623028444832E-3</v>
      </c>
      <c r="N1535" s="102">
        <v>1.6515903604008814E-2</v>
      </c>
      <c r="O1535" s="108">
        <v>8.9109168499060983E-3</v>
      </c>
      <c r="P1535" s="109">
        <v>1.1835393793013536E-2</v>
      </c>
      <c r="Q1535" s="102">
        <v>1.5847285057793876E-2</v>
      </c>
      <c r="R1535" s="108">
        <v>4.974232842150178E-3</v>
      </c>
      <c r="S1535" s="109">
        <v>6.5329397973934783E-3</v>
      </c>
      <c r="T1535" s="102">
        <v>1.2684784844319999E-2</v>
      </c>
      <c r="U1535" s="108">
        <v>2.994384192597406E-3</v>
      </c>
      <c r="V1535" s="109">
        <v>3.2914943273940748E-3</v>
      </c>
      <c r="W1535" s="102">
        <v>4.5059277797454495E-3</v>
      </c>
      <c r="X1535" s="108">
        <v>1.9741707828203222E-4</v>
      </c>
      <c r="Y1535" s="109">
        <v>1.869810691440579E-4</v>
      </c>
      <c r="Z1535" s="102">
        <v>2.8774424789997392E-4</v>
      </c>
      <c r="AA1535" s="108">
        <v>6.5636215799430861E-3</v>
      </c>
      <c r="AB1535" s="109">
        <v>6.3491602879381832E-3</v>
      </c>
      <c r="AC1535" s="102">
        <v>1.0606425600826868E-2</v>
      </c>
      <c r="AD1535" s="108">
        <v>1.1251142547583351E-3</v>
      </c>
      <c r="AE1535" s="109">
        <v>9.7848619925728405E-4</v>
      </c>
      <c r="AF1535" s="102">
        <v>1.7204566261920194E-3</v>
      </c>
      <c r="AG1535" s="108">
        <v>1.8216762873788511E-3</v>
      </c>
      <c r="AH1535" s="109">
        <v>1.8692299476123473E-3</v>
      </c>
      <c r="AI1535" s="102">
        <v>2.442704376177354E-3</v>
      </c>
      <c r="AJ1535" s="114">
        <v>0</v>
      </c>
      <c r="AK1535" s="115">
        <v>0</v>
      </c>
      <c r="AL1535" s="115">
        <v>0</v>
      </c>
    </row>
    <row r="1536" spans="1:38" x14ac:dyDescent="0.25">
      <c r="A1536" s="71">
        <v>2013</v>
      </c>
      <c r="B1536" s="718">
        <v>11</v>
      </c>
      <c r="C1536" s="108">
        <v>4.6003868065793361</v>
      </c>
      <c r="D1536" s="109">
        <v>5.4727613223090241</v>
      </c>
      <c r="E1536" s="102">
        <v>14.830617802482852</v>
      </c>
      <c r="F1536" s="108">
        <v>0.15920862254969592</v>
      </c>
      <c r="G1536" s="109">
        <v>0.15576093347327791</v>
      </c>
      <c r="H1536" s="102">
        <v>0.25816073431703385</v>
      </c>
      <c r="I1536" s="108">
        <v>0.16014528928376329</v>
      </c>
      <c r="J1536" s="109">
        <v>0.22683904167185887</v>
      </c>
      <c r="K1536" s="102">
        <v>0.69086964835985099</v>
      </c>
      <c r="L1536" s="108">
        <v>6.8167600923797391E-3</v>
      </c>
      <c r="M1536" s="109">
        <v>9.069954547736004E-3</v>
      </c>
      <c r="N1536" s="102">
        <v>1.6637047395015491E-2</v>
      </c>
      <c r="O1536" s="108">
        <v>9.1288224770308853E-3</v>
      </c>
      <c r="P1536" s="109">
        <v>1.2166246041535381E-2</v>
      </c>
      <c r="Q1536" s="102">
        <v>1.6297342121458606E-2</v>
      </c>
      <c r="R1536" s="108">
        <v>5.1114154524186609E-3</v>
      </c>
      <c r="S1536" s="109">
        <v>6.7534090844627468E-3</v>
      </c>
      <c r="T1536" s="102">
        <v>1.3082582232816798E-2</v>
      </c>
      <c r="U1536" s="108">
        <v>3.113702336496865E-3</v>
      </c>
      <c r="V1536" s="109">
        <v>3.4817379022531515E-3</v>
      </c>
      <c r="W1536" s="102">
        <v>4.696797285212352E-3</v>
      </c>
      <c r="X1536" s="108">
        <v>2.0391260741393027E-4</v>
      </c>
      <c r="Y1536" s="109">
        <v>1.9383203507258184E-4</v>
      </c>
      <c r="Z1536" s="102">
        <v>2.9917257149548792E-4</v>
      </c>
      <c r="AA1536" s="108">
        <v>6.7656280236329577E-3</v>
      </c>
      <c r="AB1536" s="109">
        <v>6.5487996381487223E-3</v>
      </c>
      <c r="AC1536" s="102">
        <v>1.099370023349162E-2</v>
      </c>
      <c r="AD1536" s="108">
        <v>1.1642422874470692E-3</v>
      </c>
      <c r="AE1536" s="109">
        <v>1.016153022457357E-3</v>
      </c>
      <c r="AF1536" s="102">
        <v>1.7966072315425572E-3</v>
      </c>
      <c r="AG1536" s="108">
        <v>1.875303785751558E-3</v>
      </c>
      <c r="AH1536" s="109">
        <v>1.9279405595406776E-3</v>
      </c>
      <c r="AI1536" s="102">
        <v>2.5219423191872154E-3</v>
      </c>
      <c r="AJ1536" s="114">
        <v>0</v>
      </c>
      <c r="AK1536" s="115">
        <v>0</v>
      </c>
      <c r="AL1536" s="115">
        <v>0</v>
      </c>
    </row>
    <row r="1537" spans="1:38" x14ac:dyDescent="0.25">
      <c r="A1537" s="71">
        <v>2013</v>
      </c>
      <c r="B1537" s="718">
        <v>12</v>
      </c>
      <c r="C1537" s="108">
        <v>4.6524402699395919</v>
      </c>
      <c r="D1537" s="109">
        <v>5.5285330300745175</v>
      </c>
      <c r="E1537" s="102">
        <v>14.94316472957386</v>
      </c>
      <c r="F1537" s="108">
        <v>0.16449439100104163</v>
      </c>
      <c r="G1537" s="109">
        <v>0.16132298336191586</v>
      </c>
      <c r="H1537" s="102">
        <v>0.26812827009638224</v>
      </c>
      <c r="I1537" s="108">
        <v>0.1632336885529535</v>
      </c>
      <c r="J1537" s="109">
        <v>0.23050641987440398</v>
      </c>
      <c r="K1537" s="102">
        <v>0.70061574168212049</v>
      </c>
      <c r="L1537" s="108">
        <v>6.8991212609821606E-3</v>
      </c>
      <c r="M1537" s="109">
        <v>9.2016035564593934E-3</v>
      </c>
      <c r="N1537" s="102">
        <v>1.6767592266608209E-2</v>
      </c>
      <c r="O1537" s="108">
        <v>9.3650352565072623E-3</v>
      </c>
      <c r="P1537" s="109">
        <v>1.2526137975119731E-2</v>
      </c>
      <c r="Q1537" s="102">
        <v>1.6782600685292949E-2</v>
      </c>
      <c r="R1537" s="108">
        <v>5.2598535357382178E-3</v>
      </c>
      <c r="S1537" s="109">
        <v>6.9929908938547525E-3</v>
      </c>
      <c r="T1537" s="102">
        <v>1.3511776330114798E-2</v>
      </c>
      <c r="U1537" s="108">
        <v>3.2569277155378848E-3</v>
      </c>
      <c r="V1537" s="109">
        <v>3.702752800420356E-3</v>
      </c>
      <c r="W1537" s="102">
        <v>4.901666168573183E-3</v>
      </c>
      <c r="X1537" s="108">
        <v>2.110288713688484E-4</v>
      </c>
      <c r="Y1537" s="109">
        <v>2.0135772625074288E-4</v>
      </c>
      <c r="Z1537" s="102">
        <v>3.1149035573530904E-4</v>
      </c>
      <c r="AA1537" s="108">
        <v>6.9813756233601983E-3</v>
      </c>
      <c r="AB1537" s="109">
        <v>6.7631645582589958E-3</v>
      </c>
      <c r="AC1537" s="102">
        <v>1.1411528400260522E-2</v>
      </c>
      <c r="AD1537" s="108">
        <v>1.205531197542187E-3</v>
      </c>
      <c r="AE1537" s="109">
        <v>1.0560780181193114E-3</v>
      </c>
      <c r="AF1537" s="102">
        <v>1.8787940601507028E-3</v>
      </c>
      <c r="AG1537" s="108">
        <v>1.9345350691306372E-3</v>
      </c>
      <c r="AH1537" s="109">
        <v>1.9929995129763312E-3</v>
      </c>
      <c r="AI1537" s="102">
        <v>2.6072858073290716E-3</v>
      </c>
      <c r="AJ1537" s="114">
        <v>0</v>
      </c>
      <c r="AK1537" s="115">
        <v>0</v>
      </c>
      <c r="AL1537" s="115">
        <v>0</v>
      </c>
    </row>
    <row r="1538" spans="1:38" x14ac:dyDescent="0.25">
      <c r="A1538" s="71">
        <v>2013</v>
      </c>
      <c r="B1538" s="718">
        <v>13</v>
      </c>
      <c r="C1538" s="108">
        <v>4.6950916495930528</v>
      </c>
      <c r="D1538" s="109">
        <v>5.5714436221494523</v>
      </c>
      <c r="E1538" s="102">
        <v>15.013411335533789</v>
      </c>
      <c r="F1538" s="108">
        <v>0.17019888285168644</v>
      </c>
      <c r="G1538" s="109">
        <v>0.16730443628858138</v>
      </c>
      <c r="H1538" s="102">
        <v>0.27872495863667829</v>
      </c>
      <c r="I1538" s="108">
        <v>0.16648015970226951</v>
      </c>
      <c r="J1538" s="109">
        <v>0.23430805162367366</v>
      </c>
      <c r="K1538" s="102">
        <v>0.71028707290170201</v>
      </c>
      <c r="L1538" s="108">
        <v>6.9888213259262019E-3</v>
      </c>
      <c r="M1538" s="109">
        <v>9.3443640003619127E-3</v>
      </c>
      <c r="N1538" s="102">
        <v>1.6906687948126883E-2</v>
      </c>
      <c r="O1538" s="108">
        <v>9.6161797132832856E-3</v>
      </c>
      <c r="P1538" s="109">
        <v>1.29057766956824E-2</v>
      </c>
      <c r="Q1538" s="102">
        <v>1.7294578317628963E-2</v>
      </c>
      <c r="R1538" s="108">
        <v>5.4202982540354347E-3</v>
      </c>
      <c r="S1538" s="109">
        <v>7.2517066236259878E-3</v>
      </c>
      <c r="T1538" s="102">
        <v>1.3970197174945197E-2</v>
      </c>
      <c r="U1538" s="108">
        <v>3.4191814841253543E-3</v>
      </c>
      <c r="V1538" s="109">
        <v>3.9409024269060518E-3</v>
      </c>
      <c r="W1538" s="102">
        <v>5.1168194916376523E-3</v>
      </c>
      <c r="X1538" s="108">
        <v>2.1876315950722676E-4</v>
      </c>
      <c r="Y1538" s="109">
        <v>2.0949616094132563E-4</v>
      </c>
      <c r="Z1538" s="102">
        <v>3.245893690815248E-4</v>
      </c>
      <c r="AA1538" s="108">
        <v>7.2120381295155186E-3</v>
      </c>
      <c r="AB1538" s="109">
        <v>6.9930991411348582E-3</v>
      </c>
      <c r="AC1538" s="102">
        <v>1.1856439440800299E-2</v>
      </c>
      <c r="AD1538" s="108">
        <v>1.2495049295182497E-3</v>
      </c>
      <c r="AE1538" s="109">
        <v>1.0989042438549334E-3</v>
      </c>
      <c r="AF1538" s="102">
        <v>1.9668330251689037E-3</v>
      </c>
      <c r="AG1538" s="108">
        <v>1.9989211484660544E-3</v>
      </c>
      <c r="AH1538" s="109">
        <v>2.0629985606838352E-3</v>
      </c>
      <c r="AI1538" s="102">
        <v>2.697424158861976E-3</v>
      </c>
      <c r="AJ1538" s="114">
        <v>0</v>
      </c>
      <c r="AK1538" s="115">
        <v>0</v>
      </c>
      <c r="AL1538" s="115">
        <v>0</v>
      </c>
    </row>
    <row r="1539" spans="1:38" x14ac:dyDescent="0.25">
      <c r="A1539" s="71">
        <v>2013</v>
      </c>
      <c r="B1539" s="718">
        <v>14</v>
      </c>
      <c r="C1539" s="108">
        <v>4.7533306397423214</v>
      </c>
      <c r="D1539" s="109">
        <v>5.6336136044751219</v>
      </c>
      <c r="E1539" s="102">
        <v>15.14215587978827</v>
      </c>
      <c r="F1539" s="108">
        <v>0.17633721019369697</v>
      </c>
      <c r="G1539" s="109">
        <v>0.17374937139565655</v>
      </c>
      <c r="H1539" s="102">
        <v>0.2900214164775623</v>
      </c>
      <c r="I1539" s="108">
        <v>0.17009930347543037</v>
      </c>
      <c r="J1539" s="109">
        <v>0.23863141420572809</v>
      </c>
      <c r="K1539" s="102">
        <v>0.72132013580322552</v>
      </c>
      <c r="L1539" s="108">
        <v>7.0854766529800843E-3</v>
      </c>
      <c r="M1539" s="109">
        <v>9.4978824843159441E-3</v>
      </c>
      <c r="N1539" s="102">
        <v>1.7054288065737822E-2</v>
      </c>
      <c r="O1539" s="108">
        <v>9.8876918087554382E-3</v>
      </c>
      <c r="P1539" s="109">
        <v>1.3314358104255649E-2</v>
      </c>
      <c r="Q1539" s="102">
        <v>1.7844642882745728E-2</v>
      </c>
      <c r="R1539" s="108">
        <v>5.5920966961825053E-3</v>
      </c>
      <c r="S1539" s="109">
        <v>7.5288470998084479E-3</v>
      </c>
      <c r="T1539" s="102">
        <v>1.4456826200807337E-2</v>
      </c>
      <c r="U1539" s="108">
        <v>3.6022375497999138E-3</v>
      </c>
      <c r="V1539" s="109">
        <v>4.2004573562014307E-3</v>
      </c>
      <c r="W1539" s="102">
        <v>5.3455578242287338E-3</v>
      </c>
      <c r="X1539" s="108">
        <v>2.2712526573336693E-4</v>
      </c>
      <c r="Y1539" s="109">
        <v>2.1828833921079622E-4</v>
      </c>
      <c r="Z1539" s="102">
        <v>3.3853079216593037E-4</v>
      </c>
      <c r="AA1539" s="108">
        <v>7.4579172413068388E-3</v>
      </c>
      <c r="AB1539" s="109">
        <v>7.2397358095558067E-3</v>
      </c>
      <c r="AC1539" s="102">
        <v>1.2330902656758942E-2</v>
      </c>
      <c r="AD1539" s="108">
        <v>1.2958490410472439E-3</v>
      </c>
      <c r="AE1539" s="109">
        <v>1.1442781663439227E-3</v>
      </c>
      <c r="AF1539" s="102">
        <v>2.0602971208777744E-3</v>
      </c>
      <c r="AG1539" s="108">
        <v>2.0690095063703698E-3</v>
      </c>
      <c r="AH1539" s="109">
        <v>2.1390371602569079E-3</v>
      </c>
      <c r="AI1539" s="102">
        <v>2.7938483836952707E-3</v>
      </c>
      <c r="AJ1539" s="114">
        <v>0</v>
      </c>
      <c r="AK1539" s="115">
        <v>0</v>
      </c>
      <c r="AL1539" s="115">
        <v>0</v>
      </c>
    </row>
    <row r="1540" spans="1:38" x14ac:dyDescent="0.25">
      <c r="A1540" s="71">
        <v>2013</v>
      </c>
      <c r="B1540" s="718">
        <v>15</v>
      </c>
      <c r="C1540" s="108">
        <v>5.3433888727914933</v>
      </c>
      <c r="D1540" s="109">
        <v>6.7301656531405376</v>
      </c>
      <c r="E1540" s="102">
        <v>16.471180148073731</v>
      </c>
      <c r="F1540" s="108">
        <v>0.19687544041547661</v>
      </c>
      <c r="G1540" s="109">
        <v>0.20048715772397227</v>
      </c>
      <c r="H1540" s="102">
        <v>0.33145143124198567</v>
      </c>
      <c r="I1540" s="108">
        <v>0.19461263642691343</v>
      </c>
      <c r="J1540" s="109">
        <v>0.27324304590319071</v>
      </c>
      <c r="K1540" s="102">
        <v>0.82758039848955778</v>
      </c>
      <c r="L1540" s="108">
        <v>1.0676532909507879E-2</v>
      </c>
      <c r="M1540" s="109">
        <v>1.2753895506117177E-2</v>
      </c>
      <c r="N1540" s="102">
        <v>2.0836613055750918E-2</v>
      </c>
      <c r="O1540" s="108">
        <v>1.0235642261011185E-2</v>
      </c>
      <c r="P1540" s="109">
        <v>1.4040031733544168E-2</v>
      </c>
      <c r="Q1540" s="102">
        <v>1.811833223041398E-2</v>
      </c>
      <c r="R1540" s="108">
        <v>5.7745465311849912E-3</v>
      </c>
      <c r="S1540" s="109">
        <v>7.8219248753219599E-3</v>
      </c>
      <c r="T1540" s="102">
        <v>1.49716302184869E-2</v>
      </c>
      <c r="U1540" s="108">
        <v>4.0457707262649689E-3</v>
      </c>
      <c r="V1540" s="109">
        <v>4.8870748506323345E-3</v>
      </c>
      <c r="W1540" s="102">
        <v>6.1737555819253919E-3</v>
      </c>
      <c r="X1540" s="108">
        <v>2.5323981852829792E-4</v>
      </c>
      <c r="Y1540" s="109">
        <v>2.512667716867053E-4</v>
      </c>
      <c r="Z1540" s="102">
        <v>3.8851380214793217E-4</v>
      </c>
      <c r="AA1540" s="108">
        <v>8.3222368889263685E-3</v>
      </c>
      <c r="AB1540" s="109">
        <v>8.3463366474300551E-3</v>
      </c>
      <c r="AC1540" s="102">
        <v>1.4076644468308631E-2</v>
      </c>
      <c r="AD1540" s="108">
        <v>1.4322849636024351E-3</v>
      </c>
      <c r="AE1540" s="109">
        <v>1.2989654042904039E-3</v>
      </c>
      <c r="AF1540" s="102">
        <v>2.3674217115182885E-3</v>
      </c>
      <c r="AG1540" s="108">
        <v>2.3216639207501474E-3</v>
      </c>
      <c r="AH1540" s="109">
        <v>2.4872361687688759E-3</v>
      </c>
      <c r="AI1540" s="102">
        <v>3.1838988134350356E-3</v>
      </c>
      <c r="AJ1540" s="114">
        <v>0</v>
      </c>
      <c r="AK1540" s="115">
        <v>0</v>
      </c>
      <c r="AL1540" s="115">
        <v>0</v>
      </c>
    </row>
    <row r="1541" spans="1:38" x14ac:dyDescent="0.25">
      <c r="A1541" s="71">
        <v>2013</v>
      </c>
      <c r="B1541" s="718">
        <v>16</v>
      </c>
      <c r="C1541" s="108">
        <v>5.4130547669021185</v>
      </c>
      <c r="D1541" s="109">
        <v>6.8072246852773777</v>
      </c>
      <c r="E1541" s="102">
        <v>16.615446119606307</v>
      </c>
      <c r="F1541" s="108">
        <v>0.20417124136169462</v>
      </c>
      <c r="G1541" s="109">
        <v>0.20817445756263786</v>
      </c>
      <c r="H1541" s="102">
        <v>0.34519823541173417</v>
      </c>
      <c r="I1541" s="108">
        <v>0.19907132662522811</v>
      </c>
      <c r="J1541" s="109">
        <v>0.27849349216499653</v>
      </c>
      <c r="K1541" s="102">
        <v>0.84155492921465269</v>
      </c>
      <c r="L1541" s="108">
        <v>1.0835230876028404E-2</v>
      </c>
      <c r="M1541" s="109">
        <v>1.2974173002054909E-2</v>
      </c>
      <c r="N1541" s="102">
        <v>2.1056480517624557E-2</v>
      </c>
      <c r="O1541" s="108">
        <v>1.0536056880108278E-2</v>
      </c>
      <c r="P1541" s="109">
        <v>1.4480647895247835E-2</v>
      </c>
      <c r="Q1541" s="102">
        <v>1.8734077221058451E-2</v>
      </c>
      <c r="R1541" s="108">
        <v>5.9671103642194735E-3</v>
      </c>
      <c r="S1541" s="109">
        <v>8.1272228878659977E-3</v>
      </c>
      <c r="T1541" s="102">
        <v>1.5507464415787299E-2</v>
      </c>
      <c r="U1541" s="108">
        <v>4.2444746741805064E-3</v>
      </c>
      <c r="V1541" s="109">
        <v>5.1621434802931986E-3</v>
      </c>
      <c r="W1541" s="102">
        <v>6.5018189348935492E-3</v>
      </c>
      <c r="X1541" s="108">
        <v>2.6311662692218895E-4</v>
      </c>
      <c r="Y1541" s="109">
        <v>2.6167937298108136E-4</v>
      </c>
      <c r="Z1541" s="102">
        <v>4.0578648706223993E-4</v>
      </c>
      <c r="AA1541" s="108">
        <v>8.6188718291769079E-3</v>
      </c>
      <c r="AB1541" s="109">
        <v>8.6477855070116669E-3</v>
      </c>
      <c r="AC1541" s="102">
        <v>1.4641027611517752E-2</v>
      </c>
      <c r="AD1541" s="108">
        <v>1.4888043395787536E-3</v>
      </c>
      <c r="AE1541" s="109">
        <v>1.3552188100424412E-3</v>
      </c>
      <c r="AF1541" s="102">
        <v>2.4767962062193184E-3</v>
      </c>
      <c r="AG1541" s="108">
        <v>2.4035652628787434E-3</v>
      </c>
      <c r="AH1541" s="109">
        <v>2.5754474343872898E-3</v>
      </c>
      <c r="AI1541" s="102">
        <v>3.3054788288650232E-3</v>
      </c>
      <c r="AJ1541" s="114">
        <v>0</v>
      </c>
      <c r="AK1541" s="115">
        <v>0</v>
      </c>
      <c r="AL1541" s="115">
        <v>0</v>
      </c>
    </row>
    <row r="1542" spans="1:38" x14ac:dyDescent="0.25">
      <c r="A1542" s="71">
        <v>2013</v>
      </c>
      <c r="B1542" s="718">
        <v>17</v>
      </c>
      <c r="C1542" s="108">
        <v>5.4806737071132909</v>
      </c>
      <c r="D1542" s="109">
        <v>6.8801590661918395</v>
      </c>
      <c r="E1542" s="102">
        <v>16.766411176900981</v>
      </c>
      <c r="F1542" s="108">
        <v>0.21164581673325053</v>
      </c>
      <c r="G1542" s="109">
        <v>0.21593511017700537</v>
      </c>
      <c r="H1542" s="102">
        <v>0.35947416366321605</v>
      </c>
      <c r="I1542" s="108">
        <v>0.20373071587845454</v>
      </c>
      <c r="J1542" s="109">
        <v>0.28390777981170101</v>
      </c>
      <c r="K1542" s="102">
        <v>0.85605604638637456</v>
      </c>
      <c r="L1542" s="108">
        <v>1.1000850093985874E-2</v>
      </c>
      <c r="M1542" s="109">
        <v>1.3200613509798394E-2</v>
      </c>
      <c r="N1542" s="102">
        <v>2.1284315099779818E-2</v>
      </c>
      <c r="O1542" s="108">
        <v>1.0841303196514556E-2</v>
      </c>
      <c r="P1542" s="109">
        <v>1.4920314280966861E-2</v>
      </c>
      <c r="Q1542" s="102">
        <v>1.9373394633082214E-2</v>
      </c>
      <c r="R1542" s="108">
        <v>6.1683589240179686E-3</v>
      </c>
      <c r="S1542" s="109">
        <v>8.4417209625624011E-3</v>
      </c>
      <c r="T1542" s="102">
        <v>1.6063868489512766E-2</v>
      </c>
      <c r="U1542" s="108">
        <v>4.448035913841338E-3</v>
      </c>
      <c r="V1542" s="109">
        <v>5.4350309546027297E-3</v>
      </c>
      <c r="W1542" s="102">
        <v>6.8421992213610833E-3</v>
      </c>
      <c r="X1542" s="108">
        <v>2.7326686235227822E-4</v>
      </c>
      <c r="Y1542" s="109">
        <v>2.7222548246300262E-4</v>
      </c>
      <c r="Z1542" s="102">
        <v>4.2372262953227458E-4</v>
      </c>
      <c r="AA1542" s="108">
        <v>8.9225996455097566E-3</v>
      </c>
      <c r="AB1542" s="109">
        <v>8.9528826703035701E-3</v>
      </c>
      <c r="AC1542" s="102">
        <v>1.52272022744928E-2</v>
      </c>
      <c r="AD1542" s="108">
        <v>1.5469323443710382E-3</v>
      </c>
      <c r="AE1542" s="109">
        <v>1.4126124908981498E-3</v>
      </c>
      <c r="AF1542" s="102">
        <v>2.5904115630589128E-3</v>
      </c>
      <c r="AG1542" s="108">
        <v>2.4875144490326359E-3</v>
      </c>
      <c r="AH1542" s="109">
        <v>2.6640785534856495E-3</v>
      </c>
      <c r="AI1542" s="102">
        <v>3.4316262781601717E-3</v>
      </c>
      <c r="AJ1542" s="114">
        <v>0</v>
      </c>
      <c r="AK1542" s="115">
        <v>0</v>
      </c>
      <c r="AL1542" s="115">
        <v>0</v>
      </c>
    </row>
    <row r="1543" spans="1:38" x14ac:dyDescent="0.25">
      <c r="A1543" s="71">
        <v>2013</v>
      </c>
      <c r="B1543" s="718">
        <v>18</v>
      </c>
      <c r="C1543" s="108">
        <v>5.5628449773896191</v>
      </c>
      <c r="D1543" s="109">
        <v>6.9672824424230653</v>
      </c>
      <c r="E1543" s="102">
        <v>16.935102452717341</v>
      </c>
      <c r="F1543" s="108">
        <v>0.21958674879747675</v>
      </c>
      <c r="G1543" s="109">
        <v>0.22391175688458115</v>
      </c>
      <c r="H1543" s="102">
        <v>0.37357244952843938</v>
      </c>
      <c r="I1543" s="108">
        <v>0.20836987918779332</v>
      </c>
      <c r="J1543" s="109">
        <v>0.28899709780156563</v>
      </c>
      <c r="K1543" s="102">
        <v>0.86910022270306664</v>
      </c>
      <c r="L1543" s="108">
        <v>1.1165668901591218E-2</v>
      </c>
      <c r="M1543" s="109">
        <v>1.3421130943278965E-2</v>
      </c>
      <c r="N1543" s="102">
        <v>2.1496980513993739E-2</v>
      </c>
      <c r="O1543" s="108">
        <v>1.1168729447308479E-2</v>
      </c>
      <c r="P1543" s="109">
        <v>1.5374140253231942E-2</v>
      </c>
      <c r="Q1543" s="102">
        <v>2.0008809649918777E-2</v>
      </c>
      <c r="R1543" s="108">
        <v>6.3818986525512912E-3</v>
      </c>
      <c r="S1543" s="109">
        <v>8.765025809794184E-3</v>
      </c>
      <c r="T1543" s="102">
        <v>1.6628565445714071E-2</v>
      </c>
      <c r="U1543" s="108">
        <v>4.5456885540384392E-3</v>
      </c>
      <c r="V1543" s="109">
        <v>5.5985543747151013E-3</v>
      </c>
      <c r="W1543" s="102">
        <v>6.9991169670119702E-3</v>
      </c>
      <c r="X1543" s="108">
        <v>2.8345754590975976E-4</v>
      </c>
      <c r="Y1543" s="109">
        <v>2.8252033832957537E-4</v>
      </c>
      <c r="Z1543" s="102">
        <v>4.4042955236300369E-4</v>
      </c>
      <c r="AA1543" s="108">
        <v>9.2757558576451477E-3</v>
      </c>
      <c r="AB1543" s="109">
        <v>9.295650715991477E-3</v>
      </c>
      <c r="AC1543" s="102">
        <v>1.5853223569407892E-2</v>
      </c>
      <c r="AD1543" s="108">
        <v>1.6186572327567799E-3</v>
      </c>
      <c r="AE1543" s="109">
        <v>1.4809617611306173E-3</v>
      </c>
      <c r="AF1543" s="102">
        <v>2.7188300972136111E-3</v>
      </c>
      <c r="AG1543" s="108">
        <v>2.5678026706713155E-3</v>
      </c>
      <c r="AH1543" s="109">
        <v>2.745664479750244E-3</v>
      </c>
      <c r="AI1543" s="102">
        <v>3.5410333137619603E-3</v>
      </c>
      <c r="AJ1543" s="114">
        <v>0</v>
      </c>
      <c r="AK1543" s="115">
        <v>0</v>
      </c>
      <c r="AL1543" s="115">
        <v>0</v>
      </c>
    </row>
    <row r="1544" spans="1:38" x14ac:dyDescent="0.25">
      <c r="A1544" s="71">
        <v>2013</v>
      </c>
      <c r="B1544" s="718">
        <v>19</v>
      </c>
      <c r="C1544" s="108">
        <v>5.6432678024193921</v>
      </c>
      <c r="D1544" s="109">
        <v>7.0486375189839201</v>
      </c>
      <c r="E1544" s="102">
        <v>17.087438660696321</v>
      </c>
      <c r="F1544" s="108">
        <v>0.22794158155162436</v>
      </c>
      <c r="G1544" s="109">
        <v>0.23195183874684594</v>
      </c>
      <c r="H1544" s="102">
        <v>0.3880417843193657</v>
      </c>
      <c r="I1544" s="108">
        <v>0.21348366942466274</v>
      </c>
      <c r="J1544" s="109">
        <v>0.29454077747273544</v>
      </c>
      <c r="K1544" s="102">
        <v>0.88379370769366372</v>
      </c>
      <c r="L1544" s="108">
        <v>1.1347041212047307E-2</v>
      </c>
      <c r="M1544" s="109">
        <v>1.3651090011101638E-2</v>
      </c>
      <c r="N1544" s="102">
        <v>2.1727987278094784E-2</v>
      </c>
      <c r="O1544" s="108">
        <v>1.1508755379607142E-2</v>
      </c>
      <c r="P1544" s="109">
        <v>1.5823078051734159E-2</v>
      </c>
      <c r="Q1544" s="102">
        <v>2.0656697133602811E-2</v>
      </c>
      <c r="R1544" s="108">
        <v>6.6028675012998785E-3</v>
      </c>
      <c r="S1544" s="109">
        <v>9.0858931334697537E-3</v>
      </c>
      <c r="T1544" s="102">
        <v>1.7192393962924227E-2</v>
      </c>
      <c r="U1544" s="108">
        <v>4.7603641679216987E-3</v>
      </c>
      <c r="V1544" s="109">
        <v>5.8457224013332429E-3</v>
      </c>
      <c r="W1544" s="102">
        <v>7.3472276407218259E-3</v>
      </c>
      <c r="X1544" s="108">
        <v>2.9474565610452017E-4</v>
      </c>
      <c r="Y1544" s="109">
        <v>2.9336554844607352E-4</v>
      </c>
      <c r="Z1544" s="102">
        <v>4.5862709068749302E-4</v>
      </c>
      <c r="AA1544" s="108">
        <v>9.6178590335026966E-3</v>
      </c>
      <c r="AB1544" s="109">
        <v>9.618455588001085E-3</v>
      </c>
      <c r="AC1544" s="102">
        <v>1.6446530510444497E-2</v>
      </c>
      <c r="AD1544" s="108">
        <v>1.6840999504023769E-3</v>
      </c>
      <c r="AE1544" s="109">
        <v>1.5417883527514924E-3</v>
      </c>
      <c r="AF1544" s="102">
        <v>2.8337125821185634E-3</v>
      </c>
      <c r="AG1544" s="108">
        <v>2.6608535734941748E-3</v>
      </c>
      <c r="AH1544" s="109">
        <v>2.8358153162716102E-3</v>
      </c>
      <c r="AI1544" s="102">
        <v>3.6691347367965978E-3</v>
      </c>
      <c r="AJ1544" s="114">
        <v>0</v>
      </c>
      <c r="AK1544" s="115">
        <v>0</v>
      </c>
      <c r="AL1544" s="115">
        <v>0</v>
      </c>
    </row>
    <row r="1545" spans="1:38" x14ac:dyDescent="0.25">
      <c r="A1545" s="71">
        <v>2013</v>
      </c>
      <c r="B1545" s="718">
        <v>20</v>
      </c>
      <c r="C1545" s="108">
        <v>6.2198910808084742</v>
      </c>
      <c r="D1545" s="109">
        <v>8.0621081314480705</v>
      </c>
      <c r="E1545" s="102">
        <v>18.673949078386059</v>
      </c>
      <c r="F1545" s="108">
        <v>0.25785850610825212</v>
      </c>
      <c r="G1545" s="109">
        <v>0.26654275140786049</v>
      </c>
      <c r="H1545" s="102">
        <v>0.47055704850388774</v>
      </c>
      <c r="I1545" s="108">
        <v>0.23526994135836407</v>
      </c>
      <c r="J1545" s="109">
        <v>0.32369226567896742</v>
      </c>
      <c r="K1545" s="102">
        <v>1.0132279229371508</v>
      </c>
      <c r="L1545" s="108">
        <v>1.713325353022423E-2</v>
      </c>
      <c r="M1545" s="109">
        <v>1.8321562431587307E-2</v>
      </c>
      <c r="N1545" s="102">
        <v>2.7093198031051216E-2</v>
      </c>
      <c r="O1545" s="108">
        <v>1.2919850778289872E-2</v>
      </c>
      <c r="P1545" s="109">
        <v>1.7775237503781273E-2</v>
      </c>
      <c r="Q1545" s="102">
        <v>2.3759872098920741E-2</v>
      </c>
      <c r="R1545" s="108">
        <v>6.8300595308165516E-3</v>
      </c>
      <c r="S1545" s="109">
        <v>9.3985794646617975E-3</v>
      </c>
      <c r="T1545" s="102">
        <v>1.7743024396246435E-2</v>
      </c>
      <c r="U1545" s="108">
        <v>5.4308293595357274E-3</v>
      </c>
      <c r="V1545" s="109">
        <v>6.7463782586511594E-3</v>
      </c>
      <c r="W1545" s="102">
        <v>9.0522260952526669E-3</v>
      </c>
      <c r="X1545" s="108">
        <v>3.3519621307862918E-4</v>
      </c>
      <c r="Y1545" s="109">
        <v>3.390339790849291E-4</v>
      </c>
      <c r="Z1545" s="102">
        <v>5.605660306828203E-4</v>
      </c>
      <c r="AA1545" s="108">
        <v>1.0867486613241854E-2</v>
      </c>
      <c r="AB1545" s="109">
        <v>1.1043812388636554E-2</v>
      </c>
      <c r="AC1545" s="102">
        <v>1.9906759898692693E-2</v>
      </c>
      <c r="AD1545" s="108">
        <v>1.9054065607476622E-3</v>
      </c>
      <c r="AE1545" s="109">
        <v>1.7732859878569632E-3</v>
      </c>
      <c r="AF1545" s="102">
        <v>3.4824796205469087E-3</v>
      </c>
      <c r="AG1545" s="108">
        <v>3.0316193306950223E-3</v>
      </c>
      <c r="AH1545" s="109">
        <v>3.2816021816224352E-3</v>
      </c>
      <c r="AI1545" s="102">
        <v>4.4118470226508525E-3</v>
      </c>
      <c r="AJ1545" s="114">
        <v>0</v>
      </c>
      <c r="AK1545" s="115">
        <v>0</v>
      </c>
      <c r="AL1545" s="115">
        <v>0</v>
      </c>
    </row>
    <row r="1546" spans="1:38" x14ac:dyDescent="0.25">
      <c r="A1546" s="71">
        <v>2013</v>
      </c>
      <c r="B1546" s="718">
        <v>21</v>
      </c>
      <c r="C1546" s="108">
        <v>6.311145093462585</v>
      </c>
      <c r="D1546" s="109">
        <v>8.1456176678130294</v>
      </c>
      <c r="E1546" s="102">
        <v>18.840180794724397</v>
      </c>
      <c r="F1546" s="108">
        <v>0.26750523565654327</v>
      </c>
      <c r="G1546" s="109">
        <v>0.27485745267290507</v>
      </c>
      <c r="H1546" s="102">
        <v>0.48642324490194533</v>
      </c>
      <c r="I1546" s="108">
        <v>0.24108308202839598</v>
      </c>
      <c r="J1546" s="109">
        <v>0.32927974813306055</v>
      </c>
      <c r="K1546" s="102">
        <v>1.0286074844971185</v>
      </c>
      <c r="L1546" s="108">
        <v>1.7419263378460878E-2</v>
      </c>
      <c r="M1546" s="109">
        <v>1.8605553045738344E-2</v>
      </c>
      <c r="N1546" s="102">
        <v>2.7377020494702982E-2</v>
      </c>
      <c r="O1546" s="108">
        <v>1.3309738653715521E-2</v>
      </c>
      <c r="P1546" s="109">
        <v>1.8223508910274005E-2</v>
      </c>
      <c r="Q1546" s="102">
        <v>2.4440380237600971E-2</v>
      </c>
      <c r="R1546" s="108">
        <v>7.0644699264584849E-3</v>
      </c>
      <c r="S1546" s="109">
        <v>9.6983403054348195E-3</v>
      </c>
      <c r="T1546" s="102">
        <v>1.8264756350483528E-2</v>
      </c>
      <c r="U1546" s="108">
        <v>5.6857429324966543E-3</v>
      </c>
      <c r="V1546" s="109">
        <v>7.000034146707545E-3</v>
      </c>
      <c r="W1546" s="102">
        <v>9.4604687644685524E-3</v>
      </c>
      <c r="X1546" s="108">
        <v>3.4832672469453955E-4</v>
      </c>
      <c r="Y1546" s="109">
        <v>3.5034348120273535E-4</v>
      </c>
      <c r="Z1546" s="102">
        <v>5.8071795089599781E-4</v>
      </c>
      <c r="AA1546" s="108">
        <v>1.1260359404433106E-2</v>
      </c>
      <c r="AB1546" s="109">
        <v>1.1376976315035555E-2</v>
      </c>
      <c r="AC1546" s="102">
        <v>2.05503718888983E-2</v>
      </c>
      <c r="AD1546" s="108">
        <v>1.9802698531418469E-3</v>
      </c>
      <c r="AE1546" s="109">
        <v>1.8358497578869059E-3</v>
      </c>
      <c r="AF1546" s="102">
        <v>3.6061933002463627E-3</v>
      </c>
      <c r="AG1546" s="108">
        <v>3.1403076221658143E-3</v>
      </c>
      <c r="AH1546" s="109">
        <v>3.375738683032605E-3</v>
      </c>
      <c r="AI1546" s="102">
        <v>4.5543032932310818E-3</v>
      </c>
      <c r="AJ1546" s="114">
        <v>0</v>
      </c>
      <c r="AK1546" s="115">
        <v>0</v>
      </c>
      <c r="AL1546" s="115">
        <v>0</v>
      </c>
    </row>
    <row r="1547" spans="1:38" x14ac:dyDescent="0.25">
      <c r="A1547" s="71">
        <v>2013</v>
      </c>
      <c r="B1547" s="718">
        <v>22</v>
      </c>
      <c r="C1547" s="108">
        <v>6.4016563275176779</v>
      </c>
      <c r="D1547" s="109">
        <v>8.2186742705203812</v>
      </c>
      <c r="E1547" s="102">
        <v>18.984740382312538</v>
      </c>
      <c r="F1547" s="108">
        <v>0.27723195077047552</v>
      </c>
      <c r="G1547" s="109">
        <v>0.28233275861491819</v>
      </c>
      <c r="H1547" s="102">
        <v>0.50087589290615819</v>
      </c>
      <c r="I1547" s="108">
        <v>0.24697469497221933</v>
      </c>
      <c r="J1547" s="109">
        <v>0.33440424512469069</v>
      </c>
      <c r="K1547" s="102">
        <v>1.0427410369444921</v>
      </c>
      <c r="L1547" s="108">
        <v>1.7708587400185449E-2</v>
      </c>
      <c r="M1547" s="109">
        <v>1.8862015863050051E-2</v>
      </c>
      <c r="N1547" s="102">
        <v>2.763721983295472E-2</v>
      </c>
      <c r="O1547" s="108">
        <v>1.3698269337558085E-2</v>
      </c>
      <c r="P1547" s="109">
        <v>1.86125729449855E-2</v>
      </c>
      <c r="Q1547" s="102">
        <v>2.5058831905910114E-2</v>
      </c>
      <c r="R1547" s="108">
        <v>7.3006150194227159E-3</v>
      </c>
      <c r="S1547" s="109">
        <v>9.9685798014553448E-3</v>
      </c>
      <c r="T1547" s="102">
        <v>1.8737645906944114E-2</v>
      </c>
      <c r="U1547" s="108">
        <v>5.9503725491752129E-3</v>
      </c>
      <c r="V1547" s="109">
        <v>7.2003983683122472E-3</v>
      </c>
      <c r="W1547" s="102">
        <v>9.8700549422706518E-3</v>
      </c>
      <c r="X1547" s="108">
        <v>3.6164628970120815E-4</v>
      </c>
      <c r="Y1547" s="109">
        <v>3.6054906411573268E-4</v>
      </c>
      <c r="Z1547" s="102">
        <v>5.9928993954691274E-4</v>
      </c>
      <c r="AA1547" s="108">
        <v>1.1653541562818929E-2</v>
      </c>
      <c r="AB1547" s="109">
        <v>1.1680004194047754E-2</v>
      </c>
      <c r="AC1547" s="102">
        <v>2.1126716391708981E-2</v>
      </c>
      <c r="AD1547" s="108">
        <v>2.0546810891029768E-3</v>
      </c>
      <c r="AE1547" s="109">
        <v>1.8927498777765771E-3</v>
      </c>
      <c r="AF1547" s="102">
        <v>3.7155212593257079E-3</v>
      </c>
      <c r="AG1547" s="108">
        <v>3.2506604580019088E-3</v>
      </c>
      <c r="AH1547" s="109">
        <v>3.4594947657670288E-3</v>
      </c>
      <c r="AI1547" s="102">
        <v>4.6869888046263105E-3</v>
      </c>
      <c r="AJ1547" s="114">
        <v>0</v>
      </c>
      <c r="AK1547" s="115">
        <v>0</v>
      </c>
      <c r="AL1547" s="115">
        <v>0</v>
      </c>
    </row>
    <row r="1548" spans="1:38" x14ac:dyDescent="0.25">
      <c r="A1548" s="71">
        <v>2013</v>
      </c>
      <c r="B1548" s="718">
        <v>23</v>
      </c>
      <c r="C1548" s="108">
        <v>6.49172749265208</v>
      </c>
      <c r="D1548" s="109">
        <v>8.2791741428523355</v>
      </c>
      <c r="E1548" s="102">
        <v>19.10276087419372</v>
      </c>
      <c r="F1548" s="108">
        <v>0.28691924140596148</v>
      </c>
      <c r="G1548" s="109">
        <v>0.28861039641453606</v>
      </c>
      <c r="H1548" s="102">
        <v>0.51297746634145291</v>
      </c>
      <c r="I1548" s="108">
        <v>0.25284844380070914</v>
      </c>
      <c r="J1548" s="109">
        <v>0.33877017492153316</v>
      </c>
      <c r="K1548" s="102">
        <v>1.0546202713570387</v>
      </c>
      <c r="L1548" s="108">
        <v>1.799648988520652E-2</v>
      </c>
      <c r="M1548" s="109">
        <v>1.9077844234373656E-2</v>
      </c>
      <c r="N1548" s="102">
        <v>2.7855557021942274E-2</v>
      </c>
      <c r="O1548" s="108">
        <v>1.408278848400289E-2</v>
      </c>
      <c r="P1548" s="109">
        <v>1.8929449010406302E-2</v>
      </c>
      <c r="Q1548" s="102">
        <v>2.5575841891151974E-2</v>
      </c>
      <c r="R1548" s="108">
        <v>7.535798326356963E-3</v>
      </c>
      <c r="S1548" s="109">
        <v>1.019618377858888E-2</v>
      </c>
      <c r="T1548" s="102">
        <v>1.9132351735263432E-2</v>
      </c>
      <c r="U1548" s="108">
        <v>6.2120069481211024E-3</v>
      </c>
      <c r="V1548" s="109">
        <v>7.3446096720430273E-3</v>
      </c>
      <c r="W1548" s="102">
        <v>1.0232111049946624E-2</v>
      </c>
      <c r="X1548" s="108">
        <v>3.7492666678955183E-4</v>
      </c>
      <c r="Y1548" s="109">
        <v>3.6912957382438579E-4</v>
      </c>
      <c r="Z1548" s="102">
        <v>6.1495014677638029E-4</v>
      </c>
      <c r="AA1548" s="108">
        <v>1.2045022785493329E-2</v>
      </c>
      <c r="AB1548" s="109">
        <v>1.1937879283531667E-2</v>
      </c>
      <c r="AC1548" s="102">
        <v>2.1604200345438387E-2</v>
      </c>
      <c r="AD1548" s="108">
        <v>2.1287195770384303E-3</v>
      </c>
      <c r="AE1548" s="109">
        <v>1.9413251698937155E-3</v>
      </c>
      <c r="AF1548" s="102">
        <v>3.805363929304641E-3</v>
      </c>
      <c r="AG1548" s="108">
        <v>3.360515522256195E-3</v>
      </c>
      <c r="AH1548" s="109">
        <v>3.5288827701536215E-3</v>
      </c>
      <c r="AI1548" s="102">
        <v>4.7995214571513352E-3</v>
      </c>
      <c r="AJ1548" s="114">
        <v>0</v>
      </c>
      <c r="AK1548" s="115">
        <v>0</v>
      </c>
      <c r="AL1548" s="115">
        <v>0</v>
      </c>
    </row>
    <row r="1549" spans="1:38" x14ac:dyDescent="0.25">
      <c r="A1549" s="71">
        <v>2013</v>
      </c>
      <c r="B1549" s="718">
        <v>24</v>
      </c>
      <c r="C1549" s="108">
        <v>6.5776156350078612</v>
      </c>
      <c r="D1549" s="109">
        <v>8.3223036164227722</v>
      </c>
      <c r="E1549" s="102">
        <v>19.184708178714093</v>
      </c>
      <c r="F1549" s="108">
        <v>0.29623891632373645</v>
      </c>
      <c r="G1549" s="109">
        <v>0.29332058416472057</v>
      </c>
      <c r="H1549" s="102">
        <v>0.52219584789988682</v>
      </c>
      <c r="I1549" s="108">
        <v>0.25851100946043776</v>
      </c>
      <c r="J1549" s="109">
        <v>0.342126212225765</v>
      </c>
      <c r="K1549" s="102">
        <v>1.0638103668824062</v>
      </c>
      <c r="L1549" s="108">
        <v>1.8273685957820383E-2</v>
      </c>
      <c r="M1549" s="109">
        <v>1.9240953806773143E-2</v>
      </c>
      <c r="N1549" s="102">
        <v>2.802386143091587E-2</v>
      </c>
      <c r="O1549" s="108">
        <v>1.4450876831778115E-2</v>
      </c>
      <c r="P1549" s="109">
        <v>1.9157850178484294E-2</v>
      </c>
      <c r="Q1549" s="102">
        <v>2.5967956134024375E-2</v>
      </c>
      <c r="R1549" s="108">
        <v>7.7619009540381076E-3</v>
      </c>
      <c r="S1549" s="109">
        <v>1.036715401876072E-2</v>
      </c>
      <c r="T1549" s="102">
        <v>1.9430249096459573E-2</v>
      </c>
      <c r="U1549" s="108">
        <v>6.4714321602818165E-3</v>
      </c>
      <c r="V1549" s="109">
        <v>7.4410686006140363E-3</v>
      </c>
      <c r="W1549" s="102">
        <v>1.0550835966840859E-2</v>
      </c>
      <c r="X1549" s="108">
        <v>3.8775699685514867E-4</v>
      </c>
      <c r="Y1549" s="109">
        <v>3.7562776216860125E-4</v>
      </c>
      <c r="Z1549" s="102">
        <v>6.2712405174702394E-4</v>
      </c>
      <c r="AA1549" s="108">
        <v>1.2419268486098744E-2</v>
      </c>
      <c r="AB1549" s="109">
        <v>1.2131847482790167E-2</v>
      </c>
      <c r="AC1549" s="102">
        <v>2.1956571547016111E-2</v>
      </c>
      <c r="AD1549" s="108">
        <v>2.199128580023193E-3</v>
      </c>
      <c r="AE1549" s="109">
        <v>1.9776032727329505E-3</v>
      </c>
      <c r="AF1549" s="102">
        <v>3.8699642254846523E-3</v>
      </c>
      <c r="AG1549" s="108">
        <v>3.4668157674875534E-3</v>
      </c>
      <c r="AH1549" s="109">
        <v>3.5809460571548843E-3</v>
      </c>
      <c r="AI1549" s="102">
        <v>4.888551125413157E-3</v>
      </c>
      <c r="AJ1549" s="114">
        <v>0</v>
      </c>
      <c r="AK1549" s="115">
        <v>0</v>
      </c>
      <c r="AL1549" s="115">
        <v>0</v>
      </c>
    </row>
    <row r="1550" spans="1:38" x14ac:dyDescent="0.25">
      <c r="A1550" s="71">
        <v>2013</v>
      </c>
      <c r="B1550" s="718">
        <v>25</v>
      </c>
      <c r="C1550" s="108">
        <v>6.68944288867013</v>
      </c>
      <c r="D1550" s="109">
        <v>8.3909396895653963</v>
      </c>
      <c r="E1550" s="102">
        <v>19.218882539920337</v>
      </c>
      <c r="F1550" s="108">
        <v>0.30671054408884396</v>
      </c>
      <c r="G1550" s="109">
        <v>0.29791861777818268</v>
      </c>
      <c r="H1550" s="102">
        <v>0.52795497515597389</v>
      </c>
      <c r="I1550" s="108">
        <v>0.26503764703916088</v>
      </c>
      <c r="J1550" s="109">
        <v>0.34585441542163886</v>
      </c>
      <c r="K1550" s="102">
        <v>1.0698595537357225</v>
      </c>
      <c r="L1550" s="108">
        <v>1.8544860723068442E-2</v>
      </c>
      <c r="M1550" s="109">
        <v>1.9352942053814423E-2</v>
      </c>
      <c r="N1550" s="102">
        <v>2.8133499264806711E-2</v>
      </c>
      <c r="O1550" s="108">
        <v>1.4861190331254062E-2</v>
      </c>
      <c r="P1550" s="109">
        <v>1.9379486411992369E-2</v>
      </c>
      <c r="Q1550" s="102">
        <v>2.6209616380447418E-2</v>
      </c>
      <c r="R1550" s="108">
        <v>7.980268627074202E-3</v>
      </c>
      <c r="S1550" s="109">
        <v>1.0480172339828136E-2</v>
      </c>
      <c r="T1550" s="102">
        <v>1.961064846327459E-2</v>
      </c>
      <c r="U1550" s="108">
        <v>6.7801989158447103E-3</v>
      </c>
      <c r="V1550" s="109">
        <v>7.537182161333306E-3</v>
      </c>
      <c r="W1550" s="102">
        <v>1.0838714613411321E-2</v>
      </c>
      <c r="X1550" s="108">
        <v>4.0212281280537111E-4</v>
      </c>
      <c r="Y1550" s="109">
        <v>3.818674890862796E-4</v>
      </c>
      <c r="Z1550" s="102">
        <v>6.3523529306397364E-4</v>
      </c>
      <c r="AA1550" s="108">
        <v>1.2836161259093018E-2</v>
      </c>
      <c r="AB1550" s="109">
        <v>1.2320063189561411E-2</v>
      </c>
      <c r="AC1550" s="102">
        <v>2.2153297275027756E-2</v>
      </c>
      <c r="AD1550" s="108">
        <v>2.2754824706256666E-3</v>
      </c>
      <c r="AE1550" s="109">
        <v>2.0098820047789088E-3</v>
      </c>
      <c r="AF1550" s="102">
        <v>3.9024028738084142E-3</v>
      </c>
      <c r="AG1550" s="108">
        <v>3.5857721154554916E-3</v>
      </c>
      <c r="AH1550" s="109">
        <v>3.6321097739995265E-3</v>
      </c>
      <c r="AI1550" s="102">
        <v>4.9510994499249294E-3</v>
      </c>
      <c r="AJ1550" s="114">
        <v>0</v>
      </c>
      <c r="AK1550" s="115">
        <v>0</v>
      </c>
      <c r="AL1550" s="115">
        <v>0</v>
      </c>
    </row>
    <row r="1551" spans="1:38" x14ac:dyDescent="0.25">
      <c r="A1551" s="71">
        <v>2013</v>
      </c>
      <c r="B1551" s="718">
        <v>26</v>
      </c>
      <c r="C1551" s="108">
        <v>6.7577427003409634</v>
      </c>
      <c r="D1551" s="109">
        <v>8.3845629059941764</v>
      </c>
      <c r="E1551" s="102">
        <v>19.192587193394498</v>
      </c>
      <c r="F1551" s="108">
        <v>0.31487310114786243</v>
      </c>
      <c r="G1551" s="109">
        <v>0.29876179411186637</v>
      </c>
      <c r="H1551" s="102">
        <v>0.52944703265571147</v>
      </c>
      <c r="I1551" s="108">
        <v>0.27005549242350346</v>
      </c>
      <c r="J1551" s="109">
        <v>0.34672203169278637</v>
      </c>
      <c r="K1551" s="102">
        <v>1.0720676817704569</v>
      </c>
      <c r="L1551" s="108">
        <v>1.8790103817917899E-2</v>
      </c>
      <c r="M1551" s="109">
        <v>1.9388822252063551E-2</v>
      </c>
      <c r="N1551" s="102">
        <v>2.8171323425763308E-2</v>
      </c>
      <c r="O1551" s="108">
        <v>1.5182851100177946E-2</v>
      </c>
      <c r="P1551" s="109">
        <v>1.9407849675850821E-2</v>
      </c>
      <c r="Q1551" s="102">
        <v>2.6265399791581566E-2</v>
      </c>
      <c r="R1551" s="108">
        <v>8.1750682030220807E-3</v>
      </c>
      <c r="S1551" s="109">
        <v>1.0507051467014365E-2</v>
      </c>
      <c r="T1551" s="102">
        <v>1.9645741037483899E-2</v>
      </c>
      <c r="U1551" s="108">
        <v>7.095487222476834E-3</v>
      </c>
      <c r="V1551" s="109">
        <v>7.6316574126239966E-3</v>
      </c>
      <c r="W1551" s="102">
        <v>1.1093200846241659E-2</v>
      </c>
      <c r="X1551" s="108">
        <v>4.1376704042347143E-4</v>
      </c>
      <c r="Y1551" s="109">
        <v>3.8351886262020103E-4</v>
      </c>
      <c r="Z1551" s="102">
        <v>6.3836132843183462E-4</v>
      </c>
      <c r="AA1551" s="108">
        <v>1.3141842043486597E-2</v>
      </c>
      <c r="AB1551" s="109">
        <v>1.2332640595262888E-2</v>
      </c>
      <c r="AC1551" s="102">
        <v>2.2156793707648646E-2</v>
      </c>
      <c r="AD1551" s="108">
        <v>2.3297673741069416E-3</v>
      </c>
      <c r="AE1551" s="109">
        <v>2.0085487546937235E-3</v>
      </c>
      <c r="AF1551" s="102">
        <v>3.8947320016547793E-3</v>
      </c>
      <c r="AG1551" s="108">
        <v>3.6848253042889864E-3</v>
      </c>
      <c r="AH1551" s="109">
        <v>3.6486405397793552E-3</v>
      </c>
      <c r="AI1551" s="102">
        <v>4.9814027921785495E-3</v>
      </c>
      <c r="AJ1551" s="114">
        <v>0</v>
      </c>
      <c r="AK1551" s="115">
        <v>0</v>
      </c>
      <c r="AL1551" s="115">
        <v>0</v>
      </c>
    </row>
    <row r="1552" spans="1:38" x14ac:dyDescent="0.25">
      <c r="A1552" s="71">
        <v>2013</v>
      </c>
      <c r="B1552" s="718">
        <v>27</v>
      </c>
      <c r="C1552" s="108">
        <v>6.812841602386297</v>
      </c>
      <c r="D1552" s="109">
        <v>8.3712753750814386</v>
      </c>
      <c r="E1552" s="102">
        <v>19.149511977653983</v>
      </c>
      <c r="F1552" s="108">
        <v>0.32191190150920135</v>
      </c>
      <c r="G1552" s="109">
        <v>0.29918177408757651</v>
      </c>
      <c r="H1552" s="102">
        <v>0.53000093558063144</v>
      </c>
      <c r="I1552" s="108">
        <v>0.27442749193815485</v>
      </c>
      <c r="J1552" s="109">
        <v>0.34735878396502673</v>
      </c>
      <c r="K1552" s="102">
        <v>1.0734943498071703</v>
      </c>
      <c r="L1552" s="108">
        <v>1.9003426779104111E-2</v>
      </c>
      <c r="M1552" s="109">
        <v>1.9411670411485532E-2</v>
      </c>
      <c r="N1552" s="102">
        <v>2.8194308043727259E-2</v>
      </c>
      <c r="O1552" s="108">
        <v>1.5457077643229669E-2</v>
      </c>
      <c r="P1552" s="109">
        <v>1.9410357061717353E-2</v>
      </c>
      <c r="Q1552" s="102">
        <v>2.62796911552318E-2</v>
      </c>
      <c r="R1552" s="108">
        <v>8.3418447788548549E-3</v>
      </c>
      <c r="S1552" s="109">
        <v>1.0518122260773467E-2</v>
      </c>
      <c r="T1552" s="102">
        <v>1.964772254757257E-2</v>
      </c>
      <c r="U1552" s="108">
        <v>7.4104915133341642E-3</v>
      </c>
      <c r="V1552" s="109">
        <v>7.7263519416727903E-3</v>
      </c>
      <c r="W1552" s="102">
        <v>1.1358205327810312E-2</v>
      </c>
      <c r="X1552" s="108">
        <v>4.2403663877093695E-4</v>
      </c>
      <c r="Y1552" s="109">
        <v>3.846821434235453E-4</v>
      </c>
      <c r="Z1552" s="102">
        <v>6.4049179188687322E-4</v>
      </c>
      <c r="AA1552" s="108">
        <v>1.3393932551059752E-2</v>
      </c>
      <c r="AB1552" s="109">
        <v>1.232436106836032E-2</v>
      </c>
      <c r="AC1552" s="102">
        <v>2.2113030876541446E-2</v>
      </c>
      <c r="AD1552" s="108">
        <v>2.3726828403131837E-3</v>
      </c>
      <c r="AE1552" s="109">
        <v>2.0026199344107764E-3</v>
      </c>
      <c r="AF1552" s="102">
        <v>3.8766650002380609E-3</v>
      </c>
      <c r="AG1552" s="108">
        <v>3.7733309363574062E-3</v>
      </c>
      <c r="AH1552" s="109">
        <v>3.6616362664837229E-3</v>
      </c>
      <c r="AI1552" s="102">
        <v>5.0059998333571399E-3</v>
      </c>
      <c r="AJ1552" s="114">
        <v>0</v>
      </c>
      <c r="AK1552" s="115">
        <v>0</v>
      </c>
      <c r="AL1552" s="115">
        <v>0</v>
      </c>
    </row>
    <row r="1553" spans="1:38" x14ac:dyDescent="0.25">
      <c r="A1553" s="71">
        <v>2013</v>
      </c>
      <c r="B1553" s="718">
        <v>28</v>
      </c>
      <c r="C1553" s="108">
        <v>6.866757518013948</v>
      </c>
      <c r="D1553" s="109">
        <v>8.377678940375235</v>
      </c>
      <c r="E1553" s="102">
        <v>19.159770248113922</v>
      </c>
      <c r="F1553" s="108">
        <v>0.32697337259993436</v>
      </c>
      <c r="G1553" s="109">
        <v>0.2993202824079394</v>
      </c>
      <c r="H1553" s="102">
        <v>0.52975822078011414</v>
      </c>
      <c r="I1553" s="108">
        <v>0.27739952238133236</v>
      </c>
      <c r="J1553" s="109">
        <v>0.34737011962868153</v>
      </c>
      <c r="K1553" s="102">
        <v>1.0730114191451305</v>
      </c>
      <c r="L1553" s="108">
        <v>1.9148066720056846E-2</v>
      </c>
      <c r="M1553" s="109">
        <v>1.9413937013551708E-2</v>
      </c>
      <c r="N1553" s="102">
        <v>2.8186633565720771E-2</v>
      </c>
      <c r="O1553" s="108">
        <v>1.5663430294959941E-2</v>
      </c>
      <c r="P1553" s="109">
        <v>1.9419946852552081E-2</v>
      </c>
      <c r="Q1553" s="102">
        <v>2.6271826916462196E-2</v>
      </c>
      <c r="R1553" s="108">
        <v>8.4657934569655341E-3</v>
      </c>
      <c r="S1553" s="109">
        <v>1.0524638611399897E-2</v>
      </c>
      <c r="T1553" s="102">
        <v>1.9644180864806193E-2</v>
      </c>
      <c r="U1553" s="108">
        <v>7.4884965874474265E-3</v>
      </c>
      <c r="V1553" s="109">
        <v>7.693896751220404E-3</v>
      </c>
      <c r="W1553" s="102">
        <v>1.1286289444266091E-2</v>
      </c>
      <c r="X1553" s="108">
        <v>4.3064979324710653E-4</v>
      </c>
      <c r="Y1553" s="109">
        <v>3.8469348777754435E-4</v>
      </c>
      <c r="Z1553" s="102">
        <v>6.3981183633730031E-4</v>
      </c>
      <c r="AA1553" s="108">
        <v>1.3614467489665067E-2</v>
      </c>
      <c r="AB1553" s="109">
        <v>1.233935553736791E-2</v>
      </c>
      <c r="AC1553" s="102">
        <v>2.2120581588662896E-2</v>
      </c>
      <c r="AD1553" s="108">
        <v>2.4168350405152457E-3</v>
      </c>
      <c r="AE1553" s="109">
        <v>2.0068710032291616E-3</v>
      </c>
      <c r="AF1553" s="102">
        <v>3.880642948321065E-3</v>
      </c>
      <c r="AG1553" s="108">
        <v>3.8261763194169527E-3</v>
      </c>
      <c r="AH1553" s="109">
        <v>3.6602780410781967E-3</v>
      </c>
      <c r="AI1553" s="102">
        <v>4.9987004976037065E-3</v>
      </c>
      <c r="AJ1553" s="114">
        <v>0</v>
      </c>
      <c r="AK1553" s="115">
        <v>0</v>
      </c>
      <c r="AL1553" s="115">
        <v>0</v>
      </c>
    </row>
    <row r="1554" spans="1:38" x14ac:dyDescent="0.25">
      <c r="A1554" s="71">
        <v>2013</v>
      </c>
      <c r="B1554" s="718">
        <v>29</v>
      </c>
      <c r="C1554" s="108">
        <v>6.9023497178377538</v>
      </c>
      <c r="D1554" s="109">
        <v>8.3848798180534949</v>
      </c>
      <c r="E1554" s="102">
        <v>19.171873233397307</v>
      </c>
      <c r="F1554" s="108">
        <v>0.33012702586906617</v>
      </c>
      <c r="G1554" s="109">
        <v>0.29947479121905723</v>
      </c>
      <c r="H1554" s="102">
        <v>0.5295296990968873</v>
      </c>
      <c r="I1554" s="108">
        <v>0.27923027303500259</v>
      </c>
      <c r="J1554" s="109">
        <v>0.34738188283261551</v>
      </c>
      <c r="K1554" s="102">
        <v>1.0725260271913597</v>
      </c>
      <c r="L1554" s="108">
        <v>1.9237122415627736E-2</v>
      </c>
      <c r="M1554" s="109">
        <v>1.9416450172102886E-2</v>
      </c>
      <c r="N1554" s="102">
        <v>2.8178643183907615E-2</v>
      </c>
      <c r="O1554" s="108">
        <v>1.5792900473819742E-2</v>
      </c>
      <c r="P1554" s="109">
        <v>1.9430695934424317E-2</v>
      </c>
      <c r="Q1554" s="102">
        <v>2.6264823671121713E-2</v>
      </c>
      <c r="R1554" s="108">
        <v>8.5436421386209556E-3</v>
      </c>
      <c r="S1554" s="109">
        <v>1.0531936569158528E-2</v>
      </c>
      <c r="T1554" s="102">
        <v>1.9641475180247937E-2</v>
      </c>
      <c r="U1554" s="108">
        <v>7.513919752526921E-3</v>
      </c>
      <c r="V1554" s="109">
        <v>7.6572848748909282E-3</v>
      </c>
      <c r="W1554" s="102">
        <v>1.1205858279878507E-2</v>
      </c>
      <c r="X1554" s="108">
        <v>4.3465466675389442E-4</v>
      </c>
      <c r="Y1554" s="109">
        <v>3.8470553312188263E-4</v>
      </c>
      <c r="Z1554" s="102">
        <v>6.3909669461878482E-4</v>
      </c>
      <c r="AA1554" s="108">
        <v>1.3757900680648152E-2</v>
      </c>
      <c r="AB1554" s="109">
        <v>1.2356173574592717E-2</v>
      </c>
      <c r="AC1554" s="102">
        <v>2.2130998380506132E-2</v>
      </c>
      <c r="AD1554" s="108">
        <v>2.4463675345719506E-3</v>
      </c>
      <c r="AE1554" s="109">
        <v>2.011644223347112E-3</v>
      </c>
      <c r="AF1554" s="102">
        <v>3.8855246295623909E-3</v>
      </c>
      <c r="AG1554" s="108">
        <v>3.8574804197592945E-3</v>
      </c>
      <c r="AH1554" s="109">
        <v>3.6587427008925055E-3</v>
      </c>
      <c r="AI1554" s="102">
        <v>4.9908084098414509E-3</v>
      </c>
      <c r="AJ1554" s="114">
        <v>0</v>
      </c>
      <c r="AK1554" s="115">
        <v>0</v>
      </c>
      <c r="AL1554" s="115">
        <v>0</v>
      </c>
    </row>
    <row r="1555" spans="1:38" x14ac:dyDescent="0.25">
      <c r="A1555" s="71">
        <v>2013</v>
      </c>
      <c r="B1555" s="718">
        <v>30</v>
      </c>
      <c r="C1555" s="108">
        <v>6.909337855271894</v>
      </c>
      <c r="D1555" s="109">
        <v>8.3927407430420562</v>
      </c>
      <c r="E1555" s="102">
        <v>19.186100004836643</v>
      </c>
      <c r="F1555" s="108">
        <v>0.33035904306953268</v>
      </c>
      <c r="G1555" s="109">
        <v>0.29970303424408207</v>
      </c>
      <c r="H1555" s="102">
        <v>0.52933317638200617</v>
      </c>
      <c r="I1555" s="108">
        <v>0.27931689749218441</v>
      </c>
      <c r="J1555" s="109">
        <v>0.34742829721213336</v>
      </c>
      <c r="K1555" s="102">
        <v>1.0720385712810445</v>
      </c>
      <c r="L1555" s="108">
        <v>1.9241187759386786E-2</v>
      </c>
      <c r="M1555" s="109">
        <v>1.942058858492925E-2</v>
      </c>
      <c r="N1555" s="102">
        <v>2.8170789504623185E-2</v>
      </c>
      <c r="O1555" s="108">
        <v>1.5804271824203069E-2</v>
      </c>
      <c r="P1555" s="109">
        <v>1.9455866178748688E-2</v>
      </c>
      <c r="Q1555" s="102">
        <v>2.6259495511723636E-2</v>
      </c>
      <c r="R1555" s="108">
        <v>8.5506926234899128E-3</v>
      </c>
      <c r="S1555" s="109">
        <v>1.054175042300283E-2</v>
      </c>
      <c r="T1555" s="102">
        <v>1.9640364029474781E-2</v>
      </c>
      <c r="U1555" s="108">
        <v>7.4663090360232711E-3</v>
      </c>
      <c r="V1555" s="109">
        <v>7.6208884839957212E-3</v>
      </c>
      <c r="W1555" s="102">
        <v>1.1117251458510077E-2</v>
      </c>
      <c r="X1555" s="108">
        <v>4.3470502234807019E-4</v>
      </c>
      <c r="Y1555" s="109">
        <v>3.8489725190544842E-4</v>
      </c>
      <c r="Z1555" s="102">
        <v>6.3836951540733049E-4</v>
      </c>
      <c r="AA1555" s="108">
        <v>1.3781252864558726E-2</v>
      </c>
      <c r="AB1555" s="109">
        <v>1.2376276502662886E-2</v>
      </c>
      <c r="AC1555" s="102">
        <v>2.2145024947940694E-2</v>
      </c>
      <c r="AD1555" s="108">
        <v>2.4528572356032762E-3</v>
      </c>
      <c r="AE1555" s="109">
        <v>2.0171777001757097E-3</v>
      </c>
      <c r="AF1555" s="102">
        <v>3.891437516421719E-3</v>
      </c>
      <c r="AG1555" s="108">
        <v>3.8562769816879111E-3</v>
      </c>
      <c r="AH1555" s="109">
        <v>3.6599456565545169E-3</v>
      </c>
      <c r="AI1555" s="102">
        <v>4.9824917352184915E-3</v>
      </c>
      <c r="AJ1555" s="114">
        <v>0</v>
      </c>
      <c r="AK1555" s="115">
        <v>0</v>
      </c>
      <c r="AL1555" s="115">
        <v>0</v>
      </c>
    </row>
    <row r="1556" spans="1:38" ht="13" x14ac:dyDescent="0.3">
      <c r="A1556" s="71">
        <v>2013</v>
      </c>
      <c r="B1556" s="718">
        <v>31</v>
      </c>
      <c r="C1556" s="108">
        <v>6.909337855271894</v>
      </c>
      <c r="D1556" s="109">
        <v>8.3927407430420562</v>
      </c>
      <c r="E1556" s="91">
        <v>19.186100004836643</v>
      </c>
      <c r="F1556" s="108">
        <v>0.33035904306953268</v>
      </c>
      <c r="G1556" s="109">
        <v>0.29970303424408207</v>
      </c>
      <c r="H1556" s="91">
        <v>0.52933317638200617</v>
      </c>
      <c r="I1556" s="108">
        <v>0.27931689749218441</v>
      </c>
      <c r="J1556" s="109">
        <v>0.34742829721213336</v>
      </c>
      <c r="K1556" s="91">
        <v>1.0720385712810445</v>
      </c>
      <c r="L1556" s="108">
        <v>1.9241187759386786E-2</v>
      </c>
      <c r="M1556" s="109">
        <v>1.942058858492925E-2</v>
      </c>
      <c r="N1556" s="91">
        <v>2.8170789504623185E-2</v>
      </c>
      <c r="O1556" s="108">
        <v>1.5804271824203069E-2</v>
      </c>
      <c r="P1556" s="109">
        <v>1.9455866178748688E-2</v>
      </c>
      <c r="Q1556" s="91">
        <v>2.6259495511723636E-2</v>
      </c>
      <c r="R1556" s="108">
        <v>8.5506926234899128E-3</v>
      </c>
      <c r="S1556" s="109">
        <v>1.054175042300283E-2</v>
      </c>
      <c r="T1556" s="91">
        <v>1.9640364029474781E-2</v>
      </c>
      <c r="U1556" s="108">
        <v>7.4663090360232711E-3</v>
      </c>
      <c r="V1556" s="109">
        <v>7.6208884839957212E-3</v>
      </c>
      <c r="W1556" s="91">
        <v>1.1117251458510077E-2</v>
      </c>
      <c r="X1556" s="108">
        <v>4.3470502234807019E-4</v>
      </c>
      <c r="Y1556" s="109">
        <v>3.8489725190544842E-4</v>
      </c>
      <c r="Z1556" s="91">
        <v>6.3836951540733049E-4</v>
      </c>
      <c r="AA1556" s="108">
        <v>1.3781252864558726E-2</v>
      </c>
      <c r="AB1556" s="109">
        <v>1.2376276502662886E-2</v>
      </c>
      <c r="AC1556" s="91">
        <v>2.2145024947940694E-2</v>
      </c>
      <c r="AD1556" s="108">
        <v>2.4528572356032762E-3</v>
      </c>
      <c r="AE1556" s="109">
        <v>2.0171777001757097E-3</v>
      </c>
      <c r="AF1556" s="91">
        <v>3.891437516421719E-3</v>
      </c>
      <c r="AG1556" s="108">
        <v>3.8562769816879111E-3</v>
      </c>
      <c r="AH1556" s="109">
        <v>3.6599456565545169E-3</v>
      </c>
      <c r="AI1556" s="91">
        <v>4.9824917352184915E-3</v>
      </c>
      <c r="AJ1556" s="114">
        <v>0</v>
      </c>
      <c r="AK1556" s="115">
        <v>0</v>
      </c>
      <c r="AL1556" s="115">
        <v>0</v>
      </c>
    </row>
    <row r="1557" spans="1:38" ht="13" x14ac:dyDescent="0.3">
      <c r="A1557" s="71">
        <v>2013</v>
      </c>
      <c r="B1557" s="718">
        <v>32</v>
      </c>
      <c r="C1557" s="108">
        <v>6.909337855271894</v>
      </c>
      <c r="D1557" s="109">
        <v>8.3927407430420562</v>
      </c>
      <c r="E1557" s="91">
        <v>19.186100004836643</v>
      </c>
      <c r="F1557" s="108">
        <v>0.33035904306953268</v>
      </c>
      <c r="G1557" s="109">
        <v>0.29970303424408207</v>
      </c>
      <c r="H1557" s="91">
        <v>0.52933317638200617</v>
      </c>
      <c r="I1557" s="108">
        <v>0.27931689749218441</v>
      </c>
      <c r="J1557" s="109">
        <v>0.34742829721213336</v>
      </c>
      <c r="K1557" s="91">
        <v>1.0720385712810445</v>
      </c>
      <c r="L1557" s="108">
        <v>1.9241187759386786E-2</v>
      </c>
      <c r="M1557" s="109">
        <v>1.942058858492925E-2</v>
      </c>
      <c r="N1557" s="91">
        <v>2.8170789504623185E-2</v>
      </c>
      <c r="O1557" s="108">
        <v>1.5804271824203069E-2</v>
      </c>
      <c r="P1557" s="109">
        <v>1.9455866178748688E-2</v>
      </c>
      <c r="Q1557" s="91">
        <v>2.6259495511723636E-2</v>
      </c>
      <c r="R1557" s="108">
        <v>8.5506926234899128E-3</v>
      </c>
      <c r="S1557" s="109">
        <v>1.054175042300283E-2</v>
      </c>
      <c r="T1557" s="91">
        <v>1.9640364029474781E-2</v>
      </c>
      <c r="U1557" s="108">
        <v>7.4663090360232711E-3</v>
      </c>
      <c r="V1557" s="109">
        <v>7.6208884839957212E-3</v>
      </c>
      <c r="W1557" s="91">
        <v>1.1117251458510077E-2</v>
      </c>
      <c r="X1557" s="108">
        <v>4.3470502234807019E-4</v>
      </c>
      <c r="Y1557" s="109">
        <v>3.8489725190544842E-4</v>
      </c>
      <c r="Z1557" s="91">
        <v>6.3836951540733049E-4</v>
      </c>
      <c r="AA1557" s="108">
        <v>1.3781252864558726E-2</v>
      </c>
      <c r="AB1557" s="109">
        <v>1.2376276502662886E-2</v>
      </c>
      <c r="AC1557" s="91">
        <v>2.2145024947940694E-2</v>
      </c>
      <c r="AD1557" s="108">
        <v>2.4528572356032762E-3</v>
      </c>
      <c r="AE1557" s="109">
        <v>2.0171777001757097E-3</v>
      </c>
      <c r="AF1557" s="91">
        <v>3.891437516421719E-3</v>
      </c>
      <c r="AG1557" s="108">
        <v>3.8562769816879111E-3</v>
      </c>
      <c r="AH1557" s="109">
        <v>3.6599456565545169E-3</v>
      </c>
      <c r="AI1557" s="91">
        <v>4.9824917352184915E-3</v>
      </c>
      <c r="AJ1557" s="114">
        <v>0</v>
      </c>
      <c r="AK1557" s="115">
        <v>0</v>
      </c>
      <c r="AL1557" s="115">
        <v>0</v>
      </c>
    </row>
    <row r="1558" spans="1:38" ht="13" x14ac:dyDescent="0.3">
      <c r="A1558" s="71">
        <v>2013</v>
      </c>
      <c r="B1558" s="718">
        <v>33</v>
      </c>
      <c r="C1558" s="108">
        <v>6.909337855271894</v>
      </c>
      <c r="D1558" s="109">
        <v>8.3927407430420562</v>
      </c>
      <c r="E1558" s="91">
        <v>19.186100004836643</v>
      </c>
      <c r="F1558" s="108">
        <v>0.33035904306953268</v>
      </c>
      <c r="G1558" s="109">
        <v>0.29970303424408207</v>
      </c>
      <c r="H1558" s="91">
        <v>0.52933317638200617</v>
      </c>
      <c r="I1558" s="108">
        <v>0.27931689749218441</v>
      </c>
      <c r="J1558" s="109">
        <v>0.34742829721213336</v>
      </c>
      <c r="K1558" s="91">
        <v>1.0720385712810445</v>
      </c>
      <c r="L1558" s="108">
        <v>1.9241187759386786E-2</v>
      </c>
      <c r="M1558" s="109">
        <v>1.942058858492925E-2</v>
      </c>
      <c r="N1558" s="91">
        <v>2.8170789504623185E-2</v>
      </c>
      <c r="O1558" s="108">
        <v>1.5804271824203069E-2</v>
      </c>
      <c r="P1558" s="109">
        <v>1.9455866178748688E-2</v>
      </c>
      <c r="Q1558" s="91">
        <v>2.6259495511723636E-2</v>
      </c>
      <c r="R1558" s="108">
        <v>8.5506926234899128E-3</v>
      </c>
      <c r="S1558" s="109">
        <v>1.054175042300283E-2</v>
      </c>
      <c r="T1558" s="91">
        <v>1.9640364029474781E-2</v>
      </c>
      <c r="U1558" s="108">
        <v>7.4663090360232711E-3</v>
      </c>
      <c r="V1558" s="109">
        <v>7.6208884839957212E-3</v>
      </c>
      <c r="W1558" s="91">
        <v>1.1117251458510077E-2</v>
      </c>
      <c r="X1558" s="108">
        <v>4.3470502234807019E-4</v>
      </c>
      <c r="Y1558" s="109">
        <v>3.8489725190544842E-4</v>
      </c>
      <c r="Z1558" s="91">
        <v>6.3836951540733049E-4</v>
      </c>
      <c r="AA1558" s="108">
        <v>1.3781252864558726E-2</v>
      </c>
      <c r="AB1558" s="109">
        <v>1.2376276502662886E-2</v>
      </c>
      <c r="AC1558" s="91">
        <v>2.2145024947940694E-2</v>
      </c>
      <c r="AD1558" s="108">
        <v>2.4528572356032762E-3</v>
      </c>
      <c r="AE1558" s="109">
        <v>2.0171777001757097E-3</v>
      </c>
      <c r="AF1558" s="91">
        <v>3.891437516421719E-3</v>
      </c>
      <c r="AG1558" s="108">
        <v>3.8562769816879111E-3</v>
      </c>
      <c r="AH1558" s="109">
        <v>3.6599456565545169E-3</v>
      </c>
      <c r="AI1558" s="91">
        <v>4.9824917352184915E-3</v>
      </c>
      <c r="AJ1558" s="114">
        <v>0</v>
      </c>
      <c r="AK1558" s="115">
        <v>0</v>
      </c>
      <c r="AL1558" s="115">
        <v>0</v>
      </c>
    </row>
    <row r="1559" spans="1:38" ht="13" x14ac:dyDescent="0.3">
      <c r="A1559" s="71">
        <v>2013</v>
      </c>
      <c r="B1559" s="718">
        <v>34</v>
      </c>
      <c r="C1559" s="108">
        <v>6.909337855271894</v>
      </c>
      <c r="D1559" s="109">
        <v>8.3927407430420562</v>
      </c>
      <c r="E1559" s="91">
        <v>19.186100004836643</v>
      </c>
      <c r="F1559" s="108">
        <v>0.33035904306953268</v>
      </c>
      <c r="G1559" s="109">
        <v>0.29970303424408207</v>
      </c>
      <c r="H1559" s="91">
        <v>0.52933317638200617</v>
      </c>
      <c r="I1559" s="108">
        <v>0.27931689749218441</v>
      </c>
      <c r="J1559" s="109">
        <v>0.34742829721213336</v>
      </c>
      <c r="K1559" s="91">
        <v>1.0720385712810445</v>
      </c>
      <c r="L1559" s="108">
        <v>1.9241187759386786E-2</v>
      </c>
      <c r="M1559" s="109">
        <v>1.942058858492925E-2</v>
      </c>
      <c r="N1559" s="91">
        <v>2.8170789504623185E-2</v>
      </c>
      <c r="O1559" s="108">
        <v>1.5804271824203069E-2</v>
      </c>
      <c r="P1559" s="109">
        <v>1.9455866178748688E-2</v>
      </c>
      <c r="Q1559" s="91">
        <v>2.6259495511723636E-2</v>
      </c>
      <c r="R1559" s="108">
        <v>8.5506926234899128E-3</v>
      </c>
      <c r="S1559" s="109">
        <v>1.054175042300283E-2</v>
      </c>
      <c r="T1559" s="91">
        <v>1.9640364029474781E-2</v>
      </c>
      <c r="U1559" s="108">
        <v>7.4663090360232711E-3</v>
      </c>
      <c r="V1559" s="109">
        <v>7.6208884839957212E-3</v>
      </c>
      <c r="W1559" s="91">
        <v>1.1117251458510077E-2</v>
      </c>
      <c r="X1559" s="108">
        <v>4.3470502234807019E-4</v>
      </c>
      <c r="Y1559" s="109">
        <v>3.8489725190544842E-4</v>
      </c>
      <c r="Z1559" s="91">
        <v>6.3836951540733049E-4</v>
      </c>
      <c r="AA1559" s="108">
        <v>1.3781252864558726E-2</v>
      </c>
      <c r="AB1559" s="109">
        <v>1.2376276502662886E-2</v>
      </c>
      <c r="AC1559" s="91">
        <v>2.2145024947940694E-2</v>
      </c>
      <c r="AD1559" s="108">
        <v>2.4528572356032762E-3</v>
      </c>
      <c r="AE1559" s="109">
        <v>2.0171777001757097E-3</v>
      </c>
      <c r="AF1559" s="91">
        <v>3.891437516421719E-3</v>
      </c>
      <c r="AG1559" s="108">
        <v>3.8562769816879111E-3</v>
      </c>
      <c r="AH1559" s="109">
        <v>3.6599456565545169E-3</v>
      </c>
      <c r="AI1559" s="91">
        <v>4.9824917352184915E-3</v>
      </c>
      <c r="AJ1559" s="114">
        <v>0</v>
      </c>
      <c r="AK1559" s="115">
        <v>0</v>
      </c>
      <c r="AL1559" s="115">
        <v>0</v>
      </c>
    </row>
    <row r="1560" spans="1:38" ht="13" x14ac:dyDescent="0.3">
      <c r="A1560" s="71">
        <v>2013</v>
      </c>
      <c r="B1560" s="718">
        <v>35</v>
      </c>
      <c r="C1560" s="108">
        <v>6.909337855271894</v>
      </c>
      <c r="D1560" s="109">
        <v>8.3927407430420562</v>
      </c>
      <c r="E1560" s="91">
        <v>19.186100004836643</v>
      </c>
      <c r="F1560" s="108">
        <v>0.33035904306953268</v>
      </c>
      <c r="G1560" s="109">
        <v>0.29970303424408207</v>
      </c>
      <c r="H1560" s="91">
        <v>0.52933317638200617</v>
      </c>
      <c r="I1560" s="108">
        <v>0.27931689749218441</v>
      </c>
      <c r="J1560" s="109">
        <v>0.34742829721213336</v>
      </c>
      <c r="K1560" s="91">
        <v>1.0720385712810445</v>
      </c>
      <c r="L1560" s="108">
        <v>1.9241187759386786E-2</v>
      </c>
      <c r="M1560" s="109">
        <v>1.942058858492925E-2</v>
      </c>
      <c r="N1560" s="91">
        <v>2.8170789504623185E-2</v>
      </c>
      <c r="O1560" s="108">
        <v>1.5804271824203069E-2</v>
      </c>
      <c r="P1560" s="109">
        <v>1.9455866178748688E-2</v>
      </c>
      <c r="Q1560" s="91">
        <v>2.6259495511723636E-2</v>
      </c>
      <c r="R1560" s="108">
        <v>8.5506926234899128E-3</v>
      </c>
      <c r="S1560" s="109">
        <v>1.054175042300283E-2</v>
      </c>
      <c r="T1560" s="91">
        <v>1.9640364029474781E-2</v>
      </c>
      <c r="U1560" s="108">
        <v>7.4663090360232711E-3</v>
      </c>
      <c r="V1560" s="109">
        <v>7.6208884839957212E-3</v>
      </c>
      <c r="W1560" s="91">
        <v>1.1117251458510077E-2</v>
      </c>
      <c r="X1560" s="108">
        <v>4.3470502234807019E-4</v>
      </c>
      <c r="Y1560" s="109">
        <v>3.8489725190544842E-4</v>
      </c>
      <c r="Z1560" s="91">
        <v>6.3836951540733049E-4</v>
      </c>
      <c r="AA1560" s="108">
        <v>1.3781252864558726E-2</v>
      </c>
      <c r="AB1560" s="109">
        <v>1.2376276502662886E-2</v>
      </c>
      <c r="AC1560" s="91">
        <v>2.2145024947940694E-2</v>
      </c>
      <c r="AD1560" s="108">
        <v>2.4528572356032762E-3</v>
      </c>
      <c r="AE1560" s="109">
        <v>2.0171777001757097E-3</v>
      </c>
      <c r="AF1560" s="91">
        <v>3.891437516421719E-3</v>
      </c>
      <c r="AG1560" s="108">
        <v>3.8562769816879111E-3</v>
      </c>
      <c r="AH1560" s="109">
        <v>3.6599456565545169E-3</v>
      </c>
      <c r="AI1560" s="91">
        <v>4.9824917352184915E-3</v>
      </c>
      <c r="AJ1560" s="114">
        <v>0</v>
      </c>
      <c r="AK1560" s="115">
        <v>0</v>
      </c>
      <c r="AL1560" s="115">
        <v>0</v>
      </c>
    </row>
    <row r="1561" spans="1:38" ht="13" x14ac:dyDescent="0.3">
      <c r="A1561" s="71">
        <v>2013</v>
      </c>
      <c r="B1561" s="718">
        <v>36</v>
      </c>
      <c r="C1561" s="108">
        <v>6.909337855271894</v>
      </c>
      <c r="D1561" s="109">
        <v>8.3927407430420562</v>
      </c>
      <c r="E1561" s="91">
        <v>19.186100004836643</v>
      </c>
      <c r="F1561" s="108">
        <v>0.33035904306953268</v>
      </c>
      <c r="G1561" s="109">
        <v>0.29970303424408207</v>
      </c>
      <c r="H1561" s="91">
        <v>0.52933317638200617</v>
      </c>
      <c r="I1561" s="108">
        <v>0.27931689749218441</v>
      </c>
      <c r="J1561" s="109">
        <v>0.34742829721213336</v>
      </c>
      <c r="K1561" s="91">
        <v>1.0720385712810445</v>
      </c>
      <c r="L1561" s="108">
        <v>1.9241187759386786E-2</v>
      </c>
      <c r="M1561" s="109">
        <v>1.942058858492925E-2</v>
      </c>
      <c r="N1561" s="91">
        <v>2.8170789504623185E-2</v>
      </c>
      <c r="O1561" s="108">
        <v>1.5804271824203069E-2</v>
      </c>
      <c r="P1561" s="109">
        <v>1.9455866178748688E-2</v>
      </c>
      <c r="Q1561" s="91">
        <v>2.6259495511723636E-2</v>
      </c>
      <c r="R1561" s="108">
        <v>8.5506926234899128E-3</v>
      </c>
      <c r="S1561" s="109">
        <v>1.054175042300283E-2</v>
      </c>
      <c r="T1561" s="91">
        <v>1.9640364029474781E-2</v>
      </c>
      <c r="U1561" s="108">
        <v>7.4663090360232711E-3</v>
      </c>
      <c r="V1561" s="109">
        <v>7.6208884839957212E-3</v>
      </c>
      <c r="W1561" s="91">
        <v>1.1117251458510077E-2</v>
      </c>
      <c r="X1561" s="108">
        <v>4.3470502234807019E-4</v>
      </c>
      <c r="Y1561" s="109">
        <v>3.8489725190544842E-4</v>
      </c>
      <c r="Z1561" s="91">
        <v>6.3836951540733049E-4</v>
      </c>
      <c r="AA1561" s="108">
        <v>1.3781252864558726E-2</v>
      </c>
      <c r="AB1561" s="109">
        <v>1.2376276502662886E-2</v>
      </c>
      <c r="AC1561" s="91">
        <v>2.2145024947940694E-2</v>
      </c>
      <c r="AD1561" s="108">
        <v>2.4528572356032762E-3</v>
      </c>
      <c r="AE1561" s="109">
        <v>2.0171777001757097E-3</v>
      </c>
      <c r="AF1561" s="91">
        <v>3.891437516421719E-3</v>
      </c>
      <c r="AG1561" s="108">
        <v>3.8562769816879111E-3</v>
      </c>
      <c r="AH1561" s="109">
        <v>3.6599456565545169E-3</v>
      </c>
      <c r="AI1561" s="91">
        <v>4.9824917352184915E-3</v>
      </c>
      <c r="AJ1561" s="114">
        <v>0</v>
      </c>
      <c r="AK1561" s="115">
        <v>0</v>
      </c>
      <c r="AL1561" s="115">
        <v>0</v>
      </c>
    </row>
    <row r="1562" spans="1:38" ht="13" x14ac:dyDescent="0.3">
      <c r="A1562" s="71">
        <v>2013</v>
      </c>
      <c r="B1562" s="718">
        <v>37</v>
      </c>
      <c r="C1562" s="108">
        <v>6.909337855271894</v>
      </c>
      <c r="D1562" s="109">
        <v>8.3927407430420562</v>
      </c>
      <c r="E1562" s="91">
        <v>19.186100004836643</v>
      </c>
      <c r="F1562" s="108">
        <v>0.33035904306953268</v>
      </c>
      <c r="G1562" s="109">
        <v>0.29970303424408207</v>
      </c>
      <c r="H1562" s="91">
        <v>0.52933317638200617</v>
      </c>
      <c r="I1562" s="108">
        <v>0.27931689749218441</v>
      </c>
      <c r="J1562" s="109">
        <v>0.34742829721213336</v>
      </c>
      <c r="K1562" s="91">
        <v>1.0720385712810445</v>
      </c>
      <c r="L1562" s="108">
        <v>1.9241187759386786E-2</v>
      </c>
      <c r="M1562" s="109">
        <v>1.942058858492925E-2</v>
      </c>
      <c r="N1562" s="91">
        <v>2.8170789504623185E-2</v>
      </c>
      <c r="O1562" s="108">
        <v>1.5804271824203069E-2</v>
      </c>
      <c r="P1562" s="109">
        <v>1.9455866178748688E-2</v>
      </c>
      <c r="Q1562" s="91">
        <v>2.6259495511723636E-2</v>
      </c>
      <c r="R1562" s="108">
        <v>8.5506926234899128E-3</v>
      </c>
      <c r="S1562" s="109">
        <v>1.054175042300283E-2</v>
      </c>
      <c r="T1562" s="91">
        <v>1.9640364029474781E-2</v>
      </c>
      <c r="U1562" s="108">
        <v>7.4663090360232711E-3</v>
      </c>
      <c r="V1562" s="109">
        <v>7.6208884839957212E-3</v>
      </c>
      <c r="W1562" s="91">
        <v>1.1117251458510077E-2</v>
      </c>
      <c r="X1562" s="108">
        <v>4.3470502234807019E-4</v>
      </c>
      <c r="Y1562" s="109">
        <v>3.8489725190544842E-4</v>
      </c>
      <c r="Z1562" s="91">
        <v>6.3836951540733049E-4</v>
      </c>
      <c r="AA1562" s="108">
        <v>1.3781252864558726E-2</v>
      </c>
      <c r="AB1562" s="109">
        <v>1.2376276502662886E-2</v>
      </c>
      <c r="AC1562" s="91">
        <v>2.2145024947940694E-2</v>
      </c>
      <c r="AD1562" s="108">
        <v>2.4528572356032762E-3</v>
      </c>
      <c r="AE1562" s="109">
        <v>2.0171777001757097E-3</v>
      </c>
      <c r="AF1562" s="91">
        <v>3.891437516421719E-3</v>
      </c>
      <c r="AG1562" s="108">
        <v>3.8562769816879111E-3</v>
      </c>
      <c r="AH1562" s="109">
        <v>3.6599456565545169E-3</v>
      </c>
      <c r="AI1562" s="91">
        <v>4.9824917352184915E-3</v>
      </c>
      <c r="AJ1562" s="114">
        <v>0</v>
      </c>
      <c r="AK1562" s="115">
        <v>0</v>
      </c>
      <c r="AL1562" s="115">
        <v>0</v>
      </c>
    </row>
    <row r="1563" spans="1:38" ht="13" x14ac:dyDescent="0.3">
      <c r="A1563" s="71">
        <v>2013</v>
      </c>
      <c r="B1563" s="718">
        <v>38</v>
      </c>
      <c r="C1563" s="108">
        <v>6.909337855271894</v>
      </c>
      <c r="D1563" s="109">
        <v>8.3927407430420562</v>
      </c>
      <c r="E1563" s="91">
        <v>19.186100004836643</v>
      </c>
      <c r="F1563" s="108">
        <v>0.33035904306953268</v>
      </c>
      <c r="G1563" s="109">
        <v>0.29970303424408207</v>
      </c>
      <c r="H1563" s="91">
        <v>0.52933317638200617</v>
      </c>
      <c r="I1563" s="108">
        <v>0.27931689749218441</v>
      </c>
      <c r="J1563" s="109">
        <v>0.34742829721213336</v>
      </c>
      <c r="K1563" s="91">
        <v>1.0720385712810445</v>
      </c>
      <c r="L1563" s="108">
        <v>1.9241187759386786E-2</v>
      </c>
      <c r="M1563" s="109">
        <v>1.942058858492925E-2</v>
      </c>
      <c r="N1563" s="91">
        <v>2.8170789504623185E-2</v>
      </c>
      <c r="O1563" s="108">
        <v>1.5804271824203069E-2</v>
      </c>
      <c r="P1563" s="109">
        <v>1.9455866178748688E-2</v>
      </c>
      <c r="Q1563" s="91">
        <v>2.6259495511723636E-2</v>
      </c>
      <c r="R1563" s="108">
        <v>8.5506926234899128E-3</v>
      </c>
      <c r="S1563" s="109">
        <v>1.054175042300283E-2</v>
      </c>
      <c r="T1563" s="91">
        <v>1.9640364029474781E-2</v>
      </c>
      <c r="U1563" s="108">
        <v>7.4663090360232711E-3</v>
      </c>
      <c r="V1563" s="109">
        <v>7.6208884839957212E-3</v>
      </c>
      <c r="W1563" s="91">
        <v>1.1117251458510077E-2</v>
      </c>
      <c r="X1563" s="108">
        <v>4.3470502234807019E-4</v>
      </c>
      <c r="Y1563" s="109">
        <v>3.8489725190544842E-4</v>
      </c>
      <c r="Z1563" s="91">
        <v>6.3836951540733049E-4</v>
      </c>
      <c r="AA1563" s="108">
        <v>1.3781252864558726E-2</v>
      </c>
      <c r="AB1563" s="109">
        <v>1.2376276502662886E-2</v>
      </c>
      <c r="AC1563" s="91">
        <v>2.2145024947940694E-2</v>
      </c>
      <c r="AD1563" s="108">
        <v>2.4528572356032762E-3</v>
      </c>
      <c r="AE1563" s="109">
        <v>2.0171777001757097E-3</v>
      </c>
      <c r="AF1563" s="91">
        <v>3.891437516421719E-3</v>
      </c>
      <c r="AG1563" s="108">
        <v>3.8562769816879111E-3</v>
      </c>
      <c r="AH1563" s="109">
        <v>3.6599456565545169E-3</v>
      </c>
      <c r="AI1563" s="91">
        <v>4.9824917352184915E-3</v>
      </c>
      <c r="AJ1563" s="114">
        <v>0</v>
      </c>
      <c r="AK1563" s="115">
        <v>0</v>
      </c>
      <c r="AL1563" s="115">
        <v>0</v>
      </c>
    </row>
    <row r="1564" spans="1:38" ht="13.5" thickBot="1" x14ac:dyDescent="0.35">
      <c r="A1564" s="73">
        <v>2013</v>
      </c>
      <c r="B1564" s="719">
        <v>39</v>
      </c>
      <c r="C1564" s="110">
        <v>6.909337855271894</v>
      </c>
      <c r="D1564" s="111">
        <v>8.3927407430420562</v>
      </c>
      <c r="E1564" s="98">
        <v>19.186100004836643</v>
      </c>
      <c r="F1564" s="110">
        <v>0.33035904306953268</v>
      </c>
      <c r="G1564" s="111">
        <v>0.29970303424408207</v>
      </c>
      <c r="H1564" s="98">
        <v>0.52933317638200617</v>
      </c>
      <c r="I1564" s="110">
        <v>0.27931689749218441</v>
      </c>
      <c r="J1564" s="111">
        <v>0.34742829721213336</v>
      </c>
      <c r="K1564" s="98">
        <v>1.0720385712810445</v>
      </c>
      <c r="L1564" s="110">
        <v>1.9241187759386786E-2</v>
      </c>
      <c r="M1564" s="111">
        <v>1.942058858492925E-2</v>
      </c>
      <c r="N1564" s="98">
        <v>2.8170789504623185E-2</v>
      </c>
      <c r="O1564" s="110">
        <v>1.5804271824203069E-2</v>
      </c>
      <c r="P1564" s="111">
        <v>1.9455866178748688E-2</v>
      </c>
      <c r="Q1564" s="98">
        <v>2.6259495511723636E-2</v>
      </c>
      <c r="R1564" s="110">
        <v>8.5506926234899128E-3</v>
      </c>
      <c r="S1564" s="111">
        <v>1.054175042300283E-2</v>
      </c>
      <c r="T1564" s="98">
        <v>1.9640364029474781E-2</v>
      </c>
      <c r="U1564" s="110">
        <v>7.4663090360232711E-3</v>
      </c>
      <c r="V1564" s="111">
        <v>7.6208884839957212E-3</v>
      </c>
      <c r="W1564" s="98">
        <v>1.1117251458510077E-2</v>
      </c>
      <c r="X1564" s="110">
        <v>4.3470502234807019E-4</v>
      </c>
      <c r="Y1564" s="111">
        <v>3.8489725190544842E-4</v>
      </c>
      <c r="Z1564" s="98">
        <v>6.3836951540733049E-4</v>
      </c>
      <c r="AA1564" s="110">
        <v>1.3781252864558726E-2</v>
      </c>
      <c r="AB1564" s="111">
        <v>1.2376276502662886E-2</v>
      </c>
      <c r="AC1564" s="98">
        <v>2.2145024947940694E-2</v>
      </c>
      <c r="AD1564" s="110">
        <v>2.4528572356032762E-3</v>
      </c>
      <c r="AE1564" s="111">
        <v>2.0171777001757097E-3</v>
      </c>
      <c r="AF1564" s="98">
        <v>3.891437516421719E-3</v>
      </c>
      <c r="AG1564" s="110">
        <v>3.8562769816879111E-3</v>
      </c>
      <c r="AH1564" s="111">
        <v>3.6599456565545169E-3</v>
      </c>
      <c r="AI1564" s="98">
        <v>4.9824917352184915E-3</v>
      </c>
      <c r="AJ1564" s="116">
        <v>0</v>
      </c>
      <c r="AK1564" s="117">
        <v>0</v>
      </c>
      <c r="AL1564" s="117">
        <v>0</v>
      </c>
    </row>
    <row r="1565" spans="1:38" x14ac:dyDescent="0.25">
      <c r="A1565" s="69">
        <v>2014</v>
      </c>
      <c r="B1565" s="70">
        <v>0</v>
      </c>
      <c r="C1565" s="106">
        <v>1.5542914033617701</v>
      </c>
      <c r="D1565" s="107">
        <v>1.8685507509303654</v>
      </c>
      <c r="E1565" s="101">
        <v>4.9890284158658575</v>
      </c>
      <c r="F1565" s="106">
        <v>5.646733662031006E-2</v>
      </c>
      <c r="G1565" s="107">
        <v>5.2157097351662615E-2</v>
      </c>
      <c r="H1565" s="101">
        <v>6.9125690127915126E-2</v>
      </c>
      <c r="I1565" s="106">
        <v>7.3502918323358618E-2</v>
      </c>
      <c r="J1565" s="107">
        <v>0.10871025607295058</v>
      </c>
      <c r="K1565" s="101">
        <v>0.30243114789958042</v>
      </c>
      <c r="L1565" s="106">
        <v>2.7927963451524532E-3</v>
      </c>
      <c r="M1565" s="107">
        <v>3.5428616503693565E-3</v>
      </c>
      <c r="N1565" s="101">
        <v>1.0075930178199103E-2</v>
      </c>
      <c r="O1565" s="106">
        <v>8.7928674655325927E-3</v>
      </c>
      <c r="P1565" s="107">
        <v>1.1611256809442569E-2</v>
      </c>
      <c r="Q1565" s="101">
        <v>1.6666276760549915E-2</v>
      </c>
      <c r="R1565" s="106">
        <v>4.2346519849660608E-3</v>
      </c>
      <c r="S1565" s="107">
        <v>5.3906903686334979E-3</v>
      </c>
      <c r="T1565" s="101">
        <v>1.0081264441960057E-2</v>
      </c>
      <c r="U1565" s="106">
        <v>1.0388586661865672E-3</v>
      </c>
      <c r="V1565" s="107">
        <v>9.4164287393566388E-4</v>
      </c>
      <c r="W1565" s="101">
        <v>1.1419867338263087E-3</v>
      </c>
      <c r="X1565" s="106">
        <v>7.0322224621350175E-5</v>
      </c>
      <c r="Y1565" s="107">
        <v>6.3452690047333755E-5</v>
      </c>
      <c r="Z1565" s="101">
        <v>7.6731819169707918E-5</v>
      </c>
      <c r="AA1565" s="106">
        <v>2.4907739406177091E-3</v>
      </c>
      <c r="AB1565" s="107">
        <v>2.3040388350135778E-3</v>
      </c>
      <c r="AC1565" s="101">
        <v>3.0688961969722525E-3</v>
      </c>
      <c r="AD1565" s="106">
        <v>4.4302959038857343E-4</v>
      </c>
      <c r="AE1565" s="107">
        <v>3.8385516864253977E-4</v>
      </c>
      <c r="AF1565" s="101">
        <v>4.9001576118800933E-4</v>
      </c>
      <c r="AG1565" s="106">
        <v>6.3233724933527558E-4</v>
      </c>
      <c r="AH1565" s="107">
        <v>6.0039367644672064E-4</v>
      </c>
      <c r="AI1565" s="101">
        <v>6.5602783114577666E-4</v>
      </c>
      <c r="AJ1565" s="112">
        <v>0</v>
      </c>
      <c r="AK1565" s="113">
        <v>0</v>
      </c>
      <c r="AL1565" s="113">
        <v>0</v>
      </c>
    </row>
    <row r="1566" spans="1:38" x14ac:dyDescent="0.25">
      <c r="A1566" s="71">
        <v>2014</v>
      </c>
      <c r="B1566" s="718">
        <v>1</v>
      </c>
      <c r="C1566" s="108">
        <v>1.550252912494273</v>
      </c>
      <c r="D1566" s="109">
        <v>1.8632641062607427</v>
      </c>
      <c r="E1566" s="102">
        <v>5.0061357222957774</v>
      </c>
      <c r="F1566" s="108">
        <v>5.6356790605528902E-2</v>
      </c>
      <c r="G1566" s="109">
        <v>5.2043078212367561E-2</v>
      </c>
      <c r="H1566" s="102">
        <v>7.0658795824018406E-2</v>
      </c>
      <c r="I1566" s="108">
        <v>7.3334064204435029E-2</v>
      </c>
      <c r="J1566" s="109">
        <v>0.10845037438998843</v>
      </c>
      <c r="K1566" s="102">
        <v>0.30387448529326649</v>
      </c>
      <c r="L1566" s="108">
        <v>2.7916467584810025E-3</v>
      </c>
      <c r="M1566" s="109">
        <v>3.5410422013947029E-3</v>
      </c>
      <c r="N1566" s="102">
        <v>1.0097929052887479E-2</v>
      </c>
      <c r="O1566" s="108">
        <v>8.7675672849050548E-3</v>
      </c>
      <c r="P1566" s="109">
        <v>1.1573205331121977E-2</v>
      </c>
      <c r="Q1566" s="102">
        <v>1.6864825548585937E-2</v>
      </c>
      <c r="R1566" s="108">
        <v>4.2289009466860965E-3</v>
      </c>
      <c r="S1566" s="109">
        <v>5.3820617836385833E-3</v>
      </c>
      <c r="T1566" s="102">
        <v>1.0248551212206716E-2</v>
      </c>
      <c r="U1566" s="108">
        <v>1.0368889379998658E-3</v>
      </c>
      <c r="V1566" s="109">
        <v>9.3546021105450779E-4</v>
      </c>
      <c r="W1566" s="102">
        <v>1.1729071781014185E-3</v>
      </c>
      <c r="X1566" s="108">
        <v>7.0194933543198216E-5</v>
      </c>
      <c r="Y1566" s="109">
        <v>6.3306586544790094E-5</v>
      </c>
      <c r="Z1566" s="102">
        <v>7.8552255532886235E-5</v>
      </c>
      <c r="AA1566" s="108">
        <v>2.4857655948091087E-3</v>
      </c>
      <c r="AB1566" s="109">
        <v>2.2996825306951935E-3</v>
      </c>
      <c r="AC1566" s="102">
        <v>3.135740500582409E-3</v>
      </c>
      <c r="AD1566" s="108">
        <v>4.4217613495636939E-4</v>
      </c>
      <c r="AE1566" s="109">
        <v>3.8322548781945205E-4</v>
      </c>
      <c r="AF1566" s="102">
        <v>5.0272734030777243E-4</v>
      </c>
      <c r="AG1566" s="108">
        <v>6.3111923901779273E-4</v>
      </c>
      <c r="AH1566" s="109">
        <v>5.9874262804557852E-4</v>
      </c>
      <c r="AI1566" s="102">
        <v>6.6884677215144084E-4</v>
      </c>
      <c r="AJ1566" s="114">
        <v>0</v>
      </c>
      <c r="AK1566" s="115">
        <v>0</v>
      </c>
      <c r="AL1566" s="115">
        <v>0</v>
      </c>
    </row>
    <row r="1567" spans="1:38" x14ac:dyDescent="0.25">
      <c r="A1567" s="71">
        <v>2014</v>
      </c>
      <c r="B1567" s="718">
        <v>2</v>
      </c>
      <c r="C1567" s="108">
        <v>1.5430659177910722</v>
      </c>
      <c r="D1567" s="109">
        <v>1.8537682052871836</v>
      </c>
      <c r="E1567" s="102">
        <v>5.0246542269781003</v>
      </c>
      <c r="F1567" s="108">
        <v>5.6253452160743386E-2</v>
      </c>
      <c r="G1567" s="109">
        <v>5.1972119022786541E-2</v>
      </c>
      <c r="H1567" s="102">
        <v>7.2371719505463852E-2</v>
      </c>
      <c r="I1567" s="108">
        <v>7.3022247395228057E-2</v>
      </c>
      <c r="J1567" s="109">
        <v>0.10783862508783593</v>
      </c>
      <c r="K1567" s="102">
        <v>0.30550483301562698</v>
      </c>
      <c r="L1567" s="108">
        <v>2.7911781518882178E-3</v>
      </c>
      <c r="M1567" s="109">
        <v>3.5417666176400841E-3</v>
      </c>
      <c r="N1567" s="102">
        <v>1.0122671943874067E-2</v>
      </c>
      <c r="O1567" s="108">
        <v>8.7430818561858061E-3</v>
      </c>
      <c r="P1567" s="109">
        <v>1.1564235781331329E-2</v>
      </c>
      <c r="Q1567" s="102">
        <v>1.7086695051622261E-2</v>
      </c>
      <c r="R1567" s="108">
        <v>4.2238006862395042E-3</v>
      </c>
      <c r="S1567" s="109">
        <v>5.378012304325751E-3</v>
      </c>
      <c r="T1567" s="102">
        <v>1.0435135864729462E-2</v>
      </c>
      <c r="U1567" s="108">
        <v>1.0421100494835847E-3</v>
      </c>
      <c r="V1567" s="109">
        <v>9.5239512671158792E-4</v>
      </c>
      <c r="W1567" s="102">
        <v>1.2090638365536296E-3</v>
      </c>
      <c r="X1567" s="108">
        <v>7.0101596417324042E-5</v>
      </c>
      <c r="Y1567" s="109">
        <v>6.3274763941621352E-5</v>
      </c>
      <c r="Z1567" s="102">
        <v>8.0594877380158822E-5</v>
      </c>
      <c r="AA1567" s="108">
        <v>2.4799375768712099E-3</v>
      </c>
      <c r="AB1567" s="109">
        <v>2.293272905862404E-3</v>
      </c>
      <c r="AC1567" s="102">
        <v>3.2099645370283797E-3</v>
      </c>
      <c r="AD1567" s="108">
        <v>4.4112623287510838E-4</v>
      </c>
      <c r="AE1567" s="109">
        <v>3.8200825547737155E-4</v>
      </c>
      <c r="AF1567" s="102">
        <v>5.1679199606084281E-4</v>
      </c>
      <c r="AG1567" s="108">
        <v>6.3027872073166051E-4</v>
      </c>
      <c r="AH1567" s="109">
        <v>5.9860684107476399E-4</v>
      </c>
      <c r="AI1567" s="102">
        <v>6.8330540457798824E-4</v>
      </c>
      <c r="AJ1567" s="114">
        <v>0</v>
      </c>
      <c r="AK1567" s="115">
        <v>0</v>
      </c>
      <c r="AL1567" s="115">
        <v>0</v>
      </c>
    </row>
    <row r="1568" spans="1:38" x14ac:dyDescent="0.25">
      <c r="A1568" s="71">
        <v>2014</v>
      </c>
      <c r="B1568" s="718">
        <v>3</v>
      </c>
      <c r="C1568" s="108">
        <v>1.5164840784486944</v>
      </c>
      <c r="D1568" s="109">
        <v>1.8220765306133688</v>
      </c>
      <c r="E1568" s="102">
        <v>5.0457101436205436</v>
      </c>
      <c r="F1568" s="108">
        <v>5.3371023437698423E-2</v>
      </c>
      <c r="G1568" s="109">
        <v>4.8525352140925897E-2</v>
      </c>
      <c r="H1568" s="102">
        <v>7.4266902571992893E-2</v>
      </c>
      <c r="I1568" s="108">
        <v>5.559524114011561E-2</v>
      </c>
      <c r="J1568" s="109">
        <v>7.5980101633558103E-2</v>
      </c>
      <c r="K1568" s="102">
        <v>0.30729326737671925</v>
      </c>
      <c r="L1568" s="108">
        <v>2.7646296681667964E-3</v>
      </c>
      <c r="M1568" s="109">
        <v>3.5111978067267294E-3</v>
      </c>
      <c r="N1568" s="102">
        <v>1.0149987082897546E-2</v>
      </c>
      <c r="O1568" s="108">
        <v>7.4918791377636511E-3</v>
      </c>
      <c r="P1568" s="109">
        <v>9.7627585879422156E-3</v>
      </c>
      <c r="Q1568" s="102">
        <v>1.7332200446934981E-2</v>
      </c>
      <c r="R1568" s="108">
        <v>4.2621941882826815E-3</v>
      </c>
      <c r="S1568" s="109">
        <v>5.4351634314897821E-3</v>
      </c>
      <c r="T1568" s="102">
        <v>1.0641798089273187E-2</v>
      </c>
      <c r="U1568" s="108">
        <v>1.0188637507965606E-3</v>
      </c>
      <c r="V1568" s="109">
        <v>9.5135852225658945E-4</v>
      </c>
      <c r="W1568" s="102">
        <v>1.2480131841686012E-3</v>
      </c>
      <c r="X1568" s="108">
        <v>6.8710941998899821E-5</v>
      </c>
      <c r="Y1568" s="109">
        <v>6.1421457900428085E-5</v>
      </c>
      <c r="Z1568" s="102">
        <v>8.2849496169311535E-5</v>
      </c>
      <c r="AA1568" s="108">
        <v>2.2657147999562153E-3</v>
      </c>
      <c r="AB1568" s="109">
        <v>2.0589312836572543E-3</v>
      </c>
      <c r="AC1568" s="102">
        <v>3.2924056967769213E-3</v>
      </c>
      <c r="AD1568" s="108">
        <v>4.191505437147126E-4</v>
      </c>
      <c r="AE1568" s="109">
        <v>3.6240316681086842E-4</v>
      </c>
      <c r="AF1568" s="102">
        <v>5.3244964400559131E-4</v>
      </c>
      <c r="AG1568" s="108">
        <v>6.0781783083275098E-4</v>
      </c>
      <c r="AH1568" s="109">
        <v>5.6381888238522728E-4</v>
      </c>
      <c r="AI1568" s="102">
        <v>6.9920679180504998E-4</v>
      </c>
      <c r="AJ1568" s="114">
        <v>0</v>
      </c>
      <c r="AK1568" s="115">
        <v>0</v>
      </c>
      <c r="AL1568" s="115">
        <v>0</v>
      </c>
    </row>
    <row r="1569" spans="1:38" x14ac:dyDescent="0.25">
      <c r="A1569" s="71">
        <v>2014</v>
      </c>
      <c r="B1569" s="718">
        <v>4</v>
      </c>
      <c r="C1569" s="108">
        <v>2.7643150391726983</v>
      </c>
      <c r="D1569" s="109">
        <v>3.3478102249302157</v>
      </c>
      <c r="E1569" s="102">
        <v>6.8961309977390712</v>
      </c>
      <c r="F1569" s="108">
        <v>7.5751039241170673E-2</v>
      </c>
      <c r="G1569" s="109">
        <v>7.1778868204059001E-2</v>
      </c>
      <c r="H1569" s="102">
        <v>0.1067084284051658</v>
      </c>
      <c r="I1569" s="108">
        <v>8.5032314716282045E-2</v>
      </c>
      <c r="J1569" s="109">
        <v>0.11985649049884065</v>
      </c>
      <c r="K1569" s="102">
        <v>0.35192482531285069</v>
      </c>
      <c r="L1569" s="108">
        <v>3.5262008999566029E-3</v>
      </c>
      <c r="M1569" s="109">
        <v>5.5356913098224955E-3</v>
      </c>
      <c r="N1569" s="102">
        <v>1.2526902604684411E-2</v>
      </c>
      <c r="O1569" s="108">
        <v>6.751544403499064E-3</v>
      </c>
      <c r="P1569" s="109">
        <v>8.8719103964823125E-3</v>
      </c>
      <c r="Q1569" s="102">
        <v>1.1480604888707472E-2</v>
      </c>
      <c r="R1569" s="108">
        <v>4.3304173035573186E-3</v>
      </c>
      <c r="S1569" s="109">
        <v>5.5358149302841128E-3</v>
      </c>
      <c r="T1569" s="102">
        <v>1.0869419388270071E-2</v>
      </c>
      <c r="U1569" s="108">
        <v>1.4239508965749588E-3</v>
      </c>
      <c r="V1569" s="109">
        <v>1.3935941450341463E-3</v>
      </c>
      <c r="W1569" s="102">
        <v>1.9202073409837176E-3</v>
      </c>
      <c r="X1569" s="108">
        <v>9.6897943926224636E-5</v>
      </c>
      <c r="Y1569" s="109">
        <v>8.9457602277744747E-5</v>
      </c>
      <c r="Z1569" s="102">
        <v>1.2333489191182601E-4</v>
      </c>
      <c r="AA1569" s="108">
        <v>3.2256453300145639E-3</v>
      </c>
      <c r="AB1569" s="109">
        <v>3.054040281779212E-3</v>
      </c>
      <c r="AC1569" s="102">
        <v>4.5465390720018772E-3</v>
      </c>
      <c r="AD1569" s="108">
        <v>5.7426963862911528E-4</v>
      </c>
      <c r="AE1569" s="109">
        <v>5.0188611151695648E-4</v>
      </c>
      <c r="AF1569" s="102">
        <v>7.6963757539639046E-4</v>
      </c>
      <c r="AG1569" s="108">
        <v>8.758538474223028E-4</v>
      </c>
      <c r="AH1569" s="109">
        <v>8.5856997688428104E-4</v>
      </c>
      <c r="AI1569" s="102">
        <v>1.0096687227065951E-3</v>
      </c>
      <c r="AJ1569" s="114">
        <v>0</v>
      </c>
      <c r="AK1569" s="115">
        <v>0</v>
      </c>
      <c r="AL1569" s="115">
        <v>0</v>
      </c>
    </row>
    <row r="1570" spans="1:38" x14ac:dyDescent="0.25">
      <c r="A1570" s="71">
        <v>2014</v>
      </c>
      <c r="B1570" s="718">
        <v>5</v>
      </c>
      <c r="C1570" s="108">
        <v>2.7769760141270976</v>
      </c>
      <c r="D1570" s="109">
        <v>3.3589155945955822</v>
      </c>
      <c r="E1570" s="102">
        <v>6.9381268885848977</v>
      </c>
      <c r="F1570" s="108">
        <v>7.7434750539346509E-2</v>
      </c>
      <c r="G1570" s="109">
        <v>7.3467246390893387E-2</v>
      </c>
      <c r="H1570" s="102">
        <v>0.10992923272043938</v>
      </c>
      <c r="I1570" s="108">
        <v>8.5938033750001308E-2</v>
      </c>
      <c r="J1570" s="109">
        <v>0.12075924853765561</v>
      </c>
      <c r="K1570" s="102">
        <v>0.35522361505472272</v>
      </c>
      <c r="L1570" s="108">
        <v>3.5531506800779902E-3</v>
      </c>
      <c r="M1570" s="109">
        <v>5.5835311389602748E-3</v>
      </c>
      <c r="N1570" s="102">
        <v>1.257745214015016E-2</v>
      </c>
      <c r="O1570" s="108">
        <v>6.8627723116455857E-3</v>
      </c>
      <c r="P1570" s="109">
        <v>9.0483293055387739E-3</v>
      </c>
      <c r="Q1570" s="102">
        <v>1.1727650730183425E-2</v>
      </c>
      <c r="R1570" s="108">
        <v>4.4183719843588869E-3</v>
      </c>
      <c r="S1570" s="109">
        <v>5.6664429718464165E-3</v>
      </c>
      <c r="T1570" s="102">
        <v>1.1116031519754333E-2</v>
      </c>
      <c r="U1570" s="108">
        <v>1.4723509690748498E-3</v>
      </c>
      <c r="V1570" s="109">
        <v>1.475167118702714E-3</v>
      </c>
      <c r="W1570" s="102">
        <v>1.9903114298978723E-3</v>
      </c>
      <c r="X1570" s="108">
        <v>9.9166952053659615E-5</v>
      </c>
      <c r="Y1570" s="109">
        <v>9.1766918735657025E-5</v>
      </c>
      <c r="Z1570" s="102">
        <v>1.2728794176252266E-4</v>
      </c>
      <c r="AA1570" s="108">
        <v>3.2938495603038109E-3</v>
      </c>
      <c r="AB1570" s="109">
        <v>3.11639212562873E-3</v>
      </c>
      <c r="AC1570" s="102">
        <v>4.6804513001367076E-3</v>
      </c>
      <c r="AD1570" s="108">
        <v>5.8755595216376571E-4</v>
      </c>
      <c r="AE1570" s="109">
        <v>5.137136126061783E-4</v>
      </c>
      <c r="AF1570" s="102">
        <v>7.9572388629640229E-4</v>
      </c>
      <c r="AG1570" s="108">
        <v>8.9516199265611334E-4</v>
      </c>
      <c r="AH1570" s="109">
        <v>8.790800176001946E-4</v>
      </c>
      <c r="AI1570" s="102">
        <v>1.0374889185594967E-3</v>
      </c>
      <c r="AJ1570" s="114">
        <v>0</v>
      </c>
      <c r="AK1570" s="115">
        <v>0</v>
      </c>
      <c r="AL1570" s="115">
        <v>0</v>
      </c>
    </row>
    <row r="1571" spans="1:38" x14ac:dyDescent="0.25">
      <c r="A1571" s="71">
        <v>2014</v>
      </c>
      <c r="B1571" s="718">
        <v>6</v>
      </c>
      <c r="C1571" s="108">
        <v>3.3188059480353314</v>
      </c>
      <c r="D1571" s="109">
        <v>3.9892458127082193</v>
      </c>
      <c r="E1571" s="102">
        <v>12.495999862809876</v>
      </c>
      <c r="F1571" s="108">
        <v>9.5503743688985301E-2</v>
      </c>
      <c r="G1571" s="109">
        <v>9.2119109934682378E-2</v>
      </c>
      <c r="H1571" s="102">
        <v>0.15327793123011663</v>
      </c>
      <c r="I1571" s="108">
        <v>0.10565755960563811</v>
      </c>
      <c r="J1571" s="109">
        <v>0.14980621902117613</v>
      </c>
      <c r="K1571" s="102">
        <v>0.45342863286232177</v>
      </c>
      <c r="L1571" s="108">
        <v>4.1948388510788361E-3</v>
      </c>
      <c r="M1571" s="109">
        <v>6.2957624020457638E-3</v>
      </c>
      <c r="N1571" s="102">
        <v>1.342411359111249E-2</v>
      </c>
      <c r="O1571" s="108">
        <v>7.9483408868219439E-3</v>
      </c>
      <c r="P1571" s="109">
        <v>1.0435178899473145E-2</v>
      </c>
      <c r="Q1571" s="102">
        <v>1.6085853268971478E-2</v>
      </c>
      <c r="R1571" s="108">
        <v>4.5069665608373534E-3</v>
      </c>
      <c r="S1571" s="109">
        <v>5.8014950516183852E-3</v>
      </c>
      <c r="T1571" s="102">
        <v>1.1383464731777829E-2</v>
      </c>
      <c r="U1571" s="108">
        <v>1.8184894443201462E-3</v>
      </c>
      <c r="V1571" s="109">
        <v>1.868594776085559E-3</v>
      </c>
      <c r="W1571" s="102">
        <v>2.6827891585505764E-3</v>
      </c>
      <c r="X1571" s="108">
        <v>1.2243557730395738E-4</v>
      </c>
      <c r="Y1571" s="109">
        <v>1.1487736856858454E-4</v>
      </c>
      <c r="Z1571" s="102">
        <v>1.7436728320447542E-4</v>
      </c>
      <c r="AA1571" s="108">
        <v>4.0641384877703694E-3</v>
      </c>
      <c r="AB1571" s="109">
        <v>3.9062770036780671E-3</v>
      </c>
      <c r="AC1571" s="102">
        <v>6.5544531889915412E-3</v>
      </c>
      <c r="AD1571" s="108">
        <v>7.1488774923832512E-4</v>
      </c>
      <c r="AE1571" s="109">
        <v>6.2800049756746973E-4</v>
      </c>
      <c r="AF1571" s="102">
        <v>1.0350050838943796E-3</v>
      </c>
      <c r="AG1571" s="108">
        <v>1.115410452531071E-3</v>
      </c>
      <c r="AH1571" s="109">
        <v>1.1196185721687871E-3</v>
      </c>
      <c r="AI1571" s="102">
        <v>1.5211648108288736E-3</v>
      </c>
      <c r="AJ1571" s="114">
        <v>0</v>
      </c>
      <c r="AK1571" s="115">
        <v>0</v>
      </c>
      <c r="AL1571" s="115">
        <v>0</v>
      </c>
    </row>
    <row r="1572" spans="1:38" x14ac:dyDescent="0.25">
      <c r="A1572" s="71">
        <v>2014</v>
      </c>
      <c r="B1572" s="718">
        <v>7</v>
      </c>
      <c r="C1572" s="108">
        <v>3.3486056289563111</v>
      </c>
      <c r="D1572" s="109">
        <v>4.0195043163507389</v>
      </c>
      <c r="E1572" s="102">
        <v>12.551168955269619</v>
      </c>
      <c r="F1572" s="108">
        <v>9.8164060363104877E-2</v>
      </c>
      <c r="G1572" s="109">
        <v>9.484887018995955E-2</v>
      </c>
      <c r="H1572" s="102">
        <v>0.15804445240470247</v>
      </c>
      <c r="I1572" s="108">
        <v>0.10726635115613335</v>
      </c>
      <c r="J1572" s="109">
        <v>0.15160243481434796</v>
      </c>
      <c r="K1572" s="102">
        <v>0.45827140661211013</v>
      </c>
      <c r="L1572" s="108">
        <v>4.2323146202744352E-3</v>
      </c>
      <c r="M1572" s="109">
        <v>6.361170399173997E-3</v>
      </c>
      <c r="N1572" s="102">
        <v>1.3491215616765662E-2</v>
      </c>
      <c r="O1572" s="108">
        <v>8.1198589887426665E-3</v>
      </c>
      <c r="P1572" s="109">
        <v>1.0699914885429845E-2</v>
      </c>
      <c r="Q1572" s="102">
        <v>1.6409742372344414E-2</v>
      </c>
      <c r="R1572" s="108">
        <v>4.6100779165364775E-3</v>
      </c>
      <c r="S1572" s="109">
        <v>5.9600971676330881E-3</v>
      </c>
      <c r="T1572" s="102">
        <v>1.1673658349979993E-2</v>
      </c>
      <c r="U1572" s="108">
        <v>1.8968821285789421E-3</v>
      </c>
      <c r="V1572" s="109">
        <v>1.9950465514648906E-3</v>
      </c>
      <c r="W1572" s="102">
        <v>2.7922594922195091E-3</v>
      </c>
      <c r="X1572" s="108">
        <v>1.2601378457999945E-4</v>
      </c>
      <c r="Y1572" s="109">
        <v>1.1858369592761375E-4</v>
      </c>
      <c r="Z1572" s="102">
        <v>1.8028328896237171E-4</v>
      </c>
      <c r="AA1572" s="108">
        <v>4.1713900105988791E-3</v>
      </c>
      <c r="AB1572" s="109">
        <v>4.0079293425673923E-3</v>
      </c>
      <c r="AC1572" s="102">
        <v>6.7512421194739266E-3</v>
      </c>
      <c r="AD1572" s="108">
        <v>7.351834560188655E-4</v>
      </c>
      <c r="AE1572" s="109">
        <v>6.4653923459393739E-4</v>
      </c>
      <c r="AF1572" s="102">
        <v>1.0731351643192243E-3</v>
      </c>
      <c r="AG1572" s="108">
        <v>1.1457895139649801E-3</v>
      </c>
      <c r="AH1572" s="109">
        <v>1.1527745895579108E-3</v>
      </c>
      <c r="AI1572" s="102">
        <v>1.5630287102466639E-3</v>
      </c>
      <c r="AJ1572" s="114">
        <v>0</v>
      </c>
      <c r="AK1572" s="115">
        <v>0</v>
      </c>
      <c r="AL1572" s="115">
        <v>0</v>
      </c>
    </row>
    <row r="1573" spans="1:38" x14ac:dyDescent="0.25">
      <c r="A1573" s="71">
        <v>2014</v>
      </c>
      <c r="B1573" s="718">
        <v>8</v>
      </c>
      <c r="C1573" s="108">
        <v>3.6386396648639923</v>
      </c>
      <c r="D1573" s="109">
        <v>4.3305363444005867</v>
      </c>
      <c r="E1573" s="102">
        <v>13.228513950427619</v>
      </c>
      <c r="F1573" s="108">
        <v>0.11872565664623617</v>
      </c>
      <c r="G1573" s="109">
        <v>0.11643010874568248</v>
      </c>
      <c r="H1573" s="102">
        <v>0.19312505905774421</v>
      </c>
      <c r="I1573" s="108">
        <v>0.13301685609701488</v>
      </c>
      <c r="J1573" s="109">
        <v>0.189160104343575</v>
      </c>
      <c r="K1573" s="102">
        <v>0.5765304656808018</v>
      </c>
      <c r="L1573" s="108">
        <v>5.0050007876572458E-3</v>
      </c>
      <c r="M1573" s="109">
        <v>7.1887255072566898E-3</v>
      </c>
      <c r="N1573" s="102">
        <v>1.4465307914157713E-2</v>
      </c>
      <c r="O1573" s="108">
        <v>8.9164174895871567E-3</v>
      </c>
      <c r="P1573" s="109">
        <v>1.187685288939758E-2</v>
      </c>
      <c r="Q1573" s="102">
        <v>1.7087081906015631E-2</v>
      </c>
      <c r="R1573" s="108">
        <v>4.7199397222754576E-3</v>
      </c>
      <c r="S1573" s="109">
        <v>6.1315622498014331E-3</v>
      </c>
      <c r="T1573" s="102">
        <v>1.1988564202061253E-2</v>
      </c>
      <c r="U1573" s="108">
        <v>2.3097564862897563E-3</v>
      </c>
      <c r="V1573" s="109">
        <v>2.5185777614898045E-3</v>
      </c>
      <c r="W1573" s="102">
        <v>3.4556734118835687E-3</v>
      </c>
      <c r="X1573" s="108">
        <v>1.521653092698823E-4</v>
      </c>
      <c r="Y1573" s="109">
        <v>1.4503370715750706E-4</v>
      </c>
      <c r="Z1573" s="102">
        <v>2.215272032556355E-4</v>
      </c>
      <c r="AA1573" s="108">
        <v>5.0448149941928061E-3</v>
      </c>
      <c r="AB1573" s="109">
        <v>4.9090898211891377E-3</v>
      </c>
      <c r="AC1573" s="102">
        <v>8.239195824813042E-3</v>
      </c>
      <c r="AD1573" s="108">
        <v>8.7628938917537545E-4</v>
      </c>
      <c r="AE1573" s="109">
        <v>7.7166450084408368E-4</v>
      </c>
      <c r="AF1573" s="102">
        <v>1.3165244777105197E-3</v>
      </c>
      <c r="AG1573" s="108">
        <v>1.3949654031996893E-3</v>
      </c>
      <c r="AH1573" s="109">
        <v>1.4338046213891122E-3</v>
      </c>
      <c r="AI1573" s="102">
        <v>1.9090116442955982E-3</v>
      </c>
      <c r="AJ1573" s="114">
        <v>0</v>
      </c>
      <c r="AK1573" s="115">
        <v>0</v>
      </c>
      <c r="AL1573" s="115">
        <v>0</v>
      </c>
    </row>
    <row r="1574" spans="1:38" x14ac:dyDescent="0.25">
      <c r="A1574" s="71">
        <v>2014</v>
      </c>
      <c r="B1574" s="718">
        <v>9</v>
      </c>
      <c r="C1574" s="108">
        <v>3.6764478458085224</v>
      </c>
      <c r="D1574" s="109">
        <v>4.3702367279121441</v>
      </c>
      <c r="E1574" s="102">
        <v>13.299664312237715</v>
      </c>
      <c r="F1574" s="108">
        <v>0.12229167681597865</v>
      </c>
      <c r="G1574" s="109">
        <v>0.12015319036596701</v>
      </c>
      <c r="H1574" s="102">
        <v>0.19969725160432325</v>
      </c>
      <c r="I1574" s="108">
        <v>0.1352267401873132</v>
      </c>
      <c r="J1574" s="109">
        <v>0.19170631460499324</v>
      </c>
      <c r="K1574" s="102">
        <v>0.5834043941952165</v>
      </c>
      <c r="L1574" s="108">
        <v>5.0551583123079787E-3</v>
      </c>
      <c r="M1574" s="109">
        <v>7.273569146696043E-3</v>
      </c>
      <c r="N1574" s="102">
        <v>1.4552047964667147E-2</v>
      </c>
      <c r="O1574" s="108">
        <v>9.117458469100179E-3</v>
      </c>
      <c r="P1574" s="109">
        <v>1.217655218297559E-2</v>
      </c>
      <c r="Q1574" s="102">
        <v>1.7487765351039984E-2</v>
      </c>
      <c r="R1574" s="108">
        <v>4.8401096604191365E-3</v>
      </c>
      <c r="S1574" s="109">
        <v>6.3204666482564583E-3</v>
      </c>
      <c r="T1574" s="102">
        <v>1.2327886873690044E-2</v>
      </c>
      <c r="U1574" s="108">
        <v>2.3988873275893057E-3</v>
      </c>
      <c r="V1574" s="109">
        <v>2.653179452364437E-3</v>
      </c>
      <c r="W1574" s="102">
        <v>3.6038783194052436E-3</v>
      </c>
      <c r="X1574" s="108">
        <v>1.5692295340124504E-4</v>
      </c>
      <c r="Y1574" s="109">
        <v>1.5002412873694053E-4</v>
      </c>
      <c r="Z1574" s="102">
        <v>2.2969642081521573E-4</v>
      </c>
      <c r="AA1574" s="108">
        <v>5.192094948000014E-3</v>
      </c>
      <c r="AB1574" s="109">
        <v>5.0553417774930167E-3</v>
      </c>
      <c r="AC1574" s="102">
        <v>8.5112058919689856E-3</v>
      </c>
      <c r="AD1574" s="108">
        <v>9.0466501057802568E-4</v>
      </c>
      <c r="AE1574" s="109">
        <v>7.9918895813282844E-4</v>
      </c>
      <c r="AF1574" s="102">
        <v>1.3694661627177858E-3</v>
      </c>
      <c r="AG1574" s="108">
        <v>1.4345443013195117E-3</v>
      </c>
      <c r="AH1574" s="109">
        <v>1.4766141817210404E-3</v>
      </c>
      <c r="AI1574" s="102">
        <v>1.966447157232367E-3</v>
      </c>
      <c r="AJ1574" s="114">
        <v>0</v>
      </c>
      <c r="AK1574" s="115">
        <v>0</v>
      </c>
      <c r="AL1574" s="115">
        <v>0</v>
      </c>
    </row>
    <row r="1575" spans="1:38" x14ac:dyDescent="0.25">
      <c r="A1575" s="71">
        <v>2014</v>
      </c>
      <c r="B1575" s="718">
        <v>10</v>
      </c>
      <c r="C1575" s="108">
        <v>4.5478185218993641</v>
      </c>
      <c r="D1575" s="109">
        <v>5.4165502996400781</v>
      </c>
      <c r="E1575" s="102">
        <v>14.727509165780191</v>
      </c>
      <c r="F1575" s="108">
        <v>0.1540896809532217</v>
      </c>
      <c r="G1575" s="109">
        <v>0.15046710309591738</v>
      </c>
      <c r="H1575" s="102">
        <v>0.24914398330291368</v>
      </c>
      <c r="I1575" s="108">
        <v>0.15716283810928428</v>
      </c>
      <c r="J1575" s="109">
        <v>0.22332767366667736</v>
      </c>
      <c r="K1575" s="102">
        <v>0.68204533684308655</v>
      </c>
      <c r="L1575" s="108">
        <v>6.7380466123296689E-3</v>
      </c>
      <c r="M1575" s="109">
        <v>8.9459397053965103E-3</v>
      </c>
      <c r="N1575" s="102">
        <v>1.6518788475805991E-2</v>
      </c>
      <c r="O1575" s="108">
        <v>8.9067856501067761E-3</v>
      </c>
      <c r="P1575" s="109">
        <v>1.1843276290685701E-2</v>
      </c>
      <c r="Q1575" s="102">
        <v>1.5857957612852615E-2</v>
      </c>
      <c r="R1575" s="108">
        <v>4.9667714630515485E-3</v>
      </c>
      <c r="S1575" s="109">
        <v>6.5229244345856629E-3</v>
      </c>
      <c r="T1575" s="102">
        <v>1.2694266154477113E-2</v>
      </c>
      <c r="U1575" s="108">
        <v>3.005864111369075E-3</v>
      </c>
      <c r="V1575" s="109">
        <v>3.3305343433167058E-3</v>
      </c>
      <c r="W1575" s="102">
        <v>4.5143783663837856E-3</v>
      </c>
      <c r="X1575" s="108">
        <v>1.9711611530909566E-4</v>
      </c>
      <c r="Y1575" s="109">
        <v>1.8681897923142736E-4</v>
      </c>
      <c r="Z1575" s="102">
        <v>2.8804623459505554E-4</v>
      </c>
      <c r="AA1575" s="108">
        <v>6.5500098403010786E-3</v>
      </c>
      <c r="AB1575" s="109">
        <v>6.3327389372429075E-3</v>
      </c>
      <c r="AC1575" s="102">
        <v>1.0614928444350078E-2</v>
      </c>
      <c r="AD1575" s="108">
        <v>1.1221454551337139E-3</v>
      </c>
      <c r="AE1575" s="109">
        <v>9.7470722541189879E-4</v>
      </c>
      <c r="AF1575" s="102">
        <v>1.7220216575785752E-3</v>
      </c>
      <c r="AG1575" s="108">
        <v>1.8199014717444088E-3</v>
      </c>
      <c r="AH1575" s="109">
        <v>1.8701889735719859E-3</v>
      </c>
      <c r="AI1575" s="102">
        <v>2.4449591523279467E-3</v>
      </c>
      <c r="AJ1575" s="114">
        <v>0</v>
      </c>
      <c r="AK1575" s="115">
        <v>0</v>
      </c>
      <c r="AL1575" s="115">
        <v>0</v>
      </c>
    </row>
    <row r="1576" spans="1:38" x14ac:dyDescent="0.25">
      <c r="A1576" s="71">
        <v>2014</v>
      </c>
      <c r="B1576" s="718">
        <v>11</v>
      </c>
      <c r="C1576" s="108">
        <v>4.5958927838448425</v>
      </c>
      <c r="D1576" s="109">
        <v>5.4677703348583009</v>
      </c>
      <c r="E1576" s="102">
        <v>14.831399471797015</v>
      </c>
      <c r="F1576" s="108">
        <v>0.15898519142421086</v>
      </c>
      <c r="G1576" s="109">
        <v>0.15559302489112953</v>
      </c>
      <c r="H1576" s="102">
        <v>0.25835093018394656</v>
      </c>
      <c r="I1576" s="108">
        <v>0.16002412862131205</v>
      </c>
      <c r="J1576" s="109">
        <v>0.2267086859542341</v>
      </c>
      <c r="K1576" s="102">
        <v>0.69104899411499887</v>
      </c>
      <c r="L1576" s="108">
        <v>6.8144275856184631E-3</v>
      </c>
      <c r="M1576" s="109">
        <v>9.0674338202754341E-3</v>
      </c>
      <c r="N1576" s="102">
        <v>1.6639397538826442E-2</v>
      </c>
      <c r="O1576" s="108">
        <v>9.125824359074608E-3</v>
      </c>
      <c r="P1576" s="109">
        <v>1.2175748105387029E-2</v>
      </c>
      <c r="Q1576" s="102">
        <v>1.6306207832197068E-2</v>
      </c>
      <c r="R1576" s="108">
        <v>5.1042042744263551E-3</v>
      </c>
      <c r="S1576" s="109">
        <v>6.743693955277786E-3</v>
      </c>
      <c r="T1576" s="102">
        <v>1.3090715043735528E-2</v>
      </c>
      <c r="U1576" s="108">
        <v>3.1396298004253025E-3</v>
      </c>
      <c r="V1576" s="109">
        <v>3.5349988731910899E-3</v>
      </c>
      <c r="W1576" s="102">
        <v>4.7037230833547718E-3</v>
      </c>
      <c r="X1576" s="108">
        <v>2.0371087893366959E-4</v>
      </c>
      <c r="Y1576" s="109">
        <v>1.937581192030461E-4</v>
      </c>
      <c r="Z1576" s="102">
        <v>2.9942498311679962E-4</v>
      </c>
      <c r="AA1576" s="108">
        <v>6.7495596377504016E-3</v>
      </c>
      <c r="AB1576" s="109">
        <v>6.5300436193557248E-3</v>
      </c>
      <c r="AC1576" s="102">
        <v>1.1000846885451505E-2</v>
      </c>
      <c r="AD1576" s="108">
        <v>1.1603056251916109E-3</v>
      </c>
      <c r="AE1576" s="109">
        <v>1.0114590942835674E-3</v>
      </c>
      <c r="AF1576" s="102">
        <v>1.797921758425521E-3</v>
      </c>
      <c r="AG1576" s="108">
        <v>1.8748382357254764E-3</v>
      </c>
      <c r="AH1576" s="109">
        <v>1.9302645740724796E-3</v>
      </c>
      <c r="AI1576" s="102">
        <v>2.5238079254566513E-3</v>
      </c>
      <c r="AJ1576" s="114">
        <v>0</v>
      </c>
      <c r="AK1576" s="115">
        <v>0</v>
      </c>
      <c r="AL1576" s="115">
        <v>0</v>
      </c>
    </row>
    <row r="1577" spans="1:38" x14ac:dyDescent="0.25">
      <c r="A1577" s="71">
        <v>2014</v>
      </c>
      <c r="B1577" s="718">
        <v>12</v>
      </c>
      <c r="C1577" s="108">
        <v>4.6470102862105707</v>
      </c>
      <c r="D1577" s="109">
        <v>5.5223769369782554</v>
      </c>
      <c r="E1577" s="102">
        <v>14.944254038778542</v>
      </c>
      <c r="F1577" s="108">
        <v>0.16429967893667724</v>
      </c>
      <c r="G1577" s="109">
        <v>0.16117536675806407</v>
      </c>
      <c r="H1577" s="102">
        <v>0.26824769163293533</v>
      </c>
      <c r="I1577" s="108">
        <v>0.16314782349970428</v>
      </c>
      <c r="J1577" s="109">
        <v>0.23043054511673638</v>
      </c>
      <c r="K1577" s="102">
        <v>0.7007152164258249</v>
      </c>
      <c r="L1577" s="108">
        <v>6.8978898401795439E-3</v>
      </c>
      <c r="M1577" s="109">
        <v>9.2002743251910699E-3</v>
      </c>
      <c r="N1577" s="102">
        <v>1.6768739163185779E-2</v>
      </c>
      <c r="O1577" s="108">
        <v>9.362150084979164E-3</v>
      </c>
      <c r="P1577" s="109">
        <v>1.2533082322964283E-2</v>
      </c>
      <c r="Q1577" s="102">
        <v>1.6788106001063306E-2</v>
      </c>
      <c r="R1577" s="108">
        <v>5.2531790877397627E-3</v>
      </c>
      <c r="S1577" s="109">
        <v>6.9840063033050305E-3</v>
      </c>
      <c r="T1577" s="102">
        <v>1.3517061322723583E-2</v>
      </c>
      <c r="U1577" s="108">
        <v>3.2917518988695477E-3</v>
      </c>
      <c r="V1577" s="109">
        <v>3.7566629981434707E-3</v>
      </c>
      <c r="W1577" s="102">
        <v>4.9041204755222332E-3</v>
      </c>
      <c r="X1577" s="108">
        <v>2.1091309957527719E-4</v>
      </c>
      <c r="Y1577" s="109">
        <v>2.0134394460905811E-4</v>
      </c>
      <c r="Z1577" s="102">
        <v>3.1163851814858885E-4</v>
      </c>
      <c r="AA1577" s="108">
        <v>6.9642467541307356E-3</v>
      </c>
      <c r="AB1577" s="109">
        <v>6.7446518204240316E-3</v>
      </c>
      <c r="AC1577" s="102">
        <v>1.1416513598656948E-2</v>
      </c>
      <c r="AD1577" s="108">
        <v>1.2010524233373834E-3</v>
      </c>
      <c r="AE1577" s="109">
        <v>1.0512162489864447E-3</v>
      </c>
      <c r="AF1577" s="102">
        <v>1.8798045409019329E-3</v>
      </c>
      <c r="AG1577" s="108">
        <v>1.9350546446262498E-3</v>
      </c>
      <c r="AH1577" s="109">
        <v>1.9958755107915491E-3</v>
      </c>
      <c r="AI1577" s="102">
        <v>2.6082806592886143E-3</v>
      </c>
      <c r="AJ1577" s="114">
        <v>0</v>
      </c>
      <c r="AK1577" s="115">
        <v>0</v>
      </c>
      <c r="AL1577" s="115">
        <v>0</v>
      </c>
    </row>
    <row r="1578" spans="1:38" x14ac:dyDescent="0.25">
      <c r="A1578" s="71">
        <v>2014</v>
      </c>
      <c r="B1578" s="718">
        <v>13</v>
      </c>
      <c r="C1578" s="108">
        <v>4.6885373867645441</v>
      </c>
      <c r="D1578" s="109">
        <v>5.563975332275624</v>
      </c>
      <c r="E1578" s="102">
        <v>15.013442651152076</v>
      </c>
      <c r="F1578" s="108">
        <v>0.17001620862579986</v>
      </c>
      <c r="G1578" s="109">
        <v>0.167162754134737</v>
      </c>
      <c r="H1578" s="102">
        <v>0.27875551959747763</v>
      </c>
      <c r="I1578" s="108">
        <v>0.16641783692304637</v>
      </c>
      <c r="J1578" s="109">
        <v>0.23427190859743424</v>
      </c>
      <c r="K1578" s="102">
        <v>0.71030005278423536</v>
      </c>
      <c r="L1578" s="108">
        <v>6.9883913244476285E-3</v>
      </c>
      <c r="M1578" s="109">
        <v>9.343855465774889E-3</v>
      </c>
      <c r="N1578" s="102">
        <v>1.6906663898592793E-2</v>
      </c>
      <c r="O1578" s="108">
        <v>9.6129405375175326E-3</v>
      </c>
      <c r="P1578" s="109">
        <v>1.2910306012588664E-2</v>
      </c>
      <c r="Q1578" s="102">
        <v>1.7295788914139944E-2</v>
      </c>
      <c r="R1578" s="108">
        <v>5.4136489253387822E-3</v>
      </c>
      <c r="S1578" s="109">
        <v>7.2426763973599704E-3</v>
      </c>
      <c r="T1578" s="102">
        <v>1.3971651885839192E-2</v>
      </c>
      <c r="U1578" s="108">
        <v>3.4638983087352643E-3</v>
      </c>
      <c r="V1578" s="109">
        <v>3.9985112254856533E-3</v>
      </c>
      <c r="W1578" s="102">
        <v>5.1174854643815494E-3</v>
      </c>
      <c r="X1578" s="108">
        <v>2.187138316981834E-4</v>
      </c>
      <c r="Y1578" s="109">
        <v>2.0952905608277148E-4</v>
      </c>
      <c r="Z1578" s="102">
        <v>3.2462933015634676E-4</v>
      </c>
      <c r="AA1578" s="108">
        <v>7.1928248504037956E-3</v>
      </c>
      <c r="AB1578" s="109">
        <v>6.9735240312508405E-3</v>
      </c>
      <c r="AC1578" s="102">
        <v>1.1857731735829801E-2</v>
      </c>
      <c r="AD1578" s="108">
        <v>1.2442475201978706E-3</v>
      </c>
      <c r="AE1578" s="109">
        <v>1.0935630148433317E-3</v>
      </c>
      <c r="AF1578" s="102">
        <v>1.9671153681407763E-3</v>
      </c>
      <c r="AG1578" s="108">
        <v>2.000304909575922E-3</v>
      </c>
      <c r="AH1578" s="109">
        <v>2.0664264990354025E-3</v>
      </c>
      <c r="AI1578" s="102">
        <v>2.6976661599309119E-3</v>
      </c>
      <c r="AJ1578" s="114">
        <v>0</v>
      </c>
      <c r="AK1578" s="115">
        <v>0</v>
      </c>
      <c r="AL1578" s="115">
        <v>0</v>
      </c>
    </row>
    <row r="1579" spans="1:38" x14ac:dyDescent="0.25">
      <c r="A1579" s="71">
        <v>2014</v>
      </c>
      <c r="B1579" s="718">
        <v>14</v>
      </c>
      <c r="C1579" s="108">
        <v>4.7471071065149486</v>
      </c>
      <c r="D1579" s="109">
        <v>5.6267378854348777</v>
      </c>
      <c r="E1579" s="102">
        <v>15.131598109561978</v>
      </c>
      <c r="F1579" s="108">
        <v>0.17609786359269944</v>
      </c>
      <c r="G1579" s="109">
        <v>0.17354700301587495</v>
      </c>
      <c r="H1579" s="102">
        <v>0.29007199829683572</v>
      </c>
      <c r="I1579" s="108">
        <v>0.16999517165173625</v>
      </c>
      <c r="J1579" s="109">
        <v>0.23854970518946836</v>
      </c>
      <c r="K1579" s="102">
        <v>0.72157240383187182</v>
      </c>
      <c r="L1579" s="108">
        <v>7.0836699555786951E-3</v>
      </c>
      <c r="M1579" s="109">
        <v>9.4952504215438591E-3</v>
      </c>
      <c r="N1579" s="102">
        <v>1.7058607091624631E-2</v>
      </c>
      <c r="O1579" s="108">
        <v>9.8809608906769101E-3</v>
      </c>
      <c r="P1579" s="109">
        <v>1.3310909639261166E-2</v>
      </c>
      <c r="Q1579" s="102">
        <v>1.7846308552458941E-2</v>
      </c>
      <c r="R1579" s="108">
        <v>5.5841255474976285E-3</v>
      </c>
      <c r="S1579" s="109">
        <v>7.517893062396642E-3</v>
      </c>
      <c r="T1579" s="102">
        <v>1.4455352589651298E-2</v>
      </c>
      <c r="U1579" s="108">
        <v>3.6370056426739241E-3</v>
      </c>
      <c r="V1579" s="109">
        <v>4.2393130873873896E-3</v>
      </c>
      <c r="W1579" s="102">
        <v>5.3842830495551474E-3</v>
      </c>
      <c r="X1579" s="108">
        <v>2.2696708290841403E-4</v>
      </c>
      <c r="Y1579" s="109">
        <v>2.1819979267225794E-4</v>
      </c>
      <c r="Z1579" s="102">
        <v>3.3882409011917188E-4</v>
      </c>
      <c r="AA1579" s="108">
        <v>7.4383633697725085E-3</v>
      </c>
      <c r="AB1579" s="109">
        <v>7.2212463370332058E-3</v>
      </c>
      <c r="AC1579" s="102">
        <v>1.2323830640369944E-2</v>
      </c>
      <c r="AD1579" s="108">
        <v>1.2907922241468485E-3</v>
      </c>
      <c r="AE1579" s="109">
        <v>1.139511919304071E-3</v>
      </c>
      <c r="AF1579" s="102">
        <v>2.0574660543032125E-3</v>
      </c>
      <c r="AG1579" s="108">
        <v>2.0691650797839624E-3</v>
      </c>
      <c r="AH1579" s="109">
        <v>2.1406899925124246E-3</v>
      </c>
      <c r="AI1579" s="102">
        <v>2.7976853366967524E-3</v>
      </c>
      <c r="AJ1579" s="114">
        <v>0</v>
      </c>
      <c r="AK1579" s="115">
        <v>0</v>
      </c>
      <c r="AL1579" s="115">
        <v>0</v>
      </c>
    </row>
    <row r="1580" spans="1:38" x14ac:dyDescent="0.25">
      <c r="A1580" s="71">
        <v>2014</v>
      </c>
      <c r="B1580" s="718">
        <v>15</v>
      </c>
      <c r="C1580" s="108">
        <v>5.3366872764413014</v>
      </c>
      <c r="D1580" s="109">
        <v>6.7225106082561812</v>
      </c>
      <c r="E1580" s="102">
        <v>16.45737537649326</v>
      </c>
      <c r="F1580" s="108">
        <v>0.19656540510874509</v>
      </c>
      <c r="G1580" s="109">
        <v>0.2002033591712809</v>
      </c>
      <c r="H1580" s="102">
        <v>0.33140948976778678</v>
      </c>
      <c r="I1580" s="108">
        <v>0.19446005846795261</v>
      </c>
      <c r="J1580" s="109">
        <v>0.27311636423065178</v>
      </c>
      <c r="K1580" s="102">
        <v>0.82777330974245866</v>
      </c>
      <c r="L1580" s="108">
        <v>1.0672183442602989E-2</v>
      </c>
      <c r="M1580" s="109">
        <v>1.2748050128991474E-2</v>
      </c>
      <c r="N1580" s="102">
        <v>2.0839267819883541E-2</v>
      </c>
      <c r="O1580" s="108">
        <v>1.0224958070107268E-2</v>
      </c>
      <c r="P1580" s="109">
        <v>1.4027918049337795E-2</v>
      </c>
      <c r="Q1580" s="102">
        <v>1.8114916283232026E-2</v>
      </c>
      <c r="R1580" s="108">
        <v>5.7652963250825187E-3</v>
      </c>
      <c r="S1580" s="109">
        <v>7.8090860797872634E-3</v>
      </c>
      <c r="T1580" s="102">
        <v>1.4966486018702665E-2</v>
      </c>
      <c r="U1580" s="108">
        <v>4.0745650494030845E-3</v>
      </c>
      <c r="V1580" s="109">
        <v>4.9096993976408074E-3</v>
      </c>
      <c r="W1580" s="102">
        <v>6.2185437616744232E-3</v>
      </c>
      <c r="X1580" s="108">
        <v>2.5297366198744916E-4</v>
      </c>
      <c r="Y1580" s="109">
        <v>2.5104687387292991E-4</v>
      </c>
      <c r="Z1580" s="102">
        <v>3.8872061966772762E-4</v>
      </c>
      <c r="AA1580" s="108">
        <v>8.3006617984013997E-3</v>
      </c>
      <c r="AB1580" s="109">
        <v>8.3271987825166132E-3</v>
      </c>
      <c r="AC1580" s="102">
        <v>1.4062908105422536E-2</v>
      </c>
      <c r="AD1580" s="108">
        <v>1.4269409535408765E-3</v>
      </c>
      <c r="AE1580" s="109">
        <v>1.2942971324481336E-3</v>
      </c>
      <c r="AF1580" s="102">
        <v>2.3630336990029472E-3</v>
      </c>
      <c r="AG1580" s="108">
        <v>2.3208184544637792E-3</v>
      </c>
      <c r="AH1580" s="109">
        <v>2.4873011659893801E-3</v>
      </c>
      <c r="AI1580" s="102">
        <v>3.1874276535863973E-3</v>
      </c>
      <c r="AJ1580" s="114">
        <v>0</v>
      </c>
      <c r="AK1580" s="115">
        <v>0</v>
      </c>
      <c r="AL1580" s="115">
        <v>0</v>
      </c>
    </row>
    <row r="1581" spans="1:38" x14ac:dyDescent="0.25">
      <c r="A1581" s="71">
        <v>2014</v>
      </c>
      <c r="B1581" s="718">
        <v>16</v>
      </c>
      <c r="C1581" s="108">
        <v>5.4055073243571119</v>
      </c>
      <c r="D1581" s="109">
        <v>6.798744311090986</v>
      </c>
      <c r="E1581" s="102">
        <v>16.601855367948762</v>
      </c>
      <c r="F1581" s="108">
        <v>0.20377448277516677</v>
      </c>
      <c r="G1581" s="109">
        <v>0.2078000647212021</v>
      </c>
      <c r="H1581" s="102">
        <v>0.34511494299609485</v>
      </c>
      <c r="I1581" s="108">
        <v>0.19886846070084033</v>
      </c>
      <c r="J1581" s="109">
        <v>0.2783191107186303</v>
      </c>
      <c r="K1581" s="102">
        <v>0.84170273472014245</v>
      </c>
      <c r="L1581" s="108">
        <v>1.0828965922123053E-2</v>
      </c>
      <c r="M1581" s="109">
        <v>1.2965635304519399E-2</v>
      </c>
      <c r="N1581" s="102">
        <v>2.1058168531686634E-2</v>
      </c>
      <c r="O1581" s="108">
        <v>1.0520971292914637E-2</v>
      </c>
      <c r="P1581" s="109">
        <v>1.4460524472447901E-2</v>
      </c>
      <c r="Q1581" s="102">
        <v>1.8728728766067428E-2</v>
      </c>
      <c r="R1581" s="108">
        <v>5.9555689068141919E-3</v>
      </c>
      <c r="S1581" s="109">
        <v>8.1111137626979964E-3</v>
      </c>
      <c r="T1581" s="102">
        <v>1.5500652331865438E-2</v>
      </c>
      <c r="U1581" s="108">
        <v>4.2701000459817407E-3</v>
      </c>
      <c r="V1581" s="109">
        <v>5.1726064344316475E-3</v>
      </c>
      <c r="W1581" s="102">
        <v>6.5450664582976078E-3</v>
      </c>
      <c r="X1581" s="108">
        <v>2.6273689207759106E-4</v>
      </c>
      <c r="Y1581" s="109">
        <v>2.6133101905628932E-4</v>
      </c>
      <c r="Z1581" s="102">
        <v>4.0593830761425086E-4</v>
      </c>
      <c r="AA1581" s="108">
        <v>8.5938163124921821E-3</v>
      </c>
      <c r="AB1581" s="109">
        <v>8.6267015859006774E-3</v>
      </c>
      <c r="AC1581" s="102">
        <v>1.4625722921598196E-2</v>
      </c>
      <c r="AD1581" s="108">
        <v>1.4827813501284547E-3</v>
      </c>
      <c r="AE1581" s="109">
        <v>1.3502944384522623E-3</v>
      </c>
      <c r="AF1581" s="102">
        <v>2.472128749803328E-3</v>
      </c>
      <c r="AG1581" s="108">
        <v>2.4017213694341646E-3</v>
      </c>
      <c r="AH1581" s="109">
        <v>2.574048107769063E-3</v>
      </c>
      <c r="AI1581" s="102">
        <v>3.3085490035586547E-3</v>
      </c>
      <c r="AJ1581" s="114">
        <v>0</v>
      </c>
      <c r="AK1581" s="115">
        <v>0</v>
      </c>
      <c r="AL1581" s="115">
        <v>0</v>
      </c>
    </row>
    <row r="1582" spans="1:38" x14ac:dyDescent="0.25">
      <c r="A1582" s="71">
        <v>2014</v>
      </c>
      <c r="B1582" s="718">
        <v>17</v>
      </c>
      <c r="C1582" s="108">
        <v>5.485619340263808</v>
      </c>
      <c r="D1582" s="109">
        <v>6.8874696977927101</v>
      </c>
      <c r="E1582" s="102">
        <v>16.794700709975341</v>
      </c>
      <c r="F1582" s="108">
        <v>0.21119597981579513</v>
      </c>
      <c r="G1582" s="109">
        <v>0.21549839981031349</v>
      </c>
      <c r="H1582" s="102">
        <v>0.35897482671382069</v>
      </c>
      <c r="I1582" s="108">
        <v>0.20333814278770104</v>
      </c>
      <c r="J1582" s="109">
        <v>0.28342286692821345</v>
      </c>
      <c r="K1582" s="102">
        <v>0.85489030839453961</v>
      </c>
      <c r="L1582" s="108">
        <v>1.0985351212086126E-2</v>
      </c>
      <c r="M1582" s="109">
        <v>1.3181777729079518E-2</v>
      </c>
      <c r="N1582" s="102">
        <v>2.1266463285766497E-2</v>
      </c>
      <c r="O1582" s="108">
        <v>1.0826320278377103E-2</v>
      </c>
      <c r="P1582" s="109">
        <v>1.489718774314574E-2</v>
      </c>
      <c r="Q1582" s="102">
        <v>1.9354837153068131E-2</v>
      </c>
      <c r="R1582" s="108">
        <v>6.1587901033079671E-3</v>
      </c>
      <c r="S1582" s="109">
        <v>8.4284240206104668E-3</v>
      </c>
      <c r="T1582" s="102">
        <v>1.60546292203054E-2</v>
      </c>
      <c r="U1582" s="108">
        <v>4.3598358726854979E-3</v>
      </c>
      <c r="V1582" s="109">
        <v>5.3297907942576085E-3</v>
      </c>
      <c r="W1582" s="102">
        <v>6.7026718955223085E-3</v>
      </c>
      <c r="X1582" s="108">
        <v>2.7227300010838223E-4</v>
      </c>
      <c r="Y1582" s="109">
        <v>2.7129537867777941E-4</v>
      </c>
      <c r="Z1582" s="102">
        <v>4.2237433745399546E-4</v>
      </c>
      <c r="AA1582" s="108">
        <v>8.9242167245684491E-3</v>
      </c>
      <c r="AB1582" s="109">
        <v>8.9574586897432935E-3</v>
      </c>
      <c r="AC1582" s="102">
        <v>1.5240253258270175E-2</v>
      </c>
      <c r="AD1582" s="108">
        <v>1.5501538486673604E-3</v>
      </c>
      <c r="AE1582" s="109">
        <v>1.4165654787906172E-3</v>
      </c>
      <c r="AF1582" s="102">
        <v>2.5978561727375859E-3</v>
      </c>
      <c r="AG1582" s="108">
        <v>2.4766950012886048E-3</v>
      </c>
      <c r="AH1582" s="109">
        <v>2.652717856014009E-3</v>
      </c>
      <c r="AI1582" s="102">
        <v>3.4164730896443728E-3</v>
      </c>
      <c r="AJ1582" s="114">
        <v>0</v>
      </c>
      <c r="AK1582" s="115">
        <v>0</v>
      </c>
      <c r="AL1582" s="115">
        <v>0</v>
      </c>
    </row>
    <row r="1583" spans="1:38" x14ac:dyDescent="0.25">
      <c r="A1583" s="71">
        <v>2014</v>
      </c>
      <c r="B1583" s="718">
        <v>18</v>
      </c>
      <c r="C1583" s="108">
        <v>5.5554224844293758</v>
      </c>
      <c r="D1583" s="109">
        <v>6.9591008981260343</v>
      </c>
      <c r="E1583" s="102">
        <v>16.919561821443668</v>
      </c>
      <c r="F1583" s="108">
        <v>0.21919645592059617</v>
      </c>
      <c r="G1583" s="109">
        <v>0.22352028668847596</v>
      </c>
      <c r="H1583" s="102">
        <v>0.3734017550959387</v>
      </c>
      <c r="I1583" s="108">
        <v>0.20817893611888719</v>
      </c>
      <c r="J1583" s="109">
        <v>0.28885404779607526</v>
      </c>
      <c r="K1583" s="102">
        <v>0.86915729425501842</v>
      </c>
      <c r="L1583" s="108">
        <v>1.1159409307120931E-2</v>
      </c>
      <c r="M1583" s="109">
        <v>1.3411797171302489E-2</v>
      </c>
      <c r="N1583" s="102">
        <v>2.1497267016850143E-2</v>
      </c>
      <c r="O1583" s="108">
        <v>1.1150851771762421E-2</v>
      </c>
      <c r="P1583" s="109">
        <v>1.5343822954152113E-2</v>
      </c>
      <c r="Q1583" s="102">
        <v>1.9999197215663633E-2</v>
      </c>
      <c r="R1583" s="108">
        <v>6.3706753011238222E-3</v>
      </c>
      <c r="S1583" s="109">
        <v>8.7493596439291183E-3</v>
      </c>
      <c r="T1583" s="102">
        <v>1.6617883213560305E-2</v>
      </c>
      <c r="U1583" s="108">
        <v>4.5655154259836295E-3</v>
      </c>
      <c r="V1583" s="109">
        <v>5.5744423684617192E-3</v>
      </c>
      <c r="W1583" s="102">
        <v>7.0479289494169454E-3</v>
      </c>
      <c r="X1583" s="108">
        <v>2.830869706831801E-4</v>
      </c>
      <c r="Y1583" s="109">
        <v>2.8211818387795554E-4</v>
      </c>
      <c r="Z1583" s="102">
        <v>4.4051682278402701E-4</v>
      </c>
      <c r="AA1583" s="108">
        <v>9.2518030649387725E-3</v>
      </c>
      <c r="AB1583" s="109">
        <v>9.2799794774214971E-3</v>
      </c>
      <c r="AC1583" s="102">
        <v>1.5832305106764685E-2</v>
      </c>
      <c r="AD1583" s="108">
        <v>1.6129106202548873E-3</v>
      </c>
      <c r="AE1583" s="109">
        <v>1.4775560936249473E-3</v>
      </c>
      <c r="AF1583" s="102">
        <v>2.7127941699574176E-3</v>
      </c>
      <c r="AG1583" s="108">
        <v>2.5657357530874149E-3</v>
      </c>
      <c r="AH1583" s="109">
        <v>2.742446448942277E-3</v>
      </c>
      <c r="AI1583" s="102">
        <v>3.543893508542206E-3</v>
      </c>
      <c r="AJ1583" s="114">
        <v>0</v>
      </c>
      <c r="AK1583" s="115">
        <v>0</v>
      </c>
      <c r="AL1583" s="115">
        <v>0</v>
      </c>
    </row>
    <row r="1584" spans="1:38" x14ac:dyDescent="0.25">
      <c r="A1584" s="71">
        <v>2014</v>
      </c>
      <c r="B1584" s="718">
        <v>19</v>
      </c>
      <c r="C1584" s="108">
        <v>5.6351485122397813</v>
      </c>
      <c r="D1584" s="109">
        <v>7.039666988549155</v>
      </c>
      <c r="E1584" s="102">
        <v>17.070989130298784</v>
      </c>
      <c r="F1584" s="108">
        <v>0.22754378180820917</v>
      </c>
      <c r="G1584" s="109">
        <v>0.23154617170514918</v>
      </c>
      <c r="H1584" s="102">
        <v>0.38786647971823235</v>
      </c>
      <c r="I1584" s="108">
        <v>0.21329867312835879</v>
      </c>
      <c r="J1584" s="109">
        <v>0.29441639246238072</v>
      </c>
      <c r="K1584" s="102">
        <v>0.88385998636204421</v>
      </c>
      <c r="L1584" s="108">
        <v>1.1340932503381713E-2</v>
      </c>
      <c r="M1584" s="109">
        <v>1.3641665930017957E-2</v>
      </c>
      <c r="N1584" s="102">
        <v>2.1728337156533824E-2</v>
      </c>
      <c r="O1584" s="108">
        <v>1.1489392435506915E-2</v>
      </c>
      <c r="P1584" s="109">
        <v>1.5788835162782153E-2</v>
      </c>
      <c r="Q1584" s="102">
        <v>2.0646597971197642E-2</v>
      </c>
      <c r="R1584" s="108">
        <v>6.591321859532589E-3</v>
      </c>
      <c r="S1584" s="109">
        <v>9.0698302387206119E-3</v>
      </c>
      <c r="T1584" s="102">
        <v>1.7181143961763675E-2</v>
      </c>
      <c r="U1584" s="108">
        <v>4.784081208817903E-3</v>
      </c>
      <c r="V1584" s="109">
        <v>5.8151952165546809E-3</v>
      </c>
      <c r="W1584" s="102">
        <v>7.4013536906936588E-3</v>
      </c>
      <c r="X1584" s="108">
        <v>2.9439509210959884E-4</v>
      </c>
      <c r="Y1584" s="109">
        <v>2.929612887253577E-4</v>
      </c>
      <c r="Z1584" s="102">
        <v>4.5873866329262795E-4</v>
      </c>
      <c r="AA1584" s="108">
        <v>9.592339172033169E-3</v>
      </c>
      <c r="AB1584" s="109">
        <v>9.6028281208591984E-3</v>
      </c>
      <c r="AC1584" s="102">
        <v>1.6423954319103148E-2</v>
      </c>
      <c r="AD1584" s="108">
        <v>1.6778398108919248E-3</v>
      </c>
      <c r="AE1584" s="109">
        <v>1.5383574711983923E-3</v>
      </c>
      <c r="AF1584" s="102">
        <v>2.8271517785646359E-3</v>
      </c>
      <c r="AG1584" s="108">
        <v>2.6590564984038411E-3</v>
      </c>
      <c r="AH1584" s="109">
        <v>2.8323611272883208E-3</v>
      </c>
      <c r="AI1584" s="102">
        <v>3.672357614733997E-3</v>
      </c>
      <c r="AJ1584" s="114">
        <v>0</v>
      </c>
      <c r="AK1584" s="115">
        <v>0</v>
      </c>
      <c r="AL1584" s="115">
        <v>0</v>
      </c>
    </row>
    <row r="1585" spans="1:38" x14ac:dyDescent="0.25">
      <c r="A1585" s="71">
        <v>2014</v>
      </c>
      <c r="B1585" s="718">
        <v>20</v>
      </c>
      <c r="C1585" s="108">
        <v>6.2127481970782688</v>
      </c>
      <c r="D1585" s="109">
        <v>8.0537600010150978</v>
      </c>
      <c r="E1585" s="102">
        <v>18.655532332952557</v>
      </c>
      <c r="F1585" s="108">
        <v>0.25759414448208945</v>
      </c>
      <c r="G1585" s="109">
        <v>0.26625635375045831</v>
      </c>
      <c r="H1585" s="102">
        <v>0.47046135846698039</v>
      </c>
      <c r="I1585" s="108">
        <v>0.23517269555814377</v>
      </c>
      <c r="J1585" s="109">
        <v>0.32366940345164502</v>
      </c>
      <c r="K1585" s="102">
        <v>1.013440597009917</v>
      </c>
      <c r="L1585" s="108">
        <v>1.712901479000517E-2</v>
      </c>
      <c r="M1585" s="109">
        <v>1.8314481174999661E-2</v>
      </c>
      <c r="N1585" s="102">
        <v>2.7095954195172439E-2</v>
      </c>
      <c r="O1585" s="108">
        <v>1.2905543730362396E-2</v>
      </c>
      <c r="P1585" s="109">
        <v>1.7746726508367894E-2</v>
      </c>
      <c r="Q1585" s="102">
        <v>2.3752749140402048E-2</v>
      </c>
      <c r="R1585" s="108">
        <v>6.8225640216375699E-3</v>
      </c>
      <c r="S1585" s="109">
        <v>9.3883699191109529E-3</v>
      </c>
      <c r="T1585" s="102">
        <v>1.7734808526021894E-2</v>
      </c>
      <c r="U1585" s="108">
        <v>5.4615892980763286E-3</v>
      </c>
      <c r="V1585" s="109">
        <v>6.7163467253729897E-3</v>
      </c>
      <c r="W1585" s="102">
        <v>9.1287565789059718E-3</v>
      </c>
      <c r="X1585" s="108">
        <v>3.3504351634066861E-4</v>
      </c>
      <c r="Y1585" s="109">
        <v>3.3880861859490459E-4</v>
      </c>
      <c r="Z1585" s="102">
        <v>5.6089450850712631E-4</v>
      </c>
      <c r="AA1585" s="108">
        <v>1.0846414566489243E-2</v>
      </c>
      <c r="AB1585" s="109">
        <v>1.1033158281072927E-2</v>
      </c>
      <c r="AC1585" s="102">
        <v>1.9882063408803295E-2</v>
      </c>
      <c r="AD1585" s="108">
        <v>1.8998347911579744E-3</v>
      </c>
      <c r="AE1585" s="109">
        <v>1.7707334309766808E-3</v>
      </c>
      <c r="AF1585" s="102">
        <v>3.4747064363117668E-3</v>
      </c>
      <c r="AG1585" s="108">
        <v>3.0315558078122268E-3</v>
      </c>
      <c r="AH1585" s="109">
        <v>3.2796511063876046E-3</v>
      </c>
      <c r="AI1585" s="102">
        <v>4.417291960897708E-3</v>
      </c>
      <c r="AJ1585" s="114">
        <v>0</v>
      </c>
      <c r="AK1585" s="115">
        <v>0</v>
      </c>
      <c r="AL1585" s="115">
        <v>0</v>
      </c>
    </row>
    <row r="1586" spans="1:38" x14ac:dyDescent="0.25">
      <c r="A1586" s="71">
        <v>2014</v>
      </c>
      <c r="B1586" s="718">
        <v>21</v>
      </c>
      <c r="C1586" s="108">
        <v>6.302732311048822</v>
      </c>
      <c r="D1586" s="109">
        <v>8.1357645931837581</v>
      </c>
      <c r="E1586" s="102">
        <v>18.81797415953508</v>
      </c>
      <c r="F1586" s="108">
        <v>0.26726358647937165</v>
      </c>
      <c r="G1586" s="109">
        <v>0.27456617486431634</v>
      </c>
      <c r="H1586" s="102">
        <v>0.48645340364302392</v>
      </c>
      <c r="I1586" s="108">
        <v>0.24102965280783381</v>
      </c>
      <c r="J1586" s="109">
        <v>0.32934045227997666</v>
      </c>
      <c r="K1586" s="102">
        <v>1.0290340085280894</v>
      </c>
      <c r="L1586" s="108">
        <v>1.7416783048918135E-2</v>
      </c>
      <c r="M1586" s="109">
        <v>1.8599265345787618E-2</v>
      </c>
      <c r="N1586" s="102">
        <v>2.738333949013453E-2</v>
      </c>
      <c r="O1586" s="108">
        <v>1.3292046396602244E-2</v>
      </c>
      <c r="P1586" s="109">
        <v>1.8182181253341072E-2</v>
      </c>
      <c r="Q1586" s="102">
        <v>2.4437646963743037E-2</v>
      </c>
      <c r="R1586" s="108">
        <v>7.0573424927224543E-3</v>
      </c>
      <c r="S1586" s="109">
        <v>9.6887887067656706E-3</v>
      </c>
      <c r="T1586" s="102">
        <v>1.8258933811815602E-2</v>
      </c>
      <c r="U1586" s="108">
        <v>5.7231331977340288E-3</v>
      </c>
      <c r="V1586" s="109">
        <v>6.9404907025617472E-3</v>
      </c>
      <c r="W1586" s="102">
        <v>9.566871272338023E-3</v>
      </c>
      <c r="X1586" s="108">
        <v>3.4827522888843218E-4</v>
      </c>
      <c r="Y1586" s="109">
        <v>3.501279741373856E-4</v>
      </c>
      <c r="Z1586" s="102">
        <v>5.8135803744943616E-4</v>
      </c>
      <c r="AA1586" s="108">
        <v>1.1237722979812405E-2</v>
      </c>
      <c r="AB1586" s="109">
        <v>1.1370340600268598E-2</v>
      </c>
      <c r="AC1586" s="102">
        <v>2.0523746080190503E-2</v>
      </c>
      <c r="AD1586" s="108">
        <v>1.9739618755483953E-3</v>
      </c>
      <c r="AE1586" s="109">
        <v>1.8341971125228572E-3</v>
      </c>
      <c r="AF1586" s="102">
        <v>3.5970217133689964E-3</v>
      </c>
      <c r="AG1586" s="108">
        <v>3.1411680167875902E-3</v>
      </c>
      <c r="AH1586" s="109">
        <v>3.372651677020369E-3</v>
      </c>
      <c r="AI1586" s="102">
        <v>4.5629616361746016E-3</v>
      </c>
      <c r="AJ1586" s="114">
        <v>0</v>
      </c>
      <c r="AK1586" s="115">
        <v>0</v>
      </c>
      <c r="AL1586" s="115">
        <v>0</v>
      </c>
    </row>
    <row r="1587" spans="1:38" x14ac:dyDescent="0.25">
      <c r="A1587" s="71">
        <v>2014</v>
      </c>
      <c r="B1587" s="718">
        <v>22</v>
      </c>
      <c r="C1587" s="108">
        <v>6.3943802265702487</v>
      </c>
      <c r="D1587" s="109">
        <v>8.210117192929145</v>
      </c>
      <c r="E1587" s="102">
        <v>18.963932507920688</v>
      </c>
      <c r="F1587" s="108">
        <v>0.27710416593726522</v>
      </c>
      <c r="G1587" s="109">
        <v>0.28213728899854523</v>
      </c>
      <c r="H1587" s="102">
        <v>0.50096168566444754</v>
      </c>
      <c r="I1587" s="108">
        <v>0.24699459190847264</v>
      </c>
      <c r="J1587" s="109">
        <v>0.33455374282287503</v>
      </c>
      <c r="K1587" s="102">
        <v>1.0432011725036487</v>
      </c>
      <c r="L1587" s="108">
        <v>1.7709303594742511E-2</v>
      </c>
      <c r="M1587" s="109">
        <v>1.8858875268392562E-2</v>
      </c>
      <c r="N1587" s="102">
        <v>2.7644144259533585E-2</v>
      </c>
      <c r="O1587" s="108">
        <v>1.3683146007903504E-2</v>
      </c>
      <c r="P1587" s="109">
        <v>1.8570729701266289E-2</v>
      </c>
      <c r="Q1587" s="102">
        <v>2.5058443202449182E-2</v>
      </c>
      <c r="R1587" s="108">
        <v>7.2963145683932256E-3</v>
      </c>
      <c r="S1587" s="109">
        <v>9.9631440066314334E-3</v>
      </c>
      <c r="T1587" s="102">
        <v>1.8733783774162543E-2</v>
      </c>
      <c r="U1587" s="108">
        <v>5.986668122186815E-3</v>
      </c>
      <c r="V1587" s="109">
        <v>7.122590348716683E-3</v>
      </c>
      <c r="W1587" s="102">
        <v>9.9767687159588482E-3</v>
      </c>
      <c r="X1587" s="108">
        <v>3.6174914677123798E-4</v>
      </c>
      <c r="Y1587" s="109">
        <v>3.6044074597259257E-4</v>
      </c>
      <c r="Z1587" s="102">
        <v>5.9999439507315503E-4</v>
      </c>
      <c r="AA1587" s="108">
        <v>1.1636089676942582E-2</v>
      </c>
      <c r="AB1587" s="109">
        <v>1.168091677366887E-2</v>
      </c>
      <c r="AC1587" s="102">
        <v>2.110260974689402E-2</v>
      </c>
      <c r="AD1587" s="108">
        <v>2.0494099352518823E-3</v>
      </c>
      <c r="AE1587" s="109">
        <v>1.8928520339595149E-3</v>
      </c>
      <c r="AF1587" s="102">
        <v>3.7068858495603579E-3</v>
      </c>
      <c r="AG1587" s="108">
        <v>3.2526060006366998E-3</v>
      </c>
      <c r="AH1587" s="109">
        <v>3.4564191669501799E-3</v>
      </c>
      <c r="AI1587" s="102">
        <v>4.6960012843971378E-3</v>
      </c>
      <c r="AJ1587" s="114">
        <v>0</v>
      </c>
      <c r="AK1587" s="115">
        <v>0</v>
      </c>
      <c r="AL1587" s="115">
        <v>0</v>
      </c>
    </row>
    <row r="1588" spans="1:38" x14ac:dyDescent="0.25">
      <c r="A1588" s="71">
        <v>2014</v>
      </c>
      <c r="B1588" s="718">
        <v>23</v>
      </c>
      <c r="C1588" s="108">
        <v>6.4843188341058999</v>
      </c>
      <c r="D1588" s="109">
        <v>8.2703706075930512</v>
      </c>
      <c r="E1588" s="102">
        <v>19.080334426699068</v>
      </c>
      <c r="F1588" s="108">
        <v>0.28682765764996127</v>
      </c>
      <c r="G1588" s="109">
        <v>0.28844599711777746</v>
      </c>
      <c r="H1588" s="102">
        <v>0.51316014563687296</v>
      </c>
      <c r="I1588" s="108">
        <v>0.25289700832038364</v>
      </c>
      <c r="J1588" s="109">
        <v>0.33895905110774788</v>
      </c>
      <c r="K1588" s="102">
        <v>1.0552188233641926</v>
      </c>
      <c r="L1588" s="108">
        <v>1.7998447677669734E-2</v>
      </c>
      <c r="M1588" s="109">
        <v>1.9076037231698349E-2</v>
      </c>
      <c r="N1588" s="102">
        <v>2.7864766691494437E-2</v>
      </c>
      <c r="O1588" s="108">
        <v>1.4068017573474761E-2</v>
      </c>
      <c r="P1588" s="109">
        <v>1.888737847001018E-2</v>
      </c>
      <c r="Q1588" s="102">
        <v>2.5578989753693767E-2</v>
      </c>
      <c r="R1588" s="108">
        <v>7.5322801522871826E-3</v>
      </c>
      <c r="S1588" s="109">
        <v>1.0191913722904728E-2</v>
      </c>
      <c r="T1588" s="102">
        <v>1.913068038031886E-2</v>
      </c>
      <c r="U1588" s="108">
        <v>6.2537030436106934E-3</v>
      </c>
      <c r="V1588" s="109">
        <v>7.2657042970077218E-3</v>
      </c>
      <c r="W1588" s="102">
        <v>1.0356504795004353E-2</v>
      </c>
      <c r="X1588" s="108">
        <v>3.7511035110265217E-4</v>
      </c>
      <c r="Y1588" s="109">
        <v>3.6908411542232425E-4</v>
      </c>
      <c r="Z1588" s="102">
        <v>6.158641690049584E-4</v>
      </c>
      <c r="AA1588" s="108">
        <v>1.2027673748831442E-2</v>
      </c>
      <c r="AB1588" s="109">
        <v>1.1939911942121049E-2</v>
      </c>
      <c r="AC1588" s="102">
        <v>2.1580009517704741E-2</v>
      </c>
      <c r="AD1588" s="108">
        <v>2.123246114464513E-3</v>
      </c>
      <c r="AE1588" s="109">
        <v>1.9415568874612526E-3</v>
      </c>
      <c r="AF1588" s="102">
        <v>3.7961258283670707E-3</v>
      </c>
      <c r="AG1588" s="108">
        <v>3.3632285217703602E-3</v>
      </c>
      <c r="AH1588" s="109">
        <v>3.526256217647203E-3</v>
      </c>
      <c r="AI1588" s="102">
        <v>4.8105522667293305E-3</v>
      </c>
      <c r="AJ1588" s="114">
        <v>0</v>
      </c>
      <c r="AK1588" s="115">
        <v>0</v>
      </c>
      <c r="AL1588" s="115">
        <v>0</v>
      </c>
    </row>
    <row r="1589" spans="1:38" x14ac:dyDescent="0.25">
      <c r="A1589" s="71">
        <v>2014</v>
      </c>
      <c r="B1589" s="718">
        <v>24</v>
      </c>
      <c r="C1589" s="108">
        <v>6.5717106486925552</v>
      </c>
      <c r="D1589" s="109">
        <v>8.3144831844036631</v>
      </c>
      <c r="E1589" s="102">
        <v>19.15607345636931</v>
      </c>
      <c r="F1589" s="108">
        <v>0.29653159373824495</v>
      </c>
      <c r="G1589" s="109">
        <v>0.29350668032560701</v>
      </c>
      <c r="H1589" s="102">
        <v>0.52251761670785635</v>
      </c>
      <c r="I1589" s="108">
        <v>0.2588162228805615</v>
      </c>
      <c r="J1589" s="109">
        <v>0.34261037710045616</v>
      </c>
      <c r="K1589" s="102">
        <v>1.0646824450276267</v>
      </c>
      <c r="L1589" s="108">
        <v>1.8289082618476366E-2</v>
      </c>
      <c r="M1589" s="109">
        <v>1.9252996049521194E-2</v>
      </c>
      <c r="N1589" s="102">
        <v>2.8037534523637095E-2</v>
      </c>
      <c r="O1589" s="108">
        <v>1.4449301316041717E-2</v>
      </c>
      <c r="P1589" s="109">
        <v>1.913054737466572E-2</v>
      </c>
      <c r="Q1589" s="102">
        <v>2.5975460240967946E-2</v>
      </c>
      <c r="R1589" s="108">
        <v>7.7668147006507105E-3</v>
      </c>
      <c r="S1589" s="109">
        <v>1.0374523368340776E-2</v>
      </c>
      <c r="T1589" s="102">
        <v>1.9430543027356223E-2</v>
      </c>
      <c r="U1589" s="108">
        <v>6.5454700211336125E-3</v>
      </c>
      <c r="V1589" s="109">
        <v>7.3826306873288009E-3</v>
      </c>
      <c r="W1589" s="102">
        <v>1.0719948746542182E-2</v>
      </c>
      <c r="X1589" s="108">
        <v>3.8860466268498493E-4</v>
      </c>
      <c r="Y1589" s="109">
        <v>3.7616754955721316E-4</v>
      </c>
      <c r="Z1589" s="102">
        <v>6.2844958946814964E-4</v>
      </c>
      <c r="AA1589" s="108">
        <v>1.2412200589599768E-2</v>
      </c>
      <c r="AB1589" s="109">
        <v>1.2145087296922843E-2</v>
      </c>
      <c r="AC1589" s="102">
        <v>2.1927161536307249E-2</v>
      </c>
      <c r="AD1589" s="108">
        <v>2.1946740727806979E-3</v>
      </c>
      <c r="AE1589" s="109">
        <v>1.9792424575871452E-3</v>
      </c>
      <c r="AF1589" s="102">
        <v>3.8581370213339283E-3</v>
      </c>
      <c r="AG1589" s="108">
        <v>3.4755834538923638E-3</v>
      </c>
      <c r="AH1589" s="109">
        <v>3.5835567163015791E-3</v>
      </c>
      <c r="AI1589" s="102">
        <v>4.9040394944393157E-3</v>
      </c>
      <c r="AJ1589" s="114">
        <v>0</v>
      </c>
      <c r="AK1589" s="115">
        <v>0</v>
      </c>
      <c r="AL1589" s="115">
        <v>0</v>
      </c>
    </row>
    <row r="1590" spans="1:38" x14ac:dyDescent="0.25">
      <c r="A1590" s="71">
        <v>2014</v>
      </c>
      <c r="B1590" s="718">
        <v>25</v>
      </c>
      <c r="C1590" s="108">
        <v>6.6803827937569835</v>
      </c>
      <c r="D1590" s="109">
        <v>8.3786802953924635</v>
      </c>
      <c r="E1590" s="102">
        <v>19.180934851758977</v>
      </c>
      <c r="F1590" s="108">
        <v>0.30704758030585588</v>
      </c>
      <c r="G1590" s="109">
        <v>0.29818603904924212</v>
      </c>
      <c r="H1590" s="102">
        <v>0.52845487617290055</v>
      </c>
      <c r="I1590" s="108">
        <v>0.26539301210401878</v>
      </c>
      <c r="J1590" s="109">
        <v>0.346382097629166</v>
      </c>
      <c r="K1590" s="102">
        <v>1.0711051829011922</v>
      </c>
      <c r="L1590" s="108">
        <v>1.8562640638142631E-2</v>
      </c>
      <c r="M1590" s="109">
        <v>1.9369088568539496E-2</v>
      </c>
      <c r="N1590" s="102">
        <v>2.8153208522612549E-2</v>
      </c>
      <c r="O1590" s="108">
        <v>1.48654652780897E-2</v>
      </c>
      <c r="P1590" s="109">
        <v>1.9372795465943726E-2</v>
      </c>
      <c r="Q1590" s="102">
        <v>2.6222538626654721E-2</v>
      </c>
      <c r="R1590" s="108">
        <v>7.9851708133715765E-3</v>
      </c>
      <c r="S1590" s="109">
        <v>1.0487396636080426E-2</v>
      </c>
      <c r="T1590" s="102">
        <v>1.9613000108586406E-2</v>
      </c>
      <c r="U1590" s="108">
        <v>6.9089340846932058E-3</v>
      </c>
      <c r="V1590" s="109">
        <v>7.5783466739675551E-3</v>
      </c>
      <c r="W1590" s="102">
        <v>1.1071125876346328E-2</v>
      </c>
      <c r="X1590" s="108">
        <v>4.0322288407912383E-4</v>
      </c>
      <c r="Y1590" s="109">
        <v>3.8274941240867025E-4</v>
      </c>
      <c r="Z1590" s="102">
        <v>6.3712236864518648E-4</v>
      </c>
      <c r="AA1590" s="108">
        <v>1.2817754127680684E-2</v>
      </c>
      <c r="AB1590" s="109">
        <v>1.2315848238265755E-2</v>
      </c>
      <c r="AC1590" s="102">
        <v>2.2115656096045967E-2</v>
      </c>
      <c r="AD1590" s="108">
        <v>2.2671804223577531E-3</v>
      </c>
      <c r="AE1590" s="109">
        <v>2.0059690663819679E-3</v>
      </c>
      <c r="AF1590" s="102">
        <v>3.8867316675526842E-3</v>
      </c>
      <c r="AG1590" s="108">
        <v>3.5984206806977011E-3</v>
      </c>
      <c r="AH1590" s="109">
        <v>3.6415684127248547E-3</v>
      </c>
      <c r="AI1590" s="102">
        <v>4.9727616250495972E-3</v>
      </c>
      <c r="AJ1590" s="114">
        <v>0</v>
      </c>
      <c r="AK1590" s="115">
        <v>0</v>
      </c>
      <c r="AL1590" s="115">
        <v>0</v>
      </c>
    </row>
    <row r="1591" spans="1:38" x14ac:dyDescent="0.25">
      <c r="A1591" s="71">
        <v>2014</v>
      </c>
      <c r="B1591" s="718">
        <v>26</v>
      </c>
      <c r="C1591" s="108">
        <v>6.7483688644923507</v>
      </c>
      <c r="D1591" s="109">
        <v>8.3713757492475995</v>
      </c>
      <c r="E1591" s="102">
        <v>19.149842085192294</v>
      </c>
      <c r="F1591" s="108">
        <v>0.31537942636427813</v>
      </c>
      <c r="G1591" s="109">
        <v>0.29916834531722269</v>
      </c>
      <c r="H1591" s="102">
        <v>0.53005182821963559</v>
      </c>
      <c r="I1591" s="108">
        <v>0.27053587184274414</v>
      </c>
      <c r="J1591" s="109">
        <v>0.3473879091463033</v>
      </c>
      <c r="K1591" s="102">
        <v>1.0735212920976547</v>
      </c>
      <c r="L1591" s="108">
        <v>1.8813797653695792E-2</v>
      </c>
      <c r="M1591" s="109">
        <v>1.9410792831625438E-2</v>
      </c>
      <c r="N1591" s="102">
        <v>2.8194480626801202E-2</v>
      </c>
      <c r="O1591" s="108">
        <v>1.5192355945389577E-2</v>
      </c>
      <c r="P1591" s="109">
        <v>1.9406178416506624E-2</v>
      </c>
      <c r="Q1591" s="102">
        <v>2.6281663468009274E-2</v>
      </c>
      <c r="R1591" s="108">
        <v>8.1834620941753592E-3</v>
      </c>
      <c r="S1591" s="109">
        <v>1.0518683391620398E-2</v>
      </c>
      <c r="T1591" s="102">
        <v>1.9649547618454173E-2</v>
      </c>
      <c r="U1591" s="108">
        <v>7.2512811478927484E-3</v>
      </c>
      <c r="V1591" s="109">
        <v>7.6901145137658064E-3</v>
      </c>
      <c r="W1591" s="102">
        <v>1.1359437682261159E-2</v>
      </c>
      <c r="X1591" s="108">
        <v>4.1521725874250811E-4</v>
      </c>
      <c r="Y1591" s="109">
        <v>3.8467179757341368E-4</v>
      </c>
      <c r="Z1591" s="102">
        <v>6.4055887814361561E-4</v>
      </c>
      <c r="AA1591" s="108">
        <v>1.3124295146953445E-2</v>
      </c>
      <c r="AB1591" s="109">
        <v>1.2330216719950198E-2</v>
      </c>
      <c r="AC1591" s="102">
        <v>2.2115151367114481E-2</v>
      </c>
      <c r="AD1591" s="108">
        <v>2.3207383487129788E-3</v>
      </c>
      <c r="AE1591" s="109">
        <v>2.0043405533473608E-3</v>
      </c>
      <c r="AF1591" s="102">
        <v>3.8771044465491884E-3</v>
      </c>
      <c r="AG1591" s="108">
        <v>3.700994647977868E-3</v>
      </c>
      <c r="AH1591" s="109">
        <v>3.6608542101310383E-3</v>
      </c>
      <c r="AI1591" s="102">
        <v>5.0064286159367932E-3</v>
      </c>
      <c r="AJ1591" s="114">
        <v>0</v>
      </c>
      <c r="AK1591" s="115">
        <v>0</v>
      </c>
      <c r="AL1591" s="115">
        <v>0</v>
      </c>
    </row>
    <row r="1592" spans="1:38" x14ac:dyDescent="0.25">
      <c r="A1592" s="71">
        <v>2014</v>
      </c>
      <c r="B1592" s="718">
        <v>27</v>
      </c>
      <c r="C1592" s="108">
        <v>6.8183479093411616</v>
      </c>
      <c r="D1592" s="109">
        <v>8.3777883854346502</v>
      </c>
      <c r="E1592" s="102">
        <v>19.160081997734924</v>
      </c>
      <c r="F1592" s="108">
        <v>0.32206991305803406</v>
      </c>
      <c r="G1592" s="109">
        <v>0.29930675711798793</v>
      </c>
      <c r="H1592" s="102">
        <v>0.52980909943328114</v>
      </c>
      <c r="I1592" s="108">
        <v>0.27447911809661063</v>
      </c>
      <c r="J1592" s="109">
        <v>0.34739907081541116</v>
      </c>
      <c r="K1592" s="102">
        <v>1.0730350623945506</v>
      </c>
      <c r="L1592" s="108">
        <v>1.9005716312320446E-2</v>
      </c>
      <c r="M1592" s="109">
        <v>1.941306877292209E-2</v>
      </c>
      <c r="N1592" s="102">
        <v>2.818671612544113E-2</v>
      </c>
      <c r="O1592" s="108">
        <v>1.5464571399878632E-2</v>
      </c>
      <c r="P1592" s="109">
        <v>1.941577816244246E-2</v>
      </c>
      <c r="Q1592" s="102">
        <v>2.6273723083472811E-2</v>
      </c>
      <c r="R1592" s="108">
        <v>8.3468910085562377E-3</v>
      </c>
      <c r="S1592" s="109">
        <v>1.0525202617995569E-2</v>
      </c>
      <c r="T1592" s="102">
        <v>1.9645974916258864E-2</v>
      </c>
      <c r="U1592" s="108">
        <v>7.3693365649332449E-3</v>
      </c>
      <c r="V1592" s="109">
        <v>7.6575906881753237E-3</v>
      </c>
      <c r="W1592" s="102">
        <v>1.1287480457902323E-2</v>
      </c>
      <c r="X1592" s="108">
        <v>4.2403259461565995E-4</v>
      </c>
      <c r="Y1592" s="109">
        <v>3.8468316850005839E-4</v>
      </c>
      <c r="Z1592" s="102">
        <v>6.398759461868083E-4</v>
      </c>
      <c r="AA1592" s="108">
        <v>1.3411978801240574E-2</v>
      </c>
      <c r="AB1592" s="109">
        <v>1.2345224891103349E-2</v>
      </c>
      <c r="AC1592" s="102">
        <v>2.2122638102612033E-2</v>
      </c>
      <c r="AD1592" s="108">
        <v>2.3778074177713163E-3</v>
      </c>
      <c r="AE1592" s="109">
        <v>2.0085940007620964E-3</v>
      </c>
      <c r="AF1592" s="102">
        <v>3.8810763387901559E-3</v>
      </c>
      <c r="AG1592" s="108">
        <v>3.7719107581356674E-3</v>
      </c>
      <c r="AH1592" s="109">
        <v>3.6594985648727299E-3</v>
      </c>
      <c r="AI1592" s="102">
        <v>4.9990980016804435E-3</v>
      </c>
      <c r="AJ1592" s="114">
        <v>0</v>
      </c>
      <c r="AK1592" s="115">
        <v>0</v>
      </c>
      <c r="AL1592" s="115">
        <v>0</v>
      </c>
    </row>
    <row r="1593" spans="1:38" x14ac:dyDescent="0.25">
      <c r="A1593" s="71">
        <v>2014</v>
      </c>
      <c r="B1593" s="718">
        <v>28</v>
      </c>
      <c r="C1593" s="108">
        <v>6.8729893523708068</v>
      </c>
      <c r="D1593" s="109">
        <v>8.3849827554145104</v>
      </c>
      <c r="E1593" s="102">
        <v>19.172232107764227</v>
      </c>
      <c r="F1593" s="108">
        <v>0.32715297034130525</v>
      </c>
      <c r="G1593" s="109">
        <v>0.29946078400286474</v>
      </c>
      <c r="H1593" s="102">
        <v>0.52958326501567932</v>
      </c>
      <c r="I1593" s="108">
        <v>0.2774594971370366</v>
      </c>
      <c r="J1593" s="109">
        <v>0.34741045380200553</v>
      </c>
      <c r="K1593" s="102">
        <v>1.0725516057850397</v>
      </c>
      <c r="L1593" s="108">
        <v>1.9150754659652502E-2</v>
      </c>
      <c r="M1593" s="109">
        <v>1.9415557066090404E-2</v>
      </c>
      <c r="N1593" s="102">
        <v>2.8178811519701637E-2</v>
      </c>
      <c r="O1593" s="108">
        <v>1.567204849133913E-2</v>
      </c>
      <c r="P1593" s="109">
        <v>1.9426488270304767E-2</v>
      </c>
      <c r="Q1593" s="102">
        <v>2.626682485698387E-2</v>
      </c>
      <c r="R1593" s="108">
        <v>8.4715401447980759E-3</v>
      </c>
      <c r="S1593" s="109">
        <v>1.0532485948272465E-2</v>
      </c>
      <c r="T1593" s="102">
        <v>1.9643334045821078E-2</v>
      </c>
      <c r="U1593" s="108">
        <v>7.4415210849363179E-3</v>
      </c>
      <c r="V1593" s="109">
        <v>7.6208942763243337E-3</v>
      </c>
      <c r="W1593" s="102">
        <v>1.1207078247388376E-2</v>
      </c>
      <c r="X1593" s="108">
        <v>4.3064334430554748E-4</v>
      </c>
      <c r="Y1593" s="109">
        <v>3.8469345098500311E-4</v>
      </c>
      <c r="Z1593" s="102">
        <v>6.3916372824093998E-4</v>
      </c>
      <c r="AA1593" s="108">
        <v>1.3635080255869254E-2</v>
      </c>
      <c r="AB1593" s="109">
        <v>1.2362046895193409E-2</v>
      </c>
      <c r="AC1593" s="102">
        <v>2.2133143604159848E-2</v>
      </c>
      <c r="AD1593" s="108">
        <v>2.4226855909944742E-3</v>
      </c>
      <c r="AE1593" s="109">
        <v>2.0133756009126599E-3</v>
      </c>
      <c r="AF1593" s="102">
        <v>3.885979684178534E-3</v>
      </c>
      <c r="AG1593" s="108">
        <v>3.8245603418288225E-3</v>
      </c>
      <c r="AH1593" s="109">
        <v>3.6579490695417714E-3</v>
      </c>
      <c r="AI1593" s="102">
        <v>4.9912374829882283E-3</v>
      </c>
      <c r="AJ1593" s="114">
        <v>0</v>
      </c>
      <c r="AK1593" s="115">
        <v>0</v>
      </c>
      <c r="AL1593" s="115">
        <v>0</v>
      </c>
    </row>
    <row r="1594" spans="1:38" x14ac:dyDescent="0.25">
      <c r="A1594" s="71">
        <v>2014</v>
      </c>
      <c r="B1594" s="718">
        <v>29</v>
      </c>
      <c r="C1594" s="108">
        <v>6.9093561527922223</v>
      </c>
      <c r="D1594" s="109">
        <v>8.3929666486326635</v>
      </c>
      <c r="E1594" s="102">
        <v>19.186483712649135</v>
      </c>
      <c r="F1594" s="108">
        <v>0.33035719307872941</v>
      </c>
      <c r="G1594" s="109">
        <v>0.29965581405433067</v>
      </c>
      <c r="H1594" s="102">
        <v>0.52938720714868426</v>
      </c>
      <c r="I1594" s="108">
        <v>0.27931744602008174</v>
      </c>
      <c r="J1594" s="109">
        <v>0.34744409462828563</v>
      </c>
      <c r="K1594" s="102">
        <v>1.0720651586695504</v>
      </c>
      <c r="L1594" s="108">
        <v>1.9241207305503352E-2</v>
      </c>
      <c r="M1594" s="109">
        <v>1.9419307477853212E-2</v>
      </c>
      <c r="N1594" s="102">
        <v>2.8170969572813061E-2</v>
      </c>
      <c r="O1594" s="108">
        <v>1.5803729665645899E-2</v>
      </c>
      <c r="P1594" s="109">
        <v>1.943909646723985E-2</v>
      </c>
      <c r="Q1594" s="102">
        <v>2.6261617969911832E-2</v>
      </c>
      <c r="R1594" s="108">
        <v>8.5507218579121934E-3</v>
      </c>
      <c r="S1594" s="109">
        <v>1.0541334336194348E-2</v>
      </c>
      <c r="T1594" s="102">
        <v>1.9642331143726488E-2</v>
      </c>
      <c r="U1594" s="108">
        <v>7.4647561079500086E-3</v>
      </c>
      <c r="V1594" s="109">
        <v>7.5829279320061655E-3</v>
      </c>
      <c r="W1594" s="102">
        <v>1.1118545673779359E-2</v>
      </c>
      <c r="X1594" s="108">
        <v>4.3470099990591262E-4</v>
      </c>
      <c r="Y1594" s="109">
        <v>3.8474343770041069E-4</v>
      </c>
      <c r="Z1594" s="102">
        <v>6.3844070072488414E-4</v>
      </c>
      <c r="AA1594" s="108">
        <v>1.3781477873886481E-2</v>
      </c>
      <c r="AB1594" s="109">
        <v>1.2381133145711928E-2</v>
      </c>
      <c r="AC1594" s="102">
        <v>2.214731547393383E-2</v>
      </c>
      <c r="AD1594" s="108">
        <v>2.4529238574438807E-3</v>
      </c>
      <c r="AE1594" s="109">
        <v>2.0186873456336206E-3</v>
      </c>
      <c r="AF1594" s="102">
        <v>3.891914930134994E-3</v>
      </c>
      <c r="AG1594" s="108">
        <v>3.8561854104973677E-3</v>
      </c>
      <c r="AH1594" s="109">
        <v>3.6565656731429932E-3</v>
      </c>
      <c r="AI1594" s="102">
        <v>4.9829387297528347E-3</v>
      </c>
      <c r="AJ1594" s="114">
        <v>0</v>
      </c>
      <c r="AK1594" s="115">
        <v>0</v>
      </c>
      <c r="AL1594" s="115">
        <v>0</v>
      </c>
    </row>
    <row r="1595" spans="1:38" x14ac:dyDescent="0.25">
      <c r="A1595" s="71">
        <v>2014</v>
      </c>
      <c r="B1595" s="718">
        <v>30</v>
      </c>
      <c r="C1595" s="108">
        <v>6.9168035409615607</v>
      </c>
      <c r="D1595" s="109">
        <v>8.401408125466105</v>
      </c>
      <c r="E1595" s="102">
        <v>19.200819765340963</v>
      </c>
      <c r="F1595" s="108">
        <v>0.3306091451942495</v>
      </c>
      <c r="G1595" s="109">
        <v>0.29987055723130634</v>
      </c>
      <c r="H1595" s="102">
        <v>0.52919796682915321</v>
      </c>
      <c r="I1595" s="108">
        <v>0.27941320300424721</v>
      </c>
      <c r="J1595" s="109">
        <v>0.34748395600809162</v>
      </c>
      <c r="K1595" s="102">
        <v>1.0715855986189875</v>
      </c>
      <c r="L1595" s="108">
        <v>1.9245696891872062E-2</v>
      </c>
      <c r="M1595" s="109">
        <v>1.9423481596118702E-2</v>
      </c>
      <c r="N1595" s="102">
        <v>2.8163204485721013E-2</v>
      </c>
      <c r="O1595" s="108">
        <v>1.5816021193221737E-2</v>
      </c>
      <c r="P1595" s="109">
        <v>1.9453866273584922E-2</v>
      </c>
      <c r="Q1595" s="102">
        <v>2.6256639970698346E-2</v>
      </c>
      <c r="R1595" s="108">
        <v>8.5583372192559078E-3</v>
      </c>
      <c r="S1595" s="109">
        <v>1.0550973410238628E-2</v>
      </c>
      <c r="T1595" s="102">
        <v>1.9641445613724579E-2</v>
      </c>
      <c r="U1595" s="108">
        <v>7.4146917888478553E-3</v>
      </c>
      <c r="V1595" s="109">
        <v>7.5431714393998745E-3</v>
      </c>
      <c r="W1595" s="102">
        <v>1.1030089266794984E-2</v>
      </c>
      <c r="X1595" s="108">
        <v>4.3476308534104121E-4</v>
      </c>
      <c r="Y1595" s="109">
        <v>3.8481559737906667E-4</v>
      </c>
      <c r="Z1595" s="102">
        <v>6.3772322020732393E-4</v>
      </c>
      <c r="AA1595" s="108">
        <v>1.3806462188190411E-2</v>
      </c>
      <c r="AB1595" s="109">
        <v>1.2401620103118341E-2</v>
      </c>
      <c r="AC1595" s="102">
        <v>2.2161648734153872E-2</v>
      </c>
      <c r="AD1595" s="108">
        <v>2.4598288840563987E-3</v>
      </c>
      <c r="AE1595" s="109">
        <v>2.0243468362502338E-3</v>
      </c>
      <c r="AF1595" s="102">
        <v>3.8978921246893465E-3</v>
      </c>
      <c r="AG1595" s="108">
        <v>3.8550029426682145E-3</v>
      </c>
      <c r="AH1595" s="109">
        <v>3.6554008430377816E-3</v>
      </c>
      <c r="AI1595" s="102">
        <v>4.9746981094043073E-3</v>
      </c>
      <c r="AJ1595" s="114">
        <v>0</v>
      </c>
      <c r="AK1595" s="115">
        <v>0</v>
      </c>
      <c r="AL1595" s="115">
        <v>0</v>
      </c>
    </row>
    <row r="1596" spans="1:38" ht="13" x14ac:dyDescent="0.3">
      <c r="A1596" s="71">
        <v>2014</v>
      </c>
      <c r="B1596" s="718">
        <v>31</v>
      </c>
      <c r="C1596" s="108">
        <v>6.9168035409615607</v>
      </c>
      <c r="D1596" s="109">
        <v>8.401408125466105</v>
      </c>
      <c r="E1596" s="91">
        <v>19.200819765340963</v>
      </c>
      <c r="F1596" s="108">
        <v>0.3306091451942495</v>
      </c>
      <c r="G1596" s="109">
        <v>0.29987055723130634</v>
      </c>
      <c r="H1596" s="91">
        <v>0.52919796682915321</v>
      </c>
      <c r="I1596" s="108">
        <v>0.27941320300424721</v>
      </c>
      <c r="J1596" s="109">
        <v>0.34748395600809162</v>
      </c>
      <c r="K1596" s="91">
        <v>1.0715855986189875</v>
      </c>
      <c r="L1596" s="108">
        <v>1.9245696891872062E-2</v>
      </c>
      <c r="M1596" s="109">
        <v>1.9423481596118702E-2</v>
      </c>
      <c r="N1596" s="91">
        <v>2.8163204485721013E-2</v>
      </c>
      <c r="O1596" s="108">
        <v>1.5816021193221737E-2</v>
      </c>
      <c r="P1596" s="109">
        <v>1.9453866273584922E-2</v>
      </c>
      <c r="Q1596" s="91">
        <v>2.6256639970698346E-2</v>
      </c>
      <c r="R1596" s="108">
        <v>8.5583372192559078E-3</v>
      </c>
      <c r="S1596" s="109">
        <v>1.0550973410238628E-2</v>
      </c>
      <c r="T1596" s="91">
        <v>1.9641445613724579E-2</v>
      </c>
      <c r="U1596" s="108">
        <v>7.4146917888478553E-3</v>
      </c>
      <c r="V1596" s="109">
        <v>7.5431714393998745E-3</v>
      </c>
      <c r="W1596" s="91">
        <v>1.1030089266794984E-2</v>
      </c>
      <c r="X1596" s="108">
        <v>4.3476308534104121E-4</v>
      </c>
      <c r="Y1596" s="109">
        <v>3.8481559737906667E-4</v>
      </c>
      <c r="Z1596" s="91">
        <v>6.3772322020732393E-4</v>
      </c>
      <c r="AA1596" s="108">
        <v>1.3806462188190411E-2</v>
      </c>
      <c r="AB1596" s="109">
        <v>1.2401620103118341E-2</v>
      </c>
      <c r="AC1596" s="91">
        <v>2.2161648734153872E-2</v>
      </c>
      <c r="AD1596" s="108">
        <v>2.4598288840563987E-3</v>
      </c>
      <c r="AE1596" s="109">
        <v>2.0243468362502338E-3</v>
      </c>
      <c r="AF1596" s="91">
        <v>3.8978921246893465E-3</v>
      </c>
      <c r="AG1596" s="108">
        <v>3.8550029426682145E-3</v>
      </c>
      <c r="AH1596" s="109">
        <v>3.6554008430377816E-3</v>
      </c>
      <c r="AI1596" s="91">
        <v>4.9746981094043073E-3</v>
      </c>
      <c r="AJ1596" s="114">
        <v>0</v>
      </c>
      <c r="AK1596" s="115">
        <v>0</v>
      </c>
      <c r="AL1596" s="115">
        <v>0</v>
      </c>
    </row>
    <row r="1597" spans="1:38" ht="13" x14ac:dyDescent="0.3">
      <c r="A1597" s="71">
        <v>2014</v>
      </c>
      <c r="B1597" s="718">
        <v>32</v>
      </c>
      <c r="C1597" s="108">
        <v>6.9168035409615607</v>
      </c>
      <c r="D1597" s="109">
        <v>8.401408125466105</v>
      </c>
      <c r="E1597" s="91">
        <v>19.200819765340963</v>
      </c>
      <c r="F1597" s="108">
        <v>0.3306091451942495</v>
      </c>
      <c r="G1597" s="109">
        <v>0.29987055723130634</v>
      </c>
      <c r="H1597" s="91">
        <v>0.52919796682915321</v>
      </c>
      <c r="I1597" s="108">
        <v>0.27941320300424721</v>
      </c>
      <c r="J1597" s="109">
        <v>0.34748395600809162</v>
      </c>
      <c r="K1597" s="91">
        <v>1.0715855986189875</v>
      </c>
      <c r="L1597" s="108">
        <v>1.9245696891872062E-2</v>
      </c>
      <c r="M1597" s="109">
        <v>1.9423481596118702E-2</v>
      </c>
      <c r="N1597" s="91">
        <v>2.8163204485721013E-2</v>
      </c>
      <c r="O1597" s="108">
        <v>1.5816021193221737E-2</v>
      </c>
      <c r="P1597" s="109">
        <v>1.9453866273584922E-2</v>
      </c>
      <c r="Q1597" s="91">
        <v>2.6256639970698346E-2</v>
      </c>
      <c r="R1597" s="108">
        <v>8.5583372192559078E-3</v>
      </c>
      <c r="S1597" s="109">
        <v>1.0550973410238628E-2</v>
      </c>
      <c r="T1597" s="91">
        <v>1.9641445613724579E-2</v>
      </c>
      <c r="U1597" s="108">
        <v>7.4146917888478553E-3</v>
      </c>
      <c r="V1597" s="109">
        <v>7.5431714393998745E-3</v>
      </c>
      <c r="W1597" s="91">
        <v>1.1030089266794984E-2</v>
      </c>
      <c r="X1597" s="108">
        <v>4.3476308534104121E-4</v>
      </c>
      <c r="Y1597" s="109">
        <v>3.8481559737906667E-4</v>
      </c>
      <c r="Z1597" s="91">
        <v>6.3772322020732393E-4</v>
      </c>
      <c r="AA1597" s="108">
        <v>1.3806462188190411E-2</v>
      </c>
      <c r="AB1597" s="109">
        <v>1.2401620103118341E-2</v>
      </c>
      <c r="AC1597" s="91">
        <v>2.2161648734153872E-2</v>
      </c>
      <c r="AD1597" s="108">
        <v>2.4598288840563987E-3</v>
      </c>
      <c r="AE1597" s="109">
        <v>2.0243468362502338E-3</v>
      </c>
      <c r="AF1597" s="91">
        <v>3.8978921246893465E-3</v>
      </c>
      <c r="AG1597" s="108">
        <v>3.8550029426682145E-3</v>
      </c>
      <c r="AH1597" s="109">
        <v>3.6554008430377816E-3</v>
      </c>
      <c r="AI1597" s="91">
        <v>4.9746981094043073E-3</v>
      </c>
      <c r="AJ1597" s="114">
        <v>0</v>
      </c>
      <c r="AK1597" s="115">
        <v>0</v>
      </c>
      <c r="AL1597" s="115">
        <v>0</v>
      </c>
    </row>
    <row r="1598" spans="1:38" ht="13" x14ac:dyDescent="0.3">
      <c r="A1598" s="71">
        <v>2014</v>
      </c>
      <c r="B1598" s="718">
        <v>33</v>
      </c>
      <c r="C1598" s="108">
        <v>6.9168035409615607</v>
      </c>
      <c r="D1598" s="109">
        <v>8.401408125466105</v>
      </c>
      <c r="E1598" s="91">
        <v>19.200819765340963</v>
      </c>
      <c r="F1598" s="108">
        <v>0.3306091451942495</v>
      </c>
      <c r="G1598" s="109">
        <v>0.29987055723130634</v>
      </c>
      <c r="H1598" s="91">
        <v>0.52919796682915321</v>
      </c>
      <c r="I1598" s="108">
        <v>0.27941320300424721</v>
      </c>
      <c r="J1598" s="109">
        <v>0.34748395600809162</v>
      </c>
      <c r="K1598" s="91">
        <v>1.0715855986189875</v>
      </c>
      <c r="L1598" s="108">
        <v>1.9245696891872062E-2</v>
      </c>
      <c r="M1598" s="109">
        <v>1.9423481596118702E-2</v>
      </c>
      <c r="N1598" s="91">
        <v>2.8163204485721013E-2</v>
      </c>
      <c r="O1598" s="108">
        <v>1.5816021193221737E-2</v>
      </c>
      <c r="P1598" s="109">
        <v>1.9453866273584922E-2</v>
      </c>
      <c r="Q1598" s="91">
        <v>2.6256639970698346E-2</v>
      </c>
      <c r="R1598" s="108">
        <v>8.5583372192559078E-3</v>
      </c>
      <c r="S1598" s="109">
        <v>1.0550973410238628E-2</v>
      </c>
      <c r="T1598" s="91">
        <v>1.9641445613724579E-2</v>
      </c>
      <c r="U1598" s="108">
        <v>7.4146917888478553E-3</v>
      </c>
      <c r="V1598" s="109">
        <v>7.5431714393998745E-3</v>
      </c>
      <c r="W1598" s="91">
        <v>1.1030089266794984E-2</v>
      </c>
      <c r="X1598" s="108">
        <v>4.3476308534104121E-4</v>
      </c>
      <c r="Y1598" s="109">
        <v>3.8481559737906667E-4</v>
      </c>
      <c r="Z1598" s="91">
        <v>6.3772322020732393E-4</v>
      </c>
      <c r="AA1598" s="108">
        <v>1.3806462188190411E-2</v>
      </c>
      <c r="AB1598" s="109">
        <v>1.2401620103118341E-2</v>
      </c>
      <c r="AC1598" s="91">
        <v>2.2161648734153872E-2</v>
      </c>
      <c r="AD1598" s="108">
        <v>2.4598288840563987E-3</v>
      </c>
      <c r="AE1598" s="109">
        <v>2.0243468362502338E-3</v>
      </c>
      <c r="AF1598" s="91">
        <v>3.8978921246893465E-3</v>
      </c>
      <c r="AG1598" s="108">
        <v>3.8550029426682145E-3</v>
      </c>
      <c r="AH1598" s="109">
        <v>3.6554008430377816E-3</v>
      </c>
      <c r="AI1598" s="91">
        <v>4.9746981094043073E-3</v>
      </c>
      <c r="AJ1598" s="114">
        <v>0</v>
      </c>
      <c r="AK1598" s="115">
        <v>0</v>
      </c>
      <c r="AL1598" s="115">
        <v>0</v>
      </c>
    </row>
    <row r="1599" spans="1:38" ht="13" x14ac:dyDescent="0.3">
      <c r="A1599" s="71">
        <v>2014</v>
      </c>
      <c r="B1599" s="718">
        <v>34</v>
      </c>
      <c r="C1599" s="108">
        <v>6.9168035409615607</v>
      </c>
      <c r="D1599" s="109">
        <v>8.401408125466105</v>
      </c>
      <c r="E1599" s="91">
        <v>19.200819765340963</v>
      </c>
      <c r="F1599" s="108">
        <v>0.3306091451942495</v>
      </c>
      <c r="G1599" s="109">
        <v>0.29987055723130634</v>
      </c>
      <c r="H1599" s="91">
        <v>0.52919796682915321</v>
      </c>
      <c r="I1599" s="108">
        <v>0.27941320300424721</v>
      </c>
      <c r="J1599" s="109">
        <v>0.34748395600809162</v>
      </c>
      <c r="K1599" s="91">
        <v>1.0715855986189875</v>
      </c>
      <c r="L1599" s="108">
        <v>1.9245696891872062E-2</v>
      </c>
      <c r="M1599" s="109">
        <v>1.9423481596118702E-2</v>
      </c>
      <c r="N1599" s="91">
        <v>2.8163204485721013E-2</v>
      </c>
      <c r="O1599" s="108">
        <v>1.5816021193221737E-2</v>
      </c>
      <c r="P1599" s="109">
        <v>1.9453866273584922E-2</v>
      </c>
      <c r="Q1599" s="91">
        <v>2.6256639970698346E-2</v>
      </c>
      <c r="R1599" s="108">
        <v>8.5583372192559078E-3</v>
      </c>
      <c r="S1599" s="109">
        <v>1.0550973410238628E-2</v>
      </c>
      <c r="T1599" s="91">
        <v>1.9641445613724579E-2</v>
      </c>
      <c r="U1599" s="108">
        <v>7.4146917888478553E-3</v>
      </c>
      <c r="V1599" s="109">
        <v>7.5431714393998745E-3</v>
      </c>
      <c r="W1599" s="91">
        <v>1.1030089266794984E-2</v>
      </c>
      <c r="X1599" s="108">
        <v>4.3476308534104121E-4</v>
      </c>
      <c r="Y1599" s="109">
        <v>3.8481559737906667E-4</v>
      </c>
      <c r="Z1599" s="91">
        <v>6.3772322020732393E-4</v>
      </c>
      <c r="AA1599" s="108">
        <v>1.3806462188190411E-2</v>
      </c>
      <c r="AB1599" s="109">
        <v>1.2401620103118341E-2</v>
      </c>
      <c r="AC1599" s="91">
        <v>2.2161648734153872E-2</v>
      </c>
      <c r="AD1599" s="108">
        <v>2.4598288840563987E-3</v>
      </c>
      <c r="AE1599" s="109">
        <v>2.0243468362502338E-3</v>
      </c>
      <c r="AF1599" s="91">
        <v>3.8978921246893465E-3</v>
      </c>
      <c r="AG1599" s="108">
        <v>3.8550029426682145E-3</v>
      </c>
      <c r="AH1599" s="109">
        <v>3.6554008430377816E-3</v>
      </c>
      <c r="AI1599" s="91">
        <v>4.9746981094043073E-3</v>
      </c>
      <c r="AJ1599" s="114">
        <v>0</v>
      </c>
      <c r="AK1599" s="115">
        <v>0</v>
      </c>
      <c r="AL1599" s="115">
        <v>0</v>
      </c>
    </row>
    <row r="1600" spans="1:38" ht="13" x14ac:dyDescent="0.3">
      <c r="A1600" s="71">
        <v>2014</v>
      </c>
      <c r="B1600" s="718">
        <v>35</v>
      </c>
      <c r="C1600" s="108">
        <v>6.9168035409615607</v>
      </c>
      <c r="D1600" s="109">
        <v>8.401408125466105</v>
      </c>
      <c r="E1600" s="91">
        <v>19.200819765340963</v>
      </c>
      <c r="F1600" s="108">
        <v>0.3306091451942495</v>
      </c>
      <c r="G1600" s="109">
        <v>0.29987055723130634</v>
      </c>
      <c r="H1600" s="91">
        <v>0.52919796682915321</v>
      </c>
      <c r="I1600" s="108">
        <v>0.27941320300424721</v>
      </c>
      <c r="J1600" s="109">
        <v>0.34748395600809162</v>
      </c>
      <c r="K1600" s="91">
        <v>1.0715855986189875</v>
      </c>
      <c r="L1600" s="108">
        <v>1.9245696891872062E-2</v>
      </c>
      <c r="M1600" s="109">
        <v>1.9423481596118702E-2</v>
      </c>
      <c r="N1600" s="91">
        <v>2.8163204485721013E-2</v>
      </c>
      <c r="O1600" s="108">
        <v>1.5816021193221737E-2</v>
      </c>
      <c r="P1600" s="109">
        <v>1.9453866273584922E-2</v>
      </c>
      <c r="Q1600" s="91">
        <v>2.6256639970698346E-2</v>
      </c>
      <c r="R1600" s="108">
        <v>8.5583372192559078E-3</v>
      </c>
      <c r="S1600" s="109">
        <v>1.0550973410238628E-2</v>
      </c>
      <c r="T1600" s="91">
        <v>1.9641445613724579E-2</v>
      </c>
      <c r="U1600" s="108">
        <v>7.4146917888478553E-3</v>
      </c>
      <c r="V1600" s="109">
        <v>7.5431714393998745E-3</v>
      </c>
      <c r="W1600" s="91">
        <v>1.1030089266794984E-2</v>
      </c>
      <c r="X1600" s="108">
        <v>4.3476308534104121E-4</v>
      </c>
      <c r="Y1600" s="109">
        <v>3.8481559737906667E-4</v>
      </c>
      <c r="Z1600" s="91">
        <v>6.3772322020732393E-4</v>
      </c>
      <c r="AA1600" s="108">
        <v>1.3806462188190411E-2</v>
      </c>
      <c r="AB1600" s="109">
        <v>1.2401620103118341E-2</v>
      </c>
      <c r="AC1600" s="91">
        <v>2.2161648734153872E-2</v>
      </c>
      <c r="AD1600" s="108">
        <v>2.4598288840563987E-3</v>
      </c>
      <c r="AE1600" s="109">
        <v>2.0243468362502338E-3</v>
      </c>
      <c r="AF1600" s="91">
        <v>3.8978921246893465E-3</v>
      </c>
      <c r="AG1600" s="108">
        <v>3.8550029426682145E-3</v>
      </c>
      <c r="AH1600" s="109">
        <v>3.6554008430377816E-3</v>
      </c>
      <c r="AI1600" s="91">
        <v>4.9746981094043073E-3</v>
      </c>
      <c r="AJ1600" s="114">
        <v>0</v>
      </c>
      <c r="AK1600" s="115">
        <v>0</v>
      </c>
      <c r="AL1600" s="115">
        <v>0</v>
      </c>
    </row>
    <row r="1601" spans="1:38" ht="13" x14ac:dyDescent="0.3">
      <c r="A1601" s="71">
        <v>2014</v>
      </c>
      <c r="B1601" s="718">
        <v>36</v>
      </c>
      <c r="C1601" s="108">
        <v>6.9168035409615607</v>
      </c>
      <c r="D1601" s="109">
        <v>8.401408125466105</v>
      </c>
      <c r="E1601" s="91">
        <v>19.200819765340963</v>
      </c>
      <c r="F1601" s="108">
        <v>0.3306091451942495</v>
      </c>
      <c r="G1601" s="109">
        <v>0.29987055723130634</v>
      </c>
      <c r="H1601" s="91">
        <v>0.52919796682915321</v>
      </c>
      <c r="I1601" s="108">
        <v>0.27941320300424721</v>
      </c>
      <c r="J1601" s="109">
        <v>0.34748395600809162</v>
      </c>
      <c r="K1601" s="91">
        <v>1.0715855986189875</v>
      </c>
      <c r="L1601" s="108">
        <v>1.9245696891872062E-2</v>
      </c>
      <c r="M1601" s="109">
        <v>1.9423481596118702E-2</v>
      </c>
      <c r="N1601" s="91">
        <v>2.8163204485721013E-2</v>
      </c>
      <c r="O1601" s="108">
        <v>1.5816021193221737E-2</v>
      </c>
      <c r="P1601" s="109">
        <v>1.9453866273584922E-2</v>
      </c>
      <c r="Q1601" s="91">
        <v>2.6256639970698346E-2</v>
      </c>
      <c r="R1601" s="108">
        <v>8.5583372192559078E-3</v>
      </c>
      <c r="S1601" s="109">
        <v>1.0550973410238628E-2</v>
      </c>
      <c r="T1601" s="91">
        <v>1.9641445613724579E-2</v>
      </c>
      <c r="U1601" s="108">
        <v>7.4146917888478553E-3</v>
      </c>
      <c r="V1601" s="109">
        <v>7.5431714393998745E-3</v>
      </c>
      <c r="W1601" s="91">
        <v>1.1030089266794984E-2</v>
      </c>
      <c r="X1601" s="108">
        <v>4.3476308534104121E-4</v>
      </c>
      <c r="Y1601" s="109">
        <v>3.8481559737906667E-4</v>
      </c>
      <c r="Z1601" s="91">
        <v>6.3772322020732393E-4</v>
      </c>
      <c r="AA1601" s="108">
        <v>1.3806462188190411E-2</v>
      </c>
      <c r="AB1601" s="109">
        <v>1.2401620103118341E-2</v>
      </c>
      <c r="AC1601" s="91">
        <v>2.2161648734153872E-2</v>
      </c>
      <c r="AD1601" s="108">
        <v>2.4598288840563987E-3</v>
      </c>
      <c r="AE1601" s="109">
        <v>2.0243468362502338E-3</v>
      </c>
      <c r="AF1601" s="91">
        <v>3.8978921246893465E-3</v>
      </c>
      <c r="AG1601" s="108">
        <v>3.8550029426682145E-3</v>
      </c>
      <c r="AH1601" s="109">
        <v>3.6554008430377816E-3</v>
      </c>
      <c r="AI1601" s="91">
        <v>4.9746981094043073E-3</v>
      </c>
      <c r="AJ1601" s="114">
        <v>0</v>
      </c>
      <c r="AK1601" s="115">
        <v>0</v>
      </c>
      <c r="AL1601" s="115">
        <v>0</v>
      </c>
    </row>
    <row r="1602" spans="1:38" ht="13" x14ac:dyDescent="0.3">
      <c r="A1602" s="71">
        <v>2014</v>
      </c>
      <c r="B1602" s="718">
        <v>37</v>
      </c>
      <c r="C1602" s="108">
        <v>6.9168035409615607</v>
      </c>
      <c r="D1602" s="109">
        <v>8.401408125466105</v>
      </c>
      <c r="E1602" s="91">
        <v>19.200819765340963</v>
      </c>
      <c r="F1602" s="108">
        <v>0.3306091451942495</v>
      </c>
      <c r="G1602" s="109">
        <v>0.29987055723130634</v>
      </c>
      <c r="H1602" s="91">
        <v>0.52919796682915321</v>
      </c>
      <c r="I1602" s="108">
        <v>0.27941320300424721</v>
      </c>
      <c r="J1602" s="109">
        <v>0.34748395600809162</v>
      </c>
      <c r="K1602" s="91">
        <v>1.0715855986189875</v>
      </c>
      <c r="L1602" s="108">
        <v>1.9245696891872062E-2</v>
      </c>
      <c r="M1602" s="109">
        <v>1.9423481596118702E-2</v>
      </c>
      <c r="N1602" s="91">
        <v>2.8163204485721013E-2</v>
      </c>
      <c r="O1602" s="108">
        <v>1.5816021193221737E-2</v>
      </c>
      <c r="P1602" s="109">
        <v>1.9453866273584922E-2</v>
      </c>
      <c r="Q1602" s="91">
        <v>2.6256639970698346E-2</v>
      </c>
      <c r="R1602" s="108">
        <v>8.5583372192559078E-3</v>
      </c>
      <c r="S1602" s="109">
        <v>1.0550973410238628E-2</v>
      </c>
      <c r="T1602" s="91">
        <v>1.9641445613724579E-2</v>
      </c>
      <c r="U1602" s="108">
        <v>7.4146917888478553E-3</v>
      </c>
      <c r="V1602" s="109">
        <v>7.5431714393998745E-3</v>
      </c>
      <c r="W1602" s="91">
        <v>1.1030089266794984E-2</v>
      </c>
      <c r="X1602" s="108">
        <v>4.3476308534104121E-4</v>
      </c>
      <c r="Y1602" s="109">
        <v>3.8481559737906667E-4</v>
      </c>
      <c r="Z1602" s="91">
        <v>6.3772322020732393E-4</v>
      </c>
      <c r="AA1602" s="108">
        <v>1.3806462188190411E-2</v>
      </c>
      <c r="AB1602" s="109">
        <v>1.2401620103118341E-2</v>
      </c>
      <c r="AC1602" s="91">
        <v>2.2161648734153872E-2</v>
      </c>
      <c r="AD1602" s="108">
        <v>2.4598288840563987E-3</v>
      </c>
      <c r="AE1602" s="109">
        <v>2.0243468362502338E-3</v>
      </c>
      <c r="AF1602" s="91">
        <v>3.8978921246893465E-3</v>
      </c>
      <c r="AG1602" s="108">
        <v>3.8550029426682145E-3</v>
      </c>
      <c r="AH1602" s="109">
        <v>3.6554008430377816E-3</v>
      </c>
      <c r="AI1602" s="91">
        <v>4.9746981094043073E-3</v>
      </c>
      <c r="AJ1602" s="114">
        <v>0</v>
      </c>
      <c r="AK1602" s="115">
        <v>0</v>
      </c>
      <c r="AL1602" s="115">
        <v>0</v>
      </c>
    </row>
    <row r="1603" spans="1:38" ht="13" x14ac:dyDescent="0.3">
      <c r="A1603" s="71">
        <v>2014</v>
      </c>
      <c r="B1603" s="718">
        <v>38</v>
      </c>
      <c r="C1603" s="108">
        <v>6.9168035409615607</v>
      </c>
      <c r="D1603" s="109">
        <v>8.401408125466105</v>
      </c>
      <c r="E1603" s="91">
        <v>19.200819765340963</v>
      </c>
      <c r="F1603" s="108">
        <v>0.3306091451942495</v>
      </c>
      <c r="G1603" s="109">
        <v>0.29987055723130634</v>
      </c>
      <c r="H1603" s="91">
        <v>0.52919796682915321</v>
      </c>
      <c r="I1603" s="108">
        <v>0.27941320300424721</v>
      </c>
      <c r="J1603" s="109">
        <v>0.34748395600809162</v>
      </c>
      <c r="K1603" s="91">
        <v>1.0715855986189875</v>
      </c>
      <c r="L1603" s="108">
        <v>1.9245696891872062E-2</v>
      </c>
      <c r="M1603" s="109">
        <v>1.9423481596118702E-2</v>
      </c>
      <c r="N1603" s="91">
        <v>2.8163204485721013E-2</v>
      </c>
      <c r="O1603" s="108">
        <v>1.5816021193221737E-2</v>
      </c>
      <c r="P1603" s="109">
        <v>1.9453866273584922E-2</v>
      </c>
      <c r="Q1603" s="91">
        <v>2.6256639970698346E-2</v>
      </c>
      <c r="R1603" s="108">
        <v>8.5583372192559078E-3</v>
      </c>
      <c r="S1603" s="109">
        <v>1.0550973410238628E-2</v>
      </c>
      <c r="T1603" s="91">
        <v>1.9641445613724579E-2</v>
      </c>
      <c r="U1603" s="108">
        <v>7.4146917888478553E-3</v>
      </c>
      <c r="V1603" s="109">
        <v>7.5431714393998745E-3</v>
      </c>
      <c r="W1603" s="91">
        <v>1.1030089266794984E-2</v>
      </c>
      <c r="X1603" s="108">
        <v>4.3476308534104121E-4</v>
      </c>
      <c r="Y1603" s="109">
        <v>3.8481559737906667E-4</v>
      </c>
      <c r="Z1603" s="91">
        <v>6.3772322020732393E-4</v>
      </c>
      <c r="AA1603" s="108">
        <v>1.3806462188190411E-2</v>
      </c>
      <c r="AB1603" s="109">
        <v>1.2401620103118341E-2</v>
      </c>
      <c r="AC1603" s="91">
        <v>2.2161648734153872E-2</v>
      </c>
      <c r="AD1603" s="108">
        <v>2.4598288840563987E-3</v>
      </c>
      <c r="AE1603" s="109">
        <v>2.0243468362502338E-3</v>
      </c>
      <c r="AF1603" s="91">
        <v>3.8978921246893465E-3</v>
      </c>
      <c r="AG1603" s="108">
        <v>3.8550029426682145E-3</v>
      </c>
      <c r="AH1603" s="109">
        <v>3.6554008430377816E-3</v>
      </c>
      <c r="AI1603" s="91">
        <v>4.9746981094043073E-3</v>
      </c>
      <c r="AJ1603" s="114">
        <v>0</v>
      </c>
      <c r="AK1603" s="115">
        <v>0</v>
      </c>
      <c r="AL1603" s="115">
        <v>0</v>
      </c>
    </row>
    <row r="1604" spans="1:38" ht="13.5" thickBot="1" x14ac:dyDescent="0.35">
      <c r="A1604" s="73">
        <v>2014</v>
      </c>
      <c r="B1604" s="719">
        <v>39</v>
      </c>
      <c r="C1604" s="110">
        <v>6.9168035409615607</v>
      </c>
      <c r="D1604" s="111">
        <v>8.401408125466105</v>
      </c>
      <c r="E1604" s="98">
        <v>19.200819765340963</v>
      </c>
      <c r="F1604" s="110">
        <v>0.3306091451942495</v>
      </c>
      <c r="G1604" s="111">
        <v>0.29987055723130634</v>
      </c>
      <c r="H1604" s="98">
        <v>0.52919796682915321</v>
      </c>
      <c r="I1604" s="110">
        <v>0.27941320300424721</v>
      </c>
      <c r="J1604" s="111">
        <v>0.34748395600809162</v>
      </c>
      <c r="K1604" s="98">
        <v>1.0715855986189875</v>
      </c>
      <c r="L1604" s="110">
        <v>1.9245696891872062E-2</v>
      </c>
      <c r="M1604" s="111">
        <v>1.9423481596118702E-2</v>
      </c>
      <c r="N1604" s="98">
        <v>2.8163204485721013E-2</v>
      </c>
      <c r="O1604" s="110">
        <v>1.5816021193221737E-2</v>
      </c>
      <c r="P1604" s="111">
        <v>1.9453866273584922E-2</v>
      </c>
      <c r="Q1604" s="98">
        <v>2.6256639970698346E-2</v>
      </c>
      <c r="R1604" s="110">
        <v>8.5583372192559078E-3</v>
      </c>
      <c r="S1604" s="111">
        <v>1.0550973410238628E-2</v>
      </c>
      <c r="T1604" s="98">
        <v>1.9641445613724579E-2</v>
      </c>
      <c r="U1604" s="110">
        <v>7.4146917888478553E-3</v>
      </c>
      <c r="V1604" s="111">
        <v>7.5431714393998745E-3</v>
      </c>
      <c r="W1604" s="98">
        <v>1.1030089266794984E-2</v>
      </c>
      <c r="X1604" s="110">
        <v>4.3476308534104121E-4</v>
      </c>
      <c r="Y1604" s="111">
        <v>3.8481559737906667E-4</v>
      </c>
      <c r="Z1604" s="98">
        <v>6.3772322020732393E-4</v>
      </c>
      <c r="AA1604" s="110">
        <v>1.3806462188190411E-2</v>
      </c>
      <c r="AB1604" s="111">
        <v>1.2401620103118341E-2</v>
      </c>
      <c r="AC1604" s="98">
        <v>2.2161648734153872E-2</v>
      </c>
      <c r="AD1604" s="110">
        <v>2.4598288840563987E-3</v>
      </c>
      <c r="AE1604" s="111">
        <v>2.0243468362502338E-3</v>
      </c>
      <c r="AF1604" s="98">
        <v>3.8978921246893465E-3</v>
      </c>
      <c r="AG1604" s="110">
        <v>3.8550029426682145E-3</v>
      </c>
      <c r="AH1604" s="111">
        <v>3.6554008430377816E-3</v>
      </c>
      <c r="AI1604" s="98">
        <v>4.9746981094043073E-3</v>
      </c>
      <c r="AJ1604" s="116">
        <v>0</v>
      </c>
      <c r="AK1604" s="117">
        <v>0</v>
      </c>
      <c r="AL1604" s="117">
        <v>0</v>
      </c>
    </row>
    <row r="1605" spans="1:38" x14ac:dyDescent="0.25">
      <c r="A1605" s="69">
        <v>2015</v>
      </c>
      <c r="B1605" s="70">
        <v>0</v>
      </c>
      <c r="C1605" s="106">
        <v>1.5426521187261881</v>
      </c>
      <c r="D1605" s="107">
        <v>1.8579643499381646</v>
      </c>
      <c r="E1605" s="101">
        <v>4.992673702123362</v>
      </c>
      <c r="F1605" s="106">
        <v>5.5368036794751829E-2</v>
      </c>
      <c r="G1605" s="107">
        <v>5.1205169737999004E-2</v>
      </c>
      <c r="H1605" s="101">
        <v>6.9546019138031157E-2</v>
      </c>
      <c r="I1605" s="106">
        <v>7.2889743415553446E-2</v>
      </c>
      <c r="J1605" s="107">
        <v>0.10815148710197768</v>
      </c>
      <c r="K1605" s="101">
        <v>0.30284361612172933</v>
      </c>
      <c r="L1605" s="106">
        <v>2.7775359224999265E-3</v>
      </c>
      <c r="M1605" s="107">
        <v>3.5231944823705479E-3</v>
      </c>
      <c r="N1605" s="101">
        <v>1.0082066319159439E-2</v>
      </c>
      <c r="O1605" s="106">
        <v>8.678539718863584E-3</v>
      </c>
      <c r="P1605" s="107">
        <v>1.146789789056038E-2</v>
      </c>
      <c r="Q1605" s="101">
        <v>1.6720197153701783E-2</v>
      </c>
      <c r="R1605" s="106">
        <v>4.1698215449608297E-3</v>
      </c>
      <c r="S1605" s="107">
        <v>5.3040348524741937E-3</v>
      </c>
      <c r="T1605" s="101">
        <v>1.0126768837158415E-2</v>
      </c>
      <c r="U1605" s="106">
        <v>1.0178913482010174E-3</v>
      </c>
      <c r="V1605" s="107">
        <v>9.183563420190478E-4</v>
      </c>
      <c r="W1605" s="101">
        <v>1.1525153146329352E-3</v>
      </c>
      <c r="X1605" s="106">
        <v>6.8934338268386014E-5</v>
      </c>
      <c r="Y1605" s="107">
        <v>6.2256577832035646E-5</v>
      </c>
      <c r="Z1605" s="101">
        <v>7.7242533053921441E-5</v>
      </c>
      <c r="AA1605" s="106">
        <v>2.4422818354096518E-3</v>
      </c>
      <c r="AB1605" s="107">
        <v>2.2629545297084375E-3</v>
      </c>
      <c r="AC1605" s="101">
        <v>3.086658378569444E-3</v>
      </c>
      <c r="AD1605" s="106">
        <v>4.3378656801270168E-4</v>
      </c>
      <c r="AE1605" s="107">
        <v>3.7610298248989647E-4</v>
      </c>
      <c r="AF1605" s="101">
        <v>4.9333658360054195E-4</v>
      </c>
      <c r="AG1605" s="106">
        <v>6.2066973254441588E-4</v>
      </c>
      <c r="AH1605" s="107">
        <v>5.9041307963561193E-4</v>
      </c>
      <c r="AI1605" s="101">
        <v>6.5971453025980237E-4</v>
      </c>
      <c r="AJ1605" s="112">
        <v>0</v>
      </c>
      <c r="AK1605" s="113">
        <v>0</v>
      </c>
      <c r="AL1605" s="113">
        <v>0</v>
      </c>
    </row>
    <row r="1606" spans="1:38" x14ac:dyDescent="0.25">
      <c r="A1606" s="71">
        <v>2015</v>
      </c>
      <c r="B1606" s="718">
        <v>1</v>
      </c>
      <c r="C1606" s="108">
        <v>1.5375743912750339</v>
      </c>
      <c r="D1606" s="109">
        <v>1.8515858551215534</v>
      </c>
      <c r="E1606" s="102">
        <v>5.0087737594184851</v>
      </c>
      <c r="F1606" s="108">
        <v>5.5176549526402864E-2</v>
      </c>
      <c r="G1606" s="109">
        <v>5.1026032871682656E-2</v>
      </c>
      <c r="H1606" s="102">
        <v>7.1055193371905107E-2</v>
      </c>
      <c r="I1606" s="108">
        <v>7.2658285782359625E-2</v>
      </c>
      <c r="J1606" s="109">
        <v>0.10772822799821638</v>
      </c>
      <c r="K1606" s="102">
        <v>0.30428844308681446</v>
      </c>
      <c r="L1606" s="108">
        <v>2.7756581248580391E-3</v>
      </c>
      <c r="M1606" s="109">
        <v>3.521232219950331E-3</v>
      </c>
      <c r="N1606" s="102">
        <v>1.0103939790662972E-2</v>
      </c>
      <c r="O1606" s="108">
        <v>8.6558319913638045E-3</v>
      </c>
      <c r="P1606" s="109">
        <v>1.1455761540759973E-2</v>
      </c>
      <c r="Q1606" s="102">
        <v>1.6915813715133239E-2</v>
      </c>
      <c r="R1606" s="108">
        <v>4.1587937734500939E-3</v>
      </c>
      <c r="S1606" s="109">
        <v>5.2883444583886521E-3</v>
      </c>
      <c r="T1606" s="102">
        <v>1.0291084533745635E-2</v>
      </c>
      <c r="U1606" s="108">
        <v>1.0211545694600044E-3</v>
      </c>
      <c r="V1606" s="109">
        <v>9.3180846923125108E-4</v>
      </c>
      <c r="W1606" s="102">
        <v>1.1848380650216527E-3</v>
      </c>
      <c r="X1606" s="108">
        <v>6.8722328656973757E-5</v>
      </c>
      <c r="Y1606" s="109">
        <v>6.2075920714552428E-5</v>
      </c>
      <c r="Z1606" s="102">
        <v>7.904476155579031E-5</v>
      </c>
      <c r="AA1606" s="108">
        <v>2.4326216104836461E-3</v>
      </c>
      <c r="AB1606" s="109">
        <v>2.2520377654809648E-3</v>
      </c>
      <c r="AC1606" s="102">
        <v>3.1519271199899261E-3</v>
      </c>
      <c r="AD1606" s="108">
        <v>4.3190050977927997E-4</v>
      </c>
      <c r="AE1606" s="109">
        <v>3.738730651308909E-4</v>
      </c>
      <c r="AF1606" s="102">
        <v>5.0568948382853976E-4</v>
      </c>
      <c r="AG1606" s="108">
        <v>6.1895568297533278E-4</v>
      </c>
      <c r="AH1606" s="109">
        <v>5.8920192790968445E-4</v>
      </c>
      <c r="AI1606" s="102">
        <v>6.7249778049070558E-4</v>
      </c>
      <c r="AJ1606" s="114">
        <v>0</v>
      </c>
      <c r="AK1606" s="115">
        <v>0</v>
      </c>
      <c r="AL1606" s="115">
        <v>0</v>
      </c>
    </row>
    <row r="1607" spans="1:38" x14ac:dyDescent="0.25">
      <c r="A1607" s="71">
        <v>2015</v>
      </c>
      <c r="B1607" s="718">
        <v>2</v>
      </c>
      <c r="C1607" s="108">
        <v>1.513501303583688</v>
      </c>
      <c r="D1607" s="109">
        <v>1.8234401500574922</v>
      </c>
      <c r="E1607" s="102">
        <v>5.0274062971397342</v>
      </c>
      <c r="F1607" s="108">
        <v>5.2231835004868478E-2</v>
      </c>
      <c r="G1607" s="109">
        <v>4.7494534781331657E-2</v>
      </c>
      <c r="H1607" s="102">
        <v>7.2747653670978324E-2</v>
      </c>
      <c r="I1607" s="108">
        <v>5.5155759229307946E-2</v>
      </c>
      <c r="J1607" s="109">
        <v>7.5746807236420896E-2</v>
      </c>
      <c r="K1607" s="102">
        <v>0.30588977200582984</v>
      </c>
      <c r="L1607" s="108">
        <v>2.7476065892623322E-3</v>
      </c>
      <c r="M1607" s="109">
        <v>3.4879795266838909E-3</v>
      </c>
      <c r="N1607" s="102">
        <v>1.0128369915774654E-2</v>
      </c>
      <c r="O1607" s="108">
        <v>7.3969223380935256E-3</v>
      </c>
      <c r="P1607" s="109">
        <v>9.63851248486681E-3</v>
      </c>
      <c r="Q1607" s="102">
        <v>1.7135096283476044E-2</v>
      </c>
      <c r="R1607" s="108">
        <v>4.1903636395573454E-3</v>
      </c>
      <c r="S1607" s="109">
        <v>5.3334503325495998E-3</v>
      </c>
      <c r="T1607" s="102">
        <v>1.0475552924029878E-2</v>
      </c>
      <c r="U1607" s="108">
        <v>9.9633247851607545E-4</v>
      </c>
      <c r="V1607" s="109">
        <v>9.2643830264129833E-4</v>
      </c>
      <c r="W1607" s="102">
        <v>1.219959105483695E-3</v>
      </c>
      <c r="X1607" s="108">
        <v>6.7214714246532927E-5</v>
      </c>
      <c r="Y1607" s="109">
        <v>6.0077262734171205E-5</v>
      </c>
      <c r="Z1607" s="102">
        <v>8.1060105939151033E-5</v>
      </c>
      <c r="AA1607" s="108">
        <v>2.2175764904862343E-3</v>
      </c>
      <c r="AB1607" s="109">
        <v>2.0160823098789829E-3</v>
      </c>
      <c r="AC1607" s="102">
        <v>3.2254630588449624E-3</v>
      </c>
      <c r="AD1607" s="108">
        <v>4.0958182050846408E-4</v>
      </c>
      <c r="AE1607" s="109">
        <v>3.5382901613798695E-4</v>
      </c>
      <c r="AF1607" s="102">
        <v>5.196444197485882E-4</v>
      </c>
      <c r="AG1607" s="108">
        <v>5.9547618886311683E-4</v>
      </c>
      <c r="AH1607" s="109">
        <v>5.5311014989556275E-4</v>
      </c>
      <c r="AI1607" s="102">
        <v>6.8673030242302779E-4</v>
      </c>
      <c r="AJ1607" s="114">
        <v>0</v>
      </c>
      <c r="AK1607" s="115">
        <v>0</v>
      </c>
      <c r="AL1607" s="115">
        <v>0</v>
      </c>
    </row>
    <row r="1608" spans="1:38" x14ac:dyDescent="0.25">
      <c r="A1608" s="71">
        <v>2015</v>
      </c>
      <c r="B1608" s="718">
        <v>3</v>
      </c>
      <c r="C1608" s="108">
        <v>1.5141342850167372</v>
      </c>
      <c r="D1608" s="109">
        <v>1.8193677810222117</v>
      </c>
      <c r="E1608" s="102">
        <v>4.9942502973079224</v>
      </c>
      <c r="F1608" s="108">
        <v>5.3204114387119604E-2</v>
      </c>
      <c r="G1608" s="109">
        <v>4.839731274079475E-2</v>
      </c>
      <c r="H1608" s="102">
        <v>6.846788684374866E-2</v>
      </c>
      <c r="I1608" s="108">
        <v>5.5492722339661245E-2</v>
      </c>
      <c r="J1608" s="109">
        <v>7.5861770254643843E-2</v>
      </c>
      <c r="K1608" s="102">
        <v>0.20714997396058299</v>
      </c>
      <c r="L1608" s="108">
        <v>2.7621421912333117E-3</v>
      </c>
      <c r="M1608" s="109">
        <v>3.5068330326008036E-3</v>
      </c>
      <c r="N1608" s="102">
        <v>1.0110504286037601E-2</v>
      </c>
      <c r="O1608" s="108">
        <v>7.4895421451930009E-3</v>
      </c>
      <c r="P1608" s="109">
        <v>9.7890508601820476E-3</v>
      </c>
      <c r="Q1608" s="102">
        <v>1.4016561621038861E-2</v>
      </c>
      <c r="R1608" s="108">
        <v>4.2512148527628019E-3</v>
      </c>
      <c r="S1608" s="109">
        <v>5.4207830477727035E-3</v>
      </c>
      <c r="T1608" s="102">
        <v>1.0679724874578867E-2</v>
      </c>
      <c r="U1608" s="108">
        <v>1.02701391881192E-3</v>
      </c>
      <c r="V1608" s="109">
        <v>9.754517221715037E-4</v>
      </c>
      <c r="W1608" s="102">
        <v>1.2526302218212029E-3</v>
      </c>
      <c r="X1608" s="108">
        <v>6.8520286707784875E-5</v>
      </c>
      <c r="Y1608" s="109">
        <v>6.1308797327941182E-5</v>
      </c>
      <c r="Z1608" s="102">
        <v>7.8880758706983582E-5</v>
      </c>
      <c r="AA1608" s="108">
        <v>2.2561728499459802E-3</v>
      </c>
      <c r="AB1608" s="109">
        <v>2.0478242498519665E-3</v>
      </c>
      <c r="AC1608" s="102">
        <v>2.9098663113305812E-3</v>
      </c>
      <c r="AD1608" s="108">
        <v>4.1707530393330223E-4</v>
      </c>
      <c r="AE1608" s="109">
        <v>3.5987518464442774E-4</v>
      </c>
      <c r="AF1608" s="102">
        <v>5.0289286601792329E-4</v>
      </c>
      <c r="AG1608" s="108">
        <v>6.0662060739544079E-4</v>
      </c>
      <c r="AH1608" s="109">
        <v>5.6422937412574348E-4</v>
      </c>
      <c r="AI1608" s="102">
        <v>6.3462155603260129E-4</v>
      </c>
      <c r="AJ1608" s="114">
        <v>0</v>
      </c>
      <c r="AK1608" s="115">
        <v>0</v>
      </c>
      <c r="AL1608" s="115">
        <v>0</v>
      </c>
    </row>
    <row r="1609" spans="1:38" x14ac:dyDescent="0.25">
      <c r="A1609" s="71">
        <v>2015</v>
      </c>
      <c r="B1609" s="718">
        <v>4</v>
      </c>
      <c r="C1609" s="108">
        <v>2.7638887231194706</v>
      </c>
      <c r="D1609" s="109">
        <v>3.3468713529007874</v>
      </c>
      <c r="E1609" s="102">
        <v>6.8994577518382103</v>
      </c>
      <c r="F1609" s="108">
        <v>7.5776314180021079E-2</v>
      </c>
      <c r="G1609" s="109">
        <v>7.1827215391872187E-2</v>
      </c>
      <c r="H1609" s="102">
        <v>0.10713716640419674</v>
      </c>
      <c r="I1609" s="108">
        <v>8.5041544154590226E-2</v>
      </c>
      <c r="J1609" s="109">
        <v>0.1198483625169886</v>
      </c>
      <c r="K1609" s="102">
        <v>0.35240334106932442</v>
      </c>
      <c r="L1609" s="108">
        <v>3.5268693474817601E-3</v>
      </c>
      <c r="M1609" s="109">
        <v>5.5373812226050595E-3</v>
      </c>
      <c r="N1609" s="102">
        <v>1.2534225565567691E-2</v>
      </c>
      <c r="O1609" s="108">
        <v>6.7637826374201135E-3</v>
      </c>
      <c r="P1609" s="109">
        <v>8.9077510136810392E-3</v>
      </c>
      <c r="Q1609" s="102">
        <v>1.1513107799801086E-2</v>
      </c>
      <c r="R1609" s="108">
        <v>4.3308949721700294E-3</v>
      </c>
      <c r="S1609" s="109">
        <v>5.5368520749464719E-3</v>
      </c>
      <c r="T1609" s="102">
        <v>1.0901443260247713E-2</v>
      </c>
      <c r="U1609" s="108">
        <v>1.4388781256731459E-3</v>
      </c>
      <c r="V1609" s="109">
        <v>1.4296468981462485E-3</v>
      </c>
      <c r="W1609" s="102">
        <v>1.9354333442414349E-3</v>
      </c>
      <c r="X1609" s="108">
        <v>9.6962861705900724E-5</v>
      </c>
      <c r="Y1609" s="109">
        <v>8.9601549879668788E-5</v>
      </c>
      <c r="Z1609" s="102">
        <v>1.23895683902872E-4</v>
      </c>
      <c r="AA1609" s="108">
        <v>3.2238925378564433E-3</v>
      </c>
      <c r="AB1609" s="109">
        <v>3.0493548120925358E-3</v>
      </c>
      <c r="AC1609" s="102">
        <v>4.5628072237449638E-3</v>
      </c>
      <c r="AD1609" s="108">
        <v>5.7361965584061634E-4</v>
      </c>
      <c r="AE1609" s="109">
        <v>5.0039704200463249E-4</v>
      </c>
      <c r="AF1609" s="102">
        <v>7.7260748911079171E-4</v>
      </c>
      <c r="AG1609" s="108">
        <v>8.7692562166313403E-4</v>
      </c>
      <c r="AH1609" s="109">
        <v>8.6152001987491438E-4</v>
      </c>
      <c r="AI1609" s="102">
        <v>1.0138612694101177E-3</v>
      </c>
      <c r="AJ1609" s="114">
        <v>0</v>
      </c>
      <c r="AK1609" s="115">
        <v>0</v>
      </c>
      <c r="AL1609" s="115">
        <v>0</v>
      </c>
    </row>
    <row r="1610" spans="1:38" x14ac:dyDescent="0.25">
      <c r="A1610" s="71">
        <v>2015</v>
      </c>
      <c r="B1610" s="718">
        <v>5</v>
      </c>
      <c r="C1610" s="108">
        <v>2.7738909140569432</v>
      </c>
      <c r="D1610" s="109">
        <v>3.3554238758742594</v>
      </c>
      <c r="E1610" s="102">
        <v>6.9371483797641407</v>
      </c>
      <c r="F1610" s="108">
        <v>7.7297773107575685E-2</v>
      </c>
      <c r="G1610" s="109">
        <v>7.3364214167424072E-2</v>
      </c>
      <c r="H1610" s="102">
        <v>0.11031368002770094</v>
      </c>
      <c r="I1610" s="108">
        <v>8.5860237718623875E-2</v>
      </c>
      <c r="J1610" s="109">
        <v>0.12068240230096605</v>
      </c>
      <c r="K1610" s="102">
        <v>0.35573958754935081</v>
      </c>
      <c r="L1610" s="108">
        <v>3.5519419028154937E-3</v>
      </c>
      <c r="M1610" s="109">
        <v>5.581896832443132E-3</v>
      </c>
      <c r="N1610" s="102">
        <v>1.2585582182179471E-2</v>
      </c>
      <c r="O1610" s="108">
        <v>6.8615313518225951E-3</v>
      </c>
      <c r="P1610" s="109">
        <v>9.0591390864370736E-3</v>
      </c>
      <c r="Q1610" s="102">
        <v>1.1756557155171789E-2</v>
      </c>
      <c r="R1610" s="108">
        <v>4.4112263398009832E-3</v>
      </c>
      <c r="S1610" s="109">
        <v>5.6571983513670192E-3</v>
      </c>
      <c r="T1610" s="102">
        <v>1.1143099166196657E-2</v>
      </c>
      <c r="U1610" s="108">
        <v>1.4858366277441177E-3</v>
      </c>
      <c r="V1610" s="109">
        <v>1.4996762340080709E-3</v>
      </c>
      <c r="W1610" s="102">
        <v>2.0152450879722507E-3</v>
      </c>
      <c r="X1610" s="108">
        <v>9.903950183506928E-5</v>
      </c>
      <c r="Y1610" s="109">
        <v>9.1718053014257174E-5</v>
      </c>
      <c r="Z1610" s="102">
        <v>1.2785614512080516E-4</v>
      </c>
      <c r="AA1610" s="108">
        <v>3.2845440804580611E-3</v>
      </c>
      <c r="AB1610" s="109">
        <v>3.1065767767158034E-3</v>
      </c>
      <c r="AC1610" s="102">
        <v>4.6920617835936838E-3</v>
      </c>
      <c r="AD1610" s="108">
        <v>5.8530762980111748E-4</v>
      </c>
      <c r="AE1610" s="109">
        <v>5.1125962574009962E-4</v>
      </c>
      <c r="AF1610" s="102">
        <v>7.9735546348475906E-4</v>
      </c>
      <c r="AG1610" s="108">
        <v>8.9465978366545242E-4</v>
      </c>
      <c r="AH1610" s="109">
        <v>8.8010322517236711E-4</v>
      </c>
      <c r="AI1610" s="102">
        <v>1.0421864890470714E-3</v>
      </c>
      <c r="AJ1610" s="114">
        <v>0</v>
      </c>
      <c r="AK1610" s="115">
        <v>0</v>
      </c>
      <c r="AL1610" s="115">
        <v>0</v>
      </c>
    </row>
    <row r="1611" spans="1:38" x14ac:dyDescent="0.25">
      <c r="A1611" s="71">
        <v>2015</v>
      </c>
      <c r="B1611" s="718">
        <v>6</v>
      </c>
      <c r="C1611" s="108">
        <v>3.3168776789690395</v>
      </c>
      <c r="D1611" s="109">
        <v>3.9866083532740912</v>
      </c>
      <c r="E1611" s="102">
        <v>12.493453562582323</v>
      </c>
      <c r="F1611" s="108">
        <v>9.5490095670173747E-2</v>
      </c>
      <c r="G1611" s="109">
        <v>9.2137867242984409E-2</v>
      </c>
      <c r="H1611" s="102">
        <v>0.15367227577961523</v>
      </c>
      <c r="I1611" s="108">
        <v>0.10565164280805497</v>
      </c>
      <c r="J1611" s="109">
        <v>0.14979066676574526</v>
      </c>
      <c r="K1611" s="102">
        <v>0.45392275850726033</v>
      </c>
      <c r="L1611" s="108">
        <v>4.1954821713465502E-3</v>
      </c>
      <c r="M1611" s="109">
        <v>6.2973518740648479E-3</v>
      </c>
      <c r="N1611" s="102">
        <v>1.3431012080748261E-2</v>
      </c>
      <c r="O1611" s="108">
        <v>7.9596863014251024E-3</v>
      </c>
      <c r="P1611" s="109">
        <v>1.0471362078645324E-2</v>
      </c>
      <c r="Q1611" s="102">
        <v>1.6112405348082781E-2</v>
      </c>
      <c r="R1611" s="108">
        <v>4.5054409383842925E-3</v>
      </c>
      <c r="S1611" s="109">
        <v>5.7998575521776017E-3</v>
      </c>
      <c r="T1611" s="102">
        <v>1.140586742102228E-2</v>
      </c>
      <c r="U1611" s="108">
        <v>1.8426694080566587E-3</v>
      </c>
      <c r="V1611" s="109">
        <v>1.9163898092804936E-3</v>
      </c>
      <c r="W1611" s="102">
        <v>2.7051665873742995E-3</v>
      </c>
      <c r="X1611" s="108">
        <v>1.224869408833377E-4</v>
      </c>
      <c r="Y1611" s="109">
        <v>1.150286413694548E-4</v>
      </c>
      <c r="Z1611" s="102">
        <v>1.7493344648361676E-4</v>
      </c>
      <c r="AA1611" s="108">
        <v>4.0584355468974353E-3</v>
      </c>
      <c r="AB1611" s="109">
        <v>3.8975760273115361E-3</v>
      </c>
      <c r="AC1611" s="102">
        <v>6.5672740293719724E-3</v>
      </c>
      <c r="AD1611" s="108">
        <v>7.1316231907278668E-4</v>
      </c>
      <c r="AE1611" s="109">
        <v>6.2544188393873895E-4</v>
      </c>
      <c r="AF1611" s="102">
        <v>1.0369593571950598E-3</v>
      </c>
      <c r="AG1611" s="108">
        <v>1.1167265472985205E-3</v>
      </c>
      <c r="AH1611" s="109">
        <v>1.1233093875288639E-3</v>
      </c>
      <c r="AI1611" s="102">
        <v>1.5258702723360174E-3</v>
      </c>
      <c r="AJ1611" s="114">
        <v>0</v>
      </c>
      <c r="AK1611" s="115">
        <v>0</v>
      </c>
      <c r="AL1611" s="115">
        <v>0</v>
      </c>
    </row>
    <row r="1612" spans="1:38" x14ac:dyDescent="0.25">
      <c r="A1612" s="71">
        <v>2015</v>
      </c>
      <c r="B1612" s="718">
        <v>7</v>
      </c>
      <c r="C1612" s="108">
        <v>3.3457492632634223</v>
      </c>
      <c r="D1612" s="109">
        <v>4.0158886114256687</v>
      </c>
      <c r="E1612" s="102">
        <v>12.5409509550165</v>
      </c>
      <c r="F1612" s="108">
        <v>9.8089319589966417E-2</v>
      </c>
      <c r="G1612" s="109">
        <v>9.4824536963425882E-2</v>
      </c>
      <c r="H1612" s="102">
        <v>0.15840382255739877</v>
      </c>
      <c r="I1612" s="108">
        <v>0.10721908178373843</v>
      </c>
      <c r="J1612" s="109">
        <v>0.15153477141663863</v>
      </c>
      <c r="K1612" s="102">
        <v>0.45884507734182406</v>
      </c>
      <c r="L1612" s="108">
        <v>4.2321470035843085E-3</v>
      </c>
      <c r="M1612" s="109">
        <v>6.3618686424241544E-3</v>
      </c>
      <c r="N1612" s="102">
        <v>1.3499082236945049E-2</v>
      </c>
      <c r="O1612" s="108">
        <v>8.1325532110046346E-3</v>
      </c>
      <c r="P1612" s="109">
        <v>1.0747363603887535E-2</v>
      </c>
      <c r="Q1612" s="102">
        <v>1.6433930746511106E-2</v>
      </c>
      <c r="R1612" s="108">
        <v>4.6059637256147144E-3</v>
      </c>
      <c r="S1612" s="109">
        <v>5.9549581402971348E-3</v>
      </c>
      <c r="T1612" s="102">
        <v>1.1692411564587717E-2</v>
      </c>
      <c r="U1612" s="108">
        <v>1.9268565068865128E-3</v>
      </c>
      <c r="V1612" s="109">
        <v>2.0609783382771305E-3</v>
      </c>
      <c r="W1612" s="102">
        <v>2.8293740129378487E-3</v>
      </c>
      <c r="X1612" s="108">
        <v>1.2599660397706556E-4</v>
      </c>
      <c r="Y1612" s="109">
        <v>1.1870800003882679E-4</v>
      </c>
      <c r="Z1612" s="102">
        <v>1.8088772997193437E-4</v>
      </c>
      <c r="AA1612" s="108">
        <v>4.1617230760372997E-3</v>
      </c>
      <c r="AB1612" s="109">
        <v>3.9937782131934671E-3</v>
      </c>
      <c r="AC1612" s="102">
        <v>6.758394017646596E-3</v>
      </c>
      <c r="AD1612" s="108">
        <v>7.3258247296880481E-4</v>
      </c>
      <c r="AE1612" s="109">
        <v>6.4265106208464173E-4</v>
      </c>
      <c r="AF1612" s="102">
        <v>1.0735052898683418E-3</v>
      </c>
      <c r="AG1612" s="108">
        <v>1.146824287648869E-3</v>
      </c>
      <c r="AH1612" s="109">
        <v>1.1570730044874792E-3</v>
      </c>
      <c r="AI1612" s="102">
        <v>1.5688538780533683E-3</v>
      </c>
      <c r="AJ1612" s="114">
        <v>0</v>
      </c>
      <c r="AK1612" s="115">
        <v>0</v>
      </c>
      <c r="AL1612" s="115">
        <v>0</v>
      </c>
    </row>
    <row r="1613" spans="1:38" x14ac:dyDescent="0.25">
      <c r="A1613" s="71">
        <v>2015</v>
      </c>
      <c r="B1613" s="718">
        <v>8</v>
      </c>
      <c r="C1613" s="108">
        <v>3.6368122839754355</v>
      </c>
      <c r="D1613" s="109">
        <v>4.3284966181095923</v>
      </c>
      <c r="E1613" s="102">
        <v>13.225262483165778</v>
      </c>
      <c r="F1613" s="108">
        <v>0.11863277548251397</v>
      </c>
      <c r="G1613" s="109">
        <v>0.11635895207307827</v>
      </c>
      <c r="H1613" s="102">
        <v>0.19342563614562269</v>
      </c>
      <c r="I1613" s="108">
        <v>0.13295623611327675</v>
      </c>
      <c r="J1613" s="109">
        <v>0.18910154470623364</v>
      </c>
      <c r="K1613" s="102">
        <v>0.57694204143850747</v>
      </c>
      <c r="L1613" s="108">
        <v>5.0040813367464125E-3</v>
      </c>
      <c r="M1613" s="109">
        <v>7.1873702752637348E-3</v>
      </c>
      <c r="N1613" s="102">
        <v>1.4470426857338589E-2</v>
      </c>
      <c r="O1613" s="108">
        <v>8.9186406477884169E-3</v>
      </c>
      <c r="P1613" s="109">
        <v>1.1883543524813557E-2</v>
      </c>
      <c r="Q1613" s="102">
        <v>1.710495577641144E-2</v>
      </c>
      <c r="R1613" s="108">
        <v>4.7162494453371747E-3</v>
      </c>
      <c r="S1613" s="109">
        <v>6.1270193726863436E-3</v>
      </c>
      <c r="T1613" s="102">
        <v>1.2002611440845396E-2</v>
      </c>
      <c r="U1613" s="108">
        <v>2.3231424732008039E-3</v>
      </c>
      <c r="V1613" s="109">
        <v>2.5333697097539129E-3</v>
      </c>
      <c r="W1613" s="102">
        <v>3.4770312648260793E-3</v>
      </c>
      <c r="X1613" s="108">
        <v>1.520797501406662E-4</v>
      </c>
      <c r="Y1613" s="109">
        <v>1.4501414978646356E-4</v>
      </c>
      <c r="Z1613" s="102">
        <v>2.219835799162425E-4</v>
      </c>
      <c r="AA1613" s="108">
        <v>5.0377779995765416E-3</v>
      </c>
      <c r="AB1613" s="109">
        <v>4.9026613390701131E-3</v>
      </c>
      <c r="AC1613" s="102">
        <v>8.2477949184915997E-3</v>
      </c>
      <c r="AD1613" s="108">
        <v>8.7456642438218121E-4</v>
      </c>
      <c r="AE1613" s="109">
        <v>7.7011992530736186E-4</v>
      </c>
      <c r="AF1613" s="102">
        <v>1.3176613795243897E-3</v>
      </c>
      <c r="AG1613" s="108">
        <v>1.3948515708021006E-3</v>
      </c>
      <c r="AH1613" s="109">
        <v>1.4348932746820683E-3</v>
      </c>
      <c r="AI1613" s="102">
        <v>1.912957717901495E-3</v>
      </c>
      <c r="AJ1613" s="114">
        <v>0</v>
      </c>
      <c r="AK1613" s="115">
        <v>0</v>
      </c>
      <c r="AL1613" s="115">
        <v>0</v>
      </c>
    </row>
    <row r="1614" spans="1:38" x14ac:dyDescent="0.25">
      <c r="A1614" s="71">
        <v>2015</v>
      </c>
      <c r="B1614" s="718">
        <v>9</v>
      </c>
      <c r="C1614" s="108">
        <v>3.673896886977889</v>
      </c>
      <c r="D1614" s="109">
        <v>4.3676232172522571</v>
      </c>
      <c r="E1614" s="102">
        <v>13.300191588578127</v>
      </c>
      <c r="F1614" s="108">
        <v>0.12209302139979109</v>
      </c>
      <c r="G1614" s="109">
        <v>0.11998903523824586</v>
      </c>
      <c r="H1614" s="102">
        <v>0.19987915575813012</v>
      </c>
      <c r="I1614" s="108">
        <v>0.13509200964307871</v>
      </c>
      <c r="J1614" s="109">
        <v>0.19156371190762547</v>
      </c>
      <c r="K1614" s="102">
        <v>0.58360497469906991</v>
      </c>
      <c r="L1614" s="108">
        <v>5.0525181155588617E-3</v>
      </c>
      <c r="M1614" s="109">
        <v>7.2697867284950476E-3</v>
      </c>
      <c r="N1614" s="102">
        <v>1.4554326556542999E-2</v>
      </c>
      <c r="O1614" s="108">
        <v>9.1155822692256996E-3</v>
      </c>
      <c r="P1614" s="109">
        <v>1.2180216361789899E-2</v>
      </c>
      <c r="Q1614" s="102">
        <v>1.7498331266878407E-2</v>
      </c>
      <c r="R1614" s="108">
        <v>4.8329053834349975E-3</v>
      </c>
      <c r="S1614" s="109">
        <v>6.3110944381980869E-3</v>
      </c>
      <c r="T1614" s="102">
        <v>1.2337060433494525E-2</v>
      </c>
      <c r="U1614" s="108">
        <v>2.4091782298885115E-3</v>
      </c>
      <c r="V1614" s="109">
        <v>2.6682063079815203E-3</v>
      </c>
      <c r="W1614" s="102">
        <v>3.6106541937307559E-3</v>
      </c>
      <c r="X1614" s="108">
        <v>1.566846525106907E-4</v>
      </c>
      <c r="Y1614" s="109">
        <v>1.4987756147702706E-4</v>
      </c>
      <c r="Z1614" s="102">
        <v>2.2993830661500127E-4</v>
      </c>
      <c r="AA1614" s="108">
        <v>5.1810252759275999E-3</v>
      </c>
      <c r="AB1614" s="109">
        <v>5.0447698421788563E-3</v>
      </c>
      <c r="AC1614" s="102">
        <v>8.5180122179652987E-3</v>
      </c>
      <c r="AD1614" s="108">
        <v>9.0223264971801798E-4</v>
      </c>
      <c r="AE1614" s="109">
        <v>7.9687356920885987E-4</v>
      </c>
      <c r="AF1614" s="102">
        <v>1.3707190413913752E-3</v>
      </c>
      <c r="AG1614" s="108">
        <v>1.4331609941157959E-3</v>
      </c>
      <c r="AH1614" s="109">
        <v>1.4767913148813908E-3</v>
      </c>
      <c r="AI1614" s="102">
        <v>1.9682485702639161E-3</v>
      </c>
      <c r="AJ1614" s="114">
        <v>0</v>
      </c>
      <c r="AK1614" s="115">
        <v>0</v>
      </c>
      <c r="AL1614" s="115">
        <v>0</v>
      </c>
    </row>
    <row r="1615" spans="1:38" x14ac:dyDescent="0.25">
      <c r="A1615" s="71">
        <v>2015</v>
      </c>
      <c r="B1615" s="718">
        <v>10</v>
      </c>
      <c r="C1615" s="108">
        <v>4.5434267487576445</v>
      </c>
      <c r="D1615" s="109">
        <v>5.4117176799533908</v>
      </c>
      <c r="E1615" s="102">
        <v>14.728208825383369</v>
      </c>
      <c r="F1615" s="108">
        <v>0.15387632547475755</v>
      </c>
      <c r="G1615" s="109">
        <v>0.1502943193125629</v>
      </c>
      <c r="H1615" s="102">
        <v>0.24932674152120468</v>
      </c>
      <c r="I1615" s="108">
        <v>0.15704669761042761</v>
      </c>
      <c r="J1615" s="109">
        <v>0.22322093755400735</v>
      </c>
      <c r="K1615" s="102">
        <v>0.68221708052334007</v>
      </c>
      <c r="L1615" s="108">
        <v>6.7358945499041995E-3</v>
      </c>
      <c r="M1615" s="109">
        <v>8.9430058853672088E-3</v>
      </c>
      <c r="N1615" s="102">
        <v>1.6521018870707761E-2</v>
      </c>
      <c r="O1615" s="108">
        <v>8.9046670222897775E-3</v>
      </c>
      <c r="P1615" s="109">
        <v>1.1845810114523483E-2</v>
      </c>
      <c r="Q1615" s="102">
        <v>1.5866481531688903E-2</v>
      </c>
      <c r="R1615" s="108">
        <v>4.9598421442480995E-3</v>
      </c>
      <c r="S1615" s="109">
        <v>6.5138742384407327E-3</v>
      </c>
      <c r="T1615" s="102">
        <v>1.270212136994214E-2</v>
      </c>
      <c r="U1615" s="108">
        <v>3.0323459048293253E-3</v>
      </c>
      <c r="V1615" s="109">
        <v>3.3595566970616403E-3</v>
      </c>
      <c r="W1615" s="102">
        <v>4.521049887793031E-3</v>
      </c>
      <c r="X1615" s="108">
        <v>1.9692567065756952E-4</v>
      </c>
      <c r="Y1615" s="109">
        <v>1.8672575535037833E-4</v>
      </c>
      <c r="Z1615" s="102">
        <v>2.8828962290498519E-4</v>
      </c>
      <c r="AA1615" s="108">
        <v>6.5343262059660619E-3</v>
      </c>
      <c r="AB1615" s="109">
        <v>6.3183230830567575E-3</v>
      </c>
      <c r="AC1615" s="102">
        <v>1.0621820743032266E-2</v>
      </c>
      <c r="AD1615" s="108">
        <v>1.1182919851671499E-3</v>
      </c>
      <c r="AE1615" s="109">
        <v>9.7121716485639538E-4</v>
      </c>
      <c r="AF1615" s="102">
        <v>1.7232923773079648E-3</v>
      </c>
      <c r="AG1615" s="108">
        <v>1.8195616894961717E-3</v>
      </c>
      <c r="AH1615" s="109">
        <v>1.8716349280115542E-3</v>
      </c>
      <c r="AI1615" s="102">
        <v>2.4467561045387271E-3</v>
      </c>
      <c r="AJ1615" s="114">
        <v>0</v>
      </c>
      <c r="AK1615" s="115">
        <v>0</v>
      </c>
      <c r="AL1615" s="115">
        <v>0</v>
      </c>
    </row>
    <row r="1616" spans="1:38" x14ac:dyDescent="0.25">
      <c r="A1616" s="71">
        <v>2015</v>
      </c>
      <c r="B1616" s="718">
        <v>11</v>
      </c>
      <c r="C1616" s="108">
        <v>4.590562490279507</v>
      </c>
      <c r="D1616" s="109">
        <v>5.4617916977648857</v>
      </c>
      <c r="E1616" s="102">
        <v>14.832383417712483</v>
      </c>
      <c r="F1616" s="108">
        <v>0.15879982641020579</v>
      </c>
      <c r="G1616" s="109">
        <v>0.15543866481899712</v>
      </c>
      <c r="H1616" s="102">
        <v>0.25846660687800993</v>
      </c>
      <c r="I1616" s="108">
        <v>0.15994256460763331</v>
      </c>
      <c r="J1616" s="109">
        <v>0.22665740864523082</v>
      </c>
      <c r="K1616" s="102">
        <v>0.69114324307946318</v>
      </c>
      <c r="L1616" s="108">
        <v>6.8133840004885983E-3</v>
      </c>
      <c r="M1616" s="109">
        <v>9.06565615943929E-3</v>
      </c>
      <c r="N1616" s="102">
        <v>1.6640456052641101E-2</v>
      </c>
      <c r="O1616" s="108">
        <v>9.1239034575923885E-3</v>
      </c>
      <c r="P1616" s="109">
        <v>1.2175102606893359E-2</v>
      </c>
      <c r="Q1616" s="102">
        <v>1.6311528873099536E-2</v>
      </c>
      <c r="R1616" s="108">
        <v>5.0977971013332121E-3</v>
      </c>
      <c r="S1616" s="109">
        <v>6.735363397662366E-3</v>
      </c>
      <c r="T1616" s="102">
        <v>1.3095856646087796E-2</v>
      </c>
      <c r="U1616" s="108">
        <v>3.1748087512487116E-3</v>
      </c>
      <c r="V1616" s="109">
        <v>3.5624631012940266E-3</v>
      </c>
      <c r="W1616" s="102">
        <v>4.7061197740374521E-3</v>
      </c>
      <c r="X1616" s="108">
        <v>2.036038393440664E-4</v>
      </c>
      <c r="Y1616" s="109">
        <v>1.9371883271905192E-4</v>
      </c>
      <c r="Z1616" s="102">
        <v>2.9957001425284427E-4</v>
      </c>
      <c r="AA1616" s="108">
        <v>6.7328492760152982E-3</v>
      </c>
      <c r="AB1616" s="109">
        <v>6.5162150947382699E-3</v>
      </c>
      <c r="AC1616" s="102">
        <v>1.1005704416453066E-2</v>
      </c>
      <c r="AD1616" s="108">
        <v>1.1559269091236215E-3</v>
      </c>
      <c r="AE1616" s="109">
        <v>1.0079099200962437E-3</v>
      </c>
      <c r="AF1616" s="102">
        <v>1.7989125021938578E-3</v>
      </c>
      <c r="AG1616" s="108">
        <v>1.8754591056941701E-3</v>
      </c>
      <c r="AH1616" s="109">
        <v>1.9321409728509883E-3</v>
      </c>
      <c r="AI1616" s="102">
        <v>2.5247667220193912E-3</v>
      </c>
      <c r="AJ1616" s="114">
        <v>0</v>
      </c>
      <c r="AK1616" s="115">
        <v>0</v>
      </c>
      <c r="AL1616" s="115">
        <v>0</v>
      </c>
    </row>
    <row r="1617" spans="1:38" x14ac:dyDescent="0.25">
      <c r="A1617" s="71">
        <v>2015</v>
      </c>
      <c r="B1617" s="718">
        <v>12</v>
      </c>
      <c r="C1617" s="108">
        <v>4.6405465569729367</v>
      </c>
      <c r="D1617" s="109">
        <v>5.5150888456573766</v>
      </c>
      <c r="E1617" s="102">
        <v>14.944215431861801</v>
      </c>
      <c r="F1617" s="108">
        <v>0.1641260737915978</v>
      </c>
      <c r="G1617" s="109">
        <v>0.16102524606279345</v>
      </c>
      <c r="H1617" s="102">
        <v>0.268277046793302</v>
      </c>
      <c r="I1617" s="108">
        <v>0.16308928653601748</v>
      </c>
      <c r="J1617" s="109">
        <v>0.23042035513353232</v>
      </c>
      <c r="K1617" s="102">
        <v>0.70072474285083952</v>
      </c>
      <c r="L1617" s="108">
        <v>6.8976498350158044E-3</v>
      </c>
      <c r="M1617" s="109">
        <v>9.1993072758967068E-3</v>
      </c>
      <c r="N1617" s="102">
        <v>1.6768695079549679E-2</v>
      </c>
      <c r="O1617" s="108">
        <v>9.3599312641157052E-3</v>
      </c>
      <c r="P1617" s="109">
        <v>1.252939759922716E-2</v>
      </c>
      <c r="Q1617" s="102">
        <v>1.6789278619807176E-2</v>
      </c>
      <c r="R1617" s="108">
        <v>5.2467890282180962E-3</v>
      </c>
      <c r="S1617" s="109">
        <v>6.9756590314711516E-3</v>
      </c>
      <c r="T1617" s="102">
        <v>1.3518516557460232E-2</v>
      </c>
      <c r="U1617" s="108">
        <v>3.3365590731719167E-3</v>
      </c>
      <c r="V1617" s="109">
        <v>3.7854063396459445E-3</v>
      </c>
      <c r="W1617" s="102">
        <v>4.9047866172479988E-3</v>
      </c>
      <c r="X1617" s="108">
        <v>2.1087113181277311E-4</v>
      </c>
      <c r="Y1617" s="109">
        <v>2.0134497651882547E-4</v>
      </c>
      <c r="Z1617" s="102">
        <v>3.1167857788955811E-4</v>
      </c>
      <c r="AA1617" s="108">
        <v>6.9455148447861983E-3</v>
      </c>
      <c r="AB1617" s="109">
        <v>6.7301401465673536E-3</v>
      </c>
      <c r="AC1617" s="102">
        <v>1.1417795437597899E-2</v>
      </c>
      <c r="AD1617" s="108">
        <v>1.1959199029374582E-3</v>
      </c>
      <c r="AE1617" s="109">
        <v>1.047311676129446E-3</v>
      </c>
      <c r="AF1617" s="102">
        <v>1.8800871886513555E-3</v>
      </c>
      <c r="AG1617" s="108">
        <v>1.9365179936445601E-3</v>
      </c>
      <c r="AH1617" s="109">
        <v>1.9981770162534906E-3</v>
      </c>
      <c r="AI1617" s="102">
        <v>2.6085128819467425E-3</v>
      </c>
      <c r="AJ1617" s="114">
        <v>0</v>
      </c>
      <c r="AK1617" s="115">
        <v>0</v>
      </c>
      <c r="AL1617" s="115">
        <v>0</v>
      </c>
    </row>
    <row r="1618" spans="1:38" x14ac:dyDescent="0.25">
      <c r="A1618" s="71">
        <v>2015</v>
      </c>
      <c r="B1618" s="718">
        <v>13</v>
      </c>
      <c r="C1618" s="108">
        <v>4.6824427640826753</v>
      </c>
      <c r="D1618" s="109">
        <v>5.5573238552489528</v>
      </c>
      <c r="E1618" s="102">
        <v>15.002983763451244</v>
      </c>
      <c r="F1618" s="108">
        <v>0.1697880713724394</v>
      </c>
      <c r="G1618" s="109">
        <v>0.16695324430535971</v>
      </c>
      <c r="H1618" s="102">
        <v>0.27880704522464911</v>
      </c>
      <c r="I1618" s="108">
        <v>0.16631873572297168</v>
      </c>
      <c r="J1618" s="109">
        <v>0.23421917082400853</v>
      </c>
      <c r="K1618" s="102">
        <v>0.71055483051304069</v>
      </c>
      <c r="L1618" s="108">
        <v>6.9867946631533753E-3</v>
      </c>
      <c r="M1618" s="109">
        <v>9.3407979142201853E-3</v>
      </c>
      <c r="N1618" s="102">
        <v>1.6911064202480546E-2</v>
      </c>
      <c r="O1618" s="108">
        <v>9.607433819346008E-3</v>
      </c>
      <c r="P1618" s="109">
        <v>1.2898354262151428E-2</v>
      </c>
      <c r="Q1618" s="102">
        <v>1.7297605284426792E-2</v>
      </c>
      <c r="R1618" s="108">
        <v>5.4059790018930864E-3</v>
      </c>
      <c r="S1618" s="109">
        <v>7.2325443183306384E-3</v>
      </c>
      <c r="T1618" s="102">
        <v>1.3970390740561889E-2</v>
      </c>
      <c r="U1618" s="108">
        <v>3.4992443375260036E-3</v>
      </c>
      <c r="V1618" s="109">
        <v>4.0073410334832658E-3</v>
      </c>
      <c r="W1618" s="102">
        <v>5.154554132842641E-3</v>
      </c>
      <c r="X1618" s="108">
        <v>2.1856669877709747E-4</v>
      </c>
      <c r="Y1618" s="109">
        <v>2.0941035449115528E-4</v>
      </c>
      <c r="Z1618" s="102">
        <v>3.2491293708604224E-4</v>
      </c>
      <c r="AA1618" s="108">
        <v>7.1737585410699255E-3</v>
      </c>
      <c r="AB1618" s="109">
        <v>6.9603660656546058E-3</v>
      </c>
      <c r="AC1618" s="102">
        <v>1.1851111447727583E-2</v>
      </c>
      <c r="AD1618" s="108">
        <v>1.2393041260778414E-3</v>
      </c>
      <c r="AE1618" s="109">
        <v>1.0902984646669323E-3</v>
      </c>
      <c r="AF1618" s="102">
        <v>1.964432493430048E-3</v>
      </c>
      <c r="AG1618" s="108">
        <v>2.0005904663705251E-3</v>
      </c>
      <c r="AH1618" s="109">
        <v>2.0669263962406112E-3</v>
      </c>
      <c r="AI1618" s="102">
        <v>2.7013981263565613E-3</v>
      </c>
      <c r="AJ1618" s="114">
        <v>0</v>
      </c>
      <c r="AK1618" s="115">
        <v>0</v>
      </c>
      <c r="AL1618" s="115">
        <v>0</v>
      </c>
    </row>
    <row r="1619" spans="1:38" x14ac:dyDescent="0.25">
      <c r="A1619" s="71">
        <v>2015</v>
      </c>
      <c r="B1619" s="718">
        <v>14</v>
      </c>
      <c r="C1619" s="108">
        <v>4.7410674598354365</v>
      </c>
      <c r="D1619" s="109">
        <v>5.6203491785931234</v>
      </c>
      <c r="E1619" s="102">
        <v>15.118858444067801</v>
      </c>
      <c r="F1619" s="108">
        <v>0.1758206163842195</v>
      </c>
      <c r="G1619" s="109">
        <v>0.17328095215246581</v>
      </c>
      <c r="H1619" s="102">
        <v>0.29003834013118707</v>
      </c>
      <c r="I1619" s="108">
        <v>0.16986304116129508</v>
      </c>
      <c r="J1619" s="109">
        <v>0.23846545013654255</v>
      </c>
      <c r="K1619" s="102">
        <v>0.72174657982061707</v>
      </c>
      <c r="L1619" s="108">
        <v>7.0809863072226111E-3</v>
      </c>
      <c r="M1619" s="109">
        <v>9.4904466840554889E-3</v>
      </c>
      <c r="N1619" s="102">
        <v>1.7060733714579075E-2</v>
      </c>
      <c r="O1619" s="108">
        <v>9.8721539476967577E-3</v>
      </c>
      <c r="P1619" s="109">
        <v>1.3290271369487766E-2</v>
      </c>
      <c r="Q1619" s="102">
        <v>1.7843368063488352E-2</v>
      </c>
      <c r="R1619" s="108">
        <v>5.5752546804537523E-3</v>
      </c>
      <c r="S1619" s="109">
        <v>7.5059950245045422E-3</v>
      </c>
      <c r="T1619" s="102">
        <v>1.4450554543109256E-2</v>
      </c>
      <c r="U1619" s="108">
        <v>3.6650531649360146E-3</v>
      </c>
      <c r="V1619" s="109">
        <v>4.2291111160532979E-3</v>
      </c>
      <c r="W1619" s="102">
        <v>5.423376157155279E-3</v>
      </c>
      <c r="X1619" s="108">
        <v>2.2673392974725381E-4</v>
      </c>
      <c r="Y1619" s="109">
        <v>2.179709840483149E-4</v>
      </c>
      <c r="Z1619" s="102">
        <v>3.3900817100247527E-4</v>
      </c>
      <c r="AA1619" s="108">
        <v>7.4186286131293425E-3</v>
      </c>
      <c r="AB1619" s="109">
        <v>7.2092341117934366E-3</v>
      </c>
      <c r="AC1619" s="102">
        <v>1.2311975586761337E-2</v>
      </c>
      <c r="AD1619" s="108">
        <v>1.2858887152813248E-3</v>
      </c>
      <c r="AE1619" s="109">
        <v>1.1367903287982863E-3</v>
      </c>
      <c r="AF1619" s="102">
        <v>2.053673349992945E-3</v>
      </c>
      <c r="AG1619" s="108">
        <v>2.0684974751297826E-3</v>
      </c>
      <c r="AH1619" s="109">
        <v>2.1395039620607523E-3</v>
      </c>
      <c r="AI1619" s="102">
        <v>2.8008199693373404E-3</v>
      </c>
      <c r="AJ1619" s="114">
        <v>0</v>
      </c>
      <c r="AK1619" s="115">
        <v>0</v>
      </c>
      <c r="AL1619" s="115">
        <v>0</v>
      </c>
    </row>
    <row r="1620" spans="1:38" x14ac:dyDescent="0.25">
      <c r="A1620" s="71">
        <v>2015</v>
      </c>
      <c r="B1620" s="718">
        <v>15</v>
      </c>
      <c r="C1620" s="108">
        <v>5.329319145911831</v>
      </c>
      <c r="D1620" s="109">
        <v>6.7143430910566213</v>
      </c>
      <c r="E1620" s="102">
        <v>16.443899143492398</v>
      </c>
      <c r="F1620" s="108">
        <v>0.19618718631573911</v>
      </c>
      <c r="G1620" s="109">
        <v>0.1998266638619598</v>
      </c>
      <c r="H1620" s="102">
        <v>0.33133232410854146</v>
      </c>
      <c r="I1620" s="108">
        <v>0.19426631993988971</v>
      </c>
      <c r="J1620" s="109">
        <v>0.27298048981192358</v>
      </c>
      <c r="K1620" s="102">
        <v>0.82792386387817429</v>
      </c>
      <c r="L1620" s="108">
        <v>1.0666356365357524E-2</v>
      </c>
      <c r="M1620" s="109">
        <v>1.2739115543585736E-2</v>
      </c>
      <c r="N1620" s="102">
        <v>2.0841014765368437E-2</v>
      </c>
      <c r="O1620" s="108">
        <v>1.0211430598520217E-2</v>
      </c>
      <c r="P1620" s="109">
        <v>1.4000813887077189E-2</v>
      </c>
      <c r="Q1620" s="102">
        <v>1.8109939530731527E-2</v>
      </c>
      <c r="R1620" s="108">
        <v>5.7542227088302382E-3</v>
      </c>
      <c r="S1620" s="109">
        <v>7.7940530405309211E-3</v>
      </c>
      <c r="T1620" s="102">
        <v>1.4960070350968796E-2</v>
      </c>
      <c r="U1620" s="108">
        <v>4.1015083422527897E-3</v>
      </c>
      <c r="V1620" s="109">
        <v>4.8849781763236604E-3</v>
      </c>
      <c r="W1620" s="102">
        <v>6.2598742539596974E-3</v>
      </c>
      <c r="X1620" s="108">
        <v>2.5261535660818339E-4</v>
      </c>
      <c r="Y1620" s="109">
        <v>2.5067164426224685E-4</v>
      </c>
      <c r="Z1620" s="102">
        <v>3.8886940575047588E-4</v>
      </c>
      <c r="AA1620" s="108">
        <v>8.2763023955558547E-3</v>
      </c>
      <c r="AB1620" s="109">
        <v>8.3126296478790874E-3</v>
      </c>
      <c r="AC1620" s="102">
        <v>1.4048410906084545E-2</v>
      </c>
      <c r="AD1620" s="108">
        <v>1.421063495446897E-3</v>
      </c>
      <c r="AE1620" s="109">
        <v>1.2911681243686405E-3</v>
      </c>
      <c r="AF1620" s="102">
        <v>2.3585996128731605E-3</v>
      </c>
      <c r="AG1620" s="108">
        <v>2.3192127762733865E-3</v>
      </c>
      <c r="AH1620" s="109">
        <v>2.4845968277767199E-3</v>
      </c>
      <c r="AI1620" s="102">
        <v>3.1904170877618508E-3</v>
      </c>
      <c r="AJ1620" s="114">
        <v>0</v>
      </c>
      <c r="AK1620" s="115">
        <v>0</v>
      </c>
      <c r="AL1620" s="115">
        <v>0</v>
      </c>
    </row>
    <row r="1621" spans="1:38" x14ac:dyDescent="0.25">
      <c r="A1621" s="71">
        <v>2015</v>
      </c>
      <c r="B1621" s="718">
        <v>16</v>
      </c>
      <c r="C1621" s="108">
        <v>5.4105389952350178</v>
      </c>
      <c r="D1621" s="109">
        <v>6.806307601184062</v>
      </c>
      <c r="E1621" s="102">
        <v>16.630162392990215</v>
      </c>
      <c r="F1621" s="108">
        <v>0.20334482580851568</v>
      </c>
      <c r="G1621" s="109">
        <v>0.20736108805060491</v>
      </c>
      <c r="H1621" s="102">
        <v>0.34463882964302234</v>
      </c>
      <c r="I1621" s="108">
        <v>0.19848594251319199</v>
      </c>
      <c r="J1621" s="109">
        <v>0.27787254134026279</v>
      </c>
      <c r="K1621" s="102">
        <v>0.84055233754111891</v>
      </c>
      <c r="L1621" s="108">
        <v>1.0813758363367237E-2</v>
      </c>
      <c r="M1621" s="109">
        <v>1.294614084996692E-2</v>
      </c>
      <c r="N1621" s="102">
        <v>2.1040328880353305E-2</v>
      </c>
      <c r="O1621" s="108">
        <v>1.0507489515740705E-2</v>
      </c>
      <c r="P1621" s="109">
        <v>1.4430103570498556E-2</v>
      </c>
      <c r="Q1621" s="102">
        <v>1.8710827682242945E-2</v>
      </c>
      <c r="R1621" s="108">
        <v>5.9463936963185665E-3</v>
      </c>
      <c r="S1621" s="109">
        <v>8.0987173553284143E-3</v>
      </c>
      <c r="T1621" s="102">
        <v>1.5491881987270041E-2</v>
      </c>
      <c r="U1621" s="108">
        <v>4.1880094328246601E-3</v>
      </c>
      <c r="V1621" s="109">
        <v>5.0354653523622134E-3</v>
      </c>
      <c r="W1621" s="102">
        <v>6.4118640061845127E-3</v>
      </c>
      <c r="X1621" s="108">
        <v>2.6179012976059764E-4</v>
      </c>
      <c r="Y1621" s="109">
        <v>2.6039534932909849E-4</v>
      </c>
      <c r="Z1621" s="102">
        <v>4.0465292937584936E-4</v>
      </c>
      <c r="AA1621" s="108">
        <v>8.5950025657801372E-3</v>
      </c>
      <c r="AB1621" s="109">
        <v>8.6368676364319396E-3</v>
      </c>
      <c r="AC1621" s="102">
        <v>1.4638178153929572E-2</v>
      </c>
      <c r="AD1621" s="108">
        <v>1.4857600297740554E-3</v>
      </c>
      <c r="AE1621" s="109">
        <v>1.3557325278443413E-3</v>
      </c>
      <c r="AF1621" s="102">
        <v>2.479249951526109E-3</v>
      </c>
      <c r="AG1621" s="108">
        <v>2.3914458947767755E-3</v>
      </c>
      <c r="AH1621" s="109">
        <v>2.5616057873418673E-3</v>
      </c>
      <c r="AI1621" s="102">
        <v>3.2939684042563012E-3</v>
      </c>
      <c r="AJ1621" s="114">
        <v>0</v>
      </c>
      <c r="AK1621" s="115">
        <v>0</v>
      </c>
      <c r="AL1621" s="115">
        <v>0</v>
      </c>
    </row>
    <row r="1622" spans="1:38" x14ac:dyDescent="0.25">
      <c r="A1622" s="71">
        <v>2015</v>
      </c>
      <c r="B1622" s="718">
        <v>17</v>
      </c>
      <c r="C1622" s="108">
        <v>5.4783869326233159</v>
      </c>
      <c r="D1622" s="109">
        <v>6.8796119033532372</v>
      </c>
      <c r="E1622" s="102">
        <v>16.779329975492747</v>
      </c>
      <c r="F1622" s="108">
        <v>0.21082503847933937</v>
      </c>
      <c r="G1622" s="109">
        <v>0.21510304607296063</v>
      </c>
      <c r="H1622" s="102">
        <v>0.35881453410466735</v>
      </c>
      <c r="I1622" s="108">
        <v>0.20315626186877711</v>
      </c>
      <c r="J1622" s="109">
        <v>0.28331780705543108</v>
      </c>
      <c r="K1622" s="102">
        <v>0.85495862030315484</v>
      </c>
      <c r="L1622" s="108">
        <v>1.0979575148808107E-2</v>
      </c>
      <c r="M1622" s="109">
        <v>1.3172005954996527E-2</v>
      </c>
      <c r="N1622" s="102">
        <v>2.1267000124119965E-2</v>
      </c>
      <c r="O1622" s="108">
        <v>1.0810214820884527E-2</v>
      </c>
      <c r="P1622" s="109">
        <v>1.4859974397157612E-2</v>
      </c>
      <c r="Q1622" s="102">
        <v>1.9345800292632984E-2</v>
      </c>
      <c r="R1622" s="108">
        <v>6.1480260488443409E-3</v>
      </c>
      <c r="S1622" s="109">
        <v>8.4138247950769109E-3</v>
      </c>
      <c r="T1622" s="102">
        <v>1.6044535144736194E-2</v>
      </c>
      <c r="U1622" s="108">
        <v>4.3814559407307089E-3</v>
      </c>
      <c r="V1622" s="109">
        <v>5.2694185456848772E-3</v>
      </c>
      <c r="W1622" s="102">
        <v>6.7494025824002182E-3</v>
      </c>
      <c r="X1622" s="108">
        <v>2.7192548058608954E-4</v>
      </c>
      <c r="Y1622" s="109">
        <v>2.7086463191398251E-4</v>
      </c>
      <c r="Z1622" s="102">
        <v>4.2246043062891864E-4</v>
      </c>
      <c r="AA1622" s="108">
        <v>8.9009591035342766E-3</v>
      </c>
      <c r="AB1622" s="109">
        <v>8.9484345247942583E-3</v>
      </c>
      <c r="AC1622" s="102">
        <v>1.522037829224725E-2</v>
      </c>
      <c r="AD1622" s="108">
        <v>1.5445385714649789E-3</v>
      </c>
      <c r="AE1622" s="109">
        <v>1.4150074199599982E-3</v>
      </c>
      <c r="AF1622" s="102">
        <v>2.5921073007788404E-3</v>
      </c>
      <c r="AG1622" s="108">
        <v>2.4749010041303461E-3</v>
      </c>
      <c r="AH1622" s="109">
        <v>2.6481728717882851E-3</v>
      </c>
      <c r="AI1622" s="102">
        <v>3.4192649540198666E-3</v>
      </c>
      <c r="AJ1622" s="114">
        <v>0</v>
      </c>
      <c r="AK1622" s="115">
        <v>0</v>
      </c>
      <c r="AL1622" s="115">
        <v>0</v>
      </c>
    </row>
    <row r="1623" spans="1:38" x14ac:dyDescent="0.25">
      <c r="A1623" s="71">
        <v>2015</v>
      </c>
      <c r="B1623" s="718">
        <v>18</v>
      </c>
      <c r="C1623" s="108">
        <v>5.5474977770568685</v>
      </c>
      <c r="D1623" s="109">
        <v>6.9504632834374247</v>
      </c>
      <c r="E1623" s="102">
        <v>16.903289023619315</v>
      </c>
      <c r="F1623" s="108">
        <v>0.2188182324378308</v>
      </c>
      <c r="G1623" s="109">
        <v>0.22311026990251473</v>
      </c>
      <c r="H1623" s="102">
        <v>0.37323732435618623</v>
      </c>
      <c r="I1623" s="108">
        <v>0.20800259867418172</v>
      </c>
      <c r="J1623" s="109">
        <v>0.28876721540881101</v>
      </c>
      <c r="K1623" s="102">
        <v>0.86923556274361935</v>
      </c>
      <c r="L1623" s="108">
        <v>1.1153793084864192E-2</v>
      </c>
      <c r="M1623" s="109">
        <v>1.340195277324379E-2</v>
      </c>
      <c r="N1623" s="102">
        <v>2.149786891632811E-2</v>
      </c>
      <c r="O1623" s="108">
        <v>1.1133316591067774E-2</v>
      </c>
      <c r="P1623" s="109">
        <v>1.5302839116304461E-2</v>
      </c>
      <c r="Q1623" s="102">
        <v>1.9989733272802273E-2</v>
      </c>
      <c r="R1623" s="108">
        <v>6.3595898994401731E-3</v>
      </c>
      <c r="S1623" s="109">
        <v>8.7343522708474373E-3</v>
      </c>
      <c r="T1623" s="102">
        <v>1.6607227848193955E-2</v>
      </c>
      <c r="U1623" s="108">
        <v>4.5909344917928353E-3</v>
      </c>
      <c r="V1623" s="109">
        <v>5.5070254300795271E-3</v>
      </c>
      <c r="W1623" s="102">
        <v>7.0998492910787463E-3</v>
      </c>
      <c r="X1623" s="108">
        <v>2.827584876252417E-4</v>
      </c>
      <c r="Y1623" s="109">
        <v>2.8168411648413162E-4</v>
      </c>
      <c r="Z1623" s="102">
        <v>4.4062779693781166E-4</v>
      </c>
      <c r="AA1623" s="108">
        <v>9.2269876684081004E-3</v>
      </c>
      <c r="AB1623" s="109">
        <v>9.2710591777738494E-3</v>
      </c>
      <c r="AC1623" s="102">
        <v>1.5810854208007187E-2</v>
      </c>
      <c r="AD1623" s="108">
        <v>1.6067965157007993E-3</v>
      </c>
      <c r="AE1623" s="109">
        <v>1.4760088118658892E-3</v>
      </c>
      <c r="AF1623" s="102">
        <v>2.7065381235858795E-3</v>
      </c>
      <c r="AG1623" s="108">
        <v>2.5642042784378653E-3</v>
      </c>
      <c r="AH1623" s="109">
        <v>2.7376587557839884E-3</v>
      </c>
      <c r="AI1623" s="102">
        <v>3.5470445098570442E-3</v>
      </c>
      <c r="AJ1623" s="114">
        <v>0</v>
      </c>
      <c r="AK1623" s="115">
        <v>0</v>
      </c>
      <c r="AL1623" s="115">
        <v>0</v>
      </c>
    </row>
    <row r="1624" spans="1:38" x14ac:dyDescent="0.25">
      <c r="A1624" s="71">
        <v>2015</v>
      </c>
      <c r="B1624" s="718">
        <v>19</v>
      </c>
      <c r="C1624" s="108">
        <v>5.6286854250479745</v>
      </c>
      <c r="D1624" s="109">
        <v>7.032510398632934</v>
      </c>
      <c r="E1624" s="102">
        <v>17.054117436175833</v>
      </c>
      <c r="F1624" s="108">
        <v>0.22731367333976848</v>
      </c>
      <c r="G1624" s="109">
        <v>0.23127502906819722</v>
      </c>
      <c r="H1624" s="102">
        <v>0.38779297044183003</v>
      </c>
      <c r="I1624" s="108">
        <v>0.21321211742553961</v>
      </c>
      <c r="J1624" s="109">
        <v>0.29442619032728473</v>
      </c>
      <c r="K1624" s="102">
        <v>0.88405425138980342</v>
      </c>
      <c r="L1624" s="108">
        <v>1.1338422333876557E-2</v>
      </c>
      <c r="M1624" s="109">
        <v>1.3635686385795275E-2</v>
      </c>
      <c r="N1624" s="102">
        <v>2.1730648307757092E-2</v>
      </c>
      <c r="O1624" s="108">
        <v>1.1477741784942944E-2</v>
      </c>
      <c r="P1624" s="109">
        <v>1.575553626204039E-2</v>
      </c>
      <c r="Q1624" s="102">
        <v>2.0640869969563744E-2</v>
      </c>
      <c r="R1624" s="108">
        <v>6.5841534374557597E-3</v>
      </c>
      <c r="S1624" s="109">
        <v>9.0604211950570408E-3</v>
      </c>
      <c r="T1624" s="102">
        <v>1.7173376881500335E-2</v>
      </c>
      <c r="U1624" s="108">
        <v>4.8140497047411222E-3</v>
      </c>
      <c r="V1624" s="109">
        <v>5.7499489522087601E-3</v>
      </c>
      <c r="W1624" s="102">
        <v>7.463882869373298E-3</v>
      </c>
      <c r="X1624" s="108">
        <v>2.9427116126319776E-4</v>
      </c>
      <c r="Y1624" s="109">
        <v>2.9271874915017877E-4</v>
      </c>
      <c r="Z1624" s="102">
        <v>4.5901285976184962E-4</v>
      </c>
      <c r="AA1624" s="108">
        <v>9.5733478466233542E-3</v>
      </c>
      <c r="AB1624" s="109">
        <v>9.5997298746010058E-3</v>
      </c>
      <c r="AC1624" s="102">
        <v>1.6404014114589825E-2</v>
      </c>
      <c r="AD1624" s="108">
        <v>1.6728170486985867E-3</v>
      </c>
      <c r="AE1624" s="109">
        <v>1.5379403911342526E-3</v>
      </c>
      <c r="AF1624" s="102">
        <v>2.820874003998837E-3</v>
      </c>
      <c r="AG1624" s="108">
        <v>2.6592133607611767E-3</v>
      </c>
      <c r="AH1624" s="109">
        <v>2.8291248273828642E-3</v>
      </c>
      <c r="AI1624" s="102">
        <v>3.6769695311155799E-3</v>
      </c>
      <c r="AJ1624" s="114">
        <v>0</v>
      </c>
      <c r="AK1624" s="115">
        <v>0</v>
      </c>
      <c r="AL1624" s="115">
        <v>0</v>
      </c>
    </row>
    <row r="1625" spans="1:38" x14ac:dyDescent="0.25">
      <c r="A1625" s="71">
        <v>2015</v>
      </c>
      <c r="B1625" s="718">
        <v>20</v>
      </c>
      <c r="C1625" s="108">
        <v>6.2044709100238151</v>
      </c>
      <c r="D1625" s="109">
        <v>8.0441846622809408</v>
      </c>
      <c r="E1625" s="102">
        <v>18.63349001777755</v>
      </c>
      <c r="F1625" s="108">
        <v>0.25736509404066749</v>
      </c>
      <c r="G1625" s="109">
        <v>0.26595357253937812</v>
      </c>
      <c r="H1625" s="102">
        <v>0.47049544282760836</v>
      </c>
      <c r="I1625" s="108">
        <v>0.23512415137118495</v>
      </c>
      <c r="J1625" s="109">
        <v>0.32376501211557573</v>
      </c>
      <c r="K1625" s="102">
        <v>1.0138730097830846</v>
      </c>
      <c r="L1625" s="108">
        <v>1.7127062855031835E-2</v>
      </c>
      <c r="M1625" s="109">
        <v>1.8307475163460898E-2</v>
      </c>
      <c r="N1625" s="102">
        <v>2.7102561517925196E-2</v>
      </c>
      <c r="O1625" s="108">
        <v>1.2889677991017128E-2</v>
      </c>
      <c r="P1625" s="109">
        <v>1.769831310525084E-2</v>
      </c>
      <c r="Q1625" s="102">
        <v>2.3750399741483245E-2</v>
      </c>
      <c r="R1625" s="108">
        <v>6.8157368225150701E-3</v>
      </c>
      <c r="S1625" s="109">
        <v>9.3795761664164645E-3</v>
      </c>
      <c r="T1625" s="102">
        <v>1.772931775474219E-2</v>
      </c>
      <c r="U1625" s="108">
        <v>5.5005210933879601E-3</v>
      </c>
      <c r="V1625" s="109">
        <v>6.6165567771901586E-3</v>
      </c>
      <c r="W1625" s="102">
        <v>9.2314086827593941E-3</v>
      </c>
      <c r="X1625" s="108">
        <v>3.3500114268887707E-4</v>
      </c>
      <c r="Y1625" s="109">
        <v>3.3855455405731974E-4</v>
      </c>
      <c r="Z1625" s="102">
        <v>5.6151706011419627E-4</v>
      </c>
      <c r="AA1625" s="108">
        <v>1.0824305978684693E-2</v>
      </c>
      <c r="AB1625" s="109">
        <v>1.1033569543800576E-2</v>
      </c>
      <c r="AC1625" s="102">
        <v>1.9856621160718489E-2</v>
      </c>
      <c r="AD1625" s="108">
        <v>1.8936468740389275E-3</v>
      </c>
      <c r="AE1625" s="109">
        <v>1.7710814472888783E-3</v>
      </c>
      <c r="AF1625" s="102">
        <v>3.4659080491399063E-3</v>
      </c>
      <c r="AG1625" s="108">
        <v>3.0326009029051949E-3</v>
      </c>
      <c r="AH1625" s="109">
        <v>3.2751543906850266E-3</v>
      </c>
      <c r="AI1625" s="102">
        <v>4.4257309923205305E-3</v>
      </c>
      <c r="AJ1625" s="114">
        <v>0</v>
      </c>
      <c r="AK1625" s="115">
        <v>0</v>
      </c>
      <c r="AL1625" s="115">
        <v>0</v>
      </c>
    </row>
    <row r="1626" spans="1:38" x14ac:dyDescent="0.25">
      <c r="A1626" s="71">
        <v>2015</v>
      </c>
      <c r="B1626" s="718">
        <v>21</v>
      </c>
      <c r="C1626" s="108">
        <v>6.2955589072259945</v>
      </c>
      <c r="D1626" s="109">
        <v>8.1274187811923611</v>
      </c>
      <c r="E1626" s="102">
        <v>18.797340705775582</v>
      </c>
      <c r="F1626" s="108">
        <v>0.26714361569532313</v>
      </c>
      <c r="G1626" s="109">
        <v>0.27435576456592997</v>
      </c>
      <c r="H1626" s="102">
        <v>0.48654129700236282</v>
      </c>
      <c r="I1626" s="108">
        <v>0.24105124187624694</v>
      </c>
      <c r="J1626" s="109">
        <v>0.32952025204958146</v>
      </c>
      <c r="K1626" s="102">
        <v>1.0295002534904181</v>
      </c>
      <c r="L1626" s="108">
        <v>1.7417867006333104E-2</v>
      </c>
      <c r="M1626" s="109">
        <v>1.8595282609852413E-2</v>
      </c>
      <c r="N1626" s="102">
        <v>2.7390494989821459E-2</v>
      </c>
      <c r="O1626" s="108">
        <v>1.3278607324405139E-2</v>
      </c>
      <c r="P1626" s="109">
        <v>1.8133782639672198E-2</v>
      </c>
      <c r="Q1626" s="102">
        <v>2.443755027143087E-2</v>
      </c>
      <c r="R1626" s="108">
        <v>7.053262859532579E-3</v>
      </c>
      <c r="S1626" s="109">
        <v>9.6839292680497447E-3</v>
      </c>
      <c r="T1626" s="102">
        <v>1.8255345334211356E-2</v>
      </c>
      <c r="U1626" s="108">
        <v>5.7610420608146659E-3</v>
      </c>
      <c r="V1626" s="109">
        <v>6.8240807388313266E-3</v>
      </c>
      <c r="W1626" s="102">
        <v>9.670320834048108E-3</v>
      </c>
      <c r="X1626" s="108">
        <v>3.4838244683578967E-4</v>
      </c>
      <c r="Y1626" s="109">
        <v>3.4998138676281434E-4</v>
      </c>
      <c r="Z1626" s="102">
        <v>5.8204598708420723E-4</v>
      </c>
      <c r="AA1626" s="108">
        <v>1.1220589024499072E-2</v>
      </c>
      <c r="AB1626" s="109">
        <v>1.1377772060427007E-2</v>
      </c>
      <c r="AC1626" s="102">
        <v>2.0500645037048511E-2</v>
      </c>
      <c r="AD1626" s="108">
        <v>1.9687624957089745E-3</v>
      </c>
      <c r="AE1626" s="109">
        <v>1.8361858808769588E-3</v>
      </c>
      <c r="AF1626" s="102">
        <v>3.5886956820080904E-3</v>
      </c>
      <c r="AG1626" s="108">
        <v>3.1432514073521925E-3</v>
      </c>
      <c r="AH1626" s="109">
        <v>3.36827391442425E-3</v>
      </c>
      <c r="AI1626" s="102">
        <v>4.5717759403239447E-3</v>
      </c>
      <c r="AJ1626" s="114">
        <v>0</v>
      </c>
      <c r="AK1626" s="115">
        <v>0</v>
      </c>
      <c r="AL1626" s="115">
        <v>0</v>
      </c>
    </row>
    <row r="1627" spans="1:38" x14ac:dyDescent="0.25">
      <c r="A1627" s="71">
        <v>2015</v>
      </c>
      <c r="B1627" s="718">
        <v>22</v>
      </c>
      <c r="C1627" s="108">
        <v>6.3870679763172058</v>
      </c>
      <c r="D1627" s="109">
        <v>8.2015007448468342</v>
      </c>
      <c r="E1627" s="102">
        <v>18.941580844116253</v>
      </c>
      <c r="F1627" s="108">
        <v>0.27701862655434223</v>
      </c>
      <c r="G1627" s="109">
        <v>0.28195740386077967</v>
      </c>
      <c r="H1627" s="102">
        <v>0.50114246026691955</v>
      </c>
      <c r="I1627" s="108">
        <v>0.24704400305378146</v>
      </c>
      <c r="J1627" s="109">
        <v>0.33477165739966852</v>
      </c>
      <c r="K1627" s="102">
        <v>1.0437981353024861</v>
      </c>
      <c r="L1627" s="108">
        <v>1.7711617563108229E-2</v>
      </c>
      <c r="M1627" s="109">
        <v>1.8856198895309425E-2</v>
      </c>
      <c r="N1627" s="102">
        <v>2.7653382157063082E-2</v>
      </c>
      <c r="O1627" s="108">
        <v>1.3670025187660821E-2</v>
      </c>
      <c r="P1627" s="109">
        <v>1.852265361583268E-2</v>
      </c>
      <c r="Q1627" s="102">
        <v>2.5061668369351663E-2</v>
      </c>
      <c r="R1627" s="108">
        <v>7.292964956999653E-3</v>
      </c>
      <c r="S1627" s="109">
        <v>9.9593823459655385E-3</v>
      </c>
      <c r="T1627" s="102">
        <v>1.8732226813901496E-2</v>
      </c>
      <c r="U1627" s="108">
        <v>6.029809884886746E-3</v>
      </c>
      <c r="V1627" s="109">
        <v>7.0061606001129905E-3</v>
      </c>
      <c r="W1627" s="102">
        <v>1.0098037807736606E-2</v>
      </c>
      <c r="X1627" s="108">
        <v>3.619358496768068E-4</v>
      </c>
      <c r="Y1627" s="109">
        <v>3.6036058390994091E-4</v>
      </c>
      <c r="Z1627" s="102">
        <v>6.0088881295305193E-4</v>
      </c>
      <c r="AA1627" s="108">
        <v>1.1619020967646202E-2</v>
      </c>
      <c r="AB1627" s="109">
        <v>1.1689182742121216E-2</v>
      </c>
      <c r="AC1627" s="102">
        <v>2.1079156290224239E-2</v>
      </c>
      <c r="AD1627" s="108">
        <v>2.0440140887067726E-3</v>
      </c>
      <c r="AE1627" s="109">
        <v>1.8949041496548319E-3</v>
      </c>
      <c r="AF1627" s="102">
        <v>3.6979102228846274E-3</v>
      </c>
      <c r="AG1627" s="108">
        <v>3.255422397009859E-3</v>
      </c>
      <c r="AH1627" s="109">
        <v>3.4525888490391228E-3</v>
      </c>
      <c r="AI1627" s="102">
        <v>4.7068259359122015E-3</v>
      </c>
      <c r="AJ1627" s="114">
        <v>0</v>
      </c>
      <c r="AK1627" s="115">
        <v>0</v>
      </c>
      <c r="AL1627" s="115">
        <v>0</v>
      </c>
    </row>
    <row r="1628" spans="1:38" x14ac:dyDescent="0.25">
      <c r="A1628" s="71">
        <v>2015</v>
      </c>
      <c r="B1628" s="718">
        <v>23</v>
      </c>
      <c r="C1628" s="108">
        <v>6.4783859864094975</v>
      </c>
      <c r="D1628" s="109">
        <v>8.2626568550049146</v>
      </c>
      <c r="E1628" s="102">
        <v>19.051777867257325</v>
      </c>
      <c r="F1628" s="108">
        <v>0.287111471970521</v>
      </c>
      <c r="G1628" s="109">
        <v>0.28861273369935125</v>
      </c>
      <c r="H1628" s="102">
        <v>0.51347903976677634</v>
      </c>
      <c r="I1628" s="108">
        <v>0.25319492597334564</v>
      </c>
      <c r="J1628" s="109">
        <v>0.33946721424754134</v>
      </c>
      <c r="K1628" s="102">
        <v>1.0560885183876598</v>
      </c>
      <c r="L1628" s="108">
        <v>1.8013809694284063E-2</v>
      </c>
      <c r="M1628" s="109">
        <v>1.9087141569178314E-2</v>
      </c>
      <c r="N1628" s="102">
        <v>2.7878477334489497E-2</v>
      </c>
      <c r="O1628" s="108">
        <v>1.4067538302121547E-2</v>
      </c>
      <c r="P1628" s="109">
        <v>1.8854601342091788E-2</v>
      </c>
      <c r="Q1628" s="102">
        <v>2.5586534668153232E-2</v>
      </c>
      <c r="R1628" s="108">
        <v>7.5370644885641358E-3</v>
      </c>
      <c r="S1628" s="109">
        <v>1.0199606071485824E-2</v>
      </c>
      <c r="T1628" s="102">
        <v>1.9131043635736294E-2</v>
      </c>
      <c r="U1628" s="108">
        <v>6.3280908752988497E-3</v>
      </c>
      <c r="V1628" s="109">
        <v>7.1711570199681322E-3</v>
      </c>
      <c r="W1628" s="102">
        <v>1.0522494780513345E-2</v>
      </c>
      <c r="X1628" s="108">
        <v>3.7593584133264205E-4</v>
      </c>
      <c r="Y1628" s="109">
        <v>3.6958634830280829E-4</v>
      </c>
      <c r="Z1628" s="102">
        <v>6.1716850837419254E-4</v>
      </c>
      <c r="AA1628" s="108">
        <v>1.2020446244138845E-2</v>
      </c>
      <c r="AB1628" s="109">
        <v>1.1958911767458322E-2</v>
      </c>
      <c r="AC1628" s="102">
        <v>2.1551352331326559E-2</v>
      </c>
      <c r="AD1628" s="108">
        <v>2.1188138661949732E-3</v>
      </c>
      <c r="AE1628" s="109">
        <v>1.9449043531470922E-3</v>
      </c>
      <c r="AF1628" s="102">
        <v>3.7845536970522193E-3</v>
      </c>
      <c r="AG1628" s="108">
        <v>3.3718968657399971E-3</v>
      </c>
      <c r="AH1628" s="109">
        <v>3.527731635636151E-3</v>
      </c>
      <c r="AI1628" s="102">
        <v>4.8258133044673506E-3</v>
      </c>
      <c r="AJ1628" s="114">
        <v>0</v>
      </c>
      <c r="AK1628" s="115">
        <v>0</v>
      </c>
      <c r="AL1628" s="115">
        <v>0</v>
      </c>
    </row>
    <row r="1629" spans="1:38" x14ac:dyDescent="0.25">
      <c r="A1629" s="71">
        <v>2015</v>
      </c>
      <c r="B1629" s="718">
        <v>24</v>
      </c>
      <c r="C1629" s="108">
        <v>6.5627102504076067</v>
      </c>
      <c r="D1629" s="109">
        <v>8.3024135639225012</v>
      </c>
      <c r="E1629" s="102">
        <v>19.118172013230726</v>
      </c>
      <c r="F1629" s="108">
        <v>0.29686087888787904</v>
      </c>
      <c r="G1629" s="109">
        <v>0.29375286510710036</v>
      </c>
      <c r="H1629" s="102">
        <v>0.52301569097246503</v>
      </c>
      <c r="I1629" s="108">
        <v>0.2591639631283158</v>
      </c>
      <c r="J1629" s="109">
        <v>0.34316163748854139</v>
      </c>
      <c r="K1629" s="102">
        <v>1.0659262021612133</v>
      </c>
      <c r="L1629" s="108">
        <v>1.8306877477625671E-2</v>
      </c>
      <c r="M1629" s="109">
        <v>1.9268188068335173E-2</v>
      </c>
      <c r="N1629" s="102">
        <v>2.8057303983464146E-2</v>
      </c>
      <c r="O1629" s="108">
        <v>1.4454536017348385E-2</v>
      </c>
      <c r="P1629" s="109">
        <v>1.9118009303353573E-2</v>
      </c>
      <c r="Q1629" s="102">
        <v>2.5988501710040662E-2</v>
      </c>
      <c r="R1629" s="108">
        <v>7.7715814622790055E-3</v>
      </c>
      <c r="S1629" s="109">
        <v>1.0382121870353712E-2</v>
      </c>
      <c r="T1629" s="102">
        <v>1.9432967578567058E-2</v>
      </c>
      <c r="U1629" s="108">
        <v>6.6725446545832798E-3</v>
      </c>
      <c r="V1629" s="109">
        <v>7.385018782107026E-3</v>
      </c>
      <c r="W1629" s="102">
        <v>1.0949829347685895E-2</v>
      </c>
      <c r="X1629" s="108">
        <v>3.8967459630371258E-4</v>
      </c>
      <c r="Y1629" s="109">
        <v>3.7700745641505414E-4</v>
      </c>
      <c r="Z1629" s="102">
        <v>6.3031936419398439E-4</v>
      </c>
      <c r="AA1629" s="108">
        <v>1.2394082254395474E-2</v>
      </c>
      <c r="AB1629" s="109">
        <v>1.214700196614649E-2</v>
      </c>
      <c r="AC1629" s="102">
        <v>2.1890108044488956E-2</v>
      </c>
      <c r="AD1629" s="108">
        <v>2.1865474498168657E-3</v>
      </c>
      <c r="AE1629" s="109">
        <v>1.9771685005083497E-3</v>
      </c>
      <c r="AF1629" s="102">
        <v>3.8426775529215025E-3</v>
      </c>
      <c r="AG1629" s="108">
        <v>3.4880155240330844E-3</v>
      </c>
      <c r="AH1629" s="109">
        <v>3.5917548465743752E-3</v>
      </c>
      <c r="AI1629" s="102">
        <v>4.9255163983175729E-3</v>
      </c>
      <c r="AJ1629" s="114">
        <v>0</v>
      </c>
      <c r="AK1629" s="115">
        <v>0</v>
      </c>
      <c r="AL1629" s="115">
        <v>0</v>
      </c>
    </row>
    <row r="1630" spans="1:38" x14ac:dyDescent="0.25">
      <c r="A1630" s="71">
        <v>2015</v>
      </c>
      <c r="B1630" s="718">
        <v>25</v>
      </c>
      <c r="C1630" s="108">
        <v>6.6709745303732744</v>
      </c>
      <c r="D1630" s="109">
        <v>8.3655688899365206</v>
      </c>
      <c r="E1630" s="102">
        <v>19.138198530100592</v>
      </c>
      <c r="F1630" s="108">
        <v>0.30754347555813749</v>
      </c>
      <c r="G1630" s="109">
        <v>0.29857591338997846</v>
      </c>
      <c r="H1630" s="102">
        <v>0.52906143185518351</v>
      </c>
      <c r="I1630" s="108">
        <v>0.26586490698084836</v>
      </c>
      <c r="J1630" s="109">
        <v>0.34707547657328114</v>
      </c>
      <c r="K1630" s="102">
        <v>1.0725566888657045</v>
      </c>
      <c r="L1630" s="108">
        <v>1.8586253630755077E-2</v>
      </c>
      <c r="M1630" s="109">
        <v>1.9390162100349106E-2</v>
      </c>
      <c r="N1630" s="102">
        <v>2.8176333970160807E-2</v>
      </c>
      <c r="O1630" s="108">
        <v>1.4875838091547102E-2</v>
      </c>
      <c r="P1630" s="109">
        <v>1.9365539013251713E-2</v>
      </c>
      <c r="Q1630" s="102">
        <v>2.6238897161277728E-2</v>
      </c>
      <c r="R1630" s="108">
        <v>7.9933228475472969E-3</v>
      </c>
      <c r="S1630" s="109">
        <v>1.0499479063812447E-2</v>
      </c>
      <c r="T1630" s="102">
        <v>1.9616905125122895E-2</v>
      </c>
      <c r="U1630" s="108">
        <v>7.063437736576735E-3</v>
      </c>
      <c r="V1630" s="109">
        <v>7.5996401836516767E-3</v>
      </c>
      <c r="W1630" s="102">
        <v>1.1336881473212745E-2</v>
      </c>
      <c r="X1630" s="108">
        <v>4.046418065845052E-4</v>
      </c>
      <c r="Y1630" s="109">
        <v>3.838755002679288E-4</v>
      </c>
      <c r="Z1630" s="102">
        <v>6.3931868298748736E-4</v>
      </c>
      <c r="AA1630" s="108">
        <v>1.2800280389608291E-2</v>
      </c>
      <c r="AB1630" s="109">
        <v>1.2319289512305827E-2</v>
      </c>
      <c r="AC1630" s="102">
        <v>2.2074217850018195E-2</v>
      </c>
      <c r="AD1630" s="108">
        <v>2.2582713741286361E-3</v>
      </c>
      <c r="AE1630" s="109">
        <v>2.0034973926820816E-3</v>
      </c>
      <c r="AF1630" s="102">
        <v>3.8691579979153578E-3</v>
      </c>
      <c r="AG1630" s="108">
        <v>3.6143759715178314E-3</v>
      </c>
      <c r="AH1630" s="109">
        <v>3.6527121351508244E-3</v>
      </c>
      <c r="AI1630" s="102">
        <v>4.9977679736274046E-3</v>
      </c>
      <c r="AJ1630" s="114">
        <v>0</v>
      </c>
      <c r="AK1630" s="115">
        <v>0</v>
      </c>
      <c r="AL1630" s="115">
        <v>0</v>
      </c>
    </row>
    <row r="1631" spans="1:38" x14ac:dyDescent="0.25">
      <c r="A1631" s="71">
        <v>2015</v>
      </c>
      <c r="B1631" s="718">
        <v>26</v>
      </c>
      <c r="C1631" s="108">
        <v>6.7537925916626182</v>
      </c>
      <c r="D1631" s="109">
        <v>8.3779963184746649</v>
      </c>
      <c r="E1631" s="102">
        <v>19.16047034825888</v>
      </c>
      <c r="F1631" s="108">
        <v>0.31553649860575961</v>
      </c>
      <c r="G1631" s="109">
        <v>0.29927511702674942</v>
      </c>
      <c r="H1631" s="102">
        <v>0.52986580038876452</v>
      </c>
      <c r="I1631" s="108">
        <v>0.27058476200866322</v>
      </c>
      <c r="J1631" s="109">
        <v>0.3474559350709463</v>
      </c>
      <c r="K1631" s="102">
        <v>1.0730639509369864</v>
      </c>
      <c r="L1631" s="108">
        <v>1.8815953016642531E-2</v>
      </c>
      <c r="M1631" s="109">
        <v>1.9411216532671846E-2</v>
      </c>
      <c r="N1631" s="102">
        <v>2.8186873855952609E-2</v>
      </c>
      <c r="O1631" s="108">
        <v>1.5200727251723436E-2</v>
      </c>
      <c r="P1631" s="109">
        <v>1.9405580730509065E-2</v>
      </c>
      <c r="Q1631" s="102">
        <v>2.6275900388112877E-2</v>
      </c>
      <c r="R1631" s="108">
        <v>8.1883723993557683E-3</v>
      </c>
      <c r="S1631" s="109">
        <v>1.0526229554879541E-2</v>
      </c>
      <c r="T1631" s="102">
        <v>1.9647955372054562E-2</v>
      </c>
      <c r="U1631" s="108">
        <v>7.2139364847242215E-3</v>
      </c>
      <c r="V1631" s="109">
        <v>7.5826402012347882E-3</v>
      </c>
      <c r="W1631" s="102">
        <v>1.128881252032838E-2</v>
      </c>
      <c r="X1631" s="108">
        <v>4.152204699821856E-4</v>
      </c>
      <c r="Y1631" s="109">
        <v>3.846427554537881E-4</v>
      </c>
      <c r="Z1631" s="102">
        <v>6.3994835094978333E-4</v>
      </c>
      <c r="AA1631" s="108">
        <v>1.314156627754544E-2</v>
      </c>
      <c r="AB1631" s="109">
        <v>1.2357161936857949E-2</v>
      </c>
      <c r="AC1631" s="102">
        <v>2.2124950657943454E-2</v>
      </c>
      <c r="AD1631" s="108">
        <v>2.3256273786083589E-3</v>
      </c>
      <c r="AE1631" s="109">
        <v>2.0121162596212923E-3</v>
      </c>
      <c r="AF1631" s="102">
        <v>3.881558980301686E-3</v>
      </c>
      <c r="AG1631" s="108">
        <v>3.6997674933384548E-3</v>
      </c>
      <c r="AH1631" s="109">
        <v>3.6575509252579127E-3</v>
      </c>
      <c r="AI1631" s="102">
        <v>4.9995670802548218E-3</v>
      </c>
      <c r="AJ1631" s="114">
        <v>0</v>
      </c>
      <c r="AK1631" s="115">
        <v>0</v>
      </c>
      <c r="AL1631" s="115">
        <v>0</v>
      </c>
    </row>
    <row r="1632" spans="1:38" x14ac:dyDescent="0.25">
      <c r="A1632" s="71">
        <v>2015</v>
      </c>
      <c r="B1632" s="718">
        <v>27</v>
      </c>
      <c r="C1632" s="108">
        <v>6.8245054724105838</v>
      </c>
      <c r="D1632" s="109">
        <v>8.3852239978315772</v>
      </c>
      <c r="E1632" s="102">
        <v>19.172618701567298</v>
      </c>
      <c r="F1632" s="108">
        <v>0.32224901106482262</v>
      </c>
      <c r="G1632" s="109">
        <v>0.29943030528869136</v>
      </c>
      <c r="H1632" s="102">
        <v>0.52963770111078745</v>
      </c>
      <c r="I1632" s="108">
        <v>0.27453586933531893</v>
      </c>
      <c r="J1632" s="109">
        <v>0.34746757930222821</v>
      </c>
      <c r="K1632" s="102">
        <v>1.072579167489828</v>
      </c>
      <c r="L1632" s="108">
        <v>1.9008282022307109E-2</v>
      </c>
      <c r="M1632" s="109">
        <v>1.9413723017266519E-2</v>
      </c>
      <c r="N1632" s="102">
        <v>2.8178964757946682E-2</v>
      </c>
      <c r="O1632" s="108">
        <v>1.5474095755178883E-2</v>
      </c>
      <c r="P1632" s="109">
        <v>1.9416327705343843E-2</v>
      </c>
      <c r="Q1632" s="102">
        <v>2.6268939755964334E-2</v>
      </c>
      <c r="R1632" s="108">
        <v>8.3525126219963532E-3</v>
      </c>
      <c r="S1632" s="109">
        <v>1.0533528038520926E-2</v>
      </c>
      <c r="T1632" s="102">
        <v>1.9645301497928622E-2</v>
      </c>
      <c r="U1632" s="108">
        <v>7.326053873585957E-3</v>
      </c>
      <c r="V1632" s="109">
        <v>7.5457930423742615E-3</v>
      </c>
      <c r="W1632" s="102">
        <v>1.1208384013263644E-2</v>
      </c>
      <c r="X1632" s="108">
        <v>4.2403382927278964E-4</v>
      </c>
      <c r="Y1632" s="109">
        <v>3.8465370590106188E-4</v>
      </c>
      <c r="Z1632" s="102">
        <v>6.392355030378046E-4</v>
      </c>
      <c r="AA1632" s="108">
        <v>1.3431813658379492E-2</v>
      </c>
      <c r="AB1632" s="109">
        <v>1.2374028627464046E-2</v>
      </c>
      <c r="AC1632" s="102">
        <v>2.2135428871358175E-2</v>
      </c>
      <c r="AD1632" s="108">
        <v>2.3834361211958655E-3</v>
      </c>
      <c r="AE1632" s="109">
        <v>2.0169171016457522E-3</v>
      </c>
      <c r="AF1632" s="102">
        <v>3.8864567539253587E-3</v>
      </c>
      <c r="AG1632" s="108">
        <v>3.7704812551788967E-3</v>
      </c>
      <c r="AH1632" s="109">
        <v>3.6559934808652926E-3</v>
      </c>
      <c r="AI1632" s="102">
        <v>4.9916844272539966E-3</v>
      </c>
      <c r="AJ1632" s="114">
        <v>0</v>
      </c>
      <c r="AK1632" s="115">
        <v>0</v>
      </c>
      <c r="AL1632" s="115">
        <v>0</v>
      </c>
    </row>
    <row r="1633" spans="1:38" x14ac:dyDescent="0.25">
      <c r="A1633" s="71">
        <v>2015</v>
      </c>
      <c r="B1633" s="718">
        <v>28</v>
      </c>
      <c r="C1633" s="108">
        <v>6.8799300242737536</v>
      </c>
      <c r="D1633" s="109">
        <v>8.3932031207366986</v>
      </c>
      <c r="E1633" s="102">
        <v>19.186830197864779</v>
      </c>
      <c r="F1633" s="108">
        <v>0.32738330458813331</v>
      </c>
      <c r="G1633" s="109">
        <v>0.29962507882843764</v>
      </c>
      <c r="H1633" s="102">
        <v>0.52944062944374393</v>
      </c>
      <c r="I1633" s="108">
        <v>0.27754372883544887</v>
      </c>
      <c r="J1633" s="109">
        <v>0.3475007572678086</v>
      </c>
      <c r="K1633" s="102">
        <v>1.0720916371286935</v>
      </c>
      <c r="L1633" s="108">
        <v>1.9154728937654891E-2</v>
      </c>
      <c r="M1633" s="109">
        <v>1.9417441943414538E-2</v>
      </c>
      <c r="N1633" s="102">
        <v>2.8171039912690717E-2</v>
      </c>
      <c r="O1633" s="108">
        <v>1.568384262963033E-2</v>
      </c>
      <c r="P1633" s="109">
        <v>1.9428914254219037E-2</v>
      </c>
      <c r="Q1633" s="102">
        <v>2.6263655972306118E-2</v>
      </c>
      <c r="R1633" s="108">
        <v>8.4785176298085886E-3</v>
      </c>
      <c r="S1633" s="109">
        <v>1.0542370543193349E-2</v>
      </c>
      <c r="T1633" s="102">
        <v>1.9644213015645395E-2</v>
      </c>
      <c r="U1633" s="108">
        <v>7.3958199433208091E-3</v>
      </c>
      <c r="V1633" s="109">
        <v>7.5076505116662287E-3</v>
      </c>
      <c r="W1633" s="102">
        <v>1.111978061103135E-2</v>
      </c>
      <c r="X1633" s="108">
        <v>4.3069625088876186E-4</v>
      </c>
      <c r="Y1633" s="109">
        <v>3.8470122794495646E-4</v>
      </c>
      <c r="Z1633" s="102">
        <v>6.3851026516583993E-4</v>
      </c>
      <c r="AA1633" s="108">
        <v>1.3657971232404656E-2</v>
      </c>
      <c r="AB1633" s="109">
        <v>1.2393156926079221E-2</v>
      </c>
      <c r="AC1633" s="102">
        <v>2.2149508101624086E-2</v>
      </c>
      <c r="AD1633" s="108">
        <v>2.4290459326861782E-3</v>
      </c>
      <c r="AE1633" s="109">
        <v>2.0222357881357423E-3</v>
      </c>
      <c r="AF1633" s="102">
        <v>3.8923736586417602E-3</v>
      </c>
      <c r="AG1633" s="108">
        <v>3.8234498071695712E-3</v>
      </c>
      <c r="AH1633" s="109">
        <v>3.6545959809328962E-3</v>
      </c>
      <c r="AI1633" s="102">
        <v>4.9833829692208439E-3</v>
      </c>
      <c r="AJ1633" s="114">
        <v>0</v>
      </c>
      <c r="AK1633" s="115">
        <v>0</v>
      </c>
      <c r="AL1633" s="115">
        <v>0</v>
      </c>
    </row>
    <row r="1634" spans="1:38" x14ac:dyDescent="0.25">
      <c r="A1634" s="71">
        <v>2015</v>
      </c>
      <c r="B1634" s="718">
        <v>29</v>
      </c>
      <c r="C1634" s="108">
        <v>6.9167934661285155</v>
      </c>
      <c r="D1634" s="109">
        <v>8.4016771834020165</v>
      </c>
      <c r="E1634" s="102">
        <v>19.201231071407967</v>
      </c>
      <c r="F1634" s="108">
        <v>0.33061119582362919</v>
      </c>
      <c r="G1634" s="109">
        <v>0.29983484723697829</v>
      </c>
      <c r="H1634" s="102">
        <v>0.52925803277810279</v>
      </c>
      <c r="I1634" s="108">
        <v>0.27941245698556644</v>
      </c>
      <c r="J1634" s="109">
        <v>0.34753914830764226</v>
      </c>
      <c r="K1634" s="102">
        <v>1.0716172132637163</v>
      </c>
      <c r="L1634" s="108">
        <v>1.924568765244913E-2</v>
      </c>
      <c r="M1634" s="109">
        <v>1.9421549315017383E-2</v>
      </c>
      <c r="N1634" s="102">
        <v>2.8163403474743033E-2</v>
      </c>
      <c r="O1634" s="108">
        <v>1.581653826736323E-2</v>
      </c>
      <c r="P1634" s="109">
        <v>1.9442272631580274E-2</v>
      </c>
      <c r="Q1634" s="102">
        <v>2.6258917341817008E-2</v>
      </c>
      <c r="R1634" s="108">
        <v>8.5583303909082999E-3</v>
      </c>
      <c r="S1634" s="109">
        <v>1.055189519807595E-2</v>
      </c>
      <c r="T1634" s="102">
        <v>1.9643574189613537E-2</v>
      </c>
      <c r="U1634" s="108">
        <v>7.4161679456375123E-3</v>
      </c>
      <c r="V1634" s="109">
        <v>7.467534978829524E-3</v>
      </c>
      <c r="W1634" s="102">
        <v>1.1031457840535396E-2</v>
      </c>
      <c r="X1634" s="108">
        <v>4.347669271661917E-4</v>
      </c>
      <c r="Y1634" s="109">
        <v>3.8475796099037446E-4</v>
      </c>
      <c r="Z1634" s="102">
        <v>6.3779960304868486E-4</v>
      </c>
      <c r="AA1634" s="108">
        <v>1.3806230462823456E-2</v>
      </c>
      <c r="AB1634" s="109">
        <v>1.241353831075352E-2</v>
      </c>
      <c r="AC1634" s="102">
        <v>2.2164106864692449E-2</v>
      </c>
      <c r="AD1634" s="108">
        <v>2.4597584271351496E-3</v>
      </c>
      <c r="AE1634" s="109">
        <v>2.0278797275512525E-3</v>
      </c>
      <c r="AF1634" s="102">
        <v>3.8984150794108669E-3</v>
      </c>
      <c r="AG1634" s="108">
        <v>3.8550937851120279E-3</v>
      </c>
      <c r="AH1634" s="109">
        <v>3.6531403346415862E-3</v>
      </c>
      <c r="AI1634" s="102">
        <v>4.9751922221031707E-3</v>
      </c>
      <c r="AJ1634" s="114">
        <v>0</v>
      </c>
      <c r="AK1634" s="115">
        <v>0</v>
      </c>
      <c r="AL1634" s="115">
        <v>0</v>
      </c>
    </row>
    <row r="1635" spans="1:38" x14ac:dyDescent="0.25">
      <c r="A1635" s="71">
        <v>2015</v>
      </c>
      <c r="B1635" s="718">
        <v>30</v>
      </c>
      <c r="C1635" s="108">
        <v>6.9245804814971024</v>
      </c>
      <c r="D1635" s="109">
        <v>8.4106213333087858</v>
      </c>
      <c r="E1635" s="102">
        <v>19.216451865865267</v>
      </c>
      <c r="F1635" s="108">
        <v>0.33087199121734118</v>
      </c>
      <c r="G1635" s="109">
        <v>0.30003341434664538</v>
      </c>
      <c r="H1635" s="102">
        <v>0.52906933614428953</v>
      </c>
      <c r="I1635" s="108">
        <v>0.2795104087241449</v>
      </c>
      <c r="J1635" s="109">
        <v>0.34757057613144265</v>
      </c>
      <c r="K1635" s="102">
        <v>1.0711235022583054</v>
      </c>
      <c r="L1635" s="108">
        <v>1.9250361592555283E-2</v>
      </c>
      <c r="M1635" s="109">
        <v>1.942559010676111E-2</v>
      </c>
      <c r="N1635" s="102">
        <v>2.8155465559953179E-2</v>
      </c>
      <c r="O1635" s="108">
        <v>1.5829312280100909E-2</v>
      </c>
      <c r="P1635" s="109">
        <v>1.9448773941804411E-2</v>
      </c>
      <c r="Q1635" s="102">
        <v>2.6254204915915638E-2</v>
      </c>
      <c r="R1635" s="108">
        <v>8.5662395603360569E-3</v>
      </c>
      <c r="S1635" s="109">
        <v>1.0561238710597902E-2</v>
      </c>
      <c r="T1635" s="102">
        <v>1.9643070225039385E-2</v>
      </c>
      <c r="U1635" s="108">
        <v>7.3633832744394471E-3</v>
      </c>
      <c r="V1635" s="109">
        <v>7.4243681774360344E-3</v>
      </c>
      <c r="W1635" s="102">
        <v>1.0938615867010124E-2</v>
      </c>
      <c r="X1635" s="108">
        <v>4.3482728211759707E-4</v>
      </c>
      <c r="Y1635" s="109">
        <v>3.8472938950038957E-4</v>
      </c>
      <c r="Z1635" s="102">
        <v>6.3705961996244319E-4</v>
      </c>
      <c r="AA1635" s="108">
        <v>1.3832335727882252E-2</v>
      </c>
      <c r="AB1635" s="109">
        <v>1.2434289296726068E-2</v>
      </c>
      <c r="AC1635" s="102">
        <v>2.2179720498339724E-2</v>
      </c>
      <c r="AD1635" s="108">
        <v>2.4669944928799818E-3</v>
      </c>
      <c r="AE1635" s="109">
        <v>2.033673421644839E-3</v>
      </c>
      <c r="AF1635" s="102">
        <v>3.9048010340968064E-3</v>
      </c>
      <c r="AG1635" s="108">
        <v>3.8537989811718498E-3</v>
      </c>
      <c r="AH1635" s="109">
        <v>3.6500575644456269E-3</v>
      </c>
      <c r="AI1635" s="102">
        <v>4.9666091560848597E-3</v>
      </c>
      <c r="AJ1635" s="114">
        <v>0</v>
      </c>
      <c r="AK1635" s="115">
        <v>0</v>
      </c>
      <c r="AL1635" s="115">
        <v>0</v>
      </c>
    </row>
    <row r="1636" spans="1:38" ht="13" x14ac:dyDescent="0.3">
      <c r="A1636" s="71">
        <v>2015</v>
      </c>
      <c r="B1636" s="718">
        <v>31</v>
      </c>
      <c r="C1636" s="108">
        <v>6.9245804814971024</v>
      </c>
      <c r="D1636" s="109">
        <v>8.4106213333087858</v>
      </c>
      <c r="E1636" s="91">
        <v>19.216451865865267</v>
      </c>
      <c r="F1636" s="108">
        <v>0.33087199121734118</v>
      </c>
      <c r="G1636" s="109">
        <v>0.30003341434664538</v>
      </c>
      <c r="H1636" s="91">
        <v>0.52906933614428953</v>
      </c>
      <c r="I1636" s="108">
        <v>0.2795104087241449</v>
      </c>
      <c r="J1636" s="109">
        <v>0.34757057613144265</v>
      </c>
      <c r="K1636" s="91">
        <v>1.0711235022583054</v>
      </c>
      <c r="L1636" s="108">
        <v>1.9250361592555283E-2</v>
      </c>
      <c r="M1636" s="109">
        <v>1.942559010676111E-2</v>
      </c>
      <c r="N1636" s="91">
        <v>2.8155465559953179E-2</v>
      </c>
      <c r="O1636" s="108">
        <v>1.5829312280100909E-2</v>
      </c>
      <c r="P1636" s="109">
        <v>1.9448773941804411E-2</v>
      </c>
      <c r="Q1636" s="91">
        <v>2.6254204915915638E-2</v>
      </c>
      <c r="R1636" s="108">
        <v>8.5662395603360569E-3</v>
      </c>
      <c r="S1636" s="109">
        <v>1.0561238710597902E-2</v>
      </c>
      <c r="T1636" s="91">
        <v>1.9643070225039385E-2</v>
      </c>
      <c r="U1636" s="108">
        <v>7.3633832744394471E-3</v>
      </c>
      <c r="V1636" s="109">
        <v>7.4243681774360344E-3</v>
      </c>
      <c r="W1636" s="91">
        <v>1.0938615867010124E-2</v>
      </c>
      <c r="X1636" s="108">
        <v>4.3482728211759707E-4</v>
      </c>
      <c r="Y1636" s="109">
        <v>3.8472938950038957E-4</v>
      </c>
      <c r="Z1636" s="91">
        <v>6.3705961996244319E-4</v>
      </c>
      <c r="AA1636" s="108">
        <v>1.3832335727882252E-2</v>
      </c>
      <c r="AB1636" s="109">
        <v>1.2434289296726068E-2</v>
      </c>
      <c r="AC1636" s="91">
        <v>2.2179720498339724E-2</v>
      </c>
      <c r="AD1636" s="108">
        <v>2.4669944928799818E-3</v>
      </c>
      <c r="AE1636" s="109">
        <v>2.033673421644839E-3</v>
      </c>
      <c r="AF1636" s="91">
        <v>3.9048010340968064E-3</v>
      </c>
      <c r="AG1636" s="108">
        <v>3.8537989811718498E-3</v>
      </c>
      <c r="AH1636" s="109">
        <v>3.6500575644456269E-3</v>
      </c>
      <c r="AI1636" s="91">
        <v>4.9666091560848597E-3</v>
      </c>
      <c r="AJ1636" s="114">
        <v>0</v>
      </c>
      <c r="AK1636" s="115">
        <v>0</v>
      </c>
      <c r="AL1636" s="115">
        <v>0</v>
      </c>
    </row>
    <row r="1637" spans="1:38" ht="13" x14ac:dyDescent="0.3">
      <c r="A1637" s="71">
        <v>2015</v>
      </c>
      <c r="B1637" s="718">
        <v>32</v>
      </c>
      <c r="C1637" s="108">
        <v>6.9245804814971024</v>
      </c>
      <c r="D1637" s="109">
        <v>8.4106213333087858</v>
      </c>
      <c r="E1637" s="91">
        <v>19.216451865865267</v>
      </c>
      <c r="F1637" s="108">
        <v>0.33087199121734118</v>
      </c>
      <c r="G1637" s="109">
        <v>0.30003341434664538</v>
      </c>
      <c r="H1637" s="91">
        <v>0.52906933614428953</v>
      </c>
      <c r="I1637" s="108">
        <v>0.2795104087241449</v>
      </c>
      <c r="J1637" s="109">
        <v>0.34757057613144265</v>
      </c>
      <c r="K1637" s="91">
        <v>1.0711235022583054</v>
      </c>
      <c r="L1637" s="108">
        <v>1.9250361592555283E-2</v>
      </c>
      <c r="M1637" s="109">
        <v>1.942559010676111E-2</v>
      </c>
      <c r="N1637" s="91">
        <v>2.8155465559953179E-2</v>
      </c>
      <c r="O1637" s="108">
        <v>1.5829312280100909E-2</v>
      </c>
      <c r="P1637" s="109">
        <v>1.9448773941804411E-2</v>
      </c>
      <c r="Q1637" s="91">
        <v>2.6254204915915638E-2</v>
      </c>
      <c r="R1637" s="108">
        <v>8.5662395603360569E-3</v>
      </c>
      <c r="S1637" s="109">
        <v>1.0561238710597902E-2</v>
      </c>
      <c r="T1637" s="91">
        <v>1.9643070225039385E-2</v>
      </c>
      <c r="U1637" s="108">
        <v>7.3633832744394471E-3</v>
      </c>
      <c r="V1637" s="109">
        <v>7.4243681774360344E-3</v>
      </c>
      <c r="W1637" s="91">
        <v>1.0938615867010124E-2</v>
      </c>
      <c r="X1637" s="108">
        <v>4.3482728211759707E-4</v>
      </c>
      <c r="Y1637" s="109">
        <v>3.8472938950038957E-4</v>
      </c>
      <c r="Z1637" s="91">
        <v>6.3705961996244319E-4</v>
      </c>
      <c r="AA1637" s="108">
        <v>1.3832335727882252E-2</v>
      </c>
      <c r="AB1637" s="109">
        <v>1.2434289296726068E-2</v>
      </c>
      <c r="AC1637" s="91">
        <v>2.2179720498339724E-2</v>
      </c>
      <c r="AD1637" s="108">
        <v>2.4669944928799818E-3</v>
      </c>
      <c r="AE1637" s="109">
        <v>2.033673421644839E-3</v>
      </c>
      <c r="AF1637" s="91">
        <v>3.9048010340968064E-3</v>
      </c>
      <c r="AG1637" s="108">
        <v>3.8537989811718498E-3</v>
      </c>
      <c r="AH1637" s="109">
        <v>3.6500575644456269E-3</v>
      </c>
      <c r="AI1637" s="91">
        <v>4.9666091560848597E-3</v>
      </c>
      <c r="AJ1637" s="114">
        <v>0</v>
      </c>
      <c r="AK1637" s="115">
        <v>0</v>
      </c>
      <c r="AL1637" s="115">
        <v>0</v>
      </c>
    </row>
    <row r="1638" spans="1:38" ht="13" x14ac:dyDescent="0.3">
      <c r="A1638" s="71">
        <v>2015</v>
      </c>
      <c r="B1638" s="718">
        <v>33</v>
      </c>
      <c r="C1638" s="108">
        <v>6.9245804814971024</v>
      </c>
      <c r="D1638" s="109">
        <v>8.4106213333087858</v>
      </c>
      <c r="E1638" s="91">
        <v>19.216451865865267</v>
      </c>
      <c r="F1638" s="108">
        <v>0.33087199121734118</v>
      </c>
      <c r="G1638" s="109">
        <v>0.30003341434664538</v>
      </c>
      <c r="H1638" s="91">
        <v>0.52906933614428953</v>
      </c>
      <c r="I1638" s="108">
        <v>0.2795104087241449</v>
      </c>
      <c r="J1638" s="109">
        <v>0.34757057613144265</v>
      </c>
      <c r="K1638" s="91">
        <v>1.0711235022583054</v>
      </c>
      <c r="L1638" s="108">
        <v>1.9250361592555283E-2</v>
      </c>
      <c r="M1638" s="109">
        <v>1.942559010676111E-2</v>
      </c>
      <c r="N1638" s="91">
        <v>2.8155465559953179E-2</v>
      </c>
      <c r="O1638" s="108">
        <v>1.5829312280100909E-2</v>
      </c>
      <c r="P1638" s="109">
        <v>1.9448773941804411E-2</v>
      </c>
      <c r="Q1638" s="91">
        <v>2.6254204915915638E-2</v>
      </c>
      <c r="R1638" s="108">
        <v>8.5662395603360569E-3</v>
      </c>
      <c r="S1638" s="109">
        <v>1.0561238710597902E-2</v>
      </c>
      <c r="T1638" s="91">
        <v>1.9643070225039385E-2</v>
      </c>
      <c r="U1638" s="108">
        <v>7.3633832744394471E-3</v>
      </c>
      <c r="V1638" s="109">
        <v>7.4243681774360344E-3</v>
      </c>
      <c r="W1638" s="91">
        <v>1.0938615867010124E-2</v>
      </c>
      <c r="X1638" s="108">
        <v>4.3482728211759707E-4</v>
      </c>
      <c r="Y1638" s="109">
        <v>3.8472938950038957E-4</v>
      </c>
      <c r="Z1638" s="91">
        <v>6.3705961996244319E-4</v>
      </c>
      <c r="AA1638" s="108">
        <v>1.3832335727882252E-2</v>
      </c>
      <c r="AB1638" s="109">
        <v>1.2434289296726068E-2</v>
      </c>
      <c r="AC1638" s="91">
        <v>2.2179720498339724E-2</v>
      </c>
      <c r="AD1638" s="108">
        <v>2.4669944928799818E-3</v>
      </c>
      <c r="AE1638" s="109">
        <v>2.033673421644839E-3</v>
      </c>
      <c r="AF1638" s="91">
        <v>3.9048010340968064E-3</v>
      </c>
      <c r="AG1638" s="108">
        <v>3.8537989811718498E-3</v>
      </c>
      <c r="AH1638" s="109">
        <v>3.6500575644456269E-3</v>
      </c>
      <c r="AI1638" s="91">
        <v>4.9666091560848597E-3</v>
      </c>
      <c r="AJ1638" s="114">
        <v>0</v>
      </c>
      <c r="AK1638" s="115">
        <v>0</v>
      </c>
      <c r="AL1638" s="115">
        <v>0</v>
      </c>
    </row>
    <row r="1639" spans="1:38" ht="13" x14ac:dyDescent="0.3">
      <c r="A1639" s="71">
        <v>2015</v>
      </c>
      <c r="B1639" s="718">
        <v>34</v>
      </c>
      <c r="C1639" s="108">
        <v>6.9245804814971024</v>
      </c>
      <c r="D1639" s="109">
        <v>8.4106213333087858</v>
      </c>
      <c r="E1639" s="91">
        <v>19.216451865865267</v>
      </c>
      <c r="F1639" s="108">
        <v>0.33087199121734118</v>
      </c>
      <c r="G1639" s="109">
        <v>0.30003341434664538</v>
      </c>
      <c r="H1639" s="91">
        <v>0.52906933614428953</v>
      </c>
      <c r="I1639" s="108">
        <v>0.2795104087241449</v>
      </c>
      <c r="J1639" s="109">
        <v>0.34757057613144265</v>
      </c>
      <c r="K1639" s="91">
        <v>1.0711235022583054</v>
      </c>
      <c r="L1639" s="108">
        <v>1.9250361592555283E-2</v>
      </c>
      <c r="M1639" s="109">
        <v>1.942559010676111E-2</v>
      </c>
      <c r="N1639" s="91">
        <v>2.8155465559953179E-2</v>
      </c>
      <c r="O1639" s="108">
        <v>1.5829312280100909E-2</v>
      </c>
      <c r="P1639" s="109">
        <v>1.9448773941804411E-2</v>
      </c>
      <c r="Q1639" s="91">
        <v>2.6254204915915638E-2</v>
      </c>
      <c r="R1639" s="108">
        <v>8.5662395603360569E-3</v>
      </c>
      <c r="S1639" s="109">
        <v>1.0561238710597902E-2</v>
      </c>
      <c r="T1639" s="91">
        <v>1.9643070225039385E-2</v>
      </c>
      <c r="U1639" s="108">
        <v>7.3633832744394471E-3</v>
      </c>
      <c r="V1639" s="109">
        <v>7.4243681774360344E-3</v>
      </c>
      <c r="W1639" s="91">
        <v>1.0938615867010124E-2</v>
      </c>
      <c r="X1639" s="108">
        <v>4.3482728211759707E-4</v>
      </c>
      <c r="Y1639" s="109">
        <v>3.8472938950038957E-4</v>
      </c>
      <c r="Z1639" s="91">
        <v>6.3705961996244319E-4</v>
      </c>
      <c r="AA1639" s="108">
        <v>1.3832335727882252E-2</v>
      </c>
      <c r="AB1639" s="109">
        <v>1.2434289296726068E-2</v>
      </c>
      <c r="AC1639" s="91">
        <v>2.2179720498339724E-2</v>
      </c>
      <c r="AD1639" s="108">
        <v>2.4669944928799818E-3</v>
      </c>
      <c r="AE1639" s="109">
        <v>2.033673421644839E-3</v>
      </c>
      <c r="AF1639" s="91">
        <v>3.9048010340968064E-3</v>
      </c>
      <c r="AG1639" s="108">
        <v>3.8537989811718498E-3</v>
      </c>
      <c r="AH1639" s="109">
        <v>3.6500575644456269E-3</v>
      </c>
      <c r="AI1639" s="91">
        <v>4.9666091560848597E-3</v>
      </c>
      <c r="AJ1639" s="114">
        <v>0</v>
      </c>
      <c r="AK1639" s="115">
        <v>0</v>
      </c>
      <c r="AL1639" s="115">
        <v>0</v>
      </c>
    </row>
    <row r="1640" spans="1:38" ht="13" x14ac:dyDescent="0.3">
      <c r="A1640" s="71">
        <v>2015</v>
      </c>
      <c r="B1640" s="718">
        <v>35</v>
      </c>
      <c r="C1640" s="108">
        <v>6.9245804814971024</v>
      </c>
      <c r="D1640" s="109">
        <v>8.4106213333087858</v>
      </c>
      <c r="E1640" s="91">
        <v>19.216451865865267</v>
      </c>
      <c r="F1640" s="108">
        <v>0.33087199121734118</v>
      </c>
      <c r="G1640" s="109">
        <v>0.30003341434664538</v>
      </c>
      <c r="H1640" s="91">
        <v>0.52906933614428953</v>
      </c>
      <c r="I1640" s="108">
        <v>0.2795104087241449</v>
      </c>
      <c r="J1640" s="109">
        <v>0.34757057613144265</v>
      </c>
      <c r="K1640" s="91">
        <v>1.0711235022583054</v>
      </c>
      <c r="L1640" s="108">
        <v>1.9250361592555283E-2</v>
      </c>
      <c r="M1640" s="109">
        <v>1.942559010676111E-2</v>
      </c>
      <c r="N1640" s="91">
        <v>2.8155465559953179E-2</v>
      </c>
      <c r="O1640" s="108">
        <v>1.5829312280100909E-2</v>
      </c>
      <c r="P1640" s="109">
        <v>1.9448773941804411E-2</v>
      </c>
      <c r="Q1640" s="91">
        <v>2.6254204915915638E-2</v>
      </c>
      <c r="R1640" s="108">
        <v>8.5662395603360569E-3</v>
      </c>
      <c r="S1640" s="109">
        <v>1.0561238710597902E-2</v>
      </c>
      <c r="T1640" s="91">
        <v>1.9643070225039385E-2</v>
      </c>
      <c r="U1640" s="108">
        <v>7.3633832744394471E-3</v>
      </c>
      <c r="V1640" s="109">
        <v>7.4243681774360344E-3</v>
      </c>
      <c r="W1640" s="91">
        <v>1.0938615867010124E-2</v>
      </c>
      <c r="X1640" s="108">
        <v>4.3482728211759707E-4</v>
      </c>
      <c r="Y1640" s="109">
        <v>3.8472938950038957E-4</v>
      </c>
      <c r="Z1640" s="91">
        <v>6.3705961996244319E-4</v>
      </c>
      <c r="AA1640" s="108">
        <v>1.3832335727882252E-2</v>
      </c>
      <c r="AB1640" s="109">
        <v>1.2434289296726068E-2</v>
      </c>
      <c r="AC1640" s="91">
        <v>2.2179720498339724E-2</v>
      </c>
      <c r="AD1640" s="108">
        <v>2.4669944928799818E-3</v>
      </c>
      <c r="AE1640" s="109">
        <v>2.033673421644839E-3</v>
      </c>
      <c r="AF1640" s="91">
        <v>3.9048010340968064E-3</v>
      </c>
      <c r="AG1640" s="108">
        <v>3.8537989811718498E-3</v>
      </c>
      <c r="AH1640" s="109">
        <v>3.6500575644456269E-3</v>
      </c>
      <c r="AI1640" s="91">
        <v>4.9666091560848597E-3</v>
      </c>
      <c r="AJ1640" s="114">
        <v>0</v>
      </c>
      <c r="AK1640" s="115">
        <v>0</v>
      </c>
      <c r="AL1640" s="115">
        <v>0</v>
      </c>
    </row>
    <row r="1641" spans="1:38" ht="13" x14ac:dyDescent="0.3">
      <c r="A1641" s="71">
        <v>2015</v>
      </c>
      <c r="B1641" s="718">
        <v>36</v>
      </c>
      <c r="C1641" s="108">
        <v>6.9245804814971024</v>
      </c>
      <c r="D1641" s="109">
        <v>8.4106213333087858</v>
      </c>
      <c r="E1641" s="91">
        <v>19.216451865865267</v>
      </c>
      <c r="F1641" s="108">
        <v>0.33087199121734118</v>
      </c>
      <c r="G1641" s="109">
        <v>0.30003341434664538</v>
      </c>
      <c r="H1641" s="91">
        <v>0.52906933614428953</v>
      </c>
      <c r="I1641" s="108">
        <v>0.2795104087241449</v>
      </c>
      <c r="J1641" s="109">
        <v>0.34757057613144265</v>
      </c>
      <c r="K1641" s="91">
        <v>1.0711235022583054</v>
      </c>
      <c r="L1641" s="108">
        <v>1.9250361592555283E-2</v>
      </c>
      <c r="M1641" s="109">
        <v>1.942559010676111E-2</v>
      </c>
      <c r="N1641" s="91">
        <v>2.8155465559953179E-2</v>
      </c>
      <c r="O1641" s="108">
        <v>1.5829312280100909E-2</v>
      </c>
      <c r="P1641" s="109">
        <v>1.9448773941804411E-2</v>
      </c>
      <c r="Q1641" s="91">
        <v>2.6254204915915638E-2</v>
      </c>
      <c r="R1641" s="108">
        <v>8.5662395603360569E-3</v>
      </c>
      <c r="S1641" s="109">
        <v>1.0561238710597902E-2</v>
      </c>
      <c r="T1641" s="91">
        <v>1.9643070225039385E-2</v>
      </c>
      <c r="U1641" s="108">
        <v>7.3633832744394471E-3</v>
      </c>
      <c r="V1641" s="109">
        <v>7.4243681774360344E-3</v>
      </c>
      <c r="W1641" s="91">
        <v>1.0938615867010124E-2</v>
      </c>
      <c r="X1641" s="108">
        <v>4.3482728211759707E-4</v>
      </c>
      <c r="Y1641" s="109">
        <v>3.8472938950038957E-4</v>
      </c>
      <c r="Z1641" s="91">
        <v>6.3705961996244319E-4</v>
      </c>
      <c r="AA1641" s="108">
        <v>1.3832335727882252E-2</v>
      </c>
      <c r="AB1641" s="109">
        <v>1.2434289296726068E-2</v>
      </c>
      <c r="AC1641" s="91">
        <v>2.2179720498339724E-2</v>
      </c>
      <c r="AD1641" s="108">
        <v>2.4669944928799818E-3</v>
      </c>
      <c r="AE1641" s="109">
        <v>2.033673421644839E-3</v>
      </c>
      <c r="AF1641" s="91">
        <v>3.9048010340968064E-3</v>
      </c>
      <c r="AG1641" s="108">
        <v>3.8537989811718498E-3</v>
      </c>
      <c r="AH1641" s="109">
        <v>3.6500575644456269E-3</v>
      </c>
      <c r="AI1641" s="91">
        <v>4.9666091560848597E-3</v>
      </c>
      <c r="AJ1641" s="114">
        <v>0</v>
      </c>
      <c r="AK1641" s="115">
        <v>0</v>
      </c>
      <c r="AL1641" s="115">
        <v>0</v>
      </c>
    </row>
    <row r="1642" spans="1:38" ht="13" x14ac:dyDescent="0.3">
      <c r="A1642" s="71">
        <v>2015</v>
      </c>
      <c r="B1642" s="718">
        <v>37</v>
      </c>
      <c r="C1642" s="108">
        <v>6.9245804814971024</v>
      </c>
      <c r="D1642" s="109">
        <v>8.4106213333087858</v>
      </c>
      <c r="E1642" s="91">
        <v>19.216451865865267</v>
      </c>
      <c r="F1642" s="108">
        <v>0.33087199121734118</v>
      </c>
      <c r="G1642" s="109">
        <v>0.30003341434664538</v>
      </c>
      <c r="H1642" s="91">
        <v>0.52906933614428953</v>
      </c>
      <c r="I1642" s="108">
        <v>0.2795104087241449</v>
      </c>
      <c r="J1642" s="109">
        <v>0.34757057613144265</v>
      </c>
      <c r="K1642" s="91">
        <v>1.0711235022583054</v>
      </c>
      <c r="L1642" s="108">
        <v>1.9250361592555283E-2</v>
      </c>
      <c r="M1642" s="109">
        <v>1.942559010676111E-2</v>
      </c>
      <c r="N1642" s="91">
        <v>2.8155465559953179E-2</v>
      </c>
      <c r="O1642" s="108">
        <v>1.5829312280100909E-2</v>
      </c>
      <c r="P1642" s="109">
        <v>1.9448773941804411E-2</v>
      </c>
      <c r="Q1642" s="91">
        <v>2.6254204915915638E-2</v>
      </c>
      <c r="R1642" s="108">
        <v>8.5662395603360569E-3</v>
      </c>
      <c r="S1642" s="109">
        <v>1.0561238710597902E-2</v>
      </c>
      <c r="T1642" s="91">
        <v>1.9643070225039385E-2</v>
      </c>
      <c r="U1642" s="108">
        <v>7.3633832744394471E-3</v>
      </c>
      <c r="V1642" s="109">
        <v>7.4243681774360344E-3</v>
      </c>
      <c r="W1642" s="91">
        <v>1.0938615867010124E-2</v>
      </c>
      <c r="X1642" s="108">
        <v>4.3482728211759707E-4</v>
      </c>
      <c r="Y1642" s="109">
        <v>3.8472938950038957E-4</v>
      </c>
      <c r="Z1642" s="91">
        <v>6.3705961996244319E-4</v>
      </c>
      <c r="AA1642" s="108">
        <v>1.3832335727882252E-2</v>
      </c>
      <c r="AB1642" s="109">
        <v>1.2434289296726068E-2</v>
      </c>
      <c r="AC1642" s="91">
        <v>2.2179720498339724E-2</v>
      </c>
      <c r="AD1642" s="108">
        <v>2.4669944928799818E-3</v>
      </c>
      <c r="AE1642" s="109">
        <v>2.033673421644839E-3</v>
      </c>
      <c r="AF1642" s="91">
        <v>3.9048010340968064E-3</v>
      </c>
      <c r="AG1642" s="108">
        <v>3.8537989811718498E-3</v>
      </c>
      <c r="AH1642" s="109">
        <v>3.6500575644456269E-3</v>
      </c>
      <c r="AI1642" s="91">
        <v>4.9666091560848597E-3</v>
      </c>
      <c r="AJ1642" s="114">
        <v>0</v>
      </c>
      <c r="AK1642" s="115">
        <v>0</v>
      </c>
      <c r="AL1642" s="115">
        <v>0</v>
      </c>
    </row>
    <row r="1643" spans="1:38" ht="13" x14ac:dyDescent="0.3">
      <c r="A1643" s="71">
        <v>2015</v>
      </c>
      <c r="B1643" s="718">
        <v>38</v>
      </c>
      <c r="C1643" s="108">
        <v>6.9245804814971024</v>
      </c>
      <c r="D1643" s="109">
        <v>8.4106213333087858</v>
      </c>
      <c r="E1643" s="91">
        <v>19.216451865865267</v>
      </c>
      <c r="F1643" s="108">
        <v>0.33087199121734118</v>
      </c>
      <c r="G1643" s="109">
        <v>0.30003341434664538</v>
      </c>
      <c r="H1643" s="91">
        <v>0.52906933614428953</v>
      </c>
      <c r="I1643" s="108">
        <v>0.2795104087241449</v>
      </c>
      <c r="J1643" s="109">
        <v>0.34757057613144265</v>
      </c>
      <c r="K1643" s="91">
        <v>1.0711235022583054</v>
      </c>
      <c r="L1643" s="108">
        <v>1.9250361592555283E-2</v>
      </c>
      <c r="M1643" s="109">
        <v>1.942559010676111E-2</v>
      </c>
      <c r="N1643" s="91">
        <v>2.8155465559953179E-2</v>
      </c>
      <c r="O1643" s="108">
        <v>1.5829312280100909E-2</v>
      </c>
      <c r="P1643" s="109">
        <v>1.9448773941804411E-2</v>
      </c>
      <c r="Q1643" s="91">
        <v>2.6254204915915638E-2</v>
      </c>
      <c r="R1643" s="108">
        <v>8.5662395603360569E-3</v>
      </c>
      <c r="S1643" s="109">
        <v>1.0561238710597902E-2</v>
      </c>
      <c r="T1643" s="91">
        <v>1.9643070225039385E-2</v>
      </c>
      <c r="U1643" s="108">
        <v>7.3633832744394471E-3</v>
      </c>
      <c r="V1643" s="109">
        <v>7.4243681774360344E-3</v>
      </c>
      <c r="W1643" s="91">
        <v>1.0938615867010124E-2</v>
      </c>
      <c r="X1643" s="108">
        <v>4.3482728211759707E-4</v>
      </c>
      <c r="Y1643" s="109">
        <v>3.8472938950038957E-4</v>
      </c>
      <c r="Z1643" s="91">
        <v>6.3705961996244319E-4</v>
      </c>
      <c r="AA1643" s="108">
        <v>1.3832335727882252E-2</v>
      </c>
      <c r="AB1643" s="109">
        <v>1.2434289296726068E-2</v>
      </c>
      <c r="AC1643" s="91">
        <v>2.2179720498339724E-2</v>
      </c>
      <c r="AD1643" s="108">
        <v>2.4669944928799818E-3</v>
      </c>
      <c r="AE1643" s="109">
        <v>2.033673421644839E-3</v>
      </c>
      <c r="AF1643" s="91">
        <v>3.9048010340968064E-3</v>
      </c>
      <c r="AG1643" s="108">
        <v>3.8537989811718498E-3</v>
      </c>
      <c r="AH1643" s="109">
        <v>3.6500575644456269E-3</v>
      </c>
      <c r="AI1643" s="91">
        <v>4.9666091560848597E-3</v>
      </c>
      <c r="AJ1643" s="114">
        <v>0</v>
      </c>
      <c r="AK1643" s="115">
        <v>0</v>
      </c>
      <c r="AL1643" s="115">
        <v>0</v>
      </c>
    </row>
    <row r="1644" spans="1:38" ht="13.5" thickBot="1" x14ac:dyDescent="0.35">
      <c r="A1644" s="73">
        <v>2015</v>
      </c>
      <c r="B1644" s="719">
        <v>39</v>
      </c>
      <c r="C1644" s="110">
        <v>6.9245804814971024</v>
      </c>
      <c r="D1644" s="111">
        <v>8.4106213333087858</v>
      </c>
      <c r="E1644" s="98">
        <v>19.216451865865267</v>
      </c>
      <c r="F1644" s="110">
        <v>0.33087199121734118</v>
      </c>
      <c r="G1644" s="111">
        <v>0.30003341434664538</v>
      </c>
      <c r="H1644" s="98">
        <v>0.52906933614428953</v>
      </c>
      <c r="I1644" s="110">
        <v>0.2795104087241449</v>
      </c>
      <c r="J1644" s="111">
        <v>0.34757057613144265</v>
      </c>
      <c r="K1644" s="98">
        <v>1.0711235022583054</v>
      </c>
      <c r="L1644" s="110">
        <v>1.9250361592555283E-2</v>
      </c>
      <c r="M1644" s="111">
        <v>1.942559010676111E-2</v>
      </c>
      <c r="N1644" s="98">
        <v>2.8155465559953179E-2</v>
      </c>
      <c r="O1644" s="110">
        <v>1.5829312280100909E-2</v>
      </c>
      <c r="P1644" s="111">
        <v>1.9448773941804411E-2</v>
      </c>
      <c r="Q1644" s="98">
        <v>2.6254204915915638E-2</v>
      </c>
      <c r="R1644" s="110">
        <v>8.5662395603360569E-3</v>
      </c>
      <c r="S1644" s="111">
        <v>1.0561238710597902E-2</v>
      </c>
      <c r="T1644" s="98">
        <v>1.9643070225039385E-2</v>
      </c>
      <c r="U1644" s="110">
        <v>7.3633832744394471E-3</v>
      </c>
      <c r="V1644" s="111">
        <v>7.4243681774360344E-3</v>
      </c>
      <c r="W1644" s="98">
        <v>1.0938615867010124E-2</v>
      </c>
      <c r="X1644" s="110">
        <v>4.3482728211759707E-4</v>
      </c>
      <c r="Y1644" s="111">
        <v>3.8472938950038957E-4</v>
      </c>
      <c r="Z1644" s="98">
        <v>6.3705961996244319E-4</v>
      </c>
      <c r="AA1644" s="110">
        <v>1.3832335727882252E-2</v>
      </c>
      <c r="AB1644" s="111">
        <v>1.2434289296726068E-2</v>
      </c>
      <c r="AC1644" s="98">
        <v>2.2179720498339724E-2</v>
      </c>
      <c r="AD1644" s="110">
        <v>2.4669944928799818E-3</v>
      </c>
      <c r="AE1644" s="111">
        <v>2.033673421644839E-3</v>
      </c>
      <c r="AF1644" s="98">
        <v>3.9048010340968064E-3</v>
      </c>
      <c r="AG1644" s="110">
        <v>3.8537989811718498E-3</v>
      </c>
      <c r="AH1644" s="111">
        <v>3.6500575644456269E-3</v>
      </c>
      <c r="AI1644" s="98">
        <v>4.9666091560848597E-3</v>
      </c>
      <c r="AJ1644" s="116">
        <v>0</v>
      </c>
      <c r="AK1644" s="117">
        <v>0</v>
      </c>
      <c r="AL1644" s="117">
        <v>0</v>
      </c>
    </row>
    <row r="1645" spans="1:38" x14ac:dyDescent="0.25">
      <c r="A1645" s="69">
        <v>2016</v>
      </c>
      <c r="B1645" s="70">
        <v>0</v>
      </c>
      <c r="C1645" s="106">
        <v>1.5302130046776357</v>
      </c>
      <c r="D1645" s="107">
        <v>1.8465680481865314</v>
      </c>
      <c r="E1645" s="101">
        <v>4.9952581526381508</v>
      </c>
      <c r="F1645" s="106">
        <v>5.4210275550452998E-2</v>
      </c>
      <c r="G1645" s="107">
        <v>5.0203550427827946E-2</v>
      </c>
      <c r="H1645" s="101">
        <v>6.9934051514554174E-2</v>
      </c>
      <c r="I1645" s="106">
        <v>7.2226705197746752E-2</v>
      </c>
      <c r="J1645" s="107">
        <v>0.10744196162467103</v>
      </c>
      <c r="K1645" s="101">
        <v>0.30325215848446024</v>
      </c>
      <c r="L1645" s="106">
        <v>2.761860569583054E-3</v>
      </c>
      <c r="M1645" s="107">
        <v>3.5038357428897032E-3</v>
      </c>
      <c r="N1645" s="101">
        <v>1.0088005727350077E-2</v>
      </c>
      <c r="O1645" s="106">
        <v>8.5689338219536986E-3</v>
      </c>
      <c r="P1645" s="107">
        <v>1.1352170664813709E-2</v>
      </c>
      <c r="Q1645" s="101">
        <v>1.6770252644720415E-2</v>
      </c>
      <c r="R1645" s="106">
        <v>4.1010428335392698E-3</v>
      </c>
      <c r="S1645" s="107">
        <v>5.2118035040655767E-3</v>
      </c>
      <c r="T1645" s="101">
        <v>1.0168394769695773E-2</v>
      </c>
      <c r="U1645" s="106">
        <v>1.0024499580305053E-3</v>
      </c>
      <c r="V1645" s="107">
        <v>9.1507404073447329E-4</v>
      </c>
      <c r="W1645" s="101">
        <v>1.1642053387213352E-3</v>
      </c>
      <c r="X1645" s="106">
        <v>6.748976277543345E-5</v>
      </c>
      <c r="Y1645" s="107">
        <v>6.1033483631475149E-5</v>
      </c>
      <c r="Z1645" s="101">
        <v>7.7724588507786316E-5</v>
      </c>
      <c r="AA1645" s="106">
        <v>2.3901492227085741E-3</v>
      </c>
      <c r="AB1645" s="107">
        <v>2.2159975653697588E-3</v>
      </c>
      <c r="AC1645" s="101">
        <v>3.1025024295288791E-3</v>
      </c>
      <c r="AD1645" s="106">
        <v>4.2370685205856865E-4</v>
      </c>
      <c r="AE1645" s="107">
        <v>3.6687865031155483E-4</v>
      </c>
      <c r="AF1645" s="101">
        <v>4.9623464912280696E-4</v>
      </c>
      <c r="AG1645" s="106">
        <v>6.0873769906456734E-4</v>
      </c>
      <c r="AH1645" s="107">
        <v>5.8076706275744967E-4</v>
      </c>
      <c r="AI1645" s="101">
        <v>6.6329382515276959E-4</v>
      </c>
      <c r="AJ1645" s="112">
        <v>0</v>
      </c>
      <c r="AK1645" s="113">
        <v>0</v>
      </c>
      <c r="AL1645" s="113">
        <v>0</v>
      </c>
    </row>
    <row r="1646" spans="1:38" x14ac:dyDescent="0.25">
      <c r="A1646" s="71">
        <v>2016</v>
      </c>
      <c r="B1646" s="718">
        <v>1</v>
      </c>
      <c r="C1646" s="108">
        <v>1.5084136442330396</v>
      </c>
      <c r="D1646" s="109">
        <v>1.8216753081966131</v>
      </c>
      <c r="E1646" s="102">
        <v>5.0114657886341964</v>
      </c>
      <c r="F1646" s="108">
        <v>5.1206308338032587E-2</v>
      </c>
      <c r="G1646" s="109">
        <v>4.6584981829242443E-2</v>
      </c>
      <c r="H1646" s="102">
        <v>7.1422133173660043E-2</v>
      </c>
      <c r="I1646" s="108">
        <v>5.4699574474067612E-2</v>
      </c>
      <c r="J1646" s="109">
        <v>7.5438664650320508E-2</v>
      </c>
      <c r="K1646" s="102">
        <v>0.30466681594071615</v>
      </c>
      <c r="L1646" s="108">
        <v>2.7323624470230305E-3</v>
      </c>
      <c r="M1646" s="109">
        <v>3.4678756614972385E-3</v>
      </c>
      <c r="N1646" s="102">
        <v>1.010956080226518E-2</v>
      </c>
      <c r="O1646" s="108">
        <v>7.3065981001178577E-3</v>
      </c>
      <c r="P1646" s="109">
        <v>9.5256810663824736E-3</v>
      </c>
      <c r="Q1646" s="102">
        <v>1.6963132530531545E-2</v>
      </c>
      <c r="R1646" s="108">
        <v>4.1260290434142503E-3</v>
      </c>
      <c r="S1646" s="109">
        <v>5.2444898883004451E-3</v>
      </c>
      <c r="T1646" s="102">
        <v>1.0330491285352876E-2</v>
      </c>
      <c r="U1646" s="108">
        <v>9.7607372223217428E-4</v>
      </c>
      <c r="V1646" s="109">
        <v>9.0667337618148905E-4</v>
      </c>
      <c r="W1646" s="102">
        <v>1.1954806455850165E-3</v>
      </c>
      <c r="X1646" s="108">
        <v>6.5870692846381929E-5</v>
      </c>
      <c r="Y1646" s="109">
        <v>5.8889585548481038E-5</v>
      </c>
      <c r="Z1646" s="102">
        <v>7.9498866933812353E-5</v>
      </c>
      <c r="AA1646" s="108">
        <v>2.1742200102107686E-3</v>
      </c>
      <c r="AB1646" s="109">
        <v>1.9779107468498648E-3</v>
      </c>
      <c r="AC1646" s="102">
        <v>3.167052282765009E-3</v>
      </c>
      <c r="AD1646" s="108">
        <v>4.0101517681294179E-4</v>
      </c>
      <c r="AE1646" s="109">
        <v>3.4623411355846732E-4</v>
      </c>
      <c r="AF1646" s="102">
        <v>5.084710105988261E-4</v>
      </c>
      <c r="AG1646" s="108">
        <v>5.8433464566458944E-4</v>
      </c>
      <c r="AH1646" s="109">
        <v>5.4348589224751536E-4</v>
      </c>
      <c r="AI1646" s="102">
        <v>6.758446682599877E-4</v>
      </c>
      <c r="AJ1646" s="114">
        <v>0</v>
      </c>
      <c r="AK1646" s="115">
        <v>0</v>
      </c>
      <c r="AL1646" s="115">
        <v>0</v>
      </c>
    </row>
    <row r="1647" spans="1:38" x14ac:dyDescent="0.25">
      <c r="A1647" s="71">
        <v>2016</v>
      </c>
      <c r="B1647" s="718">
        <v>2</v>
      </c>
      <c r="C1647" s="108">
        <v>1.5111932462295763</v>
      </c>
      <c r="D1647" s="109">
        <v>1.8208313425619347</v>
      </c>
      <c r="E1647" s="102">
        <v>4.9763437313106662</v>
      </c>
      <c r="F1647" s="108">
        <v>5.2068656532051574E-2</v>
      </c>
      <c r="G1647" s="109">
        <v>4.7367975170682947E-2</v>
      </c>
      <c r="H1647" s="102">
        <v>6.6999132033097555E-2</v>
      </c>
      <c r="I1647" s="108">
        <v>5.5055651739094748E-2</v>
      </c>
      <c r="J1647" s="109">
        <v>7.5630117871075056E-2</v>
      </c>
      <c r="K1647" s="102">
        <v>0.20575188536142036</v>
      </c>
      <c r="L1647" s="108">
        <v>2.7451841535642368E-3</v>
      </c>
      <c r="M1647" s="109">
        <v>3.4839120174056711E-3</v>
      </c>
      <c r="N1647" s="102">
        <v>1.0089010567145796E-2</v>
      </c>
      <c r="O1647" s="108">
        <v>7.394630819821087E-3</v>
      </c>
      <c r="P1647" s="109">
        <v>9.6675600185397725E-3</v>
      </c>
      <c r="Q1647" s="102">
        <v>1.3826632215215852E-2</v>
      </c>
      <c r="R1647" s="108">
        <v>4.179643175595044E-3</v>
      </c>
      <c r="S1647" s="109">
        <v>5.3191432624073625E-3</v>
      </c>
      <c r="T1647" s="102">
        <v>1.0512463109940815E-2</v>
      </c>
      <c r="U1647" s="108">
        <v>1.0042587000112515E-3</v>
      </c>
      <c r="V1647" s="109">
        <v>9.5197439213737061E-4</v>
      </c>
      <c r="W1647" s="102">
        <v>1.2237957659717745E-3</v>
      </c>
      <c r="X1647" s="108">
        <v>6.7028307756172945E-5</v>
      </c>
      <c r="Y1647" s="109">
        <v>5.9956961104382772E-5</v>
      </c>
      <c r="Z1647" s="102">
        <v>7.7118828153178361E-5</v>
      </c>
      <c r="AA1647" s="108">
        <v>2.2082524495038885E-3</v>
      </c>
      <c r="AB1647" s="109">
        <v>2.0048591016880559E-3</v>
      </c>
      <c r="AC1647" s="102">
        <v>2.8480068316569566E-3</v>
      </c>
      <c r="AD1647" s="108">
        <v>4.0755507427797769E-4</v>
      </c>
      <c r="AE1647" s="109">
        <v>3.5124399613562071E-4</v>
      </c>
      <c r="AF1647" s="102">
        <v>4.9079067589873158E-4</v>
      </c>
      <c r="AG1647" s="108">
        <v>5.9430595516522127E-4</v>
      </c>
      <c r="AH1647" s="109">
        <v>5.5333387698432667E-4</v>
      </c>
      <c r="AI1647" s="102">
        <v>6.2224829030899694E-4</v>
      </c>
      <c r="AJ1647" s="114">
        <v>0</v>
      </c>
      <c r="AK1647" s="115">
        <v>0</v>
      </c>
      <c r="AL1647" s="115">
        <v>0</v>
      </c>
    </row>
    <row r="1648" spans="1:38" x14ac:dyDescent="0.25">
      <c r="A1648" s="71">
        <v>2016</v>
      </c>
      <c r="B1648" s="718">
        <v>3</v>
      </c>
      <c r="C1648" s="108">
        <v>1.5139193209433099</v>
      </c>
      <c r="D1648" s="109">
        <v>1.8189041868286848</v>
      </c>
      <c r="E1648" s="102">
        <v>4.995670333126383</v>
      </c>
      <c r="F1648" s="108">
        <v>5.3222910216562155E-2</v>
      </c>
      <c r="G1648" s="109">
        <v>4.8433328878962574E-2</v>
      </c>
      <c r="H1648" s="102">
        <v>6.8748324564248467E-2</v>
      </c>
      <c r="I1648" s="108">
        <v>5.5498817130625225E-2</v>
      </c>
      <c r="J1648" s="109">
        <v>7.5855229679498121E-2</v>
      </c>
      <c r="K1648" s="102">
        <v>0.20744358565193619</v>
      </c>
      <c r="L1648" s="108">
        <v>2.7626683108310612E-3</v>
      </c>
      <c r="M1648" s="109">
        <v>3.5080153332460793E-3</v>
      </c>
      <c r="N1648" s="102">
        <v>1.011508998002307E-2</v>
      </c>
      <c r="O1648" s="108">
        <v>7.5072343557746309E-3</v>
      </c>
      <c r="P1648" s="109">
        <v>9.8445152244240157E-3</v>
      </c>
      <c r="Q1648" s="102">
        <v>1.405244717699714E-2</v>
      </c>
      <c r="R1648" s="108">
        <v>4.2516880795827007E-3</v>
      </c>
      <c r="S1648" s="109">
        <v>5.42149828174262E-3</v>
      </c>
      <c r="T1648" s="102">
        <v>1.0710740661804906E-2</v>
      </c>
      <c r="U1648" s="108">
        <v>1.0378130034693627E-3</v>
      </c>
      <c r="V1648" s="109">
        <v>1.0042001972773598E-3</v>
      </c>
      <c r="W1648" s="102">
        <v>1.2626707152719218E-3</v>
      </c>
      <c r="X1648" s="108">
        <v>6.8568247190422507E-5</v>
      </c>
      <c r="Y1648" s="109">
        <v>6.1405613579064699E-5</v>
      </c>
      <c r="Z1648" s="102">
        <v>7.9244317762725071E-5</v>
      </c>
      <c r="AA1648" s="108">
        <v>2.2549541659780707E-3</v>
      </c>
      <c r="AB1648" s="109">
        <v>2.0441860985218148E-3</v>
      </c>
      <c r="AC1648" s="102">
        <v>2.9204741291918783E-3</v>
      </c>
      <c r="AD1648" s="108">
        <v>4.1660803190788677E-4</v>
      </c>
      <c r="AE1648" s="109">
        <v>3.5864174224600011E-4</v>
      </c>
      <c r="AF1648" s="102">
        <v>5.0482459112095391E-4</v>
      </c>
      <c r="AG1648" s="108">
        <v>6.0737741609586597E-4</v>
      </c>
      <c r="AH1648" s="109">
        <v>5.661654506061303E-4</v>
      </c>
      <c r="AI1648" s="102">
        <v>6.373451041077864E-4</v>
      </c>
      <c r="AJ1648" s="114">
        <v>0</v>
      </c>
      <c r="AK1648" s="115">
        <v>0</v>
      </c>
      <c r="AL1648" s="115">
        <v>0</v>
      </c>
    </row>
    <row r="1649" spans="1:38" x14ac:dyDescent="0.25">
      <c r="A1649" s="71">
        <v>2016</v>
      </c>
      <c r="B1649" s="718">
        <v>4</v>
      </c>
      <c r="C1649" s="108">
        <v>2.7608568055126876</v>
      </c>
      <c r="D1649" s="109">
        <v>3.3434803225797403</v>
      </c>
      <c r="E1649" s="102">
        <v>6.8983198689790104</v>
      </c>
      <c r="F1649" s="108">
        <v>7.5642473920316575E-2</v>
      </c>
      <c r="G1649" s="109">
        <v>7.17275313466713E-2</v>
      </c>
      <c r="H1649" s="102">
        <v>0.10750841535972987</v>
      </c>
      <c r="I1649" s="108">
        <v>8.4965980470753114E-2</v>
      </c>
      <c r="J1649" s="109">
        <v>0.11976853480842616</v>
      </c>
      <c r="K1649" s="102">
        <v>0.3529079742190297</v>
      </c>
      <c r="L1649" s="108">
        <v>3.525715845861358E-3</v>
      </c>
      <c r="M1649" s="109">
        <v>5.5360918057205076E-3</v>
      </c>
      <c r="N1649" s="102">
        <v>1.2542214582277523E-2</v>
      </c>
      <c r="O1649" s="108">
        <v>6.7625289766650156E-3</v>
      </c>
      <c r="P1649" s="109">
        <v>8.9227560025910008E-3</v>
      </c>
      <c r="Q1649" s="102">
        <v>1.1541113760405489E-2</v>
      </c>
      <c r="R1649" s="108">
        <v>4.3239359105102593E-3</v>
      </c>
      <c r="S1649" s="109">
        <v>5.527574606435914E-3</v>
      </c>
      <c r="T1649" s="102">
        <v>1.0927553880517821E-2</v>
      </c>
      <c r="U1649" s="108">
        <v>1.451948278379775E-3</v>
      </c>
      <c r="V1649" s="109">
        <v>1.4597452544735283E-3</v>
      </c>
      <c r="W1649" s="102">
        <v>1.9596074992513472E-3</v>
      </c>
      <c r="X1649" s="108">
        <v>9.6838149948142428E-5</v>
      </c>
      <c r="Y1649" s="109">
        <v>8.9547470372900733E-5</v>
      </c>
      <c r="Z1649" s="102">
        <v>1.2444474672515849E-4</v>
      </c>
      <c r="AA1649" s="108">
        <v>3.2148160598537371E-3</v>
      </c>
      <c r="AB1649" s="109">
        <v>3.0387087188785892E-3</v>
      </c>
      <c r="AC1649" s="102">
        <v>4.5740047687298753E-3</v>
      </c>
      <c r="AD1649" s="108">
        <v>5.7142867809458343E-4</v>
      </c>
      <c r="AE1649" s="109">
        <v>4.9769713756220117E-4</v>
      </c>
      <c r="AF1649" s="102">
        <v>7.7417439753497193E-4</v>
      </c>
      <c r="AG1649" s="108">
        <v>8.7643331410358497E-4</v>
      </c>
      <c r="AH1649" s="109">
        <v>8.6249988897537581E-4</v>
      </c>
      <c r="AI1649" s="102">
        <v>1.0184157872523347E-3</v>
      </c>
      <c r="AJ1649" s="114">
        <v>0</v>
      </c>
      <c r="AK1649" s="115">
        <v>0</v>
      </c>
      <c r="AL1649" s="115">
        <v>0</v>
      </c>
    </row>
    <row r="1650" spans="1:38" x14ac:dyDescent="0.25">
      <c r="A1650" s="71">
        <v>2016</v>
      </c>
      <c r="B1650" s="718">
        <v>5</v>
      </c>
      <c r="C1650" s="108">
        <v>2.7722751250106699</v>
      </c>
      <c r="D1650" s="109">
        <v>3.3532412822127236</v>
      </c>
      <c r="E1650" s="102">
        <v>6.9372362155123168</v>
      </c>
      <c r="F1650" s="108">
        <v>7.7286946689915675E-2</v>
      </c>
      <c r="G1650" s="109">
        <v>7.3382422907563E-2</v>
      </c>
      <c r="H1650" s="102">
        <v>0.11061581559965727</v>
      </c>
      <c r="I1650" s="108">
        <v>8.5855083580473765E-2</v>
      </c>
      <c r="J1650" s="109">
        <v>0.12066332208731523</v>
      </c>
      <c r="K1650" s="102">
        <v>0.35612777575202081</v>
      </c>
      <c r="L1650" s="108">
        <v>3.5525053453694774E-3</v>
      </c>
      <c r="M1650" s="109">
        <v>5.5836188021516275E-3</v>
      </c>
      <c r="N1650" s="102">
        <v>1.2591661812266848E-2</v>
      </c>
      <c r="O1650" s="108">
        <v>6.8720051598933742E-3</v>
      </c>
      <c r="P1650" s="109">
        <v>9.0967141016590133E-3</v>
      </c>
      <c r="Q1650" s="102">
        <v>1.1779334850160396E-2</v>
      </c>
      <c r="R1650" s="108">
        <v>4.409739324316036E-3</v>
      </c>
      <c r="S1650" s="109">
        <v>5.655320664188202E-3</v>
      </c>
      <c r="T1650" s="102">
        <v>1.1164694044274413E-2</v>
      </c>
      <c r="U1650" s="108">
        <v>1.5055770670255549E-3</v>
      </c>
      <c r="V1650" s="109">
        <v>1.5458760481969571E-3</v>
      </c>
      <c r="W1650" s="102">
        <v>2.0324760458385635E-3</v>
      </c>
      <c r="X1650" s="108">
        <v>9.9082718194684033E-5</v>
      </c>
      <c r="Y1650" s="109">
        <v>9.1838548479993408E-5</v>
      </c>
      <c r="Z1650" s="102">
        <v>1.2828998960554193E-4</v>
      </c>
      <c r="AA1650" s="108">
        <v>3.2798982301297636E-3</v>
      </c>
      <c r="AB1650" s="109">
        <v>3.0983847326436901E-3</v>
      </c>
      <c r="AC1650" s="102">
        <v>4.7018439639913397E-3</v>
      </c>
      <c r="AD1650" s="108">
        <v>5.8390531747472903E-4</v>
      </c>
      <c r="AE1650" s="109">
        <v>5.0882048362093897E-4</v>
      </c>
      <c r="AF1650" s="102">
        <v>7.9885033516315638E-4</v>
      </c>
      <c r="AG1650" s="108">
        <v>8.9571605020679734E-4</v>
      </c>
      <c r="AH1650" s="109">
        <v>8.8308963516883201E-4</v>
      </c>
      <c r="AI1650" s="102">
        <v>1.0456822608444418E-3</v>
      </c>
      <c r="AJ1650" s="114">
        <v>0</v>
      </c>
      <c r="AK1650" s="115">
        <v>0</v>
      </c>
      <c r="AL1650" s="115">
        <v>0</v>
      </c>
    </row>
    <row r="1651" spans="1:38" x14ac:dyDescent="0.25">
      <c r="A1651" s="71">
        <v>2016</v>
      </c>
      <c r="B1651" s="718">
        <v>6</v>
      </c>
      <c r="C1651" s="108">
        <v>3.3140689763484814</v>
      </c>
      <c r="D1651" s="109">
        <v>3.9830741601440161</v>
      </c>
      <c r="E1651" s="102">
        <v>12.483177960942728</v>
      </c>
      <c r="F1651" s="108">
        <v>9.5417442330302471E-2</v>
      </c>
      <c r="G1651" s="109">
        <v>9.2117794451115426E-2</v>
      </c>
      <c r="H1651" s="102">
        <v>0.15401777993353366</v>
      </c>
      <c r="I1651" s="108">
        <v>0.10560617532278448</v>
      </c>
      <c r="J1651" s="109">
        <v>0.14971552967724758</v>
      </c>
      <c r="K1651" s="102">
        <v>0.45448579827697555</v>
      </c>
      <c r="L1651" s="108">
        <v>4.1953541160812298E-3</v>
      </c>
      <c r="M1651" s="109">
        <v>6.2984615985932539E-3</v>
      </c>
      <c r="N1651" s="102">
        <v>1.3438784327720091E-2</v>
      </c>
      <c r="O1651" s="108">
        <v>7.9719512309927923E-3</v>
      </c>
      <c r="P1651" s="109">
        <v>1.0525140193846705E-2</v>
      </c>
      <c r="Q1651" s="102">
        <v>1.6135837185347626E-2</v>
      </c>
      <c r="R1651" s="108">
        <v>4.5014493961766933E-3</v>
      </c>
      <c r="S1651" s="109">
        <v>5.794592633736678E-3</v>
      </c>
      <c r="T1651" s="102">
        <v>1.1423845805597233E-2</v>
      </c>
      <c r="U1651" s="108">
        <v>1.8715811100992678E-3</v>
      </c>
      <c r="V1651" s="109">
        <v>1.991162050831091E-3</v>
      </c>
      <c r="W1651" s="102">
        <v>2.7410112008409825E-3</v>
      </c>
      <c r="X1651" s="108">
        <v>1.224692451724086E-4</v>
      </c>
      <c r="Y1651" s="109">
        <v>1.1514832101340077E-4</v>
      </c>
      <c r="Z1651" s="102">
        <v>1.7551464218675078E-4</v>
      </c>
      <c r="AA1651" s="108">
        <v>4.0490817804343139E-3</v>
      </c>
      <c r="AB1651" s="109">
        <v>3.8820100181714765E-3</v>
      </c>
      <c r="AC1651" s="102">
        <v>6.5741214186409314E-3</v>
      </c>
      <c r="AD1651" s="108">
        <v>7.1064825764411376E-4</v>
      </c>
      <c r="AE1651" s="109">
        <v>6.2115752664942785E-4</v>
      </c>
      <c r="AF1651" s="102">
        <v>1.037300367506349E-3</v>
      </c>
      <c r="AG1651" s="108">
        <v>1.1177276029261044E-3</v>
      </c>
      <c r="AH1651" s="109">
        <v>1.1276574650963449E-3</v>
      </c>
      <c r="AI1651" s="102">
        <v>1.5315173886207446E-3</v>
      </c>
      <c r="AJ1651" s="114">
        <v>0</v>
      </c>
      <c r="AK1651" s="115">
        <v>0</v>
      </c>
      <c r="AL1651" s="115">
        <v>0</v>
      </c>
    </row>
    <row r="1652" spans="1:38" x14ac:dyDescent="0.25">
      <c r="A1652" s="71">
        <v>2016</v>
      </c>
      <c r="B1652" s="718">
        <v>7</v>
      </c>
      <c r="C1652" s="108">
        <v>3.3440679635088282</v>
      </c>
      <c r="D1652" s="109">
        <v>4.0139786551196028</v>
      </c>
      <c r="E1652" s="102">
        <v>12.537697931971383</v>
      </c>
      <c r="F1652" s="108">
        <v>9.8011207355935367E-2</v>
      </c>
      <c r="G1652" s="109">
        <v>9.4772545308080408E-2</v>
      </c>
      <c r="H1652" s="102">
        <v>0.15864662033217294</v>
      </c>
      <c r="I1652" s="108">
        <v>0.10716969546995732</v>
      </c>
      <c r="J1652" s="109">
        <v>0.15147482077532329</v>
      </c>
      <c r="K1652" s="102">
        <v>0.45916971067863227</v>
      </c>
      <c r="L1652" s="108">
        <v>4.2314018279639137E-3</v>
      </c>
      <c r="M1652" s="109">
        <v>6.3611780623956671E-3</v>
      </c>
      <c r="N1652" s="102">
        <v>1.3503555493787549E-2</v>
      </c>
      <c r="O1652" s="108">
        <v>8.1350187019300618E-3</v>
      </c>
      <c r="P1652" s="109">
        <v>1.0764515671996815E-2</v>
      </c>
      <c r="Q1652" s="102">
        <v>1.6450156428487833E-2</v>
      </c>
      <c r="R1652" s="108">
        <v>4.6023859138600689E-3</v>
      </c>
      <c r="S1652" s="109">
        <v>5.9502649566178269E-3</v>
      </c>
      <c r="T1652" s="102">
        <v>1.170577902789452E-2</v>
      </c>
      <c r="U1652" s="108">
        <v>1.9378010740627952E-3</v>
      </c>
      <c r="V1652" s="109">
        <v>2.0881912543204381E-3</v>
      </c>
      <c r="W1652" s="102">
        <v>2.8468217087629939E-3</v>
      </c>
      <c r="X1652" s="108">
        <v>1.2592496785294939E-4</v>
      </c>
      <c r="Y1652" s="109">
        <v>1.1870129069102441E-4</v>
      </c>
      <c r="Z1652" s="102">
        <v>1.8125672577208306E-4</v>
      </c>
      <c r="AA1652" s="108">
        <v>4.1558857660396725E-3</v>
      </c>
      <c r="AB1652" s="109">
        <v>3.9860588882524766E-3</v>
      </c>
      <c r="AC1652" s="102">
        <v>6.7652948564552789E-3</v>
      </c>
      <c r="AD1652" s="108">
        <v>7.3115566369299394E-4</v>
      </c>
      <c r="AE1652" s="109">
        <v>6.4066774313598399E-4</v>
      </c>
      <c r="AF1652" s="102">
        <v>1.0744133871253235E-3</v>
      </c>
      <c r="AG1652" s="108">
        <v>1.1466989498662963E-3</v>
      </c>
      <c r="AH1652" s="109">
        <v>1.1583631636062305E-3</v>
      </c>
      <c r="AI1652" s="102">
        <v>1.5720704588343282E-3</v>
      </c>
      <c r="AJ1652" s="114">
        <v>0</v>
      </c>
      <c r="AK1652" s="115">
        <v>0</v>
      </c>
      <c r="AL1652" s="115">
        <v>0</v>
      </c>
    </row>
    <row r="1653" spans="1:38" x14ac:dyDescent="0.25">
      <c r="A1653" s="71">
        <v>2016</v>
      </c>
      <c r="B1653" s="718">
        <v>8</v>
      </c>
      <c r="C1653" s="108">
        <v>3.6343458430556317</v>
      </c>
      <c r="D1653" s="109">
        <v>4.3259255532118877</v>
      </c>
      <c r="E1653" s="102">
        <v>13.22570981727104</v>
      </c>
      <c r="F1653" s="108">
        <v>0.11843984169513236</v>
      </c>
      <c r="G1653" s="109">
        <v>0.11620999808434883</v>
      </c>
      <c r="H1653" s="102">
        <v>0.19359753263282239</v>
      </c>
      <c r="I1653" s="108">
        <v>0.13282574963425051</v>
      </c>
      <c r="J1653" s="109">
        <v>0.18894703010573877</v>
      </c>
      <c r="K1653" s="102">
        <v>0.57713367693220852</v>
      </c>
      <c r="L1653" s="108">
        <v>5.0015341397610484E-3</v>
      </c>
      <c r="M1653" s="109">
        <v>7.1842946926088617E-3</v>
      </c>
      <c r="N1653" s="102">
        <v>1.4472616231816194E-2</v>
      </c>
      <c r="O1653" s="108">
        <v>8.9166496132594194E-3</v>
      </c>
      <c r="P1653" s="109">
        <v>1.1898461582802016E-2</v>
      </c>
      <c r="Q1653" s="102">
        <v>1.7114986324952629E-2</v>
      </c>
      <c r="R1653" s="108">
        <v>4.7092872183577212E-3</v>
      </c>
      <c r="S1653" s="109">
        <v>6.1176775975286873E-3</v>
      </c>
      <c r="T1653" s="102">
        <v>1.2011269819010078E-2</v>
      </c>
      <c r="U1653" s="108">
        <v>2.3327717947322405E-3</v>
      </c>
      <c r="V1653" s="109">
        <v>2.5673319568709288E-3</v>
      </c>
      <c r="W1653" s="102">
        <v>3.4834911572798779E-3</v>
      </c>
      <c r="X1653" s="108">
        <v>1.5184840827069676E-4</v>
      </c>
      <c r="Y1653" s="109">
        <v>1.4488766917504807E-4</v>
      </c>
      <c r="Z1653" s="102">
        <v>2.2221242118986828E-4</v>
      </c>
      <c r="AA1653" s="108">
        <v>5.0271076704437052E-3</v>
      </c>
      <c r="AB1653" s="109">
        <v>4.8892863578508996E-3</v>
      </c>
      <c r="AC1653" s="102">
        <v>8.2542217947674541E-3</v>
      </c>
      <c r="AD1653" s="108">
        <v>8.7222736905140342E-4</v>
      </c>
      <c r="AE1653" s="109">
        <v>7.6698802558670834E-4</v>
      </c>
      <c r="AF1653" s="102">
        <v>1.3188444459054254E-3</v>
      </c>
      <c r="AG1653" s="108">
        <v>1.3934956624943877E-3</v>
      </c>
      <c r="AH1653" s="109">
        <v>1.4356735574318033E-3</v>
      </c>
      <c r="AI1653" s="102">
        <v>1.9146766726781908E-3</v>
      </c>
      <c r="AJ1653" s="114">
        <v>0</v>
      </c>
      <c r="AK1653" s="115">
        <v>0</v>
      </c>
      <c r="AL1653" s="115">
        <v>0</v>
      </c>
    </row>
    <row r="1654" spans="1:38" x14ac:dyDescent="0.25">
      <c r="A1654" s="71">
        <v>2016</v>
      </c>
      <c r="B1654" s="718">
        <v>9</v>
      </c>
      <c r="C1654" s="108">
        <v>3.670264771040499</v>
      </c>
      <c r="D1654" s="109">
        <v>4.3635897799365919</v>
      </c>
      <c r="E1654" s="102">
        <v>13.300616377776231</v>
      </c>
      <c r="F1654" s="108">
        <v>0.12192096636704378</v>
      </c>
      <c r="G1654" s="109">
        <v>0.11985958751954721</v>
      </c>
      <c r="H1654" s="102">
        <v>0.20002157942054977</v>
      </c>
      <c r="I1654" s="108">
        <v>0.1349925516238131</v>
      </c>
      <c r="J1654" s="109">
        <v>0.19145475439123921</v>
      </c>
      <c r="K1654" s="102">
        <v>0.58374837948320946</v>
      </c>
      <c r="L1654" s="108">
        <v>5.0509846032836814E-3</v>
      </c>
      <c r="M1654" s="109">
        <v>7.2681378288909403E-3</v>
      </c>
      <c r="N1654" s="102">
        <v>1.4556108880279094E-2</v>
      </c>
      <c r="O1654" s="108">
        <v>9.1149620533959811E-3</v>
      </c>
      <c r="P1654" s="109">
        <v>1.2197453249855926E-2</v>
      </c>
      <c r="Q1654" s="102">
        <v>1.7506604935604721E-2</v>
      </c>
      <c r="R1654" s="108">
        <v>4.8262147980990371E-3</v>
      </c>
      <c r="S1654" s="109">
        <v>6.3020673074415381E-3</v>
      </c>
      <c r="T1654" s="102">
        <v>1.23444137121488E-2</v>
      </c>
      <c r="U1654" s="108">
        <v>2.4301277131448611E-3</v>
      </c>
      <c r="V1654" s="109">
        <v>2.7138422931460063E-3</v>
      </c>
      <c r="W1654" s="102">
        <v>3.6159172326473967E-3</v>
      </c>
      <c r="X1654" s="108">
        <v>1.5653198142616005E-4</v>
      </c>
      <c r="Y1654" s="109">
        <v>1.4982281031540492E-4</v>
      </c>
      <c r="Z1654" s="102">
        <v>2.3012815308503948E-4</v>
      </c>
      <c r="AA1654" s="108">
        <v>5.1684692631721466E-3</v>
      </c>
      <c r="AB1654" s="109">
        <v>5.0295107630264554E-3</v>
      </c>
      <c r="AC1654" s="102">
        <v>8.5233623149559706E-3</v>
      </c>
      <c r="AD1654" s="108">
        <v>8.991543430258756E-4</v>
      </c>
      <c r="AE1654" s="109">
        <v>7.9301280092123781E-4</v>
      </c>
      <c r="AF1654" s="102">
        <v>1.371705636530305E-3</v>
      </c>
      <c r="AG1654" s="108">
        <v>1.4328234635321768E-3</v>
      </c>
      <c r="AH1654" s="109">
        <v>1.478651371503109E-3</v>
      </c>
      <c r="AI1654" s="102">
        <v>1.969656708403612E-3</v>
      </c>
      <c r="AJ1654" s="114">
        <v>0</v>
      </c>
      <c r="AK1654" s="115">
        <v>0</v>
      </c>
      <c r="AL1654" s="115">
        <v>0</v>
      </c>
    </row>
    <row r="1655" spans="1:38" x14ac:dyDescent="0.25">
      <c r="A1655" s="71">
        <v>2016</v>
      </c>
      <c r="B1655" s="718">
        <v>10</v>
      </c>
      <c r="C1655" s="108">
        <v>4.5381981404542628</v>
      </c>
      <c r="D1655" s="109">
        <v>5.4057697995656069</v>
      </c>
      <c r="E1655" s="102">
        <v>14.729155763365144</v>
      </c>
      <c r="F1655" s="108">
        <v>0.15369737994718743</v>
      </c>
      <c r="G1655" s="109">
        <v>0.15016196310091112</v>
      </c>
      <c r="H1655" s="102">
        <v>0.24943401064082951</v>
      </c>
      <c r="I1655" s="108">
        <v>0.15696934588972047</v>
      </c>
      <c r="J1655" s="109">
        <v>0.22315042877704883</v>
      </c>
      <c r="K1655" s="102">
        <v>0.68230538580093314</v>
      </c>
      <c r="L1655" s="108">
        <v>6.7349772684433228E-3</v>
      </c>
      <c r="M1655" s="109">
        <v>8.9422262996407612E-3</v>
      </c>
      <c r="N1655" s="102">
        <v>1.6522042944414849E-2</v>
      </c>
      <c r="O1655" s="108">
        <v>8.9026496023384034E-3</v>
      </c>
      <c r="P1655" s="109">
        <v>1.1854637419963914E-2</v>
      </c>
      <c r="Q1655" s="102">
        <v>1.5871429649693767E-2</v>
      </c>
      <c r="R1655" s="108">
        <v>4.9536593087628738E-3</v>
      </c>
      <c r="S1655" s="109">
        <v>6.5055336119706989E-3</v>
      </c>
      <c r="T1655" s="102">
        <v>1.2706855760794257E-2</v>
      </c>
      <c r="U1655" s="108">
        <v>3.0657865041294921E-3</v>
      </c>
      <c r="V1655" s="109">
        <v>3.415483895708748E-3</v>
      </c>
      <c r="W1655" s="102">
        <v>4.5232560958004256E-3</v>
      </c>
      <c r="X1655" s="108">
        <v>1.968211585091491E-4</v>
      </c>
      <c r="Y1655" s="109">
        <v>1.8671890399865861E-4</v>
      </c>
      <c r="Z1655" s="102">
        <v>2.8842341397783893E-4</v>
      </c>
      <c r="AA1655" s="108">
        <v>6.51828775408414E-3</v>
      </c>
      <c r="AB1655" s="109">
        <v>6.3002116270375304E-3</v>
      </c>
      <c r="AC1655" s="102">
        <v>1.0626307179956055E-2</v>
      </c>
      <c r="AD1655" s="108">
        <v>1.114091846472151E-3</v>
      </c>
      <c r="AE1655" s="109">
        <v>9.6646856005149775E-4</v>
      </c>
      <c r="AF1655" s="102">
        <v>1.7242012950671299E-3</v>
      </c>
      <c r="AG1655" s="108">
        <v>1.8201451306792142E-3</v>
      </c>
      <c r="AH1655" s="109">
        <v>1.8745711571725751E-3</v>
      </c>
      <c r="AI1655" s="102">
        <v>2.4476473331676543E-3</v>
      </c>
      <c r="AJ1655" s="114">
        <v>0</v>
      </c>
      <c r="AK1655" s="115">
        <v>0</v>
      </c>
      <c r="AL1655" s="115">
        <v>0</v>
      </c>
    </row>
    <row r="1656" spans="1:38" x14ac:dyDescent="0.25">
      <c r="A1656" s="71">
        <v>2016</v>
      </c>
      <c r="B1656" s="718">
        <v>11</v>
      </c>
      <c r="C1656" s="108">
        <v>4.584213583740798</v>
      </c>
      <c r="D1656" s="109">
        <v>5.4545081357141738</v>
      </c>
      <c r="E1656" s="102">
        <v>14.832411227836898</v>
      </c>
      <c r="F1656" s="108">
        <v>0.1586323647127571</v>
      </c>
      <c r="G1656" s="109">
        <v>0.15531330015968184</v>
      </c>
      <c r="H1656" s="102">
        <v>0.25849135861057254</v>
      </c>
      <c r="I1656" s="108">
        <v>0.15988850043342526</v>
      </c>
      <c r="J1656" s="109">
        <v>0.22662617023698478</v>
      </c>
      <c r="K1656" s="102">
        <v>0.69115151060903846</v>
      </c>
      <c r="L1656" s="108">
        <v>6.8132607874342053E-3</v>
      </c>
      <c r="M1656" s="109">
        <v>9.0657791151631546E-3</v>
      </c>
      <c r="N1656" s="102">
        <v>1.6640409383493614E-2</v>
      </c>
      <c r="O1656" s="108">
        <v>9.1215974515175061E-3</v>
      </c>
      <c r="P1656" s="109">
        <v>1.2182118552387794E-2</v>
      </c>
      <c r="Q1656" s="102">
        <v>1.631247774549351E-2</v>
      </c>
      <c r="R1656" s="108">
        <v>5.0916437298059707E-3</v>
      </c>
      <c r="S1656" s="109">
        <v>6.7270301865294943E-3</v>
      </c>
      <c r="T1656" s="102">
        <v>1.3097043825521683E-2</v>
      </c>
      <c r="U1656" s="108">
        <v>3.2174158437790453E-3</v>
      </c>
      <c r="V1656" s="109">
        <v>3.6229260962518501E-3</v>
      </c>
      <c r="W1656" s="102">
        <v>4.7066596974431755E-3</v>
      </c>
      <c r="X1656" s="108">
        <v>2.0356125245434624E-4</v>
      </c>
      <c r="Y1656" s="109">
        <v>1.9375781469277564E-4</v>
      </c>
      <c r="Z1656" s="102">
        <v>2.9960192825132187E-4</v>
      </c>
      <c r="AA1656" s="108">
        <v>6.714894931376893E-3</v>
      </c>
      <c r="AB1656" s="109">
        <v>6.4970111610240782E-3</v>
      </c>
      <c r="AC1656" s="102">
        <v>1.1006738918263096E-2</v>
      </c>
      <c r="AD1656" s="108">
        <v>1.1510118645203238E-3</v>
      </c>
      <c r="AE1656" s="109">
        <v>1.0026773197806874E-3</v>
      </c>
      <c r="AF1656" s="102">
        <v>1.7991399649897252E-3</v>
      </c>
      <c r="AG1656" s="108">
        <v>1.8768585136973673E-3</v>
      </c>
      <c r="AH1656" s="109">
        <v>1.9356666614190085E-3</v>
      </c>
      <c r="AI1656" s="102">
        <v>2.5249615461528244E-3</v>
      </c>
      <c r="AJ1656" s="114">
        <v>0</v>
      </c>
      <c r="AK1656" s="115">
        <v>0</v>
      </c>
      <c r="AL1656" s="115">
        <v>0</v>
      </c>
    </row>
    <row r="1657" spans="1:38" x14ac:dyDescent="0.25">
      <c r="A1657" s="71">
        <v>2016</v>
      </c>
      <c r="B1657" s="718">
        <v>12</v>
      </c>
      <c r="C1657" s="108">
        <v>4.634575283697683</v>
      </c>
      <c r="D1657" s="109">
        <v>5.5084294018921929</v>
      </c>
      <c r="E1657" s="102">
        <v>14.933804324307291</v>
      </c>
      <c r="F1657" s="108">
        <v>0.16390654841041755</v>
      </c>
      <c r="G1657" s="109">
        <v>0.16084595561713982</v>
      </c>
      <c r="H1657" s="102">
        <v>0.26832367929296047</v>
      </c>
      <c r="I1657" s="108">
        <v>0.16299627387234683</v>
      </c>
      <c r="J1657" s="109">
        <v>0.23034545462484302</v>
      </c>
      <c r="K1657" s="102">
        <v>0.70097957637831287</v>
      </c>
      <c r="L1657" s="108">
        <v>6.8962206107733189E-3</v>
      </c>
      <c r="M1657" s="109">
        <v>9.1974435389513155E-3</v>
      </c>
      <c r="N1657" s="102">
        <v>1.6773122436374681E-2</v>
      </c>
      <c r="O1657" s="108">
        <v>9.3544501658317618E-3</v>
      </c>
      <c r="P1657" s="109">
        <v>1.2529546930594181E-2</v>
      </c>
      <c r="Q1657" s="102">
        <v>1.6790967261784383E-2</v>
      </c>
      <c r="R1657" s="108">
        <v>5.2394251288369461E-3</v>
      </c>
      <c r="S1657" s="109">
        <v>6.9655648149031741E-3</v>
      </c>
      <c r="T1657" s="102">
        <v>1.3517111213199682E-2</v>
      </c>
      <c r="U1657" s="108">
        <v>3.3699580631225859E-3</v>
      </c>
      <c r="V1657" s="109">
        <v>3.8302121796061372E-3</v>
      </c>
      <c r="W1657" s="102">
        <v>4.9401542795808624E-3</v>
      </c>
      <c r="X1657" s="108">
        <v>2.1072750912958055E-4</v>
      </c>
      <c r="Y1657" s="109">
        <v>2.0127654870023701E-4</v>
      </c>
      <c r="Z1657" s="102">
        <v>3.1194507781462529E-4</v>
      </c>
      <c r="AA1657" s="108">
        <v>6.9272967921363794E-3</v>
      </c>
      <c r="AB1657" s="109">
        <v>6.7117664211883785E-3</v>
      </c>
      <c r="AC1657" s="102">
        <v>1.1411335078678924E-2</v>
      </c>
      <c r="AD1657" s="108">
        <v>1.1911982287239613E-3</v>
      </c>
      <c r="AE1657" s="109">
        <v>1.0425414060650936E-3</v>
      </c>
      <c r="AF1657" s="102">
        <v>1.8774885757068841E-3</v>
      </c>
      <c r="AG1657" s="108">
        <v>1.9367781123729622E-3</v>
      </c>
      <c r="AH1657" s="109">
        <v>2.0001445776038481E-3</v>
      </c>
      <c r="AI1657" s="102">
        <v>2.6120951725682423E-3</v>
      </c>
      <c r="AJ1657" s="114">
        <v>0</v>
      </c>
      <c r="AK1657" s="115">
        <v>0</v>
      </c>
      <c r="AL1657" s="115">
        <v>0</v>
      </c>
    </row>
    <row r="1658" spans="1:38" x14ac:dyDescent="0.25">
      <c r="A1658" s="71">
        <v>2016</v>
      </c>
      <c r="B1658" s="718">
        <v>13</v>
      </c>
      <c r="C1658" s="108">
        <v>4.6765457520771134</v>
      </c>
      <c r="D1658" s="109">
        <v>5.5509351303180727</v>
      </c>
      <c r="E1658" s="102">
        <v>14.99029717832531</v>
      </c>
      <c r="F1658" s="108">
        <v>0.16952107501632735</v>
      </c>
      <c r="G1658" s="109">
        <v>0.16672261019938742</v>
      </c>
      <c r="H1658" s="102">
        <v>0.27877135358781813</v>
      </c>
      <c r="I1658" s="108">
        <v>0.1661933875669942</v>
      </c>
      <c r="J1658" s="109">
        <v>0.23411185449485411</v>
      </c>
      <c r="K1658" s="102">
        <v>0.71072925962571309</v>
      </c>
      <c r="L1658" s="108">
        <v>6.9843014100562564E-3</v>
      </c>
      <c r="M1658" s="109">
        <v>9.3372951773389012E-3</v>
      </c>
      <c r="N1658" s="102">
        <v>1.6913211950906601E-2</v>
      </c>
      <c r="O1658" s="108">
        <v>9.598711066281072E-3</v>
      </c>
      <c r="P1658" s="109">
        <v>1.289111142712762E-2</v>
      </c>
      <c r="Q1658" s="102">
        <v>1.7294696532945665E-2</v>
      </c>
      <c r="R1658" s="108">
        <v>5.3974305613900273E-3</v>
      </c>
      <c r="S1658" s="109">
        <v>7.2207658464768266E-3</v>
      </c>
      <c r="T1658" s="102">
        <v>1.3965597385173998E-2</v>
      </c>
      <c r="U1658" s="108">
        <v>3.5255312845373431E-3</v>
      </c>
      <c r="V1658" s="109">
        <v>4.0372166895534271E-3</v>
      </c>
      <c r="W1658" s="102">
        <v>5.1918248383979338E-3</v>
      </c>
      <c r="X1658" s="108">
        <v>2.1834101116627693E-4</v>
      </c>
      <c r="Y1658" s="109">
        <v>2.0924360778998979E-4</v>
      </c>
      <c r="Z1658" s="102">
        <v>3.2508401348165579E-4</v>
      </c>
      <c r="AA1658" s="108">
        <v>7.154895028560905E-3</v>
      </c>
      <c r="AB1658" s="109">
        <v>6.9426202010695395E-3</v>
      </c>
      <c r="AC1658" s="102">
        <v>1.1839644237895091E-2</v>
      </c>
      <c r="AD1658" s="108">
        <v>1.2346227687091863E-3</v>
      </c>
      <c r="AE1658" s="109">
        <v>1.0859038942701218E-3</v>
      </c>
      <c r="AF1658" s="102">
        <v>1.9607779038778128E-3</v>
      </c>
      <c r="AG1658" s="108">
        <v>1.9999237531358812E-3</v>
      </c>
      <c r="AH1658" s="109">
        <v>2.0674395003407561E-3</v>
      </c>
      <c r="AI1658" s="102">
        <v>2.7043999551329863E-3</v>
      </c>
      <c r="AJ1658" s="114">
        <v>0</v>
      </c>
      <c r="AK1658" s="115">
        <v>0</v>
      </c>
      <c r="AL1658" s="115">
        <v>0</v>
      </c>
    </row>
    <row r="1659" spans="1:38" x14ac:dyDescent="0.25">
      <c r="A1659" s="71">
        <v>2016</v>
      </c>
      <c r="B1659" s="718">
        <v>14</v>
      </c>
      <c r="C1659" s="108">
        <v>4.7344216469627005</v>
      </c>
      <c r="D1659" s="109">
        <v>5.6132541065166643</v>
      </c>
      <c r="E1659" s="102">
        <v>15.106427195665981</v>
      </c>
      <c r="F1659" s="108">
        <v>0.17547880608893895</v>
      </c>
      <c r="G1659" s="109">
        <v>0.17297546528572796</v>
      </c>
      <c r="H1659" s="102">
        <v>0.2899671585873308</v>
      </c>
      <c r="I1659" s="108">
        <v>0.16969608886712712</v>
      </c>
      <c r="J1659" s="109">
        <v>0.23831783182505598</v>
      </c>
      <c r="K1659" s="102">
        <v>0.72188278379535864</v>
      </c>
      <c r="L1659" s="108">
        <v>7.0773201897386326E-3</v>
      </c>
      <c r="M1659" s="109">
        <v>9.4851062909511504E-3</v>
      </c>
      <c r="N1659" s="102">
        <v>1.706223367650371E-2</v>
      </c>
      <c r="O1659" s="108">
        <v>9.8593121597354977E-3</v>
      </c>
      <c r="P1659" s="109">
        <v>1.3275679562268893E-2</v>
      </c>
      <c r="Q1659" s="102">
        <v>1.7838717594522716E-2</v>
      </c>
      <c r="R1659" s="108">
        <v>5.5646241664637931E-3</v>
      </c>
      <c r="S1659" s="109">
        <v>7.4912027289601646E-3</v>
      </c>
      <c r="T1659" s="102">
        <v>1.4444240597711436E-2</v>
      </c>
      <c r="U1659" s="108">
        <v>3.6886363080939305E-3</v>
      </c>
      <c r="V1659" s="109">
        <v>4.2502138375082139E-3</v>
      </c>
      <c r="W1659" s="102">
        <v>5.4593216731739841E-3</v>
      </c>
      <c r="X1659" s="108">
        <v>2.2641020076004153E-4</v>
      </c>
      <c r="Y1659" s="109">
        <v>2.1770031768088456E-4</v>
      </c>
      <c r="Z1659" s="102">
        <v>3.3913309178442124E-4</v>
      </c>
      <c r="AA1659" s="108">
        <v>7.3967556021705587E-3</v>
      </c>
      <c r="AB1659" s="109">
        <v>7.1896174604637129E-3</v>
      </c>
      <c r="AC1659" s="102">
        <v>1.2299179089641947E-2</v>
      </c>
      <c r="AD1659" s="108">
        <v>1.2806253610289189E-3</v>
      </c>
      <c r="AE1659" s="109">
        <v>1.1321183755546862E-3</v>
      </c>
      <c r="AF1659" s="102">
        <v>2.0497816631091311E-3</v>
      </c>
      <c r="AG1659" s="108">
        <v>2.0669690925345309E-3</v>
      </c>
      <c r="AH1659" s="109">
        <v>2.1388684637936618E-3</v>
      </c>
      <c r="AI1659" s="102">
        <v>2.8034315357080789E-3</v>
      </c>
      <c r="AJ1659" s="114">
        <v>0</v>
      </c>
      <c r="AK1659" s="115">
        <v>0</v>
      </c>
      <c r="AL1659" s="115">
        <v>0</v>
      </c>
    </row>
    <row r="1660" spans="1:38" x14ac:dyDescent="0.25">
      <c r="A1660" s="71">
        <v>2016</v>
      </c>
      <c r="B1660" s="718">
        <v>15</v>
      </c>
      <c r="C1660" s="108">
        <v>5.334454042689921</v>
      </c>
      <c r="D1660" s="109">
        <v>6.7218360862185822</v>
      </c>
      <c r="E1660" s="102">
        <v>16.472206006473279</v>
      </c>
      <c r="F1660" s="108">
        <v>0.19577458404232756</v>
      </c>
      <c r="G1660" s="109">
        <v>0.19943703228741511</v>
      </c>
      <c r="H1660" s="102">
        <v>0.33087178937938055</v>
      </c>
      <c r="I1660" s="108">
        <v>0.19389498580279299</v>
      </c>
      <c r="J1660" s="109">
        <v>0.27250726258195374</v>
      </c>
      <c r="K1660" s="102">
        <v>0.8267899990704346</v>
      </c>
      <c r="L1660" s="108">
        <v>1.0651378023805082E-2</v>
      </c>
      <c r="M1660" s="109">
        <v>1.2721370980344931E-2</v>
      </c>
      <c r="N1660" s="102">
        <v>2.0823361159574654E-2</v>
      </c>
      <c r="O1660" s="108">
        <v>1.0198171357086982E-2</v>
      </c>
      <c r="P1660" s="109">
        <v>1.3983146242075632E-2</v>
      </c>
      <c r="Q1660" s="102">
        <v>1.8092427748195597E-2</v>
      </c>
      <c r="R1660" s="108">
        <v>5.7454132467062297E-3</v>
      </c>
      <c r="S1660" s="109">
        <v>7.7818291929150222E-3</v>
      </c>
      <c r="T1660" s="102">
        <v>1.4951511048691028E-2</v>
      </c>
      <c r="U1660" s="108">
        <v>4.022016175464542E-3</v>
      </c>
      <c r="V1660" s="109">
        <v>4.8037242410514762E-3</v>
      </c>
      <c r="W1660" s="102">
        <v>6.1325819415114858E-3</v>
      </c>
      <c r="X1660" s="108">
        <v>2.5170605389421215E-4</v>
      </c>
      <c r="Y1660" s="109">
        <v>2.4984653863075314E-4</v>
      </c>
      <c r="Z1660" s="102">
        <v>3.8763509310808211E-4</v>
      </c>
      <c r="AA1660" s="108">
        <v>8.2775439385166238E-3</v>
      </c>
      <c r="AB1660" s="109">
        <v>8.3144651449057489E-3</v>
      </c>
      <c r="AC1660" s="102">
        <v>1.4060011538733565E-2</v>
      </c>
      <c r="AD1660" s="108">
        <v>1.4239534257827829E-3</v>
      </c>
      <c r="AE1660" s="109">
        <v>1.2941163162306533E-3</v>
      </c>
      <c r="AF1660" s="102">
        <v>2.3653454042093136E-3</v>
      </c>
      <c r="AG1660" s="108">
        <v>2.3092681323140058E-3</v>
      </c>
      <c r="AH1660" s="109">
        <v>2.4747286413107361E-3</v>
      </c>
      <c r="AI1660" s="102">
        <v>3.1763312687554941E-3</v>
      </c>
      <c r="AJ1660" s="114">
        <v>0</v>
      </c>
      <c r="AK1660" s="115">
        <v>0</v>
      </c>
      <c r="AL1660" s="115">
        <v>0</v>
      </c>
    </row>
    <row r="1661" spans="1:38" x14ac:dyDescent="0.25">
      <c r="A1661" s="71">
        <v>2016</v>
      </c>
      <c r="B1661" s="718">
        <v>16</v>
      </c>
      <c r="C1661" s="108">
        <v>5.4034865921309976</v>
      </c>
      <c r="D1661" s="109">
        <v>6.7984154342477643</v>
      </c>
      <c r="E1661" s="102">
        <v>16.614963561141213</v>
      </c>
      <c r="F1661" s="108">
        <v>0.20298843826808183</v>
      </c>
      <c r="G1661" s="109">
        <v>0.20701620674331167</v>
      </c>
      <c r="H1661" s="102">
        <v>0.34448107802915207</v>
      </c>
      <c r="I1661" s="108">
        <v>0.19831395038367247</v>
      </c>
      <c r="J1661" s="109">
        <v>0.27773915869143007</v>
      </c>
      <c r="K1661" s="102">
        <v>0.84062950126393099</v>
      </c>
      <c r="L1661" s="108">
        <v>1.0808342254228304E-2</v>
      </c>
      <c r="M1661" s="109">
        <v>1.2938413176812661E-2</v>
      </c>
      <c r="N1661" s="102">
        <v>2.1041137963248639E-2</v>
      </c>
      <c r="O1661" s="108">
        <v>1.0491754253447458E-2</v>
      </c>
      <c r="P1661" s="109">
        <v>1.4406444306172795E-2</v>
      </c>
      <c r="Q1661" s="102">
        <v>1.8702089769275249E-2</v>
      </c>
      <c r="R1661" s="108">
        <v>5.9361015002433867E-3</v>
      </c>
      <c r="S1661" s="109">
        <v>8.0843372746834206E-3</v>
      </c>
      <c r="T1661" s="102">
        <v>1.548202386630238E-2</v>
      </c>
      <c r="U1661" s="108">
        <v>4.2078970689677269E-3</v>
      </c>
      <c r="V1661" s="109">
        <v>5.0306465545561637E-3</v>
      </c>
      <c r="W1661" s="102">
        <v>6.4563760997568649E-3</v>
      </c>
      <c r="X1661" s="108">
        <v>2.6145470980946988E-4</v>
      </c>
      <c r="Y1661" s="109">
        <v>2.6005890188251146E-4</v>
      </c>
      <c r="Z1661" s="102">
        <v>4.0472876237691445E-4</v>
      </c>
      <c r="AA1661" s="108">
        <v>8.5728285916198375E-3</v>
      </c>
      <c r="AB1661" s="109">
        <v>8.6199963909696694E-3</v>
      </c>
      <c r="AC1661" s="102">
        <v>1.4619029921751276E-2</v>
      </c>
      <c r="AD1661" s="108">
        <v>1.4804141440097386E-3</v>
      </c>
      <c r="AE1661" s="109">
        <v>1.3518503720688347E-3</v>
      </c>
      <c r="AF1661" s="102">
        <v>2.4737148156220769E-3</v>
      </c>
      <c r="AG1661" s="108">
        <v>2.3896934926415057E-3</v>
      </c>
      <c r="AH1661" s="109">
        <v>2.559545610936559E-3</v>
      </c>
      <c r="AI1661" s="102">
        <v>3.2966446587948768E-3</v>
      </c>
      <c r="AJ1661" s="114">
        <v>0</v>
      </c>
      <c r="AK1661" s="115">
        <v>0</v>
      </c>
      <c r="AL1661" s="115">
        <v>0</v>
      </c>
    </row>
    <row r="1662" spans="1:38" x14ac:dyDescent="0.25">
      <c r="A1662" s="71">
        <v>2016</v>
      </c>
      <c r="B1662" s="718">
        <v>17</v>
      </c>
      <c r="C1662" s="108">
        <v>5.4706686235558113</v>
      </c>
      <c r="D1662" s="109">
        <v>6.8709216359066563</v>
      </c>
      <c r="E1662" s="102">
        <v>16.763175896965009</v>
      </c>
      <c r="F1662" s="108">
        <v>0.21046239881272177</v>
      </c>
      <c r="G1662" s="109">
        <v>0.21474509098374947</v>
      </c>
      <c r="H1662" s="102">
        <v>0.35865120491011016</v>
      </c>
      <c r="I1662" s="108">
        <v>0.20299023662955742</v>
      </c>
      <c r="J1662" s="109">
        <v>0.28320161437691366</v>
      </c>
      <c r="K1662" s="102">
        <v>0.85504183608157747</v>
      </c>
      <c r="L1662" s="108">
        <v>1.0974326208509551E-2</v>
      </c>
      <c r="M1662" s="109">
        <v>1.3164220023296043E-2</v>
      </c>
      <c r="N1662" s="102">
        <v>2.1267767295783578E-2</v>
      </c>
      <c r="O1662" s="108">
        <v>1.0793131849392486E-2</v>
      </c>
      <c r="P1662" s="109">
        <v>1.4832830655554437E-2</v>
      </c>
      <c r="Q1662" s="102">
        <v>1.9336581964044079E-2</v>
      </c>
      <c r="R1662" s="108">
        <v>6.1374274235466977E-3</v>
      </c>
      <c r="S1662" s="109">
        <v>8.3989891498502008E-3</v>
      </c>
      <c r="T1662" s="102">
        <v>1.6034063406147304E-2</v>
      </c>
      <c r="U1662" s="108">
        <v>4.4049300605307502E-3</v>
      </c>
      <c r="V1662" s="109">
        <v>5.2599589691119395E-3</v>
      </c>
      <c r="W1662" s="102">
        <v>6.7989027595205878E-3</v>
      </c>
      <c r="X1662" s="108">
        <v>2.7160910568298544E-4</v>
      </c>
      <c r="Y1662" s="109">
        <v>2.7052748183809618E-4</v>
      </c>
      <c r="Z1662" s="102">
        <v>4.2255801304852116E-4</v>
      </c>
      <c r="AA1662" s="108">
        <v>8.8773163394177488E-3</v>
      </c>
      <c r="AB1662" s="109">
        <v>8.9313782287019534E-3</v>
      </c>
      <c r="AC1662" s="102">
        <v>1.5199624656872223E-2</v>
      </c>
      <c r="AD1662" s="108">
        <v>1.5387261861159586E-3</v>
      </c>
      <c r="AE1662" s="109">
        <v>1.411029030838006E-3</v>
      </c>
      <c r="AF1662" s="102">
        <v>2.5860720471679874E-3</v>
      </c>
      <c r="AG1662" s="108">
        <v>2.4734033320078642E-3</v>
      </c>
      <c r="AH1662" s="109">
        <v>2.6459515138634753E-3</v>
      </c>
      <c r="AI1662" s="102">
        <v>3.4222764353373284E-3</v>
      </c>
      <c r="AJ1662" s="114">
        <v>0</v>
      </c>
      <c r="AK1662" s="115">
        <v>0</v>
      </c>
      <c r="AL1662" s="115">
        <v>0</v>
      </c>
    </row>
    <row r="1663" spans="1:38" x14ac:dyDescent="0.25">
      <c r="A1663" s="71">
        <v>2016</v>
      </c>
      <c r="B1663" s="718">
        <v>18</v>
      </c>
      <c r="C1663" s="108">
        <v>5.5411793758226739</v>
      </c>
      <c r="D1663" s="109">
        <v>6.9431761452807077</v>
      </c>
      <c r="E1663" s="102">
        <v>16.886534034022908</v>
      </c>
      <c r="F1663" s="108">
        <v>0.21859709776638098</v>
      </c>
      <c r="G1663" s="109">
        <v>0.2228857239811988</v>
      </c>
      <c r="H1663" s="102">
        <v>0.37316052432388802</v>
      </c>
      <c r="I1663" s="108">
        <v>0.20792293667990291</v>
      </c>
      <c r="J1663" s="109">
        <v>0.28874244318219727</v>
      </c>
      <c r="K1663" s="102">
        <v>0.86943240823045087</v>
      </c>
      <c r="L1663" s="108">
        <v>1.1151530363855935E-2</v>
      </c>
      <c r="M1663" s="109">
        <v>1.3397854194216175E-2</v>
      </c>
      <c r="N1663" s="102">
        <v>2.1500317840586643E-2</v>
      </c>
      <c r="O1663" s="108">
        <v>1.1121878597517619E-2</v>
      </c>
      <c r="P1663" s="109">
        <v>1.5283029464948507E-2</v>
      </c>
      <c r="Q1663" s="102">
        <v>1.9984040820003345E-2</v>
      </c>
      <c r="R1663" s="108">
        <v>6.3527254373961532E-3</v>
      </c>
      <c r="S1663" s="109">
        <v>8.7248389232366889E-3</v>
      </c>
      <c r="T1663" s="102">
        <v>1.6599532977607023E-2</v>
      </c>
      <c r="U1663" s="108">
        <v>4.6187537400282259E-3</v>
      </c>
      <c r="V1663" s="109">
        <v>5.5011685211624611E-3</v>
      </c>
      <c r="W1663" s="102">
        <v>7.1596073010855455E-3</v>
      </c>
      <c r="X1663" s="108">
        <v>2.8263779452243626E-4</v>
      </c>
      <c r="Y1663" s="109">
        <v>2.8153151786929677E-4</v>
      </c>
      <c r="Z1663" s="102">
        <v>4.4088176518553961E-4</v>
      </c>
      <c r="AA1663" s="108">
        <v>9.2089717011605027E-3</v>
      </c>
      <c r="AB1663" s="109">
        <v>9.2593611756060703E-3</v>
      </c>
      <c r="AC1663" s="102">
        <v>1.5791484714726769E-2</v>
      </c>
      <c r="AD1663" s="108">
        <v>1.602028061704099E-3</v>
      </c>
      <c r="AE1663" s="109">
        <v>1.4730308277760482E-3</v>
      </c>
      <c r="AF1663" s="102">
        <v>2.7004628341661045E-3</v>
      </c>
      <c r="AG1663" s="108">
        <v>2.5643247411185396E-3</v>
      </c>
      <c r="AH1663" s="109">
        <v>2.7369578145700416E-3</v>
      </c>
      <c r="AI1663" s="102">
        <v>3.5514587313416239E-3</v>
      </c>
      <c r="AJ1663" s="114">
        <v>0</v>
      </c>
      <c r="AK1663" s="115">
        <v>0</v>
      </c>
      <c r="AL1663" s="115">
        <v>0</v>
      </c>
    </row>
    <row r="1664" spans="1:38" x14ac:dyDescent="0.25">
      <c r="A1664" s="71">
        <v>2016</v>
      </c>
      <c r="B1664" s="718">
        <v>19</v>
      </c>
      <c r="C1664" s="108">
        <v>5.6212030823372974</v>
      </c>
      <c r="D1664" s="109">
        <v>7.023850861776836</v>
      </c>
      <c r="E1664" s="102">
        <v>17.033617910018606</v>
      </c>
      <c r="F1664" s="108">
        <v>0.22711237148419772</v>
      </c>
      <c r="G1664" s="109">
        <v>0.23104745962597029</v>
      </c>
      <c r="H1664" s="102">
        <v>0.38781495054254445</v>
      </c>
      <c r="I1664" s="108">
        <v>0.21317086714611092</v>
      </c>
      <c r="J1664" s="109">
        <v>0.29447445500940927</v>
      </c>
      <c r="K1664" s="102">
        <v>0.88443360912027102</v>
      </c>
      <c r="L1664" s="108">
        <v>1.1337365392545689E-2</v>
      </c>
      <c r="M1664" s="109">
        <v>1.3632259517931766E-2</v>
      </c>
      <c r="N1664" s="102">
        <v>2.1735716543853249E-2</v>
      </c>
      <c r="O1664" s="108">
        <v>1.1463359115561185E-2</v>
      </c>
      <c r="P1664" s="109">
        <v>1.5725579183971047E-2</v>
      </c>
      <c r="Q1664" s="102">
        <v>2.063879401813179E-2</v>
      </c>
      <c r="R1664" s="108">
        <v>6.5776099680674429E-3</v>
      </c>
      <c r="S1664" s="109">
        <v>9.0514029100869347E-3</v>
      </c>
      <c r="T1664" s="102">
        <v>1.7167862119816715E-2</v>
      </c>
      <c r="U1664" s="108">
        <v>4.8475426704879844E-3</v>
      </c>
      <c r="V1664" s="109">
        <v>5.7221941516081062E-3</v>
      </c>
      <c r="W1664" s="102">
        <v>7.5475111092448222E-3</v>
      </c>
      <c r="X1664" s="108">
        <v>2.9423641411782545E-4</v>
      </c>
      <c r="Y1664" s="109">
        <v>2.9258092440948946E-4</v>
      </c>
      <c r="Z1664" s="102">
        <v>4.595137401907128E-4</v>
      </c>
      <c r="AA1664" s="108">
        <v>9.5539990741917886E-3</v>
      </c>
      <c r="AB1664" s="109">
        <v>9.5909088125375481E-3</v>
      </c>
      <c r="AC1664" s="102">
        <v>1.6383037409451361E-2</v>
      </c>
      <c r="AD1664" s="108">
        <v>1.6674222916549348E-3</v>
      </c>
      <c r="AE1664" s="109">
        <v>1.5355710160489869E-3</v>
      </c>
      <c r="AF1664" s="102">
        <v>2.8136731751131276E-3</v>
      </c>
      <c r="AG1664" s="108">
        <v>2.6601274874134295E-3</v>
      </c>
      <c r="AH1664" s="109">
        <v>2.8276375889200291E-3</v>
      </c>
      <c r="AI1664" s="102">
        <v>3.6839810084509689E-3</v>
      </c>
      <c r="AJ1664" s="114">
        <v>0</v>
      </c>
      <c r="AK1664" s="115">
        <v>0</v>
      </c>
      <c r="AL1664" s="115">
        <v>0</v>
      </c>
    </row>
    <row r="1665" spans="1:38" x14ac:dyDescent="0.25">
      <c r="A1665" s="71">
        <v>2016</v>
      </c>
      <c r="B1665" s="718">
        <v>20</v>
      </c>
      <c r="C1665" s="108">
        <v>6.1973917804077159</v>
      </c>
      <c r="D1665" s="109">
        <v>8.0355870724448621</v>
      </c>
      <c r="E1665" s="102">
        <v>18.612891543385604</v>
      </c>
      <c r="F1665" s="108">
        <v>0.25725006221593488</v>
      </c>
      <c r="G1665" s="109">
        <v>0.2657897646907828</v>
      </c>
      <c r="H1665" s="102">
        <v>0.47057144899233277</v>
      </c>
      <c r="I1665" s="108">
        <v>0.23514762848290974</v>
      </c>
      <c r="J1665" s="109">
        <v>0.32390081969238338</v>
      </c>
      <c r="K1665" s="102">
        <v>1.0143327699590114</v>
      </c>
      <c r="L1665" s="108">
        <v>1.7128391350848107E-2</v>
      </c>
      <c r="M1665" s="109">
        <v>1.830576946393302E-2</v>
      </c>
      <c r="N1665" s="102">
        <v>2.7109729494650531E-2</v>
      </c>
      <c r="O1665" s="108">
        <v>1.2876406944237057E-2</v>
      </c>
      <c r="P1665" s="109">
        <v>1.7664762310598943E-2</v>
      </c>
      <c r="Q1665" s="102">
        <v>2.3750015720618179E-2</v>
      </c>
      <c r="R1665" s="108">
        <v>6.8118131674288485E-3</v>
      </c>
      <c r="S1665" s="109">
        <v>9.3743215715528846E-3</v>
      </c>
      <c r="T1665" s="102">
        <v>1.7725550004260567E-2</v>
      </c>
      <c r="U1665" s="108">
        <v>5.5358639975025643E-3</v>
      </c>
      <c r="V1665" s="109">
        <v>6.5695631940679853E-3</v>
      </c>
      <c r="W1665" s="102">
        <v>9.3309293876436671E-3</v>
      </c>
      <c r="X1665" s="108">
        <v>3.3510158701350484E-4</v>
      </c>
      <c r="Y1665" s="109">
        <v>3.3850038274679442E-4</v>
      </c>
      <c r="Z1665" s="102">
        <v>5.6216866084331382E-4</v>
      </c>
      <c r="AA1665" s="108">
        <v>1.0808007085066948E-2</v>
      </c>
      <c r="AB1665" s="109">
        <v>1.1030704824461607E-2</v>
      </c>
      <c r="AC1665" s="102">
        <v>1.983398653313416E-2</v>
      </c>
      <c r="AD1665" s="108">
        <v>1.8887047861320095E-3</v>
      </c>
      <c r="AE1665" s="109">
        <v>1.770013745357437E-3</v>
      </c>
      <c r="AF1665" s="102">
        <v>3.4578050434664657E-3</v>
      </c>
      <c r="AG1665" s="108">
        <v>3.0345665557563704E-3</v>
      </c>
      <c r="AH1665" s="109">
        <v>3.2735788838898334E-3</v>
      </c>
      <c r="AI1665" s="102">
        <v>4.434211960538466E-3</v>
      </c>
      <c r="AJ1665" s="114">
        <v>0</v>
      </c>
      <c r="AK1665" s="115">
        <v>0</v>
      </c>
      <c r="AL1665" s="115">
        <v>0</v>
      </c>
    </row>
    <row r="1666" spans="1:38" x14ac:dyDescent="0.25">
      <c r="A1666" s="71">
        <v>2016</v>
      </c>
      <c r="B1666" s="718">
        <v>21</v>
      </c>
      <c r="C1666" s="108">
        <v>6.2883201426270565</v>
      </c>
      <c r="D1666" s="109">
        <v>8.1185485049000885</v>
      </c>
      <c r="E1666" s="102">
        <v>18.775083595138032</v>
      </c>
      <c r="F1666" s="108">
        <v>0.26706109232784214</v>
      </c>
      <c r="G1666" s="109">
        <v>0.27421966511886792</v>
      </c>
      <c r="H1666" s="102">
        <v>0.48671016357134655</v>
      </c>
      <c r="I1666" s="108">
        <v>0.24110261240560729</v>
      </c>
      <c r="J1666" s="109">
        <v>0.3296942764261202</v>
      </c>
      <c r="K1666" s="102">
        <v>1.0300925780656272</v>
      </c>
      <c r="L1666" s="108">
        <v>1.7420402903071355E-2</v>
      </c>
      <c r="M1666" s="109">
        <v>1.8594700180980566E-2</v>
      </c>
      <c r="N1666" s="102">
        <v>2.7399840268802076E-2</v>
      </c>
      <c r="O1666" s="108">
        <v>1.3265608913039106E-2</v>
      </c>
      <c r="P1666" s="109">
        <v>1.8099672184914543E-2</v>
      </c>
      <c r="Q1666" s="102">
        <v>2.4440512912978378E-2</v>
      </c>
      <c r="R1666" s="108">
        <v>7.0500033529531814E-3</v>
      </c>
      <c r="S1666" s="109">
        <v>9.6797451653254981E-3</v>
      </c>
      <c r="T1666" s="102">
        <v>1.8253634575846583E-2</v>
      </c>
      <c r="U1666" s="108">
        <v>5.8014678216192841E-3</v>
      </c>
      <c r="V1666" s="109">
        <v>6.7755508884820084E-3</v>
      </c>
      <c r="W1666" s="102">
        <v>9.7876443303511924E-3</v>
      </c>
      <c r="X1666" s="108">
        <v>3.4855733719407013E-4</v>
      </c>
      <c r="Y1666" s="109">
        <v>3.499858607064746E-4</v>
      </c>
      <c r="Z1666" s="102">
        <v>5.8290350955248317E-4</v>
      </c>
      <c r="AA1666" s="108">
        <v>1.1204329809163346E-2</v>
      </c>
      <c r="AB1666" s="109">
        <v>1.1375958071919979E-2</v>
      </c>
      <c r="AC1666" s="102">
        <v>2.0477682233313654E-2</v>
      </c>
      <c r="AD1666" s="108">
        <v>1.9636231823298542E-3</v>
      </c>
      <c r="AE1666" s="109">
        <v>1.8352256832496472E-3</v>
      </c>
      <c r="AF1666" s="102">
        <v>3.579949343504937E-3</v>
      </c>
      <c r="AG1666" s="108">
        <v>3.1459294771215684E-3</v>
      </c>
      <c r="AH1666" s="109">
        <v>3.3670840840118433E-3</v>
      </c>
      <c r="AI1666" s="102">
        <v>4.582257605179922E-3</v>
      </c>
      <c r="AJ1666" s="114">
        <v>0</v>
      </c>
      <c r="AK1666" s="115">
        <v>0</v>
      </c>
      <c r="AL1666" s="115">
        <v>0</v>
      </c>
    </row>
    <row r="1667" spans="1:38" x14ac:dyDescent="0.25">
      <c r="A1667" s="71">
        <v>2016</v>
      </c>
      <c r="B1667" s="718">
        <v>22</v>
      </c>
      <c r="C1667" s="108">
        <v>6.3811012479192657</v>
      </c>
      <c r="D1667" s="109">
        <v>8.1934733526633039</v>
      </c>
      <c r="E1667" s="102">
        <v>18.913042368881673</v>
      </c>
      <c r="F1667" s="108">
        <v>0.27729279448778854</v>
      </c>
      <c r="G1667" s="109">
        <v>0.28215612195437811</v>
      </c>
      <c r="H1667" s="102">
        <v>0.50144479955417931</v>
      </c>
      <c r="I1667" s="108">
        <v>0.24733566061482301</v>
      </c>
      <c r="J1667" s="109">
        <v>0.33523108838322307</v>
      </c>
      <c r="K1667" s="102">
        <v>1.0446593371495601</v>
      </c>
      <c r="L1667" s="108">
        <v>1.7726819082994935E-2</v>
      </c>
      <c r="M1667" s="109">
        <v>1.8869037315102748E-2</v>
      </c>
      <c r="N1667" s="102">
        <v>2.7667152325891762E-2</v>
      </c>
      <c r="O1667" s="108">
        <v>1.3669205357240781E-2</v>
      </c>
      <c r="P1667" s="109">
        <v>1.8502330565355805E-2</v>
      </c>
      <c r="Q1667" s="102">
        <v>2.5068793176814295E-2</v>
      </c>
      <c r="R1667" s="108">
        <v>7.2975522061556001E-3</v>
      </c>
      <c r="S1667" s="109">
        <v>9.9663101853582573E-3</v>
      </c>
      <c r="T1667" s="102">
        <v>1.8732228678262148E-2</v>
      </c>
      <c r="U1667" s="108">
        <v>6.100420885208859E-3</v>
      </c>
      <c r="V1667" s="109">
        <v>6.9766556239565175E-3</v>
      </c>
      <c r="W1667" s="102">
        <v>1.0259597368175949E-2</v>
      </c>
      <c r="X1667" s="108">
        <v>3.6272767059983702E-4</v>
      </c>
      <c r="Y1667" s="109">
        <v>3.6092521875978232E-4</v>
      </c>
      <c r="Z1667" s="102">
        <v>6.0214867369122991E-4</v>
      </c>
      <c r="AA1667" s="108">
        <v>1.1612238671481699E-2</v>
      </c>
      <c r="AB1667" s="109">
        <v>1.1698097554124848E-2</v>
      </c>
      <c r="AC1667" s="102">
        <v>2.1050881479473538E-2</v>
      </c>
      <c r="AD1667" s="108">
        <v>2.0397861543887518E-3</v>
      </c>
      <c r="AE1667" s="109">
        <v>1.8952802124557477E-3</v>
      </c>
      <c r="AF1667" s="102">
        <v>3.6865574673794017E-3</v>
      </c>
      <c r="AG1667" s="108">
        <v>3.2637575886039134E-3</v>
      </c>
      <c r="AH1667" s="109">
        <v>3.4564028639203297E-3</v>
      </c>
      <c r="AI1667" s="102">
        <v>4.7216847498689641E-3</v>
      </c>
      <c r="AJ1667" s="114">
        <v>0</v>
      </c>
      <c r="AK1667" s="115">
        <v>0</v>
      </c>
      <c r="AL1667" s="115">
        <v>0</v>
      </c>
    </row>
    <row r="1668" spans="1:38" x14ac:dyDescent="0.25">
      <c r="A1668" s="71">
        <v>2016</v>
      </c>
      <c r="B1668" s="718">
        <v>23</v>
      </c>
      <c r="C1668" s="108">
        <v>6.4693945292161947</v>
      </c>
      <c r="D1668" s="109">
        <v>8.2503379423567402</v>
      </c>
      <c r="E1668" s="102">
        <v>19.013940490303025</v>
      </c>
      <c r="F1668" s="108">
        <v>0.28742894547553027</v>
      </c>
      <c r="G1668" s="109">
        <v>0.28888631764370298</v>
      </c>
      <c r="H1668" s="102">
        <v>0.51395986539724214</v>
      </c>
      <c r="I1668" s="108">
        <v>0.25353667634393323</v>
      </c>
      <c r="J1668" s="109">
        <v>0.33997298328032438</v>
      </c>
      <c r="K1668" s="102">
        <v>1.0573238315990097</v>
      </c>
      <c r="L1668" s="108">
        <v>1.8031543383483971E-2</v>
      </c>
      <c r="M1668" s="109">
        <v>1.9103873640810291E-2</v>
      </c>
      <c r="N1668" s="102">
        <v>2.789829615352736E-2</v>
      </c>
      <c r="O1668" s="108">
        <v>1.4072300116381865E-2</v>
      </c>
      <c r="P1668" s="109">
        <v>1.8852740851125233E-2</v>
      </c>
      <c r="Q1668" s="102">
        <v>2.5599073639984562E-2</v>
      </c>
      <c r="R1668" s="108">
        <v>7.5416393079175527E-3</v>
      </c>
      <c r="S1668" s="109">
        <v>1.0206457635671113E-2</v>
      </c>
      <c r="T1668" s="102">
        <v>1.913320014000628E-2</v>
      </c>
      <c r="U1668" s="108">
        <v>6.4498560433764529E-3</v>
      </c>
      <c r="V1668" s="109">
        <v>7.2325959274804289E-3</v>
      </c>
      <c r="W1668" s="102">
        <v>1.0747846164262116E-2</v>
      </c>
      <c r="X1668" s="108">
        <v>3.7696603095665007E-4</v>
      </c>
      <c r="Y1668" s="109">
        <v>3.7047327266089637E-4</v>
      </c>
      <c r="Z1668" s="102">
        <v>6.1899292527547751E-4</v>
      </c>
      <c r="AA1668" s="108">
        <v>1.2003103918170777E-2</v>
      </c>
      <c r="AB1668" s="109">
        <v>1.1951646405928903E-2</v>
      </c>
      <c r="AC1668" s="102">
        <v>2.1514631806464301E-2</v>
      </c>
      <c r="AD1668" s="108">
        <v>2.1110066374760185E-3</v>
      </c>
      <c r="AE1668" s="109">
        <v>1.9401402267269796E-3</v>
      </c>
      <c r="AF1668" s="102">
        <v>3.7693074543127298E-3</v>
      </c>
      <c r="AG1668" s="108">
        <v>3.3838951099116371E-3</v>
      </c>
      <c r="AH1668" s="109">
        <v>3.5378954746770395E-3</v>
      </c>
      <c r="AI1668" s="102">
        <v>4.8468828258531301E-3</v>
      </c>
      <c r="AJ1668" s="114">
        <v>0</v>
      </c>
      <c r="AK1668" s="115">
        <v>0</v>
      </c>
      <c r="AL1668" s="115">
        <v>0</v>
      </c>
    </row>
    <row r="1669" spans="1:38" x14ac:dyDescent="0.25">
      <c r="A1669" s="71">
        <v>2016</v>
      </c>
      <c r="B1669" s="718">
        <v>24</v>
      </c>
      <c r="C1669" s="108">
        <v>6.5533166070569635</v>
      </c>
      <c r="D1669" s="109">
        <v>8.2891543190802643</v>
      </c>
      <c r="E1669" s="102">
        <v>19.075456776465572</v>
      </c>
      <c r="F1669" s="108">
        <v>0.29733759796032333</v>
      </c>
      <c r="G1669" s="109">
        <v>0.294166731902265</v>
      </c>
      <c r="H1669" s="102">
        <v>0.52360728138084811</v>
      </c>
      <c r="I1669" s="108">
        <v>0.25962445221799496</v>
      </c>
      <c r="J1669" s="109">
        <v>0.34380835351315731</v>
      </c>
      <c r="K1669" s="102">
        <v>1.0673700792605016</v>
      </c>
      <c r="L1669" s="108">
        <v>1.8330295360971454E-2</v>
      </c>
      <c r="M1669" s="109">
        <v>1.929072128677236E-2</v>
      </c>
      <c r="N1669" s="102">
        <v>2.8080462450379717E-2</v>
      </c>
      <c r="O1669" s="108">
        <v>1.4464213654496705E-2</v>
      </c>
      <c r="P1669" s="109">
        <v>1.9121076243843394E-2</v>
      </c>
      <c r="Q1669" s="102">
        <v>2.6004399159440167E-2</v>
      </c>
      <c r="R1669" s="108">
        <v>7.7794509128605921E-3</v>
      </c>
      <c r="S1669" s="109">
        <v>1.0393441076121564E-2</v>
      </c>
      <c r="T1669" s="102">
        <v>1.9436509390531487E-2</v>
      </c>
      <c r="U1669" s="108">
        <v>6.8206389574306378E-3</v>
      </c>
      <c r="V1669" s="109">
        <v>7.4643513162887185E-3</v>
      </c>
      <c r="W1669" s="102">
        <v>1.1212407155563072E-2</v>
      </c>
      <c r="X1669" s="108">
        <v>3.9103906738215561E-4</v>
      </c>
      <c r="Y1669" s="109">
        <v>3.7817538167927978E-4</v>
      </c>
      <c r="Z1669" s="102">
        <v>6.3248060824713207E-4</v>
      </c>
      <c r="AA1669" s="108">
        <v>1.2377378261543283E-2</v>
      </c>
      <c r="AB1669" s="109">
        <v>1.214133666810978E-2</v>
      </c>
      <c r="AC1669" s="102">
        <v>2.1848784805409142E-2</v>
      </c>
      <c r="AD1669" s="108">
        <v>2.1779923216486796E-3</v>
      </c>
      <c r="AE1669" s="109">
        <v>1.9720439964411602E-3</v>
      </c>
      <c r="AF1669" s="102">
        <v>3.8252296742047722E-3</v>
      </c>
      <c r="AG1669" s="108">
        <v>3.5033981819148916E-3</v>
      </c>
      <c r="AH1669" s="109">
        <v>3.6047545715454325E-3</v>
      </c>
      <c r="AI1669" s="102">
        <v>4.9502153895418562E-3</v>
      </c>
      <c r="AJ1669" s="114">
        <v>0</v>
      </c>
      <c r="AK1669" s="115">
        <v>0</v>
      </c>
      <c r="AL1669" s="115">
        <v>0</v>
      </c>
    </row>
    <row r="1670" spans="1:38" x14ac:dyDescent="0.25">
      <c r="A1670" s="71">
        <v>2016</v>
      </c>
      <c r="B1670" s="718">
        <v>25</v>
      </c>
      <c r="C1670" s="108">
        <v>6.6763249562103724</v>
      </c>
      <c r="D1670" s="109">
        <v>8.3720304778528654</v>
      </c>
      <c r="E1670" s="102">
        <v>19.148817933289113</v>
      </c>
      <c r="F1670" s="108">
        <v>0.30769517454233247</v>
      </c>
      <c r="G1670" s="109">
        <v>0.29871050337103894</v>
      </c>
      <c r="H1670" s="102">
        <v>0.52886696626551688</v>
      </c>
      <c r="I1670" s="108">
        <v>0.26591092481984735</v>
      </c>
      <c r="J1670" s="109">
        <v>0.34710259586134157</v>
      </c>
      <c r="K1670" s="102">
        <v>1.0720968005022269</v>
      </c>
      <c r="L1670" s="108">
        <v>1.8588218231218603E-2</v>
      </c>
      <c r="M1670" s="109">
        <v>1.9391983818281215E-2</v>
      </c>
      <c r="N1670" s="102">
        <v>2.8168766910914841E-2</v>
      </c>
      <c r="O1670" s="108">
        <v>1.4883588061471196E-2</v>
      </c>
      <c r="P1670" s="109">
        <v>1.9374409965837527E-2</v>
      </c>
      <c r="Q1670" s="102">
        <v>2.6232734862124518E-2</v>
      </c>
      <c r="R1670" s="108">
        <v>7.9981108285640656E-3</v>
      </c>
      <c r="S1670" s="109">
        <v>1.0506386026854482E-2</v>
      </c>
      <c r="T1670" s="102">
        <v>1.961500521178812E-2</v>
      </c>
      <c r="U1670" s="108">
        <v>7.0261055635111296E-3</v>
      </c>
      <c r="V1670" s="109">
        <v>7.5486921794864917E-3</v>
      </c>
      <c r="W1670" s="102">
        <v>1.1266194499194542E-2</v>
      </c>
      <c r="X1670" s="108">
        <v>4.0464209541450966E-4</v>
      </c>
      <c r="Y1670" s="109">
        <v>3.8389740248377245E-4</v>
      </c>
      <c r="Z1670" s="102">
        <v>6.3869840519283614E-4</v>
      </c>
      <c r="AA1670" s="108">
        <v>1.2817202141733462E-2</v>
      </c>
      <c r="AB1670" s="109">
        <v>1.2337388092209398E-2</v>
      </c>
      <c r="AC1670" s="102">
        <v>2.2083649175589876E-2</v>
      </c>
      <c r="AD1670" s="108">
        <v>2.2630668261645185E-3</v>
      </c>
      <c r="AE1670" s="109">
        <v>2.008659605279065E-3</v>
      </c>
      <c r="AF1670" s="102">
        <v>3.8735242111247984E-3</v>
      </c>
      <c r="AG1670" s="108">
        <v>3.613113141954115E-3</v>
      </c>
      <c r="AH1670" s="109">
        <v>3.6512387276542101E-3</v>
      </c>
      <c r="AI1670" s="102">
        <v>4.9908462475125566E-3</v>
      </c>
      <c r="AJ1670" s="114">
        <v>0</v>
      </c>
      <c r="AK1670" s="115">
        <v>0</v>
      </c>
      <c r="AL1670" s="115">
        <v>0</v>
      </c>
    </row>
    <row r="1671" spans="1:38" x14ac:dyDescent="0.25">
      <c r="A1671" s="71">
        <v>2016</v>
      </c>
      <c r="B1671" s="718">
        <v>26</v>
      </c>
      <c r="C1671" s="108">
        <v>6.7598829100893223</v>
      </c>
      <c r="D1671" s="109">
        <v>8.3852817787795075</v>
      </c>
      <c r="E1671" s="102">
        <v>19.172940825497037</v>
      </c>
      <c r="F1671" s="108">
        <v>0.31571074712785868</v>
      </c>
      <c r="G1671" s="109">
        <v>0.29942730888699831</v>
      </c>
      <c r="H1671" s="102">
        <v>0.5296845261124058</v>
      </c>
      <c r="I1671" s="108">
        <v>0.27063865405445048</v>
      </c>
      <c r="J1671" s="109">
        <v>0.34748482920605417</v>
      </c>
      <c r="K1671" s="102">
        <v>1.0726030287227359</v>
      </c>
      <c r="L1671" s="108">
        <v>1.8818335596170823E-2</v>
      </c>
      <c r="M1671" s="109">
        <v>1.9413347531874795E-2</v>
      </c>
      <c r="N1671" s="102">
        <v>2.8179054367111059E-2</v>
      </c>
      <c r="O1671" s="108">
        <v>1.5209639467391579E-2</v>
      </c>
      <c r="P1671" s="109">
        <v>1.9415678383688333E-2</v>
      </c>
      <c r="Q1671" s="102">
        <v>2.6270749451534802E-2</v>
      </c>
      <c r="R1671" s="108">
        <v>8.1938518250922292E-3</v>
      </c>
      <c r="S1671" s="109">
        <v>1.053393523373782E-2</v>
      </c>
      <c r="T1671" s="102">
        <v>1.9646922677784655E-2</v>
      </c>
      <c r="U1671" s="108">
        <v>7.1705999481780714E-3</v>
      </c>
      <c r="V1671" s="109">
        <v>7.5273654245552281E-3</v>
      </c>
      <c r="W1671" s="102">
        <v>1.1209472625669081E-2</v>
      </c>
      <c r="X1671" s="108">
        <v>4.1521854329569909E-4</v>
      </c>
      <c r="Y1671" s="109">
        <v>3.8466467971081726E-4</v>
      </c>
      <c r="Z1671" s="102">
        <v>6.3929432896078363E-4</v>
      </c>
      <c r="AA1671" s="108">
        <v>1.316107578319708E-2</v>
      </c>
      <c r="AB1671" s="109">
        <v>1.2377184525042677E-2</v>
      </c>
      <c r="AC1671" s="102">
        <v>2.2137335284064016E-2</v>
      </c>
      <c r="AD1671" s="108">
        <v>2.3311695035178291E-3</v>
      </c>
      <c r="AE1671" s="109">
        <v>2.0178342812902654E-3</v>
      </c>
      <c r="AF1671" s="102">
        <v>3.886850660434038E-3</v>
      </c>
      <c r="AG1671" s="108">
        <v>3.6982953207985629E-3</v>
      </c>
      <c r="AH1671" s="109">
        <v>3.6558897074645781E-3</v>
      </c>
      <c r="AI1671" s="102">
        <v>4.9920675374594912E-3</v>
      </c>
      <c r="AJ1671" s="114">
        <v>0</v>
      </c>
      <c r="AK1671" s="115">
        <v>0</v>
      </c>
      <c r="AL1671" s="115">
        <v>0</v>
      </c>
    </row>
    <row r="1672" spans="1:38" x14ac:dyDescent="0.25">
      <c r="A1672" s="71">
        <v>2016</v>
      </c>
      <c r="B1672" s="718">
        <v>27</v>
      </c>
      <c r="C1672" s="108">
        <v>6.831399422506891</v>
      </c>
      <c r="D1672" s="109">
        <v>8.3932426772535766</v>
      </c>
      <c r="E1672" s="102">
        <v>19.187178776530878</v>
      </c>
      <c r="F1672" s="108">
        <v>0.32247528870686809</v>
      </c>
      <c r="G1672" s="109">
        <v>0.29962148823196083</v>
      </c>
      <c r="H1672" s="102">
        <v>0.52948827800107345</v>
      </c>
      <c r="I1672" s="108">
        <v>0.27461830220533318</v>
      </c>
      <c r="J1672" s="109">
        <v>0.34751707872480109</v>
      </c>
      <c r="K1672" s="102">
        <v>1.0721148073238251</v>
      </c>
      <c r="L1672" s="108">
        <v>1.9012102848290541E-2</v>
      </c>
      <c r="M1672" s="109">
        <v>1.9417025721166922E-2</v>
      </c>
      <c r="N1672" s="102">
        <v>2.817121455035327E-2</v>
      </c>
      <c r="O1672" s="108">
        <v>1.5485309628473509E-2</v>
      </c>
      <c r="P1672" s="109">
        <v>1.9428226271571425E-2</v>
      </c>
      <c r="Q1672" s="102">
        <v>2.6265470703197017E-2</v>
      </c>
      <c r="R1672" s="108">
        <v>8.3593746865895241E-3</v>
      </c>
      <c r="S1672" s="109">
        <v>1.0542754855477903E-2</v>
      </c>
      <c r="T1672" s="102">
        <v>1.9645874902521534E-2</v>
      </c>
      <c r="U1672" s="108">
        <v>7.2800937365300813E-3</v>
      </c>
      <c r="V1672" s="109">
        <v>7.489163517806801E-3</v>
      </c>
      <c r="W1672" s="102">
        <v>1.1120886565794378E-2</v>
      </c>
      <c r="X1672" s="108">
        <v>4.2408360654671418E-4</v>
      </c>
      <c r="Y1672" s="109">
        <v>3.8471235287814939E-4</v>
      </c>
      <c r="Z1672" s="102">
        <v>6.3857002812023279E-4</v>
      </c>
      <c r="AA1672" s="108">
        <v>1.3454542150057371E-2</v>
      </c>
      <c r="AB1672" s="109">
        <v>1.2396292001107112E-2</v>
      </c>
      <c r="AC1672" s="102">
        <v>2.215144925042303E-2</v>
      </c>
      <c r="AD1672" s="108">
        <v>2.3897317304975968E-3</v>
      </c>
      <c r="AE1672" s="109">
        <v>2.0231476264969848E-3</v>
      </c>
      <c r="AF1672" s="102">
        <v>3.8927871398076789E-3</v>
      </c>
      <c r="AG1672" s="108">
        <v>3.7693251666883975E-3</v>
      </c>
      <c r="AH1672" s="109">
        <v>3.6544849583580227E-3</v>
      </c>
      <c r="AI1672" s="102">
        <v>4.9837692788846956E-3</v>
      </c>
      <c r="AJ1672" s="114">
        <v>0</v>
      </c>
      <c r="AK1672" s="115">
        <v>0</v>
      </c>
      <c r="AL1672" s="115">
        <v>0</v>
      </c>
    </row>
    <row r="1673" spans="1:38" x14ac:dyDescent="0.25">
      <c r="A1673" s="71">
        <v>2016</v>
      </c>
      <c r="B1673" s="718">
        <v>28</v>
      </c>
      <c r="C1673" s="108">
        <v>6.8873297818629506</v>
      </c>
      <c r="D1673" s="109">
        <v>8.4017356783774719</v>
      </c>
      <c r="E1673" s="102">
        <v>19.201530558266558</v>
      </c>
      <c r="F1673" s="108">
        <v>0.32763309029307791</v>
      </c>
      <c r="G1673" s="109">
        <v>0.29983261657692084</v>
      </c>
      <c r="H1673" s="102">
        <v>0.52930343636974997</v>
      </c>
      <c r="I1673" s="108">
        <v>0.27763754810497687</v>
      </c>
      <c r="J1673" s="109">
        <v>0.34755577248607317</v>
      </c>
      <c r="K1673" s="102">
        <v>1.0716382743272832</v>
      </c>
      <c r="L1673" s="108">
        <v>1.9159151652433998E-2</v>
      </c>
      <c r="M1673" s="109">
        <v>1.9421167472592222E-2</v>
      </c>
      <c r="N1673" s="102">
        <v>2.8163489645392732E-2</v>
      </c>
      <c r="O1673" s="108">
        <v>1.5696148359485455E-2</v>
      </c>
      <c r="P1673" s="109">
        <v>1.9441618223009629E-2</v>
      </c>
      <c r="Q1673" s="102">
        <v>2.626064405278395E-2</v>
      </c>
      <c r="R1673" s="108">
        <v>8.486033676228695E-3</v>
      </c>
      <c r="S1673" s="109">
        <v>1.0552293388976518E-2</v>
      </c>
      <c r="T1673" s="102">
        <v>1.9645197693777629E-2</v>
      </c>
      <c r="U1673" s="108">
        <v>7.3466903149254732E-3</v>
      </c>
      <c r="V1673" s="109">
        <v>7.4490108907751722E-3</v>
      </c>
      <c r="W1673" s="102">
        <v>1.1032521508066039E-2</v>
      </c>
      <c r="X1673" s="108">
        <v>4.3075841475648306E-4</v>
      </c>
      <c r="Y1673" s="109">
        <v>3.8476857002788754E-4</v>
      </c>
      <c r="Z1673" s="102">
        <v>6.378581131951678E-4</v>
      </c>
      <c r="AA1673" s="108">
        <v>1.3682599635407404E-2</v>
      </c>
      <c r="AB1673" s="109">
        <v>1.2416710103255917E-2</v>
      </c>
      <c r="AC1673" s="102">
        <v>2.2166000688914222E-2</v>
      </c>
      <c r="AD1673" s="108">
        <v>2.4358566056031259E-3</v>
      </c>
      <c r="AE1673" s="109">
        <v>2.0288052723844486E-3</v>
      </c>
      <c r="AF1673" s="102">
        <v>3.8988062100696295E-3</v>
      </c>
      <c r="AG1673" s="108">
        <v>3.8222934775359904E-3</v>
      </c>
      <c r="AH1673" s="109">
        <v>3.6530330166853688E-3</v>
      </c>
      <c r="AI1673" s="102">
        <v>4.9755532227243274E-3</v>
      </c>
      <c r="AJ1673" s="114">
        <v>0</v>
      </c>
      <c r="AK1673" s="115">
        <v>0</v>
      </c>
      <c r="AL1673" s="115">
        <v>0</v>
      </c>
    </row>
    <row r="1674" spans="1:38" x14ac:dyDescent="0.25">
      <c r="A1674" s="71">
        <v>2016</v>
      </c>
      <c r="B1674" s="718">
        <v>29</v>
      </c>
      <c r="C1674" s="108">
        <v>6.9245735021990562</v>
      </c>
      <c r="D1674" s="109">
        <v>8.4106232696882763</v>
      </c>
      <c r="E1674" s="102">
        <v>19.216787304057132</v>
      </c>
      <c r="F1674" s="108">
        <v>0.33087195083031029</v>
      </c>
      <c r="G1674" s="109">
        <v>0.30005067974211985</v>
      </c>
      <c r="H1674" s="102">
        <v>0.52911993080971786</v>
      </c>
      <c r="I1674" s="108">
        <v>0.27951038441256265</v>
      </c>
      <c r="J1674" s="109">
        <v>0.3475946050829371</v>
      </c>
      <c r="K1674" s="102">
        <v>1.0711463244834671</v>
      </c>
      <c r="L1674" s="108">
        <v>1.9250347333759778E-2</v>
      </c>
      <c r="M1674" s="109">
        <v>1.9425428365631124E-2</v>
      </c>
      <c r="N1674" s="102">
        <v>2.8155596789724468E-2</v>
      </c>
      <c r="O1674" s="108">
        <v>1.5829466445308919E-2</v>
      </c>
      <c r="P1674" s="109">
        <v>1.945548164839702E-2</v>
      </c>
      <c r="Q1674" s="102">
        <v>2.6256124593847709E-2</v>
      </c>
      <c r="R1674" s="108">
        <v>8.5662218168148594E-3</v>
      </c>
      <c r="S1674" s="109">
        <v>1.0562216695451156E-2</v>
      </c>
      <c r="T1674" s="102">
        <v>1.9644848888147309E-2</v>
      </c>
      <c r="U1674" s="108">
        <v>7.3638422910839302E-3</v>
      </c>
      <c r="V1674" s="109">
        <v>7.4066561643690732E-3</v>
      </c>
      <c r="W1674" s="102">
        <v>1.0939774103799245E-2</v>
      </c>
      <c r="X1674" s="108">
        <v>4.3482798189644348E-4</v>
      </c>
      <c r="Y1674" s="109">
        <v>3.8482388664994542E-4</v>
      </c>
      <c r="Z1674" s="102">
        <v>6.3712506212612032E-4</v>
      </c>
      <c r="AA1674" s="108">
        <v>1.3832277364882217E-2</v>
      </c>
      <c r="AB1674" s="109">
        <v>1.2438075361231088E-2</v>
      </c>
      <c r="AC1674" s="102">
        <v>2.218180052702301E-2</v>
      </c>
      <c r="AD1674" s="108">
        <v>2.4669693090523569E-3</v>
      </c>
      <c r="AE1674" s="109">
        <v>2.0347332081905208E-3</v>
      </c>
      <c r="AF1674" s="102">
        <v>3.9052374516097498E-3</v>
      </c>
      <c r="AG1674" s="108">
        <v>3.8538264924084091E-3</v>
      </c>
      <c r="AH1674" s="109">
        <v>3.651464335539032E-3</v>
      </c>
      <c r="AI1674" s="102">
        <v>4.9670206316970071E-3</v>
      </c>
      <c r="AJ1674" s="114">
        <v>0</v>
      </c>
      <c r="AK1674" s="115">
        <v>0</v>
      </c>
      <c r="AL1674" s="115">
        <v>0</v>
      </c>
    </row>
    <row r="1675" spans="1:38" x14ac:dyDescent="0.25">
      <c r="A1675" s="71">
        <v>2016</v>
      </c>
      <c r="B1675" s="718">
        <v>30</v>
      </c>
      <c r="C1675" s="108">
        <v>6.932445301101084</v>
      </c>
      <c r="D1675" s="109">
        <v>8.4197244110875911</v>
      </c>
      <c r="E1675" s="102">
        <v>19.232850341256484</v>
      </c>
      <c r="F1675" s="108">
        <v>0.33111557788387019</v>
      </c>
      <c r="G1675" s="109">
        <v>0.30023543161931054</v>
      </c>
      <c r="H1675" s="102">
        <v>0.52892851096883908</v>
      </c>
      <c r="I1675" s="108">
        <v>0.2795953675831292</v>
      </c>
      <c r="J1675" s="109">
        <v>0.3476111066438467</v>
      </c>
      <c r="K1675" s="102">
        <v>1.0706330030792652</v>
      </c>
      <c r="L1675" s="108">
        <v>1.9254335748839571E-2</v>
      </c>
      <c r="M1675" s="109">
        <v>1.9428787017645863E-2</v>
      </c>
      <c r="N1675" s="102">
        <v>2.8147346171815156E-2</v>
      </c>
      <c r="O1675" s="108">
        <v>1.5841633005888919E-2</v>
      </c>
      <c r="P1675" s="109">
        <v>1.9461979311075284E-2</v>
      </c>
      <c r="Q1675" s="102">
        <v>2.6251394349598431E-2</v>
      </c>
      <c r="R1675" s="108">
        <v>8.573787658140479E-3</v>
      </c>
      <c r="S1675" s="109">
        <v>1.0571157310064737E-2</v>
      </c>
      <c r="T1675" s="102">
        <v>1.9644549077388936E-2</v>
      </c>
      <c r="U1675" s="108">
        <v>7.3076760642501529E-3</v>
      </c>
      <c r="V1675" s="109">
        <v>7.3606863882573759E-3</v>
      </c>
      <c r="W1675" s="102">
        <v>1.0842387854986308E-2</v>
      </c>
      <c r="X1675" s="108">
        <v>4.3484925042147128E-4</v>
      </c>
      <c r="Y1675" s="109">
        <v>3.8477034641271437E-4</v>
      </c>
      <c r="Z1675" s="102">
        <v>6.36353538817994E-4</v>
      </c>
      <c r="AA1675" s="108">
        <v>1.3858395453565455E-2</v>
      </c>
      <c r="AB1675" s="109">
        <v>1.2458852152581679E-2</v>
      </c>
      <c r="AC1675" s="102">
        <v>2.2198427482581062E-2</v>
      </c>
      <c r="AD1675" s="108">
        <v>2.4743171059089662E-3</v>
      </c>
      <c r="AE1675" s="109">
        <v>2.040625698677447E-3</v>
      </c>
      <c r="AF1675" s="102">
        <v>3.9119968483993283E-3</v>
      </c>
      <c r="AG1675" s="108">
        <v>3.8521274583151375E-3</v>
      </c>
      <c r="AH1675" s="109">
        <v>3.6481531549824144E-3</v>
      </c>
      <c r="AI1675" s="102">
        <v>4.9580569135457622E-3</v>
      </c>
      <c r="AJ1675" s="114">
        <v>0</v>
      </c>
      <c r="AK1675" s="115">
        <v>0</v>
      </c>
      <c r="AL1675" s="115">
        <v>0</v>
      </c>
    </row>
    <row r="1676" spans="1:38" ht="13" x14ac:dyDescent="0.3">
      <c r="A1676" s="71">
        <v>2016</v>
      </c>
      <c r="B1676" s="718">
        <v>31</v>
      </c>
      <c r="C1676" s="108">
        <v>6.932445301101084</v>
      </c>
      <c r="D1676" s="109">
        <v>8.4197244110875911</v>
      </c>
      <c r="E1676" s="91">
        <v>19.232850341256484</v>
      </c>
      <c r="F1676" s="108">
        <v>0.33111557788387019</v>
      </c>
      <c r="G1676" s="109">
        <v>0.30023543161931054</v>
      </c>
      <c r="H1676" s="91">
        <v>0.52892851096883908</v>
      </c>
      <c r="I1676" s="108">
        <v>0.2795953675831292</v>
      </c>
      <c r="J1676" s="109">
        <v>0.3476111066438467</v>
      </c>
      <c r="K1676" s="91">
        <v>1.0706330030792652</v>
      </c>
      <c r="L1676" s="108">
        <v>1.9254335748839571E-2</v>
      </c>
      <c r="M1676" s="109">
        <v>1.9428787017645863E-2</v>
      </c>
      <c r="N1676" s="91">
        <v>2.8147346171815156E-2</v>
      </c>
      <c r="O1676" s="108">
        <v>1.5841633005888919E-2</v>
      </c>
      <c r="P1676" s="109">
        <v>1.9461979311075284E-2</v>
      </c>
      <c r="Q1676" s="91">
        <v>2.6251394349598431E-2</v>
      </c>
      <c r="R1676" s="108">
        <v>8.573787658140479E-3</v>
      </c>
      <c r="S1676" s="109">
        <v>1.0571157310064737E-2</v>
      </c>
      <c r="T1676" s="91">
        <v>1.9644549077388936E-2</v>
      </c>
      <c r="U1676" s="108">
        <v>7.3076760642501529E-3</v>
      </c>
      <c r="V1676" s="109">
        <v>7.3606863882573759E-3</v>
      </c>
      <c r="W1676" s="91">
        <v>1.0842387854986308E-2</v>
      </c>
      <c r="X1676" s="108">
        <v>4.3484925042147128E-4</v>
      </c>
      <c r="Y1676" s="109">
        <v>3.8477034641271437E-4</v>
      </c>
      <c r="Z1676" s="91">
        <v>6.36353538817994E-4</v>
      </c>
      <c r="AA1676" s="108">
        <v>1.3858395453565455E-2</v>
      </c>
      <c r="AB1676" s="109">
        <v>1.2458852152581679E-2</v>
      </c>
      <c r="AC1676" s="91">
        <v>2.2198427482581062E-2</v>
      </c>
      <c r="AD1676" s="108">
        <v>2.4743171059089662E-3</v>
      </c>
      <c r="AE1676" s="109">
        <v>2.040625698677447E-3</v>
      </c>
      <c r="AF1676" s="91">
        <v>3.9119968483993283E-3</v>
      </c>
      <c r="AG1676" s="108">
        <v>3.8521274583151375E-3</v>
      </c>
      <c r="AH1676" s="109">
        <v>3.6481531549824144E-3</v>
      </c>
      <c r="AI1676" s="91">
        <v>4.9580569135457622E-3</v>
      </c>
      <c r="AJ1676" s="114">
        <v>0</v>
      </c>
      <c r="AK1676" s="115">
        <v>0</v>
      </c>
      <c r="AL1676" s="115">
        <v>0</v>
      </c>
    </row>
    <row r="1677" spans="1:38" ht="13" x14ac:dyDescent="0.3">
      <c r="A1677" s="71">
        <v>2016</v>
      </c>
      <c r="B1677" s="718">
        <v>32</v>
      </c>
      <c r="C1677" s="108">
        <v>6.932445301101084</v>
      </c>
      <c r="D1677" s="109">
        <v>8.4197244110875911</v>
      </c>
      <c r="E1677" s="91">
        <v>19.232850341256484</v>
      </c>
      <c r="F1677" s="108">
        <v>0.33111557788387019</v>
      </c>
      <c r="G1677" s="109">
        <v>0.30023543161931054</v>
      </c>
      <c r="H1677" s="91">
        <v>0.52892851096883908</v>
      </c>
      <c r="I1677" s="108">
        <v>0.2795953675831292</v>
      </c>
      <c r="J1677" s="109">
        <v>0.3476111066438467</v>
      </c>
      <c r="K1677" s="91">
        <v>1.0706330030792652</v>
      </c>
      <c r="L1677" s="108">
        <v>1.9254335748839571E-2</v>
      </c>
      <c r="M1677" s="109">
        <v>1.9428787017645863E-2</v>
      </c>
      <c r="N1677" s="91">
        <v>2.8147346171815156E-2</v>
      </c>
      <c r="O1677" s="108">
        <v>1.5841633005888919E-2</v>
      </c>
      <c r="P1677" s="109">
        <v>1.9461979311075284E-2</v>
      </c>
      <c r="Q1677" s="91">
        <v>2.6251394349598431E-2</v>
      </c>
      <c r="R1677" s="108">
        <v>8.573787658140479E-3</v>
      </c>
      <c r="S1677" s="109">
        <v>1.0571157310064737E-2</v>
      </c>
      <c r="T1677" s="91">
        <v>1.9644549077388936E-2</v>
      </c>
      <c r="U1677" s="108">
        <v>7.3076760642501529E-3</v>
      </c>
      <c r="V1677" s="109">
        <v>7.3606863882573759E-3</v>
      </c>
      <c r="W1677" s="91">
        <v>1.0842387854986308E-2</v>
      </c>
      <c r="X1677" s="108">
        <v>4.3484925042147128E-4</v>
      </c>
      <c r="Y1677" s="109">
        <v>3.8477034641271437E-4</v>
      </c>
      <c r="Z1677" s="91">
        <v>6.36353538817994E-4</v>
      </c>
      <c r="AA1677" s="108">
        <v>1.3858395453565455E-2</v>
      </c>
      <c r="AB1677" s="109">
        <v>1.2458852152581679E-2</v>
      </c>
      <c r="AC1677" s="91">
        <v>2.2198427482581062E-2</v>
      </c>
      <c r="AD1677" s="108">
        <v>2.4743171059089662E-3</v>
      </c>
      <c r="AE1677" s="109">
        <v>2.040625698677447E-3</v>
      </c>
      <c r="AF1677" s="91">
        <v>3.9119968483993283E-3</v>
      </c>
      <c r="AG1677" s="108">
        <v>3.8521274583151375E-3</v>
      </c>
      <c r="AH1677" s="109">
        <v>3.6481531549824144E-3</v>
      </c>
      <c r="AI1677" s="91">
        <v>4.9580569135457622E-3</v>
      </c>
      <c r="AJ1677" s="114">
        <v>0</v>
      </c>
      <c r="AK1677" s="115">
        <v>0</v>
      </c>
      <c r="AL1677" s="115">
        <v>0</v>
      </c>
    </row>
    <row r="1678" spans="1:38" ht="13" x14ac:dyDescent="0.3">
      <c r="A1678" s="71">
        <v>2016</v>
      </c>
      <c r="B1678" s="718">
        <v>33</v>
      </c>
      <c r="C1678" s="108">
        <v>6.932445301101084</v>
      </c>
      <c r="D1678" s="109">
        <v>8.4197244110875911</v>
      </c>
      <c r="E1678" s="91">
        <v>19.232850341256484</v>
      </c>
      <c r="F1678" s="108">
        <v>0.33111557788387019</v>
      </c>
      <c r="G1678" s="109">
        <v>0.30023543161931054</v>
      </c>
      <c r="H1678" s="91">
        <v>0.52892851096883908</v>
      </c>
      <c r="I1678" s="108">
        <v>0.2795953675831292</v>
      </c>
      <c r="J1678" s="109">
        <v>0.3476111066438467</v>
      </c>
      <c r="K1678" s="91">
        <v>1.0706330030792652</v>
      </c>
      <c r="L1678" s="108">
        <v>1.9254335748839571E-2</v>
      </c>
      <c r="M1678" s="109">
        <v>1.9428787017645863E-2</v>
      </c>
      <c r="N1678" s="91">
        <v>2.8147346171815156E-2</v>
      </c>
      <c r="O1678" s="108">
        <v>1.5841633005888919E-2</v>
      </c>
      <c r="P1678" s="109">
        <v>1.9461979311075284E-2</v>
      </c>
      <c r="Q1678" s="91">
        <v>2.6251394349598431E-2</v>
      </c>
      <c r="R1678" s="108">
        <v>8.573787658140479E-3</v>
      </c>
      <c r="S1678" s="109">
        <v>1.0571157310064737E-2</v>
      </c>
      <c r="T1678" s="91">
        <v>1.9644549077388936E-2</v>
      </c>
      <c r="U1678" s="108">
        <v>7.3076760642501529E-3</v>
      </c>
      <c r="V1678" s="109">
        <v>7.3606863882573759E-3</v>
      </c>
      <c r="W1678" s="91">
        <v>1.0842387854986308E-2</v>
      </c>
      <c r="X1678" s="108">
        <v>4.3484925042147128E-4</v>
      </c>
      <c r="Y1678" s="109">
        <v>3.8477034641271437E-4</v>
      </c>
      <c r="Z1678" s="91">
        <v>6.36353538817994E-4</v>
      </c>
      <c r="AA1678" s="108">
        <v>1.3858395453565455E-2</v>
      </c>
      <c r="AB1678" s="109">
        <v>1.2458852152581679E-2</v>
      </c>
      <c r="AC1678" s="91">
        <v>2.2198427482581062E-2</v>
      </c>
      <c r="AD1678" s="108">
        <v>2.4743171059089662E-3</v>
      </c>
      <c r="AE1678" s="109">
        <v>2.040625698677447E-3</v>
      </c>
      <c r="AF1678" s="91">
        <v>3.9119968483993283E-3</v>
      </c>
      <c r="AG1678" s="108">
        <v>3.8521274583151375E-3</v>
      </c>
      <c r="AH1678" s="109">
        <v>3.6481531549824144E-3</v>
      </c>
      <c r="AI1678" s="91">
        <v>4.9580569135457622E-3</v>
      </c>
      <c r="AJ1678" s="114">
        <v>0</v>
      </c>
      <c r="AK1678" s="115">
        <v>0</v>
      </c>
      <c r="AL1678" s="115">
        <v>0</v>
      </c>
    </row>
    <row r="1679" spans="1:38" ht="13" x14ac:dyDescent="0.3">
      <c r="A1679" s="71">
        <v>2016</v>
      </c>
      <c r="B1679" s="718">
        <v>34</v>
      </c>
      <c r="C1679" s="108">
        <v>6.932445301101084</v>
      </c>
      <c r="D1679" s="109">
        <v>8.4197244110875911</v>
      </c>
      <c r="E1679" s="91">
        <v>19.232850341256484</v>
      </c>
      <c r="F1679" s="108">
        <v>0.33111557788387019</v>
      </c>
      <c r="G1679" s="109">
        <v>0.30023543161931054</v>
      </c>
      <c r="H1679" s="91">
        <v>0.52892851096883908</v>
      </c>
      <c r="I1679" s="108">
        <v>0.2795953675831292</v>
      </c>
      <c r="J1679" s="109">
        <v>0.3476111066438467</v>
      </c>
      <c r="K1679" s="91">
        <v>1.0706330030792652</v>
      </c>
      <c r="L1679" s="108">
        <v>1.9254335748839571E-2</v>
      </c>
      <c r="M1679" s="109">
        <v>1.9428787017645863E-2</v>
      </c>
      <c r="N1679" s="91">
        <v>2.8147346171815156E-2</v>
      </c>
      <c r="O1679" s="108">
        <v>1.5841633005888919E-2</v>
      </c>
      <c r="P1679" s="109">
        <v>1.9461979311075284E-2</v>
      </c>
      <c r="Q1679" s="91">
        <v>2.6251394349598431E-2</v>
      </c>
      <c r="R1679" s="108">
        <v>8.573787658140479E-3</v>
      </c>
      <c r="S1679" s="109">
        <v>1.0571157310064737E-2</v>
      </c>
      <c r="T1679" s="91">
        <v>1.9644549077388936E-2</v>
      </c>
      <c r="U1679" s="108">
        <v>7.3076760642501529E-3</v>
      </c>
      <c r="V1679" s="109">
        <v>7.3606863882573759E-3</v>
      </c>
      <c r="W1679" s="91">
        <v>1.0842387854986308E-2</v>
      </c>
      <c r="X1679" s="108">
        <v>4.3484925042147128E-4</v>
      </c>
      <c r="Y1679" s="109">
        <v>3.8477034641271437E-4</v>
      </c>
      <c r="Z1679" s="91">
        <v>6.36353538817994E-4</v>
      </c>
      <c r="AA1679" s="108">
        <v>1.3858395453565455E-2</v>
      </c>
      <c r="AB1679" s="109">
        <v>1.2458852152581679E-2</v>
      </c>
      <c r="AC1679" s="91">
        <v>2.2198427482581062E-2</v>
      </c>
      <c r="AD1679" s="108">
        <v>2.4743171059089662E-3</v>
      </c>
      <c r="AE1679" s="109">
        <v>2.040625698677447E-3</v>
      </c>
      <c r="AF1679" s="91">
        <v>3.9119968483993283E-3</v>
      </c>
      <c r="AG1679" s="108">
        <v>3.8521274583151375E-3</v>
      </c>
      <c r="AH1679" s="109">
        <v>3.6481531549824144E-3</v>
      </c>
      <c r="AI1679" s="91">
        <v>4.9580569135457622E-3</v>
      </c>
      <c r="AJ1679" s="114">
        <v>0</v>
      </c>
      <c r="AK1679" s="115">
        <v>0</v>
      </c>
      <c r="AL1679" s="115">
        <v>0</v>
      </c>
    </row>
    <row r="1680" spans="1:38" ht="13" x14ac:dyDescent="0.3">
      <c r="A1680" s="71">
        <v>2016</v>
      </c>
      <c r="B1680" s="718">
        <v>35</v>
      </c>
      <c r="C1680" s="108">
        <v>6.932445301101084</v>
      </c>
      <c r="D1680" s="109">
        <v>8.4197244110875911</v>
      </c>
      <c r="E1680" s="91">
        <v>19.232850341256484</v>
      </c>
      <c r="F1680" s="108">
        <v>0.33111557788387019</v>
      </c>
      <c r="G1680" s="109">
        <v>0.30023543161931054</v>
      </c>
      <c r="H1680" s="91">
        <v>0.52892851096883908</v>
      </c>
      <c r="I1680" s="108">
        <v>0.2795953675831292</v>
      </c>
      <c r="J1680" s="109">
        <v>0.3476111066438467</v>
      </c>
      <c r="K1680" s="91">
        <v>1.0706330030792652</v>
      </c>
      <c r="L1680" s="108">
        <v>1.9254335748839571E-2</v>
      </c>
      <c r="M1680" s="109">
        <v>1.9428787017645863E-2</v>
      </c>
      <c r="N1680" s="91">
        <v>2.8147346171815156E-2</v>
      </c>
      <c r="O1680" s="108">
        <v>1.5841633005888919E-2</v>
      </c>
      <c r="P1680" s="109">
        <v>1.9461979311075284E-2</v>
      </c>
      <c r="Q1680" s="91">
        <v>2.6251394349598431E-2</v>
      </c>
      <c r="R1680" s="108">
        <v>8.573787658140479E-3</v>
      </c>
      <c r="S1680" s="109">
        <v>1.0571157310064737E-2</v>
      </c>
      <c r="T1680" s="91">
        <v>1.9644549077388936E-2</v>
      </c>
      <c r="U1680" s="108">
        <v>7.3076760642501529E-3</v>
      </c>
      <c r="V1680" s="109">
        <v>7.3606863882573759E-3</v>
      </c>
      <c r="W1680" s="91">
        <v>1.0842387854986308E-2</v>
      </c>
      <c r="X1680" s="108">
        <v>4.3484925042147128E-4</v>
      </c>
      <c r="Y1680" s="109">
        <v>3.8477034641271437E-4</v>
      </c>
      <c r="Z1680" s="91">
        <v>6.36353538817994E-4</v>
      </c>
      <c r="AA1680" s="108">
        <v>1.3858395453565455E-2</v>
      </c>
      <c r="AB1680" s="109">
        <v>1.2458852152581679E-2</v>
      </c>
      <c r="AC1680" s="91">
        <v>2.2198427482581062E-2</v>
      </c>
      <c r="AD1680" s="108">
        <v>2.4743171059089662E-3</v>
      </c>
      <c r="AE1680" s="109">
        <v>2.040625698677447E-3</v>
      </c>
      <c r="AF1680" s="91">
        <v>3.9119968483993283E-3</v>
      </c>
      <c r="AG1680" s="108">
        <v>3.8521274583151375E-3</v>
      </c>
      <c r="AH1680" s="109">
        <v>3.6481531549824144E-3</v>
      </c>
      <c r="AI1680" s="91">
        <v>4.9580569135457622E-3</v>
      </c>
      <c r="AJ1680" s="114">
        <v>0</v>
      </c>
      <c r="AK1680" s="115">
        <v>0</v>
      </c>
      <c r="AL1680" s="115">
        <v>0</v>
      </c>
    </row>
    <row r="1681" spans="1:38" ht="13" x14ac:dyDescent="0.3">
      <c r="A1681" s="71">
        <v>2016</v>
      </c>
      <c r="B1681" s="718">
        <v>36</v>
      </c>
      <c r="C1681" s="108">
        <v>6.932445301101084</v>
      </c>
      <c r="D1681" s="109">
        <v>8.4197244110875911</v>
      </c>
      <c r="E1681" s="91">
        <v>19.232850341256484</v>
      </c>
      <c r="F1681" s="108">
        <v>0.33111557788387019</v>
      </c>
      <c r="G1681" s="109">
        <v>0.30023543161931054</v>
      </c>
      <c r="H1681" s="91">
        <v>0.52892851096883908</v>
      </c>
      <c r="I1681" s="108">
        <v>0.2795953675831292</v>
      </c>
      <c r="J1681" s="109">
        <v>0.3476111066438467</v>
      </c>
      <c r="K1681" s="91">
        <v>1.0706330030792652</v>
      </c>
      <c r="L1681" s="108">
        <v>1.9254335748839571E-2</v>
      </c>
      <c r="M1681" s="109">
        <v>1.9428787017645863E-2</v>
      </c>
      <c r="N1681" s="91">
        <v>2.8147346171815156E-2</v>
      </c>
      <c r="O1681" s="108">
        <v>1.5841633005888919E-2</v>
      </c>
      <c r="P1681" s="109">
        <v>1.9461979311075284E-2</v>
      </c>
      <c r="Q1681" s="91">
        <v>2.6251394349598431E-2</v>
      </c>
      <c r="R1681" s="108">
        <v>8.573787658140479E-3</v>
      </c>
      <c r="S1681" s="109">
        <v>1.0571157310064737E-2</v>
      </c>
      <c r="T1681" s="91">
        <v>1.9644549077388936E-2</v>
      </c>
      <c r="U1681" s="108">
        <v>7.3076760642501529E-3</v>
      </c>
      <c r="V1681" s="109">
        <v>7.3606863882573759E-3</v>
      </c>
      <c r="W1681" s="91">
        <v>1.0842387854986308E-2</v>
      </c>
      <c r="X1681" s="108">
        <v>4.3484925042147128E-4</v>
      </c>
      <c r="Y1681" s="109">
        <v>3.8477034641271437E-4</v>
      </c>
      <c r="Z1681" s="91">
        <v>6.36353538817994E-4</v>
      </c>
      <c r="AA1681" s="108">
        <v>1.3858395453565455E-2</v>
      </c>
      <c r="AB1681" s="109">
        <v>1.2458852152581679E-2</v>
      </c>
      <c r="AC1681" s="91">
        <v>2.2198427482581062E-2</v>
      </c>
      <c r="AD1681" s="108">
        <v>2.4743171059089662E-3</v>
      </c>
      <c r="AE1681" s="109">
        <v>2.040625698677447E-3</v>
      </c>
      <c r="AF1681" s="91">
        <v>3.9119968483993283E-3</v>
      </c>
      <c r="AG1681" s="108">
        <v>3.8521274583151375E-3</v>
      </c>
      <c r="AH1681" s="109">
        <v>3.6481531549824144E-3</v>
      </c>
      <c r="AI1681" s="91">
        <v>4.9580569135457622E-3</v>
      </c>
      <c r="AJ1681" s="114">
        <v>0</v>
      </c>
      <c r="AK1681" s="115">
        <v>0</v>
      </c>
      <c r="AL1681" s="115">
        <v>0</v>
      </c>
    </row>
    <row r="1682" spans="1:38" ht="13" x14ac:dyDescent="0.3">
      <c r="A1682" s="71">
        <v>2016</v>
      </c>
      <c r="B1682" s="718">
        <v>37</v>
      </c>
      <c r="C1682" s="108">
        <v>6.932445301101084</v>
      </c>
      <c r="D1682" s="109">
        <v>8.4197244110875911</v>
      </c>
      <c r="E1682" s="91">
        <v>19.232850341256484</v>
      </c>
      <c r="F1682" s="108">
        <v>0.33111557788387019</v>
      </c>
      <c r="G1682" s="109">
        <v>0.30023543161931054</v>
      </c>
      <c r="H1682" s="91">
        <v>0.52892851096883908</v>
      </c>
      <c r="I1682" s="108">
        <v>0.2795953675831292</v>
      </c>
      <c r="J1682" s="109">
        <v>0.3476111066438467</v>
      </c>
      <c r="K1682" s="91">
        <v>1.0706330030792652</v>
      </c>
      <c r="L1682" s="108">
        <v>1.9254335748839571E-2</v>
      </c>
      <c r="M1682" s="109">
        <v>1.9428787017645863E-2</v>
      </c>
      <c r="N1682" s="91">
        <v>2.8147346171815156E-2</v>
      </c>
      <c r="O1682" s="108">
        <v>1.5841633005888919E-2</v>
      </c>
      <c r="P1682" s="109">
        <v>1.9461979311075284E-2</v>
      </c>
      <c r="Q1682" s="91">
        <v>2.6251394349598431E-2</v>
      </c>
      <c r="R1682" s="108">
        <v>8.573787658140479E-3</v>
      </c>
      <c r="S1682" s="109">
        <v>1.0571157310064737E-2</v>
      </c>
      <c r="T1682" s="91">
        <v>1.9644549077388936E-2</v>
      </c>
      <c r="U1682" s="108">
        <v>7.3076760642501529E-3</v>
      </c>
      <c r="V1682" s="109">
        <v>7.3606863882573759E-3</v>
      </c>
      <c r="W1682" s="91">
        <v>1.0842387854986308E-2</v>
      </c>
      <c r="X1682" s="108">
        <v>4.3484925042147128E-4</v>
      </c>
      <c r="Y1682" s="109">
        <v>3.8477034641271437E-4</v>
      </c>
      <c r="Z1682" s="91">
        <v>6.36353538817994E-4</v>
      </c>
      <c r="AA1682" s="108">
        <v>1.3858395453565455E-2</v>
      </c>
      <c r="AB1682" s="109">
        <v>1.2458852152581679E-2</v>
      </c>
      <c r="AC1682" s="91">
        <v>2.2198427482581062E-2</v>
      </c>
      <c r="AD1682" s="108">
        <v>2.4743171059089662E-3</v>
      </c>
      <c r="AE1682" s="109">
        <v>2.040625698677447E-3</v>
      </c>
      <c r="AF1682" s="91">
        <v>3.9119968483993283E-3</v>
      </c>
      <c r="AG1682" s="108">
        <v>3.8521274583151375E-3</v>
      </c>
      <c r="AH1682" s="109">
        <v>3.6481531549824144E-3</v>
      </c>
      <c r="AI1682" s="91">
        <v>4.9580569135457622E-3</v>
      </c>
      <c r="AJ1682" s="114">
        <v>0</v>
      </c>
      <c r="AK1682" s="115">
        <v>0</v>
      </c>
      <c r="AL1682" s="115">
        <v>0</v>
      </c>
    </row>
    <row r="1683" spans="1:38" ht="13" x14ac:dyDescent="0.3">
      <c r="A1683" s="71">
        <v>2016</v>
      </c>
      <c r="B1683" s="718">
        <v>38</v>
      </c>
      <c r="C1683" s="108">
        <v>6.932445301101084</v>
      </c>
      <c r="D1683" s="109">
        <v>8.4197244110875911</v>
      </c>
      <c r="E1683" s="91">
        <v>19.232850341256484</v>
      </c>
      <c r="F1683" s="108">
        <v>0.33111557788387019</v>
      </c>
      <c r="G1683" s="109">
        <v>0.30023543161931054</v>
      </c>
      <c r="H1683" s="91">
        <v>0.52892851096883908</v>
      </c>
      <c r="I1683" s="108">
        <v>0.2795953675831292</v>
      </c>
      <c r="J1683" s="109">
        <v>0.3476111066438467</v>
      </c>
      <c r="K1683" s="91">
        <v>1.0706330030792652</v>
      </c>
      <c r="L1683" s="108">
        <v>1.9254335748839571E-2</v>
      </c>
      <c r="M1683" s="109">
        <v>1.9428787017645863E-2</v>
      </c>
      <c r="N1683" s="91">
        <v>2.8147346171815156E-2</v>
      </c>
      <c r="O1683" s="108">
        <v>1.5841633005888919E-2</v>
      </c>
      <c r="P1683" s="109">
        <v>1.9461979311075284E-2</v>
      </c>
      <c r="Q1683" s="91">
        <v>2.6251394349598431E-2</v>
      </c>
      <c r="R1683" s="108">
        <v>8.573787658140479E-3</v>
      </c>
      <c r="S1683" s="109">
        <v>1.0571157310064737E-2</v>
      </c>
      <c r="T1683" s="91">
        <v>1.9644549077388936E-2</v>
      </c>
      <c r="U1683" s="108">
        <v>7.3076760642501529E-3</v>
      </c>
      <c r="V1683" s="109">
        <v>7.3606863882573759E-3</v>
      </c>
      <c r="W1683" s="91">
        <v>1.0842387854986308E-2</v>
      </c>
      <c r="X1683" s="108">
        <v>4.3484925042147128E-4</v>
      </c>
      <c r="Y1683" s="109">
        <v>3.8477034641271437E-4</v>
      </c>
      <c r="Z1683" s="91">
        <v>6.36353538817994E-4</v>
      </c>
      <c r="AA1683" s="108">
        <v>1.3858395453565455E-2</v>
      </c>
      <c r="AB1683" s="109">
        <v>1.2458852152581679E-2</v>
      </c>
      <c r="AC1683" s="91">
        <v>2.2198427482581062E-2</v>
      </c>
      <c r="AD1683" s="108">
        <v>2.4743171059089662E-3</v>
      </c>
      <c r="AE1683" s="109">
        <v>2.040625698677447E-3</v>
      </c>
      <c r="AF1683" s="91">
        <v>3.9119968483993283E-3</v>
      </c>
      <c r="AG1683" s="108">
        <v>3.8521274583151375E-3</v>
      </c>
      <c r="AH1683" s="109">
        <v>3.6481531549824144E-3</v>
      </c>
      <c r="AI1683" s="91">
        <v>4.9580569135457622E-3</v>
      </c>
      <c r="AJ1683" s="114">
        <v>0</v>
      </c>
      <c r="AK1683" s="115">
        <v>0</v>
      </c>
      <c r="AL1683" s="115">
        <v>0</v>
      </c>
    </row>
    <row r="1684" spans="1:38" ht="13.5" thickBot="1" x14ac:dyDescent="0.35">
      <c r="A1684" s="73">
        <v>2016</v>
      </c>
      <c r="B1684" s="719">
        <v>39</v>
      </c>
      <c r="C1684" s="110">
        <v>6.932445301101084</v>
      </c>
      <c r="D1684" s="111">
        <v>8.4197244110875911</v>
      </c>
      <c r="E1684" s="98">
        <v>19.232850341256484</v>
      </c>
      <c r="F1684" s="110">
        <v>0.33111557788387019</v>
      </c>
      <c r="G1684" s="111">
        <v>0.30023543161931054</v>
      </c>
      <c r="H1684" s="98">
        <v>0.52892851096883908</v>
      </c>
      <c r="I1684" s="110">
        <v>0.2795953675831292</v>
      </c>
      <c r="J1684" s="111">
        <v>0.3476111066438467</v>
      </c>
      <c r="K1684" s="98">
        <v>1.0706330030792652</v>
      </c>
      <c r="L1684" s="110">
        <v>1.9254335748839571E-2</v>
      </c>
      <c r="M1684" s="111">
        <v>1.9428787017645863E-2</v>
      </c>
      <c r="N1684" s="98">
        <v>2.8147346171815156E-2</v>
      </c>
      <c r="O1684" s="110">
        <v>1.5841633005888919E-2</v>
      </c>
      <c r="P1684" s="111">
        <v>1.9461979311075284E-2</v>
      </c>
      <c r="Q1684" s="98">
        <v>2.6251394349598431E-2</v>
      </c>
      <c r="R1684" s="110">
        <v>8.573787658140479E-3</v>
      </c>
      <c r="S1684" s="111">
        <v>1.0571157310064737E-2</v>
      </c>
      <c r="T1684" s="98">
        <v>1.9644549077388936E-2</v>
      </c>
      <c r="U1684" s="110">
        <v>7.3076760642501529E-3</v>
      </c>
      <c r="V1684" s="111">
        <v>7.3606863882573759E-3</v>
      </c>
      <c r="W1684" s="98">
        <v>1.0842387854986308E-2</v>
      </c>
      <c r="X1684" s="110">
        <v>4.3484925042147128E-4</v>
      </c>
      <c r="Y1684" s="111">
        <v>3.8477034641271437E-4</v>
      </c>
      <c r="Z1684" s="98">
        <v>6.36353538817994E-4</v>
      </c>
      <c r="AA1684" s="110">
        <v>1.3858395453565455E-2</v>
      </c>
      <c r="AB1684" s="111">
        <v>1.2458852152581679E-2</v>
      </c>
      <c r="AC1684" s="98">
        <v>2.2198427482581062E-2</v>
      </c>
      <c r="AD1684" s="110">
        <v>2.4743171059089662E-3</v>
      </c>
      <c r="AE1684" s="111">
        <v>2.040625698677447E-3</v>
      </c>
      <c r="AF1684" s="98">
        <v>3.9119968483993283E-3</v>
      </c>
      <c r="AG1684" s="110">
        <v>3.8521274583151375E-3</v>
      </c>
      <c r="AH1684" s="111">
        <v>3.6481531549824144E-3</v>
      </c>
      <c r="AI1684" s="98">
        <v>4.9580569135457622E-3</v>
      </c>
      <c r="AJ1684" s="116">
        <v>0</v>
      </c>
      <c r="AK1684" s="117">
        <v>0</v>
      </c>
      <c r="AL1684" s="117">
        <v>0</v>
      </c>
    </row>
    <row r="1685" spans="1:38" x14ac:dyDescent="0.25">
      <c r="A1685" s="69">
        <v>2017</v>
      </c>
      <c r="B1685" s="70">
        <v>0</v>
      </c>
      <c r="C1685" s="106">
        <v>1.0620692062762267</v>
      </c>
      <c r="D1685" s="107">
        <v>1.5272599238274946</v>
      </c>
      <c r="E1685" s="101">
        <v>4.9952581526381508</v>
      </c>
      <c r="F1685" s="106">
        <v>4.2616911556040873E-2</v>
      </c>
      <c r="G1685" s="107">
        <v>4.5012941196901829E-2</v>
      </c>
      <c r="H1685" s="101">
        <v>6.9934051514554174E-2</v>
      </c>
      <c r="I1685" s="106">
        <v>4.8883344440175426E-2</v>
      </c>
      <c r="J1685" s="107">
        <v>9.1023637363754031E-2</v>
      </c>
      <c r="K1685" s="101">
        <v>0.30325215848446024</v>
      </c>
      <c r="L1685" s="106">
        <v>2.6046318505642974E-3</v>
      </c>
      <c r="M1685" s="107">
        <v>3.4508110563591749E-3</v>
      </c>
      <c r="N1685" s="101">
        <v>1.0093481508336217E-2</v>
      </c>
      <c r="O1685" s="106">
        <v>6.241361618597569E-3</v>
      </c>
      <c r="P1685" s="107">
        <v>9.9493863144975575E-3</v>
      </c>
      <c r="Q1685" s="101">
        <v>1.6770252644720415E-2</v>
      </c>
      <c r="R1685" s="106">
        <v>4.0689099780817847E-3</v>
      </c>
      <c r="S1685" s="107">
        <v>5.1687231615551374E-3</v>
      </c>
      <c r="T1685" s="101">
        <v>1.0206849429075536E-2</v>
      </c>
      <c r="U1685" s="106">
        <v>8.1077321514850653E-4</v>
      </c>
      <c r="V1685" s="107">
        <v>8.6110007341191051E-4</v>
      </c>
      <c r="W1685" s="101">
        <v>1.1642053387213352E-3</v>
      </c>
      <c r="X1685" s="106">
        <v>5.3939692638348464E-5</v>
      </c>
      <c r="Y1685" s="107">
        <v>5.5807062910961721E-5</v>
      </c>
      <c r="Z1685" s="101">
        <v>7.7724588507786316E-5</v>
      </c>
      <c r="AA1685" s="106">
        <v>1.8089514239449558E-3</v>
      </c>
      <c r="AB1685" s="107">
        <v>1.9152610162068754E-3</v>
      </c>
      <c r="AC1685" s="101">
        <v>3.1025024295288791E-3</v>
      </c>
      <c r="AD1685" s="106">
        <v>3.301182937136476E-4</v>
      </c>
      <c r="AE1685" s="107">
        <v>3.2480525620513377E-4</v>
      </c>
      <c r="AF1685" s="101">
        <v>4.9623464912280696E-4</v>
      </c>
      <c r="AG1685" s="106">
        <v>4.8342812445088785E-4</v>
      </c>
      <c r="AH1685" s="107">
        <v>5.2499635204127635E-4</v>
      </c>
      <c r="AI1685" s="101">
        <v>6.6329382515276959E-4</v>
      </c>
      <c r="AJ1685" s="112">
        <v>0</v>
      </c>
      <c r="AK1685" s="113">
        <v>0</v>
      </c>
      <c r="AL1685" s="113">
        <v>0</v>
      </c>
    </row>
    <row r="1686" spans="1:38" x14ac:dyDescent="0.25">
      <c r="A1686" s="71">
        <v>2017</v>
      </c>
      <c r="B1686" s="718">
        <v>1</v>
      </c>
      <c r="C1686" s="108">
        <v>1.0661968265503923</v>
      </c>
      <c r="D1686" s="109">
        <v>1.529607243515928</v>
      </c>
      <c r="E1686" s="102">
        <v>5.0114657886341964</v>
      </c>
      <c r="F1686" s="108">
        <v>4.3256837073473484E-2</v>
      </c>
      <c r="G1686" s="109">
        <v>4.5643188778600026E-2</v>
      </c>
      <c r="H1686" s="102">
        <v>7.1422133173660043E-2</v>
      </c>
      <c r="I1686" s="108">
        <v>4.9174639445295321E-2</v>
      </c>
      <c r="J1686" s="109">
        <v>9.1200248278396762E-2</v>
      </c>
      <c r="K1686" s="102">
        <v>0.30466681594071615</v>
      </c>
      <c r="L1686" s="108">
        <v>2.6153370329308387E-3</v>
      </c>
      <c r="M1686" s="109">
        <v>3.4639509565568766E-3</v>
      </c>
      <c r="N1686" s="102">
        <v>1.0070251239123116E-2</v>
      </c>
      <c r="O1686" s="108">
        <v>6.312357098413858E-3</v>
      </c>
      <c r="P1686" s="109">
        <v>1.0078388502560182E-2</v>
      </c>
      <c r="Q1686" s="102">
        <v>1.6963132530531545E-2</v>
      </c>
      <c r="R1686" s="108">
        <v>4.1155496487763612E-3</v>
      </c>
      <c r="S1686" s="109">
        <v>5.2304469348298105E-3</v>
      </c>
      <c r="T1686" s="102">
        <v>1.0366415182390915E-2</v>
      </c>
      <c r="U1686" s="108">
        <v>8.3270952721071459E-4</v>
      </c>
      <c r="V1686" s="109">
        <v>9.0170084701698321E-4</v>
      </c>
      <c r="W1686" s="102">
        <v>1.1954806455850165E-3</v>
      </c>
      <c r="X1686" s="108">
        <v>5.4788186514371877E-5</v>
      </c>
      <c r="Y1686" s="109">
        <v>5.6662086174888196E-5</v>
      </c>
      <c r="Z1686" s="102">
        <v>7.9498866933812353E-5</v>
      </c>
      <c r="AA1686" s="108">
        <v>1.8339584966402815E-3</v>
      </c>
      <c r="AB1686" s="109">
        <v>1.9360272852945789E-3</v>
      </c>
      <c r="AC1686" s="102">
        <v>3.167052282765009E-3</v>
      </c>
      <c r="AD1686" s="108">
        <v>3.3484049660424203E-4</v>
      </c>
      <c r="AE1686" s="109">
        <v>3.2856340122681011E-4</v>
      </c>
      <c r="AF1686" s="102">
        <v>5.084710105988261E-4</v>
      </c>
      <c r="AG1686" s="108">
        <v>4.9089286770211289E-4</v>
      </c>
      <c r="AH1686" s="109">
        <v>5.3315938036753322E-4</v>
      </c>
      <c r="AI1686" s="102">
        <v>6.758446682599877E-4</v>
      </c>
      <c r="AJ1686" s="114">
        <v>0</v>
      </c>
      <c r="AK1686" s="115">
        <v>0</v>
      </c>
      <c r="AL1686" s="115">
        <v>0</v>
      </c>
    </row>
    <row r="1687" spans="1:38" x14ac:dyDescent="0.25">
      <c r="A1687" s="71">
        <v>2017</v>
      </c>
      <c r="B1687" s="718">
        <v>2</v>
      </c>
      <c r="C1687" s="108">
        <v>1.0707894529999242</v>
      </c>
      <c r="D1687" s="109">
        <v>1.5315353883196627</v>
      </c>
      <c r="E1687" s="102">
        <v>4.9763437313106662</v>
      </c>
      <c r="F1687" s="108">
        <v>4.4134678888518582E-2</v>
      </c>
      <c r="G1687" s="109">
        <v>4.6539685823088227E-2</v>
      </c>
      <c r="H1687" s="102">
        <v>6.6999132033097555E-2</v>
      </c>
      <c r="I1687" s="108">
        <v>4.9522620057198666E-2</v>
      </c>
      <c r="J1687" s="109">
        <v>9.1338618668959981E-2</v>
      </c>
      <c r="K1687" s="102">
        <v>0.20575188536142036</v>
      </c>
      <c r="L1687" s="108">
        <v>2.6303860608371523E-3</v>
      </c>
      <c r="M1687" s="109">
        <v>3.4851306740615443E-3</v>
      </c>
      <c r="N1687" s="102">
        <v>1.0093506076523009E-2</v>
      </c>
      <c r="O1687" s="108">
        <v>6.4023578170646894E-3</v>
      </c>
      <c r="P1687" s="109">
        <v>1.0238054354017825E-2</v>
      </c>
      <c r="Q1687" s="102">
        <v>1.3826632215215852E-2</v>
      </c>
      <c r="R1687" s="108">
        <v>4.1800995671329427E-3</v>
      </c>
      <c r="S1687" s="109">
        <v>5.3198200713966866E-3</v>
      </c>
      <c r="T1687" s="102">
        <v>1.0542550685970811E-2</v>
      </c>
      <c r="U1687" s="108">
        <v>8.5896604891633069E-4</v>
      </c>
      <c r="V1687" s="109">
        <v>9.4868992250224415E-4</v>
      </c>
      <c r="W1687" s="102">
        <v>1.2237957659717745E-3</v>
      </c>
      <c r="X1687" s="108">
        <v>5.5944870913705673E-5</v>
      </c>
      <c r="Y1687" s="109">
        <v>5.7875354956686369E-5</v>
      </c>
      <c r="Z1687" s="102">
        <v>7.7118828153178361E-5</v>
      </c>
      <c r="AA1687" s="108">
        <v>1.8692978273420963E-3</v>
      </c>
      <c r="AB1687" s="109">
        <v>1.9684794218721726E-3</v>
      </c>
      <c r="AC1687" s="102">
        <v>2.8480068316569566E-3</v>
      </c>
      <c r="AD1687" s="108">
        <v>3.4161277130935485E-4</v>
      </c>
      <c r="AE1687" s="109">
        <v>3.3460533501239486E-4</v>
      </c>
      <c r="AF1687" s="102">
        <v>4.9079067589873158E-4</v>
      </c>
      <c r="AG1687" s="108">
        <v>5.0086743087342049E-4</v>
      </c>
      <c r="AH1687" s="109">
        <v>5.4408116309765612E-4</v>
      </c>
      <c r="AI1687" s="102">
        <v>6.2224829030899694E-4</v>
      </c>
      <c r="AJ1687" s="114">
        <v>0</v>
      </c>
      <c r="AK1687" s="115">
        <v>0</v>
      </c>
      <c r="AL1687" s="115">
        <v>0</v>
      </c>
    </row>
    <row r="1688" spans="1:38" x14ac:dyDescent="0.25">
      <c r="A1688" s="71">
        <v>2017</v>
      </c>
      <c r="B1688" s="718">
        <v>3</v>
      </c>
      <c r="C1688" s="108">
        <v>1.0729280454822483</v>
      </c>
      <c r="D1688" s="109">
        <v>1.5296417293995674</v>
      </c>
      <c r="E1688" s="102">
        <v>4.995670333126383</v>
      </c>
      <c r="F1688" s="108">
        <v>4.5010482139563837E-2</v>
      </c>
      <c r="G1688" s="109">
        <v>4.7449214729571712E-2</v>
      </c>
      <c r="H1688" s="102">
        <v>6.8748324564248467E-2</v>
      </c>
      <c r="I1688" s="108">
        <v>4.9791727348875908E-2</v>
      </c>
      <c r="J1688" s="109">
        <v>9.1291076465719032E-2</v>
      </c>
      <c r="K1688" s="102">
        <v>0.20744358565193619</v>
      </c>
      <c r="L1688" s="108">
        <v>2.6458033282690924E-3</v>
      </c>
      <c r="M1688" s="109">
        <v>3.5072981130289879E-3</v>
      </c>
      <c r="N1688" s="102">
        <v>1.0120123643762875E-2</v>
      </c>
      <c r="O1688" s="108">
        <v>6.4823047108126869E-3</v>
      </c>
      <c r="P1688" s="109">
        <v>1.0373725162537295E-2</v>
      </c>
      <c r="Q1688" s="102">
        <v>1.405244717699714E-2</v>
      </c>
      <c r="R1688" s="108">
        <v>4.2448944535215076E-3</v>
      </c>
      <c r="S1688" s="109">
        <v>5.4124566137232141E-3</v>
      </c>
      <c r="T1688" s="102">
        <v>1.0735991052258854E-2</v>
      </c>
      <c r="U1688" s="108">
        <v>8.865571306524826E-4</v>
      </c>
      <c r="V1688" s="109">
        <v>9.928956142580248E-4</v>
      </c>
      <c r="W1688" s="102">
        <v>1.2626707152719218E-3</v>
      </c>
      <c r="X1688" s="108">
        <v>5.7116901341870939E-5</v>
      </c>
      <c r="Y1688" s="109">
        <v>5.9122447497917161E-5</v>
      </c>
      <c r="Z1688" s="102">
        <v>7.9244317762725071E-5</v>
      </c>
      <c r="AA1688" s="108">
        <v>1.9040432174416641E-3</v>
      </c>
      <c r="AB1688" s="109">
        <v>2.0018043786749233E-3</v>
      </c>
      <c r="AC1688" s="102">
        <v>2.9204741291918783E-3</v>
      </c>
      <c r="AD1688" s="108">
        <v>3.4826861194004133E-4</v>
      </c>
      <c r="AE1688" s="109">
        <v>3.4096874278829515E-4</v>
      </c>
      <c r="AF1688" s="102">
        <v>5.0482459112095391E-4</v>
      </c>
      <c r="AG1688" s="108">
        <v>5.1089890965881971E-4</v>
      </c>
      <c r="AH1688" s="109">
        <v>5.5495297306793314E-4</v>
      </c>
      <c r="AI1688" s="102">
        <v>6.373451041077864E-4</v>
      </c>
      <c r="AJ1688" s="114">
        <v>0</v>
      </c>
      <c r="AK1688" s="115">
        <v>0</v>
      </c>
      <c r="AL1688" s="115">
        <v>0</v>
      </c>
    </row>
    <row r="1689" spans="1:38" x14ac:dyDescent="0.25">
      <c r="A1689" s="71">
        <v>2017</v>
      </c>
      <c r="B1689" s="718">
        <v>4</v>
      </c>
      <c r="C1689" s="108">
        <v>1.7694902420920289</v>
      </c>
      <c r="D1689" s="109">
        <v>2.6023351506149868</v>
      </c>
      <c r="E1689" s="102">
        <v>6.8983198689790104</v>
      </c>
      <c r="F1689" s="108">
        <v>5.8765409094779113E-2</v>
      </c>
      <c r="G1689" s="109">
        <v>6.7082557968848683E-2</v>
      </c>
      <c r="H1689" s="102">
        <v>0.10750841535972987</v>
      </c>
      <c r="I1689" s="108">
        <v>7.1498219584585757E-2</v>
      </c>
      <c r="J1689" s="109">
        <v>0.13730973913779335</v>
      </c>
      <c r="K1689" s="102">
        <v>0.3529079742190297</v>
      </c>
      <c r="L1689" s="108">
        <v>3.2261703189407805E-3</v>
      </c>
      <c r="M1689" s="109">
        <v>5.5379013599249531E-3</v>
      </c>
      <c r="N1689" s="102">
        <v>1.2548188256469367E-2</v>
      </c>
      <c r="O1689" s="108">
        <v>5.3704173423836281E-3</v>
      </c>
      <c r="P1689" s="109">
        <v>8.8432506925617219E-3</v>
      </c>
      <c r="Q1689" s="102">
        <v>1.1541113760405489E-2</v>
      </c>
      <c r="R1689" s="108">
        <v>4.3224908553630538E-3</v>
      </c>
      <c r="S1689" s="109">
        <v>5.5257267522412909E-3</v>
      </c>
      <c r="T1689" s="102">
        <v>1.0948324261134961E-2</v>
      </c>
      <c r="U1689" s="108">
        <v>1.1391214105297145E-3</v>
      </c>
      <c r="V1689" s="109">
        <v>1.3773678399607444E-3</v>
      </c>
      <c r="W1689" s="102">
        <v>1.9596074992513472E-3</v>
      </c>
      <c r="X1689" s="108">
        <v>7.3840916173717523E-5</v>
      </c>
      <c r="Y1689" s="109">
        <v>8.177038875891201E-5</v>
      </c>
      <c r="Z1689" s="102">
        <v>1.2444474672515849E-4</v>
      </c>
      <c r="AA1689" s="108">
        <v>2.4939381494318014E-3</v>
      </c>
      <c r="AB1689" s="109">
        <v>2.8411041848811053E-3</v>
      </c>
      <c r="AC1689" s="102">
        <v>4.5740047687298753E-3</v>
      </c>
      <c r="AD1689" s="108">
        <v>4.3630052746306003E-4</v>
      </c>
      <c r="AE1689" s="109">
        <v>4.442278721633454E-4</v>
      </c>
      <c r="AF1689" s="102">
        <v>7.7417439753497193E-4</v>
      </c>
      <c r="AG1689" s="108">
        <v>6.7778388084114335E-4</v>
      </c>
      <c r="AH1689" s="109">
        <v>8.1104877703236497E-4</v>
      </c>
      <c r="AI1689" s="102">
        <v>1.0184157872523347E-3</v>
      </c>
      <c r="AJ1689" s="114">
        <v>0</v>
      </c>
      <c r="AK1689" s="115">
        <v>0</v>
      </c>
      <c r="AL1689" s="115">
        <v>0</v>
      </c>
    </row>
    <row r="1690" spans="1:38" x14ac:dyDescent="0.25">
      <c r="A1690" s="71">
        <v>2017</v>
      </c>
      <c r="B1690" s="718">
        <v>5</v>
      </c>
      <c r="C1690" s="108">
        <v>1.7778519903675187</v>
      </c>
      <c r="D1690" s="109">
        <v>2.6104736227094687</v>
      </c>
      <c r="E1690" s="102">
        <v>6.9372362155123168</v>
      </c>
      <c r="F1690" s="108">
        <v>6.0028298354556503E-2</v>
      </c>
      <c r="G1690" s="109">
        <v>6.8545059419415258E-2</v>
      </c>
      <c r="H1690" s="102">
        <v>0.11061581559965727</v>
      </c>
      <c r="I1690" s="108">
        <v>7.2120414570594676E-2</v>
      </c>
      <c r="J1690" s="109">
        <v>0.13795373009429118</v>
      </c>
      <c r="K1690" s="102">
        <v>0.35612777575202081</v>
      </c>
      <c r="L1690" s="108">
        <v>3.2500807345961897E-3</v>
      </c>
      <c r="M1690" s="109">
        <v>5.5847490156113811E-3</v>
      </c>
      <c r="N1690" s="102">
        <v>1.2598501961203854E-2</v>
      </c>
      <c r="O1690" s="108">
        <v>5.4571441109231757E-3</v>
      </c>
      <c r="P1690" s="109">
        <v>9.0123338600021849E-3</v>
      </c>
      <c r="Q1690" s="102">
        <v>1.1779334850160396E-2</v>
      </c>
      <c r="R1690" s="108">
        <v>4.405849946320383E-3</v>
      </c>
      <c r="S1690" s="109">
        <v>5.6501805968198308E-3</v>
      </c>
      <c r="T1690" s="102">
        <v>1.1181891601576007E-2</v>
      </c>
      <c r="U1690" s="108">
        <v>1.1848674684073396E-3</v>
      </c>
      <c r="V1690" s="109">
        <v>1.4708014184979239E-3</v>
      </c>
      <c r="W1690" s="102">
        <v>2.0324760458385635E-3</v>
      </c>
      <c r="X1690" s="108">
        <v>7.554763837566586E-5</v>
      </c>
      <c r="Y1690" s="109">
        <v>8.3808762303093148E-5</v>
      </c>
      <c r="Z1690" s="102">
        <v>1.2828998960554193E-4</v>
      </c>
      <c r="AA1690" s="108">
        <v>2.5429576846495621E-3</v>
      </c>
      <c r="AB1690" s="109">
        <v>2.8903405945941087E-3</v>
      </c>
      <c r="AC1690" s="102">
        <v>4.7018439639913397E-3</v>
      </c>
      <c r="AD1690" s="108">
        <v>4.4561522463091327E-4</v>
      </c>
      <c r="AE1690" s="109">
        <v>4.5330707723653516E-4</v>
      </c>
      <c r="AF1690" s="102">
        <v>7.9885033516315638E-4</v>
      </c>
      <c r="AG1690" s="108">
        <v>6.9271549999772085E-4</v>
      </c>
      <c r="AH1690" s="109">
        <v>8.3006459913510387E-4</v>
      </c>
      <c r="AI1690" s="102">
        <v>1.0456822608444418E-3</v>
      </c>
      <c r="AJ1690" s="114">
        <v>0</v>
      </c>
      <c r="AK1690" s="115">
        <v>0</v>
      </c>
      <c r="AL1690" s="115">
        <v>0</v>
      </c>
    </row>
    <row r="1691" spans="1:38" x14ac:dyDescent="0.25">
      <c r="A1691" s="71">
        <v>2017</v>
      </c>
      <c r="B1691" s="718">
        <v>6</v>
      </c>
      <c r="C1691" s="108">
        <v>2.0066366238730553</v>
      </c>
      <c r="D1691" s="109">
        <v>2.9499019935619</v>
      </c>
      <c r="E1691" s="102">
        <v>12.483177960942728</v>
      </c>
      <c r="F1691" s="108">
        <v>6.9904999856121447E-2</v>
      </c>
      <c r="G1691" s="109">
        <v>8.2568491379255898E-2</v>
      </c>
      <c r="H1691" s="102">
        <v>0.15401777993353366</v>
      </c>
      <c r="I1691" s="108">
        <v>8.4957168255405099E-2</v>
      </c>
      <c r="J1691" s="109">
        <v>0.16466444137773614</v>
      </c>
      <c r="K1691" s="102">
        <v>0.45448579827697555</v>
      </c>
      <c r="L1691" s="108">
        <v>3.7211075851693483E-3</v>
      </c>
      <c r="M1691" s="109">
        <v>6.2979902658815388E-3</v>
      </c>
      <c r="N1691" s="102">
        <v>1.3443190134842378E-2</v>
      </c>
      <c r="O1691" s="108">
        <v>5.9790731952944608E-3</v>
      </c>
      <c r="P1691" s="109">
        <v>9.9649897945448922E-3</v>
      </c>
      <c r="Q1691" s="102">
        <v>1.6135837185347626E-2</v>
      </c>
      <c r="R1691" s="108">
        <v>4.4979935648053236E-3</v>
      </c>
      <c r="S1691" s="109">
        <v>5.790017244535409E-3</v>
      </c>
      <c r="T1691" s="102">
        <v>1.1436554309103158E-2</v>
      </c>
      <c r="U1691" s="108">
        <v>1.3734233840825498E-3</v>
      </c>
      <c r="V1691" s="109">
        <v>1.7692194254683485E-3</v>
      </c>
      <c r="W1691" s="102">
        <v>2.7410112008409825E-3</v>
      </c>
      <c r="X1691" s="108">
        <v>8.7882169835119407E-5</v>
      </c>
      <c r="Y1691" s="109">
        <v>1.0049516145200046E-4</v>
      </c>
      <c r="Z1691" s="102">
        <v>1.7551464218675078E-4</v>
      </c>
      <c r="AA1691" s="108">
        <v>2.9646027382914343E-3</v>
      </c>
      <c r="AB1691" s="109">
        <v>3.4842153620967208E-3</v>
      </c>
      <c r="AC1691" s="102">
        <v>6.5741214186409314E-3</v>
      </c>
      <c r="AD1691" s="108">
        <v>5.1093287467275509E-4</v>
      </c>
      <c r="AE1691" s="109">
        <v>5.3042533077515082E-4</v>
      </c>
      <c r="AF1691" s="102">
        <v>1.037300367506349E-3</v>
      </c>
      <c r="AG1691" s="108">
        <v>8.1448223979940369E-4</v>
      </c>
      <c r="AH1691" s="109">
        <v>1.0151127542984966E-3</v>
      </c>
      <c r="AI1691" s="102">
        <v>1.5315173886207446E-3</v>
      </c>
      <c r="AJ1691" s="114">
        <v>0</v>
      </c>
      <c r="AK1691" s="115">
        <v>0</v>
      </c>
      <c r="AL1691" s="115">
        <v>0</v>
      </c>
    </row>
    <row r="1692" spans="1:38" x14ac:dyDescent="0.25">
      <c r="A1692" s="71">
        <v>2017</v>
      </c>
      <c r="B1692" s="718">
        <v>7</v>
      </c>
      <c r="C1692" s="108">
        <v>2.0258311370931046</v>
      </c>
      <c r="D1692" s="109">
        <v>2.9735857334076763</v>
      </c>
      <c r="E1692" s="102">
        <v>12.537697931971383</v>
      </c>
      <c r="F1692" s="108">
        <v>7.1725798945232067E-2</v>
      </c>
      <c r="G1692" s="109">
        <v>8.4790002895776428E-2</v>
      </c>
      <c r="H1692" s="102">
        <v>0.15864662033217294</v>
      </c>
      <c r="I1692" s="108">
        <v>8.6032532350761332E-2</v>
      </c>
      <c r="J1692" s="109">
        <v>0.16608231151826225</v>
      </c>
      <c r="K1692" s="102">
        <v>0.45916971067863227</v>
      </c>
      <c r="L1692" s="108">
        <v>3.7518336733472907E-3</v>
      </c>
      <c r="M1692" s="109">
        <v>6.3587126670036839E-3</v>
      </c>
      <c r="N1692" s="102">
        <v>1.3505499465770829E-2</v>
      </c>
      <c r="O1692" s="108">
        <v>6.0952131607702022E-3</v>
      </c>
      <c r="P1692" s="109">
        <v>1.0172887510977091E-2</v>
      </c>
      <c r="Q1692" s="102">
        <v>1.6450156428487833E-2</v>
      </c>
      <c r="R1692" s="108">
        <v>4.5956309525038829E-3</v>
      </c>
      <c r="S1692" s="109">
        <v>5.9412146123120832E-3</v>
      </c>
      <c r="T1692" s="102">
        <v>1.1713924262791733E-2</v>
      </c>
      <c r="U1692" s="108">
        <v>1.4198025513445533E-3</v>
      </c>
      <c r="V1692" s="109">
        <v>1.8553624376586367E-3</v>
      </c>
      <c r="W1692" s="102">
        <v>2.8468217087629939E-3</v>
      </c>
      <c r="X1692" s="108">
        <v>9.0265685118440662E-5</v>
      </c>
      <c r="Y1692" s="109">
        <v>1.034412646137036E-4</v>
      </c>
      <c r="Z1692" s="102">
        <v>1.8125672577208306E-4</v>
      </c>
      <c r="AA1692" s="108">
        <v>3.039661721268802E-3</v>
      </c>
      <c r="AB1692" s="109">
        <v>3.5703310018453658E-3</v>
      </c>
      <c r="AC1692" s="102">
        <v>6.7652948564552789E-3</v>
      </c>
      <c r="AD1692" s="108">
        <v>5.2529495652113253E-4</v>
      </c>
      <c r="AE1692" s="109">
        <v>5.465325325041731E-4</v>
      </c>
      <c r="AF1692" s="102">
        <v>1.0744133871253235E-3</v>
      </c>
      <c r="AG1692" s="108">
        <v>8.3471851389039738E-4</v>
      </c>
      <c r="AH1692" s="109">
        <v>1.0409329714066661E-3</v>
      </c>
      <c r="AI1692" s="102">
        <v>1.5720704588343282E-3</v>
      </c>
      <c r="AJ1692" s="114">
        <v>0</v>
      </c>
      <c r="AK1692" s="115">
        <v>0</v>
      </c>
      <c r="AL1692" s="115">
        <v>0</v>
      </c>
    </row>
    <row r="1693" spans="1:38" x14ac:dyDescent="0.25">
      <c r="A1693" s="71">
        <v>2017</v>
      </c>
      <c r="B1693" s="718">
        <v>8</v>
      </c>
      <c r="C1693" s="108">
        <v>2.0825786668041357</v>
      </c>
      <c r="D1693" s="109">
        <v>3.0455093965760214</v>
      </c>
      <c r="E1693" s="102">
        <v>13.22570981727104</v>
      </c>
      <c r="F1693" s="108">
        <v>8.2122100137562784E-2</v>
      </c>
      <c r="G1693" s="109">
        <v>9.9807238832745698E-2</v>
      </c>
      <c r="H1693" s="102">
        <v>0.19359753263282239</v>
      </c>
      <c r="I1693" s="108">
        <v>0.10199886994460033</v>
      </c>
      <c r="J1693" s="109">
        <v>0.19899120472223733</v>
      </c>
      <c r="K1693" s="102">
        <v>0.57713367693220852</v>
      </c>
      <c r="L1693" s="108">
        <v>4.3110859903812927E-3</v>
      </c>
      <c r="M1693" s="109">
        <v>7.1830025761254667E-3</v>
      </c>
      <c r="N1693" s="102">
        <v>1.447439235332895E-2</v>
      </c>
      <c r="O1693" s="108">
        <v>6.3334935814673039E-3</v>
      </c>
      <c r="P1693" s="109">
        <v>1.0739379075720873E-2</v>
      </c>
      <c r="Q1693" s="102">
        <v>1.7114986324952629E-2</v>
      </c>
      <c r="R1693" s="108">
        <v>4.7028225502477698E-3</v>
      </c>
      <c r="S1693" s="109">
        <v>6.108965064149912E-3</v>
      </c>
      <c r="T1693" s="102">
        <v>1.2018175367387654E-2</v>
      </c>
      <c r="U1693" s="108">
        <v>1.6242436962458245E-3</v>
      </c>
      <c r="V1693" s="109">
        <v>2.1926545153444E-3</v>
      </c>
      <c r="W1693" s="102">
        <v>3.4834911572798779E-3</v>
      </c>
      <c r="X1693" s="108">
        <v>1.030404227064282E-4</v>
      </c>
      <c r="Y1693" s="109">
        <v>1.209998510277406E-4</v>
      </c>
      <c r="Z1693" s="102">
        <v>2.2221242118986828E-4</v>
      </c>
      <c r="AA1693" s="108">
        <v>3.4824082164369996E-3</v>
      </c>
      <c r="AB1693" s="109">
        <v>4.2027850322250877E-3</v>
      </c>
      <c r="AC1693" s="102">
        <v>8.2542217947674541E-3</v>
      </c>
      <c r="AD1693" s="108">
        <v>5.9159844831602475E-4</v>
      </c>
      <c r="AE1693" s="109">
        <v>6.2448446174823396E-4</v>
      </c>
      <c r="AF1693" s="102">
        <v>1.3188444459054254E-3</v>
      </c>
      <c r="AG1693" s="108">
        <v>9.6242752016252521E-4</v>
      </c>
      <c r="AH1693" s="109">
        <v>1.2403712728854294E-3</v>
      </c>
      <c r="AI1693" s="102">
        <v>1.9146766726781908E-3</v>
      </c>
      <c r="AJ1693" s="114">
        <v>0</v>
      </c>
      <c r="AK1693" s="115">
        <v>0</v>
      </c>
      <c r="AL1693" s="115">
        <v>0</v>
      </c>
    </row>
    <row r="1694" spans="1:38" x14ac:dyDescent="0.25">
      <c r="A1694" s="71">
        <v>2017</v>
      </c>
      <c r="B1694" s="718">
        <v>9</v>
      </c>
      <c r="C1694" s="108">
        <v>2.1044676762009242</v>
      </c>
      <c r="D1694" s="109">
        <v>3.0727105457412742</v>
      </c>
      <c r="E1694" s="102">
        <v>13.300616377776231</v>
      </c>
      <c r="F1694" s="108">
        <v>8.4527249518410202E-2</v>
      </c>
      <c r="G1694" s="109">
        <v>0.10282335232844508</v>
      </c>
      <c r="H1694" s="102">
        <v>0.20002157942054977</v>
      </c>
      <c r="I1694" s="108">
        <v>0.10349632756960234</v>
      </c>
      <c r="J1694" s="109">
        <v>0.20106569167146376</v>
      </c>
      <c r="K1694" s="102">
        <v>0.58374837948320946</v>
      </c>
      <c r="L1694" s="108">
        <v>4.3544423667142484E-3</v>
      </c>
      <c r="M1694" s="109">
        <v>7.267868885740502E-3</v>
      </c>
      <c r="N1694" s="102">
        <v>1.455693505450005E-2</v>
      </c>
      <c r="O1694" s="108">
        <v>6.4701586817376595E-3</v>
      </c>
      <c r="P1694" s="109">
        <v>1.0985900828985384E-2</v>
      </c>
      <c r="Q1694" s="102">
        <v>1.7506604935604721E-2</v>
      </c>
      <c r="R1694" s="108">
        <v>4.8202617106670497E-3</v>
      </c>
      <c r="S1694" s="109">
        <v>6.2940178897082383E-3</v>
      </c>
      <c r="T1694" s="102">
        <v>1.2348751383824854E-2</v>
      </c>
      <c r="U1694" s="108">
        <v>1.6960981090495819E-3</v>
      </c>
      <c r="V1694" s="109">
        <v>2.3160651466308867E-3</v>
      </c>
      <c r="W1694" s="102">
        <v>3.6159172326473967E-3</v>
      </c>
      <c r="X1694" s="108">
        <v>1.0625815413121263E-4</v>
      </c>
      <c r="Y1694" s="109">
        <v>1.250643122101269E-4</v>
      </c>
      <c r="Z1694" s="102">
        <v>2.3012815308503948E-4</v>
      </c>
      <c r="AA1694" s="108">
        <v>3.5786866469805483E-3</v>
      </c>
      <c r="AB1694" s="109">
        <v>4.317644019337959E-3</v>
      </c>
      <c r="AC1694" s="102">
        <v>8.5233623149559706E-3</v>
      </c>
      <c r="AD1694" s="108">
        <v>6.0967727370402189E-4</v>
      </c>
      <c r="AE1694" s="109">
        <v>6.4563392094489679E-4</v>
      </c>
      <c r="AF1694" s="102">
        <v>1.371705636530305E-3</v>
      </c>
      <c r="AG1694" s="108">
        <v>9.8992485729735213E-4</v>
      </c>
      <c r="AH1694" s="109">
        <v>1.2761665450990436E-3</v>
      </c>
      <c r="AI1694" s="102">
        <v>1.969656708403612E-3</v>
      </c>
      <c r="AJ1694" s="114">
        <v>0</v>
      </c>
      <c r="AK1694" s="115">
        <v>0</v>
      </c>
      <c r="AL1694" s="115">
        <v>0</v>
      </c>
    </row>
    <row r="1695" spans="1:38" x14ac:dyDescent="0.25">
      <c r="A1695" s="71">
        <v>2017</v>
      </c>
      <c r="B1695" s="718">
        <v>10</v>
      </c>
      <c r="C1695" s="108">
        <v>2.5806104365983717</v>
      </c>
      <c r="D1695" s="109">
        <v>3.7929650321863</v>
      </c>
      <c r="E1695" s="102">
        <v>14.729155763365144</v>
      </c>
      <c r="F1695" s="108">
        <v>0.10367887157458294</v>
      </c>
      <c r="G1695" s="109">
        <v>0.12795900328655369</v>
      </c>
      <c r="H1695" s="102">
        <v>0.24943401064082951</v>
      </c>
      <c r="I1695" s="108">
        <v>0.11955730346276072</v>
      </c>
      <c r="J1695" s="109">
        <v>0.23375238117692879</v>
      </c>
      <c r="K1695" s="102">
        <v>0.68230538580093314</v>
      </c>
      <c r="L1695" s="108">
        <v>5.4843139494920737E-3</v>
      </c>
      <c r="M1695" s="109">
        <v>8.9428441297804834E-3</v>
      </c>
      <c r="N1695" s="102">
        <v>1.6522031578642408E-2</v>
      </c>
      <c r="O1695" s="108">
        <v>6.1533192725333665E-3</v>
      </c>
      <c r="P1695" s="109">
        <v>1.0486438297500743E-2</v>
      </c>
      <c r="Q1695" s="102">
        <v>1.5871429649693767E-2</v>
      </c>
      <c r="R1695" s="108">
        <v>4.9477308194063145E-3</v>
      </c>
      <c r="S1695" s="109">
        <v>6.497485552554666E-3</v>
      </c>
      <c r="T1695" s="102">
        <v>1.2707791108344049E-2</v>
      </c>
      <c r="U1695" s="108">
        <v>2.0782243496200265E-3</v>
      </c>
      <c r="V1695" s="109">
        <v>2.8812602339375886E-3</v>
      </c>
      <c r="W1695" s="102">
        <v>4.5232560958004256E-3</v>
      </c>
      <c r="X1695" s="108">
        <v>1.2984032735031335E-4</v>
      </c>
      <c r="Y1695" s="109">
        <v>1.5445341997587488E-4</v>
      </c>
      <c r="Z1695" s="102">
        <v>2.8842341397783893E-4</v>
      </c>
      <c r="AA1695" s="108">
        <v>4.3927030663505305E-3</v>
      </c>
      <c r="AB1695" s="109">
        <v>5.3751225957065782E-3</v>
      </c>
      <c r="AC1695" s="102">
        <v>1.0626307179956055E-2</v>
      </c>
      <c r="AD1695" s="108">
        <v>7.3044300805059524E-4</v>
      </c>
      <c r="AE1695" s="109">
        <v>7.7456606216223453E-4</v>
      </c>
      <c r="AF1695" s="102">
        <v>1.7242012950671299E-3</v>
      </c>
      <c r="AG1695" s="108">
        <v>1.226393687986689E-3</v>
      </c>
      <c r="AH1695" s="109">
        <v>1.6114810367284661E-3</v>
      </c>
      <c r="AI1695" s="102">
        <v>2.4476473331676543E-3</v>
      </c>
      <c r="AJ1695" s="114">
        <v>0</v>
      </c>
      <c r="AK1695" s="115">
        <v>0</v>
      </c>
      <c r="AL1695" s="115">
        <v>0</v>
      </c>
    </row>
    <row r="1696" spans="1:38" x14ac:dyDescent="0.25">
      <c r="A1696" s="71">
        <v>2017</v>
      </c>
      <c r="B1696" s="718">
        <v>11</v>
      </c>
      <c r="C1696" s="108">
        <v>2.6089201686042691</v>
      </c>
      <c r="D1696" s="109">
        <v>3.8291328236472943</v>
      </c>
      <c r="E1696" s="102">
        <v>14.832411227836898</v>
      </c>
      <c r="F1696" s="108">
        <v>0.10692125268791419</v>
      </c>
      <c r="G1696" s="109">
        <v>0.13208870225929201</v>
      </c>
      <c r="H1696" s="102">
        <v>0.25849135861057254</v>
      </c>
      <c r="I1696" s="108">
        <v>0.12149254090297314</v>
      </c>
      <c r="J1696" s="109">
        <v>0.23652069364480083</v>
      </c>
      <c r="K1696" s="102">
        <v>0.69115151060903846</v>
      </c>
      <c r="L1696" s="108">
        <v>5.5470232825710914E-3</v>
      </c>
      <c r="M1696" s="109">
        <v>9.0644932874030578E-3</v>
      </c>
      <c r="N1696" s="102">
        <v>1.6644926658339491E-2</v>
      </c>
      <c r="O1696" s="108">
        <v>6.2970431398708645E-3</v>
      </c>
      <c r="P1696" s="109">
        <v>1.0747742083516115E-2</v>
      </c>
      <c r="Q1696" s="102">
        <v>1.631247774549351E-2</v>
      </c>
      <c r="R1696" s="108">
        <v>5.0845624516780838E-3</v>
      </c>
      <c r="S1696" s="109">
        <v>6.7173382277219904E-3</v>
      </c>
      <c r="T1696" s="102">
        <v>1.3095491781345352E-2</v>
      </c>
      <c r="U1696" s="108">
        <v>2.1734990307790167E-3</v>
      </c>
      <c r="V1696" s="109">
        <v>3.038886327411379E-3</v>
      </c>
      <c r="W1696" s="102">
        <v>4.7066596974431755E-3</v>
      </c>
      <c r="X1696" s="108">
        <v>1.3419528839656876E-4</v>
      </c>
      <c r="Y1696" s="109">
        <v>1.6002371904302398E-4</v>
      </c>
      <c r="Z1696" s="102">
        <v>2.9960192825132187E-4</v>
      </c>
      <c r="AA1696" s="108">
        <v>4.5227483221774983E-3</v>
      </c>
      <c r="AB1696" s="109">
        <v>5.5345645830421957E-3</v>
      </c>
      <c r="AC1696" s="102">
        <v>1.1006738918263096E-2</v>
      </c>
      <c r="AD1696" s="108">
        <v>7.549055921025116E-4</v>
      </c>
      <c r="AE1696" s="109">
        <v>8.0409229184253393E-4</v>
      </c>
      <c r="AF1696" s="102">
        <v>1.7991399649897252E-3</v>
      </c>
      <c r="AG1696" s="108">
        <v>1.2632906078210546E-3</v>
      </c>
      <c r="AH1696" s="109">
        <v>1.6597769975881345E-3</v>
      </c>
      <c r="AI1696" s="102">
        <v>2.5249615461528244E-3</v>
      </c>
      <c r="AJ1696" s="114">
        <v>0</v>
      </c>
      <c r="AK1696" s="115">
        <v>0</v>
      </c>
      <c r="AL1696" s="115">
        <v>0</v>
      </c>
    </row>
    <row r="1697" spans="1:38" x14ac:dyDescent="0.25">
      <c r="A1697" s="71">
        <v>2017</v>
      </c>
      <c r="B1697" s="718">
        <v>12</v>
      </c>
      <c r="C1697" s="108">
        <v>2.639660491732029</v>
      </c>
      <c r="D1697" s="109">
        <v>3.8687792160501888</v>
      </c>
      <c r="E1697" s="102">
        <v>14.933804324307291</v>
      </c>
      <c r="F1697" s="108">
        <v>0.11039140687008318</v>
      </c>
      <c r="G1697" s="109">
        <v>0.13652812925788607</v>
      </c>
      <c r="H1697" s="102">
        <v>0.26832367929296047</v>
      </c>
      <c r="I1697" s="108">
        <v>0.12355740104103831</v>
      </c>
      <c r="J1697" s="109">
        <v>0.23948678184294983</v>
      </c>
      <c r="K1697" s="102">
        <v>0.70097957637831287</v>
      </c>
      <c r="L1697" s="108">
        <v>5.6137302377120384E-3</v>
      </c>
      <c r="M1697" s="109">
        <v>9.1945886172466827E-3</v>
      </c>
      <c r="N1697" s="102">
        <v>1.6775452409002991E-2</v>
      </c>
      <c r="O1697" s="108">
        <v>6.4499104356801392E-3</v>
      </c>
      <c r="P1697" s="109">
        <v>1.1024051812345951E-2</v>
      </c>
      <c r="Q1697" s="102">
        <v>1.6790967261784383E-2</v>
      </c>
      <c r="R1697" s="108">
        <v>5.2312204506009376E-3</v>
      </c>
      <c r="S1697" s="109">
        <v>6.9542799771005201E-3</v>
      </c>
      <c r="T1697" s="102">
        <v>1.3512290127717005E-2</v>
      </c>
      <c r="U1697" s="108">
        <v>2.2707089191386807E-3</v>
      </c>
      <c r="V1697" s="109">
        <v>3.1967375309453101E-3</v>
      </c>
      <c r="W1697" s="102">
        <v>4.9401542795808624E-3</v>
      </c>
      <c r="X1697" s="108">
        <v>1.3883970928657989E-4</v>
      </c>
      <c r="Y1697" s="109">
        <v>1.6598501033069288E-4</v>
      </c>
      <c r="Z1697" s="102">
        <v>3.1194507781462529E-4</v>
      </c>
      <c r="AA1697" s="108">
        <v>4.6630034592634543E-3</v>
      </c>
      <c r="AB1697" s="109">
        <v>5.7084325739551389E-3</v>
      </c>
      <c r="AC1697" s="102">
        <v>1.1411335078678924E-2</v>
      </c>
      <c r="AD1697" s="108">
        <v>7.8142056302938614E-4</v>
      </c>
      <c r="AE1697" s="109">
        <v>8.3649459083807488E-4</v>
      </c>
      <c r="AF1697" s="102">
        <v>1.8774885757068841E-3</v>
      </c>
      <c r="AG1697" s="108">
        <v>1.3024326132298079E-3</v>
      </c>
      <c r="AH1697" s="109">
        <v>1.7108117014630758E-3</v>
      </c>
      <c r="AI1697" s="102">
        <v>2.6120951725682423E-3</v>
      </c>
      <c r="AJ1697" s="114">
        <v>0</v>
      </c>
      <c r="AK1697" s="115">
        <v>0</v>
      </c>
      <c r="AL1697" s="115">
        <v>0</v>
      </c>
    </row>
    <row r="1698" spans="1:38" x14ac:dyDescent="0.25">
      <c r="A1698" s="71">
        <v>2017</v>
      </c>
      <c r="B1698" s="718">
        <v>13</v>
      </c>
      <c r="C1698" s="108">
        <v>2.6654967122972235</v>
      </c>
      <c r="D1698" s="109">
        <v>3.9000134583839929</v>
      </c>
      <c r="E1698" s="102">
        <v>14.99029717832531</v>
      </c>
      <c r="F1698" s="108">
        <v>0.11406773560212245</v>
      </c>
      <c r="G1698" s="109">
        <v>0.14122202915287987</v>
      </c>
      <c r="H1698" s="102">
        <v>0.27877135358781813</v>
      </c>
      <c r="I1698" s="108">
        <v>0.12565462478622064</v>
      </c>
      <c r="J1698" s="109">
        <v>0.24240603677801506</v>
      </c>
      <c r="K1698" s="102">
        <v>0.71072925962571309</v>
      </c>
      <c r="L1698" s="108">
        <v>5.6845383950678762E-3</v>
      </c>
      <c r="M1698" s="109">
        <v>9.3327278931453466E-3</v>
      </c>
      <c r="N1698" s="102">
        <v>1.6914852217133847E-2</v>
      </c>
      <c r="O1698" s="108">
        <v>6.6095247900065249E-3</v>
      </c>
      <c r="P1698" s="109">
        <v>1.1310563062615343E-2</v>
      </c>
      <c r="Q1698" s="102">
        <v>1.7294696532945665E-2</v>
      </c>
      <c r="R1698" s="108">
        <v>5.3872553503376943E-3</v>
      </c>
      <c r="S1698" s="109">
        <v>7.2066311555051979E-3</v>
      </c>
      <c r="T1698" s="102">
        <v>1.3959298479450781E-2</v>
      </c>
      <c r="U1698" s="108">
        <v>2.3727490900943989E-3</v>
      </c>
      <c r="V1698" s="109">
        <v>3.3589507028560406E-3</v>
      </c>
      <c r="W1698" s="102">
        <v>5.1918248383979338E-3</v>
      </c>
      <c r="X1698" s="108">
        <v>1.4376598369115592E-4</v>
      </c>
      <c r="Y1698" s="109">
        <v>1.72297514514638E-4</v>
      </c>
      <c r="Z1698" s="102">
        <v>3.2508401348165579E-4</v>
      </c>
      <c r="AA1698" s="108">
        <v>4.8117376057793737E-3</v>
      </c>
      <c r="AB1698" s="109">
        <v>5.8931760388551196E-3</v>
      </c>
      <c r="AC1698" s="102">
        <v>1.1839644237895091E-2</v>
      </c>
      <c r="AD1698" s="108">
        <v>8.0967437007114368E-4</v>
      </c>
      <c r="AE1698" s="109">
        <v>8.7121944297248422E-4</v>
      </c>
      <c r="AF1698" s="102">
        <v>1.9607779038778128E-3</v>
      </c>
      <c r="AG1698" s="108">
        <v>1.3437304396904941E-3</v>
      </c>
      <c r="AH1698" s="109">
        <v>1.7642383004501457E-3</v>
      </c>
      <c r="AI1698" s="102">
        <v>2.7043999551329863E-3</v>
      </c>
      <c r="AJ1698" s="114">
        <v>0</v>
      </c>
      <c r="AK1698" s="115">
        <v>0</v>
      </c>
      <c r="AL1698" s="115">
        <v>0</v>
      </c>
    </row>
    <row r="1699" spans="1:38" x14ac:dyDescent="0.25">
      <c r="A1699" s="71">
        <v>2017</v>
      </c>
      <c r="B1699" s="718">
        <v>14</v>
      </c>
      <c r="C1699" s="108">
        <v>2.706847116153285</v>
      </c>
      <c r="D1699" s="109">
        <v>3.9546710748613614</v>
      </c>
      <c r="E1699" s="102">
        <v>15.106427195665981</v>
      </c>
      <c r="F1699" s="108">
        <v>0.11798440731332333</v>
      </c>
      <c r="G1699" s="109">
        <v>0.14623558717165289</v>
      </c>
      <c r="H1699" s="102">
        <v>0.2899671585873308</v>
      </c>
      <c r="I1699" s="108">
        <v>0.12786398538627378</v>
      </c>
      <c r="J1699" s="109">
        <v>0.24545764472011683</v>
      </c>
      <c r="K1699" s="102">
        <v>0.72188278379535864</v>
      </c>
      <c r="L1699" s="108">
        <v>5.7549782344061152E-3</v>
      </c>
      <c r="M1699" s="109">
        <v>9.472302705266224E-3</v>
      </c>
      <c r="N1699" s="102">
        <v>1.7048927759394695E-2</v>
      </c>
      <c r="O1699" s="108">
        <v>6.7821474339363145E-3</v>
      </c>
      <c r="P1699" s="109">
        <v>1.1617908266858346E-2</v>
      </c>
      <c r="Q1699" s="102">
        <v>1.7838717594522716E-2</v>
      </c>
      <c r="R1699" s="108">
        <v>5.5561931208763472E-3</v>
      </c>
      <c r="S1699" s="109">
        <v>7.4794888522949372E-3</v>
      </c>
      <c r="T1699" s="102">
        <v>1.4435833236452514E-2</v>
      </c>
      <c r="U1699" s="108">
        <v>2.4177551646282643E-3</v>
      </c>
      <c r="V1699" s="109">
        <v>3.4576516465683032E-3</v>
      </c>
      <c r="W1699" s="102">
        <v>5.4593216731739841E-3</v>
      </c>
      <c r="X1699" s="108">
        <v>1.4868607090950692E-4</v>
      </c>
      <c r="Y1699" s="109">
        <v>1.7868878371957319E-4</v>
      </c>
      <c r="Z1699" s="102">
        <v>3.3913309178442124E-4</v>
      </c>
      <c r="AA1699" s="108">
        <v>4.9866384574690174E-3</v>
      </c>
      <c r="AB1699" s="109">
        <v>6.1091287932144552E-3</v>
      </c>
      <c r="AC1699" s="102">
        <v>1.2299179089641947E-2</v>
      </c>
      <c r="AD1699" s="108">
        <v>8.4494094056313733E-4</v>
      </c>
      <c r="AE1699" s="109">
        <v>9.1407193826560282E-4</v>
      </c>
      <c r="AF1699" s="102">
        <v>2.0497816631091311E-3</v>
      </c>
      <c r="AG1699" s="108">
        <v>1.382913773347349E-3</v>
      </c>
      <c r="AH1699" s="109">
        <v>1.8148554695114423E-3</v>
      </c>
      <c r="AI1699" s="102">
        <v>2.8034315357080789E-3</v>
      </c>
      <c r="AJ1699" s="114">
        <v>0</v>
      </c>
      <c r="AK1699" s="115">
        <v>0</v>
      </c>
      <c r="AL1699" s="115">
        <v>0</v>
      </c>
    </row>
    <row r="1700" spans="1:38" x14ac:dyDescent="0.25">
      <c r="A1700" s="71">
        <v>2017</v>
      </c>
      <c r="B1700" s="718">
        <v>15</v>
      </c>
      <c r="C1700" s="108">
        <v>3.0335890057575212</v>
      </c>
      <c r="D1700" s="109">
        <v>4.7136170424604762</v>
      </c>
      <c r="E1700" s="102">
        <v>16.472206006473279</v>
      </c>
      <c r="F1700" s="108">
        <v>0.13060766906758747</v>
      </c>
      <c r="G1700" s="109">
        <v>0.16816881721658852</v>
      </c>
      <c r="H1700" s="102">
        <v>0.33087178937938055</v>
      </c>
      <c r="I1700" s="108">
        <v>0.14528527259645999</v>
      </c>
      <c r="J1700" s="109">
        <v>0.27994790650236795</v>
      </c>
      <c r="K1700" s="102">
        <v>0.8267899990704346</v>
      </c>
      <c r="L1700" s="108">
        <v>8.057361250012017E-3</v>
      </c>
      <c r="M1700" s="109">
        <v>1.271469590420117E-2</v>
      </c>
      <c r="N1700" s="102">
        <v>2.0824359344776326E-2</v>
      </c>
      <c r="O1700" s="108">
        <v>6.9460415328929615E-3</v>
      </c>
      <c r="P1700" s="109">
        <v>1.2141906237650999E-2</v>
      </c>
      <c r="Q1700" s="102">
        <v>1.8092427748195597E-2</v>
      </c>
      <c r="R1700" s="108">
        <v>5.7355565086667929E-3</v>
      </c>
      <c r="S1700" s="109">
        <v>7.7680123239928251E-3</v>
      </c>
      <c r="T1700" s="102">
        <v>1.4941830832982473E-2</v>
      </c>
      <c r="U1700" s="108">
        <v>2.6750127318097123E-3</v>
      </c>
      <c r="V1700" s="109">
        <v>3.948248113663652E-3</v>
      </c>
      <c r="W1700" s="102">
        <v>6.1325819415114858E-3</v>
      </c>
      <c r="X1700" s="108">
        <v>1.6424104888552093E-4</v>
      </c>
      <c r="Y1700" s="109">
        <v>2.0461881561188239E-4</v>
      </c>
      <c r="Z1700" s="102">
        <v>3.8763509310808211E-4</v>
      </c>
      <c r="AA1700" s="108">
        <v>5.5212531848002474E-3</v>
      </c>
      <c r="AB1700" s="109">
        <v>7.0315220817745985E-3</v>
      </c>
      <c r="AC1700" s="102">
        <v>1.4060011538733565E-2</v>
      </c>
      <c r="AD1700" s="108">
        <v>9.2450435228082163E-4</v>
      </c>
      <c r="AE1700" s="109">
        <v>1.0317609692689967E-3</v>
      </c>
      <c r="AF1700" s="102">
        <v>2.3653454042093136E-3</v>
      </c>
      <c r="AG1700" s="108">
        <v>1.5391311748202997E-3</v>
      </c>
      <c r="AH1700" s="109">
        <v>2.1032210027697278E-3</v>
      </c>
      <c r="AI1700" s="102">
        <v>3.1763312687554941E-3</v>
      </c>
      <c r="AJ1700" s="114">
        <v>0</v>
      </c>
      <c r="AK1700" s="115">
        <v>0</v>
      </c>
      <c r="AL1700" s="115">
        <v>0</v>
      </c>
    </row>
    <row r="1701" spans="1:38" x14ac:dyDescent="0.25">
      <c r="A1701" s="71">
        <v>2017</v>
      </c>
      <c r="B1701" s="718">
        <v>16</v>
      </c>
      <c r="C1701" s="108">
        <v>3.074992276718576</v>
      </c>
      <c r="D1701" s="109">
        <v>4.7686729111956199</v>
      </c>
      <c r="E1701" s="102">
        <v>16.614963561141213</v>
      </c>
      <c r="F1701" s="108">
        <v>0.13533964019867997</v>
      </c>
      <c r="G1701" s="109">
        <v>0.17424685023453546</v>
      </c>
      <c r="H1701" s="102">
        <v>0.34448107802915207</v>
      </c>
      <c r="I1701" s="108">
        <v>0.14821902005174015</v>
      </c>
      <c r="J1701" s="109">
        <v>0.28414164640154577</v>
      </c>
      <c r="K1701" s="102">
        <v>0.84062950126393099</v>
      </c>
      <c r="L1701" s="108">
        <v>8.1763161903962312E-3</v>
      </c>
      <c r="M1701" s="109">
        <v>1.2931714443291789E-2</v>
      </c>
      <c r="N1701" s="102">
        <v>2.1042229086902262E-2</v>
      </c>
      <c r="O1701" s="108">
        <v>7.1382255567650713E-3</v>
      </c>
      <c r="P1701" s="109">
        <v>1.2477527406037608E-2</v>
      </c>
      <c r="Q1701" s="102">
        <v>1.8702089769275249E-2</v>
      </c>
      <c r="R1701" s="108">
        <v>5.9259478650958821E-3</v>
      </c>
      <c r="S1701" s="109">
        <v>8.0701463667963852E-3</v>
      </c>
      <c r="T1701" s="102">
        <v>1.5471789790545089E-2</v>
      </c>
      <c r="U1701" s="108">
        <v>2.7999572175390723E-3</v>
      </c>
      <c r="V1701" s="109">
        <v>4.1278150135879666E-3</v>
      </c>
      <c r="W1701" s="102">
        <v>6.4563760997568649E-3</v>
      </c>
      <c r="X1701" s="108">
        <v>1.7057562962998437E-4</v>
      </c>
      <c r="Y1701" s="109">
        <v>2.1275589866010791E-4</v>
      </c>
      <c r="Z1701" s="102">
        <v>4.0472876237691445E-4</v>
      </c>
      <c r="AA1701" s="108">
        <v>5.7138173527491584E-3</v>
      </c>
      <c r="AB1701" s="109">
        <v>7.2766116676362272E-3</v>
      </c>
      <c r="AC1701" s="102">
        <v>1.4619029921751276E-2</v>
      </c>
      <c r="AD1701" s="108">
        <v>9.6103243732533654E-4</v>
      </c>
      <c r="AE1701" s="109">
        <v>1.0778734652957065E-3</v>
      </c>
      <c r="AF1701" s="102">
        <v>2.4737148156220769E-3</v>
      </c>
      <c r="AG1701" s="108">
        <v>1.5920460039131677E-3</v>
      </c>
      <c r="AH1701" s="109">
        <v>2.1710344649817476E-3</v>
      </c>
      <c r="AI1701" s="102">
        <v>3.2966446587948768E-3</v>
      </c>
      <c r="AJ1701" s="114">
        <v>0</v>
      </c>
      <c r="AK1701" s="115">
        <v>0</v>
      </c>
      <c r="AL1701" s="115">
        <v>0</v>
      </c>
    </row>
    <row r="1702" spans="1:38" x14ac:dyDescent="0.25">
      <c r="A1702" s="71">
        <v>2017</v>
      </c>
      <c r="B1702" s="718">
        <v>17</v>
      </c>
      <c r="C1702" s="108">
        <v>3.116776735365749</v>
      </c>
      <c r="D1702" s="109">
        <v>4.8225444208973869</v>
      </c>
      <c r="E1702" s="102">
        <v>16.763175896965009</v>
      </c>
      <c r="F1702" s="108">
        <v>0.14034497842098922</v>
      </c>
      <c r="G1702" s="109">
        <v>0.18055205083711318</v>
      </c>
      <c r="H1702" s="102">
        <v>0.35865120491011016</v>
      </c>
      <c r="I1702" s="108">
        <v>0.15137314937699439</v>
      </c>
      <c r="J1702" s="109">
        <v>0.28857300246553019</v>
      </c>
      <c r="K1702" s="102">
        <v>0.85504183608157747</v>
      </c>
      <c r="L1702" s="108">
        <v>8.3040850839565042E-3</v>
      </c>
      <c r="M1702" s="109">
        <v>1.316105432542353E-2</v>
      </c>
      <c r="N1702" s="102">
        <v>2.1270454148023567E-2</v>
      </c>
      <c r="O1702" s="108">
        <v>7.3398604395262896E-3</v>
      </c>
      <c r="P1702" s="109">
        <v>1.2822709979997722E-2</v>
      </c>
      <c r="Q1702" s="102">
        <v>1.9336581964044079E-2</v>
      </c>
      <c r="R1702" s="108">
        <v>6.1308402290507925E-3</v>
      </c>
      <c r="S1702" s="109">
        <v>8.3898386560796994E-3</v>
      </c>
      <c r="T1702" s="102">
        <v>1.6026407622484942E-2</v>
      </c>
      <c r="U1702" s="108">
        <v>2.9329704046090282E-3</v>
      </c>
      <c r="V1702" s="109">
        <v>4.3156302760770666E-3</v>
      </c>
      <c r="W1702" s="102">
        <v>6.7989027595205878E-3</v>
      </c>
      <c r="X1702" s="108">
        <v>1.7729601055645693E-4</v>
      </c>
      <c r="Y1702" s="109">
        <v>2.212364836908498E-4</v>
      </c>
      <c r="Z1702" s="102">
        <v>4.2255801304852116E-4</v>
      </c>
      <c r="AA1702" s="108">
        <v>5.9172505006321484E-3</v>
      </c>
      <c r="AB1702" s="109">
        <v>7.5303803569137405E-3</v>
      </c>
      <c r="AC1702" s="102">
        <v>1.5199624656872223E-2</v>
      </c>
      <c r="AD1702" s="108">
        <v>9.9982180220385577E-4</v>
      </c>
      <c r="AE1702" s="109">
        <v>1.1260432108731535E-3</v>
      </c>
      <c r="AF1702" s="102">
        <v>2.5860720471679874E-3</v>
      </c>
      <c r="AG1702" s="108">
        <v>1.6480118553997255E-3</v>
      </c>
      <c r="AH1702" s="109">
        <v>2.2412349803272351E-3</v>
      </c>
      <c r="AI1702" s="102">
        <v>3.4222764353373284E-3</v>
      </c>
      <c r="AJ1702" s="114">
        <v>0</v>
      </c>
      <c r="AK1702" s="115">
        <v>0</v>
      </c>
      <c r="AL1702" s="115">
        <v>0</v>
      </c>
    </row>
    <row r="1703" spans="1:38" x14ac:dyDescent="0.25">
      <c r="A1703" s="71">
        <v>2017</v>
      </c>
      <c r="B1703" s="718">
        <v>18</v>
      </c>
      <c r="C1703" s="108">
        <v>3.1592028494931674</v>
      </c>
      <c r="D1703" s="109">
        <v>4.8743860455089294</v>
      </c>
      <c r="E1703" s="102">
        <v>16.886534034022908</v>
      </c>
      <c r="F1703" s="108">
        <v>0.14569847410566478</v>
      </c>
      <c r="G1703" s="109">
        <v>0.1870849899622869</v>
      </c>
      <c r="H1703" s="102">
        <v>0.37316052432388802</v>
      </c>
      <c r="I1703" s="108">
        <v>0.15465788742299094</v>
      </c>
      <c r="J1703" s="109">
        <v>0.29302161155984841</v>
      </c>
      <c r="K1703" s="102">
        <v>0.86943240823045087</v>
      </c>
      <c r="L1703" s="108">
        <v>8.4391172440156231E-3</v>
      </c>
      <c r="M1703" s="109">
        <v>1.339534266314865E-2</v>
      </c>
      <c r="N1703" s="102">
        <v>2.150561995129012E-2</v>
      </c>
      <c r="O1703" s="108">
        <v>7.5539989555102978E-3</v>
      </c>
      <c r="P1703" s="109">
        <v>1.3172929682514614E-2</v>
      </c>
      <c r="Q1703" s="102">
        <v>1.9984040820003345E-2</v>
      </c>
      <c r="R1703" s="108">
        <v>6.346460279291124E-3</v>
      </c>
      <c r="S1703" s="109">
        <v>8.7161488223668725E-3</v>
      </c>
      <c r="T1703" s="102">
        <v>1.6593957799204577E-2</v>
      </c>
      <c r="U1703" s="108">
        <v>3.0777527665517379E-3</v>
      </c>
      <c r="V1703" s="109">
        <v>4.4928757541540625E-3</v>
      </c>
      <c r="W1703" s="102">
        <v>7.1596073010855455E-3</v>
      </c>
      <c r="X1703" s="108">
        <v>1.8450758059836066E-4</v>
      </c>
      <c r="Y1703" s="109">
        <v>2.300158780713181E-4</v>
      </c>
      <c r="Z1703" s="102">
        <v>4.4088176518553961E-4</v>
      </c>
      <c r="AA1703" s="108">
        <v>6.1337126077330361E-3</v>
      </c>
      <c r="AB1703" s="109">
        <v>7.7959144920628472E-3</v>
      </c>
      <c r="AC1703" s="102">
        <v>1.5791484714726769E-2</v>
      </c>
      <c r="AD1703" s="108">
        <v>1.0407358632214556E-3</v>
      </c>
      <c r="AE1703" s="109">
        <v>1.1761202433060412E-3</v>
      </c>
      <c r="AF1703" s="102">
        <v>2.7004628341661045E-3</v>
      </c>
      <c r="AG1703" s="108">
        <v>1.7081712106906653E-3</v>
      </c>
      <c r="AH1703" s="109">
        <v>2.3134433972608857E-3</v>
      </c>
      <c r="AI1703" s="102">
        <v>3.5514587313416239E-3</v>
      </c>
      <c r="AJ1703" s="114">
        <v>0</v>
      </c>
      <c r="AK1703" s="115">
        <v>0</v>
      </c>
      <c r="AL1703" s="115">
        <v>0</v>
      </c>
    </row>
    <row r="1704" spans="1:38" x14ac:dyDescent="0.25">
      <c r="A1704" s="71">
        <v>2017</v>
      </c>
      <c r="B1704" s="718">
        <v>19</v>
      </c>
      <c r="C1704" s="108">
        <v>3.2082576540775518</v>
      </c>
      <c r="D1704" s="109">
        <v>4.9337643457188767</v>
      </c>
      <c r="E1704" s="102">
        <v>17.033617910018606</v>
      </c>
      <c r="F1704" s="108">
        <v>0.15135039714914264</v>
      </c>
      <c r="G1704" s="109">
        <v>0.19370176473781886</v>
      </c>
      <c r="H1704" s="102">
        <v>0.38781495054254445</v>
      </c>
      <c r="I1704" s="108">
        <v>0.15817817714365243</v>
      </c>
      <c r="J1704" s="109">
        <v>0.29766880098027093</v>
      </c>
      <c r="K1704" s="102">
        <v>0.88443360912027102</v>
      </c>
      <c r="L1704" s="108">
        <v>8.5811794226780969E-3</v>
      </c>
      <c r="M1704" s="109">
        <v>1.363174886566622E-2</v>
      </c>
      <c r="N1704" s="102">
        <v>2.1741301283578533E-2</v>
      </c>
      <c r="O1704" s="108">
        <v>7.7797633101489771E-3</v>
      </c>
      <c r="P1704" s="109">
        <v>1.352433889494912E-2</v>
      </c>
      <c r="Q1704" s="102">
        <v>2.063879401813179E-2</v>
      </c>
      <c r="R1704" s="108">
        <v>6.5738331988309025E-3</v>
      </c>
      <c r="S1704" s="109">
        <v>9.0463350100387658E-3</v>
      </c>
      <c r="T1704" s="102">
        <v>1.7163887857592968E-2</v>
      </c>
      <c r="U1704" s="108">
        <v>3.2282913713769842E-3</v>
      </c>
      <c r="V1704" s="109">
        <v>4.6588896009465263E-3</v>
      </c>
      <c r="W1704" s="102">
        <v>7.5475111092448222E-3</v>
      </c>
      <c r="X1704" s="108">
        <v>1.9211772585278787E-4</v>
      </c>
      <c r="Y1704" s="109">
        <v>2.3889220607803456E-4</v>
      </c>
      <c r="Z1704" s="102">
        <v>4.595137401907128E-4</v>
      </c>
      <c r="AA1704" s="108">
        <v>6.3625588303012019E-3</v>
      </c>
      <c r="AB1704" s="109">
        <v>8.0671646971558746E-3</v>
      </c>
      <c r="AC1704" s="102">
        <v>1.6383037409451361E-2</v>
      </c>
      <c r="AD1704" s="108">
        <v>1.0839433520726588E-3</v>
      </c>
      <c r="AE1704" s="109">
        <v>1.2272679510714837E-3</v>
      </c>
      <c r="AF1704" s="102">
        <v>2.8136731751131276E-3</v>
      </c>
      <c r="AG1704" s="108">
        <v>1.7716161881043114E-3</v>
      </c>
      <c r="AH1704" s="109">
        <v>2.3860099143843119E-3</v>
      </c>
      <c r="AI1704" s="102">
        <v>3.6839810084509689E-3</v>
      </c>
      <c r="AJ1704" s="114">
        <v>0</v>
      </c>
      <c r="AK1704" s="115">
        <v>0</v>
      </c>
      <c r="AL1704" s="115">
        <v>0</v>
      </c>
    </row>
    <row r="1705" spans="1:38" x14ac:dyDescent="0.25">
      <c r="A1705" s="71">
        <v>2017</v>
      </c>
      <c r="B1705" s="718">
        <v>20</v>
      </c>
      <c r="C1705" s="108">
        <v>3.52568837679534</v>
      </c>
      <c r="D1705" s="109">
        <v>5.6321318651910897</v>
      </c>
      <c r="E1705" s="102">
        <v>18.612891543385604</v>
      </c>
      <c r="F1705" s="108">
        <v>0.16924465156181512</v>
      </c>
      <c r="G1705" s="109">
        <v>0.22116690047507684</v>
      </c>
      <c r="H1705" s="102">
        <v>0.47057144899233277</v>
      </c>
      <c r="I1705" s="108">
        <v>0.17351547414315216</v>
      </c>
      <c r="J1705" s="109">
        <v>0.32612689540827677</v>
      </c>
      <c r="K1705" s="102">
        <v>1.0143327699590114</v>
      </c>
      <c r="L1705" s="108">
        <v>1.1816392228167685E-2</v>
      </c>
      <c r="M1705" s="109">
        <v>1.83062043044761E-2</v>
      </c>
      <c r="N1705" s="102">
        <v>2.7119206304882435E-2</v>
      </c>
      <c r="O1705" s="108">
        <v>8.6217786751572323E-3</v>
      </c>
      <c r="P1705" s="109">
        <v>1.5078226995245357E-2</v>
      </c>
      <c r="Q1705" s="102">
        <v>2.3750015720618179E-2</v>
      </c>
      <c r="R1705" s="108">
        <v>6.8086958256687227E-3</v>
      </c>
      <c r="S1705" s="109">
        <v>9.3702262943460724E-3</v>
      </c>
      <c r="T1705" s="102">
        <v>1.7723513456616786E-2</v>
      </c>
      <c r="U1705" s="108">
        <v>3.6372006120730794E-3</v>
      </c>
      <c r="V1705" s="109">
        <v>5.3018750142190731E-3</v>
      </c>
      <c r="W1705" s="102">
        <v>9.3309293876436671E-3</v>
      </c>
      <c r="X1705" s="108">
        <v>2.1590369805424788E-4</v>
      </c>
      <c r="Y1705" s="109">
        <v>2.7417720626979759E-4</v>
      </c>
      <c r="Z1705" s="102">
        <v>5.6216866084331382E-4</v>
      </c>
      <c r="AA1705" s="108">
        <v>7.1068376081704241E-3</v>
      </c>
      <c r="AB1705" s="109">
        <v>9.211172051226079E-3</v>
      </c>
      <c r="AC1705" s="102">
        <v>1.983398653313416E-2</v>
      </c>
      <c r="AD1705" s="108">
        <v>1.210924078000344E-3</v>
      </c>
      <c r="AE1705" s="109">
        <v>1.4027988188717226E-3</v>
      </c>
      <c r="AF1705" s="102">
        <v>3.4578050434664657E-3</v>
      </c>
      <c r="AG1705" s="108">
        <v>1.9931277577384622E-3</v>
      </c>
      <c r="AH1705" s="109">
        <v>2.7397119071918608E-3</v>
      </c>
      <c r="AI1705" s="102">
        <v>4.434211960538466E-3</v>
      </c>
      <c r="AJ1705" s="114">
        <v>0</v>
      </c>
      <c r="AK1705" s="115">
        <v>0</v>
      </c>
      <c r="AL1705" s="115">
        <v>0</v>
      </c>
    </row>
    <row r="1706" spans="1:38" x14ac:dyDescent="0.25">
      <c r="A1706" s="71">
        <v>2017</v>
      </c>
      <c r="B1706" s="718">
        <v>21</v>
      </c>
      <c r="C1706" s="108">
        <v>3.5810000446389583</v>
      </c>
      <c r="D1706" s="109">
        <v>5.6925700549070566</v>
      </c>
      <c r="E1706" s="102">
        <v>18.775083595138032</v>
      </c>
      <c r="F1706" s="108">
        <v>0.17581821471234277</v>
      </c>
      <c r="G1706" s="109">
        <v>0.2281377798242801</v>
      </c>
      <c r="H1706" s="102">
        <v>0.48671016357134655</v>
      </c>
      <c r="I1706" s="108">
        <v>0.1775964964292325</v>
      </c>
      <c r="J1706" s="109">
        <v>0.33100394626030127</v>
      </c>
      <c r="K1706" s="102">
        <v>1.0300925780656272</v>
      </c>
      <c r="L1706" s="108">
        <v>1.2026341292049608E-2</v>
      </c>
      <c r="M1706" s="109">
        <v>1.8608207770273406E-2</v>
      </c>
      <c r="N1706" s="102">
        <v>2.7413709641042092E-2</v>
      </c>
      <c r="O1706" s="108">
        <v>8.8808709021073618E-3</v>
      </c>
      <c r="P1706" s="109">
        <v>1.5430011962006954E-2</v>
      </c>
      <c r="Q1706" s="102">
        <v>2.4440512912978378E-2</v>
      </c>
      <c r="R1706" s="108">
        <v>7.0544188510005294E-3</v>
      </c>
      <c r="S1706" s="109">
        <v>9.6863204544262137E-3</v>
      </c>
      <c r="T1706" s="102">
        <v>1.8253373788017144E-2</v>
      </c>
      <c r="U1706" s="108">
        <v>3.8291083969382743E-3</v>
      </c>
      <c r="V1706" s="109">
        <v>5.479600537435847E-3</v>
      </c>
      <c r="W1706" s="102">
        <v>9.7876443303511924E-3</v>
      </c>
      <c r="X1706" s="108">
        <v>2.2489877457608682E-4</v>
      </c>
      <c r="Y1706" s="109">
        <v>2.8368498055566556E-4</v>
      </c>
      <c r="Z1706" s="102">
        <v>5.8290350955248317E-4</v>
      </c>
      <c r="AA1706" s="108">
        <v>7.3686582797956104E-3</v>
      </c>
      <c r="AB1706" s="109">
        <v>9.4948180899523584E-3</v>
      </c>
      <c r="AC1706" s="102">
        <v>2.0477682233313654E-2</v>
      </c>
      <c r="AD1706" s="108">
        <v>1.2596924903921108E-3</v>
      </c>
      <c r="AE1706" s="109">
        <v>1.455605447556919E-3</v>
      </c>
      <c r="AF1706" s="102">
        <v>3.579949343504937E-3</v>
      </c>
      <c r="AG1706" s="108">
        <v>2.0686324140045307E-3</v>
      </c>
      <c r="AH1706" s="109">
        <v>2.8177785499678694E-3</v>
      </c>
      <c r="AI1706" s="102">
        <v>4.582257605179922E-3</v>
      </c>
      <c r="AJ1706" s="114">
        <v>0</v>
      </c>
      <c r="AK1706" s="115">
        <v>0</v>
      </c>
      <c r="AL1706" s="115">
        <v>0</v>
      </c>
    </row>
    <row r="1707" spans="1:38" x14ac:dyDescent="0.25">
      <c r="A1707" s="71">
        <v>2017</v>
      </c>
      <c r="B1707" s="718">
        <v>22</v>
      </c>
      <c r="C1707" s="108">
        <v>3.6350359657401463</v>
      </c>
      <c r="D1707" s="109">
        <v>5.7437247806174758</v>
      </c>
      <c r="E1707" s="102">
        <v>18.913042368881673</v>
      </c>
      <c r="F1707" s="108">
        <v>0.18247324155723338</v>
      </c>
      <c r="G1707" s="109">
        <v>0.23452061489717904</v>
      </c>
      <c r="H1707" s="102">
        <v>0.50144479955417931</v>
      </c>
      <c r="I1707" s="108">
        <v>0.181747792888553</v>
      </c>
      <c r="J1707" s="109">
        <v>0.3355212216202314</v>
      </c>
      <c r="K1707" s="102">
        <v>1.0446593371495601</v>
      </c>
      <c r="L1707" s="108">
        <v>1.2239456214514719E-2</v>
      </c>
      <c r="M1707" s="109">
        <v>1.8886399902943239E-2</v>
      </c>
      <c r="N1707" s="102">
        <v>2.7687005667310093E-2</v>
      </c>
      <c r="O1707" s="108">
        <v>9.1455066728973085E-3</v>
      </c>
      <c r="P1707" s="109">
        <v>1.576237110617143E-2</v>
      </c>
      <c r="Q1707" s="102">
        <v>2.5068793176814295E-2</v>
      </c>
      <c r="R1707" s="108">
        <v>7.3019460524132215E-3</v>
      </c>
      <c r="S1707" s="109">
        <v>9.972916836420655E-3</v>
      </c>
      <c r="T1707" s="102">
        <v>1.8733981275750163E-2</v>
      </c>
      <c r="U1707" s="108">
        <v>4.0563992507936294E-3</v>
      </c>
      <c r="V1707" s="109">
        <v>5.7103946108928265E-3</v>
      </c>
      <c r="W1707" s="102">
        <v>1.0259597368175949E-2</v>
      </c>
      <c r="X1707" s="108">
        <v>2.341342440596152E-4</v>
      </c>
      <c r="Y1707" s="109">
        <v>2.9259332778218769E-4</v>
      </c>
      <c r="Z1707" s="102">
        <v>6.0214867369122991E-4</v>
      </c>
      <c r="AA1707" s="108">
        <v>7.6255571829069802E-3</v>
      </c>
      <c r="AB1707" s="109">
        <v>9.7389578225924953E-3</v>
      </c>
      <c r="AC1707" s="102">
        <v>2.1050881479473538E-2</v>
      </c>
      <c r="AD1707" s="108">
        <v>1.3065320941925845E-3</v>
      </c>
      <c r="AE1707" s="109">
        <v>1.4993695700684618E-3</v>
      </c>
      <c r="AF1707" s="102">
        <v>3.6865574673794017E-3</v>
      </c>
      <c r="AG1707" s="108">
        <v>2.1472370279576672E-3</v>
      </c>
      <c r="AH1707" s="109">
        <v>2.8939532382361512E-3</v>
      </c>
      <c r="AI1707" s="102">
        <v>4.7216847498689641E-3</v>
      </c>
      <c r="AJ1707" s="114">
        <v>0</v>
      </c>
      <c r="AK1707" s="115">
        <v>0</v>
      </c>
      <c r="AL1707" s="115">
        <v>0</v>
      </c>
    </row>
    <row r="1708" spans="1:38" x14ac:dyDescent="0.25">
      <c r="A1708" s="71">
        <v>2017</v>
      </c>
      <c r="B1708" s="718">
        <v>23</v>
      </c>
      <c r="C1708" s="108">
        <v>3.6879930888386205</v>
      </c>
      <c r="D1708" s="109">
        <v>5.784303498398212</v>
      </c>
      <c r="E1708" s="102">
        <v>19.013940490303025</v>
      </c>
      <c r="F1708" s="108">
        <v>0.18914266662895476</v>
      </c>
      <c r="G1708" s="109">
        <v>0.2399970786815413</v>
      </c>
      <c r="H1708" s="102">
        <v>0.51395986539724214</v>
      </c>
      <c r="I1708" s="108">
        <v>0.18592578353613445</v>
      </c>
      <c r="J1708" s="109">
        <v>0.33950097250104072</v>
      </c>
      <c r="K1708" s="102">
        <v>1.0573238315990097</v>
      </c>
      <c r="L1708" s="108">
        <v>1.2453452919400747E-2</v>
      </c>
      <c r="M1708" s="109">
        <v>1.9126965964461274E-2</v>
      </c>
      <c r="N1708" s="102">
        <v>2.7921452232119712E-2</v>
      </c>
      <c r="O1708" s="108">
        <v>9.4094653919353007E-3</v>
      </c>
      <c r="P1708" s="109">
        <v>1.6042899022114709E-2</v>
      </c>
      <c r="Q1708" s="102">
        <v>2.5599073639984562E-2</v>
      </c>
      <c r="R1708" s="108">
        <v>7.5492647321179201E-3</v>
      </c>
      <c r="S1708" s="109">
        <v>1.0217467459707513E-2</v>
      </c>
      <c r="T1708" s="102">
        <v>1.9136236131220893E-2</v>
      </c>
      <c r="U1708" s="108">
        <v>4.3013295360083718E-3</v>
      </c>
      <c r="V1708" s="109">
        <v>5.9292856838235528E-3</v>
      </c>
      <c r="W1708" s="102">
        <v>1.0747846164262116E-2</v>
      </c>
      <c r="X1708" s="108">
        <v>2.4348428226410356E-4</v>
      </c>
      <c r="Y1708" s="109">
        <v>3.0038131033152985E-4</v>
      </c>
      <c r="Z1708" s="102">
        <v>6.1899292527547751E-4</v>
      </c>
      <c r="AA1708" s="108">
        <v>7.8783660482248333E-3</v>
      </c>
      <c r="AB1708" s="109">
        <v>9.9422665297290488E-3</v>
      </c>
      <c r="AC1708" s="102">
        <v>2.1514631806464301E-2</v>
      </c>
      <c r="AD1708" s="108">
        <v>1.351960087821526E-3</v>
      </c>
      <c r="AE1708" s="109">
        <v>1.5347270230615913E-3</v>
      </c>
      <c r="AF1708" s="102">
        <v>3.7693074543127298E-3</v>
      </c>
      <c r="AG1708" s="108">
        <v>2.2272427449751531E-3</v>
      </c>
      <c r="AH1708" s="109">
        <v>2.9614191701066244E-3</v>
      </c>
      <c r="AI1708" s="102">
        <v>4.8468828258531301E-3</v>
      </c>
      <c r="AJ1708" s="114">
        <v>0</v>
      </c>
      <c r="AK1708" s="115">
        <v>0</v>
      </c>
      <c r="AL1708" s="115">
        <v>0</v>
      </c>
    </row>
    <row r="1709" spans="1:38" x14ac:dyDescent="0.25">
      <c r="A1709" s="71">
        <v>2017</v>
      </c>
      <c r="B1709" s="718">
        <v>24</v>
      </c>
      <c r="C1709" s="108">
        <v>3.7467823214503513</v>
      </c>
      <c r="D1709" s="109">
        <v>5.8263024599950883</v>
      </c>
      <c r="E1709" s="102">
        <v>19.075456776465572</v>
      </c>
      <c r="F1709" s="108">
        <v>0.19534742118652784</v>
      </c>
      <c r="G1709" s="109">
        <v>0.24397985783742188</v>
      </c>
      <c r="H1709" s="102">
        <v>0.52360728138084811</v>
      </c>
      <c r="I1709" s="108">
        <v>0.18964147124578479</v>
      </c>
      <c r="J1709" s="109">
        <v>0.34200708908488137</v>
      </c>
      <c r="K1709" s="102">
        <v>1.0673700792605016</v>
      </c>
      <c r="L1709" s="108">
        <v>1.2644715033378148E-2</v>
      </c>
      <c r="M1709" s="109">
        <v>1.9293072129986082E-2</v>
      </c>
      <c r="N1709" s="102">
        <v>2.8072832761298301E-2</v>
      </c>
      <c r="O1709" s="108">
        <v>9.6613135706667044E-3</v>
      </c>
      <c r="P1709" s="109">
        <v>1.6259512412567796E-2</v>
      </c>
      <c r="Q1709" s="102">
        <v>2.6004399159440167E-2</v>
      </c>
      <c r="R1709" s="108">
        <v>7.7841061536135705E-3</v>
      </c>
      <c r="S1709" s="109">
        <v>1.0400202448709178E-2</v>
      </c>
      <c r="T1709" s="102">
        <v>1.9434258626640277E-2</v>
      </c>
      <c r="U1709" s="108">
        <v>4.4255266793379834E-3</v>
      </c>
      <c r="V1709" s="109">
        <v>6.0114257516856008E-3</v>
      </c>
      <c r="W1709" s="102">
        <v>1.1212407155563072E-2</v>
      </c>
      <c r="X1709" s="108">
        <v>2.5162001482099966E-4</v>
      </c>
      <c r="Y1709" s="109">
        <v>3.0556423248732483E-4</v>
      </c>
      <c r="Z1709" s="102">
        <v>6.3248060824713207E-4</v>
      </c>
      <c r="AA1709" s="108">
        <v>8.1411370487331526E-3</v>
      </c>
      <c r="AB1709" s="109">
        <v>1.0111749380873608E-2</v>
      </c>
      <c r="AC1709" s="102">
        <v>2.1848784805409142E-2</v>
      </c>
      <c r="AD1709" s="108">
        <v>1.4032793335329722E-3</v>
      </c>
      <c r="AE1709" s="109">
        <v>1.5680582787428558E-3</v>
      </c>
      <c r="AF1709" s="102">
        <v>3.8252296742047722E-3</v>
      </c>
      <c r="AG1709" s="108">
        <v>2.2937005107584547E-3</v>
      </c>
      <c r="AH1709" s="109">
        <v>3.0027153892776028E-3</v>
      </c>
      <c r="AI1709" s="102">
        <v>4.9502153895418562E-3</v>
      </c>
      <c r="AJ1709" s="114">
        <v>0</v>
      </c>
      <c r="AK1709" s="115">
        <v>0</v>
      </c>
      <c r="AL1709" s="115">
        <v>0</v>
      </c>
    </row>
    <row r="1710" spans="1:38" x14ac:dyDescent="0.25">
      <c r="A1710" s="71">
        <v>2017</v>
      </c>
      <c r="B1710" s="718">
        <v>25</v>
      </c>
      <c r="C1710" s="108">
        <v>3.8188810253559984</v>
      </c>
      <c r="D1710" s="109">
        <v>5.8850041292612651</v>
      </c>
      <c r="E1710" s="102">
        <v>19.148817933289113</v>
      </c>
      <c r="F1710" s="108">
        <v>0.2019432337088696</v>
      </c>
      <c r="G1710" s="109">
        <v>0.2475925354412894</v>
      </c>
      <c r="H1710" s="102">
        <v>0.52886696626551688</v>
      </c>
      <c r="I1710" s="108">
        <v>0.19381374754681027</v>
      </c>
      <c r="J1710" s="109">
        <v>0.3448733556413443</v>
      </c>
      <c r="K1710" s="102">
        <v>1.0720968005022269</v>
      </c>
      <c r="L1710" s="108">
        <v>1.2822926994650029E-2</v>
      </c>
      <c r="M1710" s="109">
        <v>1.9394660123400534E-2</v>
      </c>
      <c r="N1710" s="102">
        <v>2.8160933648457863E-2</v>
      </c>
      <c r="O1710" s="108">
        <v>9.9314042317621663E-3</v>
      </c>
      <c r="P1710" s="109">
        <v>1.6465323480851897E-2</v>
      </c>
      <c r="Q1710" s="102">
        <v>2.6232734862124518E-2</v>
      </c>
      <c r="R1710" s="108">
        <v>8.0034849709924166E-3</v>
      </c>
      <c r="S1710" s="109">
        <v>1.0513987989551183E-2</v>
      </c>
      <c r="T1710" s="102">
        <v>1.9613592216466736E-2</v>
      </c>
      <c r="U1710" s="108">
        <v>4.5514573866289503E-3</v>
      </c>
      <c r="V1710" s="109">
        <v>6.0729262723630091E-3</v>
      </c>
      <c r="W1710" s="102">
        <v>1.1266194499194542E-2</v>
      </c>
      <c r="X1710" s="108">
        <v>2.6014679596825967E-4</v>
      </c>
      <c r="Y1710" s="109">
        <v>3.1002964345848872E-4</v>
      </c>
      <c r="Z1710" s="102">
        <v>6.3869840519283614E-4</v>
      </c>
      <c r="AA1710" s="108">
        <v>8.4223032194376164E-3</v>
      </c>
      <c r="AB1710" s="109">
        <v>1.0268952802276573E-2</v>
      </c>
      <c r="AC1710" s="102">
        <v>2.2083649175589876E-2</v>
      </c>
      <c r="AD1710" s="108">
        <v>1.4573659936083531E-3</v>
      </c>
      <c r="AE1710" s="109">
        <v>1.596953682406568E-3</v>
      </c>
      <c r="AF1710" s="102">
        <v>3.8735242111247984E-3</v>
      </c>
      <c r="AG1710" s="108">
        <v>2.3632510781050292E-3</v>
      </c>
      <c r="AH1710" s="109">
        <v>3.0394647306615672E-3</v>
      </c>
      <c r="AI1710" s="102">
        <v>4.9908462475125566E-3</v>
      </c>
      <c r="AJ1710" s="114">
        <v>0</v>
      </c>
      <c r="AK1710" s="115">
        <v>0</v>
      </c>
      <c r="AL1710" s="115">
        <v>0</v>
      </c>
    </row>
    <row r="1711" spans="1:38" x14ac:dyDescent="0.25">
      <c r="A1711" s="71">
        <v>2017</v>
      </c>
      <c r="B1711" s="718">
        <v>26</v>
      </c>
      <c r="C1711" s="108">
        <v>3.8691084610489481</v>
      </c>
      <c r="D1711" s="109">
        <v>5.8949664679385316</v>
      </c>
      <c r="E1711" s="102">
        <v>19.172940825497037</v>
      </c>
      <c r="F1711" s="108">
        <v>0.20715600499920353</v>
      </c>
      <c r="G1711" s="109">
        <v>0.24819123519234751</v>
      </c>
      <c r="H1711" s="102">
        <v>0.5296845261124058</v>
      </c>
      <c r="I1711" s="108">
        <v>0.19691980494194983</v>
      </c>
      <c r="J1711" s="109">
        <v>0.34515002650653326</v>
      </c>
      <c r="K1711" s="102">
        <v>1.0726030287227359</v>
      </c>
      <c r="L1711" s="108">
        <v>1.2982633076099254E-2</v>
      </c>
      <c r="M1711" s="109">
        <v>1.9417249812706192E-2</v>
      </c>
      <c r="N1711" s="102">
        <v>2.8171277328365215E-2</v>
      </c>
      <c r="O1711" s="108">
        <v>1.0143233489439362E-2</v>
      </c>
      <c r="P1711" s="109">
        <v>1.6499087816712936E-2</v>
      </c>
      <c r="Q1711" s="102">
        <v>2.6270749451534802E-2</v>
      </c>
      <c r="R1711" s="108">
        <v>8.2005628692672691E-3</v>
      </c>
      <c r="S1711" s="109">
        <v>1.0543087166078048E-2</v>
      </c>
      <c r="T1711" s="102">
        <v>1.964709834779875E-2</v>
      </c>
      <c r="U1711" s="108">
        <v>4.6429567014995262E-3</v>
      </c>
      <c r="V1711" s="109">
        <v>6.0544090331535226E-3</v>
      </c>
      <c r="W1711" s="102">
        <v>1.1209472625669081E-2</v>
      </c>
      <c r="X1711" s="108">
        <v>2.669139268803307E-4</v>
      </c>
      <c r="Y1711" s="109">
        <v>3.1065450492139311E-4</v>
      </c>
      <c r="Z1711" s="102">
        <v>6.3929432896078363E-4</v>
      </c>
      <c r="AA1711" s="108">
        <v>8.6464103517070491E-3</v>
      </c>
      <c r="AB1711" s="109">
        <v>1.0302373115001186E-2</v>
      </c>
      <c r="AC1711" s="102">
        <v>2.2137335284064016E-2</v>
      </c>
      <c r="AD1711" s="108">
        <v>1.5015707588344968E-3</v>
      </c>
      <c r="AE1711" s="109">
        <v>1.6046268602075999E-3</v>
      </c>
      <c r="AF1711" s="102">
        <v>3.886850660434038E-3</v>
      </c>
      <c r="AG1711" s="108">
        <v>2.418127248354864E-3</v>
      </c>
      <c r="AH1711" s="109">
        <v>3.0429605973695713E-3</v>
      </c>
      <c r="AI1711" s="102">
        <v>4.9920675374594912E-3</v>
      </c>
      <c r="AJ1711" s="114">
        <v>0</v>
      </c>
      <c r="AK1711" s="115">
        <v>0</v>
      </c>
      <c r="AL1711" s="115">
        <v>0</v>
      </c>
    </row>
    <row r="1712" spans="1:38" x14ac:dyDescent="0.25">
      <c r="A1712" s="71">
        <v>2017</v>
      </c>
      <c r="B1712" s="718">
        <v>27</v>
      </c>
      <c r="C1712" s="108">
        <v>3.9119737446187615</v>
      </c>
      <c r="D1712" s="109">
        <v>5.9009455231239052</v>
      </c>
      <c r="E1712" s="102">
        <v>19.187178776530878</v>
      </c>
      <c r="F1712" s="108">
        <v>0.21154158429212333</v>
      </c>
      <c r="G1712" s="109">
        <v>0.24835573434294012</v>
      </c>
      <c r="H1712" s="102">
        <v>0.52948827800107345</v>
      </c>
      <c r="I1712" s="108">
        <v>0.1995246202628278</v>
      </c>
      <c r="J1712" s="109">
        <v>0.34513779266159389</v>
      </c>
      <c r="K1712" s="102">
        <v>1.0721148073238251</v>
      </c>
      <c r="L1712" s="108">
        <v>1.3116754428348388E-2</v>
      </c>
      <c r="M1712" s="109">
        <v>1.9421384386627685E-2</v>
      </c>
      <c r="N1712" s="102">
        <v>2.8163594213224952E-2</v>
      </c>
      <c r="O1712" s="108">
        <v>1.0321799148836399E-2</v>
      </c>
      <c r="P1712" s="109">
        <v>1.6509317797746854E-2</v>
      </c>
      <c r="Q1712" s="102">
        <v>2.6265470703197017E-2</v>
      </c>
      <c r="R1712" s="108">
        <v>8.3668146753935364E-3</v>
      </c>
      <c r="S1712" s="109">
        <v>1.0552629733507608E-2</v>
      </c>
      <c r="T1712" s="102">
        <v>1.9646451922173392E-2</v>
      </c>
      <c r="U1712" s="108">
        <v>4.7113052149603211E-3</v>
      </c>
      <c r="V1712" s="109">
        <v>6.0219762026231406E-3</v>
      </c>
      <c r="W1712" s="102">
        <v>1.1120886565794378E-2</v>
      </c>
      <c r="X1712" s="108">
        <v>2.7256300738044383E-4</v>
      </c>
      <c r="Y1712" s="109">
        <v>3.1068813164289357E-4</v>
      </c>
      <c r="Z1712" s="102">
        <v>6.3857002812023279E-4</v>
      </c>
      <c r="AA1712" s="108">
        <v>8.8372158220916975E-3</v>
      </c>
      <c r="AB1712" s="109">
        <v>1.0318574399642282E-2</v>
      </c>
      <c r="AC1712" s="102">
        <v>2.215144925042303E-2</v>
      </c>
      <c r="AD1712" s="108">
        <v>1.5395015480314787E-3</v>
      </c>
      <c r="AE1712" s="109">
        <v>1.6090885099655579E-3</v>
      </c>
      <c r="AF1712" s="102">
        <v>3.8927871398076789E-3</v>
      </c>
      <c r="AG1712" s="108">
        <v>2.4636851546078974E-3</v>
      </c>
      <c r="AH1712" s="109">
        <v>3.0414900175417215E-3</v>
      </c>
      <c r="AI1712" s="102">
        <v>4.9837692788846956E-3</v>
      </c>
      <c r="AJ1712" s="114">
        <v>0</v>
      </c>
      <c r="AK1712" s="115">
        <v>0</v>
      </c>
      <c r="AL1712" s="115">
        <v>0</v>
      </c>
    </row>
    <row r="1713" spans="1:38" x14ac:dyDescent="0.25">
      <c r="A1713" s="71">
        <v>2017</v>
      </c>
      <c r="B1713" s="718">
        <v>28</v>
      </c>
      <c r="C1713" s="108">
        <v>3.9454591246540964</v>
      </c>
      <c r="D1713" s="109">
        <v>5.9072106829933286</v>
      </c>
      <c r="E1713" s="102">
        <v>19.201530558266558</v>
      </c>
      <c r="F1713" s="108">
        <v>0.21488088217348048</v>
      </c>
      <c r="G1713" s="109">
        <v>0.24852609822364199</v>
      </c>
      <c r="H1713" s="102">
        <v>0.52930343636974997</v>
      </c>
      <c r="I1713" s="108">
        <v>0.20149480043672771</v>
      </c>
      <c r="J1713" s="109">
        <v>0.34512336601037347</v>
      </c>
      <c r="K1713" s="102">
        <v>1.0716382743272832</v>
      </c>
      <c r="L1713" s="108">
        <v>1.3218381114542491E-2</v>
      </c>
      <c r="M1713" s="109">
        <v>1.9425651161807903E-2</v>
      </c>
      <c r="N1713" s="102">
        <v>2.8155716115946059E-2</v>
      </c>
      <c r="O1713" s="108">
        <v>1.0458203444420911E-2</v>
      </c>
      <c r="P1713" s="109">
        <v>1.6519897177251351E-2</v>
      </c>
      <c r="Q1713" s="102">
        <v>2.626064405278395E-2</v>
      </c>
      <c r="R1713" s="108">
        <v>8.493899566075153E-3</v>
      </c>
      <c r="S1713" s="109">
        <v>1.0562552003191705E-2</v>
      </c>
      <c r="T1713" s="102">
        <v>1.9646122751663636E-2</v>
      </c>
      <c r="U1713" s="108">
        <v>4.7517209435400118E-3</v>
      </c>
      <c r="V1713" s="109">
        <v>5.9877508999381631E-3</v>
      </c>
      <c r="W1713" s="102">
        <v>1.1032521508066039E-2</v>
      </c>
      <c r="X1713" s="108">
        <v>2.768045423865716E-4</v>
      </c>
      <c r="Y1713" s="109">
        <v>3.1072081058937438E-4</v>
      </c>
      <c r="Z1713" s="102">
        <v>6.378581131951678E-4</v>
      </c>
      <c r="AA1713" s="108">
        <v>8.9855760302100917E-3</v>
      </c>
      <c r="AB1713" s="109">
        <v>1.033552272329084E-2</v>
      </c>
      <c r="AC1713" s="102">
        <v>2.2166000688914222E-2</v>
      </c>
      <c r="AD1713" s="108">
        <v>1.5693707834009926E-3</v>
      </c>
      <c r="AE1713" s="109">
        <v>1.6137692233631855E-3</v>
      </c>
      <c r="AF1713" s="102">
        <v>3.8988062100696295E-3</v>
      </c>
      <c r="AG1713" s="108">
        <v>2.4975369419841438E-3</v>
      </c>
      <c r="AH1713" s="109">
        <v>3.0399043560684767E-3</v>
      </c>
      <c r="AI1713" s="102">
        <v>4.9755532227243274E-3</v>
      </c>
      <c r="AJ1713" s="114">
        <v>0</v>
      </c>
      <c r="AK1713" s="115">
        <v>0</v>
      </c>
      <c r="AL1713" s="115">
        <v>0</v>
      </c>
    </row>
    <row r="1714" spans="1:38" x14ac:dyDescent="0.25">
      <c r="A1714" s="71">
        <v>2017</v>
      </c>
      <c r="B1714" s="718">
        <v>29</v>
      </c>
      <c r="C1714" s="108">
        <v>3.9675974768480238</v>
      </c>
      <c r="D1714" s="109">
        <v>5.9135761640126301</v>
      </c>
      <c r="E1714" s="102">
        <v>19.216787304057132</v>
      </c>
      <c r="F1714" s="108">
        <v>0.2169609741706805</v>
      </c>
      <c r="G1714" s="109">
        <v>0.2486840098098855</v>
      </c>
      <c r="H1714" s="102">
        <v>0.52911993080971786</v>
      </c>
      <c r="I1714" s="108">
        <v>0.20270144222093556</v>
      </c>
      <c r="J1714" s="109">
        <v>0.34509457321348991</v>
      </c>
      <c r="K1714" s="102">
        <v>1.0711463244834671</v>
      </c>
      <c r="L1714" s="108">
        <v>1.3280889275081791E-2</v>
      </c>
      <c r="M1714" s="109">
        <v>1.9429254582615324E-2</v>
      </c>
      <c r="N1714" s="102">
        <v>2.814755783048636E-2</v>
      </c>
      <c r="O1714" s="108">
        <v>1.0543762918624383E-2</v>
      </c>
      <c r="P1714" s="109">
        <v>1.6529936235943999E-2</v>
      </c>
      <c r="Q1714" s="102">
        <v>2.6256124593847709E-2</v>
      </c>
      <c r="R1714" s="108">
        <v>8.5738138037058306E-3</v>
      </c>
      <c r="S1714" s="109">
        <v>1.0572026929669048E-2</v>
      </c>
      <c r="T1714" s="102">
        <v>1.9646006734987492E-2</v>
      </c>
      <c r="U1714" s="108">
        <v>4.7597537566662447E-3</v>
      </c>
      <c r="V1714" s="109">
        <v>5.9512594274171238E-3</v>
      </c>
      <c r="W1714" s="102">
        <v>1.0939774103799245E-2</v>
      </c>
      <c r="X1714" s="108">
        <v>2.7935687488296845E-4</v>
      </c>
      <c r="Y1714" s="109">
        <v>3.1072660623186342E-4</v>
      </c>
      <c r="Z1714" s="102">
        <v>6.3712506212612032E-4</v>
      </c>
      <c r="AA1714" s="108">
        <v>9.0823842789852609E-3</v>
      </c>
      <c r="AB1714" s="109">
        <v>1.0352451899416856E-2</v>
      </c>
      <c r="AC1714" s="102">
        <v>2.218180052702301E-2</v>
      </c>
      <c r="AD1714" s="108">
        <v>1.5894216378850355E-3</v>
      </c>
      <c r="AE1714" s="109">
        <v>1.6185154917825431E-3</v>
      </c>
      <c r="AF1714" s="102">
        <v>3.9052374516097498E-3</v>
      </c>
      <c r="AG1714" s="108">
        <v>2.5173704881849422E-3</v>
      </c>
      <c r="AH1714" s="109">
        <v>3.0380312250808113E-3</v>
      </c>
      <c r="AI1714" s="102">
        <v>4.9670206316970071E-3</v>
      </c>
      <c r="AJ1714" s="114">
        <v>0</v>
      </c>
      <c r="AK1714" s="115">
        <v>0</v>
      </c>
      <c r="AL1714" s="115">
        <v>0</v>
      </c>
    </row>
    <row r="1715" spans="1:38" x14ac:dyDescent="0.25">
      <c r="A1715" s="71">
        <v>2017</v>
      </c>
      <c r="B1715" s="718">
        <v>30</v>
      </c>
      <c r="C1715" s="108">
        <v>3.9721393622416392</v>
      </c>
      <c r="D1715" s="109">
        <v>5.9200037027508143</v>
      </c>
      <c r="E1715" s="102">
        <v>19.232850341256484</v>
      </c>
      <c r="F1715" s="108">
        <v>0.21711485041514902</v>
      </c>
      <c r="G1715" s="109">
        <v>0.24883145896037934</v>
      </c>
      <c r="H1715" s="102">
        <v>0.52892851096883908</v>
      </c>
      <c r="I1715" s="108">
        <v>0.20274417336395295</v>
      </c>
      <c r="J1715" s="109">
        <v>0.34506627639863369</v>
      </c>
      <c r="K1715" s="102">
        <v>1.0706330030792652</v>
      </c>
      <c r="L1715" s="108">
        <v>1.32836753332609E-2</v>
      </c>
      <c r="M1715" s="109">
        <v>1.9432707335523738E-2</v>
      </c>
      <c r="N1715" s="102">
        <v>2.8139428624210924E-2</v>
      </c>
      <c r="O1715" s="108">
        <v>1.0551443388467703E-2</v>
      </c>
      <c r="P1715" s="109">
        <v>1.6535749563289886E-2</v>
      </c>
      <c r="Q1715" s="102">
        <v>2.6251394349598431E-2</v>
      </c>
      <c r="R1715" s="108">
        <v>8.5814216466235816E-3</v>
      </c>
      <c r="S1715" s="109">
        <v>1.0581105695019898E-2</v>
      </c>
      <c r="T1715" s="102">
        <v>1.9645906350337933E-2</v>
      </c>
      <c r="U1715" s="108">
        <v>4.722664732343995E-3</v>
      </c>
      <c r="V1715" s="109">
        <v>5.9141803600974794E-3</v>
      </c>
      <c r="W1715" s="102">
        <v>1.0842387854986308E-2</v>
      </c>
      <c r="X1715" s="108">
        <v>2.7935094621266376E-4</v>
      </c>
      <c r="Y1715" s="109">
        <v>3.1068453980401993E-4</v>
      </c>
      <c r="Z1715" s="102">
        <v>6.36353538817994E-4</v>
      </c>
      <c r="AA1715" s="108">
        <v>9.0993672850570532E-3</v>
      </c>
      <c r="AB1715" s="109">
        <v>1.0369113120050451E-2</v>
      </c>
      <c r="AC1715" s="102">
        <v>2.2198427482581062E-2</v>
      </c>
      <c r="AD1715" s="108">
        <v>1.5941077483590759E-3</v>
      </c>
      <c r="AE1715" s="109">
        <v>1.6231974845541325E-3</v>
      </c>
      <c r="AF1715" s="102">
        <v>3.9119968483993283E-3</v>
      </c>
      <c r="AG1715" s="108">
        <v>2.5160932053900219E-3</v>
      </c>
      <c r="AH1715" s="109">
        <v>3.0352741993635666E-3</v>
      </c>
      <c r="AI1715" s="102">
        <v>4.9580569135457622E-3</v>
      </c>
      <c r="AJ1715" s="114">
        <v>0</v>
      </c>
      <c r="AK1715" s="115">
        <v>0</v>
      </c>
      <c r="AL1715" s="115">
        <v>0</v>
      </c>
    </row>
    <row r="1716" spans="1:38" ht="13" x14ac:dyDescent="0.3">
      <c r="A1716" s="71">
        <v>2017</v>
      </c>
      <c r="B1716" s="718">
        <v>31</v>
      </c>
      <c r="C1716" s="108">
        <v>3.9721393622416392</v>
      </c>
      <c r="D1716" s="109">
        <v>5.9200037027508143</v>
      </c>
      <c r="E1716" s="91">
        <v>19.232850341256484</v>
      </c>
      <c r="F1716" s="108">
        <v>0.21711485041514902</v>
      </c>
      <c r="G1716" s="109">
        <v>0.24883145896037934</v>
      </c>
      <c r="H1716" s="91">
        <v>0.52892851096883908</v>
      </c>
      <c r="I1716" s="108">
        <v>0.20274417336395295</v>
      </c>
      <c r="J1716" s="109">
        <v>0.34506627639863369</v>
      </c>
      <c r="K1716" s="91">
        <v>1.0706330030792652</v>
      </c>
      <c r="L1716" s="108">
        <v>1.32836753332609E-2</v>
      </c>
      <c r="M1716" s="109">
        <v>1.9432707335523738E-2</v>
      </c>
      <c r="N1716" s="91">
        <v>2.8139428624210924E-2</v>
      </c>
      <c r="O1716" s="108">
        <v>1.0551443388467703E-2</v>
      </c>
      <c r="P1716" s="109">
        <v>1.6535749563289886E-2</v>
      </c>
      <c r="Q1716" s="91">
        <v>2.6251394349598431E-2</v>
      </c>
      <c r="R1716" s="108">
        <v>8.5814216466235816E-3</v>
      </c>
      <c r="S1716" s="109">
        <v>1.0581105695019898E-2</v>
      </c>
      <c r="T1716" s="91">
        <v>1.9645906350337933E-2</v>
      </c>
      <c r="U1716" s="108">
        <v>4.722664732343995E-3</v>
      </c>
      <c r="V1716" s="109">
        <v>5.9141803600974794E-3</v>
      </c>
      <c r="W1716" s="91">
        <v>1.0842387854986308E-2</v>
      </c>
      <c r="X1716" s="108">
        <v>2.7935094621266376E-4</v>
      </c>
      <c r="Y1716" s="109">
        <v>3.1068453980401993E-4</v>
      </c>
      <c r="Z1716" s="91">
        <v>6.36353538817994E-4</v>
      </c>
      <c r="AA1716" s="108">
        <v>9.0993672850570532E-3</v>
      </c>
      <c r="AB1716" s="109">
        <v>1.0369113120050451E-2</v>
      </c>
      <c r="AC1716" s="91">
        <v>2.2198427482581062E-2</v>
      </c>
      <c r="AD1716" s="108">
        <v>1.5941077483590759E-3</v>
      </c>
      <c r="AE1716" s="109">
        <v>1.6231974845541325E-3</v>
      </c>
      <c r="AF1716" s="91">
        <v>3.9119968483993283E-3</v>
      </c>
      <c r="AG1716" s="108">
        <v>2.5160932053900219E-3</v>
      </c>
      <c r="AH1716" s="109">
        <v>3.0352741993635666E-3</v>
      </c>
      <c r="AI1716" s="91">
        <v>4.9580569135457622E-3</v>
      </c>
      <c r="AJ1716" s="114">
        <v>0</v>
      </c>
      <c r="AK1716" s="115">
        <v>0</v>
      </c>
      <c r="AL1716" s="115">
        <v>0</v>
      </c>
    </row>
    <row r="1717" spans="1:38" ht="13" x14ac:dyDescent="0.3">
      <c r="A1717" s="71">
        <v>2017</v>
      </c>
      <c r="B1717" s="718">
        <v>32</v>
      </c>
      <c r="C1717" s="108">
        <v>3.9721393622416392</v>
      </c>
      <c r="D1717" s="109">
        <v>5.9200037027508143</v>
      </c>
      <c r="E1717" s="91">
        <v>19.232850341256484</v>
      </c>
      <c r="F1717" s="108">
        <v>0.21711485041514902</v>
      </c>
      <c r="G1717" s="109">
        <v>0.24883145896037934</v>
      </c>
      <c r="H1717" s="91">
        <v>0.52892851096883908</v>
      </c>
      <c r="I1717" s="108">
        <v>0.20274417336395295</v>
      </c>
      <c r="J1717" s="109">
        <v>0.34506627639863369</v>
      </c>
      <c r="K1717" s="91">
        <v>1.0706330030792652</v>
      </c>
      <c r="L1717" s="108">
        <v>1.32836753332609E-2</v>
      </c>
      <c r="M1717" s="109">
        <v>1.9432707335523738E-2</v>
      </c>
      <c r="N1717" s="91">
        <v>2.8139428624210924E-2</v>
      </c>
      <c r="O1717" s="108">
        <v>1.0551443388467703E-2</v>
      </c>
      <c r="P1717" s="109">
        <v>1.6535749563289886E-2</v>
      </c>
      <c r="Q1717" s="91">
        <v>2.6251394349598431E-2</v>
      </c>
      <c r="R1717" s="108">
        <v>8.5814216466235816E-3</v>
      </c>
      <c r="S1717" s="109">
        <v>1.0581105695019898E-2</v>
      </c>
      <c r="T1717" s="91">
        <v>1.9645906350337933E-2</v>
      </c>
      <c r="U1717" s="108">
        <v>4.722664732343995E-3</v>
      </c>
      <c r="V1717" s="109">
        <v>5.9141803600974794E-3</v>
      </c>
      <c r="W1717" s="91">
        <v>1.0842387854986308E-2</v>
      </c>
      <c r="X1717" s="108">
        <v>2.7935094621266376E-4</v>
      </c>
      <c r="Y1717" s="109">
        <v>3.1068453980401993E-4</v>
      </c>
      <c r="Z1717" s="91">
        <v>6.36353538817994E-4</v>
      </c>
      <c r="AA1717" s="108">
        <v>9.0993672850570532E-3</v>
      </c>
      <c r="AB1717" s="109">
        <v>1.0369113120050451E-2</v>
      </c>
      <c r="AC1717" s="91">
        <v>2.2198427482581062E-2</v>
      </c>
      <c r="AD1717" s="108">
        <v>1.5941077483590759E-3</v>
      </c>
      <c r="AE1717" s="109">
        <v>1.6231974845541325E-3</v>
      </c>
      <c r="AF1717" s="91">
        <v>3.9119968483993283E-3</v>
      </c>
      <c r="AG1717" s="108">
        <v>2.5160932053900219E-3</v>
      </c>
      <c r="AH1717" s="109">
        <v>3.0352741993635666E-3</v>
      </c>
      <c r="AI1717" s="91">
        <v>4.9580569135457622E-3</v>
      </c>
      <c r="AJ1717" s="114">
        <v>0</v>
      </c>
      <c r="AK1717" s="115">
        <v>0</v>
      </c>
      <c r="AL1717" s="115">
        <v>0</v>
      </c>
    </row>
    <row r="1718" spans="1:38" ht="13" x14ac:dyDescent="0.3">
      <c r="A1718" s="71">
        <v>2017</v>
      </c>
      <c r="B1718" s="718">
        <v>33</v>
      </c>
      <c r="C1718" s="108">
        <v>3.9721393622416392</v>
      </c>
      <c r="D1718" s="109">
        <v>5.9200037027508143</v>
      </c>
      <c r="E1718" s="91">
        <v>19.232850341256484</v>
      </c>
      <c r="F1718" s="108">
        <v>0.21711485041514902</v>
      </c>
      <c r="G1718" s="109">
        <v>0.24883145896037934</v>
      </c>
      <c r="H1718" s="91">
        <v>0.52892851096883908</v>
      </c>
      <c r="I1718" s="108">
        <v>0.20274417336395295</v>
      </c>
      <c r="J1718" s="109">
        <v>0.34506627639863369</v>
      </c>
      <c r="K1718" s="91">
        <v>1.0706330030792652</v>
      </c>
      <c r="L1718" s="108">
        <v>1.32836753332609E-2</v>
      </c>
      <c r="M1718" s="109">
        <v>1.9432707335523738E-2</v>
      </c>
      <c r="N1718" s="91">
        <v>2.8139428624210924E-2</v>
      </c>
      <c r="O1718" s="108">
        <v>1.0551443388467703E-2</v>
      </c>
      <c r="P1718" s="109">
        <v>1.6535749563289886E-2</v>
      </c>
      <c r="Q1718" s="91">
        <v>2.6251394349598431E-2</v>
      </c>
      <c r="R1718" s="108">
        <v>8.5814216466235816E-3</v>
      </c>
      <c r="S1718" s="109">
        <v>1.0581105695019898E-2</v>
      </c>
      <c r="T1718" s="91">
        <v>1.9645906350337933E-2</v>
      </c>
      <c r="U1718" s="108">
        <v>4.722664732343995E-3</v>
      </c>
      <c r="V1718" s="109">
        <v>5.9141803600974794E-3</v>
      </c>
      <c r="W1718" s="91">
        <v>1.0842387854986308E-2</v>
      </c>
      <c r="X1718" s="108">
        <v>2.7935094621266376E-4</v>
      </c>
      <c r="Y1718" s="109">
        <v>3.1068453980401993E-4</v>
      </c>
      <c r="Z1718" s="91">
        <v>6.36353538817994E-4</v>
      </c>
      <c r="AA1718" s="108">
        <v>9.0993672850570532E-3</v>
      </c>
      <c r="AB1718" s="109">
        <v>1.0369113120050451E-2</v>
      </c>
      <c r="AC1718" s="91">
        <v>2.2198427482581062E-2</v>
      </c>
      <c r="AD1718" s="108">
        <v>1.5941077483590759E-3</v>
      </c>
      <c r="AE1718" s="109">
        <v>1.6231974845541325E-3</v>
      </c>
      <c r="AF1718" s="91">
        <v>3.9119968483993283E-3</v>
      </c>
      <c r="AG1718" s="108">
        <v>2.5160932053900219E-3</v>
      </c>
      <c r="AH1718" s="109">
        <v>3.0352741993635666E-3</v>
      </c>
      <c r="AI1718" s="91">
        <v>4.9580569135457622E-3</v>
      </c>
      <c r="AJ1718" s="114">
        <v>0</v>
      </c>
      <c r="AK1718" s="115">
        <v>0</v>
      </c>
      <c r="AL1718" s="115">
        <v>0</v>
      </c>
    </row>
    <row r="1719" spans="1:38" ht="13" x14ac:dyDescent="0.3">
      <c r="A1719" s="71">
        <v>2017</v>
      </c>
      <c r="B1719" s="718">
        <v>34</v>
      </c>
      <c r="C1719" s="108">
        <v>3.9721393622416392</v>
      </c>
      <c r="D1719" s="109">
        <v>5.9200037027508143</v>
      </c>
      <c r="E1719" s="91">
        <v>19.232850341256484</v>
      </c>
      <c r="F1719" s="108">
        <v>0.21711485041514902</v>
      </c>
      <c r="G1719" s="109">
        <v>0.24883145896037934</v>
      </c>
      <c r="H1719" s="91">
        <v>0.52892851096883908</v>
      </c>
      <c r="I1719" s="108">
        <v>0.20274417336395295</v>
      </c>
      <c r="J1719" s="109">
        <v>0.34506627639863369</v>
      </c>
      <c r="K1719" s="91">
        <v>1.0706330030792652</v>
      </c>
      <c r="L1719" s="108">
        <v>1.32836753332609E-2</v>
      </c>
      <c r="M1719" s="109">
        <v>1.9432707335523738E-2</v>
      </c>
      <c r="N1719" s="91">
        <v>2.8139428624210924E-2</v>
      </c>
      <c r="O1719" s="108">
        <v>1.0551443388467703E-2</v>
      </c>
      <c r="P1719" s="109">
        <v>1.6535749563289886E-2</v>
      </c>
      <c r="Q1719" s="91">
        <v>2.6251394349598431E-2</v>
      </c>
      <c r="R1719" s="108">
        <v>8.5814216466235816E-3</v>
      </c>
      <c r="S1719" s="109">
        <v>1.0581105695019898E-2</v>
      </c>
      <c r="T1719" s="91">
        <v>1.9645906350337933E-2</v>
      </c>
      <c r="U1719" s="108">
        <v>4.722664732343995E-3</v>
      </c>
      <c r="V1719" s="109">
        <v>5.9141803600974794E-3</v>
      </c>
      <c r="W1719" s="91">
        <v>1.0842387854986308E-2</v>
      </c>
      <c r="X1719" s="108">
        <v>2.7935094621266376E-4</v>
      </c>
      <c r="Y1719" s="109">
        <v>3.1068453980401993E-4</v>
      </c>
      <c r="Z1719" s="91">
        <v>6.36353538817994E-4</v>
      </c>
      <c r="AA1719" s="108">
        <v>9.0993672850570532E-3</v>
      </c>
      <c r="AB1719" s="109">
        <v>1.0369113120050451E-2</v>
      </c>
      <c r="AC1719" s="91">
        <v>2.2198427482581062E-2</v>
      </c>
      <c r="AD1719" s="108">
        <v>1.5941077483590759E-3</v>
      </c>
      <c r="AE1719" s="109">
        <v>1.6231974845541325E-3</v>
      </c>
      <c r="AF1719" s="91">
        <v>3.9119968483993283E-3</v>
      </c>
      <c r="AG1719" s="108">
        <v>2.5160932053900219E-3</v>
      </c>
      <c r="AH1719" s="109">
        <v>3.0352741993635666E-3</v>
      </c>
      <c r="AI1719" s="91">
        <v>4.9580569135457622E-3</v>
      </c>
      <c r="AJ1719" s="114">
        <v>0</v>
      </c>
      <c r="AK1719" s="115">
        <v>0</v>
      </c>
      <c r="AL1719" s="115">
        <v>0</v>
      </c>
    </row>
    <row r="1720" spans="1:38" ht="13" x14ac:dyDescent="0.3">
      <c r="A1720" s="71">
        <v>2017</v>
      </c>
      <c r="B1720" s="718">
        <v>35</v>
      </c>
      <c r="C1720" s="108">
        <v>3.9721393622416392</v>
      </c>
      <c r="D1720" s="109">
        <v>5.9200037027508143</v>
      </c>
      <c r="E1720" s="91">
        <v>19.232850341256484</v>
      </c>
      <c r="F1720" s="108">
        <v>0.21711485041514902</v>
      </c>
      <c r="G1720" s="109">
        <v>0.24883145896037934</v>
      </c>
      <c r="H1720" s="91">
        <v>0.52892851096883908</v>
      </c>
      <c r="I1720" s="108">
        <v>0.20274417336395295</v>
      </c>
      <c r="J1720" s="109">
        <v>0.34506627639863369</v>
      </c>
      <c r="K1720" s="91">
        <v>1.0706330030792652</v>
      </c>
      <c r="L1720" s="108">
        <v>1.32836753332609E-2</v>
      </c>
      <c r="M1720" s="109">
        <v>1.9432707335523738E-2</v>
      </c>
      <c r="N1720" s="91">
        <v>2.8139428624210924E-2</v>
      </c>
      <c r="O1720" s="108">
        <v>1.0551443388467703E-2</v>
      </c>
      <c r="P1720" s="109">
        <v>1.6535749563289886E-2</v>
      </c>
      <c r="Q1720" s="91">
        <v>2.6251394349598431E-2</v>
      </c>
      <c r="R1720" s="108">
        <v>8.5814216466235816E-3</v>
      </c>
      <c r="S1720" s="109">
        <v>1.0581105695019898E-2</v>
      </c>
      <c r="T1720" s="91">
        <v>1.9645906350337933E-2</v>
      </c>
      <c r="U1720" s="108">
        <v>4.722664732343995E-3</v>
      </c>
      <c r="V1720" s="109">
        <v>5.9141803600974794E-3</v>
      </c>
      <c r="W1720" s="91">
        <v>1.0842387854986308E-2</v>
      </c>
      <c r="X1720" s="108">
        <v>2.7935094621266376E-4</v>
      </c>
      <c r="Y1720" s="109">
        <v>3.1068453980401993E-4</v>
      </c>
      <c r="Z1720" s="91">
        <v>6.36353538817994E-4</v>
      </c>
      <c r="AA1720" s="108">
        <v>9.0993672850570532E-3</v>
      </c>
      <c r="AB1720" s="109">
        <v>1.0369113120050451E-2</v>
      </c>
      <c r="AC1720" s="91">
        <v>2.2198427482581062E-2</v>
      </c>
      <c r="AD1720" s="108">
        <v>1.5941077483590759E-3</v>
      </c>
      <c r="AE1720" s="109">
        <v>1.6231974845541325E-3</v>
      </c>
      <c r="AF1720" s="91">
        <v>3.9119968483993283E-3</v>
      </c>
      <c r="AG1720" s="108">
        <v>2.5160932053900219E-3</v>
      </c>
      <c r="AH1720" s="109">
        <v>3.0352741993635666E-3</v>
      </c>
      <c r="AI1720" s="91">
        <v>4.9580569135457622E-3</v>
      </c>
      <c r="AJ1720" s="114">
        <v>0</v>
      </c>
      <c r="AK1720" s="115">
        <v>0</v>
      </c>
      <c r="AL1720" s="115">
        <v>0</v>
      </c>
    </row>
    <row r="1721" spans="1:38" ht="13" x14ac:dyDescent="0.3">
      <c r="A1721" s="71">
        <v>2017</v>
      </c>
      <c r="B1721" s="718">
        <v>36</v>
      </c>
      <c r="C1721" s="108">
        <v>3.9721393622416392</v>
      </c>
      <c r="D1721" s="109">
        <v>5.9200037027508143</v>
      </c>
      <c r="E1721" s="91">
        <v>19.232850341256484</v>
      </c>
      <c r="F1721" s="108">
        <v>0.21711485041514902</v>
      </c>
      <c r="G1721" s="109">
        <v>0.24883145896037934</v>
      </c>
      <c r="H1721" s="91">
        <v>0.52892851096883908</v>
      </c>
      <c r="I1721" s="108">
        <v>0.20274417336395295</v>
      </c>
      <c r="J1721" s="109">
        <v>0.34506627639863369</v>
      </c>
      <c r="K1721" s="91">
        <v>1.0706330030792652</v>
      </c>
      <c r="L1721" s="108">
        <v>1.32836753332609E-2</v>
      </c>
      <c r="M1721" s="109">
        <v>1.9432707335523738E-2</v>
      </c>
      <c r="N1721" s="91">
        <v>2.8139428624210924E-2</v>
      </c>
      <c r="O1721" s="108">
        <v>1.0551443388467703E-2</v>
      </c>
      <c r="P1721" s="109">
        <v>1.6535749563289886E-2</v>
      </c>
      <c r="Q1721" s="91">
        <v>2.6251394349598431E-2</v>
      </c>
      <c r="R1721" s="108">
        <v>8.5814216466235816E-3</v>
      </c>
      <c r="S1721" s="109">
        <v>1.0581105695019898E-2</v>
      </c>
      <c r="T1721" s="91">
        <v>1.9645906350337933E-2</v>
      </c>
      <c r="U1721" s="108">
        <v>4.722664732343995E-3</v>
      </c>
      <c r="V1721" s="109">
        <v>5.9141803600974794E-3</v>
      </c>
      <c r="W1721" s="91">
        <v>1.0842387854986308E-2</v>
      </c>
      <c r="X1721" s="108">
        <v>2.7935094621266376E-4</v>
      </c>
      <c r="Y1721" s="109">
        <v>3.1068453980401993E-4</v>
      </c>
      <c r="Z1721" s="91">
        <v>6.36353538817994E-4</v>
      </c>
      <c r="AA1721" s="108">
        <v>9.0993672850570532E-3</v>
      </c>
      <c r="AB1721" s="109">
        <v>1.0369113120050451E-2</v>
      </c>
      <c r="AC1721" s="91">
        <v>2.2198427482581062E-2</v>
      </c>
      <c r="AD1721" s="108">
        <v>1.5941077483590759E-3</v>
      </c>
      <c r="AE1721" s="109">
        <v>1.6231974845541325E-3</v>
      </c>
      <c r="AF1721" s="91">
        <v>3.9119968483993283E-3</v>
      </c>
      <c r="AG1721" s="108">
        <v>2.5160932053900219E-3</v>
      </c>
      <c r="AH1721" s="109">
        <v>3.0352741993635666E-3</v>
      </c>
      <c r="AI1721" s="91">
        <v>4.9580569135457622E-3</v>
      </c>
      <c r="AJ1721" s="114">
        <v>0</v>
      </c>
      <c r="AK1721" s="115">
        <v>0</v>
      </c>
      <c r="AL1721" s="115">
        <v>0</v>
      </c>
    </row>
    <row r="1722" spans="1:38" ht="13" x14ac:dyDescent="0.3">
      <c r="A1722" s="71">
        <v>2017</v>
      </c>
      <c r="B1722" s="718">
        <v>37</v>
      </c>
      <c r="C1722" s="108">
        <v>3.9721393622416392</v>
      </c>
      <c r="D1722" s="109">
        <v>5.9200037027508143</v>
      </c>
      <c r="E1722" s="91">
        <v>19.232850341256484</v>
      </c>
      <c r="F1722" s="108">
        <v>0.21711485041514902</v>
      </c>
      <c r="G1722" s="109">
        <v>0.24883145896037934</v>
      </c>
      <c r="H1722" s="91">
        <v>0.52892851096883908</v>
      </c>
      <c r="I1722" s="108">
        <v>0.20274417336395295</v>
      </c>
      <c r="J1722" s="109">
        <v>0.34506627639863369</v>
      </c>
      <c r="K1722" s="91">
        <v>1.0706330030792652</v>
      </c>
      <c r="L1722" s="108">
        <v>1.32836753332609E-2</v>
      </c>
      <c r="M1722" s="109">
        <v>1.9432707335523738E-2</v>
      </c>
      <c r="N1722" s="91">
        <v>2.8139428624210924E-2</v>
      </c>
      <c r="O1722" s="108">
        <v>1.0551443388467703E-2</v>
      </c>
      <c r="P1722" s="109">
        <v>1.6535749563289886E-2</v>
      </c>
      <c r="Q1722" s="91">
        <v>2.6251394349598431E-2</v>
      </c>
      <c r="R1722" s="108">
        <v>8.5814216466235816E-3</v>
      </c>
      <c r="S1722" s="109">
        <v>1.0581105695019898E-2</v>
      </c>
      <c r="T1722" s="91">
        <v>1.9645906350337933E-2</v>
      </c>
      <c r="U1722" s="108">
        <v>4.722664732343995E-3</v>
      </c>
      <c r="V1722" s="109">
        <v>5.9141803600974794E-3</v>
      </c>
      <c r="W1722" s="91">
        <v>1.0842387854986308E-2</v>
      </c>
      <c r="X1722" s="108">
        <v>2.7935094621266376E-4</v>
      </c>
      <c r="Y1722" s="109">
        <v>3.1068453980401993E-4</v>
      </c>
      <c r="Z1722" s="91">
        <v>6.36353538817994E-4</v>
      </c>
      <c r="AA1722" s="108">
        <v>9.0993672850570532E-3</v>
      </c>
      <c r="AB1722" s="109">
        <v>1.0369113120050451E-2</v>
      </c>
      <c r="AC1722" s="91">
        <v>2.2198427482581062E-2</v>
      </c>
      <c r="AD1722" s="108">
        <v>1.5941077483590759E-3</v>
      </c>
      <c r="AE1722" s="109">
        <v>1.6231974845541325E-3</v>
      </c>
      <c r="AF1722" s="91">
        <v>3.9119968483993283E-3</v>
      </c>
      <c r="AG1722" s="108">
        <v>2.5160932053900219E-3</v>
      </c>
      <c r="AH1722" s="109">
        <v>3.0352741993635666E-3</v>
      </c>
      <c r="AI1722" s="91">
        <v>4.9580569135457622E-3</v>
      </c>
      <c r="AJ1722" s="114">
        <v>0</v>
      </c>
      <c r="AK1722" s="115">
        <v>0</v>
      </c>
      <c r="AL1722" s="115">
        <v>0</v>
      </c>
    </row>
    <row r="1723" spans="1:38" ht="13" x14ac:dyDescent="0.3">
      <c r="A1723" s="71">
        <v>2017</v>
      </c>
      <c r="B1723" s="718">
        <v>38</v>
      </c>
      <c r="C1723" s="108">
        <v>3.9721393622416392</v>
      </c>
      <c r="D1723" s="109">
        <v>5.9200037027508143</v>
      </c>
      <c r="E1723" s="91">
        <v>19.232850341256484</v>
      </c>
      <c r="F1723" s="108">
        <v>0.21711485041514902</v>
      </c>
      <c r="G1723" s="109">
        <v>0.24883145896037934</v>
      </c>
      <c r="H1723" s="91">
        <v>0.52892851096883908</v>
      </c>
      <c r="I1723" s="108">
        <v>0.20274417336395295</v>
      </c>
      <c r="J1723" s="109">
        <v>0.34506627639863369</v>
      </c>
      <c r="K1723" s="91">
        <v>1.0706330030792652</v>
      </c>
      <c r="L1723" s="108">
        <v>1.32836753332609E-2</v>
      </c>
      <c r="M1723" s="109">
        <v>1.9432707335523738E-2</v>
      </c>
      <c r="N1723" s="91">
        <v>2.8139428624210924E-2</v>
      </c>
      <c r="O1723" s="108">
        <v>1.0551443388467703E-2</v>
      </c>
      <c r="P1723" s="109">
        <v>1.6535749563289886E-2</v>
      </c>
      <c r="Q1723" s="91">
        <v>2.6251394349598431E-2</v>
      </c>
      <c r="R1723" s="108">
        <v>8.5814216466235816E-3</v>
      </c>
      <c r="S1723" s="109">
        <v>1.0581105695019898E-2</v>
      </c>
      <c r="T1723" s="91">
        <v>1.9645906350337933E-2</v>
      </c>
      <c r="U1723" s="108">
        <v>4.722664732343995E-3</v>
      </c>
      <c r="V1723" s="109">
        <v>5.9141803600974794E-3</v>
      </c>
      <c r="W1723" s="91">
        <v>1.0842387854986308E-2</v>
      </c>
      <c r="X1723" s="108">
        <v>2.7935094621266376E-4</v>
      </c>
      <c r="Y1723" s="109">
        <v>3.1068453980401993E-4</v>
      </c>
      <c r="Z1723" s="91">
        <v>6.36353538817994E-4</v>
      </c>
      <c r="AA1723" s="108">
        <v>9.0993672850570532E-3</v>
      </c>
      <c r="AB1723" s="109">
        <v>1.0369113120050451E-2</v>
      </c>
      <c r="AC1723" s="91">
        <v>2.2198427482581062E-2</v>
      </c>
      <c r="AD1723" s="108">
        <v>1.5941077483590759E-3</v>
      </c>
      <c r="AE1723" s="109">
        <v>1.6231974845541325E-3</v>
      </c>
      <c r="AF1723" s="91">
        <v>3.9119968483993283E-3</v>
      </c>
      <c r="AG1723" s="108">
        <v>2.5160932053900219E-3</v>
      </c>
      <c r="AH1723" s="109">
        <v>3.0352741993635666E-3</v>
      </c>
      <c r="AI1723" s="91">
        <v>4.9580569135457622E-3</v>
      </c>
      <c r="AJ1723" s="114">
        <v>0</v>
      </c>
      <c r="AK1723" s="115">
        <v>0</v>
      </c>
      <c r="AL1723" s="115">
        <v>0</v>
      </c>
    </row>
    <row r="1724" spans="1:38" ht="13.5" thickBot="1" x14ac:dyDescent="0.35">
      <c r="A1724" s="73">
        <v>2017</v>
      </c>
      <c r="B1724" s="719">
        <v>39</v>
      </c>
      <c r="C1724" s="110">
        <v>3.9721393622416392</v>
      </c>
      <c r="D1724" s="111">
        <v>5.9200037027508143</v>
      </c>
      <c r="E1724" s="98">
        <v>19.232850341256484</v>
      </c>
      <c r="F1724" s="110">
        <v>0.21711485041514902</v>
      </c>
      <c r="G1724" s="111">
        <v>0.24883145896037934</v>
      </c>
      <c r="H1724" s="98">
        <v>0.52892851096883908</v>
      </c>
      <c r="I1724" s="110">
        <v>0.20274417336395295</v>
      </c>
      <c r="J1724" s="111">
        <v>0.34506627639863369</v>
      </c>
      <c r="K1724" s="98">
        <v>1.0706330030792652</v>
      </c>
      <c r="L1724" s="110">
        <v>1.32836753332609E-2</v>
      </c>
      <c r="M1724" s="111">
        <v>1.9432707335523738E-2</v>
      </c>
      <c r="N1724" s="98">
        <v>2.8139428624210924E-2</v>
      </c>
      <c r="O1724" s="110">
        <v>1.0551443388467703E-2</v>
      </c>
      <c r="P1724" s="111">
        <v>1.6535749563289886E-2</v>
      </c>
      <c r="Q1724" s="98">
        <v>2.6251394349598431E-2</v>
      </c>
      <c r="R1724" s="110">
        <v>8.5814216466235816E-3</v>
      </c>
      <c r="S1724" s="111">
        <v>1.0581105695019898E-2</v>
      </c>
      <c r="T1724" s="98">
        <v>1.9645906350337933E-2</v>
      </c>
      <c r="U1724" s="110">
        <v>4.722664732343995E-3</v>
      </c>
      <c r="V1724" s="111">
        <v>5.9141803600974794E-3</v>
      </c>
      <c r="W1724" s="98">
        <v>1.0842387854986308E-2</v>
      </c>
      <c r="X1724" s="110">
        <v>2.7935094621266376E-4</v>
      </c>
      <c r="Y1724" s="111">
        <v>3.1068453980401993E-4</v>
      </c>
      <c r="Z1724" s="98">
        <v>6.36353538817994E-4</v>
      </c>
      <c r="AA1724" s="110">
        <v>9.0993672850570532E-3</v>
      </c>
      <c r="AB1724" s="111">
        <v>1.0369113120050451E-2</v>
      </c>
      <c r="AC1724" s="98">
        <v>2.2198427482581062E-2</v>
      </c>
      <c r="AD1724" s="110">
        <v>1.5941077483590759E-3</v>
      </c>
      <c r="AE1724" s="111">
        <v>1.6231974845541325E-3</v>
      </c>
      <c r="AF1724" s="98">
        <v>3.9119968483993283E-3</v>
      </c>
      <c r="AG1724" s="110">
        <v>2.5160932053900219E-3</v>
      </c>
      <c r="AH1724" s="111">
        <v>3.0352741993635666E-3</v>
      </c>
      <c r="AI1724" s="98">
        <v>4.9580569135457622E-3</v>
      </c>
      <c r="AJ1724" s="116">
        <v>0</v>
      </c>
      <c r="AK1724" s="117">
        <v>0</v>
      </c>
      <c r="AL1724" s="117">
        <v>0</v>
      </c>
    </row>
    <row r="1725" spans="1:38" x14ac:dyDescent="0.25">
      <c r="A1725" s="69">
        <v>2018</v>
      </c>
      <c r="B1725" s="70">
        <v>0</v>
      </c>
      <c r="C1725" s="106">
        <v>1.0187250319809324</v>
      </c>
      <c r="D1725" s="107">
        <v>1.2008638356286319</v>
      </c>
      <c r="E1725" s="101">
        <v>3.3896128985308343</v>
      </c>
      <c r="F1725" s="106">
        <v>4.1288186418752898E-2</v>
      </c>
      <c r="G1725" s="107">
        <v>3.8428285415625527E-2</v>
      </c>
      <c r="H1725" s="101">
        <v>6.3154502904952378E-2</v>
      </c>
      <c r="I1725" s="106">
        <v>4.6456294579183335E-2</v>
      </c>
      <c r="J1725" s="107">
        <v>6.4440313597891916E-2</v>
      </c>
      <c r="K1725" s="101">
        <v>0.21147494706022882</v>
      </c>
      <c r="L1725" s="106">
        <v>2.4910441515614422E-3</v>
      </c>
      <c r="M1725" s="107">
        <v>3.1608985175425575E-3</v>
      </c>
      <c r="N1725" s="101">
        <v>1.005428048161618E-2</v>
      </c>
      <c r="O1725" s="106">
        <v>5.9956815907243576E-3</v>
      </c>
      <c r="P1725" s="107">
        <v>7.8672024844454094E-3</v>
      </c>
      <c r="Q1725" s="101">
        <v>1.3764061985872562E-2</v>
      </c>
      <c r="R1725" s="106">
        <v>4.0586142470494749E-3</v>
      </c>
      <c r="S1725" s="107">
        <v>5.1549271548907869E-3</v>
      </c>
      <c r="T1725" s="101">
        <v>1.0242050562606847E-2</v>
      </c>
      <c r="U1725" s="106">
        <v>7.9590707246518966E-4</v>
      </c>
      <c r="V1725" s="107">
        <v>7.7333414343942319E-4</v>
      </c>
      <c r="W1725" s="101">
        <v>1.1414802698750759E-3</v>
      </c>
      <c r="X1725" s="106">
        <v>5.2252073909056596E-5</v>
      </c>
      <c r="Y1725" s="107">
        <v>4.7846674355270927E-5</v>
      </c>
      <c r="Z1725" s="101">
        <v>7.1967957180544173E-5</v>
      </c>
      <c r="AA1725" s="106">
        <v>1.7500020475372698E-3</v>
      </c>
      <c r="AB1725" s="107">
        <v>1.6255917247816568E-3</v>
      </c>
      <c r="AC1725" s="101">
        <v>2.6876200569638377E-3</v>
      </c>
      <c r="AD1725" s="106">
        <v>3.1960545236106737E-4</v>
      </c>
      <c r="AE1725" s="107">
        <v>2.8277388256102616E-4</v>
      </c>
      <c r="AF1725" s="101">
        <v>4.5313259256623612E-4</v>
      </c>
      <c r="AG1725" s="106">
        <v>4.6876284957373613E-4</v>
      </c>
      <c r="AH1725" s="107">
        <v>4.4372431040533083E-4</v>
      </c>
      <c r="AI1725" s="101">
        <v>5.9412400393765502E-4</v>
      </c>
      <c r="AJ1725" s="112">
        <v>0</v>
      </c>
      <c r="AK1725" s="113">
        <v>0</v>
      </c>
      <c r="AL1725" s="113">
        <v>0</v>
      </c>
    </row>
    <row r="1726" spans="1:38" x14ac:dyDescent="0.25">
      <c r="A1726" s="71">
        <v>2018</v>
      </c>
      <c r="B1726" s="718">
        <v>1</v>
      </c>
      <c r="C1726" s="108">
        <v>1.0243014784938427</v>
      </c>
      <c r="D1726" s="109">
        <v>1.2048321338655648</v>
      </c>
      <c r="E1726" s="102">
        <v>3.4029158079695243</v>
      </c>
      <c r="F1726" s="108">
        <v>4.2055119181189454E-2</v>
      </c>
      <c r="G1726" s="109">
        <v>3.9118966810840899E-2</v>
      </c>
      <c r="H1726" s="102">
        <v>6.4462565337943992E-2</v>
      </c>
      <c r="I1726" s="108">
        <v>4.6825575667673321E-2</v>
      </c>
      <c r="J1726" s="109">
        <v>6.471523277882206E-2</v>
      </c>
      <c r="K1726" s="102">
        <v>0.21255702437631563</v>
      </c>
      <c r="L1726" s="108">
        <v>2.5038925678019896E-3</v>
      </c>
      <c r="M1726" s="109">
        <v>3.1775987522220791E-3</v>
      </c>
      <c r="N1726" s="102">
        <v>1.00746750425823E-2</v>
      </c>
      <c r="O1726" s="108">
        <v>6.0809871506376234E-3</v>
      </c>
      <c r="P1726" s="109">
        <v>8.0027592278959798E-3</v>
      </c>
      <c r="Q1726" s="102">
        <v>1.3933075003777771E-2</v>
      </c>
      <c r="R1726" s="108">
        <v>4.1159890851441439E-3</v>
      </c>
      <c r="S1726" s="109">
        <v>5.2310751568704567E-3</v>
      </c>
      <c r="T1726" s="102">
        <v>1.0395775568511274E-2</v>
      </c>
      <c r="U1726" s="108">
        <v>8.1956449715737598E-4</v>
      </c>
      <c r="V1726" s="109">
        <v>8.1214528039188539E-4</v>
      </c>
      <c r="W1726" s="102">
        <v>1.1713754910229514E-3</v>
      </c>
      <c r="X1726" s="108">
        <v>5.3259984087019989E-5</v>
      </c>
      <c r="Y1726" s="109">
        <v>4.8773196863372638E-5</v>
      </c>
      <c r="Z1726" s="102">
        <v>7.3555951806128077E-5</v>
      </c>
      <c r="AA1726" s="108">
        <v>1.7807469246802034E-3</v>
      </c>
      <c r="AB1726" s="109">
        <v>1.6501575886845752E-3</v>
      </c>
      <c r="AC1726" s="102">
        <v>2.7415829968477539E-3</v>
      </c>
      <c r="AD1726" s="108">
        <v>3.2541996584550397E-4</v>
      </c>
      <c r="AE1726" s="109">
        <v>2.8713531247035503E-4</v>
      </c>
      <c r="AF1726" s="102">
        <v>4.6354134467720235E-4</v>
      </c>
      <c r="AG1726" s="108">
        <v>4.7756293372667541E-4</v>
      </c>
      <c r="AH1726" s="109">
        <v>4.5236723369172289E-4</v>
      </c>
      <c r="AI1726" s="102">
        <v>6.0547583629405502E-4</v>
      </c>
      <c r="AJ1726" s="114">
        <v>0</v>
      </c>
      <c r="AK1726" s="115">
        <v>0</v>
      </c>
      <c r="AL1726" s="115">
        <v>0</v>
      </c>
    </row>
    <row r="1727" spans="1:38" x14ac:dyDescent="0.25">
      <c r="A1727" s="71">
        <v>2018</v>
      </c>
      <c r="B1727" s="718">
        <v>2</v>
      </c>
      <c r="C1727" s="108">
        <v>1.0276811822324807</v>
      </c>
      <c r="D1727" s="109">
        <v>1.2061179457234432</v>
      </c>
      <c r="E1727" s="102">
        <v>3.4161850045374957</v>
      </c>
      <c r="F1727" s="108">
        <v>4.2818096009735393E-2</v>
      </c>
      <c r="G1727" s="109">
        <v>3.9829499503853505E-2</v>
      </c>
      <c r="H1727" s="102">
        <v>6.5931548773963372E-2</v>
      </c>
      <c r="I1727" s="108">
        <v>4.7126300179151592E-2</v>
      </c>
      <c r="J1727" s="109">
        <v>6.4880636433029854E-2</v>
      </c>
      <c r="K1727" s="102">
        <v>0.21382351774735736</v>
      </c>
      <c r="L1727" s="108">
        <v>2.5170571046380986E-3</v>
      </c>
      <c r="M1727" s="109">
        <v>3.1953037935642612E-3</v>
      </c>
      <c r="N1727" s="102">
        <v>1.0098505303457799E-2</v>
      </c>
      <c r="O1727" s="108">
        <v>6.1562951002734779E-3</v>
      </c>
      <c r="P1727" s="109">
        <v>8.1223934417484298E-3</v>
      </c>
      <c r="Q1727" s="102">
        <v>1.412322076328518E-2</v>
      </c>
      <c r="R1727" s="108">
        <v>4.1734564760909218E-3</v>
      </c>
      <c r="S1727" s="109">
        <v>5.3109575051708564E-3</v>
      </c>
      <c r="T1727" s="102">
        <v>1.0567126624414098E-2</v>
      </c>
      <c r="U1727" s="108">
        <v>8.4440818662151864E-4</v>
      </c>
      <c r="V1727" s="109">
        <v>8.4854329896742969E-4</v>
      </c>
      <c r="W1727" s="102">
        <v>1.2109373926110956E-3</v>
      </c>
      <c r="X1727" s="108">
        <v>5.4279898556761719E-5</v>
      </c>
      <c r="Y1727" s="109">
        <v>4.9737911087792973E-5</v>
      </c>
      <c r="Z1727" s="102">
        <v>7.5374834102972835E-5</v>
      </c>
      <c r="AA1727" s="108">
        <v>1.8108416887168931E-3</v>
      </c>
      <c r="AB1727" s="109">
        <v>1.6758616349484524E-3</v>
      </c>
      <c r="AC1727" s="102">
        <v>2.8005969572306852E-3</v>
      </c>
      <c r="AD1727" s="108">
        <v>3.3111156181218074E-4</v>
      </c>
      <c r="AE1727" s="109">
        <v>2.9182178960874064E-4</v>
      </c>
      <c r="AF1727" s="102">
        <v>4.7469373643088122E-4</v>
      </c>
      <c r="AG1727" s="108">
        <v>4.8638996312203112E-4</v>
      </c>
      <c r="AH1727" s="109">
        <v>4.6107889406797256E-4</v>
      </c>
      <c r="AI1727" s="102">
        <v>6.1872081349891072E-4</v>
      </c>
      <c r="AJ1727" s="114">
        <v>0</v>
      </c>
      <c r="AK1727" s="115">
        <v>0</v>
      </c>
      <c r="AL1727" s="115">
        <v>0</v>
      </c>
    </row>
    <row r="1728" spans="1:38" x14ac:dyDescent="0.25">
      <c r="A1728" s="71">
        <v>2018</v>
      </c>
      <c r="B1728" s="718">
        <v>3</v>
      </c>
      <c r="C1728" s="108">
        <v>1.0305571350426939</v>
      </c>
      <c r="D1728" s="109">
        <v>1.206219696119633</v>
      </c>
      <c r="E1728" s="102">
        <v>3.4321096987527211</v>
      </c>
      <c r="F1728" s="108">
        <v>4.3744518285844664E-2</v>
      </c>
      <c r="G1728" s="109">
        <v>4.0713219080884669E-2</v>
      </c>
      <c r="H1728" s="102">
        <v>6.7544190983439625E-2</v>
      </c>
      <c r="I1728" s="108">
        <v>4.7439549353064867E-2</v>
      </c>
      <c r="J1728" s="109">
        <v>6.5000388299654488E-2</v>
      </c>
      <c r="K1728" s="102">
        <v>0.21517159096522454</v>
      </c>
      <c r="L1728" s="108">
        <v>2.5330029043077822E-3</v>
      </c>
      <c r="M1728" s="109">
        <v>3.2173222691061643E-3</v>
      </c>
      <c r="N1728" s="102">
        <v>1.0123909443169595E-2</v>
      </c>
      <c r="O1728" s="108">
        <v>6.2473541696623806E-3</v>
      </c>
      <c r="P1728" s="109">
        <v>8.2749299607439066E-3</v>
      </c>
      <c r="Q1728" s="102">
        <v>1.4331608860914251E-2</v>
      </c>
      <c r="R1728" s="108">
        <v>4.2434830905245307E-3</v>
      </c>
      <c r="S1728" s="109">
        <v>5.4106148847065652E-3</v>
      </c>
      <c r="T1728" s="102">
        <v>1.0756110003352115E-2</v>
      </c>
      <c r="U1728" s="108">
        <v>8.7531888159588661E-4</v>
      </c>
      <c r="V1728" s="109">
        <v>8.9764735865034738E-4</v>
      </c>
      <c r="W1728" s="102">
        <v>1.2500450500982343E-3</v>
      </c>
      <c r="X1728" s="108">
        <v>5.5518252812028683E-5</v>
      </c>
      <c r="Y1728" s="109">
        <v>5.09434768023628E-5</v>
      </c>
      <c r="Z1728" s="102">
        <v>7.7346444277419691E-5</v>
      </c>
      <c r="AA1728" s="108">
        <v>1.8473214631523757E-3</v>
      </c>
      <c r="AB1728" s="109">
        <v>1.7072074138670163E-3</v>
      </c>
      <c r="AC1728" s="102">
        <v>2.8665355697748414E-3</v>
      </c>
      <c r="AD1728" s="108">
        <v>3.3804190901320447E-4</v>
      </c>
      <c r="AE1728" s="109">
        <v>2.9753228041886308E-4</v>
      </c>
      <c r="AF1728" s="102">
        <v>4.8731133423470928E-4</v>
      </c>
      <c r="AG1728" s="108">
        <v>4.9710686516322327E-4</v>
      </c>
      <c r="AH1728" s="109">
        <v>4.720585584070067E-4</v>
      </c>
      <c r="AI1728" s="102">
        <v>6.3289295841115493E-4</v>
      </c>
      <c r="AJ1728" s="114">
        <v>0</v>
      </c>
      <c r="AK1728" s="115">
        <v>0</v>
      </c>
      <c r="AL1728" s="115">
        <v>0</v>
      </c>
    </row>
    <row r="1729" spans="1:38" x14ac:dyDescent="0.25">
      <c r="A1729" s="71">
        <v>2018</v>
      </c>
      <c r="B1729" s="718">
        <v>4</v>
      </c>
      <c r="C1729" s="108">
        <v>1.6925414575716717</v>
      </c>
      <c r="D1729" s="109">
        <v>2.0195614745628814</v>
      </c>
      <c r="E1729" s="102">
        <v>5.0846631594001996</v>
      </c>
      <c r="F1729" s="108">
        <v>5.6640112316313898E-2</v>
      </c>
      <c r="G1729" s="109">
        <v>5.5127479776417243E-2</v>
      </c>
      <c r="H1729" s="102">
        <v>0.10377906081508842</v>
      </c>
      <c r="I1729" s="108">
        <v>6.7778761990532246E-2</v>
      </c>
      <c r="J1729" s="109">
        <v>9.5966934813770138E-2</v>
      </c>
      <c r="K1729" s="102">
        <v>0.36084564379862522</v>
      </c>
      <c r="L1729" s="108">
        <v>3.088072281394507E-3</v>
      </c>
      <c r="M1729" s="109">
        <v>4.8508980186894035E-3</v>
      </c>
      <c r="N1729" s="102">
        <v>1.2554986587876051E-2</v>
      </c>
      <c r="O1729" s="108">
        <v>5.1456552986721355E-3</v>
      </c>
      <c r="P1729" s="109">
        <v>6.8740520206912251E-3</v>
      </c>
      <c r="Q1729" s="102">
        <v>1.1837399674156663E-2</v>
      </c>
      <c r="R1729" s="108">
        <v>4.3187107910366727E-3</v>
      </c>
      <c r="S1729" s="109">
        <v>5.5207182650267618E-3</v>
      </c>
      <c r="T1729" s="102">
        <v>1.0964920334404474E-2</v>
      </c>
      <c r="U1729" s="108">
        <v>1.119601046716891E-3</v>
      </c>
      <c r="V1729" s="109">
        <v>1.2129196703871523E-3</v>
      </c>
      <c r="W1729" s="102">
        <v>1.8869789642022392E-3</v>
      </c>
      <c r="X1729" s="108">
        <v>7.1204570137342222E-5</v>
      </c>
      <c r="Y1729" s="109">
        <v>6.7783050155361836E-5</v>
      </c>
      <c r="Z1729" s="102">
        <v>1.1854083573115226E-4</v>
      </c>
      <c r="AA1729" s="108">
        <v>2.3988091245459066E-3</v>
      </c>
      <c r="AB1729" s="109">
        <v>2.316630623232395E-3</v>
      </c>
      <c r="AC1729" s="102">
        <v>4.4165679455367562E-3</v>
      </c>
      <c r="AD1729" s="108">
        <v>4.2024439924669881E-4</v>
      </c>
      <c r="AE1729" s="109">
        <v>3.7582751288001707E-4</v>
      </c>
      <c r="AF1729" s="102">
        <v>7.1907900350746642E-4</v>
      </c>
      <c r="AG1729" s="108">
        <v>6.5379527396640597E-4</v>
      </c>
      <c r="AH1729" s="109">
        <v>6.5747133768308849E-4</v>
      </c>
      <c r="AI1729" s="102">
        <v>1.0076236119403881E-3</v>
      </c>
      <c r="AJ1729" s="114">
        <v>0</v>
      </c>
      <c r="AK1729" s="115">
        <v>0</v>
      </c>
      <c r="AL1729" s="115">
        <v>0</v>
      </c>
    </row>
    <row r="1730" spans="1:38" x14ac:dyDescent="0.25">
      <c r="A1730" s="71">
        <v>2018</v>
      </c>
      <c r="B1730" s="718">
        <v>5</v>
      </c>
      <c r="C1730" s="108">
        <v>1.701282969757596</v>
      </c>
      <c r="D1730" s="109">
        <v>2.0278846136189084</v>
      </c>
      <c r="E1730" s="102">
        <v>5.1169971197344495</v>
      </c>
      <c r="F1730" s="108">
        <v>5.7863668867173465E-2</v>
      </c>
      <c r="G1730" s="109">
        <v>5.6387330922130441E-2</v>
      </c>
      <c r="H1730" s="102">
        <v>0.10656719189822324</v>
      </c>
      <c r="I1730" s="108">
        <v>6.8386703442658583E-2</v>
      </c>
      <c r="J1730" s="109">
        <v>9.6563281531169567E-2</v>
      </c>
      <c r="K1730" s="102">
        <v>0.36328396766984733</v>
      </c>
      <c r="L1730" s="108">
        <v>3.1104973843843623E-3</v>
      </c>
      <c r="M1730" s="109">
        <v>4.8905596064968068E-3</v>
      </c>
      <c r="N1730" s="102">
        <v>1.2602443585843509E-2</v>
      </c>
      <c r="O1730" s="108">
        <v>5.2234344627756935E-3</v>
      </c>
      <c r="P1730" s="109">
        <v>6.9958764692241706E-3</v>
      </c>
      <c r="Q1730" s="102">
        <v>1.205123309510907E-2</v>
      </c>
      <c r="R1730" s="108">
        <v>4.4024868317004738E-3</v>
      </c>
      <c r="S1730" s="109">
        <v>5.6457187620731148E-3</v>
      </c>
      <c r="T1730" s="102">
        <v>1.1194112570732561E-2</v>
      </c>
      <c r="U1730" s="108">
        <v>1.1531310864021163E-3</v>
      </c>
      <c r="V1730" s="109">
        <v>1.2647121714212831E-3</v>
      </c>
      <c r="W1730" s="102">
        <v>1.9520423639412161E-3</v>
      </c>
      <c r="X1730" s="108">
        <v>7.2825963704097719E-5</v>
      </c>
      <c r="Y1730" s="109">
        <v>6.9470246601398871E-5</v>
      </c>
      <c r="Z1730" s="102">
        <v>1.2197429377859244E-4</v>
      </c>
      <c r="AA1730" s="108">
        <v>2.4485724867303687E-3</v>
      </c>
      <c r="AB1730" s="109">
        <v>2.3647844963080047E-3</v>
      </c>
      <c r="AC1730" s="102">
        <v>4.531307959929399E-3</v>
      </c>
      <c r="AD1730" s="108">
        <v>4.2991998523790554E-4</v>
      </c>
      <c r="AE1730" s="109">
        <v>3.8503498264079016E-4</v>
      </c>
      <c r="AF1730" s="102">
        <v>7.4124140634422868E-4</v>
      </c>
      <c r="AG1730" s="108">
        <v>6.6763306880127929E-4</v>
      </c>
      <c r="AH1730" s="109">
        <v>6.7222579844382986E-4</v>
      </c>
      <c r="AI1730" s="102">
        <v>1.0320485771946842E-3</v>
      </c>
      <c r="AJ1730" s="114">
        <v>0</v>
      </c>
      <c r="AK1730" s="115">
        <v>0</v>
      </c>
      <c r="AL1730" s="115">
        <v>0</v>
      </c>
    </row>
    <row r="1731" spans="1:38" x14ac:dyDescent="0.25">
      <c r="A1731" s="71">
        <v>2018</v>
      </c>
      <c r="B1731" s="718">
        <v>6</v>
      </c>
      <c r="C1731" s="108">
        <v>1.9182914785764029</v>
      </c>
      <c r="D1731" s="109">
        <v>2.2846100048752453</v>
      </c>
      <c r="E1731" s="102">
        <v>8.2012561761948835</v>
      </c>
      <c r="F1731" s="108">
        <v>6.7071879630071427E-2</v>
      </c>
      <c r="G1731" s="109">
        <v>6.661803664500679E-2</v>
      </c>
      <c r="H1731" s="102">
        <v>0.14436488701070915</v>
      </c>
      <c r="I1731" s="108">
        <v>8.0405589502765037E-2</v>
      </c>
      <c r="J1731" s="109">
        <v>0.11463070146156668</v>
      </c>
      <c r="K1731" s="102">
        <v>0.45835904997145038</v>
      </c>
      <c r="L1731" s="108">
        <v>3.5601461927858655E-3</v>
      </c>
      <c r="M1731" s="109">
        <v>5.346041378574239E-3</v>
      </c>
      <c r="N1731" s="102">
        <v>1.344510382406384E-2</v>
      </c>
      <c r="O1731" s="108">
        <v>5.701897144727297E-3</v>
      </c>
      <c r="P1731" s="109">
        <v>7.6091369115902918E-3</v>
      </c>
      <c r="Q1731" s="102">
        <v>1.5822649154352587E-2</v>
      </c>
      <c r="R1731" s="108">
        <v>4.4914313112083756E-3</v>
      </c>
      <c r="S1731" s="109">
        <v>5.781243559554965E-3</v>
      </c>
      <c r="T1731" s="102">
        <v>1.1444319857881803E-2</v>
      </c>
      <c r="U1731" s="108">
        <v>1.3296858010109823E-3</v>
      </c>
      <c r="V1731" s="109">
        <v>1.4962028024853012E-3</v>
      </c>
      <c r="W1731" s="102">
        <v>2.5398998495478812E-3</v>
      </c>
      <c r="X1731" s="108">
        <v>8.4315228609766881E-5</v>
      </c>
      <c r="Y1731" s="109">
        <v>8.1765900267134807E-5</v>
      </c>
      <c r="Z1731" s="102">
        <v>1.624358671387858E-4</v>
      </c>
      <c r="AA1731" s="108">
        <v>2.8416484849064583E-3</v>
      </c>
      <c r="AB1731" s="109">
        <v>2.7953471082110422E-3</v>
      </c>
      <c r="AC1731" s="102">
        <v>6.1698599869051364E-3</v>
      </c>
      <c r="AD1731" s="108">
        <v>4.9079886241437296E-4</v>
      </c>
      <c r="AE1731" s="109">
        <v>4.4314220761309918E-4</v>
      </c>
      <c r="AF1731" s="102">
        <v>9.4064075625231985E-4</v>
      </c>
      <c r="AG1731" s="108">
        <v>7.8117304745683785E-4</v>
      </c>
      <c r="AH1731" s="109">
        <v>8.054336271514596E-4</v>
      </c>
      <c r="AI1731" s="102">
        <v>1.4627475661052837E-3</v>
      </c>
      <c r="AJ1731" s="114">
        <v>0</v>
      </c>
      <c r="AK1731" s="115">
        <v>0</v>
      </c>
      <c r="AL1731" s="115">
        <v>0</v>
      </c>
    </row>
    <row r="1732" spans="1:38" x14ac:dyDescent="0.25">
      <c r="A1732" s="71">
        <v>2018</v>
      </c>
      <c r="B1732" s="718">
        <v>7</v>
      </c>
      <c r="C1732" s="108">
        <v>1.9362037993481922</v>
      </c>
      <c r="D1732" s="109">
        <v>2.3034635617097843</v>
      </c>
      <c r="E1732" s="102">
        <v>8.2488668960666658</v>
      </c>
      <c r="F1732" s="108">
        <v>6.8840776939859669E-2</v>
      </c>
      <c r="G1732" s="109">
        <v>6.8505107983463973E-2</v>
      </c>
      <c r="H1732" s="102">
        <v>0.14845535044925537</v>
      </c>
      <c r="I1732" s="108">
        <v>8.146858232096757E-2</v>
      </c>
      <c r="J1732" s="109">
        <v>0.11581851081434287</v>
      </c>
      <c r="K1732" s="102">
        <v>0.46178254637202282</v>
      </c>
      <c r="L1732" s="108">
        <v>3.59032220566951E-3</v>
      </c>
      <c r="M1732" s="109">
        <v>5.3987246175026191E-3</v>
      </c>
      <c r="N1732" s="102">
        <v>1.3507026656819607E-2</v>
      </c>
      <c r="O1732" s="108">
        <v>5.8150735761795039E-3</v>
      </c>
      <c r="P1732" s="109">
        <v>7.7853400694426911E-3</v>
      </c>
      <c r="Q1732" s="102">
        <v>1.6100197195577624E-2</v>
      </c>
      <c r="R1732" s="108">
        <v>4.5893868351711024E-3</v>
      </c>
      <c r="S1732" s="109">
        <v>5.9327693711665229E-3</v>
      </c>
      <c r="T1732" s="102">
        <v>1.1720423560027305E-2</v>
      </c>
      <c r="U1732" s="108">
        <v>1.3810860830066963E-3</v>
      </c>
      <c r="V1732" s="109">
        <v>1.5765173864501691E-3</v>
      </c>
      <c r="W1732" s="102">
        <v>2.6245635010929695E-3</v>
      </c>
      <c r="X1732" s="108">
        <v>8.6659697776638294E-5</v>
      </c>
      <c r="Y1732" s="109">
        <v>8.428362726308653E-5</v>
      </c>
      <c r="Z1732" s="102">
        <v>1.6744051061303692E-4</v>
      </c>
      <c r="AA1732" s="108">
        <v>2.9129442609582361E-3</v>
      </c>
      <c r="AB1732" s="109">
        <v>2.8668653219717888E-3</v>
      </c>
      <c r="AC1732" s="102">
        <v>6.3410814669930997E-3</v>
      </c>
      <c r="AD1732" s="108">
        <v>5.0423109835991456E-4</v>
      </c>
      <c r="AE1732" s="109">
        <v>4.5621827310378323E-4</v>
      </c>
      <c r="AF1732" s="102">
        <v>9.7416996784570667E-4</v>
      </c>
      <c r="AG1732" s="108">
        <v>8.013110264971508E-4</v>
      </c>
      <c r="AH1732" s="109">
        <v>8.2791153021905743E-4</v>
      </c>
      <c r="AI1732" s="102">
        <v>1.497706572783263E-3</v>
      </c>
      <c r="AJ1732" s="114">
        <v>0</v>
      </c>
      <c r="AK1732" s="115">
        <v>0</v>
      </c>
      <c r="AL1732" s="115">
        <v>0</v>
      </c>
    </row>
    <row r="1733" spans="1:38" x14ac:dyDescent="0.25">
      <c r="A1733" s="71">
        <v>2018</v>
      </c>
      <c r="B1733" s="718">
        <v>8</v>
      </c>
      <c r="C1733" s="108">
        <v>1.9895831910984134</v>
      </c>
      <c r="D1733" s="109">
        <v>2.3570512532427053</v>
      </c>
      <c r="E1733" s="102">
        <v>8.6572681716154865</v>
      </c>
      <c r="F1733" s="108">
        <v>7.8614448287231617E-2</v>
      </c>
      <c r="G1733" s="109">
        <v>7.9512904575253923E-2</v>
      </c>
      <c r="H1733" s="102">
        <v>0.17882652023240045</v>
      </c>
      <c r="I1733" s="108">
        <v>9.6490335911011069E-2</v>
      </c>
      <c r="J1733" s="109">
        <v>0.13820347517580722</v>
      </c>
      <c r="K1733" s="102">
        <v>0.57402714143097544</v>
      </c>
      <c r="L1733" s="108">
        <v>4.126182954808654E-3</v>
      </c>
      <c r="M1733" s="109">
        <v>5.9282123081241941E-3</v>
      </c>
      <c r="N1733" s="102">
        <v>1.4475173833454046E-2</v>
      </c>
      <c r="O1733" s="108">
        <v>6.0297558538139765E-3</v>
      </c>
      <c r="P1733" s="109">
        <v>8.1434506878547801E-3</v>
      </c>
      <c r="Q1733" s="102">
        <v>1.6663529224278342E-2</v>
      </c>
      <c r="R1733" s="108">
        <v>4.6970531784028841E-3</v>
      </c>
      <c r="S1733" s="109">
        <v>6.1011810678522314E-3</v>
      </c>
      <c r="T1733" s="102">
        <v>1.2022170421610759E-2</v>
      </c>
      <c r="U1733" s="108">
        <v>1.5794477989566024E-3</v>
      </c>
      <c r="V1733" s="109">
        <v>1.8393816368653005E-3</v>
      </c>
      <c r="W1733" s="102">
        <v>3.1520217625593218E-3</v>
      </c>
      <c r="X1733" s="108">
        <v>9.8699570624021177E-5</v>
      </c>
      <c r="Y1733" s="109">
        <v>9.7335959715856362E-5</v>
      </c>
      <c r="Z1733" s="102">
        <v>2.0205688571482596E-4</v>
      </c>
      <c r="AA1733" s="108">
        <v>3.3275546072843469E-3</v>
      </c>
      <c r="AB1733" s="109">
        <v>3.3268834832819835E-3</v>
      </c>
      <c r="AC1733" s="102">
        <v>7.6420821504876784E-3</v>
      </c>
      <c r="AD1733" s="108">
        <v>5.6618506479318501E-4</v>
      </c>
      <c r="AE1733" s="109">
        <v>5.1544017896026082E-4</v>
      </c>
      <c r="AF1733" s="102">
        <v>1.1708594009556402E-3</v>
      </c>
      <c r="AG1733" s="108">
        <v>9.2174013978883458E-4</v>
      </c>
      <c r="AH1733" s="109">
        <v>9.7220411384194515E-4</v>
      </c>
      <c r="AI1733" s="102">
        <v>1.8097867717564819E-3</v>
      </c>
      <c r="AJ1733" s="114">
        <v>0</v>
      </c>
      <c r="AK1733" s="115">
        <v>0</v>
      </c>
      <c r="AL1733" s="115">
        <v>0</v>
      </c>
    </row>
    <row r="1734" spans="1:38" x14ac:dyDescent="0.25">
      <c r="A1734" s="71">
        <v>2018</v>
      </c>
      <c r="B1734" s="718">
        <v>9</v>
      </c>
      <c r="C1734" s="108">
        <v>2.010224379881949</v>
      </c>
      <c r="D1734" s="109">
        <v>2.3791352556302341</v>
      </c>
      <c r="E1734" s="102">
        <v>8.7166530544272316</v>
      </c>
      <c r="F1734" s="108">
        <v>8.0934275692740976E-2</v>
      </c>
      <c r="G1734" s="109">
        <v>8.2033756632896818E-2</v>
      </c>
      <c r="H1734" s="102">
        <v>0.18443067929246568</v>
      </c>
      <c r="I1734" s="108">
        <v>9.7953775667311865E-2</v>
      </c>
      <c r="J1734" s="109">
        <v>0.13989201657903361</v>
      </c>
      <c r="K1734" s="102">
        <v>0.57888580411135759</v>
      </c>
      <c r="L1734" s="108">
        <v>4.1682052520153933E-3</v>
      </c>
      <c r="M1734" s="109">
        <v>5.9989307329229753E-3</v>
      </c>
      <c r="N1734" s="102">
        <v>1.4556950161588643E-2</v>
      </c>
      <c r="O1734" s="108">
        <v>6.161218691063548E-3</v>
      </c>
      <c r="P1734" s="109">
        <v>8.3467319054778052E-3</v>
      </c>
      <c r="Q1734" s="102">
        <v>1.7005179320271017E-2</v>
      </c>
      <c r="R1734" s="108">
        <v>4.8145310946991465E-3</v>
      </c>
      <c r="S1734" s="109">
        <v>6.2862668647591883E-3</v>
      </c>
      <c r="T1734" s="102">
        <v>1.234951502173896E-2</v>
      </c>
      <c r="U1734" s="108">
        <v>1.6534846366919841E-3</v>
      </c>
      <c r="V1734" s="109">
        <v>1.945704798847173E-3</v>
      </c>
      <c r="W1734" s="102">
        <v>3.2656784194390752E-3</v>
      </c>
      <c r="X1734" s="108">
        <v>1.0182630824236117E-4</v>
      </c>
      <c r="Y1734" s="109">
        <v>1.0073848942137823E-4</v>
      </c>
      <c r="Z1734" s="102">
        <v>2.0892587854285874E-4</v>
      </c>
      <c r="AA1734" s="108">
        <v>3.4191313741134769E-3</v>
      </c>
      <c r="AB1734" s="109">
        <v>3.4220174140388213E-3</v>
      </c>
      <c r="AC1734" s="102">
        <v>7.8773383510440161E-3</v>
      </c>
      <c r="AD1734" s="108">
        <v>5.8320308141168178E-4</v>
      </c>
      <c r="AE1734" s="109">
        <v>5.3271910457484181E-4</v>
      </c>
      <c r="AF1734" s="102">
        <v>1.2170764908873361E-3</v>
      </c>
      <c r="AG1734" s="108">
        <v>9.4864658178254947E-4</v>
      </c>
      <c r="AH1734" s="109">
        <v>1.0023987252481977E-3</v>
      </c>
      <c r="AI1734" s="102">
        <v>1.8575138234201952E-3</v>
      </c>
      <c r="AJ1734" s="114">
        <v>0</v>
      </c>
      <c r="AK1734" s="115">
        <v>0</v>
      </c>
      <c r="AL1734" s="115">
        <v>0</v>
      </c>
    </row>
    <row r="1735" spans="1:38" x14ac:dyDescent="0.25">
      <c r="A1735" s="71">
        <v>2018</v>
      </c>
      <c r="B1735" s="718">
        <v>10</v>
      </c>
      <c r="C1735" s="108">
        <v>2.4632005047387091</v>
      </c>
      <c r="D1735" s="109">
        <v>2.9267640191706761</v>
      </c>
      <c r="E1735" s="102">
        <v>9.9333353886750935</v>
      </c>
      <c r="F1735" s="108">
        <v>9.8845337832135463E-2</v>
      </c>
      <c r="G1735" s="109">
        <v>0.10029283311239941</v>
      </c>
      <c r="H1735" s="102">
        <v>0.23047673615960368</v>
      </c>
      <c r="I1735" s="108">
        <v>0.11303779830587087</v>
      </c>
      <c r="J1735" s="109">
        <v>0.16217394824917358</v>
      </c>
      <c r="K1735" s="102">
        <v>0.67480231779069533</v>
      </c>
      <c r="L1735" s="108">
        <v>5.2487678951168059E-3</v>
      </c>
      <c r="M1735" s="109">
        <v>6.9699328071112033E-3</v>
      </c>
      <c r="N1735" s="102">
        <v>1.6526572165982488E-2</v>
      </c>
      <c r="O1735" s="108">
        <v>5.8430552255987669E-3</v>
      </c>
      <c r="P1735" s="109">
        <v>7.9172819941275112E-3</v>
      </c>
      <c r="Q1735" s="102">
        <v>1.5445429022383458E-2</v>
      </c>
      <c r="R1735" s="108">
        <v>4.9408967967369726E-3</v>
      </c>
      <c r="S1735" s="109">
        <v>6.4881714007915406E-3</v>
      </c>
      <c r="T1735" s="102">
        <v>1.2706138360862998E-2</v>
      </c>
      <c r="U1735" s="108">
        <v>2.0108823490468633E-3</v>
      </c>
      <c r="V1735" s="109">
        <v>2.3700844445089047E-3</v>
      </c>
      <c r="W1735" s="102">
        <v>4.1000640658546868E-3</v>
      </c>
      <c r="X1735" s="108">
        <v>1.2387217568548872E-4</v>
      </c>
      <c r="Y1735" s="109">
        <v>1.2233113084702448E-4</v>
      </c>
      <c r="Z1735" s="102">
        <v>2.6187235041332917E-4</v>
      </c>
      <c r="AA1735" s="108">
        <v>4.1804129997084181E-3</v>
      </c>
      <c r="AB1735" s="109">
        <v>4.1871906777599111E-3</v>
      </c>
      <c r="AC1735" s="102">
        <v>9.8412404352268314E-3</v>
      </c>
      <c r="AD1735" s="108">
        <v>6.96203506170079E-4</v>
      </c>
      <c r="AE1735" s="109">
        <v>6.3038644518523907E-4</v>
      </c>
      <c r="AF1735" s="102">
        <v>1.5173308577908424E-3</v>
      </c>
      <c r="AG1735" s="108">
        <v>1.1697544872250672E-3</v>
      </c>
      <c r="AH1735" s="109">
        <v>1.242122545075207E-3</v>
      </c>
      <c r="AI1735" s="102">
        <v>2.3295491935553928E-3</v>
      </c>
      <c r="AJ1735" s="114">
        <v>0</v>
      </c>
      <c r="AK1735" s="115">
        <v>0</v>
      </c>
      <c r="AL1735" s="115">
        <v>0</v>
      </c>
    </row>
    <row r="1736" spans="1:38" x14ac:dyDescent="0.25">
      <c r="A1736" s="71">
        <v>2018</v>
      </c>
      <c r="B1736" s="718">
        <v>11</v>
      </c>
      <c r="C1736" s="108">
        <v>2.4904866347568189</v>
      </c>
      <c r="D1736" s="109">
        <v>2.9567363901384875</v>
      </c>
      <c r="E1736" s="102">
        <v>10.006756062671224</v>
      </c>
      <c r="F1736" s="108">
        <v>0.10192329224553556</v>
      </c>
      <c r="G1736" s="109">
        <v>0.10365624524139927</v>
      </c>
      <c r="H1736" s="102">
        <v>0.2384246576271902</v>
      </c>
      <c r="I1736" s="108">
        <v>0.11488675907464656</v>
      </c>
      <c r="J1736" s="109">
        <v>0.1643533151399692</v>
      </c>
      <c r="K1736" s="102">
        <v>0.68162190766450692</v>
      </c>
      <c r="L1736" s="108">
        <v>5.3080044881637306E-3</v>
      </c>
      <c r="M1736" s="109">
        <v>7.0635688564261341E-3</v>
      </c>
      <c r="N1736" s="102">
        <v>1.6647358688382543E-2</v>
      </c>
      <c r="O1736" s="108">
        <v>5.9790161820750818E-3</v>
      </c>
      <c r="P1736" s="109">
        <v>8.127292416294684E-3</v>
      </c>
      <c r="Q1736" s="102">
        <v>1.5832171359042517E-2</v>
      </c>
      <c r="R1736" s="108">
        <v>5.0766530789279514E-3</v>
      </c>
      <c r="S1736" s="109">
        <v>6.7064990339094684E-3</v>
      </c>
      <c r="T1736" s="102">
        <v>1.3090741045083294E-2</v>
      </c>
      <c r="U1736" s="108">
        <v>2.0980171553761232E-3</v>
      </c>
      <c r="V1736" s="109">
        <v>2.491436068611574E-3</v>
      </c>
      <c r="W1736" s="102">
        <v>4.293230656671275E-3</v>
      </c>
      <c r="X1736" s="108">
        <v>1.279904391677752E-4</v>
      </c>
      <c r="Y1736" s="109">
        <v>1.2683029007159918E-4</v>
      </c>
      <c r="Z1736" s="102">
        <v>2.7182937787132539E-4</v>
      </c>
      <c r="AA1736" s="108">
        <v>4.3045883945942677E-3</v>
      </c>
      <c r="AB1736" s="109">
        <v>4.3185058577801432E-3</v>
      </c>
      <c r="AC1736" s="102">
        <v>1.0166619272992089E-2</v>
      </c>
      <c r="AD1736" s="108">
        <v>7.1963882673875188E-4</v>
      </c>
      <c r="AE1736" s="109">
        <v>6.5474311843109973E-4</v>
      </c>
      <c r="AF1736" s="102">
        <v>1.580135479065616E-3</v>
      </c>
      <c r="AG1736" s="108">
        <v>1.2045676126111102E-3</v>
      </c>
      <c r="AH1736" s="109">
        <v>1.2809269386349677E-3</v>
      </c>
      <c r="AI1736" s="102">
        <v>2.4003935006837659E-3</v>
      </c>
      <c r="AJ1736" s="114">
        <v>0</v>
      </c>
      <c r="AK1736" s="115">
        <v>0</v>
      </c>
      <c r="AL1736" s="115">
        <v>0</v>
      </c>
    </row>
    <row r="1737" spans="1:38" x14ac:dyDescent="0.25">
      <c r="A1737" s="71">
        <v>2018</v>
      </c>
      <c r="B1737" s="718">
        <v>12</v>
      </c>
      <c r="C1737" s="108">
        <v>2.5196756821567066</v>
      </c>
      <c r="D1737" s="109">
        <v>2.9890338355673363</v>
      </c>
      <c r="E1737" s="102">
        <v>10.08703812479405</v>
      </c>
      <c r="F1737" s="108">
        <v>0.10520424854461033</v>
      </c>
      <c r="G1737" s="109">
        <v>0.10726065648771914</v>
      </c>
      <c r="H1737" s="102">
        <v>0.2470067495091578</v>
      </c>
      <c r="I1737" s="108">
        <v>0.11685654665446768</v>
      </c>
      <c r="J1737" s="109">
        <v>0.16669055821490902</v>
      </c>
      <c r="K1737" s="102">
        <v>0.68895331632977042</v>
      </c>
      <c r="L1737" s="108">
        <v>5.3710292447026933E-3</v>
      </c>
      <c r="M1737" s="109">
        <v>7.1636898021798989E-3</v>
      </c>
      <c r="N1737" s="102">
        <v>1.6777197423028304E-2</v>
      </c>
      <c r="O1737" s="108">
        <v>6.1232882284383916E-3</v>
      </c>
      <c r="P1737" s="109">
        <v>8.3501871115088683E-3</v>
      </c>
      <c r="Q1737" s="102">
        <v>1.6249608441799158E-2</v>
      </c>
      <c r="R1737" s="108">
        <v>5.2214275597148039E-3</v>
      </c>
      <c r="S1737" s="109">
        <v>6.9407072623883549E-3</v>
      </c>
      <c r="T1737" s="102">
        <v>1.3506123513743582E-2</v>
      </c>
      <c r="U1737" s="108">
        <v>2.1896710437139359E-3</v>
      </c>
      <c r="V1737" s="109">
        <v>2.6168839609372724E-3</v>
      </c>
      <c r="W1737" s="102">
        <v>4.5001321970165034E-3</v>
      </c>
      <c r="X1737" s="108">
        <v>1.3237901240068106E-4</v>
      </c>
      <c r="Y1737" s="109">
        <v>1.316465894577465E-4</v>
      </c>
      <c r="Z1737" s="102">
        <v>2.8257204782450502E-4</v>
      </c>
      <c r="AA1737" s="108">
        <v>4.4371639282917525E-3</v>
      </c>
      <c r="AB1737" s="109">
        <v>4.4601293763147209E-3</v>
      </c>
      <c r="AC1737" s="102">
        <v>1.051835904248016E-2</v>
      </c>
      <c r="AD1737" s="108">
        <v>7.44680017594837E-4</v>
      </c>
      <c r="AE1737" s="109">
        <v>6.8106408392473337E-4</v>
      </c>
      <c r="AF1737" s="102">
        <v>1.6480976432710001E-3</v>
      </c>
      <c r="AG1737" s="108">
        <v>1.2415945333018785E-3</v>
      </c>
      <c r="AH1737" s="109">
        <v>1.3222274163873556E-3</v>
      </c>
      <c r="AI1737" s="102">
        <v>2.4766448833992371E-3</v>
      </c>
      <c r="AJ1737" s="114">
        <v>0</v>
      </c>
      <c r="AK1737" s="115">
        <v>0</v>
      </c>
      <c r="AL1737" s="115">
        <v>0</v>
      </c>
    </row>
    <row r="1738" spans="1:38" x14ac:dyDescent="0.25">
      <c r="A1738" s="71">
        <v>2018</v>
      </c>
      <c r="B1738" s="718">
        <v>13</v>
      </c>
      <c r="C1738" s="108">
        <v>2.5504076049108986</v>
      </c>
      <c r="D1738" s="109">
        <v>3.0224054954965256</v>
      </c>
      <c r="E1738" s="102">
        <v>10.166174443038953</v>
      </c>
      <c r="F1738" s="108">
        <v>0.10869230282691046</v>
      </c>
      <c r="G1738" s="109">
        <v>0.11108492790087483</v>
      </c>
      <c r="H1738" s="102">
        <v>0.25589470569047124</v>
      </c>
      <c r="I1738" s="108">
        <v>0.1187572287564148</v>
      </c>
      <c r="J1738" s="109">
        <v>0.1688346389390058</v>
      </c>
      <c r="K1738" s="102">
        <v>0.69487547681356432</v>
      </c>
      <c r="L1738" s="108">
        <v>5.4336771738380425E-3</v>
      </c>
      <c r="M1738" s="109">
        <v>7.2648585257533808E-3</v>
      </c>
      <c r="N1738" s="102">
        <v>1.6901639165857966E-2</v>
      </c>
      <c r="O1738" s="108">
        <v>6.2758455963721465E-3</v>
      </c>
      <c r="P1738" s="109">
        <v>8.5842001023192019E-3</v>
      </c>
      <c r="Q1738" s="102">
        <v>1.6678543598705634E-2</v>
      </c>
      <c r="R1738" s="108">
        <v>5.3791719157685689E-3</v>
      </c>
      <c r="S1738" s="109">
        <v>7.1953695180271612E-3</v>
      </c>
      <c r="T1738" s="102">
        <v>1.3951098719165481E-2</v>
      </c>
      <c r="U1738" s="108">
        <v>2.2287777580974003E-3</v>
      </c>
      <c r="V1738" s="109">
        <v>2.692280904759961E-3</v>
      </c>
      <c r="W1738" s="102">
        <v>4.5977956293299449E-3</v>
      </c>
      <c r="X1738" s="108">
        <v>1.3675317146990727E-4</v>
      </c>
      <c r="Y1738" s="109">
        <v>1.3649406870241867E-4</v>
      </c>
      <c r="Z1738" s="102">
        <v>2.9306580211689733E-4</v>
      </c>
      <c r="AA1738" s="108">
        <v>4.593187933022048E-3</v>
      </c>
      <c r="AB1738" s="109">
        <v>4.6249040294009808E-3</v>
      </c>
      <c r="AC1738" s="102">
        <v>1.0913094568618102E-2</v>
      </c>
      <c r="AD1738" s="108">
        <v>7.7626152226527669E-4</v>
      </c>
      <c r="AE1738" s="109">
        <v>7.1380411144443957E-4</v>
      </c>
      <c r="AF1738" s="102">
        <v>1.7293516368733529E-3</v>
      </c>
      <c r="AG1738" s="108">
        <v>1.2763304688990298E-3</v>
      </c>
      <c r="AH1738" s="109">
        <v>1.3609592632915554E-3</v>
      </c>
      <c r="AI1738" s="102">
        <v>2.5441257405278122E-3</v>
      </c>
      <c r="AJ1738" s="114">
        <v>0</v>
      </c>
      <c r="AK1738" s="115">
        <v>0</v>
      </c>
      <c r="AL1738" s="115">
        <v>0</v>
      </c>
    </row>
    <row r="1739" spans="1:38" x14ac:dyDescent="0.25">
      <c r="A1739" s="71">
        <v>2018</v>
      </c>
      <c r="B1739" s="718">
        <v>14</v>
      </c>
      <c r="C1739" s="108">
        <v>2.5844421591784577</v>
      </c>
      <c r="D1739" s="109">
        <v>3.0601217286423177</v>
      </c>
      <c r="E1739" s="102">
        <v>10.258558522813543</v>
      </c>
      <c r="F1739" s="108">
        <v>0.1124823108812191</v>
      </c>
      <c r="G1739" s="109">
        <v>0.11523614048639005</v>
      </c>
      <c r="H1739" s="102">
        <v>0.2657066486356458</v>
      </c>
      <c r="I1739" s="108">
        <v>0.1210324572821022</v>
      </c>
      <c r="J1739" s="109">
        <v>0.1715376306277111</v>
      </c>
      <c r="K1739" s="102">
        <v>0.70322998013592641</v>
      </c>
      <c r="L1739" s="108">
        <v>5.5062566019093697E-3</v>
      </c>
      <c r="M1739" s="109">
        <v>7.3798190991537314E-3</v>
      </c>
      <c r="N1739" s="102">
        <v>1.7049835942983631E-2</v>
      </c>
      <c r="O1739" s="108">
        <v>6.4404261595735106E-3</v>
      </c>
      <c r="P1739" s="109">
        <v>8.8342921455312352E-3</v>
      </c>
      <c r="Q1739" s="102">
        <v>1.7155777727101865E-2</v>
      </c>
      <c r="R1739" s="108">
        <v>5.5467139748173726E-3</v>
      </c>
      <c r="S1739" s="109">
        <v>7.4662880312984748E-3</v>
      </c>
      <c r="T1739" s="102">
        <v>1.4426361610303612E-2</v>
      </c>
      <c r="U1739" s="108">
        <v>2.3278081624800414E-3</v>
      </c>
      <c r="V1739" s="109">
        <v>2.817875644997833E-3</v>
      </c>
      <c r="W1739" s="102">
        <v>4.8323529515465584E-3</v>
      </c>
      <c r="X1739" s="108">
        <v>1.4180534954215846E-4</v>
      </c>
      <c r="Y1739" s="109">
        <v>1.4201129238423419E-4</v>
      </c>
      <c r="Z1739" s="102">
        <v>3.0533639151730709E-4</v>
      </c>
      <c r="AA1739" s="108">
        <v>4.7477616605588078E-3</v>
      </c>
      <c r="AB1739" s="109">
        <v>4.7917257768828412E-3</v>
      </c>
      <c r="AC1739" s="102">
        <v>1.1315772159701918E-2</v>
      </c>
      <c r="AD1739" s="108">
        <v>8.0561103388394873E-4</v>
      </c>
      <c r="AE1739" s="109">
        <v>7.451260163756834E-4</v>
      </c>
      <c r="AF1739" s="102">
        <v>1.8072390530074476E-3</v>
      </c>
      <c r="AG1739" s="108">
        <v>1.3186852761265129E-3</v>
      </c>
      <c r="AH1739" s="109">
        <v>1.4074599475178344E-3</v>
      </c>
      <c r="AI1739" s="102">
        <v>2.631096447953341E-3</v>
      </c>
      <c r="AJ1739" s="114">
        <v>0</v>
      </c>
      <c r="AK1739" s="115">
        <v>0</v>
      </c>
      <c r="AL1739" s="115">
        <v>0</v>
      </c>
    </row>
    <row r="1740" spans="1:38" x14ac:dyDescent="0.25">
      <c r="A1740" s="71">
        <v>2018</v>
      </c>
      <c r="B1740" s="718">
        <v>15</v>
      </c>
      <c r="C1740" s="108">
        <v>2.8952272764974127</v>
      </c>
      <c r="D1740" s="109">
        <v>3.6374275880547002</v>
      </c>
      <c r="E1740" s="102">
        <v>11.419840884382298</v>
      </c>
      <c r="F1740" s="108">
        <v>0.12435314953025442</v>
      </c>
      <c r="G1740" s="109">
        <v>0.13135887825668058</v>
      </c>
      <c r="H1740" s="102">
        <v>0.30408664667226409</v>
      </c>
      <c r="I1740" s="108">
        <v>0.13745548022039564</v>
      </c>
      <c r="J1740" s="109">
        <v>0.19532785790938662</v>
      </c>
      <c r="K1740" s="102">
        <v>0.80360631062905663</v>
      </c>
      <c r="L1740" s="108">
        <v>7.7093623887900713E-3</v>
      </c>
      <c r="M1740" s="109">
        <v>9.2067745115748389E-3</v>
      </c>
      <c r="N1740" s="102">
        <v>2.0825634732147942E-2</v>
      </c>
      <c r="O1740" s="108">
        <v>6.5907336702163491E-3</v>
      </c>
      <c r="P1740" s="109">
        <v>9.1908049260003132E-3</v>
      </c>
      <c r="Q1740" s="102">
        <v>1.744812636570112E-2</v>
      </c>
      <c r="R1740" s="108">
        <v>5.7258334628173136E-3</v>
      </c>
      <c r="S1740" s="109">
        <v>7.7544052272747249E-3</v>
      </c>
      <c r="T1740" s="102">
        <v>1.4931869678474935E-2</v>
      </c>
      <c r="U1740" s="108">
        <v>2.573556261351044E-3</v>
      </c>
      <c r="V1740" s="109">
        <v>3.1888273051657815E-3</v>
      </c>
      <c r="W1740" s="102">
        <v>5.5753483816105313E-3</v>
      </c>
      <c r="X1740" s="108">
        <v>1.5645605883900858E-4</v>
      </c>
      <c r="Y1740" s="109">
        <v>1.6130542206413564E-4</v>
      </c>
      <c r="Z1740" s="102">
        <v>3.5034752115154855E-4</v>
      </c>
      <c r="AA1740" s="108">
        <v>5.2493710745105636E-3</v>
      </c>
      <c r="AB1740" s="109">
        <v>5.4670317544031812E-3</v>
      </c>
      <c r="AC1740" s="102">
        <v>1.2939341442772414E-2</v>
      </c>
      <c r="AD1740" s="108">
        <v>8.8021770637770414E-4</v>
      </c>
      <c r="AE1740" s="109">
        <v>8.351705552134195E-4</v>
      </c>
      <c r="AF1740" s="102">
        <v>2.0688450003229246E-3</v>
      </c>
      <c r="AG1740" s="108">
        <v>1.4658172822260966E-3</v>
      </c>
      <c r="AH1740" s="109">
        <v>1.6161122572779204E-3</v>
      </c>
      <c r="AI1740" s="102">
        <v>3.0136172915253868E-3</v>
      </c>
      <c r="AJ1740" s="114">
        <v>0</v>
      </c>
      <c r="AK1740" s="115">
        <v>0</v>
      </c>
      <c r="AL1740" s="115">
        <v>0</v>
      </c>
    </row>
    <row r="1741" spans="1:38" x14ac:dyDescent="0.25">
      <c r="A1741" s="71">
        <v>2018</v>
      </c>
      <c r="B1741" s="718">
        <v>16</v>
      </c>
      <c r="C1741" s="108">
        <v>2.9358005668752063</v>
      </c>
      <c r="D1741" s="109">
        <v>3.6832864283208262</v>
      </c>
      <c r="E1741" s="102">
        <v>11.533101672115023</v>
      </c>
      <c r="F1741" s="108">
        <v>0.12896192965905834</v>
      </c>
      <c r="G1741" s="109">
        <v>0.13639696277737515</v>
      </c>
      <c r="H1741" s="102">
        <v>0.31613106591707568</v>
      </c>
      <c r="I1741" s="108">
        <v>0.14033657920285386</v>
      </c>
      <c r="J1741" s="109">
        <v>0.19869394310027566</v>
      </c>
      <c r="K1741" s="102">
        <v>0.81410426905237177</v>
      </c>
      <c r="L1741" s="108">
        <v>7.8252031335886603E-3</v>
      </c>
      <c r="M1741" s="109">
        <v>9.3664287713827749E-3</v>
      </c>
      <c r="N1741" s="102">
        <v>2.1045112228891712E-2</v>
      </c>
      <c r="O1741" s="108">
        <v>6.7782033358974245E-3</v>
      </c>
      <c r="P1741" s="109">
        <v>9.4705876072107512E-3</v>
      </c>
      <c r="Q1741" s="102">
        <v>1.7987733403406592E-2</v>
      </c>
      <c r="R1741" s="108">
        <v>5.9196470096515826E-3</v>
      </c>
      <c r="S1741" s="109">
        <v>8.0613654917779422E-3</v>
      </c>
      <c r="T1741" s="102">
        <v>1.5464349427681509E-2</v>
      </c>
      <c r="U1741" s="108">
        <v>2.6957378358734314E-3</v>
      </c>
      <c r="V1741" s="109">
        <v>3.3386189078963308E-3</v>
      </c>
      <c r="W1741" s="102">
        <v>5.8734005377640199E-3</v>
      </c>
      <c r="X1741" s="108">
        <v>1.6262171519874056E-4</v>
      </c>
      <c r="Y1741" s="109">
        <v>1.680237615538173E-4</v>
      </c>
      <c r="Z1741" s="102">
        <v>3.6549309473068401E-4</v>
      </c>
      <c r="AA1741" s="108">
        <v>5.4367614237547926E-3</v>
      </c>
      <c r="AB1741" s="109">
        <v>5.6697424442475903E-3</v>
      </c>
      <c r="AC1741" s="102">
        <v>1.3431009062914849E-2</v>
      </c>
      <c r="AD1741" s="108">
        <v>9.1572936668839634E-4</v>
      </c>
      <c r="AE1741" s="109">
        <v>8.7321915479522997E-4</v>
      </c>
      <c r="AF1741" s="102">
        <v>2.1636162782101105E-3</v>
      </c>
      <c r="AG1741" s="108">
        <v>1.5174157581476421E-3</v>
      </c>
      <c r="AH1741" s="109">
        <v>1.6724391200070876E-3</v>
      </c>
      <c r="AI1741" s="102">
        <v>3.1212048099825457E-3</v>
      </c>
      <c r="AJ1741" s="114">
        <v>0</v>
      </c>
      <c r="AK1741" s="115">
        <v>0</v>
      </c>
      <c r="AL1741" s="115">
        <v>0</v>
      </c>
    </row>
    <row r="1742" spans="1:38" x14ac:dyDescent="0.25">
      <c r="A1742" s="71">
        <v>2018</v>
      </c>
      <c r="B1742" s="718">
        <v>17</v>
      </c>
      <c r="C1742" s="108">
        <v>2.9754181658462056</v>
      </c>
      <c r="D1742" s="109">
        <v>3.7269683671126659</v>
      </c>
      <c r="E1742" s="102">
        <v>11.648928583183926</v>
      </c>
      <c r="F1742" s="108">
        <v>0.13376503567043554</v>
      </c>
      <c r="G1742" s="109">
        <v>0.14155271654368437</v>
      </c>
      <c r="H1742" s="102">
        <v>0.32875659655128342</v>
      </c>
      <c r="I1742" s="108">
        <v>0.14340661113953396</v>
      </c>
      <c r="J1742" s="109">
        <v>0.20224371003835942</v>
      </c>
      <c r="K1742" s="102">
        <v>0.82519022377352935</v>
      </c>
      <c r="L1742" s="108">
        <v>7.9483886077634167E-3</v>
      </c>
      <c r="M1742" s="109">
        <v>9.5330546569943678E-3</v>
      </c>
      <c r="N1742" s="102">
        <v>2.1275946878426096E-2</v>
      </c>
      <c r="O1742" s="108">
        <v>6.9698474509321271E-3</v>
      </c>
      <c r="P1742" s="109">
        <v>9.7484607558896916E-3</v>
      </c>
      <c r="Q1742" s="102">
        <v>1.8552770086856851E-2</v>
      </c>
      <c r="R1742" s="108">
        <v>6.124815525102848E-3</v>
      </c>
      <c r="S1742" s="109">
        <v>8.3814780889231687E-3</v>
      </c>
      <c r="T1742" s="102">
        <v>1.6020910699695246E-2</v>
      </c>
      <c r="U1742" s="108">
        <v>2.8264803717666805E-3</v>
      </c>
      <c r="V1742" s="109">
        <v>3.4796450392814249E-3</v>
      </c>
      <c r="W1742" s="102">
        <v>6.203643112441478E-3</v>
      </c>
      <c r="X1742" s="108">
        <v>1.6910085009355113E-4</v>
      </c>
      <c r="Y1742" s="109">
        <v>1.7493720021810721E-4</v>
      </c>
      <c r="Z1742" s="102">
        <v>3.8147162224433763E-4</v>
      </c>
      <c r="AA1742" s="108">
        <v>5.6306828496586305E-3</v>
      </c>
      <c r="AB1742" s="109">
        <v>5.8788086129435381E-3</v>
      </c>
      <c r="AC1742" s="102">
        <v>1.3941718559407684E-2</v>
      </c>
      <c r="AD1742" s="108">
        <v>9.5248155017113383E-4</v>
      </c>
      <c r="AE1742" s="109">
        <v>9.1277637568532455E-4</v>
      </c>
      <c r="AF1742" s="102">
        <v>2.2613813259707025E-3</v>
      </c>
      <c r="AG1742" s="108">
        <v>1.5715275711382381E-3</v>
      </c>
      <c r="AH1742" s="109">
        <v>1.729531823203816E-3</v>
      </c>
      <c r="AI1742" s="102">
        <v>3.2354712264899841E-3</v>
      </c>
      <c r="AJ1742" s="114">
        <v>0</v>
      </c>
      <c r="AK1742" s="115">
        <v>0</v>
      </c>
      <c r="AL1742" s="115">
        <v>0</v>
      </c>
    </row>
    <row r="1743" spans="1:38" x14ac:dyDescent="0.25">
      <c r="A1743" s="71">
        <v>2018</v>
      </c>
      <c r="B1743" s="718">
        <v>18</v>
      </c>
      <c r="C1743" s="108">
        <v>3.0167919259074969</v>
      </c>
      <c r="D1743" s="109">
        <v>3.7705043426700602</v>
      </c>
      <c r="E1743" s="102">
        <v>11.749732309191449</v>
      </c>
      <c r="F1743" s="108">
        <v>0.13894208004034991</v>
      </c>
      <c r="G1743" s="109">
        <v>0.14693142186812741</v>
      </c>
      <c r="H1743" s="102">
        <v>0.34163712751094777</v>
      </c>
      <c r="I1743" s="108">
        <v>0.1466144338909908</v>
      </c>
      <c r="J1743" s="109">
        <v>0.20581529365242301</v>
      </c>
      <c r="K1743" s="102">
        <v>0.83604457021261591</v>
      </c>
      <c r="L1743" s="108">
        <v>8.0789355510805586E-3</v>
      </c>
      <c r="M1743" s="109">
        <v>9.7041802803651787E-3</v>
      </c>
      <c r="N1743" s="102">
        <v>2.1511276478376081E-2</v>
      </c>
      <c r="O1743" s="108">
        <v>7.1762530902590525E-3</v>
      </c>
      <c r="P1743" s="109">
        <v>1.0036211167536186E-2</v>
      </c>
      <c r="Q1743" s="102">
        <v>1.9126883783180903E-2</v>
      </c>
      <c r="R1743" s="108">
        <v>6.3428496537436341E-3</v>
      </c>
      <c r="S1743" s="109">
        <v>8.7112292898752428E-3</v>
      </c>
      <c r="T1743" s="102">
        <v>1.6589904551698228E-2</v>
      </c>
      <c r="U1743" s="108">
        <v>2.9645693648014996E-3</v>
      </c>
      <c r="V1743" s="109">
        <v>3.6159556966387564E-3</v>
      </c>
      <c r="W1743" s="102">
        <v>6.5430095612665391E-3</v>
      </c>
      <c r="X1743" s="108">
        <v>1.760685511349384E-4</v>
      </c>
      <c r="Y1743" s="109">
        <v>1.8212490270190444E-4</v>
      </c>
      <c r="Z1743" s="102">
        <v>3.9779941721356703E-4</v>
      </c>
      <c r="AA1743" s="108">
        <v>5.8402413299800662E-3</v>
      </c>
      <c r="AB1743" s="109">
        <v>6.0987839061902192E-3</v>
      </c>
      <c r="AC1743" s="102">
        <v>1.4462057515526488E-2</v>
      </c>
      <c r="AD1743" s="108">
        <v>9.9208881345586746E-4</v>
      </c>
      <c r="AE1743" s="109">
        <v>9.5434291739606813E-4</v>
      </c>
      <c r="AF1743" s="102">
        <v>2.3611817274616386E-3</v>
      </c>
      <c r="AG1743" s="108">
        <v>1.6296539414148029E-3</v>
      </c>
      <c r="AH1743" s="109">
        <v>1.7885634971156034E-3</v>
      </c>
      <c r="AI1743" s="102">
        <v>3.3518676285851814E-3</v>
      </c>
      <c r="AJ1743" s="114">
        <v>0</v>
      </c>
      <c r="AK1743" s="115">
        <v>0</v>
      </c>
      <c r="AL1743" s="115">
        <v>0</v>
      </c>
    </row>
    <row r="1744" spans="1:38" x14ac:dyDescent="0.25">
      <c r="A1744" s="71">
        <v>2018</v>
      </c>
      <c r="B1744" s="718">
        <v>19</v>
      </c>
      <c r="C1744" s="108">
        <v>3.0639149506901382</v>
      </c>
      <c r="D1744" s="109">
        <v>3.8190882559115673</v>
      </c>
      <c r="E1744" s="102">
        <v>11.867935312245484</v>
      </c>
      <c r="F1744" s="108">
        <v>0.14436703377426624</v>
      </c>
      <c r="G1744" s="109">
        <v>0.1523431070429716</v>
      </c>
      <c r="H1744" s="102">
        <v>0.35463712664589264</v>
      </c>
      <c r="I1744" s="108">
        <v>0.15002657602882391</v>
      </c>
      <c r="J1744" s="109">
        <v>0.2095027722027385</v>
      </c>
      <c r="K1744" s="102">
        <v>0.847470677551733</v>
      </c>
      <c r="L1744" s="108">
        <v>8.2154556218083236E-3</v>
      </c>
      <c r="M1744" s="109">
        <v>9.8760024767955371E-3</v>
      </c>
      <c r="N1744" s="102">
        <v>2.1748575486349918E-2</v>
      </c>
      <c r="O1744" s="108">
        <v>7.3927793800896632E-3</v>
      </c>
      <c r="P1744" s="109">
        <v>1.0324930353125362E-2</v>
      </c>
      <c r="Q1744" s="102">
        <v>1.9707854023500178E-2</v>
      </c>
      <c r="R1744" s="108">
        <v>6.5708441767460771E-3</v>
      </c>
      <c r="S1744" s="109">
        <v>9.0423167696621325E-3</v>
      </c>
      <c r="T1744" s="102">
        <v>1.7161705788303731E-2</v>
      </c>
      <c r="U1744" s="108">
        <v>3.1114617554594119E-3</v>
      </c>
      <c r="V1744" s="109">
        <v>3.7509064517670648E-3</v>
      </c>
      <c r="W1744" s="102">
        <v>6.898893461946401E-3</v>
      </c>
      <c r="X1744" s="108">
        <v>1.8338423262014518E-4</v>
      </c>
      <c r="Y1744" s="109">
        <v>1.8936821477977741E-4</v>
      </c>
      <c r="Z1744" s="102">
        <v>4.1434398489621874E-4</v>
      </c>
      <c r="AA1744" s="108">
        <v>6.059109124791121E-3</v>
      </c>
      <c r="AB1744" s="109">
        <v>6.3201078418245694E-3</v>
      </c>
      <c r="AC1744" s="102">
        <v>1.4983683307258605E-2</v>
      </c>
      <c r="AD1744" s="108">
        <v>1.0332899775750018E-3</v>
      </c>
      <c r="AE1744" s="109">
        <v>9.960167793321038E-4</v>
      </c>
      <c r="AF1744" s="102">
        <v>2.4604514530518888E-3</v>
      </c>
      <c r="AG1744" s="108">
        <v>1.690790196353917E-3</v>
      </c>
      <c r="AH1744" s="109">
        <v>1.8480549907417072E-3</v>
      </c>
      <c r="AI1744" s="102">
        <v>3.4706276686042592E-3</v>
      </c>
      <c r="AJ1744" s="114">
        <v>0</v>
      </c>
      <c r="AK1744" s="115">
        <v>0</v>
      </c>
      <c r="AL1744" s="115">
        <v>0</v>
      </c>
    </row>
    <row r="1745" spans="1:38" x14ac:dyDescent="0.25">
      <c r="A1745" s="71">
        <v>2018</v>
      </c>
      <c r="B1745" s="718">
        <v>20</v>
      </c>
      <c r="C1745" s="108">
        <v>3.3666308009476511</v>
      </c>
      <c r="D1745" s="109">
        <v>4.3523071662512454</v>
      </c>
      <c r="E1745" s="102">
        <v>13.360704375104051</v>
      </c>
      <c r="F1745" s="108">
        <v>0.16139121061642722</v>
      </c>
      <c r="G1745" s="109">
        <v>0.17293158732035166</v>
      </c>
      <c r="H1745" s="102">
        <v>0.42913670110319563</v>
      </c>
      <c r="I1745" s="108">
        <v>0.16468560359866044</v>
      </c>
      <c r="J1745" s="109">
        <v>0.22956009635570512</v>
      </c>
      <c r="K1745" s="102">
        <v>0.9687866798279049</v>
      </c>
      <c r="L1745" s="108">
        <v>1.1320699794655434E-2</v>
      </c>
      <c r="M1745" s="109">
        <v>1.209572723708564E-2</v>
      </c>
      <c r="N1745" s="102">
        <v>2.7133114202893983E-2</v>
      </c>
      <c r="O1745" s="108">
        <v>8.1889426646464206E-3</v>
      </c>
      <c r="P1745" s="109">
        <v>1.1440566966403099E-2</v>
      </c>
      <c r="Q1745" s="102">
        <v>2.272018008639801E-2</v>
      </c>
      <c r="R1745" s="108">
        <v>6.8129384149314305E-3</v>
      </c>
      <c r="S1745" s="109">
        <v>9.3765100454228107E-3</v>
      </c>
      <c r="T1745" s="102">
        <v>1.7723000622135766E-2</v>
      </c>
      <c r="U1745" s="108">
        <v>3.5156718990852049E-3</v>
      </c>
      <c r="V1745" s="109">
        <v>4.2454231552171576E-3</v>
      </c>
      <c r="W1745" s="102">
        <v>8.5346002558642862E-3</v>
      </c>
      <c r="X1745" s="108">
        <v>2.0609941749868794E-4</v>
      </c>
      <c r="Y1745" s="109">
        <v>2.1605988401302524E-4</v>
      </c>
      <c r="Z1745" s="102">
        <v>5.0554538489173961E-4</v>
      </c>
      <c r="AA1745" s="108">
        <v>6.7632885588038436E-3</v>
      </c>
      <c r="AB1745" s="109">
        <v>7.1736411261889696E-3</v>
      </c>
      <c r="AC1745" s="102">
        <v>1.8083203858994243E-2</v>
      </c>
      <c r="AD1745" s="108">
        <v>1.1530105351297999E-3</v>
      </c>
      <c r="AE1745" s="109">
        <v>1.1300425271440295E-3</v>
      </c>
      <c r="AF1745" s="102">
        <v>3.0076191477616259E-3</v>
      </c>
      <c r="AG1745" s="108">
        <v>1.9023653928678199E-3</v>
      </c>
      <c r="AH1745" s="109">
        <v>2.1103799472227147E-3</v>
      </c>
      <c r="AI1745" s="102">
        <v>4.1768631213690488E-3</v>
      </c>
      <c r="AJ1745" s="114">
        <v>0</v>
      </c>
      <c r="AK1745" s="115">
        <v>0</v>
      </c>
      <c r="AL1745" s="115">
        <v>0</v>
      </c>
    </row>
    <row r="1746" spans="1:38" x14ac:dyDescent="0.25">
      <c r="A1746" s="71">
        <v>2018</v>
      </c>
      <c r="B1746" s="718">
        <v>21</v>
      </c>
      <c r="C1746" s="108">
        <v>3.4182000147596212</v>
      </c>
      <c r="D1746" s="109">
        <v>4.3994131508847643</v>
      </c>
      <c r="E1746" s="102">
        <v>13.479320450648041</v>
      </c>
      <c r="F1746" s="108">
        <v>0.16769869288328187</v>
      </c>
      <c r="G1746" s="109">
        <v>0.17861889528482289</v>
      </c>
      <c r="H1746" s="102">
        <v>0.44354604958040528</v>
      </c>
      <c r="I1746" s="108">
        <v>0.16865536715248247</v>
      </c>
      <c r="J1746" s="109">
        <v>0.23341880648068811</v>
      </c>
      <c r="K1746" s="102">
        <v>0.98128504979379494</v>
      </c>
      <c r="L1746" s="108">
        <v>1.1523328032076887E-2</v>
      </c>
      <c r="M1746" s="109">
        <v>1.2297644531002747E-2</v>
      </c>
      <c r="N1746" s="102">
        <v>2.7433580072621443E-2</v>
      </c>
      <c r="O1746" s="108">
        <v>8.4403104353218683E-3</v>
      </c>
      <c r="P1746" s="109">
        <v>1.1739751317137047E-2</v>
      </c>
      <c r="Q1746" s="102">
        <v>2.333497719397724E-2</v>
      </c>
      <c r="R1746" s="108">
        <v>7.0586524507335342E-3</v>
      </c>
      <c r="S1746" s="109">
        <v>9.6926594464564354E-3</v>
      </c>
      <c r="T1746" s="102">
        <v>1.8254674567821351E-2</v>
      </c>
      <c r="U1746" s="108">
        <v>3.7291123182257944E-3</v>
      </c>
      <c r="V1746" s="109">
        <v>4.4457324373206744E-3</v>
      </c>
      <c r="W1746" s="102">
        <v>9.0282808513732198E-3</v>
      </c>
      <c r="X1746" s="108">
        <v>2.1483285349969234E-4</v>
      </c>
      <c r="Y1746" s="109">
        <v>2.2392924391521709E-4</v>
      </c>
      <c r="Z1746" s="102">
        <v>5.2449472290746883E-4</v>
      </c>
      <c r="AA1746" s="108">
        <v>7.0072352336716685E-3</v>
      </c>
      <c r="AB1746" s="109">
        <v>7.3924999537870852E-3</v>
      </c>
      <c r="AC1746" s="102">
        <v>1.8635355143250733E-2</v>
      </c>
      <c r="AD1746" s="108">
        <v>1.1975618407285159E-3</v>
      </c>
      <c r="AE1746" s="109">
        <v>1.169598203823686E-3</v>
      </c>
      <c r="AF1746" s="102">
        <v>3.108904609647451E-3</v>
      </c>
      <c r="AG1746" s="108">
        <v>1.9767688046474136E-3</v>
      </c>
      <c r="AH1746" s="109">
        <v>2.1775144746848957E-3</v>
      </c>
      <c r="AI1746" s="102">
        <v>4.3166862775804006E-3</v>
      </c>
      <c r="AJ1746" s="114">
        <v>0</v>
      </c>
      <c r="AK1746" s="115">
        <v>0</v>
      </c>
      <c r="AL1746" s="115">
        <v>0</v>
      </c>
    </row>
    <row r="1747" spans="1:38" x14ac:dyDescent="0.25">
      <c r="A1747" s="71">
        <v>2018</v>
      </c>
      <c r="B1747" s="718">
        <v>22</v>
      </c>
      <c r="C1747" s="108">
        <v>3.4699512966545147</v>
      </c>
      <c r="D1747" s="109">
        <v>4.4409336104254162</v>
      </c>
      <c r="E1747" s="102">
        <v>13.580373810198477</v>
      </c>
      <c r="F1747" s="108">
        <v>0.17415006001414887</v>
      </c>
      <c r="G1747" s="109">
        <v>0.18387233807443665</v>
      </c>
      <c r="H1747" s="102">
        <v>0.45671413856235898</v>
      </c>
      <c r="I1747" s="108">
        <v>0.17273047699228206</v>
      </c>
      <c r="J1747" s="109">
        <v>0.2370369803622632</v>
      </c>
      <c r="K1747" s="102">
        <v>0.99290508031234836</v>
      </c>
      <c r="L1747" s="108">
        <v>1.173092306863357E-2</v>
      </c>
      <c r="M1747" s="109">
        <v>1.2485050953469103E-2</v>
      </c>
      <c r="N1747" s="102">
        <v>2.7710217244180095E-2</v>
      </c>
      <c r="O1747" s="108">
        <v>8.6963389179948326E-3</v>
      </c>
      <c r="P1747" s="109">
        <v>1.2013085316855573E-2</v>
      </c>
      <c r="Q1747" s="102">
        <v>2.3895017048001323E-2</v>
      </c>
      <c r="R1747" s="108">
        <v>7.3092997883611186E-3</v>
      </c>
      <c r="S1747" s="109">
        <v>9.9835479012172681E-3</v>
      </c>
      <c r="T1747" s="102">
        <v>1.8736674580784572E-2</v>
      </c>
      <c r="U1747" s="108">
        <v>3.9621258285708651E-3</v>
      </c>
      <c r="V1747" s="109">
        <v>4.6447840297968584E-3</v>
      </c>
      <c r="W1747" s="102">
        <v>9.5323093726499847E-3</v>
      </c>
      <c r="X1747" s="108">
        <v>2.2384799642691469E-4</v>
      </c>
      <c r="Y1747" s="109">
        <v>2.3129843431010866E-4</v>
      </c>
      <c r="Z1747" s="102">
        <v>5.4211348007452722E-4</v>
      </c>
      <c r="AA1747" s="108">
        <v>7.2527812331168139E-3</v>
      </c>
      <c r="AB1747" s="109">
        <v>7.5904225413895047E-3</v>
      </c>
      <c r="AC1747" s="102">
        <v>1.9125972708884071E-2</v>
      </c>
      <c r="AD1747" s="108">
        <v>1.241837483156186E-3</v>
      </c>
      <c r="AE1747" s="109">
        <v>1.2046925478119779E-3</v>
      </c>
      <c r="AF1747" s="102">
        <v>3.196772344041204E-3</v>
      </c>
      <c r="AG1747" s="108">
        <v>2.0539265100255233E-3</v>
      </c>
      <c r="AH1747" s="109">
        <v>2.2408300476735948E-3</v>
      </c>
      <c r="AI1747" s="102">
        <v>4.4487210963946987E-3</v>
      </c>
      <c r="AJ1747" s="114">
        <v>0</v>
      </c>
      <c r="AK1747" s="115">
        <v>0</v>
      </c>
      <c r="AL1747" s="115">
        <v>0</v>
      </c>
    </row>
    <row r="1748" spans="1:38" x14ac:dyDescent="0.25">
      <c r="A1748" s="71">
        <v>2018</v>
      </c>
      <c r="B1748" s="718">
        <v>23</v>
      </c>
      <c r="C1748" s="108">
        <v>3.5286371768400615</v>
      </c>
      <c r="D1748" s="109">
        <v>4.4848097645832219</v>
      </c>
      <c r="E1748" s="102">
        <v>13.696875247770635</v>
      </c>
      <c r="F1748" s="108">
        <v>0.18032055351180099</v>
      </c>
      <c r="G1748" s="109">
        <v>0.18812240537428743</v>
      </c>
      <c r="H1748" s="102">
        <v>0.46710405331732946</v>
      </c>
      <c r="I1748" s="108">
        <v>0.17646589622419884</v>
      </c>
      <c r="J1748" s="109">
        <v>0.23968975263461789</v>
      </c>
      <c r="K1748" s="102">
        <v>1.0009463998353478</v>
      </c>
      <c r="L1748" s="108">
        <v>1.1921564034532452E-2</v>
      </c>
      <c r="M1748" s="109">
        <v>1.2630208194462958E-2</v>
      </c>
      <c r="N1748" s="102">
        <v>2.7913780131538359E-2</v>
      </c>
      <c r="O1748" s="108">
        <v>8.9471699403442812E-3</v>
      </c>
      <c r="P1748" s="109">
        <v>1.2245021253595752E-2</v>
      </c>
      <c r="Q1748" s="102">
        <v>2.4342865240585685E-2</v>
      </c>
      <c r="R1748" s="108">
        <v>7.5537450731537397E-3</v>
      </c>
      <c r="S1748" s="109">
        <v>1.0224008558598655E-2</v>
      </c>
      <c r="T1748" s="102">
        <v>1.913373243940816E-2</v>
      </c>
      <c r="U1748" s="108">
        <v>4.0876992319966304E-3</v>
      </c>
      <c r="V1748" s="109">
        <v>4.7408872100751041E-3</v>
      </c>
      <c r="W1748" s="102">
        <v>9.7130755020568612E-3</v>
      </c>
      <c r="X1748" s="108">
        <v>2.3193790477498124E-4</v>
      </c>
      <c r="Y1748" s="109">
        <v>2.368379503949668E-4</v>
      </c>
      <c r="Z1748" s="102">
        <v>5.5478819030595195E-4</v>
      </c>
      <c r="AA1748" s="108">
        <v>7.5135395304696401E-3</v>
      </c>
      <c r="AB1748" s="109">
        <v>7.7690904940691296E-3</v>
      </c>
      <c r="AC1748" s="102">
        <v>1.9570071700697609E-2</v>
      </c>
      <c r="AD1748" s="108">
        <v>1.2926593364338559E-3</v>
      </c>
      <c r="AE1748" s="109">
        <v>1.2394310518384043E-3</v>
      </c>
      <c r="AF1748" s="102">
        <v>3.2854438271241668E-3</v>
      </c>
      <c r="AG1748" s="108">
        <v>2.1202074530155012E-3</v>
      </c>
      <c r="AH1748" s="109">
        <v>2.2858173281310699E-3</v>
      </c>
      <c r="AI1748" s="102">
        <v>4.5344154617927195E-3</v>
      </c>
      <c r="AJ1748" s="114">
        <v>0</v>
      </c>
      <c r="AK1748" s="115">
        <v>0</v>
      </c>
      <c r="AL1748" s="115">
        <v>0</v>
      </c>
    </row>
    <row r="1749" spans="1:38" x14ac:dyDescent="0.25">
      <c r="A1749" s="71">
        <v>2018</v>
      </c>
      <c r="B1749" s="718">
        <v>24</v>
      </c>
      <c r="C1749" s="108">
        <v>3.5855067128437144</v>
      </c>
      <c r="D1749" s="109">
        <v>4.5191834169955207</v>
      </c>
      <c r="E1749" s="102">
        <v>13.78770427965077</v>
      </c>
      <c r="F1749" s="108">
        <v>0.1862592933864369</v>
      </c>
      <c r="G1749" s="109">
        <v>0.19135631430337119</v>
      </c>
      <c r="H1749" s="102">
        <v>0.47487957842422207</v>
      </c>
      <c r="I1749" s="108">
        <v>0.18005599257345678</v>
      </c>
      <c r="J1749" s="109">
        <v>0.24168593663136245</v>
      </c>
      <c r="K1749" s="102">
        <v>1.0068687627132304</v>
      </c>
      <c r="L1749" s="108">
        <v>1.210492230329562E-2</v>
      </c>
      <c r="M1749" s="109">
        <v>1.2740162471593571E-2</v>
      </c>
      <c r="N1749" s="102">
        <v>2.8064919185030106E-2</v>
      </c>
      <c r="O1749" s="108">
        <v>9.1888108131751231E-3</v>
      </c>
      <c r="P1749" s="109">
        <v>1.2422039704081919E-2</v>
      </c>
      <c r="Q1749" s="102">
        <v>2.4678805849845574E-2</v>
      </c>
      <c r="R1749" s="108">
        <v>7.7893196196368621E-3</v>
      </c>
      <c r="S1749" s="109">
        <v>1.0407626727708003E-2</v>
      </c>
      <c r="T1749" s="102">
        <v>1.9432555542667741E-2</v>
      </c>
      <c r="U1749" s="108">
        <v>4.2027334246675921E-3</v>
      </c>
      <c r="V1749" s="109">
        <v>4.8046513187643266E-3</v>
      </c>
      <c r="W1749" s="102">
        <v>9.8242345049669427E-3</v>
      </c>
      <c r="X1749" s="108">
        <v>2.3969391504528401E-4</v>
      </c>
      <c r="Y1749" s="109">
        <v>2.4100595906229578E-4</v>
      </c>
      <c r="Z1749" s="102">
        <v>5.6413741003375503E-4</v>
      </c>
      <c r="AA1749" s="108">
        <v>7.7660357254397379E-3</v>
      </c>
      <c r="AB1749" s="109">
        <v>7.9074519311640602E-3</v>
      </c>
      <c r="AC1749" s="102">
        <v>1.9908814205082736E-2</v>
      </c>
      <c r="AD1749" s="108">
        <v>1.3420660954639439E-3</v>
      </c>
      <c r="AE1749" s="109">
        <v>1.2666598054030473E-3</v>
      </c>
      <c r="AF1749" s="102">
        <v>3.3539539144777581E-3</v>
      </c>
      <c r="AG1749" s="108">
        <v>2.1835906539316476E-3</v>
      </c>
      <c r="AH1749" s="109">
        <v>2.3193042288872593E-3</v>
      </c>
      <c r="AI1749" s="102">
        <v>4.5965612714115233E-3</v>
      </c>
      <c r="AJ1749" s="114">
        <v>0</v>
      </c>
      <c r="AK1749" s="115">
        <v>0</v>
      </c>
      <c r="AL1749" s="115">
        <v>0</v>
      </c>
    </row>
    <row r="1750" spans="1:38" x14ac:dyDescent="0.25">
      <c r="A1750" s="71">
        <v>2018</v>
      </c>
      <c r="B1750" s="718">
        <v>25</v>
      </c>
      <c r="C1750" s="108">
        <v>3.6550362611220941</v>
      </c>
      <c r="D1750" s="109">
        <v>4.5654746572675009</v>
      </c>
      <c r="E1750" s="102">
        <v>13.847464652700252</v>
      </c>
      <c r="F1750" s="108">
        <v>0.19257131612523984</v>
      </c>
      <c r="G1750" s="109">
        <v>0.19420293886404036</v>
      </c>
      <c r="H1750" s="102">
        <v>0.47951796723525447</v>
      </c>
      <c r="I1750" s="108">
        <v>0.18408177971099488</v>
      </c>
      <c r="J1750" s="109">
        <v>0.24383118856082586</v>
      </c>
      <c r="K1750" s="102">
        <v>1.0102400365076329</v>
      </c>
      <c r="L1750" s="108">
        <v>1.2276429326830682E-2</v>
      </c>
      <c r="M1750" s="109">
        <v>1.2808099780352014E-2</v>
      </c>
      <c r="N1750" s="102">
        <v>2.8153107253298025E-2</v>
      </c>
      <c r="O1750" s="108">
        <v>9.4477201536325908E-3</v>
      </c>
      <c r="P1750" s="109">
        <v>1.2582959549571712E-2</v>
      </c>
      <c r="Q1750" s="102">
        <v>2.4880263227250048E-2</v>
      </c>
      <c r="R1750" s="108">
        <v>8.0099877957603774E-3</v>
      </c>
      <c r="S1750" s="109">
        <v>1.0523045418280043E-2</v>
      </c>
      <c r="T1750" s="102">
        <v>1.961350250562597E-2</v>
      </c>
      <c r="U1750" s="108">
        <v>4.3208471269567421E-3</v>
      </c>
      <c r="V1750" s="109">
        <v>4.8514043924520337E-3</v>
      </c>
      <c r="W1750" s="102">
        <v>9.8548565788530197E-3</v>
      </c>
      <c r="X1750" s="108">
        <v>2.4783358346422115E-4</v>
      </c>
      <c r="Y1750" s="109">
        <v>2.4451298539273232E-4</v>
      </c>
      <c r="Z1750" s="102">
        <v>5.6951179778722352E-4</v>
      </c>
      <c r="AA1750" s="108">
        <v>8.0357103825422129E-3</v>
      </c>
      <c r="AB1750" s="109">
        <v>8.0317984849571731E-3</v>
      </c>
      <c r="AC1750" s="102">
        <v>2.0120273607802226E-2</v>
      </c>
      <c r="AD1750" s="108">
        <v>1.3940188689275457E-3</v>
      </c>
      <c r="AE1750" s="109">
        <v>1.2898263784821011E-3</v>
      </c>
      <c r="AF1750" s="102">
        <v>3.3979996780414286E-3</v>
      </c>
      <c r="AG1750" s="108">
        <v>2.2500412722814079E-3</v>
      </c>
      <c r="AH1750" s="109">
        <v>2.3480673924228274E-3</v>
      </c>
      <c r="AI1750" s="102">
        <v>4.6306633438769245E-3</v>
      </c>
      <c r="AJ1750" s="114">
        <v>0</v>
      </c>
      <c r="AK1750" s="115">
        <v>0</v>
      </c>
      <c r="AL1750" s="115">
        <v>0</v>
      </c>
    </row>
    <row r="1751" spans="1:38" x14ac:dyDescent="0.25">
      <c r="A1751" s="71">
        <v>2018</v>
      </c>
      <c r="B1751" s="718">
        <v>26</v>
      </c>
      <c r="C1751" s="108">
        <v>3.70357013310687</v>
      </c>
      <c r="D1751" s="109">
        <v>4.5736471843863971</v>
      </c>
      <c r="E1751" s="102">
        <v>13.867044871999196</v>
      </c>
      <c r="F1751" s="108">
        <v>0.19756389637652308</v>
      </c>
      <c r="G1751" s="109">
        <v>0.19469689474383867</v>
      </c>
      <c r="H1751" s="102">
        <v>0.48026560507813909</v>
      </c>
      <c r="I1751" s="108">
        <v>0.18708762485023145</v>
      </c>
      <c r="J1751" s="109">
        <v>0.24406998770770008</v>
      </c>
      <c r="K1751" s="102">
        <v>1.0104885801177554</v>
      </c>
      <c r="L1751" s="108">
        <v>1.2429748873118701E-2</v>
      </c>
      <c r="M1751" s="109">
        <v>1.2823290688798913E-2</v>
      </c>
      <c r="N1751" s="102">
        <v>2.8163675874570072E-2</v>
      </c>
      <c r="O1751" s="108">
        <v>9.65109402866203E-3</v>
      </c>
      <c r="P1751" s="109">
        <v>1.2611049501394068E-2</v>
      </c>
      <c r="Q1751" s="102">
        <v>2.4914619401387922E-2</v>
      </c>
      <c r="R1751" s="108">
        <v>8.2078118144874295E-3</v>
      </c>
      <c r="S1751" s="109">
        <v>1.0552865284710085E-2</v>
      </c>
      <c r="T1751" s="102">
        <v>1.964740583221012E-2</v>
      </c>
      <c r="U1751" s="108">
        <v>4.4060858677644494E-3</v>
      </c>
      <c r="V1751" s="109">
        <v>4.8350852697848674E-3</v>
      </c>
      <c r="W1751" s="102">
        <v>9.7973885741867318E-3</v>
      </c>
      <c r="X1751" s="108">
        <v>2.5429339872177771E-4</v>
      </c>
      <c r="Y1751" s="109">
        <v>2.4501575671965787E-4</v>
      </c>
      <c r="Z1751" s="102">
        <v>5.7002448055171033E-4</v>
      </c>
      <c r="AA1751" s="108">
        <v>8.2509921573084479E-3</v>
      </c>
      <c r="AB1751" s="109">
        <v>8.0597065096746807E-3</v>
      </c>
      <c r="AC1751" s="102">
        <v>2.0170746284288374E-2</v>
      </c>
      <c r="AD1751" s="108">
        <v>1.436529232569906E-3</v>
      </c>
      <c r="AE1751" s="109">
        <v>1.296210925749362E-3</v>
      </c>
      <c r="AF1751" s="102">
        <v>3.410659504662854E-3</v>
      </c>
      <c r="AG1751" s="108">
        <v>2.3024858449290074E-3</v>
      </c>
      <c r="AH1751" s="109">
        <v>2.3509865659079592E-3</v>
      </c>
      <c r="AI1751" s="102">
        <v>4.6309413591490286E-3</v>
      </c>
      <c r="AJ1751" s="114">
        <v>0</v>
      </c>
      <c r="AK1751" s="115">
        <v>0</v>
      </c>
      <c r="AL1751" s="115">
        <v>0</v>
      </c>
    </row>
    <row r="1752" spans="1:38" x14ac:dyDescent="0.25">
      <c r="A1752" s="71">
        <v>2018</v>
      </c>
      <c r="B1752" s="718">
        <v>27</v>
      </c>
      <c r="C1752" s="108">
        <v>3.7449719708802198</v>
      </c>
      <c r="D1752" s="109">
        <v>4.578535555951424</v>
      </c>
      <c r="E1752" s="102">
        <v>13.877830909037526</v>
      </c>
      <c r="F1752" s="108">
        <v>0.20176041178753951</v>
      </c>
      <c r="G1752" s="109">
        <v>0.19483434809026476</v>
      </c>
      <c r="H1752" s="102">
        <v>0.48009953507871705</v>
      </c>
      <c r="I1752" s="108">
        <v>0.18960538776476324</v>
      </c>
      <c r="J1752" s="109">
        <v>0.24407705065206459</v>
      </c>
      <c r="K1752" s="102">
        <v>1.0099874873561758</v>
      </c>
      <c r="L1752" s="108">
        <v>1.2558329873173851E-2</v>
      </c>
      <c r="M1752" s="109">
        <v>1.2826106732033238E-2</v>
      </c>
      <c r="N1752" s="102">
        <v>2.8155777806882876E-2</v>
      </c>
      <c r="O1752" s="108">
        <v>9.8223811639609037E-3</v>
      </c>
      <c r="P1752" s="109">
        <v>1.2619796929852435E-2</v>
      </c>
      <c r="Q1752" s="102">
        <v>2.4909814488965544E-2</v>
      </c>
      <c r="R1752" s="108">
        <v>8.3745216570453394E-3</v>
      </c>
      <c r="S1752" s="109">
        <v>1.0562763500786273E-2</v>
      </c>
      <c r="T1752" s="102">
        <v>1.9647051754499163E-2</v>
      </c>
      <c r="U1752" s="108">
        <v>4.4691051213175577E-3</v>
      </c>
      <c r="V1752" s="109">
        <v>4.8073446748887272E-3</v>
      </c>
      <c r="W1752" s="102">
        <v>9.7155559151656922E-3</v>
      </c>
      <c r="X1752" s="108">
        <v>2.5967843484295857E-4</v>
      </c>
      <c r="Y1752" s="109">
        <v>2.4503519802478564E-4</v>
      </c>
      <c r="Z1752" s="102">
        <v>5.6937506222051975E-4</v>
      </c>
      <c r="AA1752" s="108">
        <v>8.4341744597671818E-3</v>
      </c>
      <c r="AB1752" s="109">
        <v>8.0734800505926664E-3</v>
      </c>
      <c r="AC1752" s="102">
        <v>2.0184430565313966E-2</v>
      </c>
      <c r="AD1752" s="108">
        <v>1.4729928725513216E-3</v>
      </c>
      <c r="AE1752" s="109">
        <v>1.2999557773864681E-3</v>
      </c>
      <c r="AF1752" s="102">
        <v>3.416282623524375E-3</v>
      </c>
      <c r="AG1752" s="108">
        <v>2.3459509748312802E-3</v>
      </c>
      <c r="AH1752" s="109">
        <v>2.3498516707206574E-3</v>
      </c>
      <c r="AI1752" s="102">
        <v>4.6229563025887155E-3</v>
      </c>
      <c r="AJ1752" s="114">
        <v>0</v>
      </c>
      <c r="AK1752" s="115">
        <v>0</v>
      </c>
      <c r="AL1752" s="115">
        <v>0</v>
      </c>
    </row>
    <row r="1753" spans="1:38" x14ac:dyDescent="0.25">
      <c r="A1753" s="71">
        <v>2018</v>
      </c>
      <c r="B1753" s="718">
        <v>28</v>
      </c>
      <c r="C1753" s="108">
        <v>3.7771936059820002</v>
      </c>
      <c r="D1753" s="109">
        <v>4.5834915442951116</v>
      </c>
      <c r="E1753" s="102">
        <v>13.889176854454437</v>
      </c>
      <c r="F1753" s="108">
        <v>0.20494040625861079</v>
      </c>
      <c r="G1753" s="109">
        <v>0.19496179835776101</v>
      </c>
      <c r="H1753" s="102">
        <v>0.47993102863171244</v>
      </c>
      <c r="I1753" s="108">
        <v>0.19150092425205625</v>
      </c>
      <c r="J1753" s="109">
        <v>0.24407384065146551</v>
      </c>
      <c r="K1753" s="102">
        <v>1.0094637014740877</v>
      </c>
      <c r="L1753" s="108">
        <v>1.265530752855434E-2</v>
      </c>
      <c r="M1753" s="109">
        <v>1.2828481816600582E-2</v>
      </c>
      <c r="N1753" s="102">
        <v>2.81475575820615E-2</v>
      </c>
      <c r="O1753" s="108">
        <v>9.9526102004812468E-3</v>
      </c>
      <c r="P1753" s="109">
        <v>1.262811212219906E-2</v>
      </c>
      <c r="Q1753" s="102">
        <v>2.4904979421135943E-2</v>
      </c>
      <c r="R1753" s="108">
        <v>8.5013893193315523E-3</v>
      </c>
      <c r="S1753" s="109">
        <v>1.0572243686631068E-2</v>
      </c>
      <c r="T1753" s="102">
        <v>1.964688948072079E-2</v>
      </c>
      <c r="U1753" s="108">
        <v>4.5051212371325037E-3</v>
      </c>
      <c r="V1753" s="109">
        <v>4.7777665454130933E-3</v>
      </c>
      <c r="W1753" s="102">
        <v>9.6297358068955802E-3</v>
      </c>
      <c r="X1753" s="108">
        <v>2.6369777341889736E-4</v>
      </c>
      <c r="Y1753" s="109">
        <v>2.4503348145718279E-4</v>
      </c>
      <c r="Z1753" s="102">
        <v>5.6869793539195753E-4</v>
      </c>
      <c r="AA1753" s="108">
        <v>8.576065182549818E-3</v>
      </c>
      <c r="AB1753" s="109">
        <v>8.0872270378694391E-3</v>
      </c>
      <c r="AC1753" s="102">
        <v>2.0198977680068137E-2</v>
      </c>
      <c r="AD1753" s="108">
        <v>1.5016162429564387E-3</v>
      </c>
      <c r="AE1753" s="109">
        <v>1.3037590838408115E-3</v>
      </c>
      <c r="AF1753" s="102">
        <v>3.42223017342642E-3</v>
      </c>
      <c r="AG1753" s="108">
        <v>2.3780475571688153E-3</v>
      </c>
      <c r="AH1753" s="109">
        <v>2.3484763402775353E-3</v>
      </c>
      <c r="AI1753" s="102">
        <v>4.6146233957215978E-3</v>
      </c>
      <c r="AJ1753" s="114">
        <v>0</v>
      </c>
      <c r="AK1753" s="115">
        <v>0</v>
      </c>
      <c r="AL1753" s="115">
        <v>0</v>
      </c>
    </row>
    <row r="1754" spans="1:38" x14ac:dyDescent="0.25">
      <c r="A1754" s="71">
        <v>2018</v>
      </c>
      <c r="B1754" s="718">
        <v>29</v>
      </c>
      <c r="C1754" s="108">
        <v>3.7984829489400833</v>
      </c>
      <c r="D1754" s="109">
        <v>4.5884655190888912</v>
      </c>
      <c r="E1754" s="102">
        <v>13.900663989433115</v>
      </c>
      <c r="F1754" s="108">
        <v>0.20692844790827575</v>
      </c>
      <c r="G1754" s="109">
        <v>0.19509013092391414</v>
      </c>
      <c r="H1754" s="102">
        <v>0.47976894803661324</v>
      </c>
      <c r="I1754" s="108">
        <v>0.1926687172263363</v>
      </c>
      <c r="J1754" s="109">
        <v>0.24407123469130737</v>
      </c>
      <c r="K1754" s="102">
        <v>1.0089445745181427</v>
      </c>
      <c r="L1754" s="108">
        <v>1.2715263471813253E-2</v>
      </c>
      <c r="M1754" s="109">
        <v>1.2830891759889577E-2</v>
      </c>
      <c r="N1754" s="102">
        <v>2.8139516706692836E-2</v>
      </c>
      <c r="O1754" s="108">
        <v>1.0034592025181826E-2</v>
      </c>
      <c r="P1754" s="109">
        <v>1.263650354117579E-2</v>
      </c>
      <c r="Q1754" s="102">
        <v>2.4900470932681485E-2</v>
      </c>
      <c r="R1754" s="108">
        <v>8.5814264753738788E-3</v>
      </c>
      <c r="S1754" s="109">
        <v>1.0581784324205199E-2</v>
      </c>
      <c r="T1754" s="102">
        <v>1.9646998765947249E-2</v>
      </c>
      <c r="U1754" s="108">
        <v>4.5123894204291562E-3</v>
      </c>
      <c r="V1754" s="109">
        <v>4.748128063415776E-3</v>
      </c>
      <c r="W1754" s="102">
        <v>9.5440806602922115E-3</v>
      </c>
      <c r="X1754" s="108">
        <v>2.6613203399370757E-4</v>
      </c>
      <c r="Y1754" s="109">
        <v>2.4503333416803723E-4</v>
      </c>
      <c r="Z1754" s="102">
        <v>5.680314512795776E-4</v>
      </c>
      <c r="AA1754" s="108">
        <v>8.668743631893485E-3</v>
      </c>
      <c r="AB1754" s="109">
        <v>8.1010539303545161E-3</v>
      </c>
      <c r="AC1754" s="102">
        <v>2.021387021040057E-2</v>
      </c>
      <c r="AD1754" s="108">
        <v>1.5208050568075763E-3</v>
      </c>
      <c r="AE1754" s="109">
        <v>1.3075768355792917E-3</v>
      </c>
      <c r="AF1754" s="102">
        <v>3.4282324833067486E-3</v>
      </c>
      <c r="AG1754" s="108">
        <v>2.3970058741764233E-3</v>
      </c>
      <c r="AH1754" s="109">
        <v>2.3471150945237702E-3</v>
      </c>
      <c r="AI1754" s="102">
        <v>4.6063548192670058E-3</v>
      </c>
      <c r="AJ1754" s="114">
        <v>0</v>
      </c>
      <c r="AK1754" s="115">
        <v>0</v>
      </c>
      <c r="AL1754" s="115">
        <v>0</v>
      </c>
    </row>
    <row r="1755" spans="1:38" x14ac:dyDescent="0.25">
      <c r="A1755" s="71">
        <v>2018</v>
      </c>
      <c r="B1755" s="718">
        <v>30</v>
      </c>
      <c r="C1755" s="108">
        <v>3.8026675711720981</v>
      </c>
      <c r="D1755" s="109">
        <v>4.5932712416543007</v>
      </c>
      <c r="E1755" s="102">
        <v>13.912135926373489</v>
      </c>
      <c r="F1755" s="108">
        <v>0.20706215417052645</v>
      </c>
      <c r="G1755" s="109">
        <v>0.19519832475960758</v>
      </c>
      <c r="H1755" s="102">
        <v>0.47960384104595882</v>
      </c>
      <c r="I1755" s="108">
        <v>0.19270481221360242</v>
      </c>
      <c r="J1755" s="109">
        <v>0.24405853877947842</v>
      </c>
      <c r="K1755" s="102">
        <v>1.0084266597255069</v>
      </c>
      <c r="L1755" s="108">
        <v>1.2717057616229733E-2</v>
      </c>
      <c r="M1755" s="109">
        <v>1.2832352895071225E-2</v>
      </c>
      <c r="N1755" s="102">
        <v>2.8131442213271903E-2</v>
      </c>
      <c r="O1755" s="108">
        <v>1.0041415518726806E-2</v>
      </c>
      <c r="P1755" s="109">
        <v>1.2641247097245607E-2</v>
      </c>
      <c r="Q1755" s="102">
        <v>2.489585202923705E-2</v>
      </c>
      <c r="R1755" s="108">
        <v>8.5886995839426529E-3</v>
      </c>
      <c r="S1755" s="109">
        <v>1.0590565038533152E-2</v>
      </c>
      <c r="T1755" s="102">
        <v>1.964700103120531E-2</v>
      </c>
      <c r="U1755" s="108">
        <v>4.4764220125092461E-3</v>
      </c>
      <c r="V1755" s="109">
        <v>4.7177170375637739E-3</v>
      </c>
      <c r="W1755" s="102">
        <v>9.4583173398668837E-3</v>
      </c>
      <c r="X1755" s="108">
        <v>2.6609801502663471E-4</v>
      </c>
      <c r="Y1755" s="109">
        <v>2.4497509212966493E-4</v>
      </c>
      <c r="Z1755" s="102">
        <v>5.673612614598367E-4</v>
      </c>
      <c r="AA1755" s="108">
        <v>8.6841081375242223E-3</v>
      </c>
      <c r="AB1755" s="109">
        <v>8.1137754123053255E-3</v>
      </c>
      <c r="AC1755" s="102">
        <v>2.0228609944097819E-2</v>
      </c>
      <c r="AD1755" s="108">
        <v>1.5251305023833439E-3</v>
      </c>
      <c r="AE1755" s="109">
        <v>1.3112188117202165E-3</v>
      </c>
      <c r="AF1755" s="102">
        <v>3.4342109396373827E-3</v>
      </c>
      <c r="AG1755" s="108">
        <v>2.3955849875016847E-3</v>
      </c>
      <c r="AH1755" s="109">
        <v>2.3449438936902238E-3</v>
      </c>
      <c r="AI1755" s="102">
        <v>4.5980610571017475E-3</v>
      </c>
      <c r="AJ1755" s="114">
        <v>0</v>
      </c>
      <c r="AK1755" s="115">
        <v>0</v>
      </c>
      <c r="AL1755" s="115">
        <v>0</v>
      </c>
    </row>
    <row r="1756" spans="1:38" ht="13" x14ac:dyDescent="0.3">
      <c r="A1756" s="71">
        <v>2018</v>
      </c>
      <c r="B1756" s="718">
        <v>31</v>
      </c>
      <c r="C1756" s="108">
        <v>3.8026675711720981</v>
      </c>
      <c r="D1756" s="109">
        <v>4.5932712416543007</v>
      </c>
      <c r="E1756" s="91">
        <v>13.912135926373489</v>
      </c>
      <c r="F1756" s="108">
        <v>0.20706215417052645</v>
      </c>
      <c r="G1756" s="109">
        <v>0.19519832475960758</v>
      </c>
      <c r="H1756" s="91">
        <v>0.47960384104595882</v>
      </c>
      <c r="I1756" s="108">
        <v>0.19270481221360242</v>
      </c>
      <c r="J1756" s="109">
        <v>0.24405853877947842</v>
      </c>
      <c r="K1756" s="91">
        <v>1.0084266597255069</v>
      </c>
      <c r="L1756" s="108">
        <v>1.2717057616229733E-2</v>
      </c>
      <c r="M1756" s="109">
        <v>1.2832352895071225E-2</v>
      </c>
      <c r="N1756" s="91">
        <v>2.8131442213271903E-2</v>
      </c>
      <c r="O1756" s="108">
        <v>1.0041415518726806E-2</v>
      </c>
      <c r="P1756" s="109">
        <v>1.2641247097245607E-2</v>
      </c>
      <c r="Q1756" s="91">
        <v>2.489585202923705E-2</v>
      </c>
      <c r="R1756" s="108">
        <v>8.5886995839426529E-3</v>
      </c>
      <c r="S1756" s="109">
        <v>1.0590565038533152E-2</v>
      </c>
      <c r="T1756" s="91">
        <v>1.964700103120531E-2</v>
      </c>
      <c r="U1756" s="108">
        <v>4.4764220125092461E-3</v>
      </c>
      <c r="V1756" s="109">
        <v>4.7177170375637739E-3</v>
      </c>
      <c r="W1756" s="91">
        <v>9.4583173398668837E-3</v>
      </c>
      <c r="X1756" s="108">
        <v>2.6609801502663471E-4</v>
      </c>
      <c r="Y1756" s="109">
        <v>2.4497509212966493E-4</v>
      </c>
      <c r="Z1756" s="91">
        <v>5.673612614598367E-4</v>
      </c>
      <c r="AA1756" s="108">
        <v>8.6841081375242223E-3</v>
      </c>
      <c r="AB1756" s="109">
        <v>8.1137754123053255E-3</v>
      </c>
      <c r="AC1756" s="91">
        <v>2.0228609944097819E-2</v>
      </c>
      <c r="AD1756" s="108">
        <v>1.5251305023833439E-3</v>
      </c>
      <c r="AE1756" s="109">
        <v>1.3112188117202165E-3</v>
      </c>
      <c r="AF1756" s="91">
        <v>3.4342109396373827E-3</v>
      </c>
      <c r="AG1756" s="108">
        <v>2.3955849875016847E-3</v>
      </c>
      <c r="AH1756" s="109">
        <v>2.3449438936902238E-3</v>
      </c>
      <c r="AI1756" s="91">
        <v>4.5980610571017475E-3</v>
      </c>
      <c r="AJ1756" s="114">
        <v>0</v>
      </c>
      <c r="AK1756" s="115">
        <v>0</v>
      </c>
      <c r="AL1756" s="115">
        <v>0</v>
      </c>
    </row>
    <row r="1757" spans="1:38" ht="13" x14ac:dyDescent="0.3">
      <c r="A1757" s="71">
        <v>2018</v>
      </c>
      <c r="B1757" s="718">
        <v>32</v>
      </c>
      <c r="C1757" s="108">
        <v>3.8026675711720981</v>
      </c>
      <c r="D1757" s="109">
        <v>4.5932712416543007</v>
      </c>
      <c r="E1757" s="91">
        <v>13.912135926373489</v>
      </c>
      <c r="F1757" s="108">
        <v>0.20706215417052645</v>
      </c>
      <c r="G1757" s="109">
        <v>0.19519832475960758</v>
      </c>
      <c r="H1757" s="91">
        <v>0.47960384104595882</v>
      </c>
      <c r="I1757" s="108">
        <v>0.19270481221360242</v>
      </c>
      <c r="J1757" s="109">
        <v>0.24405853877947842</v>
      </c>
      <c r="K1757" s="91">
        <v>1.0084266597255069</v>
      </c>
      <c r="L1757" s="108">
        <v>1.2717057616229733E-2</v>
      </c>
      <c r="M1757" s="109">
        <v>1.2832352895071225E-2</v>
      </c>
      <c r="N1757" s="91">
        <v>2.8131442213271903E-2</v>
      </c>
      <c r="O1757" s="108">
        <v>1.0041415518726806E-2</v>
      </c>
      <c r="P1757" s="109">
        <v>1.2641247097245607E-2</v>
      </c>
      <c r="Q1757" s="91">
        <v>2.489585202923705E-2</v>
      </c>
      <c r="R1757" s="108">
        <v>8.5886995839426529E-3</v>
      </c>
      <c r="S1757" s="109">
        <v>1.0590565038533152E-2</v>
      </c>
      <c r="T1757" s="91">
        <v>1.964700103120531E-2</v>
      </c>
      <c r="U1757" s="108">
        <v>4.4764220125092461E-3</v>
      </c>
      <c r="V1757" s="109">
        <v>4.7177170375637739E-3</v>
      </c>
      <c r="W1757" s="91">
        <v>9.4583173398668837E-3</v>
      </c>
      <c r="X1757" s="108">
        <v>2.6609801502663471E-4</v>
      </c>
      <c r="Y1757" s="109">
        <v>2.4497509212966493E-4</v>
      </c>
      <c r="Z1757" s="91">
        <v>5.673612614598367E-4</v>
      </c>
      <c r="AA1757" s="108">
        <v>8.6841081375242223E-3</v>
      </c>
      <c r="AB1757" s="109">
        <v>8.1137754123053255E-3</v>
      </c>
      <c r="AC1757" s="91">
        <v>2.0228609944097819E-2</v>
      </c>
      <c r="AD1757" s="108">
        <v>1.5251305023833439E-3</v>
      </c>
      <c r="AE1757" s="109">
        <v>1.3112188117202165E-3</v>
      </c>
      <c r="AF1757" s="91">
        <v>3.4342109396373827E-3</v>
      </c>
      <c r="AG1757" s="108">
        <v>2.3955849875016847E-3</v>
      </c>
      <c r="AH1757" s="109">
        <v>2.3449438936902238E-3</v>
      </c>
      <c r="AI1757" s="91">
        <v>4.5980610571017475E-3</v>
      </c>
      <c r="AJ1757" s="114">
        <v>0</v>
      </c>
      <c r="AK1757" s="115">
        <v>0</v>
      </c>
      <c r="AL1757" s="115">
        <v>0</v>
      </c>
    </row>
    <row r="1758" spans="1:38" ht="13" x14ac:dyDescent="0.3">
      <c r="A1758" s="71">
        <v>2018</v>
      </c>
      <c r="B1758" s="718">
        <v>33</v>
      </c>
      <c r="C1758" s="108">
        <v>3.8026675711720981</v>
      </c>
      <c r="D1758" s="109">
        <v>4.5932712416543007</v>
      </c>
      <c r="E1758" s="91">
        <v>13.912135926373489</v>
      </c>
      <c r="F1758" s="108">
        <v>0.20706215417052645</v>
      </c>
      <c r="G1758" s="109">
        <v>0.19519832475960758</v>
      </c>
      <c r="H1758" s="91">
        <v>0.47960384104595882</v>
      </c>
      <c r="I1758" s="108">
        <v>0.19270481221360242</v>
      </c>
      <c r="J1758" s="109">
        <v>0.24405853877947842</v>
      </c>
      <c r="K1758" s="91">
        <v>1.0084266597255069</v>
      </c>
      <c r="L1758" s="108">
        <v>1.2717057616229733E-2</v>
      </c>
      <c r="M1758" s="109">
        <v>1.2832352895071225E-2</v>
      </c>
      <c r="N1758" s="91">
        <v>2.8131442213271903E-2</v>
      </c>
      <c r="O1758" s="108">
        <v>1.0041415518726806E-2</v>
      </c>
      <c r="P1758" s="109">
        <v>1.2641247097245607E-2</v>
      </c>
      <c r="Q1758" s="91">
        <v>2.489585202923705E-2</v>
      </c>
      <c r="R1758" s="108">
        <v>8.5886995839426529E-3</v>
      </c>
      <c r="S1758" s="109">
        <v>1.0590565038533152E-2</v>
      </c>
      <c r="T1758" s="91">
        <v>1.964700103120531E-2</v>
      </c>
      <c r="U1758" s="108">
        <v>4.4764220125092461E-3</v>
      </c>
      <c r="V1758" s="109">
        <v>4.7177170375637739E-3</v>
      </c>
      <c r="W1758" s="91">
        <v>9.4583173398668837E-3</v>
      </c>
      <c r="X1758" s="108">
        <v>2.6609801502663471E-4</v>
      </c>
      <c r="Y1758" s="109">
        <v>2.4497509212966493E-4</v>
      </c>
      <c r="Z1758" s="91">
        <v>5.673612614598367E-4</v>
      </c>
      <c r="AA1758" s="108">
        <v>8.6841081375242223E-3</v>
      </c>
      <c r="AB1758" s="109">
        <v>8.1137754123053255E-3</v>
      </c>
      <c r="AC1758" s="91">
        <v>2.0228609944097819E-2</v>
      </c>
      <c r="AD1758" s="108">
        <v>1.5251305023833439E-3</v>
      </c>
      <c r="AE1758" s="109">
        <v>1.3112188117202165E-3</v>
      </c>
      <c r="AF1758" s="91">
        <v>3.4342109396373827E-3</v>
      </c>
      <c r="AG1758" s="108">
        <v>2.3955849875016847E-3</v>
      </c>
      <c r="AH1758" s="109">
        <v>2.3449438936902238E-3</v>
      </c>
      <c r="AI1758" s="91">
        <v>4.5980610571017475E-3</v>
      </c>
      <c r="AJ1758" s="114">
        <v>0</v>
      </c>
      <c r="AK1758" s="115">
        <v>0</v>
      </c>
      <c r="AL1758" s="115">
        <v>0</v>
      </c>
    </row>
    <row r="1759" spans="1:38" ht="13" x14ac:dyDescent="0.3">
      <c r="A1759" s="71">
        <v>2018</v>
      </c>
      <c r="B1759" s="718">
        <v>34</v>
      </c>
      <c r="C1759" s="108">
        <v>3.8026675711720981</v>
      </c>
      <c r="D1759" s="109">
        <v>4.5932712416543007</v>
      </c>
      <c r="E1759" s="91">
        <v>13.912135926373489</v>
      </c>
      <c r="F1759" s="108">
        <v>0.20706215417052645</v>
      </c>
      <c r="G1759" s="109">
        <v>0.19519832475960758</v>
      </c>
      <c r="H1759" s="91">
        <v>0.47960384104595882</v>
      </c>
      <c r="I1759" s="108">
        <v>0.19270481221360242</v>
      </c>
      <c r="J1759" s="109">
        <v>0.24405853877947842</v>
      </c>
      <c r="K1759" s="91">
        <v>1.0084266597255069</v>
      </c>
      <c r="L1759" s="108">
        <v>1.2717057616229733E-2</v>
      </c>
      <c r="M1759" s="109">
        <v>1.2832352895071225E-2</v>
      </c>
      <c r="N1759" s="91">
        <v>2.8131442213271903E-2</v>
      </c>
      <c r="O1759" s="108">
        <v>1.0041415518726806E-2</v>
      </c>
      <c r="P1759" s="109">
        <v>1.2641247097245607E-2</v>
      </c>
      <c r="Q1759" s="91">
        <v>2.489585202923705E-2</v>
      </c>
      <c r="R1759" s="108">
        <v>8.5886995839426529E-3</v>
      </c>
      <c r="S1759" s="109">
        <v>1.0590565038533152E-2</v>
      </c>
      <c r="T1759" s="91">
        <v>1.964700103120531E-2</v>
      </c>
      <c r="U1759" s="108">
        <v>4.4764220125092461E-3</v>
      </c>
      <c r="V1759" s="109">
        <v>4.7177170375637739E-3</v>
      </c>
      <c r="W1759" s="91">
        <v>9.4583173398668837E-3</v>
      </c>
      <c r="X1759" s="108">
        <v>2.6609801502663471E-4</v>
      </c>
      <c r="Y1759" s="109">
        <v>2.4497509212966493E-4</v>
      </c>
      <c r="Z1759" s="91">
        <v>5.673612614598367E-4</v>
      </c>
      <c r="AA1759" s="108">
        <v>8.6841081375242223E-3</v>
      </c>
      <c r="AB1759" s="109">
        <v>8.1137754123053255E-3</v>
      </c>
      <c r="AC1759" s="91">
        <v>2.0228609944097819E-2</v>
      </c>
      <c r="AD1759" s="108">
        <v>1.5251305023833439E-3</v>
      </c>
      <c r="AE1759" s="109">
        <v>1.3112188117202165E-3</v>
      </c>
      <c r="AF1759" s="91">
        <v>3.4342109396373827E-3</v>
      </c>
      <c r="AG1759" s="108">
        <v>2.3955849875016847E-3</v>
      </c>
      <c r="AH1759" s="109">
        <v>2.3449438936902238E-3</v>
      </c>
      <c r="AI1759" s="91">
        <v>4.5980610571017475E-3</v>
      </c>
      <c r="AJ1759" s="114">
        <v>0</v>
      </c>
      <c r="AK1759" s="115">
        <v>0</v>
      </c>
      <c r="AL1759" s="115">
        <v>0</v>
      </c>
    </row>
    <row r="1760" spans="1:38" ht="13" x14ac:dyDescent="0.3">
      <c r="A1760" s="71">
        <v>2018</v>
      </c>
      <c r="B1760" s="718">
        <v>35</v>
      </c>
      <c r="C1760" s="108">
        <v>3.8026675711720981</v>
      </c>
      <c r="D1760" s="109">
        <v>4.5932712416543007</v>
      </c>
      <c r="E1760" s="91">
        <v>13.912135926373489</v>
      </c>
      <c r="F1760" s="108">
        <v>0.20706215417052645</v>
      </c>
      <c r="G1760" s="109">
        <v>0.19519832475960758</v>
      </c>
      <c r="H1760" s="91">
        <v>0.47960384104595882</v>
      </c>
      <c r="I1760" s="108">
        <v>0.19270481221360242</v>
      </c>
      <c r="J1760" s="109">
        <v>0.24405853877947842</v>
      </c>
      <c r="K1760" s="91">
        <v>1.0084266597255069</v>
      </c>
      <c r="L1760" s="108">
        <v>1.2717057616229733E-2</v>
      </c>
      <c r="M1760" s="109">
        <v>1.2832352895071225E-2</v>
      </c>
      <c r="N1760" s="91">
        <v>2.8131442213271903E-2</v>
      </c>
      <c r="O1760" s="108">
        <v>1.0041415518726806E-2</v>
      </c>
      <c r="P1760" s="109">
        <v>1.2641247097245607E-2</v>
      </c>
      <c r="Q1760" s="91">
        <v>2.489585202923705E-2</v>
      </c>
      <c r="R1760" s="108">
        <v>8.5886995839426529E-3</v>
      </c>
      <c r="S1760" s="109">
        <v>1.0590565038533152E-2</v>
      </c>
      <c r="T1760" s="91">
        <v>1.964700103120531E-2</v>
      </c>
      <c r="U1760" s="108">
        <v>4.4764220125092461E-3</v>
      </c>
      <c r="V1760" s="109">
        <v>4.7177170375637739E-3</v>
      </c>
      <c r="W1760" s="91">
        <v>9.4583173398668837E-3</v>
      </c>
      <c r="X1760" s="108">
        <v>2.6609801502663471E-4</v>
      </c>
      <c r="Y1760" s="109">
        <v>2.4497509212966493E-4</v>
      </c>
      <c r="Z1760" s="91">
        <v>5.673612614598367E-4</v>
      </c>
      <c r="AA1760" s="108">
        <v>8.6841081375242223E-3</v>
      </c>
      <c r="AB1760" s="109">
        <v>8.1137754123053255E-3</v>
      </c>
      <c r="AC1760" s="91">
        <v>2.0228609944097819E-2</v>
      </c>
      <c r="AD1760" s="108">
        <v>1.5251305023833439E-3</v>
      </c>
      <c r="AE1760" s="109">
        <v>1.3112188117202165E-3</v>
      </c>
      <c r="AF1760" s="91">
        <v>3.4342109396373827E-3</v>
      </c>
      <c r="AG1760" s="108">
        <v>2.3955849875016847E-3</v>
      </c>
      <c r="AH1760" s="109">
        <v>2.3449438936902238E-3</v>
      </c>
      <c r="AI1760" s="91">
        <v>4.5980610571017475E-3</v>
      </c>
      <c r="AJ1760" s="114">
        <v>0</v>
      </c>
      <c r="AK1760" s="115">
        <v>0</v>
      </c>
      <c r="AL1760" s="115">
        <v>0</v>
      </c>
    </row>
    <row r="1761" spans="1:38" ht="13" x14ac:dyDescent="0.3">
      <c r="A1761" s="71">
        <v>2018</v>
      </c>
      <c r="B1761" s="718">
        <v>36</v>
      </c>
      <c r="C1761" s="108">
        <v>3.8026675711720981</v>
      </c>
      <c r="D1761" s="109">
        <v>4.5932712416543007</v>
      </c>
      <c r="E1761" s="91">
        <v>13.912135926373489</v>
      </c>
      <c r="F1761" s="108">
        <v>0.20706215417052645</v>
      </c>
      <c r="G1761" s="109">
        <v>0.19519832475960758</v>
      </c>
      <c r="H1761" s="91">
        <v>0.47960384104595882</v>
      </c>
      <c r="I1761" s="108">
        <v>0.19270481221360242</v>
      </c>
      <c r="J1761" s="109">
        <v>0.24405853877947842</v>
      </c>
      <c r="K1761" s="91">
        <v>1.0084266597255069</v>
      </c>
      <c r="L1761" s="108">
        <v>1.2717057616229733E-2</v>
      </c>
      <c r="M1761" s="109">
        <v>1.2832352895071225E-2</v>
      </c>
      <c r="N1761" s="91">
        <v>2.8131442213271903E-2</v>
      </c>
      <c r="O1761" s="108">
        <v>1.0041415518726806E-2</v>
      </c>
      <c r="P1761" s="109">
        <v>1.2641247097245607E-2</v>
      </c>
      <c r="Q1761" s="91">
        <v>2.489585202923705E-2</v>
      </c>
      <c r="R1761" s="108">
        <v>8.5886995839426529E-3</v>
      </c>
      <c r="S1761" s="109">
        <v>1.0590565038533152E-2</v>
      </c>
      <c r="T1761" s="91">
        <v>1.964700103120531E-2</v>
      </c>
      <c r="U1761" s="108">
        <v>4.4764220125092461E-3</v>
      </c>
      <c r="V1761" s="109">
        <v>4.7177170375637739E-3</v>
      </c>
      <c r="W1761" s="91">
        <v>9.4583173398668837E-3</v>
      </c>
      <c r="X1761" s="108">
        <v>2.6609801502663471E-4</v>
      </c>
      <c r="Y1761" s="109">
        <v>2.4497509212966493E-4</v>
      </c>
      <c r="Z1761" s="91">
        <v>5.673612614598367E-4</v>
      </c>
      <c r="AA1761" s="108">
        <v>8.6841081375242223E-3</v>
      </c>
      <c r="AB1761" s="109">
        <v>8.1137754123053255E-3</v>
      </c>
      <c r="AC1761" s="91">
        <v>2.0228609944097819E-2</v>
      </c>
      <c r="AD1761" s="108">
        <v>1.5251305023833439E-3</v>
      </c>
      <c r="AE1761" s="109">
        <v>1.3112188117202165E-3</v>
      </c>
      <c r="AF1761" s="91">
        <v>3.4342109396373827E-3</v>
      </c>
      <c r="AG1761" s="108">
        <v>2.3955849875016847E-3</v>
      </c>
      <c r="AH1761" s="109">
        <v>2.3449438936902238E-3</v>
      </c>
      <c r="AI1761" s="91">
        <v>4.5980610571017475E-3</v>
      </c>
      <c r="AJ1761" s="114">
        <v>0</v>
      </c>
      <c r="AK1761" s="115">
        <v>0</v>
      </c>
      <c r="AL1761" s="115">
        <v>0</v>
      </c>
    </row>
    <row r="1762" spans="1:38" ht="13" x14ac:dyDescent="0.3">
      <c r="A1762" s="71">
        <v>2018</v>
      </c>
      <c r="B1762" s="718">
        <v>37</v>
      </c>
      <c r="C1762" s="108">
        <v>3.8026675711720981</v>
      </c>
      <c r="D1762" s="109">
        <v>4.5932712416543007</v>
      </c>
      <c r="E1762" s="91">
        <v>13.912135926373489</v>
      </c>
      <c r="F1762" s="108">
        <v>0.20706215417052645</v>
      </c>
      <c r="G1762" s="109">
        <v>0.19519832475960758</v>
      </c>
      <c r="H1762" s="91">
        <v>0.47960384104595882</v>
      </c>
      <c r="I1762" s="108">
        <v>0.19270481221360242</v>
      </c>
      <c r="J1762" s="109">
        <v>0.24405853877947842</v>
      </c>
      <c r="K1762" s="91">
        <v>1.0084266597255069</v>
      </c>
      <c r="L1762" s="108">
        <v>1.2717057616229733E-2</v>
      </c>
      <c r="M1762" s="109">
        <v>1.2832352895071225E-2</v>
      </c>
      <c r="N1762" s="91">
        <v>2.8131442213271903E-2</v>
      </c>
      <c r="O1762" s="108">
        <v>1.0041415518726806E-2</v>
      </c>
      <c r="P1762" s="109">
        <v>1.2641247097245607E-2</v>
      </c>
      <c r="Q1762" s="91">
        <v>2.489585202923705E-2</v>
      </c>
      <c r="R1762" s="108">
        <v>8.5886995839426529E-3</v>
      </c>
      <c r="S1762" s="109">
        <v>1.0590565038533152E-2</v>
      </c>
      <c r="T1762" s="91">
        <v>1.964700103120531E-2</v>
      </c>
      <c r="U1762" s="108">
        <v>4.4764220125092461E-3</v>
      </c>
      <c r="V1762" s="109">
        <v>4.7177170375637739E-3</v>
      </c>
      <c r="W1762" s="91">
        <v>9.4583173398668837E-3</v>
      </c>
      <c r="X1762" s="108">
        <v>2.6609801502663471E-4</v>
      </c>
      <c r="Y1762" s="109">
        <v>2.4497509212966493E-4</v>
      </c>
      <c r="Z1762" s="91">
        <v>5.673612614598367E-4</v>
      </c>
      <c r="AA1762" s="108">
        <v>8.6841081375242223E-3</v>
      </c>
      <c r="AB1762" s="109">
        <v>8.1137754123053255E-3</v>
      </c>
      <c r="AC1762" s="91">
        <v>2.0228609944097819E-2</v>
      </c>
      <c r="AD1762" s="108">
        <v>1.5251305023833439E-3</v>
      </c>
      <c r="AE1762" s="109">
        <v>1.3112188117202165E-3</v>
      </c>
      <c r="AF1762" s="91">
        <v>3.4342109396373827E-3</v>
      </c>
      <c r="AG1762" s="108">
        <v>2.3955849875016847E-3</v>
      </c>
      <c r="AH1762" s="109">
        <v>2.3449438936902238E-3</v>
      </c>
      <c r="AI1762" s="91">
        <v>4.5980610571017475E-3</v>
      </c>
      <c r="AJ1762" s="114">
        <v>0</v>
      </c>
      <c r="AK1762" s="115">
        <v>0</v>
      </c>
      <c r="AL1762" s="115">
        <v>0</v>
      </c>
    </row>
    <row r="1763" spans="1:38" ht="13" x14ac:dyDescent="0.3">
      <c r="A1763" s="71">
        <v>2018</v>
      </c>
      <c r="B1763" s="718">
        <v>38</v>
      </c>
      <c r="C1763" s="108">
        <v>3.8026675711720981</v>
      </c>
      <c r="D1763" s="109">
        <v>4.5932712416543007</v>
      </c>
      <c r="E1763" s="91">
        <v>13.912135926373489</v>
      </c>
      <c r="F1763" s="108">
        <v>0.20706215417052645</v>
      </c>
      <c r="G1763" s="109">
        <v>0.19519832475960758</v>
      </c>
      <c r="H1763" s="91">
        <v>0.47960384104595882</v>
      </c>
      <c r="I1763" s="108">
        <v>0.19270481221360242</v>
      </c>
      <c r="J1763" s="109">
        <v>0.24405853877947842</v>
      </c>
      <c r="K1763" s="91">
        <v>1.0084266597255069</v>
      </c>
      <c r="L1763" s="108">
        <v>1.2717057616229733E-2</v>
      </c>
      <c r="M1763" s="109">
        <v>1.2832352895071225E-2</v>
      </c>
      <c r="N1763" s="91">
        <v>2.8131442213271903E-2</v>
      </c>
      <c r="O1763" s="108">
        <v>1.0041415518726806E-2</v>
      </c>
      <c r="P1763" s="109">
        <v>1.2641247097245607E-2</v>
      </c>
      <c r="Q1763" s="91">
        <v>2.489585202923705E-2</v>
      </c>
      <c r="R1763" s="108">
        <v>8.5886995839426529E-3</v>
      </c>
      <c r="S1763" s="109">
        <v>1.0590565038533152E-2</v>
      </c>
      <c r="T1763" s="91">
        <v>1.964700103120531E-2</v>
      </c>
      <c r="U1763" s="108">
        <v>4.4764220125092461E-3</v>
      </c>
      <c r="V1763" s="109">
        <v>4.7177170375637739E-3</v>
      </c>
      <c r="W1763" s="91">
        <v>9.4583173398668837E-3</v>
      </c>
      <c r="X1763" s="108">
        <v>2.6609801502663471E-4</v>
      </c>
      <c r="Y1763" s="109">
        <v>2.4497509212966493E-4</v>
      </c>
      <c r="Z1763" s="91">
        <v>5.673612614598367E-4</v>
      </c>
      <c r="AA1763" s="108">
        <v>8.6841081375242223E-3</v>
      </c>
      <c r="AB1763" s="109">
        <v>8.1137754123053255E-3</v>
      </c>
      <c r="AC1763" s="91">
        <v>2.0228609944097819E-2</v>
      </c>
      <c r="AD1763" s="108">
        <v>1.5251305023833439E-3</v>
      </c>
      <c r="AE1763" s="109">
        <v>1.3112188117202165E-3</v>
      </c>
      <c r="AF1763" s="91">
        <v>3.4342109396373827E-3</v>
      </c>
      <c r="AG1763" s="108">
        <v>2.3955849875016847E-3</v>
      </c>
      <c r="AH1763" s="109">
        <v>2.3449438936902238E-3</v>
      </c>
      <c r="AI1763" s="91">
        <v>4.5980610571017475E-3</v>
      </c>
      <c r="AJ1763" s="114">
        <v>0</v>
      </c>
      <c r="AK1763" s="115">
        <v>0</v>
      </c>
      <c r="AL1763" s="115">
        <v>0</v>
      </c>
    </row>
    <row r="1764" spans="1:38" ht="13.5" thickBot="1" x14ac:dyDescent="0.35">
      <c r="A1764" s="73">
        <v>2018</v>
      </c>
      <c r="B1764" s="719">
        <v>39</v>
      </c>
      <c r="C1764" s="110">
        <v>3.8026675711720981</v>
      </c>
      <c r="D1764" s="111">
        <v>4.5932712416543007</v>
      </c>
      <c r="E1764" s="98">
        <v>13.912135926373489</v>
      </c>
      <c r="F1764" s="110">
        <v>0.20706215417052645</v>
      </c>
      <c r="G1764" s="111">
        <v>0.19519832475960758</v>
      </c>
      <c r="H1764" s="98">
        <v>0.47960384104595882</v>
      </c>
      <c r="I1764" s="110">
        <v>0.19270481221360242</v>
      </c>
      <c r="J1764" s="111">
        <v>0.24405853877947842</v>
      </c>
      <c r="K1764" s="98">
        <v>1.0084266597255069</v>
      </c>
      <c r="L1764" s="110">
        <v>1.2717057616229733E-2</v>
      </c>
      <c r="M1764" s="111">
        <v>1.2832352895071225E-2</v>
      </c>
      <c r="N1764" s="98">
        <v>2.8131442213271903E-2</v>
      </c>
      <c r="O1764" s="110">
        <v>1.0041415518726806E-2</v>
      </c>
      <c r="P1764" s="111">
        <v>1.2641247097245607E-2</v>
      </c>
      <c r="Q1764" s="98">
        <v>2.489585202923705E-2</v>
      </c>
      <c r="R1764" s="110">
        <v>8.5886995839426529E-3</v>
      </c>
      <c r="S1764" s="111">
        <v>1.0590565038533152E-2</v>
      </c>
      <c r="T1764" s="98">
        <v>1.964700103120531E-2</v>
      </c>
      <c r="U1764" s="110">
        <v>4.4764220125092461E-3</v>
      </c>
      <c r="V1764" s="111">
        <v>4.7177170375637739E-3</v>
      </c>
      <c r="W1764" s="98">
        <v>9.4583173398668837E-3</v>
      </c>
      <c r="X1764" s="110">
        <v>2.6609801502663471E-4</v>
      </c>
      <c r="Y1764" s="111">
        <v>2.4497509212966493E-4</v>
      </c>
      <c r="Z1764" s="98">
        <v>5.673612614598367E-4</v>
      </c>
      <c r="AA1764" s="110">
        <v>8.6841081375242223E-3</v>
      </c>
      <c r="AB1764" s="111">
        <v>8.1137754123053255E-3</v>
      </c>
      <c r="AC1764" s="98">
        <v>2.0228609944097819E-2</v>
      </c>
      <c r="AD1764" s="110">
        <v>1.5251305023833439E-3</v>
      </c>
      <c r="AE1764" s="111">
        <v>1.3112188117202165E-3</v>
      </c>
      <c r="AF1764" s="98">
        <v>3.4342109396373827E-3</v>
      </c>
      <c r="AG1764" s="110">
        <v>2.3955849875016847E-3</v>
      </c>
      <c r="AH1764" s="111">
        <v>2.3449438936902238E-3</v>
      </c>
      <c r="AI1764" s="98">
        <v>4.5980610571017475E-3</v>
      </c>
      <c r="AJ1764" s="116">
        <v>0</v>
      </c>
      <c r="AK1764" s="117">
        <v>0</v>
      </c>
      <c r="AL1764" s="117">
        <v>0</v>
      </c>
    </row>
    <row r="1765" spans="1:38" x14ac:dyDescent="0.25">
      <c r="A1765" s="69">
        <v>2019</v>
      </c>
      <c r="B1765" s="70">
        <v>0</v>
      </c>
      <c r="C1765" s="106">
        <v>0.97701184474722547</v>
      </c>
      <c r="D1765" s="107">
        <v>1.1349047601937814</v>
      </c>
      <c r="E1765" s="101">
        <v>2.9778763310710081</v>
      </c>
      <c r="F1765" s="106">
        <v>4.010733684215375E-2</v>
      </c>
      <c r="G1765" s="107">
        <v>3.7089348931733733E-2</v>
      </c>
      <c r="H1765" s="101">
        <v>6.1057878348745639E-2</v>
      </c>
      <c r="I1765" s="106">
        <v>4.4114342002820883E-2</v>
      </c>
      <c r="J1765" s="107">
        <v>5.9535217404280603E-2</v>
      </c>
      <c r="K1765" s="101">
        <v>0.18359125269063833</v>
      </c>
      <c r="L1765" s="106">
        <v>2.2660156720888834E-3</v>
      </c>
      <c r="M1765" s="107">
        <v>2.8758680193610958E-3</v>
      </c>
      <c r="N1765" s="101">
        <v>1.0058638611757148E-2</v>
      </c>
      <c r="O1765" s="106">
        <v>5.76600934417534E-3</v>
      </c>
      <c r="P1765" s="107">
        <v>7.5032522137269114E-3</v>
      </c>
      <c r="Q1765" s="101">
        <v>1.282417529373742E-2</v>
      </c>
      <c r="R1765" s="106">
        <v>4.0590555455246209E-3</v>
      </c>
      <c r="S1765" s="107">
        <v>5.1555144584627798E-3</v>
      </c>
      <c r="T1765" s="101">
        <v>1.0270698888298112E-2</v>
      </c>
      <c r="U1765" s="106">
        <v>7.8309556938913972E-4</v>
      </c>
      <c r="V1765" s="107">
        <v>7.7424773962581983E-4</v>
      </c>
      <c r="W1765" s="101">
        <v>1.116411903272553E-3</v>
      </c>
      <c r="X1765" s="106">
        <v>5.0751514940485694E-5</v>
      </c>
      <c r="Y1765" s="107">
        <v>4.6239916614364233E-5</v>
      </c>
      <c r="Z1765" s="101">
        <v>6.9826963931372648E-5</v>
      </c>
      <c r="AA1765" s="106">
        <v>1.6976990497598111E-3</v>
      </c>
      <c r="AB1765" s="107">
        <v>1.5634118713333815E-3</v>
      </c>
      <c r="AC1765" s="101">
        <v>2.5946683156274214E-3</v>
      </c>
      <c r="AD1765" s="106">
        <v>3.1037065977850909E-4</v>
      </c>
      <c r="AE1765" s="107">
        <v>2.7288722836744543E-4</v>
      </c>
      <c r="AF1765" s="101">
        <v>4.4322962256348238E-4</v>
      </c>
      <c r="AG1765" s="106">
        <v>4.5564282982935164E-4</v>
      </c>
      <c r="AH1765" s="107">
        <v>4.284810656284645E-4</v>
      </c>
      <c r="AI1765" s="101">
        <v>5.6913361621090011E-4</v>
      </c>
      <c r="AJ1765" s="112">
        <v>0</v>
      </c>
      <c r="AK1765" s="113">
        <v>0</v>
      </c>
      <c r="AL1765" s="113">
        <v>0</v>
      </c>
    </row>
    <row r="1766" spans="1:38" x14ac:dyDescent="0.25">
      <c r="A1766" s="71">
        <v>2019</v>
      </c>
      <c r="B1766" s="718">
        <v>1</v>
      </c>
      <c r="C1766" s="108">
        <v>0.98136270393269098</v>
      </c>
      <c r="D1766" s="109">
        <v>1.1377785214540204</v>
      </c>
      <c r="E1766" s="102">
        <v>2.9889435836366713</v>
      </c>
      <c r="F1766" s="108">
        <v>4.076587040009623E-2</v>
      </c>
      <c r="G1766" s="109">
        <v>3.7677864281875278E-2</v>
      </c>
      <c r="H1766" s="102">
        <v>6.230478888756872E-2</v>
      </c>
      <c r="I1766" s="108">
        <v>4.4433709677707899E-2</v>
      </c>
      <c r="J1766" s="109">
        <v>5.9774907379532373E-2</v>
      </c>
      <c r="K1766" s="102">
        <v>0.18462769928134998</v>
      </c>
      <c r="L1766" s="108">
        <v>2.2766038428608426E-3</v>
      </c>
      <c r="M1766" s="109">
        <v>2.8895348558505745E-3</v>
      </c>
      <c r="N1766" s="102">
        <v>1.0079606935206657E-2</v>
      </c>
      <c r="O1766" s="108">
        <v>5.8370236033340071E-3</v>
      </c>
      <c r="P1766" s="109">
        <v>7.6124636733367534E-3</v>
      </c>
      <c r="Q1766" s="102">
        <v>1.2985465340260601E-2</v>
      </c>
      <c r="R1766" s="108">
        <v>4.1094838242154751E-3</v>
      </c>
      <c r="S1766" s="109">
        <v>5.2223779418021097E-3</v>
      </c>
      <c r="T1766" s="102">
        <v>1.0419643339346085E-2</v>
      </c>
      <c r="U1766" s="108">
        <v>8.0543214165622941E-4</v>
      </c>
      <c r="V1766" s="109">
        <v>8.0716248684739621E-4</v>
      </c>
      <c r="W1766" s="102">
        <v>1.1511182559056394E-3</v>
      </c>
      <c r="X1766" s="108">
        <v>5.1631140882472898E-5</v>
      </c>
      <c r="Y1766" s="109">
        <v>4.7039277917767468E-5</v>
      </c>
      <c r="Z1766" s="102">
        <v>7.1376139254634681E-5</v>
      </c>
      <c r="AA1766" s="108">
        <v>1.7234878544887752E-3</v>
      </c>
      <c r="AB1766" s="109">
        <v>1.5841741982618937E-3</v>
      </c>
      <c r="AC1766" s="102">
        <v>2.6444564345456051E-3</v>
      </c>
      <c r="AD1766" s="108">
        <v>3.1517029599863839E-4</v>
      </c>
      <c r="AE1766" s="109">
        <v>2.7653304832921273E-4</v>
      </c>
      <c r="AF1766" s="102">
        <v>4.5259535073791243E-4</v>
      </c>
      <c r="AG1766" s="108">
        <v>4.6335592334611429E-4</v>
      </c>
      <c r="AH1766" s="109">
        <v>4.3589811238218114E-4</v>
      </c>
      <c r="AI1766" s="102">
        <v>5.8045200959160081E-4</v>
      </c>
      <c r="AJ1766" s="114">
        <v>0</v>
      </c>
      <c r="AK1766" s="115">
        <v>0</v>
      </c>
      <c r="AL1766" s="115">
        <v>0</v>
      </c>
    </row>
    <row r="1767" spans="1:38" x14ac:dyDescent="0.25">
      <c r="A1767" s="71">
        <v>2019</v>
      </c>
      <c r="B1767" s="718">
        <v>2</v>
      </c>
      <c r="C1767" s="108">
        <v>0.98536839248520525</v>
      </c>
      <c r="D1767" s="109">
        <v>1.1397450889683209</v>
      </c>
      <c r="E1767" s="102">
        <v>3.0024974256637265</v>
      </c>
      <c r="F1767" s="108">
        <v>4.1578279928918063E-2</v>
      </c>
      <c r="G1767" s="109">
        <v>3.8436406479102805E-2</v>
      </c>
      <c r="H1767" s="102">
        <v>6.3694431574736324E-2</v>
      </c>
      <c r="I1767" s="108">
        <v>4.4771984494304098E-2</v>
      </c>
      <c r="J1767" s="109">
        <v>5.99860173837896E-2</v>
      </c>
      <c r="K1767" s="102">
        <v>0.18574639922868988</v>
      </c>
      <c r="L1767" s="108">
        <v>2.2896395453712273E-3</v>
      </c>
      <c r="M1767" s="109">
        <v>2.9071580611193513E-3</v>
      </c>
      <c r="N1767" s="102">
        <v>1.01021948614921E-2</v>
      </c>
      <c r="O1767" s="108">
        <v>5.9228290169894482E-3</v>
      </c>
      <c r="P1767" s="109">
        <v>7.7546726596469254E-3</v>
      </c>
      <c r="Q1767" s="102">
        <v>1.3164972613443902E-2</v>
      </c>
      <c r="R1767" s="108">
        <v>4.1720724142773778E-3</v>
      </c>
      <c r="S1767" s="109">
        <v>5.309132595294465E-3</v>
      </c>
      <c r="T1767" s="102">
        <v>1.0586556472387248E-2</v>
      </c>
      <c r="U1767" s="108">
        <v>8.335321955945049E-4</v>
      </c>
      <c r="V1767" s="109">
        <v>8.5232888992105456E-4</v>
      </c>
      <c r="W1767" s="102">
        <v>1.185460374924757E-3</v>
      </c>
      <c r="X1767" s="108">
        <v>5.2715971896410986E-5</v>
      </c>
      <c r="Y1767" s="109">
        <v>4.8073807398964566E-5</v>
      </c>
      <c r="Z1767" s="102">
        <v>7.3077195579267711E-5</v>
      </c>
      <c r="AA1767" s="108">
        <v>1.7552759112202227E-3</v>
      </c>
      <c r="AB1767" s="109">
        <v>1.6105310705587864E-3</v>
      </c>
      <c r="AC1767" s="102">
        <v>2.7011085180601718E-3</v>
      </c>
      <c r="AD1767" s="108">
        <v>3.2113305281226653E-4</v>
      </c>
      <c r="AE1767" s="109">
        <v>2.8118345371998894E-4</v>
      </c>
      <c r="AF1767" s="102">
        <v>4.634094355565359E-4</v>
      </c>
      <c r="AG1767" s="108">
        <v>4.7284953513635446E-4</v>
      </c>
      <c r="AH1767" s="109">
        <v>4.4554233939991431E-4</v>
      </c>
      <c r="AI1767" s="102">
        <v>5.9270458972508766E-4</v>
      </c>
      <c r="AJ1767" s="114">
        <v>0</v>
      </c>
      <c r="AK1767" s="115">
        <v>0</v>
      </c>
      <c r="AL1767" s="115">
        <v>0</v>
      </c>
    </row>
    <row r="1768" spans="1:38" x14ac:dyDescent="0.25">
      <c r="A1768" s="71">
        <v>2019</v>
      </c>
      <c r="B1768" s="718">
        <v>3</v>
      </c>
      <c r="C1768" s="108">
        <v>0.98794870646478339</v>
      </c>
      <c r="D1768" s="109">
        <v>1.1397487925328607</v>
      </c>
      <c r="E1768" s="102">
        <v>3.0161982829029212</v>
      </c>
      <c r="F1768" s="108">
        <v>4.2453790966495986E-2</v>
      </c>
      <c r="G1768" s="109">
        <v>3.9279423902989483E-2</v>
      </c>
      <c r="H1768" s="102">
        <v>6.5248641096788018E-2</v>
      </c>
      <c r="I1768" s="108">
        <v>4.5072014416356575E-2</v>
      </c>
      <c r="J1768" s="109">
        <v>6.0111022598428203E-2</v>
      </c>
      <c r="K1768" s="102">
        <v>0.18704240427638075</v>
      </c>
      <c r="L1768" s="108">
        <v>2.3037436369780055E-3</v>
      </c>
      <c r="M1768" s="109">
        <v>2.9268827383940538E-3</v>
      </c>
      <c r="N1768" s="102">
        <v>1.0128186036612906E-2</v>
      </c>
      <c r="O1768" s="108">
        <v>6.0153488569253642E-3</v>
      </c>
      <c r="P1768" s="109">
        <v>7.9205452642973646E-3</v>
      </c>
      <c r="Q1768" s="102">
        <v>1.3365652552532572E-2</v>
      </c>
      <c r="R1768" s="108">
        <v>4.2397980840078809E-3</v>
      </c>
      <c r="S1768" s="109">
        <v>5.405711493910303E-3</v>
      </c>
      <c r="T1768" s="102">
        <v>1.0772139205915071E-2</v>
      </c>
      <c r="U1768" s="108">
        <v>8.6644883828331063E-4</v>
      </c>
      <c r="V1768" s="109">
        <v>9.101718923754024E-4</v>
      </c>
      <c r="W1768" s="102">
        <v>1.2301777150145704E-3</v>
      </c>
      <c r="X1768" s="108">
        <v>5.3891028935071383E-5</v>
      </c>
      <c r="Y1768" s="109">
        <v>4.923702521857002E-5</v>
      </c>
      <c r="Z1768" s="102">
        <v>7.5014090145553833E-5</v>
      </c>
      <c r="AA1768" s="108">
        <v>1.7890342732981407E-3</v>
      </c>
      <c r="AB1768" s="109">
        <v>1.6384466659133065E-3</v>
      </c>
      <c r="AC1768" s="102">
        <v>2.7627167461031746E-3</v>
      </c>
      <c r="AD1768" s="108">
        <v>3.2747681858106057E-4</v>
      </c>
      <c r="AE1768" s="109">
        <v>2.8603587794327881E-4</v>
      </c>
      <c r="AF1768" s="102">
        <v>4.7500305061095888E-4</v>
      </c>
      <c r="AG1768" s="108">
        <v>4.8318100509491419E-4</v>
      </c>
      <c r="AH1768" s="109">
        <v>4.5658781264299483E-4</v>
      </c>
      <c r="AI1768" s="102">
        <v>6.0691223890330537E-4</v>
      </c>
      <c r="AJ1768" s="114">
        <v>0</v>
      </c>
      <c r="AK1768" s="115">
        <v>0</v>
      </c>
      <c r="AL1768" s="115">
        <v>0</v>
      </c>
    </row>
    <row r="1769" spans="1:38" x14ac:dyDescent="0.25">
      <c r="A1769" s="71">
        <v>2019</v>
      </c>
      <c r="B1769" s="718">
        <v>4</v>
      </c>
      <c r="C1769" s="108">
        <v>1.6163715867198156</v>
      </c>
      <c r="D1769" s="109">
        <v>1.9013638559593231</v>
      </c>
      <c r="E1769" s="102">
        <v>4.6042871969388992</v>
      </c>
      <c r="F1769" s="108">
        <v>5.4518269260534491E-2</v>
      </c>
      <c r="G1769" s="109">
        <v>5.2607849284910961E-2</v>
      </c>
      <c r="H1769" s="102">
        <v>9.9344080324432107E-2</v>
      </c>
      <c r="I1769" s="108">
        <v>6.4060622163990819E-2</v>
      </c>
      <c r="J1769" s="109">
        <v>8.8296090146532807E-2</v>
      </c>
      <c r="K1769" s="102">
        <v>0.3105039509900071</v>
      </c>
      <c r="L1769" s="108">
        <v>2.8081520639859246E-3</v>
      </c>
      <c r="M1769" s="109">
        <v>4.4117275598937848E-3</v>
      </c>
      <c r="N1769" s="102">
        <v>1.2558834424215773E-2</v>
      </c>
      <c r="O1769" s="108">
        <v>4.914441576793601E-3</v>
      </c>
      <c r="P1769" s="109">
        <v>6.4951791344997085E-3</v>
      </c>
      <c r="Q1769" s="102">
        <v>1.1152941004460289E-2</v>
      </c>
      <c r="R1769" s="108">
        <v>4.3154449090762577E-3</v>
      </c>
      <c r="S1769" s="109">
        <v>5.516348125338924E-3</v>
      </c>
      <c r="T1769" s="102">
        <v>1.0976633591451429E-2</v>
      </c>
      <c r="U1769" s="108">
        <v>1.0889102073461613E-3</v>
      </c>
      <c r="V1769" s="109">
        <v>1.1884579075530578E-3</v>
      </c>
      <c r="W1769" s="102">
        <v>1.82465306809361E-3</v>
      </c>
      <c r="X1769" s="108">
        <v>6.8541589567404113E-5</v>
      </c>
      <c r="Y1769" s="109">
        <v>6.4800655218126151E-5</v>
      </c>
      <c r="Z1769" s="102">
        <v>1.1373481371573094E-4</v>
      </c>
      <c r="AA1769" s="108">
        <v>2.3062123419853096E-3</v>
      </c>
      <c r="AB1769" s="109">
        <v>2.2042910939043849E-3</v>
      </c>
      <c r="AC1769" s="102">
        <v>4.2225601562122985E-3</v>
      </c>
      <c r="AD1769" s="108">
        <v>4.0491649083619337E-4</v>
      </c>
      <c r="AE1769" s="109">
        <v>3.5987393448254563E-4</v>
      </c>
      <c r="AF1769" s="102">
        <v>6.9342072867990042E-4</v>
      </c>
      <c r="AG1769" s="108">
        <v>6.291715667702298E-4</v>
      </c>
      <c r="AH1769" s="109">
        <v>6.2659343542459422E-4</v>
      </c>
      <c r="AI1769" s="102">
        <v>9.5913268148085148E-4</v>
      </c>
      <c r="AJ1769" s="114">
        <v>0</v>
      </c>
      <c r="AK1769" s="115">
        <v>0</v>
      </c>
      <c r="AL1769" s="115">
        <v>0</v>
      </c>
    </row>
    <row r="1770" spans="1:38" x14ac:dyDescent="0.25">
      <c r="A1770" s="71">
        <v>2019</v>
      </c>
      <c r="B1770" s="718">
        <v>5</v>
      </c>
      <c r="C1770" s="108">
        <v>1.6245326130666533</v>
      </c>
      <c r="D1770" s="109">
        <v>1.90920380314532</v>
      </c>
      <c r="E1770" s="102">
        <v>4.6360379105516065</v>
      </c>
      <c r="F1770" s="108">
        <v>5.5657494882281375E-2</v>
      </c>
      <c r="G1770" s="109">
        <v>5.3785296801279303E-2</v>
      </c>
      <c r="H1770" s="102">
        <v>0.10196834418189843</v>
      </c>
      <c r="I1770" s="108">
        <v>6.4625771411546643E-2</v>
      </c>
      <c r="J1770" s="109">
        <v>8.8849495059865932E-2</v>
      </c>
      <c r="K1770" s="102">
        <v>0.31264145385954734</v>
      </c>
      <c r="L1770" s="108">
        <v>2.8276514982877765E-3</v>
      </c>
      <c r="M1770" s="109">
        <v>4.4464904438247599E-3</v>
      </c>
      <c r="N1770" s="102">
        <v>1.2604045076319726E-2</v>
      </c>
      <c r="O1770" s="108">
        <v>4.9883211739575163E-3</v>
      </c>
      <c r="P1770" s="109">
        <v>6.613394848767452E-3</v>
      </c>
      <c r="Q1770" s="102">
        <v>1.1354123148781935E-2</v>
      </c>
      <c r="R1770" s="108">
        <v>4.396142852254893E-3</v>
      </c>
      <c r="S1770" s="109">
        <v>5.6371934647495041E-3</v>
      </c>
      <c r="T1770" s="102">
        <v>1.1201418945472622E-2</v>
      </c>
      <c r="U1770" s="108">
        <v>1.120049384582957E-3</v>
      </c>
      <c r="V1770" s="109">
        <v>1.2403358078502118E-3</v>
      </c>
      <c r="W1770" s="102">
        <v>1.8795535973772585E-3</v>
      </c>
      <c r="X1770" s="108">
        <v>7.0042646735356693E-5</v>
      </c>
      <c r="Y1770" s="109">
        <v>6.6374139505403105E-5</v>
      </c>
      <c r="Z1770" s="102">
        <v>1.1692582635181973E-4</v>
      </c>
      <c r="AA1770" s="108">
        <v>2.3526813042338795E-3</v>
      </c>
      <c r="AB1770" s="109">
        <v>2.2487831028679189E-3</v>
      </c>
      <c r="AC1770" s="102">
        <v>4.3322123720489604E-3</v>
      </c>
      <c r="AD1770" s="108">
        <v>4.1396521353256416E-4</v>
      </c>
      <c r="AE1770" s="109">
        <v>3.6832071840556648E-4</v>
      </c>
      <c r="AF1770" s="102">
        <v>7.1482363165369263E-4</v>
      </c>
      <c r="AG1770" s="108">
        <v>6.4203114576267173E-4</v>
      </c>
      <c r="AH1770" s="109">
        <v>6.4054960508781972E-4</v>
      </c>
      <c r="AI1770" s="102">
        <v>9.8154208167525094E-4</v>
      </c>
      <c r="AJ1770" s="114">
        <v>0</v>
      </c>
      <c r="AK1770" s="115">
        <v>0</v>
      </c>
      <c r="AL1770" s="115">
        <v>0</v>
      </c>
    </row>
    <row r="1771" spans="1:38" x14ac:dyDescent="0.25">
      <c r="A1771" s="71">
        <v>2019</v>
      </c>
      <c r="B1771" s="718">
        <v>6</v>
      </c>
      <c r="C1771" s="108">
        <v>1.8296206632032317</v>
      </c>
      <c r="D1771" s="109">
        <v>2.1488208199680758</v>
      </c>
      <c r="E1771" s="102">
        <v>7.0664471706105711</v>
      </c>
      <c r="F1771" s="108">
        <v>6.426644672176561E-2</v>
      </c>
      <c r="G1771" s="109">
        <v>6.3250561683309142E-2</v>
      </c>
      <c r="H1771" s="102">
        <v>0.13568181443228064</v>
      </c>
      <c r="I1771" s="108">
        <v>7.5883488330784177E-2</v>
      </c>
      <c r="J1771" s="109">
        <v>0.10535069858340146</v>
      </c>
      <c r="K1771" s="102">
        <v>0.39252202232290884</v>
      </c>
      <c r="L1771" s="108">
        <v>3.2371082717571231E-3</v>
      </c>
      <c r="M1771" s="109">
        <v>4.8616665193776882E-3</v>
      </c>
      <c r="N1771" s="102">
        <v>1.344659557519228E-2</v>
      </c>
      <c r="O1771" s="108">
        <v>5.4267460935835321E-3</v>
      </c>
      <c r="P1771" s="109">
        <v>7.1632159876884255E-3</v>
      </c>
      <c r="Q1771" s="102">
        <v>1.4463431725494301E-2</v>
      </c>
      <c r="R1771" s="108">
        <v>4.4853648640765468E-3</v>
      </c>
      <c r="S1771" s="109">
        <v>5.773066710457948E-3</v>
      </c>
      <c r="T1771" s="102">
        <v>1.1450447664155334E-2</v>
      </c>
      <c r="U1771" s="108">
        <v>1.2924718116720036E-3</v>
      </c>
      <c r="V1771" s="109">
        <v>1.4667674631824075E-3</v>
      </c>
      <c r="W1771" s="102">
        <v>2.4156078233816139E-3</v>
      </c>
      <c r="X1771" s="108">
        <v>8.0814291505699044E-5</v>
      </c>
      <c r="Y1771" s="109">
        <v>7.7800673593196948E-5</v>
      </c>
      <c r="Z1771" s="102">
        <v>1.5344788862060976E-4</v>
      </c>
      <c r="AA1771" s="108">
        <v>2.7183609401835408E-3</v>
      </c>
      <c r="AB1771" s="109">
        <v>2.644382104091559E-3</v>
      </c>
      <c r="AC1771" s="102">
        <v>5.7903875650885395E-3</v>
      </c>
      <c r="AD1771" s="108">
        <v>4.7041648847878138E-4</v>
      </c>
      <c r="AE1771" s="109">
        <v>4.2175102952493176E-4</v>
      </c>
      <c r="AF1771" s="102">
        <v>9.0019219664831066E-4</v>
      </c>
      <c r="AG1771" s="108">
        <v>7.4859409449801358E-4</v>
      </c>
      <c r="AH1771" s="109">
        <v>7.6415489970989292E-4</v>
      </c>
      <c r="AI1771" s="102">
        <v>1.3586709727130626E-3</v>
      </c>
      <c r="AJ1771" s="114">
        <v>0</v>
      </c>
      <c r="AK1771" s="115">
        <v>0</v>
      </c>
      <c r="AL1771" s="115">
        <v>0</v>
      </c>
    </row>
    <row r="1772" spans="1:38" x14ac:dyDescent="0.25">
      <c r="A1772" s="71">
        <v>2019</v>
      </c>
      <c r="B1772" s="718">
        <v>7</v>
      </c>
      <c r="C1772" s="108">
        <v>1.8465180043759342</v>
      </c>
      <c r="D1772" s="109">
        <v>2.166447114327831</v>
      </c>
      <c r="E1772" s="102">
        <v>7.1113367397270899</v>
      </c>
      <c r="F1772" s="108">
        <v>6.5983315258673E-2</v>
      </c>
      <c r="G1772" s="109">
        <v>6.5071014582091774E-2</v>
      </c>
      <c r="H1772" s="102">
        <v>0.13956003187029617</v>
      </c>
      <c r="I1772" s="108">
        <v>7.6929904667028523E-2</v>
      </c>
      <c r="J1772" s="109">
        <v>0.10651568588701842</v>
      </c>
      <c r="K1772" s="102">
        <v>0.3956234914760044</v>
      </c>
      <c r="L1772" s="108">
        <v>3.2650970827499287E-3</v>
      </c>
      <c r="M1772" s="109">
        <v>4.9103322394746674E-3</v>
      </c>
      <c r="N1772" s="102">
        <v>1.3507731104038639E-2</v>
      </c>
      <c r="O1772" s="108">
        <v>5.5359584404379263E-3</v>
      </c>
      <c r="P1772" s="109">
        <v>7.3307815872687369E-3</v>
      </c>
      <c r="Q1772" s="102">
        <v>1.4726545057562327E-2</v>
      </c>
      <c r="R1772" s="108">
        <v>4.5838015756083407E-3</v>
      </c>
      <c r="S1772" s="109">
        <v>5.9252559756206762E-3</v>
      </c>
      <c r="T1772" s="102">
        <v>1.1724169431997033E-2</v>
      </c>
      <c r="U1772" s="108">
        <v>1.3458950392729039E-3</v>
      </c>
      <c r="V1772" s="109">
        <v>1.5457869310973075E-3</v>
      </c>
      <c r="W1772" s="102">
        <v>2.4943469483386122E-3</v>
      </c>
      <c r="X1772" s="108">
        <v>8.3108525253986306E-5</v>
      </c>
      <c r="Y1772" s="109">
        <v>8.0243505398148473E-5</v>
      </c>
      <c r="Z1772" s="102">
        <v>1.5817829523108226E-4</v>
      </c>
      <c r="AA1772" s="108">
        <v>2.7865626741643227E-3</v>
      </c>
      <c r="AB1772" s="109">
        <v>2.7128258745724439E-3</v>
      </c>
      <c r="AC1772" s="102">
        <v>5.9531164665042272E-3</v>
      </c>
      <c r="AD1772" s="108">
        <v>4.8313381389635673E-4</v>
      </c>
      <c r="AE1772" s="109">
        <v>4.3415049173689275E-4</v>
      </c>
      <c r="AF1772" s="102">
        <v>9.3210485891152774E-4</v>
      </c>
      <c r="AG1772" s="108">
        <v>7.6842960058943327E-4</v>
      </c>
      <c r="AH1772" s="109">
        <v>7.860447467193507E-4</v>
      </c>
      <c r="AI1772" s="102">
        <v>1.3916463257806638E-3</v>
      </c>
      <c r="AJ1772" s="114">
        <v>0</v>
      </c>
      <c r="AK1772" s="115">
        <v>0</v>
      </c>
      <c r="AL1772" s="115">
        <v>0</v>
      </c>
    </row>
    <row r="1773" spans="1:38" x14ac:dyDescent="0.25">
      <c r="A1773" s="71">
        <v>2019</v>
      </c>
      <c r="B1773" s="718">
        <v>8</v>
      </c>
      <c r="C1773" s="108">
        <v>1.8964897646252212</v>
      </c>
      <c r="D1773" s="109">
        <v>2.216238266971386</v>
      </c>
      <c r="E1773" s="102">
        <v>7.4449243378105781</v>
      </c>
      <c r="F1773" s="108">
        <v>7.5128391694956845E-2</v>
      </c>
      <c r="G1773" s="109">
        <v>7.5254052410657607E-2</v>
      </c>
      <c r="H1773" s="102">
        <v>0.16741931553909389</v>
      </c>
      <c r="I1773" s="108">
        <v>9.100371809590635E-2</v>
      </c>
      <c r="J1773" s="109">
        <v>0.12697403082330053</v>
      </c>
      <c r="K1773" s="102">
        <v>0.48953208623574035</v>
      </c>
      <c r="L1773" s="108">
        <v>3.7529051694198475E-3</v>
      </c>
      <c r="M1773" s="109">
        <v>5.3925161331068588E-3</v>
      </c>
      <c r="N1773" s="102">
        <v>1.4475170849680015E-2</v>
      </c>
      <c r="O1773" s="108">
        <v>5.7269424643433819E-3</v>
      </c>
      <c r="P1773" s="109">
        <v>7.6454971216788365E-3</v>
      </c>
      <c r="Q1773" s="102">
        <v>1.5283006643580512E-2</v>
      </c>
      <c r="R1773" s="108">
        <v>4.6914980476802388E-3</v>
      </c>
      <c r="S1773" s="109">
        <v>6.0936917009947926E-3</v>
      </c>
      <c r="T1773" s="102">
        <v>1.2022743764328447E-2</v>
      </c>
      <c r="U1773" s="108">
        <v>1.5383427355109061E-3</v>
      </c>
      <c r="V1773" s="109">
        <v>1.7983693763510722E-3</v>
      </c>
      <c r="W1773" s="102">
        <v>2.9779256497284049E-3</v>
      </c>
      <c r="X1773" s="108">
        <v>9.4406099092740243E-5</v>
      </c>
      <c r="Y1773" s="109">
        <v>9.2371463073645863E-5</v>
      </c>
      <c r="Z1773" s="102">
        <v>1.8990710443157801E-4</v>
      </c>
      <c r="AA1773" s="108">
        <v>3.1727487425015021E-3</v>
      </c>
      <c r="AB1773" s="109">
        <v>3.1361228426723458E-3</v>
      </c>
      <c r="AC1773" s="102">
        <v>7.1465766077120612E-3</v>
      </c>
      <c r="AD1773" s="108">
        <v>5.4067453720547509E-4</v>
      </c>
      <c r="AE1773" s="109">
        <v>4.8880237240545141E-4</v>
      </c>
      <c r="AF1773" s="102">
        <v>1.1122874432886068E-3</v>
      </c>
      <c r="AG1773" s="108">
        <v>8.8153180396144024E-4</v>
      </c>
      <c r="AH1773" s="109">
        <v>9.1976507046865501E-4</v>
      </c>
      <c r="AI1773" s="102">
        <v>1.6780717947305738E-3</v>
      </c>
      <c r="AJ1773" s="114">
        <v>0</v>
      </c>
      <c r="AK1773" s="115">
        <v>0</v>
      </c>
      <c r="AL1773" s="115">
        <v>0</v>
      </c>
    </row>
    <row r="1774" spans="1:38" x14ac:dyDescent="0.25">
      <c r="A1774" s="71">
        <v>2019</v>
      </c>
      <c r="B1774" s="718">
        <v>9</v>
      </c>
      <c r="C1774" s="108">
        <v>1.9165109709437138</v>
      </c>
      <c r="D1774" s="109">
        <v>2.2376425866530205</v>
      </c>
      <c r="E1774" s="102">
        <v>7.4950631574815398</v>
      </c>
      <c r="F1774" s="108">
        <v>7.7331643172451225E-2</v>
      </c>
      <c r="G1774" s="109">
        <v>7.7637703709351372E-2</v>
      </c>
      <c r="H1774" s="102">
        <v>0.17275929926248568</v>
      </c>
      <c r="I1774" s="108">
        <v>9.2396087270031943E-2</v>
      </c>
      <c r="J1774" s="109">
        <v>0.12856473154936102</v>
      </c>
      <c r="K1774" s="102">
        <v>0.49415823517508545</v>
      </c>
      <c r="L1774" s="108">
        <v>3.7904213671116661E-3</v>
      </c>
      <c r="M1774" s="109">
        <v>5.4557120823498471E-3</v>
      </c>
      <c r="N1774" s="102">
        <v>1.4560816244847672E-2</v>
      </c>
      <c r="O1774" s="108">
        <v>5.8513233836277063E-3</v>
      </c>
      <c r="P1774" s="109">
        <v>7.8352080216221361E-3</v>
      </c>
      <c r="Q1774" s="102">
        <v>1.560937872853709E-2</v>
      </c>
      <c r="R1774" s="108">
        <v>4.8079334896869172E-3</v>
      </c>
      <c r="S1774" s="109">
        <v>6.2772829800568615E-3</v>
      </c>
      <c r="T1774" s="102">
        <v>1.2347779834458658E-2</v>
      </c>
      <c r="U1774" s="108">
        <v>1.6051233509732715E-3</v>
      </c>
      <c r="V1774" s="109">
        <v>1.8933033963931414E-3</v>
      </c>
      <c r="W1774" s="102">
        <v>3.1077477559170483E-3</v>
      </c>
      <c r="X1774" s="108">
        <v>9.735705685835568E-5</v>
      </c>
      <c r="Y1774" s="109">
        <v>9.5567879165401885E-5</v>
      </c>
      <c r="Z1774" s="102">
        <v>1.9657376284457732E-4</v>
      </c>
      <c r="AA1774" s="108">
        <v>3.2605627646802499E-3</v>
      </c>
      <c r="AB1774" s="109">
        <v>3.2273181069504314E-3</v>
      </c>
      <c r="AC1774" s="102">
        <v>7.3654877858411972E-3</v>
      </c>
      <c r="AD1774" s="108">
        <v>5.5708963075300818E-4</v>
      </c>
      <c r="AE1774" s="109">
        <v>5.054803367508762E-4</v>
      </c>
      <c r="AF1774" s="102">
        <v>1.1544325290165961E-3</v>
      </c>
      <c r="AG1774" s="108">
        <v>9.0684663907899144E-4</v>
      </c>
      <c r="AH1774" s="109">
        <v>9.479187822611085E-4</v>
      </c>
      <c r="AI1774" s="102">
        <v>1.7256891576537692E-3</v>
      </c>
      <c r="AJ1774" s="114">
        <v>0</v>
      </c>
      <c r="AK1774" s="115">
        <v>0</v>
      </c>
      <c r="AL1774" s="115">
        <v>0</v>
      </c>
    </row>
    <row r="1775" spans="1:38" x14ac:dyDescent="0.25">
      <c r="A1775" s="71">
        <v>2019</v>
      </c>
      <c r="B1775" s="718">
        <v>10</v>
      </c>
      <c r="C1775" s="108">
        <v>2.3462974519887121</v>
      </c>
      <c r="D1775" s="109">
        <v>2.7502689871204109</v>
      </c>
      <c r="E1775" s="102">
        <v>8.6563858561051124</v>
      </c>
      <c r="F1775" s="108">
        <v>9.4008742777254559E-2</v>
      </c>
      <c r="G1775" s="109">
        <v>9.4455978779256253E-2</v>
      </c>
      <c r="H1775" s="102">
        <v>0.21619049928920459</v>
      </c>
      <c r="I1775" s="108">
        <v>0.10650954916654026</v>
      </c>
      <c r="J1775" s="109">
        <v>0.14891776542527527</v>
      </c>
      <c r="K1775" s="102">
        <v>0.5759545019931146</v>
      </c>
      <c r="L1775" s="108">
        <v>4.7723701628027537E-3</v>
      </c>
      <c r="M1775" s="109">
        <v>6.3377572056814938E-3</v>
      </c>
      <c r="N1775" s="102">
        <v>1.6529110565566565E-2</v>
      </c>
      <c r="O1775" s="108">
        <v>5.5322867145319718E-3</v>
      </c>
      <c r="P1775" s="109">
        <v>7.4097869158231446E-3</v>
      </c>
      <c r="Q1775" s="102">
        <v>1.4317264634997632E-2</v>
      </c>
      <c r="R1775" s="108">
        <v>4.9332939510861595E-3</v>
      </c>
      <c r="S1775" s="109">
        <v>6.4777410993245819E-3</v>
      </c>
      <c r="T1775" s="102">
        <v>1.270141326852102E-2</v>
      </c>
      <c r="U1775" s="108">
        <v>1.9385906455872441E-3</v>
      </c>
      <c r="V1775" s="109">
        <v>2.2862532401660505E-3</v>
      </c>
      <c r="W1775" s="102">
        <v>3.8994143249481547E-3</v>
      </c>
      <c r="X1775" s="108">
        <v>1.1787997098584572E-4</v>
      </c>
      <c r="Y1775" s="109">
        <v>1.1548621013426934E-4</v>
      </c>
      <c r="Z1775" s="102">
        <v>2.4644725796014452E-4</v>
      </c>
      <c r="AA1775" s="108">
        <v>3.9691878738064412E-3</v>
      </c>
      <c r="AB1775" s="109">
        <v>3.9315667337093286E-3</v>
      </c>
      <c r="AC1775" s="102">
        <v>9.216281614261428E-3</v>
      </c>
      <c r="AD1775" s="108">
        <v>6.6231574667908512E-4</v>
      </c>
      <c r="AE1775" s="109">
        <v>5.9601545013902727E-4</v>
      </c>
      <c r="AF1775" s="102">
        <v>1.4355491807594386E-3</v>
      </c>
      <c r="AG1775" s="108">
        <v>1.1127094409491402E-3</v>
      </c>
      <c r="AH1775" s="109">
        <v>1.168217925191945E-3</v>
      </c>
      <c r="AI1775" s="102">
        <v>2.1727280685216984E-3</v>
      </c>
      <c r="AJ1775" s="114">
        <v>0</v>
      </c>
      <c r="AK1775" s="115">
        <v>0</v>
      </c>
      <c r="AL1775" s="115">
        <v>0</v>
      </c>
    </row>
    <row r="1776" spans="1:38" x14ac:dyDescent="0.25">
      <c r="A1776" s="71">
        <v>2019</v>
      </c>
      <c r="B1776" s="718">
        <v>11</v>
      </c>
      <c r="C1776" s="108">
        <v>2.3721552233382379</v>
      </c>
      <c r="D1776" s="109">
        <v>2.7785854437706234</v>
      </c>
      <c r="E1776" s="102">
        <v>8.7252980230730159</v>
      </c>
      <c r="F1776" s="108">
        <v>9.6911997290188873E-2</v>
      </c>
      <c r="G1776" s="109">
        <v>9.7617723368634834E-2</v>
      </c>
      <c r="H1776" s="102">
        <v>0.22370083931453871</v>
      </c>
      <c r="I1776" s="108">
        <v>0.10827051062620206</v>
      </c>
      <c r="J1776" s="109">
        <v>0.15097876593407528</v>
      </c>
      <c r="K1776" s="102">
        <v>0.58210672944843012</v>
      </c>
      <c r="L1776" s="108">
        <v>4.8255179224664935E-3</v>
      </c>
      <c r="M1776" s="109">
        <v>6.4218076715234365E-3</v>
      </c>
      <c r="N1776" s="102">
        <v>1.6649195869868752E-2</v>
      </c>
      <c r="O1776" s="108">
        <v>5.6603223847840421E-3</v>
      </c>
      <c r="P1776" s="109">
        <v>7.6059645032965093E-3</v>
      </c>
      <c r="Q1776" s="102">
        <v>1.4682541821228717E-2</v>
      </c>
      <c r="R1776" s="108">
        <v>5.067227366266156E-3</v>
      </c>
      <c r="S1776" s="109">
        <v>6.6934567549371601E-3</v>
      </c>
      <c r="T1776" s="102">
        <v>1.3084617772553301E-2</v>
      </c>
      <c r="U1776" s="108">
        <v>2.020594452541419E-3</v>
      </c>
      <c r="V1776" s="109">
        <v>2.3980444599205619E-3</v>
      </c>
      <c r="W1776" s="102">
        <v>4.0815272868134573E-3</v>
      </c>
      <c r="X1776" s="108">
        <v>1.2176207384875374E-4</v>
      </c>
      <c r="Y1776" s="109">
        <v>1.1970942867446219E-4</v>
      </c>
      <c r="Z1776" s="102">
        <v>2.5584418192765602E-4</v>
      </c>
      <c r="AA1776" s="108">
        <v>4.0862743733191507E-3</v>
      </c>
      <c r="AB1776" s="109">
        <v>4.0554151830875119E-3</v>
      </c>
      <c r="AC1776" s="102">
        <v>9.5237927891753792E-3</v>
      </c>
      <c r="AD1776" s="108">
        <v>6.8439313173365886E-4</v>
      </c>
      <c r="AE1776" s="109">
        <v>6.1897919232010751E-4</v>
      </c>
      <c r="AF1776" s="102">
        <v>1.4949108685242312E-3</v>
      </c>
      <c r="AG1776" s="108">
        <v>1.145567756595037E-3</v>
      </c>
      <c r="AH1776" s="109">
        <v>1.2045889984248896E-3</v>
      </c>
      <c r="AI1776" s="102">
        <v>2.2395165147106838E-3</v>
      </c>
      <c r="AJ1776" s="114">
        <v>0</v>
      </c>
      <c r="AK1776" s="115">
        <v>0</v>
      </c>
      <c r="AL1776" s="115">
        <v>0</v>
      </c>
    </row>
    <row r="1777" spans="1:38" x14ac:dyDescent="0.25">
      <c r="A1777" s="71">
        <v>2019</v>
      </c>
      <c r="B1777" s="718">
        <v>12</v>
      </c>
      <c r="C1777" s="108">
        <v>2.4056928898753287</v>
      </c>
      <c r="D1777" s="109">
        <v>2.8159053645440082</v>
      </c>
      <c r="E1777" s="102">
        <v>8.8224534963127805</v>
      </c>
      <c r="F1777" s="108">
        <v>0.10001716773929704</v>
      </c>
      <c r="G1777" s="109">
        <v>0.10101400481417072</v>
      </c>
      <c r="H1777" s="102">
        <v>0.23157290621838328</v>
      </c>
      <c r="I1777" s="108">
        <v>0.11005161643478631</v>
      </c>
      <c r="J1777" s="109">
        <v>0.15302036314807033</v>
      </c>
      <c r="K1777" s="102">
        <v>0.58778243567917143</v>
      </c>
      <c r="L1777" s="108">
        <v>4.8781056704225532E-3</v>
      </c>
      <c r="M1777" s="109">
        <v>6.5068984697953438E-3</v>
      </c>
      <c r="N1777" s="102">
        <v>1.6764009557373633E-2</v>
      </c>
      <c r="O1777" s="108">
        <v>5.7978939857675259E-3</v>
      </c>
      <c r="P1777" s="109">
        <v>7.8159901154434327E-3</v>
      </c>
      <c r="Q1777" s="102">
        <v>1.5066571568258157E-2</v>
      </c>
      <c r="R1777" s="108">
        <v>5.2136438900882978E-3</v>
      </c>
      <c r="S1777" s="109">
        <v>6.9299165226011893E-3</v>
      </c>
      <c r="T1777" s="102">
        <v>1.349805699988952E-2</v>
      </c>
      <c r="U1777" s="108">
        <v>2.0542564553829093E-3</v>
      </c>
      <c r="V1777" s="109">
        <v>2.4647794755098687E-3</v>
      </c>
      <c r="W1777" s="102">
        <v>4.1655810122739143E-3</v>
      </c>
      <c r="X1777" s="108">
        <v>1.2563789409264392E-4</v>
      </c>
      <c r="Y1777" s="109">
        <v>1.2399548469110565E-4</v>
      </c>
      <c r="Z1777" s="102">
        <v>2.6509532140188316E-4</v>
      </c>
      <c r="AA1777" s="108">
        <v>4.225474225997998E-3</v>
      </c>
      <c r="AB1777" s="109">
        <v>4.2018418096926285E-3</v>
      </c>
      <c r="AC1777" s="102">
        <v>9.874054271772955E-3</v>
      </c>
      <c r="AD1777" s="108">
        <v>7.12470269703427E-4</v>
      </c>
      <c r="AE1777" s="109">
        <v>6.4790255750726757E-4</v>
      </c>
      <c r="AF1777" s="102">
        <v>1.5666275094366215E-3</v>
      </c>
      <c r="AG1777" s="108">
        <v>1.1765075584823359E-3</v>
      </c>
      <c r="AH1777" s="109">
        <v>1.2391137333728648E-3</v>
      </c>
      <c r="AI1777" s="102">
        <v>2.2994188746345186E-3</v>
      </c>
      <c r="AJ1777" s="114">
        <v>0</v>
      </c>
      <c r="AK1777" s="115">
        <v>0</v>
      </c>
      <c r="AL1777" s="115">
        <v>0</v>
      </c>
    </row>
    <row r="1778" spans="1:38" x14ac:dyDescent="0.25">
      <c r="A1778" s="71">
        <v>2019</v>
      </c>
      <c r="B1778" s="718">
        <v>13</v>
      </c>
      <c r="C1778" s="108">
        <v>2.4298420457745413</v>
      </c>
      <c r="D1778" s="109">
        <v>2.8415310256342954</v>
      </c>
      <c r="E1778" s="102">
        <v>8.8743024837559936</v>
      </c>
      <c r="F1778" s="108">
        <v>0.10338860031154241</v>
      </c>
      <c r="G1778" s="109">
        <v>0.10468417080193411</v>
      </c>
      <c r="H1778" s="102">
        <v>0.24021921909204952</v>
      </c>
      <c r="I1778" s="108">
        <v>0.11202023900508619</v>
      </c>
      <c r="J1778" s="109">
        <v>0.1552943552792895</v>
      </c>
      <c r="K1778" s="102">
        <v>0.59421817370150098</v>
      </c>
      <c r="L1778" s="108">
        <v>4.9398459262261123E-3</v>
      </c>
      <c r="M1778" s="109">
        <v>6.6046005557524315E-3</v>
      </c>
      <c r="N1778" s="102">
        <v>1.6902710812429066E-2</v>
      </c>
      <c r="O1778" s="108">
        <v>5.9431763003287034E-3</v>
      </c>
      <c r="P1778" s="109">
        <v>8.0358410305128112E-3</v>
      </c>
      <c r="Q1778" s="102">
        <v>1.5482989903358007E-2</v>
      </c>
      <c r="R1778" s="108">
        <v>5.3700673804644725E-3</v>
      </c>
      <c r="S1778" s="109">
        <v>7.1827250075552429E-3</v>
      </c>
      <c r="T1778" s="102">
        <v>1.3941890253198233E-2</v>
      </c>
      <c r="U1778" s="108">
        <v>2.1431554282293503E-3</v>
      </c>
      <c r="V1778" s="109">
        <v>2.5770568621962136E-3</v>
      </c>
      <c r="W1778" s="102">
        <v>4.3738041113948684E-3</v>
      </c>
      <c r="X1778" s="108">
        <v>1.3013477452176577E-4</v>
      </c>
      <c r="Y1778" s="109">
        <v>1.2887735189092699E-4</v>
      </c>
      <c r="Z1778" s="102">
        <v>2.7592343421339757E-4</v>
      </c>
      <c r="AA1778" s="108">
        <v>4.3627514840059436E-3</v>
      </c>
      <c r="AB1778" s="109">
        <v>4.34905288669652E-3</v>
      </c>
      <c r="AC1778" s="102">
        <v>1.0228459856058334E-2</v>
      </c>
      <c r="AD1778" s="108">
        <v>7.3860801152402465E-4</v>
      </c>
      <c r="AE1778" s="109">
        <v>6.7564787113479562E-4</v>
      </c>
      <c r="AF1778" s="102">
        <v>1.6355244016297314E-3</v>
      </c>
      <c r="AG1778" s="108">
        <v>1.2141890253205248E-3</v>
      </c>
      <c r="AH1778" s="109">
        <v>1.2802048772857942E-3</v>
      </c>
      <c r="AI1778" s="102">
        <v>2.3757885554119623E-3</v>
      </c>
      <c r="AJ1778" s="114">
        <v>0</v>
      </c>
      <c r="AK1778" s="115">
        <v>0</v>
      </c>
      <c r="AL1778" s="115">
        <v>0</v>
      </c>
    </row>
    <row r="1779" spans="1:38" x14ac:dyDescent="0.25">
      <c r="A1779" s="71">
        <v>2019</v>
      </c>
      <c r="B1779" s="718">
        <v>14</v>
      </c>
      <c r="C1779" s="108">
        <v>2.4622622822400677</v>
      </c>
      <c r="D1779" s="109">
        <v>2.8772574775548447</v>
      </c>
      <c r="E1779" s="102">
        <v>8.9603256142886814</v>
      </c>
      <c r="F1779" s="108">
        <v>0.10701016880934737</v>
      </c>
      <c r="G1779" s="109">
        <v>0.10862920675567692</v>
      </c>
      <c r="H1779" s="102">
        <v>0.24952055301374187</v>
      </c>
      <c r="I1779" s="108">
        <v>0.11422023358236384</v>
      </c>
      <c r="J1779" s="109">
        <v>0.15788723258108708</v>
      </c>
      <c r="K1779" s="102">
        <v>0.60180687657488696</v>
      </c>
      <c r="L1779" s="108">
        <v>5.0059869629648776E-3</v>
      </c>
      <c r="M1779" s="109">
        <v>6.7091715287096341E-3</v>
      </c>
      <c r="N1779" s="102">
        <v>1.7051007385575589E-2</v>
      </c>
      <c r="O1779" s="108">
        <v>6.100074772166196E-3</v>
      </c>
      <c r="P1779" s="109">
        <v>8.2719969388089769E-3</v>
      </c>
      <c r="Q1779" s="102">
        <v>1.5935218776595778E-2</v>
      </c>
      <c r="R1779" s="108">
        <v>5.5373785736742885E-3</v>
      </c>
      <c r="S1779" s="109">
        <v>7.4532470233457009E-3</v>
      </c>
      <c r="T1779" s="102">
        <v>1.4416663837456404E-2</v>
      </c>
      <c r="U1779" s="108">
        <v>2.2398416016638579E-3</v>
      </c>
      <c r="V1779" s="109">
        <v>2.6950784995666464E-3</v>
      </c>
      <c r="W1779" s="102">
        <v>4.5996232470165268E-3</v>
      </c>
      <c r="X1779" s="108">
        <v>1.3497200931509432E-4</v>
      </c>
      <c r="Y1779" s="109">
        <v>1.3412378714436197E-4</v>
      </c>
      <c r="Z1779" s="102">
        <v>2.8756444471042211E-4</v>
      </c>
      <c r="AA1779" s="108">
        <v>4.5097777265338387E-3</v>
      </c>
      <c r="AB1779" s="109">
        <v>4.5075779078663104E-3</v>
      </c>
      <c r="AC1779" s="102">
        <v>1.0609245901337478E-2</v>
      </c>
      <c r="AD1779" s="108">
        <v>7.6641970777508166E-4</v>
      </c>
      <c r="AE1779" s="109">
        <v>7.053531566806636E-4</v>
      </c>
      <c r="AF1779" s="102">
        <v>1.7090285834633328E-3</v>
      </c>
      <c r="AG1779" s="108">
        <v>1.2548715726086006E-3</v>
      </c>
      <c r="AH1779" s="109">
        <v>1.324440367694429E-3</v>
      </c>
      <c r="AI1779" s="102">
        <v>2.4584339314187927E-3</v>
      </c>
      <c r="AJ1779" s="114">
        <v>0</v>
      </c>
      <c r="AK1779" s="115">
        <v>0</v>
      </c>
      <c r="AL1779" s="115">
        <v>0</v>
      </c>
    </row>
    <row r="1780" spans="1:38" x14ac:dyDescent="0.25">
      <c r="A1780" s="71">
        <v>2019</v>
      </c>
      <c r="B1780" s="718">
        <v>15</v>
      </c>
      <c r="C1780" s="108">
        <v>2.7581590058944738</v>
      </c>
      <c r="D1780" s="109">
        <v>3.418444481187104</v>
      </c>
      <c r="E1780" s="102">
        <v>10.077480123699898</v>
      </c>
      <c r="F1780" s="108">
        <v>0.11820933666681852</v>
      </c>
      <c r="G1780" s="109">
        <v>0.12361962552502499</v>
      </c>
      <c r="H1780" s="102">
        <v>0.28607370531913656</v>
      </c>
      <c r="I1780" s="108">
        <v>0.12968861013087768</v>
      </c>
      <c r="J1780" s="109">
        <v>0.17976004658155276</v>
      </c>
      <c r="K1780" s="102">
        <v>0.68791095061069474</v>
      </c>
      <c r="L1780" s="108">
        <v>7.0106866368837293E-3</v>
      </c>
      <c r="M1780" s="109">
        <v>8.3722847941931633E-3</v>
      </c>
      <c r="N1780" s="102">
        <v>2.0828675912150995E-2</v>
      </c>
      <c r="O1780" s="108">
        <v>6.2406265754059529E-3</v>
      </c>
      <c r="P1780" s="109">
        <v>8.5983402753960787E-3</v>
      </c>
      <c r="Q1780" s="102">
        <v>1.6297185670496678E-2</v>
      </c>
      <c r="R1780" s="108">
        <v>5.7197888879425927E-3</v>
      </c>
      <c r="S1780" s="109">
        <v>7.7459934919626985E-3</v>
      </c>
      <c r="T1780" s="102">
        <v>1.4924473399545632E-2</v>
      </c>
      <c r="U1780" s="108">
        <v>2.4742437668026445E-3</v>
      </c>
      <c r="V1780" s="109">
        <v>3.0447916576017454E-3</v>
      </c>
      <c r="W1780" s="102">
        <v>5.3126170217551788E-3</v>
      </c>
      <c r="X1780" s="108">
        <v>1.4881074988839539E-4</v>
      </c>
      <c r="Y1780" s="109">
        <v>1.521141163369431E-4</v>
      </c>
      <c r="Z1780" s="102">
        <v>3.3031737803651979E-4</v>
      </c>
      <c r="AA1780" s="108">
        <v>4.9823071698757715E-3</v>
      </c>
      <c r="AB1780" s="109">
        <v>5.1342913364779428E-3</v>
      </c>
      <c r="AC1780" s="102">
        <v>1.2154177570838778E-2</v>
      </c>
      <c r="AD1780" s="108">
        <v>8.3690782497525273E-4</v>
      </c>
      <c r="AE1780" s="109">
        <v>7.8962448569014723E-4</v>
      </c>
      <c r="AF1780" s="102">
        <v>1.9547335319566031E-3</v>
      </c>
      <c r="AG1780" s="108">
        <v>1.3936285197421962E-3</v>
      </c>
      <c r="AH1780" s="109">
        <v>1.518005358870302E-3</v>
      </c>
      <c r="AI1780" s="102">
        <v>2.8259265802784953E-3</v>
      </c>
      <c r="AJ1780" s="114">
        <v>0</v>
      </c>
      <c r="AK1780" s="115">
        <v>0</v>
      </c>
      <c r="AL1780" s="115">
        <v>0</v>
      </c>
    </row>
    <row r="1781" spans="1:38" x14ac:dyDescent="0.25">
      <c r="A1781" s="71">
        <v>2019</v>
      </c>
      <c r="B1781" s="718">
        <v>16</v>
      </c>
      <c r="C1781" s="108">
        <v>2.7965529404345051</v>
      </c>
      <c r="D1781" s="109">
        <v>3.461542962270129</v>
      </c>
      <c r="E1781" s="102">
        <v>10.181179111629788</v>
      </c>
      <c r="F1781" s="108">
        <v>0.12262149691892406</v>
      </c>
      <c r="G1781" s="109">
        <v>0.12840305235264718</v>
      </c>
      <c r="H1781" s="102">
        <v>0.29755791178234736</v>
      </c>
      <c r="I1781" s="108">
        <v>0.13248984515825274</v>
      </c>
      <c r="J1781" s="109">
        <v>0.18301479690123995</v>
      </c>
      <c r="K1781" s="102">
        <v>0.69756208072003223</v>
      </c>
      <c r="L1781" s="108">
        <v>7.1168492752545351E-3</v>
      </c>
      <c r="M1781" s="109">
        <v>8.5179382532277123E-3</v>
      </c>
      <c r="N1781" s="102">
        <v>2.1050682534312311E-2</v>
      </c>
      <c r="O1781" s="108">
        <v>6.41837235101771E-3</v>
      </c>
      <c r="P1781" s="109">
        <v>8.8583477644372088E-3</v>
      </c>
      <c r="Q1781" s="102">
        <v>1.681116069682231E-2</v>
      </c>
      <c r="R1781" s="108">
        <v>5.9139094225305906E-3</v>
      </c>
      <c r="S1781" s="109">
        <v>8.0533228898057134E-3</v>
      </c>
      <c r="T1781" s="102">
        <v>1.5458825840059458E-2</v>
      </c>
      <c r="U1781" s="108">
        <v>2.5940153240565033E-3</v>
      </c>
      <c r="V1781" s="109">
        <v>3.1752498280089841E-3</v>
      </c>
      <c r="W1781" s="102">
        <v>5.6127666740556246E-3</v>
      </c>
      <c r="X1781" s="108">
        <v>1.5474100964836234E-4</v>
      </c>
      <c r="Y1781" s="109">
        <v>1.5849840038887901E-4</v>
      </c>
      <c r="Z1781" s="102">
        <v>3.4483559307806652E-4</v>
      </c>
      <c r="AA1781" s="108">
        <v>5.1605285520639373E-3</v>
      </c>
      <c r="AB1781" s="109">
        <v>5.3283736005506656E-3</v>
      </c>
      <c r="AC1781" s="102">
        <v>1.2618740945808504E-2</v>
      </c>
      <c r="AD1781" s="108">
        <v>8.7047824892189194E-4</v>
      </c>
      <c r="AE1781" s="109">
        <v>8.2605516611756102E-4</v>
      </c>
      <c r="AF1781" s="102">
        <v>2.0436500290125308E-3</v>
      </c>
      <c r="AG1781" s="108">
        <v>1.4433991217739886E-3</v>
      </c>
      <c r="AH1781" s="109">
        <v>1.5711080683930348E-3</v>
      </c>
      <c r="AI1781" s="102">
        <v>2.9298127387829076E-3</v>
      </c>
      <c r="AJ1781" s="114">
        <v>0</v>
      </c>
      <c r="AK1781" s="115">
        <v>0</v>
      </c>
      <c r="AL1781" s="115">
        <v>0</v>
      </c>
    </row>
    <row r="1782" spans="1:38" x14ac:dyDescent="0.25">
      <c r="A1782" s="71">
        <v>2019</v>
      </c>
      <c r="B1782" s="718">
        <v>17</v>
      </c>
      <c r="C1782" s="108">
        <v>2.8351210976617423</v>
      </c>
      <c r="D1782" s="109">
        <v>3.5038576448850307</v>
      </c>
      <c r="E1782" s="102">
        <v>10.290272001477852</v>
      </c>
      <c r="F1782" s="108">
        <v>0.12725978424436629</v>
      </c>
      <c r="G1782" s="109">
        <v>0.1333452713578904</v>
      </c>
      <c r="H1782" s="102">
        <v>0.30954883840215086</v>
      </c>
      <c r="I1782" s="108">
        <v>0.13548129906727455</v>
      </c>
      <c r="J1782" s="109">
        <v>0.18644045245238958</v>
      </c>
      <c r="K1782" s="102">
        <v>0.70760475289699354</v>
      </c>
      <c r="L1782" s="108">
        <v>7.2300068582617063E-3</v>
      </c>
      <c r="M1782" s="109">
        <v>8.6706540128108217E-3</v>
      </c>
      <c r="N1782" s="102">
        <v>2.128171502591051E-2</v>
      </c>
      <c r="O1782" s="108">
        <v>6.6028463914950385E-3</v>
      </c>
      <c r="P1782" s="109">
        <v>9.1223617796594367E-3</v>
      </c>
      <c r="Q1782" s="102">
        <v>1.7347619468739587E-2</v>
      </c>
      <c r="R1782" s="108">
        <v>6.1213648312885534E-3</v>
      </c>
      <c r="S1782" s="109">
        <v>8.3767110684272658E-3</v>
      </c>
      <c r="T1782" s="102">
        <v>1.6016803692272621E-2</v>
      </c>
      <c r="U1782" s="108">
        <v>2.718425795158443E-3</v>
      </c>
      <c r="V1782" s="109">
        <v>3.3010118614574583E-3</v>
      </c>
      <c r="W1782" s="102">
        <v>5.9267056371616975E-3</v>
      </c>
      <c r="X1782" s="108">
        <v>1.6099109632783433E-4</v>
      </c>
      <c r="Y1782" s="109">
        <v>1.6510762793491422E-4</v>
      </c>
      <c r="Z1782" s="102">
        <v>3.5999917450547458E-4</v>
      </c>
      <c r="AA1782" s="108">
        <v>5.3480197229975775E-3</v>
      </c>
      <c r="AB1782" s="109">
        <v>5.5303780920043944E-3</v>
      </c>
      <c r="AC1782" s="102">
        <v>1.3103651061764206E-2</v>
      </c>
      <c r="AD1782" s="108">
        <v>9.0600548557367717E-4</v>
      </c>
      <c r="AE1782" s="109">
        <v>8.6437336103805296E-4</v>
      </c>
      <c r="AF1782" s="102">
        <v>2.1364509827619918E-3</v>
      </c>
      <c r="AG1782" s="108">
        <v>1.4956033051343597E-3</v>
      </c>
      <c r="AH1782" s="109">
        <v>1.625371876723088E-3</v>
      </c>
      <c r="AI1782" s="102">
        <v>3.038190230256079E-3</v>
      </c>
      <c r="AJ1782" s="114">
        <v>0</v>
      </c>
      <c r="AK1782" s="115">
        <v>0</v>
      </c>
      <c r="AL1782" s="115">
        <v>0</v>
      </c>
    </row>
    <row r="1783" spans="1:38" x14ac:dyDescent="0.25">
      <c r="A1783" s="71">
        <v>2019</v>
      </c>
      <c r="B1783" s="718">
        <v>18</v>
      </c>
      <c r="C1783" s="108">
        <v>2.8748389658767999</v>
      </c>
      <c r="D1783" s="109">
        <v>3.5454219981434805</v>
      </c>
      <c r="E1783" s="102">
        <v>10.384917605292731</v>
      </c>
      <c r="F1783" s="108">
        <v>0.13221953672217976</v>
      </c>
      <c r="G1783" s="109">
        <v>0.1384674377447121</v>
      </c>
      <c r="H1783" s="102">
        <v>0.32181224707198774</v>
      </c>
      <c r="I1783" s="108">
        <v>0.13858889177542894</v>
      </c>
      <c r="J1783" s="109">
        <v>0.18987213232458058</v>
      </c>
      <c r="K1783" s="102">
        <v>0.71755251748218374</v>
      </c>
      <c r="L1783" s="108">
        <v>7.3492173080498407E-3</v>
      </c>
      <c r="M1783" s="109">
        <v>8.8267690848451222E-3</v>
      </c>
      <c r="N1783" s="102">
        <v>2.1518669641385268E-2</v>
      </c>
      <c r="O1783" s="108">
        <v>6.8004621896589294E-3</v>
      </c>
      <c r="P1783" s="109">
        <v>9.3956438847484954E-3</v>
      </c>
      <c r="Q1783" s="102">
        <v>1.7893866324220249E-2</v>
      </c>
      <c r="R1783" s="108">
        <v>6.3400043289102599E-3</v>
      </c>
      <c r="S1783" s="109">
        <v>8.707299464709984E-3</v>
      </c>
      <c r="T1783" s="102">
        <v>1.6587632801372331E-2</v>
      </c>
      <c r="U1783" s="108">
        <v>2.8528689357386499E-3</v>
      </c>
      <c r="V1783" s="109">
        <v>3.4293045848935414E-3</v>
      </c>
      <c r="W1783" s="102">
        <v>6.2600883795667812E-3</v>
      </c>
      <c r="X1783" s="108">
        <v>1.6767509145814574E-4</v>
      </c>
      <c r="Y1783" s="109">
        <v>1.7195595088461519E-4</v>
      </c>
      <c r="Z1783" s="102">
        <v>3.7558824596018998E-4</v>
      </c>
      <c r="AA1783" s="108">
        <v>5.5480291824313152E-3</v>
      </c>
      <c r="AB1783" s="109">
        <v>5.7397829867617579E-3</v>
      </c>
      <c r="AC1783" s="102">
        <v>1.359628890993723E-2</v>
      </c>
      <c r="AD1783" s="108">
        <v>9.4369980762256279E-4</v>
      </c>
      <c r="AE1783" s="109">
        <v>9.0389313656163062E-4</v>
      </c>
      <c r="AF1783" s="102">
        <v>2.2305213400741039E-3</v>
      </c>
      <c r="AG1783" s="108">
        <v>1.5515072920916013E-3</v>
      </c>
      <c r="AH1783" s="109">
        <v>1.6816367109757377E-3</v>
      </c>
      <c r="AI1783" s="102">
        <v>3.149759925657475E-3</v>
      </c>
      <c r="AJ1783" s="114">
        <v>0</v>
      </c>
      <c r="AK1783" s="115">
        <v>0</v>
      </c>
      <c r="AL1783" s="115">
        <v>0</v>
      </c>
    </row>
    <row r="1784" spans="1:38" x14ac:dyDescent="0.25">
      <c r="A1784" s="71">
        <v>2019</v>
      </c>
      <c r="B1784" s="718">
        <v>19</v>
      </c>
      <c r="C1784" s="108">
        <v>2.9206799460032324</v>
      </c>
      <c r="D1784" s="109">
        <v>3.5922384212147085</v>
      </c>
      <c r="E1784" s="102">
        <v>10.492039607679285</v>
      </c>
      <c r="F1784" s="108">
        <v>0.13757224941321711</v>
      </c>
      <c r="G1784" s="109">
        <v>0.14377318485123503</v>
      </c>
      <c r="H1784" s="102">
        <v>0.33421535390828472</v>
      </c>
      <c r="I1784" s="108">
        <v>0.14200409092440364</v>
      </c>
      <c r="J1784" s="109">
        <v>0.19354051422070276</v>
      </c>
      <c r="K1784" s="102">
        <v>0.72808351832251883</v>
      </c>
      <c r="L1784" s="108">
        <v>7.4785766754476117E-3</v>
      </c>
      <c r="M1784" s="109">
        <v>8.9891670475378514E-3</v>
      </c>
      <c r="N1784" s="102">
        <v>2.1759220010878422E-2</v>
      </c>
      <c r="O1784" s="108">
        <v>7.0135671687969062E-3</v>
      </c>
      <c r="P1784" s="109">
        <v>9.6771010033026503E-3</v>
      </c>
      <c r="Q1784" s="102">
        <v>1.844724624283179E-2</v>
      </c>
      <c r="R1784" s="108">
        <v>6.5749029999594899E-3</v>
      </c>
      <c r="S1784" s="109">
        <v>9.0482706428208007E-3</v>
      </c>
      <c r="T1784" s="102">
        <v>1.7160934768018613E-2</v>
      </c>
      <c r="U1784" s="108">
        <v>3.0080947691797128E-3</v>
      </c>
      <c r="V1784" s="109">
        <v>3.5663270818857007E-3</v>
      </c>
      <c r="W1784" s="102">
        <v>6.6264865458219484E-3</v>
      </c>
      <c r="X1784" s="108">
        <v>1.7495215928160963E-4</v>
      </c>
      <c r="Y1784" s="109">
        <v>1.7910514429731836E-4</v>
      </c>
      <c r="Z1784" s="102">
        <v>3.9151181402472316E-4</v>
      </c>
      <c r="AA1784" s="108">
        <v>5.7613817130779269E-3</v>
      </c>
      <c r="AB1784" s="109">
        <v>5.9552105650913329E-3</v>
      </c>
      <c r="AC1784" s="102">
        <v>1.4086873503210863E-2</v>
      </c>
      <c r="AD1784" s="108">
        <v>9.8343902132662863E-4</v>
      </c>
      <c r="AE1784" s="109">
        <v>9.4412445430272355E-4</v>
      </c>
      <c r="AF1784" s="102">
        <v>2.3228340906146137E-3</v>
      </c>
      <c r="AG1784" s="108">
        <v>1.6127229403028213E-3</v>
      </c>
      <c r="AH1784" s="109">
        <v>1.7406431004431849E-3</v>
      </c>
      <c r="AI1784" s="102">
        <v>3.2652323744662513E-3</v>
      </c>
      <c r="AJ1784" s="114">
        <v>0</v>
      </c>
      <c r="AK1784" s="115">
        <v>0</v>
      </c>
      <c r="AL1784" s="115">
        <v>0</v>
      </c>
    </row>
    <row r="1785" spans="1:38" x14ac:dyDescent="0.25">
      <c r="A1785" s="71">
        <v>2019</v>
      </c>
      <c r="B1785" s="718">
        <v>20</v>
      </c>
      <c r="C1785" s="108">
        <v>3.2065504965933385</v>
      </c>
      <c r="D1785" s="109">
        <v>4.0896096172806455</v>
      </c>
      <c r="E1785" s="102">
        <v>11.957095066279848</v>
      </c>
      <c r="F1785" s="108">
        <v>0.15355622466158858</v>
      </c>
      <c r="G1785" s="109">
        <v>0.16290617369211993</v>
      </c>
      <c r="H1785" s="102">
        <v>0.40492799571524207</v>
      </c>
      <c r="I1785" s="108">
        <v>0.15587345057202542</v>
      </c>
      <c r="J1785" s="109">
        <v>0.21207908789915192</v>
      </c>
      <c r="K1785" s="102">
        <v>0.83275779010042394</v>
      </c>
      <c r="L1785" s="108">
        <v>1.0306672746894367E-2</v>
      </c>
      <c r="M1785" s="109">
        <v>1.1011712093262092E-2</v>
      </c>
      <c r="N1785" s="102">
        <v>2.7153181408425903E-2</v>
      </c>
      <c r="O1785" s="108">
        <v>7.7604672276362623E-3</v>
      </c>
      <c r="P1785" s="109">
        <v>1.0711693850343016E-2</v>
      </c>
      <c r="Q1785" s="102">
        <v>2.1346112689131887E-2</v>
      </c>
      <c r="R1785" s="108">
        <v>6.8169837607729069E-3</v>
      </c>
      <c r="S1785" s="109">
        <v>9.3825270181757837E-3</v>
      </c>
      <c r="T1785" s="102">
        <v>1.7724020531131441E-2</v>
      </c>
      <c r="U1785" s="108">
        <v>3.4179020266523214E-3</v>
      </c>
      <c r="V1785" s="109">
        <v>4.0778351932628928E-3</v>
      </c>
      <c r="W1785" s="102">
        <v>8.235683402811873E-3</v>
      </c>
      <c r="X1785" s="108">
        <v>1.9639119937513952E-4</v>
      </c>
      <c r="Y1785" s="109">
        <v>2.0407582460757736E-4</v>
      </c>
      <c r="Z1785" s="102">
        <v>4.7816455576880147E-4</v>
      </c>
      <c r="AA1785" s="108">
        <v>6.4149525129811652E-3</v>
      </c>
      <c r="AB1785" s="109">
        <v>6.7367237068961762E-3</v>
      </c>
      <c r="AC1785" s="102">
        <v>1.7014019924124078E-2</v>
      </c>
      <c r="AD1785" s="108">
        <v>1.0936173549805279E-3</v>
      </c>
      <c r="AE1785" s="109">
        <v>1.065868168465253E-3</v>
      </c>
      <c r="AF1785" s="102">
        <v>2.8322514617272927E-3</v>
      </c>
      <c r="AG1785" s="108">
        <v>1.8132211673071005E-3</v>
      </c>
      <c r="AH1785" s="109">
        <v>1.9871413000050655E-3</v>
      </c>
      <c r="AI1785" s="102">
        <v>3.9447489756750725E-3</v>
      </c>
      <c r="AJ1785" s="114">
        <v>0</v>
      </c>
      <c r="AK1785" s="115">
        <v>0</v>
      </c>
      <c r="AL1785" s="115">
        <v>0</v>
      </c>
    </row>
    <row r="1786" spans="1:38" x14ac:dyDescent="0.25">
      <c r="A1786" s="71">
        <v>2019</v>
      </c>
      <c r="B1786" s="718">
        <v>21</v>
      </c>
      <c r="C1786" s="108">
        <v>3.2558480888744947</v>
      </c>
      <c r="D1786" s="109">
        <v>4.1341677340853389</v>
      </c>
      <c r="E1786" s="102">
        <v>12.065170883871019</v>
      </c>
      <c r="F1786" s="108">
        <v>0.15965482107845641</v>
      </c>
      <c r="G1786" s="109">
        <v>0.16837903829012693</v>
      </c>
      <c r="H1786" s="102">
        <v>0.41864853438879274</v>
      </c>
      <c r="I1786" s="108">
        <v>0.15976319796957167</v>
      </c>
      <c r="J1786" s="109">
        <v>0.21583678961861455</v>
      </c>
      <c r="K1786" s="102">
        <v>0.84419287531901754</v>
      </c>
      <c r="L1786" s="108">
        <v>1.0494162554067812E-2</v>
      </c>
      <c r="M1786" s="109">
        <v>1.1198711288741555E-2</v>
      </c>
      <c r="N1786" s="102">
        <v>2.7456794026050779E-2</v>
      </c>
      <c r="O1786" s="108">
        <v>8.0030967905684383E-3</v>
      </c>
      <c r="P1786" s="109">
        <v>1.0998291457451508E-2</v>
      </c>
      <c r="Q1786" s="102">
        <v>2.1930405989128116E-2</v>
      </c>
      <c r="R1786" s="108">
        <v>7.065711941402794E-3</v>
      </c>
      <c r="S1786" s="109">
        <v>9.7029144820386676E-3</v>
      </c>
      <c r="T1786" s="102">
        <v>1.8257031581966281E-2</v>
      </c>
      <c r="U1786" s="108">
        <v>3.6360535393747122E-3</v>
      </c>
      <c r="V1786" s="109">
        <v>4.2786959936270807E-3</v>
      </c>
      <c r="W1786" s="102">
        <v>8.7346268781456383E-3</v>
      </c>
      <c r="X1786" s="108">
        <v>2.0489334799416305E-4</v>
      </c>
      <c r="Y1786" s="109">
        <v>2.1169707304979311E-4</v>
      </c>
      <c r="Z1786" s="102">
        <v>4.9635945743485706E-4</v>
      </c>
      <c r="AA1786" s="108">
        <v>6.647603000984487E-3</v>
      </c>
      <c r="AB1786" s="109">
        <v>6.9448318982976171E-3</v>
      </c>
      <c r="AC1786" s="102">
        <v>1.7532111330851863E-2</v>
      </c>
      <c r="AD1786" s="108">
        <v>1.135651050041681E-3</v>
      </c>
      <c r="AE1786" s="109">
        <v>1.1031019653591205E-3</v>
      </c>
      <c r="AF1786" s="102">
        <v>2.9261266014658309E-3</v>
      </c>
      <c r="AG1786" s="108">
        <v>1.8860606779944049E-3</v>
      </c>
      <c r="AH1786" s="109">
        <v>2.0524547632002261E-3</v>
      </c>
      <c r="AI1786" s="102">
        <v>4.0800849063907319E-3</v>
      </c>
      <c r="AJ1786" s="114">
        <v>0</v>
      </c>
      <c r="AK1786" s="115">
        <v>0</v>
      </c>
      <c r="AL1786" s="115">
        <v>0</v>
      </c>
    </row>
    <row r="1787" spans="1:38" x14ac:dyDescent="0.25">
      <c r="A1787" s="71">
        <v>2019</v>
      </c>
      <c r="B1787" s="718">
        <v>22</v>
      </c>
      <c r="C1787" s="108">
        <v>3.3128769907358904</v>
      </c>
      <c r="D1787" s="109">
        <v>4.1835413668051338</v>
      </c>
      <c r="E1787" s="102">
        <v>12.19331668429253</v>
      </c>
      <c r="F1787" s="108">
        <v>0.16561887020890459</v>
      </c>
      <c r="G1787" s="109">
        <v>0.1731907734217476</v>
      </c>
      <c r="H1787" s="102">
        <v>0.43048014735760054</v>
      </c>
      <c r="I1787" s="108">
        <v>0.1634158385518957</v>
      </c>
      <c r="J1787" s="109">
        <v>0.21887761139057982</v>
      </c>
      <c r="K1787" s="102">
        <v>0.85305379445821328</v>
      </c>
      <c r="L1787" s="108">
        <v>1.0670018836958539E-2</v>
      </c>
      <c r="M1787" s="109">
        <v>1.1356695670347897E-2</v>
      </c>
      <c r="N1787" s="102">
        <v>2.7702566671061923E-2</v>
      </c>
      <c r="O1787" s="108">
        <v>8.245983695212929E-3</v>
      </c>
      <c r="P1787" s="109">
        <v>1.126109056207448E-2</v>
      </c>
      <c r="Q1787" s="102">
        <v>2.2440040822037984E-2</v>
      </c>
      <c r="R1787" s="108">
        <v>7.3136094861822607E-3</v>
      </c>
      <c r="S1787" s="109">
        <v>9.9898588106336721E-3</v>
      </c>
      <c r="T1787" s="102">
        <v>1.8734029756763082E-2</v>
      </c>
      <c r="U1787" s="108">
        <v>3.7588592788942439E-3</v>
      </c>
      <c r="V1787" s="109">
        <v>4.3929680111610709E-3</v>
      </c>
      <c r="W1787" s="102">
        <v>8.9528094415426817E-3</v>
      </c>
      <c r="X1787" s="108">
        <v>2.1270925454014436E-4</v>
      </c>
      <c r="Y1787" s="109">
        <v>2.1798472455198856E-4</v>
      </c>
      <c r="Z1787" s="102">
        <v>5.1084945467462116E-4</v>
      </c>
      <c r="AA1787" s="108">
        <v>6.8992658807232763E-3</v>
      </c>
      <c r="AB1787" s="109">
        <v>7.1457381699150642E-3</v>
      </c>
      <c r="AC1787" s="102">
        <v>1.8034544566524851E-2</v>
      </c>
      <c r="AD1787" s="108">
        <v>1.1846201106089252E-3</v>
      </c>
      <c r="AE1787" s="109">
        <v>1.1419526265931232E-3</v>
      </c>
      <c r="AF1787" s="102">
        <v>3.0259620895932053E-3</v>
      </c>
      <c r="AG1787" s="108">
        <v>1.9502760342713138E-3</v>
      </c>
      <c r="AH1787" s="109">
        <v>2.1038671390762112E-3</v>
      </c>
      <c r="AI1787" s="102">
        <v>4.178675635674747E-3</v>
      </c>
      <c r="AJ1787" s="114">
        <v>0</v>
      </c>
      <c r="AK1787" s="115">
        <v>0</v>
      </c>
      <c r="AL1787" s="115">
        <v>0</v>
      </c>
    </row>
    <row r="1788" spans="1:38" x14ac:dyDescent="0.25">
      <c r="A1788" s="71">
        <v>2019</v>
      </c>
      <c r="B1788" s="718">
        <v>23</v>
      </c>
      <c r="C1788" s="108">
        <v>3.369538158295569</v>
      </c>
      <c r="D1788" s="109">
        <v>4.2257221825881333</v>
      </c>
      <c r="E1788" s="102">
        <v>12.302362468550294</v>
      </c>
      <c r="F1788" s="108">
        <v>0.17151145658966552</v>
      </c>
      <c r="G1788" s="109">
        <v>0.17722955738380256</v>
      </c>
      <c r="H1788" s="102">
        <v>0.44031488513743378</v>
      </c>
      <c r="I1788" s="108">
        <v>0.16702009751362207</v>
      </c>
      <c r="J1788" s="109">
        <v>0.22141421998328226</v>
      </c>
      <c r="K1788" s="102">
        <v>0.8603614800888808</v>
      </c>
      <c r="L1788" s="108">
        <v>1.0843652326154536E-2</v>
      </c>
      <c r="M1788" s="109">
        <v>1.1488967844307484E-2</v>
      </c>
      <c r="N1788" s="102">
        <v>2.7905867274601356E-2</v>
      </c>
      <c r="O1788" s="108">
        <v>8.4861227527847048E-3</v>
      </c>
      <c r="P1788" s="109">
        <v>1.1482081717348491E-2</v>
      </c>
      <c r="Q1788" s="102">
        <v>2.2864274056049613E-2</v>
      </c>
      <c r="R1788" s="108">
        <v>7.5587554744841927E-3</v>
      </c>
      <c r="S1788" s="109">
        <v>1.0231232855319182E-2</v>
      </c>
      <c r="T1788" s="102">
        <v>1.9131835645632176E-2</v>
      </c>
      <c r="U1788" s="108">
        <v>3.8752727344719515E-3</v>
      </c>
      <c r="V1788" s="109">
        <v>4.4815863785235121E-3</v>
      </c>
      <c r="W1788" s="102">
        <v>9.1154841982979025E-3</v>
      </c>
      <c r="X1788" s="108">
        <v>2.2040470455429067E-4</v>
      </c>
      <c r="Y1788" s="109">
        <v>2.2322504432842498E-4</v>
      </c>
      <c r="Z1788" s="102">
        <v>5.2278831844273881E-4</v>
      </c>
      <c r="AA1788" s="108">
        <v>7.1491793089296365E-3</v>
      </c>
      <c r="AB1788" s="109">
        <v>7.316243813629191E-3</v>
      </c>
      <c r="AC1788" s="102">
        <v>1.8457155244165174E-2</v>
      </c>
      <c r="AD1788" s="108">
        <v>1.2334114524094552E-3</v>
      </c>
      <c r="AE1788" s="109">
        <v>1.1751770049811074E-3</v>
      </c>
      <c r="AF1788" s="102">
        <v>3.1106165732922015E-3</v>
      </c>
      <c r="AG1788" s="108">
        <v>2.0133699359501122E-3</v>
      </c>
      <c r="AH1788" s="109">
        <v>2.1464429175646789E-3</v>
      </c>
      <c r="AI1788" s="102">
        <v>4.2591142871296773E-3</v>
      </c>
      <c r="AJ1788" s="114">
        <v>0</v>
      </c>
      <c r="AK1788" s="115">
        <v>0</v>
      </c>
      <c r="AL1788" s="115">
        <v>0</v>
      </c>
    </row>
    <row r="1789" spans="1:38" x14ac:dyDescent="0.25">
      <c r="A1789" s="71">
        <v>2019</v>
      </c>
      <c r="B1789" s="718">
        <v>24</v>
      </c>
      <c r="C1789" s="108">
        <v>3.4244835379219465</v>
      </c>
      <c r="D1789" s="109">
        <v>4.2588509905695719</v>
      </c>
      <c r="E1789" s="102">
        <v>12.387733784562148</v>
      </c>
      <c r="F1789" s="108">
        <v>0.17719972905022432</v>
      </c>
      <c r="G1789" s="109">
        <v>0.18031965398325336</v>
      </c>
      <c r="H1789" s="102">
        <v>0.44769314728111548</v>
      </c>
      <c r="I1789" s="108">
        <v>0.17049688462984541</v>
      </c>
      <c r="J1789" s="109">
        <v>0.22333786407832235</v>
      </c>
      <c r="K1789" s="102">
        <v>0.86574705458482404</v>
      </c>
      <c r="L1789" s="108">
        <v>1.1011240903182666E-2</v>
      </c>
      <c r="M1789" s="109">
        <v>1.1589809167195561E-2</v>
      </c>
      <c r="N1789" s="102">
        <v>2.8057082327298127E-2</v>
      </c>
      <c r="O1789" s="108">
        <v>8.7181435734017647E-3</v>
      </c>
      <c r="P1789" s="109">
        <v>1.165140371996575E-2</v>
      </c>
      <c r="Q1789" s="102">
        <v>2.3183333492665548E-2</v>
      </c>
      <c r="R1789" s="108">
        <v>7.7956293310382724E-3</v>
      </c>
      <c r="S1789" s="109">
        <v>1.0416523262516591E-2</v>
      </c>
      <c r="T1789" s="102">
        <v>1.9432183831126982E-2</v>
      </c>
      <c r="U1789" s="108">
        <v>3.983342052167417E-3</v>
      </c>
      <c r="V1789" s="109">
        <v>4.5412204609915552E-3</v>
      </c>
      <c r="W1789" s="102">
        <v>9.2126887548905044E-3</v>
      </c>
      <c r="X1789" s="108">
        <v>2.2781124997257448E-4</v>
      </c>
      <c r="Y1789" s="109">
        <v>2.2719019222989861E-4</v>
      </c>
      <c r="Z1789" s="102">
        <v>5.3160278520664205E-4</v>
      </c>
      <c r="AA1789" s="108">
        <v>7.3915668374278289E-3</v>
      </c>
      <c r="AB1789" s="109">
        <v>7.4488390781196215E-3</v>
      </c>
      <c r="AC1789" s="102">
        <v>1.8780755019562015E-2</v>
      </c>
      <c r="AD1789" s="108">
        <v>1.2808765791378341E-3</v>
      </c>
      <c r="AE1789" s="109">
        <v>1.2012891898563682E-3</v>
      </c>
      <c r="AF1789" s="102">
        <v>3.1763300853462971E-3</v>
      </c>
      <c r="AG1789" s="108">
        <v>2.0739879138358922E-3</v>
      </c>
      <c r="AH1789" s="109">
        <v>2.1783372617041473E-3</v>
      </c>
      <c r="AI1789" s="102">
        <v>4.3174155599053259E-3</v>
      </c>
      <c r="AJ1789" s="114">
        <v>0</v>
      </c>
      <c r="AK1789" s="115">
        <v>0</v>
      </c>
      <c r="AL1789" s="115">
        <v>0</v>
      </c>
    </row>
    <row r="1790" spans="1:38" x14ac:dyDescent="0.25">
      <c r="A1790" s="71">
        <v>2019</v>
      </c>
      <c r="B1790" s="718">
        <v>25</v>
      </c>
      <c r="C1790" s="108">
        <v>3.4912839900461661</v>
      </c>
      <c r="D1790" s="109">
        <v>4.3028031121796841</v>
      </c>
      <c r="E1790" s="102">
        <v>12.442919944614591</v>
      </c>
      <c r="F1790" s="108">
        <v>0.18321069197746384</v>
      </c>
      <c r="G1790" s="109">
        <v>0.18300390500928992</v>
      </c>
      <c r="H1790" s="102">
        <v>0.45208688814417525</v>
      </c>
      <c r="I1790" s="108">
        <v>0.17436681514039143</v>
      </c>
      <c r="J1790" s="109">
        <v>0.22535588954163663</v>
      </c>
      <c r="K1790" s="102">
        <v>0.86883972399636766</v>
      </c>
      <c r="L1790" s="108">
        <v>1.116764793143275E-2</v>
      </c>
      <c r="M1790" s="109">
        <v>1.1651920899617065E-2</v>
      </c>
      <c r="N1790" s="102">
        <v>2.8145472467322165E-2</v>
      </c>
      <c r="O1790" s="108">
        <v>8.9652263548095062E-3</v>
      </c>
      <c r="P1790" s="109">
        <v>1.1803083080586812E-2</v>
      </c>
      <c r="Q1790" s="102">
        <v>2.3374323216855317E-2</v>
      </c>
      <c r="R1790" s="108">
        <v>8.0170536769636619E-3</v>
      </c>
      <c r="S1790" s="109">
        <v>1.053273419670366E-2</v>
      </c>
      <c r="T1790" s="102">
        <v>1.961347083176225E-2</v>
      </c>
      <c r="U1790" s="108">
        <v>4.0934330345645687E-3</v>
      </c>
      <c r="V1790" s="109">
        <v>4.5837733066250242E-3</v>
      </c>
      <c r="W1790" s="102">
        <v>9.2409829948135076E-3</v>
      </c>
      <c r="X1790" s="108">
        <v>2.3554109127081973E-4</v>
      </c>
      <c r="Y1790" s="109">
        <v>2.3048677465303233E-4</v>
      </c>
      <c r="Z1790" s="102">
        <v>5.3668464415981159E-4</v>
      </c>
      <c r="AA1790" s="108">
        <v>7.6489985316457888E-3</v>
      </c>
      <c r="AB1790" s="109">
        <v>7.5665152911496671E-3</v>
      </c>
      <c r="AC1790" s="102">
        <v>1.8981251923772435E-2</v>
      </c>
      <c r="AD1790" s="108">
        <v>1.3305393523698401E-3</v>
      </c>
      <c r="AE1790" s="109">
        <v>1.2233133149429708E-3</v>
      </c>
      <c r="AF1790" s="102">
        <v>3.2180978892368782E-3</v>
      </c>
      <c r="AG1790" s="108">
        <v>2.1371668282749775E-3</v>
      </c>
      <c r="AH1790" s="109">
        <v>2.2053207792640944E-3</v>
      </c>
      <c r="AI1790" s="102">
        <v>4.3497051963017393E-3</v>
      </c>
      <c r="AJ1790" s="114">
        <v>0</v>
      </c>
      <c r="AK1790" s="115">
        <v>0</v>
      </c>
      <c r="AL1790" s="115">
        <v>0</v>
      </c>
    </row>
    <row r="1791" spans="1:38" x14ac:dyDescent="0.25">
      <c r="A1791" s="71">
        <v>2019</v>
      </c>
      <c r="B1791" s="718">
        <v>26</v>
      </c>
      <c r="C1791" s="108">
        <v>3.5380518504841802</v>
      </c>
      <c r="D1791" s="109">
        <v>4.3107599776257439</v>
      </c>
      <c r="E1791" s="102">
        <v>12.461290745564993</v>
      </c>
      <c r="F1791" s="108">
        <v>0.1879767433541929</v>
      </c>
      <c r="G1791" s="109">
        <v>0.18347722110638923</v>
      </c>
      <c r="H1791" s="102">
        <v>0.45279534021878209</v>
      </c>
      <c r="I1791" s="108">
        <v>0.17726824915720088</v>
      </c>
      <c r="J1791" s="109">
        <v>0.22558851150136083</v>
      </c>
      <c r="K1791" s="102">
        <v>0.86908136541099457</v>
      </c>
      <c r="L1791" s="108">
        <v>1.1307322670944994E-2</v>
      </c>
      <c r="M1791" s="109">
        <v>1.1665840552793081E-2</v>
      </c>
      <c r="N1791" s="102">
        <v>2.8155807893800608E-2</v>
      </c>
      <c r="O1791" s="108">
        <v>9.1598674707984509E-3</v>
      </c>
      <c r="P1791" s="109">
        <v>1.1830083707223257E-2</v>
      </c>
      <c r="Q1791" s="102">
        <v>2.3407036298456533E-2</v>
      </c>
      <c r="R1791" s="108">
        <v>8.2153824753173083E-3</v>
      </c>
      <c r="S1791" s="109">
        <v>1.0562955853775091E-2</v>
      </c>
      <c r="T1791" s="102">
        <v>1.9647712471038466E-2</v>
      </c>
      <c r="U1791" s="108">
        <v>4.1725117494564269E-3</v>
      </c>
      <c r="V1791" s="109">
        <v>4.5669552536157353E-3</v>
      </c>
      <c r="W1791" s="102">
        <v>9.1827537606768636E-3</v>
      </c>
      <c r="X1791" s="108">
        <v>2.4168597473818456E-4</v>
      </c>
      <c r="Y1791" s="109">
        <v>2.309590348357755E-4</v>
      </c>
      <c r="Z1791" s="102">
        <v>5.3714817182114747E-4</v>
      </c>
      <c r="AA1791" s="108">
        <v>7.8550903328551414E-3</v>
      </c>
      <c r="AB1791" s="109">
        <v>7.5935700731087743E-3</v>
      </c>
      <c r="AC1791" s="102">
        <v>1.9030110405403849E-2</v>
      </c>
      <c r="AD1791" s="108">
        <v>1.371281910654732E-3</v>
      </c>
      <c r="AE1791" s="109">
        <v>1.2295170641772161E-3</v>
      </c>
      <c r="AF1791" s="102">
        <v>3.2304195820317448E-3</v>
      </c>
      <c r="AG1791" s="108">
        <v>2.1871169417993002E-3</v>
      </c>
      <c r="AH1791" s="109">
        <v>2.2080458929016342E-3</v>
      </c>
      <c r="AI1791" s="102">
        <v>4.3496847428907363E-3</v>
      </c>
      <c r="AJ1791" s="114">
        <v>0</v>
      </c>
      <c r="AK1791" s="115">
        <v>0</v>
      </c>
      <c r="AL1791" s="115">
        <v>0</v>
      </c>
    </row>
    <row r="1792" spans="1:38" x14ac:dyDescent="0.25">
      <c r="A1792" s="71">
        <v>2019</v>
      </c>
      <c r="B1792" s="718">
        <v>27</v>
      </c>
      <c r="C1792" s="108">
        <v>3.5778185489670298</v>
      </c>
      <c r="D1792" s="109">
        <v>4.3154354924474649</v>
      </c>
      <c r="E1792" s="102">
        <v>12.471426808842732</v>
      </c>
      <c r="F1792" s="108">
        <v>0.19196789807731568</v>
      </c>
      <c r="G1792" s="109">
        <v>0.18359815908206353</v>
      </c>
      <c r="H1792" s="102">
        <v>0.4526370812155196</v>
      </c>
      <c r="I1792" s="108">
        <v>0.17968988825817356</v>
      </c>
      <c r="J1792" s="109">
        <v>0.22559053718302385</v>
      </c>
      <c r="K1792" s="102">
        <v>0.86863856661945438</v>
      </c>
      <c r="L1792" s="108">
        <v>1.1424023482180865E-2</v>
      </c>
      <c r="M1792" s="109">
        <v>1.1668010875802881E-2</v>
      </c>
      <c r="N1792" s="102">
        <v>2.8147642350699616E-2</v>
      </c>
      <c r="O1792" s="108">
        <v>9.3232260750525098E-3</v>
      </c>
      <c r="P1792" s="109">
        <v>1.1838001722560703E-2</v>
      </c>
      <c r="Q1792" s="102">
        <v>2.3402597021961673E-2</v>
      </c>
      <c r="R1792" s="108">
        <v>8.3818919299753353E-3</v>
      </c>
      <c r="S1792" s="109">
        <v>1.0572440754306744E-2</v>
      </c>
      <c r="T1792" s="102">
        <v>1.9647608244386886E-2</v>
      </c>
      <c r="U1792" s="108">
        <v>4.2300467519636054E-3</v>
      </c>
      <c r="V1792" s="109">
        <v>4.5389441683105257E-3</v>
      </c>
      <c r="W1792" s="102">
        <v>9.1015505057522299E-3</v>
      </c>
      <c r="X1792" s="108">
        <v>2.4678646103159444E-4</v>
      </c>
      <c r="Y1792" s="109">
        <v>2.3095619636058929E-4</v>
      </c>
      <c r="Z1792" s="102">
        <v>5.3650896238707606E-4</v>
      </c>
      <c r="AA1792" s="108">
        <v>8.0299421386131956E-3</v>
      </c>
      <c r="AB1792" s="109">
        <v>7.6066149553133773E-3</v>
      </c>
      <c r="AC1792" s="102">
        <v>1.9043997298599461E-2</v>
      </c>
      <c r="AD1792" s="108">
        <v>1.4061321604657395E-3</v>
      </c>
      <c r="AE1792" s="109">
        <v>1.2331084691668106E-3</v>
      </c>
      <c r="AF1792" s="102">
        <v>3.2360539505909146E-3</v>
      </c>
      <c r="AG1792" s="108">
        <v>2.2283301084495442E-3</v>
      </c>
      <c r="AH1792" s="109">
        <v>2.2067706019028416E-3</v>
      </c>
      <c r="AI1792" s="102">
        <v>4.3418434155435602E-3</v>
      </c>
      <c r="AJ1792" s="114">
        <v>0</v>
      </c>
      <c r="AK1792" s="115">
        <v>0</v>
      </c>
      <c r="AL1792" s="115">
        <v>0</v>
      </c>
    </row>
    <row r="1793" spans="1:38" x14ac:dyDescent="0.25">
      <c r="A1793" s="71">
        <v>2019</v>
      </c>
      <c r="B1793" s="718">
        <v>28</v>
      </c>
      <c r="C1793" s="108">
        <v>3.6087494186215663</v>
      </c>
      <c r="D1793" s="109">
        <v>4.3201222109940609</v>
      </c>
      <c r="E1793" s="102">
        <v>12.481579754216902</v>
      </c>
      <c r="F1793" s="108">
        <v>0.19500080311529391</v>
      </c>
      <c r="G1793" s="109">
        <v>0.18371948382860165</v>
      </c>
      <c r="H1793" s="102">
        <v>0.45248313694969089</v>
      </c>
      <c r="I1793" s="108">
        <v>0.18151991979392859</v>
      </c>
      <c r="J1793" s="109">
        <v>0.22559312039878832</v>
      </c>
      <c r="K1793" s="102">
        <v>0.86819900345915102</v>
      </c>
      <c r="L1793" s="108">
        <v>1.1512362997070464E-2</v>
      </c>
      <c r="M1793" s="109">
        <v>1.1670223332892896E-2</v>
      </c>
      <c r="N1793" s="102">
        <v>2.8139536180201177E-2</v>
      </c>
      <c r="O1793" s="108">
        <v>9.4477412103629588E-3</v>
      </c>
      <c r="P1793" s="109">
        <v>1.1846004270464439E-2</v>
      </c>
      <c r="Q1793" s="102">
        <v>2.3398305522112764E-2</v>
      </c>
      <c r="R1793" s="108">
        <v>8.5089253139467892E-3</v>
      </c>
      <c r="S1793" s="109">
        <v>1.0581989009615928E-2</v>
      </c>
      <c r="T1793" s="102">
        <v>1.9647621283943283E-2</v>
      </c>
      <c r="U1793" s="108">
        <v>4.2638431609597028E-3</v>
      </c>
      <c r="V1793" s="109">
        <v>4.5108800096471764E-3</v>
      </c>
      <c r="W1793" s="102">
        <v>9.0204249221504315E-3</v>
      </c>
      <c r="X1793" s="108">
        <v>2.5061026444499375E-4</v>
      </c>
      <c r="Y1793" s="109">
        <v>2.3095380730031809E-4</v>
      </c>
      <c r="Z1793" s="102">
        <v>5.3587495031981989E-4</v>
      </c>
      <c r="AA1793" s="108">
        <v>8.1654183623429567E-3</v>
      </c>
      <c r="AB1793" s="109">
        <v>7.6197135194573922E-3</v>
      </c>
      <c r="AC1793" s="102">
        <v>1.9058018683896321E-2</v>
      </c>
      <c r="AD1793" s="108">
        <v>1.4334554924378005E-3</v>
      </c>
      <c r="AE1793" s="109">
        <v>1.2367134718295719E-3</v>
      </c>
      <c r="AF1793" s="102">
        <v>3.2417121013865644E-3</v>
      </c>
      <c r="AG1793" s="108">
        <v>2.2589395295409746E-3</v>
      </c>
      <c r="AH1793" s="109">
        <v>2.2055107195634552E-3</v>
      </c>
      <c r="AI1793" s="102">
        <v>4.3340323545542712E-3</v>
      </c>
      <c r="AJ1793" s="114">
        <v>0</v>
      </c>
      <c r="AK1793" s="115">
        <v>0</v>
      </c>
      <c r="AL1793" s="115">
        <v>0</v>
      </c>
    </row>
    <row r="1794" spans="1:38" x14ac:dyDescent="0.25">
      <c r="A1794" s="71">
        <v>2019</v>
      </c>
      <c r="B1794" s="718">
        <v>29</v>
      </c>
      <c r="C1794" s="108">
        <v>3.6290279357734643</v>
      </c>
      <c r="D1794" s="109">
        <v>4.3246176312642266</v>
      </c>
      <c r="E1794" s="102">
        <v>12.491820296257536</v>
      </c>
      <c r="F1794" s="108">
        <v>0.19688468912548454</v>
      </c>
      <c r="G1794" s="109">
        <v>0.18382949859052719</v>
      </c>
      <c r="H1794" s="102">
        <v>0.45233142838312573</v>
      </c>
      <c r="I1794" s="108">
        <v>0.18264180497994498</v>
      </c>
      <c r="J1794" s="109">
        <v>0.22558662478600167</v>
      </c>
      <c r="K1794" s="102">
        <v>0.86776392726971341</v>
      </c>
      <c r="L1794" s="108">
        <v>1.1566189230492111E-2</v>
      </c>
      <c r="M1794" s="109">
        <v>1.16716270039366E-2</v>
      </c>
      <c r="N1794" s="102">
        <v>2.8131543819024277E-2</v>
      </c>
      <c r="O1794" s="108">
        <v>9.525617424185397E-3</v>
      </c>
      <c r="P1794" s="109">
        <v>1.185337033908542E-2</v>
      </c>
      <c r="Q1794" s="102">
        <v>2.33941746070104E-2</v>
      </c>
      <c r="R1794" s="108">
        <v>8.5887158547037264E-3</v>
      </c>
      <c r="S1794" s="109">
        <v>1.0591127390658862E-2</v>
      </c>
      <c r="T1794" s="102">
        <v>1.9647776271037497E-2</v>
      </c>
      <c r="U1794" s="108">
        <v>4.2700218697638197E-3</v>
      </c>
      <c r="V1794" s="109">
        <v>4.4824143163736388E-3</v>
      </c>
      <c r="W1794" s="102">
        <v>8.9393465987501839E-3</v>
      </c>
      <c r="X1794" s="108">
        <v>2.5290023569213434E-4</v>
      </c>
      <c r="Y1794" s="109">
        <v>2.3093035958151312E-4</v>
      </c>
      <c r="Z1794" s="102">
        <v>5.3524453149808376E-4</v>
      </c>
      <c r="AA1794" s="108">
        <v>8.2530812271675493E-3</v>
      </c>
      <c r="AB1794" s="109">
        <v>7.6320348298138715E-3</v>
      </c>
      <c r="AC1794" s="102">
        <v>1.9072201470702783E-2</v>
      </c>
      <c r="AD1794" s="108">
        <v>1.451623692622483E-3</v>
      </c>
      <c r="AE1794" s="109">
        <v>1.2402090487666547E-3</v>
      </c>
      <c r="AF1794" s="102">
        <v>3.2473906609175314E-3</v>
      </c>
      <c r="AG1794" s="108">
        <v>2.2768410698520295E-3</v>
      </c>
      <c r="AH1794" s="109">
        <v>2.2040659325495925E-3</v>
      </c>
      <c r="AI1794" s="102">
        <v>4.3262557493014969E-3</v>
      </c>
      <c r="AJ1794" s="114">
        <v>0</v>
      </c>
      <c r="AK1794" s="115">
        <v>0</v>
      </c>
      <c r="AL1794" s="115">
        <v>0</v>
      </c>
    </row>
    <row r="1795" spans="1:38" x14ac:dyDescent="0.25">
      <c r="A1795" s="71">
        <v>2019</v>
      </c>
      <c r="B1795" s="718">
        <v>30</v>
      </c>
      <c r="C1795" s="108">
        <v>3.6333165690573441</v>
      </c>
      <c r="D1795" s="109">
        <v>4.3295028318482585</v>
      </c>
      <c r="E1795" s="102">
        <v>12.502507292342843</v>
      </c>
      <c r="F1795" s="108">
        <v>0.19702441287155487</v>
      </c>
      <c r="G1795" s="109">
        <v>0.18394519016407848</v>
      </c>
      <c r="H1795" s="102">
        <v>0.45216780516680621</v>
      </c>
      <c r="I1795" s="108">
        <v>0.18268360497365918</v>
      </c>
      <c r="J1795" s="109">
        <v>0.22558559210987519</v>
      </c>
      <c r="K1795" s="102">
        <v>0.86730183069252864</v>
      </c>
      <c r="L1795" s="108">
        <v>1.1568571818215481E-2</v>
      </c>
      <c r="M1795" s="109">
        <v>1.1673727208475527E-2</v>
      </c>
      <c r="N1795" s="102">
        <v>2.8123046099476339E-2</v>
      </c>
      <c r="O1795" s="108">
        <v>9.5327212253374632E-3</v>
      </c>
      <c r="P1795" s="109">
        <v>1.1859219062883668E-2</v>
      </c>
      <c r="Q1795" s="102">
        <v>2.3389641386470067E-2</v>
      </c>
      <c r="R1795" s="108">
        <v>8.5964101286549396E-3</v>
      </c>
      <c r="S1795" s="109">
        <v>1.0600478654907595E-2</v>
      </c>
      <c r="T1795" s="102">
        <v>1.9647762295072778E-2</v>
      </c>
      <c r="U1795" s="108">
        <v>4.2343200100704286E-3</v>
      </c>
      <c r="V1795" s="109">
        <v>4.4525234021079475E-3</v>
      </c>
      <c r="W1795" s="102">
        <v>8.8542858403319429E-3</v>
      </c>
      <c r="X1795" s="108">
        <v>2.5288225271531423E-4</v>
      </c>
      <c r="Y1795" s="109">
        <v>2.3089555426828763E-4</v>
      </c>
      <c r="Z1795" s="102">
        <v>5.3457870371304635E-4</v>
      </c>
      <c r="AA1795" s="108">
        <v>8.2690743056065604E-3</v>
      </c>
      <c r="AB1795" s="109">
        <v>7.6453938424800782E-3</v>
      </c>
      <c r="AC1795" s="102">
        <v>1.9086845586644287E-2</v>
      </c>
      <c r="AD1795" s="108">
        <v>1.4560284051612358E-3</v>
      </c>
      <c r="AE1795" s="109">
        <v>1.2439085507032369E-3</v>
      </c>
      <c r="AF1795" s="102">
        <v>3.2533088928576631E-3</v>
      </c>
      <c r="AG1795" s="108">
        <v>2.2755548175647389E-3</v>
      </c>
      <c r="AH1795" s="109">
        <v>2.2022226255734305E-3</v>
      </c>
      <c r="AI1795" s="102">
        <v>4.3180638210329357E-3</v>
      </c>
      <c r="AJ1795" s="114">
        <v>0</v>
      </c>
      <c r="AK1795" s="115">
        <v>0</v>
      </c>
      <c r="AL1795" s="115">
        <v>0</v>
      </c>
    </row>
    <row r="1796" spans="1:38" ht="13" x14ac:dyDescent="0.3">
      <c r="A1796" s="71">
        <v>2019</v>
      </c>
      <c r="B1796" s="718">
        <v>31</v>
      </c>
      <c r="C1796" s="108">
        <v>3.6333165690573441</v>
      </c>
      <c r="D1796" s="109">
        <v>4.3295028318482585</v>
      </c>
      <c r="E1796" s="91">
        <v>12.502507292342843</v>
      </c>
      <c r="F1796" s="108">
        <v>0.19702441287155487</v>
      </c>
      <c r="G1796" s="109">
        <v>0.18394519016407848</v>
      </c>
      <c r="H1796" s="91">
        <v>0.45216780516680621</v>
      </c>
      <c r="I1796" s="108">
        <v>0.18268360497365918</v>
      </c>
      <c r="J1796" s="109">
        <v>0.22558559210987519</v>
      </c>
      <c r="K1796" s="91">
        <v>0.86730183069252864</v>
      </c>
      <c r="L1796" s="108">
        <v>1.1568571818215481E-2</v>
      </c>
      <c r="M1796" s="109">
        <v>1.1673727208475527E-2</v>
      </c>
      <c r="N1796" s="91">
        <v>2.8123046099476339E-2</v>
      </c>
      <c r="O1796" s="108">
        <v>9.5327212253374632E-3</v>
      </c>
      <c r="P1796" s="109">
        <v>1.1859219062883668E-2</v>
      </c>
      <c r="Q1796" s="91">
        <v>2.3389641386470067E-2</v>
      </c>
      <c r="R1796" s="108">
        <v>8.5964101286549396E-3</v>
      </c>
      <c r="S1796" s="109">
        <v>1.0600478654907595E-2</v>
      </c>
      <c r="T1796" s="91">
        <v>1.9647762295072778E-2</v>
      </c>
      <c r="U1796" s="108">
        <v>4.2343200100704286E-3</v>
      </c>
      <c r="V1796" s="109">
        <v>4.4525234021079475E-3</v>
      </c>
      <c r="W1796" s="91">
        <v>8.8542858403319429E-3</v>
      </c>
      <c r="X1796" s="108">
        <v>2.5288225271531423E-4</v>
      </c>
      <c r="Y1796" s="109">
        <v>2.3089555426828763E-4</v>
      </c>
      <c r="Z1796" s="91">
        <v>5.3457870371304635E-4</v>
      </c>
      <c r="AA1796" s="108">
        <v>8.2690743056065604E-3</v>
      </c>
      <c r="AB1796" s="109">
        <v>7.6453938424800782E-3</v>
      </c>
      <c r="AC1796" s="91">
        <v>1.9086845586644287E-2</v>
      </c>
      <c r="AD1796" s="108">
        <v>1.4560284051612358E-3</v>
      </c>
      <c r="AE1796" s="109">
        <v>1.2439085507032369E-3</v>
      </c>
      <c r="AF1796" s="91">
        <v>3.2533088928576631E-3</v>
      </c>
      <c r="AG1796" s="108">
        <v>2.2755548175647389E-3</v>
      </c>
      <c r="AH1796" s="109">
        <v>2.2022226255734305E-3</v>
      </c>
      <c r="AI1796" s="91">
        <v>4.3180638210329357E-3</v>
      </c>
      <c r="AJ1796" s="114">
        <v>0</v>
      </c>
      <c r="AK1796" s="115">
        <v>0</v>
      </c>
      <c r="AL1796" s="115">
        <v>0</v>
      </c>
    </row>
    <row r="1797" spans="1:38" ht="13" x14ac:dyDescent="0.3">
      <c r="A1797" s="71">
        <v>2019</v>
      </c>
      <c r="B1797" s="718">
        <v>32</v>
      </c>
      <c r="C1797" s="108">
        <v>3.6333165690573441</v>
      </c>
      <c r="D1797" s="109">
        <v>4.3295028318482585</v>
      </c>
      <c r="E1797" s="91">
        <v>12.502507292342843</v>
      </c>
      <c r="F1797" s="108">
        <v>0.19702441287155487</v>
      </c>
      <c r="G1797" s="109">
        <v>0.18394519016407848</v>
      </c>
      <c r="H1797" s="91">
        <v>0.45216780516680621</v>
      </c>
      <c r="I1797" s="108">
        <v>0.18268360497365918</v>
      </c>
      <c r="J1797" s="109">
        <v>0.22558559210987519</v>
      </c>
      <c r="K1797" s="91">
        <v>0.86730183069252864</v>
      </c>
      <c r="L1797" s="108">
        <v>1.1568571818215481E-2</v>
      </c>
      <c r="M1797" s="109">
        <v>1.1673727208475527E-2</v>
      </c>
      <c r="N1797" s="91">
        <v>2.8123046099476339E-2</v>
      </c>
      <c r="O1797" s="108">
        <v>9.5327212253374632E-3</v>
      </c>
      <c r="P1797" s="109">
        <v>1.1859219062883668E-2</v>
      </c>
      <c r="Q1797" s="91">
        <v>2.3389641386470067E-2</v>
      </c>
      <c r="R1797" s="108">
        <v>8.5964101286549396E-3</v>
      </c>
      <c r="S1797" s="109">
        <v>1.0600478654907595E-2</v>
      </c>
      <c r="T1797" s="91">
        <v>1.9647762295072778E-2</v>
      </c>
      <c r="U1797" s="108">
        <v>4.2343200100704286E-3</v>
      </c>
      <c r="V1797" s="109">
        <v>4.4525234021079475E-3</v>
      </c>
      <c r="W1797" s="91">
        <v>8.8542858403319429E-3</v>
      </c>
      <c r="X1797" s="108">
        <v>2.5288225271531423E-4</v>
      </c>
      <c r="Y1797" s="109">
        <v>2.3089555426828763E-4</v>
      </c>
      <c r="Z1797" s="91">
        <v>5.3457870371304635E-4</v>
      </c>
      <c r="AA1797" s="108">
        <v>8.2690743056065604E-3</v>
      </c>
      <c r="AB1797" s="109">
        <v>7.6453938424800782E-3</v>
      </c>
      <c r="AC1797" s="91">
        <v>1.9086845586644287E-2</v>
      </c>
      <c r="AD1797" s="108">
        <v>1.4560284051612358E-3</v>
      </c>
      <c r="AE1797" s="109">
        <v>1.2439085507032369E-3</v>
      </c>
      <c r="AF1797" s="91">
        <v>3.2533088928576631E-3</v>
      </c>
      <c r="AG1797" s="108">
        <v>2.2755548175647389E-3</v>
      </c>
      <c r="AH1797" s="109">
        <v>2.2022226255734305E-3</v>
      </c>
      <c r="AI1797" s="91">
        <v>4.3180638210329357E-3</v>
      </c>
      <c r="AJ1797" s="114">
        <v>0</v>
      </c>
      <c r="AK1797" s="115">
        <v>0</v>
      </c>
      <c r="AL1797" s="115">
        <v>0</v>
      </c>
    </row>
    <row r="1798" spans="1:38" ht="13" x14ac:dyDescent="0.3">
      <c r="A1798" s="71">
        <v>2019</v>
      </c>
      <c r="B1798" s="718">
        <v>33</v>
      </c>
      <c r="C1798" s="108">
        <v>3.6333165690573441</v>
      </c>
      <c r="D1798" s="109">
        <v>4.3295028318482585</v>
      </c>
      <c r="E1798" s="91">
        <v>12.502507292342843</v>
      </c>
      <c r="F1798" s="108">
        <v>0.19702441287155487</v>
      </c>
      <c r="G1798" s="109">
        <v>0.18394519016407848</v>
      </c>
      <c r="H1798" s="91">
        <v>0.45216780516680621</v>
      </c>
      <c r="I1798" s="108">
        <v>0.18268360497365918</v>
      </c>
      <c r="J1798" s="109">
        <v>0.22558559210987519</v>
      </c>
      <c r="K1798" s="91">
        <v>0.86730183069252864</v>
      </c>
      <c r="L1798" s="108">
        <v>1.1568571818215481E-2</v>
      </c>
      <c r="M1798" s="109">
        <v>1.1673727208475527E-2</v>
      </c>
      <c r="N1798" s="91">
        <v>2.8123046099476339E-2</v>
      </c>
      <c r="O1798" s="108">
        <v>9.5327212253374632E-3</v>
      </c>
      <c r="P1798" s="109">
        <v>1.1859219062883668E-2</v>
      </c>
      <c r="Q1798" s="91">
        <v>2.3389641386470067E-2</v>
      </c>
      <c r="R1798" s="108">
        <v>8.5964101286549396E-3</v>
      </c>
      <c r="S1798" s="109">
        <v>1.0600478654907595E-2</v>
      </c>
      <c r="T1798" s="91">
        <v>1.9647762295072778E-2</v>
      </c>
      <c r="U1798" s="108">
        <v>4.2343200100704286E-3</v>
      </c>
      <c r="V1798" s="109">
        <v>4.4525234021079475E-3</v>
      </c>
      <c r="W1798" s="91">
        <v>8.8542858403319429E-3</v>
      </c>
      <c r="X1798" s="108">
        <v>2.5288225271531423E-4</v>
      </c>
      <c r="Y1798" s="109">
        <v>2.3089555426828763E-4</v>
      </c>
      <c r="Z1798" s="91">
        <v>5.3457870371304635E-4</v>
      </c>
      <c r="AA1798" s="108">
        <v>8.2690743056065604E-3</v>
      </c>
      <c r="AB1798" s="109">
        <v>7.6453938424800782E-3</v>
      </c>
      <c r="AC1798" s="91">
        <v>1.9086845586644287E-2</v>
      </c>
      <c r="AD1798" s="108">
        <v>1.4560284051612358E-3</v>
      </c>
      <c r="AE1798" s="109">
        <v>1.2439085507032369E-3</v>
      </c>
      <c r="AF1798" s="91">
        <v>3.2533088928576631E-3</v>
      </c>
      <c r="AG1798" s="108">
        <v>2.2755548175647389E-3</v>
      </c>
      <c r="AH1798" s="109">
        <v>2.2022226255734305E-3</v>
      </c>
      <c r="AI1798" s="91">
        <v>4.3180638210329357E-3</v>
      </c>
      <c r="AJ1798" s="114">
        <v>0</v>
      </c>
      <c r="AK1798" s="115">
        <v>0</v>
      </c>
      <c r="AL1798" s="115">
        <v>0</v>
      </c>
    </row>
    <row r="1799" spans="1:38" ht="13" x14ac:dyDescent="0.3">
      <c r="A1799" s="71">
        <v>2019</v>
      </c>
      <c r="B1799" s="718">
        <v>34</v>
      </c>
      <c r="C1799" s="108">
        <v>3.6333165690573441</v>
      </c>
      <c r="D1799" s="109">
        <v>4.3295028318482585</v>
      </c>
      <c r="E1799" s="91">
        <v>12.502507292342843</v>
      </c>
      <c r="F1799" s="108">
        <v>0.19702441287155487</v>
      </c>
      <c r="G1799" s="109">
        <v>0.18394519016407848</v>
      </c>
      <c r="H1799" s="91">
        <v>0.45216780516680621</v>
      </c>
      <c r="I1799" s="108">
        <v>0.18268360497365918</v>
      </c>
      <c r="J1799" s="109">
        <v>0.22558559210987519</v>
      </c>
      <c r="K1799" s="91">
        <v>0.86730183069252864</v>
      </c>
      <c r="L1799" s="108">
        <v>1.1568571818215481E-2</v>
      </c>
      <c r="M1799" s="109">
        <v>1.1673727208475527E-2</v>
      </c>
      <c r="N1799" s="91">
        <v>2.8123046099476339E-2</v>
      </c>
      <c r="O1799" s="108">
        <v>9.5327212253374632E-3</v>
      </c>
      <c r="P1799" s="109">
        <v>1.1859219062883668E-2</v>
      </c>
      <c r="Q1799" s="91">
        <v>2.3389641386470067E-2</v>
      </c>
      <c r="R1799" s="108">
        <v>8.5964101286549396E-3</v>
      </c>
      <c r="S1799" s="109">
        <v>1.0600478654907595E-2</v>
      </c>
      <c r="T1799" s="91">
        <v>1.9647762295072778E-2</v>
      </c>
      <c r="U1799" s="108">
        <v>4.2343200100704286E-3</v>
      </c>
      <c r="V1799" s="109">
        <v>4.4525234021079475E-3</v>
      </c>
      <c r="W1799" s="91">
        <v>8.8542858403319429E-3</v>
      </c>
      <c r="X1799" s="108">
        <v>2.5288225271531423E-4</v>
      </c>
      <c r="Y1799" s="109">
        <v>2.3089555426828763E-4</v>
      </c>
      <c r="Z1799" s="91">
        <v>5.3457870371304635E-4</v>
      </c>
      <c r="AA1799" s="108">
        <v>8.2690743056065604E-3</v>
      </c>
      <c r="AB1799" s="109">
        <v>7.6453938424800782E-3</v>
      </c>
      <c r="AC1799" s="91">
        <v>1.9086845586644287E-2</v>
      </c>
      <c r="AD1799" s="108">
        <v>1.4560284051612358E-3</v>
      </c>
      <c r="AE1799" s="109">
        <v>1.2439085507032369E-3</v>
      </c>
      <c r="AF1799" s="91">
        <v>3.2533088928576631E-3</v>
      </c>
      <c r="AG1799" s="108">
        <v>2.2755548175647389E-3</v>
      </c>
      <c r="AH1799" s="109">
        <v>2.2022226255734305E-3</v>
      </c>
      <c r="AI1799" s="91">
        <v>4.3180638210329357E-3</v>
      </c>
      <c r="AJ1799" s="114">
        <v>0</v>
      </c>
      <c r="AK1799" s="115">
        <v>0</v>
      </c>
      <c r="AL1799" s="115">
        <v>0</v>
      </c>
    </row>
    <row r="1800" spans="1:38" ht="13" x14ac:dyDescent="0.3">
      <c r="A1800" s="71">
        <v>2019</v>
      </c>
      <c r="B1800" s="718">
        <v>35</v>
      </c>
      <c r="C1800" s="108">
        <v>3.6333165690573441</v>
      </c>
      <c r="D1800" s="109">
        <v>4.3295028318482585</v>
      </c>
      <c r="E1800" s="91">
        <v>12.502507292342843</v>
      </c>
      <c r="F1800" s="108">
        <v>0.19702441287155487</v>
      </c>
      <c r="G1800" s="109">
        <v>0.18394519016407848</v>
      </c>
      <c r="H1800" s="91">
        <v>0.45216780516680621</v>
      </c>
      <c r="I1800" s="108">
        <v>0.18268360497365918</v>
      </c>
      <c r="J1800" s="109">
        <v>0.22558559210987519</v>
      </c>
      <c r="K1800" s="91">
        <v>0.86730183069252864</v>
      </c>
      <c r="L1800" s="108">
        <v>1.1568571818215481E-2</v>
      </c>
      <c r="M1800" s="109">
        <v>1.1673727208475527E-2</v>
      </c>
      <c r="N1800" s="91">
        <v>2.8123046099476339E-2</v>
      </c>
      <c r="O1800" s="108">
        <v>9.5327212253374632E-3</v>
      </c>
      <c r="P1800" s="109">
        <v>1.1859219062883668E-2</v>
      </c>
      <c r="Q1800" s="91">
        <v>2.3389641386470067E-2</v>
      </c>
      <c r="R1800" s="108">
        <v>8.5964101286549396E-3</v>
      </c>
      <c r="S1800" s="109">
        <v>1.0600478654907595E-2</v>
      </c>
      <c r="T1800" s="91">
        <v>1.9647762295072778E-2</v>
      </c>
      <c r="U1800" s="108">
        <v>4.2343200100704286E-3</v>
      </c>
      <c r="V1800" s="109">
        <v>4.4525234021079475E-3</v>
      </c>
      <c r="W1800" s="91">
        <v>8.8542858403319429E-3</v>
      </c>
      <c r="X1800" s="108">
        <v>2.5288225271531423E-4</v>
      </c>
      <c r="Y1800" s="109">
        <v>2.3089555426828763E-4</v>
      </c>
      <c r="Z1800" s="91">
        <v>5.3457870371304635E-4</v>
      </c>
      <c r="AA1800" s="108">
        <v>8.2690743056065604E-3</v>
      </c>
      <c r="AB1800" s="109">
        <v>7.6453938424800782E-3</v>
      </c>
      <c r="AC1800" s="91">
        <v>1.9086845586644287E-2</v>
      </c>
      <c r="AD1800" s="108">
        <v>1.4560284051612358E-3</v>
      </c>
      <c r="AE1800" s="109">
        <v>1.2439085507032369E-3</v>
      </c>
      <c r="AF1800" s="91">
        <v>3.2533088928576631E-3</v>
      </c>
      <c r="AG1800" s="108">
        <v>2.2755548175647389E-3</v>
      </c>
      <c r="AH1800" s="109">
        <v>2.2022226255734305E-3</v>
      </c>
      <c r="AI1800" s="91">
        <v>4.3180638210329357E-3</v>
      </c>
      <c r="AJ1800" s="114">
        <v>0</v>
      </c>
      <c r="AK1800" s="115">
        <v>0</v>
      </c>
      <c r="AL1800" s="115">
        <v>0</v>
      </c>
    </row>
    <row r="1801" spans="1:38" ht="13" x14ac:dyDescent="0.3">
      <c r="A1801" s="71">
        <v>2019</v>
      </c>
      <c r="B1801" s="718">
        <v>36</v>
      </c>
      <c r="C1801" s="108">
        <v>3.6333165690573441</v>
      </c>
      <c r="D1801" s="109">
        <v>4.3295028318482585</v>
      </c>
      <c r="E1801" s="91">
        <v>12.502507292342843</v>
      </c>
      <c r="F1801" s="108">
        <v>0.19702441287155487</v>
      </c>
      <c r="G1801" s="109">
        <v>0.18394519016407848</v>
      </c>
      <c r="H1801" s="91">
        <v>0.45216780516680621</v>
      </c>
      <c r="I1801" s="108">
        <v>0.18268360497365918</v>
      </c>
      <c r="J1801" s="109">
        <v>0.22558559210987519</v>
      </c>
      <c r="K1801" s="91">
        <v>0.86730183069252864</v>
      </c>
      <c r="L1801" s="108">
        <v>1.1568571818215481E-2</v>
      </c>
      <c r="M1801" s="109">
        <v>1.1673727208475527E-2</v>
      </c>
      <c r="N1801" s="91">
        <v>2.8123046099476339E-2</v>
      </c>
      <c r="O1801" s="108">
        <v>9.5327212253374632E-3</v>
      </c>
      <c r="P1801" s="109">
        <v>1.1859219062883668E-2</v>
      </c>
      <c r="Q1801" s="91">
        <v>2.3389641386470067E-2</v>
      </c>
      <c r="R1801" s="108">
        <v>8.5964101286549396E-3</v>
      </c>
      <c r="S1801" s="109">
        <v>1.0600478654907595E-2</v>
      </c>
      <c r="T1801" s="91">
        <v>1.9647762295072778E-2</v>
      </c>
      <c r="U1801" s="108">
        <v>4.2343200100704286E-3</v>
      </c>
      <c r="V1801" s="109">
        <v>4.4525234021079475E-3</v>
      </c>
      <c r="W1801" s="91">
        <v>8.8542858403319429E-3</v>
      </c>
      <c r="X1801" s="108">
        <v>2.5288225271531423E-4</v>
      </c>
      <c r="Y1801" s="109">
        <v>2.3089555426828763E-4</v>
      </c>
      <c r="Z1801" s="91">
        <v>5.3457870371304635E-4</v>
      </c>
      <c r="AA1801" s="108">
        <v>8.2690743056065604E-3</v>
      </c>
      <c r="AB1801" s="109">
        <v>7.6453938424800782E-3</v>
      </c>
      <c r="AC1801" s="91">
        <v>1.9086845586644287E-2</v>
      </c>
      <c r="AD1801" s="108">
        <v>1.4560284051612358E-3</v>
      </c>
      <c r="AE1801" s="109">
        <v>1.2439085507032369E-3</v>
      </c>
      <c r="AF1801" s="91">
        <v>3.2533088928576631E-3</v>
      </c>
      <c r="AG1801" s="108">
        <v>2.2755548175647389E-3</v>
      </c>
      <c r="AH1801" s="109">
        <v>2.2022226255734305E-3</v>
      </c>
      <c r="AI1801" s="91">
        <v>4.3180638210329357E-3</v>
      </c>
      <c r="AJ1801" s="114">
        <v>0</v>
      </c>
      <c r="AK1801" s="115">
        <v>0</v>
      </c>
      <c r="AL1801" s="115">
        <v>0</v>
      </c>
    </row>
    <row r="1802" spans="1:38" ht="13" x14ac:dyDescent="0.3">
      <c r="A1802" s="71">
        <v>2019</v>
      </c>
      <c r="B1802" s="718">
        <v>37</v>
      </c>
      <c r="C1802" s="108">
        <v>3.6333165690573441</v>
      </c>
      <c r="D1802" s="109">
        <v>4.3295028318482585</v>
      </c>
      <c r="E1802" s="91">
        <v>12.502507292342843</v>
      </c>
      <c r="F1802" s="108">
        <v>0.19702441287155487</v>
      </c>
      <c r="G1802" s="109">
        <v>0.18394519016407848</v>
      </c>
      <c r="H1802" s="91">
        <v>0.45216780516680621</v>
      </c>
      <c r="I1802" s="108">
        <v>0.18268360497365918</v>
      </c>
      <c r="J1802" s="109">
        <v>0.22558559210987519</v>
      </c>
      <c r="K1802" s="91">
        <v>0.86730183069252864</v>
      </c>
      <c r="L1802" s="108">
        <v>1.1568571818215481E-2</v>
      </c>
      <c r="M1802" s="109">
        <v>1.1673727208475527E-2</v>
      </c>
      <c r="N1802" s="91">
        <v>2.8123046099476339E-2</v>
      </c>
      <c r="O1802" s="108">
        <v>9.5327212253374632E-3</v>
      </c>
      <c r="P1802" s="109">
        <v>1.1859219062883668E-2</v>
      </c>
      <c r="Q1802" s="91">
        <v>2.3389641386470067E-2</v>
      </c>
      <c r="R1802" s="108">
        <v>8.5964101286549396E-3</v>
      </c>
      <c r="S1802" s="109">
        <v>1.0600478654907595E-2</v>
      </c>
      <c r="T1802" s="91">
        <v>1.9647762295072778E-2</v>
      </c>
      <c r="U1802" s="108">
        <v>4.2343200100704286E-3</v>
      </c>
      <c r="V1802" s="109">
        <v>4.4525234021079475E-3</v>
      </c>
      <c r="W1802" s="91">
        <v>8.8542858403319429E-3</v>
      </c>
      <c r="X1802" s="108">
        <v>2.5288225271531423E-4</v>
      </c>
      <c r="Y1802" s="109">
        <v>2.3089555426828763E-4</v>
      </c>
      <c r="Z1802" s="91">
        <v>5.3457870371304635E-4</v>
      </c>
      <c r="AA1802" s="108">
        <v>8.2690743056065604E-3</v>
      </c>
      <c r="AB1802" s="109">
        <v>7.6453938424800782E-3</v>
      </c>
      <c r="AC1802" s="91">
        <v>1.9086845586644287E-2</v>
      </c>
      <c r="AD1802" s="108">
        <v>1.4560284051612358E-3</v>
      </c>
      <c r="AE1802" s="109">
        <v>1.2439085507032369E-3</v>
      </c>
      <c r="AF1802" s="91">
        <v>3.2533088928576631E-3</v>
      </c>
      <c r="AG1802" s="108">
        <v>2.2755548175647389E-3</v>
      </c>
      <c r="AH1802" s="109">
        <v>2.2022226255734305E-3</v>
      </c>
      <c r="AI1802" s="91">
        <v>4.3180638210329357E-3</v>
      </c>
      <c r="AJ1802" s="114">
        <v>0</v>
      </c>
      <c r="AK1802" s="115">
        <v>0</v>
      </c>
      <c r="AL1802" s="115">
        <v>0</v>
      </c>
    </row>
    <row r="1803" spans="1:38" ht="13" x14ac:dyDescent="0.3">
      <c r="A1803" s="71">
        <v>2019</v>
      </c>
      <c r="B1803" s="718">
        <v>38</v>
      </c>
      <c r="C1803" s="108">
        <v>3.6333165690573441</v>
      </c>
      <c r="D1803" s="109">
        <v>4.3295028318482585</v>
      </c>
      <c r="E1803" s="91">
        <v>12.502507292342843</v>
      </c>
      <c r="F1803" s="108">
        <v>0.19702441287155487</v>
      </c>
      <c r="G1803" s="109">
        <v>0.18394519016407848</v>
      </c>
      <c r="H1803" s="91">
        <v>0.45216780516680621</v>
      </c>
      <c r="I1803" s="108">
        <v>0.18268360497365918</v>
      </c>
      <c r="J1803" s="109">
        <v>0.22558559210987519</v>
      </c>
      <c r="K1803" s="91">
        <v>0.86730183069252864</v>
      </c>
      <c r="L1803" s="108">
        <v>1.1568571818215481E-2</v>
      </c>
      <c r="M1803" s="109">
        <v>1.1673727208475527E-2</v>
      </c>
      <c r="N1803" s="91">
        <v>2.8123046099476339E-2</v>
      </c>
      <c r="O1803" s="108">
        <v>9.5327212253374632E-3</v>
      </c>
      <c r="P1803" s="109">
        <v>1.1859219062883668E-2</v>
      </c>
      <c r="Q1803" s="91">
        <v>2.3389641386470067E-2</v>
      </c>
      <c r="R1803" s="108">
        <v>8.5964101286549396E-3</v>
      </c>
      <c r="S1803" s="109">
        <v>1.0600478654907595E-2</v>
      </c>
      <c r="T1803" s="91">
        <v>1.9647762295072778E-2</v>
      </c>
      <c r="U1803" s="108">
        <v>4.2343200100704286E-3</v>
      </c>
      <c r="V1803" s="109">
        <v>4.4525234021079475E-3</v>
      </c>
      <c r="W1803" s="91">
        <v>8.8542858403319429E-3</v>
      </c>
      <c r="X1803" s="108">
        <v>2.5288225271531423E-4</v>
      </c>
      <c r="Y1803" s="109">
        <v>2.3089555426828763E-4</v>
      </c>
      <c r="Z1803" s="91">
        <v>5.3457870371304635E-4</v>
      </c>
      <c r="AA1803" s="108">
        <v>8.2690743056065604E-3</v>
      </c>
      <c r="AB1803" s="109">
        <v>7.6453938424800782E-3</v>
      </c>
      <c r="AC1803" s="91">
        <v>1.9086845586644287E-2</v>
      </c>
      <c r="AD1803" s="108">
        <v>1.4560284051612358E-3</v>
      </c>
      <c r="AE1803" s="109">
        <v>1.2439085507032369E-3</v>
      </c>
      <c r="AF1803" s="91">
        <v>3.2533088928576631E-3</v>
      </c>
      <c r="AG1803" s="108">
        <v>2.2755548175647389E-3</v>
      </c>
      <c r="AH1803" s="109">
        <v>2.2022226255734305E-3</v>
      </c>
      <c r="AI1803" s="91">
        <v>4.3180638210329357E-3</v>
      </c>
      <c r="AJ1803" s="114">
        <v>0</v>
      </c>
      <c r="AK1803" s="115">
        <v>0</v>
      </c>
      <c r="AL1803" s="115">
        <v>0</v>
      </c>
    </row>
    <row r="1804" spans="1:38" ht="13.5" thickBot="1" x14ac:dyDescent="0.35">
      <c r="A1804" s="73">
        <v>2019</v>
      </c>
      <c r="B1804" s="719">
        <v>39</v>
      </c>
      <c r="C1804" s="110">
        <v>3.6333165690573441</v>
      </c>
      <c r="D1804" s="111">
        <v>4.3295028318482585</v>
      </c>
      <c r="E1804" s="98">
        <v>12.502507292342843</v>
      </c>
      <c r="F1804" s="110">
        <v>0.19702441287155487</v>
      </c>
      <c r="G1804" s="111">
        <v>0.18394519016407848</v>
      </c>
      <c r="H1804" s="98">
        <v>0.45216780516680621</v>
      </c>
      <c r="I1804" s="110">
        <v>0.18268360497365918</v>
      </c>
      <c r="J1804" s="111">
        <v>0.22558559210987519</v>
      </c>
      <c r="K1804" s="98">
        <v>0.86730183069252864</v>
      </c>
      <c r="L1804" s="110">
        <v>1.1568571818215481E-2</v>
      </c>
      <c r="M1804" s="111">
        <v>1.1673727208475527E-2</v>
      </c>
      <c r="N1804" s="98">
        <v>2.8123046099476339E-2</v>
      </c>
      <c r="O1804" s="110">
        <v>9.5327212253374632E-3</v>
      </c>
      <c r="P1804" s="111">
        <v>1.1859219062883668E-2</v>
      </c>
      <c r="Q1804" s="98">
        <v>2.3389641386470067E-2</v>
      </c>
      <c r="R1804" s="110">
        <v>8.5964101286549396E-3</v>
      </c>
      <c r="S1804" s="111">
        <v>1.0600478654907595E-2</v>
      </c>
      <c r="T1804" s="98">
        <v>1.9647762295072778E-2</v>
      </c>
      <c r="U1804" s="110">
        <v>4.2343200100704286E-3</v>
      </c>
      <c r="V1804" s="111">
        <v>4.4525234021079475E-3</v>
      </c>
      <c r="W1804" s="98">
        <v>8.8542858403319429E-3</v>
      </c>
      <c r="X1804" s="110">
        <v>2.5288225271531423E-4</v>
      </c>
      <c r="Y1804" s="111">
        <v>2.3089555426828763E-4</v>
      </c>
      <c r="Z1804" s="98">
        <v>5.3457870371304635E-4</v>
      </c>
      <c r="AA1804" s="110">
        <v>8.2690743056065604E-3</v>
      </c>
      <c r="AB1804" s="111">
        <v>7.6453938424800782E-3</v>
      </c>
      <c r="AC1804" s="98">
        <v>1.9086845586644287E-2</v>
      </c>
      <c r="AD1804" s="110">
        <v>1.4560284051612358E-3</v>
      </c>
      <c r="AE1804" s="111">
        <v>1.2439085507032369E-3</v>
      </c>
      <c r="AF1804" s="98">
        <v>3.2533088928576631E-3</v>
      </c>
      <c r="AG1804" s="110">
        <v>2.2755548175647389E-3</v>
      </c>
      <c r="AH1804" s="111">
        <v>2.2022226255734305E-3</v>
      </c>
      <c r="AI1804" s="98">
        <v>4.3180638210329357E-3</v>
      </c>
      <c r="AJ1804" s="116">
        <v>0</v>
      </c>
      <c r="AK1804" s="117">
        <v>0</v>
      </c>
      <c r="AL1804" s="117">
        <v>0</v>
      </c>
    </row>
    <row r="1805" spans="1:38" x14ac:dyDescent="0.25">
      <c r="A1805" s="69">
        <v>2020</v>
      </c>
      <c r="B1805" s="70">
        <v>0</v>
      </c>
      <c r="C1805" s="106">
        <v>0.37235519881363915</v>
      </c>
      <c r="D1805" s="107">
        <v>0.40871002732115841</v>
      </c>
      <c r="E1805" s="730">
        <v>0.42604682779505598</v>
      </c>
      <c r="F1805" s="106">
        <v>7.1559204779738737E-3</v>
      </c>
      <c r="G1805" s="107">
        <v>6.8776063253479982E-3</v>
      </c>
      <c r="H1805" s="730">
        <v>2.3311341252544499E-2</v>
      </c>
      <c r="I1805" s="106">
        <v>1.1564506497593696E-2</v>
      </c>
      <c r="J1805" s="107">
        <v>1.1189514515007704E-2</v>
      </c>
      <c r="K1805" s="730">
        <v>2.4539062510364373E-2</v>
      </c>
      <c r="L1805" s="106">
        <v>7.1602585368640891E-4</v>
      </c>
      <c r="M1805" s="107">
        <v>8.8284251385565963E-4</v>
      </c>
      <c r="N1805" s="730">
        <v>2.2361841227997322E-3</v>
      </c>
      <c r="O1805" s="106">
        <v>2.3892713219502673E-3</v>
      </c>
      <c r="P1805" s="107">
        <v>2.3053885035678643E-3</v>
      </c>
      <c r="Q1805" s="730">
        <v>3.7385706472585338E-3</v>
      </c>
      <c r="R1805" s="106">
        <v>2.568735738734374E-3</v>
      </c>
      <c r="S1805" s="107">
        <v>3.3607274618433366E-3</v>
      </c>
      <c r="T1805" s="730">
        <v>1.0286416916438716E-2</v>
      </c>
      <c r="U1805" s="106">
        <v>2.0800625530991313E-4</v>
      </c>
      <c r="V1805" s="107">
        <v>2.006490467731223E-4</v>
      </c>
      <c r="W1805" s="730">
        <v>3.0573857251895722E-4</v>
      </c>
      <c r="X1805" s="106">
        <v>1.3327929847117751E-5</v>
      </c>
      <c r="Y1805" s="107">
        <v>1.2873535552813846E-5</v>
      </c>
      <c r="Z1805" s="730">
        <v>2.1678756792934196E-5</v>
      </c>
      <c r="AA1805" s="106">
        <v>2.0643849491719523E-4</v>
      </c>
      <c r="AB1805" s="107">
        <v>1.989545847399429E-4</v>
      </c>
      <c r="AC1805" s="730">
        <v>3.963569120670445E-4</v>
      </c>
      <c r="AD1805" s="106">
        <v>8.8383661627223546E-5</v>
      </c>
      <c r="AE1805" s="107">
        <v>8.5275783204540853E-5</v>
      </c>
      <c r="AF1805" s="730">
        <v>1.1072094000447549E-4</v>
      </c>
      <c r="AG1805" s="106">
        <v>1.2150235057055012E-4</v>
      </c>
      <c r="AH1805" s="107">
        <v>1.1727587273532283E-4</v>
      </c>
      <c r="AI1805" s="730">
        <v>2.54840601564996E-4</v>
      </c>
      <c r="AJ1805" s="112"/>
      <c r="AK1805" s="113"/>
      <c r="AL1805" s="113"/>
    </row>
    <row r="1806" spans="1:38" x14ac:dyDescent="0.25">
      <c r="A1806" s="71">
        <v>2020</v>
      </c>
      <c r="B1806" s="718">
        <v>1</v>
      </c>
      <c r="C1806" s="108">
        <v>0.37171040918914799</v>
      </c>
      <c r="D1806" s="109">
        <v>0.4078477209123848</v>
      </c>
      <c r="E1806" s="731">
        <v>0.42648052124758978</v>
      </c>
      <c r="F1806" s="108">
        <v>7.1865669852754013E-3</v>
      </c>
      <c r="G1806" s="109">
        <v>6.9026972941973507E-3</v>
      </c>
      <c r="H1806" s="731">
        <v>2.3478816010199285E-2</v>
      </c>
      <c r="I1806" s="108">
        <v>1.1555491265247299E-2</v>
      </c>
      <c r="J1806" s="109">
        <v>1.1176560480290438E-2</v>
      </c>
      <c r="K1806" s="731">
        <v>2.4514552805970417E-2</v>
      </c>
      <c r="L1806" s="108">
        <v>7.170393047847127E-4</v>
      </c>
      <c r="M1806" s="109">
        <v>8.8399025625191788E-4</v>
      </c>
      <c r="N1806" s="731">
        <v>2.2397844842748042E-3</v>
      </c>
      <c r="O1806" s="108">
        <v>2.3862239452177962E-3</v>
      </c>
      <c r="P1806" s="109">
        <v>2.3027388666956761E-3</v>
      </c>
      <c r="Q1806" s="731">
        <v>3.7388583002842977E-3</v>
      </c>
      <c r="R1806" s="108">
        <v>2.5725973228097995E-3</v>
      </c>
      <c r="S1806" s="109">
        <v>3.365285910182991E-3</v>
      </c>
      <c r="T1806" s="731">
        <v>1.0352106971396121E-2</v>
      </c>
      <c r="U1806" s="108">
        <v>2.081365712770718E-4</v>
      </c>
      <c r="V1806" s="109">
        <v>2.0068793200436803E-4</v>
      </c>
      <c r="W1806" s="731">
        <v>3.0588119481915889E-4</v>
      </c>
      <c r="X1806" s="108">
        <v>1.3332341065287036E-5</v>
      </c>
      <c r="Y1806" s="109">
        <v>1.2872985729152764E-5</v>
      </c>
      <c r="Z1806" s="731">
        <v>2.1683968168171866E-5</v>
      </c>
      <c r="AA1806" s="108">
        <v>2.066068571546453E-4</v>
      </c>
      <c r="AB1806" s="109">
        <v>1.9904727226527933E-4</v>
      </c>
      <c r="AC1806" s="731">
        <v>3.9699830655424469E-4</v>
      </c>
      <c r="AD1806" s="108">
        <v>8.8470689364602062E-5</v>
      </c>
      <c r="AE1806" s="109">
        <v>8.5313350462301582E-5</v>
      </c>
      <c r="AF1806" s="731">
        <v>1.108216710612081E-4</v>
      </c>
      <c r="AG1806" s="108">
        <v>1.2144869040955211E-4</v>
      </c>
      <c r="AH1806" s="109">
        <v>1.1720908143998504E-4</v>
      </c>
      <c r="AI1806" s="731">
        <v>2.5476783255948092E-4</v>
      </c>
      <c r="AJ1806" s="114"/>
      <c r="AK1806" s="115"/>
      <c r="AL1806" s="115"/>
    </row>
    <row r="1807" spans="1:38" x14ac:dyDescent="0.25">
      <c r="A1807" s="71">
        <v>2020</v>
      </c>
      <c r="B1807" s="718">
        <v>2</v>
      </c>
      <c r="C1807" s="108">
        <v>0.36955755900072518</v>
      </c>
      <c r="D1807" s="109">
        <v>0.40532379719203887</v>
      </c>
      <c r="E1807" s="731">
        <v>0.42654245092681159</v>
      </c>
      <c r="F1807" s="108">
        <v>7.1801963383419654E-3</v>
      </c>
      <c r="G1807" s="109">
        <v>6.8979231744927434E-3</v>
      </c>
      <c r="H1807" s="731">
        <v>2.3633678086745363E-2</v>
      </c>
      <c r="I1807" s="108">
        <v>1.149513436193245E-2</v>
      </c>
      <c r="J1807" s="109">
        <v>1.1113791433707327E-2</v>
      </c>
      <c r="K1807" s="731">
        <v>2.4459463131911365E-2</v>
      </c>
      <c r="L1807" s="108">
        <v>7.1672982092854383E-4</v>
      </c>
      <c r="M1807" s="109">
        <v>8.8352535805441025E-4</v>
      </c>
      <c r="N1807" s="731">
        <v>2.242494901693252E-3</v>
      </c>
      <c r="O1807" s="108">
        <v>2.3724918902724421E-3</v>
      </c>
      <c r="P1807" s="109">
        <v>2.2906464528245248E-3</v>
      </c>
      <c r="Q1807" s="731">
        <v>3.7330332600736902E-3</v>
      </c>
      <c r="R1807" s="108">
        <v>2.5714191917838997E-3</v>
      </c>
      <c r="S1807" s="109">
        <v>3.3634077706035069E-3</v>
      </c>
      <c r="T1807" s="731">
        <v>1.040106531247135E-2</v>
      </c>
      <c r="U1807" s="108">
        <v>2.0730808807844622E-4</v>
      </c>
      <c r="V1807" s="109">
        <v>1.99844824665079E-4</v>
      </c>
      <c r="W1807" s="731">
        <v>3.0537070076378002E-4</v>
      </c>
      <c r="X1807" s="108">
        <v>1.3274240664384175E-5</v>
      </c>
      <c r="Y1807" s="109">
        <v>1.2814983143307504E-5</v>
      </c>
      <c r="Z1807" s="731">
        <v>2.1648474303784101E-5</v>
      </c>
      <c r="AA1807" s="108">
        <v>2.0581935073697743E-4</v>
      </c>
      <c r="AB1807" s="109">
        <v>1.9828342682853719E-4</v>
      </c>
      <c r="AC1807" s="731">
        <v>3.9708668622791103E-4</v>
      </c>
      <c r="AD1807" s="108">
        <v>8.8146143885798329E-5</v>
      </c>
      <c r="AE1807" s="109">
        <v>8.4969246164437568E-5</v>
      </c>
      <c r="AF1807" s="731">
        <v>1.1062023097757205E-4</v>
      </c>
      <c r="AG1807" s="108">
        <v>1.2084017632284454E-4</v>
      </c>
      <c r="AH1807" s="109">
        <v>1.1664183785948952E-4</v>
      </c>
      <c r="AI1807" s="731">
        <v>2.5439974355823483E-4</v>
      </c>
      <c r="AJ1807" s="114"/>
      <c r="AK1807" s="115"/>
      <c r="AL1807" s="115"/>
    </row>
    <row r="1808" spans="1:38" x14ac:dyDescent="0.25">
      <c r="A1808" s="71">
        <v>2020</v>
      </c>
      <c r="B1808" s="718">
        <v>3</v>
      </c>
      <c r="C1808" s="108">
        <v>0.36617429398743806</v>
      </c>
      <c r="D1808" s="109">
        <v>0.40145054723805479</v>
      </c>
      <c r="E1808" s="731">
        <v>0.42673579602497713</v>
      </c>
      <c r="F1808" s="108">
        <v>7.1762919749781351E-3</v>
      </c>
      <c r="G1808" s="109">
        <v>6.8978605581316126E-3</v>
      </c>
      <c r="H1808" s="731">
        <v>2.3838590747272917E-2</v>
      </c>
      <c r="I1808" s="108">
        <v>1.1409525665816819E-2</v>
      </c>
      <c r="J1808" s="109">
        <v>1.102973206948314E-2</v>
      </c>
      <c r="K1808" s="731">
        <v>2.4393130763341885E-2</v>
      </c>
      <c r="L1808" s="108">
        <v>7.1745582193809938E-4</v>
      </c>
      <c r="M1808" s="109">
        <v>8.8469549626864284E-4</v>
      </c>
      <c r="N1808" s="731">
        <v>2.2461384851396207E-3</v>
      </c>
      <c r="O1808" s="108">
        <v>2.353411774959843E-3</v>
      </c>
      <c r="P1808" s="109">
        <v>2.2741011282784106E-3</v>
      </c>
      <c r="Q1808" s="731">
        <v>3.7269797476987285E-3</v>
      </c>
      <c r="R1808" s="108">
        <v>2.574185335795533E-3</v>
      </c>
      <c r="S1808" s="109">
        <v>3.3680500938363411E-3</v>
      </c>
      <c r="T1808" s="731">
        <v>1.0458034223399399E-2</v>
      </c>
      <c r="U1808" s="108">
        <v>2.0644310353978599E-4</v>
      </c>
      <c r="V1808" s="109">
        <v>1.9903263681118002E-4</v>
      </c>
      <c r="W1808" s="731">
        <v>3.0487167062702322E-4</v>
      </c>
      <c r="X1808" s="108">
        <v>1.3208991134700548E-5</v>
      </c>
      <c r="Y1808" s="109">
        <v>1.2754312600724769E-5</v>
      </c>
      <c r="Z1808" s="731">
        <v>2.1612618672637716E-5</v>
      </c>
      <c r="AA1808" s="108">
        <v>2.0492900348280507E-4</v>
      </c>
      <c r="AB1808" s="109">
        <v>1.9748529531730667E-4</v>
      </c>
      <c r="AC1808" s="731">
        <v>3.9733832950727271E-4</v>
      </c>
      <c r="AD1808" s="108">
        <v>8.7839810077808582E-5</v>
      </c>
      <c r="AE1808" s="109">
        <v>8.4671245275179903E-5</v>
      </c>
      <c r="AF1808" s="731">
        <v>1.1043558522345003E-4</v>
      </c>
      <c r="AG1808" s="108">
        <v>1.2006779280771661E-4</v>
      </c>
      <c r="AH1808" s="109">
        <v>1.1595389430508479E-4</v>
      </c>
      <c r="AI1808" s="731">
        <v>2.5399254436590763E-4</v>
      </c>
      <c r="AJ1808" s="114"/>
      <c r="AK1808" s="115"/>
      <c r="AL1808" s="115"/>
    </row>
    <row r="1809" spans="1:38" x14ac:dyDescent="0.25">
      <c r="A1809" s="71">
        <v>2020</v>
      </c>
      <c r="B1809" s="718">
        <v>4</v>
      </c>
      <c r="C1809" s="108">
        <v>0.4548216993739635</v>
      </c>
      <c r="D1809" s="109">
        <v>0.49106177117831368</v>
      </c>
      <c r="E1809" s="731">
        <v>0.50690838976243802</v>
      </c>
      <c r="F1809" s="108">
        <v>7.8212274555831095E-3</v>
      </c>
      <c r="G1809" s="109">
        <v>7.7623907109583322E-3</v>
      </c>
      <c r="H1809" s="731">
        <v>2.5507758832331202E-2</v>
      </c>
      <c r="I1809" s="108">
        <v>1.2461987691193365E-2</v>
      </c>
      <c r="J1809" s="109">
        <v>1.4050460111616783E-2</v>
      </c>
      <c r="K1809" s="731">
        <v>2.7836636357138657E-2</v>
      </c>
      <c r="L1809" s="108">
        <v>8.7034258643194692E-4</v>
      </c>
      <c r="M1809" s="109">
        <v>1.3269163195429368E-3</v>
      </c>
      <c r="N1809" s="731">
        <v>3.7092508612988871E-3</v>
      </c>
      <c r="O1809" s="108">
        <v>2.6052349857688742E-3</v>
      </c>
      <c r="P1809" s="109">
        <v>2.7991642317835401E-3</v>
      </c>
      <c r="Q1809" s="731">
        <v>4.569619670213295E-3</v>
      </c>
      <c r="R1809" s="108">
        <v>2.5790519848511175E-3</v>
      </c>
      <c r="S1809" s="109">
        <v>3.3762680715301104E-3</v>
      </c>
      <c r="T1809" s="731">
        <v>1.0410596331839082E-2</v>
      </c>
      <c r="U1809" s="108">
        <v>2.1985201151898998E-4</v>
      </c>
      <c r="V1809" s="109">
        <v>2.2513603416064311E-4</v>
      </c>
      <c r="W1809" s="731">
        <v>3.9430764272781703E-4</v>
      </c>
      <c r="X1809" s="108">
        <v>1.4173065726853179E-5</v>
      </c>
      <c r="Y1809" s="109">
        <v>1.4653412514600609E-5</v>
      </c>
      <c r="Z1809" s="731">
        <v>2.7407680879461225E-5</v>
      </c>
      <c r="AA1809" s="108">
        <v>2.2057592648295254E-4</v>
      </c>
      <c r="AB1809" s="109">
        <v>2.2710637037195731E-4</v>
      </c>
      <c r="AC1809" s="731">
        <v>4.7221738715338046E-4</v>
      </c>
      <c r="AD1809" s="108">
        <v>9.2882889905860817E-5</v>
      </c>
      <c r="AE1809" s="109">
        <v>9.4234433887642184E-5</v>
      </c>
      <c r="AF1809" s="731">
        <v>1.5220725523479338E-4</v>
      </c>
      <c r="AG1809" s="108">
        <v>1.3075667746914049E-4</v>
      </c>
      <c r="AH1809" s="109">
        <v>1.3773132294927286E-4</v>
      </c>
      <c r="AI1809" s="731">
        <v>2.9485603608498615E-4</v>
      </c>
      <c r="AJ1809" s="114"/>
      <c r="AK1809" s="115"/>
      <c r="AL1809" s="115"/>
    </row>
    <row r="1810" spans="1:38" x14ac:dyDescent="0.25">
      <c r="A1810" s="71">
        <v>2020</v>
      </c>
      <c r="B1810" s="718">
        <v>5</v>
      </c>
      <c r="C1810" s="108">
        <v>0.45368477626902542</v>
      </c>
      <c r="D1810" s="109">
        <v>0.49003498206822216</v>
      </c>
      <c r="E1810" s="731">
        <v>0.50805511898826172</v>
      </c>
      <c r="F1810" s="108">
        <v>7.8684601438364556E-3</v>
      </c>
      <c r="G1810" s="109">
        <v>7.8078903872302648E-3</v>
      </c>
      <c r="H1810" s="731">
        <v>2.5471933196519445E-2</v>
      </c>
      <c r="I1810" s="108">
        <v>1.2437864254030874E-2</v>
      </c>
      <c r="J1810" s="109">
        <v>1.4033063641401385E-2</v>
      </c>
      <c r="K1810" s="731">
        <v>2.7965848317861822E-2</v>
      </c>
      <c r="L1810" s="108">
        <v>8.7162618101027265E-4</v>
      </c>
      <c r="M1810" s="109">
        <v>1.3300296237099113E-3</v>
      </c>
      <c r="N1810" s="731">
        <v>3.7058676641313275E-3</v>
      </c>
      <c r="O1810" s="108">
        <v>2.5985980713590165E-3</v>
      </c>
      <c r="P1810" s="109">
        <v>2.7937183686144959E-3</v>
      </c>
      <c r="Q1810" s="731">
        <v>4.592056956348854E-3</v>
      </c>
      <c r="R1810" s="108">
        <v>2.5830920239779762E-3</v>
      </c>
      <c r="S1810" s="109">
        <v>3.38454164405273E-3</v>
      </c>
      <c r="T1810" s="731">
        <v>1.0355491576705312E-2</v>
      </c>
      <c r="U1810" s="108">
        <v>2.1976066879621505E-4</v>
      </c>
      <c r="V1810" s="109">
        <v>2.2525985977091669E-4</v>
      </c>
      <c r="W1810" s="731">
        <v>3.9657766775587485E-4</v>
      </c>
      <c r="X1810" s="108">
        <v>1.4161769859046452E-5</v>
      </c>
      <c r="Y1810" s="109">
        <v>1.4655304578397538E-5</v>
      </c>
      <c r="Z1810" s="731">
        <v>2.7555092694556376E-5</v>
      </c>
      <c r="AA1810" s="108">
        <v>2.2060889857268077E-4</v>
      </c>
      <c r="AB1810" s="109">
        <v>2.2729536392866726E-4</v>
      </c>
      <c r="AC1810" s="731">
        <v>4.739864694677285E-4</v>
      </c>
      <c r="AD1810" s="108">
        <v>9.2882124278106045E-5</v>
      </c>
      <c r="AE1810" s="109">
        <v>9.4334777029499983E-5</v>
      </c>
      <c r="AF1810" s="731">
        <v>1.5322287235898101E-4</v>
      </c>
      <c r="AG1810" s="108">
        <v>1.3054189342161913E-4</v>
      </c>
      <c r="AH1810" s="109">
        <v>1.3760729478140774E-4</v>
      </c>
      <c r="AI1810" s="731">
        <v>2.960359947469924E-4</v>
      </c>
      <c r="AJ1810" s="114"/>
      <c r="AK1810" s="115"/>
      <c r="AL1810" s="115"/>
    </row>
    <row r="1811" spans="1:38" x14ac:dyDescent="0.25">
      <c r="A1811" s="71">
        <v>2020</v>
      </c>
      <c r="B1811" s="718">
        <v>6</v>
      </c>
      <c r="C1811" s="108">
        <v>0.52756431192602504</v>
      </c>
      <c r="D1811" s="109">
        <v>0.56322713945829717</v>
      </c>
      <c r="E1811" s="731">
        <v>0.92810190082539246</v>
      </c>
      <c r="F1811" s="108">
        <v>8.5257717772141365E-3</v>
      </c>
      <c r="G1811" s="109">
        <v>8.6022487814534469E-3</v>
      </c>
      <c r="H1811" s="731">
        <v>3.1711265778046005E-2</v>
      </c>
      <c r="I1811" s="108">
        <v>1.3048127252304127E-2</v>
      </c>
      <c r="J1811" s="109">
        <v>1.6401452560051592E-2</v>
      </c>
      <c r="K1811" s="731">
        <v>3.2713977159712138E-2</v>
      </c>
      <c r="L1811" s="108">
        <v>9.8903172909101632E-4</v>
      </c>
      <c r="M1811" s="109">
        <v>1.4408116481529705E-3</v>
      </c>
      <c r="N1811" s="731">
        <v>3.7688173595324618E-3</v>
      </c>
      <c r="O1811" s="108">
        <v>2.7788131382308046E-3</v>
      </c>
      <c r="P1811" s="109">
        <v>3.2282192476482774E-3</v>
      </c>
      <c r="Q1811" s="731">
        <v>7.7855399956920715E-3</v>
      </c>
      <c r="R1811" s="108">
        <v>2.5800978720090868E-3</v>
      </c>
      <c r="S1811" s="109">
        <v>3.3833039650950601E-3</v>
      </c>
      <c r="T1811" s="731">
        <v>1.0273959800152216E-2</v>
      </c>
      <c r="U1811" s="108">
        <v>2.2873702904455597E-4</v>
      </c>
      <c r="V1811" s="109">
        <v>2.4550096783375542E-4</v>
      </c>
      <c r="W1811" s="731">
        <v>5.7987551729469621E-4</v>
      </c>
      <c r="X1811" s="108">
        <v>1.4816829611614478E-5</v>
      </c>
      <c r="Y1811" s="109">
        <v>1.6146267773514561E-5</v>
      </c>
      <c r="Z1811" s="731">
        <v>4.3578378013204758E-5</v>
      </c>
      <c r="AA1811" s="108">
        <v>2.321399488875115E-4</v>
      </c>
      <c r="AB1811" s="109">
        <v>2.512385200607947E-4</v>
      </c>
      <c r="AC1811" s="731">
        <v>7.636794605480993E-4</v>
      </c>
      <c r="AD1811" s="108">
        <v>9.6176451208954919E-5</v>
      </c>
      <c r="AE1811" s="109">
        <v>1.0155199113767636E-4</v>
      </c>
      <c r="AF1811" s="731">
        <v>1.8677929371424944E-4</v>
      </c>
      <c r="AG1811" s="108">
        <v>1.3802803777816162E-4</v>
      </c>
      <c r="AH1811" s="109">
        <v>1.5525752600312819E-4</v>
      </c>
      <c r="AI1811" s="731">
        <v>5.7510309638049342E-4</v>
      </c>
      <c r="AJ1811" s="114"/>
      <c r="AK1811" s="115"/>
      <c r="AL1811" s="115"/>
    </row>
    <row r="1812" spans="1:38" x14ac:dyDescent="0.25">
      <c r="A1812" s="71">
        <v>2020</v>
      </c>
      <c r="B1812" s="718">
        <v>7</v>
      </c>
      <c r="C1812" s="108">
        <v>0.52719727047042697</v>
      </c>
      <c r="D1812" s="109">
        <v>0.56308405629623282</v>
      </c>
      <c r="E1812" s="731">
        <v>0.92803386565997292</v>
      </c>
      <c r="F1812" s="108">
        <v>8.5863722861153589E-3</v>
      </c>
      <c r="G1812" s="109">
        <v>8.6592036042014275E-3</v>
      </c>
      <c r="H1812" s="731">
        <v>3.1672411966776774E-2</v>
      </c>
      <c r="I1812" s="108">
        <v>1.3027215374999635E-2</v>
      </c>
      <c r="J1812" s="109">
        <v>1.6390347931570126E-2</v>
      </c>
      <c r="K1812" s="731">
        <v>3.2837247104268927E-2</v>
      </c>
      <c r="L1812" s="108">
        <v>9.8721500000233933E-4</v>
      </c>
      <c r="M1812" s="109">
        <v>1.4394996067878347E-3</v>
      </c>
      <c r="N1812" s="731">
        <v>3.7630811934363179E-3</v>
      </c>
      <c r="O1812" s="108">
        <v>2.7749559339993414E-3</v>
      </c>
      <c r="P1812" s="109">
        <v>3.2264118855906848E-3</v>
      </c>
      <c r="Q1812" s="731">
        <v>7.8088162333409235E-3</v>
      </c>
      <c r="R1812" s="108">
        <v>2.5750628817514708E-3</v>
      </c>
      <c r="S1812" s="109">
        <v>3.3800469825183794E-3</v>
      </c>
      <c r="T1812" s="731">
        <v>1.0202513926844433E-2</v>
      </c>
      <c r="U1812" s="108">
        <v>2.2812646323541603E-4</v>
      </c>
      <c r="V1812" s="109">
        <v>2.452118931617967E-4</v>
      </c>
      <c r="W1812" s="731">
        <v>5.8186995068439107E-4</v>
      </c>
      <c r="X1812" s="108">
        <v>1.4779580793194207E-5</v>
      </c>
      <c r="Y1812" s="109">
        <v>1.6128545011491838E-5</v>
      </c>
      <c r="Z1812" s="731">
        <v>4.3719117918791437E-5</v>
      </c>
      <c r="AA1812" s="108">
        <v>2.3192931482170559E-4</v>
      </c>
      <c r="AB1812" s="109">
        <v>2.5126538818237061E-4</v>
      </c>
      <c r="AC1812" s="731">
        <v>7.655232281617853E-4</v>
      </c>
      <c r="AD1812" s="108">
        <v>9.5893771140500778E-5</v>
      </c>
      <c r="AE1812" s="109">
        <v>1.0141785998644929E-4</v>
      </c>
      <c r="AF1812" s="731">
        <v>1.8754932700302138E-4</v>
      </c>
      <c r="AG1812" s="108">
        <v>1.3775870843376901E-4</v>
      </c>
      <c r="AH1812" s="109">
        <v>1.5513010543040159E-4</v>
      </c>
      <c r="AI1812" s="731">
        <v>5.7660993980633872E-4</v>
      </c>
      <c r="AJ1812" s="114"/>
      <c r="AK1812" s="115"/>
      <c r="AL1812" s="115"/>
    </row>
    <row r="1813" spans="1:38" x14ac:dyDescent="0.25">
      <c r="A1813" s="71">
        <v>2020</v>
      </c>
      <c r="B1813" s="718">
        <v>8</v>
      </c>
      <c r="C1813" s="108">
        <v>0.60178336588840542</v>
      </c>
      <c r="D1813" s="109">
        <v>0.63220742552553999</v>
      </c>
      <c r="E1813" s="731">
        <v>0.93245782183361947</v>
      </c>
      <c r="F1813" s="108">
        <v>9.2009005221530236E-3</v>
      </c>
      <c r="G1813" s="109">
        <v>9.170132833266547E-3</v>
      </c>
      <c r="H1813" s="731">
        <v>3.2893431251002372E-2</v>
      </c>
      <c r="I1813" s="108">
        <v>1.3718420022009629E-2</v>
      </c>
      <c r="J1813" s="109">
        <v>1.7827578256061634E-2</v>
      </c>
      <c r="K1813" s="731">
        <v>3.4660117795261229E-2</v>
      </c>
      <c r="L1813" s="108">
        <v>1.1211779701400288E-3</v>
      </c>
      <c r="M1813" s="109">
        <v>1.5615935977230525E-3</v>
      </c>
      <c r="N1813" s="731">
        <v>3.831361224133004E-3</v>
      </c>
      <c r="O1813" s="108">
        <v>2.9330456193569308E-3</v>
      </c>
      <c r="P1813" s="109">
        <v>3.4132412953066594E-3</v>
      </c>
      <c r="Q1813" s="731">
        <v>8.3653976784037014E-3</v>
      </c>
      <c r="R1813" s="108">
        <v>2.5680441002506114E-3</v>
      </c>
      <c r="S1813" s="109">
        <v>3.3754379232223699E-3</v>
      </c>
      <c r="T1813" s="731">
        <v>1.0086567388307328E-2</v>
      </c>
      <c r="U1813" s="108">
        <v>2.340510438565832E-4</v>
      </c>
      <c r="V1813" s="109">
        <v>2.5216680383951536E-4</v>
      </c>
      <c r="W1813" s="731">
        <v>6.4048818672857817E-4</v>
      </c>
      <c r="X1813" s="108">
        <v>1.5237200301016875E-5</v>
      </c>
      <c r="Y1813" s="109">
        <v>1.666410446481598E-5</v>
      </c>
      <c r="Z1813" s="731">
        <v>4.753115480328868E-5</v>
      </c>
      <c r="AA1813" s="108">
        <v>2.4091884197660797E-4</v>
      </c>
      <c r="AB1813" s="109">
        <v>2.610802234164498E-4</v>
      </c>
      <c r="AC1813" s="731">
        <v>8.1547579974626625E-4</v>
      </c>
      <c r="AD1813" s="108">
        <v>9.7782464536069679E-5</v>
      </c>
      <c r="AE1813" s="109">
        <v>1.0362255687030003E-4</v>
      </c>
      <c r="AF1813" s="731">
        <v>2.1477979488531603E-4</v>
      </c>
      <c r="AG1813" s="108">
        <v>1.4379017655558231E-4</v>
      </c>
      <c r="AH1813" s="109">
        <v>1.622375948316526E-4</v>
      </c>
      <c r="AI1813" s="731">
        <v>6.0396226675666926E-4</v>
      </c>
      <c r="AJ1813" s="114"/>
      <c r="AK1813" s="115"/>
      <c r="AL1813" s="115"/>
    </row>
    <row r="1814" spans="1:38" x14ac:dyDescent="0.25">
      <c r="A1814" s="71">
        <v>2020</v>
      </c>
      <c r="B1814" s="718">
        <v>9</v>
      </c>
      <c r="C1814" s="108">
        <v>0.60135797075668362</v>
      </c>
      <c r="D1814" s="109">
        <v>0.63215162109127288</v>
      </c>
      <c r="E1814" s="731">
        <v>0.93237642917285246</v>
      </c>
      <c r="F1814" s="108">
        <v>9.2862312466556029E-3</v>
      </c>
      <c r="G1814" s="109">
        <v>9.2525026254456841E-3</v>
      </c>
      <c r="H1814" s="731">
        <v>3.2901516325373553E-2</v>
      </c>
      <c r="I1814" s="108">
        <v>1.3694613608800985E-2</v>
      </c>
      <c r="J1814" s="109">
        <v>1.7822645801462471E-2</v>
      </c>
      <c r="K1814" s="731">
        <v>3.4792454864223735E-2</v>
      </c>
      <c r="L1814" s="108">
        <v>1.1189019709850069E-3</v>
      </c>
      <c r="M1814" s="109">
        <v>1.5609922653626888E-3</v>
      </c>
      <c r="N1814" s="731">
        <v>3.8250594077172927E-3</v>
      </c>
      <c r="O1814" s="108">
        <v>2.9287002722782327E-3</v>
      </c>
      <c r="P1814" s="109">
        <v>3.412466041073944E-3</v>
      </c>
      <c r="Q1814" s="731">
        <v>8.391655388840338E-3</v>
      </c>
      <c r="R1814" s="108">
        <v>2.5625056248652E-3</v>
      </c>
      <c r="S1814" s="109">
        <v>3.3740503390971102E-3</v>
      </c>
      <c r="T1814" s="731">
        <v>1.0005402282748162E-2</v>
      </c>
      <c r="U1814" s="108">
        <v>2.3336349899516802E-4</v>
      </c>
      <c r="V1814" s="109">
        <v>2.5204132812443197E-4</v>
      </c>
      <c r="W1814" s="731">
        <v>6.427746276581656E-4</v>
      </c>
      <c r="X1814" s="108">
        <v>1.5195199484690859E-5</v>
      </c>
      <c r="Y1814" s="109">
        <v>1.6656402039465333E-5</v>
      </c>
      <c r="Z1814" s="731">
        <v>4.7691567247809544E-5</v>
      </c>
      <c r="AA1814" s="108">
        <v>2.4074779837182834E-4</v>
      </c>
      <c r="AB1814" s="109">
        <v>2.6133605372752057E-4</v>
      </c>
      <c r="AC1814" s="731">
        <v>8.17749660738224E-4</v>
      </c>
      <c r="AD1814" s="108">
        <v>9.7464031797776828E-5</v>
      </c>
      <c r="AE1814" s="109">
        <v>1.0356423003133361E-4</v>
      </c>
      <c r="AF1814" s="731">
        <v>2.1567845161440046E-4</v>
      </c>
      <c r="AG1814" s="108">
        <v>1.4348655783041423E-4</v>
      </c>
      <c r="AH1814" s="109">
        <v>1.621825202375589E-4</v>
      </c>
      <c r="AI1814" s="731">
        <v>6.0563280227433653E-4</v>
      </c>
      <c r="AJ1814" s="114"/>
      <c r="AK1814" s="115"/>
      <c r="AL1814" s="115"/>
    </row>
    <row r="1815" spans="1:38" x14ac:dyDescent="0.25">
      <c r="A1815" s="71">
        <v>2020</v>
      </c>
      <c r="B1815" s="718">
        <v>10</v>
      </c>
      <c r="C1815" s="108">
        <v>0.81196778239463163</v>
      </c>
      <c r="D1815" s="109">
        <v>0.83084158973757172</v>
      </c>
      <c r="E1815" s="731">
        <v>0.97303087981252789</v>
      </c>
      <c r="F1815" s="108">
        <v>1.2717421554995334E-2</v>
      </c>
      <c r="G1815" s="109">
        <v>1.2188205456672358E-2</v>
      </c>
      <c r="H1815" s="731">
        <v>3.7454540927269853E-2</v>
      </c>
      <c r="I1815" s="108">
        <v>1.5392458358325624E-2</v>
      </c>
      <c r="J1815" s="109">
        <v>2.0650462318204246E-2</v>
      </c>
      <c r="K1815" s="731">
        <v>3.476333010717874E-2</v>
      </c>
      <c r="L1815" s="108">
        <v>1.3903984213979937E-3</v>
      </c>
      <c r="M1815" s="109">
        <v>1.7895059248717476E-3</v>
      </c>
      <c r="N1815" s="731">
        <v>3.9731842949808412E-3</v>
      </c>
      <c r="O1815" s="108">
        <v>3.4801773353567646E-3</v>
      </c>
      <c r="P1815" s="109">
        <v>3.8580897895222656E-3</v>
      </c>
      <c r="Q1815" s="731">
        <v>9.2367942724767994E-3</v>
      </c>
      <c r="R1815" s="108">
        <v>2.5553885955582577E-3</v>
      </c>
      <c r="S1815" s="109">
        <v>3.3712146253236774E-3</v>
      </c>
      <c r="T1815" s="731">
        <v>9.8974382376532631E-3</v>
      </c>
      <c r="U1815" s="108">
        <v>2.5469952107260417E-4</v>
      </c>
      <c r="V1815" s="109">
        <v>2.6893941182067684E-4</v>
      </c>
      <c r="W1815" s="731">
        <v>7.3200728593247628E-4</v>
      </c>
      <c r="X1815" s="108">
        <v>1.6824596000733921E-5</v>
      </c>
      <c r="Y1815" s="109">
        <v>1.7950354177455911E-5</v>
      </c>
      <c r="Z1815" s="731">
        <v>5.3488254181277046E-5</v>
      </c>
      <c r="AA1815" s="108">
        <v>2.768452094599102E-4</v>
      </c>
      <c r="AB1815" s="109">
        <v>2.9089123962454009E-4</v>
      </c>
      <c r="AC1815" s="731">
        <v>9.0311043129040101E-4</v>
      </c>
      <c r="AD1815" s="108">
        <v>1.0438679639112575E-4</v>
      </c>
      <c r="AE1815" s="109">
        <v>1.0897934390826936E-4</v>
      </c>
      <c r="AF1815" s="731">
        <v>2.5720673008751844E-4</v>
      </c>
      <c r="AG1815" s="108">
        <v>1.646859362950756E-4</v>
      </c>
      <c r="AH1815" s="109">
        <v>1.7921197303833296E-4</v>
      </c>
      <c r="AI1815" s="731">
        <v>6.4698285987832061E-4</v>
      </c>
      <c r="AJ1815" s="114"/>
      <c r="AK1815" s="115"/>
      <c r="AL1815" s="115"/>
    </row>
    <row r="1816" spans="1:38" x14ac:dyDescent="0.25">
      <c r="A1816" s="71">
        <v>2020</v>
      </c>
      <c r="B1816" s="718">
        <v>11</v>
      </c>
      <c r="C1816" s="108">
        <v>0.81150640274706909</v>
      </c>
      <c r="D1816" s="109">
        <v>0.83091983839439509</v>
      </c>
      <c r="E1816" s="731">
        <v>0.97358123827953014</v>
      </c>
      <c r="F1816" s="108">
        <v>1.2894570707809132E-2</v>
      </c>
      <c r="G1816" s="109">
        <v>1.2362439961367194E-2</v>
      </c>
      <c r="H1816" s="731">
        <v>3.7652410306475731E-2</v>
      </c>
      <c r="I1816" s="108">
        <v>1.5367850553671797E-2</v>
      </c>
      <c r="J1816" s="109">
        <v>2.0655189330577663E-2</v>
      </c>
      <c r="K1816" s="731">
        <v>3.4950794124805742E-2</v>
      </c>
      <c r="L1816" s="108">
        <v>1.3876691820327081E-3</v>
      </c>
      <c r="M1816" s="109">
        <v>1.7900927911615285E-3</v>
      </c>
      <c r="N1816" s="731">
        <v>3.9670157887279458E-3</v>
      </c>
      <c r="O1816" s="108">
        <v>3.4756769635962701E-3</v>
      </c>
      <c r="P1816" s="109">
        <v>3.8588021676333665E-3</v>
      </c>
      <c r="Q1816" s="731">
        <v>9.2806291082852543E-3</v>
      </c>
      <c r="R1816" s="108">
        <v>2.5500565827336623E-3</v>
      </c>
      <c r="S1816" s="109">
        <v>3.3723540717443545E-3</v>
      </c>
      <c r="T1816" s="731">
        <v>9.8184976467294727E-3</v>
      </c>
      <c r="U1816" s="108">
        <v>2.5398837442994427E-4</v>
      </c>
      <c r="V1816" s="109">
        <v>2.6904958073277225E-4</v>
      </c>
      <c r="W1816" s="731">
        <v>7.3605009258088515E-4</v>
      </c>
      <c r="X1816" s="108">
        <v>1.6780957791259663E-5</v>
      </c>
      <c r="Y1816" s="109">
        <v>1.7957163065011012E-5</v>
      </c>
      <c r="Z1816" s="731">
        <v>5.3764299101006423E-5</v>
      </c>
      <c r="AA1816" s="108">
        <v>2.7699465583313489E-4</v>
      </c>
      <c r="AB1816" s="109">
        <v>2.9167024637052609E-4</v>
      </c>
      <c r="AC1816" s="731">
        <v>9.0753018784775323E-4</v>
      </c>
      <c r="AD1816" s="108">
        <v>1.0405731410429758E-4</v>
      </c>
      <c r="AE1816" s="109">
        <v>1.0903022530556681E-4</v>
      </c>
      <c r="AF1816" s="731">
        <v>2.5888646194100173E-4</v>
      </c>
      <c r="AG1816" s="108">
        <v>1.643713631535394E-4</v>
      </c>
      <c r="AH1816" s="109">
        <v>1.7926123252621037E-4</v>
      </c>
      <c r="AI1816" s="731">
        <v>6.4959378882275816E-4</v>
      </c>
      <c r="AJ1816" s="114"/>
      <c r="AK1816" s="115"/>
      <c r="AL1816" s="115"/>
    </row>
    <row r="1817" spans="1:38" x14ac:dyDescent="0.25">
      <c r="A1817" s="71">
        <v>2020</v>
      </c>
      <c r="B1817" s="718">
        <v>12</v>
      </c>
      <c r="C1817" s="108">
        <v>0.81097772746108199</v>
      </c>
      <c r="D1817" s="109">
        <v>0.83092233829775219</v>
      </c>
      <c r="E1817" s="731">
        <v>0.97354372185598259</v>
      </c>
      <c r="F1817" s="108">
        <v>1.3082863911723452E-2</v>
      </c>
      <c r="G1817" s="109">
        <v>1.2547223976421121E-2</v>
      </c>
      <c r="H1817" s="731">
        <v>3.7809147711495426E-2</v>
      </c>
      <c r="I1817" s="108">
        <v>1.5339586729297085E-2</v>
      </c>
      <c r="J1817" s="109">
        <v>2.0654280735964453E-2</v>
      </c>
      <c r="K1817" s="731">
        <v>3.5150930476839155E-2</v>
      </c>
      <c r="L1817" s="108">
        <v>1.3845358540722841E-3</v>
      </c>
      <c r="M1817" s="109">
        <v>1.7899697531246921E-3</v>
      </c>
      <c r="N1817" s="731">
        <v>3.9558353704404687E-3</v>
      </c>
      <c r="O1817" s="108">
        <v>3.470509083389685E-3</v>
      </c>
      <c r="P1817" s="109">
        <v>3.8586677788067427E-3</v>
      </c>
      <c r="Q1817" s="731">
        <v>9.3256855555407456E-3</v>
      </c>
      <c r="R1817" s="108">
        <v>2.543936432567122E-3</v>
      </c>
      <c r="S1817" s="109">
        <v>3.3720880649244799E-3</v>
      </c>
      <c r="T1817" s="731">
        <v>9.679023371398917E-3</v>
      </c>
      <c r="U1817" s="108">
        <v>2.5317159504568173E-4</v>
      </c>
      <c r="V1817" s="109">
        <v>2.6902484678746283E-4</v>
      </c>
      <c r="W1817" s="731">
        <v>7.4001662425972217E-4</v>
      </c>
      <c r="X1817" s="108">
        <v>1.6730832543849945E-5</v>
      </c>
      <c r="Y1817" s="109">
        <v>1.7955653637613324E-5</v>
      </c>
      <c r="Z1817" s="731">
        <v>5.4041787871520073E-5</v>
      </c>
      <c r="AA1817" s="108">
        <v>2.7710707668603048E-4</v>
      </c>
      <c r="AB1817" s="109">
        <v>2.9238819449374569E-4</v>
      </c>
      <c r="AC1817" s="731">
        <v>9.1191653417431744E-4</v>
      </c>
      <c r="AD1817" s="108">
        <v>1.0367887257978319E-4</v>
      </c>
      <c r="AE1817" s="109">
        <v>1.0901870239710324E-4</v>
      </c>
      <c r="AF1817" s="731">
        <v>2.6046479687411711E-4</v>
      </c>
      <c r="AG1817" s="108">
        <v>1.6400980029772288E-4</v>
      </c>
      <c r="AH1817" s="109">
        <v>1.7925083421022306E-4</v>
      </c>
      <c r="AI1817" s="731">
        <v>6.524250550009903E-4</v>
      </c>
      <c r="AJ1817" s="114"/>
      <c r="AK1817" s="115"/>
      <c r="AL1817" s="115"/>
    </row>
    <row r="1818" spans="1:38" x14ac:dyDescent="0.25">
      <c r="A1818" s="71">
        <v>2020</v>
      </c>
      <c r="B1818" s="718">
        <v>13</v>
      </c>
      <c r="C1818" s="108">
        <v>0.80876227161704484</v>
      </c>
      <c r="D1818" s="109">
        <v>0.82922176803901426</v>
      </c>
      <c r="E1818" s="731">
        <v>0.97280639813692316</v>
      </c>
      <c r="F1818" s="108">
        <v>1.3288664205279238E-2</v>
      </c>
      <c r="G1818" s="109">
        <v>1.2747855213071924E-2</v>
      </c>
      <c r="H1818" s="731">
        <v>3.7948411772949116E-2</v>
      </c>
      <c r="I1818" s="108">
        <v>1.5306295447571691E-2</v>
      </c>
      <c r="J1818" s="109">
        <v>2.0647183770048764E-2</v>
      </c>
      <c r="K1818" s="731">
        <v>3.542436367412434E-2</v>
      </c>
      <c r="L1818" s="108">
        <v>1.3816499013946974E-3</v>
      </c>
      <c r="M1818" s="109">
        <v>1.7903224008758867E-3</v>
      </c>
      <c r="N1818" s="731">
        <v>3.9420902557797547E-3</v>
      </c>
      <c r="O1818" s="108">
        <v>3.4645250112404604E-3</v>
      </c>
      <c r="P1818" s="109">
        <v>3.8577174614763798E-3</v>
      </c>
      <c r="Q1818" s="731">
        <v>9.3895902312347828E-3</v>
      </c>
      <c r="R1818" s="108">
        <v>2.5383025702598221E-3</v>
      </c>
      <c r="S1818" s="109">
        <v>3.3727676890416367E-3</v>
      </c>
      <c r="T1818" s="731">
        <v>9.509147989551504E-3</v>
      </c>
      <c r="U1818" s="108">
        <v>2.5240322452156806E-4</v>
      </c>
      <c r="V1818" s="109">
        <v>2.6907242049840468E-4</v>
      </c>
      <c r="W1818" s="731">
        <v>7.4581376498506998E-4</v>
      </c>
      <c r="X1818" s="108">
        <v>1.66829107144733E-5</v>
      </c>
      <c r="Y1818" s="109">
        <v>1.7957713126859611E-5</v>
      </c>
      <c r="Z1818" s="731">
        <v>5.4441124082799722E-5</v>
      </c>
      <c r="AA1818" s="108">
        <v>2.7730399326739635E-4</v>
      </c>
      <c r="AB1818" s="109">
        <v>2.9320086060386988E-4</v>
      </c>
      <c r="AC1818" s="731">
        <v>9.1780773836199522E-4</v>
      </c>
      <c r="AD1818" s="108">
        <v>1.0333031437390538E-4</v>
      </c>
      <c r="AE1818" s="109">
        <v>1.0904923713853811E-4</v>
      </c>
      <c r="AF1818" s="731">
        <v>2.6283480135350584E-4</v>
      </c>
      <c r="AG1818" s="108">
        <v>1.6364005388518738E-4</v>
      </c>
      <c r="AH1818" s="109">
        <v>1.79238617635236E-4</v>
      </c>
      <c r="AI1818" s="731">
        <v>6.5631595200909209E-4</v>
      </c>
      <c r="AJ1818" s="114"/>
      <c r="AK1818" s="115"/>
      <c r="AL1818" s="115"/>
    </row>
    <row r="1819" spans="1:38" x14ac:dyDescent="0.25">
      <c r="A1819" s="71">
        <v>2020</v>
      </c>
      <c r="B1819" s="718">
        <v>14</v>
      </c>
      <c r="C1819" s="108">
        <v>0.80831486298282895</v>
      </c>
      <c r="D1819" s="109">
        <v>0.82926031659169341</v>
      </c>
      <c r="E1819" s="731">
        <v>0.97306474321267988</v>
      </c>
      <c r="F1819" s="108">
        <v>1.3513708641661173E-2</v>
      </c>
      <c r="G1819" s="109">
        <v>1.2964925945188699E-2</v>
      </c>
      <c r="H1819" s="731">
        <v>3.8122031773812105E-2</v>
      </c>
      <c r="I1819" s="108">
        <v>1.5282433975937523E-2</v>
      </c>
      <c r="J1819" s="109">
        <v>2.0649145894291995E-2</v>
      </c>
      <c r="K1819" s="731">
        <v>3.5768010959192978E-2</v>
      </c>
      <c r="L1819" s="108">
        <v>1.3790039619158063E-3</v>
      </c>
      <c r="M1819" s="109">
        <v>1.7905615771072734E-3</v>
      </c>
      <c r="N1819" s="731">
        <v>3.9260658611665776E-3</v>
      </c>
      <c r="O1819" s="108">
        <v>3.4601601921551259E-3</v>
      </c>
      <c r="P1819" s="109">
        <v>3.858017821070803E-3</v>
      </c>
      <c r="Q1819" s="731">
        <v>9.4675841980099654E-3</v>
      </c>
      <c r="R1819" s="108">
        <v>2.5331312766306681E-3</v>
      </c>
      <c r="S1819" s="109">
        <v>3.3732271444208667E-3</v>
      </c>
      <c r="T1819" s="731">
        <v>9.3131287215639669E-3</v>
      </c>
      <c r="U1819" s="108">
        <v>2.5171342814799469E-4</v>
      </c>
      <c r="V1819" s="109">
        <v>2.691171020007944E-4</v>
      </c>
      <c r="W1819" s="731">
        <v>7.5279928088126189E-4</v>
      </c>
      <c r="X1819" s="108">
        <v>1.6640591523006202E-5</v>
      </c>
      <c r="Y1819" s="109">
        <v>1.796047498401143E-5</v>
      </c>
      <c r="Z1819" s="731">
        <v>5.4925288548161683E-5</v>
      </c>
      <c r="AA1819" s="108">
        <v>2.7765737938463618E-4</v>
      </c>
      <c r="AB1819" s="109">
        <v>2.9410044303175402E-4</v>
      </c>
      <c r="AC1819" s="731">
        <v>9.2501124548874348E-4</v>
      </c>
      <c r="AD1819" s="108">
        <v>1.0301075056632561E-4</v>
      </c>
      <c r="AE1819" s="109">
        <v>1.0906969241227993E-4</v>
      </c>
      <c r="AF1819" s="731">
        <v>2.6566012125221121E-4</v>
      </c>
      <c r="AG1819" s="108">
        <v>1.6333491927797428E-4</v>
      </c>
      <c r="AH1819" s="109">
        <v>1.7925890388392066E-4</v>
      </c>
      <c r="AI1819" s="731">
        <v>6.6112422319481324E-4</v>
      </c>
      <c r="AJ1819" s="114"/>
      <c r="AK1819" s="115"/>
      <c r="AL1819" s="115"/>
    </row>
    <row r="1820" spans="1:38" x14ac:dyDescent="0.25">
      <c r="A1820" s="71">
        <v>2020</v>
      </c>
      <c r="B1820" s="718">
        <v>15</v>
      </c>
      <c r="C1820" s="108">
        <v>1.0581140110743699</v>
      </c>
      <c r="D1820" s="109">
        <v>1.0526381042812889</v>
      </c>
      <c r="E1820" s="731">
        <v>0.62531299273173591</v>
      </c>
      <c r="F1820" s="108">
        <v>3.6534250152970703E-2</v>
      </c>
      <c r="G1820" s="109">
        <v>3.3458776046932377E-2</v>
      </c>
      <c r="H1820" s="731">
        <v>4.6502191086157947E-2</v>
      </c>
      <c r="I1820" s="108">
        <v>1.7730291436103999E-2</v>
      </c>
      <c r="J1820" s="109">
        <v>2.3876969176930062E-2</v>
      </c>
      <c r="K1820" s="731">
        <v>2.9131836557676306E-2</v>
      </c>
      <c r="L1820" s="108">
        <v>2.2542025895952761E-3</v>
      </c>
      <c r="M1820" s="109">
        <v>2.6567796403872269E-3</v>
      </c>
      <c r="N1820" s="731">
        <v>2.4748274318505134E-3</v>
      </c>
      <c r="O1820" s="108">
        <v>3.9811818303726841E-3</v>
      </c>
      <c r="P1820" s="109">
        <v>4.3593269996145649E-3</v>
      </c>
      <c r="Q1820" s="731">
        <v>7.6486793230946641E-3</v>
      </c>
      <c r="R1820" s="108">
        <v>2.5331312766306681E-3</v>
      </c>
      <c r="S1820" s="109">
        <v>3.3732271444208667E-3</v>
      </c>
      <c r="T1820" s="731">
        <v>9.3131287215639669E-3</v>
      </c>
      <c r="U1820" s="108">
        <v>3.1931754998285955E-4</v>
      </c>
      <c r="V1820" s="109">
        <v>3.3780686766824906E-4</v>
      </c>
      <c r="W1820" s="731">
        <v>6.7733468475011504E-4</v>
      </c>
      <c r="X1820" s="108">
        <v>2.084812157351461E-5</v>
      </c>
      <c r="Y1820" s="109">
        <v>2.2226709381789435E-5</v>
      </c>
      <c r="Z1820" s="731">
        <v>4.694879066059573E-5</v>
      </c>
      <c r="AA1820" s="108">
        <v>5.1905007938830828E-4</v>
      </c>
      <c r="AB1820" s="109">
        <v>5.3384351143509847E-4</v>
      </c>
      <c r="AC1820" s="731">
        <v>1.3688749107060982E-3</v>
      </c>
      <c r="AD1820" s="108">
        <v>1.3365562856431634E-4</v>
      </c>
      <c r="AE1820" s="109">
        <v>1.4042431530226576E-4</v>
      </c>
      <c r="AF1820" s="731">
        <v>2.6989463227886589E-4</v>
      </c>
      <c r="AG1820" s="108">
        <v>1.9584013561439864E-4</v>
      </c>
      <c r="AH1820" s="109">
        <v>2.1153389902118017E-4</v>
      </c>
      <c r="AI1820" s="731">
        <v>4.7894808829550126E-4</v>
      </c>
      <c r="AJ1820" s="114"/>
      <c r="AK1820" s="115"/>
      <c r="AL1820" s="115"/>
    </row>
    <row r="1821" spans="1:38" x14ac:dyDescent="0.25">
      <c r="A1821" s="71">
        <v>2020</v>
      </c>
      <c r="B1821" s="718">
        <v>16</v>
      </c>
      <c r="C1821" s="108">
        <v>1.057237121308316</v>
      </c>
      <c r="D1821" s="109">
        <v>1.0523920275523471</v>
      </c>
      <c r="E1821" s="731">
        <v>0.61717732234093237</v>
      </c>
      <c r="F1821" s="108">
        <v>3.7419101750433524E-2</v>
      </c>
      <c r="G1821" s="109">
        <v>3.4310601787250289E-2</v>
      </c>
      <c r="H1821" s="731">
        <v>4.664573588570773E-2</v>
      </c>
      <c r="I1821" s="108">
        <v>1.7686536913057591E-2</v>
      </c>
      <c r="J1821" s="109">
        <v>2.3860658003758712E-2</v>
      </c>
      <c r="K1821" s="731">
        <v>2.8584199703840719E-2</v>
      </c>
      <c r="L1821" s="108">
        <v>2.2474787515589754E-3</v>
      </c>
      <c r="M1821" s="109">
        <v>2.6542317294209767E-3</v>
      </c>
      <c r="N1821" s="731">
        <v>2.4305070547285088E-3</v>
      </c>
      <c r="O1821" s="108">
        <v>3.9731465615192143E-3</v>
      </c>
      <c r="P1821" s="109">
        <v>4.3568560282640284E-3</v>
      </c>
      <c r="Q1821" s="731">
        <v>7.5085042674884472E-3</v>
      </c>
      <c r="R1821" s="108">
        <v>2.5331312766306681E-3</v>
      </c>
      <c r="S1821" s="109">
        <v>3.3732271444208667E-3</v>
      </c>
      <c r="T1821" s="731">
        <v>9.3131287215639669E-3</v>
      </c>
      <c r="U1821" s="108">
        <v>3.1804835528428255E-4</v>
      </c>
      <c r="V1821" s="109">
        <v>3.3741771773699789E-4</v>
      </c>
      <c r="W1821" s="731">
        <v>6.6235930616977677E-4</v>
      </c>
      <c r="X1821" s="108">
        <v>2.0770238881327729E-5</v>
      </c>
      <c r="Y1821" s="109">
        <v>2.2202707166882813E-5</v>
      </c>
      <c r="Z1821" s="731">
        <v>4.5998130118714484E-5</v>
      </c>
      <c r="AA1821" s="108">
        <v>5.2101081321011451E-4</v>
      </c>
      <c r="AB1821" s="109">
        <v>5.366321090149738E-4</v>
      </c>
      <c r="AC1821" s="731">
        <v>1.347616936471307E-3</v>
      </c>
      <c r="AD1821" s="108">
        <v>1.3306744109980258E-4</v>
      </c>
      <c r="AE1821" s="109">
        <v>1.4024391870622746E-4</v>
      </c>
      <c r="AF1821" s="731">
        <v>2.629172168687976E-4</v>
      </c>
      <c r="AG1821" s="108">
        <v>1.9527843619392965E-4</v>
      </c>
      <c r="AH1821" s="109">
        <v>2.1136116669782525E-4</v>
      </c>
      <c r="AI1821" s="731">
        <v>4.7220145022430304E-4</v>
      </c>
      <c r="AJ1821" s="114"/>
      <c r="AK1821" s="115"/>
      <c r="AL1821" s="115"/>
    </row>
    <row r="1822" spans="1:38" x14ac:dyDescent="0.25">
      <c r="A1822" s="71">
        <v>2020</v>
      </c>
      <c r="B1822" s="718">
        <v>17</v>
      </c>
      <c r="C1822" s="108">
        <v>1.0563070018373839</v>
      </c>
      <c r="D1822" s="109">
        <v>1.0520088923598352</v>
      </c>
      <c r="E1822" s="731">
        <v>0.61723045356735706</v>
      </c>
      <c r="F1822" s="108">
        <v>3.8341263438949558E-2</v>
      </c>
      <c r="G1822" s="109">
        <v>3.5181287395723217E-2</v>
      </c>
      <c r="H1822" s="731">
        <v>4.7319982056673891E-2</v>
      </c>
      <c r="I1822" s="108">
        <v>1.7640035833474493E-2</v>
      </c>
      <c r="J1822" s="109">
        <v>2.3835092719952225E-2</v>
      </c>
      <c r="K1822" s="731">
        <v>2.8593697366001505E-2</v>
      </c>
      <c r="L1822" s="108">
        <v>2.2403313059839226E-3</v>
      </c>
      <c r="M1822" s="109">
        <v>2.6502367379045515E-3</v>
      </c>
      <c r="N1822" s="731">
        <v>2.4324770633373455E-3</v>
      </c>
      <c r="O1822" s="108">
        <v>3.964607027293612E-3</v>
      </c>
      <c r="P1822" s="109">
        <v>4.3529878557329021E-3</v>
      </c>
      <c r="Q1822" s="731">
        <v>7.5094945866096057E-3</v>
      </c>
      <c r="R1822" s="108">
        <v>2.5331312766306681E-3</v>
      </c>
      <c r="S1822" s="109">
        <v>3.3732271444208667E-3</v>
      </c>
      <c r="T1822" s="731">
        <v>9.3131287215639669E-3</v>
      </c>
      <c r="U1822" s="108">
        <v>3.1669865073203257E-4</v>
      </c>
      <c r="V1822" s="109">
        <v>3.3680731157749092E-4</v>
      </c>
      <c r="W1822" s="731">
        <v>6.6246346485061879E-4</v>
      </c>
      <c r="X1822" s="108">
        <v>2.0687448388471E-5</v>
      </c>
      <c r="Y1822" s="109">
        <v>2.2165085395740875E-5</v>
      </c>
      <c r="Z1822" s="731">
        <v>4.6004450233768218E-5</v>
      </c>
      <c r="AA1822" s="108">
        <v>5.2302582128633006E-4</v>
      </c>
      <c r="AB1822" s="109">
        <v>5.3925843416534282E-4</v>
      </c>
      <c r="AC1822" s="731">
        <v>1.3502838440419172E-3</v>
      </c>
      <c r="AD1822" s="108">
        <v>1.3244218480405946E-4</v>
      </c>
      <c r="AE1822" s="109">
        <v>1.3996085335424318E-4</v>
      </c>
      <c r="AF1822" s="731">
        <v>2.6296429508277096E-4</v>
      </c>
      <c r="AG1822" s="108">
        <v>1.9468139082872405E-4</v>
      </c>
      <c r="AH1822" s="109">
        <v>2.1109038497270095E-4</v>
      </c>
      <c r="AI1822" s="731">
        <v>4.7225101309778021E-4</v>
      </c>
      <c r="AJ1822" s="114"/>
      <c r="AK1822" s="115"/>
      <c r="AL1822" s="115"/>
    </row>
    <row r="1823" spans="1:38" x14ac:dyDescent="0.25">
      <c r="A1823" s="71">
        <v>2020</v>
      </c>
      <c r="B1823" s="718">
        <v>18</v>
      </c>
      <c r="C1823" s="108">
        <v>1.0543429105238176</v>
      </c>
      <c r="D1823" s="109">
        <v>1.0505201610630188</v>
      </c>
      <c r="E1823" s="731">
        <v>0.6162783197664562</v>
      </c>
      <c r="F1823" s="108">
        <v>3.9311815657354421E-2</v>
      </c>
      <c r="G1823" s="109">
        <v>3.6064932458938062E-2</v>
      </c>
      <c r="H1823" s="731">
        <v>4.7962378047407918E-2</v>
      </c>
      <c r="I1823" s="108">
        <v>1.759392628232917E-2</v>
      </c>
      <c r="J1823" s="109">
        <v>2.3804099836440995E-2</v>
      </c>
      <c r="K1823" s="731">
        <v>2.8554239829489354E-2</v>
      </c>
      <c r="L1823" s="108">
        <v>2.2338180056221397E-3</v>
      </c>
      <c r="M1823" s="109">
        <v>2.646207056454822E-3</v>
      </c>
      <c r="N1823" s="731">
        <v>2.4309805951875777E-3</v>
      </c>
      <c r="O1823" s="108">
        <v>3.9561831342579323E-3</v>
      </c>
      <c r="P1823" s="109">
        <v>4.3483671207948642E-3</v>
      </c>
      <c r="Q1823" s="731">
        <v>7.4987497989751212E-3</v>
      </c>
      <c r="R1823" s="108">
        <v>2.5331312766306681E-3</v>
      </c>
      <c r="S1823" s="109">
        <v>3.3732271444208667E-3</v>
      </c>
      <c r="T1823" s="731">
        <v>9.3131287215639669E-3</v>
      </c>
      <c r="U1823" s="108">
        <v>3.1546070165681809E-4</v>
      </c>
      <c r="V1823" s="109">
        <v>3.3618231087729252E-4</v>
      </c>
      <c r="W1823" s="731">
        <v>6.6135380233054754E-4</v>
      </c>
      <c r="X1823" s="108">
        <v>2.0611063751832704E-5</v>
      </c>
      <c r="Y1823" s="109">
        <v>2.2126128168153995E-5</v>
      </c>
      <c r="Z1823" s="731">
        <v>4.5932550102284586E-5</v>
      </c>
      <c r="AA1823" s="108">
        <v>5.2532338302536399E-4</v>
      </c>
      <c r="AB1823" s="109">
        <v>5.4190166973285523E-4</v>
      </c>
      <c r="AC1823" s="731">
        <v>1.3510051145182009E-3</v>
      </c>
      <c r="AD1823" s="108">
        <v>1.3187243857634571E-4</v>
      </c>
      <c r="AE1823" s="109">
        <v>1.3967560242718799E-4</v>
      </c>
      <c r="AF1823" s="731">
        <v>2.6245728780469578E-4</v>
      </c>
      <c r="AG1823" s="108">
        <v>1.9411781437881807E-4</v>
      </c>
      <c r="AH1823" s="109">
        <v>2.1079577413645042E-4</v>
      </c>
      <c r="AI1823" s="731">
        <v>4.7170803132231171E-4</v>
      </c>
      <c r="AJ1823" s="114"/>
      <c r="AK1823" s="115"/>
      <c r="AL1823" s="115"/>
    </row>
    <row r="1824" spans="1:38" x14ac:dyDescent="0.25">
      <c r="A1824" s="71">
        <v>2020</v>
      </c>
      <c r="B1824" s="718">
        <v>19</v>
      </c>
      <c r="C1824" s="108">
        <v>1.0534215137859986</v>
      </c>
      <c r="D1824" s="109">
        <v>1.0500705951841991</v>
      </c>
      <c r="E1824" s="731">
        <v>0.61487936915839159</v>
      </c>
      <c r="F1824" s="108">
        <v>4.0296590239495701E-2</v>
      </c>
      <c r="G1824" s="109">
        <v>3.6922611594569076E-2</v>
      </c>
      <c r="H1824" s="731">
        <v>4.8538006162219496E-2</v>
      </c>
      <c r="I1824" s="108">
        <v>1.7547908857302244E-2</v>
      </c>
      <c r="J1824" s="109">
        <v>2.377432450107491E-2</v>
      </c>
      <c r="K1824" s="731">
        <v>2.8466077817788427E-2</v>
      </c>
      <c r="L1824" s="108">
        <v>2.2267446939357679E-3</v>
      </c>
      <c r="M1824" s="109">
        <v>2.6415562262031849E-3</v>
      </c>
      <c r="N1824" s="731">
        <v>2.4251120159831528E-3</v>
      </c>
      <c r="O1824" s="108">
        <v>3.9477331288003716E-3</v>
      </c>
      <c r="P1824" s="109">
        <v>4.3438611187044326E-3</v>
      </c>
      <c r="Q1824" s="731">
        <v>7.4746795458732881E-3</v>
      </c>
      <c r="R1824" s="108">
        <v>2.5331312766306681E-3</v>
      </c>
      <c r="S1824" s="109">
        <v>3.3732271444208667E-3</v>
      </c>
      <c r="T1824" s="731">
        <v>9.3131287215639669E-3</v>
      </c>
      <c r="U1824" s="108">
        <v>3.1412512480577591E-4</v>
      </c>
      <c r="V1824" s="109">
        <v>3.3547278780370927E-4</v>
      </c>
      <c r="W1824" s="731">
        <v>6.5878027269833698E-4</v>
      </c>
      <c r="X1824" s="108">
        <v>2.0529127402425604E-5</v>
      </c>
      <c r="Y1824" s="109">
        <v>2.2082378688290117E-5</v>
      </c>
      <c r="Z1824" s="731">
        <v>4.5768883840440695E-5</v>
      </c>
      <c r="AA1824" s="108">
        <v>5.2758671026995171E-4</v>
      </c>
      <c r="AB1824" s="109">
        <v>5.4437404671663829E-4</v>
      </c>
      <c r="AC1824" s="731">
        <v>1.3494084332318496E-3</v>
      </c>
      <c r="AD1824" s="108">
        <v>1.3125365107366597E-4</v>
      </c>
      <c r="AE1824" s="109">
        <v>1.393464826302211E-4</v>
      </c>
      <c r="AF1824" s="731">
        <v>2.6125629380134715E-4</v>
      </c>
      <c r="AG1824" s="108">
        <v>1.9352700100909648E-4</v>
      </c>
      <c r="AH1824" s="109">
        <v>2.1048056785426603E-4</v>
      </c>
      <c r="AI1824" s="731">
        <v>4.7055216916768686E-4</v>
      </c>
      <c r="AJ1824" s="114"/>
      <c r="AK1824" s="115"/>
      <c r="AL1824" s="115"/>
    </row>
    <row r="1825" spans="1:38" x14ac:dyDescent="0.25">
      <c r="A1825" s="71">
        <v>2020</v>
      </c>
      <c r="B1825" s="718">
        <v>20</v>
      </c>
      <c r="C1825" s="108">
        <v>1.1738226900533018</v>
      </c>
      <c r="D1825" s="109">
        <v>1.1494124728973081</v>
      </c>
      <c r="E1825" s="731">
        <v>0.67139809815798535</v>
      </c>
      <c r="F1825" s="108">
        <v>9.0602698233139115E-2</v>
      </c>
      <c r="G1825" s="109">
        <v>8.2957525509640598E-2</v>
      </c>
      <c r="H1825" s="731">
        <v>9.0413123976467016E-2</v>
      </c>
      <c r="I1825" s="108">
        <v>1.7573756078153445E-2</v>
      </c>
      <c r="J1825" s="109">
        <v>2.1888943573410102E-2</v>
      </c>
      <c r="K1825" s="731">
        <v>3.0447690792816513E-2</v>
      </c>
      <c r="L1825" s="108">
        <v>3.007055162562272E-3</v>
      </c>
      <c r="M1825" s="109">
        <v>3.173713225664575E-3</v>
      </c>
      <c r="N1825" s="731">
        <v>2.7415699299275617E-3</v>
      </c>
      <c r="O1825" s="108">
        <v>4.0115598905818665E-3</v>
      </c>
      <c r="P1825" s="109">
        <v>4.2152457615060122E-3</v>
      </c>
      <c r="Q1825" s="731">
        <v>8.3838463044769926E-3</v>
      </c>
      <c r="R1825" s="108">
        <v>2.5331312766306681E-3</v>
      </c>
      <c r="S1825" s="109">
        <v>3.3732271444208667E-3</v>
      </c>
      <c r="T1825" s="731">
        <v>9.3131287215639669E-3</v>
      </c>
      <c r="U1825" s="108">
        <v>3.1227726412296191E-4</v>
      </c>
      <c r="V1825" s="109">
        <v>3.246660506684809E-4</v>
      </c>
      <c r="W1825" s="731">
        <v>7.5533707505362469E-4</v>
      </c>
      <c r="X1825" s="108">
        <v>2.0457481844180249E-5</v>
      </c>
      <c r="Y1825" s="109">
        <v>2.134939586575087E-5</v>
      </c>
      <c r="Z1825" s="731">
        <v>5.2029573103358315E-5</v>
      </c>
      <c r="AA1825" s="108">
        <v>7.0487179982951992E-4</v>
      </c>
      <c r="AB1825" s="109">
        <v>6.9393593159965746E-4</v>
      </c>
      <c r="AC1825" s="731">
        <v>1.6380052464202799E-3</v>
      </c>
      <c r="AD1825" s="108">
        <v>1.2983726129924949E-4</v>
      </c>
      <c r="AE1825" s="109">
        <v>1.3473482161523224E-4</v>
      </c>
      <c r="AF1825" s="731">
        <v>3.0639140281797661E-4</v>
      </c>
      <c r="AG1825" s="108">
        <v>1.9478989676630234E-4</v>
      </c>
      <c r="AH1825" s="109">
        <v>2.0392327945068913E-4</v>
      </c>
      <c r="AI1825" s="731">
        <v>5.1458357658627665E-4</v>
      </c>
      <c r="AJ1825" s="114"/>
      <c r="AK1825" s="115"/>
      <c r="AL1825" s="115"/>
    </row>
    <row r="1826" spans="1:38" x14ac:dyDescent="0.25">
      <c r="A1826" s="71">
        <v>2020</v>
      </c>
      <c r="B1826" s="718">
        <v>21</v>
      </c>
      <c r="C1826" s="108">
        <v>1.1780285484222941</v>
      </c>
      <c r="D1826" s="109">
        <v>1.1536064778180797</v>
      </c>
      <c r="E1826" s="731">
        <v>0.6677319927605746</v>
      </c>
      <c r="F1826" s="108">
        <v>9.3346615598689064E-2</v>
      </c>
      <c r="G1826" s="109">
        <v>8.5108752611220431E-2</v>
      </c>
      <c r="H1826" s="731">
        <v>9.1875675018532443E-2</v>
      </c>
      <c r="I1826" s="108">
        <v>1.7594536795278112E-2</v>
      </c>
      <c r="J1826" s="109">
        <v>2.1924910437628595E-2</v>
      </c>
      <c r="K1826" s="731">
        <v>3.0224480628493328E-2</v>
      </c>
      <c r="L1826" s="108">
        <v>3.0002608497500245E-3</v>
      </c>
      <c r="M1826" s="109">
        <v>3.166931873903895E-3</v>
      </c>
      <c r="N1826" s="731">
        <v>2.7218660430612454E-3</v>
      </c>
      <c r="O1826" s="108">
        <v>4.0229157423868631E-3</v>
      </c>
      <c r="P1826" s="109">
        <v>4.228343220817E-3</v>
      </c>
      <c r="Q1826" s="731">
        <v>8.3213210716215451E-3</v>
      </c>
      <c r="R1826" s="108">
        <v>2.5331312766306681E-3</v>
      </c>
      <c r="S1826" s="109">
        <v>3.3732271444208667E-3</v>
      </c>
      <c r="T1826" s="731">
        <v>9.3131287215639669E-3</v>
      </c>
      <c r="U1826" s="108">
        <v>3.1231896570695918E-4</v>
      </c>
      <c r="V1826" s="109">
        <v>3.2488982076258303E-4</v>
      </c>
      <c r="W1826" s="731">
        <v>7.4865950419950294E-4</v>
      </c>
      <c r="X1826" s="108">
        <v>2.0469910764929511E-5</v>
      </c>
      <c r="Y1826" s="109">
        <v>2.1373447037227579E-5</v>
      </c>
      <c r="Z1826" s="731">
        <v>5.1604088786926314E-5</v>
      </c>
      <c r="AA1826" s="108">
        <v>7.1507982458363095E-4</v>
      </c>
      <c r="AB1826" s="109">
        <v>7.02235831858124E-4</v>
      </c>
      <c r="AC1826" s="731">
        <v>1.6335287031074867E-3</v>
      </c>
      <c r="AD1826" s="108">
        <v>1.2977933744427557E-4</v>
      </c>
      <c r="AE1826" s="109">
        <v>1.3475718474168736E-4</v>
      </c>
      <c r="AF1826" s="731">
        <v>3.0327625541719982E-4</v>
      </c>
      <c r="AG1826" s="108">
        <v>1.9512577942346797E-4</v>
      </c>
      <c r="AH1826" s="109">
        <v>2.0435646308728637E-4</v>
      </c>
      <c r="AI1826" s="731">
        <v>5.1157531507157897E-4</v>
      </c>
      <c r="AJ1826" s="114"/>
      <c r="AK1826" s="115"/>
      <c r="AL1826" s="115"/>
    </row>
    <row r="1827" spans="1:38" x14ac:dyDescent="0.25">
      <c r="A1827" s="71">
        <v>2020</v>
      </c>
      <c r="B1827" s="718">
        <v>22</v>
      </c>
      <c r="C1827" s="108">
        <v>1.1774459231716041</v>
      </c>
      <c r="D1827" s="109">
        <v>1.1531266897110242</v>
      </c>
      <c r="E1827" s="731">
        <v>0.66462138283887118</v>
      </c>
      <c r="F1827" s="108">
        <v>9.5969728140806773E-2</v>
      </c>
      <c r="G1827" s="109">
        <v>8.6940341656067816E-2</v>
      </c>
      <c r="H1827" s="731">
        <v>9.3167921490980743E-2</v>
      </c>
      <c r="I1827" s="108">
        <v>1.7565585249726044E-2</v>
      </c>
      <c r="J1827" s="109">
        <v>2.1896511689188557E-2</v>
      </c>
      <c r="K1827" s="731">
        <v>3.0035528654137601E-2</v>
      </c>
      <c r="L1827" s="108">
        <v>2.994189370187215E-3</v>
      </c>
      <c r="M1827" s="109">
        <v>3.1611718200176124E-3</v>
      </c>
      <c r="N1827" s="731">
        <v>2.7054179027137643E-3</v>
      </c>
      <c r="O1827" s="108">
        <v>4.0175806446070871E-3</v>
      </c>
      <c r="P1827" s="109">
        <v>4.2238259592584778E-3</v>
      </c>
      <c r="Q1827" s="731">
        <v>8.2681734789638202E-3</v>
      </c>
      <c r="R1827" s="108">
        <v>2.5331312766306681E-3</v>
      </c>
      <c r="S1827" s="109">
        <v>3.3732271444208667E-3</v>
      </c>
      <c r="T1827" s="731">
        <v>9.3131287215639669E-3</v>
      </c>
      <c r="U1827" s="108">
        <v>3.114760744631856E-4</v>
      </c>
      <c r="V1827" s="109">
        <v>3.2417981896366838E-4</v>
      </c>
      <c r="W1827" s="731">
        <v>7.4298087647819608E-4</v>
      </c>
      <c r="X1827" s="108">
        <v>2.0418205887720802E-5</v>
      </c>
      <c r="Y1827" s="109">
        <v>2.1329765624256395E-5</v>
      </c>
      <c r="Z1827" s="731">
        <v>5.1242259904122748E-5</v>
      </c>
      <c r="AA1827" s="108">
        <v>7.2363905319177281E-4</v>
      </c>
      <c r="AB1827" s="109">
        <v>7.0809982154459148E-4</v>
      </c>
      <c r="AC1827" s="731">
        <v>1.6298913500100167E-3</v>
      </c>
      <c r="AD1827" s="108">
        <v>1.2938886782947688E-4</v>
      </c>
      <c r="AE1827" s="109">
        <v>1.3442832175078175E-4</v>
      </c>
      <c r="AF1827" s="731">
        <v>3.0062597350307042E-4</v>
      </c>
      <c r="AG1827" s="108">
        <v>1.947529469730861E-4</v>
      </c>
      <c r="AH1827" s="109">
        <v>2.0404130090526584E-4</v>
      </c>
      <c r="AI1827" s="731">
        <v>5.090204497476083E-4</v>
      </c>
      <c r="AJ1827" s="114"/>
      <c r="AK1827" s="115"/>
      <c r="AL1827" s="115"/>
    </row>
    <row r="1828" spans="1:38" x14ac:dyDescent="0.25">
      <c r="A1828" s="71">
        <v>2020</v>
      </c>
      <c r="B1828" s="718">
        <v>23</v>
      </c>
      <c r="C1828" s="108">
        <v>1.176920814039307</v>
      </c>
      <c r="D1828" s="109">
        <v>1.1526054211238885</v>
      </c>
      <c r="E1828" s="731">
        <v>0.66099661579089053</v>
      </c>
      <c r="F1828" s="108">
        <v>9.8548633940738886E-2</v>
      </c>
      <c r="G1828" s="109">
        <v>8.8435719285023265E-2</v>
      </c>
      <c r="H1828" s="731">
        <v>9.4161773622831055E-2</v>
      </c>
      <c r="I1828" s="108">
        <v>1.7539544138078896E-2</v>
      </c>
      <c r="J1828" s="109">
        <v>2.1866781413460119E-2</v>
      </c>
      <c r="K1828" s="731">
        <v>2.981525708618301E-2</v>
      </c>
      <c r="L1828" s="108">
        <v>2.988731587886719E-3</v>
      </c>
      <c r="M1828" s="109">
        <v>3.1551568154838E-3</v>
      </c>
      <c r="N1828" s="731">
        <v>2.6862320053440024E-3</v>
      </c>
      <c r="O1828" s="108">
        <v>4.0127835518156511E-3</v>
      </c>
      <c r="P1828" s="109">
        <v>4.2190958504142928E-3</v>
      </c>
      <c r="Q1828" s="731">
        <v>8.206234934793907E-3</v>
      </c>
      <c r="R1828" s="108">
        <v>2.5331312766306681E-3</v>
      </c>
      <c r="S1828" s="109">
        <v>3.3732271444208667E-3</v>
      </c>
      <c r="T1828" s="731">
        <v>9.3131287215639669E-3</v>
      </c>
      <c r="U1828" s="108">
        <v>3.1071793935045659E-4</v>
      </c>
      <c r="V1828" s="109">
        <v>3.2343964962314588E-4</v>
      </c>
      <c r="W1828" s="731">
        <v>7.3636052521715864E-4</v>
      </c>
      <c r="X1828" s="108">
        <v>2.0371693020495346E-5</v>
      </c>
      <c r="Y1828" s="109">
        <v>2.128420137177562E-5</v>
      </c>
      <c r="Z1828" s="731">
        <v>5.08204982771215E-5</v>
      </c>
      <c r="AA1828" s="108">
        <v>7.3212821462255928E-4</v>
      </c>
      <c r="AB1828" s="109">
        <v>7.1271638949295163E-4</v>
      </c>
      <c r="AC1828" s="731">
        <v>1.6238117802990395E-3</v>
      </c>
      <c r="AD1828" s="108">
        <v>1.2903754012283833E-4</v>
      </c>
      <c r="AE1828" s="109">
        <v>1.3408546720038703E-4</v>
      </c>
      <c r="AF1828" s="731">
        <v>2.9753614931699062E-4</v>
      </c>
      <c r="AG1828" s="108">
        <v>1.9441739898741996E-4</v>
      </c>
      <c r="AH1828" s="109">
        <v>2.037120297085254E-4</v>
      </c>
      <c r="AI1828" s="731">
        <v>5.0604408532035948E-4</v>
      </c>
      <c r="AJ1828" s="114"/>
      <c r="AK1828" s="115"/>
      <c r="AL1828" s="115"/>
    </row>
    <row r="1829" spans="1:38" x14ac:dyDescent="0.25">
      <c r="A1829" s="71">
        <v>2020</v>
      </c>
      <c r="B1829" s="718">
        <v>24</v>
      </c>
      <c r="C1829" s="108">
        <v>1.1764716536278985</v>
      </c>
      <c r="D1829" s="109">
        <v>1.1520437345600576</v>
      </c>
      <c r="E1829" s="731">
        <v>0.65672610720536717</v>
      </c>
      <c r="F1829" s="108">
        <v>0.10102451462233013</v>
      </c>
      <c r="G1829" s="109">
        <v>8.9525901174145675E-2</v>
      </c>
      <c r="H1829" s="731">
        <v>9.4787533677309604E-2</v>
      </c>
      <c r="I1829" s="108">
        <v>1.7517233909956229E-2</v>
      </c>
      <c r="J1829" s="109">
        <v>2.183100212180053E-2</v>
      </c>
      <c r="K1829" s="731">
        <v>2.9552094383952364E-2</v>
      </c>
      <c r="L1829" s="108">
        <v>2.9840503731703074E-3</v>
      </c>
      <c r="M1829" s="109">
        <v>3.1478694973864356E-3</v>
      </c>
      <c r="N1829" s="731">
        <v>2.6622682528977329E-3</v>
      </c>
      <c r="O1829" s="108">
        <v>4.0086726057843381E-3</v>
      </c>
      <c r="P1829" s="109">
        <v>4.213403366457617E-3</v>
      </c>
      <c r="Q1829" s="731">
        <v>8.1332935009636054E-3</v>
      </c>
      <c r="R1829" s="108">
        <v>2.5331312766306681E-3</v>
      </c>
      <c r="S1829" s="109">
        <v>3.3732271444208667E-3</v>
      </c>
      <c r="T1829" s="731">
        <v>9.3131287215639669E-3</v>
      </c>
      <c r="U1829" s="108">
        <v>3.1006817854925089E-4</v>
      </c>
      <c r="V1829" s="109">
        <v>3.2253917215262516E-4</v>
      </c>
      <c r="W1829" s="731">
        <v>7.2857271151265113E-4</v>
      </c>
      <c r="X1829" s="108">
        <v>2.0331854625095348E-5</v>
      </c>
      <c r="Y1829" s="109">
        <v>2.1228809507780342E-5</v>
      </c>
      <c r="Z1829" s="731">
        <v>5.0324337875541898E-5</v>
      </c>
      <c r="AA1829" s="108">
        <v>7.403608339429502E-4</v>
      </c>
      <c r="AB1829" s="109">
        <v>7.1570110843999159E-4</v>
      </c>
      <c r="AC1829" s="731">
        <v>1.6146953103076246E-3</v>
      </c>
      <c r="AD1829" s="108">
        <v>1.2873659875153084E-4</v>
      </c>
      <c r="AE1829" s="109">
        <v>1.3366801476765117E-4</v>
      </c>
      <c r="AF1829" s="731">
        <v>2.9390423440451587E-4</v>
      </c>
      <c r="AG1829" s="108">
        <v>1.9413000758641011E-4</v>
      </c>
      <c r="AH1829" s="109">
        <v>2.0331336114084493E-4</v>
      </c>
      <c r="AI1829" s="731">
        <v>5.0253258370042586E-4</v>
      </c>
      <c r="AJ1829" s="114"/>
      <c r="AK1829" s="115"/>
      <c r="AL1829" s="115"/>
    </row>
    <row r="1830" spans="1:38" x14ac:dyDescent="0.25">
      <c r="A1830" s="71">
        <v>2020</v>
      </c>
      <c r="B1830" s="718">
        <v>25</v>
      </c>
      <c r="C1830" s="108">
        <v>1.1797150506770759</v>
      </c>
      <c r="D1830" s="109">
        <v>1.1548846471912795</v>
      </c>
      <c r="E1830" s="731">
        <v>0.65116871930287545</v>
      </c>
      <c r="F1830" s="108">
        <v>0.10355851408588466</v>
      </c>
      <c r="G1830" s="109">
        <v>9.0285870433323451E-2</v>
      </c>
      <c r="H1830" s="731">
        <v>9.5004346808357787E-2</v>
      </c>
      <c r="I1830" s="108">
        <v>1.7538131939139154E-2</v>
      </c>
      <c r="J1830" s="109">
        <v>2.1842834377804869E-2</v>
      </c>
      <c r="K1830" s="731">
        <v>2.920802608255689E-2</v>
      </c>
      <c r="L1830" s="108">
        <v>2.9801700313457115E-3</v>
      </c>
      <c r="M1830" s="109">
        <v>3.1400754599257008E-3</v>
      </c>
      <c r="N1830" s="731">
        <v>2.630476104758089E-3</v>
      </c>
      <c r="O1830" s="108">
        <v>4.0181247619753601E-3</v>
      </c>
      <c r="P1830" s="109">
        <v>4.2206406064822857E-3</v>
      </c>
      <c r="Q1830" s="731">
        <v>8.0383943044760649E-3</v>
      </c>
      <c r="R1830" s="108">
        <v>2.5331312766306681E-3</v>
      </c>
      <c r="S1830" s="109">
        <v>3.3732271444208667E-3</v>
      </c>
      <c r="T1830" s="731">
        <v>9.3131287215639669E-3</v>
      </c>
      <c r="U1830" s="108">
        <v>3.1025559607894369E-4</v>
      </c>
      <c r="V1830" s="109">
        <v>3.2233776327349656E-4</v>
      </c>
      <c r="W1830" s="731">
        <v>7.1844064220559067E-4</v>
      </c>
      <c r="X1830" s="108">
        <v>2.0350676022989161E-5</v>
      </c>
      <c r="Y1830" s="109">
        <v>2.1223884235684544E-5</v>
      </c>
      <c r="Z1830" s="731">
        <v>4.967894230476914E-5</v>
      </c>
      <c r="AA1830" s="108">
        <v>7.4990992220539104E-4</v>
      </c>
      <c r="AB1830" s="109">
        <v>7.1846066469116623E-4</v>
      </c>
      <c r="AC1830" s="731">
        <v>1.6007074588122194E-3</v>
      </c>
      <c r="AD1830" s="108">
        <v>1.2876592264777009E-4</v>
      </c>
      <c r="AE1830" s="109">
        <v>1.3351537581894612E-4</v>
      </c>
      <c r="AF1830" s="731">
        <v>2.8917960360210252E-4</v>
      </c>
      <c r="AG1830" s="108">
        <v>1.9444943055439706E-4</v>
      </c>
      <c r="AH1830" s="109">
        <v>2.0346739902858812E-4</v>
      </c>
      <c r="AI1830" s="731">
        <v>4.9796327657885111E-4</v>
      </c>
      <c r="AJ1830" s="114"/>
      <c r="AK1830" s="115"/>
      <c r="AL1830" s="115"/>
    </row>
    <row r="1831" spans="1:38" x14ac:dyDescent="0.25">
      <c r="A1831" s="71">
        <v>2020</v>
      </c>
      <c r="B1831" s="718">
        <v>26</v>
      </c>
      <c r="C1831" s="108">
        <v>1.179376658848142</v>
      </c>
      <c r="D1831" s="109">
        <v>1.1542213856396042</v>
      </c>
      <c r="E1831" s="731">
        <v>0.64489121977438502</v>
      </c>
      <c r="F1831" s="108">
        <v>0.10556663262970463</v>
      </c>
      <c r="G1831" s="109">
        <v>9.0259901667570502E-2</v>
      </c>
      <c r="H1831" s="731">
        <v>9.4614557210407776E-2</v>
      </c>
      <c r="I1831" s="108">
        <v>1.752122790159873E-2</v>
      </c>
      <c r="J1831" s="109">
        <v>2.1800853681013872E-2</v>
      </c>
      <c r="K1831" s="731">
        <v>2.8819215170542149E-2</v>
      </c>
      <c r="L1831" s="108">
        <v>2.9766310883594846E-3</v>
      </c>
      <c r="M1831" s="109">
        <v>3.1315455351098656E-3</v>
      </c>
      <c r="N1831" s="731">
        <v>2.5944881530344764E-3</v>
      </c>
      <c r="O1831" s="108">
        <v>4.0150116902387062E-3</v>
      </c>
      <c r="P1831" s="109">
        <v>4.2139577263812398E-3</v>
      </c>
      <c r="Q1831" s="731">
        <v>7.9312132683850654E-3</v>
      </c>
      <c r="R1831" s="108">
        <v>2.5331312766306681E-3</v>
      </c>
      <c r="S1831" s="109">
        <v>3.3732271444208667E-3</v>
      </c>
      <c r="T1831" s="731">
        <v>9.3131287215639669E-3</v>
      </c>
      <c r="U1831" s="108">
        <v>3.0976247270075348E-4</v>
      </c>
      <c r="V1831" s="109">
        <v>3.2128168685670067E-4</v>
      </c>
      <c r="W1831" s="731">
        <v>7.0699767797537095E-4</v>
      </c>
      <c r="X1831" s="108">
        <v>2.0320435639073852E-5</v>
      </c>
      <c r="Y1831" s="109">
        <v>2.115890225601808E-5</v>
      </c>
      <c r="Z1831" s="731">
        <v>4.8950049188774944E-5</v>
      </c>
      <c r="AA1831" s="108">
        <v>7.5662379322341967E-4</v>
      </c>
      <c r="AB1831" s="109">
        <v>7.1724890314476641E-4</v>
      </c>
      <c r="AC1831" s="731">
        <v>1.58260981495321E-3</v>
      </c>
      <c r="AD1831" s="108">
        <v>1.285374756320807E-4</v>
      </c>
      <c r="AE1831" s="109">
        <v>1.3302566770785376E-4</v>
      </c>
      <c r="AF1831" s="731">
        <v>2.8384371638819734E-4</v>
      </c>
      <c r="AG1831" s="108">
        <v>1.9423138543338028E-4</v>
      </c>
      <c r="AH1831" s="109">
        <v>2.0299965242658426E-4</v>
      </c>
      <c r="AI1831" s="731">
        <v>4.9280288139112076E-4</v>
      </c>
      <c r="AJ1831" s="114"/>
      <c r="AK1831" s="115"/>
      <c r="AL1831" s="115"/>
    </row>
    <row r="1832" spans="1:38" x14ac:dyDescent="0.25">
      <c r="A1832" s="71">
        <v>2020</v>
      </c>
      <c r="B1832" s="718">
        <v>27</v>
      </c>
      <c r="C1832" s="108">
        <v>1.1791015561843041</v>
      </c>
      <c r="D1832" s="109">
        <v>1.1535840887789783</v>
      </c>
      <c r="E1832" s="731">
        <v>0.63873905025349786</v>
      </c>
      <c r="F1832" s="108">
        <v>0.1072075858434848</v>
      </c>
      <c r="G1832" s="109">
        <v>9.0096852743053693E-2</v>
      </c>
      <c r="H1832" s="731">
        <v>9.4121703057741729E-2</v>
      </c>
      <c r="I1832" s="108">
        <v>1.7507717700284562E-2</v>
      </c>
      <c r="J1832" s="109">
        <v>2.1760583935586029E-2</v>
      </c>
      <c r="K1832" s="731">
        <v>2.8437757747489398E-2</v>
      </c>
      <c r="L1832" s="108">
        <v>2.9738046879081424E-3</v>
      </c>
      <c r="M1832" s="109">
        <v>3.1233657164818464E-3</v>
      </c>
      <c r="N1832" s="731">
        <v>2.5591459861484759E-3</v>
      </c>
      <c r="O1832" s="108">
        <v>4.0125171022422617E-3</v>
      </c>
      <c r="P1832" s="109">
        <v>4.2075514590560158E-3</v>
      </c>
      <c r="Q1832" s="731">
        <v>7.8261080406654918E-3</v>
      </c>
      <c r="R1832" s="108">
        <v>2.5331312766306681E-3</v>
      </c>
      <c r="S1832" s="109">
        <v>3.3732271444208667E-3</v>
      </c>
      <c r="T1832" s="731">
        <v>9.3131287215639669E-3</v>
      </c>
      <c r="U1832" s="108">
        <v>3.093699087730137E-4</v>
      </c>
      <c r="V1832" s="109">
        <v>3.2026891381273492E-4</v>
      </c>
      <c r="W1832" s="731">
        <v>6.957754604847837E-4</v>
      </c>
      <c r="X1832" s="108">
        <v>2.0296323025530959E-5</v>
      </c>
      <c r="Y1832" s="109">
        <v>2.1096583466052656E-5</v>
      </c>
      <c r="Z1832" s="731">
        <v>4.8235207924884777E-5</v>
      </c>
      <c r="AA1832" s="108">
        <v>7.6211998233228205E-4</v>
      </c>
      <c r="AB1832" s="109">
        <v>7.155881399634541E-4</v>
      </c>
      <c r="AC1832" s="731">
        <v>1.5644653336169027E-3</v>
      </c>
      <c r="AD1832" s="108">
        <v>1.2835535683425876E-4</v>
      </c>
      <c r="AE1832" s="109">
        <v>1.3255619256828162E-4</v>
      </c>
      <c r="AF1832" s="731">
        <v>2.7861037199846051E-4</v>
      </c>
      <c r="AG1832" s="108">
        <v>1.9405735701431042E-4</v>
      </c>
      <c r="AH1832" s="109">
        <v>2.0255101429953742E-4</v>
      </c>
      <c r="AI1832" s="731">
        <v>4.8774291232384624E-4</v>
      </c>
      <c r="AJ1832" s="114"/>
      <c r="AK1832" s="115"/>
      <c r="AL1832" s="115"/>
    </row>
    <row r="1833" spans="1:38" x14ac:dyDescent="0.25">
      <c r="A1833" s="71">
        <v>2020</v>
      </c>
      <c r="B1833" s="718">
        <v>28</v>
      </c>
      <c r="C1833" s="108">
        <v>1.1786962948462516</v>
      </c>
      <c r="D1833" s="109">
        <v>1.1529621564040957</v>
      </c>
      <c r="E1833" s="731">
        <v>0.63191030547285931</v>
      </c>
      <c r="F1833" s="108">
        <v>0.10832381065265856</v>
      </c>
      <c r="G1833" s="109">
        <v>8.9888306956981301E-2</v>
      </c>
      <c r="H1833" s="731">
        <v>9.3549735323442101E-2</v>
      </c>
      <c r="I1833" s="108">
        <v>1.7487525649511577E-2</v>
      </c>
      <c r="J1833" s="109">
        <v>2.1721274466692232E-2</v>
      </c>
      <c r="K1833" s="731">
        <v>2.8012996330619606E-2</v>
      </c>
      <c r="L1833" s="108">
        <v>2.9695775849061796E-3</v>
      </c>
      <c r="M1833" s="109">
        <v>3.1153757952675242E-3</v>
      </c>
      <c r="N1833" s="731">
        <v>2.5195196192716678E-3</v>
      </c>
      <c r="O1833" s="108">
        <v>4.0087948506864696E-3</v>
      </c>
      <c r="P1833" s="109">
        <v>4.2012950420171257E-3</v>
      </c>
      <c r="Q1833" s="731">
        <v>7.7093636002231146E-3</v>
      </c>
      <c r="R1833" s="108">
        <v>2.5331312766306681E-3</v>
      </c>
      <c r="S1833" s="109">
        <v>3.3732271444208667E-3</v>
      </c>
      <c r="T1833" s="731">
        <v>9.3131287215639669E-3</v>
      </c>
      <c r="U1833" s="108">
        <v>3.0878080325713912E-4</v>
      </c>
      <c r="V1833" s="109">
        <v>3.192798038702314E-4</v>
      </c>
      <c r="W1833" s="731">
        <v>6.8330860167488709E-4</v>
      </c>
      <c r="X1833" s="108">
        <v>2.0260215744682864E-5</v>
      </c>
      <c r="Y1833" s="109">
        <v>2.1035739451354173E-5</v>
      </c>
      <c r="Z1833" s="731">
        <v>4.7441247107588381E-5</v>
      </c>
      <c r="AA1833" s="108">
        <v>7.6551851581796622E-4</v>
      </c>
      <c r="AB1833" s="109">
        <v>7.1378751658862736E-4</v>
      </c>
      <c r="AC1833" s="731">
        <v>1.5442232871324493E-3</v>
      </c>
      <c r="AD1833" s="108">
        <v>1.2808254333316403E-4</v>
      </c>
      <c r="AE1833" s="109">
        <v>1.3209750861680036E-4</v>
      </c>
      <c r="AF1833" s="731">
        <v>2.727968330372252E-4</v>
      </c>
      <c r="AG1833" s="108">
        <v>1.9379713970170995E-4</v>
      </c>
      <c r="AH1833" s="109">
        <v>2.021128950757118E-4</v>
      </c>
      <c r="AI1833" s="731">
        <v>4.821233744021081E-4</v>
      </c>
      <c r="AJ1833" s="114"/>
      <c r="AK1833" s="115"/>
      <c r="AL1833" s="115"/>
    </row>
    <row r="1834" spans="1:38" x14ac:dyDescent="0.25">
      <c r="A1834" s="71">
        <v>2020</v>
      </c>
      <c r="B1834" s="718">
        <v>29</v>
      </c>
      <c r="C1834" s="108">
        <v>1.1783292640104215</v>
      </c>
      <c r="D1834" s="109">
        <v>1.1523647665040206</v>
      </c>
      <c r="E1834" s="731">
        <v>0.62482378619848433</v>
      </c>
      <c r="F1834" s="108">
        <v>0.10890647072531771</v>
      </c>
      <c r="G1834" s="109">
        <v>8.9690233837537853E-2</v>
      </c>
      <c r="H1834" s="731">
        <v>9.2969259112598526E-2</v>
      </c>
      <c r="I1834" s="108">
        <v>1.7469308287253144E-2</v>
      </c>
      <c r="J1834" s="109">
        <v>2.1683650157057224E-2</v>
      </c>
      <c r="K1834" s="731">
        <v>2.757121155650236E-2</v>
      </c>
      <c r="L1834" s="108">
        <v>2.9657646568972064E-3</v>
      </c>
      <c r="M1834" s="109">
        <v>3.1077341001941997E-3</v>
      </c>
      <c r="N1834" s="731">
        <v>2.4781435335478907E-3</v>
      </c>
      <c r="O1834" s="108">
        <v>4.0054380238190553E-3</v>
      </c>
      <c r="P1834" s="109">
        <v>4.1953091456796744E-3</v>
      </c>
      <c r="Q1834" s="731">
        <v>7.5881252904352854E-3</v>
      </c>
      <c r="R1834" s="108">
        <v>2.5331312766306681E-3</v>
      </c>
      <c r="S1834" s="109">
        <v>3.3732271444208667E-3</v>
      </c>
      <c r="T1834" s="731">
        <v>9.3131287215639669E-3</v>
      </c>
      <c r="U1834" s="108">
        <v>3.0825040028431127E-4</v>
      </c>
      <c r="V1834" s="109">
        <v>3.1833386144672148E-4</v>
      </c>
      <c r="W1834" s="731">
        <v>6.7036117501747649E-4</v>
      </c>
      <c r="X1834" s="108">
        <v>2.02276680141305E-5</v>
      </c>
      <c r="Y1834" s="109">
        <v>2.0977524449136648E-5</v>
      </c>
      <c r="Z1834" s="731">
        <v>4.6616722517212965E-5</v>
      </c>
      <c r="AA1834" s="108">
        <v>7.6705623945727693E-4</v>
      </c>
      <c r="AB1834" s="109">
        <v>7.1207106673605862E-4</v>
      </c>
      <c r="AC1834" s="731">
        <v>1.5232511129600209E-3</v>
      </c>
      <c r="AD1834" s="108">
        <v>1.2783680055793197E-4</v>
      </c>
      <c r="AE1834" s="109">
        <v>1.3165911980998857E-4</v>
      </c>
      <c r="AF1834" s="731">
        <v>2.6675894843622596E-4</v>
      </c>
      <c r="AG1834" s="108">
        <v>1.9356236435816768E-4</v>
      </c>
      <c r="AH1834" s="109">
        <v>2.0169392992437998E-4</v>
      </c>
      <c r="AI1834" s="731">
        <v>4.7628828329173025E-4</v>
      </c>
      <c r="AJ1834" s="114"/>
      <c r="AK1834" s="115"/>
      <c r="AL1834" s="115"/>
    </row>
    <row r="1835" spans="1:38" x14ac:dyDescent="0.25">
      <c r="A1835" s="71">
        <v>2020</v>
      </c>
      <c r="B1835" s="718">
        <v>30</v>
      </c>
      <c r="C1835" s="108">
        <v>1.1779756526615852</v>
      </c>
      <c r="D1835" s="109">
        <v>1.15048069877788</v>
      </c>
      <c r="E1835" s="731">
        <v>0.63670730556839339</v>
      </c>
      <c r="F1835" s="108">
        <v>0.10865848213665598</v>
      </c>
      <c r="G1835" s="109">
        <v>8.9510449008922313E-2</v>
      </c>
      <c r="H1835" s="731">
        <v>9.3606905302370522E-2</v>
      </c>
      <c r="I1835" s="108">
        <v>1.7451752661223969E-2</v>
      </c>
      <c r="J1835" s="109">
        <v>2.1649462446009741E-2</v>
      </c>
      <c r="K1835" s="731">
        <v>2.8323643300258682E-2</v>
      </c>
      <c r="L1835" s="108">
        <v>2.9620892435094628E-3</v>
      </c>
      <c r="M1835" s="109">
        <v>3.1017027360258809E-3</v>
      </c>
      <c r="N1835" s="731">
        <v>2.55177207859492E-3</v>
      </c>
      <c r="O1835" s="108">
        <v>4.002203691056359E-3</v>
      </c>
      <c r="P1835" s="109">
        <v>4.1898208214041568E-3</v>
      </c>
      <c r="Q1835" s="731">
        <v>7.7915379018946079E-3</v>
      </c>
      <c r="R1835" s="108">
        <v>2.5331312766306681E-3</v>
      </c>
      <c r="S1835" s="109">
        <v>3.3732271444208667E-3</v>
      </c>
      <c r="T1835" s="731">
        <v>9.3131287215639669E-3</v>
      </c>
      <c r="U1835" s="108">
        <v>3.0773920256710796E-4</v>
      </c>
      <c r="V1835" s="109">
        <v>3.1766586677863169E-4</v>
      </c>
      <c r="W1835" s="731">
        <v>6.9196941070121963E-4</v>
      </c>
      <c r="X1835" s="108">
        <v>2.019628985116176E-5</v>
      </c>
      <c r="Y1835" s="109">
        <v>2.0935652432025132E-5</v>
      </c>
      <c r="Z1835" s="731">
        <v>4.7995119619540751E-5</v>
      </c>
      <c r="AA1835" s="108">
        <v>7.6562076796245649E-4</v>
      </c>
      <c r="AB1835" s="109">
        <v>7.1068449006981172E-4</v>
      </c>
      <c r="AC1835" s="731">
        <v>1.557244693553501E-3</v>
      </c>
      <c r="AD1835" s="108">
        <v>1.2759995495842041E-4</v>
      </c>
      <c r="AE1835" s="109">
        <v>1.3135854467115026E-4</v>
      </c>
      <c r="AF1835" s="731">
        <v>2.767956267254422E-4</v>
      </c>
      <c r="AG1835" s="108">
        <v>1.9333611878788597E-4</v>
      </c>
      <c r="AH1835" s="109">
        <v>2.0136293768656082E-4</v>
      </c>
      <c r="AI1835" s="731">
        <v>4.8617065137476724E-4</v>
      </c>
      <c r="AJ1835" s="114"/>
      <c r="AK1835" s="115"/>
      <c r="AL1835" s="115"/>
    </row>
    <row r="1836" spans="1:38" ht="13" x14ac:dyDescent="0.3">
      <c r="A1836" s="71">
        <v>2020</v>
      </c>
      <c r="B1836" s="718">
        <v>31</v>
      </c>
      <c r="C1836" s="108">
        <v>1.1779756526615852</v>
      </c>
      <c r="D1836" s="109">
        <v>1.15048069877788</v>
      </c>
      <c r="E1836" s="732">
        <v>0.63670730556839339</v>
      </c>
      <c r="F1836" s="108">
        <v>0.10865848213665598</v>
      </c>
      <c r="G1836" s="109">
        <v>8.9510449008922313E-2</v>
      </c>
      <c r="H1836" s="732">
        <v>9.3606905302370522E-2</v>
      </c>
      <c r="I1836" s="108">
        <v>1.7451752661223969E-2</v>
      </c>
      <c r="J1836" s="109">
        <v>2.1649462446009741E-2</v>
      </c>
      <c r="K1836" s="732">
        <v>2.8323643300258682E-2</v>
      </c>
      <c r="L1836" s="108">
        <v>2.9620892435094628E-3</v>
      </c>
      <c r="M1836" s="109">
        <v>3.1017027360258809E-3</v>
      </c>
      <c r="N1836" s="732">
        <v>2.55177207859492E-3</v>
      </c>
      <c r="O1836" s="108">
        <v>4.002203691056359E-3</v>
      </c>
      <c r="P1836" s="109">
        <v>4.1898208214041568E-3</v>
      </c>
      <c r="Q1836" s="732">
        <v>7.7915379018946079E-3</v>
      </c>
      <c r="R1836" s="108">
        <v>2.5331312766306681E-3</v>
      </c>
      <c r="S1836" s="109">
        <v>3.3732271444208667E-3</v>
      </c>
      <c r="T1836" s="732">
        <v>9.3131287215639669E-3</v>
      </c>
      <c r="U1836" s="108">
        <v>3.0773920256710796E-4</v>
      </c>
      <c r="V1836" s="109">
        <v>3.1766586677863169E-4</v>
      </c>
      <c r="W1836" s="732">
        <v>6.9196941070121963E-4</v>
      </c>
      <c r="X1836" s="108">
        <v>2.019628985116176E-5</v>
      </c>
      <c r="Y1836" s="109">
        <v>2.0935652432025132E-5</v>
      </c>
      <c r="Z1836" s="732">
        <v>4.7995119619540751E-5</v>
      </c>
      <c r="AA1836" s="108">
        <v>7.6562076796245649E-4</v>
      </c>
      <c r="AB1836" s="109">
        <v>7.1068449006981172E-4</v>
      </c>
      <c r="AC1836" s="732">
        <v>1.557244693553501E-3</v>
      </c>
      <c r="AD1836" s="108">
        <v>1.2759995495842041E-4</v>
      </c>
      <c r="AE1836" s="109">
        <v>1.3135854467115026E-4</v>
      </c>
      <c r="AF1836" s="732">
        <v>2.767956267254422E-4</v>
      </c>
      <c r="AG1836" s="108">
        <v>1.9333611878788597E-4</v>
      </c>
      <c r="AH1836" s="109">
        <v>2.0136293768656082E-4</v>
      </c>
      <c r="AI1836" s="732">
        <v>4.8617065137476724E-4</v>
      </c>
      <c r="AJ1836" s="114"/>
      <c r="AK1836" s="115"/>
      <c r="AL1836" s="115"/>
    </row>
    <row r="1837" spans="1:38" ht="13" x14ac:dyDescent="0.3">
      <c r="A1837" s="71">
        <v>2020</v>
      </c>
      <c r="B1837" s="718">
        <v>32</v>
      </c>
      <c r="C1837" s="108">
        <v>1.1779756526615852</v>
      </c>
      <c r="D1837" s="109">
        <v>1.15048069877788</v>
      </c>
      <c r="E1837" s="732">
        <v>0.63670730556839339</v>
      </c>
      <c r="F1837" s="108">
        <v>0.10865848213665598</v>
      </c>
      <c r="G1837" s="109">
        <v>8.9510449008922313E-2</v>
      </c>
      <c r="H1837" s="732">
        <v>9.3606905302370522E-2</v>
      </c>
      <c r="I1837" s="108">
        <v>1.7451752661223969E-2</v>
      </c>
      <c r="J1837" s="109">
        <v>2.1649462446009741E-2</v>
      </c>
      <c r="K1837" s="732">
        <v>2.8323643300258682E-2</v>
      </c>
      <c r="L1837" s="108">
        <v>2.9620892435094628E-3</v>
      </c>
      <c r="M1837" s="109">
        <v>3.1017027360258809E-3</v>
      </c>
      <c r="N1837" s="732">
        <v>2.55177207859492E-3</v>
      </c>
      <c r="O1837" s="108">
        <v>4.002203691056359E-3</v>
      </c>
      <c r="P1837" s="109">
        <v>4.1898208214041568E-3</v>
      </c>
      <c r="Q1837" s="732">
        <v>7.7915379018946079E-3</v>
      </c>
      <c r="R1837" s="108">
        <v>2.5331312766306681E-3</v>
      </c>
      <c r="S1837" s="109">
        <v>3.3732271444208667E-3</v>
      </c>
      <c r="T1837" s="732">
        <v>9.3131287215639669E-3</v>
      </c>
      <c r="U1837" s="108">
        <v>3.0773920256710796E-4</v>
      </c>
      <c r="V1837" s="109">
        <v>3.1766586677863169E-4</v>
      </c>
      <c r="W1837" s="732">
        <v>6.9196941070121963E-4</v>
      </c>
      <c r="X1837" s="108">
        <v>2.019628985116176E-5</v>
      </c>
      <c r="Y1837" s="109">
        <v>2.0935652432025132E-5</v>
      </c>
      <c r="Z1837" s="732">
        <v>4.7995119619540751E-5</v>
      </c>
      <c r="AA1837" s="108">
        <v>7.6562076796245649E-4</v>
      </c>
      <c r="AB1837" s="109">
        <v>7.1068449006981172E-4</v>
      </c>
      <c r="AC1837" s="732">
        <v>1.557244693553501E-3</v>
      </c>
      <c r="AD1837" s="108">
        <v>1.2759995495842041E-4</v>
      </c>
      <c r="AE1837" s="109">
        <v>1.3135854467115026E-4</v>
      </c>
      <c r="AF1837" s="732">
        <v>2.767956267254422E-4</v>
      </c>
      <c r="AG1837" s="108">
        <v>1.9333611878788597E-4</v>
      </c>
      <c r="AH1837" s="109">
        <v>2.0136293768656082E-4</v>
      </c>
      <c r="AI1837" s="732">
        <v>4.8617065137476724E-4</v>
      </c>
      <c r="AJ1837" s="114"/>
      <c r="AK1837" s="115"/>
      <c r="AL1837" s="115"/>
    </row>
    <row r="1838" spans="1:38" ht="13" x14ac:dyDescent="0.3">
      <c r="A1838" s="71">
        <v>2020</v>
      </c>
      <c r="B1838" s="718">
        <v>33</v>
      </c>
      <c r="C1838" s="108">
        <v>1.1779756526615852</v>
      </c>
      <c r="D1838" s="109">
        <v>1.15048069877788</v>
      </c>
      <c r="E1838" s="732">
        <v>0.63670730556839339</v>
      </c>
      <c r="F1838" s="108">
        <v>0.10865848213665598</v>
      </c>
      <c r="G1838" s="109">
        <v>8.9510449008922313E-2</v>
      </c>
      <c r="H1838" s="732">
        <v>9.3606905302370522E-2</v>
      </c>
      <c r="I1838" s="108">
        <v>1.7451752661223969E-2</v>
      </c>
      <c r="J1838" s="109">
        <v>2.1649462446009741E-2</v>
      </c>
      <c r="K1838" s="732">
        <v>2.8323643300258682E-2</v>
      </c>
      <c r="L1838" s="108">
        <v>2.9620892435094628E-3</v>
      </c>
      <c r="M1838" s="109">
        <v>3.1017027360258809E-3</v>
      </c>
      <c r="N1838" s="732">
        <v>2.55177207859492E-3</v>
      </c>
      <c r="O1838" s="108">
        <v>4.002203691056359E-3</v>
      </c>
      <c r="P1838" s="109">
        <v>4.1898208214041568E-3</v>
      </c>
      <c r="Q1838" s="732">
        <v>7.7915379018946079E-3</v>
      </c>
      <c r="R1838" s="108">
        <v>2.5331312766306681E-3</v>
      </c>
      <c r="S1838" s="109">
        <v>3.3732271444208667E-3</v>
      </c>
      <c r="T1838" s="732">
        <v>9.3131287215639669E-3</v>
      </c>
      <c r="U1838" s="108">
        <v>3.0773920256710796E-4</v>
      </c>
      <c r="V1838" s="109">
        <v>3.1766586677863169E-4</v>
      </c>
      <c r="W1838" s="732">
        <v>6.9196941070121963E-4</v>
      </c>
      <c r="X1838" s="108">
        <v>2.019628985116176E-5</v>
      </c>
      <c r="Y1838" s="109">
        <v>2.0935652432025132E-5</v>
      </c>
      <c r="Z1838" s="732">
        <v>4.7995119619540751E-5</v>
      </c>
      <c r="AA1838" s="108">
        <v>7.6562076796245649E-4</v>
      </c>
      <c r="AB1838" s="109">
        <v>7.1068449006981172E-4</v>
      </c>
      <c r="AC1838" s="732">
        <v>1.557244693553501E-3</v>
      </c>
      <c r="AD1838" s="108">
        <v>1.2759995495842041E-4</v>
      </c>
      <c r="AE1838" s="109">
        <v>1.3135854467115026E-4</v>
      </c>
      <c r="AF1838" s="732">
        <v>2.767956267254422E-4</v>
      </c>
      <c r="AG1838" s="108">
        <v>1.9333611878788597E-4</v>
      </c>
      <c r="AH1838" s="109">
        <v>2.0136293768656082E-4</v>
      </c>
      <c r="AI1838" s="732">
        <v>4.8617065137476724E-4</v>
      </c>
      <c r="AJ1838" s="114"/>
      <c r="AK1838" s="115"/>
      <c r="AL1838" s="115"/>
    </row>
    <row r="1839" spans="1:38" ht="13" x14ac:dyDescent="0.3">
      <c r="A1839" s="71">
        <v>2020</v>
      </c>
      <c r="B1839" s="718">
        <v>34</v>
      </c>
      <c r="C1839" s="108">
        <v>1.1779756526615852</v>
      </c>
      <c r="D1839" s="109">
        <v>1.15048069877788</v>
      </c>
      <c r="E1839" s="732">
        <v>0.63670730556839339</v>
      </c>
      <c r="F1839" s="108">
        <v>0.10865848213665598</v>
      </c>
      <c r="G1839" s="109">
        <v>8.9510449008922313E-2</v>
      </c>
      <c r="H1839" s="732">
        <v>9.3606905302370522E-2</v>
      </c>
      <c r="I1839" s="108">
        <v>1.7451752661223969E-2</v>
      </c>
      <c r="J1839" s="109">
        <v>2.1649462446009741E-2</v>
      </c>
      <c r="K1839" s="732">
        <v>2.8323643300258682E-2</v>
      </c>
      <c r="L1839" s="108">
        <v>2.9620892435094628E-3</v>
      </c>
      <c r="M1839" s="109">
        <v>3.1017027360258809E-3</v>
      </c>
      <c r="N1839" s="732">
        <v>2.55177207859492E-3</v>
      </c>
      <c r="O1839" s="108">
        <v>4.002203691056359E-3</v>
      </c>
      <c r="P1839" s="109">
        <v>4.1898208214041568E-3</v>
      </c>
      <c r="Q1839" s="732">
        <v>7.7915379018946079E-3</v>
      </c>
      <c r="R1839" s="108">
        <v>2.5331312766306681E-3</v>
      </c>
      <c r="S1839" s="109">
        <v>3.3732271444208667E-3</v>
      </c>
      <c r="T1839" s="732">
        <v>9.3131287215639669E-3</v>
      </c>
      <c r="U1839" s="108">
        <v>3.0773920256710796E-4</v>
      </c>
      <c r="V1839" s="109">
        <v>3.1766586677863169E-4</v>
      </c>
      <c r="W1839" s="732">
        <v>6.9196941070121963E-4</v>
      </c>
      <c r="X1839" s="108">
        <v>2.019628985116176E-5</v>
      </c>
      <c r="Y1839" s="109">
        <v>2.0935652432025132E-5</v>
      </c>
      <c r="Z1839" s="732">
        <v>4.7995119619540751E-5</v>
      </c>
      <c r="AA1839" s="108">
        <v>7.6562076796245649E-4</v>
      </c>
      <c r="AB1839" s="109">
        <v>7.1068449006981172E-4</v>
      </c>
      <c r="AC1839" s="732">
        <v>1.557244693553501E-3</v>
      </c>
      <c r="AD1839" s="108">
        <v>1.2759995495842041E-4</v>
      </c>
      <c r="AE1839" s="109">
        <v>1.3135854467115026E-4</v>
      </c>
      <c r="AF1839" s="732">
        <v>2.767956267254422E-4</v>
      </c>
      <c r="AG1839" s="108">
        <v>1.9333611878788597E-4</v>
      </c>
      <c r="AH1839" s="109">
        <v>2.0136293768656082E-4</v>
      </c>
      <c r="AI1839" s="732">
        <v>4.8617065137476724E-4</v>
      </c>
      <c r="AJ1839" s="114"/>
      <c r="AK1839" s="115"/>
      <c r="AL1839" s="115"/>
    </row>
    <row r="1840" spans="1:38" ht="13" x14ac:dyDescent="0.3">
      <c r="A1840" s="71">
        <v>2020</v>
      </c>
      <c r="B1840" s="718">
        <v>35</v>
      </c>
      <c r="C1840" s="108">
        <v>1.1779756526615852</v>
      </c>
      <c r="D1840" s="109">
        <v>1.15048069877788</v>
      </c>
      <c r="E1840" s="732">
        <v>0.63670730556839339</v>
      </c>
      <c r="F1840" s="108">
        <v>0.10865848213665598</v>
      </c>
      <c r="G1840" s="109">
        <v>8.9510449008922313E-2</v>
      </c>
      <c r="H1840" s="732">
        <v>9.3606905302370522E-2</v>
      </c>
      <c r="I1840" s="108">
        <v>1.7451752661223969E-2</v>
      </c>
      <c r="J1840" s="109">
        <v>2.1649462446009741E-2</v>
      </c>
      <c r="K1840" s="732">
        <v>2.8323643300258682E-2</v>
      </c>
      <c r="L1840" s="108">
        <v>2.9620892435094628E-3</v>
      </c>
      <c r="M1840" s="109">
        <v>3.1017027360258809E-3</v>
      </c>
      <c r="N1840" s="732">
        <v>2.55177207859492E-3</v>
      </c>
      <c r="O1840" s="108">
        <v>4.002203691056359E-3</v>
      </c>
      <c r="P1840" s="109">
        <v>4.1898208214041568E-3</v>
      </c>
      <c r="Q1840" s="732">
        <v>7.7915379018946079E-3</v>
      </c>
      <c r="R1840" s="108">
        <v>2.5331312766306681E-3</v>
      </c>
      <c r="S1840" s="109">
        <v>3.3732271444208667E-3</v>
      </c>
      <c r="T1840" s="732">
        <v>9.3131287215639669E-3</v>
      </c>
      <c r="U1840" s="108">
        <v>3.0773920256710796E-4</v>
      </c>
      <c r="V1840" s="109">
        <v>3.1766586677863169E-4</v>
      </c>
      <c r="W1840" s="732">
        <v>6.9196941070121963E-4</v>
      </c>
      <c r="X1840" s="108">
        <v>2.019628985116176E-5</v>
      </c>
      <c r="Y1840" s="109">
        <v>2.0935652432025132E-5</v>
      </c>
      <c r="Z1840" s="732">
        <v>4.7995119619540751E-5</v>
      </c>
      <c r="AA1840" s="108">
        <v>7.6562076796245649E-4</v>
      </c>
      <c r="AB1840" s="109">
        <v>7.1068449006981172E-4</v>
      </c>
      <c r="AC1840" s="732">
        <v>1.557244693553501E-3</v>
      </c>
      <c r="AD1840" s="108">
        <v>1.2759995495842041E-4</v>
      </c>
      <c r="AE1840" s="109">
        <v>1.3135854467115026E-4</v>
      </c>
      <c r="AF1840" s="732">
        <v>2.767956267254422E-4</v>
      </c>
      <c r="AG1840" s="108">
        <v>1.9333611878788597E-4</v>
      </c>
      <c r="AH1840" s="109">
        <v>2.0136293768656082E-4</v>
      </c>
      <c r="AI1840" s="732">
        <v>4.8617065137476724E-4</v>
      </c>
      <c r="AJ1840" s="114"/>
      <c r="AK1840" s="115"/>
      <c r="AL1840" s="115"/>
    </row>
    <row r="1841" spans="1:38" ht="13" x14ac:dyDescent="0.3">
      <c r="A1841" s="71">
        <v>2020</v>
      </c>
      <c r="B1841" s="718">
        <v>36</v>
      </c>
      <c r="C1841" s="108">
        <v>1.1779756526615852</v>
      </c>
      <c r="D1841" s="109">
        <v>1.15048069877788</v>
      </c>
      <c r="E1841" s="732">
        <v>0.63670730556839339</v>
      </c>
      <c r="F1841" s="108">
        <v>0.10865848213665598</v>
      </c>
      <c r="G1841" s="109">
        <v>8.9510449008922313E-2</v>
      </c>
      <c r="H1841" s="732">
        <v>9.3606905302370522E-2</v>
      </c>
      <c r="I1841" s="108">
        <v>1.7451752661223969E-2</v>
      </c>
      <c r="J1841" s="109">
        <v>2.1649462446009741E-2</v>
      </c>
      <c r="K1841" s="732">
        <v>2.8323643300258682E-2</v>
      </c>
      <c r="L1841" s="108">
        <v>2.9620892435094628E-3</v>
      </c>
      <c r="M1841" s="109">
        <v>3.1017027360258809E-3</v>
      </c>
      <c r="N1841" s="732">
        <v>2.55177207859492E-3</v>
      </c>
      <c r="O1841" s="108">
        <v>4.002203691056359E-3</v>
      </c>
      <c r="P1841" s="109">
        <v>4.1898208214041568E-3</v>
      </c>
      <c r="Q1841" s="732">
        <v>7.7915379018946079E-3</v>
      </c>
      <c r="R1841" s="108">
        <v>2.5331312766306681E-3</v>
      </c>
      <c r="S1841" s="109">
        <v>3.3732271444208667E-3</v>
      </c>
      <c r="T1841" s="732">
        <v>9.3131287215639669E-3</v>
      </c>
      <c r="U1841" s="108">
        <v>3.0773920256710796E-4</v>
      </c>
      <c r="V1841" s="109">
        <v>3.1766586677863169E-4</v>
      </c>
      <c r="W1841" s="732">
        <v>6.9196941070121963E-4</v>
      </c>
      <c r="X1841" s="108">
        <v>2.019628985116176E-5</v>
      </c>
      <c r="Y1841" s="109">
        <v>2.0935652432025132E-5</v>
      </c>
      <c r="Z1841" s="732">
        <v>4.7995119619540751E-5</v>
      </c>
      <c r="AA1841" s="108">
        <v>7.6562076796245649E-4</v>
      </c>
      <c r="AB1841" s="109">
        <v>7.1068449006981172E-4</v>
      </c>
      <c r="AC1841" s="732">
        <v>1.557244693553501E-3</v>
      </c>
      <c r="AD1841" s="108">
        <v>1.2759995495842041E-4</v>
      </c>
      <c r="AE1841" s="109">
        <v>1.3135854467115026E-4</v>
      </c>
      <c r="AF1841" s="732">
        <v>2.767956267254422E-4</v>
      </c>
      <c r="AG1841" s="108">
        <v>1.9333611878788597E-4</v>
      </c>
      <c r="AH1841" s="109">
        <v>2.0136293768656082E-4</v>
      </c>
      <c r="AI1841" s="732">
        <v>4.8617065137476724E-4</v>
      </c>
      <c r="AJ1841" s="114"/>
      <c r="AK1841" s="115"/>
      <c r="AL1841" s="115"/>
    </row>
    <row r="1842" spans="1:38" ht="13" x14ac:dyDescent="0.3">
      <c r="A1842" s="71">
        <v>2020</v>
      </c>
      <c r="B1842" s="718">
        <v>37</v>
      </c>
      <c r="C1842" s="108">
        <v>1.1779756526615852</v>
      </c>
      <c r="D1842" s="109">
        <v>1.15048069877788</v>
      </c>
      <c r="E1842" s="732">
        <v>0.63670730556839339</v>
      </c>
      <c r="F1842" s="108">
        <v>0.10865848213665598</v>
      </c>
      <c r="G1842" s="109">
        <v>8.9510449008922313E-2</v>
      </c>
      <c r="H1842" s="732">
        <v>9.3606905302370522E-2</v>
      </c>
      <c r="I1842" s="108">
        <v>1.7451752661223969E-2</v>
      </c>
      <c r="J1842" s="109">
        <v>2.1649462446009741E-2</v>
      </c>
      <c r="K1842" s="732">
        <v>2.8323643300258682E-2</v>
      </c>
      <c r="L1842" s="108">
        <v>2.9620892435094628E-3</v>
      </c>
      <c r="M1842" s="109">
        <v>3.1017027360258809E-3</v>
      </c>
      <c r="N1842" s="732">
        <v>2.55177207859492E-3</v>
      </c>
      <c r="O1842" s="108">
        <v>4.002203691056359E-3</v>
      </c>
      <c r="P1842" s="109">
        <v>4.1898208214041568E-3</v>
      </c>
      <c r="Q1842" s="732">
        <v>7.7915379018946079E-3</v>
      </c>
      <c r="R1842" s="108">
        <v>2.5331312766306681E-3</v>
      </c>
      <c r="S1842" s="109">
        <v>3.3732271444208667E-3</v>
      </c>
      <c r="T1842" s="732">
        <v>9.3131287215639669E-3</v>
      </c>
      <c r="U1842" s="108">
        <v>3.0773920256710796E-4</v>
      </c>
      <c r="V1842" s="109">
        <v>3.1766586677863169E-4</v>
      </c>
      <c r="W1842" s="732">
        <v>6.9196941070121963E-4</v>
      </c>
      <c r="X1842" s="108">
        <v>2.019628985116176E-5</v>
      </c>
      <c r="Y1842" s="109">
        <v>2.0935652432025132E-5</v>
      </c>
      <c r="Z1842" s="732">
        <v>4.7995119619540751E-5</v>
      </c>
      <c r="AA1842" s="108">
        <v>7.6562076796245649E-4</v>
      </c>
      <c r="AB1842" s="109">
        <v>7.1068449006981172E-4</v>
      </c>
      <c r="AC1842" s="732">
        <v>1.557244693553501E-3</v>
      </c>
      <c r="AD1842" s="108">
        <v>1.2759995495842041E-4</v>
      </c>
      <c r="AE1842" s="109">
        <v>1.3135854467115026E-4</v>
      </c>
      <c r="AF1842" s="732">
        <v>2.767956267254422E-4</v>
      </c>
      <c r="AG1842" s="108">
        <v>1.9333611878788597E-4</v>
      </c>
      <c r="AH1842" s="109">
        <v>2.0136293768656082E-4</v>
      </c>
      <c r="AI1842" s="732">
        <v>4.8617065137476724E-4</v>
      </c>
      <c r="AJ1842" s="114"/>
      <c r="AK1842" s="115"/>
      <c r="AL1842" s="115"/>
    </row>
    <row r="1843" spans="1:38" ht="13" x14ac:dyDescent="0.3">
      <c r="A1843" s="71">
        <v>2020</v>
      </c>
      <c r="B1843" s="718">
        <v>38</v>
      </c>
      <c r="C1843" s="108">
        <v>1.1779756526615852</v>
      </c>
      <c r="D1843" s="109">
        <v>1.15048069877788</v>
      </c>
      <c r="E1843" s="732">
        <v>0.63670730556839339</v>
      </c>
      <c r="F1843" s="108">
        <v>0.10865848213665598</v>
      </c>
      <c r="G1843" s="109">
        <v>8.9510449008922313E-2</v>
      </c>
      <c r="H1843" s="732">
        <v>9.3606905302370522E-2</v>
      </c>
      <c r="I1843" s="108">
        <v>1.7451752661223969E-2</v>
      </c>
      <c r="J1843" s="109">
        <v>2.1649462446009741E-2</v>
      </c>
      <c r="K1843" s="732">
        <v>2.8323643300258682E-2</v>
      </c>
      <c r="L1843" s="108">
        <v>2.9620892435094628E-3</v>
      </c>
      <c r="M1843" s="109">
        <v>3.1017027360258809E-3</v>
      </c>
      <c r="N1843" s="732">
        <v>2.55177207859492E-3</v>
      </c>
      <c r="O1843" s="108">
        <v>4.002203691056359E-3</v>
      </c>
      <c r="P1843" s="109">
        <v>4.1898208214041568E-3</v>
      </c>
      <c r="Q1843" s="732">
        <v>7.7915379018946079E-3</v>
      </c>
      <c r="R1843" s="108">
        <v>2.5331312766306681E-3</v>
      </c>
      <c r="S1843" s="109">
        <v>3.3732271444208667E-3</v>
      </c>
      <c r="T1843" s="732">
        <v>9.3131287215639669E-3</v>
      </c>
      <c r="U1843" s="108">
        <v>3.0773920256710796E-4</v>
      </c>
      <c r="V1843" s="109">
        <v>3.1766586677863169E-4</v>
      </c>
      <c r="W1843" s="732">
        <v>6.9196941070121963E-4</v>
      </c>
      <c r="X1843" s="108">
        <v>2.019628985116176E-5</v>
      </c>
      <c r="Y1843" s="109">
        <v>2.0935652432025132E-5</v>
      </c>
      <c r="Z1843" s="732">
        <v>4.7995119619540751E-5</v>
      </c>
      <c r="AA1843" s="108">
        <v>7.6562076796245649E-4</v>
      </c>
      <c r="AB1843" s="109">
        <v>7.1068449006981172E-4</v>
      </c>
      <c r="AC1843" s="732">
        <v>1.557244693553501E-3</v>
      </c>
      <c r="AD1843" s="108">
        <v>1.2759995495842041E-4</v>
      </c>
      <c r="AE1843" s="109">
        <v>1.3135854467115026E-4</v>
      </c>
      <c r="AF1843" s="732">
        <v>2.767956267254422E-4</v>
      </c>
      <c r="AG1843" s="108">
        <v>1.9333611878788597E-4</v>
      </c>
      <c r="AH1843" s="109">
        <v>2.0136293768656082E-4</v>
      </c>
      <c r="AI1843" s="732">
        <v>4.8617065137476724E-4</v>
      </c>
      <c r="AJ1843" s="114"/>
      <c r="AK1843" s="115"/>
      <c r="AL1843" s="115"/>
    </row>
    <row r="1844" spans="1:38" ht="13.5" thickBot="1" x14ac:dyDescent="0.35">
      <c r="A1844" s="73">
        <v>2020</v>
      </c>
      <c r="B1844" s="719">
        <v>39</v>
      </c>
      <c r="C1844" s="110">
        <v>1.1779756526615852</v>
      </c>
      <c r="D1844" s="111">
        <v>1.15048069877788</v>
      </c>
      <c r="E1844" s="733">
        <v>0.63670730556839339</v>
      </c>
      <c r="F1844" s="110">
        <v>0.10865848213665598</v>
      </c>
      <c r="G1844" s="111">
        <v>8.9510449008922313E-2</v>
      </c>
      <c r="H1844" s="733">
        <v>9.3606905302370522E-2</v>
      </c>
      <c r="I1844" s="110">
        <v>1.7451752661223969E-2</v>
      </c>
      <c r="J1844" s="111">
        <v>2.1649462446009741E-2</v>
      </c>
      <c r="K1844" s="733">
        <v>2.8323643300258682E-2</v>
      </c>
      <c r="L1844" s="110">
        <v>2.9620892435094628E-3</v>
      </c>
      <c r="M1844" s="111">
        <v>3.1017027360258809E-3</v>
      </c>
      <c r="N1844" s="733">
        <v>2.55177207859492E-3</v>
      </c>
      <c r="O1844" s="110">
        <v>4.002203691056359E-3</v>
      </c>
      <c r="P1844" s="111">
        <v>4.1898208214041568E-3</v>
      </c>
      <c r="Q1844" s="733">
        <v>7.7915379018946079E-3</v>
      </c>
      <c r="R1844" s="110">
        <v>2.5331312766306681E-3</v>
      </c>
      <c r="S1844" s="111">
        <v>3.3732271444208667E-3</v>
      </c>
      <c r="T1844" s="733">
        <v>9.3131287215639669E-3</v>
      </c>
      <c r="U1844" s="110">
        <v>3.0773920256710796E-4</v>
      </c>
      <c r="V1844" s="111">
        <v>3.1766586677863169E-4</v>
      </c>
      <c r="W1844" s="733">
        <v>6.9196941070121963E-4</v>
      </c>
      <c r="X1844" s="110">
        <v>2.019628985116176E-5</v>
      </c>
      <c r="Y1844" s="111">
        <v>2.0935652432025132E-5</v>
      </c>
      <c r="Z1844" s="733">
        <v>4.7995119619540751E-5</v>
      </c>
      <c r="AA1844" s="110">
        <v>7.6562076796245649E-4</v>
      </c>
      <c r="AB1844" s="111">
        <v>7.1068449006981172E-4</v>
      </c>
      <c r="AC1844" s="733">
        <v>1.557244693553501E-3</v>
      </c>
      <c r="AD1844" s="110">
        <v>1.2759995495842041E-4</v>
      </c>
      <c r="AE1844" s="111">
        <v>1.3135854467115026E-4</v>
      </c>
      <c r="AF1844" s="733">
        <v>2.767956267254422E-4</v>
      </c>
      <c r="AG1844" s="110">
        <v>1.9333611878788597E-4</v>
      </c>
      <c r="AH1844" s="111">
        <v>2.0136293768656082E-4</v>
      </c>
      <c r="AI1844" s="733">
        <v>4.8617065137476724E-4</v>
      </c>
      <c r="AJ1844" s="116"/>
      <c r="AK1844" s="117"/>
      <c r="AL1844" s="117"/>
    </row>
    <row r="1845" spans="1:38" x14ac:dyDescent="0.25">
      <c r="A1845" s="69">
        <v>2021</v>
      </c>
      <c r="B1845" s="70">
        <v>0</v>
      </c>
      <c r="C1845" s="106">
        <v>0.35062219373574122</v>
      </c>
      <c r="D1845" s="107">
        <v>0.38007845379129784</v>
      </c>
      <c r="E1845" s="730">
        <v>0.35671544448054165</v>
      </c>
      <c r="F1845" s="106">
        <v>6.9666773263675832E-3</v>
      </c>
      <c r="G1845" s="107">
        <v>6.6786383623063071E-3</v>
      </c>
      <c r="H1845" s="730">
        <v>2.25047361261188E-2</v>
      </c>
      <c r="I1845" s="106">
        <v>1.0515237526389403E-2</v>
      </c>
      <c r="J1845" s="107">
        <v>1.0085279279894907E-2</v>
      </c>
      <c r="K1845" s="730">
        <v>2.0030530642551145E-2</v>
      </c>
      <c r="L1845" s="106">
        <v>6.3436949841186199E-4</v>
      </c>
      <c r="M1845" s="107">
        <v>6.7929675978982082E-4</v>
      </c>
      <c r="N1845" s="730">
        <v>2.2365185535763929E-3</v>
      </c>
      <c r="O1845" s="106">
        <v>2.2447320151223987E-3</v>
      </c>
      <c r="P1845" s="107">
        <v>2.1478423516390222E-3</v>
      </c>
      <c r="Q1845" s="730">
        <v>3.4107561591263979E-3</v>
      </c>
      <c r="R1845" s="106">
        <v>2.5725928298441151E-3</v>
      </c>
      <c r="S1845" s="107">
        <v>3.3653134665697429E-3</v>
      </c>
      <c r="T1845" s="730">
        <v>1.0286765639015101E-2</v>
      </c>
      <c r="U1845" s="106">
        <v>1.9959815187068752E-4</v>
      </c>
      <c r="V1845" s="107">
        <v>1.9134652644411137E-4</v>
      </c>
      <c r="W1845" s="730">
        <v>2.8804203735555411E-4</v>
      </c>
      <c r="X1845" s="106">
        <v>1.272812066727888E-5</v>
      </c>
      <c r="Y1845" s="107">
        <v>1.2211870258140083E-5</v>
      </c>
      <c r="Z1845" s="730">
        <v>2.0074429789438147E-5</v>
      </c>
      <c r="AA1845" s="106">
        <v>1.9767903816819034E-4</v>
      </c>
      <c r="AB1845" s="107">
        <v>1.8934172479568247E-4</v>
      </c>
      <c r="AC1845" s="730">
        <v>3.6599690350602721E-4</v>
      </c>
      <c r="AD1845" s="106">
        <v>8.5118436630460839E-5</v>
      </c>
      <c r="AE1845" s="107">
        <v>8.1646563237086132E-5</v>
      </c>
      <c r="AF1845" s="730">
        <v>1.0816771093950472E-4</v>
      </c>
      <c r="AG1845" s="106">
        <v>1.15159889917889E-4</v>
      </c>
      <c r="AH1845" s="107">
        <v>1.1032593089428302E-4</v>
      </c>
      <c r="AI1845" s="730">
        <v>2.253019664913839E-4</v>
      </c>
      <c r="AJ1845" s="112"/>
      <c r="AK1845" s="113"/>
      <c r="AL1845" s="113"/>
    </row>
    <row r="1846" spans="1:38" x14ac:dyDescent="0.25">
      <c r="A1846" s="71">
        <v>2021</v>
      </c>
      <c r="B1846" s="718">
        <v>1</v>
      </c>
      <c r="C1846" s="108">
        <v>0.34972168705463169</v>
      </c>
      <c r="D1846" s="109">
        <v>0.37902853071091985</v>
      </c>
      <c r="E1846" s="731">
        <v>0.35672856535391695</v>
      </c>
      <c r="F1846" s="108">
        <v>6.982145110391122E-3</v>
      </c>
      <c r="G1846" s="109">
        <v>6.6912774795221544E-3</v>
      </c>
      <c r="H1846" s="731">
        <v>2.2641949594491232E-2</v>
      </c>
      <c r="I1846" s="108">
        <v>1.0489975233862719E-2</v>
      </c>
      <c r="J1846" s="109">
        <v>1.0058719734312454E-2</v>
      </c>
      <c r="K1846" s="731">
        <v>1.9995672827299592E-2</v>
      </c>
      <c r="L1846" s="108">
        <v>6.3409524976921995E-4</v>
      </c>
      <c r="M1846" s="109">
        <v>6.7893492599466708E-4</v>
      </c>
      <c r="N1846" s="731">
        <v>2.2388944845489677E-3</v>
      </c>
      <c r="O1846" s="108">
        <v>2.2386404550241287E-3</v>
      </c>
      <c r="P1846" s="109">
        <v>2.1426166662082695E-3</v>
      </c>
      <c r="Q1846" s="731">
        <v>3.4064177621234344E-3</v>
      </c>
      <c r="R1846" s="108">
        <v>2.5714186881988341E-3</v>
      </c>
      <c r="S1846" s="109">
        <v>3.3634376065915629E-3</v>
      </c>
      <c r="T1846" s="731">
        <v>1.0329034573079664E-2</v>
      </c>
      <c r="U1846" s="108">
        <v>1.9919434929175619E-4</v>
      </c>
      <c r="V1846" s="109">
        <v>1.9093379209695111E-4</v>
      </c>
      <c r="W1846" s="731">
        <v>2.8765760979661753E-4</v>
      </c>
      <c r="X1846" s="108">
        <v>1.2700418937769655E-5</v>
      </c>
      <c r="Y1846" s="109">
        <v>1.2184164756023307E-5</v>
      </c>
      <c r="Z1846" s="731">
        <v>2.0047823728380288E-5</v>
      </c>
      <c r="AA1846" s="108">
        <v>1.9738301154921485E-4</v>
      </c>
      <c r="AB1846" s="109">
        <v>1.8904285251687943E-4</v>
      </c>
      <c r="AC1846" s="731">
        <v>3.6614416645059712E-4</v>
      </c>
      <c r="AD1846" s="108">
        <v>8.4956213619439105E-5</v>
      </c>
      <c r="AE1846" s="109">
        <v>8.1473378367385828E-5</v>
      </c>
      <c r="AF1846" s="731">
        <v>1.0801432648999581E-4</v>
      </c>
      <c r="AG1846" s="108">
        <v>1.1488070397463576E-4</v>
      </c>
      <c r="AH1846" s="109">
        <v>1.1006832405912069E-4</v>
      </c>
      <c r="AI1846" s="731">
        <v>2.2503115054282641E-4</v>
      </c>
      <c r="AJ1846" s="114"/>
      <c r="AK1846" s="115"/>
      <c r="AL1846" s="115"/>
    </row>
    <row r="1847" spans="1:38" x14ac:dyDescent="0.25">
      <c r="A1847" s="71">
        <v>2021</v>
      </c>
      <c r="B1847" s="718">
        <v>2</v>
      </c>
      <c r="C1847" s="108">
        <v>0.34795201366139689</v>
      </c>
      <c r="D1847" s="109">
        <v>0.37696792451274169</v>
      </c>
      <c r="E1847" s="731">
        <v>0.35685247812601084</v>
      </c>
      <c r="F1847" s="108">
        <v>6.9892013650586678E-3</v>
      </c>
      <c r="G1847" s="109">
        <v>6.6998713826186239E-3</v>
      </c>
      <c r="H1847" s="731">
        <v>2.2827252646966716E-2</v>
      </c>
      <c r="I1847" s="108">
        <v>1.0451015597098804E-2</v>
      </c>
      <c r="J1847" s="109">
        <v>1.002022007565481E-2</v>
      </c>
      <c r="K1847" s="731">
        <v>1.9953334966959752E-2</v>
      </c>
      <c r="L1847" s="108">
        <v>6.347412390541573E-4</v>
      </c>
      <c r="M1847" s="109">
        <v>6.7984564228953405E-4</v>
      </c>
      <c r="N1847" s="731">
        <v>2.2422424624622883E-3</v>
      </c>
      <c r="O1847" s="108">
        <v>2.2287072099430776E-3</v>
      </c>
      <c r="P1847" s="109">
        <v>2.134585059236362E-3</v>
      </c>
      <c r="Q1847" s="731">
        <v>3.4019918870702541E-3</v>
      </c>
      <c r="R1847" s="108">
        <v>2.5741838311219034E-3</v>
      </c>
      <c r="S1847" s="109">
        <v>3.3680840298225458E-3</v>
      </c>
      <c r="T1847" s="731">
        <v>1.0380121332418696E-2</v>
      </c>
      <c r="U1847" s="108">
        <v>1.9885429856964692E-4</v>
      </c>
      <c r="V1847" s="109">
        <v>1.9063339337456467E-4</v>
      </c>
      <c r="W1847" s="731">
        <v>2.8729393907375088E-4</v>
      </c>
      <c r="X1847" s="108">
        <v>1.2672577409462713E-5</v>
      </c>
      <c r="Y1847" s="109">
        <v>1.2159723746672329E-5</v>
      </c>
      <c r="Z1847" s="731">
        <v>2.0021594867843681E-5</v>
      </c>
      <c r="AA1847" s="108">
        <v>1.970358756858116E-4</v>
      </c>
      <c r="AB1847" s="109">
        <v>1.8875936072309225E-4</v>
      </c>
      <c r="AC1847" s="731">
        <v>3.6645857850901441E-4</v>
      </c>
      <c r="AD1847" s="108">
        <v>8.4852655759010752E-5</v>
      </c>
      <c r="AE1847" s="109">
        <v>8.1375954693552538E-5</v>
      </c>
      <c r="AF1847" s="731">
        <v>1.0788010244352268E-4</v>
      </c>
      <c r="AG1847" s="108">
        <v>1.1450725688867183E-4</v>
      </c>
      <c r="AH1847" s="109">
        <v>1.0975830663002119E-4</v>
      </c>
      <c r="AI1847" s="731">
        <v>2.2473252268875388E-4</v>
      </c>
      <c r="AJ1847" s="114"/>
      <c r="AK1847" s="115"/>
      <c r="AL1847" s="115"/>
    </row>
    <row r="1848" spans="1:38" x14ac:dyDescent="0.25">
      <c r="A1848" s="71">
        <v>2021</v>
      </c>
      <c r="B1848" s="718">
        <v>3</v>
      </c>
      <c r="C1848" s="108">
        <v>0.34492964748559785</v>
      </c>
      <c r="D1848" s="109">
        <v>0.37355384232533762</v>
      </c>
      <c r="E1848" s="731">
        <v>0.35708940886957241</v>
      </c>
      <c r="F1848" s="108">
        <v>6.9938246599034791E-3</v>
      </c>
      <c r="G1848" s="109">
        <v>6.7084356693566747E-3</v>
      </c>
      <c r="H1848" s="731">
        <v>2.3049881010041958E-2</v>
      </c>
      <c r="I1848" s="108">
        <v>1.0384265875287714E-2</v>
      </c>
      <c r="J1848" s="109">
        <v>9.9571397281762834E-3</v>
      </c>
      <c r="K1848" s="731">
        <v>1.9909937609672721E-2</v>
      </c>
      <c r="L1848" s="108">
        <v>6.3587924959431538E-4</v>
      </c>
      <c r="M1848" s="109">
        <v>6.8145405471734444E-4</v>
      </c>
      <c r="N1848" s="731">
        <v>2.2465139635424953E-3</v>
      </c>
      <c r="O1848" s="108">
        <v>2.2127384910033483E-3</v>
      </c>
      <c r="P1848" s="109">
        <v>2.1213220751025155E-3</v>
      </c>
      <c r="Q1848" s="731">
        <v>3.3981680098248311E-3</v>
      </c>
      <c r="R1848" s="108">
        <v>2.5790509725939883E-3</v>
      </c>
      <c r="S1848" s="109">
        <v>3.3763147646413121E-3</v>
      </c>
      <c r="T1848" s="731">
        <v>1.0447837527257671E-2</v>
      </c>
      <c r="U1848" s="108">
        <v>1.9830103409647327E-4</v>
      </c>
      <c r="V1848" s="109">
        <v>1.9017069216972218E-4</v>
      </c>
      <c r="W1848" s="731">
        <v>2.8701650909767804E-4</v>
      </c>
      <c r="X1848" s="108">
        <v>1.2627236155155538E-5</v>
      </c>
      <c r="Y1848" s="109">
        <v>1.2121242096549574E-5</v>
      </c>
      <c r="Z1848" s="731">
        <v>2.0000006666941648E-5</v>
      </c>
      <c r="AA1848" s="108">
        <v>1.9643853820793309E-4</v>
      </c>
      <c r="AB1848" s="109">
        <v>1.8828216017033409E-4</v>
      </c>
      <c r="AC1848" s="731">
        <v>3.669595749058982E-4</v>
      </c>
      <c r="AD1848" s="108">
        <v>8.4682439033437413E-5</v>
      </c>
      <c r="AE1848" s="109">
        <v>8.1232204281361681E-5</v>
      </c>
      <c r="AF1848" s="731">
        <v>1.0779245554853278E-4</v>
      </c>
      <c r="AG1848" s="108">
        <v>1.1390477689336733E-4</v>
      </c>
      <c r="AH1848" s="109">
        <v>1.0925488151130219E-4</v>
      </c>
      <c r="AI1848" s="731">
        <v>2.2444622631471453E-4</v>
      </c>
      <c r="AJ1848" s="114"/>
      <c r="AK1848" s="115"/>
      <c r="AL1848" s="115"/>
    </row>
    <row r="1849" spans="1:38" x14ac:dyDescent="0.25">
      <c r="A1849" s="71">
        <v>2021</v>
      </c>
      <c r="B1849" s="718">
        <v>4</v>
      </c>
      <c r="C1849" s="108">
        <v>0.42752278166447422</v>
      </c>
      <c r="D1849" s="109">
        <v>0.456064569340148</v>
      </c>
      <c r="E1849" s="731">
        <v>0.43083788044766419</v>
      </c>
      <c r="F1849" s="108">
        <v>7.611427878624448E-3</v>
      </c>
      <c r="G1849" s="109">
        <v>7.5164567611026066E-3</v>
      </c>
      <c r="H1849" s="731">
        <v>2.461950165651703E-2</v>
      </c>
      <c r="I1849" s="108">
        <v>1.1306151722932666E-2</v>
      </c>
      <c r="J1849" s="109">
        <v>1.2573871702261621E-2</v>
      </c>
      <c r="K1849" s="731">
        <v>2.2920502842633677E-2</v>
      </c>
      <c r="L1849" s="108">
        <v>7.7115540136067444E-4</v>
      </c>
      <c r="M1849" s="109">
        <v>1.0221218554500326E-3</v>
      </c>
      <c r="N1849" s="731">
        <v>3.7100728869745741E-3</v>
      </c>
      <c r="O1849" s="108">
        <v>2.4430117856365135E-3</v>
      </c>
      <c r="P1849" s="109">
        <v>2.5974907548549976E-3</v>
      </c>
      <c r="Q1849" s="731">
        <v>4.1846612977631233E-3</v>
      </c>
      <c r="R1849" s="108">
        <v>2.5830900840235317E-3</v>
      </c>
      <c r="S1849" s="109">
        <v>3.3845911680623294E-3</v>
      </c>
      <c r="T1849" s="731">
        <v>1.0404870155176766E-2</v>
      </c>
      <c r="U1849" s="108">
        <v>2.1052630713024352E-4</v>
      </c>
      <c r="V1849" s="109">
        <v>2.1390988172028598E-4</v>
      </c>
      <c r="W1849" s="731">
        <v>3.7050782224568621E-4</v>
      </c>
      <c r="X1849" s="108">
        <v>1.3506779164949314E-5</v>
      </c>
      <c r="Y1849" s="109">
        <v>1.3847329032025326E-5</v>
      </c>
      <c r="Z1849" s="731">
        <v>2.5409304744679778E-5</v>
      </c>
      <c r="AA1849" s="108">
        <v>2.1082697223414172E-4</v>
      </c>
      <c r="AB1849" s="109">
        <v>2.1527944485120277E-4</v>
      </c>
      <c r="AC1849" s="731">
        <v>4.3689527841048485E-4</v>
      </c>
      <c r="AD1849" s="108">
        <v>8.9275460584164288E-5</v>
      </c>
      <c r="AE1849" s="109">
        <v>8.9938712809939619E-5</v>
      </c>
      <c r="AF1849" s="731">
        <v>1.4679202264187161E-4</v>
      </c>
      <c r="AG1849" s="108">
        <v>1.2366955417876058E-4</v>
      </c>
      <c r="AH1849" s="109">
        <v>1.2902213859673244E-4</v>
      </c>
      <c r="AI1849" s="731">
        <v>2.6257540489479242E-4</v>
      </c>
      <c r="AJ1849" s="114"/>
      <c r="AK1849" s="115"/>
      <c r="AL1849" s="115"/>
    </row>
    <row r="1850" spans="1:38" x14ac:dyDescent="0.25">
      <c r="A1850" s="71">
        <v>2021</v>
      </c>
      <c r="B1850" s="718">
        <v>5</v>
      </c>
      <c r="C1850" s="108">
        <v>0.42600726117195109</v>
      </c>
      <c r="D1850" s="109">
        <v>0.45471439746016906</v>
      </c>
      <c r="E1850" s="731">
        <v>0.43137022828252602</v>
      </c>
      <c r="F1850" s="108">
        <v>7.6363477860928166E-3</v>
      </c>
      <c r="G1850" s="109">
        <v>7.542260523163296E-3</v>
      </c>
      <c r="H1850" s="731">
        <v>2.4550124630295399E-2</v>
      </c>
      <c r="I1850" s="108">
        <v>1.12590295957023E-2</v>
      </c>
      <c r="J1850" s="109">
        <v>1.2532767082957585E-2</v>
      </c>
      <c r="K1850" s="731">
        <v>2.2993300656463673E-2</v>
      </c>
      <c r="L1850" s="108">
        <v>7.7030823205897017E-4</v>
      </c>
      <c r="M1850" s="109">
        <v>1.0217713014957759E-3</v>
      </c>
      <c r="N1850" s="731">
        <v>3.7049764982719211E-3</v>
      </c>
      <c r="O1850" s="108">
        <v>2.4320787424936137E-3</v>
      </c>
      <c r="P1850" s="109">
        <v>2.5880134492130397E-3</v>
      </c>
      <c r="Q1850" s="731">
        <v>4.1974871864281496E-3</v>
      </c>
      <c r="R1850" s="108">
        <v>2.580097645050271E-3</v>
      </c>
      <c r="S1850" s="109">
        <v>3.3833606809189486E-3</v>
      </c>
      <c r="T1850" s="731">
        <v>1.0335762378813109E-2</v>
      </c>
      <c r="U1850" s="108">
        <v>2.096738005719639E-4</v>
      </c>
      <c r="V1850" s="109">
        <v>2.1330354676270152E-4</v>
      </c>
      <c r="W1850" s="731">
        <v>3.7176805506416392E-4</v>
      </c>
      <c r="X1850" s="108">
        <v>1.3449694930115585E-5</v>
      </c>
      <c r="Y1850" s="109">
        <v>1.3805108990342526E-5</v>
      </c>
      <c r="Z1850" s="731">
        <v>2.5492528720264729E-5</v>
      </c>
      <c r="AA1850" s="108">
        <v>2.1019600791751927E-4</v>
      </c>
      <c r="AB1850" s="109">
        <v>2.148400528290162E-4</v>
      </c>
      <c r="AC1850" s="731">
        <v>4.377465262087377E-4</v>
      </c>
      <c r="AD1850" s="108">
        <v>8.8919163803882087E-5</v>
      </c>
      <c r="AE1850" s="109">
        <v>8.9696901321127667E-5</v>
      </c>
      <c r="AF1850" s="731">
        <v>1.4734385458850654E-4</v>
      </c>
      <c r="AG1850" s="108">
        <v>1.23134268596239E-4</v>
      </c>
      <c r="AH1850" s="109">
        <v>1.28592442089723E-4</v>
      </c>
      <c r="AI1850" s="731">
        <v>2.6327884529535794E-4</v>
      </c>
      <c r="AJ1850" s="114"/>
      <c r="AK1850" s="115"/>
      <c r="AL1850" s="115"/>
    </row>
    <row r="1851" spans="1:38" x14ac:dyDescent="0.25">
      <c r="A1851" s="71">
        <v>2021</v>
      </c>
      <c r="B1851" s="718">
        <v>6</v>
      </c>
      <c r="C1851" s="108">
        <v>0.49469088706959224</v>
      </c>
      <c r="D1851" s="109">
        <v>0.52196671245459303</v>
      </c>
      <c r="E1851" s="731">
        <v>0.75869739686535509</v>
      </c>
      <c r="F1851" s="108">
        <v>8.2677342285128585E-3</v>
      </c>
      <c r="G1851" s="109">
        <v>8.2850993090862381E-3</v>
      </c>
      <c r="H1851" s="731">
        <v>2.981252358277537E-2</v>
      </c>
      <c r="I1851" s="108">
        <v>1.1782948833477662E-2</v>
      </c>
      <c r="J1851" s="109">
        <v>1.4566492217139888E-2</v>
      </c>
      <c r="K1851" s="731">
        <v>2.6682187600936755E-2</v>
      </c>
      <c r="L1851" s="108">
        <v>8.7340491103998655E-4</v>
      </c>
      <c r="M1851" s="109">
        <v>1.1062365544865669E-3</v>
      </c>
      <c r="N1851" s="731">
        <v>3.7677861974771474E-3</v>
      </c>
      <c r="O1851" s="108">
        <v>2.5953933075006362E-3</v>
      </c>
      <c r="P1851" s="109">
        <v>2.9803949971726881E-3</v>
      </c>
      <c r="Q1851" s="731">
        <v>6.8823971686513032E-3</v>
      </c>
      <c r="R1851" s="108">
        <v>2.5750634204016916E-3</v>
      </c>
      <c r="S1851" s="109">
        <v>3.3801052149729019E-3</v>
      </c>
      <c r="T1851" s="731">
        <v>1.0257643037832328E-2</v>
      </c>
      <c r="U1851" s="108">
        <v>2.1762108314469735E-4</v>
      </c>
      <c r="V1851" s="109">
        <v>2.3145491125941696E-4</v>
      </c>
      <c r="W1851" s="731">
        <v>5.2905897744063299E-4</v>
      </c>
      <c r="X1851" s="108">
        <v>1.4032942547661701E-5</v>
      </c>
      <c r="Y1851" s="109">
        <v>1.5144390722609855E-5</v>
      </c>
      <c r="Z1851" s="731">
        <v>3.9085539753556753E-5</v>
      </c>
      <c r="AA1851" s="108">
        <v>2.2065641935818141E-4</v>
      </c>
      <c r="AB1851" s="109">
        <v>2.3647633571254268E-4</v>
      </c>
      <c r="AC1851" s="731">
        <v>6.8124723973839575E-4</v>
      </c>
      <c r="AD1851" s="108">
        <v>9.1809509969284874E-5</v>
      </c>
      <c r="AE1851" s="109">
        <v>9.6149663209364194E-5</v>
      </c>
      <c r="AF1851" s="731">
        <v>1.7810804072123022E-4</v>
      </c>
      <c r="AG1851" s="108">
        <v>1.2986964053669182E-4</v>
      </c>
      <c r="AH1851" s="109">
        <v>1.4449825594896166E-4</v>
      </c>
      <c r="AI1851" s="731">
        <v>4.953631390914704E-4</v>
      </c>
      <c r="AJ1851" s="114"/>
      <c r="AK1851" s="115"/>
      <c r="AL1851" s="115"/>
    </row>
    <row r="1852" spans="1:38" x14ac:dyDescent="0.25">
      <c r="A1852" s="71">
        <v>2021</v>
      </c>
      <c r="B1852" s="718">
        <v>7</v>
      </c>
      <c r="C1852" s="108">
        <v>0.49419873505485556</v>
      </c>
      <c r="D1852" s="109">
        <v>0.52176592538517019</v>
      </c>
      <c r="E1852" s="731">
        <v>0.75823855201659274</v>
      </c>
      <c r="F1852" s="108">
        <v>8.3223075106938355E-3</v>
      </c>
      <c r="G1852" s="109">
        <v>8.3384228526379757E-3</v>
      </c>
      <c r="H1852" s="731">
        <v>2.9761342181011351E-2</v>
      </c>
      <c r="I1852" s="108">
        <v>1.1754783000734044E-2</v>
      </c>
      <c r="J1852" s="109">
        <v>1.455143281378511E-2</v>
      </c>
      <c r="K1852" s="731">
        <v>2.6729979873301318E-2</v>
      </c>
      <c r="L1852" s="108">
        <v>8.711489663409674E-4</v>
      </c>
      <c r="M1852" s="109">
        <v>1.1047901647721905E-3</v>
      </c>
      <c r="N1852" s="731">
        <v>3.7604733948940587E-3</v>
      </c>
      <c r="O1852" s="108">
        <v>2.5902443209574405E-3</v>
      </c>
      <c r="P1852" s="109">
        <v>2.9779599040900325E-3</v>
      </c>
      <c r="Q1852" s="731">
        <v>6.8923980575199334E-3</v>
      </c>
      <c r="R1852" s="108">
        <v>2.5680428357797132E-3</v>
      </c>
      <c r="S1852" s="109">
        <v>3.3755032984714873E-3</v>
      </c>
      <c r="T1852" s="731">
        <v>1.0157067987496306E-2</v>
      </c>
      <c r="U1852" s="108">
        <v>2.1680565955503259E-4</v>
      </c>
      <c r="V1852" s="109">
        <v>2.3106672334791099E-4</v>
      </c>
      <c r="W1852" s="731">
        <v>5.2976306175848693E-4</v>
      </c>
      <c r="X1852" s="108">
        <v>1.3983334978502639E-5</v>
      </c>
      <c r="Y1852" s="109">
        <v>1.5120637972021275E-5</v>
      </c>
      <c r="Z1852" s="731">
        <v>3.9141212874681278E-5</v>
      </c>
      <c r="AA1852" s="108">
        <v>2.2026460535407461E-4</v>
      </c>
      <c r="AB1852" s="109">
        <v>2.3641221154946263E-4</v>
      </c>
      <c r="AC1852" s="731">
        <v>6.8194558126129798E-4</v>
      </c>
      <c r="AD1852" s="108">
        <v>9.1432238832486016E-5</v>
      </c>
      <c r="AE1852" s="109">
        <v>9.596977573845061E-5</v>
      </c>
      <c r="AF1852" s="731">
        <v>1.7831997475850907E-4</v>
      </c>
      <c r="AG1852" s="108">
        <v>1.2951046949212635E-4</v>
      </c>
      <c r="AH1852" s="109">
        <v>1.4432721625812616E-4</v>
      </c>
      <c r="AI1852" s="731">
        <v>4.9612942007347871E-4</v>
      </c>
      <c r="AJ1852" s="114"/>
      <c r="AK1852" s="115"/>
      <c r="AL1852" s="115"/>
    </row>
    <row r="1853" spans="1:38" x14ac:dyDescent="0.25">
      <c r="A1853" s="71">
        <v>2021</v>
      </c>
      <c r="B1853" s="718">
        <v>8</v>
      </c>
      <c r="C1853" s="108">
        <v>0.56376331759745335</v>
      </c>
      <c r="D1853" s="109">
        <v>0.58549960768140552</v>
      </c>
      <c r="E1853" s="731">
        <v>0.76067815325389587</v>
      </c>
      <c r="F1853" s="108">
        <v>8.9277328711436024E-3</v>
      </c>
      <c r="G1853" s="109">
        <v>8.8380788596167E-3</v>
      </c>
      <c r="H1853" s="731">
        <v>3.0904216567330681E-2</v>
      </c>
      <c r="I1853" s="108">
        <v>1.2357972839370521E-2</v>
      </c>
      <c r="J1853" s="109">
        <v>1.579332897322637E-2</v>
      </c>
      <c r="K1853" s="731">
        <v>2.8264457931358816E-2</v>
      </c>
      <c r="L1853" s="108">
        <v>9.898774762841392E-4</v>
      </c>
      <c r="M1853" s="109">
        <v>1.1995797874963193E-3</v>
      </c>
      <c r="N1853" s="731">
        <v>3.8307959068794024E-3</v>
      </c>
      <c r="O1853" s="108">
        <v>2.7357543450053311E-3</v>
      </c>
      <c r="P1853" s="109">
        <v>3.1487696845951493E-3</v>
      </c>
      <c r="Q1853" s="731">
        <v>7.3962808427699683E-3</v>
      </c>
      <c r="R1853" s="108">
        <v>2.5625076391944139E-3</v>
      </c>
      <c r="S1853" s="109">
        <v>3.3741199328923082E-3</v>
      </c>
      <c r="T1853" s="731">
        <v>1.0072495387090531E-2</v>
      </c>
      <c r="U1853" s="108">
        <v>2.2234717433408386E-4</v>
      </c>
      <c r="V1853" s="109">
        <v>2.3761853412626268E-4</v>
      </c>
      <c r="W1853" s="731">
        <v>5.8290464208989804E-4</v>
      </c>
      <c r="X1853" s="108">
        <v>1.4409507736328273E-5</v>
      </c>
      <c r="Y1853" s="109">
        <v>1.5621235022251337E-5</v>
      </c>
      <c r="Z1853" s="731">
        <v>4.2593840505950684E-5</v>
      </c>
      <c r="AA1853" s="108">
        <v>2.2874845797032391E-4</v>
      </c>
      <c r="AB1853" s="109">
        <v>2.4563879778928294E-4</v>
      </c>
      <c r="AC1853" s="731">
        <v>7.2731841840697814E-4</v>
      </c>
      <c r="AD1853" s="108">
        <v>9.3215525178139645E-5</v>
      </c>
      <c r="AE1853" s="109">
        <v>9.8083668369366108E-5</v>
      </c>
      <c r="AF1853" s="731">
        <v>2.0302714007869969E-4</v>
      </c>
      <c r="AG1853" s="108">
        <v>1.3508501892900117E-4</v>
      </c>
      <c r="AH1853" s="109">
        <v>1.5087625791840444E-4</v>
      </c>
      <c r="AI1853" s="731">
        <v>5.2083577046308611E-4</v>
      </c>
      <c r="AJ1853" s="114"/>
      <c r="AK1853" s="115"/>
      <c r="AL1853" s="115"/>
    </row>
    <row r="1854" spans="1:38" x14ac:dyDescent="0.25">
      <c r="A1854" s="71">
        <v>2021</v>
      </c>
      <c r="B1854" s="718">
        <v>9</v>
      </c>
      <c r="C1854" s="108">
        <v>0.56324026751919809</v>
      </c>
      <c r="D1854" s="109">
        <v>0.58537470636098088</v>
      </c>
      <c r="E1854" s="731">
        <v>0.76036682509773745</v>
      </c>
      <c r="F1854" s="108">
        <v>9.0086775535703038E-3</v>
      </c>
      <c r="G1854" s="109">
        <v>8.9170681001802966E-3</v>
      </c>
      <c r="H1854" s="731">
        <v>3.0878561193408052E-2</v>
      </c>
      <c r="I1854" s="108">
        <v>1.2328458504256302E-2</v>
      </c>
      <c r="J1854" s="109">
        <v>1.5783544159764115E-2</v>
      </c>
      <c r="K1854" s="731">
        <v>2.8344751057910081E-2</v>
      </c>
      <c r="L1854" s="108">
        <v>9.8727218288998699E-4</v>
      </c>
      <c r="M1854" s="109">
        <v>1.1986126656149338E-3</v>
      </c>
      <c r="N1854" s="731">
        <v>3.822425548962199E-3</v>
      </c>
      <c r="O1854" s="108">
        <v>2.7304168137458609E-3</v>
      </c>
      <c r="P1854" s="109">
        <v>3.1472406020397899E-3</v>
      </c>
      <c r="Q1854" s="731">
        <v>7.4141804827263548E-3</v>
      </c>
      <c r="R1854" s="108">
        <v>2.5553910918819623E-3</v>
      </c>
      <c r="S1854" s="109">
        <v>3.3712825656460085E-3</v>
      </c>
      <c r="T1854" s="731">
        <v>9.9632223178129451E-3</v>
      </c>
      <c r="U1854" s="108">
        <v>2.2150179490323672E-4</v>
      </c>
      <c r="V1854" s="109">
        <v>2.3737421148860508E-4</v>
      </c>
      <c r="W1854" s="731">
        <v>5.8436364898315169E-4</v>
      </c>
      <c r="X1854" s="108">
        <v>1.4358009357224523E-5</v>
      </c>
      <c r="Y1854" s="109">
        <v>1.5606265412629225E-5</v>
      </c>
      <c r="Z1854" s="731">
        <v>4.2700093545711699E-5</v>
      </c>
      <c r="AA1854" s="108">
        <v>2.2843928280902E-4</v>
      </c>
      <c r="AB1854" s="109">
        <v>2.4579031733931245E-4</v>
      </c>
      <c r="AC1854" s="731">
        <v>7.2877918601493461E-4</v>
      </c>
      <c r="AD1854" s="108">
        <v>9.2824354738893145E-5</v>
      </c>
      <c r="AE1854" s="109">
        <v>9.797035576028256E-5</v>
      </c>
      <c r="AF1854" s="731">
        <v>2.0356222882070627E-4</v>
      </c>
      <c r="AG1854" s="108">
        <v>1.3471257029401841E-4</v>
      </c>
      <c r="AH1854" s="109">
        <v>1.5076881402273107E-4</v>
      </c>
      <c r="AI1854" s="731">
        <v>5.2205200964573946E-4</v>
      </c>
      <c r="AJ1854" s="114"/>
      <c r="AK1854" s="115"/>
      <c r="AL1854" s="115"/>
    </row>
    <row r="1855" spans="1:38" x14ac:dyDescent="0.25">
      <c r="A1855" s="71">
        <v>2021</v>
      </c>
      <c r="B1855" s="718">
        <v>10</v>
      </c>
      <c r="C1855" s="108">
        <v>0.75953632839278473</v>
      </c>
      <c r="D1855" s="109">
        <v>0.76836158043584968</v>
      </c>
      <c r="E1855" s="731">
        <v>0.79836780320555245</v>
      </c>
      <c r="F1855" s="108">
        <v>1.2395671150973701E-2</v>
      </c>
      <c r="G1855" s="109">
        <v>1.1816624287151658E-2</v>
      </c>
      <c r="H1855" s="731">
        <v>3.5373225684694011E-2</v>
      </c>
      <c r="I1855" s="108">
        <v>1.380221549342949E-2</v>
      </c>
      <c r="J1855" s="109">
        <v>1.8214268670596674E-2</v>
      </c>
      <c r="K1855" s="731">
        <v>2.833880042841519E-2</v>
      </c>
      <c r="L1855" s="108">
        <v>1.2276126514265497E-3</v>
      </c>
      <c r="M1855" s="109">
        <v>1.3756300473043027E-3</v>
      </c>
      <c r="N1855" s="731">
        <v>3.9742837624857632E-3</v>
      </c>
      <c r="O1855" s="108">
        <v>3.2361534094508164E-3</v>
      </c>
      <c r="P1855" s="109">
        <v>3.5529826210811727E-3</v>
      </c>
      <c r="Q1855" s="731">
        <v>8.2106285872465198E-3</v>
      </c>
      <c r="R1855" s="108">
        <v>2.55005960407484E-3</v>
      </c>
      <c r="S1855" s="109">
        <v>3.3724267883213223E-3</v>
      </c>
      <c r="T1855" s="731">
        <v>9.9043090595574736E-3</v>
      </c>
      <c r="U1855" s="108">
        <v>2.4115246341844005E-4</v>
      </c>
      <c r="V1855" s="109">
        <v>2.5301768897670595E-4</v>
      </c>
      <c r="W1855" s="731">
        <v>6.6859286713478463E-4</v>
      </c>
      <c r="X1855" s="108">
        <v>1.5856838668327021E-5</v>
      </c>
      <c r="Y1855" s="109">
        <v>1.6799044045375982E-5</v>
      </c>
      <c r="Z1855" s="731">
        <v>4.8166382688584841E-5</v>
      </c>
      <c r="AA1855" s="108">
        <v>2.6246042081839701E-4</v>
      </c>
      <c r="AB1855" s="109">
        <v>2.7368497310045569E-4</v>
      </c>
      <c r="AC1855" s="731">
        <v>8.0995705871750767E-4</v>
      </c>
      <c r="AD1855" s="108">
        <v>9.9215352925431289E-5</v>
      </c>
      <c r="AE1855" s="109">
        <v>1.0303186117373319E-4</v>
      </c>
      <c r="AF1855" s="731">
        <v>2.4280302264144654E-4</v>
      </c>
      <c r="AG1855" s="108">
        <v>1.5417529129706207E-4</v>
      </c>
      <c r="AH1855" s="109">
        <v>1.6634225812226731E-4</v>
      </c>
      <c r="AI1855" s="731">
        <v>5.6091377679200237E-4</v>
      </c>
      <c r="AJ1855" s="114"/>
      <c r="AK1855" s="115"/>
      <c r="AL1855" s="115"/>
    </row>
    <row r="1856" spans="1:38" x14ac:dyDescent="0.25">
      <c r="A1856" s="71">
        <v>2021</v>
      </c>
      <c r="B1856" s="718">
        <v>11</v>
      </c>
      <c r="C1856" s="108">
        <v>0.75903035398601637</v>
      </c>
      <c r="D1856" s="109">
        <v>0.76836506687413286</v>
      </c>
      <c r="E1856" s="731">
        <v>0.7985365406002678</v>
      </c>
      <c r="F1856" s="108">
        <v>1.2569471722943017E-2</v>
      </c>
      <c r="G1856" s="109">
        <v>1.1986769392374572E-2</v>
      </c>
      <c r="H1856" s="731">
        <v>3.5484341312242734E-2</v>
      </c>
      <c r="I1856" s="108">
        <v>1.3774966699811523E-2</v>
      </c>
      <c r="J1856" s="109">
        <v>1.8213413077951508E-2</v>
      </c>
      <c r="K1856" s="731">
        <v>2.8476280570352761E-2</v>
      </c>
      <c r="L1856" s="108">
        <v>1.2248202478172107E-3</v>
      </c>
      <c r="M1856" s="109">
        <v>1.3755359615153808E-3</v>
      </c>
      <c r="N1856" s="731">
        <v>3.9637555598156914E-3</v>
      </c>
      <c r="O1856" s="108">
        <v>3.2312279812811255E-3</v>
      </c>
      <c r="P1856" s="109">
        <v>3.5528586498606422E-3</v>
      </c>
      <c r="Q1856" s="731">
        <v>8.2464418905859142E-3</v>
      </c>
      <c r="R1856" s="108">
        <v>2.5439384838053915E-3</v>
      </c>
      <c r="S1856" s="109">
        <v>3.3721613512583165E-3</v>
      </c>
      <c r="T1856" s="731">
        <v>9.7724569208713224E-3</v>
      </c>
      <c r="U1856" s="108">
        <v>2.4037332370361667E-4</v>
      </c>
      <c r="V1856" s="109">
        <v>2.5299470535605691E-4</v>
      </c>
      <c r="W1856" s="731">
        <v>6.7178754374943488E-4</v>
      </c>
      <c r="X1856" s="108">
        <v>1.5809181688160709E-5</v>
      </c>
      <c r="Y1856" s="109">
        <v>1.6797641750886412E-5</v>
      </c>
      <c r="Z1856" s="731">
        <v>4.8388532107686673E-5</v>
      </c>
      <c r="AA1856" s="108">
        <v>2.6254486377933617E-4</v>
      </c>
      <c r="AB1856" s="109">
        <v>2.7434621250496791E-4</v>
      </c>
      <c r="AC1856" s="731">
        <v>8.134006035207678E-4</v>
      </c>
      <c r="AD1856" s="108">
        <v>9.8854458731977398E-5</v>
      </c>
      <c r="AE1856" s="109">
        <v>1.0302100810735755E-4</v>
      </c>
      <c r="AF1856" s="731">
        <v>2.4409091280807316E-4</v>
      </c>
      <c r="AG1856" s="108">
        <v>1.5383104096009916E-4</v>
      </c>
      <c r="AH1856" s="109">
        <v>1.6633269929915522E-4</v>
      </c>
      <c r="AI1856" s="731">
        <v>5.631312057926373E-4</v>
      </c>
      <c r="AJ1856" s="114"/>
      <c r="AK1856" s="115"/>
      <c r="AL1856" s="115"/>
    </row>
    <row r="1857" spans="1:38" x14ac:dyDescent="0.25">
      <c r="A1857" s="71">
        <v>2021</v>
      </c>
      <c r="B1857" s="718">
        <v>12</v>
      </c>
      <c r="C1857" s="108">
        <v>0.75856268326851906</v>
      </c>
      <c r="D1857" s="109">
        <v>0.76841238703438142</v>
      </c>
      <c r="E1857" s="731">
        <v>0.798897774152179</v>
      </c>
      <c r="F1857" s="108">
        <v>1.2761190151720404E-2</v>
      </c>
      <c r="G1857" s="109">
        <v>1.217423821167527E-2</v>
      </c>
      <c r="H1857" s="731">
        <v>3.5638386746749053E-2</v>
      </c>
      <c r="I1857" s="108">
        <v>1.3749863947939556E-2</v>
      </c>
      <c r="J1857" s="109">
        <v>1.821609939719384E-2</v>
      </c>
      <c r="K1857" s="731">
        <v>2.8639524518425143E-2</v>
      </c>
      <c r="L1857" s="108">
        <v>1.2222490374198894E-3</v>
      </c>
      <c r="M1857" s="109">
        <v>1.3758076998331037E-3</v>
      </c>
      <c r="N1857" s="731">
        <v>3.9529187228849781E-3</v>
      </c>
      <c r="O1857" s="108">
        <v>3.2266863501321358E-3</v>
      </c>
      <c r="P1857" s="109">
        <v>3.5532629101328109E-3</v>
      </c>
      <c r="Q1857" s="731">
        <v>8.2891118304363378E-3</v>
      </c>
      <c r="R1857" s="108">
        <v>2.538297272285924E-3</v>
      </c>
      <c r="S1857" s="109">
        <v>3.37283797648777E-3</v>
      </c>
      <c r="T1857" s="731">
        <v>9.6368765336355758E-3</v>
      </c>
      <c r="U1857" s="108">
        <v>2.3965568821727109E-4</v>
      </c>
      <c r="V1857" s="109">
        <v>2.5305671999906811E-4</v>
      </c>
      <c r="W1857" s="731">
        <v>6.7564630092780645E-4</v>
      </c>
      <c r="X1857" s="108">
        <v>1.5765266252774604E-5</v>
      </c>
      <c r="Y1857" s="109">
        <v>1.6801473658372893E-5</v>
      </c>
      <c r="Z1857" s="731">
        <v>4.8654903676970065E-5</v>
      </c>
      <c r="AA1857" s="108">
        <v>2.6274628502661939E-4</v>
      </c>
      <c r="AB1857" s="109">
        <v>2.7514100686650759E-4</v>
      </c>
      <c r="AC1857" s="731">
        <v>8.1757815894875044E-4</v>
      </c>
      <c r="AD1857" s="108">
        <v>9.8522230027151274E-5</v>
      </c>
      <c r="AE1857" s="109">
        <v>1.0304969760399364E-4</v>
      </c>
      <c r="AF1857" s="731">
        <v>2.4566648073555858E-4</v>
      </c>
      <c r="AG1857" s="108">
        <v>1.5351407501494569E-4</v>
      </c>
      <c r="AH1857" s="109">
        <v>1.6636058376452893E-4</v>
      </c>
      <c r="AI1857" s="731">
        <v>5.6573225826038844E-4</v>
      </c>
      <c r="AJ1857" s="114"/>
      <c r="AK1857" s="115"/>
      <c r="AL1857" s="115"/>
    </row>
    <row r="1858" spans="1:38" x14ac:dyDescent="0.25">
      <c r="A1858" s="71">
        <v>2021</v>
      </c>
      <c r="B1858" s="718">
        <v>13</v>
      </c>
      <c r="C1858" s="108">
        <v>0.75652812051834883</v>
      </c>
      <c r="D1858" s="109">
        <v>0.76683906243954503</v>
      </c>
      <c r="E1858" s="731">
        <v>0.79868743005710185</v>
      </c>
      <c r="F1858" s="108">
        <v>1.2970001871971146E-2</v>
      </c>
      <c r="G1858" s="109">
        <v>1.2375480467425225E-2</v>
      </c>
      <c r="H1858" s="731">
        <v>3.5760075319542985E-2</v>
      </c>
      <c r="I1858" s="108">
        <v>1.3720846984416465E-2</v>
      </c>
      <c r="J1858" s="109">
        <v>1.8209787523771611E-2</v>
      </c>
      <c r="K1858" s="731">
        <v>2.8855574693682599E-2</v>
      </c>
      <c r="L1858" s="108">
        <v>1.2198941947070519E-3</v>
      </c>
      <c r="M1858" s="109">
        <v>1.3759938849044258E-3</v>
      </c>
      <c r="N1858" s="731">
        <v>3.9386123997060254E-3</v>
      </c>
      <c r="O1858" s="108">
        <v>3.2214146042768804E-3</v>
      </c>
      <c r="P1858" s="109">
        <v>3.5522950051264921E-3</v>
      </c>
      <c r="Q1858" s="731">
        <v>8.3468753157847787E-3</v>
      </c>
      <c r="R1858" s="108">
        <v>2.5331359529320286E-3</v>
      </c>
      <c r="S1858" s="109">
        <v>3.3732955530104518E-3</v>
      </c>
      <c r="T1858" s="731">
        <v>9.461054059929884E-3</v>
      </c>
      <c r="U1858" s="108">
        <v>2.3898351670916958E-4</v>
      </c>
      <c r="V1858" s="109">
        <v>2.530819294053598E-4</v>
      </c>
      <c r="W1858" s="731">
        <v>6.809543946216999E-4</v>
      </c>
      <c r="X1858" s="108">
        <v>1.5723417877916855E-5</v>
      </c>
      <c r="Y1858" s="109">
        <v>1.680222175112212E-5</v>
      </c>
      <c r="Z1858" s="731">
        <v>4.9018325990011668E-5</v>
      </c>
      <c r="AA1858" s="108">
        <v>2.6303042100841642E-4</v>
      </c>
      <c r="AB1858" s="109">
        <v>2.7594137317740795E-4</v>
      </c>
      <c r="AC1858" s="731">
        <v>8.2289746450085657E-4</v>
      </c>
      <c r="AD1858" s="108">
        <v>9.8217717196661663E-5</v>
      </c>
      <c r="AE1858" s="109">
        <v>1.0306913133110268E-4</v>
      </c>
      <c r="AF1858" s="731">
        <v>2.4786301834092071E-4</v>
      </c>
      <c r="AG1858" s="108">
        <v>1.5318972557664816E-4</v>
      </c>
      <c r="AH1858" s="109">
        <v>1.6634148417466897E-4</v>
      </c>
      <c r="AI1858" s="731">
        <v>5.6919515971983988E-4</v>
      </c>
      <c r="AJ1858" s="114"/>
      <c r="AK1858" s="115"/>
      <c r="AL1858" s="115"/>
    </row>
    <row r="1859" spans="1:38" x14ac:dyDescent="0.25">
      <c r="A1859" s="71">
        <v>2021</v>
      </c>
      <c r="B1859" s="718">
        <v>14</v>
      </c>
      <c r="C1859" s="108">
        <v>0.7975520709069911</v>
      </c>
      <c r="D1859" s="109">
        <v>0.80646160687181889</v>
      </c>
      <c r="E1859" s="731">
        <v>0.50982037922777934</v>
      </c>
      <c r="F1859" s="108">
        <v>2.3252601962797499E-2</v>
      </c>
      <c r="G1859" s="109">
        <v>2.4701352965918841E-2</v>
      </c>
      <c r="H1859" s="731">
        <v>3.1845181194765822E-2</v>
      </c>
      <c r="I1859" s="108">
        <v>1.5926778451489536E-2</v>
      </c>
      <c r="J1859" s="109">
        <v>2.1040559524881555E-2</v>
      </c>
      <c r="K1859" s="731">
        <v>2.3015102609451599E-2</v>
      </c>
      <c r="L1859" s="108">
        <v>1.4459507582075255E-3</v>
      </c>
      <c r="M1859" s="109">
        <v>1.6670829258098395E-3</v>
      </c>
      <c r="N1859" s="731">
        <v>2.2389493935048694E-3</v>
      </c>
      <c r="O1859" s="108">
        <v>3.6203281706315756E-3</v>
      </c>
      <c r="P1859" s="109">
        <v>3.9771898168929317E-3</v>
      </c>
      <c r="Q1859" s="731">
        <v>6.5868409184771841E-3</v>
      </c>
      <c r="R1859" s="108">
        <v>2.5331359529320286E-3</v>
      </c>
      <c r="S1859" s="109">
        <v>3.3732955530104518E-3</v>
      </c>
      <c r="T1859" s="731">
        <v>9.461054059929884E-3</v>
      </c>
      <c r="U1859" s="108">
        <v>3.0206687874810432E-4</v>
      </c>
      <c r="V1859" s="109">
        <v>3.2019352745127209E-4</v>
      </c>
      <c r="W1859" s="731">
        <v>5.8948874829600436E-4</v>
      </c>
      <c r="X1859" s="108">
        <v>1.9583324912490232E-5</v>
      </c>
      <c r="Y1859" s="109">
        <v>2.0927201975750704E-5</v>
      </c>
      <c r="Z1859" s="731">
        <v>4.0580519589947695E-5</v>
      </c>
      <c r="AA1859" s="108">
        <v>3.4910910547579027E-4</v>
      </c>
      <c r="AB1859" s="109">
        <v>3.7239781992684989E-4</v>
      </c>
      <c r="AC1859" s="731">
        <v>1.1503667976377461E-3</v>
      </c>
      <c r="AD1859" s="108">
        <v>1.2743546136477908E-4</v>
      </c>
      <c r="AE1859" s="109">
        <v>1.3417423782186429E-4</v>
      </c>
      <c r="AF1859" s="731">
        <v>2.371317383394634E-4</v>
      </c>
      <c r="AG1859" s="108">
        <v>1.8105993879064262E-4</v>
      </c>
      <c r="AH1859" s="109">
        <v>1.9606381309331475E-4</v>
      </c>
      <c r="AI1859" s="731">
        <v>4.0765892117814584E-4</v>
      </c>
      <c r="AJ1859" s="114"/>
      <c r="AK1859" s="115"/>
      <c r="AL1859" s="115"/>
    </row>
    <row r="1860" spans="1:38" x14ac:dyDescent="0.25">
      <c r="A1860" s="71">
        <v>2021</v>
      </c>
      <c r="B1860" s="718">
        <v>15</v>
      </c>
      <c r="C1860" s="108">
        <v>0.98949906479418759</v>
      </c>
      <c r="D1860" s="109">
        <v>0.97338336252658664</v>
      </c>
      <c r="E1860" s="731">
        <v>0.53082328245313526</v>
      </c>
      <c r="F1860" s="108">
        <v>3.4214422247339046E-2</v>
      </c>
      <c r="G1860" s="109">
        <v>3.4546639034156945E-2</v>
      </c>
      <c r="H1860" s="731">
        <v>4.3815361285438476E-2</v>
      </c>
      <c r="I1860" s="108">
        <v>1.6013032491712403E-2</v>
      </c>
      <c r="J1860" s="109">
        <v>2.1208248657751835E-2</v>
      </c>
      <c r="K1860" s="731">
        <v>2.4340305869584588E-2</v>
      </c>
      <c r="L1860" s="108">
        <v>1.9903311410058833E-3</v>
      </c>
      <c r="M1860" s="109">
        <v>2.0439007534801155E-3</v>
      </c>
      <c r="N1860" s="731">
        <v>2.4704124043261168E-3</v>
      </c>
      <c r="O1860" s="108">
        <v>3.7065573933437205E-3</v>
      </c>
      <c r="P1860" s="109">
        <v>4.0215348118038344E-3</v>
      </c>
      <c r="Q1860" s="731">
        <v>6.9200373352932085E-3</v>
      </c>
      <c r="R1860" s="108">
        <v>2.5331359529320286E-3</v>
      </c>
      <c r="S1860" s="109">
        <v>3.3732955530104518E-3</v>
      </c>
      <c r="T1860" s="731">
        <v>9.461054059929884E-3</v>
      </c>
      <c r="U1860" s="108">
        <v>3.0220278025223257E-4</v>
      </c>
      <c r="V1860" s="109">
        <v>3.177454356396342E-4</v>
      </c>
      <c r="W1860" s="731">
        <v>6.2481544082642248E-4</v>
      </c>
      <c r="X1860" s="108">
        <v>1.9646575450928056E-5</v>
      </c>
      <c r="Y1860" s="109">
        <v>2.080507778341943E-5</v>
      </c>
      <c r="Z1860" s="731">
        <v>4.2885439928181442E-5</v>
      </c>
      <c r="AA1860" s="108">
        <v>3.8961731923501742E-4</v>
      </c>
      <c r="AB1860" s="109">
        <v>4.0655962565556937E-4</v>
      </c>
      <c r="AC1860" s="731">
        <v>1.2443592358371241E-3</v>
      </c>
      <c r="AD1860" s="108">
        <v>1.2687604200910935E-4</v>
      </c>
      <c r="AE1860" s="109">
        <v>1.3258908090548171E-4</v>
      </c>
      <c r="AF1860" s="731">
        <v>2.5366193089750835E-4</v>
      </c>
      <c r="AG1860" s="108">
        <v>1.8349643806173885E-4</v>
      </c>
      <c r="AH1860" s="109">
        <v>1.966131191352812E-4</v>
      </c>
      <c r="AI1860" s="731">
        <v>4.2382418243642545E-4</v>
      </c>
      <c r="AJ1860" s="114"/>
      <c r="AK1860" s="115"/>
      <c r="AL1860" s="115"/>
    </row>
    <row r="1861" spans="1:38" x14ac:dyDescent="0.25">
      <c r="A1861" s="71">
        <v>2021</v>
      </c>
      <c r="B1861" s="718">
        <v>16</v>
      </c>
      <c r="C1861" s="108">
        <v>0.98860829135604644</v>
      </c>
      <c r="D1861" s="109">
        <v>0.97301736152754925</v>
      </c>
      <c r="E1861" s="731">
        <v>0.52328905966127504</v>
      </c>
      <c r="F1861" s="108">
        <v>3.4848122650035528E-2</v>
      </c>
      <c r="G1861" s="109">
        <v>3.515566267808997E-2</v>
      </c>
      <c r="H1861" s="731">
        <v>4.3978680214255876E-2</v>
      </c>
      <c r="I1861" s="108">
        <v>1.596815383916252E-2</v>
      </c>
      <c r="J1861" s="109">
        <v>2.1183891641316521E-2</v>
      </c>
      <c r="K1861" s="731">
        <v>2.3845294667264521E-2</v>
      </c>
      <c r="L1861" s="108">
        <v>1.983960388514219E-3</v>
      </c>
      <c r="M1861" s="109">
        <v>2.0407872416291547E-3</v>
      </c>
      <c r="N1861" s="731">
        <v>2.4266165759856788E-3</v>
      </c>
      <c r="O1861" s="108">
        <v>3.6984107740240697E-3</v>
      </c>
      <c r="P1861" s="109">
        <v>4.0178660205459184E-3</v>
      </c>
      <c r="Q1861" s="731">
        <v>6.7875560791200761E-3</v>
      </c>
      <c r="R1861" s="108">
        <v>2.5331359529320286E-3</v>
      </c>
      <c r="S1861" s="109">
        <v>3.3732955530104518E-3</v>
      </c>
      <c r="T1861" s="731">
        <v>9.461054059929884E-3</v>
      </c>
      <c r="U1861" s="108">
        <v>3.0091474871467338E-4</v>
      </c>
      <c r="V1861" s="109">
        <v>3.1716670486697308E-4</v>
      </c>
      <c r="W1861" s="731">
        <v>6.1065840909507263E-4</v>
      </c>
      <c r="X1861" s="108">
        <v>1.9567752105037708E-5</v>
      </c>
      <c r="Y1861" s="109">
        <v>2.0769539753041907E-5</v>
      </c>
      <c r="Z1861" s="731">
        <v>4.1987676727400479E-5</v>
      </c>
      <c r="AA1861" s="108">
        <v>3.9098957701163298E-4</v>
      </c>
      <c r="AB1861" s="109">
        <v>4.0840225393230193E-4</v>
      </c>
      <c r="AC1861" s="731">
        <v>1.224364292419809E-3</v>
      </c>
      <c r="AD1861" s="108">
        <v>1.2627938982097785E-4</v>
      </c>
      <c r="AE1861" s="109">
        <v>1.323211554904317E-4</v>
      </c>
      <c r="AF1861" s="731">
        <v>2.4706705420539816E-4</v>
      </c>
      <c r="AG1861" s="108">
        <v>1.829272806810029E-4</v>
      </c>
      <c r="AH1861" s="109">
        <v>1.9635700866493715E-4</v>
      </c>
      <c r="AI1861" s="731">
        <v>4.174496875449335E-4</v>
      </c>
      <c r="AJ1861" s="114"/>
      <c r="AK1861" s="115"/>
      <c r="AL1861" s="115"/>
    </row>
    <row r="1862" spans="1:38" x14ac:dyDescent="0.25">
      <c r="A1862" s="71">
        <v>2021</v>
      </c>
      <c r="B1862" s="718">
        <v>17</v>
      </c>
      <c r="C1862" s="108">
        <v>0.98779931356677775</v>
      </c>
      <c r="D1862" s="109">
        <v>0.97264309348857625</v>
      </c>
      <c r="E1862" s="731">
        <v>0.52321986341142712</v>
      </c>
      <c r="F1862" s="108">
        <v>3.5520369259152459E-2</v>
      </c>
      <c r="G1862" s="109">
        <v>3.5788672360602292E-2</v>
      </c>
      <c r="H1862" s="731">
        <v>4.4644037907145433E-2</v>
      </c>
      <c r="I1862" s="108">
        <v>1.5927308452545797E-2</v>
      </c>
      <c r="J1862" s="109">
        <v>2.1159357432974073E-2</v>
      </c>
      <c r="K1862" s="731">
        <v>2.3846928318867953E-2</v>
      </c>
      <c r="L1862" s="108">
        <v>1.9781599099929405E-3</v>
      </c>
      <c r="M1862" s="109">
        <v>2.0376534199804935E-3</v>
      </c>
      <c r="N1862" s="731">
        <v>2.4280148731985547E-3</v>
      </c>
      <c r="O1862" s="108">
        <v>3.6909961898262318E-3</v>
      </c>
      <c r="P1862" s="109">
        <v>4.0141686846743478E-3</v>
      </c>
      <c r="Q1862" s="731">
        <v>6.7864568144154497E-3</v>
      </c>
      <c r="R1862" s="108">
        <v>2.5331359529320286E-3</v>
      </c>
      <c r="S1862" s="109">
        <v>3.3732955530104518E-3</v>
      </c>
      <c r="T1862" s="731">
        <v>9.461054059929884E-3</v>
      </c>
      <c r="U1862" s="108">
        <v>2.997420660727268E-4</v>
      </c>
      <c r="V1862" s="109">
        <v>3.1658458290899626E-4</v>
      </c>
      <c r="W1862" s="731">
        <v>6.105395125096672E-4</v>
      </c>
      <c r="X1862" s="108">
        <v>1.9496011966473464E-5</v>
      </c>
      <c r="Y1862" s="109">
        <v>2.0733761382107192E-5</v>
      </c>
      <c r="Z1862" s="731">
        <v>4.197981393219571E-5</v>
      </c>
      <c r="AA1862" s="108">
        <v>3.9259421660880843E-4</v>
      </c>
      <c r="AB1862" s="109">
        <v>4.1033191939082465E-4</v>
      </c>
      <c r="AC1862" s="731">
        <v>1.2266726112314884E-3</v>
      </c>
      <c r="AD1862" s="108">
        <v>1.2573630710326834E-4</v>
      </c>
      <c r="AE1862" s="109">
        <v>1.3205115297621327E-4</v>
      </c>
      <c r="AF1862" s="731">
        <v>2.4701011918423191E-4</v>
      </c>
      <c r="AG1862" s="108">
        <v>1.824092934625694E-4</v>
      </c>
      <c r="AH1862" s="109">
        <v>1.9609882162051608E-4</v>
      </c>
      <c r="AI1862" s="731">
        <v>4.1739858221846569E-4</v>
      </c>
      <c r="AJ1862" s="114"/>
      <c r="AK1862" s="115"/>
      <c r="AL1862" s="115"/>
    </row>
    <row r="1863" spans="1:38" x14ac:dyDescent="0.25">
      <c r="A1863" s="71">
        <v>2021</v>
      </c>
      <c r="B1863" s="718">
        <v>18</v>
      </c>
      <c r="C1863" s="108">
        <v>0.98587743829803332</v>
      </c>
      <c r="D1863" s="109">
        <v>0.97121169428478171</v>
      </c>
      <c r="E1863" s="731">
        <v>0.52178671847960423</v>
      </c>
      <c r="F1863" s="108">
        <v>3.6205194194143871E-2</v>
      </c>
      <c r="G1863" s="109">
        <v>3.6412682215917487E-2</v>
      </c>
      <c r="H1863" s="731">
        <v>4.5233610093941751E-2</v>
      </c>
      <c r="I1863" s="108">
        <v>1.5879821513375556E-2</v>
      </c>
      <c r="J1863" s="109">
        <v>2.112686613564883E-2</v>
      </c>
      <c r="K1863" s="731">
        <v>2.3772823934987822E-2</v>
      </c>
      <c r="L1863" s="108">
        <v>1.9718546201023973E-3</v>
      </c>
      <c r="M1863" s="109">
        <v>2.0340412784287257E-3</v>
      </c>
      <c r="N1863" s="731">
        <v>2.4230146065397219E-3</v>
      </c>
      <c r="O1863" s="108">
        <v>3.6823491994192031E-3</v>
      </c>
      <c r="P1863" s="109">
        <v>4.0092713230888777E-3</v>
      </c>
      <c r="Q1863" s="731">
        <v>6.765773311164909E-3</v>
      </c>
      <c r="R1863" s="108">
        <v>2.5331359529320286E-3</v>
      </c>
      <c r="S1863" s="109">
        <v>3.3732955530104518E-3</v>
      </c>
      <c r="T1863" s="731">
        <v>9.461054059929884E-3</v>
      </c>
      <c r="U1863" s="108">
        <v>2.9846003704735885E-4</v>
      </c>
      <c r="V1863" s="109">
        <v>3.1590472772191007E-4</v>
      </c>
      <c r="W1863" s="731">
        <v>6.0836124251416139E-4</v>
      </c>
      <c r="X1863" s="108">
        <v>1.9417185672113983E-5</v>
      </c>
      <c r="Y1863" s="109">
        <v>2.0691579711279335E-5</v>
      </c>
      <c r="Z1863" s="731">
        <v>4.1840408900716366E-5</v>
      </c>
      <c r="AA1863" s="108">
        <v>3.9414958359343871E-4</v>
      </c>
      <c r="AB1863" s="109">
        <v>4.1213993329988649E-4</v>
      </c>
      <c r="AC1863" s="731">
        <v>1.2256506335590546E-3</v>
      </c>
      <c r="AD1863" s="108">
        <v>1.2514610533017164E-4</v>
      </c>
      <c r="AE1863" s="109">
        <v>1.3174012828529911E-4</v>
      </c>
      <c r="AF1863" s="731">
        <v>2.46003852568288E-4</v>
      </c>
      <c r="AG1863" s="108">
        <v>1.8182847439562793E-4</v>
      </c>
      <c r="AH1863" s="109">
        <v>1.9578193537537266E-4</v>
      </c>
      <c r="AI1863" s="731">
        <v>4.1638155348734342E-4</v>
      </c>
      <c r="AJ1863" s="114"/>
      <c r="AK1863" s="115"/>
      <c r="AL1863" s="115"/>
    </row>
    <row r="1864" spans="1:38" x14ac:dyDescent="0.25">
      <c r="A1864" s="71">
        <v>2021</v>
      </c>
      <c r="B1864" s="718">
        <v>19</v>
      </c>
      <c r="C1864" s="108">
        <v>0.98517717473942457</v>
      </c>
      <c r="D1864" s="109">
        <v>0.97081455241112236</v>
      </c>
      <c r="E1864" s="731">
        <v>0.52093404077903671</v>
      </c>
      <c r="F1864" s="108">
        <v>3.6939508783045381E-2</v>
      </c>
      <c r="G1864" s="109">
        <v>3.7049252559807067E-2</v>
      </c>
      <c r="H1864" s="731">
        <v>4.5853238298318194E-2</v>
      </c>
      <c r="I1864" s="108">
        <v>1.5844461596141092E-2</v>
      </c>
      <c r="J1864" s="109">
        <v>2.1100470902734637E-2</v>
      </c>
      <c r="K1864" s="731">
        <v>2.3722200404746336E-2</v>
      </c>
      <c r="L1864" s="108">
        <v>1.9668334850661477E-3</v>
      </c>
      <c r="M1864" s="109">
        <v>2.0306662929039394E-3</v>
      </c>
      <c r="N1864" s="731">
        <v>2.4196792045560241E-3</v>
      </c>
      <c r="O1864" s="108">
        <v>3.6759317843574569E-3</v>
      </c>
      <c r="P1864" s="109">
        <v>4.0052981527373306E-3</v>
      </c>
      <c r="Q1864" s="731">
        <v>6.7508395160730652E-3</v>
      </c>
      <c r="R1864" s="108">
        <v>2.5331359529320286E-3</v>
      </c>
      <c r="S1864" s="109">
        <v>3.3732955530104518E-3</v>
      </c>
      <c r="T1864" s="731">
        <v>9.461054059929884E-3</v>
      </c>
      <c r="U1864" s="108">
        <v>2.9744513898718647E-4</v>
      </c>
      <c r="V1864" s="109">
        <v>3.1527771005542715E-4</v>
      </c>
      <c r="W1864" s="731">
        <v>6.0676394329354209E-4</v>
      </c>
      <c r="X1864" s="108">
        <v>1.9355082394327005E-5</v>
      </c>
      <c r="Y1864" s="109">
        <v>2.0653076106554534E-5</v>
      </c>
      <c r="Z1864" s="731">
        <v>4.1738837069771942E-5</v>
      </c>
      <c r="AA1864" s="108">
        <v>3.9610661608323301E-4</v>
      </c>
      <c r="AB1864" s="109">
        <v>4.1404871261976591E-4</v>
      </c>
      <c r="AC1864" s="731">
        <v>1.2256371763146299E-3</v>
      </c>
      <c r="AD1864" s="108">
        <v>1.2467604699099256E-4</v>
      </c>
      <c r="AE1864" s="109">
        <v>1.3144960617580926E-4</v>
      </c>
      <c r="AF1864" s="731">
        <v>2.4525823769001566E-4</v>
      </c>
      <c r="AG1864" s="108">
        <v>1.8138005187300337E-4</v>
      </c>
      <c r="AH1864" s="109">
        <v>1.9550422328181119E-4</v>
      </c>
      <c r="AI1864" s="731">
        <v>4.1566482249219826E-4</v>
      </c>
      <c r="AJ1864" s="114"/>
      <c r="AK1864" s="115"/>
      <c r="AL1864" s="115"/>
    </row>
    <row r="1865" spans="1:38" x14ac:dyDescent="0.25">
      <c r="A1865" s="71">
        <v>2021</v>
      </c>
      <c r="B1865" s="718">
        <v>20</v>
      </c>
      <c r="C1865" s="108">
        <v>1.0973694836789603</v>
      </c>
      <c r="D1865" s="109">
        <v>1.0620065872711777</v>
      </c>
      <c r="E1865" s="731">
        <v>0.57108430730181237</v>
      </c>
      <c r="F1865" s="108">
        <v>7.3555237559411679E-2</v>
      </c>
      <c r="G1865" s="109">
        <v>7.0572483324842242E-2</v>
      </c>
      <c r="H1865" s="731">
        <v>8.7325549337014793E-2</v>
      </c>
      <c r="I1865" s="108">
        <v>1.5854114767816344E-2</v>
      </c>
      <c r="J1865" s="109">
        <v>1.943661629957056E-2</v>
      </c>
      <c r="K1865" s="731">
        <v>2.5388158256816565E-2</v>
      </c>
      <c r="L1865" s="108">
        <v>2.6567504607592661E-3</v>
      </c>
      <c r="M1865" s="109">
        <v>2.4384938322928322E-3</v>
      </c>
      <c r="N1865" s="731">
        <v>2.7269596490118618E-3</v>
      </c>
      <c r="O1865" s="108">
        <v>3.7348873635378219E-3</v>
      </c>
      <c r="P1865" s="109">
        <v>3.8875983051191235E-3</v>
      </c>
      <c r="Q1865" s="731">
        <v>7.5745786371675689E-3</v>
      </c>
      <c r="R1865" s="108">
        <v>2.5331359529320286E-3</v>
      </c>
      <c r="S1865" s="109">
        <v>3.3732955530104518E-3</v>
      </c>
      <c r="T1865" s="731">
        <v>9.461054059929884E-3</v>
      </c>
      <c r="U1865" s="108">
        <v>2.958320383660111E-4</v>
      </c>
      <c r="V1865" s="109">
        <v>3.0529961841290306E-4</v>
      </c>
      <c r="W1865" s="731">
        <v>6.9423572735963798E-4</v>
      </c>
      <c r="X1865" s="108">
        <v>1.9294494780985153E-5</v>
      </c>
      <c r="Y1865" s="109">
        <v>1.9977674679444588E-5</v>
      </c>
      <c r="Z1865" s="731">
        <v>4.7413394537475337E-5</v>
      </c>
      <c r="AA1865" s="108">
        <v>5.2521207808886507E-4</v>
      </c>
      <c r="AB1865" s="109">
        <v>5.2367955192516495E-4</v>
      </c>
      <c r="AC1865" s="731">
        <v>1.4995394101080222E-3</v>
      </c>
      <c r="AD1865" s="108">
        <v>1.2341567659758019E-4</v>
      </c>
      <c r="AE1865" s="109">
        <v>1.2718481360456986E-4</v>
      </c>
      <c r="AF1865" s="731">
        <v>2.8614959885807221E-4</v>
      </c>
      <c r="AG1865" s="108">
        <v>1.8257212832480335E-4</v>
      </c>
      <c r="AH1865" s="109">
        <v>1.8948135305851444E-4</v>
      </c>
      <c r="AI1865" s="731">
        <v>4.555655624625531E-4</v>
      </c>
      <c r="AJ1865" s="114"/>
      <c r="AK1865" s="115"/>
      <c r="AL1865" s="115"/>
    </row>
    <row r="1866" spans="1:38" x14ac:dyDescent="0.25">
      <c r="A1866" s="71">
        <v>2021</v>
      </c>
      <c r="B1866" s="718">
        <v>21</v>
      </c>
      <c r="C1866" s="108">
        <v>1.1013379792881053</v>
      </c>
      <c r="D1866" s="109">
        <v>1.0659144535216034</v>
      </c>
      <c r="E1866" s="731">
        <v>0.56866728012318979</v>
      </c>
      <c r="F1866" s="108">
        <v>7.5566163592425614E-2</v>
      </c>
      <c r="G1866" s="109">
        <v>7.2150190303252995E-2</v>
      </c>
      <c r="H1866" s="731">
        <v>8.8873260391946388E-2</v>
      </c>
      <c r="I1866" s="108">
        <v>1.5872979476993451E-2</v>
      </c>
      <c r="J1866" s="109">
        <v>1.9469800728823934E-2</v>
      </c>
      <c r="K1866" s="731">
        <v>2.5246200869502352E-2</v>
      </c>
      <c r="L1866" s="108">
        <v>2.6513429785715364E-3</v>
      </c>
      <c r="M1866" s="109">
        <v>2.4340123631408821E-3</v>
      </c>
      <c r="N1866" s="731">
        <v>2.7136232295579227E-3</v>
      </c>
      <c r="O1866" s="108">
        <v>3.7456466259638541E-3</v>
      </c>
      <c r="P1866" s="109">
        <v>3.8999822127247794E-3</v>
      </c>
      <c r="Q1866" s="731">
        <v>7.5324963076211756E-3</v>
      </c>
      <c r="R1866" s="108">
        <v>2.5331359529320286E-3</v>
      </c>
      <c r="S1866" s="109">
        <v>3.3732955530104518E-3</v>
      </c>
      <c r="T1866" s="731">
        <v>9.461054059929884E-3</v>
      </c>
      <c r="U1866" s="108">
        <v>2.959264816794555E-4</v>
      </c>
      <c r="V1866" s="109">
        <v>3.0558531617640736E-4</v>
      </c>
      <c r="W1866" s="731">
        <v>6.8973846875449341E-4</v>
      </c>
      <c r="X1866" s="108">
        <v>1.9309455370923977E-5</v>
      </c>
      <c r="Y1866" s="109">
        <v>2.0004662114066452E-5</v>
      </c>
      <c r="Z1866" s="731">
        <v>4.7127059086571761E-5</v>
      </c>
      <c r="AA1866" s="108">
        <v>5.3271659921430082E-4</v>
      </c>
      <c r="AB1866" s="109">
        <v>5.2979296686245518E-4</v>
      </c>
      <c r="AC1866" s="731">
        <v>1.4985511201949648E-3</v>
      </c>
      <c r="AD1866" s="108">
        <v>1.2338904526516386E-4</v>
      </c>
      <c r="AE1866" s="109">
        <v>1.2724366167673126E-4</v>
      </c>
      <c r="AF1866" s="731">
        <v>2.8405125296731849E-4</v>
      </c>
      <c r="AG1866" s="108">
        <v>1.8290522388958008E-4</v>
      </c>
      <c r="AH1866" s="109">
        <v>1.8991053335387122E-4</v>
      </c>
      <c r="AI1866" s="731">
        <v>4.5354262601341648E-4</v>
      </c>
      <c r="AJ1866" s="114"/>
      <c r="AK1866" s="115"/>
      <c r="AL1866" s="115"/>
    </row>
    <row r="1867" spans="1:38" x14ac:dyDescent="0.25">
      <c r="A1867" s="71">
        <v>2021</v>
      </c>
      <c r="B1867" s="718">
        <v>22</v>
      </c>
      <c r="C1867" s="108">
        <v>1.1008383377449271</v>
      </c>
      <c r="D1867" s="109">
        <v>1.0654218482197706</v>
      </c>
      <c r="E1867" s="731">
        <v>0.56630800512620771</v>
      </c>
      <c r="F1867" s="108">
        <v>7.7483915252386862E-2</v>
      </c>
      <c r="G1867" s="109">
        <v>7.348986293680608E-2</v>
      </c>
      <c r="H1867" s="731">
        <v>9.0216470453860123E-2</v>
      </c>
      <c r="I1867" s="108">
        <v>1.5847881404083095E-2</v>
      </c>
      <c r="J1867" s="109">
        <v>1.9441551089848252E-2</v>
      </c>
      <c r="K1867" s="731">
        <v>2.5109037560915527E-2</v>
      </c>
      <c r="L1867" s="108">
        <v>2.6464831954979913E-3</v>
      </c>
      <c r="M1867" s="109">
        <v>2.4293358303624862E-3</v>
      </c>
      <c r="N1867" s="731">
        <v>2.7011554286982781E-3</v>
      </c>
      <c r="O1867" s="108">
        <v>3.7410781616960265E-3</v>
      </c>
      <c r="P1867" s="109">
        <v>3.8955089566040852E-3</v>
      </c>
      <c r="Q1867" s="731">
        <v>7.4914093223084977E-3</v>
      </c>
      <c r="R1867" s="108">
        <v>2.5331359529320286E-3</v>
      </c>
      <c r="S1867" s="109">
        <v>3.3732955530104518E-3</v>
      </c>
      <c r="T1867" s="731">
        <v>9.461054059929884E-3</v>
      </c>
      <c r="U1867" s="108">
        <v>2.9520371092070296E-4</v>
      </c>
      <c r="V1867" s="109">
        <v>3.0488406811910151E-4</v>
      </c>
      <c r="W1867" s="731">
        <v>6.8534559087668522E-4</v>
      </c>
      <c r="X1867" s="108">
        <v>1.9265231131327354E-5</v>
      </c>
      <c r="Y1867" s="109">
        <v>1.9961641957803177E-5</v>
      </c>
      <c r="Z1867" s="731">
        <v>4.6847327576403415E-5</v>
      </c>
      <c r="AA1867" s="108">
        <v>5.3906848081693767E-4</v>
      </c>
      <c r="AB1867" s="109">
        <v>5.3409020845589759E-4</v>
      </c>
      <c r="AC1867" s="731">
        <v>1.4969732680711104E-3</v>
      </c>
      <c r="AD1867" s="108">
        <v>1.2305432134877516E-4</v>
      </c>
      <c r="AE1867" s="109">
        <v>1.2691916552243053E-4</v>
      </c>
      <c r="AF1867" s="731">
        <v>2.8200033637175345E-4</v>
      </c>
      <c r="AG1867" s="108">
        <v>1.825859392147539E-4</v>
      </c>
      <c r="AH1867" s="109">
        <v>1.8959931284843405E-4</v>
      </c>
      <c r="AI1867" s="731">
        <v>4.5156939658746764E-4</v>
      </c>
      <c r="AJ1867" s="114"/>
      <c r="AK1867" s="115"/>
      <c r="AL1867" s="115"/>
    </row>
    <row r="1868" spans="1:38" x14ac:dyDescent="0.25">
      <c r="A1868" s="71">
        <v>2021</v>
      </c>
      <c r="B1868" s="718">
        <v>23</v>
      </c>
      <c r="C1868" s="108">
        <v>1.1004087556578497</v>
      </c>
      <c r="D1868" s="109">
        <v>1.0648883803052585</v>
      </c>
      <c r="E1868" s="731">
        <v>0.56295861127871727</v>
      </c>
      <c r="F1868" s="108">
        <v>7.9377860385791449E-2</v>
      </c>
      <c r="G1868" s="109">
        <v>7.4590987353016586E-2</v>
      </c>
      <c r="H1868" s="731">
        <v>9.1231702715794907E-2</v>
      </c>
      <c r="I1868" s="108">
        <v>1.5826373331076598E-2</v>
      </c>
      <c r="J1868" s="109">
        <v>1.9407502057370594E-2</v>
      </c>
      <c r="K1868" s="731">
        <v>2.4908437416677282E-2</v>
      </c>
      <c r="L1868" s="108">
        <v>2.6423143946143484E-3</v>
      </c>
      <c r="M1868" s="109">
        <v>2.4236706002732952E-3</v>
      </c>
      <c r="N1868" s="731">
        <v>2.6812344790935771E-3</v>
      </c>
      <c r="O1868" s="108">
        <v>3.7371584222326438E-3</v>
      </c>
      <c r="P1868" s="109">
        <v>3.8901241382952819E-3</v>
      </c>
      <c r="Q1868" s="731">
        <v>7.4330577189212314E-3</v>
      </c>
      <c r="R1868" s="108">
        <v>2.5331359529320286E-3</v>
      </c>
      <c r="S1868" s="109">
        <v>3.3732955530104518E-3</v>
      </c>
      <c r="T1868" s="731">
        <v>9.461054059929884E-3</v>
      </c>
      <c r="U1868" s="108">
        <v>2.9458385157745158E-4</v>
      </c>
      <c r="V1868" s="109">
        <v>3.0403168590833086E-4</v>
      </c>
      <c r="W1868" s="731">
        <v>6.7911482697808278E-4</v>
      </c>
      <c r="X1868" s="108">
        <v>1.9227325438581046E-5</v>
      </c>
      <c r="Y1868" s="109">
        <v>1.9909353651573468E-5</v>
      </c>
      <c r="Z1868" s="731">
        <v>4.6450661467930794E-5</v>
      </c>
      <c r="AA1868" s="108">
        <v>5.4541355362921812E-4</v>
      </c>
      <c r="AB1868" s="109">
        <v>5.3740952143036002E-4</v>
      </c>
      <c r="AC1868" s="731">
        <v>1.4915260981822403E-3</v>
      </c>
      <c r="AD1868" s="108">
        <v>1.2276722142218563E-4</v>
      </c>
      <c r="AE1868" s="109">
        <v>1.2652411688744052E-4</v>
      </c>
      <c r="AF1868" s="731">
        <v>2.7909525421719914E-4</v>
      </c>
      <c r="AG1868" s="108">
        <v>1.8231212054101929E-4</v>
      </c>
      <c r="AH1868" s="109">
        <v>1.8922251678906311E-4</v>
      </c>
      <c r="AI1868" s="731">
        <v>4.487607335743209E-4</v>
      </c>
      <c r="AJ1868" s="114"/>
      <c r="AK1868" s="115"/>
      <c r="AL1868" s="115"/>
    </row>
    <row r="1869" spans="1:38" x14ac:dyDescent="0.25">
      <c r="A1869" s="71">
        <v>2021</v>
      </c>
      <c r="B1869" s="718">
        <v>24</v>
      </c>
      <c r="C1869" s="108">
        <v>1.1000544482782588</v>
      </c>
      <c r="D1869" s="109">
        <v>1.0643153178864069</v>
      </c>
      <c r="E1869" s="731">
        <v>0.55844662138369694</v>
      </c>
      <c r="F1869" s="108">
        <v>8.1193190428840753E-2</v>
      </c>
      <c r="G1869" s="109">
        <v>7.5394513784031614E-2</v>
      </c>
      <c r="H1869" s="731">
        <v>9.1847817106552973E-2</v>
      </c>
      <c r="I1869" s="108">
        <v>1.580853702474995E-2</v>
      </c>
      <c r="J1869" s="109">
        <v>1.9371074300242121E-2</v>
      </c>
      <c r="K1869" s="731">
        <v>2.4636197913614846E-2</v>
      </c>
      <c r="L1869" s="108">
        <v>2.6388596626414989E-3</v>
      </c>
      <c r="M1869" s="109">
        <v>2.4176103933469511E-3</v>
      </c>
      <c r="N1869" s="731">
        <v>2.6536605092300921E-3</v>
      </c>
      <c r="O1869" s="108">
        <v>3.7339093251324549E-3</v>
      </c>
      <c r="P1869" s="109">
        <v>3.884364809775249E-3</v>
      </c>
      <c r="Q1869" s="731">
        <v>7.3544385827175604E-3</v>
      </c>
      <c r="R1869" s="108">
        <v>2.5331359529320286E-3</v>
      </c>
      <c r="S1869" s="109">
        <v>3.3732955530104518E-3</v>
      </c>
      <c r="T1869" s="731">
        <v>9.461054059929884E-3</v>
      </c>
      <c r="U1869" s="108">
        <v>2.9406971435427766E-4</v>
      </c>
      <c r="V1869" s="109">
        <v>3.0311987608227202E-4</v>
      </c>
      <c r="W1869" s="731">
        <v>6.7071888129194247E-4</v>
      </c>
      <c r="X1869" s="108">
        <v>1.9195886376771485E-5</v>
      </c>
      <c r="Y1869" s="109">
        <v>1.9853443008617052E-5</v>
      </c>
      <c r="Z1869" s="731">
        <v>4.5916345680312254E-5</v>
      </c>
      <c r="AA1869" s="108">
        <v>5.515569165363926E-4</v>
      </c>
      <c r="AB1869" s="109">
        <v>5.3960778252437689E-4</v>
      </c>
      <c r="AC1869" s="731">
        <v>1.4814864376583253E-3</v>
      </c>
      <c r="AD1869" s="108">
        <v>1.2252917099745048E-4</v>
      </c>
      <c r="AE1869" s="109">
        <v>1.2610153008695823E-4</v>
      </c>
      <c r="AF1869" s="731">
        <v>2.7518090780635779E-4</v>
      </c>
      <c r="AG1869" s="108">
        <v>1.820851102976511E-4</v>
      </c>
      <c r="AH1869" s="109">
        <v>1.888193802517408E-4</v>
      </c>
      <c r="AI1869" s="731">
        <v>4.4497592036298804E-4</v>
      </c>
      <c r="AJ1869" s="114"/>
      <c r="AK1869" s="115"/>
      <c r="AL1869" s="115"/>
    </row>
    <row r="1870" spans="1:38" x14ac:dyDescent="0.25">
      <c r="A1870" s="71">
        <v>2021</v>
      </c>
      <c r="B1870" s="718">
        <v>25</v>
      </c>
      <c r="C1870" s="108">
        <v>1.1030947777811242</v>
      </c>
      <c r="D1870" s="109">
        <v>1.066853902173476</v>
      </c>
      <c r="E1870" s="731">
        <v>0.55360771314087576</v>
      </c>
      <c r="F1870" s="108">
        <v>8.3032793134779015E-2</v>
      </c>
      <c r="G1870" s="109">
        <v>7.5942024050934989E-2</v>
      </c>
      <c r="H1870" s="731">
        <v>9.210026115384945E-2</v>
      </c>
      <c r="I1870" s="108">
        <v>1.5826860022880432E-2</v>
      </c>
      <c r="J1870" s="109">
        <v>1.9374642393400622E-2</v>
      </c>
      <c r="K1870" s="731">
        <v>2.4344491907309116E-2</v>
      </c>
      <c r="L1870" s="108">
        <v>2.6356935638191543E-3</v>
      </c>
      <c r="M1870" s="109">
        <v>2.4109766316853811E-3</v>
      </c>
      <c r="N1870" s="731">
        <v>2.6241758874724331E-3</v>
      </c>
      <c r="O1870" s="108">
        <v>3.7426994002328858E-3</v>
      </c>
      <c r="P1870" s="109">
        <v>3.8901113396575568E-3</v>
      </c>
      <c r="Q1870" s="731">
        <v>7.27012012805958E-3</v>
      </c>
      <c r="R1870" s="108">
        <v>2.5331359529320286E-3</v>
      </c>
      <c r="S1870" s="109">
        <v>3.3732955530104518E-3</v>
      </c>
      <c r="T1870" s="731">
        <v>9.461054059929884E-3</v>
      </c>
      <c r="U1870" s="108">
        <v>2.9426266170828273E-4</v>
      </c>
      <c r="V1870" s="109">
        <v>3.0280951827333708E-4</v>
      </c>
      <c r="W1870" s="731">
        <v>6.617149786858177E-4</v>
      </c>
      <c r="X1870" s="108">
        <v>1.9214510927472859E-5</v>
      </c>
      <c r="Y1870" s="109">
        <v>1.984127999373827E-5</v>
      </c>
      <c r="Z1870" s="731">
        <v>4.5343278621794659E-5</v>
      </c>
      <c r="AA1870" s="108">
        <v>5.5848312114237979E-4</v>
      </c>
      <c r="AB1870" s="109">
        <v>5.4149801012338212E-4</v>
      </c>
      <c r="AC1870" s="731">
        <v>1.469271366933797E-3</v>
      </c>
      <c r="AD1870" s="108">
        <v>1.2256611474735819E-4</v>
      </c>
      <c r="AE1870" s="109">
        <v>1.2590416627697332E-4</v>
      </c>
      <c r="AF1870" s="731">
        <v>2.7098304090743085E-4</v>
      </c>
      <c r="AG1870" s="108">
        <v>1.8238730409991845E-4</v>
      </c>
      <c r="AH1870" s="109">
        <v>1.8890276324500316E-4</v>
      </c>
      <c r="AI1870" s="731">
        <v>4.4091718838278364E-4</v>
      </c>
      <c r="AJ1870" s="114"/>
      <c r="AK1870" s="115"/>
      <c r="AL1870" s="115"/>
    </row>
    <row r="1871" spans="1:38" x14ac:dyDescent="0.25">
      <c r="A1871" s="71">
        <v>2021</v>
      </c>
      <c r="B1871" s="718">
        <v>26</v>
      </c>
      <c r="C1871" s="108">
        <v>1.1028358983366036</v>
      </c>
      <c r="D1871" s="109">
        <v>1.0662491106130447</v>
      </c>
      <c r="E1871" s="731">
        <v>0.54824007081774917</v>
      </c>
      <c r="F1871" s="108">
        <v>8.4501395458937145E-2</v>
      </c>
      <c r="G1871" s="109">
        <v>7.5928229273450762E-2</v>
      </c>
      <c r="H1871" s="731">
        <v>9.176558524450891E-2</v>
      </c>
      <c r="I1871" s="108">
        <v>1.5813889597749653E-2</v>
      </c>
      <c r="J1871" s="109">
        <v>1.9336333099830249E-2</v>
      </c>
      <c r="K1871" s="731">
        <v>2.4019533354935934E-2</v>
      </c>
      <c r="L1871" s="108">
        <v>2.6331853949296373E-3</v>
      </c>
      <c r="M1871" s="109">
        <v>2.4046149551170382E-3</v>
      </c>
      <c r="N1871" s="731">
        <v>2.5909885710819038E-3</v>
      </c>
      <c r="O1871" s="108">
        <v>3.740336493472933E-3</v>
      </c>
      <c r="P1871" s="109">
        <v>3.8840510899119198E-3</v>
      </c>
      <c r="Q1871" s="731">
        <v>7.1765667108853121E-3</v>
      </c>
      <c r="R1871" s="108">
        <v>2.5331359529320286E-3</v>
      </c>
      <c r="S1871" s="109">
        <v>3.3732955530104518E-3</v>
      </c>
      <c r="T1871" s="731">
        <v>9.461054059929884E-3</v>
      </c>
      <c r="U1871" s="108">
        <v>2.9388902214582703E-4</v>
      </c>
      <c r="V1871" s="109">
        <v>3.018508609093585E-4</v>
      </c>
      <c r="W1871" s="731">
        <v>6.5172419765419185E-4</v>
      </c>
      <c r="X1871" s="108">
        <v>1.9191628811900834E-5</v>
      </c>
      <c r="Y1871" s="109">
        <v>1.9782464881018596E-5</v>
      </c>
      <c r="Z1871" s="731">
        <v>4.4707510274150053E-5</v>
      </c>
      <c r="AA1871" s="108">
        <v>5.6348609437696672E-4</v>
      </c>
      <c r="AB1871" s="109">
        <v>5.4070794986954085E-4</v>
      </c>
      <c r="AC1871" s="731">
        <v>1.4534892377466959E-3</v>
      </c>
      <c r="AD1871" s="108">
        <v>1.2239294980039128E-4</v>
      </c>
      <c r="AE1871" s="109">
        <v>1.2545994063751533E-4</v>
      </c>
      <c r="AF1871" s="731">
        <v>2.6632510506807927E-4</v>
      </c>
      <c r="AG1871" s="108">
        <v>1.8222214025844858E-4</v>
      </c>
      <c r="AH1871" s="109">
        <v>1.8847888887464634E-4</v>
      </c>
      <c r="AI1871" s="731">
        <v>4.364136291888123E-4</v>
      </c>
      <c r="AJ1871" s="114"/>
      <c r="AK1871" s="115"/>
      <c r="AL1871" s="115"/>
    </row>
    <row r="1872" spans="1:38" x14ac:dyDescent="0.25">
      <c r="A1872" s="71">
        <v>2021</v>
      </c>
      <c r="B1872" s="718">
        <v>27</v>
      </c>
      <c r="C1872" s="108">
        <v>1.1024472820031854</v>
      </c>
      <c r="D1872" s="109">
        <v>1.0656564005005325</v>
      </c>
      <c r="E1872" s="731">
        <v>0.54216487417874748</v>
      </c>
      <c r="F1872" s="108">
        <v>8.5652752156517284E-2</v>
      </c>
      <c r="G1872" s="109">
        <v>7.5775196848932871E-2</v>
      </c>
      <c r="H1872" s="731">
        <v>9.1232785965351962E-2</v>
      </c>
      <c r="I1872" s="108">
        <v>1.5794390459269805E-2</v>
      </c>
      <c r="J1872" s="109">
        <v>1.9298893629177048E-2</v>
      </c>
      <c r="K1872" s="731">
        <v>2.3650315747320284E-2</v>
      </c>
      <c r="L1872" s="108">
        <v>2.6294141375909001E-3</v>
      </c>
      <c r="M1872" s="109">
        <v>2.3983992098611934E-3</v>
      </c>
      <c r="N1872" s="731">
        <v>2.5529645378875188E-3</v>
      </c>
      <c r="O1872" s="108">
        <v>3.7367846916867703E-3</v>
      </c>
      <c r="P1872" s="109">
        <v>3.8781271169284082E-3</v>
      </c>
      <c r="Q1872" s="731">
        <v>7.0706122170399247E-3</v>
      </c>
      <c r="R1872" s="108">
        <v>2.5331359529320286E-3</v>
      </c>
      <c r="S1872" s="109">
        <v>3.3732955530104518E-3</v>
      </c>
      <c r="T1872" s="731">
        <v>9.461054059929884E-3</v>
      </c>
      <c r="U1872" s="108">
        <v>2.933268008463659E-4</v>
      </c>
      <c r="V1872" s="109">
        <v>3.0091380157868292E-4</v>
      </c>
      <c r="W1872" s="731">
        <v>6.4040788484394362E-4</v>
      </c>
      <c r="X1872" s="108">
        <v>1.915724405256879E-5</v>
      </c>
      <c r="Y1872" s="109">
        <v>1.9724990774892894E-5</v>
      </c>
      <c r="Z1872" s="731">
        <v>4.3987496556465045E-5</v>
      </c>
      <c r="AA1872" s="108">
        <v>5.6720033185823058E-4</v>
      </c>
      <c r="AB1872" s="109">
        <v>5.3943166708088082E-4</v>
      </c>
      <c r="AC1872" s="731">
        <v>1.4350627760903974E-3</v>
      </c>
      <c r="AD1872" s="108">
        <v>1.2213255829202091E-4</v>
      </c>
      <c r="AE1872" s="109">
        <v>1.2502574094498369E-4</v>
      </c>
      <c r="AF1872" s="731">
        <v>2.6104933580205745E-4</v>
      </c>
      <c r="AG1872" s="108">
        <v>1.819739672938566E-4</v>
      </c>
      <c r="AH1872" s="109">
        <v>1.8806448370701351E-4</v>
      </c>
      <c r="AI1872" s="731">
        <v>4.3131350635709591E-4</v>
      </c>
      <c r="AJ1872" s="114"/>
      <c r="AK1872" s="115"/>
      <c r="AL1872" s="115"/>
    </row>
    <row r="1873" spans="1:38" x14ac:dyDescent="0.25">
      <c r="A1873" s="71">
        <v>2021</v>
      </c>
      <c r="B1873" s="718">
        <v>28</v>
      </c>
      <c r="C1873" s="108">
        <v>1.1020961741289259</v>
      </c>
      <c r="D1873" s="109">
        <v>1.0650894163104727</v>
      </c>
      <c r="E1873" s="731">
        <v>0.53601831011228029</v>
      </c>
      <c r="F1873" s="108">
        <v>8.6473557041462826E-2</v>
      </c>
      <c r="G1873" s="109">
        <v>7.5629977726961367E-2</v>
      </c>
      <c r="H1873" s="731">
        <v>9.0703020984201577E-2</v>
      </c>
      <c r="I1873" s="108">
        <v>1.5776820837371343E-2</v>
      </c>
      <c r="J1873" s="109">
        <v>1.926310241737051E-2</v>
      </c>
      <c r="K1873" s="731">
        <v>2.3276085502990592E-2</v>
      </c>
      <c r="L1873" s="108">
        <v>2.6260164740220756E-3</v>
      </c>
      <c r="M1873" s="109">
        <v>2.3924585680865414E-3</v>
      </c>
      <c r="N1873" s="731">
        <v>2.514322841036734E-3</v>
      </c>
      <c r="O1873" s="108">
        <v>3.733580583725837E-3</v>
      </c>
      <c r="P1873" s="109">
        <v>3.8724648094379216E-3</v>
      </c>
      <c r="Q1873" s="731">
        <v>6.9633394462692202E-3</v>
      </c>
      <c r="R1873" s="108">
        <v>2.5331359529320286E-3</v>
      </c>
      <c r="S1873" s="109">
        <v>3.3732955530104518E-3</v>
      </c>
      <c r="T1873" s="731">
        <v>9.461054059929884E-3</v>
      </c>
      <c r="U1873" s="108">
        <v>2.9282104306533555E-4</v>
      </c>
      <c r="V1873" s="109">
        <v>3.0001832079030663E-4</v>
      </c>
      <c r="W1873" s="731">
        <v>6.2895070071346108E-4</v>
      </c>
      <c r="X1873" s="108">
        <v>1.9126298729913008E-5</v>
      </c>
      <c r="Y1873" s="109">
        <v>1.9670065957012753E-5</v>
      </c>
      <c r="Z1873" s="731">
        <v>4.3258537348028586E-5</v>
      </c>
      <c r="AA1873" s="108">
        <v>5.6976696602575806E-4</v>
      </c>
      <c r="AB1873" s="109">
        <v>5.3821586904736194E-4</v>
      </c>
      <c r="AC1873" s="731">
        <v>1.4164430004504466E-3</v>
      </c>
      <c r="AD1873" s="108">
        <v>1.2189822433284514E-4</v>
      </c>
      <c r="AE1873" s="109">
        <v>1.2461081771323023E-4</v>
      </c>
      <c r="AF1873" s="731">
        <v>2.5570759045975502E-4</v>
      </c>
      <c r="AG1873" s="108">
        <v>1.81750332191114E-4</v>
      </c>
      <c r="AH1873" s="109">
        <v>1.8766843704082637E-4</v>
      </c>
      <c r="AI1873" s="731">
        <v>4.2615093267975816E-4</v>
      </c>
      <c r="AJ1873" s="114"/>
      <c r="AK1873" s="115"/>
      <c r="AL1873" s="115"/>
    </row>
    <row r="1874" spans="1:38" x14ac:dyDescent="0.25">
      <c r="A1874" s="71">
        <v>2021</v>
      </c>
      <c r="B1874" s="718">
        <v>29</v>
      </c>
      <c r="C1874" s="108">
        <v>1.1017585791884381</v>
      </c>
      <c r="D1874" s="109">
        <v>1.0645139404719839</v>
      </c>
      <c r="E1874" s="731">
        <v>0.52959910310865776</v>
      </c>
      <c r="F1874" s="108">
        <v>8.689744003153195E-2</v>
      </c>
      <c r="G1874" s="109">
        <v>7.5485147473865158E-2</v>
      </c>
      <c r="H1874" s="731">
        <v>9.015637891127283E-2</v>
      </c>
      <c r="I1874" s="108">
        <v>1.5759901773535111E-2</v>
      </c>
      <c r="J1874" s="109">
        <v>1.9226900670619721E-2</v>
      </c>
      <c r="K1874" s="731">
        <v>2.2884855353932351E-2</v>
      </c>
      <c r="L1874" s="108">
        <v>2.6227433997527429E-3</v>
      </c>
      <c r="M1874" s="109">
        <v>2.3864482165627371E-3</v>
      </c>
      <c r="N1874" s="731">
        <v>2.4738829954395196E-3</v>
      </c>
      <c r="O1874" s="108">
        <v>3.7304973622455406E-3</v>
      </c>
      <c r="P1874" s="109">
        <v>3.8667351446302995E-3</v>
      </c>
      <c r="Q1874" s="731">
        <v>6.8512599696074622E-3</v>
      </c>
      <c r="R1874" s="108">
        <v>2.5331359529320286E-3</v>
      </c>
      <c r="S1874" s="109">
        <v>3.3732955530104518E-3</v>
      </c>
      <c r="T1874" s="731">
        <v>9.461054059929884E-3</v>
      </c>
      <c r="U1874" s="108">
        <v>2.9233322115257914E-4</v>
      </c>
      <c r="V1874" s="109">
        <v>2.9911257900895968E-4</v>
      </c>
      <c r="W1874" s="731">
        <v>6.1697924802779744E-4</v>
      </c>
      <c r="X1874" s="108">
        <v>1.9096448040169599E-5</v>
      </c>
      <c r="Y1874" s="109">
        <v>1.961451597891734E-5</v>
      </c>
      <c r="Z1874" s="731">
        <v>4.2496907463262399E-5</v>
      </c>
      <c r="AA1874" s="108">
        <v>5.7091714785662668E-4</v>
      </c>
      <c r="AB1874" s="109">
        <v>5.3699347773928242E-4</v>
      </c>
      <c r="AC1874" s="731">
        <v>1.3970124734684819E-3</v>
      </c>
      <c r="AD1874" s="108">
        <v>1.2167232288847084E-4</v>
      </c>
      <c r="AE1874" s="109">
        <v>1.2419111835061439E-4</v>
      </c>
      <c r="AF1874" s="731">
        <v>2.5012608486242068E-4</v>
      </c>
      <c r="AG1874" s="108">
        <v>1.8153487397374314E-4</v>
      </c>
      <c r="AH1874" s="109">
        <v>1.8726792190278851E-4</v>
      </c>
      <c r="AI1874" s="731">
        <v>4.207572187672051E-4</v>
      </c>
      <c r="AJ1874" s="114"/>
      <c r="AK1874" s="115"/>
      <c r="AL1874" s="115"/>
    </row>
    <row r="1875" spans="1:38" ht="13" x14ac:dyDescent="0.3">
      <c r="A1875" s="71">
        <v>2021</v>
      </c>
      <c r="B1875" s="718">
        <v>30</v>
      </c>
      <c r="C1875" s="108">
        <v>1.1014191216095275</v>
      </c>
      <c r="D1875" s="109">
        <v>1.0627919143565143</v>
      </c>
      <c r="E1875" s="732">
        <v>0.54130422858858651</v>
      </c>
      <c r="F1875" s="108">
        <v>8.6717334983359984E-2</v>
      </c>
      <c r="G1875" s="109">
        <v>7.5351420664098195E-2</v>
      </c>
      <c r="H1875" s="732">
        <v>9.0798703753013799E-2</v>
      </c>
      <c r="I1875" s="108">
        <v>1.5742903602561621E-2</v>
      </c>
      <c r="J1875" s="109">
        <v>1.9195870874309434E-2</v>
      </c>
      <c r="K1875" s="732">
        <v>2.3611090333124782E-2</v>
      </c>
      <c r="L1875" s="108">
        <v>2.6194582286966335E-3</v>
      </c>
      <c r="M1875" s="109">
        <v>2.3818434434238669E-3</v>
      </c>
      <c r="N1875" s="732">
        <v>2.5524984369840486E-3</v>
      </c>
      <c r="O1875" s="108">
        <v>3.727402013366108E-3</v>
      </c>
      <c r="P1875" s="109">
        <v>3.8616654331415003E-3</v>
      </c>
      <c r="Q1875" s="732">
        <v>7.0558792175351177E-3</v>
      </c>
      <c r="R1875" s="108">
        <v>2.5331359529320286E-3</v>
      </c>
      <c r="S1875" s="109">
        <v>3.3732955530104518E-3</v>
      </c>
      <c r="T1875" s="732">
        <v>9.461054059929884E-3</v>
      </c>
      <c r="U1875" s="108">
        <v>2.9184389356576177E-4</v>
      </c>
      <c r="V1875" s="109">
        <v>2.9848862346523909E-4</v>
      </c>
      <c r="W1875" s="732">
        <v>6.3874217951113998E-4</v>
      </c>
      <c r="X1875" s="108">
        <v>1.906649095827661E-5</v>
      </c>
      <c r="Y1875" s="109">
        <v>1.9575551543962968E-5</v>
      </c>
      <c r="Z1875" s="732">
        <v>4.3883166036660664E-5</v>
      </c>
      <c r="AA1875" s="108">
        <v>5.6989011333214194E-4</v>
      </c>
      <c r="AB1875" s="109">
        <v>5.3600952847832669E-4</v>
      </c>
      <c r="AC1875" s="732">
        <v>1.4312205305912682E-3</v>
      </c>
      <c r="AD1875" s="108">
        <v>1.2144553773583203E-4</v>
      </c>
      <c r="AE1875" s="109">
        <v>1.2391029166215631E-4</v>
      </c>
      <c r="AF1875" s="732">
        <v>2.6023991821380398E-4</v>
      </c>
      <c r="AG1875" s="108">
        <v>1.8131859333750863E-4</v>
      </c>
      <c r="AH1875" s="109">
        <v>1.8696067014538123E-4</v>
      </c>
      <c r="AI1875" s="732">
        <v>4.3067902920605386E-4</v>
      </c>
      <c r="AJ1875" s="114"/>
      <c r="AK1875" s="115"/>
      <c r="AL1875" s="115"/>
    </row>
    <row r="1876" spans="1:38" ht="13" x14ac:dyDescent="0.3">
      <c r="A1876" s="71">
        <v>2021</v>
      </c>
      <c r="B1876" s="718">
        <v>31</v>
      </c>
      <c r="C1876" s="108">
        <v>1.1014191216095275</v>
      </c>
      <c r="D1876" s="109">
        <v>1.0627919143565143</v>
      </c>
      <c r="E1876" s="732">
        <v>0.54130422858858651</v>
      </c>
      <c r="F1876" s="108">
        <v>8.6717334983359984E-2</v>
      </c>
      <c r="G1876" s="109">
        <v>7.5351420664098195E-2</v>
      </c>
      <c r="H1876" s="732">
        <v>9.0798703753013799E-2</v>
      </c>
      <c r="I1876" s="108">
        <v>1.5742903602561621E-2</v>
      </c>
      <c r="J1876" s="109">
        <v>1.9195870874309434E-2</v>
      </c>
      <c r="K1876" s="732">
        <v>2.3611090333124782E-2</v>
      </c>
      <c r="L1876" s="108">
        <v>2.6194582286966335E-3</v>
      </c>
      <c r="M1876" s="109">
        <v>2.3818434434238669E-3</v>
      </c>
      <c r="N1876" s="732">
        <v>2.5524984369840486E-3</v>
      </c>
      <c r="O1876" s="108">
        <v>3.727402013366108E-3</v>
      </c>
      <c r="P1876" s="109">
        <v>3.8616654331415003E-3</v>
      </c>
      <c r="Q1876" s="732">
        <v>7.0558792175351177E-3</v>
      </c>
      <c r="R1876" s="108">
        <v>2.5331359529320286E-3</v>
      </c>
      <c r="S1876" s="109">
        <v>3.3732955530104518E-3</v>
      </c>
      <c r="T1876" s="732">
        <v>9.461054059929884E-3</v>
      </c>
      <c r="U1876" s="108">
        <v>2.9184389356576177E-4</v>
      </c>
      <c r="V1876" s="109">
        <v>2.9848862346523909E-4</v>
      </c>
      <c r="W1876" s="732">
        <v>6.3874217951113998E-4</v>
      </c>
      <c r="X1876" s="108">
        <v>1.906649095827661E-5</v>
      </c>
      <c r="Y1876" s="109">
        <v>1.9575551543962968E-5</v>
      </c>
      <c r="Z1876" s="732">
        <v>4.3883166036660664E-5</v>
      </c>
      <c r="AA1876" s="108">
        <v>5.6989011333214194E-4</v>
      </c>
      <c r="AB1876" s="109">
        <v>5.3600952847832669E-4</v>
      </c>
      <c r="AC1876" s="732">
        <v>1.4312205305912682E-3</v>
      </c>
      <c r="AD1876" s="108">
        <v>1.2144553773583203E-4</v>
      </c>
      <c r="AE1876" s="109">
        <v>1.2391029166215631E-4</v>
      </c>
      <c r="AF1876" s="732">
        <v>2.6023991821380398E-4</v>
      </c>
      <c r="AG1876" s="108">
        <v>1.8131859333750863E-4</v>
      </c>
      <c r="AH1876" s="109">
        <v>1.8696067014538123E-4</v>
      </c>
      <c r="AI1876" s="732">
        <v>4.3067902920605386E-4</v>
      </c>
      <c r="AJ1876" s="114"/>
      <c r="AK1876" s="115"/>
      <c r="AL1876" s="115"/>
    </row>
    <row r="1877" spans="1:38" ht="13" x14ac:dyDescent="0.3">
      <c r="A1877" s="71">
        <v>2021</v>
      </c>
      <c r="B1877" s="718">
        <v>32</v>
      </c>
      <c r="C1877" s="108">
        <v>1.1014191216095275</v>
      </c>
      <c r="D1877" s="109">
        <v>1.0627919143565143</v>
      </c>
      <c r="E1877" s="732">
        <v>0.54130422858858651</v>
      </c>
      <c r="F1877" s="108">
        <v>8.6717334983359984E-2</v>
      </c>
      <c r="G1877" s="109">
        <v>7.5351420664098195E-2</v>
      </c>
      <c r="H1877" s="732">
        <v>9.0798703753013799E-2</v>
      </c>
      <c r="I1877" s="108">
        <v>1.5742903602561621E-2</v>
      </c>
      <c r="J1877" s="109">
        <v>1.9195870874309434E-2</v>
      </c>
      <c r="K1877" s="732">
        <v>2.3611090333124782E-2</v>
      </c>
      <c r="L1877" s="108">
        <v>2.6194582286966335E-3</v>
      </c>
      <c r="M1877" s="109">
        <v>2.3818434434238669E-3</v>
      </c>
      <c r="N1877" s="732">
        <v>2.5524984369840486E-3</v>
      </c>
      <c r="O1877" s="108">
        <v>3.727402013366108E-3</v>
      </c>
      <c r="P1877" s="109">
        <v>3.8616654331415003E-3</v>
      </c>
      <c r="Q1877" s="732">
        <v>7.0558792175351177E-3</v>
      </c>
      <c r="R1877" s="108">
        <v>2.5331359529320286E-3</v>
      </c>
      <c r="S1877" s="109">
        <v>3.3732955530104518E-3</v>
      </c>
      <c r="T1877" s="732">
        <v>9.461054059929884E-3</v>
      </c>
      <c r="U1877" s="108">
        <v>2.9184389356576177E-4</v>
      </c>
      <c r="V1877" s="109">
        <v>2.9848862346523909E-4</v>
      </c>
      <c r="W1877" s="732">
        <v>6.3874217951113998E-4</v>
      </c>
      <c r="X1877" s="108">
        <v>1.906649095827661E-5</v>
      </c>
      <c r="Y1877" s="109">
        <v>1.9575551543962968E-5</v>
      </c>
      <c r="Z1877" s="732">
        <v>4.3883166036660664E-5</v>
      </c>
      <c r="AA1877" s="108">
        <v>5.6989011333214194E-4</v>
      </c>
      <c r="AB1877" s="109">
        <v>5.3600952847832669E-4</v>
      </c>
      <c r="AC1877" s="732">
        <v>1.4312205305912682E-3</v>
      </c>
      <c r="AD1877" s="108">
        <v>1.2144553773583203E-4</v>
      </c>
      <c r="AE1877" s="109">
        <v>1.2391029166215631E-4</v>
      </c>
      <c r="AF1877" s="732">
        <v>2.6023991821380398E-4</v>
      </c>
      <c r="AG1877" s="108">
        <v>1.8131859333750863E-4</v>
      </c>
      <c r="AH1877" s="109">
        <v>1.8696067014538123E-4</v>
      </c>
      <c r="AI1877" s="732">
        <v>4.3067902920605386E-4</v>
      </c>
      <c r="AJ1877" s="114"/>
      <c r="AK1877" s="115"/>
      <c r="AL1877" s="115"/>
    </row>
    <row r="1878" spans="1:38" ht="13" x14ac:dyDescent="0.3">
      <c r="A1878" s="71">
        <v>2021</v>
      </c>
      <c r="B1878" s="718">
        <v>33</v>
      </c>
      <c r="C1878" s="108">
        <v>1.1014191216095275</v>
      </c>
      <c r="D1878" s="109">
        <v>1.0627919143565143</v>
      </c>
      <c r="E1878" s="732">
        <v>0.54130422858858651</v>
      </c>
      <c r="F1878" s="108">
        <v>8.6717334983359984E-2</v>
      </c>
      <c r="G1878" s="109">
        <v>7.5351420664098195E-2</v>
      </c>
      <c r="H1878" s="732">
        <v>9.0798703753013799E-2</v>
      </c>
      <c r="I1878" s="108">
        <v>1.5742903602561621E-2</v>
      </c>
      <c r="J1878" s="109">
        <v>1.9195870874309434E-2</v>
      </c>
      <c r="K1878" s="732">
        <v>2.3611090333124782E-2</v>
      </c>
      <c r="L1878" s="108">
        <v>2.6194582286966335E-3</v>
      </c>
      <c r="M1878" s="109">
        <v>2.3818434434238669E-3</v>
      </c>
      <c r="N1878" s="732">
        <v>2.5524984369840486E-3</v>
      </c>
      <c r="O1878" s="108">
        <v>3.727402013366108E-3</v>
      </c>
      <c r="P1878" s="109">
        <v>3.8616654331415003E-3</v>
      </c>
      <c r="Q1878" s="732">
        <v>7.0558792175351177E-3</v>
      </c>
      <c r="R1878" s="108">
        <v>2.5331359529320286E-3</v>
      </c>
      <c r="S1878" s="109">
        <v>3.3732955530104518E-3</v>
      </c>
      <c r="T1878" s="732">
        <v>9.461054059929884E-3</v>
      </c>
      <c r="U1878" s="108">
        <v>2.9184389356576177E-4</v>
      </c>
      <c r="V1878" s="109">
        <v>2.9848862346523909E-4</v>
      </c>
      <c r="W1878" s="732">
        <v>6.3874217951113998E-4</v>
      </c>
      <c r="X1878" s="108">
        <v>1.906649095827661E-5</v>
      </c>
      <c r="Y1878" s="109">
        <v>1.9575551543962968E-5</v>
      </c>
      <c r="Z1878" s="732">
        <v>4.3883166036660664E-5</v>
      </c>
      <c r="AA1878" s="108">
        <v>5.6989011333214194E-4</v>
      </c>
      <c r="AB1878" s="109">
        <v>5.3600952847832669E-4</v>
      </c>
      <c r="AC1878" s="732">
        <v>1.4312205305912682E-3</v>
      </c>
      <c r="AD1878" s="108">
        <v>1.2144553773583203E-4</v>
      </c>
      <c r="AE1878" s="109">
        <v>1.2391029166215631E-4</v>
      </c>
      <c r="AF1878" s="732">
        <v>2.6023991821380398E-4</v>
      </c>
      <c r="AG1878" s="108">
        <v>1.8131859333750863E-4</v>
      </c>
      <c r="AH1878" s="109">
        <v>1.8696067014538123E-4</v>
      </c>
      <c r="AI1878" s="732">
        <v>4.3067902920605386E-4</v>
      </c>
      <c r="AJ1878" s="114"/>
      <c r="AK1878" s="115"/>
      <c r="AL1878" s="115"/>
    </row>
    <row r="1879" spans="1:38" ht="13" x14ac:dyDescent="0.3">
      <c r="A1879" s="71">
        <v>2021</v>
      </c>
      <c r="B1879" s="718">
        <v>34</v>
      </c>
      <c r="C1879" s="108">
        <v>1.1014191216095275</v>
      </c>
      <c r="D1879" s="109">
        <v>1.0627919143565143</v>
      </c>
      <c r="E1879" s="732">
        <v>0.54130422858858651</v>
      </c>
      <c r="F1879" s="108">
        <v>8.6717334983359984E-2</v>
      </c>
      <c r="G1879" s="109">
        <v>7.5351420664098195E-2</v>
      </c>
      <c r="H1879" s="732">
        <v>9.0798703753013799E-2</v>
      </c>
      <c r="I1879" s="108">
        <v>1.5742903602561621E-2</v>
      </c>
      <c r="J1879" s="109">
        <v>1.9195870874309434E-2</v>
      </c>
      <c r="K1879" s="732">
        <v>2.3611090333124782E-2</v>
      </c>
      <c r="L1879" s="108">
        <v>2.6194582286966335E-3</v>
      </c>
      <c r="M1879" s="109">
        <v>2.3818434434238669E-3</v>
      </c>
      <c r="N1879" s="732">
        <v>2.5524984369840486E-3</v>
      </c>
      <c r="O1879" s="108">
        <v>3.727402013366108E-3</v>
      </c>
      <c r="P1879" s="109">
        <v>3.8616654331415003E-3</v>
      </c>
      <c r="Q1879" s="732">
        <v>7.0558792175351177E-3</v>
      </c>
      <c r="R1879" s="108">
        <v>2.5331359529320286E-3</v>
      </c>
      <c r="S1879" s="109">
        <v>3.3732955530104518E-3</v>
      </c>
      <c r="T1879" s="732">
        <v>9.461054059929884E-3</v>
      </c>
      <c r="U1879" s="108">
        <v>2.9184389356576177E-4</v>
      </c>
      <c r="V1879" s="109">
        <v>2.9848862346523909E-4</v>
      </c>
      <c r="W1879" s="732">
        <v>6.3874217951113998E-4</v>
      </c>
      <c r="X1879" s="108">
        <v>1.906649095827661E-5</v>
      </c>
      <c r="Y1879" s="109">
        <v>1.9575551543962968E-5</v>
      </c>
      <c r="Z1879" s="732">
        <v>4.3883166036660664E-5</v>
      </c>
      <c r="AA1879" s="108">
        <v>5.6989011333214194E-4</v>
      </c>
      <c r="AB1879" s="109">
        <v>5.3600952847832669E-4</v>
      </c>
      <c r="AC1879" s="732">
        <v>1.4312205305912682E-3</v>
      </c>
      <c r="AD1879" s="108">
        <v>1.2144553773583203E-4</v>
      </c>
      <c r="AE1879" s="109">
        <v>1.2391029166215631E-4</v>
      </c>
      <c r="AF1879" s="732">
        <v>2.6023991821380398E-4</v>
      </c>
      <c r="AG1879" s="108">
        <v>1.8131859333750863E-4</v>
      </c>
      <c r="AH1879" s="109">
        <v>1.8696067014538123E-4</v>
      </c>
      <c r="AI1879" s="732">
        <v>4.3067902920605386E-4</v>
      </c>
      <c r="AJ1879" s="114"/>
      <c r="AK1879" s="115"/>
      <c r="AL1879" s="115"/>
    </row>
    <row r="1880" spans="1:38" ht="13" x14ac:dyDescent="0.3">
      <c r="A1880" s="71">
        <v>2021</v>
      </c>
      <c r="B1880" s="718">
        <v>35</v>
      </c>
      <c r="C1880" s="108">
        <v>1.1014191216095275</v>
      </c>
      <c r="D1880" s="109">
        <v>1.0627919143565143</v>
      </c>
      <c r="E1880" s="732">
        <v>0.54130422858858651</v>
      </c>
      <c r="F1880" s="108">
        <v>8.6717334983359984E-2</v>
      </c>
      <c r="G1880" s="109">
        <v>7.5351420664098195E-2</v>
      </c>
      <c r="H1880" s="732">
        <v>9.0798703753013799E-2</v>
      </c>
      <c r="I1880" s="108">
        <v>1.5742903602561621E-2</v>
      </c>
      <c r="J1880" s="109">
        <v>1.9195870874309434E-2</v>
      </c>
      <c r="K1880" s="732">
        <v>2.3611090333124782E-2</v>
      </c>
      <c r="L1880" s="108">
        <v>2.6194582286966335E-3</v>
      </c>
      <c r="M1880" s="109">
        <v>2.3818434434238669E-3</v>
      </c>
      <c r="N1880" s="732">
        <v>2.5524984369840486E-3</v>
      </c>
      <c r="O1880" s="108">
        <v>3.727402013366108E-3</v>
      </c>
      <c r="P1880" s="109">
        <v>3.8616654331415003E-3</v>
      </c>
      <c r="Q1880" s="732">
        <v>7.0558792175351177E-3</v>
      </c>
      <c r="R1880" s="108">
        <v>2.5331359529320286E-3</v>
      </c>
      <c r="S1880" s="109">
        <v>3.3732955530104518E-3</v>
      </c>
      <c r="T1880" s="732">
        <v>9.461054059929884E-3</v>
      </c>
      <c r="U1880" s="108">
        <v>2.9184389356576177E-4</v>
      </c>
      <c r="V1880" s="109">
        <v>2.9848862346523909E-4</v>
      </c>
      <c r="W1880" s="732">
        <v>6.3874217951113998E-4</v>
      </c>
      <c r="X1880" s="108">
        <v>1.906649095827661E-5</v>
      </c>
      <c r="Y1880" s="109">
        <v>1.9575551543962968E-5</v>
      </c>
      <c r="Z1880" s="732">
        <v>4.3883166036660664E-5</v>
      </c>
      <c r="AA1880" s="108">
        <v>5.6989011333214194E-4</v>
      </c>
      <c r="AB1880" s="109">
        <v>5.3600952847832669E-4</v>
      </c>
      <c r="AC1880" s="732">
        <v>1.4312205305912682E-3</v>
      </c>
      <c r="AD1880" s="108">
        <v>1.2144553773583203E-4</v>
      </c>
      <c r="AE1880" s="109">
        <v>1.2391029166215631E-4</v>
      </c>
      <c r="AF1880" s="732">
        <v>2.6023991821380398E-4</v>
      </c>
      <c r="AG1880" s="108">
        <v>1.8131859333750863E-4</v>
      </c>
      <c r="AH1880" s="109">
        <v>1.8696067014538123E-4</v>
      </c>
      <c r="AI1880" s="732">
        <v>4.3067902920605386E-4</v>
      </c>
      <c r="AJ1880" s="114"/>
      <c r="AK1880" s="115"/>
      <c r="AL1880" s="115"/>
    </row>
    <row r="1881" spans="1:38" ht="13" x14ac:dyDescent="0.3">
      <c r="A1881" s="71">
        <v>2021</v>
      </c>
      <c r="B1881" s="718">
        <v>36</v>
      </c>
      <c r="C1881" s="108">
        <v>1.1014191216095275</v>
      </c>
      <c r="D1881" s="109">
        <v>1.0627919143565143</v>
      </c>
      <c r="E1881" s="732">
        <v>0.54130422858858651</v>
      </c>
      <c r="F1881" s="108">
        <v>8.6717334983359984E-2</v>
      </c>
      <c r="G1881" s="109">
        <v>7.5351420664098195E-2</v>
      </c>
      <c r="H1881" s="732">
        <v>9.0798703753013799E-2</v>
      </c>
      <c r="I1881" s="108">
        <v>1.5742903602561621E-2</v>
      </c>
      <c r="J1881" s="109">
        <v>1.9195870874309434E-2</v>
      </c>
      <c r="K1881" s="732">
        <v>2.3611090333124782E-2</v>
      </c>
      <c r="L1881" s="108">
        <v>2.6194582286966335E-3</v>
      </c>
      <c r="M1881" s="109">
        <v>2.3818434434238669E-3</v>
      </c>
      <c r="N1881" s="732">
        <v>2.5524984369840486E-3</v>
      </c>
      <c r="O1881" s="108">
        <v>3.727402013366108E-3</v>
      </c>
      <c r="P1881" s="109">
        <v>3.8616654331415003E-3</v>
      </c>
      <c r="Q1881" s="732">
        <v>7.0558792175351177E-3</v>
      </c>
      <c r="R1881" s="108">
        <v>2.5331359529320286E-3</v>
      </c>
      <c r="S1881" s="109">
        <v>3.3732955530104518E-3</v>
      </c>
      <c r="T1881" s="732">
        <v>9.461054059929884E-3</v>
      </c>
      <c r="U1881" s="108">
        <v>2.9184389356576177E-4</v>
      </c>
      <c r="V1881" s="109">
        <v>2.9848862346523909E-4</v>
      </c>
      <c r="W1881" s="732">
        <v>6.3874217951113998E-4</v>
      </c>
      <c r="X1881" s="108">
        <v>1.906649095827661E-5</v>
      </c>
      <c r="Y1881" s="109">
        <v>1.9575551543962968E-5</v>
      </c>
      <c r="Z1881" s="732">
        <v>4.3883166036660664E-5</v>
      </c>
      <c r="AA1881" s="108">
        <v>5.6989011333214194E-4</v>
      </c>
      <c r="AB1881" s="109">
        <v>5.3600952847832669E-4</v>
      </c>
      <c r="AC1881" s="732">
        <v>1.4312205305912682E-3</v>
      </c>
      <c r="AD1881" s="108">
        <v>1.2144553773583203E-4</v>
      </c>
      <c r="AE1881" s="109">
        <v>1.2391029166215631E-4</v>
      </c>
      <c r="AF1881" s="732">
        <v>2.6023991821380398E-4</v>
      </c>
      <c r="AG1881" s="108">
        <v>1.8131859333750863E-4</v>
      </c>
      <c r="AH1881" s="109">
        <v>1.8696067014538123E-4</v>
      </c>
      <c r="AI1881" s="732">
        <v>4.3067902920605386E-4</v>
      </c>
      <c r="AJ1881" s="114"/>
      <c r="AK1881" s="115"/>
      <c r="AL1881" s="115"/>
    </row>
    <row r="1882" spans="1:38" ht="13" x14ac:dyDescent="0.3">
      <c r="A1882" s="71">
        <v>2021</v>
      </c>
      <c r="B1882" s="718">
        <v>37</v>
      </c>
      <c r="C1882" s="108">
        <v>1.1014191216095275</v>
      </c>
      <c r="D1882" s="109">
        <v>1.0627919143565143</v>
      </c>
      <c r="E1882" s="732">
        <v>0.54130422858858651</v>
      </c>
      <c r="F1882" s="108">
        <v>8.6717334983359984E-2</v>
      </c>
      <c r="G1882" s="109">
        <v>7.5351420664098195E-2</v>
      </c>
      <c r="H1882" s="732">
        <v>9.0798703753013799E-2</v>
      </c>
      <c r="I1882" s="108">
        <v>1.5742903602561621E-2</v>
      </c>
      <c r="J1882" s="109">
        <v>1.9195870874309434E-2</v>
      </c>
      <c r="K1882" s="732">
        <v>2.3611090333124782E-2</v>
      </c>
      <c r="L1882" s="108">
        <v>2.6194582286966335E-3</v>
      </c>
      <c r="M1882" s="109">
        <v>2.3818434434238669E-3</v>
      </c>
      <c r="N1882" s="732">
        <v>2.5524984369840486E-3</v>
      </c>
      <c r="O1882" s="108">
        <v>3.727402013366108E-3</v>
      </c>
      <c r="P1882" s="109">
        <v>3.8616654331415003E-3</v>
      </c>
      <c r="Q1882" s="732">
        <v>7.0558792175351177E-3</v>
      </c>
      <c r="R1882" s="108">
        <v>2.5331359529320286E-3</v>
      </c>
      <c r="S1882" s="109">
        <v>3.3732955530104518E-3</v>
      </c>
      <c r="T1882" s="732">
        <v>9.461054059929884E-3</v>
      </c>
      <c r="U1882" s="108">
        <v>2.9184389356576177E-4</v>
      </c>
      <c r="V1882" s="109">
        <v>2.9848862346523909E-4</v>
      </c>
      <c r="W1882" s="732">
        <v>6.3874217951113998E-4</v>
      </c>
      <c r="X1882" s="108">
        <v>1.906649095827661E-5</v>
      </c>
      <c r="Y1882" s="109">
        <v>1.9575551543962968E-5</v>
      </c>
      <c r="Z1882" s="732">
        <v>4.3883166036660664E-5</v>
      </c>
      <c r="AA1882" s="108">
        <v>5.6989011333214194E-4</v>
      </c>
      <c r="AB1882" s="109">
        <v>5.3600952847832669E-4</v>
      </c>
      <c r="AC1882" s="732">
        <v>1.4312205305912682E-3</v>
      </c>
      <c r="AD1882" s="108">
        <v>1.2144553773583203E-4</v>
      </c>
      <c r="AE1882" s="109">
        <v>1.2391029166215631E-4</v>
      </c>
      <c r="AF1882" s="732">
        <v>2.6023991821380398E-4</v>
      </c>
      <c r="AG1882" s="108">
        <v>1.8131859333750863E-4</v>
      </c>
      <c r="AH1882" s="109">
        <v>1.8696067014538123E-4</v>
      </c>
      <c r="AI1882" s="732">
        <v>4.3067902920605386E-4</v>
      </c>
      <c r="AJ1882" s="114"/>
      <c r="AK1882" s="115"/>
      <c r="AL1882" s="115"/>
    </row>
    <row r="1883" spans="1:38" ht="13" x14ac:dyDescent="0.3">
      <c r="A1883" s="71">
        <v>2021</v>
      </c>
      <c r="B1883" s="718">
        <v>38</v>
      </c>
      <c r="C1883" s="108">
        <v>1.1014191216095275</v>
      </c>
      <c r="D1883" s="109">
        <v>1.0627919143565143</v>
      </c>
      <c r="E1883" s="732">
        <v>0.54130422858858651</v>
      </c>
      <c r="F1883" s="108">
        <v>8.6717334983359984E-2</v>
      </c>
      <c r="G1883" s="109">
        <v>7.5351420664098195E-2</v>
      </c>
      <c r="H1883" s="732">
        <v>9.0798703753013799E-2</v>
      </c>
      <c r="I1883" s="108">
        <v>1.5742903602561621E-2</v>
      </c>
      <c r="J1883" s="109">
        <v>1.9195870874309434E-2</v>
      </c>
      <c r="K1883" s="732">
        <v>2.3611090333124782E-2</v>
      </c>
      <c r="L1883" s="108">
        <v>2.6194582286966335E-3</v>
      </c>
      <c r="M1883" s="109">
        <v>2.3818434434238669E-3</v>
      </c>
      <c r="N1883" s="732">
        <v>2.5524984369840486E-3</v>
      </c>
      <c r="O1883" s="108">
        <v>3.727402013366108E-3</v>
      </c>
      <c r="P1883" s="109">
        <v>3.8616654331415003E-3</v>
      </c>
      <c r="Q1883" s="732">
        <v>7.0558792175351177E-3</v>
      </c>
      <c r="R1883" s="108">
        <v>2.5331359529320286E-3</v>
      </c>
      <c r="S1883" s="109">
        <v>3.3732955530104518E-3</v>
      </c>
      <c r="T1883" s="732">
        <v>9.461054059929884E-3</v>
      </c>
      <c r="U1883" s="108">
        <v>2.9184389356576177E-4</v>
      </c>
      <c r="V1883" s="109">
        <v>2.9848862346523909E-4</v>
      </c>
      <c r="W1883" s="732">
        <v>6.3874217951113998E-4</v>
      </c>
      <c r="X1883" s="108">
        <v>1.906649095827661E-5</v>
      </c>
      <c r="Y1883" s="109">
        <v>1.9575551543962968E-5</v>
      </c>
      <c r="Z1883" s="732">
        <v>4.3883166036660664E-5</v>
      </c>
      <c r="AA1883" s="108">
        <v>5.6989011333214194E-4</v>
      </c>
      <c r="AB1883" s="109">
        <v>5.3600952847832669E-4</v>
      </c>
      <c r="AC1883" s="732">
        <v>1.4312205305912682E-3</v>
      </c>
      <c r="AD1883" s="108">
        <v>1.2144553773583203E-4</v>
      </c>
      <c r="AE1883" s="109">
        <v>1.2391029166215631E-4</v>
      </c>
      <c r="AF1883" s="732">
        <v>2.6023991821380398E-4</v>
      </c>
      <c r="AG1883" s="108">
        <v>1.8131859333750863E-4</v>
      </c>
      <c r="AH1883" s="109">
        <v>1.8696067014538123E-4</v>
      </c>
      <c r="AI1883" s="732">
        <v>4.3067902920605386E-4</v>
      </c>
      <c r="AJ1883" s="114"/>
      <c r="AK1883" s="115"/>
      <c r="AL1883" s="115"/>
    </row>
    <row r="1884" spans="1:38" ht="13.5" thickBot="1" x14ac:dyDescent="0.35">
      <c r="A1884" s="73">
        <v>2021</v>
      </c>
      <c r="B1884" s="719">
        <v>39</v>
      </c>
      <c r="C1884" s="110">
        <v>1.1014191216095275</v>
      </c>
      <c r="D1884" s="111">
        <v>1.0627919143565143</v>
      </c>
      <c r="E1884" s="733">
        <v>0.54130422858858651</v>
      </c>
      <c r="F1884" s="110">
        <v>8.6717334983359984E-2</v>
      </c>
      <c r="G1884" s="111">
        <v>7.5351420664098195E-2</v>
      </c>
      <c r="H1884" s="733">
        <v>9.0798703753013799E-2</v>
      </c>
      <c r="I1884" s="110">
        <v>1.5742903602561621E-2</v>
      </c>
      <c r="J1884" s="111">
        <v>1.9195870874309434E-2</v>
      </c>
      <c r="K1884" s="733">
        <v>2.3611090333124782E-2</v>
      </c>
      <c r="L1884" s="110">
        <v>2.6194582286966335E-3</v>
      </c>
      <c r="M1884" s="111">
        <v>2.3818434434238669E-3</v>
      </c>
      <c r="N1884" s="733">
        <v>2.5524984369840486E-3</v>
      </c>
      <c r="O1884" s="110">
        <v>3.727402013366108E-3</v>
      </c>
      <c r="P1884" s="111">
        <v>3.8616654331415003E-3</v>
      </c>
      <c r="Q1884" s="733">
        <v>7.0558792175351177E-3</v>
      </c>
      <c r="R1884" s="110">
        <v>2.5331359529320286E-3</v>
      </c>
      <c r="S1884" s="111">
        <v>3.3732955530104518E-3</v>
      </c>
      <c r="T1884" s="733">
        <v>9.461054059929884E-3</v>
      </c>
      <c r="U1884" s="110">
        <v>2.9184389356576177E-4</v>
      </c>
      <c r="V1884" s="111">
        <v>2.9848862346523909E-4</v>
      </c>
      <c r="W1884" s="733">
        <v>6.3874217951113998E-4</v>
      </c>
      <c r="X1884" s="110">
        <v>1.906649095827661E-5</v>
      </c>
      <c r="Y1884" s="111">
        <v>1.9575551543962968E-5</v>
      </c>
      <c r="Z1884" s="733">
        <v>4.3883166036660664E-5</v>
      </c>
      <c r="AA1884" s="110">
        <v>5.6989011333214194E-4</v>
      </c>
      <c r="AB1884" s="111">
        <v>5.3600952847832669E-4</v>
      </c>
      <c r="AC1884" s="733">
        <v>1.4312205305912682E-3</v>
      </c>
      <c r="AD1884" s="110">
        <v>1.2144553773583203E-4</v>
      </c>
      <c r="AE1884" s="111">
        <v>1.2391029166215631E-4</v>
      </c>
      <c r="AF1884" s="733">
        <v>2.6023991821380398E-4</v>
      </c>
      <c r="AG1884" s="110">
        <v>1.8131859333750863E-4</v>
      </c>
      <c r="AH1884" s="111">
        <v>1.8696067014538123E-4</v>
      </c>
      <c r="AI1884" s="733">
        <v>4.3067902920605386E-4</v>
      </c>
      <c r="AJ1884" s="116"/>
      <c r="AK1884" s="117"/>
      <c r="AL1884" s="117"/>
    </row>
    <row r="1885" spans="1:38" x14ac:dyDescent="0.25">
      <c r="A1885" s="69">
        <v>2022</v>
      </c>
      <c r="B1885" s="70">
        <v>0</v>
      </c>
      <c r="C1885" s="106">
        <v>0.32857135847771068</v>
      </c>
      <c r="D1885" s="107">
        <v>0.35117796735731682</v>
      </c>
      <c r="E1885" s="730">
        <v>0.28236523702279476</v>
      </c>
      <c r="F1885" s="106">
        <v>6.4674153433016664E-3</v>
      </c>
      <c r="G1885" s="107">
        <v>6.2017282914590957E-3</v>
      </c>
      <c r="H1885" s="730">
        <v>2.167664404474887E-2</v>
      </c>
      <c r="I1885" s="106">
        <v>9.446788907431081E-3</v>
      </c>
      <c r="J1885" s="107">
        <v>8.9643523960413508E-3</v>
      </c>
      <c r="K1885" s="730">
        <v>1.5153138744001314E-2</v>
      </c>
      <c r="L1885" s="106">
        <v>6.3465471421643449E-4</v>
      </c>
      <c r="M1885" s="107">
        <v>6.7859332310793159E-4</v>
      </c>
      <c r="N1885" s="730">
        <v>2.2430586262372218E-3</v>
      </c>
      <c r="O1885" s="106">
        <v>2.0966671149343584E-3</v>
      </c>
      <c r="P1885" s="107">
        <v>1.9872953233302524E-3</v>
      </c>
      <c r="Q1885" s="730">
        <v>3.0529773867068533E-3</v>
      </c>
      <c r="R1885" s="106">
        <v>2.5714116762476425E-3</v>
      </c>
      <c r="S1885" s="107">
        <v>3.3634663714492176E-3</v>
      </c>
      <c r="T1885" s="730">
        <v>1.0411694409753532E-2</v>
      </c>
      <c r="U1885" s="106">
        <v>1.9063366296486709E-4</v>
      </c>
      <c r="V1885" s="107">
        <v>1.8156877746256924E-4</v>
      </c>
      <c r="W1885" s="730">
        <v>2.6855295323556803E-4</v>
      </c>
      <c r="X1885" s="106">
        <v>1.2094547268171086E-5</v>
      </c>
      <c r="Y1885" s="107">
        <v>1.1521359238535773E-5</v>
      </c>
      <c r="Z1885" s="730">
        <v>1.8320894059209866E-5</v>
      </c>
      <c r="AA1885" s="106">
        <v>1.8691575479881189E-4</v>
      </c>
      <c r="AB1885" s="107">
        <v>1.7795691522027777E-4</v>
      </c>
      <c r="AC1885" s="730">
        <v>3.3263854013394864E-4</v>
      </c>
      <c r="AD1885" s="106">
        <v>8.159598501183213E-5</v>
      </c>
      <c r="AE1885" s="107">
        <v>7.7797534331364881E-5</v>
      </c>
      <c r="AF1885" s="730">
        <v>1.0525198490821071E-4</v>
      </c>
      <c r="AG1885" s="106">
        <v>1.0857229457209255E-4</v>
      </c>
      <c r="AH1885" s="107">
        <v>1.0316690783060982E-4</v>
      </c>
      <c r="AI1885" s="730">
        <v>1.9319911064398057E-4</v>
      </c>
      <c r="AJ1885" s="112"/>
      <c r="AK1885" s="113"/>
      <c r="AL1885" s="113"/>
    </row>
    <row r="1886" spans="1:38" x14ac:dyDescent="0.25">
      <c r="A1886" s="71">
        <v>2022</v>
      </c>
      <c r="B1886" s="718">
        <v>1</v>
      </c>
      <c r="C1886" s="108">
        <v>0.32796514844859043</v>
      </c>
      <c r="D1886" s="109">
        <v>0.35047081040116485</v>
      </c>
      <c r="E1886" s="731">
        <v>0.28240845640611051</v>
      </c>
      <c r="F1886" s="108">
        <v>6.4896650510327392E-3</v>
      </c>
      <c r="G1886" s="109">
        <v>6.2221389068244032E-3</v>
      </c>
      <c r="H1886" s="731">
        <v>2.1840470239129758E-2</v>
      </c>
      <c r="I1886" s="108">
        <v>9.4386187384026196E-3</v>
      </c>
      <c r="J1886" s="109">
        <v>8.9571635630847132E-3</v>
      </c>
      <c r="K1886" s="731">
        <v>1.5130744457381219E-2</v>
      </c>
      <c r="L1886" s="108">
        <v>6.3530495688627448E-4</v>
      </c>
      <c r="M1886" s="109">
        <v>6.7951118881510021E-4</v>
      </c>
      <c r="N1886" s="731">
        <v>2.246070221927467E-3</v>
      </c>
      <c r="O1886" s="108">
        <v>2.0936659527030842E-3</v>
      </c>
      <c r="P1886" s="109">
        <v>1.9854023858939225E-3</v>
      </c>
      <c r="Q1886" s="731">
        <v>3.0497433911438193E-3</v>
      </c>
      <c r="R1886" s="108">
        <v>2.5741775523416429E-3</v>
      </c>
      <c r="S1886" s="109">
        <v>3.3681180288356793E-3</v>
      </c>
      <c r="T1886" s="731">
        <v>1.0456036041853068E-2</v>
      </c>
      <c r="U1886" s="108">
        <v>1.9066847074229997E-4</v>
      </c>
      <c r="V1886" s="109">
        <v>1.8164125856117994E-4</v>
      </c>
      <c r="W1886" s="731">
        <v>2.682821854515448E-4</v>
      </c>
      <c r="X1886" s="108">
        <v>1.2093652097910129E-5</v>
      </c>
      <c r="Y1886" s="109">
        <v>1.1523282515178731E-5</v>
      </c>
      <c r="Z1886" s="731">
        <v>1.8301516676105461E-5</v>
      </c>
      <c r="AA1886" s="108">
        <v>1.8698168508946339E-4</v>
      </c>
      <c r="AB1886" s="109">
        <v>1.7805940546890248E-4</v>
      </c>
      <c r="AC1886" s="731">
        <v>3.3296893321276374E-4</v>
      </c>
      <c r="AD1886" s="108">
        <v>8.1634302586770972E-5</v>
      </c>
      <c r="AE1886" s="109">
        <v>7.7846806674624301E-5</v>
      </c>
      <c r="AF1886" s="731">
        <v>1.0514978730007792E-4</v>
      </c>
      <c r="AG1886" s="108">
        <v>1.0849496656458879E-4</v>
      </c>
      <c r="AH1886" s="109">
        <v>1.0313027676813144E-4</v>
      </c>
      <c r="AI1886" s="731">
        <v>1.9298502545429355E-4</v>
      </c>
      <c r="AJ1886" s="114"/>
      <c r="AK1886" s="115"/>
      <c r="AL1886" s="115"/>
    </row>
    <row r="1887" spans="1:38" x14ac:dyDescent="0.25">
      <c r="A1887" s="71">
        <v>2022</v>
      </c>
      <c r="B1887" s="718">
        <v>2</v>
      </c>
      <c r="C1887" s="108">
        <v>0.32645357028787336</v>
      </c>
      <c r="D1887" s="109">
        <v>0.34873598607516787</v>
      </c>
      <c r="E1887" s="731">
        <v>0.28254152890189527</v>
      </c>
      <c r="F1887" s="108">
        <v>6.4968113200606732E-3</v>
      </c>
      <c r="G1887" s="109">
        <v>6.2321509557086161E-3</v>
      </c>
      <c r="H1887" s="731">
        <v>2.2038652119487436E-2</v>
      </c>
      <c r="I1887" s="108">
        <v>9.4135212033377401E-3</v>
      </c>
      <c r="J1887" s="109">
        <v>8.9343420706046017E-3</v>
      </c>
      <c r="K1887" s="731">
        <v>1.5109581400296968E-2</v>
      </c>
      <c r="L1887" s="108">
        <v>6.3644984713244598E-4</v>
      </c>
      <c r="M1887" s="109">
        <v>6.8113284733901588E-4</v>
      </c>
      <c r="N1887" s="731">
        <v>2.2500312778853948E-3</v>
      </c>
      <c r="O1887" s="108">
        <v>2.0861110475001755E-3</v>
      </c>
      <c r="P1887" s="109">
        <v>1.9798776249399623E-3</v>
      </c>
      <c r="Q1887" s="731">
        <v>3.0471072239221359E-3</v>
      </c>
      <c r="R1887" s="108">
        <v>2.5790468722311486E-3</v>
      </c>
      <c r="S1887" s="109">
        <v>3.3763518808406709E-3</v>
      </c>
      <c r="T1887" s="731">
        <v>1.0517627137213385E-2</v>
      </c>
      <c r="U1887" s="108">
        <v>1.9059249360822735E-4</v>
      </c>
      <c r="V1887" s="109">
        <v>1.8163733866888364E-4</v>
      </c>
      <c r="W1887" s="731">
        <v>2.6809283297523143E-4</v>
      </c>
      <c r="X1887" s="108">
        <v>1.2082368772458827E-5</v>
      </c>
      <c r="Y1887" s="109">
        <v>1.1517345257690332E-5</v>
      </c>
      <c r="Z1887" s="731">
        <v>1.8286580051035159E-5</v>
      </c>
      <c r="AA1887" s="108">
        <v>1.8684178754780641E-4</v>
      </c>
      <c r="AB1887" s="109">
        <v>1.7801239068746617E-4</v>
      </c>
      <c r="AC1887" s="731">
        <v>3.3347299563291701E-4</v>
      </c>
      <c r="AD1887" s="108">
        <v>8.1647764768917952E-5</v>
      </c>
      <c r="AE1887" s="109">
        <v>7.788207380385937E-5</v>
      </c>
      <c r="AF1887" s="731">
        <v>1.0509059376053054E-4</v>
      </c>
      <c r="AG1887" s="108">
        <v>1.0825789574995308E-4</v>
      </c>
      <c r="AH1887" s="109">
        <v>1.0296858269835279E-4</v>
      </c>
      <c r="AI1887" s="731">
        <v>1.9278629173266493E-4</v>
      </c>
      <c r="AJ1887" s="114"/>
      <c r="AK1887" s="115"/>
      <c r="AL1887" s="115"/>
    </row>
    <row r="1888" spans="1:38" x14ac:dyDescent="0.25">
      <c r="A1888" s="71">
        <v>2022</v>
      </c>
      <c r="B1888" s="718">
        <v>3</v>
      </c>
      <c r="C1888" s="108">
        <v>0.32361156219118564</v>
      </c>
      <c r="D1888" s="109">
        <v>0.34563014688732691</v>
      </c>
      <c r="E1888" s="731">
        <v>0.28262469348609615</v>
      </c>
      <c r="F1888" s="108">
        <v>6.4929942684974883E-3</v>
      </c>
      <c r="G1888" s="109">
        <v>6.2353922884673309E-3</v>
      </c>
      <c r="H1888" s="731">
        <v>2.2260578968660131E-2</v>
      </c>
      <c r="I1888" s="108">
        <v>9.3546944604255625E-3</v>
      </c>
      <c r="J1888" s="109">
        <v>8.8829112744826921E-3</v>
      </c>
      <c r="K1888" s="731">
        <v>1.5081712192916954E-2</v>
      </c>
      <c r="L1888" s="108">
        <v>6.3739878262005889E-4</v>
      </c>
      <c r="M1888" s="109">
        <v>6.8276422472437657E-4</v>
      </c>
      <c r="N1888" s="731">
        <v>2.2544167960012827E-3</v>
      </c>
      <c r="O1888" s="108">
        <v>2.0712346506267273E-3</v>
      </c>
      <c r="P1888" s="109">
        <v>1.9682160566377007E-3</v>
      </c>
      <c r="Q1888" s="731">
        <v>3.0430921336018209E-3</v>
      </c>
      <c r="R1888" s="108">
        <v>2.583084371557257E-3</v>
      </c>
      <c r="S1888" s="109">
        <v>3.3846346704987573E-3</v>
      </c>
      <c r="T1888" s="731">
        <v>1.0589050382499451E-2</v>
      </c>
      <c r="U1888" s="108">
        <v>1.9003074062987462E-4</v>
      </c>
      <c r="V1888" s="109">
        <v>1.8125838689241473E-4</v>
      </c>
      <c r="W1888" s="731">
        <v>2.6776771998006073E-4</v>
      </c>
      <c r="X1888" s="108">
        <v>1.2037534565866128E-5</v>
      </c>
      <c r="Y1888" s="109">
        <v>1.148488516896047E-5</v>
      </c>
      <c r="Z1888" s="731">
        <v>1.8262757247420719E-5</v>
      </c>
      <c r="AA1888" s="108">
        <v>1.8621533988712506E-4</v>
      </c>
      <c r="AB1888" s="109">
        <v>1.7758782193614146E-4</v>
      </c>
      <c r="AC1888" s="731">
        <v>3.3394954306936107E-4</v>
      </c>
      <c r="AD1888" s="108">
        <v>8.1465725683775E-5</v>
      </c>
      <c r="AE1888" s="109">
        <v>7.7769547843706822E-5</v>
      </c>
      <c r="AF1888" s="731">
        <v>1.0497196951341808E-4</v>
      </c>
      <c r="AG1888" s="108">
        <v>1.0768441258646439E-4</v>
      </c>
      <c r="AH1888" s="109">
        <v>1.0253273615144019E-4</v>
      </c>
      <c r="AI1888" s="731">
        <v>1.9251205443019778E-4</v>
      </c>
      <c r="AJ1888" s="114"/>
      <c r="AK1888" s="115"/>
      <c r="AL1888" s="115"/>
    </row>
    <row r="1889" spans="1:38" x14ac:dyDescent="0.25">
      <c r="A1889" s="71">
        <v>2022</v>
      </c>
      <c r="B1889" s="718">
        <v>4</v>
      </c>
      <c r="C1889" s="108">
        <v>0.39975202950018063</v>
      </c>
      <c r="D1889" s="109">
        <v>0.42063421915440585</v>
      </c>
      <c r="E1889" s="731">
        <v>0.34938520859138145</v>
      </c>
      <c r="F1889" s="108">
        <v>6.9503787970859607E-3</v>
      </c>
      <c r="G1889" s="109">
        <v>6.8906196359646878E-3</v>
      </c>
      <c r="H1889" s="731">
        <v>2.3627965176506234E-2</v>
      </c>
      <c r="I1889" s="108">
        <v>1.0122601435170294E-2</v>
      </c>
      <c r="J1889" s="109">
        <v>1.1068032962881525E-2</v>
      </c>
      <c r="K1889" s="731">
        <v>1.7614770095344918E-2</v>
      </c>
      <c r="L1889" s="108">
        <v>7.7099997125953902E-4</v>
      </c>
      <c r="M1889" s="109">
        <v>1.0213078352191097E-3</v>
      </c>
      <c r="N1889" s="731">
        <v>3.7213853490854804E-3</v>
      </c>
      <c r="O1889" s="108">
        <v>2.2757348423835758E-3</v>
      </c>
      <c r="P1889" s="109">
        <v>2.3908851219010575E-3</v>
      </c>
      <c r="Q1889" s="731">
        <v>3.7635030659210083E-3</v>
      </c>
      <c r="R1889" s="108">
        <v>2.5800904873180433E-3</v>
      </c>
      <c r="S1889" s="109">
        <v>3.3834092056837547E-3</v>
      </c>
      <c r="T1889" s="731">
        <v>1.0530817757987108E-2</v>
      </c>
      <c r="U1889" s="108">
        <v>2.0040339734455414E-4</v>
      </c>
      <c r="V1889" s="109">
        <v>2.0190426277217911E-4</v>
      </c>
      <c r="W1889" s="731">
        <v>3.4424288409476433E-4</v>
      </c>
      <c r="X1889" s="108">
        <v>1.2792056744753577E-5</v>
      </c>
      <c r="Y1889" s="109">
        <v>1.2993590000544964E-5</v>
      </c>
      <c r="Z1889" s="731">
        <v>2.321888510456937E-5</v>
      </c>
      <c r="AA1889" s="108">
        <v>1.9832484964724042E-4</v>
      </c>
      <c r="AB1889" s="109">
        <v>2.0102613175970892E-4</v>
      </c>
      <c r="AC1889" s="731">
        <v>3.9772778703509628E-4</v>
      </c>
      <c r="AD1889" s="108">
        <v>8.5299526739482975E-5</v>
      </c>
      <c r="AE1889" s="109">
        <v>8.528207875265155E-5</v>
      </c>
      <c r="AF1889" s="731">
        <v>1.4069791059761601E-4</v>
      </c>
      <c r="AG1889" s="108">
        <v>1.1623086637333691E-4</v>
      </c>
      <c r="AH1889" s="109">
        <v>1.1996867193639239E-4</v>
      </c>
      <c r="AI1889" s="731">
        <v>2.2743610635731629E-4</v>
      </c>
      <c r="AJ1889" s="114"/>
      <c r="AK1889" s="115"/>
      <c r="AL1889" s="115"/>
    </row>
    <row r="1890" spans="1:38" x14ac:dyDescent="0.25">
      <c r="A1890" s="71">
        <v>2022</v>
      </c>
      <c r="B1890" s="718">
        <v>5</v>
      </c>
      <c r="C1890" s="108">
        <v>0.39821105373448695</v>
      </c>
      <c r="D1890" s="109">
        <v>0.41931454300570326</v>
      </c>
      <c r="E1890" s="731">
        <v>0.34993217778412838</v>
      </c>
      <c r="F1890" s="108">
        <v>6.9612875023184724E-3</v>
      </c>
      <c r="G1890" s="109">
        <v>6.9053928929996939E-3</v>
      </c>
      <c r="H1890" s="731">
        <v>2.3543760582226358E-2</v>
      </c>
      <c r="I1890" s="108">
        <v>1.0073109971647298E-2</v>
      </c>
      <c r="J1890" s="109">
        <v>1.1027096410414312E-2</v>
      </c>
      <c r="K1890" s="731">
        <v>1.7667219838622773E-2</v>
      </c>
      <c r="L1890" s="108">
        <v>7.6956628471164202E-4</v>
      </c>
      <c r="M1890" s="109">
        <v>1.0203623804672249E-3</v>
      </c>
      <c r="N1890" s="731">
        <v>3.716104729712412E-3</v>
      </c>
      <c r="O1890" s="108">
        <v>2.2643263270211524E-3</v>
      </c>
      <c r="P1890" s="109">
        <v>2.381412981229868E-3</v>
      </c>
      <c r="Q1890" s="731">
        <v>3.7750251125617845E-3</v>
      </c>
      <c r="R1890" s="108">
        <v>2.5750538349840896E-3</v>
      </c>
      <c r="S1890" s="109">
        <v>3.3801655684066313E-3</v>
      </c>
      <c r="T1890" s="731">
        <v>1.0464118767308168E-2</v>
      </c>
      <c r="U1890" s="108">
        <v>1.9939422187945961E-4</v>
      </c>
      <c r="V1890" s="109">
        <v>2.0120533977890635E-4</v>
      </c>
      <c r="W1890" s="731">
        <v>3.4538693469313262E-4</v>
      </c>
      <c r="X1890" s="108">
        <v>1.272604575123925E-5</v>
      </c>
      <c r="Y1890" s="109">
        <v>1.2946331222630631E-5</v>
      </c>
      <c r="Z1890" s="731">
        <v>2.3294041710481498E-5</v>
      </c>
      <c r="AA1890" s="108">
        <v>1.9751847329876879E-4</v>
      </c>
      <c r="AB1890" s="109">
        <v>2.0047281383367722E-4</v>
      </c>
      <c r="AC1890" s="731">
        <v>3.9840085833042348E-4</v>
      </c>
      <c r="AD1890" s="108">
        <v>8.4867336732182366E-5</v>
      </c>
      <c r="AE1890" s="109">
        <v>8.4993549647391475E-5</v>
      </c>
      <c r="AF1890" s="731">
        <v>1.4120302505203568E-4</v>
      </c>
      <c r="AG1890" s="108">
        <v>1.1564182625692327E-4</v>
      </c>
      <c r="AH1890" s="109">
        <v>1.1951535898211219E-4</v>
      </c>
      <c r="AI1890" s="731">
        <v>2.280586488966515E-4</v>
      </c>
      <c r="AJ1890" s="114"/>
      <c r="AK1890" s="115"/>
      <c r="AL1890" s="115"/>
    </row>
    <row r="1891" spans="1:38" x14ac:dyDescent="0.25">
      <c r="A1891" s="71">
        <v>2022</v>
      </c>
      <c r="B1891" s="718">
        <v>6</v>
      </c>
      <c r="C1891" s="108">
        <v>0.46170636388251013</v>
      </c>
      <c r="D1891" s="109">
        <v>0.48066056277698582</v>
      </c>
      <c r="E1891" s="731">
        <v>0.57778316886238779</v>
      </c>
      <c r="F1891" s="108">
        <v>7.4835432997021828E-3</v>
      </c>
      <c r="G1891" s="109">
        <v>7.5390546314176837E-3</v>
      </c>
      <c r="H1891" s="731">
        <v>2.768342346513172E-2</v>
      </c>
      <c r="I1891" s="108">
        <v>1.051123920535969E-2</v>
      </c>
      <c r="J1891" s="109">
        <v>1.2728332415202995E-2</v>
      </c>
      <c r="K1891" s="731">
        <v>2.0121480851701557E-2</v>
      </c>
      <c r="L1891" s="108">
        <v>8.719116127618525E-4</v>
      </c>
      <c r="M1891" s="109">
        <v>1.1042721953771273E-3</v>
      </c>
      <c r="N1891" s="731">
        <v>3.7771567992365951E-3</v>
      </c>
      <c r="O1891" s="108">
        <v>2.4108800481544871E-3</v>
      </c>
      <c r="P1891" s="109">
        <v>2.7320757529709495E-3</v>
      </c>
      <c r="Q1891" s="731">
        <v>5.8906348097245717E-3</v>
      </c>
      <c r="R1891" s="108">
        <v>2.5680375023879021E-3</v>
      </c>
      <c r="S1891" s="109">
        <v>3.3755613224594502E-3</v>
      </c>
      <c r="T1891" s="731">
        <v>1.0354038620933231E-2</v>
      </c>
      <c r="U1891" s="108">
        <v>2.0633441831930313E-4</v>
      </c>
      <c r="V1891" s="109">
        <v>2.173295895007392E-4</v>
      </c>
      <c r="W1891" s="731">
        <v>4.7325754369329052E-4</v>
      </c>
      <c r="X1891" s="108">
        <v>1.3238902414429513E-5</v>
      </c>
      <c r="Y1891" s="109">
        <v>1.4137793597151753E-5</v>
      </c>
      <c r="Z1891" s="731">
        <v>3.415650599295909E-5</v>
      </c>
      <c r="AA1891" s="108">
        <v>2.0660566467875326E-4</v>
      </c>
      <c r="AB1891" s="109">
        <v>2.1962174252210489E-4</v>
      </c>
      <c r="AC1891" s="731">
        <v>5.9006759350147865E-4</v>
      </c>
      <c r="AD1891" s="108">
        <v>8.7364131017837881E-5</v>
      </c>
      <c r="AE1891" s="109">
        <v>9.0710876470967246E-5</v>
      </c>
      <c r="AF1891" s="731">
        <v>1.6859894398821645E-4</v>
      </c>
      <c r="AG1891" s="108">
        <v>1.2163628575868639E-4</v>
      </c>
      <c r="AH1891" s="109">
        <v>1.3370448767813939E-4</v>
      </c>
      <c r="AI1891" s="731">
        <v>4.0779512816413612E-4</v>
      </c>
      <c r="AJ1891" s="114"/>
      <c r="AK1891" s="115"/>
      <c r="AL1891" s="115"/>
    </row>
    <row r="1892" spans="1:38" x14ac:dyDescent="0.25">
      <c r="A1892" s="71">
        <v>2022</v>
      </c>
      <c r="B1892" s="718">
        <v>7</v>
      </c>
      <c r="C1892" s="108">
        <v>0.46133314314495277</v>
      </c>
      <c r="D1892" s="109">
        <v>0.4806099526656773</v>
      </c>
      <c r="E1892" s="731">
        <v>0.57802408086236512</v>
      </c>
      <c r="F1892" s="108">
        <v>7.5316841993039981E-3</v>
      </c>
      <c r="G1892" s="109">
        <v>7.588246451489619E-3</v>
      </c>
      <c r="H1892" s="731">
        <v>2.7645172135509957E-2</v>
      </c>
      <c r="I1892" s="108">
        <v>1.0489775889502052E-2</v>
      </c>
      <c r="J1892" s="109">
        <v>1.2724088805140097E-2</v>
      </c>
      <c r="K1892" s="731">
        <v>2.0177386852118014E-2</v>
      </c>
      <c r="L1892" s="108">
        <v>8.7011951287528655E-4</v>
      </c>
      <c r="M1892" s="109">
        <v>1.1038394092306623E-3</v>
      </c>
      <c r="N1892" s="731">
        <v>3.7716861261939761E-3</v>
      </c>
      <c r="O1892" s="108">
        <v>2.4069990675589605E-3</v>
      </c>
      <c r="P1892" s="109">
        <v>2.731396553500806E-3</v>
      </c>
      <c r="Q1892" s="731">
        <v>5.90605621004735E-3</v>
      </c>
      <c r="R1892" s="108">
        <v>2.5624999599883581E-3</v>
      </c>
      <c r="S1892" s="109">
        <v>3.3741782098988841E-3</v>
      </c>
      <c r="T1892" s="731">
        <v>1.028141350139262E-2</v>
      </c>
      <c r="U1892" s="108">
        <v>2.0571942144293975E-4</v>
      </c>
      <c r="V1892" s="109">
        <v>2.1721998951820053E-4</v>
      </c>
      <c r="W1892" s="731">
        <v>4.7463277594685127E-4</v>
      </c>
      <c r="X1892" s="108">
        <v>1.3201589979898468E-5</v>
      </c>
      <c r="Y1892" s="109">
        <v>1.4131113980470464E-5</v>
      </c>
      <c r="Z1892" s="731">
        <v>3.4251797063628574E-5</v>
      </c>
      <c r="AA1892" s="108">
        <v>2.0633193056892647E-4</v>
      </c>
      <c r="AB1892" s="109">
        <v>2.1974322488061538E-4</v>
      </c>
      <c r="AC1892" s="731">
        <v>5.9123936744809194E-4</v>
      </c>
      <c r="AD1892" s="108">
        <v>8.7079725459436282E-5</v>
      </c>
      <c r="AE1892" s="109">
        <v>9.0659950888733002E-5</v>
      </c>
      <c r="AF1892" s="731">
        <v>1.691522147928297E-4</v>
      </c>
      <c r="AG1892" s="108">
        <v>1.2136573891324502E-4</v>
      </c>
      <c r="AH1892" s="109">
        <v>1.3365658644319916E-4</v>
      </c>
      <c r="AI1892" s="731">
        <v>4.0875082689010781E-4</v>
      </c>
      <c r="AJ1892" s="114"/>
      <c r="AK1892" s="115"/>
      <c r="AL1892" s="115"/>
    </row>
    <row r="1893" spans="1:38" x14ac:dyDescent="0.25">
      <c r="A1893" s="71">
        <v>2022</v>
      </c>
      <c r="B1893" s="718">
        <v>8</v>
      </c>
      <c r="C1893" s="108">
        <v>0.52566013825197233</v>
      </c>
      <c r="D1893" s="109">
        <v>0.53873189736454974</v>
      </c>
      <c r="E1893" s="731">
        <v>0.57735424933316504</v>
      </c>
      <c r="F1893" s="108">
        <v>8.0259736182496707E-3</v>
      </c>
      <c r="G1893" s="109">
        <v>8.0016045548870762E-3</v>
      </c>
      <c r="H1893" s="731">
        <v>2.85837344322089E-2</v>
      </c>
      <c r="I1893" s="108">
        <v>1.0992596041057054E-2</v>
      </c>
      <c r="J1893" s="109">
        <v>1.3754719650622057E-2</v>
      </c>
      <c r="K1893" s="731">
        <v>2.1357396311435337E-2</v>
      </c>
      <c r="L1893" s="108">
        <v>9.8811541925781609E-4</v>
      </c>
      <c r="M1893" s="109">
        <v>1.1980408941842434E-3</v>
      </c>
      <c r="N1893" s="731">
        <v>3.8396633051420502E-3</v>
      </c>
      <c r="O1893" s="108">
        <v>2.5376755046187774E-3</v>
      </c>
      <c r="P1893" s="109">
        <v>2.8836257926924433E-3</v>
      </c>
      <c r="Q1893" s="731">
        <v>6.3423180914400695E-3</v>
      </c>
      <c r="R1893" s="108">
        <v>2.5553834852416967E-3</v>
      </c>
      <c r="S1893" s="109">
        <v>3.3713454574712241E-3</v>
      </c>
      <c r="T1893" s="731">
        <v>1.0165687456936218E-2</v>
      </c>
      <c r="U1893" s="108">
        <v>2.105213501520923E-4</v>
      </c>
      <c r="V1893" s="109">
        <v>2.2296357379633308E-4</v>
      </c>
      <c r="W1893" s="731">
        <v>5.2065201881732197E-4</v>
      </c>
      <c r="X1893" s="108">
        <v>1.3574634739343318E-5</v>
      </c>
      <c r="Y1893" s="109">
        <v>1.4571897785742489E-5</v>
      </c>
      <c r="Z1893" s="731">
        <v>3.7242388388319031E-5</v>
      </c>
      <c r="AA1893" s="108">
        <v>2.1364153461132717E-4</v>
      </c>
      <c r="AB1893" s="109">
        <v>2.2777182998414688E-4</v>
      </c>
      <c r="AC1893" s="731">
        <v>6.303168307933908E-4</v>
      </c>
      <c r="AD1893" s="108">
        <v>8.8592744245928051E-5</v>
      </c>
      <c r="AE1893" s="109">
        <v>9.2495475682723762E-5</v>
      </c>
      <c r="AF1893" s="731">
        <v>1.9055408917898351E-4</v>
      </c>
      <c r="AG1893" s="108">
        <v>1.2632671491806519E-4</v>
      </c>
      <c r="AH1893" s="109">
        <v>1.3946805121427456E-4</v>
      </c>
      <c r="AI1893" s="731">
        <v>4.3013223070327442E-4</v>
      </c>
      <c r="AJ1893" s="114"/>
      <c r="AK1893" s="115"/>
      <c r="AL1893" s="115"/>
    </row>
    <row r="1894" spans="1:38" x14ac:dyDescent="0.25">
      <c r="A1894" s="71">
        <v>2022</v>
      </c>
      <c r="B1894" s="718">
        <v>9</v>
      </c>
      <c r="C1894" s="108">
        <v>0.52528405413164014</v>
      </c>
      <c r="D1894" s="109">
        <v>0.53879475941739197</v>
      </c>
      <c r="E1894" s="731">
        <v>0.57791160072022796</v>
      </c>
      <c r="F1894" s="108">
        <v>8.0967887262926898E-3</v>
      </c>
      <c r="G1894" s="109">
        <v>8.0736651048347475E-3</v>
      </c>
      <c r="H1894" s="731">
        <v>2.859222289417547E-2</v>
      </c>
      <c r="I1894" s="108">
        <v>1.097126270591931E-2</v>
      </c>
      <c r="J1894" s="109">
        <v>1.375860177646681E-2</v>
      </c>
      <c r="K1894" s="731">
        <v>2.1443160296203485E-2</v>
      </c>
      <c r="L1894" s="108">
        <v>9.8615262335746971E-4</v>
      </c>
      <c r="M1894" s="109">
        <v>1.198444721994648E-3</v>
      </c>
      <c r="N1894" s="731">
        <v>3.8349558893070166E-3</v>
      </c>
      <c r="O1894" s="108">
        <v>2.5338588161693968E-3</v>
      </c>
      <c r="P1894" s="109">
        <v>2.8842333545242944E-3</v>
      </c>
      <c r="Q1894" s="731">
        <v>6.3660437314259719E-3</v>
      </c>
      <c r="R1894" s="108">
        <v>2.5500523598873531E-3</v>
      </c>
      <c r="S1894" s="109">
        <v>3.3724881317703068E-3</v>
      </c>
      <c r="T1894" s="731">
        <v>1.0105651292642053E-2</v>
      </c>
      <c r="U1894" s="108">
        <v>2.0991675988732853E-4</v>
      </c>
      <c r="V1894" s="109">
        <v>2.2305768823618444E-4</v>
      </c>
      <c r="W1894" s="731">
        <v>5.2288941150586445E-4</v>
      </c>
      <c r="X1894" s="108">
        <v>1.353790220265215E-5</v>
      </c>
      <c r="Y1894" s="109">
        <v>1.4577657344490319E-5</v>
      </c>
      <c r="Z1894" s="731">
        <v>3.7393138551365008E-5</v>
      </c>
      <c r="AA1894" s="108">
        <v>2.1346443227230076E-4</v>
      </c>
      <c r="AB1894" s="109">
        <v>2.2814100524024526E-4</v>
      </c>
      <c r="AC1894" s="731">
        <v>6.3235196720593965E-4</v>
      </c>
      <c r="AD1894" s="108">
        <v>8.8312976045423552E-5</v>
      </c>
      <c r="AE1894" s="109">
        <v>9.253899677757785E-5</v>
      </c>
      <c r="AF1894" s="731">
        <v>1.9150100925005654E-4</v>
      </c>
      <c r="AG1894" s="108">
        <v>1.2606060504213027E-4</v>
      </c>
      <c r="AH1894" s="109">
        <v>1.3951001244740137E-4</v>
      </c>
      <c r="AI1894" s="731">
        <v>4.3150732205365352E-4</v>
      </c>
      <c r="AJ1894" s="114"/>
      <c r="AK1894" s="115"/>
      <c r="AL1894" s="115"/>
    </row>
    <row r="1895" spans="1:38" x14ac:dyDescent="0.25">
      <c r="A1895" s="71">
        <v>2022</v>
      </c>
      <c r="B1895" s="718">
        <v>10</v>
      </c>
      <c r="C1895" s="108">
        <v>0.70707437936411022</v>
      </c>
      <c r="D1895" s="109">
        <v>0.70580704113105763</v>
      </c>
      <c r="E1895" s="731">
        <v>0.61202622503688542</v>
      </c>
      <c r="F1895" s="108">
        <v>1.1140167049120138E-2</v>
      </c>
      <c r="G1895" s="109">
        <v>1.0693640793808834E-2</v>
      </c>
      <c r="H1895" s="731">
        <v>3.2800383568679127E-2</v>
      </c>
      <c r="I1895" s="108">
        <v>1.2210027813191079E-2</v>
      </c>
      <c r="J1895" s="109">
        <v>1.5772439903732484E-2</v>
      </c>
      <c r="K1895" s="731">
        <v>2.1400729597303877E-2</v>
      </c>
      <c r="L1895" s="108">
        <v>1.2258400030580622E-3</v>
      </c>
      <c r="M1895" s="109">
        <v>1.3748778632775543E-3</v>
      </c>
      <c r="N1895" s="731">
        <v>3.9826713859437615E-3</v>
      </c>
      <c r="O1895" s="108">
        <v>2.9918967515495834E-3</v>
      </c>
      <c r="P1895" s="109">
        <v>3.2470269994257671E-3</v>
      </c>
      <c r="Q1895" s="731">
        <v>7.0977437451263826E-3</v>
      </c>
      <c r="R1895" s="108">
        <v>2.5439314159059257E-3</v>
      </c>
      <c r="S1895" s="109">
        <v>3.3722169306166488E-3</v>
      </c>
      <c r="T1895" s="731">
        <v>9.9953605599544526E-3</v>
      </c>
      <c r="U1895" s="108">
        <v>2.275724209852488E-4</v>
      </c>
      <c r="V1895" s="109">
        <v>2.3696130384338011E-4</v>
      </c>
      <c r="W1895" s="731">
        <v>6.0026444065546696E-4</v>
      </c>
      <c r="X1895" s="108">
        <v>1.4887346253936727E-5</v>
      </c>
      <c r="Y1895" s="109">
        <v>1.5639436690594208E-5</v>
      </c>
      <c r="Z1895" s="731">
        <v>4.2416006143487244E-5</v>
      </c>
      <c r="AA1895" s="108">
        <v>2.4406777870828876E-4</v>
      </c>
      <c r="AB1895" s="109">
        <v>2.530955253804181E-4</v>
      </c>
      <c r="AC1895" s="731">
        <v>7.0715994042666152E-4</v>
      </c>
      <c r="AD1895" s="108">
        <v>9.4029252368449249E-5</v>
      </c>
      <c r="AE1895" s="109">
        <v>9.702206142337666E-5</v>
      </c>
      <c r="AF1895" s="731">
        <v>2.2754984336363591E-4</v>
      </c>
      <c r="AG1895" s="108">
        <v>1.4365014996044391E-4</v>
      </c>
      <c r="AH1895" s="109">
        <v>1.5341290678014174E-4</v>
      </c>
      <c r="AI1895" s="731">
        <v>4.672130096502292E-4</v>
      </c>
      <c r="AJ1895" s="114"/>
      <c r="AK1895" s="115"/>
      <c r="AL1895" s="115"/>
    </row>
    <row r="1896" spans="1:38" x14ac:dyDescent="0.25">
      <c r="A1896" s="71">
        <v>2022</v>
      </c>
      <c r="B1896" s="718">
        <v>11</v>
      </c>
      <c r="C1896" s="108">
        <v>0.70662795181196447</v>
      </c>
      <c r="D1896" s="109">
        <v>0.70585477945371589</v>
      </c>
      <c r="E1896" s="731">
        <v>0.61260638441396031</v>
      </c>
      <c r="F1896" s="108">
        <v>1.1288120750782792E-2</v>
      </c>
      <c r="G1896" s="109">
        <v>1.0840871187093997E-2</v>
      </c>
      <c r="H1896" s="731">
        <v>3.2882200126745142E-2</v>
      </c>
      <c r="I1896" s="108">
        <v>1.2185870519377447E-2</v>
      </c>
      <c r="J1896" s="109">
        <v>1.5775040262415628E-2</v>
      </c>
      <c r="K1896" s="731">
        <v>2.1502987114156616E-2</v>
      </c>
      <c r="L1896" s="108">
        <v>1.2232528494347155E-3</v>
      </c>
      <c r="M1896" s="109">
        <v>1.3751576578592327E-3</v>
      </c>
      <c r="N1896" s="731">
        <v>3.9722447405343263E-3</v>
      </c>
      <c r="O1896" s="108">
        <v>2.987580269606542E-3</v>
      </c>
      <c r="P1896" s="109">
        <v>3.247420093269609E-3</v>
      </c>
      <c r="Q1896" s="731">
        <v>7.1317830596404185E-3</v>
      </c>
      <c r="R1896" s="108">
        <v>2.5382914167113089E-3</v>
      </c>
      <c r="S1896" s="109">
        <v>3.3729042812452653E-3</v>
      </c>
      <c r="T1896" s="731">
        <v>9.8643892728546446E-3</v>
      </c>
      <c r="U1896" s="108">
        <v>2.2688968854534723E-4</v>
      </c>
      <c r="V1896" s="109">
        <v>2.3702088039735146E-4</v>
      </c>
      <c r="W1896" s="731">
        <v>6.0340643177369819E-4</v>
      </c>
      <c r="X1896" s="108">
        <v>1.4845677932351333E-5</v>
      </c>
      <c r="Y1896" s="109">
        <v>1.5643095369946114E-5</v>
      </c>
      <c r="Z1896" s="731">
        <v>4.2630905464337999E-5</v>
      </c>
      <c r="AA1896" s="108">
        <v>2.4411138347504142E-4</v>
      </c>
      <c r="AB1896" s="109">
        <v>2.5371374453557032E-4</v>
      </c>
      <c r="AC1896" s="731">
        <v>7.1031342690748166E-4</v>
      </c>
      <c r="AD1896" s="108">
        <v>9.3713168695118667E-5</v>
      </c>
      <c r="AE1896" s="109">
        <v>9.7049473968804944E-5</v>
      </c>
      <c r="AF1896" s="731">
        <v>2.2885750805353594E-4</v>
      </c>
      <c r="AG1896" s="108">
        <v>1.433488978436265E-4</v>
      </c>
      <c r="AH1896" s="109">
        <v>1.5343976731024175E-4</v>
      </c>
      <c r="AI1896" s="731">
        <v>4.6923750887768652E-4</v>
      </c>
      <c r="AJ1896" s="114"/>
      <c r="AK1896" s="115"/>
      <c r="AL1896" s="115"/>
    </row>
    <row r="1897" spans="1:38" x14ac:dyDescent="0.25">
      <c r="A1897" s="71">
        <v>2022</v>
      </c>
      <c r="B1897" s="718">
        <v>12</v>
      </c>
      <c r="C1897" s="108">
        <v>0.70621931734413879</v>
      </c>
      <c r="D1897" s="109">
        <v>0.70588759176505267</v>
      </c>
      <c r="E1897" s="731">
        <v>0.61324156836135246</v>
      </c>
      <c r="F1897" s="108">
        <v>1.1450963610962244E-2</v>
      </c>
      <c r="G1897" s="109">
        <v>1.1001009738886309E-2</v>
      </c>
      <c r="H1897" s="731">
        <v>3.2989927851920918E-2</v>
      </c>
      <c r="I1897" s="108">
        <v>1.216371776777567E-2</v>
      </c>
      <c r="J1897" s="109">
        <v>1.5776734902508201E-2</v>
      </c>
      <c r="K1897" s="731">
        <v>2.1617614479746319E-2</v>
      </c>
      <c r="L1897" s="108">
        <v>1.2208822129630952E-3</v>
      </c>
      <c r="M1897" s="109">
        <v>1.3753411008504115E-3</v>
      </c>
      <c r="N1897" s="731">
        <v>3.9605593443929098E-3</v>
      </c>
      <c r="O1897" s="108">
        <v>2.9836259760339092E-3</v>
      </c>
      <c r="P1897" s="109">
        <v>3.2476757485986789E-3</v>
      </c>
      <c r="Q1897" s="731">
        <v>7.1698016924630226E-3</v>
      </c>
      <c r="R1897" s="108">
        <v>2.5331249977022835E-3</v>
      </c>
      <c r="S1897" s="109">
        <v>3.37334883885524E-3</v>
      </c>
      <c r="T1897" s="731">
        <v>9.7191627242718178E-3</v>
      </c>
      <c r="U1897" s="108">
        <v>2.2626367970946499E-4</v>
      </c>
      <c r="V1897" s="109">
        <v>2.3705951016740555E-4</v>
      </c>
      <c r="W1897" s="731">
        <v>6.0691089459386893E-4</v>
      </c>
      <c r="X1897" s="108">
        <v>1.4807489650179748E-5</v>
      </c>
      <c r="Y1897" s="109">
        <v>1.5645469955382766E-5</v>
      </c>
      <c r="Z1897" s="731">
        <v>4.2870729709285389E-5</v>
      </c>
      <c r="AA1897" s="108">
        <v>2.4425590109999505E-4</v>
      </c>
      <c r="AB1897" s="109">
        <v>2.5436649805208401E-4</v>
      </c>
      <c r="AC1897" s="731">
        <v>7.1389763757938221E-4</v>
      </c>
      <c r="AD1897" s="108">
        <v>9.3423356756147685E-5</v>
      </c>
      <c r="AE1897" s="109">
        <v>9.7067325343734047E-5</v>
      </c>
      <c r="AF1897" s="731">
        <v>2.3031413594993947E-4</v>
      </c>
      <c r="AG1897" s="108">
        <v>1.4307289531512797E-4</v>
      </c>
      <c r="AH1897" s="109">
        <v>1.5345711787845205E-4</v>
      </c>
      <c r="AI1897" s="731">
        <v>4.7150284106295957E-4</v>
      </c>
      <c r="AJ1897" s="114"/>
      <c r="AK1897" s="115"/>
      <c r="AL1897" s="115"/>
    </row>
    <row r="1898" spans="1:38" x14ac:dyDescent="0.25">
      <c r="A1898" s="71">
        <v>2022</v>
      </c>
      <c r="B1898" s="718">
        <v>13</v>
      </c>
      <c r="C1898" s="108">
        <v>0.74391168575581545</v>
      </c>
      <c r="D1898" s="109">
        <v>0.74201012595013438</v>
      </c>
      <c r="E1898" s="731">
        <v>0.42287425046159544</v>
      </c>
      <c r="F1898" s="108">
        <v>2.1176239421469217E-2</v>
      </c>
      <c r="G1898" s="109">
        <v>2.2782712629958585E-2</v>
      </c>
      <c r="H1898" s="731">
        <v>2.8998113350086292E-2</v>
      </c>
      <c r="I1898" s="108">
        <v>1.4282864642811588E-2</v>
      </c>
      <c r="J1898" s="109">
        <v>1.8452080636540306E-2</v>
      </c>
      <c r="K1898" s="731">
        <v>1.8799743278945999E-2</v>
      </c>
      <c r="L1898" s="108">
        <v>1.4482503110934387E-3</v>
      </c>
      <c r="M1898" s="109">
        <v>1.6686312479869522E-3</v>
      </c>
      <c r="N1898" s="731">
        <v>2.280920623788782E-3</v>
      </c>
      <c r="O1898" s="108">
        <v>3.3619326633240799E-3</v>
      </c>
      <c r="P1898" s="109">
        <v>3.6465743649443322E-3</v>
      </c>
      <c r="Q1898" s="731">
        <v>6.0389370521970413E-3</v>
      </c>
      <c r="R1898" s="108">
        <v>2.5331249977022835E-3</v>
      </c>
      <c r="S1898" s="109">
        <v>3.37334883885524E-3</v>
      </c>
      <c r="T1898" s="731">
        <v>9.7191627242718178E-3</v>
      </c>
      <c r="U1898" s="108">
        <v>2.8628248546512508E-4</v>
      </c>
      <c r="V1898" s="109">
        <v>3.0028127626595706E-4</v>
      </c>
      <c r="W1898" s="731">
        <v>5.5834717845473618E-4</v>
      </c>
      <c r="X1898" s="108">
        <v>1.8468189005943427E-5</v>
      </c>
      <c r="Y1898" s="109">
        <v>1.9517730332618244E-5</v>
      </c>
      <c r="Z1898" s="731">
        <v>3.7820969995914259E-5</v>
      </c>
      <c r="AA1898" s="108">
        <v>3.2568849454785409E-4</v>
      </c>
      <c r="AB1898" s="109">
        <v>3.4559528774365028E-4</v>
      </c>
      <c r="AC1898" s="731">
        <v>1.0523751284968476E-3</v>
      </c>
      <c r="AD1898" s="108">
        <v>1.2121507610005079E-4</v>
      </c>
      <c r="AE1898" s="109">
        <v>1.2636146718844995E-4</v>
      </c>
      <c r="AF1898" s="731">
        <v>2.3155074071612905E-4</v>
      </c>
      <c r="AG1898" s="108">
        <v>1.6952148702531928E-4</v>
      </c>
      <c r="AH1898" s="109">
        <v>1.8137927308464329E-4</v>
      </c>
      <c r="AI1898" s="731">
        <v>3.5958517752769626E-4</v>
      </c>
      <c r="AJ1898" s="114"/>
      <c r="AK1898" s="115"/>
      <c r="AL1898" s="115"/>
    </row>
    <row r="1899" spans="1:38" x14ac:dyDescent="0.25">
      <c r="A1899" s="71">
        <v>2022</v>
      </c>
      <c r="B1899" s="718">
        <v>14</v>
      </c>
      <c r="C1899" s="108">
        <v>0.74316211885607641</v>
      </c>
      <c r="D1899" s="109">
        <v>0.74180116423080877</v>
      </c>
      <c r="E1899" s="731">
        <v>0.41757721716060536</v>
      </c>
      <c r="F1899" s="108">
        <v>2.1401230122255602E-2</v>
      </c>
      <c r="G1899" s="109">
        <v>2.3003001227116404E-2</v>
      </c>
      <c r="H1899" s="731">
        <v>2.8887013988093947E-2</v>
      </c>
      <c r="I1899" s="108">
        <v>1.4242164643134081E-2</v>
      </c>
      <c r="J1899" s="109">
        <v>1.8437203154852259E-2</v>
      </c>
      <c r="K1899" s="731">
        <v>1.8461297562410453E-2</v>
      </c>
      <c r="L1899" s="108">
        <v>1.443893881077763E-3</v>
      </c>
      <c r="M1899" s="109">
        <v>1.667002586016011E-3</v>
      </c>
      <c r="N1899" s="731">
        <v>2.253246285395658E-3</v>
      </c>
      <c r="O1899" s="108">
        <v>3.3546671796455532E-3</v>
      </c>
      <c r="P1899" s="109">
        <v>3.6443533761826743E-3</v>
      </c>
      <c r="Q1899" s="731">
        <v>5.943083982007785E-3</v>
      </c>
      <c r="R1899" s="108">
        <v>2.5331249977022835E-3</v>
      </c>
      <c r="S1899" s="109">
        <v>3.37334883885524E-3</v>
      </c>
      <c r="T1899" s="731">
        <v>9.7191627242718178E-3</v>
      </c>
      <c r="U1899" s="108">
        <v>2.8513190188427943E-4</v>
      </c>
      <c r="V1899" s="109">
        <v>2.9993015438355771E-4</v>
      </c>
      <c r="W1899" s="731">
        <v>5.4809604343300272E-4</v>
      </c>
      <c r="X1899" s="108">
        <v>1.8397970197492424E-5</v>
      </c>
      <c r="Y1899" s="109">
        <v>1.9496211583660241E-5</v>
      </c>
      <c r="Z1899" s="731">
        <v>3.7172986952836463E-5</v>
      </c>
      <c r="AA1899" s="108">
        <v>3.2567105548372052E-4</v>
      </c>
      <c r="AB1899" s="109">
        <v>3.4618509992046952E-4</v>
      </c>
      <c r="AC1899" s="731">
        <v>1.0370693620255929E-3</v>
      </c>
      <c r="AD1899" s="108">
        <v>1.2068234848308451E-4</v>
      </c>
      <c r="AE1899" s="109">
        <v>1.261986831655348E-4</v>
      </c>
      <c r="AF1899" s="731">
        <v>2.2677806189434166E-4</v>
      </c>
      <c r="AG1899" s="108">
        <v>1.6901400593755727E-4</v>
      </c>
      <c r="AH1899" s="109">
        <v>1.8122420653408452E-4</v>
      </c>
      <c r="AI1899" s="731">
        <v>3.5497690938405342E-4</v>
      </c>
      <c r="AJ1899" s="114"/>
      <c r="AK1899" s="115"/>
      <c r="AL1899" s="115"/>
    </row>
    <row r="1900" spans="1:38" x14ac:dyDescent="0.25">
      <c r="A1900" s="71">
        <v>2022</v>
      </c>
      <c r="B1900" s="718">
        <v>15</v>
      </c>
      <c r="C1900" s="108">
        <v>0.92089902525759937</v>
      </c>
      <c r="D1900" s="109">
        <v>0.89403029666520129</v>
      </c>
      <c r="E1900" s="731">
        <v>0.43656591117153781</v>
      </c>
      <c r="F1900" s="108">
        <v>3.1445393620453586E-2</v>
      </c>
      <c r="G1900" s="109">
        <v>3.2073500586149453E-2</v>
      </c>
      <c r="H1900" s="731">
        <v>4.0574065481053162E-2</v>
      </c>
      <c r="I1900" s="108">
        <v>1.4295988336531248E-2</v>
      </c>
      <c r="J1900" s="109">
        <v>1.8532686884861538E-2</v>
      </c>
      <c r="K1900" s="731">
        <v>1.9599166014379981E-2</v>
      </c>
      <c r="L1900" s="108">
        <v>1.9870672229408051E-3</v>
      </c>
      <c r="M1900" s="109">
        <v>2.0426429566368443E-3</v>
      </c>
      <c r="N1900" s="731">
        <v>2.4873824436668951E-3</v>
      </c>
      <c r="O1900" s="108">
        <v>3.4321686417753241E-3</v>
      </c>
      <c r="P1900" s="109">
        <v>3.682730954833032E-3</v>
      </c>
      <c r="Q1900" s="731">
        <v>6.25110052700667E-3</v>
      </c>
      <c r="R1900" s="108">
        <v>2.5331249977022835E-3</v>
      </c>
      <c r="S1900" s="109">
        <v>3.37334883885524E-3</v>
      </c>
      <c r="T1900" s="731">
        <v>9.7191627242718178E-3</v>
      </c>
      <c r="U1900" s="108">
        <v>2.8512815890288184E-4</v>
      </c>
      <c r="V1900" s="109">
        <v>2.9752424018539785E-4</v>
      </c>
      <c r="W1900" s="731">
        <v>5.8074421374114133E-4</v>
      </c>
      <c r="X1900" s="108">
        <v>1.844790497741201E-5</v>
      </c>
      <c r="Y1900" s="109">
        <v>1.9373849624063994E-5</v>
      </c>
      <c r="Z1900" s="731">
        <v>3.9305272434468218E-5</v>
      </c>
      <c r="AA1900" s="108">
        <v>3.6260681821601227E-4</v>
      </c>
      <c r="AB1900" s="109">
        <v>3.7744323020674021E-4</v>
      </c>
      <c r="AC1900" s="731">
        <v>1.1260594234253306E-3</v>
      </c>
      <c r="AD1900" s="108">
        <v>1.2011577689318958E-4</v>
      </c>
      <c r="AE1900" s="109">
        <v>1.2468018222236893E-4</v>
      </c>
      <c r="AF1900" s="731">
        <v>2.4205741359876551E-4</v>
      </c>
      <c r="AG1900" s="108">
        <v>1.711713354193197E-4</v>
      </c>
      <c r="AH1900" s="109">
        <v>1.8162244211408031E-4</v>
      </c>
      <c r="AI1900" s="731">
        <v>3.6992423101733508E-4</v>
      </c>
      <c r="AJ1900" s="114"/>
      <c r="AK1900" s="115"/>
      <c r="AL1900" s="115"/>
    </row>
    <row r="1901" spans="1:38" x14ac:dyDescent="0.25">
      <c r="A1901" s="71">
        <v>2022</v>
      </c>
      <c r="B1901" s="718">
        <v>16</v>
      </c>
      <c r="C1901" s="108">
        <v>0.92012350770550932</v>
      </c>
      <c r="D1901" s="109">
        <v>0.8936769522760718</v>
      </c>
      <c r="E1901" s="731">
        <v>0.42907066142109684</v>
      </c>
      <c r="F1901" s="108">
        <v>3.2002209837822336E-2</v>
      </c>
      <c r="G1901" s="109">
        <v>3.2612532319099052E-2</v>
      </c>
      <c r="H1901" s="731">
        <v>4.0693375415277053E-2</v>
      </c>
      <c r="I1901" s="108">
        <v>1.4256608787544832E-2</v>
      </c>
      <c r="J1901" s="109">
        <v>1.8509441094817478E-2</v>
      </c>
      <c r="K1901" s="731">
        <v>1.9120719448946645E-2</v>
      </c>
      <c r="L1901" s="108">
        <v>1.9812249898074736E-3</v>
      </c>
      <c r="M1901" s="109">
        <v>2.0394860369884744E-3</v>
      </c>
      <c r="N1901" s="731">
        <v>2.4404499496486227E-3</v>
      </c>
      <c r="O1901" s="108">
        <v>3.4251038084389257E-3</v>
      </c>
      <c r="P1901" s="109">
        <v>3.6792529450403728E-3</v>
      </c>
      <c r="Q1901" s="731">
        <v>6.1164218411788127E-3</v>
      </c>
      <c r="R1901" s="108">
        <v>2.5331249977022835E-3</v>
      </c>
      <c r="S1901" s="109">
        <v>3.37334883885524E-3</v>
      </c>
      <c r="T1901" s="731">
        <v>9.7191627242718178E-3</v>
      </c>
      <c r="U1901" s="108">
        <v>2.8401113449547712E-4</v>
      </c>
      <c r="V1901" s="109">
        <v>2.9697548432702661E-4</v>
      </c>
      <c r="W1901" s="731">
        <v>5.6634797262281999E-4</v>
      </c>
      <c r="X1901" s="108">
        <v>1.8379753382929678E-5</v>
      </c>
      <c r="Y1901" s="109">
        <v>1.9340238890987712E-5</v>
      </c>
      <c r="Z1901" s="731">
        <v>3.8393410535278715E-5</v>
      </c>
      <c r="AA1901" s="108">
        <v>3.6379482756080165E-4</v>
      </c>
      <c r="AB1901" s="109">
        <v>3.7901430531659476E-4</v>
      </c>
      <c r="AC1901" s="731">
        <v>1.1055129441226651E-3</v>
      </c>
      <c r="AD1901" s="108">
        <v>1.1959862032109E-4</v>
      </c>
      <c r="AE1901" s="109">
        <v>1.2442594672688035E-4</v>
      </c>
      <c r="AF1901" s="731">
        <v>2.3535237902296385E-4</v>
      </c>
      <c r="AG1901" s="108">
        <v>1.7067847554363535E-4</v>
      </c>
      <c r="AH1901" s="109">
        <v>1.8137962349203875E-4</v>
      </c>
      <c r="AI1901" s="731">
        <v>3.6344634983877315E-4</v>
      </c>
      <c r="AJ1901" s="114"/>
      <c r="AK1901" s="115"/>
      <c r="AL1901" s="115"/>
    </row>
    <row r="1902" spans="1:38" x14ac:dyDescent="0.25">
      <c r="A1902" s="71">
        <v>2022</v>
      </c>
      <c r="B1902" s="718">
        <v>17</v>
      </c>
      <c r="C1902" s="108">
        <v>0.91928623409241439</v>
      </c>
      <c r="D1902" s="109">
        <v>0.89327499946022637</v>
      </c>
      <c r="E1902" s="731">
        <v>0.42851662137285607</v>
      </c>
      <c r="F1902" s="108">
        <v>3.2575136046656093E-2</v>
      </c>
      <c r="G1902" s="109">
        <v>3.3159024016752851E-2</v>
      </c>
      <c r="H1902" s="731">
        <v>4.1275800114406555E-2</v>
      </c>
      <c r="I1902" s="108">
        <v>1.421389155512051E-2</v>
      </c>
      <c r="J1902" s="109">
        <v>1.8482685081854699E-2</v>
      </c>
      <c r="K1902" s="731">
        <v>1.9091575300689265E-2</v>
      </c>
      <c r="L1902" s="108">
        <v>1.9748878861342522E-3</v>
      </c>
      <c r="M1902" s="109">
        <v>2.0358452358209718E-3</v>
      </c>
      <c r="N1902" s="731">
        <v>2.4388210189953199E-3</v>
      </c>
      <c r="O1902" s="108">
        <v>3.4174506300415301E-3</v>
      </c>
      <c r="P1902" s="109">
        <v>3.675246625613427E-3</v>
      </c>
      <c r="Q1902" s="731">
        <v>6.1066396905797892E-3</v>
      </c>
      <c r="R1902" s="108">
        <v>2.5331249977022835E-3</v>
      </c>
      <c r="S1902" s="109">
        <v>3.37334883885524E-3</v>
      </c>
      <c r="T1902" s="731">
        <v>9.7191627242718178E-3</v>
      </c>
      <c r="U1902" s="108">
        <v>2.8279940973431026E-4</v>
      </c>
      <c r="V1902" s="109">
        <v>2.9634249360683401E-4</v>
      </c>
      <c r="W1902" s="731">
        <v>5.6530198950688251E-4</v>
      </c>
      <c r="X1902" s="108">
        <v>1.8305826980468675E-5</v>
      </c>
      <c r="Y1902" s="109">
        <v>1.9301512122969541E-5</v>
      </c>
      <c r="Z1902" s="731">
        <v>3.8326815286693325E-5</v>
      </c>
      <c r="AA1902" s="108">
        <v>3.6496905769073791E-4</v>
      </c>
      <c r="AB1902" s="109">
        <v>3.8054846857731977E-4</v>
      </c>
      <c r="AC1902" s="731">
        <v>1.1061244000866858E-3</v>
      </c>
      <c r="AD1902" s="108">
        <v>1.1903760718776202E-4</v>
      </c>
      <c r="AE1902" s="109">
        <v>1.2413283388282694E-4</v>
      </c>
      <c r="AF1902" s="731">
        <v>2.3486418062525441E-4</v>
      </c>
      <c r="AG1902" s="108">
        <v>1.7014398855386725E-4</v>
      </c>
      <c r="AH1902" s="109">
        <v>1.8109983894558894E-4</v>
      </c>
      <c r="AI1902" s="731">
        <v>3.6297676893783386E-4</v>
      </c>
      <c r="AJ1902" s="114"/>
      <c r="AK1902" s="115"/>
      <c r="AL1902" s="115"/>
    </row>
    <row r="1903" spans="1:38" x14ac:dyDescent="0.25">
      <c r="A1903" s="71">
        <v>2022</v>
      </c>
      <c r="B1903" s="718">
        <v>18</v>
      </c>
      <c r="C1903" s="108">
        <v>0.91765292079322369</v>
      </c>
      <c r="D1903" s="109">
        <v>0.89198035541514387</v>
      </c>
      <c r="E1903" s="731">
        <v>0.42765663751622168</v>
      </c>
      <c r="F1903" s="108">
        <v>3.319093673060431E-2</v>
      </c>
      <c r="G1903" s="109">
        <v>3.372204940954724E-2</v>
      </c>
      <c r="H1903" s="731">
        <v>4.1869632818075181E-2</v>
      </c>
      <c r="I1903" s="108">
        <v>1.4177371620994056E-2</v>
      </c>
      <c r="J1903" s="109">
        <v>1.845436056062583E-2</v>
      </c>
      <c r="K1903" s="731">
        <v>1.9051940601164555E-2</v>
      </c>
      <c r="L1903" s="108">
        <v>1.9698369134591508E-3</v>
      </c>
      <c r="M1903" s="109">
        <v>2.0324430047878733E-3</v>
      </c>
      <c r="N1903" s="731">
        <v>2.4362947921761379E-3</v>
      </c>
      <c r="O1903" s="108">
        <v>3.4108128919014134E-3</v>
      </c>
      <c r="P1903" s="109">
        <v>3.6709244921872292E-3</v>
      </c>
      <c r="Q1903" s="731">
        <v>6.094364456883084E-3</v>
      </c>
      <c r="R1903" s="108">
        <v>2.5331249977022835E-3</v>
      </c>
      <c r="S1903" s="109">
        <v>3.37334883885524E-3</v>
      </c>
      <c r="T1903" s="731">
        <v>9.7191627242718178E-3</v>
      </c>
      <c r="U1903" s="108">
        <v>2.8182609461337735E-4</v>
      </c>
      <c r="V1903" s="109">
        <v>2.9574329378441737E-4</v>
      </c>
      <c r="W1903" s="731">
        <v>5.6401457381436793E-4</v>
      </c>
      <c r="X1903" s="108">
        <v>1.8246114820516126E-5</v>
      </c>
      <c r="Y1903" s="109">
        <v>1.9264442987394797E-5</v>
      </c>
      <c r="Z1903" s="731">
        <v>3.8244212726654727E-5</v>
      </c>
      <c r="AA1903" s="108">
        <v>3.6647386160194834E-4</v>
      </c>
      <c r="AB1903" s="109">
        <v>3.8215775255026748E-4</v>
      </c>
      <c r="AC1903" s="731">
        <v>1.1063860152883773E-3</v>
      </c>
      <c r="AD1903" s="108">
        <v>1.1859041226803366E-4</v>
      </c>
      <c r="AE1903" s="109">
        <v>1.2385883878173419E-4</v>
      </c>
      <c r="AF1903" s="731">
        <v>2.342707368679583E-4</v>
      </c>
      <c r="AG1903" s="108">
        <v>1.6970170395327595E-4</v>
      </c>
      <c r="AH1903" s="109">
        <v>1.8082073908218363E-4</v>
      </c>
      <c r="AI1903" s="731">
        <v>3.6236949291300249E-4</v>
      </c>
      <c r="AJ1903" s="114"/>
      <c r="AK1903" s="115"/>
      <c r="AL1903" s="115"/>
    </row>
    <row r="1904" spans="1:38" x14ac:dyDescent="0.25">
      <c r="A1904" s="71">
        <v>2022</v>
      </c>
      <c r="B1904" s="718">
        <v>19</v>
      </c>
      <c r="C1904" s="108">
        <v>0.91705738318911667</v>
      </c>
      <c r="D1904" s="109">
        <v>0.89148538679630662</v>
      </c>
      <c r="E1904" s="731">
        <v>0.42590346768902188</v>
      </c>
      <c r="F1904" s="108">
        <v>3.3838404553638346E-2</v>
      </c>
      <c r="G1904" s="109">
        <v>3.4284363400252253E-2</v>
      </c>
      <c r="H1904" s="731">
        <v>4.2394779154177539E-2</v>
      </c>
      <c r="I1904" s="108">
        <v>1.4147053439202639E-2</v>
      </c>
      <c r="J1904" s="109">
        <v>1.8421861952368744E-2</v>
      </c>
      <c r="K1904" s="731">
        <v>1.8946643165581534E-2</v>
      </c>
      <c r="L1904" s="108">
        <v>1.965339750724875E-3</v>
      </c>
      <c r="M1904" s="109">
        <v>2.0280272605731706E-3</v>
      </c>
      <c r="N1904" s="731">
        <v>2.4273026820247584E-3</v>
      </c>
      <c r="O1904" s="108">
        <v>3.4053768445296271E-3</v>
      </c>
      <c r="P1904" s="109">
        <v>3.6660556664895138E-3</v>
      </c>
      <c r="Q1904" s="731">
        <v>6.0630267416381901E-3</v>
      </c>
      <c r="R1904" s="108">
        <v>2.5331249977022835E-3</v>
      </c>
      <c r="S1904" s="109">
        <v>3.37334883885524E-3</v>
      </c>
      <c r="T1904" s="731">
        <v>9.7191627242718178E-3</v>
      </c>
      <c r="U1904" s="108">
        <v>2.8096608192380748E-4</v>
      </c>
      <c r="V1904" s="109">
        <v>2.94975702765206E-4</v>
      </c>
      <c r="W1904" s="731">
        <v>5.6066376574528574E-4</v>
      </c>
      <c r="X1904" s="108">
        <v>1.8193647155336999E-5</v>
      </c>
      <c r="Y1904" s="109">
        <v>1.9217428337824935E-5</v>
      </c>
      <c r="Z1904" s="731">
        <v>3.8031613572783675E-5</v>
      </c>
      <c r="AA1904" s="108">
        <v>3.6819281312913557E-4</v>
      </c>
      <c r="AB1904" s="109">
        <v>3.8364661779345086E-4</v>
      </c>
      <c r="AC1904" s="731">
        <v>1.1034288023114352E-3</v>
      </c>
      <c r="AD1904" s="108">
        <v>1.1819224346542916E-4</v>
      </c>
      <c r="AE1904" s="109">
        <v>1.2350343096032733E-4</v>
      </c>
      <c r="AF1904" s="731">
        <v>2.3270875004291085E-4</v>
      </c>
      <c r="AG1904" s="108">
        <v>1.6932229383019945E-4</v>
      </c>
      <c r="AH1904" s="109">
        <v>1.8048117317027239E-4</v>
      </c>
      <c r="AI1904" s="731">
        <v>3.6086345828713231E-4</v>
      </c>
      <c r="AJ1904" s="114"/>
      <c r="AK1904" s="115"/>
      <c r="AL1904" s="115"/>
    </row>
    <row r="1905" spans="1:38" x14ac:dyDescent="0.25">
      <c r="A1905" s="71">
        <v>2022</v>
      </c>
      <c r="B1905" s="718">
        <v>20</v>
      </c>
      <c r="C1905" s="108">
        <v>1.0210233525347534</v>
      </c>
      <c r="D1905" s="109">
        <v>0.97472242238232465</v>
      </c>
      <c r="E1905" s="731">
        <v>0.47270127073415197</v>
      </c>
      <c r="F1905" s="108">
        <v>6.7837880574015991E-2</v>
      </c>
      <c r="G1905" s="109">
        <v>6.55345683245845E-2</v>
      </c>
      <c r="H1905" s="731">
        <v>8.335547088192212E-2</v>
      </c>
      <c r="I1905" s="108">
        <v>1.4139655658464076E-2</v>
      </c>
      <c r="J1905" s="109">
        <v>1.6992015031563935E-2</v>
      </c>
      <c r="K1905" s="731">
        <v>2.0450506841698982E-2</v>
      </c>
      <c r="L1905" s="108">
        <v>2.6553452060883772E-3</v>
      </c>
      <c r="M1905" s="109">
        <v>2.4360798062955458E-3</v>
      </c>
      <c r="N1905" s="731">
        <v>2.7428279142765006E-3</v>
      </c>
      <c r="O1905" s="108">
        <v>3.4592955440388871E-3</v>
      </c>
      <c r="P1905" s="109">
        <v>3.5612177750283481E-3</v>
      </c>
      <c r="Q1905" s="731">
        <v>6.8510440896220057E-3</v>
      </c>
      <c r="R1905" s="108">
        <v>2.5331249977022835E-3</v>
      </c>
      <c r="S1905" s="109">
        <v>3.37334883885524E-3</v>
      </c>
      <c r="T1905" s="731">
        <v>9.7191627242718178E-3</v>
      </c>
      <c r="U1905" s="108">
        <v>2.795615883428819E-4</v>
      </c>
      <c r="V1905" s="109">
        <v>2.8613216169732949E-4</v>
      </c>
      <c r="W1905" s="731">
        <v>6.4434955466280452E-4</v>
      </c>
      <c r="X1905" s="108">
        <v>1.814248460697817E-5</v>
      </c>
      <c r="Y1905" s="109">
        <v>1.8618429653309933E-5</v>
      </c>
      <c r="Z1905" s="731">
        <v>4.3458864909783465E-5</v>
      </c>
      <c r="AA1905" s="108">
        <v>4.879954534739908E-4</v>
      </c>
      <c r="AB1905" s="109">
        <v>4.8611246897930306E-4</v>
      </c>
      <c r="AC1905" s="731">
        <v>1.3698600764760161E-3</v>
      </c>
      <c r="AD1905" s="108">
        <v>1.1707586733322071E-4</v>
      </c>
      <c r="AE1905" s="109">
        <v>1.1972728930140068E-4</v>
      </c>
      <c r="AF1905" s="731">
        <v>2.7182842427402482E-4</v>
      </c>
      <c r="AG1905" s="108">
        <v>1.7043205145419343E-4</v>
      </c>
      <c r="AH1905" s="109">
        <v>1.7512838975993524E-4</v>
      </c>
      <c r="AI1905" s="731">
        <v>3.990302856248735E-4</v>
      </c>
      <c r="AJ1905" s="114"/>
      <c r="AK1905" s="115"/>
      <c r="AL1905" s="115"/>
    </row>
    <row r="1906" spans="1:38" x14ac:dyDescent="0.25">
      <c r="A1906" s="71">
        <v>2022</v>
      </c>
      <c r="B1906" s="718">
        <v>21</v>
      </c>
      <c r="C1906" s="108">
        <v>1.0247392686612262</v>
      </c>
      <c r="D1906" s="109">
        <v>0.97824120259533953</v>
      </c>
      <c r="E1906" s="731">
        <v>0.47089049373552205</v>
      </c>
      <c r="F1906" s="108">
        <v>6.9681444792814781E-2</v>
      </c>
      <c r="G1906" s="109">
        <v>6.698903764775041E-2</v>
      </c>
      <c r="H1906" s="731">
        <v>8.4904439020753328E-2</v>
      </c>
      <c r="I1906" s="108">
        <v>1.4155863152699837E-2</v>
      </c>
      <c r="J1906" s="109">
        <v>1.7016301701275712E-2</v>
      </c>
      <c r="K1906" s="731">
        <v>2.035054811758602E-2</v>
      </c>
      <c r="L1906" s="108">
        <v>2.6504548263127634E-3</v>
      </c>
      <c r="M1906" s="109">
        <v>2.4313634482960424E-3</v>
      </c>
      <c r="N1906" s="731">
        <v>2.7331265941368489E-3</v>
      </c>
      <c r="O1906" s="108">
        <v>3.4693170301602536E-3</v>
      </c>
      <c r="P1906" s="109">
        <v>3.5719108552063538E-3</v>
      </c>
      <c r="Q1906" s="731">
        <v>6.8189380080065191E-3</v>
      </c>
      <c r="R1906" s="108">
        <v>2.5331249977022835E-3</v>
      </c>
      <c r="S1906" s="109">
        <v>3.37334883885524E-3</v>
      </c>
      <c r="T1906" s="731">
        <v>9.7191627242718178E-3</v>
      </c>
      <c r="U1906" s="108">
        <v>2.7968640276203181E-4</v>
      </c>
      <c r="V1906" s="109">
        <v>2.8632661789512547E-4</v>
      </c>
      <c r="W1906" s="731">
        <v>6.4091699517591666E-4</v>
      </c>
      <c r="X1906" s="108">
        <v>1.8158564154522924E-5</v>
      </c>
      <c r="Y1906" s="109">
        <v>1.8638958956171608E-5</v>
      </c>
      <c r="Z1906" s="731">
        <v>4.3240363506480002E-5</v>
      </c>
      <c r="AA1906" s="108">
        <v>4.9486122785264623E-4</v>
      </c>
      <c r="AB1906" s="109">
        <v>4.91654935980909E-4</v>
      </c>
      <c r="AC1906" s="731">
        <v>1.3703867008871711E-3</v>
      </c>
      <c r="AD1906" s="108">
        <v>1.1706978335264503E-4</v>
      </c>
      <c r="AE1906" s="109">
        <v>1.1975183658440924E-4</v>
      </c>
      <c r="AF1906" s="731">
        <v>2.7022627271229663E-4</v>
      </c>
      <c r="AG1906" s="108">
        <v>1.7075213281709907E-4</v>
      </c>
      <c r="AH1906" s="109">
        <v>1.7548580492748753E-4</v>
      </c>
      <c r="AI1906" s="731">
        <v>3.9748831093719899E-4</v>
      </c>
      <c r="AJ1906" s="114"/>
      <c r="AK1906" s="115"/>
      <c r="AL1906" s="115"/>
    </row>
    <row r="1907" spans="1:38" x14ac:dyDescent="0.25">
      <c r="A1907" s="71">
        <v>2022</v>
      </c>
      <c r="B1907" s="718">
        <v>22</v>
      </c>
      <c r="C1907" s="108">
        <v>1.0243301152077458</v>
      </c>
      <c r="D1907" s="109">
        <v>0.97773510335133329</v>
      </c>
      <c r="E1907" s="731">
        <v>0.4686234575341176</v>
      </c>
      <c r="F1907" s="108">
        <v>7.1436186352675346E-2</v>
      </c>
      <c r="G1907" s="109">
        <v>6.8224269443407093E-2</v>
      </c>
      <c r="H1907" s="731">
        <v>8.6219275138529311E-2</v>
      </c>
      <c r="I1907" s="108">
        <v>1.4135151029760819E-2</v>
      </c>
      <c r="J1907" s="109">
        <v>1.6983974276136741E-2</v>
      </c>
      <c r="K1907" s="731">
        <v>2.0221061703880994E-2</v>
      </c>
      <c r="L1907" s="108">
        <v>2.6462646135165073E-3</v>
      </c>
      <c r="M1907" s="109">
        <v>2.4256550488295273E-3</v>
      </c>
      <c r="N1907" s="731">
        <v>2.7193170111096988E-3</v>
      </c>
      <c r="O1907" s="108">
        <v>3.4655887971091429E-3</v>
      </c>
      <c r="P1907" s="109">
        <v>3.5668314575651827E-3</v>
      </c>
      <c r="Q1907" s="731">
        <v>6.7786602202681498E-3</v>
      </c>
      <c r="R1907" s="108">
        <v>2.5331249977022835E-3</v>
      </c>
      <c r="S1907" s="109">
        <v>3.37334883885524E-3</v>
      </c>
      <c r="T1907" s="731">
        <v>9.7191627242718178E-3</v>
      </c>
      <c r="U1907" s="108">
        <v>2.7909653106045375E-4</v>
      </c>
      <c r="V1907" s="109">
        <v>2.8552185013264956E-4</v>
      </c>
      <c r="W1907" s="731">
        <v>6.3661494902066769E-4</v>
      </c>
      <c r="X1907" s="108">
        <v>1.8122586403441169E-5</v>
      </c>
      <c r="Y1907" s="109">
        <v>1.8589773459380881E-5</v>
      </c>
      <c r="Z1907" s="731">
        <v>4.2966676480254194E-5</v>
      </c>
      <c r="AA1907" s="108">
        <v>5.006844551275106E-4</v>
      </c>
      <c r="AB1907" s="109">
        <v>4.9546205483922085E-4</v>
      </c>
      <c r="AC1907" s="731">
        <v>1.3687914838933224E-3</v>
      </c>
      <c r="AD1907" s="108">
        <v>1.1679674973506368E-4</v>
      </c>
      <c r="AE1907" s="109">
        <v>1.1937909846434633E-4</v>
      </c>
      <c r="AF1907" s="731">
        <v>2.6822045472591058E-4</v>
      </c>
      <c r="AG1907" s="108">
        <v>1.7049190684470178E-4</v>
      </c>
      <c r="AH1907" s="109">
        <v>1.7513067332961652E-4</v>
      </c>
      <c r="AI1907" s="731">
        <v>3.9554995872764776E-4</v>
      </c>
      <c r="AJ1907" s="114"/>
      <c r="AK1907" s="115"/>
      <c r="AL1907" s="115"/>
    </row>
    <row r="1908" spans="1:38" x14ac:dyDescent="0.25">
      <c r="A1908" s="71">
        <v>2022</v>
      </c>
      <c r="B1908" s="718">
        <v>23</v>
      </c>
      <c r="C1908" s="108">
        <v>1.0239899312069058</v>
      </c>
      <c r="D1908" s="109">
        <v>0.97719194400849174</v>
      </c>
      <c r="E1908" s="731">
        <v>0.46474355555967622</v>
      </c>
      <c r="F1908" s="108">
        <v>7.3166151957782741E-2</v>
      </c>
      <c r="G1908" s="109">
        <v>6.9239383165479965E-2</v>
      </c>
      <c r="H1908" s="731">
        <v>8.7173894813609626E-2</v>
      </c>
      <c r="I1908" s="108">
        <v>1.4117939262568676E-2</v>
      </c>
      <c r="J1908" s="109">
        <v>1.694937651563537E-2</v>
      </c>
      <c r="K1908" s="731">
        <v>1.9994818124165561E-2</v>
      </c>
      <c r="L1908" s="108">
        <v>2.6427836512064526E-3</v>
      </c>
      <c r="M1908" s="109">
        <v>2.4195486680548771E-3</v>
      </c>
      <c r="N1908" s="731">
        <v>2.6939378936451041E-3</v>
      </c>
      <c r="O1908" s="108">
        <v>3.4624954474010501E-3</v>
      </c>
      <c r="P1908" s="109">
        <v>3.5613980967211423E-3</v>
      </c>
      <c r="Q1908" s="731">
        <v>6.7096345322363669E-3</v>
      </c>
      <c r="R1908" s="108">
        <v>2.5331249977022835E-3</v>
      </c>
      <c r="S1908" s="109">
        <v>3.37334883885524E-3</v>
      </c>
      <c r="T1908" s="731">
        <v>9.7191627242718178E-3</v>
      </c>
      <c r="U1908" s="108">
        <v>2.7860661942167013E-4</v>
      </c>
      <c r="V1908" s="109">
        <v>2.8466078506843821E-4</v>
      </c>
      <c r="W1908" s="731">
        <v>6.2924334352298982E-4</v>
      </c>
      <c r="X1908" s="108">
        <v>1.8092720523334365E-5</v>
      </c>
      <c r="Y1908" s="109">
        <v>1.853715264117455E-5</v>
      </c>
      <c r="Z1908" s="731">
        <v>4.2497914712474462E-5</v>
      </c>
      <c r="AA1908" s="108">
        <v>5.0649658164627276E-4</v>
      </c>
      <c r="AB1908" s="109">
        <v>4.9843626870992128E-4</v>
      </c>
      <c r="AC1908" s="731">
        <v>1.3614268163140899E-3</v>
      </c>
      <c r="AD1908" s="108">
        <v>1.1657009684419315E-4</v>
      </c>
      <c r="AE1908" s="109">
        <v>1.1898040940357814E-4</v>
      </c>
      <c r="AF1908" s="731">
        <v>2.6478415468250726E-4</v>
      </c>
      <c r="AG1908" s="108">
        <v>1.7027602976447178E-4</v>
      </c>
      <c r="AH1908" s="109">
        <v>1.7475073026702249E-4</v>
      </c>
      <c r="AI1908" s="731">
        <v>3.9222733168466691E-4</v>
      </c>
      <c r="AJ1908" s="114"/>
      <c r="AK1908" s="115"/>
      <c r="AL1908" s="115"/>
    </row>
    <row r="1909" spans="1:38" x14ac:dyDescent="0.25">
      <c r="A1909" s="71">
        <v>2022</v>
      </c>
      <c r="B1909" s="718">
        <v>24</v>
      </c>
      <c r="C1909" s="108">
        <v>1.023679474941914</v>
      </c>
      <c r="D1909" s="109">
        <v>0.97659640223793209</v>
      </c>
      <c r="E1909" s="731">
        <v>0.46062653728011155</v>
      </c>
      <c r="F1909" s="108">
        <v>7.4810375993588182E-2</v>
      </c>
      <c r="G1909" s="109">
        <v>6.9970285362183887E-2</v>
      </c>
      <c r="H1909" s="731">
        <v>8.7783124756971073E-2</v>
      </c>
      <c r="I1909" s="108">
        <v>1.4102225820645643E-2</v>
      </c>
      <c r="J1909" s="109">
        <v>1.6911533314751283E-2</v>
      </c>
      <c r="K1909" s="731">
        <v>1.9755073902860961E-2</v>
      </c>
      <c r="L1909" s="108">
        <v>2.6396050407176876E-3</v>
      </c>
      <c r="M1909" s="109">
        <v>2.412867554668895E-3</v>
      </c>
      <c r="N1909" s="731">
        <v>2.6671316125313383E-3</v>
      </c>
      <c r="O1909" s="108">
        <v>3.4596689877363722E-3</v>
      </c>
      <c r="P1909" s="109">
        <v>3.5554521245253858E-3</v>
      </c>
      <c r="Q1909" s="731">
        <v>6.636398991638575E-3</v>
      </c>
      <c r="R1909" s="108">
        <v>2.5331249977022835E-3</v>
      </c>
      <c r="S1909" s="109">
        <v>3.37334883885524E-3</v>
      </c>
      <c r="T1909" s="731">
        <v>9.7191627242718178E-3</v>
      </c>
      <c r="U1909" s="108">
        <v>2.7815936233744449E-4</v>
      </c>
      <c r="V1909" s="109">
        <v>2.8371941350239876E-4</v>
      </c>
      <c r="W1909" s="731">
        <v>6.2142042946080266E-4</v>
      </c>
      <c r="X1909" s="108">
        <v>1.8065444233579474E-5</v>
      </c>
      <c r="Y1909" s="109">
        <v>1.8479597016587717E-5</v>
      </c>
      <c r="Z1909" s="731">
        <v>4.2000511836538069E-5</v>
      </c>
      <c r="AA1909" s="108">
        <v>5.12034510330153E-4</v>
      </c>
      <c r="AB1909" s="109">
        <v>5.0032960551316542E-4</v>
      </c>
      <c r="AC1909" s="731">
        <v>1.3521741202718362E-3</v>
      </c>
      <c r="AD1909" s="108">
        <v>1.1636306932753225E-4</v>
      </c>
      <c r="AE1909" s="109">
        <v>1.1854430713713363E-4</v>
      </c>
      <c r="AF1909" s="731">
        <v>2.6113792244422662E-4</v>
      </c>
      <c r="AG1909" s="108">
        <v>1.7007877124541307E-4</v>
      </c>
      <c r="AH1909" s="109">
        <v>1.7433515752766644E-4</v>
      </c>
      <c r="AI1909" s="731">
        <v>3.8870205775550409E-4</v>
      </c>
      <c r="AJ1909" s="114"/>
      <c r="AK1909" s="115"/>
      <c r="AL1909" s="115"/>
    </row>
    <row r="1910" spans="1:38" x14ac:dyDescent="0.25">
      <c r="A1910" s="71">
        <v>2022</v>
      </c>
      <c r="B1910" s="718">
        <v>25</v>
      </c>
      <c r="C1910" s="108">
        <v>1.0265545409545631</v>
      </c>
      <c r="D1910" s="109">
        <v>0.97891699726754333</v>
      </c>
      <c r="E1910" s="731">
        <v>0.45629888980559108</v>
      </c>
      <c r="F1910" s="108">
        <v>7.6507963494625214E-2</v>
      </c>
      <c r="G1910" s="109">
        <v>7.0488587610934364E-2</v>
      </c>
      <c r="H1910" s="731">
        <v>8.8056915598013555E-2</v>
      </c>
      <c r="I1910" s="108">
        <v>1.41197047558806E-2</v>
      </c>
      <c r="J1910" s="109">
        <v>1.6912068484014914E-2</v>
      </c>
      <c r="K1910" s="731">
        <v>1.9502189122976132E-2</v>
      </c>
      <c r="L1910" s="108">
        <v>2.6370813473590928E-3</v>
      </c>
      <c r="M1910" s="109">
        <v>2.4064599635019849E-3</v>
      </c>
      <c r="N1910" s="731">
        <v>2.6386573269521593E-3</v>
      </c>
      <c r="O1910" s="108">
        <v>3.4681011200630714E-3</v>
      </c>
      <c r="P1910" s="109">
        <v>3.5605388432732765E-3</v>
      </c>
      <c r="Q1910" s="731">
        <v>6.5593733422913657E-3</v>
      </c>
      <c r="R1910" s="108">
        <v>2.5331249977022835E-3</v>
      </c>
      <c r="S1910" s="109">
        <v>3.37334883885524E-3</v>
      </c>
      <c r="T1910" s="731">
        <v>9.7191627242718178E-3</v>
      </c>
      <c r="U1910" s="108">
        <v>2.7840518079217297E-4</v>
      </c>
      <c r="V1910" s="109">
        <v>2.8343047622125784E-4</v>
      </c>
      <c r="W1910" s="731">
        <v>6.1319373394114836E-4</v>
      </c>
      <c r="X1910" s="108">
        <v>1.8086750012845493E-5</v>
      </c>
      <c r="Y1910" s="109">
        <v>1.8468218415365658E-5</v>
      </c>
      <c r="Z1910" s="731">
        <v>4.1477441855568636E-5</v>
      </c>
      <c r="AA1910" s="108">
        <v>5.1844116274504999E-4</v>
      </c>
      <c r="AB1910" s="109">
        <v>5.0210704122177101E-4</v>
      </c>
      <c r="AC1910" s="731">
        <v>1.3411559649748872E-3</v>
      </c>
      <c r="AD1910" s="108">
        <v>1.1642933605169978E-4</v>
      </c>
      <c r="AE1910" s="109">
        <v>1.1836268443290173E-4</v>
      </c>
      <c r="AF1910" s="731">
        <v>2.5730319330788702E-4</v>
      </c>
      <c r="AG1910" s="108">
        <v>1.7038455336781372E-4</v>
      </c>
      <c r="AH1910" s="109">
        <v>1.7440590285669672E-4</v>
      </c>
      <c r="AI1910" s="731">
        <v>3.8499486901557168E-4</v>
      </c>
      <c r="AJ1910" s="114"/>
      <c r="AK1910" s="115"/>
      <c r="AL1910" s="115"/>
    </row>
    <row r="1911" spans="1:38" x14ac:dyDescent="0.25">
      <c r="A1911" s="71">
        <v>2022</v>
      </c>
      <c r="B1911" s="718">
        <v>26</v>
      </c>
      <c r="C1911" s="108">
        <v>1.026183990281442</v>
      </c>
      <c r="D1911" s="109">
        <v>0.97835480333914093</v>
      </c>
      <c r="E1911" s="731">
        <v>0.45055718161770775</v>
      </c>
      <c r="F1911" s="108">
        <v>7.7802441022936347E-2</v>
      </c>
      <c r="G1911" s="109">
        <v>7.0444815675109337E-2</v>
      </c>
      <c r="H1911" s="731">
        <v>8.7654707665923773E-2</v>
      </c>
      <c r="I1911" s="108">
        <v>1.4100928135106456E-2</v>
      </c>
      <c r="J1911" s="109">
        <v>1.6876506064358577E-2</v>
      </c>
      <c r="K1911" s="731">
        <v>1.9163813708563671E-2</v>
      </c>
      <c r="L1911" s="108">
        <v>2.6332888289601281E-3</v>
      </c>
      <c r="M1911" s="109">
        <v>2.4001958811062383E-3</v>
      </c>
      <c r="N1911" s="731">
        <v>2.599814725747608E-3</v>
      </c>
      <c r="O1911" s="108">
        <v>3.4647235869948931E-3</v>
      </c>
      <c r="P1911" s="109">
        <v>3.554951104659186E-3</v>
      </c>
      <c r="Q1911" s="731">
        <v>6.4571124005470843E-3</v>
      </c>
      <c r="R1911" s="108">
        <v>2.5331249977022835E-3</v>
      </c>
      <c r="S1911" s="109">
        <v>3.37334883885524E-3</v>
      </c>
      <c r="T1911" s="731">
        <v>9.7191627242718178E-3</v>
      </c>
      <c r="U1911" s="108">
        <v>2.7787044669119032E-4</v>
      </c>
      <c r="V1911" s="109">
        <v>2.8254595784955769E-4</v>
      </c>
      <c r="W1911" s="731">
        <v>6.0227135593299275E-4</v>
      </c>
      <c r="X1911" s="108">
        <v>1.8054106674419932E-5</v>
      </c>
      <c r="Y1911" s="109">
        <v>1.8414136648209993E-5</v>
      </c>
      <c r="Z1911" s="731">
        <v>4.0783160276247758E-5</v>
      </c>
      <c r="AA1911" s="108">
        <v>5.2266005008591945E-4</v>
      </c>
      <c r="AB1911" s="109">
        <v>5.0126711894262095E-4</v>
      </c>
      <c r="AC1911" s="731">
        <v>1.3237716075736484E-3</v>
      </c>
      <c r="AD1911" s="108">
        <v>1.161816257320201E-4</v>
      </c>
      <c r="AE1911" s="109">
        <v>1.1795300582622156E-4</v>
      </c>
      <c r="AF1911" s="731">
        <v>2.5221242672719132E-4</v>
      </c>
      <c r="AG1911" s="108">
        <v>1.7014878054570439E-4</v>
      </c>
      <c r="AH1911" s="109">
        <v>1.7401529161453622E-4</v>
      </c>
      <c r="AI1911" s="731">
        <v>3.8007310389134277E-4</v>
      </c>
      <c r="AJ1911" s="114"/>
      <c r="AK1911" s="115"/>
      <c r="AL1911" s="115"/>
    </row>
    <row r="1912" spans="1:38" x14ac:dyDescent="0.25">
      <c r="A1912" s="71">
        <v>2022</v>
      </c>
      <c r="B1912" s="718">
        <v>27</v>
      </c>
      <c r="C1912" s="108">
        <v>1.0258477940578523</v>
      </c>
      <c r="D1912" s="109">
        <v>0.97781632775015892</v>
      </c>
      <c r="E1912" s="731">
        <v>0.44473735464097508</v>
      </c>
      <c r="F1912" s="108">
        <v>7.8854889761693317E-2</v>
      </c>
      <c r="G1912" s="109">
        <v>7.0311427556024556E-2</v>
      </c>
      <c r="H1912" s="731">
        <v>8.7141774213216019E-2</v>
      </c>
      <c r="I1912" s="108">
        <v>1.4083995704541287E-2</v>
      </c>
      <c r="J1912" s="109">
        <v>1.6842513164066059E-2</v>
      </c>
      <c r="K1912" s="731">
        <v>1.8820248619021294E-2</v>
      </c>
      <c r="L1912" s="108">
        <v>2.6298707243125703E-3</v>
      </c>
      <c r="M1912" s="109">
        <v>2.3942074183803843E-3</v>
      </c>
      <c r="N1912" s="731">
        <v>2.5602721293832534E-3</v>
      </c>
      <c r="O1912" s="108">
        <v>3.4616747542196924E-3</v>
      </c>
      <c r="P1912" s="109">
        <v>3.5496061748954153E-3</v>
      </c>
      <c r="Q1912" s="731">
        <v>6.3534247348416267E-3</v>
      </c>
      <c r="R1912" s="108">
        <v>2.5331249977022835E-3</v>
      </c>
      <c r="S1912" s="109">
        <v>3.37334883885524E-3</v>
      </c>
      <c r="T1912" s="731">
        <v>9.7191627242718178E-3</v>
      </c>
      <c r="U1912" s="108">
        <v>2.7738840662465744E-4</v>
      </c>
      <c r="V1912" s="109">
        <v>2.8170044403760022E-4</v>
      </c>
      <c r="W1912" s="731">
        <v>5.9119489814003692E-4</v>
      </c>
      <c r="X1912" s="108">
        <v>1.8024718060338012E-5</v>
      </c>
      <c r="Y1912" s="109">
        <v>1.8362449114057814E-5</v>
      </c>
      <c r="Z1912" s="731">
        <v>4.0079126810687602E-5</v>
      </c>
      <c r="AA1912" s="108">
        <v>5.2605392375849544E-4</v>
      </c>
      <c r="AB1912" s="109">
        <v>5.0013555879822283E-4</v>
      </c>
      <c r="AC1912" s="731">
        <v>1.3057679717703244E-3</v>
      </c>
      <c r="AD1912" s="108">
        <v>1.1595850842441931E-4</v>
      </c>
      <c r="AE1912" s="109">
        <v>1.1756136398081438E-4</v>
      </c>
      <c r="AF1912" s="731">
        <v>2.4704977034779938E-4</v>
      </c>
      <c r="AG1912" s="108">
        <v>1.6993606676626467E-4</v>
      </c>
      <c r="AH1912" s="109">
        <v>1.7364198936421971E-4</v>
      </c>
      <c r="AI1912" s="731">
        <v>3.7508259097324229E-4</v>
      </c>
      <c r="AJ1912" s="114"/>
      <c r="AK1912" s="115"/>
      <c r="AL1912" s="115"/>
    </row>
    <row r="1913" spans="1:38" x14ac:dyDescent="0.25">
      <c r="A1913" s="71">
        <v>2022</v>
      </c>
      <c r="B1913" s="718">
        <v>28</v>
      </c>
      <c r="C1913" s="108">
        <v>1.0255274598358453</v>
      </c>
      <c r="D1913" s="109">
        <v>0.9772727883540675</v>
      </c>
      <c r="E1913" s="731">
        <v>0.43882024597619018</v>
      </c>
      <c r="F1913" s="108">
        <v>7.9599706390568431E-2</v>
      </c>
      <c r="G1913" s="109">
        <v>7.0178488079908341E-2</v>
      </c>
      <c r="H1913" s="731">
        <v>8.6623391274150252E-2</v>
      </c>
      <c r="I1913" s="108">
        <v>1.406770894631707E-2</v>
      </c>
      <c r="J1913" s="109">
        <v>1.6808162814815744E-2</v>
      </c>
      <c r="K1913" s="731">
        <v>1.8470788247371438E-2</v>
      </c>
      <c r="L1913" s="108">
        <v>2.6265794829827124E-3</v>
      </c>
      <c r="M1913" s="109">
        <v>2.3881571669972295E-3</v>
      </c>
      <c r="N1913" s="731">
        <v>2.5200668458058902E-3</v>
      </c>
      <c r="O1913" s="108">
        <v>3.4587479609090948E-3</v>
      </c>
      <c r="P1913" s="109">
        <v>3.5442096894742967E-3</v>
      </c>
      <c r="Q1913" s="731">
        <v>6.2479555013084586E-3</v>
      </c>
      <c r="R1913" s="108">
        <v>2.5331249977022835E-3</v>
      </c>
      <c r="S1913" s="109">
        <v>3.37334883885524E-3</v>
      </c>
      <c r="T1913" s="731">
        <v>9.7191627242718178E-3</v>
      </c>
      <c r="U1913" s="108">
        <v>2.7692461260779225E-4</v>
      </c>
      <c r="V1913" s="109">
        <v>2.8084600805685641E-4</v>
      </c>
      <c r="W1913" s="731">
        <v>5.7992885859869893E-4</v>
      </c>
      <c r="X1913" s="108">
        <v>1.7996402095195202E-5</v>
      </c>
      <c r="Y1913" s="109">
        <v>1.8310200514189941E-5</v>
      </c>
      <c r="Z1913" s="731">
        <v>3.9363041481908907E-5</v>
      </c>
      <c r="AA1913" s="108">
        <v>5.2836094020428136E-4</v>
      </c>
      <c r="AB1913" s="109">
        <v>4.9899915723402666E-4</v>
      </c>
      <c r="AC1913" s="731">
        <v>1.2874683710993183E-3</v>
      </c>
      <c r="AD1913" s="108">
        <v>1.1574379418707013E-4</v>
      </c>
      <c r="AE1913" s="109">
        <v>1.1716571383929518E-4</v>
      </c>
      <c r="AF1913" s="731">
        <v>2.4179826794315618E-4</v>
      </c>
      <c r="AG1913" s="108">
        <v>1.6973151709617529E-4</v>
      </c>
      <c r="AH1913" s="109">
        <v>1.7326486856041935E-4</v>
      </c>
      <c r="AI1913" s="731">
        <v>3.7000730016614676E-4</v>
      </c>
      <c r="AJ1913" s="114"/>
      <c r="AK1913" s="115"/>
      <c r="AL1913" s="115"/>
    </row>
    <row r="1914" spans="1:38" ht="13" x14ac:dyDescent="0.3">
      <c r="A1914" s="71">
        <v>2022</v>
      </c>
      <c r="B1914" s="718">
        <v>29</v>
      </c>
      <c r="C1914" s="108">
        <v>1.0252032617830829</v>
      </c>
      <c r="D1914" s="109">
        <v>0.97673427413976244</v>
      </c>
      <c r="E1914" s="732">
        <v>0.43256446790179032</v>
      </c>
      <c r="F1914" s="108">
        <v>7.9984662258576616E-2</v>
      </c>
      <c r="G1914" s="109">
        <v>7.0046456040860683E-2</v>
      </c>
      <c r="H1914" s="732">
        <v>8.6083752665211372E-2</v>
      </c>
      <c r="I1914" s="108">
        <v>1.405134239109181E-2</v>
      </c>
      <c r="J1914" s="109">
        <v>1.6774262014960253E-2</v>
      </c>
      <c r="K1914" s="732">
        <v>1.8100673316638428E-2</v>
      </c>
      <c r="L1914" s="108">
        <v>2.6232764560178011E-3</v>
      </c>
      <c r="M1914" s="109">
        <v>2.3821819559320906E-3</v>
      </c>
      <c r="N1914" s="732">
        <v>2.4773651434647527E-3</v>
      </c>
      <c r="O1914" s="108">
        <v>3.4558002288493611E-3</v>
      </c>
      <c r="P1914" s="109">
        <v>3.5388783680311568E-3</v>
      </c>
      <c r="Q1914" s="732">
        <v>6.1364022681340879E-3</v>
      </c>
      <c r="R1914" s="108">
        <v>2.5331249977022835E-3</v>
      </c>
      <c r="S1914" s="109">
        <v>3.37334883885524E-3</v>
      </c>
      <c r="T1914" s="732">
        <v>9.7191627242718178E-3</v>
      </c>
      <c r="U1914" s="108">
        <v>2.7645847320525741E-4</v>
      </c>
      <c r="V1914" s="109">
        <v>2.8000251717311982E-4</v>
      </c>
      <c r="W1914" s="732">
        <v>5.680122626742077E-4</v>
      </c>
      <c r="X1914" s="108">
        <v>1.7967987850955065E-5</v>
      </c>
      <c r="Y1914" s="109">
        <v>1.8258642000809662E-5</v>
      </c>
      <c r="Z1914" s="732">
        <v>3.8605651835821864E-5</v>
      </c>
      <c r="AA1914" s="108">
        <v>5.2937842213290215E-4</v>
      </c>
      <c r="AB1914" s="109">
        <v>4.9787435747939714E-4</v>
      </c>
      <c r="AC1914" s="732">
        <v>1.2681443320764513E-3</v>
      </c>
      <c r="AD1914" s="108">
        <v>1.1552803572960834E-4</v>
      </c>
      <c r="AE1914" s="109">
        <v>1.1677507499435952E-4</v>
      </c>
      <c r="AF1914" s="732">
        <v>2.3624351743756444E-4</v>
      </c>
      <c r="AG1914" s="108">
        <v>1.6952591475225576E-4</v>
      </c>
      <c r="AH1914" s="109">
        <v>1.7289240534358564E-4</v>
      </c>
      <c r="AI1914" s="732">
        <v>3.6463970313037493E-4</v>
      </c>
      <c r="AJ1914" s="114"/>
      <c r="AK1914" s="115"/>
      <c r="AL1914" s="115"/>
    </row>
    <row r="1915" spans="1:38" ht="13" x14ac:dyDescent="0.3">
      <c r="A1915" s="71">
        <v>2022</v>
      </c>
      <c r="B1915" s="718">
        <v>30</v>
      </c>
      <c r="C1915" s="108">
        <v>1.02487260986951</v>
      </c>
      <c r="D1915" s="109">
        <v>0.97517487946905235</v>
      </c>
      <c r="E1915" s="732">
        <v>0.44304359142997601</v>
      </c>
      <c r="F1915" s="108">
        <v>7.9819711495273338E-2</v>
      </c>
      <c r="G1915" s="109">
        <v>6.9923045319531862E-2</v>
      </c>
      <c r="H1915" s="732">
        <v>8.6662172451179922E-2</v>
      </c>
      <c r="I1915" s="108">
        <v>1.4034576469956855E-2</v>
      </c>
      <c r="J1915" s="109">
        <v>1.6746756334063074E-2</v>
      </c>
      <c r="K1915" s="732">
        <v>1.873244964180705E-2</v>
      </c>
      <c r="L1915" s="108">
        <v>2.6198886720053762E-3</v>
      </c>
      <c r="M1915" s="109">
        <v>2.3776939588545836E-3</v>
      </c>
      <c r="N1915" s="732">
        <v>2.5534043017965387E-3</v>
      </c>
      <c r="O1915" s="108">
        <v>3.4527839666614753E-3</v>
      </c>
      <c r="P1915" s="109">
        <v>3.5342809797751463E-3</v>
      </c>
      <c r="Q1915" s="732">
        <v>6.3237663661067194E-3</v>
      </c>
      <c r="R1915" s="108">
        <v>2.5331249977022835E-3</v>
      </c>
      <c r="S1915" s="109">
        <v>3.37334883885524E-3</v>
      </c>
      <c r="T1915" s="732">
        <v>9.7191627242718178E-3</v>
      </c>
      <c r="U1915" s="108">
        <v>2.7598101962185396E-4</v>
      </c>
      <c r="V1915" s="109">
        <v>2.7943281880032179E-4</v>
      </c>
      <c r="W1915" s="732">
        <v>5.8795983986259872E-4</v>
      </c>
      <c r="X1915" s="108">
        <v>1.7938869638571834E-5</v>
      </c>
      <c r="Y1915" s="109">
        <v>1.8223200564615969E-5</v>
      </c>
      <c r="Z1915" s="732">
        <v>3.9874563766607987E-5</v>
      </c>
      <c r="AA1915" s="108">
        <v>5.2841900725870603E-4</v>
      </c>
      <c r="AB1915" s="109">
        <v>4.9697494175150216E-4</v>
      </c>
      <c r="AC1915" s="732">
        <v>1.299443621208887E-3</v>
      </c>
      <c r="AD1915" s="108">
        <v>1.1530697002654163E-4</v>
      </c>
      <c r="AE1915" s="109">
        <v>1.1651857266003967E-4</v>
      </c>
      <c r="AF1915" s="732">
        <v>2.4551731048948097E-4</v>
      </c>
      <c r="AG1915" s="108">
        <v>1.693153834799347E-4</v>
      </c>
      <c r="AH1915" s="109">
        <v>1.7261313266611595E-4</v>
      </c>
      <c r="AI1915" s="732">
        <v>3.7371007198302482E-4</v>
      </c>
      <c r="AJ1915" s="114"/>
      <c r="AK1915" s="115"/>
      <c r="AL1915" s="115"/>
    </row>
    <row r="1916" spans="1:38" ht="13" x14ac:dyDescent="0.3">
      <c r="A1916" s="71">
        <v>2022</v>
      </c>
      <c r="B1916" s="718">
        <v>31</v>
      </c>
      <c r="C1916" s="108">
        <v>1.02487260986951</v>
      </c>
      <c r="D1916" s="109">
        <v>0.97517487946905235</v>
      </c>
      <c r="E1916" s="732">
        <v>0.44304359142997601</v>
      </c>
      <c r="F1916" s="108">
        <v>7.9819711495273338E-2</v>
      </c>
      <c r="G1916" s="109">
        <v>6.9923045319531862E-2</v>
      </c>
      <c r="H1916" s="732">
        <v>8.6662172451179922E-2</v>
      </c>
      <c r="I1916" s="108">
        <v>1.4034576469956855E-2</v>
      </c>
      <c r="J1916" s="109">
        <v>1.6746756334063074E-2</v>
      </c>
      <c r="K1916" s="732">
        <v>1.873244964180705E-2</v>
      </c>
      <c r="L1916" s="108">
        <v>2.6198886720053762E-3</v>
      </c>
      <c r="M1916" s="109">
        <v>2.3776939588545836E-3</v>
      </c>
      <c r="N1916" s="732">
        <v>2.5534043017965387E-3</v>
      </c>
      <c r="O1916" s="108">
        <v>3.4527839666614753E-3</v>
      </c>
      <c r="P1916" s="109">
        <v>3.5342809797751463E-3</v>
      </c>
      <c r="Q1916" s="732">
        <v>6.3237663661067194E-3</v>
      </c>
      <c r="R1916" s="108">
        <v>2.5331249977022835E-3</v>
      </c>
      <c r="S1916" s="109">
        <v>3.37334883885524E-3</v>
      </c>
      <c r="T1916" s="732">
        <v>9.7191627242718178E-3</v>
      </c>
      <c r="U1916" s="108">
        <v>2.7598101962185396E-4</v>
      </c>
      <c r="V1916" s="109">
        <v>2.7943281880032179E-4</v>
      </c>
      <c r="W1916" s="732">
        <v>5.8795983986259872E-4</v>
      </c>
      <c r="X1916" s="108">
        <v>1.7938869638571834E-5</v>
      </c>
      <c r="Y1916" s="109">
        <v>1.8223200564615969E-5</v>
      </c>
      <c r="Z1916" s="732">
        <v>3.9874563766607987E-5</v>
      </c>
      <c r="AA1916" s="108">
        <v>5.2841900725870603E-4</v>
      </c>
      <c r="AB1916" s="109">
        <v>4.9697494175150216E-4</v>
      </c>
      <c r="AC1916" s="732">
        <v>1.299443621208887E-3</v>
      </c>
      <c r="AD1916" s="108">
        <v>1.1530697002654163E-4</v>
      </c>
      <c r="AE1916" s="109">
        <v>1.1651857266003967E-4</v>
      </c>
      <c r="AF1916" s="732">
        <v>2.4551731048948097E-4</v>
      </c>
      <c r="AG1916" s="108">
        <v>1.693153834799347E-4</v>
      </c>
      <c r="AH1916" s="109">
        <v>1.7261313266611595E-4</v>
      </c>
      <c r="AI1916" s="732">
        <v>3.7371007198302482E-4</v>
      </c>
      <c r="AJ1916" s="114"/>
      <c r="AK1916" s="115"/>
      <c r="AL1916" s="115"/>
    </row>
    <row r="1917" spans="1:38" ht="13" x14ac:dyDescent="0.3">
      <c r="A1917" s="71">
        <v>2022</v>
      </c>
      <c r="B1917" s="718">
        <v>32</v>
      </c>
      <c r="C1917" s="108">
        <v>1.02487260986951</v>
      </c>
      <c r="D1917" s="109">
        <v>0.97517487946905235</v>
      </c>
      <c r="E1917" s="732">
        <v>0.44304359142997601</v>
      </c>
      <c r="F1917" s="108">
        <v>7.9819711495273338E-2</v>
      </c>
      <c r="G1917" s="109">
        <v>6.9923045319531862E-2</v>
      </c>
      <c r="H1917" s="732">
        <v>8.6662172451179922E-2</v>
      </c>
      <c r="I1917" s="108">
        <v>1.4034576469956855E-2</v>
      </c>
      <c r="J1917" s="109">
        <v>1.6746756334063074E-2</v>
      </c>
      <c r="K1917" s="732">
        <v>1.873244964180705E-2</v>
      </c>
      <c r="L1917" s="108">
        <v>2.6198886720053762E-3</v>
      </c>
      <c r="M1917" s="109">
        <v>2.3776939588545836E-3</v>
      </c>
      <c r="N1917" s="732">
        <v>2.5534043017965387E-3</v>
      </c>
      <c r="O1917" s="108">
        <v>3.4527839666614753E-3</v>
      </c>
      <c r="P1917" s="109">
        <v>3.5342809797751463E-3</v>
      </c>
      <c r="Q1917" s="732">
        <v>6.3237663661067194E-3</v>
      </c>
      <c r="R1917" s="108">
        <v>2.5331249977022835E-3</v>
      </c>
      <c r="S1917" s="109">
        <v>3.37334883885524E-3</v>
      </c>
      <c r="T1917" s="732">
        <v>9.7191627242718178E-3</v>
      </c>
      <c r="U1917" s="108">
        <v>2.7598101962185396E-4</v>
      </c>
      <c r="V1917" s="109">
        <v>2.7943281880032179E-4</v>
      </c>
      <c r="W1917" s="732">
        <v>5.8795983986259872E-4</v>
      </c>
      <c r="X1917" s="108">
        <v>1.7938869638571834E-5</v>
      </c>
      <c r="Y1917" s="109">
        <v>1.8223200564615969E-5</v>
      </c>
      <c r="Z1917" s="732">
        <v>3.9874563766607987E-5</v>
      </c>
      <c r="AA1917" s="108">
        <v>5.2841900725870603E-4</v>
      </c>
      <c r="AB1917" s="109">
        <v>4.9697494175150216E-4</v>
      </c>
      <c r="AC1917" s="732">
        <v>1.299443621208887E-3</v>
      </c>
      <c r="AD1917" s="108">
        <v>1.1530697002654163E-4</v>
      </c>
      <c r="AE1917" s="109">
        <v>1.1651857266003967E-4</v>
      </c>
      <c r="AF1917" s="732">
        <v>2.4551731048948097E-4</v>
      </c>
      <c r="AG1917" s="108">
        <v>1.693153834799347E-4</v>
      </c>
      <c r="AH1917" s="109">
        <v>1.7261313266611595E-4</v>
      </c>
      <c r="AI1917" s="732">
        <v>3.7371007198302482E-4</v>
      </c>
      <c r="AJ1917" s="114"/>
      <c r="AK1917" s="115"/>
      <c r="AL1917" s="115"/>
    </row>
    <row r="1918" spans="1:38" ht="13" x14ac:dyDescent="0.3">
      <c r="A1918" s="71">
        <v>2022</v>
      </c>
      <c r="B1918" s="718">
        <v>33</v>
      </c>
      <c r="C1918" s="108">
        <v>1.02487260986951</v>
      </c>
      <c r="D1918" s="109">
        <v>0.97517487946905235</v>
      </c>
      <c r="E1918" s="732">
        <v>0.44304359142997601</v>
      </c>
      <c r="F1918" s="108">
        <v>7.9819711495273338E-2</v>
      </c>
      <c r="G1918" s="109">
        <v>6.9923045319531862E-2</v>
      </c>
      <c r="H1918" s="732">
        <v>8.6662172451179922E-2</v>
      </c>
      <c r="I1918" s="108">
        <v>1.4034576469956855E-2</v>
      </c>
      <c r="J1918" s="109">
        <v>1.6746756334063074E-2</v>
      </c>
      <c r="K1918" s="732">
        <v>1.873244964180705E-2</v>
      </c>
      <c r="L1918" s="108">
        <v>2.6198886720053762E-3</v>
      </c>
      <c r="M1918" s="109">
        <v>2.3776939588545836E-3</v>
      </c>
      <c r="N1918" s="732">
        <v>2.5534043017965387E-3</v>
      </c>
      <c r="O1918" s="108">
        <v>3.4527839666614753E-3</v>
      </c>
      <c r="P1918" s="109">
        <v>3.5342809797751463E-3</v>
      </c>
      <c r="Q1918" s="732">
        <v>6.3237663661067194E-3</v>
      </c>
      <c r="R1918" s="108">
        <v>2.5331249977022835E-3</v>
      </c>
      <c r="S1918" s="109">
        <v>3.37334883885524E-3</v>
      </c>
      <c r="T1918" s="732">
        <v>9.7191627242718178E-3</v>
      </c>
      <c r="U1918" s="108">
        <v>2.7598101962185396E-4</v>
      </c>
      <c r="V1918" s="109">
        <v>2.7943281880032179E-4</v>
      </c>
      <c r="W1918" s="732">
        <v>5.8795983986259872E-4</v>
      </c>
      <c r="X1918" s="108">
        <v>1.7938869638571834E-5</v>
      </c>
      <c r="Y1918" s="109">
        <v>1.8223200564615969E-5</v>
      </c>
      <c r="Z1918" s="732">
        <v>3.9874563766607987E-5</v>
      </c>
      <c r="AA1918" s="108">
        <v>5.2841900725870603E-4</v>
      </c>
      <c r="AB1918" s="109">
        <v>4.9697494175150216E-4</v>
      </c>
      <c r="AC1918" s="732">
        <v>1.299443621208887E-3</v>
      </c>
      <c r="AD1918" s="108">
        <v>1.1530697002654163E-4</v>
      </c>
      <c r="AE1918" s="109">
        <v>1.1651857266003967E-4</v>
      </c>
      <c r="AF1918" s="732">
        <v>2.4551731048948097E-4</v>
      </c>
      <c r="AG1918" s="108">
        <v>1.693153834799347E-4</v>
      </c>
      <c r="AH1918" s="109">
        <v>1.7261313266611595E-4</v>
      </c>
      <c r="AI1918" s="732">
        <v>3.7371007198302482E-4</v>
      </c>
      <c r="AJ1918" s="114"/>
      <c r="AK1918" s="115"/>
      <c r="AL1918" s="115"/>
    </row>
    <row r="1919" spans="1:38" ht="13" x14ac:dyDescent="0.3">
      <c r="A1919" s="71">
        <v>2022</v>
      </c>
      <c r="B1919" s="718">
        <v>34</v>
      </c>
      <c r="C1919" s="108">
        <v>1.02487260986951</v>
      </c>
      <c r="D1919" s="109">
        <v>0.97517487946905235</v>
      </c>
      <c r="E1919" s="732">
        <v>0.44304359142997601</v>
      </c>
      <c r="F1919" s="108">
        <v>7.9819711495273338E-2</v>
      </c>
      <c r="G1919" s="109">
        <v>6.9923045319531862E-2</v>
      </c>
      <c r="H1919" s="732">
        <v>8.6662172451179922E-2</v>
      </c>
      <c r="I1919" s="108">
        <v>1.4034576469956855E-2</v>
      </c>
      <c r="J1919" s="109">
        <v>1.6746756334063074E-2</v>
      </c>
      <c r="K1919" s="732">
        <v>1.873244964180705E-2</v>
      </c>
      <c r="L1919" s="108">
        <v>2.6198886720053762E-3</v>
      </c>
      <c r="M1919" s="109">
        <v>2.3776939588545836E-3</v>
      </c>
      <c r="N1919" s="732">
        <v>2.5534043017965387E-3</v>
      </c>
      <c r="O1919" s="108">
        <v>3.4527839666614753E-3</v>
      </c>
      <c r="P1919" s="109">
        <v>3.5342809797751463E-3</v>
      </c>
      <c r="Q1919" s="732">
        <v>6.3237663661067194E-3</v>
      </c>
      <c r="R1919" s="108">
        <v>2.5331249977022835E-3</v>
      </c>
      <c r="S1919" s="109">
        <v>3.37334883885524E-3</v>
      </c>
      <c r="T1919" s="732">
        <v>9.7191627242718178E-3</v>
      </c>
      <c r="U1919" s="108">
        <v>2.7598101962185396E-4</v>
      </c>
      <c r="V1919" s="109">
        <v>2.7943281880032179E-4</v>
      </c>
      <c r="W1919" s="732">
        <v>5.8795983986259872E-4</v>
      </c>
      <c r="X1919" s="108">
        <v>1.7938869638571834E-5</v>
      </c>
      <c r="Y1919" s="109">
        <v>1.8223200564615969E-5</v>
      </c>
      <c r="Z1919" s="732">
        <v>3.9874563766607987E-5</v>
      </c>
      <c r="AA1919" s="108">
        <v>5.2841900725870603E-4</v>
      </c>
      <c r="AB1919" s="109">
        <v>4.9697494175150216E-4</v>
      </c>
      <c r="AC1919" s="732">
        <v>1.299443621208887E-3</v>
      </c>
      <c r="AD1919" s="108">
        <v>1.1530697002654163E-4</v>
      </c>
      <c r="AE1919" s="109">
        <v>1.1651857266003967E-4</v>
      </c>
      <c r="AF1919" s="732">
        <v>2.4551731048948097E-4</v>
      </c>
      <c r="AG1919" s="108">
        <v>1.693153834799347E-4</v>
      </c>
      <c r="AH1919" s="109">
        <v>1.7261313266611595E-4</v>
      </c>
      <c r="AI1919" s="732">
        <v>3.7371007198302482E-4</v>
      </c>
      <c r="AJ1919" s="114"/>
      <c r="AK1919" s="115"/>
      <c r="AL1919" s="115"/>
    </row>
    <row r="1920" spans="1:38" ht="13" x14ac:dyDescent="0.3">
      <c r="A1920" s="71">
        <v>2022</v>
      </c>
      <c r="B1920" s="718">
        <v>35</v>
      </c>
      <c r="C1920" s="108">
        <v>1.02487260986951</v>
      </c>
      <c r="D1920" s="109">
        <v>0.97517487946905235</v>
      </c>
      <c r="E1920" s="732">
        <v>0.44304359142997601</v>
      </c>
      <c r="F1920" s="108">
        <v>7.9819711495273338E-2</v>
      </c>
      <c r="G1920" s="109">
        <v>6.9923045319531862E-2</v>
      </c>
      <c r="H1920" s="732">
        <v>8.6662172451179922E-2</v>
      </c>
      <c r="I1920" s="108">
        <v>1.4034576469956855E-2</v>
      </c>
      <c r="J1920" s="109">
        <v>1.6746756334063074E-2</v>
      </c>
      <c r="K1920" s="732">
        <v>1.873244964180705E-2</v>
      </c>
      <c r="L1920" s="108">
        <v>2.6198886720053762E-3</v>
      </c>
      <c r="M1920" s="109">
        <v>2.3776939588545836E-3</v>
      </c>
      <c r="N1920" s="732">
        <v>2.5534043017965387E-3</v>
      </c>
      <c r="O1920" s="108">
        <v>3.4527839666614753E-3</v>
      </c>
      <c r="P1920" s="109">
        <v>3.5342809797751463E-3</v>
      </c>
      <c r="Q1920" s="732">
        <v>6.3237663661067194E-3</v>
      </c>
      <c r="R1920" s="108">
        <v>2.5331249977022835E-3</v>
      </c>
      <c r="S1920" s="109">
        <v>3.37334883885524E-3</v>
      </c>
      <c r="T1920" s="732">
        <v>9.7191627242718178E-3</v>
      </c>
      <c r="U1920" s="108">
        <v>2.7598101962185396E-4</v>
      </c>
      <c r="V1920" s="109">
        <v>2.7943281880032179E-4</v>
      </c>
      <c r="W1920" s="732">
        <v>5.8795983986259872E-4</v>
      </c>
      <c r="X1920" s="108">
        <v>1.7938869638571834E-5</v>
      </c>
      <c r="Y1920" s="109">
        <v>1.8223200564615969E-5</v>
      </c>
      <c r="Z1920" s="732">
        <v>3.9874563766607987E-5</v>
      </c>
      <c r="AA1920" s="108">
        <v>5.2841900725870603E-4</v>
      </c>
      <c r="AB1920" s="109">
        <v>4.9697494175150216E-4</v>
      </c>
      <c r="AC1920" s="732">
        <v>1.299443621208887E-3</v>
      </c>
      <c r="AD1920" s="108">
        <v>1.1530697002654163E-4</v>
      </c>
      <c r="AE1920" s="109">
        <v>1.1651857266003967E-4</v>
      </c>
      <c r="AF1920" s="732">
        <v>2.4551731048948097E-4</v>
      </c>
      <c r="AG1920" s="108">
        <v>1.693153834799347E-4</v>
      </c>
      <c r="AH1920" s="109">
        <v>1.7261313266611595E-4</v>
      </c>
      <c r="AI1920" s="732">
        <v>3.7371007198302482E-4</v>
      </c>
      <c r="AJ1920" s="114"/>
      <c r="AK1920" s="115"/>
      <c r="AL1920" s="115"/>
    </row>
    <row r="1921" spans="1:38" ht="13" x14ac:dyDescent="0.3">
      <c r="A1921" s="71">
        <v>2022</v>
      </c>
      <c r="B1921" s="718">
        <v>36</v>
      </c>
      <c r="C1921" s="108">
        <v>1.02487260986951</v>
      </c>
      <c r="D1921" s="109">
        <v>0.97517487946905235</v>
      </c>
      <c r="E1921" s="732">
        <v>0.44304359142997601</v>
      </c>
      <c r="F1921" s="108">
        <v>7.9819711495273338E-2</v>
      </c>
      <c r="G1921" s="109">
        <v>6.9923045319531862E-2</v>
      </c>
      <c r="H1921" s="732">
        <v>8.6662172451179922E-2</v>
      </c>
      <c r="I1921" s="108">
        <v>1.4034576469956855E-2</v>
      </c>
      <c r="J1921" s="109">
        <v>1.6746756334063074E-2</v>
      </c>
      <c r="K1921" s="732">
        <v>1.873244964180705E-2</v>
      </c>
      <c r="L1921" s="108">
        <v>2.6198886720053762E-3</v>
      </c>
      <c r="M1921" s="109">
        <v>2.3776939588545836E-3</v>
      </c>
      <c r="N1921" s="732">
        <v>2.5534043017965387E-3</v>
      </c>
      <c r="O1921" s="108">
        <v>3.4527839666614753E-3</v>
      </c>
      <c r="P1921" s="109">
        <v>3.5342809797751463E-3</v>
      </c>
      <c r="Q1921" s="732">
        <v>6.3237663661067194E-3</v>
      </c>
      <c r="R1921" s="108">
        <v>2.5331249977022835E-3</v>
      </c>
      <c r="S1921" s="109">
        <v>3.37334883885524E-3</v>
      </c>
      <c r="T1921" s="732">
        <v>9.7191627242718178E-3</v>
      </c>
      <c r="U1921" s="108">
        <v>2.7598101962185396E-4</v>
      </c>
      <c r="V1921" s="109">
        <v>2.7943281880032179E-4</v>
      </c>
      <c r="W1921" s="732">
        <v>5.8795983986259872E-4</v>
      </c>
      <c r="X1921" s="108">
        <v>1.7938869638571834E-5</v>
      </c>
      <c r="Y1921" s="109">
        <v>1.8223200564615969E-5</v>
      </c>
      <c r="Z1921" s="732">
        <v>3.9874563766607987E-5</v>
      </c>
      <c r="AA1921" s="108">
        <v>5.2841900725870603E-4</v>
      </c>
      <c r="AB1921" s="109">
        <v>4.9697494175150216E-4</v>
      </c>
      <c r="AC1921" s="732">
        <v>1.299443621208887E-3</v>
      </c>
      <c r="AD1921" s="108">
        <v>1.1530697002654163E-4</v>
      </c>
      <c r="AE1921" s="109">
        <v>1.1651857266003967E-4</v>
      </c>
      <c r="AF1921" s="732">
        <v>2.4551731048948097E-4</v>
      </c>
      <c r="AG1921" s="108">
        <v>1.693153834799347E-4</v>
      </c>
      <c r="AH1921" s="109">
        <v>1.7261313266611595E-4</v>
      </c>
      <c r="AI1921" s="732">
        <v>3.7371007198302482E-4</v>
      </c>
      <c r="AJ1921" s="114"/>
      <c r="AK1921" s="115"/>
      <c r="AL1921" s="115"/>
    </row>
    <row r="1922" spans="1:38" ht="13" x14ac:dyDescent="0.3">
      <c r="A1922" s="71">
        <v>2022</v>
      </c>
      <c r="B1922" s="718">
        <v>37</v>
      </c>
      <c r="C1922" s="108">
        <v>1.02487260986951</v>
      </c>
      <c r="D1922" s="109">
        <v>0.97517487946905235</v>
      </c>
      <c r="E1922" s="732">
        <v>0.44304359142997601</v>
      </c>
      <c r="F1922" s="108">
        <v>7.9819711495273338E-2</v>
      </c>
      <c r="G1922" s="109">
        <v>6.9923045319531862E-2</v>
      </c>
      <c r="H1922" s="732">
        <v>8.6662172451179922E-2</v>
      </c>
      <c r="I1922" s="108">
        <v>1.4034576469956855E-2</v>
      </c>
      <c r="J1922" s="109">
        <v>1.6746756334063074E-2</v>
      </c>
      <c r="K1922" s="732">
        <v>1.873244964180705E-2</v>
      </c>
      <c r="L1922" s="108">
        <v>2.6198886720053762E-3</v>
      </c>
      <c r="M1922" s="109">
        <v>2.3776939588545836E-3</v>
      </c>
      <c r="N1922" s="732">
        <v>2.5534043017965387E-3</v>
      </c>
      <c r="O1922" s="108">
        <v>3.4527839666614753E-3</v>
      </c>
      <c r="P1922" s="109">
        <v>3.5342809797751463E-3</v>
      </c>
      <c r="Q1922" s="732">
        <v>6.3237663661067194E-3</v>
      </c>
      <c r="R1922" s="108">
        <v>2.5331249977022835E-3</v>
      </c>
      <c r="S1922" s="109">
        <v>3.37334883885524E-3</v>
      </c>
      <c r="T1922" s="732">
        <v>9.7191627242718178E-3</v>
      </c>
      <c r="U1922" s="108">
        <v>2.7598101962185396E-4</v>
      </c>
      <c r="V1922" s="109">
        <v>2.7943281880032179E-4</v>
      </c>
      <c r="W1922" s="732">
        <v>5.8795983986259872E-4</v>
      </c>
      <c r="X1922" s="108">
        <v>1.7938869638571834E-5</v>
      </c>
      <c r="Y1922" s="109">
        <v>1.8223200564615969E-5</v>
      </c>
      <c r="Z1922" s="732">
        <v>3.9874563766607987E-5</v>
      </c>
      <c r="AA1922" s="108">
        <v>5.2841900725870603E-4</v>
      </c>
      <c r="AB1922" s="109">
        <v>4.9697494175150216E-4</v>
      </c>
      <c r="AC1922" s="732">
        <v>1.299443621208887E-3</v>
      </c>
      <c r="AD1922" s="108">
        <v>1.1530697002654163E-4</v>
      </c>
      <c r="AE1922" s="109">
        <v>1.1651857266003967E-4</v>
      </c>
      <c r="AF1922" s="732">
        <v>2.4551731048948097E-4</v>
      </c>
      <c r="AG1922" s="108">
        <v>1.693153834799347E-4</v>
      </c>
      <c r="AH1922" s="109">
        <v>1.7261313266611595E-4</v>
      </c>
      <c r="AI1922" s="732">
        <v>3.7371007198302482E-4</v>
      </c>
      <c r="AJ1922" s="114"/>
      <c r="AK1922" s="115"/>
      <c r="AL1922" s="115"/>
    </row>
    <row r="1923" spans="1:38" ht="13" x14ac:dyDescent="0.3">
      <c r="A1923" s="71">
        <v>2022</v>
      </c>
      <c r="B1923" s="718">
        <v>38</v>
      </c>
      <c r="C1923" s="108">
        <v>1.02487260986951</v>
      </c>
      <c r="D1923" s="109">
        <v>0.97517487946905235</v>
      </c>
      <c r="E1923" s="732">
        <v>0.44304359142997601</v>
      </c>
      <c r="F1923" s="108">
        <v>7.9819711495273338E-2</v>
      </c>
      <c r="G1923" s="109">
        <v>6.9923045319531862E-2</v>
      </c>
      <c r="H1923" s="732">
        <v>8.6662172451179922E-2</v>
      </c>
      <c r="I1923" s="108">
        <v>1.4034576469956855E-2</v>
      </c>
      <c r="J1923" s="109">
        <v>1.6746756334063074E-2</v>
      </c>
      <c r="K1923" s="732">
        <v>1.873244964180705E-2</v>
      </c>
      <c r="L1923" s="108">
        <v>2.6198886720053762E-3</v>
      </c>
      <c r="M1923" s="109">
        <v>2.3776939588545836E-3</v>
      </c>
      <c r="N1923" s="732">
        <v>2.5534043017965387E-3</v>
      </c>
      <c r="O1923" s="108">
        <v>3.4527839666614753E-3</v>
      </c>
      <c r="P1923" s="109">
        <v>3.5342809797751463E-3</v>
      </c>
      <c r="Q1923" s="732">
        <v>6.3237663661067194E-3</v>
      </c>
      <c r="R1923" s="108">
        <v>2.5331249977022835E-3</v>
      </c>
      <c r="S1923" s="109">
        <v>3.37334883885524E-3</v>
      </c>
      <c r="T1923" s="732">
        <v>9.7191627242718178E-3</v>
      </c>
      <c r="U1923" s="108">
        <v>2.7598101962185396E-4</v>
      </c>
      <c r="V1923" s="109">
        <v>2.7943281880032179E-4</v>
      </c>
      <c r="W1923" s="732">
        <v>5.8795983986259872E-4</v>
      </c>
      <c r="X1923" s="108">
        <v>1.7938869638571834E-5</v>
      </c>
      <c r="Y1923" s="109">
        <v>1.8223200564615969E-5</v>
      </c>
      <c r="Z1923" s="732">
        <v>3.9874563766607987E-5</v>
      </c>
      <c r="AA1923" s="108">
        <v>5.2841900725870603E-4</v>
      </c>
      <c r="AB1923" s="109">
        <v>4.9697494175150216E-4</v>
      </c>
      <c r="AC1923" s="732">
        <v>1.299443621208887E-3</v>
      </c>
      <c r="AD1923" s="108">
        <v>1.1530697002654163E-4</v>
      </c>
      <c r="AE1923" s="109">
        <v>1.1651857266003967E-4</v>
      </c>
      <c r="AF1923" s="732">
        <v>2.4551731048948097E-4</v>
      </c>
      <c r="AG1923" s="108">
        <v>1.693153834799347E-4</v>
      </c>
      <c r="AH1923" s="109">
        <v>1.7261313266611595E-4</v>
      </c>
      <c r="AI1923" s="732">
        <v>3.7371007198302482E-4</v>
      </c>
      <c r="AJ1923" s="114"/>
      <c r="AK1923" s="115"/>
      <c r="AL1923" s="115"/>
    </row>
    <row r="1924" spans="1:38" ht="13.5" thickBot="1" x14ac:dyDescent="0.35">
      <c r="A1924" s="73">
        <v>2022</v>
      </c>
      <c r="B1924" s="719">
        <v>39</v>
      </c>
      <c r="C1924" s="110">
        <v>1.02487260986951</v>
      </c>
      <c r="D1924" s="111">
        <v>0.97517487946905235</v>
      </c>
      <c r="E1924" s="733">
        <v>0.44304359142997601</v>
      </c>
      <c r="F1924" s="110">
        <v>7.9819711495273338E-2</v>
      </c>
      <c r="G1924" s="111">
        <v>6.9923045319531862E-2</v>
      </c>
      <c r="H1924" s="733">
        <v>8.6662172451179922E-2</v>
      </c>
      <c r="I1924" s="110">
        <v>1.4034576469956855E-2</v>
      </c>
      <c r="J1924" s="111">
        <v>1.6746756334063074E-2</v>
      </c>
      <c r="K1924" s="733">
        <v>1.873244964180705E-2</v>
      </c>
      <c r="L1924" s="110">
        <v>2.6198886720053762E-3</v>
      </c>
      <c r="M1924" s="111">
        <v>2.3776939588545836E-3</v>
      </c>
      <c r="N1924" s="733">
        <v>2.5534043017965387E-3</v>
      </c>
      <c r="O1924" s="110">
        <v>3.4527839666614753E-3</v>
      </c>
      <c r="P1924" s="111">
        <v>3.5342809797751463E-3</v>
      </c>
      <c r="Q1924" s="733">
        <v>6.3237663661067194E-3</v>
      </c>
      <c r="R1924" s="110">
        <v>2.5331249977022835E-3</v>
      </c>
      <c r="S1924" s="111">
        <v>3.37334883885524E-3</v>
      </c>
      <c r="T1924" s="733">
        <v>9.7191627242718178E-3</v>
      </c>
      <c r="U1924" s="110">
        <v>2.7598101962185396E-4</v>
      </c>
      <c r="V1924" s="111">
        <v>2.7943281880032179E-4</v>
      </c>
      <c r="W1924" s="733">
        <v>5.8795983986259872E-4</v>
      </c>
      <c r="X1924" s="110">
        <v>1.7938869638571834E-5</v>
      </c>
      <c r="Y1924" s="111">
        <v>1.8223200564615969E-5</v>
      </c>
      <c r="Z1924" s="733">
        <v>3.9874563766607987E-5</v>
      </c>
      <c r="AA1924" s="110">
        <v>5.2841900725870603E-4</v>
      </c>
      <c r="AB1924" s="111">
        <v>4.9697494175150216E-4</v>
      </c>
      <c r="AC1924" s="733">
        <v>1.299443621208887E-3</v>
      </c>
      <c r="AD1924" s="110">
        <v>1.1530697002654163E-4</v>
      </c>
      <c r="AE1924" s="111">
        <v>1.1651857266003967E-4</v>
      </c>
      <c r="AF1924" s="733">
        <v>2.4551731048948097E-4</v>
      </c>
      <c r="AG1924" s="110">
        <v>1.693153834799347E-4</v>
      </c>
      <c r="AH1924" s="111">
        <v>1.7261313266611595E-4</v>
      </c>
      <c r="AI1924" s="733">
        <v>3.7371007198302482E-4</v>
      </c>
      <c r="AJ1924" s="116"/>
      <c r="AK1924" s="117"/>
      <c r="AL1924" s="117"/>
    </row>
    <row r="1925" spans="1:38" x14ac:dyDescent="0.25">
      <c r="A1925" s="69">
        <v>2023</v>
      </c>
      <c r="B1925" s="70">
        <v>0</v>
      </c>
      <c r="C1925" s="106">
        <v>0.30678734347009223</v>
      </c>
      <c r="D1925" s="107">
        <v>0.32253249343612472</v>
      </c>
      <c r="E1925" s="730">
        <v>0.28250885541482812</v>
      </c>
      <c r="F1925" s="106">
        <v>6.2615024795598549E-3</v>
      </c>
      <c r="G1925" s="107">
        <v>5.9768066198298501E-3</v>
      </c>
      <c r="H1925" s="730">
        <v>2.1430971964354072E-2</v>
      </c>
      <c r="I1925" s="106">
        <v>8.3941257935849171E-3</v>
      </c>
      <c r="J1925" s="107">
        <v>7.8591700593597276E-3</v>
      </c>
      <c r="K1925" s="730">
        <v>1.5147451647520087E-2</v>
      </c>
      <c r="L1925" s="106">
        <v>6.3569778676519212E-4</v>
      </c>
      <c r="M1925" s="107">
        <v>6.7928730867204776E-4</v>
      </c>
      <c r="N1925" s="730">
        <v>2.2448970395674665E-3</v>
      </c>
      <c r="O1925" s="106">
        <v>1.9513896319576069E-3</v>
      </c>
      <c r="P1925" s="107">
        <v>1.8295555841058562E-3</v>
      </c>
      <c r="Q1925" s="730">
        <v>3.0529895574456767E-3</v>
      </c>
      <c r="R1925" s="106">
        <v>2.5741739204607154E-3</v>
      </c>
      <c r="S1925" s="107">
        <v>3.3681464637738108E-3</v>
      </c>
      <c r="T1925" s="730">
        <v>1.0432382640809906E-2</v>
      </c>
      <c r="U1925" s="106">
        <v>1.8208609911339881E-4</v>
      </c>
      <c r="V1925" s="107">
        <v>1.7223433565556566E-4</v>
      </c>
      <c r="W1925" s="730">
        <v>2.6859630731703842E-4</v>
      </c>
      <c r="X1925" s="106">
        <v>1.1486286242004927E-5</v>
      </c>
      <c r="Y1925" s="107">
        <v>1.085760809145396E-5</v>
      </c>
      <c r="Z1925" s="730">
        <v>1.8322248479345696E-5</v>
      </c>
      <c r="AA1925" s="106">
        <v>1.7799035836093714E-4</v>
      </c>
      <c r="AB1925" s="107">
        <v>1.6822589968323431E-4</v>
      </c>
      <c r="AC1925" s="730">
        <v>3.3175514614149163E-4</v>
      </c>
      <c r="AD1925" s="106">
        <v>7.8265130761047684E-5</v>
      </c>
      <c r="AE1925" s="107">
        <v>7.4153245008363864E-5</v>
      </c>
      <c r="AF1925" s="730">
        <v>1.0528518790028841E-4</v>
      </c>
      <c r="AG1925" s="106">
        <v>1.0217213856395368E-4</v>
      </c>
      <c r="AH1925" s="107">
        <v>9.6202669757955827E-5</v>
      </c>
      <c r="AI1925" s="730">
        <v>1.931670834761251E-4</v>
      </c>
      <c r="AJ1925" s="112"/>
      <c r="AK1925" s="113"/>
      <c r="AL1925" s="113"/>
    </row>
    <row r="1926" spans="1:38" x14ac:dyDescent="0.25">
      <c r="A1926" s="71">
        <v>2023</v>
      </c>
      <c r="B1926" s="718">
        <v>1</v>
      </c>
      <c r="C1926" s="108">
        <v>0.30635380096293646</v>
      </c>
      <c r="D1926" s="109">
        <v>0.32203533292147518</v>
      </c>
      <c r="E1926" s="731">
        <v>0.2826734185100101</v>
      </c>
      <c r="F1926" s="108">
        <v>6.2899307732496006E-3</v>
      </c>
      <c r="G1926" s="109">
        <v>6.0033533486283635E-3</v>
      </c>
      <c r="H1926" s="731">
        <v>2.1609033952906628E-2</v>
      </c>
      <c r="I1926" s="108">
        <v>8.3957244093796034E-3</v>
      </c>
      <c r="J1926" s="109">
        <v>7.8630665608976635E-3</v>
      </c>
      <c r="K1926" s="731">
        <v>1.513123727270832E-2</v>
      </c>
      <c r="L1926" s="108">
        <v>6.3684629830330593E-4</v>
      </c>
      <c r="M1926" s="109">
        <v>6.8091823312508475E-4</v>
      </c>
      <c r="N1926" s="731">
        <v>2.2485344202596413E-3</v>
      </c>
      <c r="O1926" s="108">
        <v>1.950108275860473E-3</v>
      </c>
      <c r="P1926" s="109">
        <v>1.8294976330625011E-3</v>
      </c>
      <c r="Q1926" s="731">
        <v>3.0513234089035849E-3</v>
      </c>
      <c r="R1926" s="108">
        <v>2.5790430657644022E-3</v>
      </c>
      <c r="S1926" s="109">
        <v>3.3763843135487725E-3</v>
      </c>
      <c r="T1926" s="731">
        <v>1.0487484085209414E-2</v>
      </c>
      <c r="U1926" s="108">
        <v>1.8234287651682556E-4</v>
      </c>
      <c r="V1926" s="109">
        <v>1.72555166078911E-4</v>
      </c>
      <c r="W1926" s="731">
        <v>2.685015507267262E-4</v>
      </c>
      <c r="X1926" s="108">
        <v>1.1498994427866462E-5</v>
      </c>
      <c r="Y1926" s="109">
        <v>1.0874693374909707E-5</v>
      </c>
      <c r="Z1926" s="731">
        <v>1.8313528761606937E-5</v>
      </c>
      <c r="AA1926" s="108">
        <v>1.7825654971546828E-4</v>
      </c>
      <c r="AB1926" s="109">
        <v>1.6854778180398991E-4</v>
      </c>
      <c r="AC1926" s="731">
        <v>3.3226695211043656E-4</v>
      </c>
      <c r="AD1926" s="108">
        <v>7.8403660586694871E-5</v>
      </c>
      <c r="AE1926" s="109">
        <v>7.4315369253226515E-5</v>
      </c>
      <c r="AF1926" s="731">
        <v>1.0526700705511939E-4</v>
      </c>
      <c r="AG1926" s="108">
        <v>1.0220112434781929E-4</v>
      </c>
      <c r="AH1926" s="109">
        <v>9.6282492980823682E-5</v>
      </c>
      <c r="AI1926" s="731">
        <v>1.930220937147498E-4</v>
      </c>
      <c r="AJ1926" s="114"/>
      <c r="AK1926" s="115"/>
      <c r="AL1926" s="115"/>
    </row>
    <row r="1927" spans="1:38" x14ac:dyDescent="0.25">
      <c r="A1927" s="71">
        <v>2023</v>
      </c>
      <c r="B1927" s="718">
        <v>2</v>
      </c>
      <c r="C1927" s="108">
        <v>0.30492422273604597</v>
      </c>
      <c r="D1927" s="109">
        <v>0.32048024231076289</v>
      </c>
      <c r="E1927" s="731">
        <v>0.2827873727997357</v>
      </c>
      <c r="F1927" s="108">
        <v>6.2960573288046631E-3</v>
      </c>
      <c r="G1927" s="109">
        <v>6.0139562479235844E-3</v>
      </c>
      <c r="H1927" s="731">
        <v>2.1808380493223117E-2</v>
      </c>
      <c r="I1927" s="108">
        <v>8.3738196809980767E-3</v>
      </c>
      <c r="J1927" s="109">
        <v>7.8469412746605717E-3</v>
      </c>
      <c r="K1927" s="731">
        <v>1.5108073771975919E-2</v>
      </c>
      <c r="L1927" s="108">
        <v>6.377989749945988E-4</v>
      </c>
      <c r="M1927" s="109">
        <v>6.8255802893641782E-4</v>
      </c>
      <c r="N1927" s="731">
        <v>2.2526240980083184E-3</v>
      </c>
      <c r="O1927" s="108">
        <v>1.9429824929243029E-3</v>
      </c>
      <c r="P1927" s="109">
        <v>1.8248695222858663E-3</v>
      </c>
      <c r="Q1927" s="731">
        <v>3.0482328646266343E-3</v>
      </c>
      <c r="R1927" s="108">
        <v>2.5830789831600312E-3</v>
      </c>
      <c r="S1927" s="109">
        <v>3.384671756806078E-3</v>
      </c>
      <c r="T1927" s="731">
        <v>1.0552963217212502E-2</v>
      </c>
      <c r="U1927" s="108">
        <v>1.8222175060147601E-4</v>
      </c>
      <c r="V1927" s="109">
        <v>1.7259231390085971E-4</v>
      </c>
      <c r="W1927" s="731">
        <v>2.6826691297629664E-4</v>
      </c>
      <c r="X1927" s="108">
        <v>1.1485600652423772E-5</v>
      </c>
      <c r="Y1927" s="109">
        <v>1.0871764428905665E-5</v>
      </c>
      <c r="Z1927" s="731">
        <v>1.8295647185454689E-5</v>
      </c>
      <c r="AA1927" s="108">
        <v>1.7809054714801006E-4</v>
      </c>
      <c r="AB1927" s="109">
        <v>1.6854552606217573E-4</v>
      </c>
      <c r="AC1927" s="731">
        <v>3.3273756179591182E-4</v>
      </c>
      <c r="AD1927" s="108">
        <v>7.8391288554217794E-5</v>
      </c>
      <c r="AE1927" s="109">
        <v>7.4365140147450011E-5</v>
      </c>
      <c r="AF1927" s="731">
        <v>1.0518777435533062E-4</v>
      </c>
      <c r="AG1927" s="108">
        <v>1.0196454791464049E-4</v>
      </c>
      <c r="AH1927" s="109">
        <v>9.6156992487384885E-5</v>
      </c>
      <c r="AI1927" s="731">
        <v>1.9279901163034134E-4</v>
      </c>
      <c r="AJ1927" s="114"/>
      <c r="AK1927" s="115"/>
      <c r="AL1927" s="115"/>
    </row>
    <row r="1928" spans="1:38" x14ac:dyDescent="0.25">
      <c r="A1928" s="71">
        <v>2023</v>
      </c>
      <c r="B1928" s="718">
        <v>3</v>
      </c>
      <c r="C1928" s="108">
        <v>0.30191907125076928</v>
      </c>
      <c r="D1928" s="109">
        <v>0.31732909154263528</v>
      </c>
      <c r="E1928" s="731">
        <v>0.28247831579132493</v>
      </c>
      <c r="F1928" s="108">
        <v>6.2753349494786715E-3</v>
      </c>
      <c r="G1928" s="109">
        <v>6.0029970920650114E-3</v>
      </c>
      <c r="H1928" s="731">
        <v>2.1999090306593822E-2</v>
      </c>
      <c r="I1928" s="108">
        <v>8.3019162730739293E-3</v>
      </c>
      <c r="J1928" s="109">
        <v>7.7851529396040552E-3</v>
      </c>
      <c r="K1928" s="731">
        <v>1.5054882668889961E-2</v>
      </c>
      <c r="L1928" s="108">
        <v>6.3709364826115497E-4</v>
      </c>
      <c r="M1928" s="109">
        <v>6.8232222311214179E-4</v>
      </c>
      <c r="N1928" s="731">
        <v>2.2559113889363113E-3</v>
      </c>
      <c r="O1928" s="108">
        <v>1.9254057915998745E-3</v>
      </c>
      <c r="P1928" s="109">
        <v>1.8108911319900064E-3</v>
      </c>
      <c r="Q1928" s="731">
        <v>3.0381897911520932E-3</v>
      </c>
      <c r="R1928" s="108">
        <v>2.5800895289530739E-3</v>
      </c>
      <c r="S1928" s="109">
        <v>3.3834539762581197E-3</v>
      </c>
      <c r="T1928" s="731">
        <v>1.060972349064127E-2</v>
      </c>
      <c r="U1928" s="108">
        <v>1.8104940407791278E-4</v>
      </c>
      <c r="V1928" s="109">
        <v>1.7167502374407047E-4</v>
      </c>
      <c r="W1928" s="731">
        <v>2.6729024308544766E-4</v>
      </c>
      <c r="X1928" s="108">
        <v>1.1405060645547994E-5</v>
      </c>
      <c r="Y1928" s="109">
        <v>1.0807933747487083E-5</v>
      </c>
      <c r="Z1928" s="731">
        <v>1.8231474031088178E-5</v>
      </c>
      <c r="AA1928" s="108">
        <v>1.7694893625034661E-4</v>
      </c>
      <c r="AB1928" s="109">
        <v>1.6767050673314389E-4</v>
      </c>
      <c r="AC1928" s="731">
        <v>3.3260010501607429E-4</v>
      </c>
      <c r="AD1928" s="108">
        <v>7.7919182045328258E-5</v>
      </c>
      <c r="AE1928" s="109">
        <v>7.3996514242330292E-5</v>
      </c>
      <c r="AF1928" s="731">
        <v>1.0476547877497324E-4</v>
      </c>
      <c r="AG1928" s="108">
        <v>1.0115649326800972E-4</v>
      </c>
      <c r="AH1928" s="109">
        <v>9.5516258858895282E-5</v>
      </c>
      <c r="AI1928" s="731">
        <v>1.9223929524146493E-4</v>
      </c>
      <c r="AJ1928" s="114"/>
      <c r="AK1928" s="115"/>
      <c r="AL1928" s="115"/>
    </row>
    <row r="1929" spans="1:38" x14ac:dyDescent="0.25">
      <c r="A1929" s="71">
        <v>2023</v>
      </c>
      <c r="B1929" s="718">
        <v>4</v>
      </c>
      <c r="C1929" s="108">
        <v>0.37192040505030372</v>
      </c>
      <c r="D1929" s="109">
        <v>0.38513359060862934</v>
      </c>
      <c r="E1929" s="731">
        <v>0.34904749234374699</v>
      </c>
      <c r="F1929" s="108">
        <v>6.7016088453022565E-3</v>
      </c>
      <c r="G1929" s="109">
        <v>6.5973352705256455E-3</v>
      </c>
      <c r="H1929" s="731">
        <v>2.3360098552434483E-2</v>
      </c>
      <c r="I1929" s="108">
        <v>8.9344960625449051E-3</v>
      </c>
      <c r="J1929" s="109">
        <v>9.5572857155582485E-3</v>
      </c>
      <c r="K1929" s="731">
        <v>1.7582385016247228E-2</v>
      </c>
      <c r="L1929" s="108">
        <v>7.7004377958997058E-4</v>
      </c>
      <c r="M1929" s="109">
        <v>1.0200523469003639E-3</v>
      </c>
      <c r="N1929" s="731">
        <v>3.7237736233940513E-3</v>
      </c>
      <c r="O1929" s="108">
        <v>2.1076065011813162E-3</v>
      </c>
      <c r="P1929" s="109">
        <v>2.1834721904786798E-3</v>
      </c>
      <c r="Q1929" s="731">
        <v>3.7566102325923361E-3</v>
      </c>
      <c r="R1929" s="108">
        <v>2.575052093925328E-3</v>
      </c>
      <c r="S1929" s="109">
        <v>3.3802120105643342E-3</v>
      </c>
      <c r="T1929" s="731">
        <v>1.0554725198503204E-2</v>
      </c>
      <c r="U1929" s="108">
        <v>1.9011584364670461E-4</v>
      </c>
      <c r="V1929" s="109">
        <v>1.8976730403317957E-4</v>
      </c>
      <c r="W1929" s="731">
        <v>3.4355104740249089E-4</v>
      </c>
      <c r="X1929" s="108">
        <v>1.2067714113284668E-5</v>
      </c>
      <c r="Y1929" s="109">
        <v>1.2131961854311576E-5</v>
      </c>
      <c r="Z1929" s="731">
        <v>2.3173822489891312E-5</v>
      </c>
      <c r="AA1929" s="108">
        <v>1.8769237933380958E-4</v>
      </c>
      <c r="AB1929" s="109">
        <v>1.8832316398025858E-4</v>
      </c>
      <c r="AC1929" s="731">
        <v>3.9619253425560261E-4</v>
      </c>
      <c r="AD1929" s="108">
        <v>8.1246419143282339E-5</v>
      </c>
      <c r="AE1929" s="109">
        <v>8.0564716492277587E-5</v>
      </c>
      <c r="AF1929" s="731">
        <v>1.4039032407258106E-4</v>
      </c>
      <c r="AG1929" s="108">
        <v>1.0872591774746894E-4</v>
      </c>
      <c r="AH1929" s="109">
        <v>1.108582495213301E-4</v>
      </c>
      <c r="AI1929" s="731">
        <v>2.2706917121250369E-4</v>
      </c>
      <c r="AJ1929" s="114"/>
      <c r="AK1929" s="115"/>
      <c r="AL1929" s="115"/>
    </row>
    <row r="1930" spans="1:38" x14ac:dyDescent="0.25">
      <c r="A1930" s="71">
        <v>2023</v>
      </c>
      <c r="B1930" s="718">
        <v>5</v>
      </c>
      <c r="C1930" s="108">
        <v>0.37036797643849761</v>
      </c>
      <c r="D1930" s="109">
        <v>0.38387738352470607</v>
      </c>
      <c r="E1930" s="731">
        <v>0.34899452493272826</v>
      </c>
      <c r="F1930" s="108">
        <v>6.7088889988812586E-3</v>
      </c>
      <c r="G1930" s="109">
        <v>6.6106057418967891E-3</v>
      </c>
      <c r="H1930" s="731">
        <v>2.3281832566375782E-2</v>
      </c>
      <c r="I1930" s="108">
        <v>8.8833958550521928E-3</v>
      </c>
      <c r="J1930" s="109">
        <v>9.5188278330238935E-3</v>
      </c>
      <c r="K1930" s="731">
        <v>1.7591936222771956E-2</v>
      </c>
      <c r="L1930" s="108">
        <v>7.6803718847116647E-4</v>
      </c>
      <c r="M1930" s="109">
        <v>1.0187003759818077E-3</v>
      </c>
      <c r="N1930" s="731">
        <v>3.7171852290065273E-3</v>
      </c>
      <c r="O1930" s="108">
        <v>2.0958883721296875E-3</v>
      </c>
      <c r="P1930" s="109">
        <v>2.1744019806770151E-3</v>
      </c>
      <c r="Q1930" s="731">
        <v>3.7587738270029045E-3</v>
      </c>
      <c r="R1930" s="108">
        <v>2.5680323173878708E-3</v>
      </c>
      <c r="S1930" s="109">
        <v>3.3756092751918453E-3</v>
      </c>
      <c r="T1930" s="731">
        <v>1.0458022848459781E-2</v>
      </c>
      <c r="U1930" s="108">
        <v>1.8897600774749916E-4</v>
      </c>
      <c r="V1930" s="109">
        <v>1.8903887082907613E-4</v>
      </c>
      <c r="W1930" s="731">
        <v>3.4370468967413498E-4</v>
      </c>
      <c r="X1930" s="108">
        <v>1.1994441350103842E-5</v>
      </c>
      <c r="Y1930" s="109">
        <v>1.2083550977669372E-5</v>
      </c>
      <c r="Z1930" s="731">
        <v>2.3186594023036345E-5</v>
      </c>
      <c r="AA1930" s="108">
        <v>1.867798622448572E-4</v>
      </c>
      <c r="AB1930" s="109">
        <v>1.877510467157214E-4</v>
      </c>
      <c r="AC1930" s="731">
        <v>3.9611219198583419E-4</v>
      </c>
      <c r="AD1930" s="108">
        <v>8.075052427074338E-5</v>
      </c>
      <c r="AE1930" s="109">
        <v>8.0258485541464148E-5</v>
      </c>
      <c r="AF1930" s="731">
        <v>1.4043920317713775E-4</v>
      </c>
      <c r="AG1930" s="108">
        <v>1.0809470940230029E-4</v>
      </c>
      <c r="AH1930" s="109">
        <v>1.104090557582222E-4</v>
      </c>
      <c r="AI1930" s="731">
        <v>2.2723289209582344E-4</v>
      </c>
      <c r="AJ1930" s="114"/>
      <c r="AK1930" s="115"/>
      <c r="AL1930" s="115"/>
    </row>
    <row r="1931" spans="1:38" x14ac:dyDescent="0.25">
      <c r="A1931" s="71">
        <v>2023</v>
      </c>
      <c r="B1931" s="718">
        <v>6</v>
      </c>
      <c r="C1931" s="108">
        <v>0.42891306097172704</v>
      </c>
      <c r="D1931" s="109">
        <v>0.4395146473985721</v>
      </c>
      <c r="E1931" s="731">
        <v>0.57743305904832365</v>
      </c>
      <c r="F1931" s="108">
        <v>7.2168543610051121E-3</v>
      </c>
      <c r="G1931" s="109">
        <v>7.203643992232364E-3</v>
      </c>
      <c r="H1931" s="731">
        <v>2.744158185137589E-2</v>
      </c>
      <c r="I1931" s="108">
        <v>9.2491871003963413E-3</v>
      </c>
      <c r="J1931" s="109">
        <v>1.0901430682938027E-2</v>
      </c>
      <c r="K1931" s="731">
        <v>2.0065485315769276E-2</v>
      </c>
      <c r="L1931" s="108">
        <v>8.7064516131497524E-4</v>
      </c>
      <c r="M1931" s="109">
        <v>1.1034959224633994E-3</v>
      </c>
      <c r="N1931" s="731">
        <v>3.7799465860255416E-3</v>
      </c>
      <c r="O1931" s="108">
        <v>2.2281289542830829E-3</v>
      </c>
      <c r="P1931" s="109">
        <v>2.4855907778827319E-3</v>
      </c>
      <c r="Q1931" s="731">
        <v>5.8763852270525127E-3</v>
      </c>
      <c r="R1931" s="108">
        <v>2.562495287781766E-3</v>
      </c>
      <c r="S1931" s="109">
        <v>3.3742351945246947E-3</v>
      </c>
      <c r="T1931" s="731">
        <v>1.0378383874587171E-2</v>
      </c>
      <c r="U1931" s="108">
        <v>1.9529483936627396E-4</v>
      </c>
      <c r="V1931" s="109">
        <v>2.0349142724833538E-4</v>
      </c>
      <c r="W1931" s="731">
        <v>4.7192949623897759E-4</v>
      </c>
      <c r="X1931" s="108">
        <v>1.2460285386505446E-5</v>
      </c>
      <c r="Y1931" s="109">
        <v>1.3148821621551095E-5</v>
      </c>
      <c r="Z1931" s="731">
        <v>3.4066856921161222E-5</v>
      </c>
      <c r="AA1931" s="108">
        <v>1.9515517974751887E-4</v>
      </c>
      <c r="AB1931" s="109">
        <v>2.0495686562460025E-4</v>
      </c>
      <c r="AC1931" s="731">
        <v>5.8801658317230311E-4</v>
      </c>
      <c r="AD1931" s="108">
        <v>8.3031965931895272E-5</v>
      </c>
      <c r="AE1931" s="109">
        <v>8.5404896753710986E-5</v>
      </c>
      <c r="AF1931" s="731">
        <v>1.6804363927431631E-4</v>
      </c>
      <c r="AG1931" s="108">
        <v>1.1351826508705301E-4</v>
      </c>
      <c r="AH1931" s="109">
        <v>1.230383976483388E-4</v>
      </c>
      <c r="AI1931" s="731">
        <v>4.069564937947329E-4</v>
      </c>
      <c r="AJ1931" s="114"/>
      <c r="AK1931" s="115"/>
      <c r="AL1931" s="115"/>
    </row>
    <row r="1932" spans="1:38" x14ac:dyDescent="0.25">
      <c r="A1932" s="71">
        <v>2023</v>
      </c>
      <c r="B1932" s="718">
        <v>7</v>
      </c>
      <c r="C1932" s="108">
        <v>0.42845496550183304</v>
      </c>
      <c r="D1932" s="109">
        <v>0.43940470662036774</v>
      </c>
      <c r="E1932" s="731">
        <v>0.57726340209949301</v>
      </c>
      <c r="F1932" s="108">
        <v>7.2614963589907643E-3</v>
      </c>
      <c r="G1932" s="109">
        <v>7.2501742442061447E-3</v>
      </c>
      <c r="H1932" s="731">
        <v>2.7387175403480169E-2</v>
      </c>
      <c r="I1932" s="108">
        <v>9.2226346499499658E-3</v>
      </c>
      <c r="J1932" s="109">
        <v>1.0893076924742414E-2</v>
      </c>
      <c r="K1932" s="731">
        <v>2.0096027812989428E-2</v>
      </c>
      <c r="L1932" s="108">
        <v>8.6833563710459469E-4</v>
      </c>
      <c r="M1932" s="109">
        <v>1.1025958963376725E-3</v>
      </c>
      <c r="N1932" s="731">
        <v>3.7726986086573048E-3</v>
      </c>
      <c r="O1932" s="108">
        <v>2.2233793556174957E-3</v>
      </c>
      <c r="P1932" s="109">
        <v>2.4842600853425124E-3</v>
      </c>
      <c r="Q1932" s="731">
        <v>5.8857737580965555E-3</v>
      </c>
      <c r="R1932" s="108">
        <v>2.55538064629948E-3</v>
      </c>
      <c r="S1932" s="109">
        <v>3.3714001904262057E-3</v>
      </c>
      <c r="T1932" s="731">
        <v>1.0277977972134505E-2</v>
      </c>
      <c r="U1932" s="108">
        <v>1.9454106363430026E-4</v>
      </c>
      <c r="V1932" s="109">
        <v>2.0327860842086812E-4</v>
      </c>
      <c r="W1932" s="731">
        <v>4.7264941429166305E-4</v>
      </c>
      <c r="X1932" s="108">
        <v>1.2414702810334071E-5</v>
      </c>
      <c r="Y1932" s="109">
        <v>1.3135897396500901E-5</v>
      </c>
      <c r="Z1932" s="731">
        <v>3.412125982820893E-5</v>
      </c>
      <c r="AA1932" s="108">
        <v>1.9476127085297449E-4</v>
      </c>
      <c r="AB1932" s="109">
        <v>2.0498871492428397E-4</v>
      </c>
      <c r="AC1932" s="731">
        <v>5.8863218702253641E-4</v>
      </c>
      <c r="AD1932" s="108">
        <v>8.2683448689422172E-5</v>
      </c>
      <c r="AE1932" s="109">
        <v>8.5306306672571465E-5</v>
      </c>
      <c r="AF1932" s="731">
        <v>1.6828924298622043E-4</v>
      </c>
      <c r="AG1932" s="108">
        <v>1.131873874620214E-4</v>
      </c>
      <c r="AH1932" s="109">
        <v>1.2294500775013602E-4</v>
      </c>
      <c r="AI1932" s="731">
        <v>4.0762954170177432E-4</v>
      </c>
      <c r="AJ1932" s="114"/>
      <c r="AK1932" s="115"/>
      <c r="AL1932" s="115"/>
    </row>
    <row r="1933" spans="1:38" x14ac:dyDescent="0.25">
      <c r="A1933" s="71">
        <v>2023</v>
      </c>
      <c r="B1933" s="718">
        <v>8</v>
      </c>
      <c r="C1933" s="108">
        <v>0.48778602690181666</v>
      </c>
      <c r="D1933" s="109">
        <v>0.49215698242638145</v>
      </c>
      <c r="E1933" s="731">
        <v>0.57721280514330608</v>
      </c>
      <c r="F1933" s="108">
        <v>7.7472127314751754E-3</v>
      </c>
      <c r="G1933" s="109">
        <v>7.652829389241834E-3</v>
      </c>
      <c r="H1933" s="731">
        <v>2.8381886369619799E-2</v>
      </c>
      <c r="I1933" s="108">
        <v>9.6385409940969134E-3</v>
      </c>
      <c r="J1933" s="109">
        <v>1.1729793219756842E-2</v>
      </c>
      <c r="K1933" s="731">
        <v>2.1304356157136464E-2</v>
      </c>
      <c r="L1933" s="108">
        <v>9.8673028770686236E-4</v>
      </c>
      <c r="M1933" s="109">
        <v>1.1980665654584002E-3</v>
      </c>
      <c r="N1933" s="731">
        <v>3.8442737919809405E-3</v>
      </c>
      <c r="O1933" s="108">
        <v>2.3416432551854214E-3</v>
      </c>
      <c r="P1933" s="109">
        <v>2.6206186920825908E-3</v>
      </c>
      <c r="Q1933" s="731">
        <v>6.3279614163873786E-3</v>
      </c>
      <c r="R1933" s="108">
        <v>2.5500456095064149E-3</v>
      </c>
      <c r="S1933" s="109">
        <v>3.3725415024894456E-3</v>
      </c>
      <c r="T1933" s="731">
        <v>1.0214857700672134E-2</v>
      </c>
      <c r="U1933" s="108">
        <v>1.9898427420520827E-4</v>
      </c>
      <c r="V1933" s="109">
        <v>2.0864319870726684E-4</v>
      </c>
      <c r="W1933" s="731">
        <v>5.1935813057968035E-4</v>
      </c>
      <c r="X1933" s="108">
        <v>1.2757763017481099E-5</v>
      </c>
      <c r="Y1933" s="109">
        <v>1.3543044459044304E-5</v>
      </c>
      <c r="Z1933" s="731">
        <v>3.71531979497473E-5</v>
      </c>
      <c r="AA1933" s="108">
        <v>2.0158543731067528E-4</v>
      </c>
      <c r="AB1933" s="109">
        <v>2.1244936073871654E-4</v>
      </c>
      <c r="AC1933" s="731">
        <v>6.2840160868821648E-4</v>
      </c>
      <c r="AD1933" s="108">
        <v>8.4102077144123055E-5</v>
      </c>
      <c r="AE1933" s="109">
        <v>8.7062075856421636E-5</v>
      </c>
      <c r="AF1933" s="731">
        <v>1.9002832599034774E-4</v>
      </c>
      <c r="AG1933" s="108">
        <v>1.177025361275773E-4</v>
      </c>
      <c r="AH1933" s="109">
        <v>1.2820827777582897E-4</v>
      </c>
      <c r="AI1933" s="731">
        <v>4.2925321584769014E-4</v>
      </c>
      <c r="AJ1933" s="114"/>
      <c r="AK1933" s="115"/>
      <c r="AL1933" s="115"/>
    </row>
    <row r="1934" spans="1:38" x14ac:dyDescent="0.25">
      <c r="A1934" s="71">
        <v>2023</v>
      </c>
      <c r="B1934" s="718">
        <v>9</v>
      </c>
      <c r="C1934" s="108">
        <v>0.48737297720511197</v>
      </c>
      <c r="D1934" s="109">
        <v>0.49215516234503237</v>
      </c>
      <c r="E1934" s="731">
        <v>0.57727920490795581</v>
      </c>
      <c r="F1934" s="108">
        <v>7.8159904898775865E-3</v>
      </c>
      <c r="G1934" s="109">
        <v>7.7220664377996573E-3</v>
      </c>
      <c r="H1934" s="731">
        <v>2.8337799256971316E-2</v>
      </c>
      <c r="I1934" s="108">
        <v>9.6149463300626847E-3</v>
      </c>
      <c r="J1934" s="109">
        <v>1.1729005041006152E-2</v>
      </c>
      <c r="K1934" s="731">
        <v>2.1364976979166939E-2</v>
      </c>
      <c r="L1934" s="108">
        <v>9.8446608808388115E-4</v>
      </c>
      <c r="M1934" s="109">
        <v>1.1979786889665617E-3</v>
      </c>
      <c r="N1934" s="731">
        <v>3.8358798630460738E-3</v>
      </c>
      <c r="O1934" s="108">
        <v>2.3374692020519477E-3</v>
      </c>
      <c r="P1934" s="109">
        <v>2.6205032830727429E-3</v>
      </c>
      <c r="Q1934" s="731">
        <v>6.3460061772902419E-3</v>
      </c>
      <c r="R1934" s="108">
        <v>2.5439212533391897E-3</v>
      </c>
      <c r="S1934" s="109">
        <v>3.3722690535797017E-3</v>
      </c>
      <c r="T1934" s="731">
        <v>1.0102730176979866E-2</v>
      </c>
      <c r="U1934" s="108">
        <v>1.9832244810564443E-4</v>
      </c>
      <c r="V1934" s="109">
        <v>2.086229073093665E-4</v>
      </c>
      <c r="W1934" s="731">
        <v>5.2092641846358031E-4</v>
      </c>
      <c r="X1934" s="108">
        <v>1.2717697413091833E-5</v>
      </c>
      <c r="Y1934" s="109">
        <v>1.354182918246723E-5</v>
      </c>
      <c r="Z1934" s="731">
        <v>3.7263756643404872E-5</v>
      </c>
      <c r="AA1934" s="108">
        <v>2.0135677967946249E-4</v>
      </c>
      <c r="AB1934" s="109">
        <v>2.1271997717000495E-4</v>
      </c>
      <c r="AC1934" s="731">
        <v>6.2977837459899484E-4</v>
      </c>
      <c r="AD1934" s="108">
        <v>8.3796175773382295E-5</v>
      </c>
      <c r="AE1934" s="109">
        <v>8.7052590903295498E-5</v>
      </c>
      <c r="AF1934" s="731">
        <v>1.906448013213194E-4</v>
      </c>
      <c r="AG1934" s="108">
        <v>1.1741182442943446E-4</v>
      </c>
      <c r="AH1934" s="109">
        <v>1.2819978804384983E-4</v>
      </c>
      <c r="AI1934" s="731">
        <v>4.3040278465319661E-4</v>
      </c>
      <c r="AJ1934" s="114"/>
      <c r="AK1934" s="115"/>
      <c r="AL1934" s="115"/>
    </row>
    <row r="1935" spans="1:38" x14ac:dyDescent="0.25">
      <c r="A1935" s="71">
        <v>2023</v>
      </c>
      <c r="B1935" s="718">
        <v>10</v>
      </c>
      <c r="C1935" s="108">
        <v>0.65478205325278838</v>
      </c>
      <c r="D1935" s="109">
        <v>0.64330807661943623</v>
      </c>
      <c r="E1935" s="731">
        <v>0.61132834467500596</v>
      </c>
      <c r="F1935" s="108">
        <v>1.0809941073080361E-2</v>
      </c>
      <c r="G1935" s="109">
        <v>1.0299144500189147E-2</v>
      </c>
      <c r="H1935" s="731">
        <v>3.2539101165199556E-2</v>
      </c>
      <c r="I1935" s="108">
        <v>1.0624616475489176E-2</v>
      </c>
      <c r="J1935" s="109">
        <v>1.3334228901962522E-2</v>
      </c>
      <c r="K1935" s="731">
        <v>2.132940243480411E-2</v>
      </c>
      <c r="L1935" s="108">
        <v>1.223952923291293E-3</v>
      </c>
      <c r="M1935" s="109">
        <v>1.3747242230071881E-3</v>
      </c>
      <c r="N1935" s="731">
        <v>3.9833277040625392E-3</v>
      </c>
      <c r="O1935" s="108">
        <v>2.7488975647430173E-3</v>
      </c>
      <c r="P1935" s="109">
        <v>2.9416130667456741E-3</v>
      </c>
      <c r="Q1935" s="731">
        <v>7.0763795959530541E-3</v>
      </c>
      <c r="R1935" s="108">
        <v>2.5382912705020789E-3</v>
      </c>
      <c r="S1935" s="109">
        <v>3.3729509873385521E-3</v>
      </c>
      <c r="T1935" s="731">
        <v>9.9950615697521287E-3</v>
      </c>
      <c r="U1935" s="108">
        <v>2.1414623259565586E-4</v>
      </c>
      <c r="V1935" s="109">
        <v>2.2098616316102397E-4</v>
      </c>
      <c r="W1935" s="731">
        <v>5.9815465109498255E-4</v>
      </c>
      <c r="X1935" s="108">
        <v>1.3927723713991595E-5</v>
      </c>
      <c r="Y1935" s="109">
        <v>1.4484816474240653E-5</v>
      </c>
      <c r="Z1935" s="731">
        <v>4.2277037845274842E-5</v>
      </c>
      <c r="AA1935" s="108">
        <v>2.297513608157878E-4</v>
      </c>
      <c r="AB1935" s="109">
        <v>2.3576843186179101E-4</v>
      </c>
      <c r="AC1935" s="731">
        <v>7.044556005336676E-4</v>
      </c>
      <c r="AD1935" s="108">
        <v>8.8912748214677951E-5</v>
      </c>
      <c r="AE1935" s="109">
        <v>9.1049566718454339E-5</v>
      </c>
      <c r="AF1935" s="731">
        <v>2.2662237981421139E-4</v>
      </c>
      <c r="AG1935" s="108">
        <v>1.3320189859384723E-4</v>
      </c>
      <c r="AH1935" s="109">
        <v>1.4052036720546543E-4</v>
      </c>
      <c r="AI1935" s="731">
        <v>4.6604942397610944E-4</v>
      </c>
      <c r="AJ1935" s="114"/>
      <c r="AK1935" s="115"/>
      <c r="AL1935" s="115"/>
    </row>
    <row r="1936" spans="1:38" x14ac:dyDescent="0.25">
      <c r="A1936" s="71">
        <v>2023</v>
      </c>
      <c r="B1936" s="718">
        <v>11</v>
      </c>
      <c r="C1936" s="108">
        <v>0.65439150128327384</v>
      </c>
      <c r="D1936" s="109">
        <v>0.64333956753646115</v>
      </c>
      <c r="E1936" s="731">
        <v>0.61183581301888512</v>
      </c>
      <c r="F1936" s="108">
        <v>1.0960439380903656E-2</v>
      </c>
      <c r="G1936" s="109">
        <v>1.0446729914715892E-2</v>
      </c>
      <c r="H1936" s="731">
        <v>3.2620304087943419E-2</v>
      </c>
      <c r="I1936" s="108">
        <v>1.0603298573252358E-2</v>
      </c>
      <c r="J1936" s="109">
        <v>1.3335834788203032E-2</v>
      </c>
      <c r="K1936" s="731">
        <v>2.1429683838087171E-2</v>
      </c>
      <c r="L1936" s="108">
        <v>1.2215707866025923E-3</v>
      </c>
      <c r="M1936" s="109">
        <v>1.3749091888137189E-3</v>
      </c>
      <c r="N1936" s="731">
        <v>3.9722012541250724E-3</v>
      </c>
      <c r="O1936" s="108">
        <v>2.7451401817742095E-3</v>
      </c>
      <c r="P1936" s="109">
        <v>2.9418556128177724E-3</v>
      </c>
      <c r="Q1936" s="731">
        <v>7.1098905992127938E-3</v>
      </c>
      <c r="R1936" s="108">
        <v>2.5331182444518429E-3</v>
      </c>
      <c r="S1936" s="109">
        <v>3.3733989540303548E-3</v>
      </c>
      <c r="T1936" s="731">
        <v>9.8562943072089491E-3</v>
      </c>
      <c r="U1936" s="108">
        <v>2.1355184487890913E-4</v>
      </c>
      <c r="V1936" s="109">
        <v>2.2102256951042628E-4</v>
      </c>
      <c r="W1936" s="731">
        <v>6.0122451511878544E-4</v>
      </c>
      <c r="X1936" s="108">
        <v>1.3891577002838553E-5</v>
      </c>
      <c r="Y1936" s="109">
        <v>1.4487054986936078E-5</v>
      </c>
      <c r="Z1936" s="731">
        <v>4.2487867091047145E-5</v>
      </c>
      <c r="AA1936" s="108">
        <v>2.2987264879224632E-4</v>
      </c>
      <c r="AB1936" s="109">
        <v>2.3637039202874615E-4</v>
      </c>
      <c r="AC1936" s="731">
        <v>7.0756412554625107E-4</v>
      </c>
      <c r="AD1936" s="108">
        <v>8.8637701241094596E-5</v>
      </c>
      <c r="AE1936" s="109">
        <v>9.106642149316448E-5</v>
      </c>
      <c r="AF1936" s="731">
        <v>2.2789145071324776E-4</v>
      </c>
      <c r="AG1936" s="108">
        <v>1.3294005280551456E-4</v>
      </c>
      <c r="AH1936" s="109">
        <v>1.4053672062981499E-4</v>
      </c>
      <c r="AI1936" s="731">
        <v>4.6806085695618252E-4</v>
      </c>
      <c r="AJ1936" s="114"/>
      <c r="AK1936" s="115"/>
      <c r="AL1936" s="115"/>
    </row>
    <row r="1937" spans="1:38" x14ac:dyDescent="0.25">
      <c r="A1937" s="71">
        <v>2023</v>
      </c>
      <c r="B1937" s="718">
        <v>12</v>
      </c>
      <c r="C1937" s="108">
        <v>0.69173889268413757</v>
      </c>
      <c r="D1937" s="109">
        <v>0.67889828382120165</v>
      </c>
      <c r="E1937" s="731">
        <v>0.42855816283943304</v>
      </c>
      <c r="F1937" s="108">
        <v>2.042100310482161E-2</v>
      </c>
      <c r="G1937" s="109">
        <v>2.1942597206702708E-2</v>
      </c>
      <c r="H1937" s="731">
        <v>2.9112930983719362E-2</v>
      </c>
      <c r="I1937" s="108">
        <v>1.2645460587052536E-2</v>
      </c>
      <c r="J1937" s="109">
        <v>1.5868474436670849E-2</v>
      </c>
      <c r="K1937" s="731">
        <v>1.9147096791482788E-2</v>
      </c>
      <c r="L1937" s="108">
        <v>1.4498592884550417E-3</v>
      </c>
      <c r="M1937" s="109">
        <v>1.669672223523043E-3</v>
      </c>
      <c r="N1937" s="731">
        <v>2.3094620352338223E-3</v>
      </c>
      <c r="O1937" s="108">
        <v>3.1049264885386939E-3</v>
      </c>
      <c r="P1937" s="109">
        <v>3.3169967471123924E-3</v>
      </c>
      <c r="Q1937" s="731">
        <v>6.1357861585577458E-3</v>
      </c>
      <c r="R1937" s="108">
        <v>2.5331182444518429E-3</v>
      </c>
      <c r="S1937" s="109">
        <v>3.3733989540303548E-3</v>
      </c>
      <c r="T1937" s="731">
        <v>9.8562943072089491E-3</v>
      </c>
      <c r="U1937" s="108">
        <v>2.7053968044698725E-4</v>
      </c>
      <c r="V1937" s="109">
        <v>2.8038464462198709E-4</v>
      </c>
      <c r="W1937" s="731">
        <v>5.6865298567085017E-4</v>
      </c>
      <c r="X1937" s="108">
        <v>1.7356478900190254E-5</v>
      </c>
      <c r="Y1937" s="109">
        <v>1.8109854227742909E-5</v>
      </c>
      <c r="Z1937" s="731">
        <v>3.8473702597223107E-5</v>
      </c>
      <c r="AA1937" s="108">
        <v>3.0802802593629826E-4</v>
      </c>
      <c r="AB1937" s="109">
        <v>3.236085717993542E-4</v>
      </c>
      <c r="AC1937" s="731">
        <v>1.0678544542071682E-3</v>
      </c>
      <c r="AD1937" s="108">
        <v>1.1500628848045939E-4</v>
      </c>
      <c r="AE1937" s="109">
        <v>1.185493370155671E-4</v>
      </c>
      <c r="AF1937" s="731">
        <v>2.3633301138077431E-4</v>
      </c>
      <c r="AG1937" s="108">
        <v>1.5803212221174193E-4</v>
      </c>
      <c r="AH1937" s="109">
        <v>1.6672674912548966E-4</v>
      </c>
      <c r="AI1937" s="731">
        <v>3.6427807066868265E-4</v>
      </c>
      <c r="AJ1937" s="114"/>
      <c r="AK1937" s="115"/>
      <c r="AL1937" s="115"/>
    </row>
    <row r="1938" spans="1:38" x14ac:dyDescent="0.25">
      <c r="A1938" s="71">
        <v>2023</v>
      </c>
      <c r="B1938" s="718">
        <v>13</v>
      </c>
      <c r="C1938" s="108">
        <v>0.68964994014830883</v>
      </c>
      <c r="D1938" s="109">
        <v>0.67737302487129014</v>
      </c>
      <c r="E1938" s="731">
        <v>0.42319151360884993</v>
      </c>
      <c r="F1938" s="108">
        <v>2.0626038998602707E-2</v>
      </c>
      <c r="G1938" s="109">
        <v>2.2142605804511436E-2</v>
      </c>
      <c r="H1938" s="731">
        <v>2.9003618935043024E-2</v>
      </c>
      <c r="I1938" s="108">
        <v>1.2602689355869315E-2</v>
      </c>
      <c r="J1938" s="109">
        <v>1.5849824103804946E-2</v>
      </c>
      <c r="K1938" s="731">
        <v>1.8823934717053663E-2</v>
      </c>
      <c r="L1938" s="108">
        <v>1.445479506528291E-3</v>
      </c>
      <c r="M1938" s="109">
        <v>1.6680352614849355E-3</v>
      </c>
      <c r="N1938" s="731">
        <v>2.283467894236388E-3</v>
      </c>
      <c r="O1938" s="108">
        <v>3.0971064022742652E-3</v>
      </c>
      <c r="P1938" s="109">
        <v>3.3139216456369927E-3</v>
      </c>
      <c r="Q1938" s="731">
        <v>6.0448219797068605E-3</v>
      </c>
      <c r="R1938" s="108">
        <v>2.5331182444518429E-3</v>
      </c>
      <c r="S1938" s="109">
        <v>3.3733989540303548E-3</v>
      </c>
      <c r="T1938" s="731">
        <v>9.8562943072089491E-3</v>
      </c>
      <c r="U1938" s="108">
        <v>2.694342004121993E-4</v>
      </c>
      <c r="V1938" s="109">
        <v>2.8004145955142943E-4</v>
      </c>
      <c r="W1938" s="731">
        <v>5.5897548655288736E-4</v>
      </c>
      <c r="X1938" s="108">
        <v>1.728867231368787E-5</v>
      </c>
      <c r="Y1938" s="109">
        <v>1.8088263846149038E-5</v>
      </c>
      <c r="Z1938" s="731">
        <v>3.786048137068241E-5</v>
      </c>
      <c r="AA1938" s="108">
        <v>3.0795009247266947E-4</v>
      </c>
      <c r="AB1938" s="109">
        <v>3.2410555524541458E-4</v>
      </c>
      <c r="AC1938" s="731">
        <v>1.0533111252588774E-3</v>
      </c>
      <c r="AD1938" s="108">
        <v>1.1450039032708354E-4</v>
      </c>
      <c r="AE1938" s="109">
        <v>1.1839657103376609E-4</v>
      </c>
      <c r="AF1938" s="731">
        <v>2.3184236793791764E-4</v>
      </c>
      <c r="AG1938" s="108">
        <v>1.5752284707293599E-4</v>
      </c>
      <c r="AH1938" s="109">
        <v>1.6655112919232391E-4</v>
      </c>
      <c r="AI1938" s="731">
        <v>3.5986917116325834E-4</v>
      </c>
      <c r="AJ1938" s="114"/>
      <c r="AK1938" s="115"/>
      <c r="AL1938" s="115"/>
    </row>
    <row r="1939" spans="1:38" x14ac:dyDescent="0.25">
      <c r="A1939" s="71">
        <v>2023</v>
      </c>
      <c r="B1939" s="718">
        <v>14</v>
      </c>
      <c r="C1939" s="108">
        <v>0.68888808572252569</v>
      </c>
      <c r="D1939" s="109">
        <v>0.67706275146485795</v>
      </c>
      <c r="E1939" s="731">
        <v>0.41778252017027484</v>
      </c>
      <c r="F1939" s="108">
        <v>2.0846849952073802E-2</v>
      </c>
      <c r="G1939" s="109">
        <v>2.2356526429212945E-2</v>
      </c>
      <c r="H1939" s="731">
        <v>2.8882442559525691E-2</v>
      </c>
      <c r="I1939" s="108">
        <v>1.2561020621627931E-2</v>
      </c>
      <c r="J1939" s="109">
        <v>1.5827760743092077E-2</v>
      </c>
      <c r="K1939" s="731">
        <v>1.848013001630059E-2</v>
      </c>
      <c r="L1939" s="108">
        <v>1.440819402265018E-3</v>
      </c>
      <c r="M1939" s="109">
        <v>1.6654667519247601E-3</v>
      </c>
      <c r="N1939" s="731">
        <v>2.2555985662665052E-3</v>
      </c>
      <c r="O1939" s="108">
        <v>3.0897643863461964E-3</v>
      </c>
      <c r="P1939" s="109">
        <v>3.3106509660792362E-3</v>
      </c>
      <c r="Q1939" s="731">
        <v>5.9470163381055187E-3</v>
      </c>
      <c r="R1939" s="108">
        <v>2.5331182444518429E-3</v>
      </c>
      <c r="S1939" s="109">
        <v>3.3733989540303548E-3</v>
      </c>
      <c r="T1939" s="731">
        <v>9.8562943072089491E-3</v>
      </c>
      <c r="U1939" s="108">
        <v>2.682709984378441E-4</v>
      </c>
      <c r="V1939" s="109">
        <v>2.7952407264544436E-4</v>
      </c>
      <c r="W1939" s="731">
        <v>5.4851608130840064E-4</v>
      </c>
      <c r="X1939" s="108">
        <v>1.7217931730830799E-5</v>
      </c>
      <c r="Y1939" s="109">
        <v>1.8056698649739486E-5</v>
      </c>
      <c r="Z1939" s="731">
        <v>3.7199220094323423E-5</v>
      </c>
      <c r="AA1939" s="108">
        <v>3.0790719362418977E-4</v>
      </c>
      <c r="AB1939" s="109">
        <v>3.2454369405435137E-4</v>
      </c>
      <c r="AC1939" s="731">
        <v>1.0376641906401092E-3</v>
      </c>
      <c r="AD1939" s="108">
        <v>1.139621965815947E-4</v>
      </c>
      <c r="AE1939" s="109">
        <v>1.181571728936767E-4</v>
      </c>
      <c r="AF1939" s="731">
        <v>2.2697250807395629E-4</v>
      </c>
      <c r="AG1939" s="108">
        <v>1.5701085385716947E-4</v>
      </c>
      <c r="AH1939" s="109">
        <v>1.6632284201906179E-4</v>
      </c>
      <c r="AI1939" s="731">
        <v>3.5516670843845419E-4</v>
      </c>
      <c r="AJ1939" s="114"/>
      <c r="AK1939" s="115"/>
      <c r="AL1939" s="115"/>
    </row>
    <row r="1940" spans="1:38" x14ac:dyDescent="0.25">
      <c r="A1940" s="71">
        <v>2023</v>
      </c>
      <c r="B1940" s="718">
        <v>15</v>
      </c>
      <c r="C1940" s="108">
        <v>0.85256907669189819</v>
      </c>
      <c r="D1940" s="109">
        <v>0.81472393498122753</v>
      </c>
      <c r="E1940" s="731">
        <v>0.43660358200329508</v>
      </c>
      <c r="F1940" s="108">
        <v>3.0862523202496644E-2</v>
      </c>
      <c r="G1940" s="109">
        <v>3.1405212820780744E-2</v>
      </c>
      <c r="H1940" s="731">
        <v>4.0532305513729376E-2</v>
      </c>
      <c r="I1940" s="108">
        <v>1.258888043088534E-2</v>
      </c>
      <c r="J1940" s="109">
        <v>1.5859848755642707E-2</v>
      </c>
      <c r="K1940" s="731">
        <v>1.9607887727893951E-2</v>
      </c>
      <c r="L1940" s="108">
        <v>1.9833674750141497E-3</v>
      </c>
      <c r="M1940" s="109">
        <v>2.0407179583371666E-3</v>
      </c>
      <c r="N1940" s="731">
        <v>2.4894178976655433E-3</v>
      </c>
      <c r="O1940" s="108">
        <v>3.1596974978711592E-3</v>
      </c>
      <c r="P1940" s="109">
        <v>3.344382759706803E-3</v>
      </c>
      <c r="Q1940" s="731">
        <v>6.2520021394547268E-3</v>
      </c>
      <c r="R1940" s="108">
        <v>2.5331182444518429E-3</v>
      </c>
      <c r="S1940" s="109">
        <v>3.3733989540303548E-3</v>
      </c>
      <c r="T1940" s="731">
        <v>9.8562943072089491E-3</v>
      </c>
      <c r="U1940" s="108">
        <v>2.683095280624688E-4</v>
      </c>
      <c r="V1940" s="109">
        <v>2.7736841612356074E-4</v>
      </c>
      <c r="W1940" s="731">
        <v>5.8083992119006096E-4</v>
      </c>
      <c r="X1940" s="108">
        <v>1.726555596638301E-5</v>
      </c>
      <c r="Y1940" s="109">
        <v>1.7946895029378191E-5</v>
      </c>
      <c r="Z1940" s="731">
        <v>3.9311009504849819E-5</v>
      </c>
      <c r="AA1940" s="108">
        <v>3.4463408741730096E-4</v>
      </c>
      <c r="AB1940" s="109">
        <v>3.5580504038372804E-4</v>
      </c>
      <c r="AC1940" s="731">
        <v>1.1260492547352922E-3</v>
      </c>
      <c r="AD1940" s="108">
        <v>1.1347241918496288E-4</v>
      </c>
      <c r="AE1940" s="109">
        <v>1.1680158329338928E-4</v>
      </c>
      <c r="AF1940" s="731">
        <v>2.4210069548962507E-4</v>
      </c>
      <c r="AG1940" s="108">
        <v>1.5896908609387171E-4</v>
      </c>
      <c r="AH1940" s="109">
        <v>1.6666238607686529E-4</v>
      </c>
      <c r="AI1940" s="731">
        <v>3.6996905765556201E-4</v>
      </c>
      <c r="AJ1940" s="114"/>
      <c r="AK1940" s="115"/>
      <c r="AL1940" s="115"/>
    </row>
    <row r="1941" spans="1:38" x14ac:dyDescent="0.25">
      <c r="A1941" s="71">
        <v>2023</v>
      </c>
      <c r="B1941" s="718">
        <v>16</v>
      </c>
      <c r="C1941" s="108">
        <v>0.85177127697384258</v>
      </c>
      <c r="D1941" s="109">
        <v>0.81434539872334644</v>
      </c>
      <c r="E1941" s="731">
        <v>0.42850300747955133</v>
      </c>
      <c r="F1941" s="108">
        <v>3.1403548705218297E-2</v>
      </c>
      <c r="G1941" s="109">
        <v>3.1930186877505519E-2</v>
      </c>
      <c r="H1941" s="731">
        <v>4.059767038065961E-2</v>
      </c>
      <c r="I1941" s="108">
        <v>1.254780224801658E-2</v>
      </c>
      <c r="J1941" s="109">
        <v>1.5834565423269602E-2</v>
      </c>
      <c r="K1941" s="731">
        <v>1.9090851436380115E-2</v>
      </c>
      <c r="L1941" s="108">
        <v>1.9770044538321399E-3</v>
      </c>
      <c r="M1941" s="109">
        <v>2.0370583562344673E-3</v>
      </c>
      <c r="N1941" s="731">
        <v>2.4386988734437739E-3</v>
      </c>
      <c r="O1941" s="108">
        <v>3.1524353425914932E-3</v>
      </c>
      <c r="P1941" s="109">
        <v>3.3406254452476507E-3</v>
      </c>
      <c r="Q1941" s="731">
        <v>6.106461869987527E-3</v>
      </c>
      <c r="R1941" s="108">
        <v>2.5331182444518429E-3</v>
      </c>
      <c r="S1941" s="109">
        <v>3.3733989540303548E-3</v>
      </c>
      <c r="T1941" s="731">
        <v>9.8562943072089491E-3</v>
      </c>
      <c r="U1941" s="108">
        <v>2.671590425978945E-4</v>
      </c>
      <c r="V1941" s="109">
        <v>2.767738974068807E-4</v>
      </c>
      <c r="W1941" s="731">
        <v>5.6528290614097135E-4</v>
      </c>
      <c r="X1941" s="108">
        <v>1.719560325671797E-5</v>
      </c>
      <c r="Y1941" s="109">
        <v>1.7910638040459174E-5</v>
      </c>
      <c r="Z1941" s="731">
        <v>3.8325595840618154E-5</v>
      </c>
      <c r="AA1941" s="108">
        <v>3.4573818036566278E-4</v>
      </c>
      <c r="AB1941" s="109">
        <v>3.572891228965438E-4</v>
      </c>
      <c r="AC1941" s="731">
        <v>1.1036138206322959E-3</v>
      </c>
      <c r="AD1941" s="108">
        <v>1.1294007420696788E-4</v>
      </c>
      <c r="AE1941" s="109">
        <v>1.1652634403652925E-4</v>
      </c>
      <c r="AF1941" s="731">
        <v>2.3485530999531939E-4</v>
      </c>
      <c r="AG1941" s="108">
        <v>1.5846248488080619E-4</v>
      </c>
      <c r="AH1941" s="109">
        <v>1.664000901505254E-4</v>
      </c>
      <c r="AI1941" s="731">
        <v>3.6296793838405959E-4</v>
      </c>
      <c r="AJ1941" s="114"/>
      <c r="AK1941" s="115"/>
      <c r="AL1941" s="115"/>
    </row>
    <row r="1942" spans="1:38" x14ac:dyDescent="0.25">
      <c r="A1942" s="71">
        <v>2023</v>
      </c>
      <c r="B1942" s="718">
        <v>17</v>
      </c>
      <c r="C1942" s="108">
        <v>0.851133666914901</v>
      </c>
      <c r="D1942" s="109">
        <v>0.81398940718118251</v>
      </c>
      <c r="E1942" s="731">
        <v>0.42832203468566504</v>
      </c>
      <c r="F1942" s="108">
        <v>3.1991292954332652E-2</v>
      </c>
      <c r="G1942" s="109">
        <v>3.2486321921767855E-2</v>
      </c>
      <c r="H1942" s="731">
        <v>4.1213593345457586E-2</v>
      </c>
      <c r="I1942" s="108">
        <v>1.251504989076592E-2</v>
      </c>
      <c r="J1942" s="109">
        <v>1.5810916764625798E-2</v>
      </c>
      <c r="K1942" s="731">
        <v>1.9085335963341745E-2</v>
      </c>
      <c r="L1942" s="108">
        <v>1.9719318161550963E-3</v>
      </c>
      <c r="M1942" s="109">
        <v>2.0336370506820328E-3</v>
      </c>
      <c r="N1942" s="731">
        <v>2.4393527799045378E-3</v>
      </c>
      <c r="O1942" s="108">
        <v>3.1466435450975602E-3</v>
      </c>
      <c r="P1942" s="109">
        <v>3.337108270538929E-3</v>
      </c>
      <c r="Q1942" s="731">
        <v>6.1033728257850438E-3</v>
      </c>
      <c r="R1942" s="108">
        <v>2.5331182444518429E-3</v>
      </c>
      <c r="S1942" s="109">
        <v>3.3733989540303548E-3</v>
      </c>
      <c r="T1942" s="731">
        <v>9.8562943072089491E-3</v>
      </c>
      <c r="U1942" s="108">
        <v>2.6624175859605041E-4</v>
      </c>
      <c r="V1942" s="109">
        <v>2.7621803613628283E-4</v>
      </c>
      <c r="W1942" s="731">
        <v>5.6495227521307007E-4</v>
      </c>
      <c r="X1942" s="108">
        <v>1.7139839614846151E-5</v>
      </c>
      <c r="Y1942" s="109">
        <v>1.7876731298103721E-5</v>
      </c>
      <c r="Z1942" s="731">
        <v>3.8304323988811695E-5</v>
      </c>
      <c r="AA1942" s="108">
        <v>3.4719340866023893E-4</v>
      </c>
      <c r="AB1942" s="109">
        <v>3.5891781378569507E-4</v>
      </c>
      <c r="AC1942" s="731">
        <v>1.105389772012784E-3</v>
      </c>
      <c r="AD1942" s="108">
        <v>1.1251571047185049E-4</v>
      </c>
      <c r="AE1942" s="109">
        <v>1.1626901112395429E-4</v>
      </c>
      <c r="AF1942" s="731">
        <v>2.3470024610030592E-4</v>
      </c>
      <c r="AG1942" s="108">
        <v>1.58058613683772E-4</v>
      </c>
      <c r="AH1942" s="109">
        <v>1.6615478021425362E-4</v>
      </c>
      <c r="AI1942" s="731">
        <v>3.6282016952108188E-4</v>
      </c>
      <c r="AJ1942" s="114"/>
      <c r="AK1942" s="115"/>
      <c r="AL1942" s="115"/>
    </row>
    <row r="1943" spans="1:38" x14ac:dyDescent="0.25">
      <c r="A1943" s="71">
        <v>2023</v>
      </c>
      <c r="B1943" s="718">
        <v>18</v>
      </c>
      <c r="C1943" s="108">
        <v>0.84967988818695184</v>
      </c>
      <c r="D1943" s="109">
        <v>0.81269324930628195</v>
      </c>
      <c r="E1943" s="731">
        <v>0.42650182123931574</v>
      </c>
      <c r="F1943" s="108">
        <v>3.2609945622158396E-2</v>
      </c>
      <c r="G1943" s="109">
        <v>3.3047523278647878E-2</v>
      </c>
      <c r="H1943" s="731">
        <v>4.174633853304039E-2</v>
      </c>
      <c r="I1943" s="108">
        <v>1.2484063192318042E-2</v>
      </c>
      <c r="J1943" s="109">
        <v>1.5777858371079267E-2</v>
      </c>
      <c r="K1943" s="731">
        <v>1.8985671864954663E-2</v>
      </c>
      <c r="L1943" s="108">
        <v>1.9674168053855413E-3</v>
      </c>
      <c r="M1943" s="109">
        <v>2.0291996550321693E-3</v>
      </c>
      <c r="N1943" s="731">
        <v>2.4311674101557676E-3</v>
      </c>
      <c r="O1943" s="108">
        <v>3.1410088242419818E-3</v>
      </c>
      <c r="P1943" s="109">
        <v>3.3320320828254739E-3</v>
      </c>
      <c r="Q1943" s="731">
        <v>6.073895526691948E-3</v>
      </c>
      <c r="R1943" s="108">
        <v>2.5331182444518429E-3</v>
      </c>
      <c r="S1943" s="109">
        <v>3.3733989540303548E-3</v>
      </c>
      <c r="T1943" s="731">
        <v>9.8562943072089491E-3</v>
      </c>
      <c r="U1943" s="108">
        <v>2.6541876024707949E-4</v>
      </c>
      <c r="V1943" s="109">
        <v>2.7549024401081029E-4</v>
      </c>
      <c r="W1943" s="731">
        <v>5.6182620298508336E-4</v>
      </c>
      <c r="X1943" s="108">
        <v>1.7089492108944908E-5</v>
      </c>
      <c r="Y1943" s="109">
        <v>1.7831996275883703E-5</v>
      </c>
      <c r="Z1943" s="731">
        <v>3.8105219271145385E-5</v>
      </c>
      <c r="AA1943" s="108">
        <v>3.4882531622428432E-4</v>
      </c>
      <c r="AB1943" s="109">
        <v>3.6042258703747088E-4</v>
      </c>
      <c r="AC1943" s="731">
        <v>1.1027483153444656E-3</v>
      </c>
      <c r="AD1943" s="108">
        <v>1.1213793468384947E-4</v>
      </c>
      <c r="AE1943" s="109">
        <v>1.1593538043839978E-4</v>
      </c>
      <c r="AF1943" s="731">
        <v>2.3325025700256038E-4</v>
      </c>
      <c r="AG1943" s="108">
        <v>1.5768458297881364E-4</v>
      </c>
      <c r="AH1943" s="109">
        <v>1.658210648983457E-4</v>
      </c>
      <c r="AI1943" s="731">
        <v>3.6138581746420238E-4</v>
      </c>
      <c r="AJ1943" s="114"/>
      <c r="AK1943" s="115"/>
      <c r="AL1943" s="115"/>
    </row>
    <row r="1944" spans="1:38" x14ac:dyDescent="0.25">
      <c r="A1944" s="71">
        <v>2023</v>
      </c>
      <c r="B1944" s="718">
        <v>19</v>
      </c>
      <c r="C1944" s="108">
        <v>0.8491735698904459</v>
      </c>
      <c r="D1944" s="109">
        <v>0.812287256598067</v>
      </c>
      <c r="E1944" s="731">
        <v>0.42545460370207649</v>
      </c>
      <c r="F1944" s="108">
        <v>3.3262950893262845E-2</v>
      </c>
      <c r="G1944" s="109">
        <v>3.3615355382333102E-2</v>
      </c>
      <c r="H1944" s="731">
        <v>4.2320807198901807E-2</v>
      </c>
      <c r="I1944" s="108">
        <v>1.2458020685156238E-2</v>
      </c>
      <c r="J1944" s="109">
        <v>1.5751769621783863E-2</v>
      </c>
      <c r="K1944" s="731">
        <v>1.8925457124505479E-2</v>
      </c>
      <c r="L1944" s="108">
        <v>1.96338300544051E-3</v>
      </c>
      <c r="M1944" s="109">
        <v>2.0254283649792995E-3</v>
      </c>
      <c r="N1944" s="731">
        <v>2.4266318563656714E-3</v>
      </c>
      <c r="O1944" s="108">
        <v>3.1364038801249563E-3</v>
      </c>
      <c r="P1944" s="109">
        <v>3.3281463966300566E-3</v>
      </c>
      <c r="Q1944" s="731">
        <v>6.0552238666817726E-3</v>
      </c>
      <c r="R1944" s="108">
        <v>2.5331182444518429E-3</v>
      </c>
      <c r="S1944" s="109">
        <v>3.3733989540303548E-3</v>
      </c>
      <c r="T1944" s="731">
        <v>9.8562943072089491E-3</v>
      </c>
      <c r="U1944" s="108">
        <v>2.6468959745317257E-4</v>
      </c>
      <c r="V1944" s="109">
        <v>2.7487795789268697E-4</v>
      </c>
      <c r="W1944" s="731">
        <v>5.598284302653977E-4</v>
      </c>
      <c r="X1944" s="108">
        <v>1.7045147801266364E-5</v>
      </c>
      <c r="Y1944" s="109">
        <v>1.7794639682640783E-5</v>
      </c>
      <c r="Z1944" s="731">
        <v>3.797830761739056E-5</v>
      </c>
      <c r="AA1944" s="108">
        <v>3.5066494672957195E-4</v>
      </c>
      <c r="AB1944" s="109">
        <v>3.6205096841515215E-4</v>
      </c>
      <c r="AC1944" s="731">
        <v>1.1019450840107179E-3</v>
      </c>
      <c r="AD1944" s="108">
        <v>1.1180052099873343E-4</v>
      </c>
      <c r="AE1944" s="109">
        <v>1.1565213127367242E-4</v>
      </c>
      <c r="AF1944" s="731">
        <v>2.3231786687040598E-4</v>
      </c>
      <c r="AG1944" s="108">
        <v>1.5736347598294961E-4</v>
      </c>
      <c r="AH1944" s="109">
        <v>1.6555055799558218E-4</v>
      </c>
      <c r="AI1944" s="731">
        <v>3.6049007816290457E-4</v>
      </c>
      <c r="AJ1944" s="114"/>
      <c r="AK1944" s="115"/>
      <c r="AL1944" s="115"/>
    </row>
    <row r="1945" spans="1:38" x14ac:dyDescent="0.25">
      <c r="A1945" s="71">
        <v>2023</v>
      </c>
      <c r="B1945" s="718">
        <v>20</v>
      </c>
      <c r="C1945" s="108">
        <v>0.94490988350561045</v>
      </c>
      <c r="D1945" s="109">
        <v>0.88747100323173456</v>
      </c>
      <c r="E1945" s="731">
        <v>0.47269747980143079</v>
      </c>
      <c r="F1945" s="108">
        <v>6.7188992173802836E-2</v>
      </c>
      <c r="G1945" s="109">
        <v>6.4818948343049756E-2</v>
      </c>
      <c r="H1945" s="731">
        <v>8.3235893141619804E-2</v>
      </c>
      <c r="I1945" s="108">
        <v>1.2432770822546783E-2</v>
      </c>
      <c r="J1945" s="109">
        <v>1.454936434429159E-2</v>
      </c>
      <c r="K1945" s="731">
        <v>2.0460011591927171E-2</v>
      </c>
      <c r="L1945" s="108">
        <v>2.6532240491208645E-3</v>
      </c>
      <c r="M1945" s="109">
        <v>2.4327295546395528E-3</v>
      </c>
      <c r="N1945" s="731">
        <v>2.7462980179399758E-3</v>
      </c>
      <c r="O1945" s="108">
        <v>3.1851329127032435E-3</v>
      </c>
      <c r="P1945" s="109">
        <v>3.2351935079283109E-3</v>
      </c>
      <c r="Q1945" s="731">
        <v>6.8512892256388973E-3</v>
      </c>
      <c r="R1945" s="108">
        <v>2.5331182444518429E-3</v>
      </c>
      <c r="S1945" s="109">
        <v>3.3733989540303548E-3</v>
      </c>
      <c r="T1945" s="731">
        <v>9.8562943072089491E-3</v>
      </c>
      <c r="U1945" s="108">
        <v>2.6346819363139325E-4</v>
      </c>
      <c r="V1945" s="109">
        <v>2.6701634574458083E-4</v>
      </c>
      <c r="W1945" s="731">
        <v>6.443728962689185E-4</v>
      </c>
      <c r="X1945" s="108">
        <v>1.7001822458834682E-5</v>
      </c>
      <c r="Y1945" s="109">
        <v>1.7262628116541152E-5</v>
      </c>
      <c r="Z1945" s="731">
        <v>4.3459916075024213E-5</v>
      </c>
      <c r="AA1945" s="108">
        <v>4.7023642879927453E-4</v>
      </c>
      <c r="AB1945" s="109">
        <v>4.6520845519618846E-4</v>
      </c>
      <c r="AC1945" s="731">
        <v>1.3694746944805042E-3</v>
      </c>
      <c r="AD1945" s="108">
        <v>1.1081622700661516E-4</v>
      </c>
      <c r="AE1945" s="109">
        <v>1.1229372979505718E-4</v>
      </c>
      <c r="AF1945" s="731">
        <v>2.7183697082247419E-4</v>
      </c>
      <c r="AG1945" s="108">
        <v>1.583796738772532E-4</v>
      </c>
      <c r="AH1945" s="109">
        <v>1.6079987323396982E-4</v>
      </c>
      <c r="AI1945" s="731">
        <v>3.990450819154776E-4</v>
      </c>
      <c r="AJ1945" s="114"/>
      <c r="AK1945" s="115"/>
      <c r="AL1945" s="115"/>
    </row>
    <row r="1946" spans="1:38" x14ac:dyDescent="0.25">
      <c r="A1946" s="71">
        <v>2023</v>
      </c>
      <c r="B1946" s="718">
        <v>21</v>
      </c>
      <c r="C1946" s="108">
        <v>0.94838389103502063</v>
      </c>
      <c r="D1946" s="109">
        <v>0.89059898090195755</v>
      </c>
      <c r="E1946" s="731">
        <v>0.47086949119694904</v>
      </c>
      <c r="F1946" s="108">
        <v>6.9041220587914717E-2</v>
      </c>
      <c r="G1946" s="109">
        <v>6.6279586148032699E-2</v>
      </c>
      <c r="H1946" s="731">
        <v>8.4789896040657398E-2</v>
      </c>
      <c r="I1946" s="108">
        <v>1.2446882045306182E-2</v>
      </c>
      <c r="J1946" s="109">
        <v>1.4560724358713835E-2</v>
      </c>
      <c r="K1946" s="731">
        <v>2.0357088796456143E-2</v>
      </c>
      <c r="L1946" s="108">
        <v>2.6490192240580259E-3</v>
      </c>
      <c r="M1946" s="109">
        <v>2.4269906099218066E-3</v>
      </c>
      <c r="N1946" s="731">
        <v>2.735695618256124E-3</v>
      </c>
      <c r="O1946" s="108">
        <v>3.1944989436958663E-3</v>
      </c>
      <c r="P1946" s="109">
        <v>3.2435919278412544E-3</v>
      </c>
      <c r="Q1946" s="731">
        <v>6.8188581070357463E-3</v>
      </c>
      <c r="R1946" s="108">
        <v>2.5331182444518429E-3</v>
      </c>
      <c r="S1946" s="109">
        <v>3.3733989540303548E-3</v>
      </c>
      <c r="T1946" s="731">
        <v>9.8562943072089491E-3</v>
      </c>
      <c r="U1946" s="108">
        <v>2.636364749800396E-4</v>
      </c>
      <c r="V1946" s="109">
        <v>2.6701470168813375E-4</v>
      </c>
      <c r="W1946" s="731">
        <v>6.4091011045728792E-4</v>
      </c>
      <c r="X1946" s="108">
        <v>1.7019814814900259E-5</v>
      </c>
      <c r="Y1946" s="109">
        <v>1.7270378017479619E-5</v>
      </c>
      <c r="Z1946" s="731">
        <v>4.3239489694156736E-5</v>
      </c>
      <c r="AA1946" s="108">
        <v>4.7715012258736059E-4</v>
      </c>
      <c r="AB1946" s="109">
        <v>4.7060277745105891E-4</v>
      </c>
      <c r="AC1946" s="731">
        <v>1.3699679518503862E-3</v>
      </c>
      <c r="AD1946" s="108">
        <v>1.1083693815013263E-4</v>
      </c>
      <c r="AE1946" s="109">
        <v>1.1223509493786902E-4</v>
      </c>
      <c r="AF1946" s="731">
        <v>2.7022204577512612E-4</v>
      </c>
      <c r="AG1946" s="108">
        <v>1.5869269425429708E-4</v>
      </c>
      <c r="AH1946" s="109">
        <v>1.6104097591531215E-4</v>
      </c>
      <c r="AI1946" s="731">
        <v>3.9748418356535457E-4</v>
      </c>
      <c r="AJ1946" s="114"/>
      <c r="AK1946" s="115"/>
      <c r="AL1946" s="115"/>
    </row>
    <row r="1947" spans="1:38" x14ac:dyDescent="0.25">
      <c r="A1947" s="71">
        <v>2023</v>
      </c>
      <c r="B1947" s="718">
        <v>22</v>
      </c>
      <c r="C1947" s="108">
        <v>0.94806127571256926</v>
      </c>
      <c r="D1947" s="109">
        <v>0.89008559713501356</v>
      </c>
      <c r="E1947" s="731">
        <v>0.46797422668495514</v>
      </c>
      <c r="F1947" s="108">
        <v>7.0803500593489527E-2</v>
      </c>
      <c r="G1947" s="109">
        <v>6.7521868064786592E-2</v>
      </c>
      <c r="H1947" s="731">
        <v>8.6072880187119449E-2</v>
      </c>
      <c r="I1947" s="108">
        <v>1.24303497034407E-2</v>
      </c>
      <c r="J1947" s="109">
        <v>1.4527966876314843E-2</v>
      </c>
      <c r="K1947" s="731">
        <v>2.0190328404079395E-2</v>
      </c>
      <c r="L1947" s="108">
        <v>2.6455263097455782E-3</v>
      </c>
      <c r="M1947" s="109">
        <v>2.4208528475335883E-3</v>
      </c>
      <c r="N1947" s="731">
        <v>2.7175092662124149E-3</v>
      </c>
      <c r="O1947" s="108">
        <v>3.191566937614194E-3</v>
      </c>
      <c r="P1947" s="109">
        <v>3.2384839680015274E-3</v>
      </c>
      <c r="Q1947" s="731">
        <v>6.7674123347491646E-3</v>
      </c>
      <c r="R1947" s="108">
        <v>2.5331182444518429E-3</v>
      </c>
      <c r="S1947" s="109">
        <v>3.3733989540303548E-3</v>
      </c>
      <c r="T1947" s="731">
        <v>9.8562943072089491E-3</v>
      </c>
      <c r="U1947" s="108">
        <v>2.6317179268733182E-4</v>
      </c>
      <c r="V1947" s="109">
        <v>2.662046635806116E-4</v>
      </c>
      <c r="W1947" s="731">
        <v>6.3541537944359987E-4</v>
      </c>
      <c r="X1947" s="108">
        <v>1.6991559754740457E-5</v>
      </c>
      <c r="Y1947" s="109">
        <v>1.7221058419364591E-5</v>
      </c>
      <c r="Z1947" s="731">
        <v>4.2889977041540422E-5</v>
      </c>
      <c r="AA1947" s="108">
        <v>4.8309695061253858E-4</v>
      </c>
      <c r="AB1947" s="109">
        <v>4.7443080995025842E-4</v>
      </c>
      <c r="AC1947" s="731">
        <v>1.3665162427648511E-3</v>
      </c>
      <c r="AD1947" s="108">
        <v>1.1062192287257596E-4</v>
      </c>
      <c r="AE1947" s="109">
        <v>1.1186021356006917E-4</v>
      </c>
      <c r="AF1947" s="731">
        <v>2.6766061076909965E-4</v>
      </c>
      <c r="AG1947" s="108">
        <v>1.5848807812254018E-4</v>
      </c>
      <c r="AH1947" s="109">
        <v>1.6068423781229893E-4</v>
      </c>
      <c r="AI1947" s="731">
        <v>3.9500777515246132E-4</v>
      </c>
      <c r="AJ1947" s="114"/>
      <c r="AK1947" s="115"/>
      <c r="AL1947" s="115"/>
    </row>
    <row r="1948" spans="1:38" x14ac:dyDescent="0.25">
      <c r="A1948" s="71">
        <v>2023</v>
      </c>
      <c r="B1948" s="718">
        <v>23</v>
      </c>
      <c r="C1948" s="108">
        <v>0.94776408988292016</v>
      </c>
      <c r="D1948" s="109">
        <v>0.88952242250688696</v>
      </c>
      <c r="E1948" s="731">
        <v>0.46435854504742141</v>
      </c>
      <c r="F1948" s="108">
        <v>7.2527088344783747E-2</v>
      </c>
      <c r="G1948" s="109">
        <v>6.8532700051863696E-2</v>
      </c>
      <c r="H1948" s="731">
        <v>8.7040664827500475E-2</v>
      </c>
      <c r="I1948" s="108">
        <v>1.2415213361055541E-2</v>
      </c>
      <c r="J1948" s="109">
        <v>1.4492136018351354E-2</v>
      </c>
      <c r="K1948" s="731">
        <v>1.9980893504974877E-2</v>
      </c>
      <c r="L1948" s="108">
        <v>2.6423310944943702E-3</v>
      </c>
      <c r="M1948" s="109">
        <v>2.41413879816634E-3</v>
      </c>
      <c r="N1948" s="731">
        <v>2.6943622680980399E-3</v>
      </c>
      <c r="O1948" s="108">
        <v>3.18887925078172E-3</v>
      </c>
      <c r="P1948" s="109">
        <v>3.2328946277943734E-3</v>
      </c>
      <c r="Q1948" s="731">
        <v>6.703128253391125E-3</v>
      </c>
      <c r="R1948" s="108">
        <v>2.5331182444518429E-3</v>
      </c>
      <c r="S1948" s="109">
        <v>3.3733989540303548E-3</v>
      </c>
      <c r="T1948" s="731">
        <v>9.8562943072089491E-3</v>
      </c>
      <c r="U1948" s="108">
        <v>2.6274654725054339E-4</v>
      </c>
      <c r="V1948" s="109">
        <v>2.653191534295646E-4</v>
      </c>
      <c r="W1948" s="731">
        <v>6.2854974703892763E-4</v>
      </c>
      <c r="X1948" s="108">
        <v>1.6965700868928616E-5</v>
      </c>
      <c r="Y1948" s="109">
        <v>1.7167115944746778E-5</v>
      </c>
      <c r="Z1948" s="731">
        <v>4.2453349392763055E-5</v>
      </c>
      <c r="AA1948" s="108">
        <v>4.8893589817832113E-4</v>
      </c>
      <c r="AB1948" s="109">
        <v>4.7737079672305869E-4</v>
      </c>
      <c r="AC1948" s="731">
        <v>1.3599388313519679E-3</v>
      </c>
      <c r="AD1948" s="108">
        <v>1.1042517463497535E-4</v>
      </c>
      <c r="AE1948" s="109">
        <v>1.1145022956091266E-4</v>
      </c>
      <c r="AF1948" s="731">
        <v>2.6446051883956782E-4</v>
      </c>
      <c r="AG1948" s="108">
        <v>1.5830083556958488E-4</v>
      </c>
      <c r="AH1948" s="109">
        <v>1.6029409535127582E-4</v>
      </c>
      <c r="AI1948" s="731">
        <v>3.9191334181643635E-4</v>
      </c>
      <c r="AJ1948" s="114"/>
      <c r="AK1948" s="115"/>
      <c r="AL1948" s="115"/>
    </row>
    <row r="1949" spans="1:38" x14ac:dyDescent="0.25">
      <c r="A1949" s="71">
        <v>2023</v>
      </c>
      <c r="B1949" s="718">
        <v>24</v>
      </c>
      <c r="C1949" s="108">
        <v>0.94753068465183365</v>
      </c>
      <c r="D1949" s="109">
        <v>0.88898047727568985</v>
      </c>
      <c r="E1949" s="731">
        <v>0.46062461541278671</v>
      </c>
      <c r="F1949" s="108">
        <v>7.417405734514991E-2</v>
      </c>
      <c r="G1949" s="109">
        <v>6.9268182518310295E-2</v>
      </c>
      <c r="H1949" s="731">
        <v>8.7678140846530708E-2</v>
      </c>
      <c r="I1949" s="108">
        <v>1.2403235971382345E-2</v>
      </c>
      <c r="J1949" s="109">
        <v>1.4457765310552354E-2</v>
      </c>
      <c r="K1949" s="731">
        <v>1.9763894266199421E-2</v>
      </c>
      <c r="L1949" s="108">
        <v>2.6398010994197751E-3</v>
      </c>
      <c r="M1949" s="109">
        <v>2.4076972854460334E-3</v>
      </c>
      <c r="N1949" s="731">
        <v>2.670225436097426E-3</v>
      </c>
      <c r="O1949" s="108">
        <v>3.1867542702382293E-3</v>
      </c>
      <c r="P1949" s="109">
        <v>3.2275325583015005E-3</v>
      </c>
      <c r="Q1949" s="731">
        <v>6.6367097688492084E-3</v>
      </c>
      <c r="R1949" s="108">
        <v>2.5331182444518429E-3</v>
      </c>
      <c r="S1949" s="109">
        <v>3.3733989540303548E-3</v>
      </c>
      <c r="T1949" s="731">
        <v>9.8562943072089491E-3</v>
      </c>
      <c r="U1949" s="108">
        <v>2.6240989254471242E-4</v>
      </c>
      <c r="V1949" s="109">
        <v>2.6446928717513424E-4</v>
      </c>
      <c r="W1949" s="731">
        <v>6.2145554987493381E-4</v>
      </c>
      <c r="X1949" s="108">
        <v>1.6945243630003109E-5</v>
      </c>
      <c r="Y1949" s="109">
        <v>1.7115376325025353E-5</v>
      </c>
      <c r="Z1949" s="731">
        <v>4.2002223281034038E-5</v>
      </c>
      <c r="AA1949" s="108">
        <v>4.94568949610543E-4</v>
      </c>
      <c r="AB1949" s="109">
        <v>4.793510063018805E-4</v>
      </c>
      <c r="AC1949" s="731">
        <v>1.3518502550239765E-3</v>
      </c>
      <c r="AD1949" s="108">
        <v>1.1026944820147876E-4</v>
      </c>
      <c r="AE1949" s="109">
        <v>1.1105692459002598E-4</v>
      </c>
      <c r="AF1949" s="731">
        <v>2.6115349582638784E-4</v>
      </c>
      <c r="AG1949" s="108">
        <v>1.5815257987920769E-4</v>
      </c>
      <c r="AH1949" s="109">
        <v>1.5991979462796489E-4</v>
      </c>
      <c r="AI1949" s="731">
        <v>3.8871654549504892E-4</v>
      </c>
      <c r="AJ1949" s="114"/>
      <c r="AK1949" s="115"/>
      <c r="AL1949" s="115"/>
    </row>
    <row r="1950" spans="1:38" x14ac:dyDescent="0.25">
      <c r="A1950" s="71">
        <v>2023</v>
      </c>
      <c r="B1950" s="718">
        <v>25</v>
      </c>
      <c r="C1950" s="108">
        <v>0.95005382043511966</v>
      </c>
      <c r="D1950" s="109">
        <v>0.89106795992716659</v>
      </c>
      <c r="E1950" s="731">
        <v>0.45573237508435671</v>
      </c>
      <c r="F1950" s="108">
        <v>7.582897645578586E-2</v>
      </c>
      <c r="G1950" s="109">
        <v>6.9753881937658732E-2</v>
      </c>
      <c r="H1950" s="731">
        <v>8.7878092363565724E-2</v>
      </c>
      <c r="I1950" s="108">
        <v>1.2410423691770691E-2</v>
      </c>
      <c r="J1950" s="109">
        <v>1.4454370599828363E-2</v>
      </c>
      <c r="K1950" s="731">
        <v>1.9476805936875046E-2</v>
      </c>
      <c r="L1950" s="108">
        <v>2.6359921869772798E-3</v>
      </c>
      <c r="M1950" s="109">
        <v>2.4014018090574266E-3</v>
      </c>
      <c r="N1950" s="731">
        <v>2.6375845658726201E-3</v>
      </c>
      <c r="O1950" s="108">
        <v>3.1931416972201527E-3</v>
      </c>
      <c r="P1950" s="109">
        <v>3.2318157394097078E-3</v>
      </c>
      <c r="Q1950" s="731">
        <v>6.5496079618887681E-3</v>
      </c>
      <c r="R1950" s="108">
        <v>2.5331182444518429E-3</v>
      </c>
      <c r="S1950" s="109">
        <v>3.3733989540303548E-3</v>
      </c>
      <c r="T1950" s="731">
        <v>9.8562943072089491E-3</v>
      </c>
      <c r="U1950" s="108">
        <v>2.6244146323632661E-4</v>
      </c>
      <c r="V1950" s="109">
        <v>2.6418011823483201E-4</v>
      </c>
      <c r="W1950" s="731">
        <v>6.1215210095497445E-4</v>
      </c>
      <c r="X1950" s="108">
        <v>1.695293919517993E-5</v>
      </c>
      <c r="Y1950" s="109">
        <v>1.710343642421646E-5</v>
      </c>
      <c r="Z1950" s="731">
        <v>4.141076945300853E-5</v>
      </c>
      <c r="AA1950" s="108">
        <v>5.0064444096105192E-4</v>
      </c>
      <c r="AB1950" s="109">
        <v>4.8099685849421807E-4</v>
      </c>
      <c r="AC1950" s="731">
        <v>1.3389969252378922E-3</v>
      </c>
      <c r="AD1950" s="108">
        <v>1.1024123475007711E-4</v>
      </c>
      <c r="AE1950" s="109">
        <v>1.1088094444839134E-4</v>
      </c>
      <c r="AF1950" s="731">
        <v>2.5681704905730819E-4</v>
      </c>
      <c r="AG1950" s="108">
        <v>1.5834429382591641E-4</v>
      </c>
      <c r="AH1950" s="109">
        <v>1.5996789759048372E-4</v>
      </c>
      <c r="AI1950" s="731">
        <v>3.8452430969873093E-4</v>
      </c>
      <c r="AJ1950" s="114"/>
      <c r="AK1950" s="115"/>
      <c r="AL1950" s="115"/>
    </row>
    <row r="1951" spans="1:38" x14ac:dyDescent="0.25">
      <c r="A1951" s="71">
        <v>2023</v>
      </c>
      <c r="B1951" s="718">
        <v>26</v>
      </c>
      <c r="C1951" s="108">
        <v>0.94973544912280428</v>
      </c>
      <c r="D1951" s="109">
        <v>0.89056083622204818</v>
      </c>
      <c r="E1951" s="731">
        <v>0.45004075435841595</v>
      </c>
      <c r="F1951" s="108">
        <v>7.7127961418258825E-2</v>
      </c>
      <c r="G1951" s="109">
        <v>6.9718003120071093E-2</v>
      </c>
      <c r="H1951" s="731">
        <v>8.7486380768315289E-2</v>
      </c>
      <c r="I1951" s="108">
        <v>1.2394150094550044E-2</v>
      </c>
      <c r="J1951" s="109">
        <v>1.4422221217048302E-2</v>
      </c>
      <c r="K1951" s="731">
        <v>1.9141072657540337E-2</v>
      </c>
      <c r="L1951" s="108">
        <v>2.6325622083994502E-3</v>
      </c>
      <c r="M1951" s="109">
        <v>2.3953866871793471E-3</v>
      </c>
      <c r="N1951" s="731">
        <v>2.5989768732762662E-3</v>
      </c>
      <c r="O1951" s="108">
        <v>3.1902553257832883E-3</v>
      </c>
      <c r="P1951" s="109">
        <v>3.2268009899036241E-3</v>
      </c>
      <c r="Q1951" s="731">
        <v>6.4482305223470529E-3</v>
      </c>
      <c r="R1951" s="108">
        <v>2.5331182444518429E-3</v>
      </c>
      <c r="S1951" s="109">
        <v>3.3733989540303548E-3</v>
      </c>
      <c r="T1951" s="731">
        <v>9.8562943072089491E-3</v>
      </c>
      <c r="U1951" s="108">
        <v>2.6198397884749397E-4</v>
      </c>
      <c r="V1951" s="109">
        <v>2.6338531224710235E-4</v>
      </c>
      <c r="W1951" s="731">
        <v>6.01323407011571E-4</v>
      </c>
      <c r="X1951" s="108">
        <v>1.6925120540570524E-5</v>
      </c>
      <c r="Y1951" s="109">
        <v>1.705502736410818E-5</v>
      </c>
      <c r="Z1951" s="731">
        <v>4.0722465180111933E-5</v>
      </c>
      <c r="AA1951" s="108">
        <v>5.049396807484416E-4</v>
      </c>
      <c r="AB1951" s="109">
        <v>4.8025425679785712E-4</v>
      </c>
      <c r="AC1951" s="731">
        <v>1.3217869408238257E-3</v>
      </c>
      <c r="AD1951" s="108">
        <v>1.1002969526940269E-4</v>
      </c>
      <c r="AE1951" s="109">
        <v>1.1051303631583683E-4</v>
      </c>
      <c r="AF1951" s="731">
        <v>2.5176998898351129E-4</v>
      </c>
      <c r="AG1951" s="108">
        <v>1.5814300125345117E-4</v>
      </c>
      <c r="AH1951" s="109">
        <v>1.5961778721146976E-4</v>
      </c>
      <c r="AI1951" s="731">
        <v>3.7964495236981452E-4</v>
      </c>
      <c r="AJ1951" s="114"/>
      <c r="AK1951" s="115"/>
      <c r="AL1951" s="115"/>
    </row>
    <row r="1952" spans="1:38" x14ac:dyDescent="0.25">
      <c r="A1952" s="71">
        <v>2023</v>
      </c>
      <c r="B1952" s="718">
        <v>27</v>
      </c>
      <c r="C1952" s="108">
        <v>0.94942912658974243</v>
      </c>
      <c r="D1952" s="109">
        <v>0.89004777699636195</v>
      </c>
      <c r="E1952" s="731">
        <v>0.44425558954403732</v>
      </c>
      <c r="F1952" s="108">
        <v>7.8178082171291269E-2</v>
      </c>
      <c r="G1952" s="109">
        <v>6.9586030424759054E-2</v>
      </c>
      <c r="H1952" s="731">
        <v>8.697654822884536E-2</v>
      </c>
      <c r="I1952" s="108">
        <v>1.2378480198010829E-2</v>
      </c>
      <c r="J1952" s="109">
        <v>1.4389734972660514E-2</v>
      </c>
      <c r="K1952" s="731">
        <v>1.879971755430733E-2</v>
      </c>
      <c r="L1952" s="108">
        <v>2.6292569476310547E-3</v>
      </c>
      <c r="M1952" s="109">
        <v>2.3893086086195542E-3</v>
      </c>
      <c r="N1952" s="731">
        <v>2.5597326928948907E-3</v>
      </c>
      <c r="O1952" s="108">
        <v>3.1874719042466119E-3</v>
      </c>
      <c r="P1952" s="109">
        <v>3.2217327786420789E-3</v>
      </c>
      <c r="Q1952" s="731">
        <v>6.345149250889086E-3</v>
      </c>
      <c r="R1952" s="108">
        <v>2.5331182444518429E-3</v>
      </c>
      <c r="S1952" s="109">
        <v>3.3733989540303548E-3</v>
      </c>
      <c r="T1952" s="731">
        <v>9.8562943072089491E-3</v>
      </c>
      <c r="U1952" s="108">
        <v>2.6154342197458222E-4</v>
      </c>
      <c r="V1952" s="109">
        <v>2.6258189240206052E-4</v>
      </c>
      <c r="W1952" s="731">
        <v>5.9031311270527857E-4</v>
      </c>
      <c r="X1952" s="108">
        <v>1.6898331293151183E-5</v>
      </c>
      <c r="Y1952" s="109">
        <v>1.7006096213323305E-5</v>
      </c>
      <c r="Z1952" s="731">
        <v>4.0022632844030926E-5</v>
      </c>
      <c r="AA1952" s="108">
        <v>5.0835698751943868E-4</v>
      </c>
      <c r="AB1952" s="109">
        <v>4.7916040785023732E-4</v>
      </c>
      <c r="AC1952" s="731">
        <v>1.3038906086523935E-3</v>
      </c>
      <c r="AD1952" s="108">
        <v>1.0982588706812384E-4</v>
      </c>
      <c r="AE1952" s="109">
        <v>1.1014127504226417E-4</v>
      </c>
      <c r="AF1952" s="731">
        <v>2.4663795203022941E-4</v>
      </c>
      <c r="AG1952" s="108">
        <v>1.5794901047076976E-4</v>
      </c>
      <c r="AH1952" s="109">
        <v>1.5926381188857073E-4</v>
      </c>
      <c r="AI1952" s="731">
        <v>3.7468427409061779E-4</v>
      </c>
      <c r="AJ1952" s="114"/>
      <c r="AK1952" s="115"/>
      <c r="AL1952" s="115"/>
    </row>
    <row r="1953" spans="1:38" ht="13" x14ac:dyDescent="0.3">
      <c r="A1953" s="71">
        <v>2023</v>
      </c>
      <c r="B1953" s="718">
        <v>28</v>
      </c>
      <c r="C1953" s="108">
        <v>0.94912168840323641</v>
      </c>
      <c r="D1953" s="109">
        <v>0.88953743716297262</v>
      </c>
      <c r="E1953" s="732">
        <v>0.43828068664891839</v>
      </c>
      <c r="F1953" s="108">
        <v>7.8921764939014122E-2</v>
      </c>
      <c r="G1953" s="109">
        <v>6.9454786936832158E-2</v>
      </c>
      <c r="H1953" s="732">
        <v>8.6455182534929439E-2</v>
      </c>
      <c r="I1953" s="108">
        <v>1.2362746650384089E-2</v>
      </c>
      <c r="J1953" s="109">
        <v>1.4357587303868304E-2</v>
      </c>
      <c r="K1953" s="732">
        <v>1.8446713888091701E-2</v>
      </c>
      <c r="L1953" s="108">
        <v>2.6259395889165443E-3</v>
      </c>
      <c r="M1953" s="109">
        <v>2.3832992436686779E-3</v>
      </c>
      <c r="N1953" s="732">
        <v>2.5190789933129797E-3</v>
      </c>
      <c r="O1953" s="108">
        <v>3.1846808820246595E-3</v>
      </c>
      <c r="P1953" s="109">
        <v>3.2167152637994625E-3</v>
      </c>
      <c r="Q1953" s="732">
        <v>6.2386612091911674E-3</v>
      </c>
      <c r="R1953" s="108">
        <v>2.5331182444518429E-3</v>
      </c>
      <c r="S1953" s="109">
        <v>3.3733989540303548E-3</v>
      </c>
      <c r="T1953" s="732">
        <v>9.8562943072089491E-3</v>
      </c>
      <c r="U1953" s="108">
        <v>2.6110098647882458E-4</v>
      </c>
      <c r="V1953" s="109">
        <v>2.6178795771892482E-4</v>
      </c>
      <c r="W1953" s="732">
        <v>5.7893715614348818E-4</v>
      </c>
      <c r="X1953" s="108">
        <v>1.6871442648071773E-5</v>
      </c>
      <c r="Y1953" s="109">
        <v>1.6957733694506487E-5</v>
      </c>
      <c r="Z1953" s="732">
        <v>3.9299570913611448E-5</v>
      </c>
      <c r="AA1953" s="108">
        <v>5.1067633374246005E-4</v>
      </c>
      <c r="AB1953" s="109">
        <v>4.7807640428459649E-4</v>
      </c>
      <c r="AC1953" s="732">
        <v>1.2854205286479559E-3</v>
      </c>
      <c r="AD1953" s="108">
        <v>1.0962116134666804E-4</v>
      </c>
      <c r="AE1953" s="109">
        <v>1.0977377336104105E-4</v>
      </c>
      <c r="AF1953" s="732">
        <v>2.4133543944975945E-4</v>
      </c>
      <c r="AG1953" s="108">
        <v>1.5775431602005281E-4</v>
      </c>
      <c r="AH1953" s="109">
        <v>1.5891385575434128E-4</v>
      </c>
      <c r="AI1953" s="732">
        <v>3.6955949029653481E-4</v>
      </c>
      <c r="AJ1953" s="114"/>
      <c r="AK1953" s="115"/>
      <c r="AL1953" s="115"/>
    </row>
    <row r="1954" spans="1:38" ht="13" x14ac:dyDescent="0.3">
      <c r="A1954" s="71">
        <v>2023</v>
      </c>
      <c r="B1954" s="718">
        <v>29</v>
      </c>
      <c r="C1954" s="108">
        <v>0.94880547793758241</v>
      </c>
      <c r="D1954" s="109">
        <v>0.8890436122894505</v>
      </c>
      <c r="E1954" s="732">
        <v>0.43197484533860891</v>
      </c>
      <c r="F1954" s="108">
        <v>7.930460859749823E-2</v>
      </c>
      <c r="G1954" s="109">
        <v>6.9323300059728699E-2</v>
      </c>
      <c r="H1954" s="732">
        <v>8.5911266037756964E-2</v>
      </c>
      <c r="I1954" s="108">
        <v>1.2346602179468388E-2</v>
      </c>
      <c r="J1954" s="109">
        <v>1.4326359818153906E-2</v>
      </c>
      <c r="K1954" s="732">
        <v>1.8073374717302738E-2</v>
      </c>
      <c r="L1954" s="108">
        <v>2.6225364522615047E-3</v>
      </c>
      <c r="M1954" s="109">
        <v>2.3774567820934178E-3</v>
      </c>
      <c r="N1954" s="732">
        <v>2.4759448385625301E-3</v>
      </c>
      <c r="O1954" s="108">
        <v>3.1818151760554009E-3</v>
      </c>
      <c r="P1954" s="109">
        <v>3.2118452083997255E-3</v>
      </c>
      <c r="Q1954" s="732">
        <v>6.1262085487441146E-3</v>
      </c>
      <c r="R1954" s="108">
        <v>2.5331182444518429E-3</v>
      </c>
      <c r="S1954" s="109">
        <v>3.3733989540303548E-3</v>
      </c>
      <c r="T1954" s="732">
        <v>9.8562943072089491E-3</v>
      </c>
      <c r="U1954" s="108">
        <v>2.6064731111396909E-4</v>
      </c>
      <c r="V1954" s="109">
        <v>2.6101585013903992E-4</v>
      </c>
      <c r="W1954" s="732">
        <v>5.6692401320483741E-4</v>
      </c>
      <c r="X1954" s="108">
        <v>1.6843864127452124E-5</v>
      </c>
      <c r="Y1954" s="109">
        <v>1.6910704776641082E-5</v>
      </c>
      <c r="Z1954" s="732">
        <v>3.8536081282201813E-5</v>
      </c>
      <c r="AA1954" s="108">
        <v>5.1169566109902117E-4</v>
      </c>
      <c r="AB1954" s="109">
        <v>4.7700859874704729E-4</v>
      </c>
      <c r="AC1954" s="732">
        <v>1.2659405000777959E-3</v>
      </c>
      <c r="AD1954" s="108">
        <v>1.094112999002903E-4</v>
      </c>
      <c r="AE1954" s="109">
        <v>1.0941638203216145E-4</v>
      </c>
      <c r="AF1954" s="732">
        <v>2.3573577791783038E-4</v>
      </c>
      <c r="AG1954" s="108">
        <v>1.5755451151916466E-4</v>
      </c>
      <c r="AH1954" s="109">
        <v>1.5857382015352931E-4</v>
      </c>
      <c r="AI1954" s="732">
        <v>3.6414863317189703E-4</v>
      </c>
      <c r="AJ1954" s="114"/>
      <c r="AK1954" s="115"/>
      <c r="AL1954" s="115"/>
    </row>
    <row r="1955" spans="1:38" ht="13" x14ac:dyDescent="0.3">
      <c r="A1955" s="71">
        <v>2023</v>
      </c>
      <c r="B1955" s="718">
        <v>30</v>
      </c>
      <c r="C1955" s="108">
        <v>0.94848420711899495</v>
      </c>
      <c r="D1955" s="109">
        <v>0.88763955952321827</v>
      </c>
      <c r="E1955" s="732">
        <v>0.44277374207205999</v>
      </c>
      <c r="F1955" s="108">
        <v>7.9142240233673236E-2</v>
      </c>
      <c r="G1955" s="109">
        <v>6.9202191526061774E-2</v>
      </c>
      <c r="H1955" s="732">
        <v>8.6511606247343997E-2</v>
      </c>
      <c r="I1955" s="108">
        <v>1.2330167857683658E-2</v>
      </c>
      <c r="J1955" s="109">
        <v>1.4302141398038969E-2</v>
      </c>
      <c r="K1955" s="732">
        <v>1.8724368474763921E-2</v>
      </c>
      <c r="L1955" s="108">
        <v>2.6190730021259071E-3</v>
      </c>
      <c r="M1955" s="109">
        <v>2.3730721646555773E-3</v>
      </c>
      <c r="N1955" s="732">
        <v>2.554281313520462E-3</v>
      </c>
      <c r="O1955" s="108">
        <v>3.1788985311927602E-3</v>
      </c>
      <c r="P1955" s="109">
        <v>3.2076839957933378E-3</v>
      </c>
      <c r="Q1955" s="732">
        <v>6.3192746420476327E-3</v>
      </c>
      <c r="R1955" s="108">
        <v>2.5331182444518429E-3</v>
      </c>
      <c r="S1955" s="109">
        <v>3.3733989540303548E-3</v>
      </c>
      <c r="T1955" s="732">
        <v>9.8562943072089491E-3</v>
      </c>
      <c r="U1955" s="108">
        <v>2.6018525296850499E-4</v>
      </c>
      <c r="V1955" s="109">
        <v>2.6049552579034298E-4</v>
      </c>
      <c r="W1955" s="732">
        <v>5.8748232540146528E-4</v>
      </c>
      <c r="X1955" s="108">
        <v>1.681577292750767E-5</v>
      </c>
      <c r="Y1955" s="109">
        <v>1.6878472927069383E-5</v>
      </c>
      <c r="Z1955" s="732">
        <v>3.9843702130847059E-5</v>
      </c>
      <c r="AA1955" s="108">
        <v>5.1075718140176538E-4</v>
      </c>
      <c r="AB1955" s="109">
        <v>4.7615756336366025E-4</v>
      </c>
      <c r="AC1955" s="732">
        <v>1.2982078901152795E-3</v>
      </c>
      <c r="AD1955" s="108">
        <v>1.0919743826869317E-4</v>
      </c>
      <c r="AE1955" s="109">
        <v>1.0918188069902632E-4</v>
      </c>
      <c r="AF1955" s="732">
        <v>2.4529440328856233E-4</v>
      </c>
      <c r="AG1955" s="108">
        <v>1.5735108326312593E-4</v>
      </c>
      <c r="AH1955" s="109">
        <v>1.5832021080533542E-4</v>
      </c>
      <c r="AI1955" s="732">
        <v>3.7349290511122616E-4</v>
      </c>
      <c r="AJ1955" s="114"/>
      <c r="AK1955" s="115"/>
      <c r="AL1955" s="115"/>
    </row>
    <row r="1956" spans="1:38" ht="13" x14ac:dyDescent="0.3">
      <c r="A1956" s="71">
        <v>2023</v>
      </c>
      <c r="B1956" s="718">
        <v>31</v>
      </c>
      <c r="C1956" s="108">
        <v>0.94848420711899495</v>
      </c>
      <c r="D1956" s="109">
        <v>0.88763955952321827</v>
      </c>
      <c r="E1956" s="732">
        <v>0.44277374207205999</v>
      </c>
      <c r="F1956" s="108">
        <v>7.9142240233673236E-2</v>
      </c>
      <c r="G1956" s="109">
        <v>6.9202191526061774E-2</v>
      </c>
      <c r="H1956" s="732">
        <v>8.6511606247343997E-2</v>
      </c>
      <c r="I1956" s="108">
        <v>1.2330167857683658E-2</v>
      </c>
      <c r="J1956" s="109">
        <v>1.4302141398038969E-2</v>
      </c>
      <c r="K1956" s="732">
        <v>1.8724368474763921E-2</v>
      </c>
      <c r="L1956" s="108">
        <v>2.6190730021259071E-3</v>
      </c>
      <c r="M1956" s="109">
        <v>2.3730721646555773E-3</v>
      </c>
      <c r="N1956" s="732">
        <v>2.554281313520462E-3</v>
      </c>
      <c r="O1956" s="108">
        <v>3.1788985311927602E-3</v>
      </c>
      <c r="P1956" s="109">
        <v>3.2076839957933378E-3</v>
      </c>
      <c r="Q1956" s="732">
        <v>6.3192746420476327E-3</v>
      </c>
      <c r="R1956" s="108">
        <v>2.5331182444518429E-3</v>
      </c>
      <c r="S1956" s="109">
        <v>3.3733989540303548E-3</v>
      </c>
      <c r="T1956" s="732">
        <v>9.8562943072089491E-3</v>
      </c>
      <c r="U1956" s="108">
        <v>2.6018525296850499E-4</v>
      </c>
      <c r="V1956" s="109">
        <v>2.6049552579034298E-4</v>
      </c>
      <c r="W1956" s="732">
        <v>5.8748232540146528E-4</v>
      </c>
      <c r="X1956" s="108">
        <v>1.681577292750767E-5</v>
      </c>
      <c r="Y1956" s="109">
        <v>1.6878472927069383E-5</v>
      </c>
      <c r="Z1956" s="732">
        <v>3.9843702130847059E-5</v>
      </c>
      <c r="AA1956" s="108">
        <v>5.1075718140176538E-4</v>
      </c>
      <c r="AB1956" s="109">
        <v>4.7615756336366025E-4</v>
      </c>
      <c r="AC1956" s="732">
        <v>1.2982078901152795E-3</v>
      </c>
      <c r="AD1956" s="108">
        <v>1.0919743826869317E-4</v>
      </c>
      <c r="AE1956" s="109">
        <v>1.0918188069902632E-4</v>
      </c>
      <c r="AF1956" s="732">
        <v>2.4529440328856233E-4</v>
      </c>
      <c r="AG1956" s="108">
        <v>1.5735108326312593E-4</v>
      </c>
      <c r="AH1956" s="109">
        <v>1.5832021080533542E-4</v>
      </c>
      <c r="AI1956" s="732">
        <v>3.7349290511122616E-4</v>
      </c>
      <c r="AJ1956" s="114"/>
      <c r="AK1956" s="115"/>
      <c r="AL1956" s="115"/>
    </row>
    <row r="1957" spans="1:38" ht="13" x14ac:dyDescent="0.3">
      <c r="A1957" s="71">
        <v>2023</v>
      </c>
      <c r="B1957" s="718">
        <v>32</v>
      </c>
      <c r="C1957" s="108">
        <v>0.94848420711899495</v>
      </c>
      <c r="D1957" s="109">
        <v>0.88763955952321827</v>
      </c>
      <c r="E1957" s="732">
        <v>0.44277374207205999</v>
      </c>
      <c r="F1957" s="108">
        <v>7.9142240233673236E-2</v>
      </c>
      <c r="G1957" s="109">
        <v>6.9202191526061774E-2</v>
      </c>
      <c r="H1957" s="732">
        <v>8.6511606247343997E-2</v>
      </c>
      <c r="I1957" s="108">
        <v>1.2330167857683658E-2</v>
      </c>
      <c r="J1957" s="109">
        <v>1.4302141398038969E-2</v>
      </c>
      <c r="K1957" s="732">
        <v>1.8724368474763921E-2</v>
      </c>
      <c r="L1957" s="108">
        <v>2.6190730021259071E-3</v>
      </c>
      <c r="M1957" s="109">
        <v>2.3730721646555773E-3</v>
      </c>
      <c r="N1957" s="732">
        <v>2.554281313520462E-3</v>
      </c>
      <c r="O1957" s="108">
        <v>3.1788985311927602E-3</v>
      </c>
      <c r="P1957" s="109">
        <v>3.2076839957933378E-3</v>
      </c>
      <c r="Q1957" s="732">
        <v>6.3192746420476327E-3</v>
      </c>
      <c r="R1957" s="108">
        <v>2.5331182444518429E-3</v>
      </c>
      <c r="S1957" s="109">
        <v>3.3733989540303548E-3</v>
      </c>
      <c r="T1957" s="732">
        <v>9.8562943072089491E-3</v>
      </c>
      <c r="U1957" s="108">
        <v>2.6018525296850499E-4</v>
      </c>
      <c r="V1957" s="109">
        <v>2.6049552579034298E-4</v>
      </c>
      <c r="W1957" s="732">
        <v>5.8748232540146528E-4</v>
      </c>
      <c r="X1957" s="108">
        <v>1.681577292750767E-5</v>
      </c>
      <c r="Y1957" s="109">
        <v>1.6878472927069383E-5</v>
      </c>
      <c r="Z1957" s="732">
        <v>3.9843702130847059E-5</v>
      </c>
      <c r="AA1957" s="108">
        <v>5.1075718140176538E-4</v>
      </c>
      <c r="AB1957" s="109">
        <v>4.7615756336366025E-4</v>
      </c>
      <c r="AC1957" s="732">
        <v>1.2982078901152795E-3</v>
      </c>
      <c r="AD1957" s="108">
        <v>1.0919743826869317E-4</v>
      </c>
      <c r="AE1957" s="109">
        <v>1.0918188069902632E-4</v>
      </c>
      <c r="AF1957" s="732">
        <v>2.4529440328856233E-4</v>
      </c>
      <c r="AG1957" s="108">
        <v>1.5735108326312593E-4</v>
      </c>
      <c r="AH1957" s="109">
        <v>1.5832021080533542E-4</v>
      </c>
      <c r="AI1957" s="732">
        <v>3.7349290511122616E-4</v>
      </c>
      <c r="AJ1957" s="114"/>
      <c r="AK1957" s="115"/>
      <c r="AL1957" s="115"/>
    </row>
    <row r="1958" spans="1:38" ht="13" x14ac:dyDescent="0.3">
      <c r="A1958" s="71">
        <v>2023</v>
      </c>
      <c r="B1958" s="718">
        <v>33</v>
      </c>
      <c r="C1958" s="108">
        <v>0.94848420711899495</v>
      </c>
      <c r="D1958" s="109">
        <v>0.88763955952321827</v>
      </c>
      <c r="E1958" s="732">
        <v>0.44277374207205999</v>
      </c>
      <c r="F1958" s="108">
        <v>7.9142240233673236E-2</v>
      </c>
      <c r="G1958" s="109">
        <v>6.9202191526061774E-2</v>
      </c>
      <c r="H1958" s="732">
        <v>8.6511606247343997E-2</v>
      </c>
      <c r="I1958" s="108">
        <v>1.2330167857683658E-2</v>
      </c>
      <c r="J1958" s="109">
        <v>1.4302141398038969E-2</v>
      </c>
      <c r="K1958" s="732">
        <v>1.8724368474763921E-2</v>
      </c>
      <c r="L1958" s="108">
        <v>2.6190730021259071E-3</v>
      </c>
      <c r="M1958" s="109">
        <v>2.3730721646555773E-3</v>
      </c>
      <c r="N1958" s="732">
        <v>2.554281313520462E-3</v>
      </c>
      <c r="O1958" s="108">
        <v>3.1788985311927602E-3</v>
      </c>
      <c r="P1958" s="109">
        <v>3.2076839957933378E-3</v>
      </c>
      <c r="Q1958" s="732">
        <v>6.3192746420476327E-3</v>
      </c>
      <c r="R1958" s="108">
        <v>2.5331182444518429E-3</v>
      </c>
      <c r="S1958" s="109">
        <v>3.3733989540303548E-3</v>
      </c>
      <c r="T1958" s="732">
        <v>9.8562943072089491E-3</v>
      </c>
      <c r="U1958" s="108">
        <v>2.6018525296850499E-4</v>
      </c>
      <c r="V1958" s="109">
        <v>2.6049552579034298E-4</v>
      </c>
      <c r="W1958" s="732">
        <v>5.8748232540146528E-4</v>
      </c>
      <c r="X1958" s="108">
        <v>1.681577292750767E-5</v>
      </c>
      <c r="Y1958" s="109">
        <v>1.6878472927069383E-5</v>
      </c>
      <c r="Z1958" s="732">
        <v>3.9843702130847059E-5</v>
      </c>
      <c r="AA1958" s="108">
        <v>5.1075718140176538E-4</v>
      </c>
      <c r="AB1958" s="109">
        <v>4.7615756336366025E-4</v>
      </c>
      <c r="AC1958" s="732">
        <v>1.2982078901152795E-3</v>
      </c>
      <c r="AD1958" s="108">
        <v>1.0919743826869317E-4</v>
      </c>
      <c r="AE1958" s="109">
        <v>1.0918188069902632E-4</v>
      </c>
      <c r="AF1958" s="732">
        <v>2.4529440328856233E-4</v>
      </c>
      <c r="AG1958" s="108">
        <v>1.5735108326312593E-4</v>
      </c>
      <c r="AH1958" s="109">
        <v>1.5832021080533542E-4</v>
      </c>
      <c r="AI1958" s="732">
        <v>3.7349290511122616E-4</v>
      </c>
      <c r="AJ1958" s="114"/>
      <c r="AK1958" s="115"/>
      <c r="AL1958" s="115"/>
    </row>
    <row r="1959" spans="1:38" ht="13" x14ac:dyDescent="0.3">
      <c r="A1959" s="71">
        <v>2023</v>
      </c>
      <c r="B1959" s="718">
        <v>34</v>
      </c>
      <c r="C1959" s="108">
        <v>0.94848420711899495</v>
      </c>
      <c r="D1959" s="109">
        <v>0.88763955952321827</v>
      </c>
      <c r="E1959" s="732">
        <v>0.44277374207205999</v>
      </c>
      <c r="F1959" s="108">
        <v>7.9142240233673236E-2</v>
      </c>
      <c r="G1959" s="109">
        <v>6.9202191526061774E-2</v>
      </c>
      <c r="H1959" s="732">
        <v>8.6511606247343997E-2</v>
      </c>
      <c r="I1959" s="108">
        <v>1.2330167857683658E-2</v>
      </c>
      <c r="J1959" s="109">
        <v>1.4302141398038969E-2</v>
      </c>
      <c r="K1959" s="732">
        <v>1.8724368474763921E-2</v>
      </c>
      <c r="L1959" s="108">
        <v>2.6190730021259071E-3</v>
      </c>
      <c r="M1959" s="109">
        <v>2.3730721646555773E-3</v>
      </c>
      <c r="N1959" s="732">
        <v>2.554281313520462E-3</v>
      </c>
      <c r="O1959" s="108">
        <v>3.1788985311927602E-3</v>
      </c>
      <c r="P1959" s="109">
        <v>3.2076839957933378E-3</v>
      </c>
      <c r="Q1959" s="732">
        <v>6.3192746420476327E-3</v>
      </c>
      <c r="R1959" s="108">
        <v>2.5331182444518429E-3</v>
      </c>
      <c r="S1959" s="109">
        <v>3.3733989540303548E-3</v>
      </c>
      <c r="T1959" s="732">
        <v>9.8562943072089491E-3</v>
      </c>
      <c r="U1959" s="108">
        <v>2.6018525296850499E-4</v>
      </c>
      <c r="V1959" s="109">
        <v>2.6049552579034298E-4</v>
      </c>
      <c r="W1959" s="732">
        <v>5.8748232540146528E-4</v>
      </c>
      <c r="X1959" s="108">
        <v>1.681577292750767E-5</v>
      </c>
      <c r="Y1959" s="109">
        <v>1.6878472927069383E-5</v>
      </c>
      <c r="Z1959" s="732">
        <v>3.9843702130847059E-5</v>
      </c>
      <c r="AA1959" s="108">
        <v>5.1075718140176538E-4</v>
      </c>
      <c r="AB1959" s="109">
        <v>4.7615756336366025E-4</v>
      </c>
      <c r="AC1959" s="732">
        <v>1.2982078901152795E-3</v>
      </c>
      <c r="AD1959" s="108">
        <v>1.0919743826869317E-4</v>
      </c>
      <c r="AE1959" s="109">
        <v>1.0918188069902632E-4</v>
      </c>
      <c r="AF1959" s="732">
        <v>2.4529440328856233E-4</v>
      </c>
      <c r="AG1959" s="108">
        <v>1.5735108326312593E-4</v>
      </c>
      <c r="AH1959" s="109">
        <v>1.5832021080533542E-4</v>
      </c>
      <c r="AI1959" s="732">
        <v>3.7349290511122616E-4</v>
      </c>
      <c r="AJ1959" s="114"/>
      <c r="AK1959" s="115"/>
      <c r="AL1959" s="115"/>
    </row>
    <row r="1960" spans="1:38" ht="13" x14ac:dyDescent="0.3">
      <c r="A1960" s="71">
        <v>2023</v>
      </c>
      <c r="B1960" s="718">
        <v>35</v>
      </c>
      <c r="C1960" s="108">
        <v>0.94848420711899495</v>
      </c>
      <c r="D1960" s="109">
        <v>0.88763955952321827</v>
      </c>
      <c r="E1960" s="732">
        <v>0.44277374207205999</v>
      </c>
      <c r="F1960" s="108">
        <v>7.9142240233673236E-2</v>
      </c>
      <c r="G1960" s="109">
        <v>6.9202191526061774E-2</v>
      </c>
      <c r="H1960" s="732">
        <v>8.6511606247343997E-2</v>
      </c>
      <c r="I1960" s="108">
        <v>1.2330167857683658E-2</v>
      </c>
      <c r="J1960" s="109">
        <v>1.4302141398038969E-2</v>
      </c>
      <c r="K1960" s="732">
        <v>1.8724368474763921E-2</v>
      </c>
      <c r="L1960" s="108">
        <v>2.6190730021259071E-3</v>
      </c>
      <c r="M1960" s="109">
        <v>2.3730721646555773E-3</v>
      </c>
      <c r="N1960" s="732">
        <v>2.554281313520462E-3</v>
      </c>
      <c r="O1960" s="108">
        <v>3.1788985311927602E-3</v>
      </c>
      <c r="P1960" s="109">
        <v>3.2076839957933378E-3</v>
      </c>
      <c r="Q1960" s="732">
        <v>6.3192746420476327E-3</v>
      </c>
      <c r="R1960" s="108">
        <v>2.5331182444518429E-3</v>
      </c>
      <c r="S1960" s="109">
        <v>3.3733989540303548E-3</v>
      </c>
      <c r="T1960" s="732">
        <v>9.8562943072089491E-3</v>
      </c>
      <c r="U1960" s="108">
        <v>2.6018525296850499E-4</v>
      </c>
      <c r="V1960" s="109">
        <v>2.6049552579034298E-4</v>
      </c>
      <c r="W1960" s="732">
        <v>5.8748232540146528E-4</v>
      </c>
      <c r="X1960" s="108">
        <v>1.681577292750767E-5</v>
      </c>
      <c r="Y1960" s="109">
        <v>1.6878472927069383E-5</v>
      </c>
      <c r="Z1960" s="732">
        <v>3.9843702130847059E-5</v>
      </c>
      <c r="AA1960" s="108">
        <v>5.1075718140176538E-4</v>
      </c>
      <c r="AB1960" s="109">
        <v>4.7615756336366025E-4</v>
      </c>
      <c r="AC1960" s="732">
        <v>1.2982078901152795E-3</v>
      </c>
      <c r="AD1960" s="108">
        <v>1.0919743826869317E-4</v>
      </c>
      <c r="AE1960" s="109">
        <v>1.0918188069902632E-4</v>
      </c>
      <c r="AF1960" s="732">
        <v>2.4529440328856233E-4</v>
      </c>
      <c r="AG1960" s="108">
        <v>1.5735108326312593E-4</v>
      </c>
      <c r="AH1960" s="109">
        <v>1.5832021080533542E-4</v>
      </c>
      <c r="AI1960" s="732">
        <v>3.7349290511122616E-4</v>
      </c>
      <c r="AJ1960" s="114"/>
      <c r="AK1960" s="115"/>
      <c r="AL1960" s="115"/>
    </row>
    <row r="1961" spans="1:38" ht="13" x14ac:dyDescent="0.3">
      <c r="A1961" s="71">
        <v>2023</v>
      </c>
      <c r="B1961" s="718">
        <v>36</v>
      </c>
      <c r="C1961" s="108">
        <v>0.94848420711899495</v>
      </c>
      <c r="D1961" s="109">
        <v>0.88763955952321827</v>
      </c>
      <c r="E1961" s="732">
        <v>0.44277374207205999</v>
      </c>
      <c r="F1961" s="108">
        <v>7.9142240233673236E-2</v>
      </c>
      <c r="G1961" s="109">
        <v>6.9202191526061774E-2</v>
      </c>
      <c r="H1961" s="732">
        <v>8.6511606247343997E-2</v>
      </c>
      <c r="I1961" s="108">
        <v>1.2330167857683658E-2</v>
      </c>
      <c r="J1961" s="109">
        <v>1.4302141398038969E-2</v>
      </c>
      <c r="K1961" s="732">
        <v>1.8724368474763921E-2</v>
      </c>
      <c r="L1961" s="108">
        <v>2.6190730021259071E-3</v>
      </c>
      <c r="M1961" s="109">
        <v>2.3730721646555773E-3</v>
      </c>
      <c r="N1961" s="732">
        <v>2.554281313520462E-3</v>
      </c>
      <c r="O1961" s="108">
        <v>3.1788985311927602E-3</v>
      </c>
      <c r="P1961" s="109">
        <v>3.2076839957933378E-3</v>
      </c>
      <c r="Q1961" s="732">
        <v>6.3192746420476327E-3</v>
      </c>
      <c r="R1961" s="108">
        <v>2.5331182444518429E-3</v>
      </c>
      <c r="S1961" s="109">
        <v>3.3733989540303548E-3</v>
      </c>
      <c r="T1961" s="732">
        <v>9.8562943072089491E-3</v>
      </c>
      <c r="U1961" s="108">
        <v>2.6018525296850499E-4</v>
      </c>
      <c r="V1961" s="109">
        <v>2.6049552579034298E-4</v>
      </c>
      <c r="W1961" s="732">
        <v>5.8748232540146528E-4</v>
      </c>
      <c r="X1961" s="108">
        <v>1.681577292750767E-5</v>
      </c>
      <c r="Y1961" s="109">
        <v>1.6878472927069383E-5</v>
      </c>
      <c r="Z1961" s="732">
        <v>3.9843702130847059E-5</v>
      </c>
      <c r="AA1961" s="108">
        <v>5.1075718140176538E-4</v>
      </c>
      <c r="AB1961" s="109">
        <v>4.7615756336366025E-4</v>
      </c>
      <c r="AC1961" s="732">
        <v>1.2982078901152795E-3</v>
      </c>
      <c r="AD1961" s="108">
        <v>1.0919743826869317E-4</v>
      </c>
      <c r="AE1961" s="109">
        <v>1.0918188069902632E-4</v>
      </c>
      <c r="AF1961" s="732">
        <v>2.4529440328856233E-4</v>
      </c>
      <c r="AG1961" s="108">
        <v>1.5735108326312593E-4</v>
      </c>
      <c r="AH1961" s="109">
        <v>1.5832021080533542E-4</v>
      </c>
      <c r="AI1961" s="732">
        <v>3.7349290511122616E-4</v>
      </c>
      <c r="AJ1961" s="114"/>
      <c r="AK1961" s="115"/>
      <c r="AL1961" s="115"/>
    </row>
    <row r="1962" spans="1:38" ht="13" x14ac:dyDescent="0.3">
      <c r="A1962" s="71">
        <v>2023</v>
      </c>
      <c r="B1962" s="718">
        <v>37</v>
      </c>
      <c r="C1962" s="108">
        <v>0.94848420711899495</v>
      </c>
      <c r="D1962" s="109">
        <v>0.88763955952321827</v>
      </c>
      <c r="E1962" s="732">
        <v>0.44277374207205999</v>
      </c>
      <c r="F1962" s="108">
        <v>7.9142240233673236E-2</v>
      </c>
      <c r="G1962" s="109">
        <v>6.9202191526061774E-2</v>
      </c>
      <c r="H1962" s="732">
        <v>8.6511606247343997E-2</v>
      </c>
      <c r="I1962" s="108">
        <v>1.2330167857683658E-2</v>
      </c>
      <c r="J1962" s="109">
        <v>1.4302141398038969E-2</v>
      </c>
      <c r="K1962" s="732">
        <v>1.8724368474763921E-2</v>
      </c>
      <c r="L1962" s="108">
        <v>2.6190730021259071E-3</v>
      </c>
      <c r="M1962" s="109">
        <v>2.3730721646555773E-3</v>
      </c>
      <c r="N1962" s="732">
        <v>2.554281313520462E-3</v>
      </c>
      <c r="O1962" s="108">
        <v>3.1788985311927602E-3</v>
      </c>
      <c r="P1962" s="109">
        <v>3.2076839957933378E-3</v>
      </c>
      <c r="Q1962" s="732">
        <v>6.3192746420476327E-3</v>
      </c>
      <c r="R1962" s="108">
        <v>2.5331182444518429E-3</v>
      </c>
      <c r="S1962" s="109">
        <v>3.3733989540303548E-3</v>
      </c>
      <c r="T1962" s="732">
        <v>9.8562943072089491E-3</v>
      </c>
      <c r="U1962" s="108">
        <v>2.6018525296850499E-4</v>
      </c>
      <c r="V1962" s="109">
        <v>2.6049552579034298E-4</v>
      </c>
      <c r="W1962" s="732">
        <v>5.8748232540146528E-4</v>
      </c>
      <c r="X1962" s="108">
        <v>1.681577292750767E-5</v>
      </c>
      <c r="Y1962" s="109">
        <v>1.6878472927069383E-5</v>
      </c>
      <c r="Z1962" s="732">
        <v>3.9843702130847059E-5</v>
      </c>
      <c r="AA1962" s="108">
        <v>5.1075718140176538E-4</v>
      </c>
      <c r="AB1962" s="109">
        <v>4.7615756336366025E-4</v>
      </c>
      <c r="AC1962" s="732">
        <v>1.2982078901152795E-3</v>
      </c>
      <c r="AD1962" s="108">
        <v>1.0919743826869317E-4</v>
      </c>
      <c r="AE1962" s="109">
        <v>1.0918188069902632E-4</v>
      </c>
      <c r="AF1962" s="732">
        <v>2.4529440328856233E-4</v>
      </c>
      <c r="AG1962" s="108">
        <v>1.5735108326312593E-4</v>
      </c>
      <c r="AH1962" s="109">
        <v>1.5832021080533542E-4</v>
      </c>
      <c r="AI1962" s="732">
        <v>3.7349290511122616E-4</v>
      </c>
      <c r="AJ1962" s="114"/>
      <c r="AK1962" s="115"/>
      <c r="AL1962" s="115"/>
    </row>
    <row r="1963" spans="1:38" ht="13" x14ac:dyDescent="0.3">
      <c r="A1963" s="71">
        <v>2023</v>
      </c>
      <c r="B1963" s="718">
        <v>38</v>
      </c>
      <c r="C1963" s="108">
        <v>0.94848420711899495</v>
      </c>
      <c r="D1963" s="109">
        <v>0.88763955952321827</v>
      </c>
      <c r="E1963" s="732">
        <v>0.44277374207205999</v>
      </c>
      <c r="F1963" s="108">
        <v>7.9142240233673236E-2</v>
      </c>
      <c r="G1963" s="109">
        <v>6.9202191526061774E-2</v>
      </c>
      <c r="H1963" s="732">
        <v>8.6511606247343997E-2</v>
      </c>
      <c r="I1963" s="108">
        <v>1.2330167857683658E-2</v>
      </c>
      <c r="J1963" s="109">
        <v>1.4302141398038969E-2</v>
      </c>
      <c r="K1963" s="732">
        <v>1.8724368474763921E-2</v>
      </c>
      <c r="L1963" s="108">
        <v>2.6190730021259071E-3</v>
      </c>
      <c r="M1963" s="109">
        <v>2.3730721646555773E-3</v>
      </c>
      <c r="N1963" s="732">
        <v>2.554281313520462E-3</v>
      </c>
      <c r="O1963" s="108">
        <v>3.1788985311927602E-3</v>
      </c>
      <c r="P1963" s="109">
        <v>3.2076839957933378E-3</v>
      </c>
      <c r="Q1963" s="732">
        <v>6.3192746420476327E-3</v>
      </c>
      <c r="R1963" s="108">
        <v>2.5331182444518429E-3</v>
      </c>
      <c r="S1963" s="109">
        <v>3.3733989540303548E-3</v>
      </c>
      <c r="T1963" s="732">
        <v>9.8562943072089491E-3</v>
      </c>
      <c r="U1963" s="108">
        <v>2.6018525296850499E-4</v>
      </c>
      <c r="V1963" s="109">
        <v>2.6049552579034298E-4</v>
      </c>
      <c r="W1963" s="732">
        <v>5.8748232540146528E-4</v>
      </c>
      <c r="X1963" s="108">
        <v>1.681577292750767E-5</v>
      </c>
      <c r="Y1963" s="109">
        <v>1.6878472927069383E-5</v>
      </c>
      <c r="Z1963" s="732">
        <v>3.9843702130847059E-5</v>
      </c>
      <c r="AA1963" s="108">
        <v>5.1075718140176538E-4</v>
      </c>
      <c r="AB1963" s="109">
        <v>4.7615756336366025E-4</v>
      </c>
      <c r="AC1963" s="732">
        <v>1.2982078901152795E-3</v>
      </c>
      <c r="AD1963" s="108">
        <v>1.0919743826869317E-4</v>
      </c>
      <c r="AE1963" s="109">
        <v>1.0918188069902632E-4</v>
      </c>
      <c r="AF1963" s="732">
        <v>2.4529440328856233E-4</v>
      </c>
      <c r="AG1963" s="108">
        <v>1.5735108326312593E-4</v>
      </c>
      <c r="AH1963" s="109">
        <v>1.5832021080533542E-4</v>
      </c>
      <c r="AI1963" s="732">
        <v>3.7349290511122616E-4</v>
      </c>
      <c r="AJ1963" s="114"/>
      <c r="AK1963" s="115"/>
      <c r="AL1963" s="115"/>
    </row>
    <row r="1964" spans="1:38" ht="13.5" thickBot="1" x14ac:dyDescent="0.35">
      <c r="A1964" s="73">
        <v>2023</v>
      </c>
      <c r="B1964" s="719">
        <v>39</v>
      </c>
      <c r="C1964" s="110">
        <v>0.94848420711899495</v>
      </c>
      <c r="D1964" s="111">
        <v>0.88763955952321827</v>
      </c>
      <c r="E1964" s="733">
        <v>0.44277374207205999</v>
      </c>
      <c r="F1964" s="110">
        <v>7.9142240233673236E-2</v>
      </c>
      <c r="G1964" s="111">
        <v>6.9202191526061774E-2</v>
      </c>
      <c r="H1964" s="733">
        <v>8.6511606247343997E-2</v>
      </c>
      <c r="I1964" s="110">
        <v>1.2330167857683658E-2</v>
      </c>
      <c r="J1964" s="111">
        <v>1.4302141398038969E-2</v>
      </c>
      <c r="K1964" s="733">
        <v>1.8724368474763921E-2</v>
      </c>
      <c r="L1964" s="110">
        <v>2.6190730021259071E-3</v>
      </c>
      <c r="M1964" s="111">
        <v>2.3730721646555773E-3</v>
      </c>
      <c r="N1964" s="733">
        <v>2.554281313520462E-3</v>
      </c>
      <c r="O1964" s="110">
        <v>3.1788985311927602E-3</v>
      </c>
      <c r="P1964" s="111">
        <v>3.2076839957933378E-3</v>
      </c>
      <c r="Q1964" s="733">
        <v>6.3192746420476327E-3</v>
      </c>
      <c r="R1964" s="110">
        <v>2.5331182444518429E-3</v>
      </c>
      <c r="S1964" s="111">
        <v>3.3733989540303548E-3</v>
      </c>
      <c r="T1964" s="733">
        <v>9.8562943072089491E-3</v>
      </c>
      <c r="U1964" s="110">
        <v>2.6018525296850499E-4</v>
      </c>
      <c r="V1964" s="111">
        <v>2.6049552579034298E-4</v>
      </c>
      <c r="W1964" s="733">
        <v>5.8748232540146528E-4</v>
      </c>
      <c r="X1964" s="110">
        <v>1.681577292750767E-5</v>
      </c>
      <c r="Y1964" s="111">
        <v>1.6878472927069383E-5</v>
      </c>
      <c r="Z1964" s="733">
        <v>3.9843702130847059E-5</v>
      </c>
      <c r="AA1964" s="110">
        <v>5.1075718140176538E-4</v>
      </c>
      <c r="AB1964" s="111">
        <v>4.7615756336366025E-4</v>
      </c>
      <c r="AC1964" s="733">
        <v>1.2982078901152795E-3</v>
      </c>
      <c r="AD1964" s="110">
        <v>1.0919743826869317E-4</v>
      </c>
      <c r="AE1964" s="111">
        <v>1.0918188069902632E-4</v>
      </c>
      <c r="AF1964" s="733">
        <v>2.4529440328856233E-4</v>
      </c>
      <c r="AG1964" s="110">
        <v>1.5735108326312593E-4</v>
      </c>
      <c r="AH1964" s="111">
        <v>1.5832021080533542E-4</v>
      </c>
      <c r="AI1964" s="733">
        <v>3.7349290511122616E-4</v>
      </c>
      <c r="AJ1964" s="116"/>
      <c r="AK1964" s="117"/>
      <c r="AL1964" s="117"/>
    </row>
    <row r="1965" spans="1:38" x14ac:dyDescent="0.25">
      <c r="A1965" s="69">
        <v>2024</v>
      </c>
      <c r="B1965" s="70">
        <v>0</v>
      </c>
      <c r="C1965" s="106">
        <v>0.2881820669025682</v>
      </c>
      <c r="D1965" s="107">
        <v>0.29426968210495658</v>
      </c>
      <c r="E1965" s="730">
        <v>0.2828355572860719</v>
      </c>
      <c r="F1965" s="106">
        <v>6.0962045648378536E-3</v>
      </c>
      <c r="G1965" s="107">
        <v>5.7630858921627328E-3</v>
      </c>
      <c r="H1965" s="730">
        <v>2.1173051146007781E-2</v>
      </c>
      <c r="I1965" s="106">
        <v>7.4967879330165143E-3</v>
      </c>
      <c r="J1965" s="107">
        <v>6.7704910627528359E-3</v>
      </c>
      <c r="K1965" s="730">
        <v>1.5157933105508102E-2</v>
      </c>
      <c r="L1965" s="106">
        <v>6.3712261196102998E-4</v>
      </c>
      <c r="M1965" s="107">
        <v>6.8077730064517502E-4</v>
      </c>
      <c r="N1965" s="730">
        <v>2.2466857074517916E-3</v>
      </c>
      <c r="O1965" s="106">
        <v>1.827837133403194E-3</v>
      </c>
      <c r="P1965" s="107">
        <v>1.6746138418428766E-3</v>
      </c>
      <c r="Q1965" s="730">
        <v>3.056516571973358E-3</v>
      </c>
      <c r="R1965" s="106">
        <v>2.5790463178578418E-3</v>
      </c>
      <c r="S1965" s="107">
        <v>3.3764263212041927E-3</v>
      </c>
      <c r="T1965" s="730">
        <v>1.0450277967636139E-2</v>
      </c>
      <c r="U1965" s="106">
        <v>1.7495467203490118E-4</v>
      </c>
      <c r="V1965" s="107">
        <v>1.6319010564074232E-4</v>
      </c>
      <c r="W1965" s="730">
        <v>2.6900496590674845E-4</v>
      </c>
      <c r="X1965" s="106">
        <v>1.0976254194255798E-5</v>
      </c>
      <c r="Y1965" s="107">
        <v>1.021214306514593E-5</v>
      </c>
      <c r="Z1965" s="730">
        <v>1.8346725775392283E-5</v>
      </c>
      <c r="AA1965" s="106">
        <v>1.7052752842837101E-4</v>
      </c>
      <c r="AB1965" s="107">
        <v>1.5877703837970477E-4</v>
      </c>
      <c r="AC1965" s="730">
        <v>3.3111890184118418E-4</v>
      </c>
      <c r="AD1965" s="106">
        <v>7.550173783555064E-5</v>
      </c>
      <c r="AE1965" s="107">
        <v>7.0636297133244773E-5</v>
      </c>
      <c r="AF1965" s="730">
        <v>1.0548427996495939E-4</v>
      </c>
      <c r="AG1965" s="106">
        <v>9.6763775794248404E-5</v>
      </c>
      <c r="AH1965" s="107">
        <v>8.9393139991246815E-5</v>
      </c>
      <c r="AI1965" s="730">
        <v>1.9331265180480634E-4</v>
      </c>
      <c r="AJ1965" s="112"/>
      <c r="AK1965" s="113"/>
      <c r="AL1965" s="113"/>
    </row>
    <row r="1966" spans="1:38" x14ac:dyDescent="0.25">
      <c r="A1966" s="71">
        <v>2024</v>
      </c>
      <c r="B1966" s="718">
        <v>1</v>
      </c>
      <c r="C1966" s="108">
        <v>0.28774545223036874</v>
      </c>
      <c r="D1966" s="109">
        <v>0.29384276376005919</v>
      </c>
      <c r="E1966" s="731">
        <v>0.28298355828740679</v>
      </c>
      <c r="F1966" s="108">
        <v>6.1229137357980551E-3</v>
      </c>
      <c r="G1966" s="109">
        <v>5.7894327322472487E-3</v>
      </c>
      <c r="H1966" s="731">
        <v>2.1352643292010611E-2</v>
      </c>
      <c r="I1966" s="108">
        <v>7.4975340617175921E-3</v>
      </c>
      <c r="J1966" s="109">
        <v>6.776843239288525E-3</v>
      </c>
      <c r="K1966" s="731">
        <v>1.5139926059527976E-2</v>
      </c>
      <c r="L1966" s="108">
        <v>6.3807866146725319E-4</v>
      </c>
      <c r="M1966" s="109">
        <v>6.8242421842233116E-4</v>
      </c>
      <c r="N1966" s="731">
        <v>2.2504529936248907E-3</v>
      </c>
      <c r="O1966" s="108">
        <v>1.8263600959202324E-3</v>
      </c>
      <c r="P1966" s="109">
        <v>1.6748510979586243E-3</v>
      </c>
      <c r="Q1966" s="731">
        <v>3.0544416049982583E-3</v>
      </c>
      <c r="R1966" s="108">
        <v>2.5830863216482372E-3</v>
      </c>
      <c r="S1966" s="109">
        <v>3.3847204859727706E-3</v>
      </c>
      <c r="T1966" s="731">
        <v>1.0509298220476639E-2</v>
      </c>
      <c r="U1966" s="108">
        <v>1.7513585332539874E-4</v>
      </c>
      <c r="V1966" s="109">
        <v>1.6351544225632207E-4</v>
      </c>
      <c r="W1966" s="731">
        <v>2.6886979522103928E-4</v>
      </c>
      <c r="X1966" s="108">
        <v>1.0984621142517832E-5</v>
      </c>
      <c r="Y1966" s="109">
        <v>1.0229658860041823E-5</v>
      </c>
      <c r="Z1966" s="731">
        <v>1.8335360962589835E-5</v>
      </c>
      <c r="AA1966" s="108">
        <v>1.7073392600343312E-4</v>
      </c>
      <c r="AB1966" s="109">
        <v>1.5910609769920938E-4</v>
      </c>
      <c r="AC1966" s="731">
        <v>3.3160221606626347E-4</v>
      </c>
      <c r="AD1966" s="108">
        <v>7.5603367929559582E-5</v>
      </c>
      <c r="AE1966" s="109">
        <v>7.0798573768673288E-5</v>
      </c>
      <c r="AF1966" s="731">
        <v>1.0544831973126646E-4</v>
      </c>
      <c r="AG1966" s="108">
        <v>9.6767502459713204E-5</v>
      </c>
      <c r="AH1966" s="109">
        <v>8.9482322639084538E-5</v>
      </c>
      <c r="AI1966" s="731">
        <v>1.9314557956792442E-4</v>
      </c>
      <c r="AJ1966" s="114"/>
      <c r="AK1966" s="115"/>
      <c r="AL1966" s="115"/>
    </row>
    <row r="1967" spans="1:38" x14ac:dyDescent="0.25">
      <c r="A1967" s="71">
        <v>2024</v>
      </c>
      <c r="B1967" s="718">
        <v>2</v>
      </c>
      <c r="C1967" s="108">
        <v>0.28604541228622782</v>
      </c>
      <c r="D1967" s="109">
        <v>0.29212651089206854</v>
      </c>
      <c r="E1967" s="731">
        <v>0.28270435384234882</v>
      </c>
      <c r="F1967" s="108">
        <v>6.1115487322701643E-3</v>
      </c>
      <c r="G1967" s="109">
        <v>5.7854391734846085E-3</v>
      </c>
      <c r="H1967" s="731">
        <v>2.1521459116050641E-2</v>
      </c>
      <c r="I1967" s="108">
        <v>7.4574516682286811E-3</v>
      </c>
      <c r="J1967" s="109">
        <v>6.7462143612539664E-3</v>
      </c>
      <c r="K1967" s="731">
        <v>1.5091410169825939E-2</v>
      </c>
      <c r="L1967" s="108">
        <v>6.3737022209015286E-4</v>
      </c>
      <c r="M1967" s="109">
        <v>6.8218738578206429E-4</v>
      </c>
      <c r="N1967" s="731">
        <v>2.2534403568297418E-3</v>
      </c>
      <c r="O1967" s="108">
        <v>1.8158593038381499E-3</v>
      </c>
      <c r="P1967" s="109">
        <v>1.6673707904565605E-3</v>
      </c>
      <c r="Q1967" s="731">
        <v>3.0453131927067815E-3</v>
      </c>
      <c r="R1967" s="108">
        <v>2.5800920259216767E-3</v>
      </c>
      <c r="S1967" s="109">
        <v>3.3835019284710519E-3</v>
      </c>
      <c r="T1967" s="731">
        <v>1.0560120004006768E-2</v>
      </c>
      <c r="U1967" s="108">
        <v>1.7438078034680797E-4</v>
      </c>
      <c r="V1967" s="109">
        <v>1.6299933372108781E-4</v>
      </c>
      <c r="W1967" s="731">
        <v>2.679824243346662E-4</v>
      </c>
      <c r="X1967" s="108">
        <v>1.0933725332377275E-5</v>
      </c>
      <c r="Y1967" s="109">
        <v>1.0194127432839989E-5</v>
      </c>
      <c r="Z1967" s="731">
        <v>1.8277053503810074E-5</v>
      </c>
      <c r="AA1967" s="108">
        <v>1.7002356323848173E-4</v>
      </c>
      <c r="AB1967" s="109">
        <v>1.5863252474684325E-4</v>
      </c>
      <c r="AC1967" s="731">
        <v>3.3146058463573165E-4</v>
      </c>
      <c r="AD1967" s="108">
        <v>7.5293993462835867E-5</v>
      </c>
      <c r="AE1967" s="109">
        <v>7.0588525589374956E-5</v>
      </c>
      <c r="AF1967" s="731">
        <v>1.0506486589732609E-4</v>
      </c>
      <c r="AG1967" s="108">
        <v>9.6271348769358392E-5</v>
      </c>
      <c r="AH1967" s="109">
        <v>8.9132983470344265E-5</v>
      </c>
      <c r="AI1967" s="731">
        <v>1.926364188363261E-4</v>
      </c>
      <c r="AJ1967" s="114"/>
      <c r="AK1967" s="115"/>
      <c r="AL1967" s="115"/>
    </row>
    <row r="1968" spans="1:38" x14ac:dyDescent="0.25">
      <c r="A1968" s="71">
        <v>2024</v>
      </c>
      <c r="B1968" s="718">
        <v>3</v>
      </c>
      <c r="C1968" s="108">
        <v>0.28314311130773068</v>
      </c>
      <c r="D1968" s="109">
        <v>0.28922695297000212</v>
      </c>
      <c r="E1968" s="731">
        <v>0.28236308501858942</v>
      </c>
      <c r="F1968" s="108">
        <v>6.0882734423312523E-3</v>
      </c>
      <c r="G1968" s="109">
        <v>5.7736949951870137E-3</v>
      </c>
      <c r="H1968" s="731">
        <v>2.1701262352336433E-2</v>
      </c>
      <c r="I1968" s="108">
        <v>7.3890443999536076E-3</v>
      </c>
      <c r="J1968" s="109">
        <v>6.692569204591485E-3</v>
      </c>
      <c r="K1968" s="731">
        <v>1.5037741213622216E-2</v>
      </c>
      <c r="L1968" s="108">
        <v>6.3617830895331372E-4</v>
      </c>
      <c r="M1968" s="109">
        <v>6.8155142536745694E-4</v>
      </c>
      <c r="N1968" s="731">
        <v>2.2566531894268184E-3</v>
      </c>
      <c r="O1968" s="108">
        <v>1.7986703991308066E-3</v>
      </c>
      <c r="P1968" s="109">
        <v>1.6543891810924265E-3</v>
      </c>
      <c r="Q1968" s="731">
        <v>3.0349368510996302E-3</v>
      </c>
      <c r="R1968" s="108">
        <v>2.5750552540333522E-3</v>
      </c>
      <c r="S1968" s="109">
        <v>3.3802655181265949E-3</v>
      </c>
      <c r="T1968" s="731">
        <v>1.062003957956739E-2</v>
      </c>
      <c r="U1968" s="108">
        <v>1.7311282374112995E-4</v>
      </c>
      <c r="V1968" s="109">
        <v>1.6207030545156346E-4</v>
      </c>
      <c r="W1968" s="731">
        <v>2.6696791930143566E-4</v>
      </c>
      <c r="X1968" s="108">
        <v>1.0848513673273457E-5</v>
      </c>
      <c r="Y1968" s="109">
        <v>1.0130768567103382E-5</v>
      </c>
      <c r="Z1968" s="731">
        <v>1.8210547759844986E-5</v>
      </c>
      <c r="AA1968" s="108">
        <v>1.6881527810540847E-4</v>
      </c>
      <c r="AB1968" s="109">
        <v>1.5776361692418622E-4</v>
      </c>
      <c r="AC1968" s="731">
        <v>3.3125625287474777E-4</v>
      </c>
      <c r="AD1968" s="108">
        <v>7.4771179584071971E-5</v>
      </c>
      <c r="AE1968" s="109">
        <v>7.020735170133044E-5</v>
      </c>
      <c r="AF1968" s="731">
        <v>1.0462420709648565E-4</v>
      </c>
      <c r="AG1968" s="108">
        <v>9.5450433009624632E-5</v>
      </c>
      <c r="AH1968" s="109">
        <v>8.8518515686155828E-5</v>
      </c>
      <c r="AI1968" s="731">
        <v>1.9206255067382265E-4</v>
      </c>
      <c r="AJ1968" s="114"/>
      <c r="AK1968" s="115"/>
      <c r="AL1968" s="115"/>
    </row>
    <row r="1969" spans="1:38" x14ac:dyDescent="0.25">
      <c r="A1969" s="71">
        <v>2024</v>
      </c>
      <c r="B1969" s="718">
        <v>4</v>
      </c>
      <c r="C1969" s="108">
        <v>0.34785157475930195</v>
      </c>
      <c r="D1969" s="109">
        <v>0.34992560964895691</v>
      </c>
      <c r="E1969" s="731">
        <v>0.34820295391366762</v>
      </c>
      <c r="F1969" s="108">
        <v>6.4871011216877036E-3</v>
      </c>
      <c r="G1969" s="109">
        <v>6.3086263502229734E-3</v>
      </c>
      <c r="H1969" s="731">
        <v>2.3069758980791107E-2</v>
      </c>
      <c r="I1969" s="108">
        <v>7.904497499441103E-3</v>
      </c>
      <c r="J1969" s="109">
        <v>8.0567857105551862E-3</v>
      </c>
      <c r="K1969" s="731">
        <v>1.751631799902147E-2</v>
      </c>
      <c r="L1969" s="108">
        <v>7.6836324568202777E-4</v>
      </c>
      <c r="M1969" s="109">
        <v>1.0184920509540632E-3</v>
      </c>
      <c r="N1969" s="731">
        <v>3.7238754089961093E-3</v>
      </c>
      <c r="O1969" s="108">
        <v>1.9616081759401415E-3</v>
      </c>
      <c r="P1969" s="109">
        <v>1.9776944219691362E-3</v>
      </c>
      <c r="Q1969" s="731">
        <v>3.7423696695639106E-3</v>
      </c>
      <c r="R1969" s="108">
        <v>2.5680368396031853E-3</v>
      </c>
      <c r="S1969" s="109">
        <v>3.3756669020784244E-3</v>
      </c>
      <c r="T1969" s="731">
        <v>1.0536491338442252E-2</v>
      </c>
      <c r="U1969" s="108">
        <v>1.8104221443711213E-4</v>
      </c>
      <c r="V1969" s="109">
        <v>1.7768500441848797E-4</v>
      </c>
      <c r="W1969" s="731">
        <v>3.4206802346700639E-4</v>
      </c>
      <c r="X1969" s="108">
        <v>1.1431347897839807E-5</v>
      </c>
      <c r="Y1969" s="109">
        <v>1.1275039070843328E-5</v>
      </c>
      <c r="Z1969" s="731">
        <v>2.3079477016878197E-5</v>
      </c>
      <c r="AA1969" s="108">
        <v>1.7837032086469645E-4</v>
      </c>
      <c r="AB1969" s="109">
        <v>1.757002653066441E-4</v>
      </c>
      <c r="AC1969" s="731">
        <v>3.9396754717535446E-4</v>
      </c>
      <c r="AD1969" s="108">
        <v>7.7656277517993615E-5</v>
      </c>
      <c r="AE1969" s="109">
        <v>7.586389347378537E-5</v>
      </c>
      <c r="AF1969" s="731">
        <v>1.3971431948008446E-4</v>
      </c>
      <c r="AG1969" s="108">
        <v>1.0217345305578283E-4</v>
      </c>
      <c r="AH1969" s="109">
        <v>1.0180957112142886E-4</v>
      </c>
      <c r="AI1969" s="731">
        <v>2.2635247818736522E-4</v>
      </c>
      <c r="AJ1969" s="114"/>
      <c r="AK1969" s="115"/>
      <c r="AL1969" s="115"/>
    </row>
    <row r="1970" spans="1:38" x14ac:dyDescent="0.25">
      <c r="A1970" s="71">
        <v>2024</v>
      </c>
      <c r="B1970" s="718">
        <v>5</v>
      </c>
      <c r="C1970" s="108">
        <v>0.34648471090813832</v>
      </c>
      <c r="D1970" s="109">
        <v>0.34891250581681937</v>
      </c>
      <c r="E1970" s="731">
        <v>0.34860019122277169</v>
      </c>
      <c r="F1970" s="108">
        <v>6.5005069924070269E-3</v>
      </c>
      <c r="G1970" s="109">
        <v>6.3288133346392893E-3</v>
      </c>
      <c r="H1970" s="731">
        <v>2.3012191800382782E-2</v>
      </c>
      <c r="I1970" s="108">
        <v>7.8636139108824582E-3</v>
      </c>
      <c r="J1970" s="109">
        <v>8.0328316371556067E-3</v>
      </c>
      <c r="K1970" s="731">
        <v>1.7555532725245387E-2</v>
      </c>
      <c r="L1970" s="108">
        <v>7.6677661340595943E-4</v>
      </c>
      <c r="M1970" s="109">
        <v>1.0180933731370285E-3</v>
      </c>
      <c r="N1970" s="731">
        <v>3.7189061908687476E-3</v>
      </c>
      <c r="O1970" s="108">
        <v>1.9517014406420646E-3</v>
      </c>
      <c r="P1970" s="109">
        <v>1.971020999482407E-3</v>
      </c>
      <c r="Q1970" s="731">
        <v>3.7511399045542116E-3</v>
      </c>
      <c r="R1970" s="108">
        <v>2.5625003240073697E-3</v>
      </c>
      <c r="S1970" s="109">
        <v>3.3742953522603002E-3</v>
      </c>
      <c r="T1970" s="731">
        <v>1.0468491511115102E-2</v>
      </c>
      <c r="U1970" s="108">
        <v>1.8011977618497785E-4</v>
      </c>
      <c r="V1970" s="109">
        <v>1.7724367041038665E-4</v>
      </c>
      <c r="W1970" s="731">
        <v>3.4292937374695668E-4</v>
      </c>
      <c r="X1970" s="108">
        <v>1.1371743377846721E-5</v>
      </c>
      <c r="Y1970" s="109">
        <v>1.1244592485971988E-5</v>
      </c>
      <c r="Z1970" s="731">
        <v>2.3136518147370821E-5</v>
      </c>
      <c r="AA1970" s="108">
        <v>1.7765633418002702E-4</v>
      </c>
      <c r="AB1970" s="109">
        <v>1.7538552869875978E-4</v>
      </c>
      <c r="AC1970" s="731">
        <v>3.9450891617614727E-4</v>
      </c>
      <c r="AD1970" s="108">
        <v>7.7257943211358365E-5</v>
      </c>
      <c r="AE1970" s="109">
        <v>7.5686453936161372E-5</v>
      </c>
      <c r="AF1970" s="731">
        <v>1.4009174408277739E-4</v>
      </c>
      <c r="AG1970" s="108">
        <v>1.0165072433855973E-4</v>
      </c>
      <c r="AH1970" s="109">
        <v>1.0150349954947148E-4</v>
      </c>
      <c r="AI1970" s="731">
        <v>2.2683362377952458E-4</v>
      </c>
      <c r="AJ1970" s="114"/>
      <c r="AK1970" s="115"/>
      <c r="AL1970" s="115"/>
    </row>
    <row r="1971" spans="1:38" x14ac:dyDescent="0.25">
      <c r="A1971" s="71">
        <v>2024</v>
      </c>
      <c r="B1971" s="718">
        <v>6</v>
      </c>
      <c r="C1971" s="108">
        <v>0.40059454338866107</v>
      </c>
      <c r="D1971" s="109">
        <v>0.39870259624603649</v>
      </c>
      <c r="E1971" s="731">
        <v>0.57673287227623615</v>
      </c>
      <c r="F1971" s="108">
        <v>6.9879889502158284E-3</v>
      </c>
      <c r="G1971" s="109">
        <v>6.8732965418912568E-3</v>
      </c>
      <c r="H1971" s="731">
        <v>2.7149872068893483E-2</v>
      </c>
      <c r="I1971" s="108">
        <v>8.156713600875087E-3</v>
      </c>
      <c r="J1971" s="109">
        <v>9.0864415388925805E-3</v>
      </c>
      <c r="K1971" s="731">
        <v>1.9997812115317509E-2</v>
      </c>
      <c r="L1971" s="108">
        <v>8.6869228630639982E-4</v>
      </c>
      <c r="M1971" s="109">
        <v>1.1023692572506964E-3</v>
      </c>
      <c r="N1971" s="731">
        <v>3.7797719013081192E-3</v>
      </c>
      <c r="O1971" s="108">
        <v>2.069768422669184E-3</v>
      </c>
      <c r="P1971" s="109">
        <v>2.2409741480372614E-3</v>
      </c>
      <c r="Q1971" s="731">
        <v>5.8597702427867467E-3</v>
      </c>
      <c r="R1971" s="108">
        <v>2.5553816155365052E-3</v>
      </c>
      <c r="S1971" s="109">
        <v>3.3714615079345617E-3</v>
      </c>
      <c r="T1971" s="731">
        <v>1.036053036225793E-2</v>
      </c>
      <c r="U1971" s="108">
        <v>1.8560785926013989E-4</v>
      </c>
      <c r="V1971" s="109">
        <v>1.8970050653868239E-4</v>
      </c>
      <c r="W1971" s="731">
        <v>4.7027662694329675E-4</v>
      </c>
      <c r="X1971" s="108">
        <v>1.1779275361068659E-5</v>
      </c>
      <c r="Y1971" s="109">
        <v>1.2164283474868874E-5</v>
      </c>
      <c r="Z1971" s="731">
        <v>3.3959059924827075E-5</v>
      </c>
      <c r="AA1971" s="108">
        <v>1.851598368570902E-4</v>
      </c>
      <c r="AB1971" s="109">
        <v>1.9037373933640102E-4</v>
      </c>
      <c r="AC1971" s="731">
        <v>5.855912144300616E-4</v>
      </c>
      <c r="AD1971" s="108">
        <v>7.9217275829821424E-5</v>
      </c>
      <c r="AE1971" s="109">
        <v>8.0110150644570281E-5</v>
      </c>
      <c r="AF1971" s="731">
        <v>1.6731482578754547E-4</v>
      </c>
      <c r="AG1971" s="108">
        <v>1.0645338374947701E-4</v>
      </c>
      <c r="AH1971" s="109">
        <v>1.1243832557803276E-4</v>
      </c>
      <c r="AI1971" s="731">
        <v>4.060600001379171E-4</v>
      </c>
      <c r="AJ1971" s="114"/>
      <c r="AK1971" s="115"/>
      <c r="AL1971" s="115"/>
    </row>
    <row r="1972" spans="1:38" x14ac:dyDescent="0.25">
      <c r="A1972" s="71">
        <v>2024</v>
      </c>
      <c r="B1972" s="718">
        <v>7</v>
      </c>
      <c r="C1972" s="108">
        <v>0.40026434334721428</v>
      </c>
      <c r="D1972" s="109">
        <v>0.39875621255859434</v>
      </c>
      <c r="E1972" s="731">
        <v>0.57721332578808993</v>
      </c>
      <c r="F1972" s="108">
        <v>7.0390438288444193E-3</v>
      </c>
      <c r="G1972" s="109">
        <v>6.927015397939845E-3</v>
      </c>
      <c r="H1972" s="731">
        <v>2.7139295499574962E-2</v>
      </c>
      <c r="I1972" s="108">
        <v>8.1374556649582274E-3</v>
      </c>
      <c r="J1972" s="109">
        <v>9.0897198468286068E-3</v>
      </c>
      <c r="K1972" s="731">
        <v>2.0065802883532335E-2</v>
      </c>
      <c r="L1972" s="108">
        <v>8.6695722766332321E-4</v>
      </c>
      <c r="M1972" s="109">
        <v>1.1027433941450959E-3</v>
      </c>
      <c r="N1972" s="731">
        <v>3.7757143268831472E-3</v>
      </c>
      <c r="O1972" s="108">
        <v>2.0663604622858612E-3</v>
      </c>
      <c r="P1972" s="109">
        <v>2.2414991728293087E-3</v>
      </c>
      <c r="Q1972" s="731">
        <v>5.8779733498577442E-3</v>
      </c>
      <c r="R1972" s="108">
        <v>2.5500526549045812E-3</v>
      </c>
      <c r="S1972" s="109">
        <v>3.3726080680486436E-3</v>
      </c>
      <c r="T1972" s="731">
        <v>1.0308657776900293E-2</v>
      </c>
      <c r="U1972" s="108">
        <v>1.8506682544146719E-4</v>
      </c>
      <c r="V1972" s="109">
        <v>1.8978226447968798E-4</v>
      </c>
      <c r="W1972" s="731">
        <v>4.7197111869424449E-4</v>
      </c>
      <c r="X1972" s="108">
        <v>1.1746663133950501E-5</v>
      </c>
      <c r="Y1972" s="109">
        <v>1.2169237261432816E-5</v>
      </c>
      <c r="Z1972" s="731">
        <v>3.4073742255692332E-5</v>
      </c>
      <c r="AA1972" s="108">
        <v>1.8495435877933657E-4</v>
      </c>
      <c r="AB1972" s="109">
        <v>1.9065956089313649E-4</v>
      </c>
      <c r="AC1972" s="731">
        <v>5.8709183901859438E-4</v>
      </c>
      <c r="AD1972" s="108">
        <v>7.8967302048509554E-5</v>
      </c>
      <c r="AE1972" s="109">
        <v>8.0147877068066628E-5</v>
      </c>
      <c r="AF1972" s="731">
        <v>1.6802338895221972E-4</v>
      </c>
      <c r="AG1972" s="108">
        <v>1.0621629688074051E-4</v>
      </c>
      <c r="AH1972" s="109">
        <v>1.1247458009490724E-4</v>
      </c>
      <c r="AI1972" s="731">
        <v>4.0713247516968354E-4</v>
      </c>
      <c r="AJ1972" s="114"/>
      <c r="AK1972" s="115"/>
      <c r="AL1972" s="115"/>
    </row>
    <row r="1973" spans="1:38" x14ac:dyDescent="0.25">
      <c r="A1973" s="71">
        <v>2024</v>
      </c>
      <c r="B1973" s="718">
        <v>8</v>
      </c>
      <c r="C1973" s="108">
        <v>0.45514584333264269</v>
      </c>
      <c r="D1973" s="109">
        <v>0.44595760921535565</v>
      </c>
      <c r="E1973" s="731">
        <v>0.576665890628416</v>
      </c>
      <c r="F1973" s="108">
        <v>7.509483445003946E-3</v>
      </c>
      <c r="G1973" s="109">
        <v>7.3090174593210154E-3</v>
      </c>
      <c r="H1973" s="731">
        <v>2.8080360163214715E-2</v>
      </c>
      <c r="I1973" s="108">
        <v>8.4697464799829373E-3</v>
      </c>
      <c r="J1973" s="109">
        <v>9.7176024066778152E-3</v>
      </c>
      <c r="K1973" s="731">
        <v>2.1246658899162944E-2</v>
      </c>
      <c r="L1973" s="108">
        <v>9.84862425791192E-4</v>
      </c>
      <c r="M1973" s="109">
        <v>1.1977358714073169E-3</v>
      </c>
      <c r="N1973" s="731">
        <v>3.8435615660074342E-3</v>
      </c>
      <c r="O1973" s="108">
        <v>2.1723651023885745E-3</v>
      </c>
      <c r="P1973" s="109">
        <v>2.3595156912057753E-3</v>
      </c>
      <c r="Q1973" s="731">
        <v>6.3136022328456895E-3</v>
      </c>
      <c r="R1973" s="108">
        <v>2.543925692060483E-3</v>
      </c>
      <c r="S1973" s="109">
        <v>3.3723376552026738E-3</v>
      </c>
      <c r="T1973" s="731">
        <v>1.0192372509136833E-2</v>
      </c>
      <c r="U1973" s="108">
        <v>1.8894991785865938E-4</v>
      </c>
      <c r="V1973" s="109">
        <v>1.9435447512158616E-4</v>
      </c>
      <c r="W1973" s="731">
        <v>5.1791668457828641E-4</v>
      </c>
      <c r="X1973" s="108">
        <v>1.2048689344328031E-5</v>
      </c>
      <c r="Y1973" s="109">
        <v>1.2517672850253287E-5</v>
      </c>
      <c r="Z1973" s="731">
        <v>3.7059451318650413E-5</v>
      </c>
      <c r="AA1973" s="108">
        <v>1.9113712418540108E-4</v>
      </c>
      <c r="AB1973" s="109">
        <v>1.9719892587322579E-4</v>
      </c>
      <c r="AC1973" s="731">
        <v>6.2612756797924966E-4</v>
      </c>
      <c r="AD1973" s="108">
        <v>8.0188524161115986E-5</v>
      </c>
      <c r="AE1973" s="109">
        <v>8.1631590530948053E-5</v>
      </c>
      <c r="AF1973" s="731">
        <v>1.8938782853745258E-4</v>
      </c>
      <c r="AG1973" s="108">
        <v>1.1023774767296166E-4</v>
      </c>
      <c r="AH1973" s="109">
        <v>1.1701148619626246E-4</v>
      </c>
      <c r="AI1973" s="731">
        <v>4.284887363285766E-4</v>
      </c>
      <c r="AJ1973" s="114"/>
      <c r="AK1973" s="115"/>
      <c r="AL1973" s="115"/>
    </row>
    <row r="1974" spans="1:38" x14ac:dyDescent="0.25">
      <c r="A1974" s="71">
        <v>2024</v>
      </c>
      <c r="B1974" s="718">
        <v>9</v>
      </c>
      <c r="C1974" s="108">
        <v>0.45478131896772661</v>
      </c>
      <c r="D1974" s="109">
        <v>0.44599356837188675</v>
      </c>
      <c r="E1974" s="731">
        <v>0.57681215750839354</v>
      </c>
      <c r="F1974" s="108">
        <v>7.580450337216907E-3</v>
      </c>
      <c r="G1974" s="109">
        <v>7.3800615031542347E-3</v>
      </c>
      <c r="H1974" s="731">
        <v>2.8042869880891587E-2</v>
      </c>
      <c r="I1974" s="108">
        <v>8.4487643691231185E-3</v>
      </c>
      <c r="J1974" s="109">
        <v>9.7196599384447076E-3</v>
      </c>
      <c r="K1974" s="731">
        <v>2.1313719021451964E-2</v>
      </c>
      <c r="L1974" s="108">
        <v>9.8277526406922414E-4</v>
      </c>
      <c r="M1974" s="109">
        <v>1.1979801997097272E-3</v>
      </c>
      <c r="N1974" s="731">
        <v>3.8353862840335108E-3</v>
      </c>
      <c r="O1974" s="108">
        <v>2.1686942212778217E-3</v>
      </c>
      <c r="P1974" s="109">
        <v>2.3598391179287066E-3</v>
      </c>
      <c r="Q1974" s="731">
        <v>6.3332935561376345E-3</v>
      </c>
      <c r="R1974" s="108">
        <v>2.5382937986863138E-3</v>
      </c>
      <c r="S1974" s="109">
        <v>3.3730172922253505E-3</v>
      </c>
      <c r="T1974" s="731">
        <v>1.0083398902949112E-2</v>
      </c>
      <c r="U1974" s="108">
        <v>1.8836701480238498E-4</v>
      </c>
      <c r="V1974" s="109">
        <v>1.9440415317412715E-4</v>
      </c>
      <c r="W1974" s="731">
        <v>5.1965483144315384E-4</v>
      </c>
      <c r="X1974" s="108">
        <v>1.2013508892658026E-5</v>
      </c>
      <c r="Y1974" s="109">
        <v>1.2520697510873035E-5</v>
      </c>
      <c r="Z1974" s="731">
        <v>3.7180916013621237E-5</v>
      </c>
      <c r="AA1974" s="108">
        <v>1.9097753060685191E-4</v>
      </c>
      <c r="AB1974" s="109">
        <v>1.9753028924757233E-4</v>
      </c>
      <c r="AC1974" s="731">
        <v>6.2766404223458107E-4</v>
      </c>
      <c r="AD1974" s="108">
        <v>7.9919170477212389E-5</v>
      </c>
      <c r="AE1974" s="109">
        <v>8.1654402152623215E-5</v>
      </c>
      <c r="AF1974" s="731">
        <v>1.9008133525673414E-4</v>
      </c>
      <c r="AG1974" s="108">
        <v>1.0998214577502904E-4</v>
      </c>
      <c r="AH1974" s="109">
        <v>1.1703343557556354E-4</v>
      </c>
      <c r="AI1974" s="731">
        <v>4.2972249225013096E-4</v>
      </c>
      <c r="AJ1974" s="114"/>
      <c r="AK1974" s="115"/>
      <c r="AL1974" s="115"/>
    </row>
    <row r="1975" spans="1:38" x14ac:dyDescent="0.25">
      <c r="A1975" s="71">
        <v>2024</v>
      </c>
      <c r="B1975" s="718">
        <v>10</v>
      </c>
      <c r="C1975" s="108">
        <v>0.60982856886569581</v>
      </c>
      <c r="D1975" s="109">
        <v>0.58138178183385014</v>
      </c>
      <c r="E1975" s="731">
        <v>0.61067774412159637</v>
      </c>
      <c r="F1975" s="108">
        <v>1.0531835080503057E-2</v>
      </c>
      <c r="G1975" s="109">
        <v>9.9133834131448582E-3</v>
      </c>
      <c r="H1975" s="731">
        <v>3.2229772502238678E-2</v>
      </c>
      <c r="I1975" s="108">
        <v>9.2615395531875071E-3</v>
      </c>
      <c r="J1975" s="109">
        <v>1.091582092084459E-2</v>
      </c>
      <c r="K1975" s="731">
        <v>2.127525765849857E-2</v>
      </c>
      <c r="L1975" s="108">
        <v>1.2220511092517709E-3</v>
      </c>
      <c r="M1975" s="109">
        <v>1.3746311633084543E-3</v>
      </c>
      <c r="N1975" s="731">
        <v>3.9817168686993578E-3</v>
      </c>
      <c r="O1975" s="108">
        <v>2.5400734706433402E-3</v>
      </c>
      <c r="P1975" s="109">
        <v>2.6390767829835146E-3</v>
      </c>
      <c r="Q1975" s="731">
        <v>7.0606631253575204E-3</v>
      </c>
      <c r="R1975" s="108">
        <v>2.5331214853291681E-3</v>
      </c>
      <c r="S1975" s="109">
        <v>3.3734623771104299E-3</v>
      </c>
      <c r="T1975" s="731">
        <v>9.9684108007391612E-3</v>
      </c>
      <c r="U1975" s="108">
        <v>2.0262105466295645E-4</v>
      </c>
      <c r="V1975" s="109">
        <v>2.0514701903466388E-4</v>
      </c>
      <c r="W1975" s="731">
        <v>5.9655177826188036E-4</v>
      </c>
      <c r="X1975" s="108">
        <v>1.3103988577759427E-5</v>
      </c>
      <c r="Y1975" s="109">
        <v>1.3340263000616009E-5</v>
      </c>
      <c r="Z1975" s="731">
        <v>4.2173266056244233E-5</v>
      </c>
      <c r="AA1975" s="108">
        <v>2.1747701643961873E-4</v>
      </c>
      <c r="AB1975" s="109">
        <v>2.1861321539153573E-4</v>
      </c>
      <c r="AC1975" s="731">
        <v>7.0204444034629911E-4</v>
      </c>
      <c r="AD1975" s="108">
        <v>8.4522506943437086E-5</v>
      </c>
      <c r="AE1975" s="109">
        <v>8.5126049140280425E-5</v>
      </c>
      <c r="AF1975" s="731">
        <v>2.2590067326372717E-4</v>
      </c>
      <c r="AG1975" s="108">
        <v>1.2422709503135144E-4</v>
      </c>
      <c r="AH1975" s="109">
        <v>1.2774532877416264E-4</v>
      </c>
      <c r="AI1975" s="731">
        <v>4.6523295488897848E-4</v>
      </c>
      <c r="AJ1975" s="114"/>
      <c r="AK1975" s="115"/>
      <c r="AL1975" s="115"/>
    </row>
    <row r="1976" spans="1:38" x14ac:dyDescent="0.25">
      <c r="A1976" s="71">
        <v>2024</v>
      </c>
      <c r="B1976" s="718">
        <v>11</v>
      </c>
      <c r="C1976" s="108">
        <v>0.64559448138267317</v>
      </c>
      <c r="D1976" s="109">
        <v>0.61492757310440505</v>
      </c>
      <c r="E1976" s="731">
        <v>0.4325412543038884</v>
      </c>
      <c r="F1976" s="108">
        <v>1.9805741268719174E-2</v>
      </c>
      <c r="G1976" s="109">
        <v>2.1157078443384877E-2</v>
      </c>
      <c r="H1976" s="731">
        <v>2.9154799079649189E-2</v>
      </c>
      <c r="I1976" s="108">
        <v>1.1233315138549086E-2</v>
      </c>
      <c r="J1976" s="109">
        <v>1.3300709410524946E-2</v>
      </c>
      <c r="K1976" s="731">
        <v>1.9404255430555392E-2</v>
      </c>
      <c r="L1976" s="108">
        <v>1.4509735336754905E-3</v>
      </c>
      <c r="M1976" s="109">
        <v>1.6703729316864277E-3</v>
      </c>
      <c r="N1976" s="731">
        <v>2.3308906698551179E-3</v>
      </c>
      <c r="O1976" s="108">
        <v>2.883040228321229E-3</v>
      </c>
      <c r="P1976" s="109">
        <v>2.9895874649548816E-3</v>
      </c>
      <c r="Q1976" s="731">
        <v>6.2079445785072724E-3</v>
      </c>
      <c r="R1976" s="108">
        <v>2.5331214853291681E-3</v>
      </c>
      <c r="S1976" s="109">
        <v>3.3734623771104299E-3</v>
      </c>
      <c r="T1976" s="731">
        <v>9.9684108007391612E-3</v>
      </c>
      <c r="U1976" s="108">
        <v>2.5698976537877403E-4</v>
      </c>
      <c r="V1976" s="109">
        <v>2.6067333363167584E-4</v>
      </c>
      <c r="W1976" s="731">
        <v>5.7636890042660617E-4</v>
      </c>
      <c r="X1976" s="108">
        <v>1.6399157813712338E-5</v>
      </c>
      <c r="Y1976" s="109">
        <v>1.6714503671830334E-5</v>
      </c>
      <c r="Z1976" s="731">
        <v>3.8961300677750806E-5</v>
      </c>
      <c r="AA1976" s="108">
        <v>2.9293044220676329E-4</v>
      </c>
      <c r="AB1976" s="109">
        <v>3.0197675626656849E-4</v>
      </c>
      <c r="AC1976" s="731">
        <v>1.0792174574542519E-3</v>
      </c>
      <c r="AD1976" s="108">
        <v>1.0966684084799228E-4</v>
      </c>
      <c r="AE1976" s="109">
        <v>1.1081625941792165E-4</v>
      </c>
      <c r="AF1976" s="731">
        <v>2.3992456073908237E-4</v>
      </c>
      <c r="AG1976" s="108">
        <v>1.4812520901212337E-4</v>
      </c>
      <c r="AH1976" s="109">
        <v>1.5218706903439555E-4</v>
      </c>
      <c r="AI1976" s="731">
        <v>3.677483466801498E-4</v>
      </c>
      <c r="AJ1976" s="114"/>
      <c r="AK1976" s="115"/>
      <c r="AL1976" s="115"/>
    </row>
    <row r="1977" spans="1:38" x14ac:dyDescent="0.25">
      <c r="A1977" s="71">
        <v>2024</v>
      </c>
      <c r="B1977" s="718">
        <v>12</v>
      </c>
      <c r="C1977" s="108">
        <v>0.64490706266010456</v>
      </c>
      <c r="D1977" s="109">
        <v>0.6147408378018463</v>
      </c>
      <c r="E1977" s="731">
        <v>0.4283998440412698</v>
      </c>
      <c r="F1977" s="108">
        <v>1.9999016318057786E-2</v>
      </c>
      <c r="G1977" s="109">
        <v>2.1347381568567043E-2</v>
      </c>
      <c r="H1977" s="731">
        <v>2.9087830749272153E-2</v>
      </c>
      <c r="I1977" s="108">
        <v>1.1195469323419176E-2</v>
      </c>
      <c r="J1977" s="109">
        <v>1.328742485338541E-2</v>
      </c>
      <c r="K1977" s="731">
        <v>1.9140535424340889E-2</v>
      </c>
      <c r="L1977" s="108">
        <v>1.4465791838945716E-3</v>
      </c>
      <c r="M1977" s="109">
        <v>1.6687269633061269E-3</v>
      </c>
      <c r="N1977" s="731">
        <v>2.3094437069398404E-3</v>
      </c>
      <c r="O1977" s="108">
        <v>2.8764548849089695E-3</v>
      </c>
      <c r="P1977" s="109">
        <v>2.9876366633125339E-3</v>
      </c>
      <c r="Q1977" s="731">
        <v>6.1330423189865178E-3</v>
      </c>
      <c r="R1977" s="108">
        <v>2.5331214853291681E-3</v>
      </c>
      <c r="S1977" s="109">
        <v>3.3734623771104299E-3</v>
      </c>
      <c r="T1977" s="731">
        <v>9.9684108007391612E-3</v>
      </c>
      <c r="U1977" s="108">
        <v>2.5594647716021011E-4</v>
      </c>
      <c r="V1977" s="109">
        <v>2.6036427905378005E-4</v>
      </c>
      <c r="W1977" s="731">
        <v>5.6835879328472364E-4</v>
      </c>
      <c r="X1977" s="108">
        <v>1.6335916390613063E-5</v>
      </c>
      <c r="Y1977" s="109">
        <v>1.6695721175094671E-5</v>
      </c>
      <c r="Z1977" s="731">
        <v>3.8454916757838468E-5</v>
      </c>
      <c r="AA1977" s="108">
        <v>2.9287330590535934E-4</v>
      </c>
      <c r="AB1977" s="109">
        <v>3.024815054012926E-4</v>
      </c>
      <c r="AC1977" s="731">
        <v>1.0673335061540949E-3</v>
      </c>
      <c r="AD1977" s="108">
        <v>1.0918441958532879E-4</v>
      </c>
      <c r="AE1977" s="109">
        <v>1.1067322686049777E-4</v>
      </c>
      <c r="AF1977" s="731">
        <v>2.361951335928652E-4</v>
      </c>
      <c r="AG1977" s="108">
        <v>1.4766658514313028E-4</v>
      </c>
      <c r="AH1977" s="109">
        <v>1.5205098117729957E-4</v>
      </c>
      <c r="AI1977" s="731">
        <v>3.641471113319937E-4</v>
      </c>
      <c r="AJ1977" s="114"/>
      <c r="AK1977" s="115"/>
      <c r="AL1977" s="115"/>
    </row>
    <row r="1978" spans="1:38" x14ac:dyDescent="0.25">
      <c r="A1978" s="71">
        <v>2024</v>
      </c>
      <c r="B1978" s="718">
        <v>13</v>
      </c>
      <c r="C1978" s="108">
        <v>0.64290770854136392</v>
      </c>
      <c r="D1978" s="109">
        <v>0.61326113321273457</v>
      </c>
      <c r="E1978" s="731">
        <v>0.42297319999572924</v>
      </c>
      <c r="F1978" s="108">
        <v>2.0200121845084004E-2</v>
      </c>
      <c r="G1978" s="109">
        <v>2.154158270916888E-2</v>
      </c>
      <c r="H1978" s="731">
        <v>2.8972028353463037E-2</v>
      </c>
      <c r="I1978" s="108">
        <v>1.1152709609507774E-2</v>
      </c>
      <c r="J1978" s="109">
        <v>1.3263856568668658E-2</v>
      </c>
      <c r="K1978" s="731">
        <v>1.8815391971452877E-2</v>
      </c>
      <c r="L1978" s="108">
        <v>1.4419071770360528E-3</v>
      </c>
      <c r="M1978" s="109">
        <v>1.6661499223556305E-3</v>
      </c>
      <c r="N1978" s="731">
        <v>2.2835363420633322E-3</v>
      </c>
      <c r="O1978" s="108">
        <v>2.8686320548797712E-3</v>
      </c>
      <c r="P1978" s="109">
        <v>2.983720770097694E-3</v>
      </c>
      <c r="Q1978" s="731">
        <v>6.041071831239175E-3</v>
      </c>
      <c r="R1978" s="108">
        <v>2.5331214853291681E-3</v>
      </c>
      <c r="S1978" s="109">
        <v>3.3734623771104299E-3</v>
      </c>
      <c r="T1978" s="731">
        <v>9.9684108007391612E-3</v>
      </c>
      <c r="U1978" s="108">
        <v>2.5482593805514607E-4</v>
      </c>
      <c r="V1978" s="109">
        <v>2.5986883513703598E-4</v>
      </c>
      <c r="W1978" s="731">
        <v>5.5857431350529382E-4</v>
      </c>
      <c r="X1978" s="108">
        <v>1.6267466659292777E-5</v>
      </c>
      <c r="Y1978" s="109">
        <v>1.6665059751193943E-5</v>
      </c>
      <c r="Z1978" s="731">
        <v>3.7834815196609906E-5</v>
      </c>
      <c r="AA1978" s="108">
        <v>2.9277052081067603E-4</v>
      </c>
      <c r="AB1978" s="109">
        <v>3.0284210967890365E-4</v>
      </c>
      <c r="AC1978" s="731">
        <v>1.0526099127423721E-3</v>
      </c>
      <c r="AD1978" s="108">
        <v>1.0867128463352025E-4</v>
      </c>
      <c r="AE1978" s="109">
        <v>1.1044917680989424E-4</v>
      </c>
      <c r="AF1978" s="731">
        <v>2.3165445004505323E-4</v>
      </c>
      <c r="AG1978" s="108">
        <v>1.4715394548296044E-4</v>
      </c>
      <c r="AH1978" s="109">
        <v>1.5181182178860579E-4</v>
      </c>
      <c r="AI1978" s="731">
        <v>3.5968959783467581E-4</v>
      </c>
      <c r="AJ1978" s="114"/>
      <c r="AK1978" s="115"/>
      <c r="AL1978" s="115"/>
    </row>
    <row r="1979" spans="1:38" x14ac:dyDescent="0.25">
      <c r="A1979" s="71">
        <v>2024</v>
      </c>
      <c r="B1979" s="718">
        <v>14</v>
      </c>
      <c r="C1979" s="108">
        <v>0.64224364699554004</v>
      </c>
      <c r="D1979" s="109">
        <v>0.61296173852632252</v>
      </c>
      <c r="E1979" s="731">
        <v>0.41743964156236751</v>
      </c>
      <c r="F1979" s="108">
        <v>2.0423069733257051E-2</v>
      </c>
      <c r="G1979" s="109">
        <v>2.1755396961817327E-2</v>
      </c>
      <c r="H1979" s="731">
        <v>2.8842260166398306E-2</v>
      </c>
      <c r="I1979" s="108">
        <v>1.1116067274741114E-2</v>
      </c>
      <c r="J1979" s="109">
        <v>1.3242887155297001E-2</v>
      </c>
      <c r="K1979" s="731">
        <v>1.8463980740789487E-2</v>
      </c>
      <c r="L1979" s="108">
        <v>1.4376538840935489E-3</v>
      </c>
      <c r="M1979" s="109">
        <v>1.6635472276788409E-3</v>
      </c>
      <c r="N1979" s="731">
        <v>2.2551005712603631E-3</v>
      </c>
      <c r="O1979" s="108">
        <v>2.8622593508360961E-3</v>
      </c>
      <c r="P1979" s="109">
        <v>2.9806353558576434E-3</v>
      </c>
      <c r="Q1979" s="731">
        <v>5.9410216671390761E-3</v>
      </c>
      <c r="R1979" s="108">
        <v>2.5331214853291681E-3</v>
      </c>
      <c r="S1979" s="109">
        <v>3.3734623771104299E-3</v>
      </c>
      <c r="T1979" s="731">
        <v>9.9684108007391612E-3</v>
      </c>
      <c r="U1979" s="108">
        <v>2.5381545590359911E-4</v>
      </c>
      <c r="V1979" s="109">
        <v>2.5938100147504561E-4</v>
      </c>
      <c r="W1979" s="731">
        <v>5.478742002410315E-4</v>
      </c>
      <c r="X1979" s="108">
        <v>1.6206241806668191E-5</v>
      </c>
      <c r="Y1979" s="109">
        <v>1.6635415384164679E-5</v>
      </c>
      <c r="Z1979" s="731">
        <v>3.7158355421172032E-5</v>
      </c>
      <c r="AA1979" s="108">
        <v>2.9285255539397757E-4</v>
      </c>
      <c r="AB1979" s="109">
        <v>3.033021875922766E-4</v>
      </c>
      <c r="AC1979" s="731">
        <v>1.0365820871507338E-3</v>
      </c>
      <c r="AD1979" s="108">
        <v>1.0820394120965726E-4</v>
      </c>
      <c r="AE1979" s="109">
        <v>1.1022366057895333E-4</v>
      </c>
      <c r="AF1979" s="731">
        <v>2.2667253073525902E-4</v>
      </c>
      <c r="AG1979" s="108">
        <v>1.4670978637926823E-4</v>
      </c>
      <c r="AH1979" s="109">
        <v>1.5159693735808134E-4</v>
      </c>
      <c r="AI1979" s="731">
        <v>3.5487957465992582E-4</v>
      </c>
      <c r="AJ1979" s="114"/>
      <c r="AK1979" s="115"/>
      <c r="AL1979" s="115"/>
    </row>
    <row r="1980" spans="1:38" x14ac:dyDescent="0.25">
      <c r="A1980" s="71">
        <v>2024</v>
      </c>
      <c r="B1980" s="718">
        <v>15</v>
      </c>
      <c r="C1980" s="108">
        <v>0.79371698141800906</v>
      </c>
      <c r="D1980" s="109">
        <v>0.73615850085053214</v>
      </c>
      <c r="E1980" s="731">
        <v>0.43568964855382514</v>
      </c>
      <c r="F1980" s="108">
        <v>3.0394283771507862E-2</v>
      </c>
      <c r="G1980" s="109">
        <v>3.0770320888443042E-2</v>
      </c>
      <c r="H1980" s="731">
        <v>4.0416725157596582E-2</v>
      </c>
      <c r="I1980" s="108">
        <v>1.1115156367250691E-2</v>
      </c>
      <c r="J1980" s="109">
        <v>1.3209096441730808E-2</v>
      </c>
      <c r="K1980" s="731">
        <v>1.9555634381976172E-2</v>
      </c>
      <c r="L1980" s="108">
        <v>1.9784771777034073E-3</v>
      </c>
      <c r="M1980" s="109">
        <v>2.037869290084841E-3</v>
      </c>
      <c r="N1980" s="731">
        <v>2.4854138430856049E-3</v>
      </c>
      <c r="O1980" s="108">
        <v>2.9245456673140037E-3</v>
      </c>
      <c r="P1980" s="109">
        <v>3.0093253807285981E-3</v>
      </c>
      <c r="Q1980" s="731">
        <v>6.2358110539238523E-3</v>
      </c>
      <c r="R1980" s="108">
        <v>2.5331214853291681E-3</v>
      </c>
      <c r="S1980" s="109">
        <v>3.3734623771104299E-3</v>
      </c>
      <c r="T1980" s="731">
        <v>9.9684108007391612E-3</v>
      </c>
      <c r="U1980" s="108">
        <v>2.5370916060652474E-4</v>
      </c>
      <c r="V1980" s="109">
        <v>2.5740180084723085E-4</v>
      </c>
      <c r="W1980" s="731">
        <v>5.7910916395036139E-4</v>
      </c>
      <c r="X1980" s="108">
        <v>1.6240876108259322E-5</v>
      </c>
      <c r="Y1980" s="109">
        <v>1.6533711566030317E-5</v>
      </c>
      <c r="Z1980" s="731">
        <v>3.9201031278756027E-5</v>
      </c>
      <c r="AA1980" s="108">
        <v>3.2918790219779915E-4</v>
      </c>
      <c r="AB1980" s="109">
        <v>3.3446698218827061E-4</v>
      </c>
      <c r="AC1980" s="731">
        <v>1.1231057915164987E-3</v>
      </c>
      <c r="AD1980" s="108">
        <v>1.0769654435285285E-4</v>
      </c>
      <c r="AE1980" s="109">
        <v>1.0899648781823844E-4</v>
      </c>
      <c r="AF1980" s="731">
        <v>2.4129363717226022E-4</v>
      </c>
      <c r="AG1980" s="108">
        <v>1.4841733836506738E-4</v>
      </c>
      <c r="AH1980" s="109">
        <v>1.518468711326667E-4</v>
      </c>
      <c r="AI1980" s="731">
        <v>3.6919080916908014E-4</v>
      </c>
      <c r="AJ1980" s="114"/>
      <c r="AK1980" s="115"/>
      <c r="AL1980" s="115"/>
    </row>
    <row r="1981" spans="1:38" x14ac:dyDescent="0.25">
      <c r="A1981" s="71">
        <v>2024</v>
      </c>
      <c r="B1981" s="718">
        <v>16</v>
      </c>
      <c r="C1981" s="108">
        <v>0.7931059897249878</v>
      </c>
      <c r="D1981" s="109">
        <v>0.73582604096478355</v>
      </c>
      <c r="E1981" s="731">
        <v>0.42800977206299579</v>
      </c>
      <c r="F1981" s="108">
        <v>3.0949360976948382E-2</v>
      </c>
      <c r="G1981" s="109">
        <v>3.1304632403298671E-2</v>
      </c>
      <c r="H1981" s="731">
        <v>4.0518291172075373E-2</v>
      </c>
      <c r="I1981" s="108">
        <v>1.1083509811792513E-2</v>
      </c>
      <c r="J1981" s="109">
        <v>1.318685812491281E-2</v>
      </c>
      <c r="K1981" s="731">
        <v>1.9065294697864596E-2</v>
      </c>
      <c r="L1981" s="108">
        <v>1.9733851386326668E-3</v>
      </c>
      <c r="M1981" s="109">
        <v>2.0344423343405908E-3</v>
      </c>
      <c r="N1981" s="731">
        <v>2.4372869060654981E-3</v>
      </c>
      <c r="O1981" s="108">
        <v>2.9190172563191663E-3</v>
      </c>
      <c r="P1981" s="109">
        <v>3.0060460598748408E-3</v>
      </c>
      <c r="Q1981" s="731">
        <v>6.0978181996753965E-3</v>
      </c>
      <c r="R1981" s="108">
        <v>2.5331214853291681E-3</v>
      </c>
      <c r="S1981" s="109">
        <v>3.3734623771104299E-3</v>
      </c>
      <c r="T1981" s="731">
        <v>9.9684108007391612E-3</v>
      </c>
      <c r="U1981" s="108">
        <v>2.5283372654096703E-4</v>
      </c>
      <c r="V1981" s="109">
        <v>2.5688196058047831E-4</v>
      </c>
      <c r="W1981" s="731">
        <v>5.6435888841268645E-4</v>
      </c>
      <c r="X1981" s="108">
        <v>1.6187812585997905E-5</v>
      </c>
      <c r="Y1981" s="109">
        <v>1.650214923680863E-5</v>
      </c>
      <c r="Z1981" s="731">
        <v>3.8266743834362495E-5</v>
      </c>
      <c r="AA1981" s="108">
        <v>3.3055511643822778E-4</v>
      </c>
      <c r="AB1981" s="109">
        <v>3.360429783757978E-4</v>
      </c>
      <c r="AC1981" s="731">
        <v>1.1019789539002097E-3</v>
      </c>
      <c r="AD1981" s="108">
        <v>1.0729161625400778E-4</v>
      </c>
      <c r="AE1981" s="109">
        <v>1.0875608036794904E-4</v>
      </c>
      <c r="AF1981" s="731">
        <v>2.3442386393408675E-4</v>
      </c>
      <c r="AG1981" s="108">
        <v>1.4803247264581963E-4</v>
      </c>
      <c r="AH1981" s="109">
        <v>1.5161833757827857E-4</v>
      </c>
      <c r="AI1981" s="731">
        <v>3.6255299837925945E-4</v>
      </c>
      <c r="AJ1981" s="114"/>
      <c r="AK1981" s="115"/>
      <c r="AL1981" s="115"/>
    </row>
    <row r="1982" spans="1:38" x14ac:dyDescent="0.25">
      <c r="A1982" s="71">
        <v>2024</v>
      </c>
      <c r="B1982" s="718">
        <v>17</v>
      </c>
      <c r="C1982" s="108">
        <v>0.79256543709050209</v>
      </c>
      <c r="D1982" s="109">
        <v>0.73538590786705837</v>
      </c>
      <c r="E1982" s="731">
        <v>0.4269494641539161</v>
      </c>
      <c r="F1982" s="108">
        <v>3.1539705353068249E-2</v>
      </c>
      <c r="G1982" s="109">
        <v>3.1858934113305218E-2</v>
      </c>
      <c r="H1982" s="731">
        <v>4.1078293225848161E-2</v>
      </c>
      <c r="I1982" s="108">
        <v>1.1055374629991876E-2</v>
      </c>
      <c r="J1982" s="109">
        <v>1.3157942396154148E-2</v>
      </c>
      <c r="K1982" s="731">
        <v>1.9004971452960939E-2</v>
      </c>
      <c r="L1982" s="108">
        <v>1.9688603782424133E-3</v>
      </c>
      <c r="M1982" s="109">
        <v>2.0299850336673586E-3</v>
      </c>
      <c r="N1982" s="731">
        <v>2.4328086762508703E-3</v>
      </c>
      <c r="O1982" s="108">
        <v>2.9141091363893016E-3</v>
      </c>
      <c r="P1982" s="109">
        <v>3.0017727772355305E-3</v>
      </c>
      <c r="Q1982" s="731">
        <v>6.0789860121656606E-3</v>
      </c>
      <c r="R1982" s="108">
        <v>2.5331214853291681E-3</v>
      </c>
      <c r="S1982" s="109">
        <v>3.3734623771104299E-3</v>
      </c>
      <c r="T1982" s="731">
        <v>9.9684108007391612E-3</v>
      </c>
      <c r="U1982" s="108">
        <v>2.5205520739675542E-4</v>
      </c>
      <c r="V1982" s="109">
        <v>2.5620693452392822E-4</v>
      </c>
      <c r="W1982" s="731">
        <v>5.623453346306665E-4</v>
      </c>
      <c r="X1982" s="108">
        <v>1.6140620974530881E-5</v>
      </c>
      <c r="Y1982" s="109">
        <v>1.6461124082381269E-5</v>
      </c>
      <c r="Z1982" s="731">
        <v>3.8138803463950265E-5</v>
      </c>
      <c r="AA1982" s="108">
        <v>3.3212642302149085E-4</v>
      </c>
      <c r="AB1982" s="109">
        <v>3.3757290557054988E-4</v>
      </c>
      <c r="AC1982" s="731">
        <v>1.1010971098711509E-3</v>
      </c>
      <c r="AD1982" s="108">
        <v>1.069315878926648E-4</v>
      </c>
      <c r="AE1982" s="109">
        <v>1.0844379252985166E-4</v>
      </c>
      <c r="AF1982" s="731">
        <v>2.3348460237778424E-4</v>
      </c>
      <c r="AG1982" s="108">
        <v>1.4769027251678872E-4</v>
      </c>
      <c r="AH1982" s="109">
        <v>1.5132081622316751E-4</v>
      </c>
      <c r="AI1982" s="731">
        <v>3.6164817826619695E-4</v>
      </c>
      <c r="AJ1982" s="114"/>
      <c r="AK1982" s="115"/>
      <c r="AL1982" s="115"/>
    </row>
    <row r="1983" spans="1:38" x14ac:dyDescent="0.25">
      <c r="A1983" s="71">
        <v>2024</v>
      </c>
      <c r="B1983" s="718">
        <v>18</v>
      </c>
      <c r="C1983" s="108">
        <v>0.79125969258015216</v>
      </c>
      <c r="D1983" s="109">
        <v>0.73426190634638189</v>
      </c>
      <c r="E1983" s="731">
        <v>0.42584776632143961</v>
      </c>
      <c r="F1983" s="108">
        <v>3.2163601002904926E-2</v>
      </c>
      <c r="G1983" s="109">
        <v>3.2425440111404365E-2</v>
      </c>
      <c r="H1983" s="731">
        <v>4.16609436591137E-2</v>
      </c>
      <c r="I1983" s="108">
        <v>1.1028937664871423E-2</v>
      </c>
      <c r="J1983" s="109">
        <v>1.3131945179456591E-2</v>
      </c>
      <c r="K1983" s="731">
        <v>1.8951221413511719E-2</v>
      </c>
      <c r="L1983" s="108">
        <v>1.9648157323320669E-3</v>
      </c>
      <c r="M1983" s="109">
        <v>2.0261991194782569E-3</v>
      </c>
      <c r="N1983" s="731">
        <v>2.4291623598557241E-3</v>
      </c>
      <c r="O1983" s="108">
        <v>2.9092844865593504E-3</v>
      </c>
      <c r="P1983" s="109">
        <v>2.9976974406027554E-3</v>
      </c>
      <c r="Q1983" s="731">
        <v>6.0624000308294327E-3</v>
      </c>
      <c r="R1983" s="108">
        <v>2.5331214853291681E-3</v>
      </c>
      <c r="S1983" s="109">
        <v>3.3734623771104299E-3</v>
      </c>
      <c r="T1983" s="731">
        <v>9.9684108007391612E-3</v>
      </c>
      <c r="U1983" s="108">
        <v>2.5135336053672662E-4</v>
      </c>
      <c r="V1983" s="109">
        <v>2.5562794744255195E-4</v>
      </c>
      <c r="W1983" s="731">
        <v>5.6059614820188394E-4</v>
      </c>
      <c r="X1983" s="108">
        <v>1.6097825165918513E-5</v>
      </c>
      <c r="Y1983" s="109">
        <v>1.6425683690363878E-5</v>
      </c>
      <c r="Z1983" s="731">
        <v>3.8026910265656943E-5</v>
      </c>
      <c r="AA1983" s="108">
        <v>3.3387168844165271E-4</v>
      </c>
      <c r="AB1983" s="109">
        <v>3.3921267938378066E-4</v>
      </c>
      <c r="AC1983" s="731">
        <v>1.1006477415017603E-3</v>
      </c>
      <c r="AD1983" s="108">
        <v>1.0660988212520325E-4</v>
      </c>
      <c r="AE1983" s="109">
        <v>1.0817878311755619E-4</v>
      </c>
      <c r="AF1983" s="731">
        <v>2.3267558090157641E-4</v>
      </c>
      <c r="AG1983" s="108">
        <v>1.4737132415670978E-4</v>
      </c>
      <c r="AH1983" s="109">
        <v>1.5105478990017128E-4</v>
      </c>
      <c r="AI1983" s="731">
        <v>3.6083484780133676E-4</v>
      </c>
      <c r="AJ1983" s="114"/>
      <c r="AK1983" s="115"/>
      <c r="AL1983" s="115"/>
    </row>
    <row r="1984" spans="1:38" x14ac:dyDescent="0.25">
      <c r="A1984" s="71">
        <v>2024</v>
      </c>
      <c r="B1984" s="718">
        <v>19</v>
      </c>
      <c r="C1984" s="108">
        <v>0.79082492721465447</v>
      </c>
      <c r="D1984" s="109">
        <v>0.73385242722585475</v>
      </c>
      <c r="E1984" s="731">
        <v>0.42519614169719766</v>
      </c>
      <c r="F1984" s="108">
        <v>3.2819112652231405E-2</v>
      </c>
      <c r="G1984" s="109">
        <v>3.2994368399205908E-2</v>
      </c>
      <c r="H1984" s="731">
        <v>4.2263192270663108E-2</v>
      </c>
      <c r="I1984" s="108">
        <v>1.100633707823849E-2</v>
      </c>
      <c r="J1984" s="109">
        <v>1.3106324009002171E-2</v>
      </c>
      <c r="K1984" s="731">
        <v>1.8917805259779309E-2</v>
      </c>
      <c r="L1984" s="108">
        <v>1.9611803539399419E-3</v>
      </c>
      <c r="M1984" s="109">
        <v>2.0222478158390587E-3</v>
      </c>
      <c r="N1984" s="731">
        <v>2.4275708269626823E-3</v>
      </c>
      <c r="O1984" s="108">
        <v>2.9053398572962351E-3</v>
      </c>
      <c r="P1984" s="109">
        <v>2.9939006237043532E-3</v>
      </c>
      <c r="Q1984" s="731">
        <v>6.0508775198556096E-3</v>
      </c>
      <c r="R1984" s="108">
        <v>2.5331214853291681E-3</v>
      </c>
      <c r="S1984" s="109">
        <v>3.3734623771104299E-3</v>
      </c>
      <c r="T1984" s="731">
        <v>9.9684108007391612E-3</v>
      </c>
      <c r="U1984" s="108">
        <v>2.5072808984402396E-4</v>
      </c>
      <c r="V1984" s="109">
        <v>2.5503073664284509E-4</v>
      </c>
      <c r="W1984" s="731">
        <v>5.5936101903656299E-4</v>
      </c>
      <c r="X1984" s="108">
        <v>1.6059916300628397E-5</v>
      </c>
      <c r="Y1984" s="109">
        <v>1.638937442313778E-5</v>
      </c>
      <c r="Z1984" s="731">
        <v>3.7948270075258473E-5</v>
      </c>
      <c r="AA1984" s="108">
        <v>3.3580032481797105E-4</v>
      </c>
      <c r="AB1984" s="109">
        <v>3.4085632850549722E-4</v>
      </c>
      <c r="AC1984" s="731">
        <v>1.1010601635439363E-3</v>
      </c>
      <c r="AD1984" s="108">
        <v>1.0632053854380291E-4</v>
      </c>
      <c r="AE1984" s="109">
        <v>1.0790266189175489E-4</v>
      </c>
      <c r="AF1984" s="731">
        <v>2.3209779689890928E-4</v>
      </c>
      <c r="AG1984" s="108">
        <v>1.4709639279935263E-4</v>
      </c>
      <c r="AH1984" s="109">
        <v>1.5079117818127366E-4</v>
      </c>
      <c r="AI1984" s="731">
        <v>3.6028371171907504E-4</v>
      </c>
      <c r="AJ1984" s="114"/>
      <c r="AK1984" s="115"/>
      <c r="AL1984" s="115"/>
    </row>
    <row r="1985" spans="1:38" x14ac:dyDescent="0.25">
      <c r="A1985" s="71">
        <v>2024</v>
      </c>
      <c r="B1985" s="718">
        <v>20</v>
      </c>
      <c r="C1985" s="108">
        <v>0.87950126051422772</v>
      </c>
      <c r="D1985" s="109">
        <v>0.80105048682363855</v>
      </c>
      <c r="E1985" s="731">
        <v>0.47237144761126304</v>
      </c>
      <c r="F1985" s="108">
        <v>6.6682352347883486E-2</v>
      </c>
      <c r="G1985" s="109">
        <v>6.4161151544321463E-2</v>
      </c>
      <c r="H1985" s="731">
        <v>8.3105894571904176E-2</v>
      </c>
      <c r="I1985" s="108">
        <v>1.0966619538437672E-2</v>
      </c>
      <c r="J1985" s="109">
        <v>1.2125290274367496E-2</v>
      </c>
      <c r="K1985" s="731">
        <v>2.0448156295928471E-2</v>
      </c>
      <c r="L1985" s="108">
        <v>2.6509297915504044E-3</v>
      </c>
      <c r="M1985" s="109">
        <v>2.4278808665654308E-3</v>
      </c>
      <c r="N1985" s="731">
        <v>2.7466408494321603E-3</v>
      </c>
      <c r="O1985" s="108">
        <v>2.9497538617935678E-3</v>
      </c>
      <c r="P1985" s="109">
        <v>2.9121128612464965E-3</v>
      </c>
      <c r="Q1985" s="731">
        <v>6.8457796843622767E-3</v>
      </c>
      <c r="R1985" s="108">
        <v>2.5331214853291681E-3</v>
      </c>
      <c r="S1985" s="109">
        <v>3.3734623771104299E-3</v>
      </c>
      <c r="T1985" s="731">
        <v>9.9684108007391612E-3</v>
      </c>
      <c r="U1985" s="108">
        <v>2.496871040106573E-4</v>
      </c>
      <c r="V1985" s="109">
        <v>2.4803780045208168E-4</v>
      </c>
      <c r="W1985" s="731">
        <v>6.4378629324217656E-4</v>
      </c>
      <c r="X1985" s="108">
        <v>1.6024681973487628E-5</v>
      </c>
      <c r="Y1985" s="109">
        <v>1.5917485598167407E-5</v>
      </c>
      <c r="Z1985" s="731">
        <v>4.3422168015637494E-5</v>
      </c>
      <c r="AA1985" s="108">
        <v>4.5519167377574611E-4</v>
      </c>
      <c r="AB1985" s="109">
        <v>4.446533585380746E-4</v>
      </c>
      <c r="AC1985" s="731">
        <v>1.3681539800316758E-3</v>
      </c>
      <c r="AD1985" s="108">
        <v>1.0546039270844277E-4</v>
      </c>
      <c r="AE1985" s="109">
        <v>1.0491017200093019E-4</v>
      </c>
      <c r="AF1985" s="731">
        <v>2.7156256997372158E-4</v>
      </c>
      <c r="AG1985" s="108">
        <v>1.4804221542241767E-4</v>
      </c>
      <c r="AH1985" s="109">
        <v>1.4659283564790853E-4</v>
      </c>
      <c r="AI1985" s="731">
        <v>3.987793219090375E-4</v>
      </c>
      <c r="AJ1985" s="114"/>
      <c r="AK1985" s="115"/>
      <c r="AL1985" s="115"/>
    </row>
    <row r="1986" spans="1:38" x14ac:dyDescent="0.25">
      <c r="A1986" s="71">
        <v>2024</v>
      </c>
      <c r="B1986" s="718">
        <v>21</v>
      </c>
      <c r="C1986" s="108">
        <v>0.88277045904901508</v>
      </c>
      <c r="D1986" s="109">
        <v>0.80379767625578546</v>
      </c>
      <c r="E1986" s="731">
        <v>0.4699067579177133</v>
      </c>
      <c r="F1986" s="108">
        <v>6.8539537303452941E-2</v>
      </c>
      <c r="G1986" s="109">
        <v>6.562581240975901E-2</v>
      </c>
      <c r="H1986" s="731">
        <v>8.4626599319446785E-2</v>
      </c>
      <c r="I1986" s="108">
        <v>1.0979199017191441E-2</v>
      </c>
      <c r="J1986" s="109">
        <v>1.212728968190588E-2</v>
      </c>
      <c r="K1986" s="731">
        <v>2.0307428888583664E-2</v>
      </c>
      <c r="L1986" s="108">
        <v>2.6474286489844502E-3</v>
      </c>
      <c r="M1986" s="109">
        <v>2.4217224027704202E-3</v>
      </c>
      <c r="N1986" s="731">
        <v>2.7315981362415927E-3</v>
      </c>
      <c r="O1986" s="108">
        <v>2.9585924356338258E-3</v>
      </c>
      <c r="P1986" s="109">
        <v>2.9187727390062421E-3</v>
      </c>
      <c r="Q1986" s="731">
        <v>6.8020230530840952E-3</v>
      </c>
      <c r="R1986" s="108">
        <v>2.5331214853291681E-3</v>
      </c>
      <c r="S1986" s="109">
        <v>3.3734623771104299E-3</v>
      </c>
      <c r="T1986" s="731">
        <v>9.9684108007391612E-3</v>
      </c>
      <c r="U1986" s="108">
        <v>2.4989858144128393E-4</v>
      </c>
      <c r="V1986" s="109">
        <v>2.4793401502657558E-4</v>
      </c>
      <c r="W1986" s="731">
        <v>6.3911335629107538E-4</v>
      </c>
      <c r="X1986" s="108">
        <v>1.6044632048363284E-5</v>
      </c>
      <c r="Y1986" s="109">
        <v>1.5918163817168034E-5</v>
      </c>
      <c r="Z1986" s="731">
        <v>4.3124853872911914E-5</v>
      </c>
      <c r="AA1986" s="108">
        <v>4.6214269146177219E-4</v>
      </c>
      <c r="AB1986" s="109">
        <v>4.4996349557417848E-4</v>
      </c>
      <c r="AC1986" s="731">
        <v>1.3667614230844483E-3</v>
      </c>
      <c r="AD1986" s="108">
        <v>1.0550662329261994E-4</v>
      </c>
      <c r="AE1986" s="109">
        <v>1.0481186937907057E-4</v>
      </c>
      <c r="AF1986" s="731">
        <v>2.6938421215750473E-4</v>
      </c>
      <c r="AG1986" s="108">
        <v>1.483513630175328E-4</v>
      </c>
      <c r="AH1986" s="109">
        <v>1.4675803201708842E-4</v>
      </c>
      <c r="AI1986" s="731">
        <v>3.966728159013417E-4</v>
      </c>
      <c r="AJ1986" s="114"/>
      <c r="AK1986" s="115"/>
      <c r="AL1986" s="115"/>
    </row>
    <row r="1987" spans="1:38" x14ac:dyDescent="0.25">
      <c r="A1987" s="71">
        <v>2024</v>
      </c>
      <c r="B1987" s="718">
        <v>22</v>
      </c>
      <c r="C1987" s="108">
        <v>0.8824865026968346</v>
      </c>
      <c r="D1987" s="109">
        <v>0.80326762362674065</v>
      </c>
      <c r="E1987" s="731">
        <v>0.46727798729563219</v>
      </c>
      <c r="F1987" s="108">
        <v>7.0295272622495367E-2</v>
      </c>
      <c r="G1987" s="109">
        <v>6.6863629223553808E-2</v>
      </c>
      <c r="H1987" s="731">
        <v>8.5922413273294002E-2</v>
      </c>
      <c r="I1987" s="108">
        <v>1.0964587499889818E-2</v>
      </c>
      <c r="J1987" s="109">
        <v>1.2093478389855994E-2</v>
      </c>
      <c r="K1987" s="731">
        <v>2.0157617036996155E-2</v>
      </c>
      <c r="L1987" s="108">
        <v>2.6442238582141241E-3</v>
      </c>
      <c r="M1987" s="109">
        <v>2.4149882444196636E-3</v>
      </c>
      <c r="N1987" s="731">
        <v>2.7156622346703129E-3</v>
      </c>
      <c r="O1987" s="108">
        <v>2.9560306104232095E-3</v>
      </c>
      <c r="P1987" s="109">
        <v>2.9135426800662879E-3</v>
      </c>
      <c r="Q1987" s="731">
        <v>6.75536305926701E-3</v>
      </c>
      <c r="R1987" s="108">
        <v>2.5331214853291681E-3</v>
      </c>
      <c r="S1987" s="109">
        <v>3.3734623771104299E-3</v>
      </c>
      <c r="T1987" s="731">
        <v>9.9684108007391612E-3</v>
      </c>
      <c r="U1987" s="108">
        <v>2.4949295639868586E-4</v>
      </c>
      <c r="V1987" s="109">
        <v>2.4710385592038842E-4</v>
      </c>
      <c r="W1987" s="731">
        <v>6.3413024290997035E-4</v>
      </c>
      <c r="X1987" s="108">
        <v>1.602005377351142E-5</v>
      </c>
      <c r="Y1987" s="109">
        <v>1.5867831212267523E-5</v>
      </c>
      <c r="Z1987" s="731">
        <v>4.2807788876954346E-5</v>
      </c>
      <c r="AA1987" s="108">
        <v>4.6811170513259224E-4</v>
      </c>
      <c r="AB1987" s="109">
        <v>4.5375983243037618E-4</v>
      </c>
      <c r="AC1987" s="731">
        <v>1.3641020145614758E-3</v>
      </c>
      <c r="AD1987" s="108">
        <v>1.0531912425776131E-4</v>
      </c>
      <c r="AE1987" s="109">
        <v>1.0442790319660065E-4</v>
      </c>
      <c r="AF1987" s="731">
        <v>2.6706114811933193E-4</v>
      </c>
      <c r="AG1987" s="108">
        <v>1.4817310477148373E-4</v>
      </c>
      <c r="AH1987" s="109">
        <v>1.4639322429458205E-4</v>
      </c>
      <c r="AI1987" s="731">
        <v>3.9442693007156525E-4</v>
      </c>
      <c r="AJ1987" s="114"/>
      <c r="AK1987" s="115"/>
      <c r="AL1987" s="115"/>
    </row>
    <row r="1988" spans="1:38" x14ac:dyDescent="0.25">
      <c r="A1988" s="71">
        <v>2024</v>
      </c>
      <c r="B1988" s="718">
        <v>23</v>
      </c>
      <c r="C1988" s="108">
        <v>0.88226203912714041</v>
      </c>
      <c r="D1988" s="109">
        <v>0.80275717327171348</v>
      </c>
      <c r="E1988" s="731">
        <v>0.46410810418868981</v>
      </c>
      <c r="F1988" s="108">
        <v>7.2021061213856999E-2</v>
      </c>
      <c r="G1988" s="109">
        <v>6.7878289665087563E-2</v>
      </c>
      <c r="H1988" s="731">
        <v>8.6921702266294601E-2</v>
      </c>
      <c r="I1988" s="108">
        <v>1.0953006477661975E-2</v>
      </c>
      <c r="J1988" s="109">
        <v>1.2061021108932431E-2</v>
      </c>
      <c r="K1988" s="731">
        <v>1.9974710280312637E-2</v>
      </c>
      <c r="L1988" s="108">
        <v>2.6416848660409382E-3</v>
      </c>
      <c r="M1988" s="109">
        <v>2.4085253672192649E-3</v>
      </c>
      <c r="N1988" s="731">
        <v>2.6956439813212163E-3</v>
      </c>
      <c r="O1988" s="108">
        <v>2.9540020586387946E-3</v>
      </c>
      <c r="P1988" s="109">
        <v>2.9085199939093182E-3</v>
      </c>
      <c r="Q1988" s="731">
        <v>6.6990146601804699E-3</v>
      </c>
      <c r="R1988" s="108">
        <v>2.5331214853291681E-3</v>
      </c>
      <c r="S1988" s="109">
        <v>3.3734623771104299E-3</v>
      </c>
      <c r="T1988" s="731">
        <v>9.9684108007391612E-3</v>
      </c>
      <c r="U1988" s="108">
        <v>2.4917121587441005E-4</v>
      </c>
      <c r="V1988" s="109">
        <v>2.4630724993789528E-4</v>
      </c>
      <c r="W1988" s="731">
        <v>6.2811181551282187E-4</v>
      </c>
      <c r="X1988" s="108">
        <v>1.6000559248135786E-5</v>
      </c>
      <c r="Y1988" s="109">
        <v>1.5819515541839293E-5</v>
      </c>
      <c r="Z1988" s="731">
        <v>4.2425012922866812E-5</v>
      </c>
      <c r="AA1988" s="108">
        <v>4.7403815288917054E-4</v>
      </c>
      <c r="AB1988" s="109">
        <v>4.5678178378778914E-4</v>
      </c>
      <c r="AC1988" s="731">
        <v>1.3588746595547998E-3</v>
      </c>
      <c r="AD1988" s="108">
        <v>1.0517049693243177E-4</v>
      </c>
      <c r="AE1988" s="109">
        <v>1.0405937547765133E-4</v>
      </c>
      <c r="AF1988" s="731">
        <v>2.6425560349577112E-4</v>
      </c>
      <c r="AG1988" s="108">
        <v>1.4803167769529411E-4</v>
      </c>
      <c r="AH1988" s="109">
        <v>1.4604301111171921E-4</v>
      </c>
      <c r="AI1988" s="731">
        <v>3.9171484952080297E-4</v>
      </c>
      <c r="AJ1988" s="114"/>
      <c r="AK1988" s="115"/>
      <c r="AL1988" s="115"/>
    </row>
    <row r="1989" spans="1:38" x14ac:dyDescent="0.25">
      <c r="A1989" s="71">
        <v>2024</v>
      </c>
      <c r="B1989" s="718">
        <v>24</v>
      </c>
      <c r="C1989" s="108">
        <v>0.8819261344673508</v>
      </c>
      <c r="D1989" s="109">
        <v>0.80225763166227049</v>
      </c>
      <c r="E1989" s="731">
        <v>0.45978755618634348</v>
      </c>
      <c r="F1989" s="108">
        <v>7.3628148908939164E-2</v>
      </c>
      <c r="G1989" s="109">
        <v>6.8582788587433233E-2</v>
      </c>
      <c r="H1989" s="731">
        <v>8.7483733507306982E-2</v>
      </c>
      <c r="I1989" s="108">
        <v>1.0935598355885876E-2</v>
      </c>
      <c r="J1989" s="109">
        <v>1.202929002614552E-2</v>
      </c>
      <c r="K1989" s="731">
        <v>1.9722159445131549E-2</v>
      </c>
      <c r="L1989" s="108">
        <v>2.6378665120357853E-3</v>
      </c>
      <c r="M1989" s="109">
        <v>2.4022085239635772E-3</v>
      </c>
      <c r="N1989" s="731">
        <v>2.6671769988099092E-3</v>
      </c>
      <c r="O1989" s="108">
        <v>2.9509543966267887E-3</v>
      </c>
      <c r="P1989" s="109">
        <v>2.903610117947764E-3</v>
      </c>
      <c r="Q1989" s="731">
        <v>6.6221197134395549E-3</v>
      </c>
      <c r="R1989" s="108">
        <v>2.5331214853291681E-3</v>
      </c>
      <c r="S1989" s="109">
        <v>3.3734623771104299E-3</v>
      </c>
      <c r="T1989" s="731">
        <v>9.9684108007391612E-3</v>
      </c>
      <c r="U1989" s="108">
        <v>2.4868777053623149E-4</v>
      </c>
      <c r="V1989" s="109">
        <v>2.4552837840146995E-4</v>
      </c>
      <c r="W1989" s="731">
        <v>6.1989917066264161E-4</v>
      </c>
      <c r="X1989" s="108">
        <v>1.5971268467780477E-5</v>
      </c>
      <c r="Y1989" s="109">
        <v>1.5772300529638678E-5</v>
      </c>
      <c r="Z1989" s="731">
        <v>4.1902806671362764E-5</v>
      </c>
      <c r="AA1989" s="108">
        <v>4.7941490764720105E-4</v>
      </c>
      <c r="AB1989" s="109">
        <v>4.5870568510800202E-4</v>
      </c>
      <c r="AC1989" s="731">
        <v>1.3488831891331971E-3</v>
      </c>
      <c r="AD1989" s="108">
        <v>1.0494677661905861E-4</v>
      </c>
      <c r="AE1989" s="109">
        <v>1.0369920329195811E-4</v>
      </c>
      <c r="AF1989" s="731">
        <v>2.6042714713825365E-4</v>
      </c>
      <c r="AG1989" s="108">
        <v>1.4781922215068857E-4</v>
      </c>
      <c r="AH1989" s="109">
        <v>1.4570076134740257E-4</v>
      </c>
      <c r="AI1989" s="731">
        <v>3.8801380062225283E-4</v>
      </c>
      <c r="AJ1989" s="114"/>
      <c r="AK1989" s="115"/>
      <c r="AL1989" s="115"/>
    </row>
    <row r="1990" spans="1:38" x14ac:dyDescent="0.25">
      <c r="A1990" s="71">
        <v>2024</v>
      </c>
      <c r="B1990" s="718">
        <v>25</v>
      </c>
      <c r="C1990" s="108">
        <v>0.88428536527856383</v>
      </c>
      <c r="D1990" s="109">
        <v>0.80412542171843338</v>
      </c>
      <c r="E1990" s="731">
        <v>0.45498450797444268</v>
      </c>
      <c r="F1990" s="108">
        <v>7.5284906559865652E-2</v>
      </c>
      <c r="G1990" s="109">
        <v>6.9073192613677892E-2</v>
      </c>
      <c r="H1990" s="731">
        <v>8.7695170506327955E-2</v>
      </c>
      <c r="I1990" s="108">
        <v>1.0941071573973934E-2</v>
      </c>
      <c r="J1990" s="109">
        <v>1.2022650658628292E-2</v>
      </c>
      <c r="K1990" s="731">
        <v>1.944006263271033E-2</v>
      </c>
      <c r="L1990" s="108">
        <v>2.6344253437792522E-3</v>
      </c>
      <c r="M1990" s="109">
        <v>2.3961739351147549E-3</v>
      </c>
      <c r="N1990" s="731">
        <v>2.6350563561687128E-3</v>
      </c>
      <c r="O1990" s="108">
        <v>2.9568526271648407E-3</v>
      </c>
      <c r="P1990" s="109">
        <v>2.9071975082428925E-3</v>
      </c>
      <c r="Q1990" s="731">
        <v>6.5365925456587221E-3</v>
      </c>
      <c r="R1990" s="108">
        <v>2.5331214853291681E-3</v>
      </c>
      <c r="S1990" s="109">
        <v>3.3734623771104299E-3</v>
      </c>
      <c r="T1990" s="731">
        <v>9.9684108007391612E-3</v>
      </c>
      <c r="U1990" s="108">
        <v>2.487369912904435E-4</v>
      </c>
      <c r="V1990" s="109">
        <v>2.4525415470038275E-4</v>
      </c>
      <c r="W1990" s="731">
        <v>6.1076362898102444E-4</v>
      </c>
      <c r="X1990" s="108">
        <v>1.5979544700717935E-5</v>
      </c>
      <c r="Y1990" s="109">
        <v>1.576071346472285E-5</v>
      </c>
      <c r="Z1990" s="731">
        <v>4.1322072094302E-5</v>
      </c>
      <c r="AA1990" s="108">
        <v>4.8550023216260548E-4</v>
      </c>
      <c r="AB1990" s="109">
        <v>4.6036591429087745E-4</v>
      </c>
      <c r="AC1990" s="731">
        <v>1.336316559468437E-3</v>
      </c>
      <c r="AD1990" s="108">
        <v>1.0493112892578039E-4</v>
      </c>
      <c r="AE1990" s="109">
        <v>1.0353583500823229E-4</v>
      </c>
      <c r="AF1990" s="731">
        <v>2.5616900594527188E-4</v>
      </c>
      <c r="AG1990" s="108">
        <v>1.4800187723598704E-4</v>
      </c>
      <c r="AH1990" s="109">
        <v>1.4573332089860979E-4</v>
      </c>
      <c r="AI1990" s="731">
        <v>3.8389759859280826E-4</v>
      </c>
      <c r="AJ1990" s="114"/>
      <c r="AK1990" s="115"/>
      <c r="AL1990" s="115"/>
    </row>
    <row r="1991" spans="1:38" x14ac:dyDescent="0.25">
      <c r="A1991" s="71">
        <v>2024</v>
      </c>
      <c r="B1991" s="718">
        <v>26</v>
      </c>
      <c r="C1991" s="108">
        <v>0.8839923418945872</v>
      </c>
      <c r="D1991" s="109">
        <v>0.80363994755824253</v>
      </c>
      <c r="E1991" s="731">
        <v>0.4493844715234192</v>
      </c>
      <c r="F1991" s="108">
        <v>7.6580643790509786E-2</v>
      </c>
      <c r="G1991" s="109">
        <v>6.9038180807519681E-2</v>
      </c>
      <c r="H1991" s="731">
        <v>8.7309732148258032E-2</v>
      </c>
      <c r="I1991" s="108">
        <v>1.0925929642373549E-2</v>
      </c>
      <c r="J1991" s="109">
        <v>1.1991939559848274E-2</v>
      </c>
      <c r="K1991" s="731">
        <v>1.9110007686526202E-2</v>
      </c>
      <c r="L1991" s="108">
        <v>2.6311113203582072E-3</v>
      </c>
      <c r="M1991" s="109">
        <v>2.3900694073328743E-3</v>
      </c>
      <c r="N1991" s="731">
        <v>2.5971669747218242E-3</v>
      </c>
      <c r="O1991" s="108">
        <v>2.9542013790414524E-3</v>
      </c>
      <c r="P1991" s="109">
        <v>2.902444237966048E-3</v>
      </c>
      <c r="Q1991" s="731">
        <v>6.4368574218492888E-3</v>
      </c>
      <c r="R1991" s="108">
        <v>2.5331214853291681E-3</v>
      </c>
      <c r="S1991" s="109">
        <v>3.3734623771104299E-3</v>
      </c>
      <c r="T1991" s="731">
        <v>9.9684108007391612E-3</v>
      </c>
      <c r="U1991" s="108">
        <v>2.4831640232994697E-4</v>
      </c>
      <c r="V1991" s="109">
        <v>2.4450037462062557E-4</v>
      </c>
      <c r="W1991" s="731">
        <v>6.0011022777651569E-4</v>
      </c>
      <c r="X1991" s="108">
        <v>1.5954052192436069E-5</v>
      </c>
      <c r="Y1991" s="109">
        <v>1.5714995384076276E-5</v>
      </c>
      <c r="Z1991" s="731">
        <v>4.0644891837112616E-5</v>
      </c>
      <c r="AA1991" s="108">
        <v>4.8981225105784807E-4</v>
      </c>
      <c r="AB1991" s="109">
        <v>4.5965791985248707E-4</v>
      </c>
      <c r="AC1991" s="731">
        <v>1.31938417325056E-3</v>
      </c>
      <c r="AD1991" s="108">
        <v>1.0473661469519092E-4</v>
      </c>
      <c r="AE1991" s="109">
        <v>1.0318714030199849E-4</v>
      </c>
      <c r="AF1991" s="731">
        <v>2.5120355801100521E-4</v>
      </c>
      <c r="AG1991" s="108">
        <v>1.4781699598400365E-4</v>
      </c>
      <c r="AH1991" s="109">
        <v>1.4540184156434241E-4</v>
      </c>
      <c r="AI1991" s="731">
        <v>3.7909711715135237E-4</v>
      </c>
      <c r="AJ1991" s="114"/>
      <c r="AK1991" s="115"/>
      <c r="AL1991" s="115"/>
    </row>
    <row r="1992" spans="1:38" ht="13" x14ac:dyDescent="0.3">
      <c r="A1992" s="71">
        <v>2024</v>
      </c>
      <c r="B1992" s="718">
        <v>27</v>
      </c>
      <c r="C1992" s="108">
        <v>0.88369869958223946</v>
      </c>
      <c r="D1992" s="109">
        <v>0.80316145190887189</v>
      </c>
      <c r="E1992" s="732">
        <v>0.44358580322110286</v>
      </c>
      <c r="F1992" s="108">
        <v>7.7628718849676773E-2</v>
      </c>
      <c r="G1992" s="109">
        <v>6.89080324002046E-2</v>
      </c>
      <c r="H1992" s="732">
        <v>8.6800014583619606E-2</v>
      </c>
      <c r="I1992" s="108">
        <v>1.0910742605445035E-2</v>
      </c>
      <c r="J1992" s="109">
        <v>1.1961626339630285E-2</v>
      </c>
      <c r="K1992" s="732">
        <v>1.8767732142027541E-2</v>
      </c>
      <c r="L1992" s="108">
        <v>2.6277866257709039E-3</v>
      </c>
      <c r="M1992" s="109">
        <v>2.3840471765531187E-3</v>
      </c>
      <c r="N1992" s="732">
        <v>2.5577950182502215E-3</v>
      </c>
      <c r="O1992" s="108">
        <v>2.9515414609571048E-3</v>
      </c>
      <c r="P1992" s="109">
        <v>2.8977535500858548E-3</v>
      </c>
      <c r="Q1992" s="732">
        <v>6.3335321643429171E-3</v>
      </c>
      <c r="R1992" s="108">
        <v>2.5331214853291681E-3</v>
      </c>
      <c r="S1992" s="109">
        <v>3.3734623771104299E-3</v>
      </c>
      <c r="T1992" s="732">
        <v>9.9684108007391612E-3</v>
      </c>
      <c r="U1992" s="108">
        <v>2.478946110635315E-4</v>
      </c>
      <c r="V1992" s="109">
        <v>2.4375670560875811E-4</v>
      </c>
      <c r="W1992" s="732">
        <v>5.8907295791793622E-4</v>
      </c>
      <c r="X1992" s="108">
        <v>1.5928490744754059E-5</v>
      </c>
      <c r="Y1992" s="109">
        <v>1.5669895419751395E-5</v>
      </c>
      <c r="Z1992" s="732">
        <v>3.9943348836610673E-5</v>
      </c>
      <c r="AA1992" s="108">
        <v>4.9323637691837128E-4</v>
      </c>
      <c r="AB1992" s="109">
        <v>4.5861649797398406E-4</v>
      </c>
      <c r="AC1992" s="732">
        <v>1.3014504448922725E-3</v>
      </c>
      <c r="AD1992" s="108">
        <v>1.0454162376694398E-4</v>
      </c>
      <c r="AE1992" s="109">
        <v>1.0284311568024184E-4</v>
      </c>
      <c r="AF1992" s="732">
        <v>2.4605909859098701E-4</v>
      </c>
      <c r="AG1992" s="108">
        <v>1.4763156538813416E-4</v>
      </c>
      <c r="AH1992" s="109">
        <v>1.4507497303118682E-4</v>
      </c>
      <c r="AI1992" s="732">
        <v>3.7412463328859814E-4</v>
      </c>
      <c r="AJ1992" s="114"/>
      <c r="AK1992" s="115"/>
      <c r="AL1992" s="115"/>
    </row>
    <row r="1993" spans="1:38" ht="13" x14ac:dyDescent="0.3">
      <c r="A1993" s="71">
        <v>2024</v>
      </c>
      <c r="B1993" s="718">
        <v>28</v>
      </c>
      <c r="C1993" s="108">
        <v>0.88339704116203599</v>
      </c>
      <c r="D1993" s="109">
        <v>0.80269400790141765</v>
      </c>
      <c r="E1993" s="732">
        <v>0.43760776112636784</v>
      </c>
      <c r="F1993" s="108">
        <v>7.836920391960539E-2</v>
      </c>
      <c r="G1993" s="109">
        <v>6.8777170660933043E-2</v>
      </c>
      <c r="H1993" s="732">
        <v>8.6277355768616615E-2</v>
      </c>
      <c r="I1993" s="108">
        <v>1.0895163198858046E-2</v>
      </c>
      <c r="J1993" s="109">
        <v>1.1932115363301733E-2</v>
      </c>
      <c r="K1993" s="732">
        <v>1.8414341998846645E-2</v>
      </c>
      <c r="L1993" s="108">
        <v>2.6243769181540882E-3</v>
      </c>
      <c r="M1993" s="109">
        <v>2.3781778940280079E-3</v>
      </c>
      <c r="N1993" s="732">
        <v>2.5170521788589325E-3</v>
      </c>
      <c r="O1993" s="108">
        <v>2.9488118447395894E-3</v>
      </c>
      <c r="P1993" s="109">
        <v>2.8931840845422526E-3</v>
      </c>
      <c r="Q1993" s="732">
        <v>6.2269712771716671E-3</v>
      </c>
      <c r="R1993" s="108">
        <v>2.5331214853291681E-3</v>
      </c>
      <c r="S1993" s="109">
        <v>3.3734623771104299E-3</v>
      </c>
      <c r="T1993" s="732">
        <v>9.9684108007391612E-3</v>
      </c>
      <c r="U1993" s="108">
        <v>2.4746170366017563E-4</v>
      </c>
      <c r="V1993" s="109">
        <v>2.4303216574095328E-4</v>
      </c>
      <c r="W1993" s="732">
        <v>5.7769030556183631E-4</v>
      </c>
      <c r="X1993" s="108">
        <v>1.590226530540501E-5</v>
      </c>
      <c r="Y1993" s="109">
        <v>1.5625961350746419E-5</v>
      </c>
      <c r="Z1993" s="732">
        <v>3.921985940467891E-5</v>
      </c>
      <c r="AA1993" s="108">
        <v>4.9555170400864153E-4</v>
      </c>
      <c r="AB1993" s="109">
        <v>4.5758736047944064E-4</v>
      </c>
      <c r="AC1993" s="732">
        <v>1.2829647964037085E-3</v>
      </c>
      <c r="AD1993" s="108">
        <v>1.0434143376263575E-4</v>
      </c>
      <c r="AE1993" s="109">
        <v>1.0250800499732318E-4</v>
      </c>
      <c r="AF1993" s="732">
        <v>2.40753121814551E-4</v>
      </c>
      <c r="AG1993" s="108">
        <v>1.4744144597797211E-4</v>
      </c>
      <c r="AH1993" s="109">
        <v>1.4475638868934903E-4</v>
      </c>
      <c r="AI1993" s="732">
        <v>3.6899668362148973E-4</v>
      </c>
      <c r="AJ1993" s="114"/>
      <c r="AK1993" s="115"/>
      <c r="AL1993" s="115"/>
    </row>
    <row r="1994" spans="1:38" ht="13" x14ac:dyDescent="0.3">
      <c r="A1994" s="71">
        <v>2024</v>
      </c>
      <c r="B1994" s="718">
        <v>29</v>
      </c>
      <c r="C1994" s="108">
        <v>0.88308953261344614</v>
      </c>
      <c r="D1994" s="109">
        <v>0.80223704146225816</v>
      </c>
      <c r="E1994" s="732">
        <v>0.43128670336856773</v>
      </c>
      <c r="F1994" s="108">
        <v>7.875303490007228E-2</v>
      </c>
      <c r="G1994" s="109">
        <v>6.8648095941266835E-2</v>
      </c>
      <c r="H1994" s="732">
        <v>8.573413339297202E-2</v>
      </c>
      <c r="I1994" s="108">
        <v>1.0879289919881486E-2</v>
      </c>
      <c r="J1994" s="109">
        <v>1.1903281473032693E-2</v>
      </c>
      <c r="K1994" s="732">
        <v>1.80399156384514E-2</v>
      </c>
      <c r="L1994" s="108">
        <v>2.620900778005484E-3</v>
      </c>
      <c r="M1994" s="109">
        <v>2.3724468155631377E-3</v>
      </c>
      <c r="N1994" s="732">
        <v>2.4737478817945381E-3</v>
      </c>
      <c r="O1994" s="108">
        <v>2.9460312729592398E-3</v>
      </c>
      <c r="P1994" s="109">
        <v>2.8887189228912172E-3</v>
      </c>
      <c r="Q1994" s="732">
        <v>6.1142415405254971E-3</v>
      </c>
      <c r="R1994" s="108">
        <v>2.5331214853291681E-3</v>
      </c>
      <c r="S1994" s="109">
        <v>3.3734623771104299E-3</v>
      </c>
      <c r="T1994" s="732">
        <v>9.9684108007391612E-3</v>
      </c>
      <c r="U1994" s="108">
        <v>2.4702092761300071E-4</v>
      </c>
      <c r="V1994" s="109">
        <v>2.4232454456434135E-4</v>
      </c>
      <c r="W1994" s="732">
        <v>5.6564670647159883E-4</v>
      </c>
      <c r="X1994" s="108">
        <v>1.5875546147635088E-5</v>
      </c>
      <c r="Y1994" s="109">
        <v>1.5583039323903786E-5</v>
      </c>
      <c r="Z1994" s="732">
        <v>3.8454471486701706E-5</v>
      </c>
      <c r="AA1994" s="108">
        <v>4.9658439802250623E-4</v>
      </c>
      <c r="AB1994" s="109">
        <v>4.5657770262413206E-4</v>
      </c>
      <c r="AC1994" s="732">
        <v>1.2634436085206425E-3</v>
      </c>
      <c r="AD1994" s="108">
        <v>1.0413752231741718E-4</v>
      </c>
      <c r="AE1994" s="109">
        <v>1.0218081925592719E-4</v>
      </c>
      <c r="AF1994" s="732">
        <v>2.3513961399605199E-4</v>
      </c>
      <c r="AG1994" s="108">
        <v>1.4724758719869584E-4</v>
      </c>
      <c r="AH1994" s="109">
        <v>1.4444535508525616E-4</v>
      </c>
      <c r="AI1994" s="732">
        <v>3.6357240434649091E-4</v>
      </c>
      <c r="AJ1994" s="114"/>
      <c r="AK1994" s="115"/>
      <c r="AL1994" s="115"/>
    </row>
    <row r="1995" spans="1:38" ht="13" x14ac:dyDescent="0.3">
      <c r="A1995" s="71">
        <v>2024</v>
      </c>
      <c r="B1995" s="718">
        <v>30</v>
      </c>
      <c r="C1995" s="108">
        <v>0.8827746585545061</v>
      </c>
      <c r="D1995" s="109">
        <v>0.80098944112699899</v>
      </c>
      <c r="E1995" s="732">
        <v>0.4425192803304811</v>
      </c>
      <c r="F1995" s="108">
        <v>7.8592986171728857E-2</v>
      </c>
      <c r="G1995" s="109">
        <v>6.8529502288209351E-2</v>
      </c>
      <c r="H1995" s="732">
        <v>8.6363666963113442E-2</v>
      </c>
      <c r="I1995" s="108">
        <v>1.0863030393985696E-2</v>
      </c>
      <c r="J1995" s="109">
        <v>1.1882378429922824E-2</v>
      </c>
      <c r="K1995" s="732">
        <v>1.8717056420879084E-2</v>
      </c>
      <c r="L1995" s="108">
        <v>2.6173402327375711E-3</v>
      </c>
      <c r="M1995" s="109">
        <v>2.3682012972755895E-3</v>
      </c>
      <c r="N1995" s="732">
        <v>2.5552070650776853E-3</v>
      </c>
      <c r="O1995" s="108">
        <v>2.9431807383996987E-3</v>
      </c>
      <c r="P1995" s="109">
        <v>2.8850068394762813E-3</v>
      </c>
      <c r="Q1995" s="732">
        <v>6.3150650284943249E-3</v>
      </c>
      <c r="R1995" s="108">
        <v>2.5331214853291681E-3</v>
      </c>
      <c r="S1995" s="109">
        <v>3.3734623771104299E-3</v>
      </c>
      <c r="T1995" s="732">
        <v>9.9684108007391612E-3</v>
      </c>
      <c r="U1995" s="108">
        <v>2.4656955132462173E-4</v>
      </c>
      <c r="V1995" s="109">
        <v>2.4185451943759093E-4</v>
      </c>
      <c r="W1995" s="732">
        <v>5.8703464639113729E-4</v>
      </c>
      <c r="X1995" s="108">
        <v>1.5848189078405356E-5</v>
      </c>
      <c r="Y1995" s="109">
        <v>1.5554068396154297E-5</v>
      </c>
      <c r="Z1995" s="732">
        <v>3.9814801375280366E-5</v>
      </c>
      <c r="AA1995" s="108">
        <v>4.9566235512521386E-4</v>
      </c>
      <c r="AB1995" s="109">
        <v>4.5577676898492236E-4</v>
      </c>
      <c r="AC1995" s="732">
        <v>1.2970254360491014E-3</v>
      </c>
      <c r="AD1995" s="108">
        <v>1.0392867537817432E-4</v>
      </c>
      <c r="AE1995" s="109">
        <v>1.0196887116268878E-4</v>
      </c>
      <c r="AF1995" s="732">
        <v>2.4508523295674057E-4</v>
      </c>
      <c r="AG1995" s="108">
        <v>1.4704913143334943E-4</v>
      </c>
      <c r="AH1995" s="109">
        <v>1.4421788651883895E-4</v>
      </c>
      <c r="AI1995" s="732">
        <v>3.7328906478819598E-4</v>
      </c>
      <c r="AJ1995" s="114"/>
      <c r="AK1995" s="115"/>
      <c r="AL1995" s="115"/>
    </row>
    <row r="1996" spans="1:38" ht="13" x14ac:dyDescent="0.3">
      <c r="A1996" s="71">
        <v>2024</v>
      </c>
      <c r="B1996" s="718">
        <v>31</v>
      </c>
      <c r="C1996" s="108">
        <v>0.8827746585545061</v>
      </c>
      <c r="D1996" s="109">
        <v>0.80098944112699899</v>
      </c>
      <c r="E1996" s="732">
        <v>0.4425192803304811</v>
      </c>
      <c r="F1996" s="108">
        <v>7.8592986171728857E-2</v>
      </c>
      <c r="G1996" s="109">
        <v>6.8529502288209351E-2</v>
      </c>
      <c r="H1996" s="732">
        <v>8.6363666963113442E-2</v>
      </c>
      <c r="I1996" s="108">
        <v>1.0863030393985696E-2</v>
      </c>
      <c r="J1996" s="109">
        <v>1.1882378429922824E-2</v>
      </c>
      <c r="K1996" s="732">
        <v>1.8717056420879084E-2</v>
      </c>
      <c r="L1996" s="108">
        <v>2.6173402327375711E-3</v>
      </c>
      <c r="M1996" s="109">
        <v>2.3682012972755895E-3</v>
      </c>
      <c r="N1996" s="732">
        <v>2.5552070650776853E-3</v>
      </c>
      <c r="O1996" s="108">
        <v>2.9431807383996987E-3</v>
      </c>
      <c r="P1996" s="109">
        <v>2.8850068394762813E-3</v>
      </c>
      <c r="Q1996" s="732">
        <v>6.3150650284943249E-3</v>
      </c>
      <c r="R1996" s="108">
        <v>2.5331214853291681E-3</v>
      </c>
      <c r="S1996" s="109">
        <v>3.3734623771104299E-3</v>
      </c>
      <c r="T1996" s="732">
        <v>9.9684108007391612E-3</v>
      </c>
      <c r="U1996" s="108">
        <v>2.4656955132462173E-4</v>
      </c>
      <c r="V1996" s="109">
        <v>2.4185451943759093E-4</v>
      </c>
      <c r="W1996" s="732">
        <v>5.8703464639113729E-4</v>
      </c>
      <c r="X1996" s="108">
        <v>1.5848189078405356E-5</v>
      </c>
      <c r="Y1996" s="109">
        <v>1.5554068396154297E-5</v>
      </c>
      <c r="Z1996" s="732">
        <v>3.9814801375280366E-5</v>
      </c>
      <c r="AA1996" s="108">
        <v>4.9566235512521386E-4</v>
      </c>
      <c r="AB1996" s="109">
        <v>4.5577676898492236E-4</v>
      </c>
      <c r="AC1996" s="732">
        <v>1.2970254360491014E-3</v>
      </c>
      <c r="AD1996" s="108">
        <v>1.0392867537817432E-4</v>
      </c>
      <c r="AE1996" s="109">
        <v>1.0196887116268878E-4</v>
      </c>
      <c r="AF1996" s="732">
        <v>2.4508523295674057E-4</v>
      </c>
      <c r="AG1996" s="108">
        <v>1.4704913143334943E-4</v>
      </c>
      <c r="AH1996" s="109">
        <v>1.4421788651883895E-4</v>
      </c>
      <c r="AI1996" s="732">
        <v>3.7328906478819598E-4</v>
      </c>
      <c r="AJ1996" s="114"/>
      <c r="AK1996" s="115"/>
      <c r="AL1996" s="115"/>
    </row>
    <row r="1997" spans="1:38" ht="13" x14ac:dyDescent="0.3">
      <c r="A1997" s="71">
        <v>2024</v>
      </c>
      <c r="B1997" s="718">
        <v>32</v>
      </c>
      <c r="C1997" s="108">
        <v>0.8827746585545061</v>
      </c>
      <c r="D1997" s="109">
        <v>0.80098944112699899</v>
      </c>
      <c r="E1997" s="732">
        <v>0.4425192803304811</v>
      </c>
      <c r="F1997" s="108">
        <v>7.8592986171728857E-2</v>
      </c>
      <c r="G1997" s="109">
        <v>6.8529502288209351E-2</v>
      </c>
      <c r="H1997" s="732">
        <v>8.6363666963113442E-2</v>
      </c>
      <c r="I1997" s="108">
        <v>1.0863030393985696E-2</v>
      </c>
      <c r="J1997" s="109">
        <v>1.1882378429922824E-2</v>
      </c>
      <c r="K1997" s="732">
        <v>1.8717056420879084E-2</v>
      </c>
      <c r="L1997" s="108">
        <v>2.6173402327375711E-3</v>
      </c>
      <c r="M1997" s="109">
        <v>2.3682012972755895E-3</v>
      </c>
      <c r="N1997" s="732">
        <v>2.5552070650776853E-3</v>
      </c>
      <c r="O1997" s="108">
        <v>2.9431807383996987E-3</v>
      </c>
      <c r="P1997" s="109">
        <v>2.8850068394762813E-3</v>
      </c>
      <c r="Q1997" s="732">
        <v>6.3150650284943249E-3</v>
      </c>
      <c r="R1997" s="108">
        <v>2.5331214853291681E-3</v>
      </c>
      <c r="S1997" s="109">
        <v>3.3734623771104299E-3</v>
      </c>
      <c r="T1997" s="732">
        <v>9.9684108007391612E-3</v>
      </c>
      <c r="U1997" s="108">
        <v>2.4656955132462173E-4</v>
      </c>
      <c r="V1997" s="109">
        <v>2.4185451943759093E-4</v>
      </c>
      <c r="W1997" s="732">
        <v>5.8703464639113729E-4</v>
      </c>
      <c r="X1997" s="108">
        <v>1.5848189078405356E-5</v>
      </c>
      <c r="Y1997" s="109">
        <v>1.5554068396154297E-5</v>
      </c>
      <c r="Z1997" s="732">
        <v>3.9814801375280366E-5</v>
      </c>
      <c r="AA1997" s="108">
        <v>4.9566235512521386E-4</v>
      </c>
      <c r="AB1997" s="109">
        <v>4.5577676898492236E-4</v>
      </c>
      <c r="AC1997" s="732">
        <v>1.2970254360491014E-3</v>
      </c>
      <c r="AD1997" s="108">
        <v>1.0392867537817432E-4</v>
      </c>
      <c r="AE1997" s="109">
        <v>1.0196887116268878E-4</v>
      </c>
      <c r="AF1997" s="732">
        <v>2.4508523295674057E-4</v>
      </c>
      <c r="AG1997" s="108">
        <v>1.4704913143334943E-4</v>
      </c>
      <c r="AH1997" s="109">
        <v>1.4421788651883895E-4</v>
      </c>
      <c r="AI1997" s="732">
        <v>3.7328906478819598E-4</v>
      </c>
      <c r="AJ1997" s="114"/>
      <c r="AK1997" s="115"/>
      <c r="AL1997" s="115"/>
    </row>
    <row r="1998" spans="1:38" ht="13" x14ac:dyDescent="0.3">
      <c r="A1998" s="71">
        <v>2024</v>
      </c>
      <c r="B1998" s="718">
        <v>33</v>
      </c>
      <c r="C1998" s="108">
        <v>0.8827746585545061</v>
      </c>
      <c r="D1998" s="109">
        <v>0.80098944112699899</v>
      </c>
      <c r="E1998" s="732">
        <v>0.4425192803304811</v>
      </c>
      <c r="F1998" s="108">
        <v>7.8592986171728857E-2</v>
      </c>
      <c r="G1998" s="109">
        <v>6.8529502288209351E-2</v>
      </c>
      <c r="H1998" s="732">
        <v>8.6363666963113442E-2</v>
      </c>
      <c r="I1998" s="108">
        <v>1.0863030393985696E-2</v>
      </c>
      <c r="J1998" s="109">
        <v>1.1882378429922824E-2</v>
      </c>
      <c r="K1998" s="732">
        <v>1.8717056420879084E-2</v>
      </c>
      <c r="L1998" s="108">
        <v>2.6173402327375711E-3</v>
      </c>
      <c r="M1998" s="109">
        <v>2.3682012972755895E-3</v>
      </c>
      <c r="N1998" s="732">
        <v>2.5552070650776853E-3</v>
      </c>
      <c r="O1998" s="108">
        <v>2.9431807383996987E-3</v>
      </c>
      <c r="P1998" s="109">
        <v>2.8850068394762813E-3</v>
      </c>
      <c r="Q1998" s="732">
        <v>6.3150650284943249E-3</v>
      </c>
      <c r="R1998" s="108">
        <v>2.5331214853291681E-3</v>
      </c>
      <c r="S1998" s="109">
        <v>3.3734623771104299E-3</v>
      </c>
      <c r="T1998" s="732">
        <v>9.9684108007391612E-3</v>
      </c>
      <c r="U1998" s="108">
        <v>2.4656955132462173E-4</v>
      </c>
      <c r="V1998" s="109">
        <v>2.4185451943759093E-4</v>
      </c>
      <c r="W1998" s="732">
        <v>5.8703464639113729E-4</v>
      </c>
      <c r="X1998" s="108">
        <v>1.5848189078405356E-5</v>
      </c>
      <c r="Y1998" s="109">
        <v>1.5554068396154297E-5</v>
      </c>
      <c r="Z1998" s="732">
        <v>3.9814801375280366E-5</v>
      </c>
      <c r="AA1998" s="108">
        <v>4.9566235512521386E-4</v>
      </c>
      <c r="AB1998" s="109">
        <v>4.5577676898492236E-4</v>
      </c>
      <c r="AC1998" s="732">
        <v>1.2970254360491014E-3</v>
      </c>
      <c r="AD1998" s="108">
        <v>1.0392867537817432E-4</v>
      </c>
      <c r="AE1998" s="109">
        <v>1.0196887116268878E-4</v>
      </c>
      <c r="AF1998" s="732">
        <v>2.4508523295674057E-4</v>
      </c>
      <c r="AG1998" s="108">
        <v>1.4704913143334943E-4</v>
      </c>
      <c r="AH1998" s="109">
        <v>1.4421788651883895E-4</v>
      </c>
      <c r="AI1998" s="732">
        <v>3.7328906478819598E-4</v>
      </c>
      <c r="AJ1998" s="114"/>
      <c r="AK1998" s="115"/>
      <c r="AL1998" s="115"/>
    </row>
    <row r="1999" spans="1:38" ht="13" x14ac:dyDescent="0.3">
      <c r="A1999" s="71">
        <v>2024</v>
      </c>
      <c r="B1999" s="718">
        <v>34</v>
      </c>
      <c r="C1999" s="108">
        <v>0.8827746585545061</v>
      </c>
      <c r="D1999" s="109">
        <v>0.80098944112699899</v>
      </c>
      <c r="E1999" s="732">
        <v>0.4425192803304811</v>
      </c>
      <c r="F1999" s="108">
        <v>7.8592986171728857E-2</v>
      </c>
      <c r="G1999" s="109">
        <v>6.8529502288209351E-2</v>
      </c>
      <c r="H1999" s="732">
        <v>8.6363666963113442E-2</v>
      </c>
      <c r="I1999" s="108">
        <v>1.0863030393985696E-2</v>
      </c>
      <c r="J1999" s="109">
        <v>1.1882378429922824E-2</v>
      </c>
      <c r="K1999" s="732">
        <v>1.8717056420879084E-2</v>
      </c>
      <c r="L1999" s="108">
        <v>2.6173402327375711E-3</v>
      </c>
      <c r="M1999" s="109">
        <v>2.3682012972755895E-3</v>
      </c>
      <c r="N1999" s="732">
        <v>2.5552070650776853E-3</v>
      </c>
      <c r="O1999" s="108">
        <v>2.9431807383996987E-3</v>
      </c>
      <c r="P1999" s="109">
        <v>2.8850068394762813E-3</v>
      </c>
      <c r="Q1999" s="732">
        <v>6.3150650284943249E-3</v>
      </c>
      <c r="R1999" s="108">
        <v>2.5331214853291681E-3</v>
      </c>
      <c r="S1999" s="109">
        <v>3.3734623771104299E-3</v>
      </c>
      <c r="T1999" s="732">
        <v>9.9684108007391612E-3</v>
      </c>
      <c r="U1999" s="108">
        <v>2.4656955132462173E-4</v>
      </c>
      <c r="V1999" s="109">
        <v>2.4185451943759093E-4</v>
      </c>
      <c r="W1999" s="732">
        <v>5.8703464639113729E-4</v>
      </c>
      <c r="X1999" s="108">
        <v>1.5848189078405356E-5</v>
      </c>
      <c r="Y1999" s="109">
        <v>1.5554068396154297E-5</v>
      </c>
      <c r="Z1999" s="732">
        <v>3.9814801375280366E-5</v>
      </c>
      <c r="AA1999" s="108">
        <v>4.9566235512521386E-4</v>
      </c>
      <c r="AB1999" s="109">
        <v>4.5577676898492236E-4</v>
      </c>
      <c r="AC1999" s="732">
        <v>1.2970254360491014E-3</v>
      </c>
      <c r="AD1999" s="108">
        <v>1.0392867537817432E-4</v>
      </c>
      <c r="AE1999" s="109">
        <v>1.0196887116268878E-4</v>
      </c>
      <c r="AF1999" s="732">
        <v>2.4508523295674057E-4</v>
      </c>
      <c r="AG1999" s="108">
        <v>1.4704913143334943E-4</v>
      </c>
      <c r="AH1999" s="109">
        <v>1.4421788651883895E-4</v>
      </c>
      <c r="AI1999" s="732">
        <v>3.7328906478819598E-4</v>
      </c>
      <c r="AJ1999" s="114"/>
      <c r="AK1999" s="115"/>
      <c r="AL1999" s="115"/>
    </row>
    <row r="2000" spans="1:38" ht="13" x14ac:dyDescent="0.3">
      <c r="A2000" s="71">
        <v>2024</v>
      </c>
      <c r="B2000" s="718">
        <v>35</v>
      </c>
      <c r="C2000" s="108">
        <v>0.8827746585545061</v>
      </c>
      <c r="D2000" s="109">
        <v>0.80098944112699899</v>
      </c>
      <c r="E2000" s="732">
        <v>0.4425192803304811</v>
      </c>
      <c r="F2000" s="108">
        <v>7.8592986171728857E-2</v>
      </c>
      <c r="G2000" s="109">
        <v>6.8529502288209351E-2</v>
      </c>
      <c r="H2000" s="732">
        <v>8.6363666963113442E-2</v>
      </c>
      <c r="I2000" s="108">
        <v>1.0863030393985696E-2</v>
      </c>
      <c r="J2000" s="109">
        <v>1.1882378429922824E-2</v>
      </c>
      <c r="K2000" s="732">
        <v>1.8717056420879084E-2</v>
      </c>
      <c r="L2000" s="108">
        <v>2.6173402327375711E-3</v>
      </c>
      <c r="M2000" s="109">
        <v>2.3682012972755895E-3</v>
      </c>
      <c r="N2000" s="732">
        <v>2.5552070650776853E-3</v>
      </c>
      <c r="O2000" s="108">
        <v>2.9431807383996987E-3</v>
      </c>
      <c r="P2000" s="109">
        <v>2.8850068394762813E-3</v>
      </c>
      <c r="Q2000" s="732">
        <v>6.3150650284943249E-3</v>
      </c>
      <c r="R2000" s="108">
        <v>2.5331214853291681E-3</v>
      </c>
      <c r="S2000" s="109">
        <v>3.3734623771104299E-3</v>
      </c>
      <c r="T2000" s="732">
        <v>9.9684108007391612E-3</v>
      </c>
      <c r="U2000" s="108">
        <v>2.4656955132462173E-4</v>
      </c>
      <c r="V2000" s="109">
        <v>2.4185451943759093E-4</v>
      </c>
      <c r="W2000" s="732">
        <v>5.8703464639113729E-4</v>
      </c>
      <c r="X2000" s="108">
        <v>1.5848189078405356E-5</v>
      </c>
      <c r="Y2000" s="109">
        <v>1.5554068396154297E-5</v>
      </c>
      <c r="Z2000" s="732">
        <v>3.9814801375280366E-5</v>
      </c>
      <c r="AA2000" s="108">
        <v>4.9566235512521386E-4</v>
      </c>
      <c r="AB2000" s="109">
        <v>4.5577676898492236E-4</v>
      </c>
      <c r="AC2000" s="732">
        <v>1.2970254360491014E-3</v>
      </c>
      <c r="AD2000" s="108">
        <v>1.0392867537817432E-4</v>
      </c>
      <c r="AE2000" s="109">
        <v>1.0196887116268878E-4</v>
      </c>
      <c r="AF2000" s="732">
        <v>2.4508523295674057E-4</v>
      </c>
      <c r="AG2000" s="108">
        <v>1.4704913143334943E-4</v>
      </c>
      <c r="AH2000" s="109">
        <v>1.4421788651883895E-4</v>
      </c>
      <c r="AI2000" s="732">
        <v>3.7328906478819598E-4</v>
      </c>
      <c r="AJ2000" s="114"/>
      <c r="AK2000" s="115"/>
      <c r="AL2000" s="115"/>
    </row>
    <row r="2001" spans="1:38" ht="13" x14ac:dyDescent="0.3">
      <c r="A2001" s="71">
        <v>2024</v>
      </c>
      <c r="B2001" s="718">
        <v>36</v>
      </c>
      <c r="C2001" s="108">
        <v>0.8827746585545061</v>
      </c>
      <c r="D2001" s="109">
        <v>0.80098944112699899</v>
      </c>
      <c r="E2001" s="732">
        <v>0.4425192803304811</v>
      </c>
      <c r="F2001" s="108">
        <v>7.8592986171728857E-2</v>
      </c>
      <c r="G2001" s="109">
        <v>6.8529502288209351E-2</v>
      </c>
      <c r="H2001" s="732">
        <v>8.6363666963113442E-2</v>
      </c>
      <c r="I2001" s="108">
        <v>1.0863030393985696E-2</v>
      </c>
      <c r="J2001" s="109">
        <v>1.1882378429922824E-2</v>
      </c>
      <c r="K2001" s="732">
        <v>1.8717056420879084E-2</v>
      </c>
      <c r="L2001" s="108">
        <v>2.6173402327375711E-3</v>
      </c>
      <c r="M2001" s="109">
        <v>2.3682012972755895E-3</v>
      </c>
      <c r="N2001" s="732">
        <v>2.5552070650776853E-3</v>
      </c>
      <c r="O2001" s="108">
        <v>2.9431807383996987E-3</v>
      </c>
      <c r="P2001" s="109">
        <v>2.8850068394762813E-3</v>
      </c>
      <c r="Q2001" s="732">
        <v>6.3150650284943249E-3</v>
      </c>
      <c r="R2001" s="108">
        <v>2.5331214853291681E-3</v>
      </c>
      <c r="S2001" s="109">
        <v>3.3734623771104299E-3</v>
      </c>
      <c r="T2001" s="732">
        <v>9.9684108007391612E-3</v>
      </c>
      <c r="U2001" s="108">
        <v>2.4656955132462173E-4</v>
      </c>
      <c r="V2001" s="109">
        <v>2.4185451943759093E-4</v>
      </c>
      <c r="W2001" s="732">
        <v>5.8703464639113729E-4</v>
      </c>
      <c r="X2001" s="108">
        <v>1.5848189078405356E-5</v>
      </c>
      <c r="Y2001" s="109">
        <v>1.5554068396154297E-5</v>
      </c>
      <c r="Z2001" s="732">
        <v>3.9814801375280366E-5</v>
      </c>
      <c r="AA2001" s="108">
        <v>4.9566235512521386E-4</v>
      </c>
      <c r="AB2001" s="109">
        <v>4.5577676898492236E-4</v>
      </c>
      <c r="AC2001" s="732">
        <v>1.2970254360491014E-3</v>
      </c>
      <c r="AD2001" s="108">
        <v>1.0392867537817432E-4</v>
      </c>
      <c r="AE2001" s="109">
        <v>1.0196887116268878E-4</v>
      </c>
      <c r="AF2001" s="732">
        <v>2.4508523295674057E-4</v>
      </c>
      <c r="AG2001" s="108">
        <v>1.4704913143334943E-4</v>
      </c>
      <c r="AH2001" s="109">
        <v>1.4421788651883895E-4</v>
      </c>
      <c r="AI2001" s="732">
        <v>3.7328906478819598E-4</v>
      </c>
      <c r="AJ2001" s="114"/>
      <c r="AK2001" s="115"/>
      <c r="AL2001" s="115"/>
    </row>
    <row r="2002" spans="1:38" ht="13" x14ac:dyDescent="0.3">
      <c r="A2002" s="71">
        <v>2024</v>
      </c>
      <c r="B2002" s="718">
        <v>37</v>
      </c>
      <c r="C2002" s="108">
        <v>0.8827746585545061</v>
      </c>
      <c r="D2002" s="109">
        <v>0.80098944112699899</v>
      </c>
      <c r="E2002" s="732">
        <v>0.4425192803304811</v>
      </c>
      <c r="F2002" s="108">
        <v>7.8592986171728857E-2</v>
      </c>
      <c r="G2002" s="109">
        <v>6.8529502288209351E-2</v>
      </c>
      <c r="H2002" s="732">
        <v>8.6363666963113442E-2</v>
      </c>
      <c r="I2002" s="108">
        <v>1.0863030393985696E-2</v>
      </c>
      <c r="J2002" s="109">
        <v>1.1882378429922824E-2</v>
      </c>
      <c r="K2002" s="732">
        <v>1.8717056420879084E-2</v>
      </c>
      <c r="L2002" s="108">
        <v>2.6173402327375711E-3</v>
      </c>
      <c r="M2002" s="109">
        <v>2.3682012972755895E-3</v>
      </c>
      <c r="N2002" s="732">
        <v>2.5552070650776853E-3</v>
      </c>
      <c r="O2002" s="108">
        <v>2.9431807383996987E-3</v>
      </c>
      <c r="P2002" s="109">
        <v>2.8850068394762813E-3</v>
      </c>
      <c r="Q2002" s="732">
        <v>6.3150650284943249E-3</v>
      </c>
      <c r="R2002" s="108">
        <v>2.5331214853291681E-3</v>
      </c>
      <c r="S2002" s="109">
        <v>3.3734623771104299E-3</v>
      </c>
      <c r="T2002" s="732">
        <v>9.9684108007391612E-3</v>
      </c>
      <c r="U2002" s="108">
        <v>2.4656955132462173E-4</v>
      </c>
      <c r="V2002" s="109">
        <v>2.4185451943759093E-4</v>
      </c>
      <c r="W2002" s="732">
        <v>5.8703464639113729E-4</v>
      </c>
      <c r="X2002" s="108">
        <v>1.5848189078405356E-5</v>
      </c>
      <c r="Y2002" s="109">
        <v>1.5554068396154297E-5</v>
      </c>
      <c r="Z2002" s="732">
        <v>3.9814801375280366E-5</v>
      </c>
      <c r="AA2002" s="108">
        <v>4.9566235512521386E-4</v>
      </c>
      <c r="AB2002" s="109">
        <v>4.5577676898492236E-4</v>
      </c>
      <c r="AC2002" s="732">
        <v>1.2970254360491014E-3</v>
      </c>
      <c r="AD2002" s="108">
        <v>1.0392867537817432E-4</v>
      </c>
      <c r="AE2002" s="109">
        <v>1.0196887116268878E-4</v>
      </c>
      <c r="AF2002" s="732">
        <v>2.4508523295674057E-4</v>
      </c>
      <c r="AG2002" s="108">
        <v>1.4704913143334943E-4</v>
      </c>
      <c r="AH2002" s="109">
        <v>1.4421788651883895E-4</v>
      </c>
      <c r="AI2002" s="732">
        <v>3.7328906478819598E-4</v>
      </c>
      <c r="AJ2002" s="114"/>
      <c r="AK2002" s="115"/>
      <c r="AL2002" s="115"/>
    </row>
    <row r="2003" spans="1:38" ht="13" x14ac:dyDescent="0.3">
      <c r="A2003" s="71">
        <v>2024</v>
      </c>
      <c r="B2003" s="718">
        <v>38</v>
      </c>
      <c r="C2003" s="108">
        <v>0.8827746585545061</v>
      </c>
      <c r="D2003" s="109">
        <v>0.80098944112699899</v>
      </c>
      <c r="E2003" s="732">
        <v>0.4425192803304811</v>
      </c>
      <c r="F2003" s="108">
        <v>7.8592986171728857E-2</v>
      </c>
      <c r="G2003" s="109">
        <v>6.8529502288209351E-2</v>
      </c>
      <c r="H2003" s="732">
        <v>8.6363666963113442E-2</v>
      </c>
      <c r="I2003" s="108">
        <v>1.0863030393985696E-2</v>
      </c>
      <c r="J2003" s="109">
        <v>1.1882378429922824E-2</v>
      </c>
      <c r="K2003" s="732">
        <v>1.8717056420879084E-2</v>
      </c>
      <c r="L2003" s="108">
        <v>2.6173402327375711E-3</v>
      </c>
      <c r="M2003" s="109">
        <v>2.3682012972755895E-3</v>
      </c>
      <c r="N2003" s="732">
        <v>2.5552070650776853E-3</v>
      </c>
      <c r="O2003" s="108">
        <v>2.9431807383996987E-3</v>
      </c>
      <c r="P2003" s="109">
        <v>2.8850068394762813E-3</v>
      </c>
      <c r="Q2003" s="732">
        <v>6.3150650284943249E-3</v>
      </c>
      <c r="R2003" s="108">
        <v>2.5331214853291681E-3</v>
      </c>
      <c r="S2003" s="109">
        <v>3.3734623771104299E-3</v>
      </c>
      <c r="T2003" s="732">
        <v>9.9684108007391612E-3</v>
      </c>
      <c r="U2003" s="108">
        <v>2.4656955132462173E-4</v>
      </c>
      <c r="V2003" s="109">
        <v>2.4185451943759093E-4</v>
      </c>
      <c r="W2003" s="732">
        <v>5.8703464639113729E-4</v>
      </c>
      <c r="X2003" s="108">
        <v>1.5848189078405356E-5</v>
      </c>
      <c r="Y2003" s="109">
        <v>1.5554068396154297E-5</v>
      </c>
      <c r="Z2003" s="732">
        <v>3.9814801375280366E-5</v>
      </c>
      <c r="AA2003" s="108">
        <v>4.9566235512521386E-4</v>
      </c>
      <c r="AB2003" s="109">
        <v>4.5577676898492236E-4</v>
      </c>
      <c r="AC2003" s="732">
        <v>1.2970254360491014E-3</v>
      </c>
      <c r="AD2003" s="108">
        <v>1.0392867537817432E-4</v>
      </c>
      <c r="AE2003" s="109">
        <v>1.0196887116268878E-4</v>
      </c>
      <c r="AF2003" s="732">
        <v>2.4508523295674057E-4</v>
      </c>
      <c r="AG2003" s="108">
        <v>1.4704913143334943E-4</v>
      </c>
      <c r="AH2003" s="109">
        <v>1.4421788651883895E-4</v>
      </c>
      <c r="AI2003" s="732">
        <v>3.7328906478819598E-4</v>
      </c>
      <c r="AJ2003" s="114"/>
      <c r="AK2003" s="115"/>
      <c r="AL2003" s="115"/>
    </row>
    <row r="2004" spans="1:38" ht="13.5" thickBot="1" x14ac:dyDescent="0.35">
      <c r="A2004" s="73">
        <v>2024</v>
      </c>
      <c r="B2004" s="719">
        <v>39</v>
      </c>
      <c r="C2004" s="110">
        <v>0.8827746585545061</v>
      </c>
      <c r="D2004" s="111">
        <v>0.80098944112699899</v>
      </c>
      <c r="E2004" s="733">
        <v>0.4425192803304811</v>
      </c>
      <c r="F2004" s="110">
        <v>7.8592986171728857E-2</v>
      </c>
      <c r="G2004" s="111">
        <v>6.8529502288209351E-2</v>
      </c>
      <c r="H2004" s="733">
        <v>8.6363666963113442E-2</v>
      </c>
      <c r="I2004" s="110">
        <v>1.0863030393985696E-2</v>
      </c>
      <c r="J2004" s="111">
        <v>1.1882378429922824E-2</v>
      </c>
      <c r="K2004" s="733">
        <v>1.8717056420879084E-2</v>
      </c>
      <c r="L2004" s="110">
        <v>2.6173402327375711E-3</v>
      </c>
      <c r="M2004" s="111">
        <v>2.3682012972755895E-3</v>
      </c>
      <c r="N2004" s="733">
        <v>2.5552070650776853E-3</v>
      </c>
      <c r="O2004" s="110">
        <v>2.9431807383996987E-3</v>
      </c>
      <c r="P2004" s="111">
        <v>2.8850068394762813E-3</v>
      </c>
      <c r="Q2004" s="733">
        <v>6.3150650284943249E-3</v>
      </c>
      <c r="R2004" s="110">
        <v>2.5331214853291681E-3</v>
      </c>
      <c r="S2004" s="111">
        <v>3.3734623771104299E-3</v>
      </c>
      <c r="T2004" s="733">
        <v>9.9684108007391612E-3</v>
      </c>
      <c r="U2004" s="110">
        <v>2.4656955132462173E-4</v>
      </c>
      <c r="V2004" s="111">
        <v>2.4185451943759093E-4</v>
      </c>
      <c r="W2004" s="733">
        <v>5.8703464639113729E-4</v>
      </c>
      <c r="X2004" s="110">
        <v>1.5848189078405356E-5</v>
      </c>
      <c r="Y2004" s="111">
        <v>1.5554068396154297E-5</v>
      </c>
      <c r="Z2004" s="733">
        <v>3.9814801375280366E-5</v>
      </c>
      <c r="AA2004" s="110">
        <v>4.9566235512521386E-4</v>
      </c>
      <c r="AB2004" s="111">
        <v>4.5577676898492236E-4</v>
      </c>
      <c r="AC2004" s="733">
        <v>1.2970254360491014E-3</v>
      </c>
      <c r="AD2004" s="110">
        <v>1.0392867537817432E-4</v>
      </c>
      <c r="AE2004" s="111">
        <v>1.0196887116268878E-4</v>
      </c>
      <c r="AF2004" s="733">
        <v>2.4508523295674057E-4</v>
      </c>
      <c r="AG2004" s="110">
        <v>1.4704913143334943E-4</v>
      </c>
      <c r="AH2004" s="111">
        <v>1.4421788651883895E-4</v>
      </c>
      <c r="AI2004" s="733">
        <v>3.7328906478819598E-4</v>
      </c>
      <c r="AJ2004" s="116"/>
      <c r="AK2004" s="117"/>
      <c r="AL2004" s="117"/>
    </row>
    <row r="2005" spans="1:38" x14ac:dyDescent="0.25">
      <c r="A2005" s="69">
        <v>2025</v>
      </c>
      <c r="B2005" s="70">
        <v>0</v>
      </c>
      <c r="C2005" s="106">
        <v>0.26328146972596628</v>
      </c>
      <c r="D2005" s="107">
        <v>0.26842100562137111</v>
      </c>
      <c r="E2005" s="730">
        <v>0.28304873026735294</v>
      </c>
      <c r="F2005" s="106">
        <v>5.8706761349324264E-3</v>
      </c>
      <c r="G2005" s="107">
        <v>5.559858568880644E-3</v>
      </c>
      <c r="H2005" s="730">
        <v>2.0982985920917206E-2</v>
      </c>
      <c r="I2005" s="106">
        <v>6.2939360196918427E-3</v>
      </c>
      <c r="J2005" s="107">
        <v>5.7775092785243573E-3</v>
      </c>
      <c r="K2005" s="730">
        <v>1.515014401447318E-2</v>
      </c>
      <c r="L2005" s="106">
        <v>6.3826998999072786E-4</v>
      </c>
      <c r="M2005" s="107">
        <v>6.8233674200615332E-4</v>
      </c>
      <c r="N2005" s="730">
        <v>2.2497851298833261E-3</v>
      </c>
      <c r="O2005" s="106">
        <v>1.6617730705158916E-3</v>
      </c>
      <c r="P2005" s="107">
        <v>1.5326493902179776E-3</v>
      </c>
      <c r="Q2005" s="730">
        <v>3.0564413192117053E-3</v>
      </c>
      <c r="R2005" s="106">
        <v>2.5830868888666795E-3</v>
      </c>
      <c r="S2005" s="107">
        <v>3.3847634796594457E-3</v>
      </c>
      <c r="T2005" s="730">
        <v>1.0495651298966574E-2</v>
      </c>
      <c r="U2005" s="106">
        <v>1.6519327262044646E-4</v>
      </c>
      <c r="V2005" s="107">
        <v>1.5489860598320339E-4</v>
      </c>
      <c r="W2005" s="730">
        <v>2.690638979744796E-4</v>
      </c>
      <c r="X2005" s="106">
        <v>1.0281125760623646E-5</v>
      </c>
      <c r="Y2005" s="107">
        <v>9.6202178348759912E-6</v>
      </c>
      <c r="Z2005" s="730">
        <v>1.8348150101723915E-5</v>
      </c>
      <c r="AA2005" s="106">
        <v>1.603673101888469E-4</v>
      </c>
      <c r="AB2005" s="107">
        <v>1.5008986408325436E-4</v>
      </c>
      <c r="AC2005" s="730">
        <v>3.3042901765941855E-4</v>
      </c>
      <c r="AD2005" s="106">
        <v>7.1698533336077739E-5</v>
      </c>
      <c r="AE2005" s="107">
        <v>6.7411071461785717E-5</v>
      </c>
      <c r="AF2005" s="730">
        <v>1.0553217783814467E-4</v>
      </c>
      <c r="AG2005" s="106">
        <v>8.944918270240704E-5</v>
      </c>
      <c r="AH2005" s="107">
        <v>8.3151867777677411E-5</v>
      </c>
      <c r="AI2005" s="730">
        <v>1.9325713959191112E-4</v>
      </c>
      <c r="AJ2005" s="112"/>
      <c r="AK2005" s="113"/>
      <c r="AL2005" s="113"/>
    </row>
    <row r="2006" spans="1:38" x14ac:dyDescent="0.25">
      <c r="A2006" s="71">
        <v>2025</v>
      </c>
      <c r="B2006" s="718">
        <v>1</v>
      </c>
      <c r="C2006" s="108">
        <v>0.26253687014899874</v>
      </c>
      <c r="D2006" s="109">
        <v>0.26773212776803773</v>
      </c>
      <c r="E2006" s="731">
        <v>0.28279972092828598</v>
      </c>
      <c r="F2006" s="108">
        <v>5.8799740644447781E-3</v>
      </c>
      <c r="G2006" s="109">
        <v>5.5713386754868439E-3</v>
      </c>
      <c r="H2006" s="731">
        <v>2.1132896098144414E-2</v>
      </c>
      <c r="I2006" s="108">
        <v>6.2747917084145207E-3</v>
      </c>
      <c r="J2006" s="109">
        <v>5.7658001850696763E-3</v>
      </c>
      <c r="K2006" s="731">
        <v>1.5106478119273578E-2</v>
      </c>
      <c r="L2006" s="108">
        <v>6.3756101614527742E-4</v>
      </c>
      <c r="M2006" s="109">
        <v>6.8210018570874303E-4</v>
      </c>
      <c r="N2006" s="731">
        <v>2.2524465058370914E-3</v>
      </c>
      <c r="O2006" s="108">
        <v>1.6567261456944722E-3</v>
      </c>
      <c r="P2006" s="109">
        <v>1.529591540185117E-3</v>
      </c>
      <c r="Q2006" s="731">
        <v>3.0482591843459476E-3</v>
      </c>
      <c r="R2006" s="108">
        <v>2.580095927650696E-3</v>
      </c>
      <c r="S2006" s="109">
        <v>3.3835503920507685E-3</v>
      </c>
      <c r="T2006" s="731">
        <v>1.0539996351628486E-2</v>
      </c>
      <c r="U2006" s="108">
        <v>1.6474782846344097E-4</v>
      </c>
      <c r="V2006" s="109">
        <v>1.5466081797869079E-4</v>
      </c>
      <c r="W2006" s="731">
        <v>2.6826880327940843E-4</v>
      </c>
      <c r="X2006" s="108">
        <v>1.0252330969216097E-5</v>
      </c>
      <c r="Y2006" s="109">
        <v>9.6042704824738158E-6</v>
      </c>
      <c r="Z2006" s="731">
        <v>1.8295900205149901E-5</v>
      </c>
      <c r="AA2006" s="108">
        <v>1.6003097663896021E-4</v>
      </c>
      <c r="AB2006" s="109">
        <v>1.4993267961600697E-4</v>
      </c>
      <c r="AC2006" s="731">
        <v>3.302976156574854E-4</v>
      </c>
      <c r="AD2006" s="108">
        <v>7.1508320290904036E-5</v>
      </c>
      <c r="AE2006" s="109">
        <v>6.7311794866077533E-5</v>
      </c>
      <c r="AF2006" s="731">
        <v>1.0518865523125387E-4</v>
      </c>
      <c r="AG2006" s="108">
        <v>8.91900334777692E-5</v>
      </c>
      <c r="AH2006" s="109">
        <v>8.3002343503527789E-5</v>
      </c>
      <c r="AI2006" s="731">
        <v>1.9280076879285758E-4</v>
      </c>
      <c r="AJ2006" s="114"/>
      <c r="AK2006" s="115"/>
      <c r="AL2006" s="115"/>
    </row>
    <row r="2007" spans="1:38" x14ac:dyDescent="0.25">
      <c r="A2007" s="71">
        <v>2025</v>
      </c>
      <c r="B2007" s="718">
        <v>2</v>
      </c>
      <c r="C2007" s="108">
        <v>0.26089965995179498</v>
      </c>
      <c r="D2007" s="109">
        <v>0.26612585240952996</v>
      </c>
      <c r="E2007" s="731">
        <v>0.28248621075272218</v>
      </c>
      <c r="F2007" s="108">
        <v>5.8658992674028047E-3</v>
      </c>
      <c r="G2007" s="109">
        <v>5.5656077874182081E-3</v>
      </c>
      <c r="H2007" s="731">
        <v>2.1291582910653861E-2</v>
      </c>
      <c r="I2007" s="108">
        <v>6.2362739139157387E-3</v>
      </c>
      <c r="J2007" s="109">
        <v>5.7378546410512621E-3</v>
      </c>
      <c r="K2007" s="731">
        <v>1.5057287420786724E-2</v>
      </c>
      <c r="L2007" s="108">
        <v>6.3636584208384413E-4</v>
      </c>
      <c r="M2007" s="109">
        <v>6.8146363605605753E-4</v>
      </c>
      <c r="N2007" s="731">
        <v>2.2553578919916046E-3</v>
      </c>
      <c r="O2007" s="108">
        <v>1.6464108250504054E-3</v>
      </c>
      <c r="P2007" s="109">
        <v>1.5223475017862084E-3</v>
      </c>
      <c r="Q2007" s="731">
        <v>3.038755325115839E-3</v>
      </c>
      <c r="R2007" s="108">
        <v>2.5750551665038057E-3</v>
      </c>
      <c r="S2007" s="109">
        <v>3.3803160484002933E-3</v>
      </c>
      <c r="T2007" s="731">
        <v>1.0593921913841245E-2</v>
      </c>
      <c r="U2007" s="108">
        <v>1.6389150059896313E-4</v>
      </c>
      <c r="V2007" s="109">
        <v>1.5408950626557506E-4</v>
      </c>
      <c r="W2007" s="731">
        <v>2.6733921157172299E-4</v>
      </c>
      <c r="X2007" s="108">
        <v>1.0196284556532868E-5</v>
      </c>
      <c r="Y2007" s="109">
        <v>9.5661043080564579E-6</v>
      </c>
      <c r="Z2007" s="731">
        <v>1.8234988659502151E-5</v>
      </c>
      <c r="AA2007" s="108">
        <v>1.592464546010437E-4</v>
      </c>
      <c r="AB2007" s="109">
        <v>1.4941965231783652E-4</v>
      </c>
      <c r="AC2007" s="731">
        <v>3.3008831810944187E-4</v>
      </c>
      <c r="AD2007" s="108">
        <v>7.1146641893653437E-5</v>
      </c>
      <c r="AE2007" s="109">
        <v>6.7072400075703832E-5</v>
      </c>
      <c r="AF2007" s="731">
        <v>1.0478484726370763E-4</v>
      </c>
      <c r="AG2007" s="108">
        <v>8.8673702066109034E-5</v>
      </c>
      <c r="AH2007" s="109">
        <v>8.2646061663407082E-5</v>
      </c>
      <c r="AI2007" s="731">
        <v>1.922753764396508E-4</v>
      </c>
      <c r="AJ2007" s="114"/>
      <c r="AK2007" s="115"/>
      <c r="AL2007" s="115"/>
    </row>
    <row r="2008" spans="1:38" x14ac:dyDescent="0.25">
      <c r="A2008" s="71">
        <v>2025</v>
      </c>
      <c r="B2008" s="718">
        <v>3</v>
      </c>
      <c r="C2008" s="108">
        <v>0.258184764824476</v>
      </c>
      <c r="D2008" s="109">
        <v>0.26347834114969498</v>
      </c>
      <c r="E2008" s="731">
        <v>0.28173276517222212</v>
      </c>
      <c r="F2008" s="108">
        <v>5.8412768016679354E-3</v>
      </c>
      <c r="G2008" s="109">
        <v>5.5537755928426503E-3</v>
      </c>
      <c r="H2008" s="731">
        <v>2.1477316950102951E-2</v>
      </c>
      <c r="I2008" s="108">
        <v>6.1755466083157429E-3</v>
      </c>
      <c r="J2008" s="109">
        <v>5.6930256472753713E-3</v>
      </c>
      <c r="K2008" s="731">
        <v>1.4965822090671646E-2</v>
      </c>
      <c r="L2008" s="108">
        <v>6.3470264834252171E-4</v>
      </c>
      <c r="M2008" s="109">
        <v>6.8055581496593231E-4</v>
      </c>
      <c r="N2008" s="731">
        <v>2.2577668575218522E-3</v>
      </c>
      <c r="O2008" s="108">
        <v>1.6303052594213215E-3</v>
      </c>
      <c r="P2008" s="109">
        <v>1.5105328909661717E-3</v>
      </c>
      <c r="Q2008" s="731">
        <v>3.0207170395302051E-3</v>
      </c>
      <c r="R2008" s="108">
        <v>2.5680427180051037E-3</v>
      </c>
      <c r="S2008" s="109">
        <v>3.375716324934829E-3</v>
      </c>
      <c r="T2008" s="731">
        <v>1.0624310939734313E-2</v>
      </c>
      <c r="U2008" s="108">
        <v>1.6258629563774331E-4</v>
      </c>
      <c r="V2008" s="109">
        <v>1.5319038170211654E-4</v>
      </c>
      <c r="W2008" s="731">
        <v>2.6551731533119762E-4</v>
      </c>
      <c r="X2008" s="108">
        <v>1.0110349361323587E-5</v>
      </c>
      <c r="Y2008" s="109">
        <v>9.5056607530160933E-6</v>
      </c>
      <c r="Z2008" s="731">
        <v>1.8118005771742413E-5</v>
      </c>
      <c r="AA2008" s="108">
        <v>1.5802687265681228E-4</v>
      </c>
      <c r="AB2008" s="109">
        <v>1.4858951048011344E-4</v>
      </c>
      <c r="AC2008" s="731">
        <v>3.2926833427542198E-4</v>
      </c>
      <c r="AD2008" s="108">
        <v>7.0597969084666966E-5</v>
      </c>
      <c r="AE2008" s="109">
        <v>6.669859133312223E-5</v>
      </c>
      <c r="AF2008" s="731">
        <v>1.0397480563078347E-4</v>
      </c>
      <c r="AG2008" s="108">
        <v>8.7875216208073195E-5</v>
      </c>
      <c r="AH2008" s="109">
        <v>8.2073442796549181E-5</v>
      </c>
      <c r="AI2008" s="731">
        <v>1.9132213896388224E-4</v>
      </c>
      <c r="AJ2008" s="114"/>
      <c r="AK2008" s="115"/>
      <c r="AL2008" s="115"/>
    </row>
    <row r="2009" spans="1:38" x14ac:dyDescent="0.25">
      <c r="A2009" s="71">
        <v>2025</v>
      </c>
      <c r="B2009" s="718">
        <v>4</v>
      </c>
      <c r="C2009" s="108">
        <v>0.31610074445834074</v>
      </c>
      <c r="D2009" s="109">
        <v>0.3178430589298335</v>
      </c>
      <c r="E2009" s="731">
        <v>0.3476029512658792</v>
      </c>
      <c r="F2009" s="108">
        <v>6.2150213829020905E-3</v>
      </c>
      <c r="G2009" s="109">
        <v>6.04190058393412E-3</v>
      </c>
      <c r="H2009" s="731">
        <v>2.2850477268745006E-2</v>
      </c>
      <c r="I2009" s="108">
        <v>6.5498708892222316E-3</v>
      </c>
      <c r="J2009" s="109">
        <v>6.6959564558873976E-3</v>
      </c>
      <c r="K2009" s="731">
        <v>1.7460366990241272E-2</v>
      </c>
      <c r="L2009" s="108">
        <v>7.6699817274934008E-4</v>
      </c>
      <c r="M2009" s="109">
        <v>1.0179556773952112E-3</v>
      </c>
      <c r="N2009" s="731">
        <v>3.7273198556907797E-3</v>
      </c>
      <c r="O2009" s="108">
        <v>1.7702414240480426E-3</v>
      </c>
      <c r="P2009" s="109">
        <v>1.7905235921279771E-3</v>
      </c>
      <c r="Q2009" s="731">
        <v>3.7304870583957411E-3</v>
      </c>
      <c r="R2009" s="108">
        <v>2.5625049460165877E-3</v>
      </c>
      <c r="S2009" s="109">
        <v>3.374342730479E-3</v>
      </c>
      <c r="T2009" s="731">
        <v>1.0567282215736244E-2</v>
      </c>
      <c r="U2009" s="108">
        <v>1.6941869534258569E-4</v>
      </c>
      <c r="V2009" s="109">
        <v>1.6682425581417137E-4</v>
      </c>
      <c r="W2009" s="731">
        <v>3.408684062399968E-4</v>
      </c>
      <c r="X2009" s="108">
        <v>1.0612046904829793E-5</v>
      </c>
      <c r="Y2009" s="109">
        <v>1.0502639233345751E-5</v>
      </c>
      <c r="Z2009" s="731">
        <v>2.300163946029811E-5</v>
      </c>
      <c r="AA2009" s="108">
        <v>1.6636474898948779E-4</v>
      </c>
      <c r="AB2009" s="109">
        <v>1.6429020118739036E-4</v>
      </c>
      <c r="AC2009" s="731">
        <v>3.9219537454496684E-4</v>
      </c>
      <c r="AD2009" s="108">
        <v>7.3087045821409506E-5</v>
      </c>
      <c r="AE2009" s="109">
        <v>7.1653499710812876E-5</v>
      </c>
      <c r="AF2009" s="731">
        <v>1.3917887855838211E-4</v>
      </c>
      <c r="AG2009" s="108">
        <v>9.3654734283409868E-5</v>
      </c>
      <c r="AH2009" s="109">
        <v>9.3612234935408066E-5</v>
      </c>
      <c r="AI2009" s="731">
        <v>2.2572537069848845E-4</v>
      </c>
      <c r="AJ2009" s="114"/>
      <c r="AK2009" s="115"/>
      <c r="AL2009" s="115"/>
    </row>
    <row r="2010" spans="1:38" x14ac:dyDescent="0.25">
      <c r="A2010" s="71">
        <v>2025</v>
      </c>
      <c r="B2010" s="718">
        <v>5</v>
      </c>
      <c r="C2010" s="108">
        <v>0.31477200454703802</v>
      </c>
      <c r="D2010" s="109">
        <v>0.31688051527705391</v>
      </c>
      <c r="E2010" s="731">
        <v>0.34759925944721132</v>
      </c>
      <c r="F2010" s="108">
        <v>6.2267792442844659E-3</v>
      </c>
      <c r="G2010" s="109">
        <v>6.0609675492527843E-3</v>
      </c>
      <c r="H2010" s="731">
        <v>2.2785443597314197E-2</v>
      </c>
      <c r="I2010" s="108">
        <v>6.510108738878792E-3</v>
      </c>
      <c r="J2010" s="109">
        <v>6.6737645444849125E-3</v>
      </c>
      <c r="K2010" s="731">
        <v>1.7472772977067751E-2</v>
      </c>
      <c r="L2010" s="108">
        <v>7.6495373899303589E-4</v>
      </c>
      <c r="M2010" s="109">
        <v>1.0171232905518612E-3</v>
      </c>
      <c r="N2010" s="731">
        <v>3.7209257292979787E-3</v>
      </c>
      <c r="O2010" s="108">
        <v>1.7605321864178779E-3</v>
      </c>
      <c r="P2010" s="109">
        <v>1.7841387363292554E-3</v>
      </c>
      <c r="Q2010" s="731">
        <v>3.7333294610413757E-3</v>
      </c>
      <c r="R2010" s="108">
        <v>2.5553854656880266E-3</v>
      </c>
      <c r="S2010" s="109">
        <v>3.3715143653103657E-3</v>
      </c>
      <c r="T2010" s="731">
        <v>1.0473060979451424E-2</v>
      </c>
      <c r="U2010" s="108">
        <v>1.684341608283589E-4</v>
      </c>
      <c r="V2010" s="109">
        <v>1.6634389999502171E-4</v>
      </c>
      <c r="W2010" s="731">
        <v>3.4109535598868284E-4</v>
      </c>
      <c r="X2010" s="108">
        <v>1.0549467290861752E-5</v>
      </c>
      <c r="Y2010" s="109">
        <v>1.0470418177194088E-5</v>
      </c>
      <c r="Z2010" s="731">
        <v>2.3018988721787533E-5</v>
      </c>
      <c r="AA2010" s="108">
        <v>1.6560644944725865E-4</v>
      </c>
      <c r="AB2010" s="109">
        <v>1.6395014858244409E-4</v>
      </c>
      <c r="AC2010" s="731">
        <v>3.9221980286070806E-4</v>
      </c>
      <c r="AD2010" s="108">
        <v>7.2656346030127827E-5</v>
      </c>
      <c r="AE2010" s="109">
        <v>7.1454391135537855E-5</v>
      </c>
      <c r="AF2010" s="731">
        <v>1.3926196176051778E-4</v>
      </c>
      <c r="AG2010" s="108">
        <v>9.312247839565006E-5</v>
      </c>
      <c r="AH2010" s="109">
        <v>9.3304678467311019E-5</v>
      </c>
      <c r="AI2010" s="731">
        <v>2.2592122541674538E-4</v>
      </c>
      <c r="AJ2010" s="114"/>
      <c r="AK2010" s="115"/>
      <c r="AL2010" s="115"/>
    </row>
    <row r="2011" spans="1:38" x14ac:dyDescent="0.25">
      <c r="A2011" s="71">
        <v>2025</v>
      </c>
      <c r="B2011" s="718">
        <v>6</v>
      </c>
      <c r="C2011" s="108">
        <v>0.36322873586790677</v>
      </c>
      <c r="D2011" s="109">
        <v>0.36152780081934177</v>
      </c>
      <c r="E2011" s="731">
        <v>0.5765415192200366</v>
      </c>
      <c r="F2011" s="108">
        <v>6.6981573660880762E-3</v>
      </c>
      <c r="G2011" s="109">
        <v>6.5698660081523926E-3</v>
      </c>
      <c r="H2011" s="731">
        <v>2.6956099356201496E-2</v>
      </c>
      <c r="I2011" s="108">
        <v>6.7206973459853171E-3</v>
      </c>
      <c r="J2011" s="109">
        <v>7.4415101048001583E-3</v>
      </c>
      <c r="K2011" s="731">
        <v>1.9940683673758189E-2</v>
      </c>
      <c r="L2011" s="108">
        <v>8.6720210151826154E-4</v>
      </c>
      <c r="M2011" s="109">
        <v>1.1025957364013638E-3</v>
      </c>
      <c r="N2011" s="731">
        <v>3.7847949819907064E-3</v>
      </c>
      <c r="O2011" s="108">
        <v>1.8622698595770434E-3</v>
      </c>
      <c r="P2011" s="109">
        <v>2.018602578553835E-3</v>
      </c>
      <c r="Q2011" s="731">
        <v>5.8448303554071088E-3</v>
      </c>
      <c r="R2011" s="108">
        <v>2.550055127966203E-3</v>
      </c>
      <c r="S2011" s="109">
        <v>3.3726601066391068E-3</v>
      </c>
      <c r="T2011" s="731">
        <v>1.0414857125473511E-2</v>
      </c>
      <c r="U2011" s="108">
        <v>1.7321749788734193E-4</v>
      </c>
      <c r="V2011" s="109">
        <v>1.7733367236060497E-4</v>
      </c>
      <c r="W2011" s="731">
        <v>4.6894692434969426E-4</v>
      </c>
      <c r="X2011" s="108">
        <v>1.0903591212297946E-5</v>
      </c>
      <c r="Y2011" s="109">
        <v>1.1278533903827896E-5</v>
      </c>
      <c r="Z2011" s="731">
        <v>3.3867011371191477E-5</v>
      </c>
      <c r="AA2011" s="108">
        <v>1.7230127659367047E-4</v>
      </c>
      <c r="AB2011" s="109">
        <v>1.7721861711309859E-4</v>
      </c>
      <c r="AC2011" s="731">
        <v>5.8365590724654296E-4</v>
      </c>
      <c r="AD2011" s="108">
        <v>7.4372094553107015E-5</v>
      </c>
      <c r="AE2011" s="109">
        <v>7.5382836840125927E-5</v>
      </c>
      <c r="AF2011" s="731">
        <v>1.6678132943444E-4</v>
      </c>
      <c r="AG2011" s="108">
        <v>9.7274881025282477E-5</v>
      </c>
      <c r="AH2011" s="109">
        <v>1.0284609588474236E-4</v>
      </c>
      <c r="AI2011" s="731">
        <v>4.051321043588801E-4</v>
      </c>
      <c r="AJ2011" s="114"/>
      <c r="AK2011" s="115"/>
      <c r="AL2011" s="115"/>
    </row>
    <row r="2012" spans="1:38" x14ac:dyDescent="0.25">
      <c r="A2012" s="71">
        <v>2025</v>
      </c>
      <c r="B2012" s="718">
        <v>7</v>
      </c>
      <c r="C2012" s="108">
        <v>0.362869045701051</v>
      </c>
      <c r="D2012" s="109">
        <v>0.36152523378019358</v>
      </c>
      <c r="E2012" s="731">
        <v>0.57647830622339014</v>
      </c>
      <c r="F2012" s="108">
        <v>6.7475720389503172E-3</v>
      </c>
      <c r="G2012" s="109">
        <v>6.6211805930236267E-3</v>
      </c>
      <c r="H2012" s="731">
        <v>2.6908258567910587E-2</v>
      </c>
      <c r="I2012" s="108">
        <v>6.6995477055200713E-3</v>
      </c>
      <c r="J2012" s="109">
        <v>7.4408226918253788E-3</v>
      </c>
      <c r="K2012" s="731">
        <v>1.9978112045468899E-2</v>
      </c>
      <c r="L2012" s="108">
        <v>8.6520355207557811E-4</v>
      </c>
      <c r="M2012" s="109">
        <v>1.1025152323313758E-3</v>
      </c>
      <c r="N2012" s="731">
        <v>3.7776385374884169E-3</v>
      </c>
      <c r="O2012" s="108">
        <v>1.8585809275576608E-3</v>
      </c>
      <c r="P2012" s="109">
        <v>2.0185016981605704E-3</v>
      </c>
      <c r="Q2012" s="731">
        <v>5.8561038072155822E-3</v>
      </c>
      <c r="R2012" s="108">
        <v>2.5439299222136161E-3</v>
      </c>
      <c r="S2012" s="109">
        <v>3.3723903804464442E-3</v>
      </c>
      <c r="T2012" s="731">
        <v>1.0313706644949685E-2</v>
      </c>
      <c r="U2012" s="108">
        <v>1.7263150097744577E-4</v>
      </c>
      <c r="V2012" s="109">
        <v>1.773162614103079E-4</v>
      </c>
      <c r="W2012" s="731">
        <v>4.6986217885254127E-4</v>
      </c>
      <c r="X2012" s="108">
        <v>1.0868429570855817E-5</v>
      </c>
      <c r="Y2012" s="109">
        <v>1.1277485706143525E-5</v>
      </c>
      <c r="Z2012" s="731">
        <v>3.3933958197270242E-5</v>
      </c>
      <c r="AA2012" s="108">
        <v>1.7205439212124985E-4</v>
      </c>
      <c r="AB2012" s="109">
        <v>1.7741891213111162E-4</v>
      </c>
      <c r="AC2012" s="731">
        <v>5.8444998925412156E-4</v>
      </c>
      <c r="AD2012" s="108">
        <v>7.4101490414037112E-5</v>
      </c>
      <c r="AE2012" s="109">
        <v>7.5374664727272033E-5</v>
      </c>
      <c r="AF2012" s="731">
        <v>1.6711600510036989E-4</v>
      </c>
      <c r="AG2012" s="108">
        <v>9.7018610564276884E-5</v>
      </c>
      <c r="AH2012" s="109">
        <v>1.0283870645821186E-4</v>
      </c>
      <c r="AI2012" s="731">
        <v>4.0590065915966419E-4</v>
      </c>
      <c r="AJ2012" s="114"/>
      <c r="AK2012" s="115"/>
      <c r="AL2012" s="115"/>
    </row>
    <row r="2013" spans="1:38" x14ac:dyDescent="0.25">
      <c r="A2013" s="71">
        <v>2025</v>
      </c>
      <c r="B2013" s="718">
        <v>8</v>
      </c>
      <c r="C2013" s="108">
        <v>0.41193980714714262</v>
      </c>
      <c r="D2013" s="109">
        <v>0.40374060878448625</v>
      </c>
      <c r="E2013" s="731">
        <v>0.57601048560199075</v>
      </c>
      <c r="F2013" s="108">
        <v>7.2028179689688976E-3</v>
      </c>
      <c r="G2013" s="109">
        <v>6.9882399850682573E-3</v>
      </c>
      <c r="H2013" s="731">
        <v>2.785106216315086E-2</v>
      </c>
      <c r="I2013" s="108">
        <v>6.9266283815972189E-3</v>
      </c>
      <c r="J2013" s="109">
        <v>7.8847041577537261E-3</v>
      </c>
      <c r="K2013" s="731">
        <v>2.1159156179148125E-2</v>
      </c>
      <c r="L2013" s="108">
        <v>9.8304587575017842E-4</v>
      </c>
      <c r="M2013" s="109">
        <v>1.1978180870736192E-3</v>
      </c>
      <c r="N2013" s="731">
        <v>3.845405188714819E-3</v>
      </c>
      <c r="O2013" s="108">
        <v>1.9493376437254917E-3</v>
      </c>
      <c r="P2013" s="109">
        <v>2.1207341195323619E-3</v>
      </c>
      <c r="Q2013" s="731">
        <v>6.2909707889885801E-3</v>
      </c>
      <c r="R2013" s="108">
        <v>2.5382985932004775E-3</v>
      </c>
      <c r="S2013" s="109">
        <v>3.3730696861925592E-3</v>
      </c>
      <c r="T2013" s="731">
        <v>1.020027961561022E-2</v>
      </c>
      <c r="U2013" s="108">
        <v>1.7593672064537843E-4</v>
      </c>
      <c r="V2013" s="109">
        <v>1.8132439729046335E-4</v>
      </c>
      <c r="W2013" s="731">
        <v>5.1572138256774259E-4</v>
      </c>
      <c r="X2013" s="108">
        <v>1.1126022154110823E-5</v>
      </c>
      <c r="Y2013" s="109">
        <v>1.1581949112502956E-5</v>
      </c>
      <c r="Z2013" s="731">
        <v>3.6913986052208679E-5</v>
      </c>
      <c r="AA2013" s="108">
        <v>1.7753290914967261E-4</v>
      </c>
      <c r="AB2013" s="109">
        <v>1.832540985488535E-4</v>
      </c>
      <c r="AC2013" s="731">
        <v>6.2343087285707797E-4</v>
      </c>
      <c r="AD2013" s="108">
        <v>7.51374284772722E-5</v>
      </c>
      <c r="AE2013" s="109">
        <v>7.6683960789318653E-5</v>
      </c>
      <c r="AF2013" s="731">
        <v>1.8843766266899507E-4</v>
      </c>
      <c r="AG2013" s="108">
        <v>1.0045675185826806E-4</v>
      </c>
      <c r="AH2013" s="109">
        <v>1.0678116260175231E-4</v>
      </c>
      <c r="AI2013" s="731">
        <v>4.2722449445254925E-4</v>
      </c>
      <c r="AJ2013" s="114"/>
      <c r="AK2013" s="115"/>
      <c r="AL2013" s="115"/>
    </row>
    <row r="2014" spans="1:38" x14ac:dyDescent="0.25">
      <c r="A2014" s="71">
        <v>2025</v>
      </c>
      <c r="B2014" s="718">
        <v>9</v>
      </c>
      <c r="C2014" s="108">
        <v>0.41162305723811882</v>
      </c>
      <c r="D2014" s="109">
        <v>0.40376442053570166</v>
      </c>
      <c r="E2014" s="731">
        <v>0.57607705702184642</v>
      </c>
      <c r="F2014" s="108">
        <v>7.2757241108887824E-3</v>
      </c>
      <c r="G2014" s="109">
        <v>7.0593654288117792E-3</v>
      </c>
      <c r="H2014" s="731">
        <v>2.7811116264166331E-2</v>
      </c>
      <c r="I2014" s="108">
        <v>6.9082427815917846E-3</v>
      </c>
      <c r="J2014" s="109">
        <v>7.8859697111657787E-3</v>
      </c>
      <c r="K2014" s="731">
        <v>2.1222954497191311E-2</v>
      </c>
      <c r="L2014" s="108">
        <v>9.8112571731717897E-4</v>
      </c>
      <c r="M2014" s="109">
        <v>1.1979802157612179E-3</v>
      </c>
      <c r="N2014" s="731">
        <v>3.8366020247924261E-3</v>
      </c>
      <c r="O2014" s="108">
        <v>1.9461690159845548E-3</v>
      </c>
      <c r="P2014" s="109">
        <v>2.12093500491595E-3</v>
      </c>
      <c r="Q2014" s="731">
        <v>6.3099131301843992E-3</v>
      </c>
      <c r="R2014" s="108">
        <v>2.5331296349909069E-3</v>
      </c>
      <c r="S2014" s="109">
        <v>3.3735137021166884E-3</v>
      </c>
      <c r="T2014" s="731">
        <v>1.0083252192484059E-2</v>
      </c>
      <c r="U2014" s="108">
        <v>1.754335697111866E-4</v>
      </c>
      <c r="V2014" s="109">
        <v>1.8135496973778966E-4</v>
      </c>
      <c r="W2014" s="731">
        <v>5.1736622948667316E-4</v>
      </c>
      <c r="X2014" s="108">
        <v>1.1095782901971118E-5</v>
      </c>
      <c r="Y2014" s="109">
        <v>1.1583798906248772E-5</v>
      </c>
      <c r="Z2014" s="731">
        <v>3.7029985527767861E-5</v>
      </c>
      <c r="AA2014" s="108">
        <v>1.774414174871021E-4</v>
      </c>
      <c r="AB2014" s="109">
        <v>1.8357121672400039E-4</v>
      </c>
      <c r="AC2014" s="731">
        <v>6.2489748968234937E-4</v>
      </c>
      <c r="AD2014" s="108">
        <v>7.4904954822008893E-5</v>
      </c>
      <c r="AE2014" s="109">
        <v>7.6698071459643165E-5</v>
      </c>
      <c r="AF2014" s="731">
        <v>1.8908367216217471E-4</v>
      </c>
      <c r="AG2014" s="108">
        <v>1.0023662896322427E-4</v>
      </c>
      <c r="AH2014" s="109">
        <v>1.0679477191442776E-4</v>
      </c>
      <c r="AI2014" s="731">
        <v>4.2843251991609929E-4</v>
      </c>
      <c r="AJ2014" s="114"/>
      <c r="AK2014" s="115"/>
      <c r="AL2014" s="115"/>
    </row>
    <row r="2015" spans="1:38" x14ac:dyDescent="0.25">
      <c r="A2015" s="71">
        <v>2025</v>
      </c>
      <c r="B2015" s="718">
        <v>10</v>
      </c>
      <c r="C2015" s="108">
        <v>0.58422340241390791</v>
      </c>
      <c r="D2015" s="109">
        <v>0.55642087361358938</v>
      </c>
      <c r="E2015" s="731">
        <v>0.43731365952993551</v>
      </c>
      <c r="F2015" s="108">
        <v>1.908838617728793E-2</v>
      </c>
      <c r="G2015" s="109">
        <v>2.036732942870938E-2</v>
      </c>
      <c r="H2015" s="731">
        <v>2.9265493032886062E-2</v>
      </c>
      <c r="I2015" s="108">
        <v>9.3551893281080736E-3</v>
      </c>
      <c r="J2015" s="109">
        <v>1.0958266187345404E-2</v>
      </c>
      <c r="K2015" s="731">
        <v>1.9712429835485289E-2</v>
      </c>
      <c r="L2015" s="108">
        <v>1.4517381393377095E-3</v>
      </c>
      <c r="M2015" s="109">
        <v>1.6708406512301955E-3</v>
      </c>
      <c r="N2015" s="731">
        <v>2.3565813304339002E-3</v>
      </c>
      <c r="O2015" s="108">
        <v>2.5879427760269924E-3</v>
      </c>
      <c r="P2015" s="109">
        <v>2.6896523662722524E-3</v>
      </c>
      <c r="Q2015" s="731">
        <v>6.2944054062946076E-3</v>
      </c>
      <c r="R2015" s="108">
        <v>2.5331296349909069E-3</v>
      </c>
      <c r="S2015" s="109">
        <v>3.3735137021166884E-3</v>
      </c>
      <c r="T2015" s="731">
        <v>1.0083252192484059E-2</v>
      </c>
      <c r="U2015" s="108">
        <v>2.3896898794431711E-4</v>
      </c>
      <c r="V2015" s="109">
        <v>2.4260843016985382E-4</v>
      </c>
      <c r="W2015" s="731">
        <v>5.8561465578185474E-4</v>
      </c>
      <c r="X2015" s="108">
        <v>1.5125976843585177E-5</v>
      </c>
      <c r="Y2015" s="109">
        <v>1.543578654691361E-5</v>
      </c>
      <c r="Z2015" s="731">
        <v>3.9545561932743564E-5</v>
      </c>
      <c r="AA2015" s="108">
        <v>2.7323785608283354E-4</v>
      </c>
      <c r="AB2015" s="109">
        <v>2.8190367926648227E-4</v>
      </c>
      <c r="AC2015" s="731">
        <v>1.0930652780326603E-3</v>
      </c>
      <c r="AD2015" s="108">
        <v>1.0256572760391419E-4</v>
      </c>
      <c r="AE2015" s="109">
        <v>1.0372799169495621E-4</v>
      </c>
      <c r="AF2015" s="731">
        <v>2.4422820073990341E-4</v>
      </c>
      <c r="AG2015" s="108">
        <v>1.3494966946951198E-4</v>
      </c>
      <c r="AH2015" s="109">
        <v>1.3886521376292585E-4</v>
      </c>
      <c r="AI2015" s="731">
        <v>3.7190637394792766E-4</v>
      </c>
      <c r="AJ2015" s="114"/>
      <c r="AK2015" s="115"/>
      <c r="AL2015" s="115"/>
    </row>
    <row r="2016" spans="1:38" x14ac:dyDescent="0.25">
      <c r="A2016" s="71">
        <v>2025</v>
      </c>
      <c r="B2016" s="718">
        <v>11</v>
      </c>
      <c r="C2016" s="108">
        <v>0.58357843254863695</v>
      </c>
      <c r="D2016" s="109">
        <v>0.55624501461017883</v>
      </c>
      <c r="E2016" s="731">
        <v>0.43323338416098883</v>
      </c>
      <c r="F2016" s="108">
        <v>1.9266689427304529E-2</v>
      </c>
      <c r="G2016" s="109">
        <v>2.0542324787491576E-2</v>
      </c>
      <c r="H2016" s="731">
        <v>2.9186289585728328E-2</v>
      </c>
      <c r="I2016" s="108">
        <v>9.3191711260557919E-3</v>
      </c>
      <c r="J2016" s="109">
        <v>1.0945734468509853E-2</v>
      </c>
      <c r="K2016" s="731">
        <v>1.9452699450227522E-2</v>
      </c>
      <c r="L2016" s="108">
        <v>1.4473402836023403E-3</v>
      </c>
      <c r="M2016" s="109">
        <v>1.6691904444132799E-3</v>
      </c>
      <c r="N2016" s="731">
        <v>2.3354634045897114E-3</v>
      </c>
      <c r="O2016" s="108">
        <v>2.5817957755546101E-3</v>
      </c>
      <c r="P2016" s="109">
        <v>2.6878265358790277E-3</v>
      </c>
      <c r="Q2016" s="731">
        <v>6.2206223730791304E-3</v>
      </c>
      <c r="R2016" s="108">
        <v>2.5331296349909069E-3</v>
      </c>
      <c r="S2016" s="109">
        <v>3.3735137021166884E-3</v>
      </c>
      <c r="T2016" s="731">
        <v>1.0083252192484059E-2</v>
      </c>
      <c r="U2016" s="108">
        <v>2.3799337391845946E-4</v>
      </c>
      <c r="V2016" s="109">
        <v>2.4231866804311504E-4</v>
      </c>
      <c r="W2016" s="731">
        <v>5.7772422627695393E-4</v>
      </c>
      <c r="X2016" s="108">
        <v>1.5067113513168342E-5</v>
      </c>
      <c r="Y2016" s="109">
        <v>1.5418254197177224E-5</v>
      </c>
      <c r="Z2016" s="731">
        <v>3.9046737530128223E-5</v>
      </c>
      <c r="AA2016" s="108">
        <v>2.7317490371943782E-4</v>
      </c>
      <c r="AB2016" s="109">
        <v>2.8236396460281011E-4</v>
      </c>
      <c r="AC2016" s="731">
        <v>1.0813080348425256E-3</v>
      </c>
      <c r="AD2016" s="108">
        <v>1.0211475817950112E-4</v>
      </c>
      <c r="AE2016" s="109">
        <v>1.0359406705968681E-4</v>
      </c>
      <c r="AF2016" s="731">
        <v>2.4055469833577934E-4</v>
      </c>
      <c r="AG2016" s="108">
        <v>1.3452189890124293E-4</v>
      </c>
      <c r="AH2016" s="109">
        <v>1.3873805290910013E-4</v>
      </c>
      <c r="AI2016" s="731">
        <v>3.683587944847943E-4</v>
      </c>
      <c r="AJ2016" s="114"/>
      <c r="AK2016" s="115"/>
      <c r="AL2016" s="115"/>
    </row>
    <row r="2017" spans="1:38" x14ac:dyDescent="0.25">
      <c r="A2017" s="71">
        <v>2025</v>
      </c>
      <c r="B2017" s="718">
        <v>12</v>
      </c>
      <c r="C2017" s="108">
        <v>0.58288979203055236</v>
      </c>
      <c r="D2017" s="109">
        <v>0.5559684655777255</v>
      </c>
      <c r="E2017" s="731">
        <v>0.42897629964921036</v>
      </c>
      <c r="F2017" s="108">
        <v>1.9456410074657815E-2</v>
      </c>
      <c r="G2017" s="109">
        <v>2.0726956917664168E-2</v>
      </c>
      <c r="H2017" s="731">
        <v>2.9109310996179985E-2</v>
      </c>
      <c r="I2017" s="108">
        <v>9.2808091027739414E-3</v>
      </c>
      <c r="J2017" s="109">
        <v>1.0926103260622143E-2</v>
      </c>
      <c r="K2017" s="731">
        <v>1.9183392416068635E-2</v>
      </c>
      <c r="L2017" s="108">
        <v>1.4426557857671672E-3</v>
      </c>
      <c r="M2017" s="109">
        <v>1.6666049375701575E-3</v>
      </c>
      <c r="N2017" s="731">
        <v>2.3138023753706384E-3</v>
      </c>
      <c r="O2017" s="108">
        <v>2.5752460955278575E-3</v>
      </c>
      <c r="P2017" s="109">
        <v>2.684963566156075E-3</v>
      </c>
      <c r="Q2017" s="731">
        <v>6.1437048709082594E-3</v>
      </c>
      <c r="R2017" s="108">
        <v>2.5331296349909069E-3</v>
      </c>
      <c r="S2017" s="109">
        <v>3.3735137021166884E-3</v>
      </c>
      <c r="T2017" s="731">
        <v>1.0083252192484059E-2</v>
      </c>
      <c r="U2017" s="108">
        <v>2.3695409273262951E-4</v>
      </c>
      <c r="V2017" s="109">
        <v>2.4186493635523182E-4</v>
      </c>
      <c r="W2017" s="731">
        <v>5.6949913842713998E-4</v>
      </c>
      <c r="X2017" s="108">
        <v>1.5004429036098739E-5</v>
      </c>
      <c r="Y2017" s="109">
        <v>1.5390798330304655E-5</v>
      </c>
      <c r="Z2017" s="731">
        <v>3.8526656351714708E-5</v>
      </c>
      <c r="AA2017" s="108">
        <v>2.7310756336157194E-4</v>
      </c>
      <c r="AB2017" s="109">
        <v>2.8273649678726802E-4</v>
      </c>
      <c r="AC2017" s="731">
        <v>1.0690741065667523E-3</v>
      </c>
      <c r="AD2017" s="108">
        <v>1.0163450759383573E-4</v>
      </c>
      <c r="AE2017" s="109">
        <v>1.0338417498627513E-4</v>
      </c>
      <c r="AF2017" s="731">
        <v>2.3672510780507107E-4</v>
      </c>
      <c r="AG2017" s="108">
        <v>1.3406614302175911E-4</v>
      </c>
      <c r="AH2017" s="109">
        <v>1.3853867484718278E-4</v>
      </c>
      <c r="AI2017" s="731">
        <v>3.6466029488214192E-4</v>
      </c>
      <c r="AJ2017" s="114"/>
      <c r="AK2017" s="115"/>
      <c r="AL2017" s="115"/>
    </row>
    <row r="2018" spans="1:38" x14ac:dyDescent="0.25">
      <c r="A2018" s="71">
        <v>2025</v>
      </c>
      <c r="B2018" s="718">
        <v>13</v>
      </c>
      <c r="C2018" s="108">
        <v>0.58112960744697228</v>
      </c>
      <c r="D2018" s="109">
        <v>0.55462538960501084</v>
      </c>
      <c r="E2018" s="731">
        <v>0.42336448618941724</v>
      </c>
      <c r="F2018" s="108">
        <v>1.965996728348526E-2</v>
      </c>
      <c r="G2018" s="109">
        <v>2.0921184909075501E-2</v>
      </c>
      <c r="H2018" s="731">
        <v>2.8980966454428252E-2</v>
      </c>
      <c r="I2018" s="108">
        <v>9.2447863822445846E-3</v>
      </c>
      <c r="J2018" s="109">
        <v>1.0905170324823979E-2</v>
      </c>
      <c r="K2018" s="731">
        <v>1.884671076186592E-2</v>
      </c>
      <c r="L2018" s="108">
        <v>1.4383920483986023E-3</v>
      </c>
      <c r="M2018" s="109">
        <v>1.6639979811257706E-3</v>
      </c>
      <c r="N2018" s="731">
        <v>2.2870010705398729E-3</v>
      </c>
      <c r="O2018" s="108">
        <v>2.5685772522317856E-3</v>
      </c>
      <c r="P2018" s="109">
        <v>2.6813310950801711E-3</v>
      </c>
      <c r="Q2018" s="731">
        <v>6.0483873427245177E-3</v>
      </c>
      <c r="R2018" s="108">
        <v>2.5331296349909069E-3</v>
      </c>
      <c r="S2018" s="109">
        <v>3.3735137021166884E-3</v>
      </c>
      <c r="T2018" s="731">
        <v>1.0083252192484059E-2</v>
      </c>
      <c r="U2018" s="108">
        <v>2.3599851011911206E-4</v>
      </c>
      <c r="V2018" s="109">
        <v>2.4139770223315468E-4</v>
      </c>
      <c r="W2018" s="731">
        <v>5.5935621410881965E-4</v>
      </c>
      <c r="X2018" s="108">
        <v>1.4946345672185273E-5</v>
      </c>
      <c r="Y2018" s="109">
        <v>1.5362042639549094E-5</v>
      </c>
      <c r="Z2018" s="731">
        <v>3.7883908270463956E-5</v>
      </c>
      <c r="AA2018" s="108">
        <v>2.7314244902326349E-4</v>
      </c>
      <c r="AB2018" s="109">
        <v>2.8312050314623132E-4</v>
      </c>
      <c r="AC2018" s="731">
        <v>1.0537827105010736E-3</v>
      </c>
      <c r="AD2018" s="108">
        <v>1.0119739524820222E-4</v>
      </c>
      <c r="AE2018" s="109">
        <v>1.0317285904527137E-4</v>
      </c>
      <c r="AF2018" s="731">
        <v>2.320173557506025E-4</v>
      </c>
      <c r="AG2018" s="108">
        <v>1.336299440537061E-4</v>
      </c>
      <c r="AH2018" s="109">
        <v>1.3831518269981255E-4</v>
      </c>
      <c r="AI2018" s="731">
        <v>3.6004232758445688E-4</v>
      </c>
      <c r="AJ2018" s="114"/>
      <c r="AK2018" s="115"/>
      <c r="AL2018" s="115"/>
    </row>
    <row r="2019" spans="1:38" x14ac:dyDescent="0.25">
      <c r="A2019" s="71">
        <v>2025</v>
      </c>
      <c r="B2019" s="718">
        <v>14</v>
      </c>
      <c r="C2019" s="108">
        <v>0.58045054547128261</v>
      </c>
      <c r="D2019" s="109">
        <v>0.55430343239454549</v>
      </c>
      <c r="E2019" s="731">
        <v>0.4172115910755213</v>
      </c>
      <c r="F2019" s="108">
        <v>1.987570100655342E-2</v>
      </c>
      <c r="G2019" s="109">
        <v>2.1128737104023364E-2</v>
      </c>
      <c r="H2019" s="731">
        <v>2.8804938473112999E-2</v>
      </c>
      <c r="I2019" s="108">
        <v>9.2068660903015381E-3</v>
      </c>
      <c r="J2019" s="109">
        <v>1.0882389699949827E-2</v>
      </c>
      <c r="K2019" s="731">
        <v>1.8455826555572884E-2</v>
      </c>
      <c r="L2019" s="108">
        <v>1.4337622336889023E-3</v>
      </c>
      <c r="M2019" s="109">
        <v>1.6609979688180653E-3</v>
      </c>
      <c r="N2019" s="731">
        <v>2.25534206613339E-3</v>
      </c>
      <c r="O2019" s="108">
        <v>2.5621058129656777E-3</v>
      </c>
      <c r="P2019" s="109">
        <v>2.6780128341681009E-3</v>
      </c>
      <c r="Q2019" s="731">
        <v>5.937142827478579E-3</v>
      </c>
      <c r="R2019" s="108">
        <v>2.5331296349909069E-3</v>
      </c>
      <c r="S2019" s="109">
        <v>3.3735137021166884E-3</v>
      </c>
      <c r="T2019" s="731">
        <v>1.0083252192484059E-2</v>
      </c>
      <c r="U2019" s="108">
        <v>2.3497137359026986E-4</v>
      </c>
      <c r="V2019" s="109">
        <v>2.4087110615834975E-4</v>
      </c>
      <c r="W2019" s="731">
        <v>5.4745932990726419E-4</v>
      </c>
      <c r="X2019" s="108">
        <v>1.4884363473553117E-5</v>
      </c>
      <c r="Y2019" s="109">
        <v>1.5330205420604118E-5</v>
      </c>
      <c r="Z2019" s="731">
        <v>3.7131754426439594E-5</v>
      </c>
      <c r="AA2019" s="108">
        <v>2.7318363477133692E-4</v>
      </c>
      <c r="AB2019" s="109">
        <v>2.8352660547574824E-4</v>
      </c>
      <c r="AC2019" s="731">
        <v>1.0358385696477665E-3</v>
      </c>
      <c r="AD2019" s="108">
        <v>1.0072262654789792E-4</v>
      </c>
      <c r="AE2019" s="109">
        <v>1.0292939072637414E-4</v>
      </c>
      <c r="AF2019" s="731">
        <v>2.2647825400103636E-4</v>
      </c>
      <c r="AG2019" s="108">
        <v>1.3317958746387502E-4</v>
      </c>
      <c r="AH2019" s="109">
        <v>1.3808402085183958E-4</v>
      </c>
      <c r="AI2019" s="731">
        <v>3.5469381750301878E-4</v>
      </c>
      <c r="AJ2019" s="114"/>
      <c r="AK2019" s="115"/>
      <c r="AL2019" s="115"/>
    </row>
    <row r="2020" spans="1:38" x14ac:dyDescent="0.25">
      <c r="A2020" s="71">
        <v>2025</v>
      </c>
      <c r="B2020" s="718">
        <v>15</v>
      </c>
      <c r="C2020" s="108">
        <v>0.71593406375827573</v>
      </c>
      <c r="D2020" s="109">
        <v>0.66433852057329168</v>
      </c>
      <c r="E2020" s="731">
        <v>0.43577058523375489</v>
      </c>
      <c r="F2020" s="108">
        <v>2.9823586932739718E-2</v>
      </c>
      <c r="G2020" s="109">
        <v>3.0126452226970798E-2</v>
      </c>
      <c r="H2020" s="731">
        <v>4.0377012884154712E-2</v>
      </c>
      <c r="I2020" s="108">
        <v>9.1796476982643378E-3</v>
      </c>
      <c r="J2020" s="109">
        <v>1.0793093003180928E-2</v>
      </c>
      <c r="K2020" s="731">
        <v>1.9567227518298147E-2</v>
      </c>
      <c r="L2020" s="108">
        <v>1.9743940499148127E-3</v>
      </c>
      <c r="M2020" s="109">
        <v>2.0349774776663968E-3</v>
      </c>
      <c r="N2020" s="731">
        <v>2.4877450986850584E-3</v>
      </c>
      <c r="O2020" s="108">
        <v>2.6163054581905361E-3</v>
      </c>
      <c r="P2020" s="109">
        <v>2.7027588782202886E-3</v>
      </c>
      <c r="Q2020" s="731">
        <v>6.2374963858027209E-3</v>
      </c>
      <c r="R2020" s="108">
        <v>2.5331296349909069E-3</v>
      </c>
      <c r="S2020" s="109">
        <v>3.3735137021166884E-3</v>
      </c>
      <c r="T2020" s="731">
        <v>1.0083252192484059E-2</v>
      </c>
      <c r="U2020" s="108">
        <v>2.3500348853222402E-4</v>
      </c>
      <c r="V2020" s="109">
        <v>2.3916072021862159E-4</v>
      </c>
      <c r="W2020" s="731">
        <v>5.7928908785908901E-4</v>
      </c>
      <c r="X2020" s="108">
        <v>1.4921786906688234E-5</v>
      </c>
      <c r="Y2020" s="109">
        <v>1.5242441054719701E-5</v>
      </c>
      <c r="Z2020" s="731">
        <v>3.9212062265354517E-5</v>
      </c>
      <c r="AA2020" s="108">
        <v>3.0938415208067309E-4</v>
      </c>
      <c r="AB2020" s="109">
        <v>3.1473712506951436E-4</v>
      </c>
      <c r="AC2020" s="731">
        <v>1.1232250746036618E-3</v>
      </c>
      <c r="AD2020" s="108">
        <v>1.0034469410731095E-4</v>
      </c>
      <c r="AE2020" s="109">
        <v>1.0186944049438639E-4</v>
      </c>
      <c r="AF2020" s="731">
        <v>2.4137626102597036E-4</v>
      </c>
      <c r="AG2020" s="108">
        <v>1.3469902750578048E-4</v>
      </c>
      <c r="AH2020" s="109">
        <v>1.3829928338887463E-4</v>
      </c>
      <c r="AI2020" s="731">
        <v>3.69272541430588E-4</v>
      </c>
      <c r="AJ2020" s="114"/>
      <c r="AK2020" s="115"/>
      <c r="AL2020" s="115"/>
    </row>
    <row r="2021" spans="1:38" x14ac:dyDescent="0.25">
      <c r="A2021" s="71">
        <v>2025</v>
      </c>
      <c r="B2021" s="718">
        <v>16</v>
      </c>
      <c r="C2021" s="108">
        <v>0.71542427168715983</v>
      </c>
      <c r="D2021" s="109">
        <v>0.66392365772053596</v>
      </c>
      <c r="E2021" s="731">
        <v>0.42711397962132808</v>
      </c>
      <c r="F2021" s="108">
        <v>3.038135874743908E-2</v>
      </c>
      <c r="G2021" s="109">
        <v>3.0658863028259598E-2</v>
      </c>
      <c r="H2021" s="731">
        <v>4.0416204093688485E-2</v>
      </c>
      <c r="I2021" s="108">
        <v>9.1528146968136662E-3</v>
      </c>
      <c r="J2021" s="109">
        <v>1.0765805760005638E-2</v>
      </c>
      <c r="K2021" s="731">
        <v>1.9015799874462301E-2</v>
      </c>
      <c r="L2021" s="108">
        <v>1.9698542650153981E-3</v>
      </c>
      <c r="M2021" s="109">
        <v>2.030507488889775E-3</v>
      </c>
      <c r="N2021" s="731">
        <v>2.4338529989987178E-3</v>
      </c>
      <c r="O2021" s="108">
        <v>2.6117084481926327E-3</v>
      </c>
      <c r="P2021" s="109">
        <v>2.6987563621413881E-3</v>
      </c>
      <c r="Q2021" s="731">
        <v>6.0820071850660601E-3</v>
      </c>
      <c r="R2021" s="108">
        <v>2.5331296349909069E-3</v>
      </c>
      <c r="S2021" s="109">
        <v>3.3735137021166884E-3</v>
      </c>
      <c r="T2021" s="731">
        <v>1.0083252192484059E-2</v>
      </c>
      <c r="U2021" s="108">
        <v>2.3427378607567678E-4</v>
      </c>
      <c r="V2021" s="109">
        <v>2.3852749948676064E-4</v>
      </c>
      <c r="W2021" s="731">
        <v>5.6266832272306019E-4</v>
      </c>
      <c r="X2021" s="108">
        <v>1.4877784827363944E-5</v>
      </c>
      <c r="Y2021" s="109">
        <v>1.5204135538450277E-5</v>
      </c>
      <c r="Z2021" s="731">
        <v>3.8159258804095361E-5</v>
      </c>
      <c r="AA2021" s="108">
        <v>3.1087340979512874E-4</v>
      </c>
      <c r="AB2021" s="109">
        <v>3.1621853539503321E-4</v>
      </c>
      <c r="AC2021" s="731">
        <v>1.0991434696389899E-3</v>
      </c>
      <c r="AD2021" s="108">
        <v>1.0000761589848127E-4</v>
      </c>
      <c r="AE2021" s="109">
        <v>1.0157680660273003E-4</v>
      </c>
      <c r="AF2021" s="731">
        <v>2.336351273912732E-4</v>
      </c>
      <c r="AG2021" s="108">
        <v>1.3437922349450565E-4</v>
      </c>
      <c r="AH2021" s="109">
        <v>1.3802086568131307E-4</v>
      </c>
      <c r="AI2021" s="731">
        <v>3.6179322208489351E-4</v>
      </c>
      <c r="AJ2021" s="114"/>
      <c r="AK2021" s="115"/>
      <c r="AL2021" s="115"/>
    </row>
    <row r="2022" spans="1:38" x14ac:dyDescent="0.25">
      <c r="A2022" s="71">
        <v>2025</v>
      </c>
      <c r="B2022" s="718">
        <v>17</v>
      </c>
      <c r="C2022" s="108">
        <v>0.71496960929282882</v>
      </c>
      <c r="D2022" s="109">
        <v>0.66356527151818545</v>
      </c>
      <c r="E2022" s="731">
        <v>0.42668409263215301</v>
      </c>
      <c r="F2022" s="108">
        <v>3.0976814230443996E-2</v>
      </c>
      <c r="G2022" s="109">
        <v>3.1218149481586823E-2</v>
      </c>
      <c r="H2022" s="731">
        <v>4.1020166534021456E-2</v>
      </c>
      <c r="I2022" s="108">
        <v>9.128866174424842E-3</v>
      </c>
      <c r="J2022" s="109">
        <v>1.07426687850781E-2</v>
      </c>
      <c r="K2022" s="731">
        <v>1.899569369872316E-2</v>
      </c>
      <c r="L2022" s="108">
        <v>1.9658016638043154E-3</v>
      </c>
      <c r="M2022" s="109">
        <v>2.0267154740739621E-3</v>
      </c>
      <c r="N2022" s="731">
        <v>2.433338995184958E-3</v>
      </c>
      <c r="O2022" s="108">
        <v>2.607605273293811E-3</v>
      </c>
      <c r="P2022" s="109">
        <v>2.6953596700223102E-3</v>
      </c>
      <c r="Q2022" s="731">
        <v>6.0744798359207821E-3</v>
      </c>
      <c r="R2022" s="108">
        <v>2.5331296349909069E-3</v>
      </c>
      <c r="S2022" s="109">
        <v>3.3735137021166884E-3</v>
      </c>
      <c r="T2022" s="731">
        <v>1.0083252192484059E-2</v>
      </c>
      <c r="U2022" s="108">
        <v>2.336229381560297E-4</v>
      </c>
      <c r="V2022" s="109">
        <v>2.3799063209913756E-4</v>
      </c>
      <c r="W2022" s="731">
        <v>5.6186211117717889E-4</v>
      </c>
      <c r="X2022" s="108">
        <v>1.483851416724734E-5</v>
      </c>
      <c r="Y2022" s="109">
        <v>1.5171665039742799E-5</v>
      </c>
      <c r="Z2022" s="731">
        <v>3.8107804963628149E-5</v>
      </c>
      <c r="AA2022" s="108">
        <v>3.1256169546397216E-4</v>
      </c>
      <c r="AB2022" s="109">
        <v>3.1787322049729537E-4</v>
      </c>
      <c r="AC2022" s="731">
        <v>1.10018572334185E-3</v>
      </c>
      <c r="AD2022" s="108">
        <v>9.9706715128963842E-5</v>
      </c>
      <c r="AE2022" s="109">
        <v>1.0132858354897507E-4</v>
      </c>
      <c r="AF2022" s="731">
        <v>2.3325791799365324E-4</v>
      </c>
      <c r="AG2022" s="108">
        <v>1.3409377741204219E-4</v>
      </c>
      <c r="AH2022" s="109">
        <v>1.3778489168576023E-4</v>
      </c>
      <c r="AI2022" s="731">
        <v>3.614330735232156E-4</v>
      </c>
      <c r="AJ2022" s="114"/>
      <c r="AK2022" s="115"/>
      <c r="AL2022" s="115"/>
    </row>
    <row r="2023" spans="1:38" x14ac:dyDescent="0.25">
      <c r="A2023" s="71">
        <v>2025</v>
      </c>
      <c r="B2023" s="718">
        <v>18</v>
      </c>
      <c r="C2023" s="108">
        <v>0.71382705153384785</v>
      </c>
      <c r="D2023" s="109">
        <v>0.66251749817073236</v>
      </c>
      <c r="E2023" s="731">
        <v>0.42598817126200111</v>
      </c>
      <c r="F2023" s="108">
        <v>3.1603260012182673E-2</v>
      </c>
      <c r="G2023" s="109">
        <v>3.1785657298587712E-2</v>
      </c>
      <c r="H2023" s="731">
        <v>4.1631117845707055E-2</v>
      </c>
      <c r="I2023" s="108">
        <v>9.1067547083609982E-3</v>
      </c>
      <c r="J2023" s="109">
        <v>1.0717923944956164E-2</v>
      </c>
      <c r="K2023" s="731">
        <v>1.8969382959748732E-2</v>
      </c>
      <c r="L2023" s="108">
        <v>1.9621574789404884E-3</v>
      </c>
      <c r="M2023" s="109">
        <v>2.0227557820415875E-3</v>
      </c>
      <c r="N2023" s="731">
        <v>2.432704379376351E-3</v>
      </c>
      <c r="O2023" s="108">
        <v>2.6035434918265429E-3</v>
      </c>
      <c r="P2023" s="109">
        <v>2.6914224569750478E-3</v>
      </c>
      <c r="Q2023" s="731">
        <v>6.0652235423844869E-3</v>
      </c>
      <c r="R2023" s="108">
        <v>2.5331296349909069E-3</v>
      </c>
      <c r="S2023" s="109">
        <v>3.3735137021166884E-3</v>
      </c>
      <c r="T2023" s="731">
        <v>1.0083252192484059E-2</v>
      </c>
      <c r="U2023" s="108">
        <v>2.3303212062979667E-4</v>
      </c>
      <c r="V2023" s="109">
        <v>2.3742548805471357E-4</v>
      </c>
      <c r="W2023" s="731">
        <v>5.6089549936409288E-4</v>
      </c>
      <c r="X2023" s="108">
        <v>1.4802643376011297E-5</v>
      </c>
      <c r="Y2023" s="109">
        <v>1.5137245430741139E-5</v>
      </c>
      <c r="Z2023" s="731">
        <v>3.804541233706291E-5</v>
      </c>
      <c r="AA2023" s="108">
        <v>3.1440262628645171E-4</v>
      </c>
      <c r="AB2023" s="109">
        <v>3.195281493732814E-4</v>
      </c>
      <c r="AC2023" s="731">
        <v>1.1009816103089731E-3</v>
      </c>
      <c r="AD2023" s="108">
        <v>9.9436129942101717E-5</v>
      </c>
      <c r="AE2023" s="109">
        <v>1.0107001149110781E-4</v>
      </c>
      <c r="AF2023" s="731">
        <v>2.3281267440046897E-4</v>
      </c>
      <c r="AG2023" s="108">
        <v>1.3382569006680289E-4</v>
      </c>
      <c r="AH2023" s="109">
        <v>1.3752680571885972E-4</v>
      </c>
      <c r="AI2023" s="731">
        <v>3.6097339711024264E-4</v>
      </c>
      <c r="AJ2023" s="114"/>
      <c r="AK2023" s="115"/>
      <c r="AL2023" s="115"/>
    </row>
    <row r="2024" spans="1:38" x14ac:dyDescent="0.25">
      <c r="A2024" s="71">
        <v>2025</v>
      </c>
      <c r="B2024" s="718">
        <v>19</v>
      </c>
      <c r="C2024" s="108">
        <v>0.71347654420374318</v>
      </c>
      <c r="D2024" s="109">
        <v>0.66208842262069956</v>
      </c>
      <c r="E2024" s="731">
        <v>0.42535859261140652</v>
      </c>
      <c r="F2024" s="108">
        <v>3.2263947767356367E-2</v>
      </c>
      <c r="G2024" s="109">
        <v>3.2356249295705408E-2</v>
      </c>
      <c r="H2024" s="731">
        <v>4.2236456095506338E-2</v>
      </c>
      <c r="I2024" s="108">
        <v>9.088290270830815E-3</v>
      </c>
      <c r="J2024" s="109">
        <v>1.0688624404837465E-2</v>
      </c>
      <c r="K2024" s="731">
        <v>1.8935664009285567E-2</v>
      </c>
      <c r="L2024" s="108">
        <v>1.9590343819066336E-3</v>
      </c>
      <c r="M2024" s="109">
        <v>2.0179619180780632E-3</v>
      </c>
      <c r="N2024" s="731">
        <v>2.4306706117168766E-3</v>
      </c>
      <c r="O2024" s="108">
        <v>2.6003809349277153E-3</v>
      </c>
      <c r="P2024" s="109">
        <v>2.6871391926032865E-3</v>
      </c>
      <c r="Q2024" s="731">
        <v>6.0540894305097445E-3</v>
      </c>
      <c r="R2024" s="108">
        <v>2.5331296349909069E-3</v>
      </c>
      <c r="S2024" s="109">
        <v>3.3735137021166884E-3</v>
      </c>
      <c r="T2024" s="731">
        <v>1.0083252192484059E-2</v>
      </c>
      <c r="U2024" s="108">
        <v>2.3253044295470427E-4</v>
      </c>
      <c r="V2024" s="109">
        <v>2.3674503942697241E-4</v>
      </c>
      <c r="W2024" s="731">
        <v>5.5970587098582391E-4</v>
      </c>
      <c r="X2024" s="108">
        <v>1.477236417939638E-5</v>
      </c>
      <c r="Y2024" s="109">
        <v>1.5096107616158979E-5</v>
      </c>
      <c r="Z2024" s="731">
        <v>3.7969683567751775E-5</v>
      </c>
      <c r="AA2024" s="108">
        <v>3.1644508964526625E-4</v>
      </c>
      <c r="AB2024" s="109">
        <v>3.2111457313136778E-4</v>
      </c>
      <c r="AC2024" s="731">
        <v>1.1014651587969127E-3</v>
      </c>
      <c r="AD2024" s="108">
        <v>9.920412249260961E-5</v>
      </c>
      <c r="AE2024" s="109">
        <v>1.0075537741482396E-4</v>
      </c>
      <c r="AF2024" s="731">
        <v>2.322578656474552E-4</v>
      </c>
      <c r="AG2024" s="108">
        <v>1.3360557492357903E-4</v>
      </c>
      <c r="AH2024" s="109">
        <v>1.3722829459571317E-4</v>
      </c>
      <c r="AI2024" s="731">
        <v>3.6043783440430018E-4</v>
      </c>
      <c r="AJ2024" s="114"/>
      <c r="AK2024" s="115"/>
      <c r="AL2024" s="115"/>
    </row>
    <row r="2025" spans="1:38" x14ac:dyDescent="0.25">
      <c r="A2025" s="71">
        <v>2025</v>
      </c>
      <c r="B2025" s="718">
        <v>20</v>
      </c>
      <c r="C2025" s="108">
        <v>0.79273715439067871</v>
      </c>
      <c r="D2025" s="109">
        <v>0.72199605002450118</v>
      </c>
      <c r="E2025" s="731">
        <v>0.47189474642355289</v>
      </c>
      <c r="F2025" s="108">
        <v>6.6067149535351144E-2</v>
      </c>
      <c r="G2025" s="109">
        <v>6.3490625777115353E-2</v>
      </c>
      <c r="H2025" s="731">
        <v>8.2977845932490052E-2</v>
      </c>
      <c r="I2025" s="108">
        <v>9.0279314500690908E-3</v>
      </c>
      <c r="J2025" s="109">
        <v>9.9126617576650606E-3</v>
      </c>
      <c r="K2025" s="731">
        <v>2.0427796706616045E-2</v>
      </c>
      <c r="L2025" s="108">
        <v>2.6487377587551858E-3</v>
      </c>
      <c r="M2025" s="109">
        <v>2.4223127209551799E-3</v>
      </c>
      <c r="N2025" s="731">
        <v>2.7460945429956573E-3</v>
      </c>
      <c r="O2025" s="108">
        <v>2.6387870100257329E-3</v>
      </c>
      <c r="P2025" s="109">
        <v>2.616031012198209E-3</v>
      </c>
      <c r="Q2025" s="731">
        <v>6.8376035877611924E-3</v>
      </c>
      <c r="R2025" s="108">
        <v>2.5331296349909069E-3</v>
      </c>
      <c r="S2025" s="109">
        <v>3.3735137021166884E-3</v>
      </c>
      <c r="T2025" s="731">
        <v>1.0083252192484059E-2</v>
      </c>
      <c r="U2025" s="108">
        <v>2.3168703423537157E-4</v>
      </c>
      <c r="V2025" s="109">
        <v>2.3062593431151453E-4</v>
      </c>
      <c r="W2025" s="731">
        <v>6.4291469111697958E-4</v>
      </c>
      <c r="X2025" s="108">
        <v>1.4745301855659302E-5</v>
      </c>
      <c r="Y2025" s="109">
        <v>1.4683986558683386E-5</v>
      </c>
      <c r="Z2025" s="731">
        <v>4.3366311974482988E-5</v>
      </c>
      <c r="AA2025" s="108">
        <v>4.3564742019969405E-4</v>
      </c>
      <c r="AB2025" s="109">
        <v>4.2556035677932983E-4</v>
      </c>
      <c r="AC2025" s="731">
        <v>1.3664238096043559E-3</v>
      </c>
      <c r="AD2025" s="108">
        <v>9.8489512180933609E-5</v>
      </c>
      <c r="AE2025" s="109">
        <v>9.8134023209628168E-5</v>
      </c>
      <c r="AF2025" s="731">
        <v>2.7115575909435918E-4</v>
      </c>
      <c r="AG2025" s="108">
        <v>1.34439072895565E-4</v>
      </c>
      <c r="AH2025" s="109">
        <v>1.3356892758996481E-4</v>
      </c>
      <c r="AI2025" s="731">
        <v>3.9838515285333433E-4</v>
      </c>
      <c r="AJ2025" s="114"/>
      <c r="AK2025" s="115"/>
      <c r="AL2025" s="115"/>
    </row>
    <row r="2026" spans="1:38" x14ac:dyDescent="0.25">
      <c r="A2026" s="71">
        <v>2025</v>
      </c>
      <c r="B2026" s="718">
        <v>21</v>
      </c>
      <c r="C2026" s="108">
        <v>0.79567135125723365</v>
      </c>
      <c r="D2026" s="109">
        <v>0.72438346055551261</v>
      </c>
      <c r="E2026" s="731">
        <v>0.46969696611332651</v>
      </c>
      <c r="F2026" s="108">
        <v>6.7915616448382995E-2</v>
      </c>
      <c r="G2026" s="109">
        <v>6.4948237562605274E-2</v>
      </c>
      <c r="H2026" s="731">
        <v>8.4510944365507157E-2</v>
      </c>
      <c r="I2026" s="108">
        <v>9.0353326744784124E-3</v>
      </c>
      <c r="J2026" s="109">
        <v>9.9053467719863904E-3</v>
      </c>
      <c r="K2026" s="731">
        <v>2.0304060601797021E-2</v>
      </c>
      <c r="L2026" s="108">
        <v>2.6455314734662489E-3</v>
      </c>
      <c r="M2026" s="109">
        <v>2.4155585457981943E-3</v>
      </c>
      <c r="N2026" s="731">
        <v>2.7333080150517696E-3</v>
      </c>
      <c r="O2026" s="108">
        <v>2.6463583698783195E-3</v>
      </c>
      <c r="P2026" s="109">
        <v>2.6209893191691601E-3</v>
      </c>
      <c r="Q2026" s="731">
        <v>6.7986447940706213E-3</v>
      </c>
      <c r="R2026" s="108">
        <v>2.5331296349909069E-3</v>
      </c>
      <c r="S2026" s="109">
        <v>3.3735137021166884E-3</v>
      </c>
      <c r="T2026" s="731">
        <v>1.0083252192484059E-2</v>
      </c>
      <c r="U2026" s="108">
        <v>2.3186705684526222E-4</v>
      </c>
      <c r="V2026" s="109">
        <v>2.3041002480594938E-4</v>
      </c>
      <c r="W2026" s="731">
        <v>6.3875433346342555E-4</v>
      </c>
      <c r="X2026" s="108">
        <v>1.4762422347134352E-5</v>
      </c>
      <c r="Y2026" s="109">
        <v>1.4677135201983852E-5</v>
      </c>
      <c r="Z2026" s="731">
        <v>4.3101497186448221E-5</v>
      </c>
      <c r="AA2026" s="108">
        <v>4.4252408791772927E-4</v>
      </c>
      <c r="AB2026" s="109">
        <v>4.3074096703333404E-4</v>
      </c>
      <c r="AC2026" s="731">
        <v>1.3658242026529726E-3</v>
      </c>
      <c r="AD2026" s="108">
        <v>9.8528695255596953E-5</v>
      </c>
      <c r="AE2026" s="109">
        <v>9.7991146789946467E-5</v>
      </c>
      <c r="AF2026" s="731">
        <v>2.6921586188248254E-4</v>
      </c>
      <c r="AG2026" s="108">
        <v>1.3470399408628596E-4</v>
      </c>
      <c r="AH2026" s="109">
        <v>1.3365677920299134E-4</v>
      </c>
      <c r="AI2026" s="731">
        <v>3.9650956647021104E-4</v>
      </c>
      <c r="AJ2026" s="114"/>
      <c r="AK2026" s="115"/>
      <c r="AL2026" s="115"/>
    </row>
    <row r="2027" spans="1:38" x14ac:dyDescent="0.25">
      <c r="A2027" s="71">
        <v>2025</v>
      </c>
      <c r="B2027" s="718">
        <v>22</v>
      </c>
      <c r="C2027" s="108">
        <v>0.79546168318608257</v>
      </c>
      <c r="D2027" s="109">
        <v>0.72390187414781271</v>
      </c>
      <c r="E2027" s="731">
        <v>0.46748633163295028</v>
      </c>
      <c r="F2027" s="108">
        <v>6.9673342261436247E-2</v>
      </c>
      <c r="G2027" s="109">
        <v>6.6189066596539101E-2</v>
      </c>
      <c r="H2027" s="731">
        <v>8.5835709489101589E-2</v>
      </c>
      <c r="I2027" s="108">
        <v>9.024302076300195E-3</v>
      </c>
      <c r="J2027" s="109">
        <v>9.8746528851223914E-3</v>
      </c>
      <c r="K2027" s="731">
        <v>2.0179093100451306E-2</v>
      </c>
      <c r="L2027" s="108">
        <v>2.6429892208406783E-3</v>
      </c>
      <c r="M2027" s="109">
        <v>2.4090844225967355E-3</v>
      </c>
      <c r="N2027" s="731">
        <v>2.7202970544055421E-3</v>
      </c>
      <c r="O2027" s="108">
        <v>2.644465036902144E-3</v>
      </c>
      <c r="P2027" s="109">
        <v>2.6162799884683159E-3</v>
      </c>
      <c r="Q2027" s="731">
        <v>6.7594161076069059E-3</v>
      </c>
      <c r="R2027" s="108">
        <v>2.5331296349909069E-3</v>
      </c>
      <c r="S2027" s="109">
        <v>3.3735137021166884E-3</v>
      </c>
      <c r="T2027" s="731">
        <v>1.0083252192484059E-2</v>
      </c>
      <c r="U2027" s="108">
        <v>2.3156618922360271E-4</v>
      </c>
      <c r="V2027" s="109">
        <v>2.2966191019614709E-4</v>
      </c>
      <c r="W2027" s="731">
        <v>6.3456484932138883E-4</v>
      </c>
      <c r="X2027" s="108">
        <v>1.4744278434755283E-5</v>
      </c>
      <c r="Y2027" s="109">
        <v>1.4631981709199981E-5</v>
      </c>
      <c r="Z2027" s="731">
        <v>4.28348854240553E-5</v>
      </c>
      <c r="AA2027" s="108">
        <v>4.4858061183140451E-4</v>
      </c>
      <c r="AB2027" s="109">
        <v>4.3461160995505365E-4</v>
      </c>
      <c r="AC2027" s="731">
        <v>1.3644277261548141E-3</v>
      </c>
      <c r="AD2027" s="108">
        <v>9.8389685569651785E-5</v>
      </c>
      <c r="AE2027" s="109">
        <v>9.7645460902892909E-5</v>
      </c>
      <c r="AF2027" s="731">
        <v>2.6726270402324253E-4</v>
      </c>
      <c r="AG2027" s="108">
        <v>1.3457218287828512E-4</v>
      </c>
      <c r="AH2027" s="109">
        <v>1.3332882450583133E-4</v>
      </c>
      <c r="AI2027" s="731">
        <v>3.9462163741018469E-4</v>
      </c>
      <c r="AJ2027" s="114"/>
      <c r="AK2027" s="115"/>
      <c r="AL2027" s="115"/>
    </row>
    <row r="2028" spans="1:38" x14ac:dyDescent="0.25">
      <c r="A2028" s="71">
        <v>2025</v>
      </c>
      <c r="B2028" s="718">
        <v>23</v>
      </c>
      <c r="C2028" s="108">
        <v>0.7951445430263514</v>
      </c>
      <c r="D2028" s="109">
        <v>0.72343026502821006</v>
      </c>
      <c r="E2028" s="731">
        <v>0.46366079406280969</v>
      </c>
      <c r="F2028" s="108">
        <v>7.1360200806001764E-2</v>
      </c>
      <c r="G2028" s="109">
        <v>6.7172680669545903E-2</v>
      </c>
      <c r="H2028" s="731">
        <v>8.6755121076335678E-2</v>
      </c>
      <c r="I2028" s="108">
        <v>9.0077012061697704E-3</v>
      </c>
      <c r="J2028" s="109">
        <v>9.844635775294092E-3</v>
      </c>
      <c r="K2028" s="731">
        <v>1.9956450577791145E-2</v>
      </c>
      <c r="L2028" s="108">
        <v>2.6391600300476872E-3</v>
      </c>
      <c r="M2028" s="109">
        <v>2.4027532269720862E-3</v>
      </c>
      <c r="N2028" s="731">
        <v>2.6954417104382089E-3</v>
      </c>
      <c r="O2028" s="108">
        <v>2.6416083390194182E-3</v>
      </c>
      <c r="P2028" s="109">
        <v>2.6116746692299905E-3</v>
      </c>
      <c r="Q2028" s="731">
        <v>6.691363471232014E-3</v>
      </c>
      <c r="R2028" s="108">
        <v>2.5331296349909069E-3</v>
      </c>
      <c r="S2028" s="109">
        <v>3.3735137021166884E-3</v>
      </c>
      <c r="T2028" s="731">
        <v>1.0083252192484059E-2</v>
      </c>
      <c r="U2028" s="108">
        <v>2.3111305666937443E-4</v>
      </c>
      <c r="V2028" s="109">
        <v>2.289309161232074E-4</v>
      </c>
      <c r="W2028" s="731">
        <v>6.2729627141512633E-4</v>
      </c>
      <c r="X2028" s="108">
        <v>1.4716944879554264E-5</v>
      </c>
      <c r="Y2028" s="109">
        <v>1.4587837288064922E-5</v>
      </c>
      <c r="Z2028" s="731">
        <v>4.2372675555773838E-5</v>
      </c>
      <c r="AA2028" s="108">
        <v>4.5426662285506347E-4</v>
      </c>
      <c r="AB2028" s="109">
        <v>4.3757272035558562E-4</v>
      </c>
      <c r="AC2028" s="731">
        <v>1.3570889797266609E-3</v>
      </c>
      <c r="AD2028" s="108">
        <v>9.8180383136584266E-5</v>
      </c>
      <c r="AE2028" s="109">
        <v>9.7307481331722549E-5</v>
      </c>
      <c r="AF2028" s="731">
        <v>2.6387441227872558E-4</v>
      </c>
      <c r="AG2028" s="108">
        <v>1.3437345175389834E-4</v>
      </c>
      <c r="AH2028" s="109">
        <v>1.3300821864075228E-4</v>
      </c>
      <c r="AI2028" s="731">
        <v>3.9134615717452696E-4</v>
      </c>
      <c r="AJ2028" s="114"/>
      <c r="AK2028" s="115"/>
      <c r="AL2028" s="115"/>
    </row>
    <row r="2029" spans="1:38" x14ac:dyDescent="0.25">
      <c r="A2029" s="71">
        <v>2025</v>
      </c>
      <c r="B2029" s="718">
        <v>24</v>
      </c>
      <c r="C2029" s="108">
        <v>0.79485993782302944</v>
      </c>
      <c r="D2029" s="109">
        <v>0.72297893312458017</v>
      </c>
      <c r="E2029" s="731">
        <v>0.4594049147526178</v>
      </c>
      <c r="F2029" s="108">
        <v>7.297040222869508E-2</v>
      </c>
      <c r="G2029" s="109">
        <v>6.7882649207765489E-2</v>
      </c>
      <c r="H2029" s="731">
        <v>8.7326053290504635E-2</v>
      </c>
      <c r="I2029" s="108">
        <v>8.9927651236985633E-3</v>
      </c>
      <c r="J2029" s="109">
        <v>9.8159575633091026E-3</v>
      </c>
      <c r="K2029" s="731">
        <v>1.9707448260324046E-2</v>
      </c>
      <c r="L2029" s="108">
        <v>2.6357169730206477E-3</v>
      </c>
      <c r="M2029" s="109">
        <v>2.3967027659294181E-3</v>
      </c>
      <c r="N2029" s="731">
        <v>2.6673205933611627E-3</v>
      </c>
      <c r="O2029" s="108">
        <v>2.639043570135747E-3</v>
      </c>
      <c r="P2029" s="109">
        <v>2.607273765325116E-3</v>
      </c>
      <c r="Q2029" s="731">
        <v>6.615614358989841E-3</v>
      </c>
      <c r="R2029" s="108">
        <v>2.5331296349909069E-3</v>
      </c>
      <c r="S2029" s="109">
        <v>3.3735137021166884E-3</v>
      </c>
      <c r="T2029" s="731">
        <v>1.0083252192484059E-2</v>
      </c>
      <c r="U2029" s="108">
        <v>2.3070566462818096E-4</v>
      </c>
      <c r="V2029" s="109">
        <v>2.2823218289743139E-4</v>
      </c>
      <c r="W2029" s="731">
        <v>6.1920506078065552E-4</v>
      </c>
      <c r="X2029" s="108">
        <v>1.4692383583502224E-5</v>
      </c>
      <c r="Y2029" s="109">
        <v>1.4545659254324819E-5</v>
      </c>
      <c r="Z2029" s="731">
        <v>4.1858283893650184E-5</v>
      </c>
      <c r="AA2029" s="108">
        <v>4.5971287567436481E-4</v>
      </c>
      <c r="AB2029" s="109">
        <v>4.3957739017372327E-4</v>
      </c>
      <c r="AC2029" s="731">
        <v>1.3473080360455229E-3</v>
      </c>
      <c r="AD2029" s="108">
        <v>9.7991966014593463E-5</v>
      </c>
      <c r="AE2029" s="109">
        <v>9.6984525154193832E-5</v>
      </c>
      <c r="AF2029" s="731">
        <v>2.6010301764861068E-4</v>
      </c>
      <c r="AG2029" s="108">
        <v>1.3419490171034137E-4</v>
      </c>
      <c r="AH2029" s="109">
        <v>1.3270183627429066E-4</v>
      </c>
      <c r="AI2029" s="731">
        <v>3.8770035870426268E-4</v>
      </c>
      <c r="AJ2029" s="114"/>
      <c r="AK2029" s="115"/>
      <c r="AL2029" s="115"/>
    </row>
    <row r="2030" spans="1:38" x14ac:dyDescent="0.25">
      <c r="A2030" s="71">
        <v>2025</v>
      </c>
      <c r="B2030" s="718">
        <v>25</v>
      </c>
      <c r="C2030" s="108">
        <v>0.79696761508265535</v>
      </c>
      <c r="D2030" s="109">
        <v>0.72461907751823451</v>
      </c>
      <c r="E2030" s="731">
        <v>0.45467001801441553</v>
      </c>
      <c r="F2030" s="108">
        <v>7.462124543199318E-2</v>
      </c>
      <c r="G2030" s="109">
        <v>6.8371106473298512E-2</v>
      </c>
      <c r="H2030" s="731">
        <v>8.7540878445055939E-2</v>
      </c>
      <c r="I2030" s="108">
        <v>8.9941327433500657E-3</v>
      </c>
      <c r="J2030" s="109">
        <v>9.8046721335912738E-3</v>
      </c>
      <c r="K2030" s="731">
        <v>1.9429582292242436E-2</v>
      </c>
      <c r="L2030" s="108">
        <v>2.6323970236291606E-3</v>
      </c>
      <c r="M2030" s="109">
        <v>2.3905887028955967E-3</v>
      </c>
      <c r="N2030" s="731">
        <v>2.6357445730869201E-3</v>
      </c>
      <c r="O2030" s="108">
        <v>2.6439720734677441E-3</v>
      </c>
      <c r="P2030" s="109">
        <v>2.6099625953746727E-3</v>
      </c>
      <c r="Q2030" s="731">
        <v>6.5313039744536606E-3</v>
      </c>
      <c r="R2030" s="108">
        <v>2.5331296349909069E-3</v>
      </c>
      <c r="S2030" s="109">
        <v>3.3735137021166884E-3</v>
      </c>
      <c r="T2030" s="731">
        <v>1.0083252192484059E-2</v>
      </c>
      <c r="U2030" s="108">
        <v>2.3072645574177044E-4</v>
      </c>
      <c r="V2030" s="109">
        <v>2.2793019326734388E-4</v>
      </c>
      <c r="W2030" s="731">
        <v>6.1019950225860023E-4</v>
      </c>
      <c r="X2030" s="108">
        <v>1.4698285739887054E-5</v>
      </c>
      <c r="Y2030" s="109">
        <v>1.4531889804097285E-5</v>
      </c>
      <c r="Z2030" s="731">
        <v>4.1285761635797069E-5</v>
      </c>
      <c r="AA2030" s="108">
        <v>4.6574068681367123E-4</v>
      </c>
      <c r="AB2030" s="109">
        <v>4.4119656019239072E-4</v>
      </c>
      <c r="AC2030" s="731">
        <v>1.3349427791096745E-3</v>
      </c>
      <c r="AD2030" s="108">
        <v>9.7968815200520797E-5</v>
      </c>
      <c r="AE2030" s="109">
        <v>9.6813510592923596E-5</v>
      </c>
      <c r="AF2030" s="731">
        <v>2.5590534913136218E-4</v>
      </c>
      <c r="AG2030" s="108">
        <v>1.3434248098655329E-4</v>
      </c>
      <c r="AH2030" s="109">
        <v>1.3270192621960342E-4</v>
      </c>
      <c r="AI2030" s="731">
        <v>3.8364276106258433E-4</v>
      </c>
      <c r="AJ2030" s="114"/>
      <c r="AK2030" s="115"/>
      <c r="AL2030" s="115"/>
    </row>
    <row r="2031" spans="1:38" ht="13" x14ac:dyDescent="0.3">
      <c r="A2031" s="71">
        <v>2025</v>
      </c>
      <c r="B2031" s="718">
        <v>26</v>
      </c>
      <c r="C2031" s="108">
        <v>0.79669185458027725</v>
      </c>
      <c r="D2031" s="109">
        <v>0.72416692472748956</v>
      </c>
      <c r="E2031" s="732">
        <v>0.44901676997235829</v>
      </c>
      <c r="F2031" s="108">
        <v>7.5914170851159868E-2</v>
      </c>
      <c r="G2031" s="109">
        <v>6.8337624919057399E-2</v>
      </c>
      <c r="H2031" s="732">
        <v>8.7152595069927327E-2</v>
      </c>
      <c r="I2031" s="108">
        <v>8.9796495458867708E-3</v>
      </c>
      <c r="J2031" s="109">
        <v>9.7759977192605433E-3</v>
      </c>
      <c r="K2031" s="732">
        <v>1.9096225674592782E-2</v>
      </c>
      <c r="L2031" s="108">
        <v>2.6290642690634139E-3</v>
      </c>
      <c r="M2031" s="109">
        <v>2.3845516866663331E-3</v>
      </c>
      <c r="N2031" s="732">
        <v>2.5974368853075784E-3</v>
      </c>
      <c r="O2031" s="108">
        <v>2.6414839655979428E-3</v>
      </c>
      <c r="P2031" s="109">
        <v>2.6055620954678182E-3</v>
      </c>
      <c r="Q2031" s="732">
        <v>6.4306089138822676E-3</v>
      </c>
      <c r="R2031" s="108">
        <v>2.5331296349909069E-3</v>
      </c>
      <c r="S2031" s="109">
        <v>3.3735137021166884E-3</v>
      </c>
      <c r="T2031" s="732">
        <v>1.0083252192484059E-2</v>
      </c>
      <c r="U2031" s="108">
        <v>2.3033149382156699E-4</v>
      </c>
      <c r="V2031" s="109">
        <v>2.2723185657527709E-4</v>
      </c>
      <c r="W2031" s="732">
        <v>5.9944440010782543E-4</v>
      </c>
      <c r="X2031" s="108">
        <v>1.4674453806261309E-5</v>
      </c>
      <c r="Y2031" s="109">
        <v>1.4489723746152478E-5</v>
      </c>
      <c r="Z2031" s="732">
        <v>4.0602101789444199E-5</v>
      </c>
      <c r="AA2031" s="108">
        <v>4.7006223048997627E-4</v>
      </c>
      <c r="AB2031" s="109">
        <v>4.4053654466041903E-4</v>
      </c>
      <c r="AC2031" s="732">
        <v>1.3178515323310186E-3</v>
      </c>
      <c r="AD2031" s="108">
        <v>9.7786378531289269E-5</v>
      </c>
      <c r="AE2031" s="109">
        <v>9.6490664849472411E-5</v>
      </c>
      <c r="AF2031" s="732">
        <v>2.5089226432315512E-4</v>
      </c>
      <c r="AG2031" s="108">
        <v>1.3416931130213992E-4</v>
      </c>
      <c r="AH2031" s="109">
        <v>1.3239551185380112E-4</v>
      </c>
      <c r="AI2031" s="732">
        <v>3.7879623746698969E-4</v>
      </c>
      <c r="AJ2031" s="114"/>
      <c r="AK2031" s="115"/>
      <c r="AL2031" s="115"/>
    </row>
    <row r="2032" spans="1:38" ht="13" x14ac:dyDescent="0.3">
      <c r="A2032" s="71">
        <v>2025</v>
      </c>
      <c r="B2032" s="718">
        <v>27</v>
      </c>
      <c r="C2032" s="108">
        <v>0.79640745185015571</v>
      </c>
      <c r="D2032" s="109">
        <v>0.7237268147989766</v>
      </c>
      <c r="E2032" s="732">
        <v>0.44317475436214165</v>
      </c>
      <c r="F2032" s="108">
        <v>7.6958114972847019E-2</v>
      </c>
      <c r="G2032" s="109">
        <v>6.8207706368627261E-2</v>
      </c>
      <c r="H2032" s="732">
        <v>8.6639011609477429E-2</v>
      </c>
      <c r="I2032" s="108">
        <v>8.9647966926233742E-3</v>
      </c>
      <c r="J2032" s="109">
        <v>9.7480936647275241E-3</v>
      </c>
      <c r="K2032" s="732">
        <v>1.8751144308314184E-2</v>
      </c>
      <c r="L2032" s="108">
        <v>2.6256440249222035E-3</v>
      </c>
      <c r="M2032" s="109">
        <v>2.3786727108551019E-3</v>
      </c>
      <c r="N2032" s="732">
        <v>2.5576838979511837E-3</v>
      </c>
      <c r="O2032" s="108">
        <v>2.6389291092287896E-3</v>
      </c>
      <c r="P2032" s="109">
        <v>2.60128013254987E-3</v>
      </c>
      <c r="Q2032" s="732">
        <v>6.3265036516543657E-3</v>
      </c>
      <c r="R2032" s="108">
        <v>2.5331296349909069E-3</v>
      </c>
      <c r="S2032" s="109">
        <v>3.3735137021166884E-3</v>
      </c>
      <c r="T2032" s="732">
        <v>1.0083252192484059E-2</v>
      </c>
      <c r="U2032" s="108">
        <v>2.2992608270794984E-4</v>
      </c>
      <c r="V2032" s="109">
        <v>2.2655188570604553E-4</v>
      </c>
      <c r="W2032" s="732">
        <v>5.8832363948203815E-4</v>
      </c>
      <c r="X2032" s="108">
        <v>1.4650017151176213E-5</v>
      </c>
      <c r="Y2032" s="109">
        <v>1.4448658650896022E-5</v>
      </c>
      <c r="Z2032" s="732">
        <v>3.9895298476317064E-5</v>
      </c>
      <c r="AA2032" s="108">
        <v>4.7348448322802512E-4</v>
      </c>
      <c r="AB2032" s="109">
        <v>4.3954487455686306E-4</v>
      </c>
      <c r="AC2032" s="732">
        <v>1.2997817182546015E-3</v>
      </c>
      <c r="AD2032" s="108">
        <v>9.7599074057103601E-5</v>
      </c>
      <c r="AE2032" s="109">
        <v>9.6176438793836995E-5</v>
      </c>
      <c r="AF2032" s="732">
        <v>2.4570893765169042E-4</v>
      </c>
      <c r="AG2032" s="108">
        <v>1.3399158350318991E-4</v>
      </c>
      <c r="AH2032" s="109">
        <v>1.3209739877859662E-4</v>
      </c>
      <c r="AI2032" s="732">
        <v>3.7378636097696959E-4</v>
      </c>
      <c r="AJ2032" s="114"/>
      <c r="AK2032" s="115"/>
      <c r="AL2032" s="115"/>
    </row>
    <row r="2033" spans="1:38" ht="13" x14ac:dyDescent="0.3">
      <c r="A2033" s="71">
        <v>2025</v>
      </c>
      <c r="B2033" s="718">
        <v>28</v>
      </c>
      <c r="C2033" s="108">
        <v>0.79611863319748344</v>
      </c>
      <c r="D2033" s="109">
        <v>0.72329526068343997</v>
      </c>
      <c r="E2033" s="732">
        <v>0.43713953799752375</v>
      </c>
      <c r="F2033" s="108">
        <v>7.7698545370516778E-2</v>
      </c>
      <c r="G2033" s="109">
        <v>6.8079412091531594E-2</v>
      </c>
      <c r="H2033" s="732">
        <v>8.6114393821235008E-2</v>
      </c>
      <c r="I2033" s="108">
        <v>8.9496723221561807E-3</v>
      </c>
      <c r="J2033" s="109">
        <v>9.7208100800206861E-3</v>
      </c>
      <c r="K2033" s="732">
        <v>1.8394128255793001E-2</v>
      </c>
      <c r="L2033" s="108">
        <v>2.6221606348927865E-3</v>
      </c>
      <c r="M2033" s="109">
        <v>2.3729270445393938E-3</v>
      </c>
      <c r="N2033" s="732">
        <v>2.5164639216036103E-3</v>
      </c>
      <c r="O2033" s="108">
        <v>2.6363305554616846E-3</v>
      </c>
      <c r="P2033" s="109">
        <v>2.5970918080771431E-3</v>
      </c>
      <c r="Q2033" s="732">
        <v>6.218917128038938E-3</v>
      </c>
      <c r="R2033" s="108">
        <v>2.5331296349909069E-3</v>
      </c>
      <c r="S2033" s="109">
        <v>3.3735137021166884E-3</v>
      </c>
      <c r="T2033" s="732">
        <v>1.0083252192484059E-2</v>
      </c>
      <c r="U2033" s="108">
        <v>2.2951333899257328E-4</v>
      </c>
      <c r="V2033" s="109">
        <v>2.258874131990534E-4</v>
      </c>
      <c r="W2033" s="732">
        <v>5.7683038883914672E-4</v>
      </c>
      <c r="X2033" s="108">
        <v>1.4625117374567876E-5</v>
      </c>
      <c r="Y2033" s="109">
        <v>1.4408544379817739E-5</v>
      </c>
      <c r="Z2033" s="732">
        <v>3.9164817211386147E-5</v>
      </c>
      <c r="AA2033" s="108">
        <v>4.7581484194240536E-4</v>
      </c>
      <c r="AB2033" s="109">
        <v>4.3857118197647557E-4</v>
      </c>
      <c r="AC2033" s="732">
        <v>1.2811291874741376E-3</v>
      </c>
      <c r="AD2033" s="108">
        <v>9.7408233966323745E-5</v>
      </c>
      <c r="AE2033" s="109">
        <v>9.5869260841091632E-5</v>
      </c>
      <c r="AF2033" s="732">
        <v>2.4035184148785932E-4</v>
      </c>
      <c r="AG2033" s="108">
        <v>1.3381069387507585E-4</v>
      </c>
      <c r="AH2033" s="109">
        <v>1.3180587634938355E-4</v>
      </c>
      <c r="AI2033" s="732">
        <v>3.6860893388469465E-4</v>
      </c>
      <c r="AJ2033" s="114"/>
      <c r="AK2033" s="115"/>
      <c r="AL2033" s="115"/>
    </row>
    <row r="2034" spans="1:38" ht="13" x14ac:dyDescent="0.3">
      <c r="A2034" s="71">
        <v>2025</v>
      </c>
      <c r="B2034" s="718">
        <v>29</v>
      </c>
      <c r="C2034" s="108">
        <v>0.79582385092958718</v>
      </c>
      <c r="D2034" s="109">
        <v>0.72287739733402101</v>
      </c>
      <c r="E2034" s="732">
        <v>0.43075605750153478</v>
      </c>
      <c r="F2034" s="108">
        <v>7.808334928979363E-2</v>
      </c>
      <c r="G2034" s="109">
        <v>6.7952973603043476E-2</v>
      </c>
      <c r="H2034" s="732">
        <v>8.5568631214752416E-2</v>
      </c>
      <c r="I2034" s="108">
        <v>8.9341885514548323E-3</v>
      </c>
      <c r="J2034" s="109">
        <v>9.6943053802508866E-3</v>
      </c>
      <c r="K2034" s="732">
        <v>1.8015727966964042E-2</v>
      </c>
      <c r="L2034" s="108">
        <v>2.6185963390748367E-3</v>
      </c>
      <c r="M2034" s="109">
        <v>2.3673466374654157E-3</v>
      </c>
      <c r="N2034" s="732">
        <v>2.4726354000903731E-3</v>
      </c>
      <c r="O2034" s="108">
        <v>2.6336696101339073E-3</v>
      </c>
      <c r="P2034" s="109">
        <v>2.5930260709832592E-3</v>
      </c>
      <c r="Q2034" s="732">
        <v>6.1050621576268531E-3</v>
      </c>
      <c r="R2034" s="108">
        <v>2.5331296349909069E-3</v>
      </c>
      <c r="S2034" s="109">
        <v>3.3735137021166884E-3</v>
      </c>
      <c r="T2034" s="732">
        <v>1.0083252192484059E-2</v>
      </c>
      <c r="U2034" s="108">
        <v>2.2909098975518112E-4</v>
      </c>
      <c r="V2034" s="109">
        <v>2.2524182151895821E-4</v>
      </c>
      <c r="W2034" s="732">
        <v>5.6466729958076301E-4</v>
      </c>
      <c r="X2034" s="108">
        <v>1.4599640441691801E-5</v>
      </c>
      <c r="Y2034" s="109">
        <v>1.4369577936894729E-5</v>
      </c>
      <c r="Z2034" s="732">
        <v>3.8391806086175862E-5</v>
      </c>
      <c r="AA2034" s="108">
        <v>4.7686491330886107E-4</v>
      </c>
      <c r="AB2034" s="109">
        <v>4.3761877099454525E-4</v>
      </c>
      <c r="AC2034" s="732">
        <v>1.2614235304159878E-3</v>
      </c>
      <c r="AD2034" s="108">
        <v>9.7213045479277278E-5</v>
      </c>
      <c r="AE2034" s="109">
        <v>9.5570882432069346E-5</v>
      </c>
      <c r="AF2034" s="732">
        <v>2.3468221194060482E-4</v>
      </c>
      <c r="AG2034" s="108">
        <v>1.3362548504244326E-4</v>
      </c>
      <c r="AH2034" s="109">
        <v>1.3152278534099324E-4</v>
      </c>
      <c r="AI2034" s="732">
        <v>3.6313061917310632E-4</v>
      </c>
      <c r="AJ2034" s="114"/>
      <c r="AK2034" s="115"/>
      <c r="AL2034" s="115"/>
    </row>
    <row r="2035" spans="1:38" ht="13" x14ac:dyDescent="0.3">
      <c r="A2035" s="71">
        <v>2025</v>
      </c>
      <c r="B2035" s="718">
        <v>30</v>
      </c>
      <c r="C2035" s="108">
        <v>0.79552062503153009</v>
      </c>
      <c r="D2035" s="109">
        <v>0.72176693876146414</v>
      </c>
      <c r="E2035" s="732">
        <v>0.44230379114065382</v>
      </c>
      <c r="F2035" s="108">
        <v>7.7925788408613472E-2</v>
      </c>
      <c r="G2035" s="109">
        <v>6.7836330243193965E-2</v>
      </c>
      <c r="H2035" s="732">
        <v>8.6219709602208899E-2</v>
      </c>
      <c r="I2035" s="108">
        <v>8.9183221014104679E-3</v>
      </c>
      <c r="J2035" s="109">
        <v>9.6763732334494302E-3</v>
      </c>
      <c r="K2035" s="732">
        <v>1.8711856648299129E-2</v>
      </c>
      <c r="L2035" s="108">
        <v>2.6149437209599625E-3</v>
      </c>
      <c r="M2035" s="109">
        <v>2.3632361976482366E-3</v>
      </c>
      <c r="N2035" s="732">
        <v>2.556345753814894E-3</v>
      </c>
      <c r="O2035" s="108">
        <v>2.6309409062175641E-3</v>
      </c>
      <c r="P2035" s="109">
        <v>2.5897096448058857E-3</v>
      </c>
      <c r="Q2035" s="732">
        <v>6.311533307543817E-3</v>
      </c>
      <c r="R2035" s="108">
        <v>2.5331296349909069E-3</v>
      </c>
      <c r="S2035" s="109">
        <v>3.3735137021166884E-3</v>
      </c>
      <c r="T2035" s="732">
        <v>1.0083252192484059E-2</v>
      </c>
      <c r="U2035" s="108">
        <v>2.2865794039376324E-4</v>
      </c>
      <c r="V2035" s="109">
        <v>2.2481681367076837E-4</v>
      </c>
      <c r="W2035" s="732">
        <v>5.8665942735429627E-4</v>
      </c>
      <c r="X2035" s="108">
        <v>1.4573529720857645E-5</v>
      </c>
      <c r="Y2035" s="109">
        <v>1.4343518196452084E-5</v>
      </c>
      <c r="Z2035" s="732">
        <v>3.9790505783553369E-5</v>
      </c>
      <c r="AA2035" s="108">
        <v>4.7596613444901646E-4</v>
      </c>
      <c r="AB2035" s="109">
        <v>4.368613938280447E-4</v>
      </c>
      <c r="AC2035" s="732">
        <v>1.2959625351763363E-3</v>
      </c>
      <c r="AD2035" s="108">
        <v>9.7012928045718384E-5</v>
      </c>
      <c r="AE2035" s="109">
        <v>9.537914281604642E-5</v>
      </c>
      <c r="AF2035" s="732">
        <v>2.4490983330310455E-4</v>
      </c>
      <c r="AG2035" s="108">
        <v>1.3343563755690066E-4</v>
      </c>
      <c r="AH2035" s="109">
        <v>1.3131863095132871E-4</v>
      </c>
      <c r="AI2035" s="732">
        <v>3.7311809768810747E-4</v>
      </c>
      <c r="AJ2035" s="114"/>
      <c r="AK2035" s="115"/>
      <c r="AL2035" s="115"/>
    </row>
    <row r="2036" spans="1:38" ht="13" x14ac:dyDescent="0.3">
      <c r="A2036" s="71">
        <v>2025</v>
      </c>
      <c r="B2036" s="718">
        <v>31</v>
      </c>
      <c r="C2036" s="108">
        <v>0.79552062503153009</v>
      </c>
      <c r="D2036" s="109">
        <v>0.72176693876146414</v>
      </c>
      <c r="E2036" s="732">
        <v>0.44230379114065382</v>
      </c>
      <c r="F2036" s="108">
        <v>7.7925788408613472E-2</v>
      </c>
      <c r="G2036" s="109">
        <v>6.7836330243193965E-2</v>
      </c>
      <c r="H2036" s="732">
        <v>8.6219709602208899E-2</v>
      </c>
      <c r="I2036" s="108">
        <v>8.9183221014104679E-3</v>
      </c>
      <c r="J2036" s="109">
        <v>9.6763732334494302E-3</v>
      </c>
      <c r="K2036" s="732">
        <v>1.8711856648299129E-2</v>
      </c>
      <c r="L2036" s="108">
        <v>2.6149437209599625E-3</v>
      </c>
      <c r="M2036" s="109">
        <v>2.3632361976482366E-3</v>
      </c>
      <c r="N2036" s="732">
        <v>2.556345753814894E-3</v>
      </c>
      <c r="O2036" s="108">
        <v>2.6309409062175641E-3</v>
      </c>
      <c r="P2036" s="109">
        <v>2.5897096448058857E-3</v>
      </c>
      <c r="Q2036" s="732">
        <v>6.311533307543817E-3</v>
      </c>
      <c r="R2036" s="108">
        <v>2.5331296349909069E-3</v>
      </c>
      <c r="S2036" s="109">
        <v>3.3735137021166884E-3</v>
      </c>
      <c r="T2036" s="732">
        <v>1.0083252192484059E-2</v>
      </c>
      <c r="U2036" s="108">
        <v>2.2865794039376324E-4</v>
      </c>
      <c r="V2036" s="109">
        <v>2.2481681367076837E-4</v>
      </c>
      <c r="W2036" s="732">
        <v>5.8665942735429627E-4</v>
      </c>
      <c r="X2036" s="108">
        <v>1.4573529720857645E-5</v>
      </c>
      <c r="Y2036" s="109">
        <v>1.4343518196452084E-5</v>
      </c>
      <c r="Z2036" s="732">
        <v>3.9790505783553369E-5</v>
      </c>
      <c r="AA2036" s="108">
        <v>4.7596613444901646E-4</v>
      </c>
      <c r="AB2036" s="109">
        <v>4.368613938280447E-4</v>
      </c>
      <c r="AC2036" s="732">
        <v>1.2959625351763363E-3</v>
      </c>
      <c r="AD2036" s="108">
        <v>9.7012928045718384E-5</v>
      </c>
      <c r="AE2036" s="109">
        <v>9.537914281604642E-5</v>
      </c>
      <c r="AF2036" s="732">
        <v>2.4490983330310455E-4</v>
      </c>
      <c r="AG2036" s="108">
        <v>1.3343563755690066E-4</v>
      </c>
      <c r="AH2036" s="109">
        <v>1.3131863095132871E-4</v>
      </c>
      <c r="AI2036" s="732">
        <v>3.7311809768810747E-4</v>
      </c>
      <c r="AJ2036" s="114"/>
      <c r="AK2036" s="115"/>
      <c r="AL2036" s="115"/>
    </row>
    <row r="2037" spans="1:38" ht="13" x14ac:dyDescent="0.3">
      <c r="A2037" s="71">
        <v>2025</v>
      </c>
      <c r="B2037" s="718">
        <v>32</v>
      </c>
      <c r="C2037" s="108">
        <v>0.79552062503153009</v>
      </c>
      <c r="D2037" s="109">
        <v>0.72176693876146414</v>
      </c>
      <c r="E2037" s="732">
        <v>0.44230379114065382</v>
      </c>
      <c r="F2037" s="108">
        <v>7.7925788408613472E-2</v>
      </c>
      <c r="G2037" s="109">
        <v>6.7836330243193965E-2</v>
      </c>
      <c r="H2037" s="732">
        <v>8.6219709602208899E-2</v>
      </c>
      <c r="I2037" s="108">
        <v>8.9183221014104679E-3</v>
      </c>
      <c r="J2037" s="109">
        <v>9.6763732334494302E-3</v>
      </c>
      <c r="K2037" s="732">
        <v>1.8711856648299129E-2</v>
      </c>
      <c r="L2037" s="108">
        <v>2.6149437209599625E-3</v>
      </c>
      <c r="M2037" s="109">
        <v>2.3632361976482366E-3</v>
      </c>
      <c r="N2037" s="732">
        <v>2.556345753814894E-3</v>
      </c>
      <c r="O2037" s="108">
        <v>2.6309409062175641E-3</v>
      </c>
      <c r="P2037" s="109">
        <v>2.5897096448058857E-3</v>
      </c>
      <c r="Q2037" s="732">
        <v>6.311533307543817E-3</v>
      </c>
      <c r="R2037" s="108">
        <v>2.5331296349909069E-3</v>
      </c>
      <c r="S2037" s="109">
        <v>3.3735137021166884E-3</v>
      </c>
      <c r="T2037" s="732">
        <v>1.0083252192484059E-2</v>
      </c>
      <c r="U2037" s="108">
        <v>2.2865794039376324E-4</v>
      </c>
      <c r="V2037" s="109">
        <v>2.2481681367076837E-4</v>
      </c>
      <c r="W2037" s="732">
        <v>5.8665942735429627E-4</v>
      </c>
      <c r="X2037" s="108">
        <v>1.4573529720857645E-5</v>
      </c>
      <c r="Y2037" s="109">
        <v>1.4343518196452084E-5</v>
      </c>
      <c r="Z2037" s="732">
        <v>3.9790505783553369E-5</v>
      </c>
      <c r="AA2037" s="108">
        <v>4.7596613444901646E-4</v>
      </c>
      <c r="AB2037" s="109">
        <v>4.368613938280447E-4</v>
      </c>
      <c r="AC2037" s="732">
        <v>1.2959625351763363E-3</v>
      </c>
      <c r="AD2037" s="108">
        <v>9.7012928045718384E-5</v>
      </c>
      <c r="AE2037" s="109">
        <v>9.537914281604642E-5</v>
      </c>
      <c r="AF2037" s="732">
        <v>2.4490983330310455E-4</v>
      </c>
      <c r="AG2037" s="108">
        <v>1.3343563755690066E-4</v>
      </c>
      <c r="AH2037" s="109">
        <v>1.3131863095132871E-4</v>
      </c>
      <c r="AI2037" s="732">
        <v>3.7311809768810747E-4</v>
      </c>
      <c r="AJ2037" s="114"/>
      <c r="AK2037" s="115"/>
      <c r="AL2037" s="115"/>
    </row>
    <row r="2038" spans="1:38" ht="13" x14ac:dyDescent="0.3">
      <c r="A2038" s="71">
        <v>2025</v>
      </c>
      <c r="B2038" s="718">
        <v>33</v>
      </c>
      <c r="C2038" s="108">
        <v>0.79552062503153009</v>
      </c>
      <c r="D2038" s="109">
        <v>0.72176693876146414</v>
      </c>
      <c r="E2038" s="732">
        <v>0.44230379114065382</v>
      </c>
      <c r="F2038" s="108">
        <v>7.7925788408613472E-2</v>
      </c>
      <c r="G2038" s="109">
        <v>6.7836330243193965E-2</v>
      </c>
      <c r="H2038" s="732">
        <v>8.6219709602208899E-2</v>
      </c>
      <c r="I2038" s="108">
        <v>8.9183221014104679E-3</v>
      </c>
      <c r="J2038" s="109">
        <v>9.6763732334494302E-3</v>
      </c>
      <c r="K2038" s="732">
        <v>1.8711856648299129E-2</v>
      </c>
      <c r="L2038" s="108">
        <v>2.6149437209599625E-3</v>
      </c>
      <c r="M2038" s="109">
        <v>2.3632361976482366E-3</v>
      </c>
      <c r="N2038" s="732">
        <v>2.556345753814894E-3</v>
      </c>
      <c r="O2038" s="108">
        <v>2.6309409062175641E-3</v>
      </c>
      <c r="P2038" s="109">
        <v>2.5897096448058857E-3</v>
      </c>
      <c r="Q2038" s="732">
        <v>6.311533307543817E-3</v>
      </c>
      <c r="R2038" s="108">
        <v>2.5331296349909069E-3</v>
      </c>
      <c r="S2038" s="109">
        <v>3.3735137021166884E-3</v>
      </c>
      <c r="T2038" s="732">
        <v>1.0083252192484059E-2</v>
      </c>
      <c r="U2038" s="108">
        <v>2.2865794039376324E-4</v>
      </c>
      <c r="V2038" s="109">
        <v>2.2481681367076837E-4</v>
      </c>
      <c r="W2038" s="732">
        <v>5.8665942735429627E-4</v>
      </c>
      <c r="X2038" s="108">
        <v>1.4573529720857645E-5</v>
      </c>
      <c r="Y2038" s="109">
        <v>1.4343518196452084E-5</v>
      </c>
      <c r="Z2038" s="732">
        <v>3.9790505783553369E-5</v>
      </c>
      <c r="AA2038" s="108">
        <v>4.7596613444901646E-4</v>
      </c>
      <c r="AB2038" s="109">
        <v>4.368613938280447E-4</v>
      </c>
      <c r="AC2038" s="732">
        <v>1.2959625351763363E-3</v>
      </c>
      <c r="AD2038" s="108">
        <v>9.7012928045718384E-5</v>
      </c>
      <c r="AE2038" s="109">
        <v>9.537914281604642E-5</v>
      </c>
      <c r="AF2038" s="732">
        <v>2.4490983330310455E-4</v>
      </c>
      <c r="AG2038" s="108">
        <v>1.3343563755690066E-4</v>
      </c>
      <c r="AH2038" s="109">
        <v>1.3131863095132871E-4</v>
      </c>
      <c r="AI2038" s="732">
        <v>3.7311809768810747E-4</v>
      </c>
      <c r="AJ2038" s="114"/>
      <c r="AK2038" s="115"/>
      <c r="AL2038" s="115"/>
    </row>
    <row r="2039" spans="1:38" ht="13" x14ac:dyDescent="0.3">
      <c r="A2039" s="71">
        <v>2025</v>
      </c>
      <c r="B2039" s="718">
        <v>34</v>
      </c>
      <c r="C2039" s="108">
        <v>0.79552062503153009</v>
      </c>
      <c r="D2039" s="109">
        <v>0.72176693876146414</v>
      </c>
      <c r="E2039" s="732">
        <v>0.44230379114065382</v>
      </c>
      <c r="F2039" s="108">
        <v>7.7925788408613472E-2</v>
      </c>
      <c r="G2039" s="109">
        <v>6.7836330243193965E-2</v>
      </c>
      <c r="H2039" s="732">
        <v>8.6219709602208899E-2</v>
      </c>
      <c r="I2039" s="108">
        <v>8.9183221014104679E-3</v>
      </c>
      <c r="J2039" s="109">
        <v>9.6763732334494302E-3</v>
      </c>
      <c r="K2039" s="732">
        <v>1.8711856648299129E-2</v>
      </c>
      <c r="L2039" s="108">
        <v>2.6149437209599625E-3</v>
      </c>
      <c r="M2039" s="109">
        <v>2.3632361976482366E-3</v>
      </c>
      <c r="N2039" s="732">
        <v>2.556345753814894E-3</v>
      </c>
      <c r="O2039" s="108">
        <v>2.6309409062175641E-3</v>
      </c>
      <c r="P2039" s="109">
        <v>2.5897096448058857E-3</v>
      </c>
      <c r="Q2039" s="732">
        <v>6.311533307543817E-3</v>
      </c>
      <c r="R2039" s="108">
        <v>2.5331296349909069E-3</v>
      </c>
      <c r="S2039" s="109">
        <v>3.3735137021166884E-3</v>
      </c>
      <c r="T2039" s="732">
        <v>1.0083252192484059E-2</v>
      </c>
      <c r="U2039" s="108">
        <v>2.2865794039376324E-4</v>
      </c>
      <c r="V2039" s="109">
        <v>2.2481681367076837E-4</v>
      </c>
      <c r="W2039" s="732">
        <v>5.8665942735429627E-4</v>
      </c>
      <c r="X2039" s="108">
        <v>1.4573529720857645E-5</v>
      </c>
      <c r="Y2039" s="109">
        <v>1.4343518196452084E-5</v>
      </c>
      <c r="Z2039" s="732">
        <v>3.9790505783553369E-5</v>
      </c>
      <c r="AA2039" s="108">
        <v>4.7596613444901646E-4</v>
      </c>
      <c r="AB2039" s="109">
        <v>4.368613938280447E-4</v>
      </c>
      <c r="AC2039" s="732">
        <v>1.2959625351763363E-3</v>
      </c>
      <c r="AD2039" s="108">
        <v>9.7012928045718384E-5</v>
      </c>
      <c r="AE2039" s="109">
        <v>9.537914281604642E-5</v>
      </c>
      <c r="AF2039" s="732">
        <v>2.4490983330310455E-4</v>
      </c>
      <c r="AG2039" s="108">
        <v>1.3343563755690066E-4</v>
      </c>
      <c r="AH2039" s="109">
        <v>1.3131863095132871E-4</v>
      </c>
      <c r="AI2039" s="732">
        <v>3.7311809768810747E-4</v>
      </c>
      <c r="AJ2039" s="114"/>
      <c r="AK2039" s="115"/>
      <c r="AL2039" s="115"/>
    </row>
    <row r="2040" spans="1:38" ht="13" x14ac:dyDescent="0.3">
      <c r="A2040" s="71">
        <v>2025</v>
      </c>
      <c r="B2040" s="718">
        <v>35</v>
      </c>
      <c r="C2040" s="108">
        <v>0.79552062503153009</v>
      </c>
      <c r="D2040" s="109">
        <v>0.72176693876146414</v>
      </c>
      <c r="E2040" s="732">
        <v>0.44230379114065382</v>
      </c>
      <c r="F2040" s="108">
        <v>7.7925788408613472E-2</v>
      </c>
      <c r="G2040" s="109">
        <v>6.7836330243193965E-2</v>
      </c>
      <c r="H2040" s="732">
        <v>8.6219709602208899E-2</v>
      </c>
      <c r="I2040" s="108">
        <v>8.9183221014104679E-3</v>
      </c>
      <c r="J2040" s="109">
        <v>9.6763732334494302E-3</v>
      </c>
      <c r="K2040" s="732">
        <v>1.8711856648299129E-2</v>
      </c>
      <c r="L2040" s="108">
        <v>2.6149437209599625E-3</v>
      </c>
      <c r="M2040" s="109">
        <v>2.3632361976482366E-3</v>
      </c>
      <c r="N2040" s="732">
        <v>2.556345753814894E-3</v>
      </c>
      <c r="O2040" s="108">
        <v>2.6309409062175641E-3</v>
      </c>
      <c r="P2040" s="109">
        <v>2.5897096448058857E-3</v>
      </c>
      <c r="Q2040" s="732">
        <v>6.311533307543817E-3</v>
      </c>
      <c r="R2040" s="108">
        <v>2.5331296349909069E-3</v>
      </c>
      <c r="S2040" s="109">
        <v>3.3735137021166884E-3</v>
      </c>
      <c r="T2040" s="732">
        <v>1.0083252192484059E-2</v>
      </c>
      <c r="U2040" s="108">
        <v>2.2865794039376324E-4</v>
      </c>
      <c r="V2040" s="109">
        <v>2.2481681367076837E-4</v>
      </c>
      <c r="W2040" s="732">
        <v>5.8665942735429627E-4</v>
      </c>
      <c r="X2040" s="108">
        <v>1.4573529720857645E-5</v>
      </c>
      <c r="Y2040" s="109">
        <v>1.4343518196452084E-5</v>
      </c>
      <c r="Z2040" s="732">
        <v>3.9790505783553369E-5</v>
      </c>
      <c r="AA2040" s="108">
        <v>4.7596613444901646E-4</v>
      </c>
      <c r="AB2040" s="109">
        <v>4.368613938280447E-4</v>
      </c>
      <c r="AC2040" s="732">
        <v>1.2959625351763363E-3</v>
      </c>
      <c r="AD2040" s="108">
        <v>9.7012928045718384E-5</v>
      </c>
      <c r="AE2040" s="109">
        <v>9.537914281604642E-5</v>
      </c>
      <c r="AF2040" s="732">
        <v>2.4490983330310455E-4</v>
      </c>
      <c r="AG2040" s="108">
        <v>1.3343563755690066E-4</v>
      </c>
      <c r="AH2040" s="109">
        <v>1.3131863095132871E-4</v>
      </c>
      <c r="AI2040" s="732">
        <v>3.7311809768810747E-4</v>
      </c>
      <c r="AJ2040" s="114"/>
      <c r="AK2040" s="115"/>
      <c r="AL2040" s="115"/>
    </row>
    <row r="2041" spans="1:38" ht="13" x14ac:dyDescent="0.3">
      <c r="A2041" s="71">
        <v>2025</v>
      </c>
      <c r="B2041" s="718">
        <v>36</v>
      </c>
      <c r="C2041" s="108">
        <v>0.79552062503153009</v>
      </c>
      <c r="D2041" s="109">
        <v>0.72176693876146414</v>
      </c>
      <c r="E2041" s="732">
        <v>0.44230379114065382</v>
      </c>
      <c r="F2041" s="108">
        <v>7.7925788408613472E-2</v>
      </c>
      <c r="G2041" s="109">
        <v>6.7836330243193965E-2</v>
      </c>
      <c r="H2041" s="732">
        <v>8.6219709602208899E-2</v>
      </c>
      <c r="I2041" s="108">
        <v>8.9183221014104679E-3</v>
      </c>
      <c r="J2041" s="109">
        <v>9.6763732334494302E-3</v>
      </c>
      <c r="K2041" s="732">
        <v>1.8711856648299129E-2</v>
      </c>
      <c r="L2041" s="108">
        <v>2.6149437209599625E-3</v>
      </c>
      <c r="M2041" s="109">
        <v>2.3632361976482366E-3</v>
      </c>
      <c r="N2041" s="732">
        <v>2.556345753814894E-3</v>
      </c>
      <c r="O2041" s="108">
        <v>2.6309409062175641E-3</v>
      </c>
      <c r="P2041" s="109">
        <v>2.5897096448058857E-3</v>
      </c>
      <c r="Q2041" s="732">
        <v>6.311533307543817E-3</v>
      </c>
      <c r="R2041" s="108">
        <v>2.5331296349909069E-3</v>
      </c>
      <c r="S2041" s="109">
        <v>3.3735137021166884E-3</v>
      </c>
      <c r="T2041" s="732">
        <v>1.0083252192484059E-2</v>
      </c>
      <c r="U2041" s="108">
        <v>2.2865794039376324E-4</v>
      </c>
      <c r="V2041" s="109">
        <v>2.2481681367076837E-4</v>
      </c>
      <c r="W2041" s="732">
        <v>5.8665942735429627E-4</v>
      </c>
      <c r="X2041" s="108">
        <v>1.4573529720857645E-5</v>
      </c>
      <c r="Y2041" s="109">
        <v>1.4343518196452084E-5</v>
      </c>
      <c r="Z2041" s="732">
        <v>3.9790505783553369E-5</v>
      </c>
      <c r="AA2041" s="108">
        <v>4.7596613444901646E-4</v>
      </c>
      <c r="AB2041" s="109">
        <v>4.368613938280447E-4</v>
      </c>
      <c r="AC2041" s="732">
        <v>1.2959625351763363E-3</v>
      </c>
      <c r="AD2041" s="108">
        <v>9.7012928045718384E-5</v>
      </c>
      <c r="AE2041" s="109">
        <v>9.537914281604642E-5</v>
      </c>
      <c r="AF2041" s="732">
        <v>2.4490983330310455E-4</v>
      </c>
      <c r="AG2041" s="108">
        <v>1.3343563755690066E-4</v>
      </c>
      <c r="AH2041" s="109">
        <v>1.3131863095132871E-4</v>
      </c>
      <c r="AI2041" s="732">
        <v>3.7311809768810747E-4</v>
      </c>
      <c r="AJ2041" s="114"/>
      <c r="AK2041" s="115"/>
      <c r="AL2041" s="115"/>
    </row>
    <row r="2042" spans="1:38" ht="13" x14ac:dyDescent="0.3">
      <c r="A2042" s="71">
        <v>2025</v>
      </c>
      <c r="B2042" s="718">
        <v>37</v>
      </c>
      <c r="C2042" s="108">
        <v>0.79552062503153009</v>
      </c>
      <c r="D2042" s="109">
        <v>0.72176693876146414</v>
      </c>
      <c r="E2042" s="732">
        <v>0.44230379114065382</v>
      </c>
      <c r="F2042" s="108">
        <v>7.7925788408613472E-2</v>
      </c>
      <c r="G2042" s="109">
        <v>6.7836330243193965E-2</v>
      </c>
      <c r="H2042" s="732">
        <v>8.6219709602208899E-2</v>
      </c>
      <c r="I2042" s="108">
        <v>8.9183221014104679E-3</v>
      </c>
      <c r="J2042" s="109">
        <v>9.6763732334494302E-3</v>
      </c>
      <c r="K2042" s="732">
        <v>1.8711856648299129E-2</v>
      </c>
      <c r="L2042" s="108">
        <v>2.6149437209599625E-3</v>
      </c>
      <c r="M2042" s="109">
        <v>2.3632361976482366E-3</v>
      </c>
      <c r="N2042" s="732">
        <v>2.556345753814894E-3</v>
      </c>
      <c r="O2042" s="108">
        <v>2.6309409062175641E-3</v>
      </c>
      <c r="P2042" s="109">
        <v>2.5897096448058857E-3</v>
      </c>
      <c r="Q2042" s="732">
        <v>6.311533307543817E-3</v>
      </c>
      <c r="R2042" s="108">
        <v>2.5331296349909069E-3</v>
      </c>
      <c r="S2042" s="109">
        <v>3.3735137021166884E-3</v>
      </c>
      <c r="T2042" s="732">
        <v>1.0083252192484059E-2</v>
      </c>
      <c r="U2042" s="108">
        <v>2.2865794039376324E-4</v>
      </c>
      <c r="V2042" s="109">
        <v>2.2481681367076837E-4</v>
      </c>
      <c r="W2042" s="732">
        <v>5.8665942735429627E-4</v>
      </c>
      <c r="X2042" s="108">
        <v>1.4573529720857645E-5</v>
      </c>
      <c r="Y2042" s="109">
        <v>1.4343518196452084E-5</v>
      </c>
      <c r="Z2042" s="732">
        <v>3.9790505783553369E-5</v>
      </c>
      <c r="AA2042" s="108">
        <v>4.7596613444901646E-4</v>
      </c>
      <c r="AB2042" s="109">
        <v>4.368613938280447E-4</v>
      </c>
      <c r="AC2042" s="732">
        <v>1.2959625351763363E-3</v>
      </c>
      <c r="AD2042" s="108">
        <v>9.7012928045718384E-5</v>
      </c>
      <c r="AE2042" s="109">
        <v>9.537914281604642E-5</v>
      </c>
      <c r="AF2042" s="732">
        <v>2.4490983330310455E-4</v>
      </c>
      <c r="AG2042" s="108">
        <v>1.3343563755690066E-4</v>
      </c>
      <c r="AH2042" s="109">
        <v>1.3131863095132871E-4</v>
      </c>
      <c r="AI2042" s="732">
        <v>3.7311809768810747E-4</v>
      </c>
      <c r="AJ2042" s="114"/>
      <c r="AK2042" s="115"/>
      <c r="AL2042" s="115"/>
    </row>
    <row r="2043" spans="1:38" ht="13" x14ac:dyDescent="0.3">
      <c r="A2043" s="71">
        <v>2025</v>
      </c>
      <c r="B2043" s="718">
        <v>38</v>
      </c>
      <c r="C2043" s="108">
        <v>0.79552062503153009</v>
      </c>
      <c r="D2043" s="109">
        <v>0.72176693876146414</v>
      </c>
      <c r="E2043" s="732">
        <v>0.44230379114065382</v>
      </c>
      <c r="F2043" s="108">
        <v>7.7925788408613472E-2</v>
      </c>
      <c r="G2043" s="109">
        <v>6.7836330243193965E-2</v>
      </c>
      <c r="H2043" s="732">
        <v>8.6219709602208899E-2</v>
      </c>
      <c r="I2043" s="108">
        <v>8.9183221014104679E-3</v>
      </c>
      <c r="J2043" s="109">
        <v>9.6763732334494302E-3</v>
      </c>
      <c r="K2043" s="732">
        <v>1.8711856648299129E-2</v>
      </c>
      <c r="L2043" s="108">
        <v>2.6149437209599625E-3</v>
      </c>
      <c r="M2043" s="109">
        <v>2.3632361976482366E-3</v>
      </c>
      <c r="N2043" s="732">
        <v>2.556345753814894E-3</v>
      </c>
      <c r="O2043" s="108">
        <v>2.6309409062175641E-3</v>
      </c>
      <c r="P2043" s="109">
        <v>2.5897096448058857E-3</v>
      </c>
      <c r="Q2043" s="732">
        <v>6.311533307543817E-3</v>
      </c>
      <c r="R2043" s="108">
        <v>2.5331296349909069E-3</v>
      </c>
      <c r="S2043" s="109">
        <v>3.3735137021166884E-3</v>
      </c>
      <c r="T2043" s="732">
        <v>1.0083252192484059E-2</v>
      </c>
      <c r="U2043" s="108">
        <v>2.2865794039376324E-4</v>
      </c>
      <c r="V2043" s="109">
        <v>2.2481681367076837E-4</v>
      </c>
      <c r="W2043" s="732">
        <v>5.8665942735429627E-4</v>
      </c>
      <c r="X2043" s="108">
        <v>1.4573529720857645E-5</v>
      </c>
      <c r="Y2043" s="109">
        <v>1.4343518196452084E-5</v>
      </c>
      <c r="Z2043" s="732">
        <v>3.9790505783553369E-5</v>
      </c>
      <c r="AA2043" s="108">
        <v>4.7596613444901646E-4</v>
      </c>
      <c r="AB2043" s="109">
        <v>4.368613938280447E-4</v>
      </c>
      <c r="AC2043" s="732">
        <v>1.2959625351763363E-3</v>
      </c>
      <c r="AD2043" s="108">
        <v>9.7012928045718384E-5</v>
      </c>
      <c r="AE2043" s="109">
        <v>9.537914281604642E-5</v>
      </c>
      <c r="AF2043" s="732">
        <v>2.4490983330310455E-4</v>
      </c>
      <c r="AG2043" s="108">
        <v>1.3343563755690066E-4</v>
      </c>
      <c r="AH2043" s="109">
        <v>1.3131863095132871E-4</v>
      </c>
      <c r="AI2043" s="732">
        <v>3.7311809768810747E-4</v>
      </c>
      <c r="AJ2043" s="114"/>
      <c r="AK2043" s="115"/>
      <c r="AL2043" s="115"/>
    </row>
    <row r="2044" spans="1:38" ht="13.5" thickBot="1" x14ac:dyDescent="0.35">
      <c r="A2044" s="73">
        <v>2025</v>
      </c>
      <c r="B2044" s="719">
        <v>39</v>
      </c>
      <c r="C2044" s="110">
        <v>0.79552062503153009</v>
      </c>
      <c r="D2044" s="111">
        <v>0.72176693876146414</v>
      </c>
      <c r="E2044" s="733">
        <v>0.44230379114065382</v>
      </c>
      <c r="F2044" s="110">
        <v>7.7925788408613472E-2</v>
      </c>
      <c r="G2044" s="111">
        <v>6.7836330243193965E-2</v>
      </c>
      <c r="H2044" s="733">
        <v>8.6219709602208899E-2</v>
      </c>
      <c r="I2044" s="110">
        <v>8.9183221014104679E-3</v>
      </c>
      <c r="J2044" s="111">
        <v>9.6763732334494302E-3</v>
      </c>
      <c r="K2044" s="733">
        <v>1.8711856648299129E-2</v>
      </c>
      <c r="L2044" s="110">
        <v>2.6149437209599625E-3</v>
      </c>
      <c r="M2044" s="111">
        <v>2.3632361976482366E-3</v>
      </c>
      <c r="N2044" s="733">
        <v>2.556345753814894E-3</v>
      </c>
      <c r="O2044" s="110">
        <v>2.6309409062175641E-3</v>
      </c>
      <c r="P2044" s="111">
        <v>2.5897096448058857E-3</v>
      </c>
      <c r="Q2044" s="733">
        <v>6.311533307543817E-3</v>
      </c>
      <c r="R2044" s="110">
        <v>2.5331296349909069E-3</v>
      </c>
      <c r="S2044" s="111">
        <v>3.3735137021166884E-3</v>
      </c>
      <c r="T2044" s="733">
        <v>1.0083252192484059E-2</v>
      </c>
      <c r="U2044" s="110">
        <v>2.2865794039376324E-4</v>
      </c>
      <c r="V2044" s="111">
        <v>2.2481681367076837E-4</v>
      </c>
      <c r="W2044" s="733">
        <v>5.8665942735429627E-4</v>
      </c>
      <c r="X2044" s="110">
        <v>1.4573529720857645E-5</v>
      </c>
      <c r="Y2044" s="111">
        <v>1.4343518196452084E-5</v>
      </c>
      <c r="Z2044" s="733">
        <v>3.9790505783553369E-5</v>
      </c>
      <c r="AA2044" s="110">
        <v>4.7596613444901646E-4</v>
      </c>
      <c r="AB2044" s="111">
        <v>4.368613938280447E-4</v>
      </c>
      <c r="AC2044" s="733">
        <v>1.2959625351763363E-3</v>
      </c>
      <c r="AD2044" s="110">
        <v>9.7012928045718384E-5</v>
      </c>
      <c r="AE2044" s="111">
        <v>9.537914281604642E-5</v>
      </c>
      <c r="AF2044" s="733">
        <v>2.4490983330310455E-4</v>
      </c>
      <c r="AG2044" s="110">
        <v>1.3343563755690066E-4</v>
      </c>
      <c r="AH2044" s="111">
        <v>1.3131863095132871E-4</v>
      </c>
      <c r="AI2044" s="733">
        <v>3.7311809768810747E-4</v>
      </c>
      <c r="AJ2044" s="116"/>
      <c r="AK2044" s="117"/>
      <c r="AL2044" s="117"/>
    </row>
    <row r="2045" spans="1:38" x14ac:dyDescent="0.25">
      <c r="A2045" s="69">
        <v>2026</v>
      </c>
      <c r="B2045" s="70">
        <v>0</v>
      </c>
      <c r="C2045" s="106">
        <v>0.26312599260209429</v>
      </c>
      <c r="D2045" s="107">
        <v>0.2683811249794455</v>
      </c>
      <c r="E2045" s="730">
        <v>0.28291095288508744</v>
      </c>
      <c r="F2045" s="106">
        <v>5.8490962274170234E-3</v>
      </c>
      <c r="G2045" s="107">
        <v>5.5402639500757413E-3</v>
      </c>
      <c r="H2045" s="730">
        <v>2.0745176223850262E-2</v>
      </c>
      <c r="I2045" s="106">
        <v>6.284328129388307E-3</v>
      </c>
      <c r="J2045" s="107">
        <v>5.7750237329120659E-3</v>
      </c>
      <c r="K2045" s="730">
        <v>1.5124183101774455E-2</v>
      </c>
      <c r="L2045" s="106">
        <v>6.3769353430515637E-4</v>
      </c>
      <c r="M2045" s="107">
        <v>6.8204422701725702E-4</v>
      </c>
      <c r="N2045" s="730">
        <v>2.2512707536509252E-3</v>
      </c>
      <c r="O2045" s="106">
        <v>1.6600729073436239E-3</v>
      </c>
      <c r="P2045" s="107">
        <v>1.5322126530429715E-3</v>
      </c>
      <c r="Q2045" s="730">
        <v>3.0517159883162695E-3</v>
      </c>
      <c r="R2045" s="106">
        <v>2.5800942903669937E-3</v>
      </c>
      <c r="S2045" s="107">
        <v>3.383596869989557E-3</v>
      </c>
      <c r="T2045" s="730">
        <v>1.0516220890924089E-2</v>
      </c>
      <c r="U2045" s="106">
        <v>1.649226378925858E-4</v>
      </c>
      <c r="V2045" s="107">
        <v>1.5482921930923087E-4</v>
      </c>
      <c r="W2045" s="730">
        <v>2.6860475979411362E-4</v>
      </c>
      <c r="X2045" s="106">
        <v>1.0264962027627033E-5</v>
      </c>
      <c r="Y2045" s="107">
        <v>9.6160635201249094E-6</v>
      </c>
      <c r="Z2045" s="730">
        <v>1.831801796914305E-5</v>
      </c>
      <c r="AA2045" s="106">
        <v>1.6007937439758399E-4</v>
      </c>
      <c r="AB2045" s="107">
        <v>1.4996440224379951E-4</v>
      </c>
      <c r="AC2045" s="730">
        <v>3.2918001790794226E-4</v>
      </c>
      <c r="AD2045" s="106">
        <v>7.1573595768012452E-5</v>
      </c>
      <c r="AE2045" s="107">
        <v>6.7379060326038971E-5</v>
      </c>
      <c r="AF2045" s="730">
        <v>1.0533396793631521E-4</v>
      </c>
      <c r="AG2045" s="106">
        <v>8.9331135058157111E-5</v>
      </c>
      <c r="AH2045" s="107">
        <v>8.3121584643870242E-5</v>
      </c>
      <c r="AI2045" s="730">
        <v>1.9299350829678747E-4</v>
      </c>
      <c r="AJ2045" s="112"/>
      <c r="AK2045" s="113"/>
      <c r="AL2045" s="113"/>
    </row>
    <row r="2046" spans="1:38" x14ac:dyDescent="0.25">
      <c r="A2046" s="71">
        <v>2026</v>
      </c>
      <c r="B2046" s="718">
        <v>1</v>
      </c>
      <c r="C2046" s="108">
        <v>0.26227485286975344</v>
      </c>
      <c r="D2046" s="109">
        <v>0.26762436637851822</v>
      </c>
      <c r="E2046" s="731">
        <v>0.28262735524452054</v>
      </c>
      <c r="F2046" s="108">
        <v>5.8538143017508662E-3</v>
      </c>
      <c r="G2046" s="109">
        <v>5.5486089399853439E-3</v>
      </c>
      <c r="H2046" s="731">
        <v>2.0885508699491805E-2</v>
      </c>
      <c r="I2046" s="108">
        <v>6.2586038955519839E-3</v>
      </c>
      <c r="J2046" s="109">
        <v>5.7590443646808147E-3</v>
      </c>
      <c r="K2046" s="731">
        <v>1.5079857897996613E-2</v>
      </c>
      <c r="L2046" s="108">
        <v>6.3649686669753282E-4</v>
      </c>
      <c r="M2046" s="109">
        <v>6.8140713920937653E-4</v>
      </c>
      <c r="N2046" s="731">
        <v>2.2538525594351399E-3</v>
      </c>
      <c r="O2046" s="108">
        <v>1.6538631612060739E-3</v>
      </c>
      <c r="P2046" s="109">
        <v>1.5284063380373279E-3</v>
      </c>
      <c r="Q2046" s="731">
        <v>3.0431622047486849E-3</v>
      </c>
      <c r="R2046" s="108">
        <v>2.5750552591077588E-3</v>
      </c>
      <c r="S2046" s="109">
        <v>3.3803677041724504E-3</v>
      </c>
      <c r="T2046" s="731">
        <v>1.0563631095244696E-2</v>
      </c>
      <c r="U2046" s="108">
        <v>1.6429215494627434E-4</v>
      </c>
      <c r="V2046" s="109">
        <v>1.5447190930820861E-4</v>
      </c>
      <c r="W2046" s="731">
        <v>2.6776765729811744E-4</v>
      </c>
      <c r="X2046" s="108">
        <v>1.0225118366534667E-5</v>
      </c>
      <c r="Y2046" s="109">
        <v>9.5929945786868428E-6</v>
      </c>
      <c r="Z2046" s="731">
        <v>1.8263188540434941E-5</v>
      </c>
      <c r="AA2046" s="108">
        <v>1.5958320842433691E-4</v>
      </c>
      <c r="AB2046" s="109">
        <v>1.4970310441612982E-4</v>
      </c>
      <c r="AC2046" s="731">
        <v>3.2898296456770264E-4</v>
      </c>
      <c r="AD2046" s="108">
        <v>7.1298000346127987E-5</v>
      </c>
      <c r="AE2046" s="109">
        <v>6.7224634680258794E-5</v>
      </c>
      <c r="AF2046" s="731">
        <v>1.0497019407909762E-4</v>
      </c>
      <c r="AG2046" s="108">
        <v>8.8991291420566541E-5</v>
      </c>
      <c r="AH2046" s="109">
        <v>8.2920023855684855E-5</v>
      </c>
      <c r="AI2046" s="731">
        <v>1.9252096619121897E-4</v>
      </c>
      <c r="AJ2046" s="114"/>
      <c r="AK2046" s="115"/>
      <c r="AL2046" s="115"/>
    </row>
    <row r="2047" spans="1:38" x14ac:dyDescent="0.25">
      <c r="A2047" s="71">
        <v>2026</v>
      </c>
      <c r="B2047" s="718">
        <v>2</v>
      </c>
      <c r="C2047" s="108">
        <v>0.26053590070615606</v>
      </c>
      <c r="D2047" s="109">
        <v>0.26597206796596312</v>
      </c>
      <c r="E2047" s="731">
        <v>0.28190438325647932</v>
      </c>
      <c r="F2047" s="108">
        <v>5.8353633633073882E-3</v>
      </c>
      <c r="G2047" s="109">
        <v>5.5404368650667285E-3</v>
      </c>
      <c r="H2047" s="731">
        <v>2.1049943239322126E-2</v>
      </c>
      <c r="I2047" s="108">
        <v>6.2138141595090369E-3</v>
      </c>
      <c r="J2047" s="109">
        <v>5.728243271629456E-3</v>
      </c>
      <c r="K2047" s="731">
        <v>1.4993129461575012E-2</v>
      </c>
      <c r="L2047" s="108">
        <v>6.348311177636906E-4</v>
      </c>
      <c r="M2047" s="109">
        <v>6.8049926699194482E-4</v>
      </c>
      <c r="N2047" s="731">
        <v>2.2559690235575856E-3</v>
      </c>
      <c r="O2047" s="108">
        <v>1.6424334034510757E-3</v>
      </c>
      <c r="P2047" s="109">
        <v>1.5206572672298803E-3</v>
      </c>
      <c r="Q2047" s="731">
        <v>3.0260463410876075E-3</v>
      </c>
      <c r="R2047" s="108">
        <v>2.5680414314285097E-3</v>
      </c>
      <c r="S2047" s="109">
        <v>3.375771342068764E-3</v>
      </c>
      <c r="T2047" s="731">
        <v>1.058835309031921E-2</v>
      </c>
      <c r="U2047" s="108">
        <v>1.6325826094677504E-4</v>
      </c>
      <c r="V2047" s="109">
        <v>1.5382051613404548E-4</v>
      </c>
      <c r="W2047" s="731">
        <v>2.6603597858766665E-4</v>
      </c>
      <c r="X2047" s="108">
        <v>1.0158485952015949E-5</v>
      </c>
      <c r="Y2047" s="109">
        <v>9.550051610974856E-6</v>
      </c>
      <c r="Z2047" s="731">
        <v>1.8152123901959166E-5</v>
      </c>
      <c r="AA2047" s="108">
        <v>1.5864516397859777E-4</v>
      </c>
      <c r="AB2047" s="109">
        <v>1.4911871751659795E-4</v>
      </c>
      <c r="AC2047" s="731">
        <v>3.2816159034206022E-4</v>
      </c>
      <c r="AD2047" s="108">
        <v>7.0854505467477983E-5</v>
      </c>
      <c r="AE2047" s="109">
        <v>6.6948239688703655E-5</v>
      </c>
      <c r="AF2047" s="731">
        <v>1.0419942771836662E-4</v>
      </c>
      <c r="AG2047" s="108">
        <v>8.8397625541368542E-5</v>
      </c>
      <c r="AH2047" s="109">
        <v>8.2528795072911432E-5</v>
      </c>
      <c r="AI2047" s="731">
        <v>1.9161870682466486E-4</v>
      </c>
      <c r="AJ2047" s="114"/>
      <c r="AK2047" s="115"/>
      <c r="AL2047" s="115"/>
    </row>
    <row r="2048" spans="1:38" x14ac:dyDescent="0.25">
      <c r="A2048" s="71">
        <v>2026</v>
      </c>
      <c r="B2048" s="718">
        <v>3</v>
      </c>
      <c r="C2048" s="108">
        <v>0.25789866129087219</v>
      </c>
      <c r="D2048" s="109">
        <v>0.26343476581287639</v>
      </c>
      <c r="E2048" s="731">
        <v>0.28145367324874976</v>
      </c>
      <c r="F2048" s="108">
        <v>5.8150928631556034E-3</v>
      </c>
      <c r="G2048" s="109">
        <v>5.5334647744667079E-3</v>
      </c>
      <c r="H2048" s="731">
        <v>2.1238410621727551E-2</v>
      </c>
      <c r="I2048" s="108">
        <v>6.157913814782992E-3</v>
      </c>
      <c r="J2048" s="109">
        <v>5.6902586816669929E-3</v>
      </c>
      <c r="K2048" s="731">
        <v>1.4926518467480662E-2</v>
      </c>
      <c r="L2048" s="108">
        <v>6.3351509731891006E-4</v>
      </c>
      <c r="M2048" s="109">
        <v>6.802321359148535E-4</v>
      </c>
      <c r="N2048" s="731">
        <v>2.259287797637797E-3</v>
      </c>
      <c r="O2048" s="108">
        <v>1.6271755012631766E-3</v>
      </c>
      <c r="P2048" s="109">
        <v>1.5100468951542094E-3</v>
      </c>
      <c r="Q2048" s="731">
        <v>3.0131908571787601E-3</v>
      </c>
      <c r="R2048" s="108">
        <v>2.5625003684497665E-3</v>
      </c>
      <c r="S2048" s="109">
        <v>3.374402233052437E-3</v>
      </c>
      <c r="T2048" s="731">
        <v>1.0644845278594769E-2</v>
      </c>
      <c r="U2048" s="108">
        <v>1.6208808410243035E-4</v>
      </c>
      <c r="V2048" s="109">
        <v>1.5311275352048695E-4</v>
      </c>
      <c r="W2048" s="731">
        <v>2.6476794325814413E-4</v>
      </c>
      <c r="X2048" s="108">
        <v>1.0080618550598872E-5</v>
      </c>
      <c r="Y2048" s="109">
        <v>9.5010256121604817E-6</v>
      </c>
      <c r="Z2048" s="731">
        <v>1.80695053709152E-5</v>
      </c>
      <c r="AA2048" s="108">
        <v>1.5754636382249999E-4</v>
      </c>
      <c r="AB2048" s="109">
        <v>1.4845490355324518E-4</v>
      </c>
      <c r="AC2048" s="731">
        <v>3.2778264087457686E-4</v>
      </c>
      <c r="AD2048" s="108">
        <v>7.0368135191083874E-5</v>
      </c>
      <c r="AE2048" s="109">
        <v>6.6662756533415171E-5</v>
      </c>
      <c r="AF2048" s="731">
        <v>1.0364514266499156E-4</v>
      </c>
      <c r="AG2048" s="108">
        <v>8.765804352186937E-5</v>
      </c>
      <c r="AH2048" s="109">
        <v>8.2039678251989828E-5</v>
      </c>
      <c r="AI2048" s="731">
        <v>1.9091621906078892E-4</v>
      </c>
      <c r="AJ2048" s="114"/>
      <c r="AK2048" s="115"/>
      <c r="AL2048" s="115"/>
    </row>
    <row r="2049" spans="1:38" x14ac:dyDescent="0.25">
      <c r="A2049" s="71">
        <v>2026</v>
      </c>
      <c r="B2049" s="718">
        <v>4</v>
      </c>
      <c r="C2049" s="108">
        <v>0.31570419882189116</v>
      </c>
      <c r="D2049" s="109">
        <v>0.31774327867558705</v>
      </c>
      <c r="E2049" s="731">
        <v>0.34665274547118419</v>
      </c>
      <c r="F2049" s="108">
        <v>6.1842067652806672E-3</v>
      </c>
      <c r="G2049" s="109">
        <v>6.0190246088898964E-3</v>
      </c>
      <c r="H2049" s="731">
        <v>2.2605433517100159E-2</v>
      </c>
      <c r="I2049" s="108">
        <v>6.5259521898542025E-3</v>
      </c>
      <c r="J2049" s="109">
        <v>6.6892119499631381E-3</v>
      </c>
      <c r="K2049" s="731">
        <v>1.7382810254219696E-2</v>
      </c>
      <c r="L2049" s="108">
        <v>7.6510407138696921E-4</v>
      </c>
      <c r="M2049" s="109">
        <v>1.0170364116044511E-3</v>
      </c>
      <c r="N2049" s="731">
        <v>3.7287234671328517E-3</v>
      </c>
      <c r="O2049" s="108">
        <v>1.7660616832721951E-3</v>
      </c>
      <c r="P2049" s="109">
        <v>1.7894188248729632E-3</v>
      </c>
      <c r="Q2049" s="731">
        <v>3.7138110408428981E-3</v>
      </c>
      <c r="R2049" s="108">
        <v>2.5553837047564976E-3</v>
      </c>
      <c r="S2049" s="109">
        <v>3.3715674852628059E-3</v>
      </c>
      <c r="T2049" s="731">
        <v>1.0564064277661789E-2</v>
      </c>
      <c r="U2049" s="108">
        <v>1.6875394187329656E-4</v>
      </c>
      <c r="V2049" s="109">
        <v>1.6664833718148681E-4</v>
      </c>
      <c r="W2049" s="731">
        <v>3.3914615247669221E-4</v>
      </c>
      <c r="X2049" s="108">
        <v>1.057225092945968E-5</v>
      </c>
      <c r="Y2049" s="109">
        <v>1.0492083967899073E-5</v>
      </c>
      <c r="Z2049" s="731">
        <v>2.2891488905148433E-5</v>
      </c>
      <c r="AA2049" s="108">
        <v>1.6573861048804138E-4</v>
      </c>
      <c r="AB2049" s="109">
        <v>1.6407016744890681E-4</v>
      </c>
      <c r="AC2049" s="731">
        <v>3.8993374001606039E-4</v>
      </c>
      <c r="AD2049" s="108">
        <v>7.2780167705468061E-5</v>
      </c>
      <c r="AE2049" s="109">
        <v>7.1572200281094943E-5</v>
      </c>
      <c r="AF2049" s="731">
        <v>1.3839811614685721E-4</v>
      </c>
      <c r="AG2049" s="108">
        <v>9.3364445822216E-5</v>
      </c>
      <c r="AH2049" s="109">
        <v>9.3535421382780765E-5</v>
      </c>
      <c r="AI2049" s="731">
        <v>2.248749777445104E-4</v>
      </c>
      <c r="AJ2049" s="114"/>
      <c r="AK2049" s="115"/>
      <c r="AL2049" s="115"/>
    </row>
    <row r="2050" spans="1:38" x14ac:dyDescent="0.25">
      <c r="A2050" s="71">
        <v>2026</v>
      </c>
      <c r="B2050" s="718">
        <v>5</v>
      </c>
      <c r="C2050" s="108">
        <v>0.31447563136665041</v>
      </c>
      <c r="D2050" s="109">
        <v>0.31692401424355116</v>
      </c>
      <c r="E2050" s="731">
        <v>0.34726503752037868</v>
      </c>
      <c r="F2050" s="108">
        <v>6.2011450319235809E-3</v>
      </c>
      <c r="G2050" s="109">
        <v>6.0442247846204285E-3</v>
      </c>
      <c r="H2050" s="731">
        <v>2.2568656798084504E-2</v>
      </c>
      <c r="I2050" s="108">
        <v>6.4922467473824399E-3</v>
      </c>
      <c r="J2050" s="109">
        <v>6.6766813725668006E-3</v>
      </c>
      <c r="K2050" s="731">
        <v>1.7435409280742643E-2</v>
      </c>
      <c r="L2050" s="108">
        <v>7.6357166540505722E-4</v>
      </c>
      <c r="M2050" s="109">
        <v>1.0173842659438035E-3</v>
      </c>
      <c r="N2050" s="731">
        <v>3.7249198537802224E-3</v>
      </c>
      <c r="O2050" s="108">
        <v>1.7574089358746142E-3</v>
      </c>
      <c r="P2050" s="109">
        <v>1.784616646892971E-3</v>
      </c>
      <c r="Q2050" s="731">
        <v>3.72555783261052E-3</v>
      </c>
      <c r="R2050" s="108">
        <v>2.55005240416713E-3</v>
      </c>
      <c r="S2050" s="109">
        <v>3.3727173280358666E-3</v>
      </c>
      <c r="T2050" s="731">
        <v>1.0515449697805674E-2</v>
      </c>
      <c r="U2050" s="108">
        <v>1.6793731916671324E-4</v>
      </c>
      <c r="V2050" s="109">
        <v>1.6641982668641597E-4</v>
      </c>
      <c r="W2050" s="731">
        <v>3.4033077217448203E-4</v>
      </c>
      <c r="X2050" s="108">
        <v>1.0519737900838625E-5</v>
      </c>
      <c r="Y2050" s="109">
        <v>1.0474957995658516E-5</v>
      </c>
      <c r="Z2050" s="731">
        <v>2.2968575718452452E-5</v>
      </c>
      <c r="AA2050" s="108">
        <v>1.6512962084302285E-4</v>
      </c>
      <c r="AB2050" s="109">
        <v>1.6394737435388994E-4</v>
      </c>
      <c r="AC2050" s="731">
        <v>3.9079619094999231E-4</v>
      </c>
      <c r="AD2050" s="108">
        <v>7.2426989560847883E-5</v>
      </c>
      <c r="AE2050" s="109">
        <v>7.1489465809013546E-5</v>
      </c>
      <c r="AF2050" s="731">
        <v>1.3892690408776466E-4</v>
      </c>
      <c r="AG2050" s="108">
        <v>9.2905590137649189E-5</v>
      </c>
      <c r="AH2050" s="109">
        <v>9.3337865138942681E-5</v>
      </c>
      <c r="AI2050" s="731">
        <v>2.254957342965908E-4</v>
      </c>
      <c r="AJ2050" s="114"/>
      <c r="AK2050" s="115"/>
      <c r="AL2050" s="115"/>
    </row>
    <row r="2051" spans="1:38" x14ac:dyDescent="0.25">
      <c r="A2051" s="71">
        <v>2026</v>
      </c>
      <c r="B2051" s="718">
        <v>6</v>
      </c>
      <c r="C2051" s="108">
        <v>0.36286978910884343</v>
      </c>
      <c r="D2051" s="109">
        <v>0.36152020126050421</v>
      </c>
      <c r="E2051" s="731">
        <v>0.575855304302751</v>
      </c>
      <c r="F2051" s="108">
        <v>6.6692135309993177E-3</v>
      </c>
      <c r="G2051" s="109">
        <v>6.5506209038690647E-3</v>
      </c>
      <c r="H2051" s="731">
        <v>2.6695043179151265E-2</v>
      </c>
      <c r="I2051" s="108">
        <v>6.6995502243949517E-3</v>
      </c>
      <c r="J2051" s="109">
        <v>7.4409310249461775E-3</v>
      </c>
      <c r="K2051" s="731">
        <v>1.9864940557932913E-2</v>
      </c>
      <c r="L2051" s="108">
        <v>8.6536955950431566E-4</v>
      </c>
      <c r="M2051" s="109">
        <v>1.1024239369920271E-3</v>
      </c>
      <c r="N2051" s="731">
        <v>3.7856440279206635E-3</v>
      </c>
      <c r="O2051" s="108">
        <v>1.8585853210553584E-3</v>
      </c>
      <c r="P2051" s="109">
        <v>2.0185107944246856E-3</v>
      </c>
      <c r="Q2051" s="731">
        <v>5.8261655098075394E-3</v>
      </c>
      <c r="R2051" s="108">
        <v>2.5439304463562673E-3</v>
      </c>
      <c r="S2051" s="109">
        <v>3.3724437679478509E-3</v>
      </c>
      <c r="T2051" s="731">
        <v>1.0406868471190734E-2</v>
      </c>
      <c r="U2051" s="108">
        <v>1.7263183087812216E-4</v>
      </c>
      <c r="V2051" s="109">
        <v>1.7731914377543608E-4</v>
      </c>
      <c r="W2051" s="731">
        <v>4.6712547827050456E-4</v>
      </c>
      <c r="X2051" s="108">
        <v>1.0868454896025294E-5</v>
      </c>
      <c r="Y2051" s="109">
        <v>1.1277648996586301E-5</v>
      </c>
      <c r="Z2051" s="731">
        <v>3.3747068659453144E-5</v>
      </c>
      <c r="AA2051" s="108">
        <v>1.7174351632429942E-4</v>
      </c>
      <c r="AB2051" s="109">
        <v>1.7713643053880827E-4</v>
      </c>
      <c r="AC2051" s="731">
        <v>5.8117045328523811E-4</v>
      </c>
      <c r="AD2051" s="108">
        <v>7.4101642368844004E-5</v>
      </c>
      <c r="AE2051" s="109">
        <v>7.5376098632497126E-5</v>
      </c>
      <c r="AF2051" s="731">
        <v>1.6599040310783067E-4</v>
      </c>
      <c r="AG2051" s="108">
        <v>9.7018816970784993E-5</v>
      </c>
      <c r="AH2051" s="109">
        <v>1.0283971406453785E-4</v>
      </c>
      <c r="AI2051" s="731">
        <v>4.040972332314099E-4</v>
      </c>
      <c r="AJ2051" s="114"/>
      <c r="AK2051" s="115"/>
      <c r="AL2051" s="115"/>
    </row>
    <row r="2052" spans="1:38" x14ac:dyDescent="0.25">
      <c r="A2052" s="71">
        <v>2026</v>
      </c>
      <c r="B2052" s="718">
        <v>7</v>
      </c>
      <c r="C2052" s="108">
        <v>0.36253827944549305</v>
      </c>
      <c r="D2052" s="109">
        <v>0.36155267734038254</v>
      </c>
      <c r="E2052" s="731">
        <v>0.5758684711994515</v>
      </c>
      <c r="F2052" s="108">
        <v>6.7201023217465274E-3</v>
      </c>
      <c r="G2052" s="109">
        <v>6.6035658050756603E-3</v>
      </c>
      <c r="H2052" s="731">
        <v>2.6651686295109812E-2</v>
      </c>
      <c r="I2052" s="108">
        <v>6.6800907215451739E-3</v>
      </c>
      <c r="J2052" s="109">
        <v>7.4427688265765127E-3</v>
      </c>
      <c r="K2052" s="731">
        <v>1.9908329411611247E-2</v>
      </c>
      <c r="L2052" s="108">
        <v>8.6352876247994834E-4</v>
      </c>
      <c r="M2052" s="109">
        <v>1.1026489296606888E-3</v>
      </c>
      <c r="N2052" s="731">
        <v>3.7786330972996427E-3</v>
      </c>
      <c r="O2052" s="108">
        <v>1.8551899028522883E-3</v>
      </c>
      <c r="P2052" s="109">
        <v>2.0188088359442743E-3</v>
      </c>
      <c r="Q2052" s="731">
        <v>5.8389155492687712E-3</v>
      </c>
      <c r="R2052" s="108">
        <v>2.5382921432606622E-3</v>
      </c>
      <c r="S2052" s="109">
        <v>3.3731224800694092E-3</v>
      </c>
      <c r="T2052" s="731">
        <v>1.0308426192678943E-2</v>
      </c>
      <c r="U2052" s="108">
        <v>1.7209243688197045E-4</v>
      </c>
      <c r="V2052" s="109">
        <v>1.7736487393004677E-4</v>
      </c>
      <c r="W2052" s="731">
        <v>4.6819187461342136E-4</v>
      </c>
      <c r="X2052" s="108">
        <v>1.0836091047438846E-5</v>
      </c>
      <c r="Y2052" s="109">
        <v>1.1280416345792519E-5</v>
      </c>
      <c r="Z2052" s="731">
        <v>3.3823729339627915E-5</v>
      </c>
      <c r="AA2052" s="108">
        <v>1.7153825956302954E-4</v>
      </c>
      <c r="AB2052" s="109">
        <v>1.7739172294304909E-4</v>
      </c>
      <c r="AC2052" s="731">
        <v>5.8210301804241256E-4</v>
      </c>
      <c r="AD2052" s="108">
        <v>7.3852535945499593E-5</v>
      </c>
      <c r="AE2052" s="109">
        <v>7.5397135090801376E-5</v>
      </c>
      <c r="AF2052" s="731">
        <v>1.6639309086972161E-4</v>
      </c>
      <c r="AG2052" s="108">
        <v>9.6782997099091643E-5</v>
      </c>
      <c r="AH2052" s="109">
        <v>1.0286001204982262E-4</v>
      </c>
      <c r="AI2052" s="731">
        <v>4.0494218461519503E-4</v>
      </c>
      <c r="AJ2052" s="114"/>
      <c r="AK2052" s="115"/>
      <c r="AL2052" s="115"/>
    </row>
    <row r="2053" spans="1:38" x14ac:dyDescent="0.25">
      <c r="A2053" s="71">
        <v>2026</v>
      </c>
      <c r="B2053" s="718">
        <v>8</v>
      </c>
      <c r="C2053" s="108">
        <v>0.4116228487320801</v>
      </c>
      <c r="D2053" s="109">
        <v>0.40375940832543383</v>
      </c>
      <c r="E2053" s="731">
        <v>0.57532648923163066</v>
      </c>
      <c r="F2053" s="108">
        <v>7.1755957411275941E-3</v>
      </c>
      <c r="G2053" s="109">
        <v>6.9704996991037235E-3</v>
      </c>
      <c r="H2053" s="731">
        <v>2.7587681543556456E-2</v>
      </c>
      <c r="I2053" s="108">
        <v>6.9082435393048201E-3</v>
      </c>
      <c r="J2053" s="109">
        <v>7.8860851953873792E-3</v>
      </c>
      <c r="K2053" s="731">
        <v>2.1081418232958907E-2</v>
      </c>
      <c r="L2053" s="108">
        <v>9.8130874983648649E-4</v>
      </c>
      <c r="M2053" s="109">
        <v>1.1978792336437391E-3</v>
      </c>
      <c r="N2053" s="731">
        <v>3.8455342098671565E-3</v>
      </c>
      <c r="O2053" s="108">
        <v>1.9461708829888226E-3</v>
      </c>
      <c r="P2053" s="109">
        <v>2.1209464398333337E-3</v>
      </c>
      <c r="Q2053" s="731">
        <v>6.2712122411754962E-3</v>
      </c>
      <c r="R2053" s="108">
        <v>2.533125124513173E-3</v>
      </c>
      <c r="S2053" s="109">
        <v>3.3735655482558225E-3</v>
      </c>
      <c r="T2053" s="731">
        <v>1.0186957578131182E-2</v>
      </c>
      <c r="U2053" s="108">
        <v>1.7543365885405916E-4</v>
      </c>
      <c r="V2053" s="109">
        <v>1.8135779037731887E-4</v>
      </c>
      <c r="W2053" s="731">
        <v>5.1376384201070832E-4</v>
      </c>
      <c r="X2053" s="108">
        <v>1.109578887164967E-5</v>
      </c>
      <c r="Y2053" s="109">
        <v>1.1583965738742205E-5</v>
      </c>
      <c r="Z2053" s="731">
        <v>3.6785735503192748E-5</v>
      </c>
      <c r="AA2053" s="108">
        <v>1.7704541903683642E-4</v>
      </c>
      <c r="AB2053" s="109">
        <v>1.8321504054331811E-4</v>
      </c>
      <c r="AC2053" s="731">
        <v>6.2084945377411521E-4</v>
      </c>
      <c r="AD2053" s="108">
        <v>7.4905027871593327E-5</v>
      </c>
      <c r="AE2053" s="109">
        <v>7.6699490218390938E-5</v>
      </c>
      <c r="AF2053" s="731">
        <v>1.8757635313173252E-4</v>
      </c>
      <c r="AG2053" s="108">
        <v>1.002366016170536E-4</v>
      </c>
      <c r="AH2053" s="109">
        <v>1.0679584468599735E-4</v>
      </c>
      <c r="AI2053" s="731">
        <v>4.2615271935640198E-4</v>
      </c>
      <c r="AJ2053" s="114"/>
      <c r="AK2053" s="115"/>
      <c r="AL2053" s="115"/>
    </row>
    <row r="2054" spans="1:38" x14ac:dyDescent="0.25">
      <c r="A2054" s="71">
        <v>2026</v>
      </c>
      <c r="B2054" s="718">
        <v>9</v>
      </c>
      <c r="C2054" s="108">
        <v>0.44197425181793915</v>
      </c>
      <c r="D2054" s="109">
        <v>0.43276336222498524</v>
      </c>
      <c r="E2054" s="731">
        <v>0.40409955682304344</v>
      </c>
      <c r="F2054" s="108">
        <v>1.5482296208280392E-2</v>
      </c>
      <c r="G2054" s="109">
        <v>1.7254409475498989E-2</v>
      </c>
      <c r="H2054" s="731">
        <v>2.3633670512175076E-2</v>
      </c>
      <c r="I2054" s="108">
        <v>8.671284237725136E-3</v>
      </c>
      <c r="J2054" s="109">
        <v>9.9560895197584442E-3</v>
      </c>
      <c r="K2054" s="731">
        <v>2.0070377758892605E-2</v>
      </c>
      <c r="L2054" s="108">
        <v>1.1656406504205097E-3</v>
      </c>
      <c r="M2054" s="109">
        <v>1.4565937124142215E-3</v>
      </c>
      <c r="N2054" s="731">
        <v>2.2053425099176857E-3</v>
      </c>
      <c r="O2054" s="108">
        <v>2.2498295036605144E-3</v>
      </c>
      <c r="P2054" s="109">
        <v>2.4365190523876006E-3</v>
      </c>
      <c r="Q2054" s="731">
        <v>5.5874260610467973E-3</v>
      </c>
      <c r="R2054" s="108">
        <v>2.533125124513173E-3</v>
      </c>
      <c r="S2054" s="109">
        <v>3.3735655482558225E-3</v>
      </c>
      <c r="T2054" s="731">
        <v>1.0186957578131182E-2</v>
      </c>
      <c r="U2054" s="108">
        <v>2.2368071997079847E-4</v>
      </c>
      <c r="V2054" s="109">
        <v>2.3144317148161394E-4</v>
      </c>
      <c r="W2054" s="731">
        <v>5.1056324180826168E-4</v>
      </c>
      <c r="X2054" s="108">
        <v>1.3994275978414704E-5</v>
      </c>
      <c r="Y2054" s="109">
        <v>1.4605624413562224E-5</v>
      </c>
      <c r="Z2054" s="731">
        <v>3.4670435063866455E-5</v>
      </c>
      <c r="AA2054" s="108">
        <v>2.443026098005157E-4</v>
      </c>
      <c r="AB2054" s="109">
        <v>2.5892236884091779E-4</v>
      </c>
      <c r="AC2054" s="731">
        <v>9.6345141396834435E-4</v>
      </c>
      <c r="AD2054" s="108">
        <v>9.7188079416481046E-5</v>
      </c>
      <c r="AE2054" s="109">
        <v>9.9846308218604996E-5</v>
      </c>
      <c r="AF2054" s="731">
        <v>2.0913380289159893E-4</v>
      </c>
      <c r="AG2054" s="108">
        <v>1.2134448092527405E-4</v>
      </c>
      <c r="AH2054" s="109">
        <v>1.2875735728866736E-4</v>
      </c>
      <c r="AI2054" s="731">
        <v>3.3765287364891095E-4</v>
      </c>
      <c r="AJ2054" s="114"/>
      <c r="AK2054" s="115"/>
      <c r="AL2054" s="115"/>
    </row>
    <row r="2055" spans="1:38" x14ac:dyDescent="0.25">
      <c r="A2055" s="71">
        <v>2026</v>
      </c>
      <c r="B2055" s="718">
        <v>10</v>
      </c>
      <c r="C2055" s="108">
        <v>0.58357847232061033</v>
      </c>
      <c r="D2055" s="109">
        <v>0.55623853873022</v>
      </c>
      <c r="E2055" s="731">
        <v>0.43765054864442354</v>
      </c>
      <c r="F2055" s="108">
        <v>1.8926724862380572E-2</v>
      </c>
      <c r="G2055" s="109">
        <v>2.0197833490030612E-2</v>
      </c>
      <c r="H2055" s="731">
        <v>2.927424867222227E-2</v>
      </c>
      <c r="I2055" s="108">
        <v>9.3191676929910618E-3</v>
      </c>
      <c r="J2055" s="109">
        <v>1.094588270458996E-2</v>
      </c>
      <c r="K2055" s="731">
        <v>1.9737983881665845E-2</v>
      </c>
      <c r="L2055" s="108">
        <v>1.4478691618742454E-3</v>
      </c>
      <c r="M2055" s="109">
        <v>1.669501972680211E-3</v>
      </c>
      <c r="N2055" s="731">
        <v>2.3592411921361362E-3</v>
      </c>
      <c r="O2055" s="108">
        <v>2.5817979792845231E-3</v>
      </c>
      <c r="P2055" s="109">
        <v>2.687839920574287E-3</v>
      </c>
      <c r="Q2055" s="731">
        <v>6.3006559418365892E-3</v>
      </c>
      <c r="R2055" s="108">
        <v>2.533125124513173E-3</v>
      </c>
      <c r="S2055" s="109">
        <v>3.3735655482558225E-3</v>
      </c>
      <c r="T2055" s="731">
        <v>1.0186957578131182E-2</v>
      </c>
      <c r="U2055" s="108">
        <v>2.3799335025518793E-4</v>
      </c>
      <c r="V2055" s="109">
        <v>2.4232244151867129E-4</v>
      </c>
      <c r="W2055" s="731">
        <v>5.8628293140475598E-4</v>
      </c>
      <c r="X2055" s="108">
        <v>1.5067118589995373E-5</v>
      </c>
      <c r="Y2055" s="109">
        <v>1.54184572305738E-5</v>
      </c>
      <c r="Z2055" s="731">
        <v>3.9587580917316061E-5</v>
      </c>
      <c r="AA2055" s="108">
        <v>2.7190362775540575E-4</v>
      </c>
      <c r="AB2055" s="109">
        <v>2.8107349359625757E-4</v>
      </c>
      <c r="AC2055" s="731">
        <v>1.0940708006950464E-3</v>
      </c>
      <c r="AD2055" s="108">
        <v>1.0211479642603553E-4</v>
      </c>
      <c r="AE2055" s="109">
        <v>1.0359574123896197E-4</v>
      </c>
      <c r="AF2055" s="731">
        <v>2.4453854445702746E-4</v>
      </c>
      <c r="AG2055" s="108">
        <v>1.3452198044510129E-4</v>
      </c>
      <c r="AH2055" s="109">
        <v>1.3873920611274157E-4</v>
      </c>
      <c r="AI2055" s="731">
        <v>3.722074446083471E-4</v>
      </c>
      <c r="AJ2055" s="114"/>
      <c r="AK2055" s="115"/>
      <c r="AL2055" s="115"/>
    </row>
    <row r="2056" spans="1:38" x14ac:dyDescent="0.25">
      <c r="A2056" s="71">
        <v>2026</v>
      </c>
      <c r="B2056" s="718">
        <v>11</v>
      </c>
      <c r="C2056" s="108">
        <v>0.58289104362866262</v>
      </c>
      <c r="D2056" s="109">
        <v>0.55596216529700282</v>
      </c>
      <c r="E2056" s="731">
        <v>0.43348382565370508</v>
      </c>
      <c r="F2056" s="108">
        <v>1.9100437029725414E-2</v>
      </c>
      <c r="G2056" s="109">
        <v>2.036700609824238E-2</v>
      </c>
      <c r="H2056" s="731">
        <v>2.9187087816387829E-2</v>
      </c>
      <c r="I2056" s="108">
        <v>9.2808381441064989E-3</v>
      </c>
      <c r="J2056" s="109">
        <v>1.0926233253296405E-2</v>
      </c>
      <c r="K2056" s="731">
        <v>1.947452868113175E-2</v>
      </c>
      <c r="L2056" s="108">
        <v>1.4431805838672714E-3</v>
      </c>
      <c r="M2056" s="109">
        <v>1.6669114260943012E-3</v>
      </c>
      <c r="N2056" s="731">
        <v>2.338065809790174E-3</v>
      </c>
      <c r="O2056" s="108">
        <v>2.5752522992168437E-3</v>
      </c>
      <c r="P2056" s="109">
        <v>2.6849771862301692E-3</v>
      </c>
      <c r="Q2056" s="731">
        <v>6.2253843307284781E-3</v>
      </c>
      <c r="R2056" s="108">
        <v>2.533125124513173E-3</v>
      </c>
      <c r="S2056" s="109">
        <v>3.3735655482558225E-3</v>
      </c>
      <c r="T2056" s="731">
        <v>1.0186957578131182E-2</v>
      </c>
      <c r="U2056" s="108">
        <v>2.3695465901482337E-4</v>
      </c>
      <c r="V2056" s="109">
        <v>2.4186829266116812E-4</v>
      </c>
      <c r="W2056" s="731">
        <v>5.7823372427464974E-4</v>
      </c>
      <c r="X2056" s="108">
        <v>1.5004459428368991E-5</v>
      </c>
      <c r="Y2056" s="109">
        <v>1.5391000103866215E-5</v>
      </c>
      <c r="Z2056" s="731">
        <v>3.9078608661393396E-5</v>
      </c>
      <c r="AA2056" s="108">
        <v>2.7177481141927451E-4</v>
      </c>
      <c r="AB2056" s="109">
        <v>2.8138527731778738E-4</v>
      </c>
      <c r="AC2056" s="731">
        <v>1.0820526031425923E-3</v>
      </c>
      <c r="AD2056" s="108">
        <v>1.0163472387441474E-4</v>
      </c>
      <c r="AE2056" s="109">
        <v>1.0338587901460169E-4</v>
      </c>
      <c r="AF2056" s="731">
        <v>2.4079100883162149E-4</v>
      </c>
      <c r="AG2056" s="108">
        <v>1.3406654267499035E-4</v>
      </c>
      <c r="AH2056" s="109">
        <v>1.3853993321913329E-4</v>
      </c>
      <c r="AI2056" s="731">
        <v>3.685880859199324E-4</v>
      </c>
      <c r="AJ2056" s="114"/>
      <c r="AK2056" s="115"/>
      <c r="AL2056" s="115"/>
    </row>
    <row r="2057" spans="1:38" x14ac:dyDescent="0.25">
      <c r="A2057" s="71">
        <v>2026</v>
      </c>
      <c r="B2057" s="718">
        <v>12</v>
      </c>
      <c r="C2057" s="108">
        <v>0.58226471272287184</v>
      </c>
      <c r="D2057" s="109">
        <v>0.55568133772290218</v>
      </c>
      <c r="E2057" s="731">
        <v>0.42907861405814934</v>
      </c>
      <c r="F2057" s="108">
        <v>1.929133167047942E-2</v>
      </c>
      <c r="G2057" s="109">
        <v>2.0551174119138937E-2</v>
      </c>
      <c r="H2057" s="731">
        <v>2.9100044822907165E-2</v>
      </c>
      <c r="I2057" s="108">
        <v>9.2459100043171608E-3</v>
      </c>
      <c r="J2057" s="109">
        <v>1.0906471382978891E-2</v>
      </c>
      <c r="K2057" s="731">
        <v>1.91960929383128E-2</v>
      </c>
      <c r="L2057" s="108">
        <v>1.438908733740863E-3</v>
      </c>
      <c r="M2057" s="109">
        <v>1.6643037972983049E-3</v>
      </c>
      <c r="N2057" s="731">
        <v>2.315712002903556E-3</v>
      </c>
      <c r="O2057" s="108">
        <v>2.5692889766594871E-3</v>
      </c>
      <c r="P2057" s="109">
        <v>2.6820956724969212E-3</v>
      </c>
      <c r="Q2057" s="731">
        <v>6.1457946819169712E-3</v>
      </c>
      <c r="R2057" s="108">
        <v>2.533125124513173E-3</v>
      </c>
      <c r="S2057" s="109">
        <v>3.3735655482558225E-3</v>
      </c>
      <c r="T2057" s="731">
        <v>1.0186957578131182E-2</v>
      </c>
      <c r="U2057" s="108">
        <v>2.3600839292083561E-4</v>
      </c>
      <c r="V2057" s="109">
        <v>2.414116131949374E-4</v>
      </c>
      <c r="W2057" s="731">
        <v>5.6972216015166357E-4</v>
      </c>
      <c r="X2057" s="108">
        <v>1.4947395321693887E-5</v>
      </c>
      <c r="Y2057" s="109">
        <v>1.5363360233324424E-5</v>
      </c>
      <c r="Z2057" s="731">
        <v>3.8540402456517169E-5</v>
      </c>
      <c r="AA2057" s="108">
        <v>2.7178260444012846E-4</v>
      </c>
      <c r="AB2057" s="109">
        <v>2.817535622854499E-4</v>
      </c>
      <c r="AC2057" s="731">
        <v>1.0693647812685825E-3</v>
      </c>
      <c r="AD2057" s="108">
        <v>1.0119746270990438E-4</v>
      </c>
      <c r="AE2057" s="109">
        <v>1.0317468906194964E-4</v>
      </c>
      <c r="AF2057" s="731">
        <v>2.368278395162564E-4</v>
      </c>
      <c r="AG2057" s="108">
        <v>1.3365159351756212E-4</v>
      </c>
      <c r="AH2057" s="109">
        <v>1.383392597158078E-4</v>
      </c>
      <c r="AI2057" s="731">
        <v>3.6476142589119998E-4</v>
      </c>
      <c r="AJ2057" s="114"/>
      <c r="AK2057" s="115"/>
      <c r="AL2057" s="115"/>
    </row>
    <row r="2058" spans="1:38" x14ac:dyDescent="0.25">
      <c r="A2058" s="71">
        <v>2026</v>
      </c>
      <c r="B2058" s="718">
        <v>13</v>
      </c>
      <c r="C2058" s="108">
        <v>0.58045143046054637</v>
      </c>
      <c r="D2058" s="109">
        <v>0.55429760088283109</v>
      </c>
      <c r="E2058" s="731">
        <v>0.42282283725680508</v>
      </c>
      <c r="F2058" s="108">
        <v>1.948694769389004E-2</v>
      </c>
      <c r="G2058" s="109">
        <v>2.0738973701224586E-2</v>
      </c>
      <c r="H2058" s="731">
        <v>2.892407972147332E-2</v>
      </c>
      <c r="I2058" s="108">
        <v>9.206882746837208E-3</v>
      </c>
      <c r="J2058" s="109">
        <v>1.0882508504398368E-2</v>
      </c>
      <c r="K2058" s="731">
        <v>1.8818353955305137E-2</v>
      </c>
      <c r="L2058" s="108">
        <v>1.4342747459535981E-3</v>
      </c>
      <c r="M2058" s="109">
        <v>1.6612947387854814E-3</v>
      </c>
      <c r="N2058" s="731">
        <v>2.285554085818329E-3</v>
      </c>
      <c r="O2058" s="108">
        <v>2.5621094000145045E-3</v>
      </c>
      <c r="P2058" s="109">
        <v>2.6780264228092269E-3</v>
      </c>
      <c r="Q2058" s="731">
        <v>6.0388378473608525E-3</v>
      </c>
      <c r="R2058" s="108">
        <v>2.533125124513173E-3</v>
      </c>
      <c r="S2058" s="109">
        <v>3.3735655482558225E-3</v>
      </c>
      <c r="T2058" s="731">
        <v>1.0186957578131182E-2</v>
      </c>
      <c r="U2058" s="108">
        <v>2.3497171510859801E-4</v>
      </c>
      <c r="V2058" s="109">
        <v>2.4087469256233457E-4</v>
      </c>
      <c r="W2058" s="731">
        <v>5.5833496054555169E-4</v>
      </c>
      <c r="X2058" s="108">
        <v>1.488439998657102E-5</v>
      </c>
      <c r="Y2058" s="109">
        <v>1.5330392221558045E-5</v>
      </c>
      <c r="Z2058" s="731">
        <v>3.7818980134885921E-5</v>
      </c>
      <c r="AA2058" s="108">
        <v>2.7172526986736522E-4</v>
      </c>
      <c r="AB2058" s="109">
        <v>2.8205946532213865E-4</v>
      </c>
      <c r="AC2058" s="731">
        <v>1.052083824024907E-3</v>
      </c>
      <c r="AD2058" s="108">
        <v>1.0072282923101587E-4</v>
      </c>
      <c r="AE2058" s="109">
        <v>1.0293108981342712E-4</v>
      </c>
      <c r="AF2058" s="731">
        <v>2.3154097154292545E-4</v>
      </c>
      <c r="AG2058" s="108">
        <v>1.331798837328077E-4</v>
      </c>
      <c r="AH2058" s="109">
        <v>1.3808527486370718E-4</v>
      </c>
      <c r="AI2058" s="731">
        <v>3.5958347728267672E-4</v>
      </c>
      <c r="AJ2058" s="114"/>
      <c r="AK2058" s="115"/>
      <c r="AL2058" s="115"/>
    </row>
    <row r="2059" spans="1:38" x14ac:dyDescent="0.25">
      <c r="A2059" s="71">
        <v>2026</v>
      </c>
      <c r="B2059" s="718">
        <v>14</v>
      </c>
      <c r="C2059" s="108">
        <v>0.57990941385589101</v>
      </c>
      <c r="D2059" s="109">
        <v>0.55399576375453907</v>
      </c>
      <c r="E2059" s="731">
        <v>0.41705917907899881</v>
      </c>
      <c r="F2059" s="108">
        <v>1.9710710364000388E-2</v>
      </c>
      <c r="G2059" s="109">
        <v>2.0950524116451853E-2</v>
      </c>
      <c r="H2059" s="731">
        <v>2.8777004414640754E-2</v>
      </c>
      <c r="I2059" s="108">
        <v>9.1766547427852615E-3</v>
      </c>
      <c r="J2059" s="109">
        <v>1.0861217109235103E-2</v>
      </c>
      <c r="K2059" s="731">
        <v>1.845212231936259E-2</v>
      </c>
      <c r="L2059" s="108">
        <v>1.4305772763510277E-3</v>
      </c>
      <c r="M2059" s="109">
        <v>1.6584848642709703E-3</v>
      </c>
      <c r="N2059" s="731">
        <v>2.2558811826712947E-3</v>
      </c>
      <c r="O2059" s="108">
        <v>2.5569510639385103E-3</v>
      </c>
      <c r="P2059" s="109">
        <v>2.6749197444453851E-3</v>
      </c>
      <c r="Q2059" s="731">
        <v>5.9346242910467174E-3</v>
      </c>
      <c r="R2059" s="108">
        <v>2.533125124513173E-3</v>
      </c>
      <c r="S2059" s="109">
        <v>3.3735655482558225E-3</v>
      </c>
      <c r="T2059" s="731">
        <v>1.0186957578131182E-2</v>
      </c>
      <c r="U2059" s="108">
        <v>2.3415271817215247E-4</v>
      </c>
      <c r="V2059" s="109">
        <v>2.4038209948219324E-4</v>
      </c>
      <c r="W2059" s="731">
        <v>5.4719019242825738E-4</v>
      </c>
      <c r="X2059" s="108">
        <v>1.4834998277316021E-5</v>
      </c>
      <c r="Y2059" s="109">
        <v>1.5300607780568125E-5</v>
      </c>
      <c r="Z2059" s="731">
        <v>3.7114404394500353E-5</v>
      </c>
      <c r="AA2059" s="108">
        <v>2.7195669069574941E-4</v>
      </c>
      <c r="AB2059" s="109">
        <v>2.8250720029995662E-4</v>
      </c>
      <c r="AC2059" s="731">
        <v>1.035343168381859E-3</v>
      </c>
      <c r="AD2059" s="108">
        <v>1.0034436780713211E-4</v>
      </c>
      <c r="AE2059" s="109">
        <v>1.0270341799619283E-4</v>
      </c>
      <c r="AF2059" s="731">
        <v>2.2635200441717995E-4</v>
      </c>
      <c r="AG2059" s="108">
        <v>1.3282077996880991E-4</v>
      </c>
      <c r="AH2059" s="109">
        <v>1.3786904593441609E-4</v>
      </c>
      <c r="AI2059" s="731">
        <v>3.5457306679452771E-4</v>
      </c>
      <c r="AJ2059" s="114"/>
      <c r="AK2059" s="115"/>
      <c r="AL2059" s="115"/>
    </row>
    <row r="2060" spans="1:38" x14ac:dyDescent="0.25">
      <c r="A2060" s="71">
        <v>2026</v>
      </c>
      <c r="B2060" s="718">
        <v>15</v>
      </c>
      <c r="C2060" s="108">
        <v>0.71542503408400115</v>
      </c>
      <c r="D2060" s="109">
        <v>0.66391875519934962</v>
      </c>
      <c r="E2060" s="731">
        <v>0.43464966736002086</v>
      </c>
      <c r="F2060" s="108">
        <v>2.9634422860434915E-2</v>
      </c>
      <c r="G2060" s="109">
        <v>2.9924455816008912E-2</v>
      </c>
      <c r="H2060" s="731">
        <v>4.0262340744877695E-2</v>
      </c>
      <c r="I2060" s="108">
        <v>9.1528328473456273E-3</v>
      </c>
      <c r="J2060" s="109">
        <v>1.0765933931981945E-2</v>
      </c>
      <c r="K2060" s="731">
        <v>1.9503226392630781E-2</v>
      </c>
      <c r="L2060" s="108">
        <v>1.970543632919142E-3</v>
      </c>
      <c r="M2060" s="109">
        <v>2.0308574926282746E-3</v>
      </c>
      <c r="N2060" s="731">
        <v>2.4828480379065722E-3</v>
      </c>
      <c r="O2060" s="108">
        <v>2.611711469325745E-3</v>
      </c>
      <c r="P2060" s="109">
        <v>2.6987723269156841E-3</v>
      </c>
      <c r="Q2060" s="731">
        <v>6.2176503968290548E-3</v>
      </c>
      <c r="R2060" s="108">
        <v>2.533125124513173E-3</v>
      </c>
      <c r="S2060" s="109">
        <v>3.3735655482558225E-3</v>
      </c>
      <c r="T2060" s="731">
        <v>1.0186957578131182E-2</v>
      </c>
      <c r="U2060" s="108">
        <v>2.3427419450402579E-4</v>
      </c>
      <c r="V2060" s="109">
        <v>2.3853047767630561E-4</v>
      </c>
      <c r="W2060" s="731">
        <v>5.7716764084810913E-4</v>
      </c>
      <c r="X2060" s="108">
        <v>1.4877795633243413E-5</v>
      </c>
      <c r="Y2060" s="109">
        <v>1.5204330919255725E-5</v>
      </c>
      <c r="Z2060" s="731">
        <v>3.9077278248690248E-5</v>
      </c>
      <c r="AA2060" s="108">
        <v>3.0814022641368201E-4</v>
      </c>
      <c r="AB2060" s="109">
        <v>3.1352469759171554E-4</v>
      </c>
      <c r="AC2060" s="731">
        <v>1.1197163783679619E-3</v>
      </c>
      <c r="AD2060" s="108">
        <v>1.0000784812098038E-4</v>
      </c>
      <c r="AE2060" s="109">
        <v>1.0157833711553534E-4</v>
      </c>
      <c r="AF2060" s="731">
        <v>2.4038702626519358E-4</v>
      </c>
      <c r="AG2060" s="108">
        <v>1.3437943434617468E-4</v>
      </c>
      <c r="AH2060" s="109">
        <v>1.3802221463960043E-4</v>
      </c>
      <c r="AI2060" s="731">
        <v>3.6831863091148134E-4</v>
      </c>
      <c r="AJ2060" s="114"/>
      <c r="AK2060" s="115"/>
      <c r="AL2060" s="115"/>
    </row>
    <row r="2061" spans="1:38" x14ac:dyDescent="0.25">
      <c r="A2061" s="71">
        <v>2026</v>
      </c>
      <c r="B2061" s="718">
        <v>16</v>
      </c>
      <c r="C2061" s="108">
        <v>0.71497007101169652</v>
      </c>
      <c r="D2061" s="109">
        <v>0.66355758807832921</v>
      </c>
      <c r="E2061" s="731">
        <v>0.42668472688773074</v>
      </c>
      <c r="F2061" s="108">
        <v>3.0196398352563256E-2</v>
      </c>
      <c r="G2061" s="109">
        <v>3.046100433006289E-2</v>
      </c>
      <c r="H2061" s="731">
        <v>4.0349351533466138E-2</v>
      </c>
      <c r="I2061" s="108">
        <v>9.1288775184052064E-3</v>
      </c>
      <c r="J2061" s="109">
        <v>1.0742742573973415E-2</v>
      </c>
      <c r="K2061" s="731">
        <v>1.8995938589851893E-2</v>
      </c>
      <c r="L2061" s="108">
        <v>1.9664854095209103E-3</v>
      </c>
      <c r="M2061" s="109">
        <v>2.0270519323677717E-3</v>
      </c>
      <c r="N2061" s="731">
        <v>2.4333167349901868E-3</v>
      </c>
      <c r="O2061" s="108">
        <v>2.6076086697631833E-3</v>
      </c>
      <c r="P2061" s="109">
        <v>2.6953634485230842E-3</v>
      </c>
      <c r="Q2061" s="731">
        <v>6.0745652823238974E-3</v>
      </c>
      <c r="R2061" s="108">
        <v>2.533125124513173E-3</v>
      </c>
      <c r="S2061" s="109">
        <v>3.3735655482558225E-3</v>
      </c>
      <c r="T2061" s="731">
        <v>1.0186957578131182E-2</v>
      </c>
      <c r="U2061" s="108">
        <v>2.336228155797531E-4</v>
      </c>
      <c r="V2061" s="109">
        <v>2.3799259661313733E-4</v>
      </c>
      <c r="W2061" s="731">
        <v>5.618718328205504E-4</v>
      </c>
      <c r="X2061" s="108">
        <v>1.4838508581319395E-5</v>
      </c>
      <c r="Y2061" s="109">
        <v>1.5171784334874651E-5</v>
      </c>
      <c r="Z2061" s="731">
        <v>3.8108411891864977E-5</v>
      </c>
      <c r="AA2061" s="108">
        <v>3.0970522538495751E-4</v>
      </c>
      <c r="AB2061" s="109">
        <v>3.1509430664642502E-4</v>
      </c>
      <c r="AC2061" s="731">
        <v>1.0977426877453278E-3</v>
      </c>
      <c r="AD2061" s="108">
        <v>9.9706709453349174E-5</v>
      </c>
      <c r="AE2061" s="109">
        <v>1.0132971219992796E-4</v>
      </c>
      <c r="AF2061" s="731">
        <v>2.3326256715891597E-4</v>
      </c>
      <c r="AG2061" s="108">
        <v>1.340938505368758E-4</v>
      </c>
      <c r="AH2061" s="109">
        <v>1.3778547859808922E-4</v>
      </c>
      <c r="AI2061" s="731">
        <v>3.6143680925118123E-4</v>
      </c>
      <c r="AJ2061" s="114"/>
      <c r="AK2061" s="115"/>
      <c r="AL2061" s="115"/>
    </row>
    <row r="2062" spans="1:38" x14ac:dyDescent="0.25">
      <c r="A2062" s="71">
        <v>2026</v>
      </c>
      <c r="B2062" s="718">
        <v>17</v>
      </c>
      <c r="C2062" s="108">
        <v>0.71456120335961637</v>
      </c>
      <c r="D2062" s="109">
        <v>0.66317404420461235</v>
      </c>
      <c r="E2062" s="731">
        <v>0.42659403913155314</v>
      </c>
      <c r="F2062" s="108">
        <v>3.0793554425911956E-2</v>
      </c>
      <c r="G2062" s="109">
        <v>3.1020638407438666E-2</v>
      </c>
      <c r="H2062" s="731">
        <v>4.097715283658937E-2</v>
      </c>
      <c r="I2062" s="108">
        <v>9.1073400553925103E-3</v>
      </c>
      <c r="J2062" s="109">
        <v>1.071862042469532E-2</v>
      </c>
      <c r="K2062" s="731">
        <v>1.8998976717088639E-2</v>
      </c>
      <c r="L2062" s="108">
        <v>1.9628365274067254E-3</v>
      </c>
      <c r="M2062" s="109">
        <v>2.0230885055144928E-3</v>
      </c>
      <c r="N2062" s="731">
        <v>2.4353822365677973E-3</v>
      </c>
      <c r="O2062" s="108">
        <v>2.6039196522292083E-3</v>
      </c>
      <c r="P2062" s="109">
        <v>2.6918157756663065E-3</v>
      </c>
      <c r="Q2062" s="731">
        <v>6.073171217184585E-3</v>
      </c>
      <c r="R2062" s="108">
        <v>2.533125124513173E-3</v>
      </c>
      <c r="S2062" s="109">
        <v>3.3735655482558225E-3</v>
      </c>
      <c r="T2062" s="731">
        <v>1.0186957578131182E-2</v>
      </c>
      <c r="U2062" s="108">
        <v>2.330374082575927E-4</v>
      </c>
      <c r="V2062" s="109">
        <v>2.3743310462606137E-4</v>
      </c>
      <c r="W2062" s="731">
        <v>5.6172013103044564E-4</v>
      </c>
      <c r="X2062" s="108">
        <v>1.4803202869960343E-5</v>
      </c>
      <c r="Y2062" s="109">
        <v>1.5137932851372311E-5</v>
      </c>
      <c r="Z2062" s="731">
        <v>3.8098356140933069E-5</v>
      </c>
      <c r="AA2062" s="108">
        <v>3.114499860561265E-4</v>
      </c>
      <c r="AB2062" s="109">
        <v>3.1673279741838806E-4</v>
      </c>
      <c r="AC2062" s="731">
        <v>1.0998273232656383E-3</v>
      </c>
      <c r="AD2062" s="108">
        <v>9.9436146681356299E-5</v>
      </c>
      <c r="AE2062" s="109">
        <v>1.0107107773381154E-4</v>
      </c>
      <c r="AF2062" s="731">
        <v>2.3318957772496581E-4</v>
      </c>
      <c r="AG2062" s="108">
        <v>1.3383706737208576E-4</v>
      </c>
      <c r="AH2062" s="109">
        <v>1.3753931758802828E-4</v>
      </c>
      <c r="AI2062" s="731">
        <v>3.61372716717064E-4</v>
      </c>
      <c r="AJ2062" s="114"/>
      <c r="AK2062" s="115"/>
      <c r="AL2062" s="115"/>
    </row>
    <row r="2063" spans="1:38" x14ac:dyDescent="0.25">
      <c r="A2063" s="71">
        <v>2026</v>
      </c>
      <c r="B2063" s="718">
        <v>18</v>
      </c>
      <c r="C2063" s="108">
        <v>0.71347724144907865</v>
      </c>
      <c r="D2063" s="109">
        <v>0.66208124078387598</v>
      </c>
      <c r="E2063" s="731">
        <v>0.42591893641616907</v>
      </c>
      <c r="F2063" s="108">
        <v>3.1424391618408348E-2</v>
      </c>
      <c r="G2063" s="109">
        <v>3.1589064916916196E-2</v>
      </c>
      <c r="H2063" s="731">
        <v>4.1590943973041868E-2</v>
      </c>
      <c r="I2063" s="108">
        <v>9.0883040539053127E-3</v>
      </c>
      <c r="J2063" s="109">
        <v>1.0688709970587969E-2</v>
      </c>
      <c r="K2063" s="731">
        <v>1.8972294709577488E-2</v>
      </c>
      <c r="L2063" s="108">
        <v>1.959709215990986E-3</v>
      </c>
      <c r="M2063" s="109">
        <v>2.0182871212803609E-3</v>
      </c>
      <c r="N2063" s="731">
        <v>2.4342958745424558E-3</v>
      </c>
      <c r="O2063" s="108">
        <v>2.6003842652366758E-3</v>
      </c>
      <c r="P2063" s="109">
        <v>2.6871472020533861E-3</v>
      </c>
      <c r="Q2063" s="731">
        <v>6.0642853036272275E-3</v>
      </c>
      <c r="R2063" s="108">
        <v>2.533125124513173E-3</v>
      </c>
      <c r="S2063" s="109">
        <v>3.3735655482558225E-3</v>
      </c>
      <c r="T2063" s="731">
        <v>1.0186957578131182E-2</v>
      </c>
      <c r="U2063" s="108">
        <v>2.3253070729486132E-4</v>
      </c>
      <c r="V2063" s="109">
        <v>2.3674740074760395E-4</v>
      </c>
      <c r="W2063" s="731">
        <v>5.6079661555527409E-4</v>
      </c>
      <c r="X2063" s="108">
        <v>1.4772378023468651E-5</v>
      </c>
      <c r="Y2063" s="109">
        <v>1.5096247011967904E-5</v>
      </c>
      <c r="Z2063" s="731">
        <v>3.8038704771602037E-5</v>
      </c>
      <c r="AA2063" s="108">
        <v>3.1337132646306346E-4</v>
      </c>
      <c r="AB2063" s="109">
        <v>3.1829873358784786E-4</v>
      </c>
      <c r="AC2063" s="731">
        <v>1.1006907344298525E-3</v>
      </c>
      <c r="AD2063" s="108">
        <v>9.920425393071739E-5</v>
      </c>
      <c r="AE2063" s="109">
        <v>1.0075646451658372E-4</v>
      </c>
      <c r="AF2063" s="731">
        <v>2.3276620564705228E-4</v>
      </c>
      <c r="AG2063" s="108">
        <v>1.3360574881702959E-4</v>
      </c>
      <c r="AH2063" s="109">
        <v>1.3722909278029074E-4</v>
      </c>
      <c r="AI2063" s="731">
        <v>3.6092742385193893E-4</v>
      </c>
      <c r="AJ2063" s="114"/>
      <c r="AK2063" s="115"/>
      <c r="AL2063" s="115"/>
    </row>
    <row r="2064" spans="1:38" x14ac:dyDescent="0.25">
      <c r="A2064" s="71">
        <v>2026</v>
      </c>
      <c r="B2064" s="718">
        <v>19</v>
      </c>
      <c r="C2064" s="108">
        <v>0.71318679082868519</v>
      </c>
      <c r="D2064" s="109">
        <v>0.66162064676331556</v>
      </c>
      <c r="E2064" s="731">
        <v>0.42477519694794835</v>
      </c>
      <c r="F2064" s="108">
        <v>3.2088293366399824E-2</v>
      </c>
      <c r="G2064" s="109">
        <v>3.2160872966125402E-2</v>
      </c>
      <c r="H2064" s="731">
        <v>4.2165200706857975E-2</v>
      </c>
      <c r="I2064" s="108">
        <v>9.0729830838263796E-3</v>
      </c>
      <c r="J2064" s="109">
        <v>1.0657369819581505E-2</v>
      </c>
      <c r="K2064" s="731">
        <v>1.8905865488315986E-2</v>
      </c>
      <c r="L2064" s="108">
        <v>1.957113375953127E-3</v>
      </c>
      <c r="M2064" s="109">
        <v>2.0131516333017148E-3</v>
      </c>
      <c r="N2064" s="731">
        <v>2.4290690543104475E-3</v>
      </c>
      <c r="O2064" s="108">
        <v>2.5977595478972248E-3</v>
      </c>
      <c r="P2064" s="109">
        <v>2.682564461257701E-3</v>
      </c>
      <c r="Q2064" s="731">
        <v>6.0439217836946637E-3</v>
      </c>
      <c r="R2064" s="108">
        <v>2.533125124513173E-3</v>
      </c>
      <c r="S2064" s="109">
        <v>3.3735655482558225E-3</v>
      </c>
      <c r="T2064" s="731">
        <v>1.0186957578131182E-2</v>
      </c>
      <c r="U2064" s="108">
        <v>2.3211421672253947E-4</v>
      </c>
      <c r="V2064" s="109">
        <v>2.3601964857556618E-4</v>
      </c>
      <c r="W2064" s="731">
        <v>5.5862087679774521E-4</v>
      </c>
      <c r="X2064" s="108">
        <v>1.4747252470918481E-5</v>
      </c>
      <c r="Y2064" s="109">
        <v>1.5052242732678854E-5</v>
      </c>
      <c r="Z2064" s="731">
        <v>3.7900503400616459E-5</v>
      </c>
      <c r="AA2064" s="108">
        <v>3.1549153718295284E-4</v>
      </c>
      <c r="AB2064" s="109">
        <v>3.1985322987476266E-4</v>
      </c>
      <c r="AC2064" s="731">
        <v>1.0996228074168298E-3</v>
      </c>
      <c r="AD2064" s="108">
        <v>9.9011682349164576E-5</v>
      </c>
      <c r="AE2064" s="109">
        <v>1.0042005016422285E-4</v>
      </c>
      <c r="AF2064" s="731">
        <v>2.3175196168203745E-4</v>
      </c>
      <c r="AG2064" s="108">
        <v>1.3342313548252933E-4</v>
      </c>
      <c r="AH2064" s="109">
        <v>1.3690976922934721E-4</v>
      </c>
      <c r="AI2064" s="731">
        <v>3.5994790551764248E-4</v>
      </c>
      <c r="AJ2064" s="114"/>
      <c r="AK2064" s="115"/>
      <c r="AL2064" s="115"/>
    </row>
    <row r="2065" spans="1:38" x14ac:dyDescent="0.25">
      <c r="A2065" s="71">
        <v>2026</v>
      </c>
      <c r="B2065" s="718">
        <v>20</v>
      </c>
      <c r="C2065" s="108">
        <v>0.79247306011299312</v>
      </c>
      <c r="D2065" s="109">
        <v>0.72148797809960763</v>
      </c>
      <c r="E2065" s="731">
        <v>0.47149152042614606</v>
      </c>
      <c r="F2065" s="108">
        <v>6.5824665953209058E-2</v>
      </c>
      <c r="G2065" s="109">
        <v>6.3240921662621505E-2</v>
      </c>
      <c r="H2065" s="731">
        <v>8.2853605313460754E-2</v>
      </c>
      <c r="I2065" s="108">
        <v>9.0140751587667635E-3</v>
      </c>
      <c r="J2065" s="109">
        <v>9.8808240000877196E-3</v>
      </c>
      <c r="K2065" s="731">
        <v>2.0412827127984451E-2</v>
      </c>
      <c r="L2065" s="108">
        <v>2.646437243194028E-3</v>
      </c>
      <c r="M2065" s="109">
        <v>2.4159394217882183E-3</v>
      </c>
      <c r="N2065" s="731">
        <v>2.7463939014809894E-3</v>
      </c>
      <c r="O2065" s="108">
        <v>2.6364061013736564E-3</v>
      </c>
      <c r="P2065" s="109">
        <v>2.6111388225418235E-3</v>
      </c>
      <c r="Q2065" s="731">
        <v>6.8307978560778757E-3</v>
      </c>
      <c r="R2065" s="108">
        <v>2.533125124513173E-3</v>
      </c>
      <c r="S2065" s="109">
        <v>3.3735655482558225E-3</v>
      </c>
      <c r="T2065" s="731">
        <v>1.0186957578131182E-2</v>
      </c>
      <c r="U2065" s="108">
        <v>2.3130873186779589E-4</v>
      </c>
      <c r="V2065" s="109">
        <v>2.2984992578827369E-4</v>
      </c>
      <c r="W2065" s="731">
        <v>6.4218976044769043E-4</v>
      </c>
      <c r="X2065" s="108">
        <v>1.4722493111891939E-5</v>
      </c>
      <c r="Y2065" s="109">
        <v>1.4637153123563051E-5</v>
      </c>
      <c r="Z2065" s="731">
        <v>4.3319713267515773E-5</v>
      </c>
      <c r="AA2065" s="108">
        <v>4.3448703979158431E-4</v>
      </c>
      <c r="AB2065" s="109">
        <v>4.2406805077683038E-4</v>
      </c>
      <c r="AC2065" s="731">
        <v>1.3649212926273499E-3</v>
      </c>
      <c r="AD2065" s="108">
        <v>9.8314695056497039E-5</v>
      </c>
      <c r="AE2065" s="109">
        <v>9.7775383300618111E-5</v>
      </c>
      <c r="AF2065" s="731">
        <v>2.7081727080165093E-4</v>
      </c>
      <c r="AG2065" s="108">
        <v>1.3427336114659488E-4</v>
      </c>
      <c r="AH2065" s="109">
        <v>1.3322853630608479E-4</v>
      </c>
      <c r="AI2065" s="731">
        <v>3.980563173111455E-4</v>
      </c>
      <c r="AJ2065" s="114"/>
      <c r="AK2065" s="115"/>
      <c r="AL2065" s="115"/>
    </row>
    <row r="2066" spans="1:38" x14ac:dyDescent="0.25">
      <c r="A2066" s="71">
        <v>2026</v>
      </c>
      <c r="B2066" s="718">
        <v>21</v>
      </c>
      <c r="C2066" s="108">
        <v>0.79546187251948886</v>
      </c>
      <c r="D2066" s="109">
        <v>0.72389441026003165</v>
      </c>
      <c r="E2066" s="731">
        <v>0.46974509977172341</v>
      </c>
      <c r="F2066" s="108">
        <v>6.7673886641323511E-2</v>
      </c>
      <c r="G2066" s="109">
        <v>6.4700338761385159E-2</v>
      </c>
      <c r="H2066" s="731">
        <v>8.4417199645753171E-2</v>
      </c>
      <c r="I2066" s="108">
        <v>9.0243120857777196E-3</v>
      </c>
      <c r="J2066" s="109">
        <v>9.8747415380438606E-3</v>
      </c>
      <c r="K2066" s="731">
        <v>2.0315949289950237E-2</v>
      </c>
      <c r="L2066" s="108">
        <v>2.6438904196535982E-3</v>
      </c>
      <c r="M2066" s="109">
        <v>2.4094532835248787E-3</v>
      </c>
      <c r="N2066" s="731">
        <v>2.73677514589362E-3</v>
      </c>
      <c r="O2066" s="108">
        <v>2.6444657367489105E-3</v>
      </c>
      <c r="P2066" s="109">
        <v>2.6162874246927264E-3</v>
      </c>
      <c r="Q2066" s="731">
        <v>6.7998702836553297E-3</v>
      </c>
      <c r="R2066" s="108">
        <v>2.533125124513173E-3</v>
      </c>
      <c r="S2066" s="109">
        <v>3.3735655482558225E-3</v>
      </c>
      <c r="T2066" s="731">
        <v>1.0186957578131182E-2</v>
      </c>
      <c r="U2066" s="108">
        <v>2.3156632101684277E-4</v>
      </c>
      <c r="V2066" s="109">
        <v>2.29664543831091E-4</v>
      </c>
      <c r="W2066" s="731">
        <v>6.388869787516177E-4</v>
      </c>
      <c r="X2066" s="108">
        <v>1.4744279283173387E-5</v>
      </c>
      <c r="Y2066" s="109">
        <v>1.4632116700951569E-5</v>
      </c>
      <c r="Z2066" s="731">
        <v>4.3109411945961314E-5</v>
      </c>
      <c r="AA2066" s="108">
        <v>4.4142595697386485E-4</v>
      </c>
      <c r="AB2066" s="109">
        <v>4.2927835444071246E-4</v>
      </c>
      <c r="AC2066" s="731">
        <v>1.3656826913969076E-3</v>
      </c>
      <c r="AD2066" s="108">
        <v>9.8389783710936191E-5</v>
      </c>
      <c r="AE2066" s="109">
        <v>9.7646491521914661E-5</v>
      </c>
      <c r="AF2066" s="731">
        <v>2.6927719144522822E-4</v>
      </c>
      <c r="AG2066" s="108">
        <v>1.3457212165823561E-4</v>
      </c>
      <c r="AH2066" s="109">
        <v>1.3332965568407145E-4</v>
      </c>
      <c r="AI2066" s="731">
        <v>3.9656762762426925E-4</v>
      </c>
      <c r="AJ2066" s="114"/>
      <c r="AK2066" s="115"/>
      <c r="AL2066" s="115"/>
    </row>
    <row r="2067" spans="1:38" x14ac:dyDescent="0.25">
      <c r="A2067" s="71">
        <v>2026</v>
      </c>
      <c r="B2067" s="718">
        <v>22</v>
      </c>
      <c r="C2067" s="108">
        <v>0.79514533251782182</v>
      </c>
      <c r="D2067" s="109">
        <v>0.72342282962802273</v>
      </c>
      <c r="E2067" s="731">
        <v>0.4669404146685201</v>
      </c>
      <c r="F2067" s="108">
        <v>6.9393404606328743E-2</v>
      </c>
      <c r="G2067" s="109">
        <v>6.590967448556205E-2</v>
      </c>
      <c r="H2067" s="731">
        <v>8.5666453088845795E-2</v>
      </c>
      <c r="I2067" s="108">
        <v>9.0077165446565029E-3</v>
      </c>
      <c r="J2067" s="109">
        <v>9.8447376578607009E-3</v>
      </c>
      <c r="K2067" s="731">
        <v>2.0154983936101083E-2</v>
      </c>
      <c r="L2067" s="108">
        <v>2.64005854658969E-3</v>
      </c>
      <c r="M2067" s="109">
        <v>2.4031140189648293E-3</v>
      </c>
      <c r="N2067" s="731">
        <v>2.7193789804512416E-3</v>
      </c>
      <c r="O2067" s="108">
        <v>2.641612403112266E-3</v>
      </c>
      <c r="P2067" s="109">
        <v>2.6116832124120212E-3</v>
      </c>
      <c r="Q2067" s="731">
        <v>6.7500391598255497E-3</v>
      </c>
      <c r="R2067" s="108">
        <v>2.533125124513173E-3</v>
      </c>
      <c r="S2067" s="109">
        <v>3.3735655482558225E-3</v>
      </c>
      <c r="T2067" s="731">
        <v>1.0186957578131182E-2</v>
      </c>
      <c r="U2067" s="108">
        <v>2.3111335232061728E-4</v>
      </c>
      <c r="V2067" s="109">
        <v>2.2893347670528127E-4</v>
      </c>
      <c r="W2067" s="731">
        <v>6.3356512780100751E-4</v>
      </c>
      <c r="X2067" s="108">
        <v>1.4716973908424172E-5</v>
      </c>
      <c r="Y2067" s="109">
        <v>1.4587979699475707E-5</v>
      </c>
      <c r="Z2067" s="731">
        <v>4.2770864943048403E-5</v>
      </c>
      <c r="AA2067" s="108">
        <v>4.4722863281651927E-4</v>
      </c>
      <c r="AB2067" s="109">
        <v>4.3304866574834556E-4</v>
      </c>
      <c r="AC2067" s="731">
        <v>1.3623633564324564E-3</v>
      </c>
      <c r="AD2067" s="108">
        <v>9.8180409503125513E-5</v>
      </c>
      <c r="AE2067" s="109">
        <v>9.7308562597829527E-5</v>
      </c>
      <c r="AF2067" s="731">
        <v>2.6679624785169855E-4</v>
      </c>
      <c r="AG2067" s="108">
        <v>1.343736573681653E-4</v>
      </c>
      <c r="AH2067" s="109">
        <v>1.3300906297611406E-4</v>
      </c>
      <c r="AI2067" s="731">
        <v>3.9416964543497287E-4</v>
      </c>
      <c r="AJ2067" s="114"/>
      <c r="AK2067" s="115"/>
      <c r="AL2067" s="115"/>
    </row>
    <row r="2068" spans="1:38" x14ac:dyDescent="0.25">
      <c r="A2068" s="71">
        <v>2026</v>
      </c>
      <c r="B2068" s="718">
        <v>23</v>
      </c>
      <c r="C2068" s="108">
        <v>0.79486042617397046</v>
      </c>
      <c r="D2068" s="109">
        <v>0.72297170244808728</v>
      </c>
      <c r="E2068" s="731">
        <v>0.46319898445369295</v>
      </c>
      <c r="F2068" s="108">
        <v>7.1082478242942837E-2</v>
      </c>
      <c r="G2068" s="109">
        <v>6.6897137857928779E-2</v>
      </c>
      <c r="H2068" s="731">
        <v>8.659496298961096E-2</v>
      </c>
      <c r="I2068" s="108">
        <v>8.9927704367242303E-3</v>
      </c>
      <c r="J2068" s="109">
        <v>9.8160577210326932E-3</v>
      </c>
      <c r="K2068" s="731">
        <v>1.9937073743693065E-2</v>
      </c>
      <c r="L2068" s="108">
        <v>2.6366094131943969E-3</v>
      </c>
      <c r="M2068" s="109">
        <v>2.3970562709516472E-3</v>
      </c>
      <c r="N2068" s="731">
        <v>2.6950118096802757E-3</v>
      </c>
      <c r="O2068" s="108">
        <v>2.6390438809482069E-3</v>
      </c>
      <c r="P2068" s="109">
        <v>2.6072824844181009E-3</v>
      </c>
      <c r="Q2068" s="731">
        <v>6.6834790744815433E-3</v>
      </c>
      <c r="R2068" s="108">
        <v>2.533125124513173E-3</v>
      </c>
      <c r="S2068" s="109">
        <v>3.3735655482558225E-3</v>
      </c>
      <c r="T2068" s="731">
        <v>1.0186957578131182E-2</v>
      </c>
      <c r="U2068" s="108">
        <v>2.307057327715129E-4</v>
      </c>
      <c r="V2068" s="109">
        <v>2.2823463980104275E-4</v>
      </c>
      <c r="W2068" s="731">
        <v>6.264557555591112E-4</v>
      </c>
      <c r="X2068" s="108">
        <v>1.4692375650178088E-5</v>
      </c>
      <c r="Y2068" s="109">
        <v>1.4545798318501195E-5</v>
      </c>
      <c r="Z2068" s="731">
        <v>4.2318798815270262E-5</v>
      </c>
      <c r="AA2068" s="108">
        <v>4.5295707557500029E-4</v>
      </c>
      <c r="AB2068" s="109">
        <v>4.360490528687494E-4</v>
      </c>
      <c r="AC2068" s="731">
        <v>1.3552899410853429E-3</v>
      </c>
      <c r="AD2068" s="108">
        <v>9.7992063753528057E-5</v>
      </c>
      <c r="AE2068" s="109">
        <v>9.698568186770212E-5</v>
      </c>
      <c r="AF2068" s="731">
        <v>2.6348205664970489E-4</v>
      </c>
      <c r="AG2068" s="108">
        <v>1.3419494946030622E-4</v>
      </c>
      <c r="AH2068" s="109">
        <v>1.3270266743180441E-4</v>
      </c>
      <c r="AI2068" s="731">
        <v>3.9096576825399385E-4</v>
      </c>
      <c r="AJ2068" s="114"/>
      <c r="AK2068" s="115"/>
      <c r="AL2068" s="115"/>
    </row>
    <row r="2069" spans="1:38" x14ac:dyDescent="0.25">
      <c r="A2069" s="71">
        <v>2026</v>
      </c>
      <c r="B2069" s="718">
        <v>24</v>
      </c>
      <c r="C2069" s="108">
        <v>0.79458542318807501</v>
      </c>
      <c r="D2069" s="109">
        <v>0.72251487903721801</v>
      </c>
      <c r="E2069" s="731">
        <v>0.459041904378091</v>
      </c>
      <c r="F2069" s="108">
        <v>7.2687890375402173E-2</v>
      </c>
      <c r="G2069" s="109">
        <v>6.7605364179708333E-2</v>
      </c>
      <c r="H2069" s="731">
        <v>8.7170460693232671E-2</v>
      </c>
      <c r="I2069" s="108">
        <v>8.9783677037161488E-3</v>
      </c>
      <c r="J2069" s="109">
        <v>9.7870643375743641E-3</v>
      </c>
      <c r="K2069" s="731">
        <v>1.9694147294157114E-2</v>
      </c>
      <c r="L2069" s="108">
        <v>2.633284063643956E-3</v>
      </c>
      <c r="M2069" s="109">
        <v>2.3909305864610007E-3</v>
      </c>
      <c r="N2069" s="731">
        <v>2.6676567653421122E-3</v>
      </c>
      <c r="O2069" s="108">
        <v>2.6365685614507493E-3</v>
      </c>
      <c r="P2069" s="109">
        <v>2.6028327875640763E-3</v>
      </c>
      <c r="Q2069" s="731">
        <v>6.6094883300164822E-3</v>
      </c>
      <c r="R2069" s="108">
        <v>2.533125124513173E-3</v>
      </c>
      <c r="S2069" s="109">
        <v>3.3735655482558225E-3</v>
      </c>
      <c r="T2069" s="731">
        <v>1.0186957578131182E-2</v>
      </c>
      <c r="U2069" s="108">
        <v>2.3031282277983191E-4</v>
      </c>
      <c r="V2069" s="109">
        <v>2.2752827866003969E-4</v>
      </c>
      <c r="W2069" s="731">
        <v>6.1855276901672451E-4</v>
      </c>
      <c r="X2069" s="108">
        <v>1.4668670424904651E-5</v>
      </c>
      <c r="Y2069" s="109">
        <v>1.4503157892826143E-5</v>
      </c>
      <c r="Z2069" s="731">
        <v>4.1816309751828923E-5</v>
      </c>
      <c r="AA2069" s="108">
        <v>4.5839733630578317E-4</v>
      </c>
      <c r="AB2069" s="109">
        <v>4.380416589744764E-4</v>
      </c>
      <c r="AC2069" s="731">
        <v>1.3457996367842054E-3</v>
      </c>
      <c r="AD2069" s="108">
        <v>9.7810485372965914E-5</v>
      </c>
      <c r="AE2069" s="109">
        <v>9.6659147437717875E-5</v>
      </c>
      <c r="AF2069" s="731">
        <v>2.5979823366385502E-4</v>
      </c>
      <c r="AG2069" s="108">
        <v>1.3402258241718159E-4</v>
      </c>
      <c r="AH2069" s="109">
        <v>1.3239286064348197E-4</v>
      </c>
      <c r="AI2069" s="731">
        <v>3.8740487609838762E-4</v>
      </c>
      <c r="AJ2069" s="114"/>
      <c r="AK2069" s="115"/>
      <c r="AL2069" s="115"/>
    </row>
    <row r="2070" spans="1:38" ht="13" x14ac:dyDescent="0.3">
      <c r="A2070" s="71">
        <v>2026</v>
      </c>
      <c r="B2070" s="718">
        <v>25</v>
      </c>
      <c r="C2070" s="108">
        <v>0.79668950595250299</v>
      </c>
      <c r="D2070" s="109">
        <v>0.72415990499672123</v>
      </c>
      <c r="E2070" s="732">
        <v>0.45427639166269634</v>
      </c>
      <c r="F2070" s="108">
        <v>7.4333888477485635E-2</v>
      </c>
      <c r="G2070" s="109">
        <v>6.8093212090562266E-2</v>
      </c>
      <c r="H2070" s="732">
        <v>8.7382426633897961E-2</v>
      </c>
      <c r="I2070" s="108">
        <v>8.9796374253114219E-3</v>
      </c>
      <c r="J2070" s="109">
        <v>9.7761122353491135E-3</v>
      </c>
      <c r="K2070" s="732">
        <v>1.941438147822825E-2</v>
      </c>
      <c r="L2070" s="108">
        <v>2.6299389840672926E-3</v>
      </c>
      <c r="M2070" s="109">
        <v>2.384887469582909E-3</v>
      </c>
      <c r="N2070" s="732">
        <v>2.6358308846985328E-3</v>
      </c>
      <c r="O2070" s="108">
        <v>2.6414787752673686E-3</v>
      </c>
      <c r="P2070" s="109">
        <v>2.6055733491554748E-3</v>
      </c>
      <c r="Q2070" s="732">
        <v>6.5246373020504322E-3</v>
      </c>
      <c r="R2070" s="108">
        <v>2.533125124513173E-3</v>
      </c>
      <c r="S2070" s="109">
        <v>3.3735655482558225E-3</v>
      </c>
      <c r="T2070" s="732">
        <v>1.0186957578131182E-2</v>
      </c>
      <c r="U2070" s="108">
        <v>2.3033120634882118E-4</v>
      </c>
      <c r="V2070" s="109">
        <v>2.2723438868134884E-4</v>
      </c>
      <c r="W2070" s="732">
        <v>6.0948896693465847E-4</v>
      </c>
      <c r="X2070" s="108">
        <v>1.4674433759060217E-5</v>
      </c>
      <c r="Y2070" s="109">
        <v>1.4489869028196182E-5</v>
      </c>
      <c r="Z2070" s="732">
        <v>4.124014037477086E-5</v>
      </c>
      <c r="AA2070" s="108">
        <v>4.644059674652244E-4</v>
      </c>
      <c r="AB2070" s="109">
        <v>4.3966430926074059E-4</v>
      </c>
      <c r="AC2070" s="732">
        <v>1.333339671627292E-3</v>
      </c>
      <c r="AD2070" s="108">
        <v>9.7786206540921846E-5</v>
      </c>
      <c r="AE2070" s="109">
        <v>9.6491990741295815E-5</v>
      </c>
      <c r="AF2070" s="732">
        <v>2.5557353387211523E-4</v>
      </c>
      <c r="AG2070" s="108">
        <v>1.3416910432677707E-4</v>
      </c>
      <c r="AH2070" s="109">
        <v>1.3239657862310715E-4</v>
      </c>
      <c r="AI2070" s="732">
        <v>3.8332100947313874E-4</v>
      </c>
      <c r="AJ2070" s="114"/>
      <c r="AK2070" s="115"/>
      <c r="AL2070" s="115"/>
    </row>
    <row r="2071" spans="1:38" ht="13" x14ac:dyDescent="0.3">
      <c r="A2071" s="71">
        <v>2026</v>
      </c>
      <c r="B2071" s="718">
        <v>26</v>
      </c>
      <c r="C2071" s="108">
        <v>0.7964055877117372</v>
      </c>
      <c r="D2071" s="109">
        <v>0.72371904554409827</v>
      </c>
      <c r="E2071" s="732">
        <v>0.44859851952026014</v>
      </c>
      <c r="F2071" s="108">
        <v>7.562161046909141E-2</v>
      </c>
      <c r="G2071" s="109">
        <v>6.8058950435718274E-2</v>
      </c>
      <c r="H2071" s="732">
        <v>8.6991296554840059E-2</v>
      </c>
      <c r="I2071" s="108">
        <v>8.9647849117527167E-3</v>
      </c>
      <c r="J2071" s="109">
        <v>9.7481765012388186E-3</v>
      </c>
      <c r="K2071" s="732">
        <v>1.9079314039943108E-2</v>
      </c>
      <c r="L2071" s="108">
        <v>2.6265177426760093E-3</v>
      </c>
      <c r="M2071" s="109">
        <v>2.3789982546650978E-3</v>
      </c>
      <c r="N2071" s="732">
        <v>2.5972736199335713E-3</v>
      </c>
      <c r="O2071" s="108">
        <v>2.6389250685393485E-3</v>
      </c>
      <c r="P2071" s="109">
        <v>2.6012877356591849E-3</v>
      </c>
      <c r="Q2071" s="732">
        <v>6.4234885446839401E-3</v>
      </c>
      <c r="R2071" s="108">
        <v>2.533125124513173E-3</v>
      </c>
      <c r="S2071" s="109">
        <v>3.3735655482558225E-3</v>
      </c>
      <c r="T2071" s="732">
        <v>1.0186957578131182E-2</v>
      </c>
      <c r="U2071" s="108">
        <v>2.299257462851215E-4</v>
      </c>
      <c r="V2071" s="109">
        <v>2.2655414336415807E-4</v>
      </c>
      <c r="W2071" s="732">
        <v>5.9868501317613982E-4</v>
      </c>
      <c r="X2071" s="108">
        <v>1.4649982555066258E-5</v>
      </c>
      <c r="Y2071" s="109">
        <v>1.4448799577903761E-5</v>
      </c>
      <c r="Z2071" s="732">
        <v>4.0553385641319194E-5</v>
      </c>
      <c r="AA2071" s="108">
        <v>4.6870070406919954E-4</v>
      </c>
      <c r="AB2071" s="109">
        <v>4.3901568089789347E-4</v>
      </c>
      <c r="AC2071" s="732">
        <v>1.3161676493871558E-3</v>
      </c>
      <c r="AD2071" s="108">
        <v>9.7598768717081536E-5</v>
      </c>
      <c r="AE2071" s="109">
        <v>9.6177502425727335E-5</v>
      </c>
      <c r="AF2071" s="732">
        <v>2.5053778427814986E-4</v>
      </c>
      <c r="AG2071" s="108">
        <v>1.3399140697323552E-4</v>
      </c>
      <c r="AH2071" s="109">
        <v>1.3209826857035431E-4</v>
      </c>
      <c r="AI2071" s="732">
        <v>3.784530014100123E-4</v>
      </c>
      <c r="AJ2071" s="114"/>
      <c r="AK2071" s="115"/>
      <c r="AL2071" s="115"/>
    </row>
    <row r="2072" spans="1:38" ht="13" x14ac:dyDescent="0.3">
      <c r="A2072" s="71">
        <v>2026</v>
      </c>
      <c r="B2072" s="718">
        <v>27</v>
      </c>
      <c r="C2072" s="108">
        <v>0.79611731899308136</v>
      </c>
      <c r="D2072" s="109">
        <v>0.72328760123266234</v>
      </c>
      <c r="E2072" s="732">
        <v>0.44271551653152835</v>
      </c>
      <c r="F2072" s="108">
        <v>7.6664216038439759E-2</v>
      </c>
      <c r="G2072" s="109">
        <v>6.7930688944523393E-2</v>
      </c>
      <c r="H2072" s="732">
        <v>8.6476731397146192E-2</v>
      </c>
      <c r="I2072" s="108">
        <v>8.9496603820150376E-3</v>
      </c>
      <c r="J2072" s="109">
        <v>9.7209061670973356E-3</v>
      </c>
      <c r="K2072" s="732">
        <v>1.873160786064566E-2</v>
      </c>
      <c r="L2072" s="108">
        <v>2.6230308661066748E-3</v>
      </c>
      <c r="M2072" s="109">
        <v>2.3732451729663734E-3</v>
      </c>
      <c r="N2072" s="732">
        <v>2.5571628880583556E-3</v>
      </c>
      <c r="O2072" s="108">
        <v>2.6363269473931024E-3</v>
      </c>
      <c r="P2072" s="109">
        <v>2.597100567968942E-3</v>
      </c>
      <c r="Q2072" s="732">
        <v>6.3186509534672742E-3</v>
      </c>
      <c r="R2072" s="108">
        <v>2.533125124513173E-3</v>
      </c>
      <c r="S2072" s="109">
        <v>3.3735655482558225E-3</v>
      </c>
      <c r="T2072" s="732">
        <v>1.0186957578131182E-2</v>
      </c>
      <c r="U2072" s="108">
        <v>2.295129557646934E-4</v>
      </c>
      <c r="V2072" s="109">
        <v>2.2588972779994469E-4</v>
      </c>
      <c r="W2072" s="732">
        <v>5.8748623395202108E-4</v>
      </c>
      <c r="X2072" s="108">
        <v>1.4625087716873065E-5</v>
      </c>
      <c r="Y2072" s="109">
        <v>1.4408680840863991E-5</v>
      </c>
      <c r="Z2072" s="732">
        <v>3.9841621903259515E-5</v>
      </c>
      <c r="AA2072" s="108">
        <v>4.7211238467901527E-4</v>
      </c>
      <c r="AB2072" s="109">
        <v>4.3804218998580371E-4</v>
      </c>
      <c r="AC2072" s="732">
        <v>1.2979797080504276E-3</v>
      </c>
      <c r="AD2072" s="108">
        <v>9.7408138144539576E-5</v>
      </c>
      <c r="AE2072" s="109">
        <v>9.5870386967654089E-5</v>
      </c>
      <c r="AF2072" s="732">
        <v>2.4531797790301925E-4</v>
      </c>
      <c r="AG2072" s="108">
        <v>1.3381051531484423E-4</v>
      </c>
      <c r="AH2072" s="109">
        <v>1.3180677495607497E-4</v>
      </c>
      <c r="AI2072" s="732">
        <v>3.7340753752671126E-4</v>
      </c>
      <c r="AJ2072" s="114"/>
      <c r="AK2072" s="115"/>
      <c r="AL2072" s="115"/>
    </row>
    <row r="2073" spans="1:38" ht="13" x14ac:dyDescent="0.3">
      <c r="A2073" s="71">
        <v>2026</v>
      </c>
      <c r="B2073" s="718">
        <v>28</v>
      </c>
      <c r="C2073" s="108">
        <v>0.79582271974262575</v>
      </c>
      <c r="D2073" s="109">
        <v>0.72286802831084307</v>
      </c>
      <c r="E2073" s="732">
        <v>0.43663809123038261</v>
      </c>
      <c r="F2073" s="108">
        <v>7.7404058314445232E-2</v>
      </c>
      <c r="G2073" s="109">
        <v>6.7804050363314577E-2</v>
      </c>
      <c r="H2073" s="732">
        <v>8.59509930268854E-2</v>
      </c>
      <c r="I2073" s="108">
        <v>8.9341888223030807E-3</v>
      </c>
      <c r="J2073" s="109">
        <v>9.694383064721734E-3</v>
      </c>
      <c r="K2073" s="732">
        <v>1.8371828889853482E-2</v>
      </c>
      <c r="L2073" s="108">
        <v>2.6194644343918473E-3</v>
      </c>
      <c r="M2073" s="109">
        <v>2.3676493120189002E-3</v>
      </c>
      <c r="N2073" s="732">
        <v>2.5155664670072405E-3</v>
      </c>
      <c r="O2073" s="108">
        <v>2.6336678950584481E-3</v>
      </c>
      <c r="P2073" s="109">
        <v>2.5930279940599705E-3</v>
      </c>
      <c r="Q2073" s="732">
        <v>6.2102981100948147E-3</v>
      </c>
      <c r="R2073" s="108">
        <v>2.533125124513173E-3</v>
      </c>
      <c r="S2073" s="109">
        <v>3.3735655482558225E-3</v>
      </c>
      <c r="T2073" s="732">
        <v>1.0186957578131182E-2</v>
      </c>
      <c r="U2073" s="108">
        <v>2.2909094005116554E-4</v>
      </c>
      <c r="V2073" s="109">
        <v>2.252436403980157E-4</v>
      </c>
      <c r="W2073" s="732">
        <v>5.759113544418214E-4</v>
      </c>
      <c r="X2073" s="108">
        <v>1.4599639529718801E-5</v>
      </c>
      <c r="Y2073" s="109">
        <v>1.4369672812671589E-5</v>
      </c>
      <c r="Z2073" s="732">
        <v>3.9105975232746263E-5</v>
      </c>
      <c r="AA2073" s="108">
        <v>4.7443313499450284E-4</v>
      </c>
      <c r="AB2073" s="109">
        <v>4.3708863510496582E-4</v>
      </c>
      <c r="AC2073" s="732">
        <v>1.2792042453264542E-3</v>
      </c>
      <c r="AD2073" s="108">
        <v>9.7213005859112545E-5</v>
      </c>
      <c r="AE2073" s="109">
        <v>9.5571744865900578E-5</v>
      </c>
      <c r="AF2073" s="732">
        <v>2.3992277647480399E-4</v>
      </c>
      <c r="AG2073" s="108">
        <v>1.336254482401319E-4</v>
      </c>
      <c r="AH2073" s="109">
        <v>1.315233612787988E-4</v>
      </c>
      <c r="AI2073" s="732">
        <v>3.681937562907059E-4</v>
      </c>
      <c r="AJ2073" s="114"/>
      <c r="AK2073" s="115"/>
      <c r="AL2073" s="115"/>
    </row>
    <row r="2074" spans="1:38" ht="13" x14ac:dyDescent="0.3">
      <c r="A2074" s="71">
        <v>2026</v>
      </c>
      <c r="B2074" s="718">
        <v>29</v>
      </c>
      <c r="C2074" s="108">
        <v>0.79551993017426625</v>
      </c>
      <c r="D2074" s="109">
        <v>0.72246178357259216</v>
      </c>
      <c r="E2074" s="732">
        <v>0.43020569363387839</v>
      </c>
      <c r="F2074" s="108">
        <v>7.7789127290548404E-2</v>
      </c>
      <c r="G2074" s="109">
        <v>6.7679224043769665E-2</v>
      </c>
      <c r="H2074" s="732">
        <v>8.5403521994534631E-2</v>
      </c>
      <c r="I2074" s="108">
        <v>8.9183160007264388E-3</v>
      </c>
      <c r="J2074" s="109">
        <v>9.668652553739979E-3</v>
      </c>
      <c r="K2074" s="732">
        <v>1.7990285190121438E-2</v>
      </c>
      <c r="L2074" s="108">
        <v>2.6158056657407222E-3</v>
      </c>
      <c r="M2074" s="109">
        <v>2.3622253196137399E-3</v>
      </c>
      <c r="N2074" s="732">
        <v>2.4713086535321054E-3</v>
      </c>
      <c r="O2074" s="108">
        <v>2.630938794840837E-3</v>
      </c>
      <c r="P2074" s="109">
        <v>2.5890805351219959E-3</v>
      </c>
      <c r="Q2074" s="732">
        <v>6.0955684280261631E-3</v>
      </c>
      <c r="R2074" s="108">
        <v>2.533125124513173E-3</v>
      </c>
      <c r="S2074" s="109">
        <v>3.3735655482558225E-3</v>
      </c>
      <c r="T2074" s="732">
        <v>1.0186957578131182E-2</v>
      </c>
      <c r="U2074" s="108">
        <v>2.2865770730402316E-4</v>
      </c>
      <c r="V2074" s="109">
        <v>2.2461684991603148E-4</v>
      </c>
      <c r="W2074" s="732">
        <v>5.6365445229489817E-4</v>
      </c>
      <c r="X2074" s="108">
        <v>1.4573517443280973E-5</v>
      </c>
      <c r="Y2074" s="109">
        <v>1.4331838155842693E-5</v>
      </c>
      <c r="Z2074" s="732">
        <v>3.832703174210222E-5</v>
      </c>
      <c r="AA2074" s="108">
        <v>4.7547603923945062E-4</v>
      </c>
      <c r="AB2074" s="109">
        <v>4.3615642850387219E-4</v>
      </c>
      <c r="AC2074" s="732">
        <v>1.2593557433374014E-3</v>
      </c>
      <c r="AD2074" s="108">
        <v>9.7012873335540535E-5</v>
      </c>
      <c r="AE2074" s="109">
        <v>9.5282039302006189E-5</v>
      </c>
      <c r="AF2074" s="732">
        <v>2.3420957525703941E-4</v>
      </c>
      <c r="AG2074" s="108">
        <v>1.3343557340586841E-4</v>
      </c>
      <c r="AH2074" s="109">
        <v>1.3124846425580515E-4</v>
      </c>
      <c r="AI2074" s="732">
        <v>3.6267311857409259E-4</v>
      </c>
      <c r="AJ2074" s="114"/>
      <c r="AK2074" s="115"/>
      <c r="AL2074" s="115"/>
    </row>
    <row r="2075" spans="1:38" ht="13" x14ac:dyDescent="0.3">
      <c r="A2075" s="71">
        <v>2026</v>
      </c>
      <c r="B2075" s="718">
        <v>30</v>
      </c>
      <c r="C2075" s="108">
        <v>0.7952124704116259</v>
      </c>
      <c r="D2075" s="109">
        <v>0.72136851960734305</v>
      </c>
      <c r="E2075" s="732">
        <v>0.44207517600366708</v>
      </c>
      <c r="F2075" s="108">
        <v>7.7634513976723912E-2</v>
      </c>
      <c r="G2075" s="109">
        <v>6.7564855642429547E-2</v>
      </c>
      <c r="H2075" s="732">
        <v>8.6077253910325363E-2</v>
      </c>
      <c r="I2075" s="108">
        <v>8.902202020297581E-3</v>
      </c>
      <c r="J2075" s="109">
        <v>9.6512536345843194E-3</v>
      </c>
      <c r="K2075" s="732">
        <v>1.8705732352051994E-2</v>
      </c>
      <c r="L2075" s="108">
        <v>2.6120918338679308E-3</v>
      </c>
      <c r="M2075" s="109">
        <v>2.3582295695325941E-3</v>
      </c>
      <c r="N2075" s="732">
        <v>2.5573333985322109E-3</v>
      </c>
      <c r="O2075" s="108">
        <v>2.6281699599025828E-3</v>
      </c>
      <c r="P2075" s="109">
        <v>2.5858529597933403E-3</v>
      </c>
      <c r="Q2075" s="732">
        <v>6.3077750094694797E-3</v>
      </c>
      <c r="R2075" s="108">
        <v>2.533125124513173E-3</v>
      </c>
      <c r="S2075" s="109">
        <v>3.3735655482558225E-3</v>
      </c>
      <c r="T2075" s="732">
        <v>1.0186957578131182E-2</v>
      </c>
      <c r="U2075" s="108">
        <v>2.2821820047121553E-4</v>
      </c>
      <c r="V2075" s="109">
        <v>2.2420508154871139E-4</v>
      </c>
      <c r="W2075" s="732">
        <v>5.8626005669285962E-4</v>
      </c>
      <c r="X2075" s="108">
        <v>1.4546991373636631E-5</v>
      </c>
      <c r="Y2075" s="109">
        <v>1.4306578217903345E-5</v>
      </c>
      <c r="Z2075" s="732">
        <v>3.9764664719029698E-5</v>
      </c>
      <c r="AA2075" s="108">
        <v>4.745827131816636E-4</v>
      </c>
      <c r="AB2075" s="109">
        <v>4.3541759141356928E-4</v>
      </c>
      <c r="AC2075" s="732">
        <v>1.2948697459129362E-3</v>
      </c>
      <c r="AD2075" s="108">
        <v>9.6809675235783832E-5</v>
      </c>
      <c r="AE2075" s="109">
        <v>9.5096406558678391E-5</v>
      </c>
      <c r="AF2075" s="732">
        <v>2.4472313910585571E-4</v>
      </c>
      <c r="AG2075" s="108">
        <v>1.3324282995109347E-4</v>
      </c>
      <c r="AH2075" s="109">
        <v>1.3105025491617629E-4</v>
      </c>
      <c r="AI2075" s="732">
        <v>3.7293604614404348E-4</v>
      </c>
      <c r="AJ2075" s="114"/>
      <c r="AK2075" s="115"/>
      <c r="AL2075" s="115"/>
    </row>
    <row r="2076" spans="1:38" ht="13" x14ac:dyDescent="0.3">
      <c r="A2076" s="71">
        <v>2026</v>
      </c>
      <c r="B2076" s="718">
        <v>31</v>
      </c>
      <c r="C2076" s="108">
        <v>0.7952124704116259</v>
      </c>
      <c r="D2076" s="109">
        <v>0.72136851960734305</v>
      </c>
      <c r="E2076" s="732">
        <v>0.44207517600366708</v>
      </c>
      <c r="F2076" s="108">
        <v>7.7634513976723912E-2</v>
      </c>
      <c r="G2076" s="109">
        <v>6.7564855642429547E-2</v>
      </c>
      <c r="H2076" s="732">
        <v>8.6077253910325363E-2</v>
      </c>
      <c r="I2076" s="108">
        <v>8.902202020297581E-3</v>
      </c>
      <c r="J2076" s="109">
        <v>9.6512536345843194E-3</v>
      </c>
      <c r="K2076" s="732">
        <v>1.8705732352051994E-2</v>
      </c>
      <c r="L2076" s="108">
        <v>2.6120918338679308E-3</v>
      </c>
      <c r="M2076" s="109">
        <v>2.3582295695325941E-3</v>
      </c>
      <c r="N2076" s="732">
        <v>2.5573333985322109E-3</v>
      </c>
      <c r="O2076" s="108">
        <v>2.6281699599025828E-3</v>
      </c>
      <c r="P2076" s="109">
        <v>2.5858529597933403E-3</v>
      </c>
      <c r="Q2076" s="732">
        <v>6.3077750094694797E-3</v>
      </c>
      <c r="R2076" s="108">
        <v>2.533125124513173E-3</v>
      </c>
      <c r="S2076" s="109">
        <v>3.3735655482558225E-3</v>
      </c>
      <c r="T2076" s="732">
        <v>1.0186957578131182E-2</v>
      </c>
      <c r="U2076" s="108">
        <v>2.2821820047121553E-4</v>
      </c>
      <c r="V2076" s="109">
        <v>2.2420508154871139E-4</v>
      </c>
      <c r="W2076" s="732">
        <v>5.8626005669285962E-4</v>
      </c>
      <c r="X2076" s="108">
        <v>1.4546991373636631E-5</v>
      </c>
      <c r="Y2076" s="109">
        <v>1.4306578217903345E-5</v>
      </c>
      <c r="Z2076" s="732">
        <v>3.9764664719029698E-5</v>
      </c>
      <c r="AA2076" s="108">
        <v>4.745827131816636E-4</v>
      </c>
      <c r="AB2076" s="109">
        <v>4.3541759141356928E-4</v>
      </c>
      <c r="AC2076" s="732">
        <v>1.2948697459129362E-3</v>
      </c>
      <c r="AD2076" s="108">
        <v>9.6809675235783832E-5</v>
      </c>
      <c r="AE2076" s="109">
        <v>9.5096406558678391E-5</v>
      </c>
      <c r="AF2076" s="732">
        <v>2.4472313910585571E-4</v>
      </c>
      <c r="AG2076" s="108">
        <v>1.3324282995109347E-4</v>
      </c>
      <c r="AH2076" s="109">
        <v>1.3105025491617629E-4</v>
      </c>
      <c r="AI2076" s="732">
        <v>3.7293604614404348E-4</v>
      </c>
      <c r="AJ2076" s="114"/>
      <c r="AK2076" s="115"/>
      <c r="AL2076" s="115"/>
    </row>
    <row r="2077" spans="1:38" ht="13" x14ac:dyDescent="0.3">
      <c r="A2077" s="71">
        <v>2026</v>
      </c>
      <c r="B2077" s="718">
        <v>32</v>
      </c>
      <c r="C2077" s="108">
        <v>0.7952124704116259</v>
      </c>
      <c r="D2077" s="109">
        <v>0.72136851960734305</v>
      </c>
      <c r="E2077" s="732">
        <v>0.44207517600366708</v>
      </c>
      <c r="F2077" s="108">
        <v>7.7634513976723912E-2</v>
      </c>
      <c r="G2077" s="109">
        <v>6.7564855642429547E-2</v>
      </c>
      <c r="H2077" s="732">
        <v>8.6077253910325363E-2</v>
      </c>
      <c r="I2077" s="108">
        <v>8.902202020297581E-3</v>
      </c>
      <c r="J2077" s="109">
        <v>9.6512536345843194E-3</v>
      </c>
      <c r="K2077" s="732">
        <v>1.8705732352051994E-2</v>
      </c>
      <c r="L2077" s="108">
        <v>2.6120918338679308E-3</v>
      </c>
      <c r="M2077" s="109">
        <v>2.3582295695325941E-3</v>
      </c>
      <c r="N2077" s="732">
        <v>2.5573333985322109E-3</v>
      </c>
      <c r="O2077" s="108">
        <v>2.6281699599025828E-3</v>
      </c>
      <c r="P2077" s="109">
        <v>2.5858529597933403E-3</v>
      </c>
      <c r="Q2077" s="732">
        <v>6.3077750094694797E-3</v>
      </c>
      <c r="R2077" s="108">
        <v>2.533125124513173E-3</v>
      </c>
      <c r="S2077" s="109">
        <v>3.3735655482558225E-3</v>
      </c>
      <c r="T2077" s="732">
        <v>1.0186957578131182E-2</v>
      </c>
      <c r="U2077" s="108">
        <v>2.2821820047121553E-4</v>
      </c>
      <c r="V2077" s="109">
        <v>2.2420508154871139E-4</v>
      </c>
      <c r="W2077" s="732">
        <v>5.8626005669285962E-4</v>
      </c>
      <c r="X2077" s="108">
        <v>1.4546991373636631E-5</v>
      </c>
      <c r="Y2077" s="109">
        <v>1.4306578217903345E-5</v>
      </c>
      <c r="Z2077" s="732">
        <v>3.9764664719029698E-5</v>
      </c>
      <c r="AA2077" s="108">
        <v>4.745827131816636E-4</v>
      </c>
      <c r="AB2077" s="109">
        <v>4.3541759141356928E-4</v>
      </c>
      <c r="AC2077" s="732">
        <v>1.2948697459129362E-3</v>
      </c>
      <c r="AD2077" s="108">
        <v>9.6809675235783832E-5</v>
      </c>
      <c r="AE2077" s="109">
        <v>9.5096406558678391E-5</v>
      </c>
      <c r="AF2077" s="732">
        <v>2.4472313910585571E-4</v>
      </c>
      <c r="AG2077" s="108">
        <v>1.3324282995109347E-4</v>
      </c>
      <c r="AH2077" s="109">
        <v>1.3105025491617629E-4</v>
      </c>
      <c r="AI2077" s="732">
        <v>3.7293604614404348E-4</v>
      </c>
      <c r="AJ2077" s="114"/>
      <c r="AK2077" s="115"/>
      <c r="AL2077" s="115"/>
    </row>
    <row r="2078" spans="1:38" ht="13" x14ac:dyDescent="0.3">
      <c r="A2078" s="71">
        <v>2026</v>
      </c>
      <c r="B2078" s="718">
        <v>33</v>
      </c>
      <c r="C2078" s="108">
        <v>0.7952124704116259</v>
      </c>
      <c r="D2078" s="109">
        <v>0.72136851960734305</v>
      </c>
      <c r="E2078" s="732">
        <v>0.44207517600366708</v>
      </c>
      <c r="F2078" s="108">
        <v>7.7634513976723912E-2</v>
      </c>
      <c r="G2078" s="109">
        <v>6.7564855642429547E-2</v>
      </c>
      <c r="H2078" s="732">
        <v>8.6077253910325363E-2</v>
      </c>
      <c r="I2078" s="108">
        <v>8.902202020297581E-3</v>
      </c>
      <c r="J2078" s="109">
        <v>9.6512536345843194E-3</v>
      </c>
      <c r="K2078" s="732">
        <v>1.8705732352051994E-2</v>
      </c>
      <c r="L2078" s="108">
        <v>2.6120918338679308E-3</v>
      </c>
      <c r="M2078" s="109">
        <v>2.3582295695325941E-3</v>
      </c>
      <c r="N2078" s="732">
        <v>2.5573333985322109E-3</v>
      </c>
      <c r="O2078" s="108">
        <v>2.6281699599025828E-3</v>
      </c>
      <c r="P2078" s="109">
        <v>2.5858529597933403E-3</v>
      </c>
      <c r="Q2078" s="732">
        <v>6.3077750094694797E-3</v>
      </c>
      <c r="R2078" s="108">
        <v>2.533125124513173E-3</v>
      </c>
      <c r="S2078" s="109">
        <v>3.3735655482558225E-3</v>
      </c>
      <c r="T2078" s="732">
        <v>1.0186957578131182E-2</v>
      </c>
      <c r="U2078" s="108">
        <v>2.2821820047121553E-4</v>
      </c>
      <c r="V2078" s="109">
        <v>2.2420508154871139E-4</v>
      </c>
      <c r="W2078" s="732">
        <v>5.8626005669285962E-4</v>
      </c>
      <c r="X2078" s="108">
        <v>1.4546991373636631E-5</v>
      </c>
      <c r="Y2078" s="109">
        <v>1.4306578217903345E-5</v>
      </c>
      <c r="Z2078" s="732">
        <v>3.9764664719029698E-5</v>
      </c>
      <c r="AA2078" s="108">
        <v>4.745827131816636E-4</v>
      </c>
      <c r="AB2078" s="109">
        <v>4.3541759141356928E-4</v>
      </c>
      <c r="AC2078" s="732">
        <v>1.2948697459129362E-3</v>
      </c>
      <c r="AD2078" s="108">
        <v>9.6809675235783832E-5</v>
      </c>
      <c r="AE2078" s="109">
        <v>9.5096406558678391E-5</v>
      </c>
      <c r="AF2078" s="732">
        <v>2.4472313910585571E-4</v>
      </c>
      <c r="AG2078" s="108">
        <v>1.3324282995109347E-4</v>
      </c>
      <c r="AH2078" s="109">
        <v>1.3105025491617629E-4</v>
      </c>
      <c r="AI2078" s="732">
        <v>3.7293604614404348E-4</v>
      </c>
      <c r="AJ2078" s="114"/>
      <c r="AK2078" s="115"/>
      <c r="AL2078" s="115"/>
    </row>
    <row r="2079" spans="1:38" ht="13" x14ac:dyDescent="0.3">
      <c r="A2079" s="71">
        <v>2026</v>
      </c>
      <c r="B2079" s="718">
        <v>34</v>
      </c>
      <c r="C2079" s="108">
        <v>0.7952124704116259</v>
      </c>
      <c r="D2079" s="109">
        <v>0.72136851960734305</v>
      </c>
      <c r="E2079" s="732">
        <v>0.44207517600366708</v>
      </c>
      <c r="F2079" s="108">
        <v>7.7634513976723912E-2</v>
      </c>
      <c r="G2079" s="109">
        <v>6.7564855642429547E-2</v>
      </c>
      <c r="H2079" s="732">
        <v>8.6077253910325363E-2</v>
      </c>
      <c r="I2079" s="108">
        <v>8.902202020297581E-3</v>
      </c>
      <c r="J2079" s="109">
        <v>9.6512536345843194E-3</v>
      </c>
      <c r="K2079" s="732">
        <v>1.8705732352051994E-2</v>
      </c>
      <c r="L2079" s="108">
        <v>2.6120918338679308E-3</v>
      </c>
      <c r="M2079" s="109">
        <v>2.3582295695325941E-3</v>
      </c>
      <c r="N2079" s="732">
        <v>2.5573333985322109E-3</v>
      </c>
      <c r="O2079" s="108">
        <v>2.6281699599025828E-3</v>
      </c>
      <c r="P2079" s="109">
        <v>2.5858529597933403E-3</v>
      </c>
      <c r="Q2079" s="732">
        <v>6.3077750094694797E-3</v>
      </c>
      <c r="R2079" s="108">
        <v>2.533125124513173E-3</v>
      </c>
      <c r="S2079" s="109">
        <v>3.3735655482558225E-3</v>
      </c>
      <c r="T2079" s="732">
        <v>1.0186957578131182E-2</v>
      </c>
      <c r="U2079" s="108">
        <v>2.2821820047121553E-4</v>
      </c>
      <c r="V2079" s="109">
        <v>2.2420508154871139E-4</v>
      </c>
      <c r="W2079" s="732">
        <v>5.8626005669285962E-4</v>
      </c>
      <c r="X2079" s="108">
        <v>1.4546991373636631E-5</v>
      </c>
      <c r="Y2079" s="109">
        <v>1.4306578217903345E-5</v>
      </c>
      <c r="Z2079" s="732">
        <v>3.9764664719029698E-5</v>
      </c>
      <c r="AA2079" s="108">
        <v>4.745827131816636E-4</v>
      </c>
      <c r="AB2079" s="109">
        <v>4.3541759141356928E-4</v>
      </c>
      <c r="AC2079" s="732">
        <v>1.2948697459129362E-3</v>
      </c>
      <c r="AD2079" s="108">
        <v>9.6809675235783832E-5</v>
      </c>
      <c r="AE2079" s="109">
        <v>9.5096406558678391E-5</v>
      </c>
      <c r="AF2079" s="732">
        <v>2.4472313910585571E-4</v>
      </c>
      <c r="AG2079" s="108">
        <v>1.3324282995109347E-4</v>
      </c>
      <c r="AH2079" s="109">
        <v>1.3105025491617629E-4</v>
      </c>
      <c r="AI2079" s="732">
        <v>3.7293604614404348E-4</v>
      </c>
      <c r="AJ2079" s="114"/>
      <c r="AK2079" s="115"/>
      <c r="AL2079" s="115"/>
    </row>
    <row r="2080" spans="1:38" ht="13" x14ac:dyDescent="0.3">
      <c r="A2080" s="71">
        <v>2026</v>
      </c>
      <c r="B2080" s="718">
        <v>35</v>
      </c>
      <c r="C2080" s="108">
        <v>0.7952124704116259</v>
      </c>
      <c r="D2080" s="109">
        <v>0.72136851960734305</v>
      </c>
      <c r="E2080" s="732">
        <v>0.44207517600366708</v>
      </c>
      <c r="F2080" s="108">
        <v>7.7634513976723912E-2</v>
      </c>
      <c r="G2080" s="109">
        <v>6.7564855642429547E-2</v>
      </c>
      <c r="H2080" s="732">
        <v>8.6077253910325363E-2</v>
      </c>
      <c r="I2080" s="108">
        <v>8.902202020297581E-3</v>
      </c>
      <c r="J2080" s="109">
        <v>9.6512536345843194E-3</v>
      </c>
      <c r="K2080" s="732">
        <v>1.8705732352051994E-2</v>
      </c>
      <c r="L2080" s="108">
        <v>2.6120918338679308E-3</v>
      </c>
      <c r="M2080" s="109">
        <v>2.3582295695325941E-3</v>
      </c>
      <c r="N2080" s="732">
        <v>2.5573333985322109E-3</v>
      </c>
      <c r="O2080" s="108">
        <v>2.6281699599025828E-3</v>
      </c>
      <c r="P2080" s="109">
        <v>2.5858529597933403E-3</v>
      </c>
      <c r="Q2080" s="732">
        <v>6.3077750094694797E-3</v>
      </c>
      <c r="R2080" s="108">
        <v>2.533125124513173E-3</v>
      </c>
      <c r="S2080" s="109">
        <v>3.3735655482558225E-3</v>
      </c>
      <c r="T2080" s="732">
        <v>1.0186957578131182E-2</v>
      </c>
      <c r="U2080" s="108">
        <v>2.2821820047121553E-4</v>
      </c>
      <c r="V2080" s="109">
        <v>2.2420508154871139E-4</v>
      </c>
      <c r="W2080" s="732">
        <v>5.8626005669285962E-4</v>
      </c>
      <c r="X2080" s="108">
        <v>1.4546991373636631E-5</v>
      </c>
      <c r="Y2080" s="109">
        <v>1.4306578217903345E-5</v>
      </c>
      <c r="Z2080" s="732">
        <v>3.9764664719029698E-5</v>
      </c>
      <c r="AA2080" s="108">
        <v>4.745827131816636E-4</v>
      </c>
      <c r="AB2080" s="109">
        <v>4.3541759141356928E-4</v>
      </c>
      <c r="AC2080" s="732">
        <v>1.2948697459129362E-3</v>
      </c>
      <c r="AD2080" s="108">
        <v>9.6809675235783832E-5</v>
      </c>
      <c r="AE2080" s="109">
        <v>9.5096406558678391E-5</v>
      </c>
      <c r="AF2080" s="732">
        <v>2.4472313910585571E-4</v>
      </c>
      <c r="AG2080" s="108">
        <v>1.3324282995109347E-4</v>
      </c>
      <c r="AH2080" s="109">
        <v>1.3105025491617629E-4</v>
      </c>
      <c r="AI2080" s="732">
        <v>3.7293604614404348E-4</v>
      </c>
      <c r="AJ2080" s="114"/>
      <c r="AK2080" s="115"/>
      <c r="AL2080" s="115"/>
    </row>
    <row r="2081" spans="1:38" ht="13" x14ac:dyDescent="0.3">
      <c r="A2081" s="71">
        <v>2026</v>
      </c>
      <c r="B2081" s="718">
        <v>36</v>
      </c>
      <c r="C2081" s="108">
        <v>0.7952124704116259</v>
      </c>
      <c r="D2081" s="109">
        <v>0.72136851960734305</v>
      </c>
      <c r="E2081" s="732">
        <v>0.44207517600366708</v>
      </c>
      <c r="F2081" s="108">
        <v>7.7634513976723912E-2</v>
      </c>
      <c r="G2081" s="109">
        <v>6.7564855642429547E-2</v>
      </c>
      <c r="H2081" s="732">
        <v>8.6077253910325363E-2</v>
      </c>
      <c r="I2081" s="108">
        <v>8.902202020297581E-3</v>
      </c>
      <c r="J2081" s="109">
        <v>9.6512536345843194E-3</v>
      </c>
      <c r="K2081" s="732">
        <v>1.8705732352051994E-2</v>
      </c>
      <c r="L2081" s="108">
        <v>2.6120918338679308E-3</v>
      </c>
      <c r="M2081" s="109">
        <v>2.3582295695325941E-3</v>
      </c>
      <c r="N2081" s="732">
        <v>2.5573333985322109E-3</v>
      </c>
      <c r="O2081" s="108">
        <v>2.6281699599025828E-3</v>
      </c>
      <c r="P2081" s="109">
        <v>2.5858529597933403E-3</v>
      </c>
      <c r="Q2081" s="732">
        <v>6.3077750094694797E-3</v>
      </c>
      <c r="R2081" s="108">
        <v>2.533125124513173E-3</v>
      </c>
      <c r="S2081" s="109">
        <v>3.3735655482558225E-3</v>
      </c>
      <c r="T2081" s="732">
        <v>1.0186957578131182E-2</v>
      </c>
      <c r="U2081" s="108">
        <v>2.2821820047121553E-4</v>
      </c>
      <c r="V2081" s="109">
        <v>2.2420508154871139E-4</v>
      </c>
      <c r="W2081" s="732">
        <v>5.8626005669285962E-4</v>
      </c>
      <c r="X2081" s="108">
        <v>1.4546991373636631E-5</v>
      </c>
      <c r="Y2081" s="109">
        <v>1.4306578217903345E-5</v>
      </c>
      <c r="Z2081" s="732">
        <v>3.9764664719029698E-5</v>
      </c>
      <c r="AA2081" s="108">
        <v>4.745827131816636E-4</v>
      </c>
      <c r="AB2081" s="109">
        <v>4.3541759141356928E-4</v>
      </c>
      <c r="AC2081" s="732">
        <v>1.2948697459129362E-3</v>
      </c>
      <c r="AD2081" s="108">
        <v>9.6809675235783832E-5</v>
      </c>
      <c r="AE2081" s="109">
        <v>9.5096406558678391E-5</v>
      </c>
      <c r="AF2081" s="732">
        <v>2.4472313910585571E-4</v>
      </c>
      <c r="AG2081" s="108">
        <v>1.3324282995109347E-4</v>
      </c>
      <c r="AH2081" s="109">
        <v>1.3105025491617629E-4</v>
      </c>
      <c r="AI2081" s="732">
        <v>3.7293604614404348E-4</v>
      </c>
      <c r="AJ2081" s="114"/>
      <c r="AK2081" s="115"/>
      <c r="AL2081" s="115"/>
    </row>
    <row r="2082" spans="1:38" ht="13" x14ac:dyDescent="0.3">
      <c r="A2082" s="71">
        <v>2026</v>
      </c>
      <c r="B2082" s="718">
        <v>37</v>
      </c>
      <c r="C2082" s="108">
        <v>0.7952124704116259</v>
      </c>
      <c r="D2082" s="109">
        <v>0.72136851960734305</v>
      </c>
      <c r="E2082" s="732">
        <v>0.44207517600366708</v>
      </c>
      <c r="F2082" s="108">
        <v>7.7634513976723912E-2</v>
      </c>
      <c r="G2082" s="109">
        <v>6.7564855642429547E-2</v>
      </c>
      <c r="H2082" s="732">
        <v>8.6077253910325363E-2</v>
      </c>
      <c r="I2082" s="108">
        <v>8.902202020297581E-3</v>
      </c>
      <c r="J2082" s="109">
        <v>9.6512536345843194E-3</v>
      </c>
      <c r="K2082" s="732">
        <v>1.8705732352051994E-2</v>
      </c>
      <c r="L2082" s="108">
        <v>2.6120918338679308E-3</v>
      </c>
      <c r="M2082" s="109">
        <v>2.3582295695325941E-3</v>
      </c>
      <c r="N2082" s="732">
        <v>2.5573333985322109E-3</v>
      </c>
      <c r="O2082" s="108">
        <v>2.6281699599025828E-3</v>
      </c>
      <c r="P2082" s="109">
        <v>2.5858529597933403E-3</v>
      </c>
      <c r="Q2082" s="732">
        <v>6.3077750094694797E-3</v>
      </c>
      <c r="R2082" s="108">
        <v>2.533125124513173E-3</v>
      </c>
      <c r="S2082" s="109">
        <v>3.3735655482558225E-3</v>
      </c>
      <c r="T2082" s="732">
        <v>1.0186957578131182E-2</v>
      </c>
      <c r="U2082" s="108">
        <v>2.2821820047121553E-4</v>
      </c>
      <c r="V2082" s="109">
        <v>2.2420508154871139E-4</v>
      </c>
      <c r="W2082" s="732">
        <v>5.8626005669285962E-4</v>
      </c>
      <c r="X2082" s="108">
        <v>1.4546991373636631E-5</v>
      </c>
      <c r="Y2082" s="109">
        <v>1.4306578217903345E-5</v>
      </c>
      <c r="Z2082" s="732">
        <v>3.9764664719029698E-5</v>
      </c>
      <c r="AA2082" s="108">
        <v>4.745827131816636E-4</v>
      </c>
      <c r="AB2082" s="109">
        <v>4.3541759141356928E-4</v>
      </c>
      <c r="AC2082" s="732">
        <v>1.2948697459129362E-3</v>
      </c>
      <c r="AD2082" s="108">
        <v>9.6809675235783832E-5</v>
      </c>
      <c r="AE2082" s="109">
        <v>9.5096406558678391E-5</v>
      </c>
      <c r="AF2082" s="732">
        <v>2.4472313910585571E-4</v>
      </c>
      <c r="AG2082" s="108">
        <v>1.3324282995109347E-4</v>
      </c>
      <c r="AH2082" s="109">
        <v>1.3105025491617629E-4</v>
      </c>
      <c r="AI2082" s="732">
        <v>3.7293604614404348E-4</v>
      </c>
      <c r="AJ2082" s="114"/>
      <c r="AK2082" s="115"/>
      <c r="AL2082" s="115"/>
    </row>
    <row r="2083" spans="1:38" ht="13" x14ac:dyDescent="0.3">
      <c r="A2083" s="71">
        <v>2026</v>
      </c>
      <c r="B2083" s="718">
        <v>38</v>
      </c>
      <c r="C2083" s="108">
        <v>0.7952124704116259</v>
      </c>
      <c r="D2083" s="109">
        <v>0.72136851960734305</v>
      </c>
      <c r="E2083" s="732">
        <v>0.44207517600366708</v>
      </c>
      <c r="F2083" s="108">
        <v>7.7634513976723912E-2</v>
      </c>
      <c r="G2083" s="109">
        <v>6.7564855642429547E-2</v>
      </c>
      <c r="H2083" s="732">
        <v>8.6077253910325363E-2</v>
      </c>
      <c r="I2083" s="108">
        <v>8.902202020297581E-3</v>
      </c>
      <c r="J2083" s="109">
        <v>9.6512536345843194E-3</v>
      </c>
      <c r="K2083" s="732">
        <v>1.8705732352051994E-2</v>
      </c>
      <c r="L2083" s="108">
        <v>2.6120918338679308E-3</v>
      </c>
      <c r="M2083" s="109">
        <v>2.3582295695325941E-3</v>
      </c>
      <c r="N2083" s="732">
        <v>2.5573333985322109E-3</v>
      </c>
      <c r="O2083" s="108">
        <v>2.6281699599025828E-3</v>
      </c>
      <c r="P2083" s="109">
        <v>2.5858529597933403E-3</v>
      </c>
      <c r="Q2083" s="732">
        <v>6.3077750094694797E-3</v>
      </c>
      <c r="R2083" s="108">
        <v>2.533125124513173E-3</v>
      </c>
      <c r="S2083" s="109">
        <v>3.3735655482558225E-3</v>
      </c>
      <c r="T2083" s="732">
        <v>1.0186957578131182E-2</v>
      </c>
      <c r="U2083" s="108">
        <v>2.2821820047121553E-4</v>
      </c>
      <c r="V2083" s="109">
        <v>2.2420508154871139E-4</v>
      </c>
      <c r="W2083" s="732">
        <v>5.8626005669285962E-4</v>
      </c>
      <c r="X2083" s="108">
        <v>1.4546991373636631E-5</v>
      </c>
      <c r="Y2083" s="109">
        <v>1.4306578217903345E-5</v>
      </c>
      <c r="Z2083" s="732">
        <v>3.9764664719029698E-5</v>
      </c>
      <c r="AA2083" s="108">
        <v>4.745827131816636E-4</v>
      </c>
      <c r="AB2083" s="109">
        <v>4.3541759141356928E-4</v>
      </c>
      <c r="AC2083" s="732">
        <v>1.2948697459129362E-3</v>
      </c>
      <c r="AD2083" s="108">
        <v>9.6809675235783832E-5</v>
      </c>
      <c r="AE2083" s="109">
        <v>9.5096406558678391E-5</v>
      </c>
      <c r="AF2083" s="732">
        <v>2.4472313910585571E-4</v>
      </c>
      <c r="AG2083" s="108">
        <v>1.3324282995109347E-4</v>
      </c>
      <c r="AH2083" s="109">
        <v>1.3105025491617629E-4</v>
      </c>
      <c r="AI2083" s="732">
        <v>3.7293604614404348E-4</v>
      </c>
      <c r="AJ2083" s="114"/>
      <c r="AK2083" s="115"/>
      <c r="AL2083" s="115"/>
    </row>
    <row r="2084" spans="1:38" ht="13.5" thickBot="1" x14ac:dyDescent="0.35">
      <c r="A2084" s="73">
        <v>2026</v>
      </c>
      <c r="B2084" s="719">
        <v>39</v>
      </c>
      <c r="C2084" s="110">
        <v>0.7952124704116259</v>
      </c>
      <c r="D2084" s="111">
        <v>0.72136851960734305</v>
      </c>
      <c r="E2084" s="733">
        <v>0.44207517600366708</v>
      </c>
      <c r="F2084" s="110">
        <v>7.7634513976723912E-2</v>
      </c>
      <c r="G2084" s="111">
        <v>6.7564855642429547E-2</v>
      </c>
      <c r="H2084" s="733">
        <v>8.6077253910325363E-2</v>
      </c>
      <c r="I2084" s="110">
        <v>8.902202020297581E-3</v>
      </c>
      <c r="J2084" s="111">
        <v>9.6512536345843194E-3</v>
      </c>
      <c r="K2084" s="733">
        <v>1.8705732352051994E-2</v>
      </c>
      <c r="L2084" s="110">
        <v>2.6120918338679308E-3</v>
      </c>
      <c r="M2084" s="111">
        <v>2.3582295695325941E-3</v>
      </c>
      <c r="N2084" s="733">
        <v>2.5573333985322109E-3</v>
      </c>
      <c r="O2084" s="110">
        <v>2.6281699599025828E-3</v>
      </c>
      <c r="P2084" s="111">
        <v>2.5858529597933403E-3</v>
      </c>
      <c r="Q2084" s="733">
        <v>6.3077750094694797E-3</v>
      </c>
      <c r="R2084" s="110">
        <v>2.533125124513173E-3</v>
      </c>
      <c r="S2084" s="111">
        <v>3.3735655482558225E-3</v>
      </c>
      <c r="T2084" s="733">
        <v>1.0186957578131182E-2</v>
      </c>
      <c r="U2084" s="110">
        <v>2.2821820047121553E-4</v>
      </c>
      <c r="V2084" s="111">
        <v>2.2420508154871139E-4</v>
      </c>
      <c r="W2084" s="733">
        <v>5.8626005669285962E-4</v>
      </c>
      <c r="X2084" s="110">
        <v>1.4546991373636631E-5</v>
      </c>
      <c r="Y2084" s="111">
        <v>1.4306578217903345E-5</v>
      </c>
      <c r="Z2084" s="733">
        <v>3.9764664719029698E-5</v>
      </c>
      <c r="AA2084" s="110">
        <v>4.745827131816636E-4</v>
      </c>
      <c r="AB2084" s="111">
        <v>4.3541759141356928E-4</v>
      </c>
      <c r="AC2084" s="733">
        <v>1.2948697459129362E-3</v>
      </c>
      <c r="AD2084" s="110">
        <v>9.6809675235783832E-5</v>
      </c>
      <c r="AE2084" s="111">
        <v>9.5096406558678391E-5</v>
      </c>
      <c r="AF2084" s="733">
        <v>2.4472313910585571E-4</v>
      </c>
      <c r="AG2084" s="110">
        <v>1.3324282995109347E-4</v>
      </c>
      <c r="AH2084" s="111">
        <v>1.3105025491617629E-4</v>
      </c>
      <c r="AI2084" s="733">
        <v>3.7293604614404348E-4</v>
      </c>
      <c r="AJ2084" s="116"/>
      <c r="AK2084" s="117"/>
      <c r="AL2084" s="117"/>
    </row>
    <row r="2085" spans="1:38" x14ac:dyDescent="0.25">
      <c r="A2085" s="69">
        <v>2027</v>
      </c>
      <c r="B2085" s="70">
        <v>0</v>
      </c>
      <c r="C2085" s="106">
        <v>0.2628627527237985</v>
      </c>
      <c r="D2085" s="107">
        <v>0.26827242468679557</v>
      </c>
      <c r="E2085" s="730">
        <v>0.2825398844688749</v>
      </c>
      <c r="F2085" s="106">
        <v>5.8353911158982264E-3</v>
      </c>
      <c r="G2085" s="107">
        <v>5.5326273048500046E-3</v>
      </c>
      <c r="H2085" s="730">
        <v>2.0609594122194611E-2</v>
      </c>
      <c r="I2085" s="106">
        <v>6.2681108992971432E-3</v>
      </c>
      <c r="J2085" s="107">
        <v>5.7682723034896775E-3</v>
      </c>
      <c r="K2085" s="730">
        <v>1.5064845426120081E-2</v>
      </c>
      <c r="L2085" s="106">
        <v>6.3658786620411016E-4</v>
      </c>
      <c r="M2085" s="107">
        <v>6.8137284767320113E-4</v>
      </c>
      <c r="N2085" s="730">
        <v>2.2549368001373686E-3</v>
      </c>
      <c r="O2085" s="106">
        <v>1.657204456483607E-3</v>
      </c>
      <c r="P2085" s="107">
        <v>1.5310270484279911E-3</v>
      </c>
      <c r="Q2085" s="730">
        <v>3.0402523153192375E-3</v>
      </c>
      <c r="R2085" s="106">
        <v>2.575058851140722E-3</v>
      </c>
      <c r="S2085" s="107">
        <v>3.3804218522104352E-3</v>
      </c>
      <c r="T2085" s="730">
        <v>1.058479956414041E-2</v>
      </c>
      <c r="U2085" s="106">
        <v>1.6446641105059056E-4</v>
      </c>
      <c r="V2085" s="107">
        <v>1.5464054734105458E-4</v>
      </c>
      <c r="W2085" s="730">
        <v>2.674847383178092E-4</v>
      </c>
      <c r="X2085" s="106">
        <v>1.0237716587136292E-5</v>
      </c>
      <c r="Y2085" s="107">
        <v>9.6048130679226967E-6</v>
      </c>
      <c r="Z2085" s="730">
        <v>1.8244555755223725E-5</v>
      </c>
      <c r="AA2085" s="106">
        <v>1.5967575418765297E-4</v>
      </c>
      <c r="AB2085" s="107">
        <v>1.4978911769585114E-4</v>
      </c>
      <c r="AC2085" s="730">
        <v>3.2774163593738559E-4</v>
      </c>
      <c r="AD2085" s="106">
        <v>7.1363112060073041E-5</v>
      </c>
      <c r="AE2085" s="107">
        <v>6.7292136683244332E-5</v>
      </c>
      <c r="AF2085" s="730">
        <v>1.0484778188267424E-4</v>
      </c>
      <c r="AG2085" s="106">
        <v>8.9132199629527196E-5</v>
      </c>
      <c r="AH2085" s="107">
        <v>8.3039360811092066E-5</v>
      </c>
      <c r="AI2085" s="730">
        <v>1.9235869999330738E-4</v>
      </c>
      <c r="AJ2085" s="112"/>
      <c r="AK2085" s="113"/>
      <c r="AL2085" s="113"/>
    </row>
    <row r="2086" spans="1:38" x14ac:dyDescent="0.25">
      <c r="A2086" s="71">
        <v>2027</v>
      </c>
      <c r="B2086" s="718">
        <v>1</v>
      </c>
      <c r="C2086" s="108">
        <v>0.26190878349715779</v>
      </c>
      <c r="D2086" s="109">
        <v>0.26746936930872001</v>
      </c>
      <c r="E2086" s="731">
        <v>0.28184446085115927</v>
      </c>
      <c r="F2086" s="108">
        <v>5.8356528024726476E-3</v>
      </c>
      <c r="G2086" s="109">
        <v>5.5385143578866505E-3</v>
      </c>
      <c r="H2086" s="731">
        <v>2.0755572469411985E-2</v>
      </c>
      <c r="I2086" s="108">
        <v>6.2360499025805819E-3</v>
      </c>
      <c r="J2086" s="109">
        <v>5.7494130276139295E-3</v>
      </c>
      <c r="K2086" s="731">
        <v>1.4982736833164494E-2</v>
      </c>
      <c r="L2086" s="108">
        <v>6.3491923788292685E-4</v>
      </c>
      <c r="M2086" s="109">
        <v>6.8046472904037677E-4</v>
      </c>
      <c r="N2086" s="731">
        <v>2.2567220231547573E-3</v>
      </c>
      <c r="O2086" s="108">
        <v>1.6498726768777508E-3</v>
      </c>
      <c r="P2086" s="109">
        <v>1.5267144439399388E-3</v>
      </c>
      <c r="Q2086" s="731">
        <v>3.0240346763674266E-3</v>
      </c>
      <c r="R2086" s="108">
        <v>2.5680368352378686E-3</v>
      </c>
      <c r="S2086" s="109">
        <v>3.3758295288129911E-3</v>
      </c>
      <c r="T2086" s="731">
        <v>1.0602892332463434E-2</v>
      </c>
      <c r="U2086" s="108">
        <v>1.636571430742122E-4</v>
      </c>
      <c r="V2086" s="109">
        <v>1.5420287081935845E-4</v>
      </c>
      <c r="W2086" s="731">
        <v>2.658403868297149E-4</v>
      </c>
      <c r="X2086" s="108">
        <v>1.0187194362219786E-5</v>
      </c>
      <c r="Y2086" s="109">
        <v>9.5769279510809179E-6</v>
      </c>
      <c r="Z2086" s="731">
        <v>1.8139245718196858E-5</v>
      </c>
      <c r="AA2086" s="108">
        <v>1.5902464396160993E-4</v>
      </c>
      <c r="AB2086" s="109">
        <v>1.494562145131234E-4</v>
      </c>
      <c r="AC2086" s="731">
        <v>3.2692792123310073E-4</v>
      </c>
      <c r="AD2086" s="108">
        <v>7.1005057678839165E-5</v>
      </c>
      <c r="AE2086" s="109">
        <v>6.7100450530824552E-5</v>
      </c>
      <c r="AF2086" s="731">
        <v>1.0411475161063278E-4</v>
      </c>
      <c r="AG2086" s="108">
        <v>8.8714357447934117E-5</v>
      </c>
      <c r="AH2086" s="109">
        <v>8.2802617831746793E-5</v>
      </c>
      <c r="AI2086" s="731">
        <v>1.9150671721625945E-4</v>
      </c>
      <c r="AJ2086" s="114"/>
      <c r="AK2086" s="115"/>
      <c r="AL2086" s="115"/>
    </row>
    <row r="2087" spans="1:38" x14ac:dyDescent="0.25">
      <c r="A2087" s="71">
        <v>2027</v>
      </c>
      <c r="B2087" s="718">
        <v>2</v>
      </c>
      <c r="C2087" s="108">
        <v>0.26024789822257455</v>
      </c>
      <c r="D2087" s="109">
        <v>0.26592732183940093</v>
      </c>
      <c r="E2087" s="731">
        <v>0.28142058165095774</v>
      </c>
      <c r="F2087" s="108">
        <v>5.8215525828683055E-3</v>
      </c>
      <c r="G2087" s="109">
        <v>5.5352241078960585E-3</v>
      </c>
      <c r="H2087" s="731">
        <v>2.0923545263606916E-2</v>
      </c>
      <c r="I2087" s="108">
        <v>6.1960678321365849E-3</v>
      </c>
      <c r="J2087" s="109">
        <v>5.7254797396323687E-3</v>
      </c>
      <c r="K2087" s="731">
        <v>1.4920494403667122E-2</v>
      </c>
      <c r="L2087" s="108">
        <v>6.336041311757858E-4</v>
      </c>
      <c r="M2087" s="109">
        <v>6.8019753261071747E-4</v>
      </c>
      <c r="N2087" s="731">
        <v>2.259742133350044E-3</v>
      </c>
      <c r="O2087" s="108">
        <v>1.6392910953479326E-3</v>
      </c>
      <c r="P2087" s="109">
        <v>1.520170908047732E-3</v>
      </c>
      <c r="Q2087" s="731">
        <v>3.012031671752736E-3</v>
      </c>
      <c r="R2087" s="108">
        <v>2.5625028052612708E-3</v>
      </c>
      <c r="S2087" s="109">
        <v>3.3744634781151792E-3</v>
      </c>
      <c r="T2087" s="731">
        <v>1.0653462362061383E-2</v>
      </c>
      <c r="U2087" s="108">
        <v>1.6275830708457285E-4</v>
      </c>
      <c r="V2087" s="109">
        <v>1.5374305663461767E-4</v>
      </c>
      <c r="W2087" s="731">
        <v>2.6465521211980407E-4</v>
      </c>
      <c r="X2087" s="108">
        <v>1.0128633126305664E-5</v>
      </c>
      <c r="Y2087" s="109">
        <v>9.5454391638158384E-6</v>
      </c>
      <c r="Z2087" s="731">
        <v>1.8062079496676824E-5</v>
      </c>
      <c r="AA2087" s="108">
        <v>1.5820764913394584E-4</v>
      </c>
      <c r="AB2087" s="109">
        <v>1.4903812657698061E-4</v>
      </c>
      <c r="AC2087" s="731">
        <v>3.265447883994003E-4</v>
      </c>
      <c r="AD2087" s="108">
        <v>7.0623876966794327E-5</v>
      </c>
      <c r="AE2087" s="109">
        <v>6.6912519275830843E-5</v>
      </c>
      <c r="AF2087" s="731">
        <v>1.0359633598168503E-4</v>
      </c>
      <c r="AG2087" s="108">
        <v>8.8179626375598603E-5</v>
      </c>
      <c r="AH2087" s="109">
        <v>8.2495028585948728E-5</v>
      </c>
      <c r="AI2087" s="731">
        <v>1.908516096176918E-4</v>
      </c>
      <c r="AJ2087" s="114"/>
      <c r="AK2087" s="115"/>
      <c r="AL2087" s="115"/>
    </row>
    <row r="2088" spans="1:38" x14ac:dyDescent="0.25">
      <c r="A2088" s="71">
        <v>2027</v>
      </c>
      <c r="B2088" s="718">
        <v>3</v>
      </c>
      <c r="C2088" s="108">
        <v>0.25753069408982077</v>
      </c>
      <c r="D2088" s="109">
        <v>0.26334082661762004</v>
      </c>
      <c r="E2088" s="731">
        <v>0.28067182597525242</v>
      </c>
      <c r="F2088" s="108">
        <v>5.7982039028631922E-3</v>
      </c>
      <c r="G2088" s="109">
        <v>5.526228188754252E-3</v>
      </c>
      <c r="H2088" s="731">
        <v>2.1105413380214658E-2</v>
      </c>
      <c r="I2088" s="108">
        <v>6.1352405467879952E-3</v>
      </c>
      <c r="J2088" s="109">
        <v>5.6844385765230567E-3</v>
      </c>
      <c r="K2088" s="731">
        <v>1.4828427535631055E-2</v>
      </c>
      <c r="L2088" s="108">
        <v>6.3191250156777602E-4</v>
      </c>
      <c r="M2088" s="109">
        <v>6.7963990193670523E-4</v>
      </c>
      <c r="N2088" s="731">
        <v>2.2622454268933874E-3</v>
      </c>
      <c r="O2088" s="108">
        <v>1.6231528432431341E-3</v>
      </c>
      <c r="P2088" s="109">
        <v>1.5090213517236733E-3</v>
      </c>
      <c r="Q2088" s="731">
        <v>2.9939349592009771E-3</v>
      </c>
      <c r="R2088" s="108">
        <v>2.5553838410716954E-3</v>
      </c>
      <c r="S2088" s="109">
        <v>3.3716347298739522E-3</v>
      </c>
      <c r="T2088" s="731">
        <v>1.068470094028242E-2</v>
      </c>
      <c r="U2088" s="108">
        <v>1.6144779969084035E-4</v>
      </c>
      <c r="V2088" s="109">
        <v>1.5294949493901373E-4</v>
      </c>
      <c r="W2088" s="731">
        <v>2.6282944029316311E-4</v>
      </c>
      <c r="X2088" s="108">
        <v>1.0042392957481341E-5</v>
      </c>
      <c r="Y2088" s="109">
        <v>9.491295706198229E-6</v>
      </c>
      <c r="Z2088" s="731">
        <v>1.794478651109515E-5</v>
      </c>
      <c r="AA2088" s="108">
        <v>1.5698920908576862E-4</v>
      </c>
      <c r="AB2088" s="109">
        <v>1.4830044292373884E-4</v>
      </c>
      <c r="AC2088" s="731">
        <v>3.257068014683911E-4</v>
      </c>
      <c r="AD2088" s="108">
        <v>7.0072721766187347E-5</v>
      </c>
      <c r="AE2088" s="109">
        <v>6.6587470619326473E-5</v>
      </c>
      <c r="AF2088" s="731">
        <v>1.0278531969920474E-4</v>
      </c>
      <c r="AG2088" s="108">
        <v>8.7378879578111723E-5</v>
      </c>
      <c r="AH2088" s="109">
        <v>8.1968516096424615E-5</v>
      </c>
      <c r="AI2088" s="731">
        <v>1.8989383848310235E-4</v>
      </c>
      <c r="AJ2088" s="114"/>
      <c r="AK2088" s="115"/>
      <c r="AL2088" s="115"/>
    </row>
    <row r="2089" spans="1:38" x14ac:dyDescent="0.25">
      <c r="A2089" s="71">
        <v>2027</v>
      </c>
      <c r="B2089" s="718">
        <v>4</v>
      </c>
      <c r="C2089" s="108">
        <v>0.31540684616265952</v>
      </c>
      <c r="D2089" s="109">
        <v>0.31778617452771418</v>
      </c>
      <c r="E2089" s="731">
        <v>0.34593266388591476</v>
      </c>
      <c r="F2089" s="108">
        <v>6.1708084964227482E-3</v>
      </c>
      <c r="G2089" s="109">
        <v>6.0168465044229472E-3</v>
      </c>
      <c r="H2089" s="731">
        <v>2.2475906147961109E-2</v>
      </c>
      <c r="I2089" s="108">
        <v>6.5080382500231739E-3</v>
      </c>
      <c r="J2089" s="109">
        <v>6.6921535114276313E-3</v>
      </c>
      <c r="K2089" s="731">
        <v>1.7308666293088307E-2</v>
      </c>
      <c r="L2089" s="108">
        <v>7.6367616302220871E-4</v>
      </c>
      <c r="M2089" s="109">
        <v>1.0173341345604651E-3</v>
      </c>
      <c r="N2089" s="731">
        <v>3.7359908785230805E-3</v>
      </c>
      <c r="O2089" s="108">
        <v>1.762930513136205E-3</v>
      </c>
      <c r="P2089" s="109">
        <v>1.7898997104900953E-3</v>
      </c>
      <c r="Q2089" s="731">
        <v>3.6980455517380967E-3</v>
      </c>
      <c r="R2089" s="108">
        <v>2.5500545248531448E-3</v>
      </c>
      <c r="S2089" s="109">
        <v>3.3727806354319715E-3</v>
      </c>
      <c r="T2089" s="731">
        <v>1.0644998468788955E-2</v>
      </c>
      <c r="U2089" s="108">
        <v>1.6825624170915493E-4</v>
      </c>
      <c r="V2089" s="109">
        <v>1.6672507288075167E-4</v>
      </c>
      <c r="W2089" s="731">
        <v>3.3758337012420052E-4</v>
      </c>
      <c r="X2089" s="108">
        <v>1.0542436164137681E-5</v>
      </c>
      <c r="Y2089" s="109">
        <v>1.0496682180656545E-5</v>
      </c>
      <c r="Z2089" s="731">
        <v>2.2788846818538109E-5</v>
      </c>
      <c r="AA2089" s="108">
        <v>1.6530469768330676E-4</v>
      </c>
      <c r="AB2089" s="109">
        <v>1.6411978755778971E-4</v>
      </c>
      <c r="AC2089" s="731">
        <v>3.8816543610063899E-4</v>
      </c>
      <c r="AD2089" s="108">
        <v>7.2550421641850695E-5</v>
      </c>
      <c r="AE2089" s="109">
        <v>7.160759839444224E-5</v>
      </c>
      <c r="AF2089" s="731">
        <v>1.3770929207812413E-4</v>
      </c>
      <c r="AG2089" s="108">
        <v>9.3146989347324719E-5</v>
      </c>
      <c r="AH2089" s="109">
        <v>9.3568897251948747E-5</v>
      </c>
      <c r="AI2089" s="731">
        <v>2.2402100116615612E-4</v>
      </c>
      <c r="AJ2089" s="114"/>
      <c r="AK2089" s="115"/>
      <c r="AL2089" s="115"/>
    </row>
    <row r="2090" spans="1:38" x14ac:dyDescent="0.25">
      <c r="A2090" s="71">
        <v>2027</v>
      </c>
      <c r="B2090" s="718">
        <v>5</v>
      </c>
      <c r="C2090" s="108">
        <v>0.3141344238657951</v>
      </c>
      <c r="D2090" s="109">
        <v>0.31691639418186018</v>
      </c>
      <c r="E2090" s="731">
        <v>0.34601506077329058</v>
      </c>
      <c r="F2090" s="108">
        <v>6.1858023209567453E-3</v>
      </c>
      <c r="G2090" s="109">
        <v>6.0399412575983576E-3</v>
      </c>
      <c r="H2090" s="731">
        <v>2.2416585963357223E-2</v>
      </c>
      <c r="I2090" s="108">
        <v>6.4716958509623314E-3</v>
      </c>
      <c r="J2090" s="109">
        <v>6.6761786732745495E-3</v>
      </c>
      <c r="K2090" s="731">
        <v>1.7326024742063E-2</v>
      </c>
      <c r="L2090" s="108">
        <v>7.6191275017398067E-4</v>
      </c>
      <c r="M2090" s="109">
        <v>1.0172612360859986E-3</v>
      </c>
      <c r="N2090" s="731">
        <v>3.7296635506402897E-3</v>
      </c>
      <c r="O2090" s="108">
        <v>1.7538155947367101E-3</v>
      </c>
      <c r="P2090" s="109">
        <v>1.7845343216725286E-3</v>
      </c>
      <c r="Q2090" s="731">
        <v>3.7021427374923396E-3</v>
      </c>
      <c r="R2090" s="108">
        <v>2.5439286281594619E-3</v>
      </c>
      <c r="S2090" s="109">
        <v>3.3725085086705109E-3</v>
      </c>
      <c r="T2090" s="731">
        <v>1.0549687323671526E-2</v>
      </c>
      <c r="U2090" s="108">
        <v>1.6736617861298764E-4</v>
      </c>
      <c r="V2090" s="109">
        <v>1.6640673836595461E-4</v>
      </c>
      <c r="W2090" s="731">
        <v>3.3794308520131161E-4</v>
      </c>
      <c r="X2090" s="108">
        <v>1.0485534456162256E-5</v>
      </c>
      <c r="Y2090" s="109">
        <v>1.0474185061215648E-5</v>
      </c>
      <c r="Z2090" s="731">
        <v>2.2814618098360799E-5</v>
      </c>
      <c r="AA2090" s="108">
        <v>1.6463198464860383E-4</v>
      </c>
      <c r="AB2090" s="109">
        <v>1.6391985815830852E-4</v>
      </c>
      <c r="AC2090" s="731">
        <v>3.883134448076942E-4</v>
      </c>
      <c r="AD2090" s="108">
        <v>7.2163397284089815E-5</v>
      </c>
      <c r="AE2090" s="109">
        <v>7.148345759954885E-5</v>
      </c>
      <c r="AF2090" s="731">
        <v>1.3785371911909452E-4</v>
      </c>
      <c r="AG2090" s="108">
        <v>9.2656102919373329E-5</v>
      </c>
      <c r="AH2090" s="109">
        <v>9.3332154439170633E-5</v>
      </c>
      <c r="AI2090" s="731">
        <v>2.2427819732844678E-4</v>
      </c>
      <c r="AJ2090" s="114"/>
      <c r="AK2090" s="115"/>
      <c r="AL2090" s="115"/>
    </row>
    <row r="2091" spans="1:38" x14ac:dyDescent="0.25">
      <c r="A2091" s="71">
        <v>2027</v>
      </c>
      <c r="B2091" s="718">
        <v>6</v>
      </c>
      <c r="C2091" s="108">
        <v>0.3625381652599553</v>
      </c>
      <c r="D2091" s="109">
        <v>0.36154753525763705</v>
      </c>
      <c r="E2091" s="731">
        <v>0.57496590334833886</v>
      </c>
      <c r="F2091" s="108">
        <v>6.653871034559904E-3</v>
      </c>
      <c r="G2091" s="109">
        <v>6.5471328714267881E-3</v>
      </c>
      <c r="H2091" s="731">
        <v>2.6531303201569569E-2</v>
      </c>
      <c r="I2091" s="108">
        <v>6.6800820356435683E-3</v>
      </c>
      <c r="J2091" s="109">
        <v>7.4429039968759506E-3</v>
      </c>
      <c r="K2091" s="731">
        <v>1.9744112294195537E-2</v>
      </c>
      <c r="L2091" s="108">
        <v>8.6364302306477902E-4</v>
      </c>
      <c r="M2091" s="109">
        <v>1.1025930386202186E-3</v>
      </c>
      <c r="N2091" s="731">
        <v>3.7902485023835271E-3</v>
      </c>
      <c r="O2091" s="108">
        <v>1.855188944337231E-3</v>
      </c>
      <c r="P2091" s="109">
        <v>2.0188207469535062E-3</v>
      </c>
      <c r="Q2091" s="731">
        <v>5.7954876985586729E-3</v>
      </c>
      <c r="R2091" s="108">
        <v>2.5382937998746982E-3</v>
      </c>
      <c r="S2091" s="109">
        <v>3.3731848728678739E-3</v>
      </c>
      <c r="T2091" s="731">
        <v>1.0443453692376448E-2</v>
      </c>
      <c r="U2091" s="108">
        <v>1.7209226147145608E-4</v>
      </c>
      <c r="V2091" s="109">
        <v>1.7736836687315847E-4</v>
      </c>
      <c r="W2091" s="731">
        <v>4.6421936082040121E-4</v>
      </c>
      <c r="X2091" s="108">
        <v>1.0836087755458664E-5</v>
      </c>
      <c r="Y2091" s="109">
        <v>1.1280617269543595E-5</v>
      </c>
      <c r="Z2091" s="731">
        <v>3.3552545302358823E-5</v>
      </c>
      <c r="AA2091" s="108">
        <v>1.7127037522230611E-4</v>
      </c>
      <c r="AB2091" s="109">
        <v>1.7716004250418251E-4</v>
      </c>
      <c r="AC2091" s="731">
        <v>5.7804377796304488E-4</v>
      </c>
      <c r="AD2091" s="108">
        <v>7.3852521104762094E-5</v>
      </c>
      <c r="AE2091" s="109">
        <v>7.5398867209555399E-5</v>
      </c>
      <c r="AF2091" s="731">
        <v>1.6475815849979056E-4</v>
      </c>
      <c r="AG2091" s="108">
        <v>9.6782875892078589E-5</v>
      </c>
      <c r="AH2091" s="109">
        <v>1.0286134687562325E-4</v>
      </c>
      <c r="AI2091" s="731">
        <v>4.0232839840273889E-4</v>
      </c>
      <c r="AJ2091" s="114"/>
      <c r="AK2091" s="115"/>
      <c r="AL2091" s="115"/>
    </row>
    <row r="2092" spans="1:38" x14ac:dyDescent="0.25">
      <c r="A2092" s="71">
        <v>2027</v>
      </c>
      <c r="B2092" s="718">
        <v>7</v>
      </c>
      <c r="C2092" s="108">
        <v>0.3622347268671518</v>
      </c>
      <c r="D2092" s="109">
        <v>0.36157040405082469</v>
      </c>
      <c r="E2092" s="731">
        <v>0.57488796970644018</v>
      </c>
      <c r="F2092" s="108">
        <v>6.7060063511298982E-3</v>
      </c>
      <c r="G2092" s="109">
        <v>6.6001192389852593E-3</v>
      </c>
      <c r="H2092" s="731">
        <v>2.6485636959950262E-2</v>
      </c>
      <c r="I2092" s="108">
        <v>6.6622434291456929E-3</v>
      </c>
      <c r="J2092" s="109">
        <v>7.4441008112276739E-3</v>
      </c>
      <c r="K2092" s="731">
        <v>1.9783367787027738E-2</v>
      </c>
      <c r="L2092" s="108">
        <v>8.6195390198971203E-4</v>
      </c>
      <c r="M2092" s="109">
        <v>1.1027414624036073E-3</v>
      </c>
      <c r="N2092" s="731">
        <v>3.7826479562957922E-3</v>
      </c>
      <c r="O2092" s="108">
        <v>1.8520775669339184E-3</v>
      </c>
      <c r="P2092" s="109">
        <v>2.0190168135101444E-3</v>
      </c>
      <c r="Q2092" s="731">
        <v>5.8073015507896248E-3</v>
      </c>
      <c r="R2092" s="108">
        <v>2.5331274293570955E-3</v>
      </c>
      <c r="S2092" s="109">
        <v>3.3736252501628322E-3</v>
      </c>
      <c r="T2092" s="731">
        <v>1.0336549590129435E-2</v>
      </c>
      <c r="U2092" s="108">
        <v>1.7159775151671431E-4</v>
      </c>
      <c r="V2092" s="109">
        <v>1.7739825678556051E-4</v>
      </c>
      <c r="W2092" s="731">
        <v>4.6517408791683191E-4</v>
      </c>
      <c r="X2092" s="108">
        <v>1.0806411821691131E-5</v>
      </c>
      <c r="Y2092" s="109">
        <v>1.1282420195580059E-5</v>
      </c>
      <c r="Z2092" s="731">
        <v>3.3622536854539757E-5</v>
      </c>
      <c r="AA2092" s="108">
        <v>1.7110445291702389E-4</v>
      </c>
      <c r="AB2092" s="109">
        <v>1.7740329766612357E-4</v>
      </c>
      <c r="AC2092" s="731">
        <v>5.78891246852143E-4</v>
      </c>
      <c r="AD2092" s="108">
        <v>7.3624187878000496E-5</v>
      </c>
      <c r="AE2092" s="109">
        <v>7.5412602171194136E-5</v>
      </c>
      <c r="AF2092" s="731">
        <v>1.651052483787456E-4</v>
      </c>
      <c r="AG2092" s="108">
        <v>9.656672483645824E-5</v>
      </c>
      <c r="AH2092" s="109">
        <v>1.028746020619118E-4</v>
      </c>
      <c r="AI2092" s="731">
        <v>4.0313741669725984E-4</v>
      </c>
      <c r="AJ2092" s="114"/>
      <c r="AK2092" s="115"/>
      <c r="AL2092" s="115"/>
    </row>
    <row r="2093" spans="1:38" x14ac:dyDescent="0.25">
      <c r="A2093" s="71">
        <v>2027</v>
      </c>
      <c r="B2093" s="718">
        <v>8</v>
      </c>
      <c r="C2093" s="108">
        <v>0.44197377225418821</v>
      </c>
      <c r="D2093" s="109">
        <v>0.43275760675306446</v>
      </c>
      <c r="E2093" s="731">
        <v>0.4089503922132609</v>
      </c>
      <c r="F2093" s="108">
        <v>1.5368375364446074E-2</v>
      </c>
      <c r="G2093" s="109">
        <v>1.7157418720872931E-2</v>
      </c>
      <c r="H2093" s="731">
        <v>2.3853374299038884E-2</v>
      </c>
      <c r="I2093" s="108">
        <v>8.6712824299264926E-3</v>
      </c>
      <c r="J2093" s="109">
        <v>9.9562591425244162E-3</v>
      </c>
      <c r="K2093" s="731">
        <v>2.0431835673973376E-2</v>
      </c>
      <c r="L2093" s="108">
        <v>1.1659348938510823E-3</v>
      </c>
      <c r="M2093" s="109">
        <v>1.4567816320582622E-3</v>
      </c>
      <c r="N2093" s="731">
        <v>2.2299988269162997E-3</v>
      </c>
      <c r="O2093" s="108">
        <v>2.2498242424515455E-3</v>
      </c>
      <c r="P2093" s="109">
        <v>2.436536374247956E-3</v>
      </c>
      <c r="Q2093" s="731">
        <v>5.6732562496709799E-3</v>
      </c>
      <c r="R2093" s="108">
        <v>2.5331274293570955E-3</v>
      </c>
      <c r="S2093" s="109">
        <v>3.3736252501628322E-3</v>
      </c>
      <c r="T2093" s="731">
        <v>1.0336549590129435E-2</v>
      </c>
      <c r="U2093" s="108">
        <v>2.2368058104500156E-4</v>
      </c>
      <c r="V2093" s="109">
        <v>2.3144746596334635E-4</v>
      </c>
      <c r="W2093" s="731">
        <v>5.1975190526696246E-4</v>
      </c>
      <c r="X2093" s="108">
        <v>1.3994255961272499E-5</v>
      </c>
      <c r="Y2093" s="109">
        <v>1.4605878949784812E-5</v>
      </c>
      <c r="Z2093" s="731">
        <v>3.5248545407013198E-5</v>
      </c>
      <c r="AA2093" s="108">
        <v>2.4384500932709638E-4</v>
      </c>
      <c r="AB2093" s="109">
        <v>2.5852546264372011E-4</v>
      </c>
      <c r="AC2093" s="731">
        <v>9.7761530995487149E-4</v>
      </c>
      <c r="AD2093" s="108">
        <v>9.7188041455210513E-5</v>
      </c>
      <c r="AE2093" s="109">
        <v>9.9848404882188618E-5</v>
      </c>
      <c r="AF2093" s="731">
        <v>2.1340779054675963E-4</v>
      </c>
      <c r="AG2093" s="108">
        <v>1.2134437230885403E-4</v>
      </c>
      <c r="AH2093" s="109">
        <v>1.2875901026370329E-4</v>
      </c>
      <c r="AI2093" s="731">
        <v>3.417757044406949E-4</v>
      </c>
      <c r="AJ2093" s="114"/>
      <c r="AK2093" s="115"/>
      <c r="AL2093" s="115"/>
    </row>
    <row r="2094" spans="1:38" x14ac:dyDescent="0.25">
      <c r="A2094" s="71">
        <v>2027</v>
      </c>
      <c r="B2094" s="718">
        <v>9</v>
      </c>
      <c r="C2094" s="108">
        <v>0.44139148837438452</v>
      </c>
      <c r="D2094" s="109">
        <v>0.43259745415166506</v>
      </c>
      <c r="E2094" s="731">
        <v>0.40577400188259583</v>
      </c>
      <c r="F2094" s="108">
        <v>1.5450327885115021E-2</v>
      </c>
      <c r="G2094" s="109">
        <v>1.7238591811615352E-2</v>
      </c>
      <c r="H2094" s="731">
        <v>2.3734509938492136E-2</v>
      </c>
      <c r="I2094" s="108">
        <v>8.6374685776247958E-3</v>
      </c>
      <c r="J2094" s="109">
        <v>9.9447235491949837E-3</v>
      </c>
      <c r="K2094" s="731">
        <v>2.0198793662176411E-2</v>
      </c>
      <c r="L2094" s="108">
        <v>1.1623957148490468E-3</v>
      </c>
      <c r="M2094" s="109">
        <v>1.4553388107814511E-3</v>
      </c>
      <c r="N2094" s="731">
        <v>2.2145512866081803E-3</v>
      </c>
      <c r="O2094" s="108">
        <v>2.2440008985097357E-3</v>
      </c>
      <c r="P2094" s="109">
        <v>2.4347799391924115E-3</v>
      </c>
      <c r="Q2094" s="731">
        <v>5.6171954132023839E-3</v>
      </c>
      <c r="R2094" s="108">
        <v>2.5331274293570955E-3</v>
      </c>
      <c r="S2094" s="109">
        <v>3.3736252501628322E-3</v>
      </c>
      <c r="T2094" s="731">
        <v>1.0336549590129435E-2</v>
      </c>
      <c r="U2094" s="108">
        <v>2.2275496356622456E-4</v>
      </c>
      <c r="V2094" s="109">
        <v>2.3116829340652593E-4</v>
      </c>
      <c r="W2094" s="731">
        <v>5.1375013718599389E-4</v>
      </c>
      <c r="X2094" s="108">
        <v>1.3938667625073592E-5</v>
      </c>
      <c r="Y2094" s="109">
        <v>1.4589037842637127E-5</v>
      </c>
      <c r="Z2094" s="731">
        <v>3.4870738670967854E-5</v>
      </c>
      <c r="AA2094" s="108">
        <v>2.4346958198500219E-4</v>
      </c>
      <c r="AB2094" s="109">
        <v>2.5864938503933587E-4</v>
      </c>
      <c r="AC2094" s="731">
        <v>9.6846680603660939E-4</v>
      </c>
      <c r="AD2094" s="108">
        <v>9.6760504567196999E-5</v>
      </c>
      <c r="AE2094" s="109">
        <v>9.9719340082390727E-5</v>
      </c>
      <c r="AF2094" s="731">
        <v>2.1061542699083539E-4</v>
      </c>
      <c r="AG2094" s="108">
        <v>1.2093943088994082E-4</v>
      </c>
      <c r="AH2094" s="109">
        <v>1.2863675789573522E-4</v>
      </c>
      <c r="AI2094" s="731">
        <v>3.3908347379783409E-4</v>
      </c>
      <c r="AJ2094" s="114"/>
      <c r="AK2094" s="115"/>
      <c r="AL2094" s="115"/>
    </row>
    <row r="2095" spans="1:38" x14ac:dyDescent="0.25">
      <c r="A2095" s="71">
        <v>2027</v>
      </c>
      <c r="B2095" s="718">
        <v>10</v>
      </c>
      <c r="C2095" s="108">
        <v>0.58289060202852361</v>
      </c>
      <c r="D2095" s="109">
        <v>0.55595472302933735</v>
      </c>
      <c r="E2095" s="731">
        <v>0.43940859551564321</v>
      </c>
      <c r="F2095" s="108">
        <v>1.8881635654773261E-2</v>
      </c>
      <c r="G2095" s="109">
        <v>2.0169490143895526E-2</v>
      </c>
      <c r="H2095" s="731">
        <v>2.9374776170893905E-2</v>
      </c>
      <c r="I2095" s="108">
        <v>9.2808250321636549E-3</v>
      </c>
      <c r="J2095" s="109">
        <v>1.0926400957331175E-2</v>
      </c>
      <c r="K2095" s="731">
        <v>1.9857185699050536E-2</v>
      </c>
      <c r="L2095" s="108">
        <v>1.4435427748758038E-3</v>
      </c>
      <c r="M2095" s="109">
        <v>1.6671187123422956E-3</v>
      </c>
      <c r="N2095" s="731">
        <v>2.3699739439870808E-3</v>
      </c>
      <c r="O2095" s="108">
        <v>2.5752532277430466E-3</v>
      </c>
      <c r="P2095" s="109">
        <v>2.6849914446242336E-3</v>
      </c>
      <c r="Q2095" s="731">
        <v>6.3327132972813846E-3</v>
      </c>
      <c r="R2095" s="108">
        <v>2.5331274293570955E-3</v>
      </c>
      <c r="S2095" s="109">
        <v>3.3736252501628322E-3</v>
      </c>
      <c r="T2095" s="731">
        <v>1.0336549590129435E-2</v>
      </c>
      <c r="U2095" s="108">
        <v>2.3695472370748901E-4</v>
      </c>
      <c r="V2095" s="109">
        <v>2.4187242709536834E-4</v>
      </c>
      <c r="W2095" s="731">
        <v>5.8971124309403452E-4</v>
      </c>
      <c r="X2095" s="108">
        <v>1.5004466359344582E-5</v>
      </c>
      <c r="Y2095" s="109">
        <v>1.5391227681510851E-5</v>
      </c>
      <c r="Z2095" s="731">
        <v>3.980389510319067E-5</v>
      </c>
      <c r="AA2095" s="108">
        <v>2.709353798988894E-4</v>
      </c>
      <c r="AB2095" s="109">
        <v>2.8061952857357962E-4</v>
      </c>
      <c r="AC2095" s="731">
        <v>1.0994360714840703E-3</v>
      </c>
      <c r="AD2095" s="108">
        <v>1.0163488645110746E-4</v>
      </c>
      <c r="AE2095" s="109">
        <v>1.033878082924642E-4</v>
      </c>
      <c r="AF2095" s="731">
        <v>2.4613358554282673E-4</v>
      </c>
      <c r="AG2095" s="108">
        <v>1.3406642969006796E-4</v>
      </c>
      <c r="AH2095" s="109">
        <v>1.3854138091043991E-4</v>
      </c>
      <c r="AI2095" s="731">
        <v>3.7374937844740844E-4</v>
      </c>
      <c r="AJ2095" s="114"/>
      <c r="AK2095" s="115"/>
      <c r="AL2095" s="115"/>
    </row>
    <row r="2096" spans="1:38" x14ac:dyDescent="0.25">
      <c r="A2096" s="71">
        <v>2027</v>
      </c>
      <c r="B2096" s="718">
        <v>11</v>
      </c>
      <c r="C2096" s="108">
        <v>0.58226438176596951</v>
      </c>
      <c r="D2096" s="109">
        <v>0.5556740675574362</v>
      </c>
      <c r="E2096" s="731">
        <v>0.43501388752345266</v>
      </c>
      <c r="F2096" s="108">
        <v>1.9056485856716862E-2</v>
      </c>
      <c r="G2096" s="109">
        <v>2.033805239293485E-2</v>
      </c>
      <c r="H2096" s="731">
        <v>2.9272339445946538E-2</v>
      </c>
      <c r="I2096" s="108">
        <v>9.2459023077047335E-3</v>
      </c>
      <c r="J2096" s="109">
        <v>1.0906639657417404E-2</v>
      </c>
      <c r="K2096" s="731">
        <v>1.9579456617862839E-2</v>
      </c>
      <c r="L2096" s="108">
        <v>1.4392676650058619E-3</v>
      </c>
      <c r="M2096" s="109">
        <v>1.6645080329359358E-3</v>
      </c>
      <c r="N2096" s="731">
        <v>2.3476750160376096E-3</v>
      </c>
      <c r="O2096" s="108">
        <v>2.5692899298594037E-3</v>
      </c>
      <c r="P2096" s="109">
        <v>2.6821098225474271E-3</v>
      </c>
      <c r="Q2096" s="731">
        <v>6.2533218242785907E-3</v>
      </c>
      <c r="R2096" s="108">
        <v>2.5331274293570955E-3</v>
      </c>
      <c r="S2096" s="109">
        <v>3.3736252501628322E-3</v>
      </c>
      <c r="T2096" s="731">
        <v>1.0336549590129435E-2</v>
      </c>
      <c r="U2096" s="108">
        <v>2.3600840115971242E-4</v>
      </c>
      <c r="V2096" s="109">
        <v>2.4141545198181025E-4</v>
      </c>
      <c r="W2096" s="731">
        <v>5.8122128327857446E-4</v>
      </c>
      <c r="X2096" s="108">
        <v>1.4947382523362201E-5</v>
      </c>
      <c r="Y2096" s="109">
        <v>1.5363608990778523E-5</v>
      </c>
      <c r="Z2096" s="731">
        <v>3.9267050693723059E-5</v>
      </c>
      <c r="AA2096" s="108">
        <v>2.7088190169937434E-4</v>
      </c>
      <c r="AB2096" s="109">
        <v>2.8092685841159959E-4</v>
      </c>
      <c r="AC2096" s="731">
        <v>1.0867199567258308E-3</v>
      </c>
      <c r="AD2096" s="108">
        <v>1.011975392564943E-4</v>
      </c>
      <c r="AE2096" s="109">
        <v>1.0317650561055004E-4</v>
      </c>
      <c r="AF2096" s="731">
        <v>2.4218058411565384E-4</v>
      </c>
      <c r="AG2096" s="108">
        <v>1.3365155799799529E-4</v>
      </c>
      <c r="AH2096" s="109">
        <v>1.383407544750656E-4</v>
      </c>
      <c r="AI2096" s="731">
        <v>3.6993206099679237E-4</v>
      </c>
      <c r="AJ2096" s="114"/>
      <c r="AK2096" s="115"/>
      <c r="AL2096" s="115"/>
    </row>
    <row r="2097" spans="1:38" x14ac:dyDescent="0.25">
      <c r="A2097" s="71">
        <v>2027</v>
      </c>
      <c r="B2097" s="718">
        <v>12</v>
      </c>
      <c r="C2097" s="108">
        <v>0.5815837132406767</v>
      </c>
      <c r="D2097" s="109">
        <v>0.55535160730206412</v>
      </c>
      <c r="E2097" s="731">
        <v>0.42993182395126672</v>
      </c>
      <c r="F2097" s="108">
        <v>1.9239523157449548E-2</v>
      </c>
      <c r="G2097" s="109">
        <v>2.0515717786128675E-2</v>
      </c>
      <c r="H2097" s="731">
        <v>2.9135784646834688E-2</v>
      </c>
      <c r="I2097" s="108">
        <v>9.2079570124434622E-3</v>
      </c>
      <c r="J2097" s="109">
        <v>1.0883844830257415E-2</v>
      </c>
      <c r="K2097" s="731">
        <v>1.9257820097859469E-2</v>
      </c>
      <c r="L2097" s="108">
        <v>1.4346243688596867E-3</v>
      </c>
      <c r="M2097" s="109">
        <v>1.6614967941598125E-3</v>
      </c>
      <c r="N2097" s="731">
        <v>2.3217858551229835E-3</v>
      </c>
      <c r="O2097" s="108">
        <v>2.5628118942518899E-3</v>
      </c>
      <c r="P2097" s="109">
        <v>2.6787824376012927E-3</v>
      </c>
      <c r="Q2097" s="731">
        <v>6.1614935609056211E-3</v>
      </c>
      <c r="R2097" s="108">
        <v>2.5331274293570955E-3</v>
      </c>
      <c r="S2097" s="109">
        <v>3.3736252501628322E-3</v>
      </c>
      <c r="T2097" s="731">
        <v>1.0336549590129435E-2</v>
      </c>
      <c r="U2097" s="108">
        <v>2.3498038349114669E-4</v>
      </c>
      <c r="V2097" s="109">
        <v>2.4088815451803192E-4</v>
      </c>
      <c r="W2097" s="731">
        <v>5.7140122889350227E-4</v>
      </c>
      <c r="X2097" s="108">
        <v>1.4885380228060086E-5</v>
      </c>
      <c r="Y2097" s="109">
        <v>1.5331710946532876E-5</v>
      </c>
      <c r="Z2097" s="731">
        <v>3.8646126202926997E-5</v>
      </c>
      <c r="AA2097" s="108">
        <v>2.7079696556882174E-4</v>
      </c>
      <c r="AB2097" s="109">
        <v>2.8121610125832387E-4</v>
      </c>
      <c r="AC2097" s="731">
        <v>1.0719422893527867E-3</v>
      </c>
      <c r="AD2097" s="108">
        <v>1.0072247987627145E-4</v>
      </c>
      <c r="AE2097" s="109">
        <v>1.0293277289647891E-4</v>
      </c>
      <c r="AF2097" s="731">
        <v>2.3760836050829891E-4</v>
      </c>
      <c r="AG2097" s="108">
        <v>1.3320088555576369E-4</v>
      </c>
      <c r="AH2097" s="109">
        <v>1.3810915987262133E-4</v>
      </c>
      <c r="AI2097" s="731">
        <v>3.6551700452242821E-4</v>
      </c>
      <c r="AJ2097" s="114"/>
      <c r="AK2097" s="115"/>
      <c r="AL2097" s="115"/>
    </row>
    <row r="2098" spans="1:38" x14ac:dyDescent="0.25">
      <c r="A2098" s="71">
        <v>2027</v>
      </c>
      <c r="B2098" s="718">
        <v>13</v>
      </c>
      <c r="C2098" s="108">
        <v>0.57990696245109075</v>
      </c>
      <c r="D2098" s="109">
        <v>0.55398930618139375</v>
      </c>
      <c r="E2098" s="731">
        <v>0.4239999284791004</v>
      </c>
      <c r="F2098" s="108">
        <v>1.944292681262955E-2</v>
      </c>
      <c r="G2098" s="109">
        <v>2.0707210111536898E-2</v>
      </c>
      <c r="H2098" s="731">
        <v>2.8984343506655883E-2</v>
      </c>
      <c r="I2098" s="108">
        <v>9.1766143951377555E-3</v>
      </c>
      <c r="J2098" s="109">
        <v>1.086137201531337E-2</v>
      </c>
      <c r="K2098" s="731">
        <v>1.8900500318244837E-2</v>
      </c>
      <c r="L2098" s="108">
        <v>1.4309239370794346E-3</v>
      </c>
      <c r="M2098" s="109">
        <v>1.6586816498874457E-3</v>
      </c>
      <c r="N2098" s="731">
        <v>2.293263366935026E-3</v>
      </c>
      <c r="O2098" s="108">
        <v>2.5569437851773692E-3</v>
      </c>
      <c r="P2098" s="109">
        <v>2.674932848502524E-3</v>
      </c>
      <c r="Q2098" s="731">
        <v>6.0603827773283271E-3</v>
      </c>
      <c r="R2098" s="108">
        <v>2.5331274293570955E-3</v>
      </c>
      <c r="S2098" s="109">
        <v>3.3736252501628322E-3</v>
      </c>
      <c r="T2098" s="731">
        <v>1.0336549590129435E-2</v>
      </c>
      <c r="U2098" s="108">
        <v>2.3415212023697023E-4</v>
      </c>
      <c r="V2098" s="109">
        <v>2.4038574375549219E-4</v>
      </c>
      <c r="W2098" s="731">
        <v>5.6063906748136201E-4</v>
      </c>
      <c r="X2098" s="108">
        <v>1.4834947690544128E-5</v>
      </c>
      <c r="Y2098" s="109">
        <v>1.5300825536277138E-5</v>
      </c>
      <c r="Z2098" s="731">
        <v>3.7964243466485339E-5</v>
      </c>
      <c r="AA2098" s="108">
        <v>2.709290209383635E-4</v>
      </c>
      <c r="AB2098" s="109">
        <v>2.8156271350974777E-4</v>
      </c>
      <c r="AC2098" s="731">
        <v>1.0556630330062044E-3</v>
      </c>
      <c r="AD2098" s="108">
        <v>1.0034407255649347E-4</v>
      </c>
      <c r="AE2098" s="109">
        <v>1.0270521417851956E-4</v>
      </c>
      <c r="AF2098" s="731">
        <v>2.3261249733438634E-4</v>
      </c>
      <c r="AG2098" s="108">
        <v>1.328202905066046E-4</v>
      </c>
      <c r="AH2098" s="109">
        <v>1.3787028775731812E-4</v>
      </c>
      <c r="AI2098" s="731">
        <v>3.6062011499601935E-4</v>
      </c>
      <c r="AJ2098" s="114"/>
      <c r="AK2098" s="115"/>
      <c r="AL2098" s="115"/>
    </row>
    <row r="2099" spans="1:38" x14ac:dyDescent="0.25">
      <c r="A2099" s="71">
        <v>2027</v>
      </c>
      <c r="B2099" s="718">
        <v>14</v>
      </c>
      <c r="C2099" s="108">
        <v>0.57942527822949053</v>
      </c>
      <c r="D2099" s="109">
        <v>0.55359431762310018</v>
      </c>
      <c r="E2099" s="731">
        <v>0.41714590149970582</v>
      </c>
      <c r="F2099" s="108">
        <v>1.9668352022690433E-2</v>
      </c>
      <c r="G2099" s="109">
        <v>2.091587797757604E-2</v>
      </c>
      <c r="H2099" s="731">
        <v>2.8766309934503499E-2</v>
      </c>
      <c r="I2099" s="108">
        <v>9.1497120416360617E-3</v>
      </c>
      <c r="J2099" s="109">
        <v>1.0833760479673845E-2</v>
      </c>
      <c r="K2099" s="731">
        <v>1.8465788317935779E-2</v>
      </c>
      <c r="L2099" s="108">
        <v>1.427631573419346E-3</v>
      </c>
      <c r="M2099" s="109">
        <v>1.6550344802930578E-3</v>
      </c>
      <c r="N2099" s="731">
        <v>2.2581608409010167E-3</v>
      </c>
      <c r="O2099" s="108">
        <v>2.5523506274908172E-3</v>
      </c>
      <c r="P2099" s="109">
        <v>2.6709009470121921E-3</v>
      </c>
      <c r="Q2099" s="731">
        <v>5.9364897214013116E-3</v>
      </c>
      <c r="R2099" s="108">
        <v>2.5331274293570955E-3</v>
      </c>
      <c r="S2099" s="109">
        <v>3.3736252501628322E-3</v>
      </c>
      <c r="T2099" s="731">
        <v>1.0336549590129435E-2</v>
      </c>
      <c r="U2099" s="108">
        <v>2.3342321364264163E-4</v>
      </c>
      <c r="V2099" s="109">
        <v>2.3974746450520796E-4</v>
      </c>
      <c r="W2099" s="731">
        <v>5.4738898211140305E-4</v>
      </c>
      <c r="X2099" s="108">
        <v>1.4790989398666441E-5</v>
      </c>
      <c r="Y2099" s="109">
        <v>1.526219499984892E-5</v>
      </c>
      <c r="Z2099" s="731">
        <v>3.7126511462660232E-5</v>
      </c>
      <c r="AA2099" s="108">
        <v>2.7123592510928154E-4</v>
      </c>
      <c r="AB2099" s="109">
        <v>2.8188744446612599E-4</v>
      </c>
      <c r="AC2099" s="731">
        <v>1.0355941897121105E-3</v>
      </c>
      <c r="AD2099" s="108">
        <v>1.0000716284713802E-4</v>
      </c>
      <c r="AE2099" s="109">
        <v>1.0241014447501934E-4</v>
      </c>
      <c r="AF2099" s="731">
        <v>2.2644314308538276E-4</v>
      </c>
      <c r="AG2099" s="108">
        <v>1.3250082391947913E-4</v>
      </c>
      <c r="AH2099" s="109">
        <v>1.3758987078334335E-4</v>
      </c>
      <c r="AI2099" s="731">
        <v>3.5466385337631407E-4</v>
      </c>
      <c r="AJ2099" s="114"/>
      <c r="AK2099" s="115"/>
      <c r="AL2099" s="115"/>
    </row>
    <row r="2100" spans="1:38" x14ac:dyDescent="0.25">
      <c r="A2100" s="71">
        <v>2027</v>
      </c>
      <c r="B2100" s="718">
        <v>15</v>
      </c>
      <c r="C2100" s="108">
        <v>0.71497027868737206</v>
      </c>
      <c r="D2100" s="109">
        <v>0.66354949065755864</v>
      </c>
      <c r="E2100" s="731">
        <v>0.43529516102203342</v>
      </c>
      <c r="F2100" s="108">
        <v>2.9570574006434595E-2</v>
      </c>
      <c r="G2100" s="109">
        <v>2.9871417241172277E-2</v>
      </c>
      <c r="H2100" s="731">
        <v>4.0267414997271274E-2</v>
      </c>
      <c r="I2100" s="108">
        <v>9.1288727324711043E-3</v>
      </c>
      <c r="J2100" s="109">
        <v>1.0742886549862711E-2</v>
      </c>
      <c r="K2100" s="731">
        <v>1.9552827568062946E-2</v>
      </c>
      <c r="L2100" s="108">
        <v>1.9669645648093849E-3</v>
      </c>
      <c r="M2100" s="109">
        <v>2.0272915323959694E-3</v>
      </c>
      <c r="N2100" s="731">
        <v>2.4893116246767913E-3</v>
      </c>
      <c r="O2100" s="108">
        <v>2.607608424741001E-3</v>
      </c>
      <c r="P2100" s="109">
        <v>2.69537814200011E-3</v>
      </c>
      <c r="Q2100" s="731">
        <v>6.2295234770143107E-3</v>
      </c>
      <c r="R2100" s="108">
        <v>2.5331274293570955E-3</v>
      </c>
      <c r="S2100" s="109">
        <v>3.3736252501628322E-3</v>
      </c>
      <c r="T2100" s="731">
        <v>1.0336549590129435E-2</v>
      </c>
      <c r="U2100" s="108">
        <v>2.3362313221243688E-4</v>
      </c>
      <c r="V2100" s="109">
        <v>2.3799615088860378E-4</v>
      </c>
      <c r="W2100" s="731">
        <v>5.7843554743404165E-4</v>
      </c>
      <c r="X2100" s="108">
        <v>1.4838517800237047E-5</v>
      </c>
      <c r="Y2100" s="109">
        <v>1.5172007379562069E-5</v>
      </c>
      <c r="Z2100" s="731">
        <v>3.9157148291512856E-5</v>
      </c>
      <c r="AA2100" s="108">
        <v>3.0740395261004048E-4</v>
      </c>
      <c r="AB2100" s="109">
        <v>3.1291698231552905E-4</v>
      </c>
      <c r="AC2100" s="731">
        <v>1.1215877587844206E-3</v>
      </c>
      <c r="AD2100" s="108">
        <v>9.970684170598285E-5</v>
      </c>
      <c r="AE2100" s="109">
        <v>1.0133131735576512E-4</v>
      </c>
      <c r="AF2100" s="731">
        <v>2.409755939106026E-4</v>
      </c>
      <c r="AG2100" s="108">
        <v>1.3409384163431162E-4</v>
      </c>
      <c r="AH2100" s="109">
        <v>1.3778682843132906E-4</v>
      </c>
      <c r="AI2100" s="731">
        <v>3.6889146090738928E-4</v>
      </c>
      <c r="AJ2100" s="114"/>
      <c r="AK2100" s="115"/>
      <c r="AL2100" s="115"/>
    </row>
    <row r="2101" spans="1:38" x14ac:dyDescent="0.25">
      <c r="A2101" s="71">
        <v>2027</v>
      </c>
      <c r="B2101" s="718">
        <v>16</v>
      </c>
      <c r="C2101" s="108">
        <v>0.71456095633184824</v>
      </c>
      <c r="D2101" s="109">
        <v>0.66316521437900322</v>
      </c>
      <c r="E2101" s="731">
        <v>0.42748383234539689</v>
      </c>
      <c r="F2101" s="108">
        <v>3.0134107070156454E-2</v>
      </c>
      <c r="G2101" s="109">
        <v>3.0408008729608201E-2</v>
      </c>
      <c r="H2101" s="731">
        <v>4.0366082148513657E-2</v>
      </c>
      <c r="I2101" s="108">
        <v>9.1073256319918611E-3</v>
      </c>
      <c r="J2101" s="109">
        <v>1.0718742497688212E-2</v>
      </c>
      <c r="K2101" s="731">
        <v>1.9056705943089287E-2</v>
      </c>
      <c r="L2101" s="108">
        <v>1.9633107684468541E-3</v>
      </c>
      <c r="M2101" s="109">
        <v>2.0233196646438187E-3</v>
      </c>
      <c r="N2101" s="731">
        <v>2.4411541539758673E-3</v>
      </c>
      <c r="O2101" s="108">
        <v>2.6039162035460953E-3</v>
      </c>
      <c r="P2101" s="109">
        <v>2.6918247811183148E-3</v>
      </c>
      <c r="Q2101" s="731">
        <v>6.0892344597735628E-3</v>
      </c>
      <c r="R2101" s="108">
        <v>2.5331274293570955E-3</v>
      </c>
      <c r="S2101" s="109">
        <v>3.3736252501628322E-3</v>
      </c>
      <c r="T2101" s="731">
        <v>1.0336549590129435E-2</v>
      </c>
      <c r="U2101" s="108">
        <v>2.3303720713357108E-4</v>
      </c>
      <c r="V2101" s="109">
        <v>2.3743589515985057E-4</v>
      </c>
      <c r="W2101" s="731">
        <v>5.6343706835775193E-4</v>
      </c>
      <c r="X2101" s="108">
        <v>1.4803167622398111E-5</v>
      </c>
      <c r="Y2101" s="109">
        <v>1.5138106314088914E-5</v>
      </c>
      <c r="Z2101" s="731">
        <v>3.8207059962852028E-5</v>
      </c>
      <c r="AA2101" s="108">
        <v>3.0902496242561476E-4</v>
      </c>
      <c r="AB2101" s="109">
        <v>3.1446978867359415E-4</v>
      </c>
      <c r="AC2101" s="731">
        <v>1.100093519760416E-3</v>
      </c>
      <c r="AD2101" s="108">
        <v>9.9436057038616534E-5</v>
      </c>
      <c r="AE2101" s="109">
        <v>1.0107254094706824E-4</v>
      </c>
      <c r="AF2101" s="731">
        <v>2.339890951654575E-4</v>
      </c>
      <c r="AG2101" s="108">
        <v>1.3383686512056657E-4</v>
      </c>
      <c r="AH2101" s="109">
        <v>1.3754039828032472E-4</v>
      </c>
      <c r="AI2101" s="731">
        <v>3.621455266853722E-4</v>
      </c>
      <c r="AJ2101" s="114"/>
      <c r="AK2101" s="115"/>
      <c r="AL2101" s="115"/>
    </row>
    <row r="2102" spans="1:38" x14ac:dyDescent="0.25">
      <c r="A2102" s="71">
        <v>2027</v>
      </c>
      <c r="B2102" s="718">
        <v>17</v>
      </c>
      <c r="C2102" s="108">
        <v>0.71421092365087868</v>
      </c>
      <c r="D2102" s="109">
        <v>0.66273558631734331</v>
      </c>
      <c r="E2102" s="731">
        <v>0.42746587117490659</v>
      </c>
      <c r="F2102" s="108">
        <v>3.0735395194500439E-2</v>
      </c>
      <c r="G2102" s="109">
        <v>3.0967931780814178E-2</v>
      </c>
      <c r="H2102" s="731">
        <v>4.0999970359009569E-2</v>
      </c>
      <c r="I2102" s="108">
        <v>9.0888718584652417E-3</v>
      </c>
      <c r="J2102" s="109">
        <v>1.0689443408558952E-2</v>
      </c>
      <c r="K2102" s="731">
        <v>1.9062666765818446E-2</v>
      </c>
      <c r="L2102" s="108">
        <v>1.9601815274857739E-3</v>
      </c>
      <c r="M2102" s="109">
        <v>2.0185152327665203E-3</v>
      </c>
      <c r="N2102" s="731">
        <v>2.4431031846536082E-3</v>
      </c>
      <c r="O2102" s="108">
        <v>2.6007555392391713E-3</v>
      </c>
      <c r="P2102" s="109">
        <v>2.6875427287476896E-3</v>
      </c>
      <c r="Q2102" s="731">
        <v>6.0891380405812831E-3</v>
      </c>
      <c r="R2102" s="108">
        <v>2.5331274293570955E-3</v>
      </c>
      <c r="S2102" s="109">
        <v>3.3736252501628322E-3</v>
      </c>
      <c r="T2102" s="731">
        <v>1.0336549590129435E-2</v>
      </c>
      <c r="U2102" s="108">
        <v>2.3253535352778606E-4</v>
      </c>
      <c r="V2102" s="109">
        <v>2.3675584095016639E-4</v>
      </c>
      <c r="W2102" s="731">
        <v>5.6342800693393166E-4</v>
      </c>
      <c r="X2102" s="108">
        <v>1.4772913435260005E-5</v>
      </c>
      <c r="Y2102" s="109">
        <v>1.5096997896108606E-5</v>
      </c>
      <c r="Z2102" s="731">
        <v>3.8206037506804398E-5</v>
      </c>
      <c r="AA2102" s="108">
        <v>3.1084945932267455E-4</v>
      </c>
      <c r="AB2102" s="109">
        <v>3.1601688209705715E-4</v>
      </c>
      <c r="AC2102" s="731">
        <v>1.1024015071981609E-3</v>
      </c>
      <c r="AD2102" s="108">
        <v>9.9204210027437303E-5</v>
      </c>
      <c r="AE2102" s="109">
        <v>1.0075807796493617E-4</v>
      </c>
      <c r="AF2102" s="731">
        <v>2.3398404298430905E-4</v>
      </c>
      <c r="AG2102" s="108">
        <v>1.3361697048502457E-4</v>
      </c>
      <c r="AH2102" s="109">
        <v>1.3724191697874966E-4</v>
      </c>
      <c r="AI2102" s="731">
        <v>3.6214062635711125E-4</v>
      </c>
      <c r="AJ2102" s="114"/>
      <c r="AK2102" s="115"/>
      <c r="AL2102" s="115"/>
    </row>
    <row r="2103" spans="1:38" x14ac:dyDescent="0.25">
      <c r="A2103" s="71">
        <v>2027</v>
      </c>
      <c r="B2103" s="718">
        <v>18</v>
      </c>
      <c r="C2103" s="108">
        <v>0.71318632355329037</v>
      </c>
      <c r="D2103" s="109">
        <v>0.66161245964829996</v>
      </c>
      <c r="E2103" s="731">
        <v>0.42626569222117588</v>
      </c>
      <c r="F2103" s="108">
        <v>3.1369210708030414E-2</v>
      </c>
      <c r="G2103" s="109">
        <v>3.1537071759420089E-2</v>
      </c>
      <c r="H2103" s="731">
        <v>4.1581793094991965E-2</v>
      </c>
      <c r="I2103" s="108">
        <v>9.0729735873316536E-3</v>
      </c>
      <c r="J2103" s="109">
        <v>1.0657500061126049E-2</v>
      </c>
      <c r="K2103" s="731">
        <v>1.9002565877573818E-2</v>
      </c>
      <c r="L2103" s="108">
        <v>1.957582886053712E-3</v>
      </c>
      <c r="M2103" s="109">
        <v>2.0133764401271963E-3</v>
      </c>
      <c r="N2103" s="731">
        <v>2.4387520188236022E-3</v>
      </c>
      <c r="O2103" s="108">
        <v>2.5977569005087306E-3</v>
      </c>
      <c r="P2103" s="109">
        <v>2.6825762828198282E-3</v>
      </c>
      <c r="Q2103" s="731">
        <v>6.070826059006257E-3</v>
      </c>
      <c r="R2103" s="108">
        <v>2.5331274293570955E-3</v>
      </c>
      <c r="S2103" s="109">
        <v>3.3736252501628322E-3</v>
      </c>
      <c r="T2103" s="731">
        <v>1.0336549590129435E-2</v>
      </c>
      <c r="U2103" s="108">
        <v>2.3211400077533198E-4</v>
      </c>
      <c r="V2103" s="109">
        <v>2.3602302685984256E-4</v>
      </c>
      <c r="W2103" s="731">
        <v>5.6149692667618574E-4</v>
      </c>
      <c r="X2103" s="108">
        <v>1.4747237099026806E-5</v>
      </c>
      <c r="Y2103" s="109">
        <v>1.5052430579374814E-5</v>
      </c>
      <c r="Z2103" s="731">
        <v>3.8082580426731518E-5</v>
      </c>
      <c r="AA2103" s="108">
        <v>3.1284742250683854E-4</v>
      </c>
      <c r="AB2103" s="109">
        <v>3.1754916655846887E-4</v>
      </c>
      <c r="AC2103" s="731">
        <v>1.1016787976674965E-3</v>
      </c>
      <c r="AD2103" s="108">
        <v>9.9011603035362942E-5</v>
      </c>
      <c r="AE2103" s="109">
        <v>1.0042157970710204E-4</v>
      </c>
      <c r="AF2103" s="731">
        <v>2.3309122394760519E-4</v>
      </c>
      <c r="AG2103" s="108">
        <v>1.3342298621837881E-4</v>
      </c>
      <c r="AH2103" s="109">
        <v>1.3691091496913292E-4</v>
      </c>
      <c r="AI2103" s="731">
        <v>3.6124180029179837E-4</v>
      </c>
      <c r="AJ2103" s="114"/>
      <c r="AK2103" s="115"/>
      <c r="AL2103" s="115"/>
    </row>
    <row r="2104" spans="1:38" x14ac:dyDescent="0.25">
      <c r="A2104" s="71">
        <v>2027</v>
      </c>
      <c r="B2104" s="718">
        <v>19</v>
      </c>
      <c r="C2104" s="108">
        <v>0.71291961471328757</v>
      </c>
      <c r="D2104" s="109">
        <v>0.66110768995389901</v>
      </c>
      <c r="E2104" s="731">
        <v>0.42533812653063513</v>
      </c>
      <c r="F2104" s="108">
        <v>3.2030721453731426E-2</v>
      </c>
      <c r="G2104" s="109">
        <v>3.210543250184552E-2</v>
      </c>
      <c r="H2104" s="731">
        <v>4.2168378598983272E-2</v>
      </c>
      <c r="I2104" s="108">
        <v>9.0589673235199741E-3</v>
      </c>
      <c r="J2104" s="109">
        <v>1.0623215449777094E-2</v>
      </c>
      <c r="K2104" s="731">
        <v>1.8950939378198133E-2</v>
      </c>
      <c r="L2104" s="108">
        <v>1.955207776225478E-3</v>
      </c>
      <c r="M2104" s="109">
        <v>2.0077530707639396E-3</v>
      </c>
      <c r="N2104" s="731">
        <v>2.435161593589931E-3</v>
      </c>
      <c r="O2104" s="108">
        <v>2.5953572620057213E-3</v>
      </c>
      <c r="P2104" s="109">
        <v>2.6775604493431931E-3</v>
      </c>
      <c r="Q2104" s="731">
        <v>6.0543825124271863E-3</v>
      </c>
      <c r="R2104" s="108">
        <v>2.5331274293570955E-3</v>
      </c>
      <c r="S2104" s="109">
        <v>3.3736252501628322E-3</v>
      </c>
      <c r="T2104" s="731">
        <v>1.0336549590129435E-2</v>
      </c>
      <c r="U2104" s="108">
        <v>2.3173286508875514E-4</v>
      </c>
      <c r="V2104" s="109">
        <v>2.3522686817376869E-4</v>
      </c>
      <c r="W2104" s="731">
        <v>5.5974045088333368E-4</v>
      </c>
      <c r="X2104" s="108">
        <v>1.4724273272678624E-5</v>
      </c>
      <c r="Y2104" s="109">
        <v>1.5004307093938109E-5</v>
      </c>
      <c r="Z2104" s="731">
        <v>3.7970846581087124E-5</v>
      </c>
      <c r="AA2104" s="108">
        <v>3.1498618241164732E-4</v>
      </c>
      <c r="AB2104" s="109">
        <v>3.190382536700232E-4</v>
      </c>
      <c r="AC2104" s="731">
        <v>1.1012670037924034E-3</v>
      </c>
      <c r="AD2104" s="108">
        <v>9.8835659562299279E-5</v>
      </c>
      <c r="AE2104" s="109">
        <v>1.0005359295959387E-4</v>
      </c>
      <c r="AF2104" s="731">
        <v>2.3227236220121881E-4</v>
      </c>
      <c r="AG2104" s="108">
        <v>1.3325596846976113E-4</v>
      </c>
      <c r="AH2104" s="109">
        <v>1.3656157836292442E-4</v>
      </c>
      <c r="AI2104" s="731">
        <v>3.6045061660698851E-4</v>
      </c>
      <c r="AJ2104" s="114"/>
      <c r="AK2104" s="115"/>
      <c r="AL2104" s="115"/>
    </row>
    <row r="2105" spans="1:38" x14ac:dyDescent="0.25">
      <c r="A2105" s="71">
        <v>2027</v>
      </c>
      <c r="B2105" s="718">
        <v>20</v>
      </c>
      <c r="C2105" s="108">
        <v>0.79226249646185964</v>
      </c>
      <c r="D2105" s="109">
        <v>0.72099697350242975</v>
      </c>
      <c r="E2105" s="731">
        <v>0.47261213902869331</v>
      </c>
      <c r="F2105" s="108">
        <v>6.5704618361096923E-2</v>
      </c>
      <c r="G2105" s="109">
        <v>6.3133494532634393E-2</v>
      </c>
      <c r="H2105" s="731">
        <v>8.2832802875599618E-2</v>
      </c>
      <c r="I2105" s="108">
        <v>9.0030491721920063E-3</v>
      </c>
      <c r="J2105" s="109">
        <v>9.8502978902632096E-3</v>
      </c>
      <c r="K2105" s="731">
        <v>2.0489263428267679E-2</v>
      </c>
      <c r="L2105" s="108">
        <v>2.6445179608510401E-3</v>
      </c>
      <c r="M2105" s="109">
        <v>2.4097001984094281E-3</v>
      </c>
      <c r="N2105" s="731">
        <v>2.7576908314591976E-3</v>
      </c>
      <c r="O2105" s="108">
        <v>2.6345093135885576E-3</v>
      </c>
      <c r="P2105" s="109">
        <v>2.6064505553310678E-3</v>
      </c>
      <c r="Q2105" s="731">
        <v>6.8510958172819025E-3</v>
      </c>
      <c r="R2105" s="108">
        <v>2.5331274293570955E-3</v>
      </c>
      <c r="S2105" s="109">
        <v>3.3736252501628322E-3</v>
      </c>
      <c r="T2105" s="731">
        <v>1.0336549590129435E-2</v>
      </c>
      <c r="U2105" s="108">
        <v>2.3100789262855894E-4</v>
      </c>
      <c r="V2105" s="109">
        <v>2.2910646593905784E-4</v>
      </c>
      <c r="W2105" s="731">
        <v>6.4435873237253126E-4</v>
      </c>
      <c r="X2105" s="108">
        <v>1.4704362069735025E-5</v>
      </c>
      <c r="Y2105" s="109">
        <v>1.4592282954544215E-5</v>
      </c>
      <c r="Z2105" s="731">
        <v>4.3456995853482751E-5</v>
      </c>
      <c r="AA2105" s="108">
        <v>4.3382288666854631E-4</v>
      </c>
      <c r="AB2105" s="109">
        <v>4.2310679429551599E-4</v>
      </c>
      <c r="AC2105" s="731">
        <v>1.3680159282085051E-3</v>
      </c>
      <c r="AD2105" s="108">
        <v>9.8175764406013382E-5</v>
      </c>
      <c r="AE2105" s="109">
        <v>9.7431928394117588E-5</v>
      </c>
      <c r="AF2105" s="731">
        <v>2.7182701153968141E-4</v>
      </c>
      <c r="AG2105" s="108">
        <v>1.3414148395736155E-4</v>
      </c>
      <c r="AH2105" s="109">
        <v>1.3290238214588049E-4</v>
      </c>
      <c r="AI2105" s="731">
        <v>3.9903354278778317E-4</v>
      </c>
      <c r="AJ2105" s="114"/>
      <c r="AK2105" s="115"/>
      <c r="AL2105" s="115"/>
    </row>
    <row r="2106" spans="1:38" x14ac:dyDescent="0.25">
      <c r="A2106" s="71">
        <v>2027</v>
      </c>
      <c r="B2106" s="718">
        <v>21</v>
      </c>
      <c r="C2106" s="108">
        <v>0.79514419171657247</v>
      </c>
      <c r="D2106" s="109">
        <v>0.72341196259247342</v>
      </c>
      <c r="E2106" s="731">
        <v>0.47021869222367169</v>
      </c>
      <c r="F2106" s="108">
        <v>6.7516349128127331E-2</v>
      </c>
      <c r="G2106" s="109">
        <v>6.4561273918726195E-2</v>
      </c>
      <c r="H2106" s="731">
        <v>8.4318039595338734E-2</v>
      </c>
      <c r="I2106" s="108">
        <v>9.007700913007571E-3</v>
      </c>
      <c r="J2106" s="109">
        <v>9.844838862761808E-3</v>
      </c>
      <c r="K2106" s="731">
        <v>2.0353193304480838E-2</v>
      </c>
      <c r="L2106" s="108">
        <v>2.6406819965337637E-3</v>
      </c>
      <c r="M2106" s="109">
        <v>2.4033564159842763E-3</v>
      </c>
      <c r="N2106" s="731">
        <v>2.7432999490000849E-3</v>
      </c>
      <c r="O2106" s="108">
        <v>2.6416088678878442E-3</v>
      </c>
      <c r="P2106" s="109">
        <v>2.6116920545099899E-3</v>
      </c>
      <c r="Q2106" s="731">
        <v>6.8086200699081067E-3</v>
      </c>
      <c r="R2106" s="108">
        <v>2.5331274293570955E-3</v>
      </c>
      <c r="S2106" s="109">
        <v>3.3736252501628322E-3</v>
      </c>
      <c r="T2106" s="731">
        <v>1.0336549590129435E-2</v>
      </c>
      <c r="U2106" s="108">
        <v>2.3111292220715583E-4</v>
      </c>
      <c r="V2106" s="109">
        <v>2.2893631636986629E-4</v>
      </c>
      <c r="W2106" s="731">
        <v>6.3982262909225882E-4</v>
      </c>
      <c r="X2106" s="108">
        <v>1.4716935004485758E-5</v>
      </c>
      <c r="Y2106" s="109">
        <v>1.4588153483039468E-5</v>
      </c>
      <c r="Z2106" s="731">
        <v>4.3168343833953738E-5</v>
      </c>
      <c r="AA2106" s="108">
        <v>4.4050975475401678E-4</v>
      </c>
      <c r="AB2106" s="109">
        <v>4.2821563580720345E-4</v>
      </c>
      <c r="AC2106" s="731">
        <v>1.3666967573760539E-3</v>
      </c>
      <c r="AD2106" s="108">
        <v>9.818014523512636E-5</v>
      </c>
      <c r="AE2106" s="109">
        <v>9.7310059524430701E-5</v>
      </c>
      <c r="AF2106" s="731">
        <v>2.6971211154629756E-4</v>
      </c>
      <c r="AG2106" s="108">
        <v>1.34373377513209E-4</v>
      </c>
      <c r="AH2106" s="109">
        <v>1.3301014167682791E-4</v>
      </c>
      <c r="AI2106" s="731">
        <v>3.9698902978375098E-4</v>
      </c>
      <c r="AJ2106" s="114"/>
      <c r="AK2106" s="115"/>
      <c r="AL2106" s="115"/>
    </row>
    <row r="2107" spans="1:38" x14ac:dyDescent="0.25">
      <c r="A2107" s="71">
        <v>2027</v>
      </c>
      <c r="B2107" s="718">
        <v>22</v>
      </c>
      <c r="C2107" s="108">
        <v>0.79485946015452302</v>
      </c>
      <c r="D2107" s="109">
        <v>0.7229608278471914</v>
      </c>
      <c r="E2107" s="731">
        <v>0.46746260770848752</v>
      </c>
      <c r="F2107" s="108">
        <v>6.9237402466444706E-2</v>
      </c>
      <c r="G2107" s="109">
        <v>6.5773241631731649E-2</v>
      </c>
      <c r="H2107" s="731">
        <v>8.5573189205957023E-2</v>
      </c>
      <c r="I2107" s="108">
        <v>8.9927574362906777E-3</v>
      </c>
      <c r="J2107" s="109">
        <v>9.8161689906928595E-3</v>
      </c>
      <c r="K2107" s="731">
        <v>2.0194782898927423E-2</v>
      </c>
      <c r="L2107" s="108">
        <v>2.6372295692958067E-3</v>
      </c>
      <c r="M2107" s="109">
        <v>2.3972931287293796E-3</v>
      </c>
      <c r="N2107" s="731">
        <v>2.7261302588785351E-3</v>
      </c>
      <c r="O2107" s="108">
        <v>2.6390418072447133E-3</v>
      </c>
      <c r="P2107" s="109">
        <v>2.6072920656602283E-3</v>
      </c>
      <c r="Q2107" s="731">
        <v>6.7596428496347512E-3</v>
      </c>
      <c r="R2107" s="108">
        <v>2.5331274293570955E-3</v>
      </c>
      <c r="S2107" s="109">
        <v>3.3736252501628322E-3</v>
      </c>
      <c r="T2107" s="731">
        <v>1.0336549590129435E-2</v>
      </c>
      <c r="U2107" s="108">
        <v>2.3070524115297196E-4</v>
      </c>
      <c r="V2107" s="109">
        <v>2.2823768500999263E-4</v>
      </c>
      <c r="W2107" s="731">
        <v>6.3459140614089641E-4</v>
      </c>
      <c r="X2107" s="108">
        <v>1.46923623302985E-5</v>
      </c>
      <c r="Y2107" s="109">
        <v>1.454597312267566E-5</v>
      </c>
      <c r="Z2107" s="731">
        <v>4.283558497010057E-5</v>
      </c>
      <c r="AA2107" s="108">
        <v>4.4635273048544141E-4</v>
      </c>
      <c r="AB2107" s="109">
        <v>4.3202044548399239E-4</v>
      </c>
      <c r="AC2107" s="731">
        <v>1.3635304727745044E-3</v>
      </c>
      <c r="AD2107" s="108">
        <v>9.799185984038645E-5</v>
      </c>
      <c r="AE2107" s="109">
        <v>9.6987148362595089E-5</v>
      </c>
      <c r="AF2107" s="731">
        <v>2.6727329423861064E-4</v>
      </c>
      <c r="AG2107" s="108">
        <v>1.3419470591558331E-4</v>
      </c>
      <c r="AH2107" s="109">
        <v>1.3270374241399513E-4</v>
      </c>
      <c r="AI2107" s="731">
        <v>3.9463186150440882E-4</v>
      </c>
      <c r="AJ2107" s="114"/>
      <c r="AK2107" s="115"/>
      <c r="AL2107" s="115"/>
    </row>
    <row r="2108" spans="1:38" x14ac:dyDescent="0.25">
      <c r="A2108" s="71">
        <v>2027</v>
      </c>
      <c r="B2108" s="718">
        <v>23</v>
      </c>
      <c r="C2108" s="108">
        <v>0.79458618761461608</v>
      </c>
      <c r="D2108" s="109">
        <v>0.72250403875911351</v>
      </c>
      <c r="E2108" s="731">
        <v>0.46378087354682263</v>
      </c>
      <c r="F2108" s="108">
        <v>7.09213911588569E-2</v>
      </c>
      <c r="G2108" s="109">
        <v>6.6757870066678354E-2</v>
      </c>
      <c r="H2108" s="731">
        <v>8.650285746658809E-2</v>
      </c>
      <c r="I2108" s="108">
        <v>8.9783771141905434E-3</v>
      </c>
      <c r="J2108" s="109">
        <v>9.7871727330106854E-3</v>
      </c>
      <c r="K2108" s="731">
        <v>1.9980583857931344E-2</v>
      </c>
      <c r="L2108" s="108">
        <v>2.6339070131678219E-3</v>
      </c>
      <c r="M2108" s="109">
        <v>2.3911618075286084E-3</v>
      </c>
      <c r="N2108" s="731">
        <v>2.7022455859758913E-3</v>
      </c>
      <c r="O2108" s="108">
        <v>2.6365717084840287E-3</v>
      </c>
      <c r="P2108" s="109">
        <v>2.6028430388782154E-3</v>
      </c>
      <c r="Q2108" s="731">
        <v>6.6941456209475879E-3</v>
      </c>
      <c r="R2108" s="108">
        <v>2.5331274293570955E-3</v>
      </c>
      <c r="S2108" s="109">
        <v>3.3736252501628322E-3</v>
      </c>
      <c r="T2108" s="731">
        <v>1.0336549590129435E-2</v>
      </c>
      <c r="U2108" s="108">
        <v>2.3031287429412794E-4</v>
      </c>
      <c r="V2108" s="109">
        <v>2.2753121178131999E-4</v>
      </c>
      <c r="W2108" s="731">
        <v>6.2759538202731148E-4</v>
      </c>
      <c r="X2108" s="108">
        <v>1.4668691113134624E-5</v>
      </c>
      <c r="Y2108" s="109">
        <v>1.4503333594488096E-5</v>
      </c>
      <c r="Z2108" s="731">
        <v>4.2390750308982438E-5</v>
      </c>
      <c r="AA2108" s="108">
        <v>4.5207480780479122E-4</v>
      </c>
      <c r="AB2108" s="109">
        <v>4.3500412358110342E-4</v>
      </c>
      <c r="AC2108" s="731">
        <v>1.3566276458229986E-3</v>
      </c>
      <c r="AD2108" s="108">
        <v>9.7810483302056606E-5</v>
      </c>
      <c r="AE2108" s="109">
        <v>9.6660568508878441E-5</v>
      </c>
      <c r="AF2108" s="731">
        <v>2.6401215728094385E-4</v>
      </c>
      <c r="AG2108" s="108">
        <v>1.3402272070799968E-4</v>
      </c>
      <c r="AH2108" s="109">
        <v>1.3239395247922076E-4</v>
      </c>
      <c r="AI2108" s="731">
        <v>3.9147957523535617E-4</v>
      </c>
      <c r="AJ2108" s="114"/>
      <c r="AK2108" s="115"/>
      <c r="AL2108" s="115"/>
    </row>
    <row r="2109" spans="1:38" ht="13" x14ac:dyDescent="0.3">
      <c r="A2109" s="71">
        <v>2027</v>
      </c>
      <c r="B2109" s="718">
        <v>24</v>
      </c>
      <c r="C2109" s="108">
        <v>0.79430842378577649</v>
      </c>
      <c r="D2109" s="109">
        <v>0.7220535293049678</v>
      </c>
      <c r="E2109" s="732">
        <v>0.45953478696120498</v>
      </c>
      <c r="F2109" s="108">
        <v>7.2522212947051523E-2</v>
      </c>
      <c r="G2109" s="109">
        <v>6.74646392884546E-2</v>
      </c>
      <c r="H2109" s="732">
        <v>8.7070917939478978E-2</v>
      </c>
      <c r="I2109" s="108">
        <v>8.963902729809313E-3</v>
      </c>
      <c r="J2109" s="109">
        <v>9.7585609734989406E-3</v>
      </c>
      <c r="K2109" s="732">
        <v>1.9732187678471014E-2</v>
      </c>
      <c r="L2109" s="108">
        <v>2.6305607805200042E-3</v>
      </c>
      <c r="M2109" s="109">
        <v>2.3851122426044001E-3</v>
      </c>
      <c r="N2109" s="732">
        <v>2.6742118740915068E-3</v>
      </c>
      <c r="O2109" s="108">
        <v>2.6340790274405083E-3</v>
      </c>
      <c r="P2109" s="109">
        <v>2.5984533521239517E-3</v>
      </c>
      <c r="Q2109" s="732">
        <v>6.6185628134129842E-3</v>
      </c>
      <c r="R2109" s="108">
        <v>2.5331274293570955E-3</v>
      </c>
      <c r="S2109" s="109">
        <v>3.3736252501628322E-3</v>
      </c>
      <c r="T2109" s="732">
        <v>1.0336549590129435E-2</v>
      </c>
      <c r="U2109" s="108">
        <v>2.2991795630909918E-4</v>
      </c>
      <c r="V2109" s="109">
        <v>2.2683429664382274E-4</v>
      </c>
      <c r="W2109" s="732">
        <v>6.1952218790960406E-4</v>
      </c>
      <c r="X2109" s="108">
        <v>1.4644856234111683E-5</v>
      </c>
      <c r="Y2109" s="109">
        <v>1.4461266316023305E-5</v>
      </c>
      <c r="Z2109" s="732">
        <v>4.1877444679446984E-5</v>
      </c>
      <c r="AA2109" s="108">
        <v>4.5749689879717107E-4</v>
      </c>
      <c r="AB2109" s="109">
        <v>4.3699896846412608E-4</v>
      </c>
      <c r="AC2109" s="732">
        <v>1.3468621826778181E-3</v>
      </c>
      <c r="AD2109" s="108">
        <v>9.7627975862281952E-5</v>
      </c>
      <c r="AE2109" s="109">
        <v>9.6338476033496596E-5</v>
      </c>
      <c r="AF2109" s="732">
        <v>2.6024879212085581E-4</v>
      </c>
      <c r="AG2109" s="108">
        <v>1.3384953811264227E-4</v>
      </c>
      <c r="AH2109" s="109">
        <v>1.3208831748015543E-4</v>
      </c>
      <c r="AI2109" s="732">
        <v>3.8784196823825866E-4</v>
      </c>
      <c r="AJ2109" s="114"/>
      <c r="AK2109" s="115"/>
      <c r="AL2109" s="115"/>
    </row>
    <row r="2110" spans="1:38" ht="13" x14ac:dyDescent="0.3">
      <c r="A2110" s="71">
        <v>2027</v>
      </c>
      <c r="B2110" s="718">
        <v>25</v>
      </c>
      <c r="C2110" s="108">
        <v>0.79640706273956574</v>
      </c>
      <c r="D2110" s="109">
        <v>0.72370846718058757</v>
      </c>
      <c r="E2110" s="732">
        <v>0.4546765058215857</v>
      </c>
      <c r="F2110" s="108">
        <v>7.4161768394273631E-2</v>
      </c>
      <c r="G2110" s="109">
        <v>6.7949910058990898E-2</v>
      </c>
      <c r="H2110" s="732">
        <v>8.7274076097670739E-2</v>
      </c>
      <c r="I2110" s="108">
        <v>8.964794994747307E-3</v>
      </c>
      <c r="J2110" s="109">
        <v>9.7482877509515922E-3</v>
      </c>
      <c r="K2110" s="732">
        <v>1.9446597662007053E-2</v>
      </c>
      <c r="L2110" s="108">
        <v>2.6271358688604715E-3</v>
      </c>
      <c r="M2110" s="109">
        <v>2.3792189119817863E-3</v>
      </c>
      <c r="N2110" s="732">
        <v>2.6416396076148554E-3</v>
      </c>
      <c r="O2110" s="108">
        <v>2.6389299267699116E-3</v>
      </c>
      <c r="P2110" s="109">
        <v>2.6012982173658967E-3</v>
      </c>
      <c r="Q2110" s="732">
        <v>6.5320352861183619E-3</v>
      </c>
      <c r="R2110" s="108">
        <v>2.5331274293570955E-3</v>
      </c>
      <c r="S2110" s="109">
        <v>3.3736252501628322E-3</v>
      </c>
      <c r="T2110" s="732">
        <v>1.0336549590129435E-2</v>
      </c>
      <c r="U2110" s="108">
        <v>2.2992630627072957E-4</v>
      </c>
      <c r="V2110" s="109">
        <v>2.2655720361013226E-4</v>
      </c>
      <c r="W2110" s="732">
        <v>6.1027992109468385E-4</v>
      </c>
      <c r="X2110" s="108">
        <v>1.465001294748282E-5</v>
      </c>
      <c r="Y2110" s="109">
        <v>1.4448981247072863E-5</v>
      </c>
      <c r="Z2110" s="732">
        <v>4.1289906779901082E-5</v>
      </c>
      <c r="AA2110" s="108">
        <v>4.6347424076258827E-4</v>
      </c>
      <c r="AB2110" s="109">
        <v>4.3862532776479468E-4</v>
      </c>
      <c r="AC2110" s="732">
        <v>1.3341098583648397E-3</v>
      </c>
      <c r="AD2110" s="108">
        <v>9.7598980056340929E-5</v>
      </c>
      <c r="AE2110" s="109">
        <v>9.6179005040604776E-5</v>
      </c>
      <c r="AF2110" s="732">
        <v>2.5594090531126933E-4</v>
      </c>
      <c r="AG2110" s="108">
        <v>1.339917086811055E-4</v>
      </c>
      <c r="AH2110" s="109">
        <v>1.3209928959283211E-4</v>
      </c>
      <c r="AI2110" s="732">
        <v>3.8367779635223266E-4</v>
      </c>
      <c r="AJ2110" s="114"/>
      <c r="AK2110" s="115"/>
      <c r="AL2110" s="115"/>
    </row>
    <row r="2111" spans="1:38" ht="13" x14ac:dyDescent="0.3">
      <c r="A2111" s="71">
        <v>2027</v>
      </c>
      <c r="B2111" s="718">
        <v>26</v>
      </c>
      <c r="C2111" s="108">
        <v>0.79611745000814638</v>
      </c>
      <c r="D2111" s="109">
        <v>0.72327746732138698</v>
      </c>
      <c r="E2111" s="732">
        <v>0.44886298084422449</v>
      </c>
      <c r="F2111" s="108">
        <v>7.5447016148878346E-2</v>
      </c>
      <c r="G2111" s="109">
        <v>6.7917127729701016E-2</v>
      </c>
      <c r="H2111" s="732">
        <v>8.6875606566970381E-2</v>
      </c>
      <c r="I2111" s="108">
        <v>8.9496623737524601E-3</v>
      </c>
      <c r="J2111" s="109">
        <v>9.7210218074452008E-3</v>
      </c>
      <c r="K2111" s="732">
        <v>1.9103172205221126E-2</v>
      </c>
      <c r="L2111" s="108">
        <v>2.6236423228944011E-3</v>
      </c>
      <c r="M2111" s="109">
        <v>2.373460862100473E-3</v>
      </c>
      <c r="N2111" s="732">
        <v>2.6020349767469837E-3</v>
      </c>
      <c r="O2111" s="108">
        <v>2.6363262228483453E-3</v>
      </c>
      <c r="P2111" s="109">
        <v>2.5971111168883402E-3</v>
      </c>
      <c r="Q2111" s="732">
        <v>6.4284652650908351E-3</v>
      </c>
      <c r="R2111" s="108">
        <v>2.5331274293570955E-3</v>
      </c>
      <c r="S2111" s="109">
        <v>3.3736252501628322E-3</v>
      </c>
      <c r="T2111" s="732">
        <v>1.0336549590129435E-2</v>
      </c>
      <c r="U2111" s="108">
        <v>2.2951311588278686E-4</v>
      </c>
      <c r="V2111" s="109">
        <v>2.2589288210173356E-4</v>
      </c>
      <c r="W2111" s="732">
        <v>5.9921656662610169E-4</v>
      </c>
      <c r="X2111" s="108">
        <v>1.4625096956595789E-5</v>
      </c>
      <c r="Y2111" s="109">
        <v>1.4408865520339136E-5</v>
      </c>
      <c r="Z2111" s="732">
        <v>4.0586705252695443E-5</v>
      </c>
      <c r="AA2111" s="108">
        <v>4.6775383984423344E-4</v>
      </c>
      <c r="AB2111" s="109">
        <v>4.3799420247100706E-4</v>
      </c>
      <c r="AC2111" s="732">
        <v>1.316532898356424E-3</v>
      </c>
      <c r="AD2111" s="108">
        <v>9.7408137994197937E-5</v>
      </c>
      <c r="AE2111" s="109">
        <v>9.5871966664457442E-5</v>
      </c>
      <c r="AF2111" s="732">
        <v>2.5078429959514263E-4</v>
      </c>
      <c r="AG2111" s="108">
        <v>1.3381042160836933E-4</v>
      </c>
      <c r="AH2111" s="109">
        <v>1.3180791291989377E-4</v>
      </c>
      <c r="AI2111" s="732">
        <v>3.7869304171100307E-4</v>
      </c>
      <c r="AJ2111" s="114"/>
      <c r="AK2111" s="115"/>
      <c r="AL2111" s="115"/>
    </row>
    <row r="2112" spans="1:38" ht="13" x14ac:dyDescent="0.3">
      <c r="A2112" s="71">
        <v>2027</v>
      </c>
      <c r="B2112" s="718">
        <v>27</v>
      </c>
      <c r="C2112" s="108">
        <v>0.79582338452110435</v>
      </c>
      <c r="D2112" s="109">
        <v>0.72285826761111527</v>
      </c>
      <c r="E2112" s="732">
        <v>0.44283756951507125</v>
      </c>
      <c r="F2112" s="108">
        <v>7.6487938847814477E-2</v>
      </c>
      <c r="G2112" s="109">
        <v>6.7790635368405072E-2</v>
      </c>
      <c r="H2112" s="732">
        <v>8.635333353429904E-2</v>
      </c>
      <c r="I2112" s="108">
        <v>8.9341917332854577E-3</v>
      </c>
      <c r="J2112" s="109">
        <v>9.6945055654142197E-3</v>
      </c>
      <c r="K2112" s="732">
        <v>1.8746658044208563E-2</v>
      </c>
      <c r="L2112" s="108">
        <v>2.6200738362475154E-3</v>
      </c>
      <c r="M2112" s="109">
        <v>2.3678630188465823E-3</v>
      </c>
      <c r="N2112" s="732">
        <v>2.5608154824538626E-3</v>
      </c>
      <c r="O2112" s="108">
        <v>2.6336684020304697E-3</v>
      </c>
      <c r="P2112" s="109">
        <v>2.5930399612687539E-3</v>
      </c>
      <c r="Q2112" s="732">
        <v>6.3210722278250657E-3</v>
      </c>
      <c r="R2112" s="108">
        <v>2.5331274293570955E-3</v>
      </c>
      <c r="S2112" s="109">
        <v>3.3736252501628322E-3</v>
      </c>
      <c r="T2112" s="732">
        <v>1.0336549590129435E-2</v>
      </c>
      <c r="U2112" s="108">
        <v>2.2909101670211287E-4</v>
      </c>
      <c r="V2112" s="109">
        <v>2.2524685303502233E-4</v>
      </c>
      <c r="W2112" s="732">
        <v>5.8774452291744813E-4</v>
      </c>
      <c r="X2112" s="108">
        <v>1.4599638266191886E-5</v>
      </c>
      <c r="Y2112" s="109">
        <v>1.4369862678278257E-5</v>
      </c>
      <c r="Z2112" s="732">
        <v>3.9857621323513453E-5</v>
      </c>
      <c r="AA2112" s="108">
        <v>4.7115231113915699E-4</v>
      </c>
      <c r="AB2112" s="109">
        <v>4.3704121134214137E-4</v>
      </c>
      <c r="AC2112" s="732">
        <v>1.297919248627517E-3</v>
      </c>
      <c r="AD2112" s="108">
        <v>9.721309497551994E-5</v>
      </c>
      <c r="AE2112" s="109">
        <v>9.55733645010176E-5</v>
      </c>
      <c r="AF2112" s="732">
        <v>2.4543729143838763E-4</v>
      </c>
      <c r="AG2112" s="108">
        <v>1.3362548561341998E-4</v>
      </c>
      <c r="AH2112" s="109">
        <v>1.3152449785773561E-4</v>
      </c>
      <c r="AI2112" s="732">
        <v>3.7352493344206135E-4</v>
      </c>
      <c r="AJ2112" s="114"/>
      <c r="AK2112" s="115"/>
      <c r="AL2112" s="115"/>
    </row>
    <row r="2113" spans="1:38" ht="13" x14ac:dyDescent="0.3">
      <c r="A2113" s="71">
        <v>2027</v>
      </c>
      <c r="B2113" s="718">
        <v>28</v>
      </c>
      <c r="C2113" s="108">
        <v>0.79551994414895366</v>
      </c>
      <c r="D2113" s="109">
        <v>0.72245265134931624</v>
      </c>
      <c r="E2113" s="732">
        <v>0.43660873519860249</v>
      </c>
      <c r="F2113" s="108">
        <v>7.7226787006719866E-2</v>
      </c>
      <c r="G2113" s="109">
        <v>6.7665868423699316E-2</v>
      </c>
      <c r="H2113" s="732">
        <v>8.5819198705646998E-2</v>
      </c>
      <c r="I2113" s="108">
        <v>8.9183185723758739E-3</v>
      </c>
      <c r="J2113" s="109">
        <v>9.6687815446142508E-3</v>
      </c>
      <c r="K2113" s="732">
        <v>1.8377517822450409E-2</v>
      </c>
      <c r="L2113" s="108">
        <v>2.6164111937621824E-3</v>
      </c>
      <c r="M2113" s="109">
        <v>2.362434637598432E-3</v>
      </c>
      <c r="N2113" s="732">
        <v>2.518039569605919E-3</v>
      </c>
      <c r="O2113" s="108">
        <v>2.6309407324376631E-3</v>
      </c>
      <c r="P2113" s="109">
        <v>2.5890952971897386E-3</v>
      </c>
      <c r="Q2113" s="732">
        <v>6.2100105910868888E-3</v>
      </c>
      <c r="R2113" s="108">
        <v>2.5331274293570955E-3</v>
      </c>
      <c r="S2113" s="109">
        <v>3.3736252501628322E-3</v>
      </c>
      <c r="T2113" s="732">
        <v>1.0336549590129435E-2</v>
      </c>
      <c r="U2113" s="108">
        <v>2.2865788867000383E-4</v>
      </c>
      <c r="V2113" s="109">
        <v>2.246204295221726E-4</v>
      </c>
      <c r="W2113" s="732">
        <v>5.7588022458906997E-4</v>
      </c>
      <c r="X2113" s="108">
        <v>1.4573516153231156E-5</v>
      </c>
      <c r="Y2113" s="109">
        <v>1.4332050058912567E-5</v>
      </c>
      <c r="Z2113" s="732">
        <v>3.9103585772613929E-5</v>
      </c>
      <c r="AA2113" s="108">
        <v>4.7346111724068396E-4</v>
      </c>
      <c r="AB2113" s="109">
        <v>4.3610953419782672E-4</v>
      </c>
      <c r="AC2113" s="732">
        <v>1.2786904570708838E-3</v>
      </c>
      <c r="AD2113" s="108">
        <v>9.7012912097473367E-5</v>
      </c>
      <c r="AE2113" s="109">
        <v>9.5283780222771538E-5</v>
      </c>
      <c r="AF2113" s="732">
        <v>2.3990704404533168E-4</v>
      </c>
      <c r="AG2113" s="108">
        <v>1.3343563425138215E-4</v>
      </c>
      <c r="AH2113" s="109">
        <v>1.3124983392101474E-4</v>
      </c>
      <c r="AI2113" s="732">
        <v>3.6818032340885993E-4</v>
      </c>
      <c r="AJ2113" s="114"/>
      <c r="AK2113" s="115"/>
      <c r="AL2113" s="115"/>
    </row>
    <row r="2114" spans="1:38" ht="13" x14ac:dyDescent="0.3">
      <c r="A2114" s="71">
        <v>2027</v>
      </c>
      <c r="B2114" s="718">
        <v>29</v>
      </c>
      <c r="C2114" s="108">
        <v>0.79521197188929427</v>
      </c>
      <c r="D2114" s="109">
        <v>0.72205580649808809</v>
      </c>
      <c r="E2114" s="732">
        <v>0.43000644626830076</v>
      </c>
      <c r="F2114" s="108">
        <v>7.7613111119973238E-2</v>
      </c>
      <c r="G2114" s="109">
        <v>6.7543315057670431E-2</v>
      </c>
      <c r="H2114" s="732">
        <v>8.5263098651688032E-2</v>
      </c>
      <c r="I2114" s="108">
        <v>8.9021964412806277E-3</v>
      </c>
      <c r="J2114" s="109">
        <v>9.643679178074533E-3</v>
      </c>
      <c r="K2114" s="732">
        <v>1.7985518348954749E-2</v>
      </c>
      <c r="L2114" s="108">
        <v>2.6126916382175412E-3</v>
      </c>
      <c r="M2114" s="109">
        <v>2.3571351302327853E-3</v>
      </c>
      <c r="N2114" s="732">
        <v>2.4724811018328862E-3</v>
      </c>
      <c r="O2114" s="108">
        <v>2.6281680280222743E-3</v>
      </c>
      <c r="P2114" s="109">
        <v>2.5852437068750716E-3</v>
      </c>
      <c r="Q2114" s="732">
        <v>6.0922331005680624E-3</v>
      </c>
      <c r="R2114" s="108">
        <v>2.5331274293570955E-3</v>
      </c>
      <c r="S2114" s="109">
        <v>3.3736252501628322E-3</v>
      </c>
      <c r="T2114" s="732">
        <v>1.0336549590129435E-2</v>
      </c>
      <c r="U2114" s="108">
        <v>2.2821788946601846E-4</v>
      </c>
      <c r="V2114" s="109">
        <v>2.2400906298715288E-4</v>
      </c>
      <c r="W2114" s="732">
        <v>5.6329827311702709E-4</v>
      </c>
      <c r="X2114" s="108">
        <v>1.4546983062459611E-5</v>
      </c>
      <c r="Y2114" s="109">
        <v>1.4295120067147132E-5</v>
      </c>
      <c r="Z2114" s="732">
        <v>3.8303996164577526E-5</v>
      </c>
      <c r="AA2114" s="108">
        <v>4.7450343290147008E-4</v>
      </c>
      <c r="AB2114" s="109">
        <v>4.351974927590295E-4</v>
      </c>
      <c r="AC2114" s="732">
        <v>1.2583365671180731E-3</v>
      </c>
      <c r="AD2114" s="108">
        <v>9.6809555329249871E-5</v>
      </c>
      <c r="AE2114" s="109">
        <v>9.5001128137646917E-5</v>
      </c>
      <c r="AF2114" s="732">
        <v>2.3404224321226026E-4</v>
      </c>
      <c r="AG2114" s="108">
        <v>1.332426819501987E-4</v>
      </c>
      <c r="AH2114" s="109">
        <v>1.3098166028403544E-4</v>
      </c>
      <c r="AI2114" s="732">
        <v>3.6251333194257701E-4</v>
      </c>
      <c r="AJ2114" s="114"/>
      <c r="AK2114" s="115"/>
      <c r="AL2114" s="115"/>
    </row>
    <row r="2115" spans="1:38" ht="13" x14ac:dyDescent="0.3">
      <c r="A2115" s="71">
        <v>2027</v>
      </c>
      <c r="B2115" s="718">
        <v>30</v>
      </c>
      <c r="C2115" s="108">
        <v>0.79489511529605217</v>
      </c>
      <c r="D2115" s="109">
        <v>0.7209834533423316</v>
      </c>
      <c r="E2115" s="732">
        <v>0.44200587031302052</v>
      </c>
      <c r="F2115" s="108">
        <v>7.7460180971249737E-2</v>
      </c>
      <c r="G2115" s="109">
        <v>6.7430128927160951E-2</v>
      </c>
      <c r="H2115" s="732">
        <v>8.5946165340645378E-2</v>
      </c>
      <c r="I2115" s="108">
        <v>8.88559083504405E-3</v>
      </c>
      <c r="J2115" s="109">
        <v>9.6270706580582309E-3</v>
      </c>
      <c r="K2115" s="732">
        <v>1.8708904133149289E-2</v>
      </c>
      <c r="L2115" s="108">
        <v>2.6088608216247784E-3</v>
      </c>
      <c r="M2115" s="109">
        <v>2.3533068064255465E-3</v>
      </c>
      <c r="N2115" s="732">
        <v>2.5593891516375086E-3</v>
      </c>
      <c r="O2115" s="108">
        <v>2.6253137356736988E-3</v>
      </c>
      <c r="P2115" s="109">
        <v>2.5821404765070935E-3</v>
      </c>
      <c r="Q2115" s="732">
        <v>6.3068243399725509E-3</v>
      </c>
      <c r="R2115" s="108">
        <v>2.5331274293570955E-3</v>
      </c>
      <c r="S2115" s="109">
        <v>3.3736252501628322E-3</v>
      </c>
      <c r="T2115" s="732">
        <v>1.0336549590129435E-2</v>
      </c>
      <c r="U2115" s="108">
        <v>2.2776467929797026E-4</v>
      </c>
      <c r="V2115" s="109">
        <v>2.2361641409952647E-4</v>
      </c>
      <c r="W2115" s="732">
        <v>5.861605882378463E-4</v>
      </c>
      <c r="X2115" s="108">
        <v>1.4519653293269461E-5</v>
      </c>
      <c r="Y2115" s="109">
        <v>1.4271021343423613E-5</v>
      </c>
      <c r="Z2115" s="732">
        <v>3.9757890332559928E-5</v>
      </c>
      <c r="AA2115" s="108">
        <v>4.7360543530861813E-4</v>
      </c>
      <c r="AB2115" s="109">
        <v>4.3447749861996076E-4</v>
      </c>
      <c r="AC2115" s="732">
        <v>1.2942558092073355E-3</v>
      </c>
      <c r="AD2115" s="108">
        <v>9.6600178774224228E-5</v>
      </c>
      <c r="AE2115" s="109">
        <v>9.4824203327001393E-5</v>
      </c>
      <c r="AF2115" s="732">
        <v>2.4467629984233872E-4</v>
      </c>
      <c r="AG2115" s="108">
        <v>1.3304409420564637E-4</v>
      </c>
      <c r="AH2115" s="109">
        <v>1.307918824046271E-4</v>
      </c>
      <c r="AI2115" s="732">
        <v>3.7288964556963638E-4</v>
      </c>
      <c r="AJ2115" s="114"/>
      <c r="AK2115" s="115"/>
      <c r="AL2115" s="115"/>
    </row>
    <row r="2116" spans="1:38" ht="13" x14ac:dyDescent="0.3">
      <c r="A2116" s="71">
        <v>2027</v>
      </c>
      <c r="B2116" s="718">
        <v>31</v>
      </c>
      <c r="C2116" s="108">
        <v>0.79489511529605217</v>
      </c>
      <c r="D2116" s="109">
        <v>0.7209834533423316</v>
      </c>
      <c r="E2116" s="732">
        <v>0.44200587031302052</v>
      </c>
      <c r="F2116" s="108">
        <v>7.7460180971249737E-2</v>
      </c>
      <c r="G2116" s="109">
        <v>6.7430128927160951E-2</v>
      </c>
      <c r="H2116" s="732">
        <v>8.5946165340645378E-2</v>
      </c>
      <c r="I2116" s="108">
        <v>8.88559083504405E-3</v>
      </c>
      <c r="J2116" s="109">
        <v>9.6270706580582309E-3</v>
      </c>
      <c r="K2116" s="732">
        <v>1.8708904133149289E-2</v>
      </c>
      <c r="L2116" s="108">
        <v>2.6088608216247784E-3</v>
      </c>
      <c r="M2116" s="109">
        <v>2.3533068064255465E-3</v>
      </c>
      <c r="N2116" s="732">
        <v>2.5593891516375086E-3</v>
      </c>
      <c r="O2116" s="108">
        <v>2.6253137356736988E-3</v>
      </c>
      <c r="P2116" s="109">
        <v>2.5821404765070935E-3</v>
      </c>
      <c r="Q2116" s="732">
        <v>6.3068243399725509E-3</v>
      </c>
      <c r="R2116" s="108">
        <v>2.5331274293570955E-3</v>
      </c>
      <c r="S2116" s="109">
        <v>3.3736252501628322E-3</v>
      </c>
      <c r="T2116" s="732">
        <v>1.0336549590129435E-2</v>
      </c>
      <c r="U2116" s="108">
        <v>2.2776467929797026E-4</v>
      </c>
      <c r="V2116" s="109">
        <v>2.2361641409952647E-4</v>
      </c>
      <c r="W2116" s="732">
        <v>5.861605882378463E-4</v>
      </c>
      <c r="X2116" s="108">
        <v>1.4519653293269461E-5</v>
      </c>
      <c r="Y2116" s="109">
        <v>1.4271021343423613E-5</v>
      </c>
      <c r="Z2116" s="732">
        <v>3.9757890332559928E-5</v>
      </c>
      <c r="AA2116" s="108">
        <v>4.7360543530861813E-4</v>
      </c>
      <c r="AB2116" s="109">
        <v>4.3447749861996076E-4</v>
      </c>
      <c r="AC2116" s="732">
        <v>1.2942558092073355E-3</v>
      </c>
      <c r="AD2116" s="108">
        <v>9.6600178774224228E-5</v>
      </c>
      <c r="AE2116" s="109">
        <v>9.4824203327001393E-5</v>
      </c>
      <c r="AF2116" s="732">
        <v>2.4467629984233872E-4</v>
      </c>
      <c r="AG2116" s="108">
        <v>1.3304409420564637E-4</v>
      </c>
      <c r="AH2116" s="109">
        <v>1.307918824046271E-4</v>
      </c>
      <c r="AI2116" s="732">
        <v>3.7288964556963638E-4</v>
      </c>
      <c r="AJ2116" s="114"/>
      <c r="AK2116" s="115"/>
      <c r="AL2116" s="115"/>
    </row>
    <row r="2117" spans="1:38" ht="13" x14ac:dyDescent="0.3">
      <c r="A2117" s="71">
        <v>2027</v>
      </c>
      <c r="B2117" s="718">
        <v>32</v>
      </c>
      <c r="C2117" s="108">
        <v>0.79489511529605217</v>
      </c>
      <c r="D2117" s="109">
        <v>0.7209834533423316</v>
      </c>
      <c r="E2117" s="732">
        <v>0.44200587031302052</v>
      </c>
      <c r="F2117" s="108">
        <v>7.7460180971249737E-2</v>
      </c>
      <c r="G2117" s="109">
        <v>6.7430128927160951E-2</v>
      </c>
      <c r="H2117" s="732">
        <v>8.5946165340645378E-2</v>
      </c>
      <c r="I2117" s="108">
        <v>8.88559083504405E-3</v>
      </c>
      <c r="J2117" s="109">
        <v>9.6270706580582309E-3</v>
      </c>
      <c r="K2117" s="732">
        <v>1.8708904133149289E-2</v>
      </c>
      <c r="L2117" s="108">
        <v>2.6088608216247784E-3</v>
      </c>
      <c r="M2117" s="109">
        <v>2.3533068064255465E-3</v>
      </c>
      <c r="N2117" s="732">
        <v>2.5593891516375086E-3</v>
      </c>
      <c r="O2117" s="108">
        <v>2.6253137356736988E-3</v>
      </c>
      <c r="P2117" s="109">
        <v>2.5821404765070935E-3</v>
      </c>
      <c r="Q2117" s="732">
        <v>6.3068243399725509E-3</v>
      </c>
      <c r="R2117" s="108">
        <v>2.5331274293570955E-3</v>
      </c>
      <c r="S2117" s="109">
        <v>3.3736252501628322E-3</v>
      </c>
      <c r="T2117" s="732">
        <v>1.0336549590129435E-2</v>
      </c>
      <c r="U2117" s="108">
        <v>2.2776467929797026E-4</v>
      </c>
      <c r="V2117" s="109">
        <v>2.2361641409952647E-4</v>
      </c>
      <c r="W2117" s="732">
        <v>5.861605882378463E-4</v>
      </c>
      <c r="X2117" s="108">
        <v>1.4519653293269461E-5</v>
      </c>
      <c r="Y2117" s="109">
        <v>1.4271021343423613E-5</v>
      </c>
      <c r="Z2117" s="732">
        <v>3.9757890332559928E-5</v>
      </c>
      <c r="AA2117" s="108">
        <v>4.7360543530861813E-4</v>
      </c>
      <c r="AB2117" s="109">
        <v>4.3447749861996076E-4</v>
      </c>
      <c r="AC2117" s="732">
        <v>1.2942558092073355E-3</v>
      </c>
      <c r="AD2117" s="108">
        <v>9.6600178774224228E-5</v>
      </c>
      <c r="AE2117" s="109">
        <v>9.4824203327001393E-5</v>
      </c>
      <c r="AF2117" s="732">
        <v>2.4467629984233872E-4</v>
      </c>
      <c r="AG2117" s="108">
        <v>1.3304409420564637E-4</v>
      </c>
      <c r="AH2117" s="109">
        <v>1.307918824046271E-4</v>
      </c>
      <c r="AI2117" s="732">
        <v>3.7288964556963638E-4</v>
      </c>
      <c r="AJ2117" s="114"/>
      <c r="AK2117" s="115"/>
      <c r="AL2117" s="115"/>
    </row>
    <row r="2118" spans="1:38" ht="13" x14ac:dyDescent="0.3">
      <c r="A2118" s="71">
        <v>2027</v>
      </c>
      <c r="B2118" s="718">
        <v>33</v>
      </c>
      <c r="C2118" s="108">
        <v>0.79489511529605217</v>
      </c>
      <c r="D2118" s="109">
        <v>0.7209834533423316</v>
      </c>
      <c r="E2118" s="732">
        <v>0.44200587031302052</v>
      </c>
      <c r="F2118" s="108">
        <v>7.7460180971249737E-2</v>
      </c>
      <c r="G2118" s="109">
        <v>6.7430128927160951E-2</v>
      </c>
      <c r="H2118" s="732">
        <v>8.5946165340645378E-2</v>
      </c>
      <c r="I2118" s="108">
        <v>8.88559083504405E-3</v>
      </c>
      <c r="J2118" s="109">
        <v>9.6270706580582309E-3</v>
      </c>
      <c r="K2118" s="732">
        <v>1.8708904133149289E-2</v>
      </c>
      <c r="L2118" s="108">
        <v>2.6088608216247784E-3</v>
      </c>
      <c r="M2118" s="109">
        <v>2.3533068064255465E-3</v>
      </c>
      <c r="N2118" s="732">
        <v>2.5593891516375086E-3</v>
      </c>
      <c r="O2118" s="108">
        <v>2.6253137356736988E-3</v>
      </c>
      <c r="P2118" s="109">
        <v>2.5821404765070935E-3</v>
      </c>
      <c r="Q2118" s="732">
        <v>6.3068243399725509E-3</v>
      </c>
      <c r="R2118" s="108">
        <v>2.5331274293570955E-3</v>
      </c>
      <c r="S2118" s="109">
        <v>3.3736252501628322E-3</v>
      </c>
      <c r="T2118" s="732">
        <v>1.0336549590129435E-2</v>
      </c>
      <c r="U2118" s="108">
        <v>2.2776467929797026E-4</v>
      </c>
      <c r="V2118" s="109">
        <v>2.2361641409952647E-4</v>
      </c>
      <c r="W2118" s="732">
        <v>5.861605882378463E-4</v>
      </c>
      <c r="X2118" s="108">
        <v>1.4519653293269461E-5</v>
      </c>
      <c r="Y2118" s="109">
        <v>1.4271021343423613E-5</v>
      </c>
      <c r="Z2118" s="732">
        <v>3.9757890332559928E-5</v>
      </c>
      <c r="AA2118" s="108">
        <v>4.7360543530861813E-4</v>
      </c>
      <c r="AB2118" s="109">
        <v>4.3447749861996076E-4</v>
      </c>
      <c r="AC2118" s="732">
        <v>1.2942558092073355E-3</v>
      </c>
      <c r="AD2118" s="108">
        <v>9.6600178774224228E-5</v>
      </c>
      <c r="AE2118" s="109">
        <v>9.4824203327001393E-5</v>
      </c>
      <c r="AF2118" s="732">
        <v>2.4467629984233872E-4</v>
      </c>
      <c r="AG2118" s="108">
        <v>1.3304409420564637E-4</v>
      </c>
      <c r="AH2118" s="109">
        <v>1.307918824046271E-4</v>
      </c>
      <c r="AI2118" s="732">
        <v>3.7288964556963638E-4</v>
      </c>
      <c r="AJ2118" s="114"/>
      <c r="AK2118" s="115"/>
      <c r="AL2118" s="115"/>
    </row>
    <row r="2119" spans="1:38" ht="13" x14ac:dyDescent="0.3">
      <c r="A2119" s="71">
        <v>2027</v>
      </c>
      <c r="B2119" s="718">
        <v>34</v>
      </c>
      <c r="C2119" s="108">
        <v>0.79489511529605217</v>
      </c>
      <c r="D2119" s="109">
        <v>0.7209834533423316</v>
      </c>
      <c r="E2119" s="732">
        <v>0.44200587031302052</v>
      </c>
      <c r="F2119" s="108">
        <v>7.7460180971249737E-2</v>
      </c>
      <c r="G2119" s="109">
        <v>6.7430128927160951E-2</v>
      </c>
      <c r="H2119" s="732">
        <v>8.5946165340645378E-2</v>
      </c>
      <c r="I2119" s="108">
        <v>8.88559083504405E-3</v>
      </c>
      <c r="J2119" s="109">
        <v>9.6270706580582309E-3</v>
      </c>
      <c r="K2119" s="732">
        <v>1.8708904133149289E-2</v>
      </c>
      <c r="L2119" s="108">
        <v>2.6088608216247784E-3</v>
      </c>
      <c r="M2119" s="109">
        <v>2.3533068064255465E-3</v>
      </c>
      <c r="N2119" s="732">
        <v>2.5593891516375086E-3</v>
      </c>
      <c r="O2119" s="108">
        <v>2.6253137356736988E-3</v>
      </c>
      <c r="P2119" s="109">
        <v>2.5821404765070935E-3</v>
      </c>
      <c r="Q2119" s="732">
        <v>6.3068243399725509E-3</v>
      </c>
      <c r="R2119" s="108">
        <v>2.5331274293570955E-3</v>
      </c>
      <c r="S2119" s="109">
        <v>3.3736252501628322E-3</v>
      </c>
      <c r="T2119" s="732">
        <v>1.0336549590129435E-2</v>
      </c>
      <c r="U2119" s="108">
        <v>2.2776467929797026E-4</v>
      </c>
      <c r="V2119" s="109">
        <v>2.2361641409952647E-4</v>
      </c>
      <c r="W2119" s="732">
        <v>5.861605882378463E-4</v>
      </c>
      <c r="X2119" s="108">
        <v>1.4519653293269461E-5</v>
      </c>
      <c r="Y2119" s="109">
        <v>1.4271021343423613E-5</v>
      </c>
      <c r="Z2119" s="732">
        <v>3.9757890332559928E-5</v>
      </c>
      <c r="AA2119" s="108">
        <v>4.7360543530861813E-4</v>
      </c>
      <c r="AB2119" s="109">
        <v>4.3447749861996076E-4</v>
      </c>
      <c r="AC2119" s="732">
        <v>1.2942558092073355E-3</v>
      </c>
      <c r="AD2119" s="108">
        <v>9.6600178774224228E-5</v>
      </c>
      <c r="AE2119" s="109">
        <v>9.4824203327001393E-5</v>
      </c>
      <c r="AF2119" s="732">
        <v>2.4467629984233872E-4</v>
      </c>
      <c r="AG2119" s="108">
        <v>1.3304409420564637E-4</v>
      </c>
      <c r="AH2119" s="109">
        <v>1.307918824046271E-4</v>
      </c>
      <c r="AI2119" s="732">
        <v>3.7288964556963638E-4</v>
      </c>
      <c r="AJ2119" s="114"/>
      <c r="AK2119" s="115"/>
      <c r="AL2119" s="115"/>
    </row>
    <row r="2120" spans="1:38" ht="13" x14ac:dyDescent="0.3">
      <c r="A2120" s="71">
        <v>2027</v>
      </c>
      <c r="B2120" s="718">
        <v>35</v>
      </c>
      <c r="C2120" s="108">
        <v>0.79489511529605217</v>
      </c>
      <c r="D2120" s="109">
        <v>0.7209834533423316</v>
      </c>
      <c r="E2120" s="732">
        <v>0.44200587031302052</v>
      </c>
      <c r="F2120" s="108">
        <v>7.7460180971249737E-2</v>
      </c>
      <c r="G2120" s="109">
        <v>6.7430128927160951E-2</v>
      </c>
      <c r="H2120" s="732">
        <v>8.5946165340645378E-2</v>
      </c>
      <c r="I2120" s="108">
        <v>8.88559083504405E-3</v>
      </c>
      <c r="J2120" s="109">
        <v>9.6270706580582309E-3</v>
      </c>
      <c r="K2120" s="732">
        <v>1.8708904133149289E-2</v>
      </c>
      <c r="L2120" s="108">
        <v>2.6088608216247784E-3</v>
      </c>
      <c r="M2120" s="109">
        <v>2.3533068064255465E-3</v>
      </c>
      <c r="N2120" s="732">
        <v>2.5593891516375086E-3</v>
      </c>
      <c r="O2120" s="108">
        <v>2.6253137356736988E-3</v>
      </c>
      <c r="P2120" s="109">
        <v>2.5821404765070935E-3</v>
      </c>
      <c r="Q2120" s="732">
        <v>6.3068243399725509E-3</v>
      </c>
      <c r="R2120" s="108">
        <v>2.5331274293570955E-3</v>
      </c>
      <c r="S2120" s="109">
        <v>3.3736252501628322E-3</v>
      </c>
      <c r="T2120" s="732">
        <v>1.0336549590129435E-2</v>
      </c>
      <c r="U2120" s="108">
        <v>2.2776467929797026E-4</v>
      </c>
      <c r="V2120" s="109">
        <v>2.2361641409952647E-4</v>
      </c>
      <c r="W2120" s="732">
        <v>5.861605882378463E-4</v>
      </c>
      <c r="X2120" s="108">
        <v>1.4519653293269461E-5</v>
      </c>
      <c r="Y2120" s="109">
        <v>1.4271021343423613E-5</v>
      </c>
      <c r="Z2120" s="732">
        <v>3.9757890332559928E-5</v>
      </c>
      <c r="AA2120" s="108">
        <v>4.7360543530861813E-4</v>
      </c>
      <c r="AB2120" s="109">
        <v>4.3447749861996076E-4</v>
      </c>
      <c r="AC2120" s="732">
        <v>1.2942558092073355E-3</v>
      </c>
      <c r="AD2120" s="108">
        <v>9.6600178774224228E-5</v>
      </c>
      <c r="AE2120" s="109">
        <v>9.4824203327001393E-5</v>
      </c>
      <c r="AF2120" s="732">
        <v>2.4467629984233872E-4</v>
      </c>
      <c r="AG2120" s="108">
        <v>1.3304409420564637E-4</v>
      </c>
      <c r="AH2120" s="109">
        <v>1.307918824046271E-4</v>
      </c>
      <c r="AI2120" s="732">
        <v>3.7288964556963638E-4</v>
      </c>
      <c r="AJ2120" s="114"/>
      <c r="AK2120" s="115"/>
      <c r="AL2120" s="115"/>
    </row>
    <row r="2121" spans="1:38" ht="13" x14ac:dyDescent="0.3">
      <c r="A2121" s="71">
        <v>2027</v>
      </c>
      <c r="B2121" s="718">
        <v>36</v>
      </c>
      <c r="C2121" s="108">
        <v>0.79489511529605217</v>
      </c>
      <c r="D2121" s="109">
        <v>0.7209834533423316</v>
      </c>
      <c r="E2121" s="732">
        <v>0.44200587031302052</v>
      </c>
      <c r="F2121" s="108">
        <v>7.7460180971249737E-2</v>
      </c>
      <c r="G2121" s="109">
        <v>6.7430128927160951E-2</v>
      </c>
      <c r="H2121" s="732">
        <v>8.5946165340645378E-2</v>
      </c>
      <c r="I2121" s="108">
        <v>8.88559083504405E-3</v>
      </c>
      <c r="J2121" s="109">
        <v>9.6270706580582309E-3</v>
      </c>
      <c r="K2121" s="732">
        <v>1.8708904133149289E-2</v>
      </c>
      <c r="L2121" s="108">
        <v>2.6088608216247784E-3</v>
      </c>
      <c r="M2121" s="109">
        <v>2.3533068064255465E-3</v>
      </c>
      <c r="N2121" s="732">
        <v>2.5593891516375086E-3</v>
      </c>
      <c r="O2121" s="108">
        <v>2.6253137356736988E-3</v>
      </c>
      <c r="P2121" s="109">
        <v>2.5821404765070935E-3</v>
      </c>
      <c r="Q2121" s="732">
        <v>6.3068243399725509E-3</v>
      </c>
      <c r="R2121" s="108">
        <v>2.5331274293570955E-3</v>
      </c>
      <c r="S2121" s="109">
        <v>3.3736252501628322E-3</v>
      </c>
      <c r="T2121" s="732">
        <v>1.0336549590129435E-2</v>
      </c>
      <c r="U2121" s="108">
        <v>2.2776467929797026E-4</v>
      </c>
      <c r="V2121" s="109">
        <v>2.2361641409952647E-4</v>
      </c>
      <c r="W2121" s="732">
        <v>5.861605882378463E-4</v>
      </c>
      <c r="X2121" s="108">
        <v>1.4519653293269461E-5</v>
      </c>
      <c r="Y2121" s="109">
        <v>1.4271021343423613E-5</v>
      </c>
      <c r="Z2121" s="732">
        <v>3.9757890332559928E-5</v>
      </c>
      <c r="AA2121" s="108">
        <v>4.7360543530861813E-4</v>
      </c>
      <c r="AB2121" s="109">
        <v>4.3447749861996076E-4</v>
      </c>
      <c r="AC2121" s="732">
        <v>1.2942558092073355E-3</v>
      </c>
      <c r="AD2121" s="108">
        <v>9.6600178774224228E-5</v>
      </c>
      <c r="AE2121" s="109">
        <v>9.4824203327001393E-5</v>
      </c>
      <c r="AF2121" s="732">
        <v>2.4467629984233872E-4</v>
      </c>
      <c r="AG2121" s="108">
        <v>1.3304409420564637E-4</v>
      </c>
      <c r="AH2121" s="109">
        <v>1.307918824046271E-4</v>
      </c>
      <c r="AI2121" s="732">
        <v>3.7288964556963638E-4</v>
      </c>
      <c r="AJ2121" s="114"/>
      <c r="AK2121" s="115"/>
      <c r="AL2121" s="115"/>
    </row>
    <row r="2122" spans="1:38" ht="13" x14ac:dyDescent="0.3">
      <c r="A2122" s="71">
        <v>2027</v>
      </c>
      <c r="B2122" s="718">
        <v>37</v>
      </c>
      <c r="C2122" s="108">
        <v>0.79489511529605217</v>
      </c>
      <c r="D2122" s="109">
        <v>0.7209834533423316</v>
      </c>
      <c r="E2122" s="732">
        <v>0.44200587031302052</v>
      </c>
      <c r="F2122" s="108">
        <v>7.7460180971249737E-2</v>
      </c>
      <c r="G2122" s="109">
        <v>6.7430128927160951E-2</v>
      </c>
      <c r="H2122" s="732">
        <v>8.5946165340645378E-2</v>
      </c>
      <c r="I2122" s="108">
        <v>8.88559083504405E-3</v>
      </c>
      <c r="J2122" s="109">
        <v>9.6270706580582309E-3</v>
      </c>
      <c r="K2122" s="732">
        <v>1.8708904133149289E-2</v>
      </c>
      <c r="L2122" s="108">
        <v>2.6088608216247784E-3</v>
      </c>
      <c r="M2122" s="109">
        <v>2.3533068064255465E-3</v>
      </c>
      <c r="N2122" s="732">
        <v>2.5593891516375086E-3</v>
      </c>
      <c r="O2122" s="108">
        <v>2.6253137356736988E-3</v>
      </c>
      <c r="P2122" s="109">
        <v>2.5821404765070935E-3</v>
      </c>
      <c r="Q2122" s="732">
        <v>6.3068243399725509E-3</v>
      </c>
      <c r="R2122" s="108">
        <v>2.5331274293570955E-3</v>
      </c>
      <c r="S2122" s="109">
        <v>3.3736252501628322E-3</v>
      </c>
      <c r="T2122" s="732">
        <v>1.0336549590129435E-2</v>
      </c>
      <c r="U2122" s="108">
        <v>2.2776467929797026E-4</v>
      </c>
      <c r="V2122" s="109">
        <v>2.2361641409952647E-4</v>
      </c>
      <c r="W2122" s="732">
        <v>5.861605882378463E-4</v>
      </c>
      <c r="X2122" s="108">
        <v>1.4519653293269461E-5</v>
      </c>
      <c r="Y2122" s="109">
        <v>1.4271021343423613E-5</v>
      </c>
      <c r="Z2122" s="732">
        <v>3.9757890332559928E-5</v>
      </c>
      <c r="AA2122" s="108">
        <v>4.7360543530861813E-4</v>
      </c>
      <c r="AB2122" s="109">
        <v>4.3447749861996076E-4</v>
      </c>
      <c r="AC2122" s="732">
        <v>1.2942558092073355E-3</v>
      </c>
      <c r="AD2122" s="108">
        <v>9.6600178774224228E-5</v>
      </c>
      <c r="AE2122" s="109">
        <v>9.4824203327001393E-5</v>
      </c>
      <c r="AF2122" s="732">
        <v>2.4467629984233872E-4</v>
      </c>
      <c r="AG2122" s="108">
        <v>1.3304409420564637E-4</v>
      </c>
      <c r="AH2122" s="109">
        <v>1.307918824046271E-4</v>
      </c>
      <c r="AI2122" s="732">
        <v>3.7288964556963638E-4</v>
      </c>
      <c r="AJ2122" s="114"/>
      <c r="AK2122" s="115"/>
      <c r="AL2122" s="115"/>
    </row>
    <row r="2123" spans="1:38" ht="13" x14ac:dyDescent="0.3">
      <c r="A2123" s="71">
        <v>2027</v>
      </c>
      <c r="B2123" s="718">
        <v>38</v>
      </c>
      <c r="C2123" s="108">
        <v>0.79489511529605217</v>
      </c>
      <c r="D2123" s="109">
        <v>0.7209834533423316</v>
      </c>
      <c r="E2123" s="732">
        <v>0.44200587031302052</v>
      </c>
      <c r="F2123" s="108">
        <v>7.7460180971249737E-2</v>
      </c>
      <c r="G2123" s="109">
        <v>6.7430128927160951E-2</v>
      </c>
      <c r="H2123" s="732">
        <v>8.5946165340645378E-2</v>
      </c>
      <c r="I2123" s="108">
        <v>8.88559083504405E-3</v>
      </c>
      <c r="J2123" s="109">
        <v>9.6270706580582309E-3</v>
      </c>
      <c r="K2123" s="732">
        <v>1.8708904133149289E-2</v>
      </c>
      <c r="L2123" s="108">
        <v>2.6088608216247784E-3</v>
      </c>
      <c r="M2123" s="109">
        <v>2.3533068064255465E-3</v>
      </c>
      <c r="N2123" s="732">
        <v>2.5593891516375086E-3</v>
      </c>
      <c r="O2123" s="108">
        <v>2.6253137356736988E-3</v>
      </c>
      <c r="P2123" s="109">
        <v>2.5821404765070935E-3</v>
      </c>
      <c r="Q2123" s="732">
        <v>6.3068243399725509E-3</v>
      </c>
      <c r="R2123" s="108">
        <v>2.5331274293570955E-3</v>
      </c>
      <c r="S2123" s="109">
        <v>3.3736252501628322E-3</v>
      </c>
      <c r="T2123" s="732">
        <v>1.0336549590129435E-2</v>
      </c>
      <c r="U2123" s="108">
        <v>2.2776467929797026E-4</v>
      </c>
      <c r="V2123" s="109">
        <v>2.2361641409952647E-4</v>
      </c>
      <c r="W2123" s="732">
        <v>5.861605882378463E-4</v>
      </c>
      <c r="X2123" s="108">
        <v>1.4519653293269461E-5</v>
      </c>
      <c r="Y2123" s="109">
        <v>1.4271021343423613E-5</v>
      </c>
      <c r="Z2123" s="732">
        <v>3.9757890332559928E-5</v>
      </c>
      <c r="AA2123" s="108">
        <v>4.7360543530861813E-4</v>
      </c>
      <c r="AB2123" s="109">
        <v>4.3447749861996076E-4</v>
      </c>
      <c r="AC2123" s="732">
        <v>1.2942558092073355E-3</v>
      </c>
      <c r="AD2123" s="108">
        <v>9.6600178774224228E-5</v>
      </c>
      <c r="AE2123" s="109">
        <v>9.4824203327001393E-5</v>
      </c>
      <c r="AF2123" s="732">
        <v>2.4467629984233872E-4</v>
      </c>
      <c r="AG2123" s="108">
        <v>1.3304409420564637E-4</v>
      </c>
      <c r="AH2123" s="109">
        <v>1.307918824046271E-4</v>
      </c>
      <c r="AI2123" s="732">
        <v>3.7288964556963638E-4</v>
      </c>
      <c r="AJ2123" s="114"/>
      <c r="AK2123" s="115"/>
      <c r="AL2123" s="115"/>
    </row>
    <row r="2124" spans="1:38" ht="13.5" thickBot="1" x14ac:dyDescent="0.35">
      <c r="A2124" s="73">
        <v>2027</v>
      </c>
      <c r="B2124" s="719">
        <v>39</v>
      </c>
      <c r="C2124" s="110">
        <v>0.79489511529605217</v>
      </c>
      <c r="D2124" s="111">
        <v>0.7209834533423316</v>
      </c>
      <c r="E2124" s="733">
        <v>0.44200587031302052</v>
      </c>
      <c r="F2124" s="110">
        <v>7.7460180971249737E-2</v>
      </c>
      <c r="G2124" s="111">
        <v>6.7430128927160951E-2</v>
      </c>
      <c r="H2124" s="733">
        <v>8.5946165340645378E-2</v>
      </c>
      <c r="I2124" s="110">
        <v>8.88559083504405E-3</v>
      </c>
      <c r="J2124" s="111">
        <v>9.6270706580582309E-3</v>
      </c>
      <c r="K2124" s="733">
        <v>1.8708904133149289E-2</v>
      </c>
      <c r="L2124" s="110">
        <v>2.6088608216247784E-3</v>
      </c>
      <c r="M2124" s="111">
        <v>2.3533068064255465E-3</v>
      </c>
      <c r="N2124" s="733">
        <v>2.5593891516375086E-3</v>
      </c>
      <c r="O2124" s="110">
        <v>2.6253137356736988E-3</v>
      </c>
      <c r="P2124" s="111">
        <v>2.5821404765070935E-3</v>
      </c>
      <c r="Q2124" s="733">
        <v>6.3068243399725509E-3</v>
      </c>
      <c r="R2124" s="110">
        <v>2.5331274293570955E-3</v>
      </c>
      <c r="S2124" s="111">
        <v>3.3736252501628322E-3</v>
      </c>
      <c r="T2124" s="733">
        <v>1.0336549590129435E-2</v>
      </c>
      <c r="U2124" s="110">
        <v>2.2776467929797026E-4</v>
      </c>
      <c r="V2124" s="111">
        <v>2.2361641409952647E-4</v>
      </c>
      <c r="W2124" s="733">
        <v>5.861605882378463E-4</v>
      </c>
      <c r="X2124" s="110">
        <v>1.4519653293269461E-5</v>
      </c>
      <c r="Y2124" s="111">
        <v>1.4271021343423613E-5</v>
      </c>
      <c r="Z2124" s="733">
        <v>3.9757890332559928E-5</v>
      </c>
      <c r="AA2124" s="110">
        <v>4.7360543530861813E-4</v>
      </c>
      <c r="AB2124" s="111">
        <v>4.3447749861996076E-4</v>
      </c>
      <c r="AC2124" s="733">
        <v>1.2942558092073355E-3</v>
      </c>
      <c r="AD2124" s="110">
        <v>9.6600178774224228E-5</v>
      </c>
      <c r="AE2124" s="111">
        <v>9.4824203327001393E-5</v>
      </c>
      <c r="AF2124" s="733">
        <v>2.4467629984233872E-4</v>
      </c>
      <c r="AG2124" s="110">
        <v>1.3304409420564637E-4</v>
      </c>
      <c r="AH2124" s="111">
        <v>1.307918824046271E-4</v>
      </c>
      <c r="AI2124" s="733">
        <v>3.7288964556963638E-4</v>
      </c>
      <c r="AJ2124" s="116"/>
      <c r="AK2124" s="117"/>
      <c r="AL2124" s="117"/>
    </row>
    <row r="2125" spans="1:38" x14ac:dyDescent="0.25">
      <c r="A2125" s="69">
        <v>2028</v>
      </c>
      <c r="B2125" s="70">
        <v>0</v>
      </c>
      <c r="C2125" s="106">
        <v>0.26249673136304741</v>
      </c>
      <c r="D2125" s="107">
        <v>0.26811704285105759</v>
      </c>
      <c r="E2125" s="730">
        <v>0.28177854879595038</v>
      </c>
      <c r="F2125" s="106">
        <v>5.8170663071218489E-3</v>
      </c>
      <c r="G2125" s="107">
        <v>5.5222849094892423E-3</v>
      </c>
      <c r="H2125" s="730">
        <v>2.0779571592304674E-2</v>
      </c>
      <c r="I2125" s="106">
        <v>6.2455312241290629E-3</v>
      </c>
      <c r="J2125" s="107">
        <v>5.758644508712803E-3</v>
      </c>
      <c r="K2125" s="730">
        <v>1.4971409139077588E-2</v>
      </c>
      <c r="L2125" s="106">
        <v>6.3498052465750434E-4</v>
      </c>
      <c r="M2125" s="107">
        <v>6.8044323642772308E-4</v>
      </c>
      <c r="N2125" s="730">
        <v>2.2575349474170587E-3</v>
      </c>
      <c r="O2125" s="106">
        <v>1.6532102884860632E-3</v>
      </c>
      <c r="P2125" s="107">
        <v>1.5293347805687434E-3</v>
      </c>
      <c r="Q2125" s="730">
        <v>3.0218431246241797E-3</v>
      </c>
      <c r="R2125" s="106">
        <v>2.5680395845610838E-3</v>
      </c>
      <c r="S2125" s="107">
        <v>3.3758910170877555E-3</v>
      </c>
      <c r="T2125" s="730">
        <v>1.0618672640847024E-2</v>
      </c>
      <c r="U2125" s="106">
        <v>1.6383084243305971E-4</v>
      </c>
      <c r="V2125" s="107">
        <v>1.5437153577892821E-4</v>
      </c>
      <c r="W2125" s="730">
        <v>2.6562715159102331E-4</v>
      </c>
      <c r="X2125" s="106">
        <v>1.0199760179176251E-5</v>
      </c>
      <c r="Y2125" s="107">
        <v>9.588750743391348E-6</v>
      </c>
      <c r="Z2125" s="730">
        <v>1.8125212120735155E-5</v>
      </c>
      <c r="AA2125" s="106">
        <v>1.5911625017444407E-4</v>
      </c>
      <c r="AB2125" s="107">
        <v>1.4954121313596943E-4</v>
      </c>
      <c r="AC2125" s="730">
        <v>3.2682621519995665E-4</v>
      </c>
      <c r="AD2125" s="106">
        <v>7.1069820766505155E-5</v>
      </c>
      <c r="AE2125" s="107">
        <v>6.7167951392113029E-5</v>
      </c>
      <c r="AF2125" s="730">
        <v>1.0402243499290353E-4</v>
      </c>
      <c r="AG2125" s="106">
        <v>8.885505515582426E-5</v>
      </c>
      <c r="AH2125" s="107">
        <v>8.292196723157794E-5</v>
      </c>
      <c r="AI2125" s="730">
        <v>1.9138464316953302E-4</v>
      </c>
      <c r="AJ2125" s="112"/>
      <c r="AK2125" s="113"/>
      <c r="AL2125" s="113"/>
    </row>
    <row r="2126" spans="1:38" x14ac:dyDescent="0.25">
      <c r="A2126" s="71">
        <v>2028</v>
      </c>
      <c r="B2126" s="718">
        <v>1</v>
      </c>
      <c r="C2126" s="108">
        <v>0.26162090795551263</v>
      </c>
      <c r="D2126" s="109">
        <v>0.26742412472668059</v>
      </c>
      <c r="E2126" s="731">
        <v>0.28138418100091506</v>
      </c>
      <c r="F2126" s="108">
        <v>5.8215888587470508E-3</v>
      </c>
      <c r="G2126" s="109">
        <v>5.5329724334255235E-3</v>
      </c>
      <c r="H2126" s="731">
        <v>2.0933881910322482E-2</v>
      </c>
      <c r="I2126" s="108">
        <v>6.2182813749552803E-3</v>
      </c>
      <c r="J2126" s="109">
        <v>5.7466345540207299E-3</v>
      </c>
      <c r="K2126" s="731">
        <v>1.4913955478373268E-2</v>
      </c>
      <c r="L2126" s="108">
        <v>6.3366470899428617E-4</v>
      </c>
      <c r="M2126" s="109">
        <v>6.8017567745525974E-4</v>
      </c>
      <c r="N2126" s="731">
        <v>2.2602322240935476E-3</v>
      </c>
      <c r="O2126" s="108">
        <v>1.6467281155987806E-3</v>
      </c>
      <c r="P2126" s="109">
        <v>1.5262253867767948E-3</v>
      </c>
      <c r="Q2126" s="731">
        <v>3.0107721032208799E-3</v>
      </c>
      <c r="R2126" s="108">
        <v>2.5625066029836526E-3</v>
      </c>
      <c r="S2126" s="109">
        <v>3.3745238159292646E-3</v>
      </c>
      <c r="T2126" s="731">
        <v>1.0662780626966212E-2</v>
      </c>
      <c r="U2126" s="108">
        <v>1.6315667550262174E-4</v>
      </c>
      <c r="V2126" s="109">
        <v>1.5412527298070281E-4</v>
      </c>
      <c r="W2126" s="731">
        <v>2.6453265136032038E-4</v>
      </c>
      <c r="X2126" s="108">
        <v>1.0157310620339755E-5</v>
      </c>
      <c r="Y2126" s="109">
        <v>9.5722996418481931E-6</v>
      </c>
      <c r="Z2126" s="731">
        <v>1.8054009558109956E-5</v>
      </c>
      <c r="AA2126" s="108">
        <v>1.585858244292032E-4</v>
      </c>
      <c r="AB2126" s="109">
        <v>1.4937408863067715E-4</v>
      </c>
      <c r="AC2126" s="731">
        <v>3.2647064844962005E-4</v>
      </c>
      <c r="AD2126" s="108">
        <v>7.0774086880398543E-5</v>
      </c>
      <c r="AE2126" s="109">
        <v>6.7064676754817219E-5</v>
      </c>
      <c r="AF2126" s="731">
        <v>1.0354324063453938E-4</v>
      </c>
      <c r="AG2126" s="108">
        <v>8.8496188562828899E-5</v>
      </c>
      <c r="AH2126" s="109">
        <v>8.2768781945003462E-5</v>
      </c>
      <c r="AI2126" s="731">
        <v>1.9078158626083225E-4</v>
      </c>
      <c r="AJ2126" s="114"/>
      <c r="AK2126" s="115"/>
      <c r="AL2126" s="115"/>
    </row>
    <row r="2127" spans="1:38" x14ac:dyDescent="0.25">
      <c r="A2127" s="71">
        <v>2028</v>
      </c>
      <c r="B2127" s="718">
        <v>2</v>
      </c>
      <c r="C2127" s="108">
        <v>0.25987819717105776</v>
      </c>
      <c r="D2127" s="109">
        <v>0.26583264699340997</v>
      </c>
      <c r="E2127" s="731">
        <v>0.2806627106130784</v>
      </c>
      <c r="F2127" s="108">
        <v>5.8043806143271278E-3</v>
      </c>
      <c r="G2127" s="109">
        <v>5.5276753100254932E-3</v>
      </c>
      <c r="H2127" s="731">
        <v>2.1100292534291371E-2</v>
      </c>
      <c r="I2127" s="108">
        <v>6.1732799894013363E-3</v>
      </c>
      <c r="J2127" s="109">
        <v>5.7196248146065614E-3</v>
      </c>
      <c r="K2127" s="731">
        <v>1.4826316547201651E-2</v>
      </c>
      <c r="L2127" s="108">
        <v>6.3197142888506033E-4</v>
      </c>
      <c r="M2127" s="109">
        <v>6.7961842295659932E-4</v>
      </c>
      <c r="N2127" s="731">
        <v>2.2624350557454353E-3</v>
      </c>
      <c r="O2127" s="108">
        <v>1.6352537846801654E-3</v>
      </c>
      <c r="P2127" s="109">
        <v>1.5191393823807296E-3</v>
      </c>
      <c r="Q2127" s="731">
        <v>2.9935384075665903E-3</v>
      </c>
      <c r="R2127" s="108">
        <v>2.5553857908830742E-3</v>
      </c>
      <c r="S2127" s="109">
        <v>3.3716966977112963E-3</v>
      </c>
      <c r="T2127" s="731">
        <v>1.0688082501942881E-2</v>
      </c>
      <c r="U2127" s="108">
        <v>1.6211576335827405E-4</v>
      </c>
      <c r="V2127" s="109">
        <v>1.5357920454245317E-4</v>
      </c>
      <c r="W2127" s="731">
        <v>2.6279092042553792E-4</v>
      </c>
      <c r="X2127" s="108">
        <v>1.0090269809419801E-5</v>
      </c>
      <c r="Y2127" s="109">
        <v>9.5356417125545909E-6</v>
      </c>
      <c r="Z2127" s="731">
        <v>1.7942240896496705E-5</v>
      </c>
      <c r="AA2127" s="108">
        <v>1.5764753775181421E-4</v>
      </c>
      <c r="AB2127" s="109">
        <v>1.488820360357666E-4</v>
      </c>
      <c r="AC2127" s="731">
        <v>3.2564754736635166E-4</v>
      </c>
      <c r="AD2127" s="108">
        <v>7.0327347561710985E-5</v>
      </c>
      <c r="AE2127" s="109">
        <v>6.6836973876400484E-5</v>
      </c>
      <c r="AF2127" s="731">
        <v>1.0276862190315364E-4</v>
      </c>
      <c r="AG2127" s="108">
        <v>8.7899403417148909E-5</v>
      </c>
      <c r="AH2127" s="109">
        <v>8.242353294776019E-5</v>
      </c>
      <c r="AI2127" s="731">
        <v>1.898716710860037E-4</v>
      </c>
      <c r="AJ2127" s="114"/>
      <c r="AK2127" s="115"/>
      <c r="AL2127" s="115"/>
    </row>
    <row r="2128" spans="1:38" x14ac:dyDescent="0.25">
      <c r="A2128" s="71">
        <v>2028</v>
      </c>
      <c r="B2128" s="718">
        <v>3</v>
      </c>
      <c r="C2128" s="108">
        <v>0.25725553904860549</v>
      </c>
      <c r="D2128" s="109">
        <v>0.26338047990425084</v>
      </c>
      <c r="E2128" s="731">
        <v>0.28034947618139522</v>
      </c>
      <c r="F2128" s="108">
        <v>5.7860189530196905E-3</v>
      </c>
      <c r="G2128" s="109">
        <v>5.5244342473869598E-3</v>
      </c>
      <c r="H2128" s="731">
        <v>2.1291114630712628E-2</v>
      </c>
      <c r="I2128" s="108">
        <v>6.1182678413631104E-3</v>
      </c>
      <c r="J2128" s="109">
        <v>5.6869841472969966E-3</v>
      </c>
      <c r="K2128" s="731">
        <v>1.477006021802286E-2</v>
      </c>
      <c r="L2128" s="108">
        <v>6.3070423229769101E-4</v>
      </c>
      <c r="M2128" s="109">
        <v>6.7985172773086079E-4</v>
      </c>
      <c r="N2128" s="731">
        <v>2.2663547907668014E-3</v>
      </c>
      <c r="O2128" s="108">
        <v>1.6201413846209602E-3</v>
      </c>
      <c r="P2128" s="109">
        <v>1.5094673781881509E-3</v>
      </c>
      <c r="Q2128" s="731">
        <v>2.9828576535060446E-3</v>
      </c>
      <c r="R2128" s="108">
        <v>2.5500565807464698E-3</v>
      </c>
      <c r="S2128" s="109">
        <v>3.3728467431003899E-3</v>
      </c>
      <c r="T2128" s="731">
        <v>1.0760839682716183E-2</v>
      </c>
      <c r="U2128" s="108">
        <v>1.609685716131309E-4</v>
      </c>
      <c r="V2128" s="109">
        <v>1.5302092560274104E-4</v>
      </c>
      <c r="W2128" s="731">
        <v>2.617588838671989E-4</v>
      </c>
      <c r="X2128" s="108">
        <v>1.0013789828507685E-5</v>
      </c>
      <c r="Y2128" s="109">
        <v>9.4955494356941814E-6</v>
      </c>
      <c r="Z2128" s="731">
        <v>1.7874112474341759E-5</v>
      </c>
      <c r="AA2128" s="108">
        <v>1.5657411641355494E-4</v>
      </c>
      <c r="AB2128" s="109">
        <v>1.4834754970126414E-4</v>
      </c>
      <c r="AC2128" s="731">
        <v>3.2545698313471942E-4</v>
      </c>
      <c r="AD2128" s="108">
        <v>6.9851602308423981E-5</v>
      </c>
      <c r="AE2128" s="109">
        <v>6.6620403515855382E-5</v>
      </c>
      <c r="AF2128" s="731">
        <v>1.0232438297124036E-4</v>
      </c>
      <c r="AG2128" s="108">
        <v>8.7169931206867115E-5</v>
      </c>
      <c r="AH2128" s="109">
        <v>8.1999602561094986E-5</v>
      </c>
      <c r="AI2128" s="731">
        <v>1.8927152211414627E-4</v>
      </c>
      <c r="AJ2128" s="114"/>
      <c r="AK2128" s="115"/>
      <c r="AL2128" s="115"/>
    </row>
    <row r="2129" spans="1:38" x14ac:dyDescent="0.25">
      <c r="A2129" s="71">
        <v>2028</v>
      </c>
      <c r="B2129" s="718">
        <v>4</v>
      </c>
      <c r="C2129" s="108">
        <v>0.31506580528208938</v>
      </c>
      <c r="D2129" s="109">
        <v>0.31777767647850963</v>
      </c>
      <c r="E2129" s="731">
        <v>0.3446534470502145</v>
      </c>
      <c r="F2129" s="108">
        <v>6.155068857859403E-3</v>
      </c>
      <c r="G2129" s="109">
        <v>6.0119757274967253E-3</v>
      </c>
      <c r="H2129" s="731">
        <v>2.2640884780566976E-2</v>
      </c>
      <c r="I2129" s="108">
        <v>6.487471220913991E-3</v>
      </c>
      <c r="J2129" s="109">
        <v>6.6916416381983829E-3</v>
      </c>
      <c r="K2129" s="731">
        <v>1.7197042074414449E-2</v>
      </c>
      <c r="L2129" s="108">
        <v>7.6198082447184311E-4</v>
      </c>
      <c r="M2129" s="109">
        <v>1.0172290113325665E-3</v>
      </c>
      <c r="N2129" s="731">
        <v>3.7407240161113826E-3</v>
      </c>
      <c r="O2129" s="108">
        <v>1.7593356753136695E-3</v>
      </c>
      <c r="P2129" s="109">
        <v>1.7898145535319889E-3</v>
      </c>
      <c r="Q2129" s="731">
        <v>3.6741457933299523E-3</v>
      </c>
      <c r="R2129" s="108">
        <v>2.5439320185594045E-3</v>
      </c>
      <c r="S2129" s="109">
        <v>3.3725714454241316E-3</v>
      </c>
      <c r="T2129" s="731">
        <v>1.0678430570893321E-2</v>
      </c>
      <c r="U2129" s="108">
        <v>1.6768452386371483E-4</v>
      </c>
      <c r="V2129" s="109">
        <v>1.6671175822810695E-4</v>
      </c>
      <c r="W2129" s="731">
        <v>3.3514506264117129E-4</v>
      </c>
      <c r="X2129" s="108">
        <v>1.0508204093241517E-5</v>
      </c>
      <c r="Y2129" s="109">
        <v>1.049588550783957E-5</v>
      </c>
      <c r="Z2129" s="731">
        <v>2.2631678899645683E-5</v>
      </c>
      <c r="AA2129" s="108">
        <v>1.6480503836156915E-4</v>
      </c>
      <c r="AB2129" s="109">
        <v>1.6408991552137046E-4</v>
      </c>
      <c r="AC2129" s="731">
        <v>3.8678438726238442E-4</v>
      </c>
      <c r="AD2129" s="108">
        <v>7.2286507591131011E-5</v>
      </c>
      <c r="AE2129" s="109">
        <v>7.1601526377227566E-5</v>
      </c>
      <c r="AF2129" s="731">
        <v>1.3661302727075681E-4</v>
      </c>
      <c r="AG2129" s="108">
        <v>9.2897333981062968E-5</v>
      </c>
      <c r="AH2129" s="109">
        <v>9.3563055614094071E-5</v>
      </c>
      <c r="AI2129" s="731">
        <v>2.2277924820006113E-4</v>
      </c>
      <c r="AJ2129" s="114"/>
      <c r="AK2129" s="115"/>
      <c r="AL2129" s="115"/>
    </row>
    <row r="2130" spans="1:38" x14ac:dyDescent="0.25">
      <c r="A2130" s="71">
        <v>2028</v>
      </c>
      <c r="B2130" s="718">
        <v>5</v>
      </c>
      <c r="C2130" s="108">
        <v>0.3138214457563292</v>
      </c>
      <c r="D2130" s="109">
        <v>0.31694124614130398</v>
      </c>
      <c r="E2130" s="731">
        <v>0.34480675010722617</v>
      </c>
      <c r="F2130" s="108">
        <v>6.1714718359676506E-3</v>
      </c>
      <c r="G2130" s="109">
        <v>6.0365493873069899E-3</v>
      </c>
      <c r="H2130" s="731">
        <v>2.2580768250827776E-2</v>
      </c>
      <c r="I2130" s="108">
        <v>6.4528147632583049E-3</v>
      </c>
      <c r="J2130" s="109">
        <v>6.6779571293091606E-3</v>
      </c>
      <c r="K2130" s="731">
        <v>1.7219542917517105E-2</v>
      </c>
      <c r="L2130" s="108">
        <v>7.6035787880133045E-4</v>
      </c>
      <c r="M2130" s="109">
        <v>1.0174366362553291E-3</v>
      </c>
      <c r="N2130" s="731">
        <v>3.7344684914126765E-3</v>
      </c>
      <c r="O2130" s="108">
        <v>1.7505146277386236E-3</v>
      </c>
      <c r="P2130" s="109">
        <v>1.7848244087843442E-3</v>
      </c>
      <c r="Q2130" s="731">
        <v>3.6793780272620391E-3</v>
      </c>
      <c r="R2130" s="108">
        <v>2.5382947568923201E-3</v>
      </c>
      <c r="S2130" s="109">
        <v>3.3732484225299782E-3</v>
      </c>
      <c r="T2130" s="731">
        <v>1.058520566687244E-2</v>
      </c>
      <c r="U2130" s="108">
        <v>1.6684116372115473E-4</v>
      </c>
      <c r="V2130" s="109">
        <v>1.6645325735006148E-4</v>
      </c>
      <c r="W2130" s="731">
        <v>3.3562391787728135E-4</v>
      </c>
      <c r="X2130" s="108">
        <v>1.0454103990754444E-5</v>
      </c>
      <c r="Y2130" s="109">
        <v>1.0476974463767835E-5</v>
      </c>
      <c r="Z2130" s="731">
        <v>2.2664990857628997E-5</v>
      </c>
      <c r="AA2130" s="108">
        <v>1.6417370477943603E-4</v>
      </c>
      <c r="AB2130" s="109">
        <v>1.6394180909298052E-4</v>
      </c>
      <c r="AC2130" s="731">
        <v>3.8702366118718081E-4</v>
      </c>
      <c r="AD2130" s="108">
        <v>7.1920966274004498E-5</v>
      </c>
      <c r="AE2130" s="109">
        <v>7.150493469929672E-5</v>
      </c>
      <c r="AF2130" s="731">
        <v>1.3681201449140012E-4</v>
      </c>
      <c r="AG2130" s="108">
        <v>9.2426820236407399E-5</v>
      </c>
      <c r="AH2130" s="109">
        <v>9.3352477135598782E-5</v>
      </c>
      <c r="AI2130" s="731">
        <v>2.2309285978223527E-4</v>
      </c>
      <c r="AJ2130" s="114"/>
      <c r="AK2130" s="115"/>
      <c r="AL2130" s="115"/>
    </row>
    <row r="2131" spans="1:38" x14ac:dyDescent="0.25">
      <c r="A2131" s="71">
        <v>2028</v>
      </c>
      <c r="B2131" s="718">
        <v>6</v>
      </c>
      <c r="C2131" s="108">
        <v>0.36223495994450072</v>
      </c>
      <c r="D2131" s="109">
        <v>0.36156396846309158</v>
      </c>
      <c r="E2131" s="731">
        <v>0.57395652454073132</v>
      </c>
      <c r="F2131" s="108">
        <v>6.6392362187788516E-3</v>
      </c>
      <c r="G2131" s="109">
        <v>6.5428552837964431E-3</v>
      </c>
      <c r="H2131" s="731">
        <v>2.6672504717645262E-2</v>
      </c>
      <c r="I2131" s="108">
        <v>6.6622534982429373E-3</v>
      </c>
      <c r="J2131" s="109">
        <v>7.444228763003157E-3</v>
      </c>
      <c r="K2131" s="731">
        <v>1.9616719895034742E-2</v>
      </c>
      <c r="L2131" s="108">
        <v>8.6202964167832153E-4</v>
      </c>
      <c r="M2131" s="109">
        <v>1.1027056990118118E-3</v>
      </c>
      <c r="N2131" s="731">
        <v>3.7942102668414601E-3</v>
      </c>
      <c r="O2131" s="108">
        <v>1.8520785928127807E-3</v>
      </c>
      <c r="P2131" s="109">
        <v>2.019026722039408E-3</v>
      </c>
      <c r="Q2131" s="731">
        <v>5.7632848314892182E-3</v>
      </c>
      <c r="R2131" s="108">
        <v>2.5331289138167796E-3</v>
      </c>
      <c r="S2131" s="109">
        <v>3.3736853529183451E-3</v>
      </c>
      <c r="T2131" s="731">
        <v>1.0470317326563283E-2</v>
      </c>
      <c r="U2131" s="108">
        <v>1.7159800477818844E-4</v>
      </c>
      <c r="V2131" s="109">
        <v>1.7740170086307885E-4</v>
      </c>
      <c r="W2131" s="731">
        <v>4.6114168188806975E-4</v>
      </c>
      <c r="X2131" s="108">
        <v>1.0806422711236422E-5</v>
      </c>
      <c r="Y2131" s="109">
        <v>1.1282631941023602E-5</v>
      </c>
      <c r="Z2131" s="731">
        <v>3.3347486785898047E-5</v>
      </c>
      <c r="AA2131" s="108">
        <v>1.7083469448961081E-4</v>
      </c>
      <c r="AB2131" s="109">
        <v>1.7716863445964545E-4</v>
      </c>
      <c r="AC2131" s="731">
        <v>5.7588933647520902E-4</v>
      </c>
      <c r="AD2131" s="108">
        <v>7.3624215213294937E-5</v>
      </c>
      <c r="AE2131" s="109">
        <v>7.5414231627630846E-5</v>
      </c>
      <c r="AF2131" s="731">
        <v>1.6344350243450604E-4</v>
      </c>
      <c r="AG2131" s="108">
        <v>9.6566822215366806E-5</v>
      </c>
      <c r="AH2131" s="109">
        <v>1.028757662406796E-4</v>
      </c>
      <c r="AI2131" s="731">
        <v>4.0049270879296932E-4</v>
      </c>
      <c r="AJ2131" s="114"/>
      <c r="AK2131" s="115"/>
      <c r="AL2131" s="115"/>
    </row>
    <row r="2132" spans="1:38" x14ac:dyDescent="0.25">
      <c r="A2132" s="71">
        <v>2028</v>
      </c>
      <c r="B2132" s="718">
        <v>7</v>
      </c>
      <c r="C2132" s="108">
        <v>0.39133976838420698</v>
      </c>
      <c r="D2132" s="109">
        <v>0.38958844587433528</v>
      </c>
      <c r="E2132" s="731">
        <v>0.41483236950747032</v>
      </c>
      <c r="F2132" s="108">
        <v>1.4783650101860247E-2</v>
      </c>
      <c r="G2132" s="109">
        <v>1.6703885799239555E-2</v>
      </c>
      <c r="H2132" s="731">
        <v>2.2208999176753889E-2</v>
      </c>
      <c r="I2132" s="108">
        <v>8.3738547545737455E-3</v>
      </c>
      <c r="J2132" s="109">
        <v>9.4144251796511973E-3</v>
      </c>
      <c r="K2132" s="731">
        <v>1.9529537366202582E-2</v>
      </c>
      <c r="L2132" s="108">
        <v>1.0241711150425856E-3</v>
      </c>
      <c r="M2132" s="109">
        <v>1.3412686475943406E-3</v>
      </c>
      <c r="N2132" s="731">
        <v>2.1672603090796541E-3</v>
      </c>
      <c r="O2132" s="108">
        <v>2.1505028157975583E-3</v>
      </c>
      <c r="P2132" s="109">
        <v>2.3292757840267741E-3</v>
      </c>
      <c r="Q2132" s="731">
        <v>5.2847403854284223E-3</v>
      </c>
      <c r="R2132" s="108">
        <v>2.5331289138167796E-3</v>
      </c>
      <c r="S2132" s="109">
        <v>3.3736853529183451E-3</v>
      </c>
      <c r="T2132" s="731">
        <v>1.0470317326563283E-2</v>
      </c>
      <c r="U2132" s="108">
        <v>2.1902993508825615E-4</v>
      </c>
      <c r="V2132" s="109">
        <v>2.266574022483261E-4</v>
      </c>
      <c r="W2132" s="731">
        <v>4.7853355155335871E-4</v>
      </c>
      <c r="X2132" s="108">
        <v>1.3652101310387665E-5</v>
      </c>
      <c r="Y2132" s="109">
        <v>1.425051264160091E-5</v>
      </c>
      <c r="Z2132" s="731">
        <v>3.2559517412988307E-5</v>
      </c>
      <c r="AA2132" s="108">
        <v>2.3684474394429926E-4</v>
      </c>
      <c r="AB2132" s="109">
        <v>2.5175547265965224E-4</v>
      </c>
      <c r="AC2132" s="731">
        <v>9.1155571838405416E-4</v>
      </c>
      <c r="AD2132" s="108">
        <v>9.5526324469133439E-5</v>
      </c>
      <c r="AE2132" s="109">
        <v>9.8173337980024986E-5</v>
      </c>
      <c r="AF2132" s="731">
        <v>1.9411154802753268E-4</v>
      </c>
      <c r="AG2132" s="108">
        <v>1.173030818531728E-4</v>
      </c>
      <c r="AH2132" s="109">
        <v>1.2445927470242663E-4</v>
      </c>
      <c r="AI2132" s="731">
        <v>3.2294619157337463E-4</v>
      </c>
      <c r="AJ2132" s="114"/>
      <c r="AK2132" s="115"/>
      <c r="AL2132" s="115"/>
    </row>
    <row r="2133" spans="1:38" x14ac:dyDescent="0.25">
      <c r="A2133" s="71">
        <v>2028</v>
      </c>
      <c r="B2133" s="718">
        <v>8</v>
      </c>
      <c r="C2133" s="108">
        <v>0.44139155415373837</v>
      </c>
      <c r="D2133" s="109">
        <v>0.43259170295382932</v>
      </c>
      <c r="E2133" s="731">
        <v>0.41072742400957168</v>
      </c>
      <c r="F2133" s="108">
        <v>1.533565395190636E-2</v>
      </c>
      <c r="G2133" s="109">
        <v>1.7140248392671236E-2</v>
      </c>
      <c r="H2133" s="731">
        <v>2.3961071203674741E-2</v>
      </c>
      <c r="I2133" s="108">
        <v>8.6374702825809929E-3</v>
      </c>
      <c r="J2133" s="109">
        <v>9.9449062406221471E-3</v>
      </c>
      <c r="K2133" s="731">
        <v>2.0567909352278743E-2</v>
      </c>
      <c r="L2133" s="108">
        <v>1.1625977427873802E-3</v>
      </c>
      <c r="M2133" s="109">
        <v>1.4554700357384555E-3</v>
      </c>
      <c r="N2133" s="731">
        <v>2.2397273408032319E-3</v>
      </c>
      <c r="O2133" s="108">
        <v>2.2440011799368309E-3</v>
      </c>
      <c r="P2133" s="109">
        <v>2.4347991497259609E-3</v>
      </c>
      <c r="Q2133" s="731">
        <v>5.7048444862208524E-3</v>
      </c>
      <c r="R2133" s="108">
        <v>2.5331289138167796E-3</v>
      </c>
      <c r="S2133" s="109">
        <v>3.3736853529183451E-3</v>
      </c>
      <c r="T2133" s="731">
        <v>1.0470317326563283E-2</v>
      </c>
      <c r="U2133" s="108">
        <v>2.2275520743511923E-4</v>
      </c>
      <c r="V2133" s="109">
        <v>2.3117305909584762E-4</v>
      </c>
      <c r="W2133" s="731">
        <v>5.2313355528422665E-4</v>
      </c>
      <c r="X2133" s="108">
        <v>1.3938670166428761E-5</v>
      </c>
      <c r="Y2133" s="109">
        <v>1.4589328671226479E-5</v>
      </c>
      <c r="Z2133" s="731">
        <v>3.546110132878122E-5</v>
      </c>
      <c r="AA2133" s="108">
        <v>2.4300972957800373E-4</v>
      </c>
      <c r="AB2133" s="109">
        <v>2.5824796809290252E-4</v>
      </c>
      <c r="AC2133" s="731">
        <v>9.8294024355823593E-4</v>
      </c>
      <c r="AD2133" s="108">
        <v>9.6760651391898065E-5</v>
      </c>
      <c r="AE2133" s="109">
        <v>9.9721663513092996E-5</v>
      </c>
      <c r="AF2133" s="731">
        <v>2.1498009113895641E-4</v>
      </c>
      <c r="AG2133" s="108">
        <v>1.209395589509837E-4</v>
      </c>
      <c r="AH2133" s="109">
        <v>1.2863843968615417E-4</v>
      </c>
      <c r="AI2133" s="731">
        <v>3.432934844713375E-4</v>
      </c>
      <c r="AJ2133" s="114"/>
      <c r="AK2133" s="115"/>
      <c r="AL2133" s="115"/>
    </row>
    <row r="2134" spans="1:38" x14ac:dyDescent="0.25">
      <c r="A2134" s="71">
        <v>2028</v>
      </c>
      <c r="B2134" s="718">
        <v>9</v>
      </c>
      <c r="C2134" s="108">
        <v>0.44077232230189567</v>
      </c>
      <c r="D2134" s="109">
        <v>0.43233893797763828</v>
      </c>
      <c r="E2134" s="731">
        <v>0.40741166573307097</v>
      </c>
      <c r="F2134" s="108">
        <v>1.5414510552617038E-2</v>
      </c>
      <c r="G2134" s="109">
        <v>1.7216692458235355E-2</v>
      </c>
      <c r="H2134" s="731">
        <v>2.3832313085880259E-2</v>
      </c>
      <c r="I2134" s="108">
        <v>8.6014927073341605E-3</v>
      </c>
      <c r="J2134" s="109">
        <v>9.9268076929372364E-3</v>
      </c>
      <c r="K2134" s="731">
        <v>2.0326323747974499E-2</v>
      </c>
      <c r="L2134" s="108">
        <v>1.158830970730246E-3</v>
      </c>
      <c r="M2134" s="109">
        <v>1.4532048110334544E-3</v>
      </c>
      <c r="N2134" s="731">
        <v>2.2239038571540181E-3</v>
      </c>
      <c r="O2134" s="108">
        <v>2.2378054432137511E-3</v>
      </c>
      <c r="P2134" s="109">
        <v>2.4320393046780311E-3</v>
      </c>
      <c r="Q2134" s="731">
        <v>5.6464016926411177E-3</v>
      </c>
      <c r="R2134" s="108">
        <v>2.5331289138167796E-3</v>
      </c>
      <c r="S2134" s="109">
        <v>3.3736853529183451E-3</v>
      </c>
      <c r="T2134" s="731">
        <v>1.0470317326563283E-2</v>
      </c>
      <c r="U2134" s="108">
        <v>2.2177052065580239E-4</v>
      </c>
      <c r="V2134" s="109">
        <v>2.3073507775867551E-4</v>
      </c>
      <c r="W2134" s="731">
        <v>5.1687727037573157E-4</v>
      </c>
      <c r="X2134" s="108">
        <v>1.3879512792037017E-5</v>
      </c>
      <c r="Y2134" s="109">
        <v>1.4562896595228748E-5</v>
      </c>
      <c r="Z2134" s="731">
        <v>3.5067168630464107E-5</v>
      </c>
      <c r="AA2134" s="108">
        <v>2.4257673137199686E-4</v>
      </c>
      <c r="AB2134" s="109">
        <v>2.5823148113030437E-4</v>
      </c>
      <c r="AC2134" s="731">
        <v>9.7338316268122415E-4</v>
      </c>
      <c r="AD2134" s="108">
        <v>9.6305924550929908E-5</v>
      </c>
      <c r="AE2134" s="109">
        <v>9.95192408301884E-5</v>
      </c>
      <c r="AF2134" s="731">
        <v>2.1206928967448688E-4</v>
      </c>
      <c r="AG2134" s="108">
        <v>1.2050886277439372E-4</v>
      </c>
      <c r="AH2134" s="109">
        <v>1.284464538059541E-4</v>
      </c>
      <c r="AI2134" s="731">
        <v>3.4048641738027052E-4</v>
      </c>
      <c r="AJ2134" s="114"/>
      <c r="AK2134" s="115"/>
      <c r="AL2134" s="115"/>
    </row>
    <row r="2135" spans="1:38" x14ac:dyDescent="0.25">
      <c r="A2135" s="71">
        <v>2028</v>
      </c>
      <c r="B2135" s="718">
        <v>10</v>
      </c>
      <c r="C2135" s="108">
        <v>0.58226538728809141</v>
      </c>
      <c r="D2135" s="109">
        <v>0.55566619678195395</v>
      </c>
      <c r="E2135" s="731">
        <v>0.44107767481769578</v>
      </c>
      <c r="F2135" s="108">
        <v>1.8836809959477972E-2</v>
      </c>
      <c r="G2135" s="109">
        <v>2.0138745254309493E-2</v>
      </c>
      <c r="H2135" s="731">
        <v>2.9469850380193646E-2</v>
      </c>
      <c r="I2135" s="108">
        <v>9.2459164876556484E-3</v>
      </c>
      <c r="J2135" s="109">
        <v>1.0906822913277518E-2</v>
      </c>
      <c r="K2135" s="731">
        <v>1.9971095247463076E-2</v>
      </c>
      <c r="L2135" s="108">
        <v>1.439513125527243E-3</v>
      </c>
      <c r="M2135" s="109">
        <v>1.6646540194349354E-3</v>
      </c>
      <c r="N2135" s="731">
        <v>2.3803316429596116E-3</v>
      </c>
      <c r="O2135" s="108">
        <v>2.5692934853932241E-3</v>
      </c>
      <c r="P2135" s="109">
        <v>2.682124326848054E-3</v>
      </c>
      <c r="Q2135" s="731">
        <v>6.3631767643559777E-3</v>
      </c>
      <c r="R2135" s="108">
        <v>2.5331289138167796E-3</v>
      </c>
      <c r="S2135" s="109">
        <v>3.3736853529183451E-3</v>
      </c>
      <c r="T2135" s="731">
        <v>1.0470317326563283E-2</v>
      </c>
      <c r="U2135" s="108">
        <v>2.3600867823279944E-4</v>
      </c>
      <c r="V2135" s="109">
        <v>2.4141966379531967E-4</v>
      </c>
      <c r="W2135" s="731">
        <v>5.9296892434273954E-4</v>
      </c>
      <c r="X2135" s="108">
        <v>1.4947413148842695E-5</v>
      </c>
      <c r="Y2135" s="109">
        <v>1.5363859557960984E-5</v>
      </c>
      <c r="Z2135" s="731">
        <v>4.0009400729102715E-5</v>
      </c>
      <c r="AA2135" s="108">
        <v>2.7003965978183916E-4</v>
      </c>
      <c r="AB2135" s="109">
        <v>2.8015458640040362E-4</v>
      </c>
      <c r="AC2135" s="731">
        <v>1.1045331847030504E-3</v>
      </c>
      <c r="AD2135" s="108">
        <v>1.0119767181588468E-4</v>
      </c>
      <c r="AE2135" s="109">
        <v>1.0317858337264732E-4</v>
      </c>
      <c r="AF2135" s="731">
        <v>2.4764889344382131E-4</v>
      </c>
      <c r="AG2135" s="108">
        <v>1.3365176094782397E-4</v>
      </c>
      <c r="AH2135" s="109">
        <v>1.3834228292859942E-4</v>
      </c>
      <c r="AI2135" s="731">
        <v>3.7521486782691142E-4</v>
      </c>
      <c r="AJ2135" s="114"/>
      <c r="AK2135" s="115"/>
      <c r="AL2135" s="115"/>
    </row>
    <row r="2136" spans="1:38" x14ac:dyDescent="0.25">
      <c r="A2136" s="71">
        <v>2028</v>
      </c>
      <c r="B2136" s="718">
        <v>11</v>
      </c>
      <c r="C2136" s="108">
        <v>0.58158412662415426</v>
      </c>
      <c r="D2136" s="109">
        <v>0.55534269361600397</v>
      </c>
      <c r="E2136" s="731">
        <v>0.43595625188123011</v>
      </c>
      <c r="F2136" s="108">
        <v>1.9003974432529221E-2</v>
      </c>
      <c r="G2136" s="109">
        <v>2.030091507875887E-2</v>
      </c>
      <c r="H2136" s="731">
        <v>2.9314867158656728E-2</v>
      </c>
      <c r="I2136" s="108">
        <v>9.2079754003194479E-3</v>
      </c>
      <c r="J2136" s="109">
        <v>1.088399086725186E-2</v>
      </c>
      <c r="K2136" s="731">
        <v>1.9646935435465127E-2</v>
      </c>
      <c r="L2136" s="108">
        <v>1.4348641747998431E-3</v>
      </c>
      <c r="M2136" s="109">
        <v>1.6616349324780014E-3</v>
      </c>
      <c r="N2136" s="731">
        <v>2.3542299310811707E-3</v>
      </c>
      <c r="O2136" s="108">
        <v>2.5628110650660132E-3</v>
      </c>
      <c r="P2136" s="109">
        <v>2.6787927144040781E-3</v>
      </c>
      <c r="Q2136" s="731">
        <v>6.2706418342562366E-3</v>
      </c>
      <c r="R2136" s="108">
        <v>2.5331289138167796E-3</v>
      </c>
      <c r="S2136" s="109">
        <v>3.3736853529183451E-3</v>
      </c>
      <c r="T2136" s="731">
        <v>1.0470317326563283E-2</v>
      </c>
      <c r="U2136" s="108">
        <v>2.3498041908746599E-4</v>
      </c>
      <c r="V2136" s="109">
        <v>2.4089182391662527E-4</v>
      </c>
      <c r="W2136" s="731">
        <v>5.8307331737539824E-4</v>
      </c>
      <c r="X2136" s="108">
        <v>1.4885387139162418E-5</v>
      </c>
      <c r="Y2136" s="109">
        <v>1.5331910428861694E-5</v>
      </c>
      <c r="Z2136" s="731">
        <v>3.9383702131150217E-5</v>
      </c>
      <c r="AA2136" s="108">
        <v>2.6989377440503402E-4</v>
      </c>
      <c r="AB2136" s="109">
        <v>2.8038292865537295E-4</v>
      </c>
      <c r="AC2136" s="731">
        <v>1.0895749393793287E-3</v>
      </c>
      <c r="AD2136" s="108">
        <v>1.0072242878959249E-4</v>
      </c>
      <c r="AE2136" s="109">
        <v>1.0293464483240167E-4</v>
      </c>
      <c r="AF2136" s="731">
        <v>2.4304153696709033E-4</v>
      </c>
      <c r="AG2136" s="108">
        <v>1.3320088195539751E-4</v>
      </c>
      <c r="AH2136" s="109">
        <v>1.3811042464196121E-4</v>
      </c>
      <c r="AI2136" s="731">
        <v>3.7076552979085453E-4</v>
      </c>
      <c r="AJ2136" s="114"/>
      <c r="AK2136" s="115"/>
      <c r="AL2136" s="115"/>
    </row>
    <row r="2137" spans="1:38" x14ac:dyDescent="0.25">
      <c r="A2137" s="71">
        <v>2028</v>
      </c>
      <c r="B2137" s="718">
        <v>12</v>
      </c>
      <c r="C2137" s="108">
        <v>0.58104428709238976</v>
      </c>
      <c r="D2137" s="109">
        <v>0.55504241317653624</v>
      </c>
      <c r="E2137" s="731">
        <v>0.43118405078168748</v>
      </c>
      <c r="F2137" s="108">
        <v>1.9194764028929934E-2</v>
      </c>
      <c r="G2137" s="109">
        <v>2.0482109967179009E-2</v>
      </c>
      <c r="H2137" s="731">
        <v>2.9201775011704643E-2</v>
      </c>
      <c r="I2137" s="108">
        <v>9.1777733410085948E-3</v>
      </c>
      <c r="J2137" s="109">
        <v>1.0862704931390813E-2</v>
      </c>
      <c r="K2137" s="731">
        <v>1.9344820788529768E-2</v>
      </c>
      <c r="L2137" s="108">
        <v>1.4311673641654614E-3</v>
      </c>
      <c r="M2137" s="109">
        <v>1.6588241194376698E-3</v>
      </c>
      <c r="N2137" s="731">
        <v>2.3299015458759383E-3</v>
      </c>
      <c r="O2137" s="108">
        <v>2.5576592449420795E-3</v>
      </c>
      <c r="P2137" s="109">
        <v>2.67569282181949E-3</v>
      </c>
      <c r="Q2137" s="731">
        <v>6.1844084911746458E-3</v>
      </c>
      <c r="R2137" s="108">
        <v>2.5331289138167796E-3</v>
      </c>
      <c r="S2137" s="109">
        <v>3.3736853529183451E-3</v>
      </c>
      <c r="T2137" s="731">
        <v>1.0470317326563283E-2</v>
      </c>
      <c r="U2137" s="108">
        <v>2.3416224381111884E-4</v>
      </c>
      <c r="V2137" s="109">
        <v>2.4039994390379307E-4</v>
      </c>
      <c r="W2137" s="731">
        <v>5.7385165127385028E-4</v>
      </c>
      <c r="X2137" s="108">
        <v>1.4836025508870274E-5</v>
      </c>
      <c r="Y2137" s="109">
        <v>1.5302159499883069E-5</v>
      </c>
      <c r="Z2137" s="731">
        <v>3.8800627693083398E-5</v>
      </c>
      <c r="AA2137" s="108">
        <v>2.6999960742173638E-4</v>
      </c>
      <c r="AB2137" s="109">
        <v>2.8071286660487474E-4</v>
      </c>
      <c r="AC2137" s="731">
        <v>1.0757556688979002E-3</v>
      </c>
      <c r="AD2137" s="108">
        <v>1.0034425982229149E-4</v>
      </c>
      <c r="AE2137" s="109">
        <v>1.0270710115379646E-4</v>
      </c>
      <c r="AF2137" s="731">
        <v>2.3874806874648523E-4</v>
      </c>
      <c r="AG2137" s="108">
        <v>1.3284227442313622E-4</v>
      </c>
      <c r="AH2137" s="109">
        <v>1.3789440850595997E-4</v>
      </c>
      <c r="AI2137" s="731">
        <v>3.6661936684120297E-4</v>
      </c>
      <c r="AJ2137" s="114"/>
      <c r="AK2137" s="115"/>
      <c r="AL2137" s="115"/>
    </row>
    <row r="2138" spans="1:38" x14ac:dyDescent="0.25">
      <c r="A2138" s="71">
        <v>2028</v>
      </c>
      <c r="B2138" s="718">
        <v>13</v>
      </c>
      <c r="C2138" s="108">
        <v>0.57942579034964825</v>
      </c>
      <c r="D2138" s="109">
        <v>0.55358727769264338</v>
      </c>
      <c r="E2138" s="731">
        <v>0.42407487763904689</v>
      </c>
      <c r="F2138" s="108">
        <v>1.9399711466894658E-2</v>
      </c>
      <c r="G2138" s="109">
        <v>2.0670617869295572E-2</v>
      </c>
      <c r="H2138" s="731">
        <v>2.8973671231683103E-2</v>
      </c>
      <c r="I2138" s="108">
        <v>9.1497203992257515E-3</v>
      </c>
      <c r="J2138" s="109">
        <v>1.083392522795801E-2</v>
      </c>
      <c r="K2138" s="731">
        <v>1.8913418237831048E-2</v>
      </c>
      <c r="L2138" s="108">
        <v>1.427868075827436E-3</v>
      </c>
      <c r="M2138" s="109">
        <v>1.6551716936647892E-3</v>
      </c>
      <c r="N2138" s="731">
        <v>2.2954786739881588E-3</v>
      </c>
      <c r="O2138" s="108">
        <v>2.5523528018217834E-3</v>
      </c>
      <c r="P2138" s="109">
        <v>2.6709162354887888E-3</v>
      </c>
      <c r="Q2138" s="731">
        <v>6.0620411855473672E-3</v>
      </c>
      <c r="R2138" s="108">
        <v>2.5331289138167796E-3</v>
      </c>
      <c r="S2138" s="109">
        <v>3.3736853529183451E-3</v>
      </c>
      <c r="T2138" s="731">
        <v>1.0470317326563283E-2</v>
      </c>
      <c r="U2138" s="108">
        <v>2.3342333265141999E-4</v>
      </c>
      <c r="V2138" s="109">
        <v>2.3975160410455337E-4</v>
      </c>
      <c r="W2138" s="731">
        <v>5.6081605445433807E-4</v>
      </c>
      <c r="X2138" s="108">
        <v>1.4790991774221741E-5</v>
      </c>
      <c r="Y2138" s="109">
        <v>1.526244213313589E-5</v>
      </c>
      <c r="Z2138" s="731">
        <v>3.7974966807068064E-5</v>
      </c>
      <c r="AA2138" s="108">
        <v>2.7020560904908605E-4</v>
      </c>
      <c r="AB2138" s="109">
        <v>2.8093629719179751E-4</v>
      </c>
      <c r="AC2138" s="731">
        <v>1.0558825513215548E-3</v>
      </c>
      <c r="AD2138" s="108">
        <v>1.0000729124304283E-4</v>
      </c>
      <c r="AE2138" s="109">
        <v>1.024120681342997E-4</v>
      </c>
      <c r="AF2138" s="731">
        <v>2.3269330934252197E-4</v>
      </c>
      <c r="AG2138" s="108">
        <v>1.3250072262467307E-4</v>
      </c>
      <c r="AH2138" s="109">
        <v>1.3759138336878778E-4</v>
      </c>
      <c r="AI2138" s="731">
        <v>3.6070085001446109E-4</v>
      </c>
      <c r="AJ2138" s="114"/>
      <c r="AK2138" s="115"/>
      <c r="AL2138" s="115"/>
    </row>
    <row r="2139" spans="1:38" x14ac:dyDescent="0.25">
      <c r="A2139" s="71">
        <v>2028</v>
      </c>
      <c r="B2139" s="718">
        <v>14</v>
      </c>
      <c r="C2139" s="108">
        <v>0.57899556367580496</v>
      </c>
      <c r="D2139" s="109">
        <v>0.55324481835237915</v>
      </c>
      <c r="E2139" s="731">
        <v>0.4178338284076607</v>
      </c>
      <c r="F2139" s="108">
        <v>1.9627674250355314E-2</v>
      </c>
      <c r="G2139" s="109">
        <v>2.0881794406183898E-2</v>
      </c>
      <c r="H2139" s="731">
        <v>2.8796944234259169E-2</v>
      </c>
      <c r="I2139" s="108">
        <v>9.1257095766890794E-3</v>
      </c>
      <c r="J2139" s="109">
        <v>1.0810455902895907E-2</v>
      </c>
      <c r="K2139" s="731">
        <v>1.8517764040417425E-2</v>
      </c>
      <c r="L2139" s="108">
        <v>1.4249271183594985E-3</v>
      </c>
      <c r="M2139" s="109">
        <v>1.6520666869076998E-3</v>
      </c>
      <c r="N2139" s="731">
        <v>2.2635763857822367E-3</v>
      </c>
      <c r="O2139" s="108">
        <v>2.5482528369246702E-3</v>
      </c>
      <c r="P2139" s="109">
        <v>2.6674847789149316E-3</v>
      </c>
      <c r="Q2139" s="731">
        <v>5.9492149757507107E-3</v>
      </c>
      <c r="R2139" s="108">
        <v>2.5331289138167796E-3</v>
      </c>
      <c r="S2139" s="109">
        <v>3.3736853529183451E-3</v>
      </c>
      <c r="T2139" s="731">
        <v>1.0470317326563283E-2</v>
      </c>
      <c r="U2139" s="108">
        <v>2.3277241563848464E-4</v>
      </c>
      <c r="V2139" s="109">
        <v>2.3920936579108104E-4</v>
      </c>
      <c r="W2139" s="731">
        <v>5.4874860401804646E-4</v>
      </c>
      <c r="X2139" s="108">
        <v>1.4751733484173465E-5</v>
      </c>
      <c r="Y2139" s="109">
        <v>1.5229619598772774E-5</v>
      </c>
      <c r="Z2139" s="731">
        <v>3.7212020196770717E-5</v>
      </c>
      <c r="AA2139" s="108">
        <v>2.7058237954708604E-4</v>
      </c>
      <c r="AB2139" s="109">
        <v>2.8134425272567198E-4</v>
      </c>
      <c r="AC2139" s="731">
        <v>1.0376905449125365E-3</v>
      </c>
      <c r="AD2139" s="108">
        <v>9.9706397976197201E-5</v>
      </c>
      <c r="AE2139" s="109">
        <v>1.0216140509695414E-4</v>
      </c>
      <c r="AF2139" s="731">
        <v>2.2707404566909629E-4</v>
      </c>
      <c r="AG2139" s="108">
        <v>1.3221547834770192E-4</v>
      </c>
      <c r="AH2139" s="109">
        <v>1.373528603294043E-4</v>
      </c>
      <c r="AI2139" s="731">
        <v>3.5527760122187944E-4</v>
      </c>
      <c r="AJ2139" s="114"/>
      <c r="AK2139" s="115"/>
      <c r="AL2139" s="115"/>
    </row>
    <row r="2140" spans="1:38" x14ac:dyDescent="0.25">
      <c r="A2140" s="71">
        <v>2028</v>
      </c>
      <c r="B2140" s="718">
        <v>15</v>
      </c>
      <c r="C2140" s="108">
        <v>0.71456005853116089</v>
      </c>
      <c r="D2140" s="109">
        <v>0.66315610188865814</v>
      </c>
      <c r="E2140" s="731">
        <v>0.43624215673751038</v>
      </c>
      <c r="F2140" s="108">
        <v>2.9507302527971849E-2</v>
      </c>
      <c r="G2140" s="109">
        <v>2.9815870129229968E-2</v>
      </c>
      <c r="H2140" s="731">
        <v>4.0295535680595469E-2</v>
      </c>
      <c r="I2140" s="108">
        <v>9.1073197127985849E-3</v>
      </c>
      <c r="J2140" s="109">
        <v>1.0718881985076355E-2</v>
      </c>
      <c r="K2140" s="731">
        <v>1.9623161085380179E-2</v>
      </c>
      <c r="L2140" s="108">
        <v>1.9636288620225421E-3</v>
      </c>
      <c r="M2140" s="109">
        <v>2.0234828253345312E-3</v>
      </c>
      <c r="N2140" s="731">
        <v>2.498109772303617E-3</v>
      </c>
      <c r="O2140" s="108">
        <v>2.6039136402275171E-3</v>
      </c>
      <c r="P2140" s="109">
        <v>2.6918387496305527E-3</v>
      </c>
      <c r="Q2140" s="731">
        <v>6.2468659331542074E-3</v>
      </c>
      <c r="R2140" s="108">
        <v>2.5331289138167796E-3</v>
      </c>
      <c r="S2140" s="109">
        <v>3.3736853529183451E-3</v>
      </c>
      <c r="T2140" s="731">
        <v>1.0470317326563283E-2</v>
      </c>
      <c r="U2140" s="108">
        <v>2.330369457823239E-4</v>
      </c>
      <c r="V2140" s="109">
        <v>2.3743968524592301E-4</v>
      </c>
      <c r="W2140" s="731">
        <v>5.8028626195911126E-4</v>
      </c>
      <c r="X2140" s="108">
        <v>1.4803163386246754E-5</v>
      </c>
      <c r="Y2140" s="109">
        <v>1.5138334282079998E-5</v>
      </c>
      <c r="Z2140" s="731">
        <v>3.9273885370497025E-5</v>
      </c>
      <c r="AA2140" s="108">
        <v>3.0671988795645576E-4</v>
      </c>
      <c r="AB2140" s="109">
        <v>3.1228305725337566E-4</v>
      </c>
      <c r="AC2140" s="731">
        <v>1.1243970123344786E-3</v>
      </c>
      <c r="AD2140" s="108">
        <v>9.9435977619842134E-5</v>
      </c>
      <c r="AE2140" s="109">
        <v>1.0107427322064719E-4</v>
      </c>
      <c r="AF2140" s="731">
        <v>2.4183509053840764E-4</v>
      </c>
      <c r="AG2140" s="108">
        <v>1.3383680809921119E-4</v>
      </c>
      <c r="AH2140" s="109">
        <v>1.3754165665336908E-4</v>
      </c>
      <c r="AI2140" s="731">
        <v>3.6972888176134216E-4</v>
      </c>
      <c r="AJ2140" s="114"/>
      <c r="AK2140" s="115"/>
      <c r="AL2140" s="115"/>
    </row>
    <row r="2141" spans="1:38" x14ac:dyDescent="0.25">
      <c r="A2141" s="71">
        <v>2028</v>
      </c>
      <c r="B2141" s="718">
        <v>16</v>
      </c>
      <c r="C2141" s="108">
        <v>0.71420992398093019</v>
      </c>
      <c r="D2141" s="109">
        <v>0.66272515526136122</v>
      </c>
      <c r="E2141" s="731">
        <v>0.42823203843776775</v>
      </c>
      <c r="F2141" s="108">
        <v>3.0074761240490768E-2</v>
      </c>
      <c r="G2141" s="109">
        <v>3.0352383549714056E-2</v>
      </c>
      <c r="H2141" s="731">
        <v>4.0382458622317846E-2</v>
      </c>
      <c r="I2141" s="108">
        <v>9.0888534672965288E-3</v>
      </c>
      <c r="J2141" s="109">
        <v>1.068956604690143E-2</v>
      </c>
      <c r="K2141" s="731">
        <v>1.9112401938645072E-2</v>
      </c>
      <c r="L2141" s="108">
        <v>1.9604955479307672E-3</v>
      </c>
      <c r="M2141" s="109">
        <v>2.0186708459862517E-3</v>
      </c>
      <c r="N2141" s="731">
        <v>2.4480663356369024E-3</v>
      </c>
      <c r="O2141" s="108">
        <v>2.6007502940568095E-3</v>
      </c>
      <c r="P2141" s="109">
        <v>2.6875502448361062E-3</v>
      </c>
      <c r="Q2141" s="731">
        <v>6.1029856179765354E-3</v>
      </c>
      <c r="R2141" s="108">
        <v>2.5331289138167796E-3</v>
      </c>
      <c r="S2141" s="109">
        <v>3.3736853529183451E-3</v>
      </c>
      <c r="T2141" s="731">
        <v>1.0470317326563283E-2</v>
      </c>
      <c r="U2141" s="108">
        <v>2.3253487252102316E-4</v>
      </c>
      <c r="V2141" s="109">
        <v>2.36759063905166E-4</v>
      </c>
      <c r="W2141" s="731">
        <v>5.6490815685468433E-4</v>
      </c>
      <c r="X2141" s="108">
        <v>1.4772877590431178E-5</v>
      </c>
      <c r="Y2141" s="109">
        <v>1.5097180187456601E-5</v>
      </c>
      <c r="Z2141" s="731">
        <v>3.8299767895222913E-5</v>
      </c>
      <c r="AA2141" s="108">
        <v>3.0841981316522238E-4</v>
      </c>
      <c r="AB2141" s="109">
        <v>3.1374327002863206E-4</v>
      </c>
      <c r="AC2141" s="731">
        <v>1.1022991649326595E-3</v>
      </c>
      <c r="AD2141" s="108">
        <v>9.920400525467592E-5</v>
      </c>
      <c r="AE2141" s="109">
        <v>1.0075970925529976E-4</v>
      </c>
      <c r="AF2141" s="731">
        <v>2.346734099554103E-4</v>
      </c>
      <c r="AG2141" s="108">
        <v>1.3361673067945287E-4</v>
      </c>
      <c r="AH2141" s="109">
        <v>1.3724299165840083E-4</v>
      </c>
      <c r="AI2141" s="731">
        <v>3.6280668923822408E-4</v>
      </c>
      <c r="AJ2141" s="114"/>
      <c r="AK2141" s="115"/>
      <c r="AL2141" s="115"/>
    </row>
    <row r="2142" spans="1:38" x14ac:dyDescent="0.25">
      <c r="A2142" s="71">
        <v>2028</v>
      </c>
      <c r="B2142" s="718">
        <v>17</v>
      </c>
      <c r="C2142" s="108">
        <v>0.71392013099567453</v>
      </c>
      <c r="D2142" s="109">
        <v>0.66226407177438462</v>
      </c>
      <c r="E2142" s="731">
        <v>0.42774344747613091</v>
      </c>
      <c r="F2142" s="108">
        <v>3.0678872696453953E-2</v>
      </c>
      <c r="G2142" s="109">
        <v>3.0912639760231918E-2</v>
      </c>
      <c r="H2142" s="731">
        <v>4.0987795348140552E-2</v>
      </c>
      <c r="I2142" s="108">
        <v>9.0735401982591692E-3</v>
      </c>
      <c r="J2142" s="109">
        <v>1.0658220815694876E-2</v>
      </c>
      <c r="K2142" s="731">
        <v>1.9088494878808746E-2</v>
      </c>
      <c r="L2142" s="108">
        <v>1.9578977988324634E-3</v>
      </c>
      <c r="M2142" s="109">
        <v>2.0135269944064702E-3</v>
      </c>
      <c r="N2142" s="731">
        <v>2.4471066188795822E-3</v>
      </c>
      <c r="O2142" s="108">
        <v>2.5981300021147712E-3</v>
      </c>
      <c r="P2142" s="109">
        <v>2.6829661399667289E-3</v>
      </c>
      <c r="Q2142" s="731">
        <v>6.0944447467935559E-3</v>
      </c>
      <c r="R2142" s="108">
        <v>2.5331289138167796E-3</v>
      </c>
      <c r="S2142" s="109">
        <v>3.3736853529183451E-3</v>
      </c>
      <c r="T2142" s="731">
        <v>1.0470317326563283E-2</v>
      </c>
      <c r="U2142" s="108">
        <v>2.3211879200952916E-4</v>
      </c>
      <c r="V2142" s="109">
        <v>2.3603126622970822E-4</v>
      </c>
      <c r="W2142" s="731">
        <v>5.639966516568527E-4</v>
      </c>
      <c r="X2142" s="108">
        <v>1.4747767440142259E-5</v>
      </c>
      <c r="Y2142" s="109">
        <v>1.5053177550245049E-5</v>
      </c>
      <c r="Z2142" s="731">
        <v>3.8241586572072044E-5</v>
      </c>
      <c r="AA2142" s="108">
        <v>3.1032036959221593E-4</v>
      </c>
      <c r="AB2142" s="109">
        <v>3.1525493220497679E-4</v>
      </c>
      <c r="AC2142" s="731">
        <v>1.1031860804717837E-3</v>
      </c>
      <c r="AD2142" s="108">
        <v>9.9011562533800118E-5</v>
      </c>
      <c r="AE2142" s="109">
        <v>1.004231963752725E-4</v>
      </c>
      <c r="AF2142" s="731">
        <v>2.3424807744779977E-4</v>
      </c>
      <c r="AG2142" s="108">
        <v>1.3343425775464785E-4</v>
      </c>
      <c r="AH2142" s="109">
        <v>1.369236468111445E-4</v>
      </c>
      <c r="AI2142" s="731">
        <v>3.6239542311906675E-4</v>
      </c>
      <c r="AJ2142" s="114"/>
      <c r="AK2142" s="115"/>
      <c r="AL2142" s="115"/>
    </row>
    <row r="2143" spans="1:38" x14ac:dyDescent="0.25">
      <c r="A2143" s="71">
        <v>2028</v>
      </c>
      <c r="B2143" s="718">
        <v>18</v>
      </c>
      <c r="C2143" s="108">
        <v>0.71292073213876916</v>
      </c>
      <c r="D2143" s="109">
        <v>0.66109730050364013</v>
      </c>
      <c r="E2143" s="731">
        <v>0.42677377982185849</v>
      </c>
      <c r="F2143" s="108">
        <v>3.1310336676823231E-2</v>
      </c>
      <c r="G2143" s="109">
        <v>3.1478141890047585E-2</v>
      </c>
      <c r="H2143" s="731">
        <v>4.1582909483290895E-2</v>
      </c>
      <c r="I2143" s="108">
        <v>9.0589766775074354E-3</v>
      </c>
      <c r="J2143" s="109">
        <v>1.0623333064754818E-2</v>
      </c>
      <c r="K2143" s="731">
        <v>1.904410686785947E-2</v>
      </c>
      <c r="L2143" s="108">
        <v>1.9555243770592451E-3</v>
      </c>
      <c r="M2143" s="109">
        <v>2.0079010099969133E-3</v>
      </c>
      <c r="N2143" s="731">
        <v>2.4444841734115835E-3</v>
      </c>
      <c r="O2143" s="108">
        <v>2.5953604071715097E-3</v>
      </c>
      <c r="P2143" s="109">
        <v>2.6775690503729856E-3</v>
      </c>
      <c r="Q2143" s="731">
        <v>6.080307645564411E-3</v>
      </c>
      <c r="R2143" s="108">
        <v>2.5331289138167796E-3</v>
      </c>
      <c r="S2143" s="109">
        <v>3.3736853529183451E-3</v>
      </c>
      <c r="T2143" s="731">
        <v>1.0470317326563283E-2</v>
      </c>
      <c r="U2143" s="108">
        <v>2.3173323717064328E-4</v>
      </c>
      <c r="V2143" s="109">
        <v>2.3523007109555366E-4</v>
      </c>
      <c r="W2143" s="731">
        <v>5.625118024654486E-4</v>
      </c>
      <c r="X2143" s="108">
        <v>1.4724284694400695E-5</v>
      </c>
      <c r="Y2143" s="109">
        <v>1.500449574216051E-5</v>
      </c>
      <c r="Z2143" s="731">
        <v>3.8146332002192642E-5</v>
      </c>
      <c r="AA2143" s="108">
        <v>3.1233747248378472E-4</v>
      </c>
      <c r="AB2143" s="109">
        <v>3.1672119201442254E-4</v>
      </c>
      <c r="AC2143" s="731">
        <v>1.1031633144161237E-3</v>
      </c>
      <c r="AD2143" s="108">
        <v>9.8835765640097327E-5</v>
      </c>
      <c r="AE2143" s="109">
        <v>1.0005511754049565E-4</v>
      </c>
      <c r="AF2143" s="731">
        <v>2.3356297597248069E-4</v>
      </c>
      <c r="AG2143" s="108">
        <v>1.3325614859473881E-4</v>
      </c>
      <c r="AH2143" s="109">
        <v>1.365626993174405E-4</v>
      </c>
      <c r="AI2143" s="731">
        <v>3.6169765299833641E-4</v>
      </c>
      <c r="AJ2143" s="114"/>
      <c r="AK2143" s="115"/>
      <c r="AL2143" s="115"/>
    </row>
    <row r="2144" spans="1:38" x14ac:dyDescent="0.25">
      <c r="A2144" s="71">
        <v>2028</v>
      </c>
      <c r="B2144" s="718">
        <v>19</v>
      </c>
      <c r="C2144" s="108">
        <v>0.71270972777474839</v>
      </c>
      <c r="D2144" s="109">
        <v>0.66061283302596718</v>
      </c>
      <c r="E2144" s="731">
        <v>0.42623107119498288</v>
      </c>
      <c r="F2144" s="108">
        <v>3.197282504305328E-2</v>
      </c>
      <c r="G2144" s="109">
        <v>3.2046825073446951E-2</v>
      </c>
      <c r="H2144" s="731">
        <v>4.2194857496054887E-2</v>
      </c>
      <c r="I2144" s="108">
        <v>9.0478624367973468E-3</v>
      </c>
      <c r="J2144" s="109">
        <v>1.0590450702093131E-2</v>
      </c>
      <c r="K2144" s="731">
        <v>1.9017031005070531E-2</v>
      </c>
      <c r="L2144" s="108">
        <v>1.9536394018583717E-3</v>
      </c>
      <c r="M2144" s="109">
        <v>2.0025039505687237E-3</v>
      </c>
      <c r="N2144" s="731">
        <v>2.443306513743334E-3</v>
      </c>
      <c r="O2144" s="108">
        <v>2.5934577012059336E-3</v>
      </c>
      <c r="P2144" s="109">
        <v>2.6727613355520597E-3</v>
      </c>
      <c r="Q2144" s="731">
        <v>6.0707773371055001E-3</v>
      </c>
      <c r="R2144" s="108">
        <v>2.5331289138167796E-3</v>
      </c>
      <c r="S2144" s="109">
        <v>3.3736853529183451E-3</v>
      </c>
      <c r="T2144" s="731">
        <v>1.0470317326563283E-2</v>
      </c>
      <c r="U2144" s="108">
        <v>2.314311461495604E-4</v>
      </c>
      <c r="V2144" s="109">
        <v>2.3446652788932837E-4</v>
      </c>
      <c r="W2144" s="731">
        <v>5.6149390973716021E-4</v>
      </c>
      <c r="X2144" s="108">
        <v>1.4706065797182282E-5</v>
      </c>
      <c r="Y2144" s="109">
        <v>1.4958337535733528E-5</v>
      </c>
      <c r="Z2144" s="731">
        <v>3.8081384791006516E-5</v>
      </c>
      <c r="AA2144" s="108">
        <v>3.1454060143492371E-4</v>
      </c>
      <c r="AB2144" s="109">
        <v>3.1823648426885809E-4</v>
      </c>
      <c r="AC2144" s="731">
        <v>1.1039211972804852E-3</v>
      </c>
      <c r="AD2144" s="108">
        <v>9.8696186163367618E-5</v>
      </c>
      <c r="AE2144" s="109">
        <v>9.9702160863547663E-5</v>
      </c>
      <c r="AF2144" s="731">
        <v>2.330879578982453E-4</v>
      </c>
      <c r="AG2144" s="108">
        <v>1.3312367641864139E-4</v>
      </c>
      <c r="AH2144" s="109">
        <v>1.3622767873841895E-4</v>
      </c>
      <c r="AI2144" s="731">
        <v>3.6123927295531738E-4</v>
      </c>
      <c r="AJ2144" s="114"/>
      <c r="AK2144" s="115"/>
      <c r="AL2144" s="115"/>
    </row>
    <row r="2145" spans="1:38" x14ac:dyDescent="0.25">
      <c r="A2145" s="71">
        <v>2028</v>
      </c>
      <c r="B2145" s="718">
        <v>20</v>
      </c>
      <c r="C2145" s="108">
        <v>0.79194721878986984</v>
      </c>
      <c r="D2145" s="109">
        <v>0.72051510728040924</v>
      </c>
      <c r="E2145" s="731">
        <v>0.47299113035683088</v>
      </c>
      <c r="F2145" s="108">
        <v>6.5548171869581437E-2</v>
      </c>
      <c r="G2145" s="109">
        <v>6.2991295014611953E-2</v>
      </c>
      <c r="H2145" s="731">
        <v>8.2732495972608497E-2</v>
      </c>
      <c r="I2145" s="108">
        <v>8.9864877411080426E-3</v>
      </c>
      <c r="J2145" s="109">
        <v>9.8204954395860172E-3</v>
      </c>
      <c r="K2145" s="731">
        <v>2.0520832673693184E-2</v>
      </c>
      <c r="L2145" s="108">
        <v>2.6411061938928755E-3</v>
      </c>
      <c r="M2145" s="109">
        <v>2.4035316107321077E-3</v>
      </c>
      <c r="N2145" s="731">
        <v>2.7635234570584713E-3</v>
      </c>
      <c r="O2145" s="108">
        <v>2.6316651650179598E-3</v>
      </c>
      <c r="P2145" s="109">
        <v>2.6018665182298566E-3</v>
      </c>
      <c r="Q2145" s="731">
        <v>6.8581718106441765E-3</v>
      </c>
      <c r="R2145" s="108">
        <v>2.5331289138167796E-3</v>
      </c>
      <c r="S2145" s="109">
        <v>3.3736853529183451E-3</v>
      </c>
      <c r="T2145" s="731">
        <v>1.0470317326563283E-2</v>
      </c>
      <c r="U2145" s="108">
        <v>2.3055621686685174E-4</v>
      </c>
      <c r="V2145" s="109">
        <v>2.2838046800548756E-4</v>
      </c>
      <c r="W2145" s="731">
        <v>6.4511591502408182E-4</v>
      </c>
      <c r="X2145" s="108">
        <v>1.4677128073810645E-5</v>
      </c>
      <c r="Y2145" s="109">
        <v>1.4548445224828896E-5</v>
      </c>
      <c r="Z2145" s="731">
        <v>4.3504577752437596E-5</v>
      </c>
      <c r="AA2145" s="108">
        <v>4.3291146224511465E-4</v>
      </c>
      <c r="AB2145" s="109">
        <v>4.2203347532053536E-4</v>
      </c>
      <c r="AC2145" s="731">
        <v>1.3687645790644309E-3</v>
      </c>
      <c r="AD2145" s="108">
        <v>9.796704721100387E-5</v>
      </c>
      <c r="AE2145" s="109">
        <v>9.7096356428247275E-5</v>
      </c>
      <c r="AF2145" s="731">
        <v>2.7217835951141167E-4</v>
      </c>
      <c r="AG2145" s="108">
        <v>1.3394348130940482E-4</v>
      </c>
      <c r="AH2145" s="109">
        <v>1.3258368126044026E-4</v>
      </c>
      <c r="AI2145" s="731">
        <v>3.9937422515256058E-4</v>
      </c>
      <c r="AJ2145" s="114"/>
      <c r="AK2145" s="115"/>
      <c r="AL2145" s="115"/>
    </row>
    <row r="2146" spans="1:38" x14ac:dyDescent="0.25">
      <c r="A2146" s="71">
        <v>2028</v>
      </c>
      <c r="B2146" s="718">
        <v>21</v>
      </c>
      <c r="C2146" s="108">
        <v>0.7948593145656625</v>
      </c>
      <c r="D2146" s="109">
        <v>0.72294879623624808</v>
      </c>
      <c r="E2146" s="731">
        <v>0.47066848341376333</v>
      </c>
      <c r="F2146" s="108">
        <v>6.7360437651280095E-2</v>
      </c>
      <c r="G2146" s="109">
        <v>6.4420298803761919E-2</v>
      </c>
      <c r="H2146" s="731">
        <v>8.422422376958659E-2</v>
      </c>
      <c r="I2146" s="108">
        <v>8.9927643997692805E-3</v>
      </c>
      <c r="J2146" s="109">
        <v>9.8162962381854162E-3</v>
      </c>
      <c r="K2146" s="731">
        <v>2.0388665373765838E-2</v>
      </c>
      <c r="L2146" s="108">
        <v>2.6376502336271689E-3</v>
      </c>
      <c r="M2146" s="109">
        <v>2.397463285665126E-3</v>
      </c>
      <c r="N2146" s="731">
        <v>2.7495210683326893E-3</v>
      </c>
      <c r="O2146" s="108">
        <v>2.6390422882815946E-3</v>
      </c>
      <c r="P2146" s="109">
        <v>2.6073020698334564E-3</v>
      </c>
      <c r="Q2146" s="731">
        <v>6.8169447899394204E-3</v>
      </c>
      <c r="R2146" s="108">
        <v>2.5331289138167796E-3</v>
      </c>
      <c r="S2146" s="109">
        <v>3.3736853529183451E-3</v>
      </c>
      <c r="T2146" s="731">
        <v>1.0470317326563283E-2</v>
      </c>
      <c r="U2146" s="108">
        <v>2.3070544422118991E-4</v>
      </c>
      <c r="V2146" s="109">
        <v>2.2824092217971719E-4</v>
      </c>
      <c r="W2146" s="731">
        <v>6.4071261986116835E-4</v>
      </c>
      <c r="X2146" s="108">
        <v>1.469236694560998E-5</v>
      </c>
      <c r="Y2146" s="109">
        <v>1.4546167316352875E-5</v>
      </c>
      <c r="Z2146" s="731">
        <v>4.3224405091458755E-5</v>
      </c>
      <c r="AA2146" s="108">
        <v>4.3963382299122116E-4</v>
      </c>
      <c r="AB2146" s="109">
        <v>4.2717036225895714E-4</v>
      </c>
      <c r="AC2146" s="731">
        <v>1.3676628432003647E-3</v>
      </c>
      <c r="AD2146" s="108">
        <v>9.7991940503884209E-5</v>
      </c>
      <c r="AE2146" s="109">
        <v>9.6988700757612826E-5</v>
      </c>
      <c r="AF2146" s="731">
        <v>2.7012543989387504E-4</v>
      </c>
      <c r="AG2146" s="108">
        <v>1.3419477110312875E-4</v>
      </c>
      <c r="AH2146" s="109">
        <v>1.327048665162866E-4</v>
      </c>
      <c r="AI2146" s="731">
        <v>3.9738982367190152E-4</v>
      </c>
      <c r="AJ2146" s="114"/>
      <c r="AK2146" s="115"/>
      <c r="AL2146" s="115"/>
    </row>
    <row r="2147" spans="1:38" x14ac:dyDescent="0.25">
      <c r="A2147" s="71">
        <v>2028</v>
      </c>
      <c r="B2147" s="718">
        <v>22</v>
      </c>
      <c r="C2147" s="108">
        <v>0.7945844398607298</v>
      </c>
      <c r="D2147" s="109">
        <v>0.72249277062357264</v>
      </c>
      <c r="E2147" s="731">
        <v>0.46800715711403928</v>
      </c>
      <c r="F2147" s="108">
        <v>6.9075955557447832E-2</v>
      </c>
      <c r="G2147" s="109">
        <v>6.5628547618341901E-2</v>
      </c>
      <c r="H2147" s="731">
        <v>8.548209043231654E-2</v>
      </c>
      <c r="I2147" s="108">
        <v>8.9783535573978498E-3</v>
      </c>
      <c r="J2147" s="109">
        <v>9.7873029334203075E-3</v>
      </c>
      <c r="K2147" s="731">
        <v>2.0236088369148333E-2</v>
      </c>
      <c r="L2147" s="108">
        <v>2.6343179223349967E-3</v>
      </c>
      <c r="M2147" s="109">
        <v>2.3913297853699329E-3</v>
      </c>
      <c r="N2147" s="731">
        <v>2.7330900989484771E-3</v>
      </c>
      <c r="O2147" s="108">
        <v>2.6365654530300527E-3</v>
      </c>
      <c r="P2147" s="109">
        <v>2.602854395730882E-3</v>
      </c>
      <c r="Q2147" s="731">
        <v>6.7696572145388208E-3</v>
      </c>
      <c r="R2147" s="108">
        <v>2.5331289138167796E-3</v>
      </c>
      <c r="S2147" s="109">
        <v>3.3736853529183451E-3</v>
      </c>
      <c r="T2147" s="731">
        <v>1.0470317326563283E-2</v>
      </c>
      <c r="U2147" s="108">
        <v>2.3031242082816397E-4</v>
      </c>
      <c r="V2147" s="109">
        <v>2.2753483354329544E-4</v>
      </c>
      <c r="W2147" s="731">
        <v>6.3566181497681871E-4</v>
      </c>
      <c r="X2147" s="108">
        <v>1.466866257565928E-5</v>
      </c>
      <c r="Y2147" s="109">
        <v>1.4503532998750224E-5</v>
      </c>
      <c r="Z2147" s="731">
        <v>4.290309531179568E-5</v>
      </c>
      <c r="AA2147" s="108">
        <v>4.4546801536407858E-4</v>
      </c>
      <c r="AB2147" s="109">
        <v>4.3095567885485309E-4</v>
      </c>
      <c r="AC2147" s="731">
        <v>1.364770341699384E-3</v>
      </c>
      <c r="AD2147" s="108">
        <v>9.781033089647011E-5</v>
      </c>
      <c r="AE2147" s="109">
        <v>9.666222959560398E-5</v>
      </c>
      <c r="AF2147" s="731">
        <v>2.6777084003865948E-4</v>
      </c>
      <c r="AG2147" s="108">
        <v>1.3402240199751931E-4</v>
      </c>
      <c r="AH2147" s="109">
        <v>1.3239509877618777E-4</v>
      </c>
      <c r="AI2147" s="731">
        <v>3.9511423360921429E-4</v>
      </c>
      <c r="AJ2147" s="114"/>
      <c r="AK2147" s="115"/>
      <c r="AL2147" s="115"/>
    </row>
    <row r="2148" spans="1:38" ht="13" x14ac:dyDescent="0.3">
      <c r="A2148" s="71">
        <v>2028</v>
      </c>
      <c r="B2148" s="718">
        <v>23</v>
      </c>
      <c r="C2148" s="108">
        <v>0.79430849110365354</v>
      </c>
      <c r="D2148" s="109">
        <v>0.72204083430265775</v>
      </c>
      <c r="E2148" s="732">
        <v>0.46426254092652519</v>
      </c>
      <c r="F2148" s="108">
        <v>7.0754890110512947E-2</v>
      </c>
      <c r="G2148" s="109">
        <v>6.6610598924220749E-2</v>
      </c>
      <c r="H2148" s="732">
        <v>8.6405217908474774E-2</v>
      </c>
      <c r="I2148" s="108">
        <v>8.9638966314714453E-3</v>
      </c>
      <c r="J2148" s="109">
        <v>9.7586826579051256E-3</v>
      </c>
      <c r="K2148" s="732">
        <v>2.0018017981268198E-2</v>
      </c>
      <c r="L2148" s="108">
        <v>2.6309760788788147E-3</v>
      </c>
      <c r="M2148" s="109">
        <v>2.385273359619132E-3</v>
      </c>
      <c r="N2148" s="732">
        <v>2.7087184453593325E-3</v>
      </c>
      <c r="O2148" s="108">
        <v>2.6340813959782683E-3</v>
      </c>
      <c r="P2148" s="109">
        <v>2.5984606219597657E-3</v>
      </c>
      <c r="Q2148" s="732">
        <v>6.7030360767963721E-3</v>
      </c>
      <c r="R2148" s="108">
        <v>2.5331289138167796E-3</v>
      </c>
      <c r="S2148" s="109">
        <v>3.3736853529183451E-3</v>
      </c>
      <c r="T2148" s="732">
        <v>1.0470317326563283E-2</v>
      </c>
      <c r="U2148" s="108">
        <v>2.2991804036711245E-4</v>
      </c>
      <c r="V2148" s="109">
        <v>2.2683741836290307E-4</v>
      </c>
      <c r="W2148" s="732">
        <v>6.2854570615448341E-4</v>
      </c>
      <c r="X2148" s="108">
        <v>1.4644876709156445E-5</v>
      </c>
      <c r="Y2148" s="109">
        <v>1.4461437368455051E-5</v>
      </c>
      <c r="Z2148" s="732">
        <v>4.2450639979308245E-5</v>
      </c>
      <c r="AA2148" s="108">
        <v>4.5117029509948031E-4</v>
      </c>
      <c r="AB2148" s="109">
        <v>4.3393672522773523E-4</v>
      </c>
      <c r="AC2148" s="732">
        <v>1.3576683777125165E-3</v>
      </c>
      <c r="AD2148" s="108">
        <v>9.7628183849232992E-5</v>
      </c>
      <c r="AE2148" s="109">
        <v>9.6339944188842847E-5</v>
      </c>
      <c r="AF2148" s="732">
        <v>2.6445372285586831E-4</v>
      </c>
      <c r="AG2148" s="108">
        <v>1.3384953461261602E-4</v>
      </c>
      <c r="AH2148" s="109">
        <v>1.3208929451277268E-4</v>
      </c>
      <c r="AI2148" s="732">
        <v>3.9190778533813414E-4</v>
      </c>
      <c r="AJ2148" s="114"/>
      <c r="AK2148" s="115"/>
      <c r="AL2148" s="115"/>
    </row>
    <row r="2149" spans="1:38" ht="13" x14ac:dyDescent="0.3">
      <c r="A2149" s="71">
        <v>2028</v>
      </c>
      <c r="B2149" s="718">
        <v>24</v>
      </c>
      <c r="C2149" s="108">
        <v>0.79402650441647449</v>
      </c>
      <c r="D2149" s="109">
        <v>0.72160193078134183</v>
      </c>
      <c r="E2149" s="732">
        <v>0.45995440380899349</v>
      </c>
      <c r="F2149" s="108">
        <v>7.2349387206090202E-2</v>
      </c>
      <c r="G2149" s="109">
        <v>6.7314278053422993E-2</v>
      </c>
      <c r="H2149" s="732">
        <v>8.6965668323372908E-2</v>
      </c>
      <c r="I2149" s="108">
        <v>8.9490908410679876E-3</v>
      </c>
      <c r="J2149" s="109">
        <v>9.7308162395348206E-3</v>
      </c>
      <c r="K2149" s="732">
        <v>1.9765651163119836E-2</v>
      </c>
      <c r="L2149" s="108">
        <v>2.627551818151672E-3</v>
      </c>
      <c r="M2149" s="109">
        <v>2.3793781007554094E-3</v>
      </c>
      <c r="N2149" s="732">
        <v>2.6801637042071962E-3</v>
      </c>
      <c r="O2149" s="108">
        <v>2.6315339115133896E-3</v>
      </c>
      <c r="P2149" s="109">
        <v>2.5941850351905897E-3</v>
      </c>
      <c r="Q2149" s="732">
        <v>6.6263340358616455E-3</v>
      </c>
      <c r="R2149" s="108">
        <v>2.5331289138167796E-3</v>
      </c>
      <c r="S2149" s="109">
        <v>3.3736853529183451E-3</v>
      </c>
      <c r="T2149" s="732">
        <v>1.0470317326563283E-2</v>
      </c>
      <c r="U2149" s="108">
        <v>2.2951380498238577E-4</v>
      </c>
      <c r="V2149" s="109">
        <v>2.2615854128340114E-4</v>
      </c>
      <c r="W2149" s="732">
        <v>6.2035237995284166E-4</v>
      </c>
      <c r="X2149" s="108">
        <v>1.4620499688325376E-5</v>
      </c>
      <c r="Y2149" s="109">
        <v>1.4420462506272739E-5</v>
      </c>
      <c r="Z2149" s="732">
        <v>4.1929721487494231E-5</v>
      </c>
      <c r="AA2149" s="108">
        <v>4.5656311093231368E-4</v>
      </c>
      <c r="AB2149" s="109">
        <v>4.3593467472180519E-4</v>
      </c>
      <c r="AC2149" s="732">
        <v>1.3477010059715878E-3</v>
      </c>
      <c r="AD2149" s="108">
        <v>9.7441229627550974E-5</v>
      </c>
      <c r="AE2149" s="109">
        <v>9.60261187847521E-5</v>
      </c>
      <c r="AF2149" s="732">
        <v>2.606345421282984E-4</v>
      </c>
      <c r="AG2149" s="108">
        <v>1.3367233515745874E-4</v>
      </c>
      <c r="AH2149" s="109">
        <v>1.3179163201664513E-4</v>
      </c>
      <c r="AI2149" s="732">
        <v>3.8821639675380514E-4</v>
      </c>
      <c r="AJ2149" s="114"/>
      <c r="AK2149" s="115"/>
      <c r="AL2149" s="115"/>
    </row>
    <row r="2150" spans="1:38" ht="13" x14ac:dyDescent="0.3">
      <c r="A2150" s="71">
        <v>2028</v>
      </c>
      <c r="B2150" s="718">
        <v>25</v>
      </c>
      <c r="C2150" s="108">
        <v>0.79611944909348265</v>
      </c>
      <c r="D2150" s="109">
        <v>0.72326640518968044</v>
      </c>
      <c r="E2150" s="732">
        <v>0.45500276849656757</v>
      </c>
      <c r="F2150" s="108">
        <v>7.3984809803234144E-2</v>
      </c>
      <c r="G2150" s="109">
        <v>6.7799102284341647E-2</v>
      </c>
      <c r="H2150" s="732">
        <v>8.7162715882604824E-2</v>
      </c>
      <c r="I2150" s="108">
        <v>8.9496798112545881E-3</v>
      </c>
      <c r="J2150" s="109">
        <v>9.7211593848348272E-3</v>
      </c>
      <c r="K2150" s="732">
        <v>1.947425235699125E-2</v>
      </c>
      <c r="L2150" s="108">
        <v>2.6240620222010864E-3</v>
      </c>
      <c r="M2150" s="109">
        <v>2.3736199010280781E-3</v>
      </c>
      <c r="N2150" s="732">
        <v>2.646852109221067E-3</v>
      </c>
      <c r="O2150" s="108">
        <v>2.6363331275719268E-3</v>
      </c>
      <c r="P2150" s="109">
        <v>2.5971244256775467E-3</v>
      </c>
      <c r="Q2150" s="732">
        <v>6.5381325588640951E-3</v>
      </c>
      <c r="R2150" s="108">
        <v>2.5331289138167796E-3</v>
      </c>
      <c r="S2150" s="109">
        <v>3.3736853529183451E-3</v>
      </c>
      <c r="T2150" s="732">
        <v>1.0470317326563283E-2</v>
      </c>
      <c r="U2150" s="108">
        <v>2.2951353197378404E-4</v>
      </c>
      <c r="V2150" s="109">
        <v>2.2589639692969929E-4</v>
      </c>
      <c r="W2150" s="732">
        <v>6.1093165228558166E-4</v>
      </c>
      <c r="X2150" s="108">
        <v>1.4625137497707789E-5</v>
      </c>
      <c r="Y2150" s="109">
        <v>1.4409080595478149E-5</v>
      </c>
      <c r="Z2150" s="732">
        <v>4.1330842996440393E-5</v>
      </c>
      <c r="AA2150" s="108">
        <v>4.6251856567064312E-4</v>
      </c>
      <c r="AB2150" s="109">
        <v>4.3757094101594477E-4</v>
      </c>
      <c r="AC2150" s="732">
        <v>1.3346653832914184E-3</v>
      </c>
      <c r="AD2150" s="108">
        <v>9.7408380800714529E-5</v>
      </c>
      <c r="AE2150" s="109">
        <v>9.5873652006442497E-5</v>
      </c>
      <c r="AF2150" s="732">
        <v>2.5624319690173777E-4</v>
      </c>
      <c r="AG2150" s="108">
        <v>1.3381085749835476E-4</v>
      </c>
      <c r="AH2150" s="109">
        <v>1.3180919919044429E-4</v>
      </c>
      <c r="AI2150" s="732">
        <v>3.839717039754323E-4</v>
      </c>
      <c r="AJ2150" s="114"/>
      <c r="AK2150" s="115"/>
      <c r="AL2150" s="115"/>
    </row>
    <row r="2151" spans="1:38" ht="13" x14ac:dyDescent="0.3">
      <c r="A2151" s="71">
        <v>2028</v>
      </c>
      <c r="B2151" s="718">
        <v>26</v>
      </c>
      <c r="C2151" s="108">
        <v>0.79582232869755731</v>
      </c>
      <c r="D2151" s="109">
        <v>0.7228468879880865</v>
      </c>
      <c r="E2151" s="732">
        <v>0.44906733161449208</v>
      </c>
      <c r="F2151" s="108">
        <v>7.5267326831049045E-2</v>
      </c>
      <c r="G2151" s="109">
        <v>6.7767735192852979E-2</v>
      </c>
      <c r="H2151" s="732">
        <v>8.6757498863803989E-2</v>
      </c>
      <c r="I2151" s="108">
        <v>8.9341782172461491E-3</v>
      </c>
      <c r="J2151" s="109">
        <v>9.6946341801710627E-3</v>
      </c>
      <c r="K2151" s="732">
        <v>1.912326288395895E-2</v>
      </c>
      <c r="L2151" s="108">
        <v>2.6204816815348815E-3</v>
      </c>
      <c r="M2151" s="109">
        <v>2.3680160625781216E-3</v>
      </c>
      <c r="N2151" s="732">
        <v>2.6062889410713493E-3</v>
      </c>
      <c r="O2151" s="108">
        <v>2.633666904220493E-3</v>
      </c>
      <c r="P2151" s="109">
        <v>2.5930523698394115E-3</v>
      </c>
      <c r="Q2151" s="732">
        <v>6.4323756067359841E-3</v>
      </c>
      <c r="R2151" s="108">
        <v>2.5331289138167796E-3</v>
      </c>
      <c r="S2151" s="109">
        <v>3.3736853529183451E-3</v>
      </c>
      <c r="T2151" s="732">
        <v>1.0470317326563283E-2</v>
      </c>
      <c r="U2151" s="108">
        <v>2.2909078536578555E-4</v>
      </c>
      <c r="V2151" s="109">
        <v>2.2525034017365761E-4</v>
      </c>
      <c r="W2151" s="732">
        <v>5.9963453529200488E-4</v>
      </c>
      <c r="X2151" s="108">
        <v>1.4599612501812455E-5</v>
      </c>
      <c r="Y2151" s="109">
        <v>1.4370067892363579E-5</v>
      </c>
      <c r="Z2151" s="732">
        <v>4.0612835509245716E-5</v>
      </c>
      <c r="AA2151" s="108">
        <v>4.6678066656059977E-4</v>
      </c>
      <c r="AB2151" s="109">
        <v>4.3695903037303449E-4</v>
      </c>
      <c r="AC2151" s="732">
        <v>1.3167237936034168E-3</v>
      </c>
      <c r="AD2151" s="108">
        <v>9.7212963671430255E-5</v>
      </c>
      <c r="AE2151" s="109">
        <v>9.5574955524703012E-5</v>
      </c>
      <c r="AF2151" s="732">
        <v>2.5097793085458823E-4</v>
      </c>
      <c r="AG2151" s="108">
        <v>1.3362538657517067E-4</v>
      </c>
      <c r="AH2151" s="109">
        <v>1.3152570056903032E-4</v>
      </c>
      <c r="AI2151" s="732">
        <v>3.7888174551733539E-4</v>
      </c>
      <c r="AJ2151" s="114"/>
      <c r="AK2151" s="115"/>
      <c r="AL2151" s="115"/>
    </row>
    <row r="2152" spans="1:38" ht="13" x14ac:dyDescent="0.3">
      <c r="A2152" s="71">
        <v>2028</v>
      </c>
      <c r="B2152" s="718">
        <v>27</v>
      </c>
      <c r="C2152" s="108">
        <v>0.79552187838163824</v>
      </c>
      <c r="D2152" s="109">
        <v>0.72243961647530841</v>
      </c>
      <c r="E2152" s="732">
        <v>0.44291228900722979</v>
      </c>
      <c r="F2152" s="108">
        <v>7.6306373064136165E-2</v>
      </c>
      <c r="G2152" s="109">
        <v>6.7642950092836066E-2</v>
      </c>
      <c r="H2152" s="732">
        <v>8.6228311079536463E-2</v>
      </c>
      <c r="I2152" s="108">
        <v>8.9183344240349686E-3</v>
      </c>
      <c r="J2152" s="109">
        <v>9.6688955584958922E-3</v>
      </c>
      <c r="K2152" s="732">
        <v>1.875870006607671E-2</v>
      </c>
      <c r="L2152" s="108">
        <v>2.6168235273550658E-3</v>
      </c>
      <c r="M2152" s="109">
        <v>2.3625785143863024E-3</v>
      </c>
      <c r="N2152" s="732">
        <v>2.564049549618638E-3</v>
      </c>
      <c r="O2152" s="108">
        <v>2.6309459869262425E-3</v>
      </c>
      <c r="P2152" s="109">
        <v>2.5891004948315486E-3</v>
      </c>
      <c r="Q2152" s="732">
        <v>6.3226658069594974E-3</v>
      </c>
      <c r="R2152" s="108">
        <v>2.5331289138167796E-3</v>
      </c>
      <c r="S2152" s="109">
        <v>3.3736853529183451E-3</v>
      </c>
      <c r="T2152" s="732">
        <v>1.0470317326563283E-2</v>
      </c>
      <c r="U2152" s="108">
        <v>2.2865837753166231E-4</v>
      </c>
      <c r="V2152" s="109">
        <v>2.2462329230280722E-4</v>
      </c>
      <c r="W2152" s="732">
        <v>5.8791469522633075E-4</v>
      </c>
      <c r="X2152" s="108">
        <v>1.4573562723550465E-5</v>
      </c>
      <c r="Y2152" s="109">
        <v>1.4332209246192169E-5</v>
      </c>
      <c r="Z2152" s="732">
        <v>3.9868000504966171E-5</v>
      </c>
      <c r="AA2152" s="108">
        <v>4.7016453416608638E-4</v>
      </c>
      <c r="AB2152" s="109">
        <v>4.3602687975996649E-4</v>
      </c>
      <c r="AC2152" s="732">
        <v>1.2977232632988168E-3</v>
      </c>
      <c r="AD2152" s="108">
        <v>9.7013226253806571E-5</v>
      </c>
      <c r="AE2152" s="109">
        <v>9.528527739203517E-5</v>
      </c>
      <c r="AF2152" s="732">
        <v>2.4551526433323366E-4</v>
      </c>
      <c r="AG2152" s="108">
        <v>1.3343585194337167E-4</v>
      </c>
      <c r="AH2152" s="109">
        <v>1.3125074356090468E-4</v>
      </c>
      <c r="AI2152" s="732">
        <v>3.7360191447492405E-4</v>
      </c>
      <c r="AJ2152" s="114"/>
      <c r="AK2152" s="115"/>
      <c r="AL2152" s="115"/>
    </row>
    <row r="2153" spans="1:38" ht="13" x14ac:dyDescent="0.3">
      <c r="A2153" s="71">
        <v>2028</v>
      </c>
      <c r="B2153" s="718">
        <v>28</v>
      </c>
      <c r="C2153" s="108">
        <v>0.7952132042835689</v>
      </c>
      <c r="D2153" s="109">
        <v>0.72204220286906495</v>
      </c>
      <c r="E2153" s="732">
        <v>0.4365411765431092</v>
      </c>
      <c r="F2153" s="108">
        <v>7.7045183377470669E-2</v>
      </c>
      <c r="G2153" s="109">
        <v>6.7520375723492523E-2</v>
      </c>
      <c r="H2153" s="732">
        <v>8.5687401189914331E-2</v>
      </c>
      <c r="I2153" s="108">
        <v>8.9022032240756842E-3</v>
      </c>
      <c r="J2153" s="109">
        <v>9.6437820747060816E-3</v>
      </c>
      <c r="K2153" s="732">
        <v>1.8380772170683693E-2</v>
      </c>
      <c r="L2153" s="108">
        <v>2.6130980954764487E-3</v>
      </c>
      <c r="M2153" s="109">
        <v>2.3572729153450238E-3</v>
      </c>
      <c r="N2153" s="732">
        <v>2.5201746531607902E-3</v>
      </c>
      <c r="O2153" s="108">
        <v>2.6281696435203014E-3</v>
      </c>
      <c r="P2153" s="109">
        <v>2.5852464987516028E-3</v>
      </c>
      <c r="Q2153" s="732">
        <v>6.2090456250695715E-3</v>
      </c>
      <c r="R2153" s="108">
        <v>2.5331289138167796E-3</v>
      </c>
      <c r="S2153" s="109">
        <v>3.3736853529183451E-3</v>
      </c>
      <c r="T2153" s="732">
        <v>1.0470317326563283E-2</v>
      </c>
      <c r="U2153" s="108">
        <v>2.2821830964043669E-4</v>
      </c>
      <c r="V2153" s="109">
        <v>2.2401172590552775E-4</v>
      </c>
      <c r="W2153" s="732">
        <v>5.7577753407733702E-4</v>
      </c>
      <c r="X2153" s="108">
        <v>1.4547000646789354E-5</v>
      </c>
      <c r="Y2153" s="109">
        <v>1.4295292887602993E-5</v>
      </c>
      <c r="Z2153" s="732">
        <v>3.9096647733665044E-5</v>
      </c>
      <c r="AA2153" s="108">
        <v>4.7246759773412756E-4</v>
      </c>
      <c r="AB2153" s="109">
        <v>4.3511442852627057E-4</v>
      </c>
      <c r="AC2153" s="732">
        <v>1.2780721992833527E-3</v>
      </c>
      <c r="AD2153" s="108">
        <v>9.6809678288821473E-5</v>
      </c>
      <c r="AE2153" s="109">
        <v>9.5002500877259546E-5</v>
      </c>
      <c r="AF2153" s="732">
        <v>2.398578855148184E-4</v>
      </c>
      <c r="AG2153" s="108">
        <v>1.3324288015200176E-4</v>
      </c>
      <c r="AH2153" s="109">
        <v>1.3098250602615905E-4</v>
      </c>
      <c r="AI2153" s="732">
        <v>3.6813488314360788E-4</v>
      </c>
      <c r="AJ2153" s="114"/>
      <c r="AK2153" s="115"/>
      <c r="AL2153" s="115"/>
    </row>
    <row r="2154" spans="1:38" ht="13" x14ac:dyDescent="0.3">
      <c r="A2154" s="71">
        <v>2028</v>
      </c>
      <c r="B2154" s="718">
        <v>29</v>
      </c>
      <c r="C2154" s="108">
        <v>0.7948961266126231</v>
      </c>
      <c r="D2154" s="109">
        <v>0.72165985004798128</v>
      </c>
      <c r="E2154" s="732">
        <v>0.4297929531213377</v>
      </c>
      <c r="F2154" s="108">
        <v>7.7431605764420236E-2</v>
      </c>
      <c r="G2154" s="109">
        <v>6.7399305494008951E-2</v>
      </c>
      <c r="H2154" s="732">
        <v>8.5122922752554453E-2</v>
      </c>
      <c r="I2154" s="108">
        <v>8.8855972871216219E-3</v>
      </c>
      <c r="J2154" s="109">
        <v>9.6196157932313241E-3</v>
      </c>
      <c r="K2154" s="732">
        <v>1.7979709501967252E-2</v>
      </c>
      <c r="L2154" s="108">
        <v>2.609265839521974E-3</v>
      </c>
      <c r="M2154" s="109">
        <v>2.3521685848630646E-3</v>
      </c>
      <c r="N2154" s="732">
        <v>2.4734611361067233E-3</v>
      </c>
      <c r="O2154" s="108">
        <v>2.6253170675548088E-3</v>
      </c>
      <c r="P2154" s="109">
        <v>2.5815380613011989E-3</v>
      </c>
      <c r="Q2154" s="732">
        <v>6.0886575794764685E-3</v>
      </c>
      <c r="R2154" s="108">
        <v>2.5331289138167796E-3</v>
      </c>
      <c r="S2154" s="109">
        <v>3.3736853529183451E-3</v>
      </c>
      <c r="T2154" s="732">
        <v>1.0470317326563283E-2</v>
      </c>
      <c r="U2154" s="108">
        <v>2.2776551322175676E-4</v>
      </c>
      <c r="V2154" s="109">
        <v>2.2342301088722124E-4</v>
      </c>
      <c r="W2154" s="732">
        <v>5.6291579506551395E-4</v>
      </c>
      <c r="X2154" s="108">
        <v>1.451967922179345E-5</v>
      </c>
      <c r="Y2154" s="109">
        <v>1.4259733583967679E-5</v>
      </c>
      <c r="Z2154" s="732">
        <v>3.8279321237385675E-5</v>
      </c>
      <c r="AA2154" s="108">
        <v>4.7349958577279811E-4</v>
      </c>
      <c r="AB2154" s="109">
        <v>4.342253059344137E-4</v>
      </c>
      <c r="AC2154" s="732">
        <v>1.2572800154387225E-3</v>
      </c>
      <c r="AD2154" s="108">
        <v>9.6600376329212045E-5</v>
      </c>
      <c r="AE2154" s="109">
        <v>9.4730445803836429E-5</v>
      </c>
      <c r="AF2154" s="732">
        <v>2.3386290586968698E-4</v>
      </c>
      <c r="AG2154" s="108">
        <v>1.330442929112066E-4</v>
      </c>
      <c r="AH2154" s="109">
        <v>1.3072409400143926E-4</v>
      </c>
      <c r="AI2154" s="732">
        <v>3.6234192369056942E-4</v>
      </c>
      <c r="AJ2154" s="114"/>
      <c r="AK2154" s="115"/>
      <c r="AL2154" s="115"/>
    </row>
    <row r="2155" spans="1:38" ht="13" x14ac:dyDescent="0.3">
      <c r="A2155" s="71">
        <v>2028</v>
      </c>
      <c r="B2155" s="718">
        <v>30</v>
      </c>
      <c r="C2155" s="108">
        <v>0.79457200372880799</v>
      </c>
      <c r="D2155" s="109">
        <v>0.72061076798612778</v>
      </c>
      <c r="E2155" s="732">
        <v>0.44205623558040563</v>
      </c>
      <c r="F2155" s="108">
        <v>7.7281178384454516E-2</v>
      </c>
      <c r="G2155" s="109">
        <v>6.7288371364287419E-2</v>
      </c>
      <c r="H2155" s="732">
        <v>8.5824692503701866E-2</v>
      </c>
      <c r="I2155" s="108">
        <v>8.868623217716684E-3</v>
      </c>
      <c r="J2155" s="109">
        <v>9.603696806461651E-3</v>
      </c>
      <c r="K2155" s="732">
        <v>1.8719080557949901E-2</v>
      </c>
      <c r="L2155" s="108">
        <v>2.605346821486994E-3</v>
      </c>
      <c r="M2155" s="109">
        <v>2.3484904970549761E-3</v>
      </c>
      <c r="N2155" s="732">
        <v>2.5622435143073316E-3</v>
      </c>
      <c r="O2155" s="108">
        <v>2.6223971742277813E-3</v>
      </c>
      <c r="P2155" s="109">
        <v>2.5785498898011974E-3</v>
      </c>
      <c r="Q2155" s="732">
        <v>6.3080055244140818E-3</v>
      </c>
      <c r="R2155" s="108">
        <v>2.5331289138167796E-3</v>
      </c>
      <c r="S2155" s="109">
        <v>3.3736853529183451E-3</v>
      </c>
      <c r="T2155" s="732">
        <v>1.0470317326563283E-2</v>
      </c>
      <c r="U2155" s="108">
        <v>2.2730223091202938E-4</v>
      </c>
      <c r="V2155" s="109">
        <v>2.2304669161665741E-4</v>
      </c>
      <c r="W2155" s="732">
        <v>5.8628805782976042E-4</v>
      </c>
      <c r="X2155" s="108">
        <v>1.4491737685695123E-5</v>
      </c>
      <c r="Y2155" s="109">
        <v>1.4236641649257978E-5</v>
      </c>
      <c r="Z2155" s="732">
        <v>3.9765567103474013E-5</v>
      </c>
      <c r="AA2155" s="108">
        <v>4.7260313283981325E-4</v>
      </c>
      <c r="AB2155" s="109">
        <v>4.3352657137820684E-4</v>
      </c>
      <c r="AC2155" s="732">
        <v>1.2940081197692212E-3</v>
      </c>
      <c r="AD2155" s="108">
        <v>9.6386301568321349E-5</v>
      </c>
      <c r="AE2155" s="109">
        <v>9.4561065886392023E-5</v>
      </c>
      <c r="AF2155" s="732">
        <v>2.4473521552752209E-4</v>
      </c>
      <c r="AG2155" s="108">
        <v>1.3284120098685847E-4</v>
      </c>
      <c r="AH2155" s="109">
        <v>1.3054209686197822E-4</v>
      </c>
      <c r="AI2155" s="732">
        <v>3.7294561651521498E-4</v>
      </c>
      <c r="AJ2155" s="114"/>
      <c r="AK2155" s="115"/>
      <c r="AL2155" s="115"/>
    </row>
    <row r="2156" spans="1:38" ht="13" x14ac:dyDescent="0.3">
      <c r="A2156" s="71">
        <v>2028</v>
      </c>
      <c r="B2156" s="718">
        <v>31</v>
      </c>
      <c r="C2156" s="108">
        <v>0.79457200372880799</v>
      </c>
      <c r="D2156" s="109">
        <v>0.72061076798612778</v>
      </c>
      <c r="E2156" s="732">
        <v>0.44205623558040563</v>
      </c>
      <c r="F2156" s="108">
        <v>7.7281178384454516E-2</v>
      </c>
      <c r="G2156" s="109">
        <v>6.7288371364287419E-2</v>
      </c>
      <c r="H2156" s="732">
        <v>8.5824692503701866E-2</v>
      </c>
      <c r="I2156" s="108">
        <v>8.868623217716684E-3</v>
      </c>
      <c r="J2156" s="109">
        <v>9.603696806461651E-3</v>
      </c>
      <c r="K2156" s="732">
        <v>1.8719080557949901E-2</v>
      </c>
      <c r="L2156" s="108">
        <v>2.605346821486994E-3</v>
      </c>
      <c r="M2156" s="109">
        <v>2.3484904970549761E-3</v>
      </c>
      <c r="N2156" s="732">
        <v>2.5622435143073316E-3</v>
      </c>
      <c r="O2156" s="108">
        <v>2.6223971742277813E-3</v>
      </c>
      <c r="P2156" s="109">
        <v>2.5785498898011974E-3</v>
      </c>
      <c r="Q2156" s="732">
        <v>6.3080055244140818E-3</v>
      </c>
      <c r="R2156" s="108">
        <v>2.5331289138167796E-3</v>
      </c>
      <c r="S2156" s="109">
        <v>3.3736853529183451E-3</v>
      </c>
      <c r="T2156" s="732">
        <v>1.0470317326563283E-2</v>
      </c>
      <c r="U2156" s="108">
        <v>2.2730223091202938E-4</v>
      </c>
      <c r="V2156" s="109">
        <v>2.2304669161665741E-4</v>
      </c>
      <c r="W2156" s="732">
        <v>5.8628805782976042E-4</v>
      </c>
      <c r="X2156" s="108">
        <v>1.4491737685695123E-5</v>
      </c>
      <c r="Y2156" s="109">
        <v>1.4236641649257978E-5</v>
      </c>
      <c r="Z2156" s="732">
        <v>3.9765567103474013E-5</v>
      </c>
      <c r="AA2156" s="108">
        <v>4.7260313283981325E-4</v>
      </c>
      <c r="AB2156" s="109">
        <v>4.3352657137820684E-4</v>
      </c>
      <c r="AC2156" s="732">
        <v>1.2940081197692212E-3</v>
      </c>
      <c r="AD2156" s="108">
        <v>9.6386301568321349E-5</v>
      </c>
      <c r="AE2156" s="109">
        <v>9.4561065886392023E-5</v>
      </c>
      <c r="AF2156" s="732">
        <v>2.4473521552752209E-4</v>
      </c>
      <c r="AG2156" s="108">
        <v>1.3284120098685847E-4</v>
      </c>
      <c r="AH2156" s="109">
        <v>1.3054209686197822E-4</v>
      </c>
      <c r="AI2156" s="732">
        <v>3.7294561651521498E-4</v>
      </c>
      <c r="AJ2156" s="114"/>
      <c r="AK2156" s="115"/>
      <c r="AL2156" s="115"/>
    </row>
    <row r="2157" spans="1:38" ht="13" x14ac:dyDescent="0.3">
      <c r="A2157" s="71">
        <v>2028</v>
      </c>
      <c r="B2157" s="718">
        <v>32</v>
      </c>
      <c r="C2157" s="108">
        <v>0.79457200372880799</v>
      </c>
      <c r="D2157" s="109">
        <v>0.72061076798612778</v>
      </c>
      <c r="E2157" s="732">
        <v>0.44205623558040563</v>
      </c>
      <c r="F2157" s="108">
        <v>7.7281178384454516E-2</v>
      </c>
      <c r="G2157" s="109">
        <v>6.7288371364287419E-2</v>
      </c>
      <c r="H2157" s="732">
        <v>8.5824692503701866E-2</v>
      </c>
      <c r="I2157" s="108">
        <v>8.868623217716684E-3</v>
      </c>
      <c r="J2157" s="109">
        <v>9.603696806461651E-3</v>
      </c>
      <c r="K2157" s="732">
        <v>1.8719080557949901E-2</v>
      </c>
      <c r="L2157" s="108">
        <v>2.605346821486994E-3</v>
      </c>
      <c r="M2157" s="109">
        <v>2.3484904970549761E-3</v>
      </c>
      <c r="N2157" s="732">
        <v>2.5622435143073316E-3</v>
      </c>
      <c r="O2157" s="108">
        <v>2.6223971742277813E-3</v>
      </c>
      <c r="P2157" s="109">
        <v>2.5785498898011974E-3</v>
      </c>
      <c r="Q2157" s="732">
        <v>6.3080055244140818E-3</v>
      </c>
      <c r="R2157" s="108">
        <v>2.5331289138167796E-3</v>
      </c>
      <c r="S2157" s="109">
        <v>3.3736853529183451E-3</v>
      </c>
      <c r="T2157" s="732">
        <v>1.0470317326563283E-2</v>
      </c>
      <c r="U2157" s="108">
        <v>2.2730223091202938E-4</v>
      </c>
      <c r="V2157" s="109">
        <v>2.2304669161665741E-4</v>
      </c>
      <c r="W2157" s="732">
        <v>5.8628805782976042E-4</v>
      </c>
      <c r="X2157" s="108">
        <v>1.4491737685695123E-5</v>
      </c>
      <c r="Y2157" s="109">
        <v>1.4236641649257978E-5</v>
      </c>
      <c r="Z2157" s="732">
        <v>3.9765567103474013E-5</v>
      </c>
      <c r="AA2157" s="108">
        <v>4.7260313283981325E-4</v>
      </c>
      <c r="AB2157" s="109">
        <v>4.3352657137820684E-4</v>
      </c>
      <c r="AC2157" s="732">
        <v>1.2940081197692212E-3</v>
      </c>
      <c r="AD2157" s="108">
        <v>9.6386301568321349E-5</v>
      </c>
      <c r="AE2157" s="109">
        <v>9.4561065886392023E-5</v>
      </c>
      <c r="AF2157" s="732">
        <v>2.4473521552752209E-4</v>
      </c>
      <c r="AG2157" s="108">
        <v>1.3284120098685847E-4</v>
      </c>
      <c r="AH2157" s="109">
        <v>1.3054209686197822E-4</v>
      </c>
      <c r="AI2157" s="732">
        <v>3.7294561651521498E-4</v>
      </c>
      <c r="AJ2157" s="114"/>
      <c r="AK2157" s="115"/>
      <c r="AL2157" s="115"/>
    </row>
    <row r="2158" spans="1:38" ht="13" x14ac:dyDescent="0.3">
      <c r="A2158" s="71">
        <v>2028</v>
      </c>
      <c r="B2158" s="718">
        <v>33</v>
      </c>
      <c r="C2158" s="108">
        <v>0.79457200372880799</v>
      </c>
      <c r="D2158" s="109">
        <v>0.72061076798612778</v>
      </c>
      <c r="E2158" s="732">
        <v>0.44205623558040563</v>
      </c>
      <c r="F2158" s="108">
        <v>7.7281178384454516E-2</v>
      </c>
      <c r="G2158" s="109">
        <v>6.7288371364287419E-2</v>
      </c>
      <c r="H2158" s="732">
        <v>8.5824692503701866E-2</v>
      </c>
      <c r="I2158" s="108">
        <v>8.868623217716684E-3</v>
      </c>
      <c r="J2158" s="109">
        <v>9.603696806461651E-3</v>
      </c>
      <c r="K2158" s="732">
        <v>1.8719080557949901E-2</v>
      </c>
      <c r="L2158" s="108">
        <v>2.605346821486994E-3</v>
      </c>
      <c r="M2158" s="109">
        <v>2.3484904970549761E-3</v>
      </c>
      <c r="N2158" s="732">
        <v>2.5622435143073316E-3</v>
      </c>
      <c r="O2158" s="108">
        <v>2.6223971742277813E-3</v>
      </c>
      <c r="P2158" s="109">
        <v>2.5785498898011974E-3</v>
      </c>
      <c r="Q2158" s="732">
        <v>6.3080055244140818E-3</v>
      </c>
      <c r="R2158" s="108">
        <v>2.5331289138167796E-3</v>
      </c>
      <c r="S2158" s="109">
        <v>3.3736853529183451E-3</v>
      </c>
      <c r="T2158" s="732">
        <v>1.0470317326563283E-2</v>
      </c>
      <c r="U2158" s="108">
        <v>2.2730223091202938E-4</v>
      </c>
      <c r="V2158" s="109">
        <v>2.2304669161665741E-4</v>
      </c>
      <c r="W2158" s="732">
        <v>5.8628805782976042E-4</v>
      </c>
      <c r="X2158" s="108">
        <v>1.4491737685695123E-5</v>
      </c>
      <c r="Y2158" s="109">
        <v>1.4236641649257978E-5</v>
      </c>
      <c r="Z2158" s="732">
        <v>3.9765567103474013E-5</v>
      </c>
      <c r="AA2158" s="108">
        <v>4.7260313283981325E-4</v>
      </c>
      <c r="AB2158" s="109">
        <v>4.3352657137820684E-4</v>
      </c>
      <c r="AC2158" s="732">
        <v>1.2940081197692212E-3</v>
      </c>
      <c r="AD2158" s="108">
        <v>9.6386301568321349E-5</v>
      </c>
      <c r="AE2158" s="109">
        <v>9.4561065886392023E-5</v>
      </c>
      <c r="AF2158" s="732">
        <v>2.4473521552752209E-4</v>
      </c>
      <c r="AG2158" s="108">
        <v>1.3284120098685847E-4</v>
      </c>
      <c r="AH2158" s="109">
        <v>1.3054209686197822E-4</v>
      </c>
      <c r="AI2158" s="732">
        <v>3.7294561651521498E-4</v>
      </c>
      <c r="AJ2158" s="114"/>
      <c r="AK2158" s="115"/>
      <c r="AL2158" s="115"/>
    </row>
    <row r="2159" spans="1:38" ht="13" x14ac:dyDescent="0.3">
      <c r="A2159" s="71">
        <v>2028</v>
      </c>
      <c r="B2159" s="718">
        <v>34</v>
      </c>
      <c r="C2159" s="108">
        <v>0.79457200372880799</v>
      </c>
      <c r="D2159" s="109">
        <v>0.72061076798612778</v>
      </c>
      <c r="E2159" s="732">
        <v>0.44205623558040563</v>
      </c>
      <c r="F2159" s="108">
        <v>7.7281178384454516E-2</v>
      </c>
      <c r="G2159" s="109">
        <v>6.7288371364287419E-2</v>
      </c>
      <c r="H2159" s="732">
        <v>8.5824692503701866E-2</v>
      </c>
      <c r="I2159" s="108">
        <v>8.868623217716684E-3</v>
      </c>
      <c r="J2159" s="109">
        <v>9.603696806461651E-3</v>
      </c>
      <c r="K2159" s="732">
        <v>1.8719080557949901E-2</v>
      </c>
      <c r="L2159" s="108">
        <v>2.605346821486994E-3</v>
      </c>
      <c r="M2159" s="109">
        <v>2.3484904970549761E-3</v>
      </c>
      <c r="N2159" s="732">
        <v>2.5622435143073316E-3</v>
      </c>
      <c r="O2159" s="108">
        <v>2.6223971742277813E-3</v>
      </c>
      <c r="P2159" s="109">
        <v>2.5785498898011974E-3</v>
      </c>
      <c r="Q2159" s="732">
        <v>6.3080055244140818E-3</v>
      </c>
      <c r="R2159" s="108">
        <v>2.5331289138167796E-3</v>
      </c>
      <c r="S2159" s="109">
        <v>3.3736853529183451E-3</v>
      </c>
      <c r="T2159" s="732">
        <v>1.0470317326563283E-2</v>
      </c>
      <c r="U2159" s="108">
        <v>2.2730223091202938E-4</v>
      </c>
      <c r="V2159" s="109">
        <v>2.2304669161665741E-4</v>
      </c>
      <c r="W2159" s="732">
        <v>5.8628805782976042E-4</v>
      </c>
      <c r="X2159" s="108">
        <v>1.4491737685695123E-5</v>
      </c>
      <c r="Y2159" s="109">
        <v>1.4236641649257978E-5</v>
      </c>
      <c r="Z2159" s="732">
        <v>3.9765567103474013E-5</v>
      </c>
      <c r="AA2159" s="108">
        <v>4.7260313283981325E-4</v>
      </c>
      <c r="AB2159" s="109">
        <v>4.3352657137820684E-4</v>
      </c>
      <c r="AC2159" s="732">
        <v>1.2940081197692212E-3</v>
      </c>
      <c r="AD2159" s="108">
        <v>9.6386301568321349E-5</v>
      </c>
      <c r="AE2159" s="109">
        <v>9.4561065886392023E-5</v>
      </c>
      <c r="AF2159" s="732">
        <v>2.4473521552752209E-4</v>
      </c>
      <c r="AG2159" s="108">
        <v>1.3284120098685847E-4</v>
      </c>
      <c r="AH2159" s="109">
        <v>1.3054209686197822E-4</v>
      </c>
      <c r="AI2159" s="732">
        <v>3.7294561651521498E-4</v>
      </c>
      <c r="AJ2159" s="114"/>
      <c r="AK2159" s="115"/>
      <c r="AL2159" s="115"/>
    </row>
    <row r="2160" spans="1:38" ht="13" x14ac:dyDescent="0.3">
      <c r="A2160" s="71">
        <v>2028</v>
      </c>
      <c r="B2160" s="718">
        <v>35</v>
      </c>
      <c r="C2160" s="108">
        <v>0.79457200372880799</v>
      </c>
      <c r="D2160" s="109">
        <v>0.72061076798612778</v>
      </c>
      <c r="E2160" s="732">
        <v>0.44205623558040563</v>
      </c>
      <c r="F2160" s="108">
        <v>7.7281178384454516E-2</v>
      </c>
      <c r="G2160" s="109">
        <v>6.7288371364287419E-2</v>
      </c>
      <c r="H2160" s="732">
        <v>8.5824692503701866E-2</v>
      </c>
      <c r="I2160" s="108">
        <v>8.868623217716684E-3</v>
      </c>
      <c r="J2160" s="109">
        <v>9.603696806461651E-3</v>
      </c>
      <c r="K2160" s="732">
        <v>1.8719080557949901E-2</v>
      </c>
      <c r="L2160" s="108">
        <v>2.605346821486994E-3</v>
      </c>
      <c r="M2160" s="109">
        <v>2.3484904970549761E-3</v>
      </c>
      <c r="N2160" s="732">
        <v>2.5622435143073316E-3</v>
      </c>
      <c r="O2160" s="108">
        <v>2.6223971742277813E-3</v>
      </c>
      <c r="P2160" s="109">
        <v>2.5785498898011974E-3</v>
      </c>
      <c r="Q2160" s="732">
        <v>6.3080055244140818E-3</v>
      </c>
      <c r="R2160" s="108">
        <v>2.5331289138167796E-3</v>
      </c>
      <c r="S2160" s="109">
        <v>3.3736853529183451E-3</v>
      </c>
      <c r="T2160" s="732">
        <v>1.0470317326563283E-2</v>
      </c>
      <c r="U2160" s="108">
        <v>2.2730223091202938E-4</v>
      </c>
      <c r="V2160" s="109">
        <v>2.2304669161665741E-4</v>
      </c>
      <c r="W2160" s="732">
        <v>5.8628805782976042E-4</v>
      </c>
      <c r="X2160" s="108">
        <v>1.4491737685695123E-5</v>
      </c>
      <c r="Y2160" s="109">
        <v>1.4236641649257978E-5</v>
      </c>
      <c r="Z2160" s="732">
        <v>3.9765567103474013E-5</v>
      </c>
      <c r="AA2160" s="108">
        <v>4.7260313283981325E-4</v>
      </c>
      <c r="AB2160" s="109">
        <v>4.3352657137820684E-4</v>
      </c>
      <c r="AC2160" s="732">
        <v>1.2940081197692212E-3</v>
      </c>
      <c r="AD2160" s="108">
        <v>9.6386301568321349E-5</v>
      </c>
      <c r="AE2160" s="109">
        <v>9.4561065886392023E-5</v>
      </c>
      <c r="AF2160" s="732">
        <v>2.4473521552752209E-4</v>
      </c>
      <c r="AG2160" s="108">
        <v>1.3284120098685847E-4</v>
      </c>
      <c r="AH2160" s="109">
        <v>1.3054209686197822E-4</v>
      </c>
      <c r="AI2160" s="732">
        <v>3.7294561651521498E-4</v>
      </c>
      <c r="AJ2160" s="114"/>
      <c r="AK2160" s="115"/>
      <c r="AL2160" s="115"/>
    </row>
    <row r="2161" spans="1:38" ht="13" x14ac:dyDescent="0.3">
      <c r="A2161" s="71">
        <v>2028</v>
      </c>
      <c r="B2161" s="718">
        <v>36</v>
      </c>
      <c r="C2161" s="108">
        <v>0.79457200372880799</v>
      </c>
      <c r="D2161" s="109">
        <v>0.72061076798612778</v>
      </c>
      <c r="E2161" s="732">
        <v>0.44205623558040563</v>
      </c>
      <c r="F2161" s="108">
        <v>7.7281178384454516E-2</v>
      </c>
      <c r="G2161" s="109">
        <v>6.7288371364287419E-2</v>
      </c>
      <c r="H2161" s="732">
        <v>8.5824692503701866E-2</v>
      </c>
      <c r="I2161" s="108">
        <v>8.868623217716684E-3</v>
      </c>
      <c r="J2161" s="109">
        <v>9.603696806461651E-3</v>
      </c>
      <c r="K2161" s="732">
        <v>1.8719080557949901E-2</v>
      </c>
      <c r="L2161" s="108">
        <v>2.605346821486994E-3</v>
      </c>
      <c r="M2161" s="109">
        <v>2.3484904970549761E-3</v>
      </c>
      <c r="N2161" s="732">
        <v>2.5622435143073316E-3</v>
      </c>
      <c r="O2161" s="108">
        <v>2.6223971742277813E-3</v>
      </c>
      <c r="P2161" s="109">
        <v>2.5785498898011974E-3</v>
      </c>
      <c r="Q2161" s="732">
        <v>6.3080055244140818E-3</v>
      </c>
      <c r="R2161" s="108">
        <v>2.5331289138167796E-3</v>
      </c>
      <c r="S2161" s="109">
        <v>3.3736853529183451E-3</v>
      </c>
      <c r="T2161" s="732">
        <v>1.0470317326563283E-2</v>
      </c>
      <c r="U2161" s="108">
        <v>2.2730223091202938E-4</v>
      </c>
      <c r="V2161" s="109">
        <v>2.2304669161665741E-4</v>
      </c>
      <c r="W2161" s="732">
        <v>5.8628805782976042E-4</v>
      </c>
      <c r="X2161" s="108">
        <v>1.4491737685695123E-5</v>
      </c>
      <c r="Y2161" s="109">
        <v>1.4236641649257978E-5</v>
      </c>
      <c r="Z2161" s="732">
        <v>3.9765567103474013E-5</v>
      </c>
      <c r="AA2161" s="108">
        <v>4.7260313283981325E-4</v>
      </c>
      <c r="AB2161" s="109">
        <v>4.3352657137820684E-4</v>
      </c>
      <c r="AC2161" s="732">
        <v>1.2940081197692212E-3</v>
      </c>
      <c r="AD2161" s="108">
        <v>9.6386301568321349E-5</v>
      </c>
      <c r="AE2161" s="109">
        <v>9.4561065886392023E-5</v>
      </c>
      <c r="AF2161" s="732">
        <v>2.4473521552752209E-4</v>
      </c>
      <c r="AG2161" s="108">
        <v>1.3284120098685847E-4</v>
      </c>
      <c r="AH2161" s="109">
        <v>1.3054209686197822E-4</v>
      </c>
      <c r="AI2161" s="732">
        <v>3.7294561651521498E-4</v>
      </c>
      <c r="AJ2161" s="114"/>
      <c r="AK2161" s="115"/>
      <c r="AL2161" s="115"/>
    </row>
    <row r="2162" spans="1:38" ht="13" x14ac:dyDescent="0.3">
      <c r="A2162" s="71">
        <v>2028</v>
      </c>
      <c r="B2162" s="718">
        <v>37</v>
      </c>
      <c r="C2162" s="108">
        <v>0.79457200372880799</v>
      </c>
      <c r="D2162" s="109">
        <v>0.72061076798612778</v>
      </c>
      <c r="E2162" s="732">
        <v>0.44205623558040563</v>
      </c>
      <c r="F2162" s="108">
        <v>7.7281178384454516E-2</v>
      </c>
      <c r="G2162" s="109">
        <v>6.7288371364287419E-2</v>
      </c>
      <c r="H2162" s="732">
        <v>8.5824692503701866E-2</v>
      </c>
      <c r="I2162" s="108">
        <v>8.868623217716684E-3</v>
      </c>
      <c r="J2162" s="109">
        <v>9.603696806461651E-3</v>
      </c>
      <c r="K2162" s="732">
        <v>1.8719080557949901E-2</v>
      </c>
      <c r="L2162" s="108">
        <v>2.605346821486994E-3</v>
      </c>
      <c r="M2162" s="109">
        <v>2.3484904970549761E-3</v>
      </c>
      <c r="N2162" s="732">
        <v>2.5622435143073316E-3</v>
      </c>
      <c r="O2162" s="108">
        <v>2.6223971742277813E-3</v>
      </c>
      <c r="P2162" s="109">
        <v>2.5785498898011974E-3</v>
      </c>
      <c r="Q2162" s="732">
        <v>6.3080055244140818E-3</v>
      </c>
      <c r="R2162" s="108">
        <v>2.5331289138167796E-3</v>
      </c>
      <c r="S2162" s="109">
        <v>3.3736853529183451E-3</v>
      </c>
      <c r="T2162" s="732">
        <v>1.0470317326563283E-2</v>
      </c>
      <c r="U2162" s="108">
        <v>2.2730223091202938E-4</v>
      </c>
      <c r="V2162" s="109">
        <v>2.2304669161665741E-4</v>
      </c>
      <c r="W2162" s="732">
        <v>5.8628805782976042E-4</v>
      </c>
      <c r="X2162" s="108">
        <v>1.4491737685695123E-5</v>
      </c>
      <c r="Y2162" s="109">
        <v>1.4236641649257978E-5</v>
      </c>
      <c r="Z2162" s="732">
        <v>3.9765567103474013E-5</v>
      </c>
      <c r="AA2162" s="108">
        <v>4.7260313283981325E-4</v>
      </c>
      <c r="AB2162" s="109">
        <v>4.3352657137820684E-4</v>
      </c>
      <c r="AC2162" s="732">
        <v>1.2940081197692212E-3</v>
      </c>
      <c r="AD2162" s="108">
        <v>9.6386301568321349E-5</v>
      </c>
      <c r="AE2162" s="109">
        <v>9.4561065886392023E-5</v>
      </c>
      <c r="AF2162" s="732">
        <v>2.4473521552752209E-4</v>
      </c>
      <c r="AG2162" s="108">
        <v>1.3284120098685847E-4</v>
      </c>
      <c r="AH2162" s="109">
        <v>1.3054209686197822E-4</v>
      </c>
      <c r="AI2162" s="732">
        <v>3.7294561651521498E-4</v>
      </c>
      <c r="AJ2162" s="114"/>
      <c r="AK2162" s="115"/>
      <c r="AL2162" s="115"/>
    </row>
    <row r="2163" spans="1:38" ht="13" x14ac:dyDescent="0.3">
      <c r="A2163" s="71">
        <v>2028</v>
      </c>
      <c r="B2163" s="718">
        <v>38</v>
      </c>
      <c r="C2163" s="108">
        <v>0.79457200372880799</v>
      </c>
      <c r="D2163" s="109">
        <v>0.72061076798612778</v>
      </c>
      <c r="E2163" s="732">
        <v>0.44205623558040563</v>
      </c>
      <c r="F2163" s="108">
        <v>7.7281178384454516E-2</v>
      </c>
      <c r="G2163" s="109">
        <v>6.7288371364287419E-2</v>
      </c>
      <c r="H2163" s="732">
        <v>8.5824692503701866E-2</v>
      </c>
      <c r="I2163" s="108">
        <v>8.868623217716684E-3</v>
      </c>
      <c r="J2163" s="109">
        <v>9.603696806461651E-3</v>
      </c>
      <c r="K2163" s="732">
        <v>1.8719080557949901E-2</v>
      </c>
      <c r="L2163" s="108">
        <v>2.605346821486994E-3</v>
      </c>
      <c r="M2163" s="109">
        <v>2.3484904970549761E-3</v>
      </c>
      <c r="N2163" s="732">
        <v>2.5622435143073316E-3</v>
      </c>
      <c r="O2163" s="108">
        <v>2.6223971742277813E-3</v>
      </c>
      <c r="P2163" s="109">
        <v>2.5785498898011974E-3</v>
      </c>
      <c r="Q2163" s="732">
        <v>6.3080055244140818E-3</v>
      </c>
      <c r="R2163" s="108">
        <v>2.5331289138167796E-3</v>
      </c>
      <c r="S2163" s="109">
        <v>3.3736853529183451E-3</v>
      </c>
      <c r="T2163" s="732">
        <v>1.0470317326563283E-2</v>
      </c>
      <c r="U2163" s="108">
        <v>2.2730223091202938E-4</v>
      </c>
      <c r="V2163" s="109">
        <v>2.2304669161665741E-4</v>
      </c>
      <c r="W2163" s="732">
        <v>5.8628805782976042E-4</v>
      </c>
      <c r="X2163" s="108">
        <v>1.4491737685695123E-5</v>
      </c>
      <c r="Y2163" s="109">
        <v>1.4236641649257978E-5</v>
      </c>
      <c r="Z2163" s="732">
        <v>3.9765567103474013E-5</v>
      </c>
      <c r="AA2163" s="108">
        <v>4.7260313283981325E-4</v>
      </c>
      <c r="AB2163" s="109">
        <v>4.3352657137820684E-4</v>
      </c>
      <c r="AC2163" s="732">
        <v>1.2940081197692212E-3</v>
      </c>
      <c r="AD2163" s="108">
        <v>9.6386301568321349E-5</v>
      </c>
      <c r="AE2163" s="109">
        <v>9.4561065886392023E-5</v>
      </c>
      <c r="AF2163" s="732">
        <v>2.4473521552752209E-4</v>
      </c>
      <c r="AG2163" s="108">
        <v>1.3284120098685847E-4</v>
      </c>
      <c r="AH2163" s="109">
        <v>1.3054209686197822E-4</v>
      </c>
      <c r="AI2163" s="732">
        <v>3.7294561651521498E-4</v>
      </c>
      <c r="AJ2163" s="114"/>
      <c r="AK2163" s="115"/>
      <c r="AL2163" s="115"/>
    </row>
    <row r="2164" spans="1:38" ht="13.5" thickBot="1" x14ac:dyDescent="0.35">
      <c r="A2164" s="73">
        <v>2028</v>
      </c>
      <c r="B2164" s="719">
        <v>39</v>
      </c>
      <c r="C2164" s="110">
        <v>0.79457200372880799</v>
      </c>
      <c r="D2164" s="111">
        <v>0.72061076798612778</v>
      </c>
      <c r="E2164" s="733">
        <v>0.44205623558040563</v>
      </c>
      <c r="F2164" s="110">
        <v>7.7281178384454516E-2</v>
      </c>
      <c r="G2164" s="111">
        <v>6.7288371364287419E-2</v>
      </c>
      <c r="H2164" s="733">
        <v>8.5824692503701866E-2</v>
      </c>
      <c r="I2164" s="110">
        <v>8.868623217716684E-3</v>
      </c>
      <c r="J2164" s="111">
        <v>9.603696806461651E-3</v>
      </c>
      <c r="K2164" s="733">
        <v>1.8719080557949901E-2</v>
      </c>
      <c r="L2164" s="110">
        <v>2.605346821486994E-3</v>
      </c>
      <c r="M2164" s="111">
        <v>2.3484904970549761E-3</v>
      </c>
      <c r="N2164" s="733">
        <v>2.5622435143073316E-3</v>
      </c>
      <c r="O2164" s="110">
        <v>2.6223971742277813E-3</v>
      </c>
      <c r="P2164" s="111">
        <v>2.5785498898011974E-3</v>
      </c>
      <c r="Q2164" s="733">
        <v>6.3080055244140818E-3</v>
      </c>
      <c r="R2164" s="110">
        <v>2.5331289138167796E-3</v>
      </c>
      <c r="S2164" s="111">
        <v>3.3736853529183451E-3</v>
      </c>
      <c r="T2164" s="733">
        <v>1.0470317326563283E-2</v>
      </c>
      <c r="U2164" s="110">
        <v>2.2730223091202938E-4</v>
      </c>
      <c r="V2164" s="111">
        <v>2.2304669161665741E-4</v>
      </c>
      <c r="W2164" s="733">
        <v>5.8628805782976042E-4</v>
      </c>
      <c r="X2164" s="110">
        <v>1.4491737685695123E-5</v>
      </c>
      <c r="Y2164" s="111">
        <v>1.4236641649257978E-5</v>
      </c>
      <c r="Z2164" s="733">
        <v>3.9765567103474013E-5</v>
      </c>
      <c r="AA2164" s="110">
        <v>4.7260313283981325E-4</v>
      </c>
      <c r="AB2164" s="111">
        <v>4.3352657137820684E-4</v>
      </c>
      <c r="AC2164" s="733">
        <v>1.2940081197692212E-3</v>
      </c>
      <c r="AD2164" s="110">
        <v>9.6386301568321349E-5</v>
      </c>
      <c r="AE2164" s="111">
        <v>9.4561065886392023E-5</v>
      </c>
      <c r="AF2164" s="733">
        <v>2.4473521552752209E-4</v>
      </c>
      <c r="AG2164" s="110">
        <v>1.3284120098685847E-4</v>
      </c>
      <c r="AH2164" s="111">
        <v>1.3054209686197822E-4</v>
      </c>
      <c r="AI2164" s="733">
        <v>3.7294561651521498E-4</v>
      </c>
      <c r="AJ2164" s="116"/>
      <c r="AK2164" s="117"/>
      <c r="AL2164" s="117"/>
    </row>
    <row r="2165" spans="1:38" x14ac:dyDescent="0.25">
      <c r="A2165" s="69">
        <v>2029</v>
      </c>
      <c r="B2165" s="70">
        <v>0</v>
      </c>
      <c r="C2165" s="106">
        <v>0.262208509991816</v>
      </c>
      <c r="D2165" s="107">
        <v>0.26807193227636722</v>
      </c>
      <c r="E2165" s="730">
        <v>0.28127626827500618</v>
      </c>
      <c r="F2165" s="106">
        <v>5.803320831297947E-3</v>
      </c>
      <c r="G2165" s="107">
        <v>5.5167457097976555E-3</v>
      </c>
      <c r="H2165" s="730">
        <v>2.0979086453300776E-2</v>
      </c>
      <c r="I2165" s="106">
        <v>6.2277393493616138E-3</v>
      </c>
      <c r="J2165" s="107">
        <v>5.7558770937046399E-3</v>
      </c>
      <c r="K2165" s="730">
        <v>1.489584874557401E-2</v>
      </c>
      <c r="L2165" s="106">
        <v>6.3370635263355045E-4</v>
      </c>
      <c r="M2165" s="107">
        <v>6.8016663558676665E-4</v>
      </c>
      <c r="N2165" s="730">
        <v>2.2614936663427629E-3</v>
      </c>
      <c r="O2165" s="106">
        <v>1.6500615638213405E-3</v>
      </c>
      <c r="P2165" s="107">
        <v>1.5288494674595456E-3</v>
      </c>
      <c r="Q2165" s="730">
        <v>3.0072591332853324E-3</v>
      </c>
      <c r="R2165" s="106">
        <v>2.5625017333659821E-3</v>
      </c>
      <c r="S2165" s="107">
        <v>3.3745937021205392E-3</v>
      </c>
      <c r="T2165" s="730">
        <v>1.068738481413797E-2</v>
      </c>
      <c r="U2165" s="106">
        <v>1.6332987190023675E-4</v>
      </c>
      <c r="V2165" s="107">
        <v>1.542942638520781E-4</v>
      </c>
      <c r="W2165" s="730">
        <v>2.6419067992826178E-4</v>
      </c>
      <c r="X2165" s="106">
        <v>1.0169839550442337E-5</v>
      </c>
      <c r="Y2165" s="107">
        <v>9.5841346612245795E-6</v>
      </c>
      <c r="Z2165" s="730">
        <v>1.8031509236686802E-5</v>
      </c>
      <c r="AA2165" s="106">
        <v>1.5867801428252139E-4</v>
      </c>
      <c r="AB2165" s="107">
        <v>1.4945962120819557E-4</v>
      </c>
      <c r="AC2165" s="730">
        <v>3.2633612859925829E-4</v>
      </c>
      <c r="AD2165" s="106">
        <v>7.0838700270039955E-5</v>
      </c>
      <c r="AE2165" s="107">
        <v>6.7132287725417609E-5</v>
      </c>
      <c r="AF2165" s="730">
        <v>1.0339516884996252E-4</v>
      </c>
      <c r="AG2165" s="106">
        <v>8.8636552208967812E-5</v>
      </c>
      <c r="AH2165" s="107">
        <v>8.2888323516966644E-5</v>
      </c>
      <c r="AI2165" s="730">
        <v>1.9058610375463549E-4</v>
      </c>
      <c r="AJ2165" s="112"/>
      <c r="AK2165" s="113"/>
      <c r="AL2165" s="113"/>
    </row>
    <row r="2166" spans="1:38" x14ac:dyDescent="0.25">
      <c r="A2166" s="71">
        <v>2029</v>
      </c>
      <c r="B2166" s="718">
        <v>1</v>
      </c>
      <c r="C2166" s="108">
        <v>0.26125001946525511</v>
      </c>
      <c r="D2166" s="109">
        <v>0.26732925089155229</v>
      </c>
      <c r="E2166" s="731">
        <v>0.28058323056930362</v>
      </c>
      <c r="F2166" s="108">
        <v>5.8046358402339474E-3</v>
      </c>
      <c r="G2166" s="109">
        <v>5.5253637784914893E-3</v>
      </c>
      <c r="H2166" s="731">
        <v>2.1131715873625948E-2</v>
      </c>
      <c r="I2166" s="108">
        <v>6.1954071164504604E-3</v>
      </c>
      <c r="J2166" s="109">
        <v>5.7407786499733453E-3</v>
      </c>
      <c r="K2166" s="731">
        <v>1.4812913793294705E-2</v>
      </c>
      <c r="L2166" s="108">
        <v>6.3201196112097993E-4</v>
      </c>
      <c r="M2166" s="109">
        <v>6.7960873999204513E-4</v>
      </c>
      <c r="N2166" s="731">
        <v>2.2633659631837301E-3</v>
      </c>
      <c r="O2166" s="108">
        <v>1.6426791037899228E-3</v>
      </c>
      <c r="P2166" s="109">
        <v>1.5251963442688133E-3</v>
      </c>
      <c r="Q2166" s="731">
        <v>2.9909416277058157E-3</v>
      </c>
      <c r="R2166" s="108">
        <v>2.5553803367625596E-3</v>
      </c>
      <c r="S2166" s="109">
        <v>3.371769481620998E-3</v>
      </c>
      <c r="T2166" s="731">
        <v>1.0706074213603518E-2</v>
      </c>
      <c r="U2166" s="108">
        <v>1.6251238961461977E-4</v>
      </c>
      <c r="V2166" s="109">
        <v>1.5396154272502902E-4</v>
      </c>
      <c r="W2166" s="731">
        <v>2.6253795595985497E-4</v>
      </c>
      <c r="X2166" s="108">
        <v>1.0118840035398571E-5</v>
      </c>
      <c r="Y2166" s="109">
        <v>9.5625307713571526E-6</v>
      </c>
      <c r="Z2166" s="731">
        <v>1.7925608547691397E-5</v>
      </c>
      <c r="AA2166" s="108">
        <v>1.5802540090406787E-4</v>
      </c>
      <c r="AB2166" s="109">
        <v>1.4921806502031341E-4</v>
      </c>
      <c r="AC2166" s="731">
        <v>3.2553882070383795E-4</v>
      </c>
      <c r="AD2166" s="108">
        <v>7.0476812891419522E-5</v>
      </c>
      <c r="AE2166" s="109">
        <v>6.6989115302504881E-5</v>
      </c>
      <c r="AF2166" s="731">
        <v>1.0265900021935505E-4</v>
      </c>
      <c r="AG2166" s="108">
        <v>8.8215155309484764E-5</v>
      </c>
      <c r="AH2166" s="109">
        <v>8.269734026820467E-5</v>
      </c>
      <c r="AI2166" s="731">
        <v>1.8972739649876475E-4</v>
      </c>
      <c r="AJ2166" s="114"/>
      <c r="AK2166" s="115"/>
      <c r="AL2166" s="115"/>
    </row>
    <row r="2167" spans="1:38" x14ac:dyDescent="0.25">
      <c r="A2167" s="71">
        <v>2029</v>
      </c>
      <c r="B2167" s="718">
        <v>2</v>
      </c>
      <c r="C2167" s="108">
        <v>0.25960173648667689</v>
      </c>
      <c r="D2167" s="109">
        <v>0.26587285068037703</v>
      </c>
      <c r="E2167" s="731">
        <v>0.28029785190816586</v>
      </c>
      <c r="F2167" s="108">
        <v>5.7923727551981476E-3</v>
      </c>
      <c r="G2167" s="109">
        <v>5.5258203615355852E-3</v>
      </c>
      <c r="H2167" s="731">
        <v>2.1307112753556897E-2</v>
      </c>
      <c r="I2167" s="108">
        <v>6.1562219494451821E-3</v>
      </c>
      <c r="J2167" s="109">
        <v>5.7221972213165849E-3</v>
      </c>
      <c r="K2167" s="731">
        <v>1.476113623098777E-2</v>
      </c>
      <c r="L2167" s="108">
        <v>6.3074377064809928E-4</v>
      </c>
      <c r="M2167" s="109">
        <v>6.7984265181355804E-4</v>
      </c>
      <c r="N2167" s="731">
        <v>2.2669906793431728E-3</v>
      </c>
      <c r="O2167" s="108">
        <v>1.6322310161311342E-3</v>
      </c>
      <c r="P2167" s="109">
        <v>1.5195923301564568E-3</v>
      </c>
      <c r="Q2167" s="731">
        <v>2.9811330936276893E-3</v>
      </c>
      <c r="R2167" s="108">
        <v>2.5500507502898328E-3</v>
      </c>
      <c r="S2167" s="109">
        <v>3.3729218709647574E-3</v>
      </c>
      <c r="T2167" s="731">
        <v>1.0772999212364983E-2</v>
      </c>
      <c r="U2167" s="108">
        <v>1.6163467292716545E-4</v>
      </c>
      <c r="V2167" s="109">
        <v>1.5365139517418676E-4</v>
      </c>
      <c r="W2167" s="731">
        <v>2.6159083858900761E-4</v>
      </c>
      <c r="X2167" s="108">
        <v>1.0061539158699895E-5</v>
      </c>
      <c r="Y2167" s="109">
        <v>9.5399566602305302E-6</v>
      </c>
      <c r="Z2167" s="731">
        <v>1.7863064733054039E-5</v>
      </c>
      <c r="AA2167" s="108">
        <v>1.5723172885265019E-4</v>
      </c>
      <c r="AB2167" s="109">
        <v>1.4892949318499264E-4</v>
      </c>
      <c r="AC2167" s="731">
        <v>3.2536407824451094E-4</v>
      </c>
      <c r="AD2167" s="108">
        <v>7.0105369080027385E-5</v>
      </c>
      <c r="AE2167" s="109">
        <v>6.6870271524081216E-5</v>
      </c>
      <c r="AF2167" s="731">
        <v>1.0225158686745527E-4</v>
      </c>
      <c r="AG2167" s="108">
        <v>8.7689628678435272E-5</v>
      </c>
      <c r="AH2167" s="109">
        <v>8.245494410241004E-5</v>
      </c>
      <c r="AI2167" s="731">
        <v>1.8917568297538052E-4</v>
      </c>
      <c r="AJ2167" s="114"/>
      <c r="AK2167" s="115"/>
      <c r="AL2167" s="115"/>
    </row>
    <row r="2168" spans="1:38" x14ac:dyDescent="0.25">
      <c r="A2168" s="71">
        <v>2029</v>
      </c>
      <c r="B2168" s="718">
        <v>3</v>
      </c>
      <c r="C2168" s="108">
        <v>0.2569393020442049</v>
      </c>
      <c r="D2168" s="109">
        <v>0.26337314143031337</v>
      </c>
      <c r="E2168" s="731">
        <v>0.27957489446144085</v>
      </c>
      <c r="F2168" s="108">
        <v>5.7723041507575044E-3</v>
      </c>
      <c r="G2168" s="109">
        <v>5.5207249033657766E-3</v>
      </c>
      <c r="H2168" s="731">
        <v>2.1487659503340698E-2</v>
      </c>
      <c r="I2168" s="108">
        <v>6.0987781443873224E-3</v>
      </c>
      <c r="J2168" s="109">
        <v>5.6865568221736544E-3</v>
      </c>
      <c r="K2168" s="731">
        <v>1.4670235204592433E-2</v>
      </c>
      <c r="L2168" s="108">
        <v>6.2928745856909076E-4</v>
      </c>
      <c r="M2168" s="109">
        <v>6.7979316517590338E-4</v>
      </c>
      <c r="N2168" s="731">
        <v>2.269493948803518E-3</v>
      </c>
      <c r="O2168" s="108">
        <v>1.6166802248046412E-3</v>
      </c>
      <c r="P2168" s="109">
        <v>1.5093923188617203E-3</v>
      </c>
      <c r="Q2168" s="731">
        <v>2.9634115364151619E-3</v>
      </c>
      <c r="R2168" s="108">
        <v>2.5439288757701131E-3</v>
      </c>
      <c r="S2168" s="109">
        <v>3.3726493768764104E-3</v>
      </c>
      <c r="T2168" s="731">
        <v>1.080153027655306E-2</v>
      </c>
      <c r="U2168" s="108">
        <v>1.6041777266826018E-4</v>
      </c>
      <c r="V2168" s="109">
        <v>1.5300898442590591E-4</v>
      </c>
      <c r="W2168" s="731">
        <v>2.5980533705748977E-4</v>
      </c>
      <c r="X2168" s="108">
        <v>9.9809117927317992E-6</v>
      </c>
      <c r="Y2168" s="109">
        <v>9.494833801093051E-6</v>
      </c>
      <c r="Z2168" s="731">
        <v>1.7748304775807646E-5</v>
      </c>
      <c r="AA2168" s="108">
        <v>1.560980239222455E-4</v>
      </c>
      <c r="AB2168" s="109">
        <v>1.4832301546852648E-4</v>
      </c>
      <c r="AC2168" s="731">
        <v>3.2455166215125127E-4</v>
      </c>
      <c r="AD2168" s="108">
        <v>6.9597428759892382E-5</v>
      </c>
      <c r="AE2168" s="109">
        <v>6.6614850594228173E-5</v>
      </c>
      <c r="AF2168" s="731">
        <v>1.01459319582826E-4</v>
      </c>
      <c r="AG2168" s="108">
        <v>8.6929760254078991E-5</v>
      </c>
      <c r="AH2168" s="109">
        <v>8.1994404591738884E-5</v>
      </c>
      <c r="AI2168" s="731">
        <v>1.8823580309452995E-4</v>
      </c>
      <c r="AJ2168" s="114"/>
      <c r="AK2168" s="115"/>
      <c r="AL2168" s="115"/>
    </row>
    <row r="2169" spans="1:38" x14ac:dyDescent="0.25">
      <c r="A2169" s="71">
        <v>2029</v>
      </c>
      <c r="B2169" s="718">
        <v>4</v>
      </c>
      <c r="C2169" s="108">
        <v>0.31475184490019659</v>
      </c>
      <c r="D2169" s="109">
        <v>0.3178036277002334</v>
      </c>
      <c r="E2169" s="731">
        <v>0.34333811904263911</v>
      </c>
      <c r="F2169" s="108">
        <v>6.1413440181441329E-3</v>
      </c>
      <c r="G2169" s="109">
        <v>6.0085539262762439E-3</v>
      </c>
      <c r="H2169" s="731">
        <v>2.2823767902549467E-2</v>
      </c>
      <c r="I2169" s="108">
        <v>6.4685385598735644E-3</v>
      </c>
      <c r="J2169" s="109">
        <v>6.6934542074117099E-3</v>
      </c>
      <c r="K2169" s="731">
        <v>1.7080910795969004E-2</v>
      </c>
      <c r="L2169" s="108">
        <v>7.6040635924790306E-4</v>
      </c>
      <c r="M2169" s="109">
        <v>1.0174252300028336E-3</v>
      </c>
      <c r="N2169" s="731">
        <v>3.7461726472176183E-3</v>
      </c>
      <c r="O2169" s="108">
        <v>1.7560260496472012E-3</v>
      </c>
      <c r="P2169" s="109">
        <v>1.7901118219800375E-3</v>
      </c>
      <c r="Q2169" s="731">
        <v>3.6492860922179627E-3</v>
      </c>
      <c r="R2169" s="108">
        <v>2.5382924977076005E-3</v>
      </c>
      <c r="S2169" s="109">
        <v>3.3733250605615227E-3</v>
      </c>
      <c r="T2169" s="731">
        <v>1.0720798244021433E-2</v>
      </c>
      <c r="U2169" s="108">
        <v>1.6715826406403592E-4</v>
      </c>
      <c r="V2169" s="109">
        <v>1.6675888868637891E-4</v>
      </c>
      <c r="W2169" s="731">
        <v>3.3261440306948828E-4</v>
      </c>
      <c r="X2169" s="108">
        <v>1.0476694876253881E-5</v>
      </c>
      <c r="Y2169" s="109">
        <v>1.0498714388854367E-5</v>
      </c>
      <c r="Z2169" s="731">
        <v>2.2468310999432579E-5</v>
      </c>
      <c r="AA2169" s="108">
        <v>1.6434837473872384E-4</v>
      </c>
      <c r="AB2169" s="109">
        <v>1.641123844193567E-4</v>
      </c>
      <c r="AC2169" s="731">
        <v>3.8538917937005151E-4</v>
      </c>
      <c r="AD2169" s="108">
        <v>7.2043612311337526E-5</v>
      </c>
      <c r="AE2169" s="109">
        <v>7.1623291537301287E-5</v>
      </c>
      <c r="AF2169" s="731">
        <v>1.3547687169237959E-4</v>
      </c>
      <c r="AG2169" s="108">
        <v>9.2667522080788946E-5</v>
      </c>
      <c r="AH2169" s="109">
        <v>9.3583672444941338E-5</v>
      </c>
      <c r="AI2169" s="731">
        <v>2.2148334246191741E-4</v>
      </c>
      <c r="AJ2169" s="114"/>
      <c r="AK2169" s="115"/>
      <c r="AL2169" s="115"/>
    </row>
    <row r="2170" spans="1:38" x14ac:dyDescent="0.25">
      <c r="A2170" s="71">
        <v>2029</v>
      </c>
      <c r="B2170" s="718">
        <v>5</v>
      </c>
      <c r="C2170" s="108">
        <v>0.31353372965088849</v>
      </c>
      <c r="D2170" s="109">
        <v>0.31695841750415443</v>
      </c>
      <c r="E2170" s="731">
        <v>0.34340835639562417</v>
      </c>
      <c r="F2170" s="108">
        <v>6.1589511314589186E-3</v>
      </c>
      <c r="G2170" s="109">
        <v>6.0331646792915845E-3</v>
      </c>
      <c r="H2170" s="731">
        <v>2.2758213329851E-2</v>
      </c>
      <c r="I2170" s="108">
        <v>6.4354844864601387E-3</v>
      </c>
      <c r="J2170" s="109">
        <v>6.6791959018049785E-3</v>
      </c>
      <c r="K2170" s="731">
        <v>1.7098454730290646E-2</v>
      </c>
      <c r="L2170" s="108">
        <v>7.5891748280244615E-4</v>
      </c>
      <c r="M2170" s="109">
        <v>1.017561093418494E-3</v>
      </c>
      <c r="N2170" s="731">
        <v>3.7393920197695304E-3</v>
      </c>
      <c r="O2170" s="108">
        <v>1.7474855712029606E-3</v>
      </c>
      <c r="P2170" s="109">
        <v>1.7850254060184144E-3</v>
      </c>
      <c r="Q2170" s="731">
        <v>3.6534082437292953E-3</v>
      </c>
      <c r="R2170" s="108">
        <v>2.5331238077340936E-3</v>
      </c>
      <c r="S2170" s="109">
        <v>3.373762474724127E-3</v>
      </c>
      <c r="T2170" s="731">
        <v>1.0619071136499658E-2</v>
      </c>
      <c r="U2170" s="108">
        <v>1.6635928618180312E-4</v>
      </c>
      <c r="V2170" s="109">
        <v>1.6648538811938758E-4</v>
      </c>
      <c r="W2170" s="731">
        <v>3.3297153910585712E-4</v>
      </c>
      <c r="X2170" s="108">
        <v>1.0425258072653028E-5</v>
      </c>
      <c r="Y2170" s="109">
        <v>1.047890079686741E-5</v>
      </c>
      <c r="Z2170" s="731">
        <v>2.2494127047920712E-5</v>
      </c>
      <c r="AA2170" s="108">
        <v>1.6375544752667638E-4</v>
      </c>
      <c r="AB2170" s="109">
        <v>1.6395282853754259E-4</v>
      </c>
      <c r="AC2170" s="731">
        <v>3.8551759251298506E-4</v>
      </c>
      <c r="AD2170" s="108">
        <v>7.1698566160880307E-5</v>
      </c>
      <c r="AE2170" s="109">
        <v>7.1519772279070206E-5</v>
      </c>
      <c r="AF2170" s="731">
        <v>1.3561854095173618E-4</v>
      </c>
      <c r="AG2170" s="108">
        <v>9.2216459896128449E-5</v>
      </c>
      <c r="AH2170" s="109">
        <v>9.3366476161114688E-5</v>
      </c>
      <c r="AI2170" s="731">
        <v>2.2174596275213255E-4</v>
      </c>
      <c r="AJ2170" s="114"/>
      <c r="AK2170" s="115"/>
      <c r="AL2170" s="115"/>
    </row>
    <row r="2171" spans="1:38" x14ac:dyDescent="0.25">
      <c r="A2171" s="71">
        <v>2029</v>
      </c>
      <c r="B2171" s="718">
        <v>6</v>
      </c>
      <c r="C2171" s="108">
        <v>0.39134036956835488</v>
      </c>
      <c r="D2171" s="109">
        <v>0.38958315071754063</v>
      </c>
      <c r="E2171" s="731">
        <v>0.42020753845720732</v>
      </c>
      <c r="F2171" s="108">
        <v>1.4698700348519387E-2</v>
      </c>
      <c r="G2171" s="109">
        <v>1.6630071004637845E-2</v>
      </c>
      <c r="H2171" s="731">
        <v>2.244727058790023E-2</v>
      </c>
      <c r="I2171" s="108">
        <v>8.3738501862529909E-3</v>
      </c>
      <c r="J2171" s="109">
        <v>9.414619604200038E-3</v>
      </c>
      <c r="K2171" s="731">
        <v>1.9901199288345855E-2</v>
      </c>
      <c r="L2171" s="108">
        <v>1.024294300089223E-3</v>
      </c>
      <c r="M2171" s="109">
        <v>1.3413545371951273E-3</v>
      </c>
      <c r="N2171" s="731">
        <v>2.1916708883995928E-3</v>
      </c>
      <c r="O2171" s="108">
        <v>2.1505040314293172E-3</v>
      </c>
      <c r="P2171" s="109">
        <v>2.3292954097173806E-3</v>
      </c>
      <c r="Q2171" s="731">
        <v>5.3698307139071547E-3</v>
      </c>
      <c r="R2171" s="108">
        <v>2.5331238077340936E-3</v>
      </c>
      <c r="S2171" s="109">
        <v>3.373762474724127E-3</v>
      </c>
      <c r="T2171" s="731">
        <v>1.0619071136499658E-2</v>
      </c>
      <c r="U2171" s="108">
        <v>2.1902999946530957E-4</v>
      </c>
      <c r="V2171" s="109">
        <v>2.2666219095993694E-4</v>
      </c>
      <c r="W2171" s="731">
        <v>4.8765129128788408E-4</v>
      </c>
      <c r="X2171" s="108">
        <v>1.3652093682651357E-5</v>
      </c>
      <c r="Y2171" s="109">
        <v>1.425079761962385E-5</v>
      </c>
      <c r="Z2171" s="731">
        <v>3.3131192633995132E-5</v>
      </c>
      <c r="AA2171" s="108">
        <v>2.3650064899964033E-4</v>
      </c>
      <c r="AB2171" s="109">
        <v>2.514530549175017E-4</v>
      </c>
      <c r="AC2171" s="731">
        <v>9.2569413160171197E-4</v>
      </c>
      <c r="AD2171" s="108">
        <v>9.5526329376327434E-5</v>
      </c>
      <c r="AE2171" s="109">
        <v>9.8175613170629384E-5</v>
      </c>
      <c r="AF2171" s="731">
        <v>1.9835013487400557E-4</v>
      </c>
      <c r="AG2171" s="108">
        <v>1.1730325383333648E-4</v>
      </c>
      <c r="AH2171" s="109">
        <v>1.2446105312577234E-4</v>
      </c>
      <c r="AI2171" s="731">
        <v>3.2702964163169201E-4</v>
      </c>
      <c r="AJ2171" s="114"/>
      <c r="AK2171" s="115"/>
      <c r="AL2171" s="115"/>
    </row>
    <row r="2172" spans="1:38" x14ac:dyDescent="0.25">
      <c r="A2172" s="71">
        <v>2029</v>
      </c>
      <c r="B2172" s="718">
        <v>7</v>
      </c>
      <c r="C2172" s="108">
        <v>0.39078116162412591</v>
      </c>
      <c r="D2172" s="109">
        <v>0.38942837378308015</v>
      </c>
      <c r="E2172" s="731">
        <v>0.41706627766814364</v>
      </c>
      <c r="F2172" s="108">
        <v>1.4754797974877162E-2</v>
      </c>
      <c r="G2172" s="109">
        <v>1.6688501975109744E-2</v>
      </c>
      <c r="H2172" s="731">
        <v>2.2331772452659514E-2</v>
      </c>
      <c r="I2172" s="108">
        <v>8.3409995003896863E-3</v>
      </c>
      <c r="J2172" s="109">
        <v>9.4036144654039595E-3</v>
      </c>
      <c r="K2172" s="731">
        <v>1.9687666199551774E-2</v>
      </c>
      <c r="L2172" s="108">
        <v>1.0211805587595963E-3</v>
      </c>
      <c r="M2172" s="109">
        <v>1.3400235450971069E-3</v>
      </c>
      <c r="N2172" s="731">
        <v>2.1780330609472865E-3</v>
      </c>
      <c r="O2172" s="108">
        <v>2.1447759470332338E-3</v>
      </c>
      <c r="P2172" s="109">
        <v>2.3275651042978878E-3</v>
      </c>
      <c r="Q2172" s="731">
        <v>5.3202834763018195E-3</v>
      </c>
      <c r="R2172" s="108">
        <v>2.5331238077340936E-3</v>
      </c>
      <c r="S2172" s="109">
        <v>3.373762474724127E-3</v>
      </c>
      <c r="T2172" s="731">
        <v>1.0619071136499658E-2</v>
      </c>
      <c r="U2172" s="108">
        <v>2.1811981821385365E-4</v>
      </c>
      <c r="V2172" s="109">
        <v>2.2638708576115275E-4</v>
      </c>
      <c r="W2172" s="731">
        <v>4.8234216349402769E-4</v>
      </c>
      <c r="X2172" s="108">
        <v>1.3597495956504539E-5</v>
      </c>
      <c r="Y2172" s="109">
        <v>1.4234219030005106E-5</v>
      </c>
      <c r="Z2172" s="731">
        <v>3.2798121481853196E-5</v>
      </c>
      <c r="AA2172" s="108">
        <v>2.3603566192768869E-4</v>
      </c>
      <c r="AB2172" s="109">
        <v>2.5148800101781416E-4</v>
      </c>
      <c r="AC2172" s="731">
        <v>9.1755859075534553E-4</v>
      </c>
      <c r="AD2172" s="108">
        <v>9.5105968762689499E-5</v>
      </c>
      <c r="AE2172" s="109">
        <v>9.8048511532820693E-5</v>
      </c>
      <c r="AF2172" s="731">
        <v>1.9588154953601326E-4</v>
      </c>
      <c r="AG2172" s="108">
        <v>1.169052130909659E-4</v>
      </c>
      <c r="AH2172" s="109">
        <v>1.2434054290459074E-4</v>
      </c>
      <c r="AI2172" s="731">
        <v>3.2465204586619689E-4</v>
      </c>
      <c r="AJ2172" s="114"/>
      <c r="AK2172" s="115"/>
      <c r="AL2172" s="115"/>
    </row>
    <row r="2173" spans="1:38" x14ac:dyDescent="0.25">
      <c r="A2173" s="71">
        <v>2029</v>
      </c>
      <c r="B2173" s="718">
        <v>8</v>
      </c>
      <c r="C2173" s="108">
        <v>0.44077299671103298</v>
      </c>
      <c r="D2173" s="109">
        <v>0.43233328290370165</v>
      </c>
      <c r="E2173" s="731">
        <v>0.41280026102428441</v>
      </c>
      <c r="F2173" s="108">
        <v>1.5301786136635478E-2</v>
      </c>
      <c r="G2173" s="109">
        <v>1.7118483651880387E-2</v>
      </c>
      <c r="H2173" s="731">
        <v>2.4087137032060443E-2</v>
      </c>
      <c r="I2173" s="108">
        <v>8.6015010523669746E-3</v>
      </c>
      <c r="J2173" s="109">
        <v>9.9269959122744184E-3</v>
      </c>
      <c r="K2173" s="731">
        <v>2.0727901999297055E-2</v>
      </c>
      <c r="L2173" s="108">
        <v>1.1589681667406035E-3</v>
      </c>
      <c r="M2173" s="109">
        <v>1.4532956365202322E-3</v>
      </c>
      <c r="N2173" s="731">
        <v>2.251297023542217E-3</v>
      </c>
      <c r="O2173" s="108">
        <v>2.2378070502580465E-3</v>
      </c>
      <c r="P2173" s="109">
        <v>2.4320594570682425E-3</v>
      </c>
      <c r="Q2173" s="731">
        <v>5.7417544149826888E-3</v>
      </c>
      <c r="R2173" s="108">
        <v>2.5331238077340936E-3</v>
      </c>
      <c r="S2173" s="109">
        <v>3.373762474724127E-3</v>
      </c>
      <c r="T2173" s="731">
        <v>1.0619071136499658E-2</v>
      </c>
      <c r="U2173" s="108">
        <v>2.217707072827624E-4</v>
      </c>
      <c r="V2173" s="109">
        <v>2.3073974380937969E-4</v>
      </c>
      <c r="W2173" s="731">
        <v>5.2708559704651016E-4</v>
      </c>
      <c r="X2173" s="108">
        <v>1.3879535793999471E-5</v>
      </c>
      <c r="Y2173" s="109">
        <v>1.4563165348137018E-5</v>
      </c>
      <c r="Z2173" s="731">
        <v>3.5709420958471741E-5</v>
      </c>
      <c r="AA2173" s="108">
        <v>2.4212424163897839E-4</v>
      </c>
      <c r="AB2173" s="109">
        <v>2.5783068780318373E-4</v>
      </c>
      <c r="AC2173" s="731">
        <v>9.891626736083241E-4</v>
      </c>
      <c r="AD2173" s="108">
        <v>9.630594075938075E-5</v>
      </c>
      <c r="AE2173" s="109">
        <v>9.9521410697594204E-5</v>
      </c>
      <c r="AF2173" s="731">
        <v>2.1681768802751003E-4</v>
      </c>
      <c r="AG2173" s="108">
        <v>1.2050898115027494E-4</v>
      </c>
      <c r="AH2173" s="109">
        <v>1.2844819021897672E-4</v>
      </c>
      <c r="AI2173" s="731">
        <v>3.4506642840812966E-4</v>
      </c>
      <c r="AJ2173" s="114"/>
      <c r="AK2173" s="115"/>
      <c r="AL2173" s="115"/>
    </row>
    <row r="2174" spans="1:38" x14ac:dyDescent="0.25">
      <c r="A2174" s="71">
        <v>2029</v>
      </c>
      <c r="B2174" s="718">
        <v>9</v>
      </c>
      <c r="C2174" s="108">
        <v>0.44020840376503623</v>
      </c>
      <c r="D2174" s="109">
        <v>0.4320771710081997</v>
      </c>
      <c r="E2174" s="731">
        <v>0.40928782730348356</v>
      </c>
      <c r="F2174" s="108">
        <v>1.5382001832549168E-2</v>
      </c>
      <c r="G2174" s="109">
        <v>1.7194528789265813E-2</v>
      </c>
      <c r="H2174" s="731">
        <v>2.3945663659952768E-2</v>
      </c>
      <c r="I2174" s="108">
        <v>8.5687229063495154E-3</v>
      </c>
      <c r="J2174" s="109">
        <v>9.9087888723686825E-3</v>
      </c>
      <c r="K2174" s="731">
        <v>2.047203381492332E-2</v>
      </c>
      <c r="L2174" s="108">
        <v>1.1555335298495564E-3</v>
      </c>
      <c r="M2174" s="109">
        <v>1.4510165991287016E-3</v>
      </c>
      <c r="N2174" s="731">
        <v>2.234560222253787E-3</v>
      </c>
      <c r="O2174" s="108">
        <v>2.2321597833657976E-3</v>
      </c>
      <c r="P2174" s="109">
        <v>2.4292826514290215E-3</v>
      </c>
      <c r="Q2174" s="731">
        <v>5.6798381270443225E-3</v>
      </c>
      <c r="R2174" s="108">
        <v>2.5331238077340936E-3</v>
      </c>
      <c r="S2174" s="109">
        <v>3.373762474724127E-3</v>
      </c>
      <c r="T2174" s="731">
        <v>1.0619071136499658E-2</v>
      </c>
      <c r="U2174" s="108">
        <v>2.2087349850524553E-4</v>
      </c>
      <c r="V2174" s="109">
        <v>2.3029946134459249E-4</v>
      </c>
      <c r="W2174" s="731">
        <v>5.2045688881332359E-4</v>
      </c>
      <c r="X2174" s="108">
        <v>1.3825648027557039E-5</v>
      </c>
      <c r="Y2174" s="109">
        <v>1.4536595977966882E-5</v>
      </c>
      <c r="Z2174" s="731">
        <v>3.5292040858228524E-5</v>
      </c>
      <c r="AA2174" s="108">
        <v>2.4176337955201236E-4</v>
      </c>
      <c r="AB2174" s="109">
        <v>2.5781077394638541E-4</v>
      </c>
      <c r="AC2174" s="731">
        <v>9.7901693588791977E-4</v>
      </c>
      <c r="AD2174" s="108">
        <v>9.5891609304555602E-5</v>
      </c>
      <c r="AE2174" s="109">
        <v>9.9317899773676191E-5</v>
      </c>
      <c r="AF2174" s="731">
        <v>2.1373334899996491E-4</v>
      </c>
      <c r="AG2174" s="108">
        <v>1.2011642739333563E-4</v>
      </c>
      <c r="AH2174" s="109">
        <v>1.2825504251870169E-4</v>
      </c>
      <c r="AI2174" s="731">
        <v>3.4209304851710805E-4</v>
      </c>
      <c r="AJ2174" s="114"/>
      <c r="AK2174" s="115"/>
      <c r="AL2174" s="115"/>
    </row>
    <row r="2175" spans="1:38" x14ac:dyDescent="0.25">
      <c r="A2175" s="71">
        <v>2029</v>
      </c>
      <c r="B2175" s="718">
        <v>10</v>
      </c>
      <c r="C2175" s="108">
        <v>0.58158452248793668</v>
      </c>
      <c r="D2175" s="109">
        <v>0.55533445078261656</v>
      </c>
      <c r="E2175" s="731">
        <v>0.44256972556258617</v>
      </c>
      <c r="F2175" s="108">
        <v>1.8787528482302779E-2</v>
      </c>
      <c r="G2175" s="109">
        <v>2.0102217717683404E-2</v>
      </c>
      <c r="H2175" s="731">
        <v>2.9549369233333369E-2</v>
      </c>
      <c r="I2175" s="108">
        <v>9.2079676144978459E-3</v>
      </c>
      <c r="J2175" s="109">
        <v>1.0884158416079282E-2</v>
      </c>
      <c r="K2175" s="731">
        <v>2.0074115369129213E-2</v>
      </c>
      <c r="L2175" s="108">
        <v>1.4350309205927896E-3</v>
      </c>
      <c r="M2175" s="109">
        <v>1.6617379640764449E-3</v>
      </c>
      <c r="N2175" s="731">
        <v>2.3898533185499255E-3</v>
      </c>
      <c r="O2175" s="108">
        <v>2.562813552330752E-3</v>
      </c>
      <c r="P2175" s="109">
        <v>2.6788108566669312E-3</v>
      </c>
      <c r="Q2175" s="731">
        <v>6.3904600327919165E-3</v>
      </c>
      <c r="R2175" s="108">
        <v>2.5331238077340936E-3</v>
      </c>
      <c r="S2175" s="109">
        <v>3.373762474724127E-3</v>
      </c>
      <c r="T2175" s="731">
        <v>1.0619071136499658E-2</v>
      </c>
      <c r="U2175" s="108">
        <v>2.3498069810136735E-4</v>
      </c>
      <c r="V2175" s="109">
        <v>2.408964552521401E-4</v>
      </c>
      <c r="W2175" s="731">
        <v>5.9588666782654657E-4</v>
      </c>
      <c r="X2175" s="108">
        <v>1.4885401057686529E-5</v>
      </c>
      <c r="Y2175" s="109">
        <v>1.5332168986963025E-5</v>
      </c>
      <c r="Z2175" s="731">
        <v>4.0193391585481542E-5</v>
      </c>
      <c r="AA2175" s="108">
        <v>2.6906377492362521E-4</v>
      </c>
      <c r="AB2175" s="109">
        <v>2.7961352110279764E-4</v>
      </c>
      <c r="AC2175" s="731">
        <v>1.1090770891250931E-3</v>
      </c>
      <c r="AD2175" s="108">
        <v>1.0072256865337173E-4</v>
      </c>
      <c r="AE2175" s="109">
        <v>1.029367202745745E-4</v>
      </c>
      <c r="AF2175" s="731">
        <v>2.4900611634164218E-4</v>
      </c>
      <c r="AG2175" s="108">
        <v>1.3320100031608285E-4</v>
      </c>
      <c r="AH2175" s="109">
        <v>1.3811204703650465E-4</v>
      </c>
      <c r="AI2175" s="731">
        <v>3.7652723045445151E-4</v>
      </c>
      <c r="AJ2175" s="114"/>
      <c r="AK2175" s="115"/>
      <c r="AL2175" s="115"/>
    </row>
    <row r="2176" spans="1:38" x14ac:dyDescent="0.25">
      <c r="A2176" s="71">
        <v>2029</v>
      </c>
      <c r="B2176" s="718">
        <v>11</v>
      </c>
      <c r="C2176" s="108">
        <v>0.58104268702361861</v>
      </c>
      <c r="D2176" s="109">
        <v>0.55503337622957694</v>
      </c>
      <c r="E2176" s="731">
        <v>0.43777669849687262</v>
      </c>
      <c r="F2176" s="108">
        <v>1.8962377029434891E-2</v>
      </c>
      <c r="G2176" s="109">
        <v>2.0267813645357336E-2</v>
      </c>
      <c r="H2176" s="731">
        <v>2.9418972675284968E-2</v>
      </c>
      <c r="I2176" s="108">
        <v>9.1777434348483226E-3</v>
      </c>
      <c r="J2176" s="109">
        <v>1.0862851751473867E-2</v>
      </c>
      <c r="K2176" s="731">
        <v>1.9770665275155044E-2</v>
      </c>
      <c r="L2176" s="108">
        <v>1.4313279156975963E-3</v>
      </c>
      <c r="M2176" s="109">
        <v>1.6589206120227195E-3</v>
      </c>
      <c r="N2176" s="731">
        <v>2.3654103654451707E-3</v>
      </c>
      <c r="O2176" s="108">
        <v>2.557655640394685E-3</v>
      </c>
      <c r="P2176" s="109">
        <v>2.6757050654309961E-3</v>
      </c>
      <c r="Q2176" s="731">
        <v>6.3038534951699613E-3</v>
      </c>
      <c r="R2176" s="108">
        <v>2.5331238077340936E-3</v>
      </c>
      <c r="S2176" s="109">
        <v>3.373762474724127E-3</v>
      </c>
      <c r="T2176" s="731">
        <v>1.0619071136499658E-2</v>
      </c>
      <c r="U2176" s="108">
        <v>2.3416181623458918E-4</v>
      </c>
      <c r="V2176" s="109">
        <v>2.4040392050822575E-4</v>
      </c>
      <c r="W2176" s="731">
        <v>5.8662519237963643E-4</v>
      </c>
      <c r="X2176" s="108">
        <v>1.4836005829482443E-5</v>
      </c>
      <c r="Y2176" s="109">
        <v>1.5302383296186362E-5</v>
      </c>
      <c r="Z2176" s="731">
        <v>3.9607797418115021E-5</v>
      </c>
      <c r="AA2176" s="108">
        <v>2.6910799178447669E-4</v>
      </c>
      <c r="AB2176" s="109">
        <v>2.7988223508208917E-4</v>
      </c>
      <c r="AC2176" s="731">
        <v>1.0951332942785905E-3</v>
      </c>
      <c r="AD2176" s="108">
        <v>1.003440807027732E-4</v>
      </c>
      <c r="AE2176" s="109">
        <v>1.0270907367992681E-4</v>
      </c>
      <c r="AF2176" s="731">
        <v>2.4469397203964185E-4</v>
      </c>
      <c r="AG2176" s="108">
        <v>1.328419119460499E-4</v>
      </c>
      <c r="AH2176" s="109">
        <v>1.3789586333100805E-4</v>
      </c>
      <c r="AI2176" s="731">
        <v>3.7236314858974783E-4</v>
      </c>
      <c r="AJ2176" s="114"/>
      <c r="AK2176" s="115"/>
      <c r="AL2176" s="115"/>
    </row>
    <row r="2177" spans="1:38" x14ac:dyDescent="0.25">
      <c r="A2177" s="71">
        <v>2029</v>
      </c>
      <c r="B2177" s="718">
        <v>12</v>
      </c>
      <c r="C2177" s="108">
        <v>0.58056115340259851</v>
      </c>
      <c r="D2177" s="109">
        <v>0.55464013910722354</v>
      </c>
      <c r="E2177" s="731">
        <v>0.43184145661070861</v>
      </c>
      <c r="F2177" s="108">
        <v>1.9154838931731987E-2</v>
      </c>
      <c r="G2177" s="109">
        <v>2.0446015745261534E-2</v>
      </c>
      <c r="H2177" s="731">
        <v>2.9230151072336352E-2</v>
      </c>
      <c r="I2177" s="108">
        <v>9.1508458671303566E-3</v>
      </c>
      <c r="J2177" s="109">
        <v>1.0835253698016297E-2</v>
      </c>
      <c r="K2177" s="731">
        <v>1.9395397034092234E-2</v>
      </c>
      <c r="L2177" s="108">
        <v>1.4280331114148149E-3</v>
      </c>
      <c r="M2177" s="109">
        <v>1.6552704730720246E-3</v>
      </c>
      <c r="N2177" s="731">
        <v>2.3352590897103829E-3</v>
      </c>
      <c r="O2177" s="108">
        <v>2.5530643476165196E-3</v>
      </c>
      <c r="P2177" s="109">
        <v>2.6716800955498003E-3</v>
      </c>
      <c r="Q2177" s="731">
        <v>6.1966220720238345E-3</v>
      </c>
      <c r="R2177" s="108">
        <v>2.5331238077340936E-3</v>
      </c>
      <c r="S2177" s="109">
        <v>3.373762474724127E-3</v>
      </c>
      <c r="T2177" s="731">
        <v>1.0619071136499658E-2</v>
      </c>
      <c r="U2177" s="108">
        <v>2.3343323883213017E-4</v>
      </c>
      <c r="V2177" s="109">
        <v>2.3976577577452339E-4</v>
      </c>
      <c r="W2177" s="731">
        <v>5.7515766505188387E-4</v>
      </c>
      <c r="X2177" s="108">
        <v>1.4792039975068972E-5</v>
      </c>
      <c r="Y2177" s="109">
        <v>1.5263792814046878E-5</v>
      </c>
      <c r="Z2177" s="731">
        <v>3.8882701348515537E-5</v>
      </c>
      <c r="AA2177" s="108">
        <v>2.6928847076059811E-4</v>
      </c>
      <c r="AB2177" s="109">
        <v>2.8008862783475592E-4</v>
      </c>
      <c r="AC2177" s="731">
        <v>1.0777646038199278E-3</v>
      </c>
      <c r="AD2177" s="108">
        <v>1.0000739919322803E-4</v>
      </c>
      <c r="AE2177" s="109">
        <v>1.0241406880268141E-4</v>
      </c>
      <c r="AF2177" s="731">
        <v>2.3935454857190464E-4</v>
      </c>
      <c r="AG2177" s="108">
        <v>1.3252245980128517E-4</v>
      </c>
      <c r="AH2177" s="109">
        <v>1.3761547049199164E-4</v>
      </c>
      <c r="AI2177" s="731">
        <v>3.6720767464484296E-4</v>
      </c>
      <c r="AJ2177" s="114"/>
      <c r="AK2177" s="115"/>
      <c r="AL2177" s="115"/>
    </row>
    <row r="2178" spans="1:38" x14ac:dyDescent="0.25">
      <c r="A2178" s="71">
        <v>2029</v>
      </c>
      <c r="B2178" s="718">
        <v>13</v>
      </c>
      <c r="C2178" s="108">
        <v>0.57899563361353956</v>
      </c>
      <c r="D2178" s="109">
        <v>0.55323581508964337</v>
      </c>
      <c r="E2178" s="731">
        <v>0.42539928883642469</v>
      </c>
      <c r="F2178" s="108">
        <v>1.9362437147839074E-2</v>
      </c>
      <c r="G2178" s="109">
        <v>2.0636939127440652E-2</v>
      </c>
      <c r="H2178" s="731">
        <v>2.9046852657083719E-2</v>
      </c>
      <c r="I2178" s="108">
        <v>9.1256976020439827E-3</v>
      </c>
      <c r="J2178" s="109">
        <v>1.0810592422186762E-2</v>
      </c>
      <c r="K2178" s="731">
        <v>1.900652019114105E-2</v>
      </c>
      <c r="L2178" s="108">
        <v>1.4250872497171675E-3</v>
      </c>
      <c r="M2178" s="109">
        <v>1.652158894908489E-3</v>
      </c>
      <c r="N2178" s="731">
        <v>2.3043284398076469E-3</v>
      </c>
      <c r="O2178" s="108">
        <v>2.5482526819311105E-3</v>
      </c>
      <c r="P2178" s="109">
        <v>2.6674960998526471E-3</v>
      </c>
      <c r="Q2178" s="731">
        <v>6.0862989227227328E-3</v>
      </c>
      <c r="R2178" s="108">
        <v>2.5331238077340936E-3</v>
      </c>
      <c r="S2178" s="109">
        <v>3.373762474724127E-3</v>
      </c>
      <c r="T2178" s="731">
        <v>1.0619071136499658E-2</v>
      </c>
      <c r="U2178" s="108">
        <v>2.3277258067984469E-4</v>
      </c>
      <c r="V2178" s="109">
        <v>2.3921299476718278E-4</v>
      </c>
      <c r="W2178" s="731">
        <v>5.6340880787014789E-4</v>
      </c>
      <c r="X2178" s="108">
        <v>1.4751748216865054E-5</v>
      </c>
      <c r="Y2178" s="109">
        <v>1.5229837362000983E-5</v>
      </c>
      <c r="Z2178" s="731">
        <v>3.8138408924237353E-5</v>
      </c>
      <c r="AA2178" s="108">
        <v>2.6956490621213178E-4</v>
      </c>
      <c r="AB2178" s="109">
        <v>2.8039430754386754E-4</v>
      </c>
      <c r="AC2178" s="731">
        <v>1.0599328484051562E-3</v>
      </c>
      <c r="AD2178" s="108">
        <v>9.9706443971873992E-5</v>
      </c>
      <c r="AE2178" s="109">
        <v>1.0216320729479799E-4</v>
      </c>
      <c r="AF2178" s="731">
        <v>2.3389857128522804E-4</v>
      </c>
      <c r="AG2178" s="108">
        <v>1.3221540494484421E-4</v>
      </c>
      <c r="AH2178" s="109">
        <v>1.3735408855383699E-4</v>
      </c>
      <c r="AI2178" s="731">
        <v>3.6186911475563665E-4</v>
      </c>
      <c r="AJ2178" s="114"/>
      <c r="AK2178" s="115"/>
      <c r="AL2178" s="115"/>
    </row>
    <row r="2179" spans="1:38" x14ac:dyDescent="0.25">
      <c r="A2179" s="71">
        <v>2029</v>
      </c>
      <c r="B2179" s="718">
        <v>14</v>
      </c>
      <c r="C2179" s="108">
        <v>0.57860799997386958</v>
      </c>
      <c r="D2179" s="109">
        <v>0.55287072068607035</v>
      </c>
      <c r="E2179" s="731">
        <v>0.41937147727448776</v>
      </c>
      <c r="F2179" s="108">
        <v>1.9591769565138504E-2</v>
      </c>
      <c r="G2179" s="109">
        <v>2.0847577077806462E-2</v>
      </c>
      <c r="H2179" s="731">
        <v>2.8884847208358575E-2</v>
      </c>
      <c r="I2179" s="108">
        <v>9.1040865537813931E-3</v>
      </c>
      <c r="J2179" s="109">
        <v>1.0786130312592776E-2</v>
      </c>
      <c r="K2179" s="731">
        <v>1.8625762314566554E-2</v>
      </c>
      <c r="L2179" s="108">
        <v>1.422439996697738E-3</v>
      </c>
      <c r="M2179" s="109">
        <v>1.6489188432869323E-3</v>
      </c>
      <c r="N2179" s="731">
        <v>2.2738581998708136E-3</v>
      </c>
      <c r="O2179" s="108">
        <v>2.5445621476877902E-3</v>
      </c>
      <c r="P2179" s="109">
        <v>2.6639110560212338E-3</v>
      </c>
      <c r="Q2179" s="731">
        <v>5.9773603892850184E-3</v>
      </c>
      <c r="R2179" s="108">
        <v>2.5331238077340936E-3</v>
      </c>
      <c r="S2179" s="109">
        <v>3.373762474724127E-3</v>
      </c>
      <c r="T2179" s="731">
        <v>1.0619071136499658E-2</v>
      </c>
      <c r="U2179" s="108">
        <v>2.3218685912953331E-4</v>
      </c>
      <c r="V2179" s="109">
        <v>2.3864784384473964E-4</v>
      </c>
      <c r="W2179" s="731">
        <v>5.5175583344836362E-4</v>
      </c>
      <c r="X2179" s="108">
        <v>1.471641514708618E-5</v>
      </c>
      <c r="Y2179" s="109">
        <v>1.5195644523011221E-5</v>
      </c>
      <c r="Z2179" s="731">
        <v>3.7401623026300225E-5</v>
      </c>
      <c r="AA2179" s="108">
        <v>2.6999683366377001E-4</v>
      </c>
      <c r="AB2179" s="109">
        <v>2.8078258861821237E-4</v>
      </c>
      <c r="AC2179" s="731">
        <v>1.0424017776631033E-3</v>
      </c>
      <c r="AD2179" s="108">
        <v>9.943573133595188E-5</v>
      </c>
      <c r="AE2179" s="109">
        <v>1.0190213090867526E-4</v>
      </c>
      <c r="AF2179" s="731">
        <v>2.2847171043803089E-4</v>
      </c>
      <c r="AG2179" s="108">
        <v>1.319587605879543E-4</v>
      </c>
      <c r="AH2179" s="109">
        <v>1.3710539573445638E-4</v>
      </c>
      <c r="AI2179" s="731">
        <v>3.5663376029892362E-4</v>
      </c>
      <c r="AJ2179" s="114"/>
      <c r="AK2179" s="115"/>
      <c r="AL2179" s="115"/>
    </row>
    <row r="2180" spans="1:38" x14ac:dyDescent="0.25">
      <c r="A2180" s="71">
        <v>2029</v>
      </c>
      <c r="B2180" s="718">
        <v>15</v>
      </c>
      <c r="C2180" s="108">
        <v>0.71420965803792213</v>
      </c>
      <c r="D2180" s="109">
        <v>0.66271516343281656</v>
      </c>
      <c r="E2180" s="731">
        <v>0.43773097877150213</v>
      </c>
      <c r="F2180" s="108">
        <v>2.9453493697094255E-2</v>
      </c>
      <c r="G2180" s="109">
        <v>2.9761235966562331E-2</v>
      </c>
      <c r="H2180" s="731">
        <v>4.0361778421143628E-2</v>
      </c>
      <c r="I2180" s="108">
        <v>9.0888583407846089E-3</v>
      </c>
      <c r="J2180" s="109">
        <v>1.0689726250271219E-2</v>
      </c>
      <c r="K2180" s="731">
        <v>1.9726746779347749E-2</v>
      </c>
      <c r="L2180" s="108">
        <v>1.9607168175351198E-3</v>
      </c>
      <c r="M2180" s="109">
        <v>2.0187782302752387E-3</v>
      </c>
      <c r="N2180" s="731">
        <v>2.5098444753696601E-3</v>
      </c>
      <c r="O2180" s="108">
        <v>2.6007520396524194E-3</v>
      </c>
      <c r="P2180" s="109">
        <v>2.6875642344725351E-3</v>
      </c>
      <c r="Q2180" s="731">
        <v>6.2739319742007513E-3</v>
      </c>
      <c r="R2180" s="108">
        <v>2.5331238077340936E-3</v>
      </c>
      <c r="S2180" s="109">
        <v>3.373762474724127E-3</v>
      </c>
      <c r="T2180" s="731">
        <v>1.0619071136499658E-2</v>
      </c>
      <c r="U2180" s="108">
        <v>2.3253527943460428E-4</v>
      </c>
      <c r="V2180" s="109">
        <v>2.3676269110304928E-4</v>
      </c>
      <c r="W2180" s="731">
        <v>5.8318055448756967E-4</v>
      </c>
      <c r="X2180" s="108">
        <v>1.4772899648447007E-5</v>
      </c>
      <c r="Y2180" s="109">
        <v>1.5097407665326827E-5</v>
      </c>
      <c r="Z2180" s="731">
        <v>3.9456705375501298E-5</v>
      </c>
      <c r="AA2180" s="108">
        <v>3.0613556131661794E-4</v>
      </c>
      <c r="AB2180" s="109">
        <v>3.1156027791022419E-4</v>
      </c>
      <c r="AC2180" s="731">
        <v>1.1288583319611783E-3</v>
      </c>
      <c r="AD2180" s="108">
        <v>9.9204080913770212E-5</v>
      </c>
      <c r="AE2180" s="109">
        <v>1.0076148825387875E-4</v>
      </c>
      <c r="AF2180" s="731">
        <v>2.4318205217711928E-4</v>
      </c>
      <c r="AG2180" s="108">
        <v>1.3361682236609826E-4</v>
      </c>
      <c r="AH2180" s="109">
        <v>1.3724436856159714E-4</v>
      </c>
      <c r="AI2180" s="731">
        <v>3.7103049093721677E-4</v>
      </c>
      <c r="AJ2180" s="114"/>
      <c r="AK2180" s="115"/>
      <c r="AL2180" s="115"/>
    </row>
    <row r="2181" spans="1:38" x14ac:dyDescent="0.25">
      <c r="A2181" s="71">
        <v>2029</v>
      </c>
      <c r="B2181" s="718">
        <v>16</v>
      </c>
      <c r="C2181" s="108">
        <v>0.71391980061392302</v>
      </c>
      <c r="D2181" s="109">
        <v>0.66225367827796</v>
      </c>
      <c r="E2181" s="731">
        <v>0.42892499133489681</v>
      </c>
      <c r="F2181" s="108">
        <v>3.0023907585662143E-2</v>
      </c>
      <c r="G2181" s="109">
        <v>3.0297978674977754E-2</v>
      </c>
      <c r="H2181" s="731">
        <v>4.0398820073328061E-2</v>
      </c>
      <c r="I2181" s="108">
        <v>9.0735498779604511E-3</v>
      </c>
      <c r="J2181" s="109">
        <v>1.0658369401656039E-2</v>
      </c>
      <c r="K2181" s="731">
        <v>1.9165058964705106E-2</v>
      </c>
      <c r="L2181" s="108">
        <v>1.958117064243836E-3</v>
      </c>
      <c r="M2181" s="109">
        <v>2.0136327246365838E-3</v>
      </c>
      <c r="N2181" s="731">
        <v>2.4547755000167734E-3</v>
      </c>
      <c r="O2181" s="108">
        <v>2.5981312040735034E-3</v>
      </c>
      <c r="P2181" s="109">
        <v>2.6829771197175107E-3</v>
      </c>
      <c r="Q2181" s="731">
        <v>6.1157541399589344E-3</v>
      </c>
      <c r="R2181" s="108">
        <v>2.5331238077340936E-3</v>
      </c>
      <c r="S2181" s="109">
        <v>3.373762474724127E-3</v>
      </c>
      <c r="T2181" s="731">
        <v>1.0619071136499658E-2</v>
      </c>
      <c r="U2181" s="108">
        <v>2.3211887186710986E-4</v>
      </c>
      <c r="V2181" s="109">
        <v>2.3603483623980934E-4</v>
      </c>
      <c r="W2181" s="731">
        <v>5.66274244788441E-4</v>
      </c>
      <c r="X2181" s="108">
        <v>1.474777565609891E-5</v>
      </c>
      <c r="Y2181" s="109">
        <v>1.5053388101674175E-5</v>
      </c>
      <c r="Z2181" s="731">
        <v>3.8385806907738529E-5</v>
      </c>
      <c r="AA2181" s="108">
        <v>3.0791229482021292E-4</v>
      </c>
      <c r="AB2181" s="109">
        <v>3.1298485435812237E-4</v>
      </c>
      <c r="AC2181" s="731">
        <v>1.1043513040447466E-3</v>
      </c>
      <c r="AD2181" s="108">
        <v>9.9011614992008305E-5</v>
      </c>
      <c r="AE2181" s="109">
        <v>1.0042491208234117E-4</v>
      </c>
      <c r="AF2181" s="731">
        <v>2.3530857359397922E-4</v>
      </c>
      <c r="AG2181" s="108">
        <v>1.3343430435009952E-4</v>
      </c>
      <c r="AH2181" s="109">
        <v>1.3692495856657507E-4</v>
      </c>
      <c r="AI2181" s="731">
        <v>3.6342071592354515E-4</v>
      </c>
      <c r="AJ2181" s="114"/>
      <c r="AK2181" s="115"/>
      <c r="AL2181" s="115"/>
    </row>
    <row r="2182" spans="1:38" x14ac:dyDescent="0.25">
      <c r="A2182" s="71">
        <v>2029</v>
      </c>
      <c r="B2182" s="718">
        <v>17</v>
      </c>
      <c r="C2182" s="108">
        <v>0.71365444887828933</v>
      </c>
      <c r="D2182" s="109">
        <v>0.6617496975651832</v>
      </c>
      <c r="E2182" s="731">
        <v>0.42865082175834346</v>
      </c>
      <c r="F2182" s="108">
        <v>3.0625914621705701E-2</v>
      </c>
      <c r="G2182" s="109">
        <v>3.08546319546553E-2</v>
      </c>
      <c r="H2182" s="731">
        <v>4.1016446147221372E-2</v>
      </c>
      <c r="I2182" s="108">
        <v>9.0595489843322621E-3</v>
      </c>
      <c r="J2182" s="109">
        <v>1.0624093979299918E-2</v>
      </c>
      <c r="K2182" s="731">
        <v>1.9155842448426833E-2</v>
      </c>
      <c r="L2182" s="108">
        <v>1.9557416532217532E-3</v>
      </c>
      <c r="M2182" s="109">
        <v>2.0080061051634627E-3</v>
      </c>
      <c r="N2182" s="731">
        <v>2.4554417628564794E-3</v>
      </c>
      <c r="O2182" s="108">
        <v>2.5957333908487841E-3</v>
      </c>
      <c r="P2182" s="109">
        <v>2.6779655495146573E-3</v>
      </c>
      <c r="Q2182" s="731">
        <v>6.1111039868412785E-3</v>
      </c>
      <c r="R2182" s="108">
        <v>2.5331238077340936E-3</v>
      </c>
      <c r="S2182" s="109">
        <v>3.373762474724127E-3</v>
      </c>
      <c r="T2182" s="731">
        <v>1.0619071136499658E-2</v>
      </c>
      <c r="U2182" s="108">
        <v>2.3173834624696895E-4</v>
      </c>
      <c r="V2182" s="109">
        <v>2.3523898179784991E-4</v>
      </c>
      <c r="W2182" s="731">
        <v>5.6577841357538831E-4</v>
      </c>
      <c r="X2182" s="108">
        <v>1.4724825277397497E-5</v>
      </c>
      <c r="Y2182" s="109">
        <v>1.5005266340539575E-5</v>
      </c>
      <c r="Z2182" s="731">
        <v>3.8353888655966173E-5</v>
      </c>
      <c r="AA2182" s="108">
        <v>3.0983272128658115E-4</v>
      </c>
      <c r="AB2182" s="109">
        <v>3.1443092742773371E-4</v>
      </c>
      <c r="AC2182" s="731">
        <v>1.1058899129719431E-3</v>
      </c>
      <c r="AD2182" s="108">
        <v>9.8835795799967629E-5</v>
      </c>
      <c r="AE2182" s="109">
        <v>1.000569545968124E-4</v>
      </c>
      <c r="AF2182" s="731">
        <v>2.3507680251781208E-4</v>
      </c>
      <c r="AG2182" s="108">
        <v>1.3326745242313659E-4</v>
      </c>
      <c r="AH2182" s="109">
        <v>1.3657569324271865E-4</v>
      </c>
      <c r="AI2182" s="731">
        <v>3.6319661519979181E-4</v>
      </c>
      <c r="AJ2182" s="114"/>
      <c r="AK2182" s="115"/>
      <c r="AL2182" s="115"/>
    </row>
    <row r="2183" spans="1:38" x14ac:dyDescent="0.25">
      <c r="A2183" s="71">
        <v>2029</v>
      </c>
      <c r="B2183" s="718">
        <v>18</v>
      </c>
      <c r="C2183" s="108">
        <v>0.71270952489555872</v>
      </c>
      <c r="D2183" s="109">
        <v>0.66060260057326159</v>
      </c>
      <c r="E2183" s="731">
        <v>0.42808691774263979</v>
      </c>
      <c r="F2183" s="108">
        <v>3.1258504653570392E-2</v>
      </c>
      <c r="G2183" s="109">
        <v>3.1420344326351601E-2</v>
      </c>
      <c r="H2183" s="731">
        <v>4.1638211383680228E-2</v>
      </c>
      <c r="I2183" s="108">
        <v>9.0478728027484408E-3</v>
      </c>
      <c r="J2183" s="109">
        <v>1.0590607987663777E-2</v>
      </c>
      <c r="K2183" s="731">
        <v>1.9137349793557353E-2</v>
      </c>
      <c r="L2183" s="108">
        <v>1.9538573671159989E-3</v>
      </c>
      <c r="M2183" s="109">
        <v>2.0026044710102276E-3</v>
      </c>
      <c r="N2183" s="731">
        <v>2.4553667837494951E-3</v>
      </c>
      <c r="O2183" s="108">
        <v>2.5934577943674676E-3</v>
      </c>
      <c r="P2183" s="109">
        <v>2.6727729968119727E-3</v>
      </c>
      <c r="Q2183" s="731">
        <v>6.1042502936076775E-3</v>
      </c>
      <c r="R2183" s="108">
        <v>2.5331238077340936E-3</v>
      </c>
      <c r="S2183" s="109">
        <v>3.373762474724127E-3</v>
      </c>
      <c r="T2183" s="731">
        <v>1.0619071136499658E-2</v>
      </c>
      <c r="U2183" s="108">
        <v>2.3143151611944505E-4</v>
      </c>
      <c r="V2183" s="109">
        <v>2.3447043579808498E-4</v>
      </c>
      <c r="W2183" s="731">
        <v>5.6507244600243704E-4</v>
      </c>
      <c r="X2183" s="108">
        <v>1.4706075067873808E-5</v>
      </c>
      <c r="Y2183" s="109">
        <v>1.4958555283361376E-5</v>
      </c>
      <c r="Z2183" s="731">
        <v>3.8307949249974371E-5</v>
      </c>
      <c r="AA2183" s="108">
        <v>3.1191427820982242E-4</v>
      </c>
      <c r="AB2183" s="109">
        <v>3.1592293250639833E-4</v>
      </c>
      <c r="AC2183" s="731">
        <v>1.1070993272159655E-3</v>
      </c>
      <c r="AD2183" s="108">
        <v>9.8696254329976111E-5</v>
      </c>
      <c r="AE2183" s="109">
        <v>9.9703965940043179E-5</v>
      </c>
      <c r="AF2183" s="731">
        <v>2.3475442700811105E-4</v>
      </c>
      <c r="AG2183" s="108">
        <v>1.3312381106948853E-4</v>
      </c>
      <c r="AH2183" s="109">
        <v>1.3622898179046984E-4</v>
      </c>
      <c r="AI2183" s="731">
        <v>3.6284923086027046E-4</v>
      </c>
      <c r="AJ2183" s="114"/>
      <c r="AK2183" s="115"/>
      <c r="AL2183" s="115"/>
    </row>
    <row r="2184" spans="1:38" x14ac:dyDescent="0.25">
      <c r="A2184" s="71">
        <v>2029</v>
      </c>
      <c r="B2184" s="718">
        <v>19</v>
      </c>
      <c r="C2184" s="108">
        <v>0.71239215934630262</v>
      </c>
      <c r="D2184" s="109">
        <v>0.66012804129701763</v>
      </c>
      <c r="E2184" s="731">
        <v>0.42704719124185347</v>
      </c>
      <c r="F2184" s="108">
        <v>3.1905161336961557E-2</v>
      </c>
      <c r="G2184" s="109">
        <v>3.197755113957973E-2</v>
      </c>
      <c r="H2184" s="731">
        <v>4.2205301867608014E-2</v>
      </c>
      <c r="I2184" s="108">
        <v>9.0311522562829781E-3</v>
      </c>
      <c r="J2184" s="109">
        <v>1.055845957379545E-2</v>
      </c>
      <c r="K2184" s="731">
        <v>1.9077959563662164E-2</v>
      </c>
      <c r="L2184" s="108">
        <v>1.9510195864178897E-3</v>
      </c>
      <c r="M2184" s="109">
        <v>1.9973272770952327E-3</v>
      </c>
      <c r="N2184" s="731">
        <v>2.4509170289938723E-3</v>
      </c>
      <c r="O2184" s="108">
        <v>2.5905940854167265E-3</v>
      </c>
      <c r="P2184" s="109">
        <v>2.6680723883906379E-3</v>
      </c>
      <c r="Q2184" s="731">
        <v>6.0857641876292806E-3</v>
      </c>
      <c r="R2184" s="108">
        <v>2.5331238077340936E-3</v>
      </c>
      <c r="S2184" s="109">
        <v>3.373762474724127E-3</v>
      </c>
      <c r="T2184" s="731">
        <v>1.0619071136499658E-2</v>
      </c>
      <c r="U2184" s="108">
        <v>2.3097677706535426E-4</v>
      </c>
      <c r="V2184" s="109">
        <v>2.3372397992479281E-4</v>
      </c>
      <c r="W2184" s="731">
        <v>5.6309671915145401E-4</v>
      </c>
      <c r="X2184" s="108">
        <v>1.4678656016346027E-5</v>
      </c>
      <c r="Y2184" s="109">
        <v>1.4913435041147887E-5</v>
      </c>
      <c r="Z2184" s="731">
        <v>3.8182394060127541E-5</v>
      </c>
      <c r="AA2184" s="108">
        <v>3.1394183569860508E-4</v>
      </c>
      <c r="AB2184" s="109">
        <v>3.1740902134324867E-4</v>
      </c>
      <c r="AC2184" s="731">
        <v>1.1062972060786654E-3</v>
      </c>
      <c r="AD2184" s="108">
        <v>9.8486183652550502E-5</v>
      </c>
      <c r="AE2184" s="109">
        <v>9.9358901456806357E-5</v>
      </c>
      <c r="AF2184" s="731">
        <v>2.3383323009806248E-4</v>
      </c>
      <c r="AG2184" s="108">
        <v>1.3292449916632053E-4</v>
      </c>
      <c r="AH2184" s="109">
        <v>1.3590145836591717E-4</v>
      </c>
      <c r="AI2184" s="731">
        <v>3.6196018783062571E-4</v>
      </c>
      <c r="AJ2184" s="114"/>
      <c r="AK2184" s="115"/>
      <c r="AL2184" s="115"/>
    </row>
    <row r="2185" spans="1:38" x14ac:dyDescent="0.25">
      <c r="A2185" s="71">
        <v>2029</v>
      </c>
      <c r="B2185" s="718">
        <v>20</v>
      </c>
      <c r="C2185" s="108">
        <v>0.79166223297050486</v>
      </c>
      <c r="D2185" s="109">
        <v>0.7200532793389437</v>
      </c>
      <c r="E2185" s="731">
        <v>0.47402048561215676</v>
      </c>
      <c r="F2185" s="108">
        <v>6.5404923367089293E-2</v>
      </c>
      <c r="G2185" s="109">
        <v>6.2853707793680297E-2</v>
      </c>
      <c r="H2185" s="731">
        <v>8.2680737739001753E-2</v>
      </c>
      <c r="I2185" s="108">
        <v>8.9715846605774256E-3</v>
      </c>
      <c r="J2185" s="109">
        <v>9.7920297590548995E-3</v>
      </c>
      <c r="K2185" s="731">
        <v>2.0591239725478428E-2</v>
      </c>
      <c r="L2185" s="108">
        <v>2.637938973951448E-3</v>
      </c>
      <c r="M2185" s="109">
        <v>2.3975824533212248E-3</v>
      </c>
      <c r="N2185" s="731">
        <v>2.7739780215775035E-3</v>
      </c>
      <c r="O2185" s="108">
        <v>2.6291016914230564E-3</v>
      </c>
      <c r="P2185" s="109">
        <v>2.5974881406114294E-3</v>
      </c>
      <c r="Q2185" s="731">
        <v>6.8768158846018472E-3</v>
      </c>
      <c r="R2185" s="108">
        <v>2.5331238077340936E-3</v>
      </c>
      <c r="S2185" s="109">
        <v>3.373762474724127E-3</v>
      </c>
      <c r="T2185" s="731">
        <v>1.0619071136499658E-2</v>
      </c>
      <c r="U2185" s="108">
        <v>2.3014947880551251E-4</v>
      </c>
      <c r="V2185" s="109">
        <v>2.2768698305409153E-4</v>
      </c>
      <c r="W2185" s="731">
        <v>6.4710742036522034E-4</v>
      </c>
      <c r="X2185" s="108">
        <v>1.4652585166484224E-5</v>
      </c>
      <c r="Y2185" s="109">
        <v>1.4506578690084292E-5</v>
      </c>
      <c r="Z2185" s="731">
        <v>4.3630619219496283E-5</v>
      </c>
      <c r="AA2185" s="108">
        <v>4.3208219474121038E-4</v>
      </c>
      <c r="AB2185" s="109">
        <v>4.2100164059726474E-4</v>
      </c>
      <c r="AC2185" s="731">
        <v>1.3714905183528818E-3</v>
      </c>
      <c r="AD2185" s="108">
        <v>9.7778954639042253E-5</v>
      </c>
      <c r="AE2185" s="109">
        <v>9.6775886365878041E-5</v>
      </c>
      <c r="AF2185" s="731">
        <v>2.7310564039971199E-4</v>
      </c>
      <c r="AG2185" s="108">
        <v>1.3376512287199585E-4</v>
      </c>
      <c r="AH2185" s="109">
        <v>1.3227924920640482E-4</v>
      </c>
      <c r="AI2185" s="731">
        <v>4.0027200183264365E-4</v>
      </c>
      <c r="AJ2185" s="114"/>
      <c r="AK2185" s="115"/>
      <c r="AL2185" s="115"/>
    </row>
    <row r="2186" spans="1:38" x14ac:dyDescent="0.25">
      <c r="A2186" s="71">
        <v>2029</v>
      </c>
      <c r="B2186" s="718">
        <v>21</v>
      </c>
      <c r="C2186" s="108">
        <v>0.7945844105940566</v>
      </c>
      <c r="D2186" s="109">
        <v>0.72248087844460807</v>
      </c>
      <c r="E2186" s="731">
        <v>0.47180143481706938</v>
      </c>
      <c r="F2186" s="108">
        <v>6.7211519129817335E-2</v>
      </c>
      <c r="G2186" s="109">
        <v>6.4278018497896383E-2</v>
      </c>
      <c r="H2186" s="731">
        <v>8.4175278982210472E-2</v>
      </c>
      <c r="I2186" s="108">
        <v>8.9783601384738412E-3</v>
      </c>
      <c r="J2186" s="109">
        <v>9.7874514985282109E-3</v>
      </c>
      <c r="K2186" s="731">
        <v>2.0465420038293408E-2</v>
      </c>
      <c r="L2186" s="108">
        <v>2.6346076004289563E-3</v>
      </c>
      <c r="M2186" s="109">
        <v>2.3914459664774405E-3</v>
      </c>
      <c r="N2186" s="731">
        <v>2.7607776971433624E-3</v>
      </c>
      <c r="O2186" s="108">
        <v>2.6365653594396373E-3</v>
      </c>
      <c r="P2186" s="109">
        <v>2.6028663691454942E-3</v>
      </c>
      <c r="Q2186" s="731">
        <v>6.8374332874928763E-3</v>
      </c>
      <c r="R2186" s="108">
        <v>2.5331238077340936E-3</v>
      </c>
      <c r="S2186" s="109">
        <v>3.373762474724127E-3</v>
      </c>
      <c r="T2186" s="731">
        <v>1.0619071136499658E-2</v>
      </c>
      <c r="U2186" s="108">
        <v>2.3031244045910372E-4</v>
      </c>
      <c r="V2186" s="109">
        <v>2.2753832418755408E-4</v>
      </c>
      <c r="W2186" s="731">
        <v>6.4290112597172966E-4</v>
      </c>
      <c r="X2186" s="108">
        <v>1.466865813809175E-5</v>
      </c>
      <c r="Y2186" s="109">
        <v>1.450374952791826E-5</v>
      </c>
      <c r="Z2186" s="731">
        <v>4.3362948315913314E-5</v>
      </c>
      <c r="AA2186" s="108">
        <v>4.3879503762040946E-4</v>
      </c>
      <c r="AB2186" s="109">
        <v>4.2611440892668321E-4</v>
      </c>
      <c r="AC2186" s="731">
        <v>1.3706864383193581E-3</v>
      </c>
      <c r="AD2186" s="108">
        <v>9.7810312872003994E-5</v>
      </c>
      <c r="AE2186" s="109">
        <v>9.6664065452347394E-5</v>
      </c>
      <c r="AF2186" s="731">
        <v>2.7114405500623011E-4</v>
      </c>
      <c r="AG2186" s="108">
        <v>1.3402245072370212E-4</v>
      </c>
      <c r="AH2186" s="109">
        <v>1.3239645745548499E-4</v>
      </c>
      <c r="AI2186" s="731">
        <v>3.9837657646401903E-4</v>
      </c>
      <c r="AJ2186" s="114"/>
      <c r="AK2186" s="115"/>
      <c r="AL2186" s="115"/>
    </row>
    <row r="2187" spans="1:38" ht="13" x14ac:dyDescent="0.3">
      <c r="A2187" s="71">
        <v>2029</v>
      </c>
      <c r="B2187" s="718">
        <v>22</v>
      </c>
      <c r="C2187" s="108">
        <v>0.79430789691259862</v>
      </c>
      <c r="D2187" s="109">
        <v>0.72202945067107815</v>
      </c>
      <c r="E2187" s="732">
        <v>0.46908876325053633</v>
      </c>
      <c r="F2187" s="108">
        <v>6.8922171965598772E-2</v>
      </c>
      <c r="G2187" s="109">
        <v>6.5482894344934164E-2</v>
      </c>
      <c r="H2187" s="732">
        <v>8.542659223188212E-2</v>
      </c>
      <c r="I2187" s="108">
        <v>8.9638991664425325E-3</v>
      </c>
      <c r="J2187" s="109">
        <v>9.7588317509266394E-3</v>
      </c>
      <c r="K2187" s="732">
        <v>2.0309660670072407E-2</v>
      </c>
      <c r="L2187" s="108">
        <v>2.6312595992264926E-3</v>
      </c>
      <c r="M2187" s="109">
        <v>2.3853868683958845E-3</v>
      </c>
      <c r="N2187" s="732">
        <v>2.7439439182118776E-3</v>
      </c>
      <c r="O2187" s="108">
        <v>2.6340771608351007E-3</v>
      </c>
      <c r="P2187" s="109">
        <v>2.5984728526682924E-3</v>
      </c>
      <c r="Q2187" s="732">
        <v>6.789223502217394E-3</v>
      </c>
      <c r="R2187" s="108">
        <v>2.5331238077340936E-3</v>
      </c>
      <c r="S2187" s="109">
        <v>3.373762474724127E-3</v>
      </c>
      <c r="T2187" s="732">
        <v>1.0619071136499658E-2</v>
      </c>
      <c r="U2187" s="108">
        <v>2.299177511775193E-4</v>
      </c>
      <c r="V2187" s="109">
        <v>2.2684121328462608E-4</v>
      </c>
      <c r="W2187" s="732">
        <v>6.3775180598493937E-4</v>
      </c>
      <c r="X2187" s="108">
        <v>1.464485947356575E-5</v>
      </c>
      <c r="Y2187" s="109">
        <v>1.4461653316775303E-5</v>
      </c>
      <c r="Z2187" s="732">
        <v>4.3035422972462255E-5</v>
      </c>
      <c r="AA2187" s="108">
        <v>4.4461045701769139E-4</v>
      </c>
      <c r="AB2187" s="109">
        <v>4.2989457713689524E-4</v>
      </c>
      <c r="AC2187" s="732">
        <v>1.3676268540504756E-3</v>
      </c>
      <c r="AD2187" s="108">
        <v>9.7627943533914023E-5</v>
      </c>
      <c r="AE2187" s="109">
        <v>9.6341746578099775E-5</v>
      </c>
      <c r="AF2187" s="732">
        <v>2.6874351075356336E-4</v>
      </c>
      <c r="AG2187" s="108">
        <v>1.3384935889216364E-4</v>
      </c>
      <c r="AH2187" s="109">
        <v>1.3209065131781518E-4</v>
      </c>
      <c r="AI2187" s="732">
        <v>3.9605661392627244E-4</v>
      </c>
      <c r="AJ2187" s="114"/>
      <c r="AK2187" s="115"/>
      <c r="AL2187" s="115"/>
    </row>
    <row r="2188" spans="1:38" ht="13" x14ac:dyDescent="0.3">
      <c r="A2188" s="71">
        <v>2029</v>
      </c>
      <c r="B2188" s="718">
        <v>23</v>
      </c>
      <c r="C2188" s="108">
        <v>0.79402674066598655</v>
      </c>
      <c r="D2188" s="109">
        <v>0.72159016953697586</v>
      </c>
      <c r="E2188" s="732">
        <v>0.4652702799778432</v>
      </c>
      <c r="F2188" s="108">
        <v>7.059487037944516E-2</v>
      </c>
      <c r="G2188" s="109">
        <v>6.6461023610665942E-2</v>
      </c>
      <c r="H2188" s="732">
        <v>8.634042416521949E-2</v>
      </c>
      <c r="I2188" s="108">
        <v>8.9490963838701719E-3</v>
      </c>
      <c r="J2188" s="109">
        <v>9.7309680680667775E-3</v>
      </c>
      <c r="K2188" s="732">
        <v>2.0086896640614405E-2</v>
      </c>
      <c r="L2188" s="108">
        <v>2.6278369005901725E-3</v>
      </c>
      <c r="M2188" s="109">
        <v>2.3794886459593697E-3</v>
      </c>
      <c r="N2188" s="732">
        <v>2.7189646259623088E-3</v>
      </c>
      <c r="O2188" s="108">
        <v>2.6315350474496167E-3</v>
      </c>
      <c r="P2188" s="109">
        <v>2.5941984196449146E-3</v>
      </c>
      <c r="Q2188" s="732">
        <v>6.7212620188652475E-3</v>
      </c>
      <c r="R2188" s="108">
        <v>2.5331238077340936E-3</v>
      </c>
      <c r="S2188" s="109">
        <v>3.373762474724127E-3</v>
      </c>
      <c r="T2188" s="732">
        <v>1.0619071136499658E-2</v>
      </c>
      <c r="U2188" s="108">
        <v>2.2951382191747826E-4</v>
      </c>
      <c r="V2188" s="109">
        <v>2.261622101554645E-4</v>
      </c>
      <c r="W2188" s="732">
        <v>6.3049315002982947E-4</v>
      </c>
      <c r="X2188" s="108">
        <v>1.462050123867115E-5</v>
      </c>
      <c r="Y2188" s="109">
        <v>1.4420674034277146E-5</v>
      </c>
      <c r="Z2188" s="732">
        <v>4.2573894872465389E-5</v>
      </c>
      <c r="AA2188" s="108">
        <v>4.5028275317860773E-4</v>
      </c>
      <c r="AB2188" s="109">
        <v>4.3287578772742094E-4</v>
      </c>
      <c r="AC2188" s="732">
        <v>1.360283129026216E-3</v>
      </c>
      <c r="AD2188" s="108">
        <v>9.7441264408395234E-5</v>
      </c>
      <c r="AE2188" s="109">
        <v>9.6027960661989106E-5</v>
      </c>
      <c r="AF2188" s="732">
        <v>2.6535985519793114E-4</v>
      </c>
      <c r="AG2188" s="108">
        <v>1.336724001843631E-4</v>
      </c>
      <c r="AH2188" s="109">
        <v>1.317930034528575E-4</v>
      </c>
      <c r="AI2188" s="732">
        <v>3.9278593397582858E-4</v>
      </c>
      <c r="AJ2188" s="114"/>
      <c r="AK2188" s="115"/>
      <c r="AL2188" s="115"/>
    </row>
    <row r="2189" spans="1:38" ht="13" x14ac:dyDescent="0.3">
      <c r="A2189" s="71">
        <v>2029</v>
      </c>
      <c r="B2189" s="718">
        <v>24</v>
      </c>
      <c r="C2189" s="108">
        <v>0.79373747196045663</v>
      </c>
      <c r="D2189" s="109">
        <v>0.72116082876684207</v>
      </c>
      <c r="E2189" s="732">
        <v>0.46085225421910897</v>
      </c>
      <c r="F2189" s="108">
        <v>7.2185737409409381E-2</v>
      </c>
      <c r="G2189" s="109">
        <v>6.7163814410775471E-2</v>
      </c>
      <c r="H2189" s="732">
        <v>8.6892875232141106E-2</v>
      </c>
      <c r="I2189" s="108">
        <v>8.9339694187786662E-3</v>
      </c>
      <c r="J2189" s="109">
        <v>9.703746335144715E-3</v>
      </c>
      <c r="K2189" s="732">
        <v>1.9827738697730996E-2</v>
      </c>
      <c r="L2189" s="108">
        <v>2.6243397761396866E-3</v>
      </c>
      <c r="M2189" s="109">
        <v>2.3737276032376989E-3</v>
      </c>
      <c r="N2189" s="732">
        <v>2.6895495952020498E-3</v>
      </c>
      <c r="O2189" s="108">
        <v>2.6289351965257911E-3</v>
      </c>
      <c r="P2189" s="109">
        <v>2.5900211511584652E-3</v>
      </c>
      <c r="Q2189" s="732">
        <v>6.6425933316659287E-3</v>
      </c>
      <c r="R2189" s="108">
        <v>2.5331238077340936E-3</v>
      </c>
      <c r="S2189" s="109">
        <v>3.373762474724127E-3</v>
      </c>
      <c r="T2189" s="732">
        <v>1.0619071136499658E-2</v>
      </c>
      <c r="U2189" s="108">
        <v>2.2910137028372022E-4</v>
      </c>
      <c r="V2189" s="109">
        <v>2.2549913053768002E-4</v>
      </c>
      <c r="W2189" s="732">
        <v>6.2208920089818528E-4</v>
      </c>
      <c r="X2189" s="108">
        <v>1.4595622234236362E-5</v>
      </c>
      <c r="Y2189" s="109">
        <v>1.4380641137915669E-5</v>
      </c>
      <c r="Z2189" s="732">
        <v>4.2039627074338678E-5</v>
      </c>
      <c r="AA2189" s="108">
        <v>4.5565602835137634E-4</v>
      </c>
      <c r="AB2189" s="109">
        <v>4.3488241032238554E-4</v>
      </c>
      <c r="AC2189" s="732">
        <v>1.3499803030011114E-3</v>
      </c>
      <c r="AD2189" s="108">
        <v>9.725064746435911E-5</v>
      </c>
      <c r="AE2189" s="109">
        <v>9.5721436953128547E-5</v>
      </c>
      <c r="AF2189" s="732">
        <v>2.6144266560890959E-4</v>
      </c>
      <c r="AG2189" s="108">
        <v>1.3349155910525495E-4</v>
      </c>
      <c r="AH2189" s="109">
        <v>1.3150216367042869E-4</v>
      </c>
      <c r="AI2189" s="732">
        <v>3.8899999214811996E-4</v>
      </c>
      <c r="AJ2189" s="114"/>
      <c r="AK2189" s="115"/>
      <c r="AL2189" s="115"/>
    </row>
    <row r="2190" spans="1:38" ht="13" x14ac:dyDescent="0.3">
      <c r="A2190" s="71">
        <v>2029</v>
      </c>
      <c r="B2190" s="718">
        <v>25</v>
      </c>
      <c r="C2190" s="108">
        <v>0.79582401040140338</v>
      </c>
      <c r="D2190" s="109">
        <v>0.72283445509643385</v>
      </c>
      <c r="E2190" s="732">
        <v>0.45576554777888811</v>
      </c>
      <c r="F2190" s="108">
        <v>7.381729342487961E-2</v>
      </c>
      <c r="G2190" s="109">
        <v>6.7647911055948903E-2</v>
      </c>
      <c r="H2190" s="732">
        <v>8.7081045851407496E-2</v>
      </c>
      <c r="I2190" s="108">
        <v>8.9341947933306368E-3</v>
      </c>
      <c r="J2190" s="109">
        <v>9.6947779054746778E-3</v>
      </c>
      <c r="K2190" s="732">
        <v>1.9527959417118889E-2</v>
      </c>
      <c r="L2190" s="108">
        <v>2.6207668798550934E-3</v>
      </c>
      <c r="M2190" s="109">
        <v>2.3681204480950173E-3</v>
      </c>
      <c r="N2190" s="732">
        <v>2.6551823953861469E-3</v>
      </c>
      <c r="O2190" s="108">
        <v>2.6336720800386204E-3</v>
      </c>
      <c r="P2190" s="109">
        <v>2.5930630584931383E-3</v>
      </c>
      <c r="Q2190" s="732">
        <v>6.5519803066462594E-3</v>
      </c>
      <c r="R2190" s="108">
        <v>2.5331238077340936E-3</v>
      </c>
      <c r="S2190" s="109">
        <v>3.373762474724127E-3</v>
      </c>
      <c r="T2190" s="732">
        <v>1.0619071136499658E-2</v>
      </c>
      <c r="U2190" s="108">
        <v>2.2909113666576739E-4</v>
      </c>
      <c r="V2190" s="109">
        <v>2.2525385206637467E-4</v>
      </c>
      <c r="W2190" s="732">
        <v>6.1240960556660875E-4</v>
      </c>
      <c r="X2190" s="108">
        <v>1.4599659911529197E-5</v>
      </c>
      <c r="Y2190" s="109">
        <v>1.4370267627141693E-5</v>
      </c>
      <c r="Z2190" s="732">
        <v>4.1424324060542054E-5</v>
      </c>
      <c r="AA2190" s="108">
        <v>4.6158989012265634E-4</v>
      </c>
      <c r="AB2190" s="109">
        <v>4.3652882532101134E-4</v>
      </c>
      <c r="AC2190" s="732">
        <v>1.3365352483585052E-3</v>
      </c>
      <c r="AD2190" s="108">
        <v>9.721311795672561E-5</v>
      </c>
      <c r="AE2190" s="109">
        <v>9.5576718179486551E-5</v>
      </c>
      <c r="AF2190" s="732">
        <v>2.5693076024658058E-4</v>
      </c>
      <c r="AG2190" s="108">
        <v>1.3362562247247743E-4</v>
      </c>
      <c r="AH2190" s="109">
        <v>1.3152698867537161E-4</v>
      </c>
      <c r="AI2190" s="732">
        <v>3.8463887236495298E-4</v>
      </c>
      <c r="AJ2190" s="114"/>
      <c r="AK2190" s="115"/>
      <c r="AL2190" s="115"/>
    </row>
    <row r="2191" spans="1:38" ht="13" x14ac:dyDescent="0.3">
      <c r="A2191" s="71">
        <v>2029</v>
      </c>
      <c r="B2191" s="718">
        <v>26</v>
      </c>
      <c r="C2191" s="108">
        <v>0.7955192166516416</v>
      </c>
      <c r="D2191" s="109">
        <v>0.72242805676711419</v>
      </c>
      <c r="E2191" s="732">
        <v>0.449655335289321</v>
      </c>
      <c r="F2191" s="108">
        <v>7.5097191712405351E-2</v>
      </c>
      <c r="G2191" s="109">
        <v>6.7618089030465456E-2</v>
      </c>
      <c r="H2191" s="732">
        <v>8.6665727407677945E-2</v>
      </c>
      <c r="I2191" s="108">
        <v>8.918315515968115E-3</v>
      </c>
      <c r="J2191" s="109">
        <v>9.6690395870832769E-3</v>
      </c>
      <c r="K2191" s="732">
        <v>1.9166191623443237E-2</v>
      </c>
      <c r="L2191" s="108">
        <v>2.6170981675577615E-3</v>
      </c>
      <c r="M2191" s="109">
        <v>2.3626829014638086E-3</v>
      </c>
      <c r="N2191" s="732">
        <v>2.6132692407008747E-3</v>
      </c>
      <c r="O2191" s="108">
        <v>2.6309377478168686E-3</v>
      </c>
      <c r="P2191" s="109">
        <v>2.5891134381394124E-3</v>
      </c>
      <c r="Q2191" s="732">
        <v>6.4430898440647477E-3</v>
      </c>
      <c r="R2191" s="108">
        <v>2.5331238077340936E-3</v>
      </c>
      <c r="S2191" s="109">
        <v>3.373762474724127E-3</v>
      </c>
      <c r="T2191" s="732">
        <v>1.0619071136499658E-2</v>
      </c>
      <c r="U2191" s="108">
        <v>2.2865766063088209E-4</v>
      </c>
      <c r="V2191" s="109">
        <v>2.246269892553717E-4</v>
      </c>
      <c r="W2191" s="732">
        <v>6.0077842553954224E-4</v>
      </c>
      <c r="X2191" s="108">
        <v>1.4573515939756734E-5</v>
      </c>
      <c r="Y2191" s="109">
        <v>1.4332422887040777E-5</v>
      </c>
      <c r="Z2191" s="732">
        <v>4.0685118237962845E-5</v>
      </c>
      <c r="AA2191" s="108">
        <v>4.6583456858965901E-4</v>
      </c>
      <c r="AB2191" s="109">
        <v>4.3593738288083105E-4</v>
      </c>
      <c r="AC2191" s="732">
        <v>1.318069317919327E-3</v>
      </c>
      <c r="AD2191" s="108">
        <v>9.7012939291686218E-5</v>
      </c>
      <c r="AE2191" s="109">
        <v>9.5287007703212021E-5</v>
      </c>
      <c r="AF2191" s="732">
        <v>2.515095680215151E-4</v>
      </c>
      <c r="AG2191" s="108">
        <v>1.3343560660219062E-4</v>
      </c>
      <c r="AH2191" s="109">
        <v>1.3125200890780003E-4</v>
      </c>
      <c r="AI2191" s="732">
        <v>3.7939829581463117E-4</v>
      </c>
      <c r="AJ2191" s="114"/>
      <c r="AK2191" s="115"/>
      <c r="AL2191" s="115"/>
    </row>
    <row r="2192" spans="1:38" ht="13" x14ac:dyDescent="0.3">
      <c r="A2192" s="71">
        <v>2029</v>
      </c>
      <c r="B2192" s="718">
        <v>27</v>
      </c>
      <c r="C2192" s="108">
        <v>0.79521306228419397</v>
      </c>
      <c r="D2192" s="109">
        <v>0.72203042261322614</v>
      </c>
      <c r="E2192" s="732">
        <v>0.44330797801772154</v>
      </c>
      <c r="F2192" s="108">
        <v>7.6135370178383441E-2</v>
      </c>
      <c r="G2192" s="109">
        <v>6.7495564713450876E-2</v>
      </c>
      <c r="H2192" s="732">
        <v>8.6126334052165299E-2</v>
      </c>
      <c r="I2192" s="108">
        <v>8.9022117687155844E-3</v>
      </c>
      <c r="J2192" s="109">
        <v>9.6439418857515499E-3</v>
      </c>
      <c r="K2192" s="732">
        <v>1.8789834598430963E-2</v>
      </c>
      <c r="L2192" s="108">
        <v>2.613378732974546E-3</v>
      </c>
      <c r="M2192" s="109">
        <v>2.3573759804168047E-3</v>
      </c>
      <c r="N2192" s="732">
        <v>2.5695663130377898E-3</v>
      </c>
      <c r="O2192" s="108">
        <v>2.6281710267116168E-3</v>
      </c>
      <c r="P2192" s="109">
        <v>2.5852597087438283E-3</v>
      </c>
      <c r="Q2192" s="732">
        <v>6.3299309599258499E-3</v>
      </c>
      <c r="R2192" s="108">
        <v>2.5331238077340936E-3</v>
      </c>
      <c r="S2192" s="109">
        <v>3.373762474724127E-3</v>
      </c>
      <c r="T2192" s="732">
        <v>1.0619071136499658E-2</v>
      </c>
      <c r="U2192" s="108">
        <v>2.2821835713757521E-4</v>
      </c>
      <c r="V2192" s="109">
        <v>2.2401546531505587E-4</v>
      </c>
      <c r="W2192" s="732">
        <v>5.8869028742113453E-4</v>
      </c>
      <c r="X2192" s="108">
        <v>1.4547009024113848E-5</v>
      </c>
      <c r="Y2192" s="109">
        <v>1.4295501833517862E-5</v>
      </c>
      <c r="Z2192" s="732">
        <v>3.9916899862444408E-5</v>
      </c>
      <c r="AA2192" s="108">
        <v>4.6920955921843317E-4</v>
      </c>
      <c r="AB2192" s="109">
        <v>4.3502533784883237E-4</v>
      </c>
      <c r="AC2192" s="732">
        <v>1.2984954592687586E-3</v>
      </c>
      <c r="AD2192" s="108">
        <v>9.6809715612204111E-5</v>
      </c>
      <c r="AE2192" s="109">
        <v>9.5004306648548798E-5</v>
      </c>
      <c r="AF2192" s="732">
        <v>2.4587558686762714E-4</v>
      </c>
      <c r="AG2192" s="108">
        <v>1.3324283855155984E-4</v>
      </c>
      <c r="AH2192" s="109">
        <v>1.3098367669054137E-4</v>
      </c>
      <c r="AI2192" s="732">
        <v>3.739527252288957E-4</v>
      </c>
      <c r="AJ2192" s="114"/>
      <c r="AK2192" s="115"/>
      <c r="AL2192" s="115"/>
    </row>
    <row r="2193" spans="1:38" ht="13" x14ac:dyDescent="0.3">
      <c r="A2193" s="71">
        <v>2029</v>
      </c>
      <c r="B2193" s="718">
        <v>28</v>
      </c>
      <c r="C2193" s="108">
        <v>0.79489607130511664</v>
      </c>
      <c r="D2193" s="109">
        <v>0.72164825345840955</v>
      </c>
      <c r="E2193" s="732">
        <v>0.43674514801262276</v>
      </c>
      <c r="F2193" s="108">
        <v>7.6873343762514729E-2</v>
      </c>
      <c r="G2193" s="109">
        <v>6.7374593627802279E-2</v>
      </c>
      <c r="H2193" s="732">
        <v>8.5574108351925221E-2</v>
      </c>
      <c r="I2193" s="108">
        <v>8.8855994735572118E-3</v>
      </c>
      <c r="J2193" s="109">
        <v>9.6197618704351919E-3</v>
      </c>
      <c r="K2193" s="732">
        <v>1.8400066244252205E-2</v>
      </c>
      <c r="L2193" s="108">
        <v>2.6095429508156882E-3</v>
      </c>
      <c r="M2193" s="109">
        <v>2.3522684298394672E-3</v>
      </c>
      <c r="N2193" s="732">
        <v>2.5242007352014395E-3</v>
      </c>
      <c r="O2193" s="108">
        <v>2.6253166287766487E-3</v>
      </c>
      <c r="P2193" s="109">
        <v>2.5815508008631715E-3</v>
      </c>
      <c r="Q2193" s="732">
        <v>6.2128851307348505E-3</v>
      </c>
      <c r="R2193" s="108">
        <v>2.5331238077340936E-3</v>
      </c>
      <c r="S2193" s="109">
        <v>3.373762474724127E-3</v>
      </c>
      <c r="T2193" s="732">
        <v>1.0619071136499658E-2</v>
      </c>
      <c r="U2193" s="108">
        <v>2.2776503044493634E-4</v>
      </c>
      <c r="V2193" s="109">
        <v>2.234266091916321E-4</v>
      </c>
      <c r="W2193" s="732">
        <v>5.7618659521649839E-4</v>
      </c>
      <c r="X2193" s="108">
        <v>1.4519677976945754E-5</v>
      </c>
      <c r="Y2193" s="109">
        <v>1.4259947384236606E-5</v>
      </c>
      <c r="Z2193" s="732">
        <v>3.9122258833071576E-5</v>
      </c>
      <c r="AA2193" s="108">
        <v>4.7149942019817639E-4</v>
      </c>
      <c r="AB2193" s="109">
        <v>4.3413643210183647E-4</v>
      </c>
      <c r="AC2193" s="732">
        <v>1.2782678815606726E-3</v>
      </c>
      <c r="AD2193" s="108">
        <v>9.6600327347165911E-5</v>
      </c>
      <c r="AE2193" s="109">
        <v>9.4732040735778236E-5</v>
      </c>
      <c r="AF2193" s="732">
        <v>2.4004725752768398E-4</v>
      </c>
      <c r="AG2193" s="108">
        <v>1.3304422831793094E-4</v>
      </c>
      <c r="AH2193" s="109">
        <v>1.3072546795082359E-4</v>
      </c>
      <c r="AI2193" s="732">
        <v>3.6832037147385021E-4</v>
      </c>
      <c r="AJ2193" s="114"/>
      <c r="AK2193" s="115"/>
      <c r="AL2193" s="115"/>
    </row>
    <row r="2194" spans="1:38" ht="13" x14ac:dyDescent="0.3">
      <c r="A2194" s="71">
        <v>2029</v>
      </c>
      <c r="B2194" s="718">
        <v>29</v>
      </c>
      <c r="C2194" s="108">
        <v>0.79457171764950407</v>
      </c>
      <c r="D2194" s="109">
        <v>0.72127698130339357</v>
      </c>
      <c r="E2194" s="732">
        <v>0.42978371352852113</v>
      </c>
      <c r="F2194" s="108">
        <v>7.7260567789083481E-2</v>
      </c>
      <c r="G2194" s="109">
        <v>6.7255525509624298E-2</v>
      </c>
      <c r="H2194" s="732">
        <v>8.4997818344918916E-2</v>
      </c>
      <c r="I2194" s="108">
        <v>8.8686258492410141E-3</v>
      </c>
      <c r="J2194" s="109">
        <v>9.5963687541180832E-3</v>
      </c>
      <c r="K2194" s="732">
        <v>1.7985871727443828E-2</v>
      </c>
      <c r="L2194" s="108">
        <v>2.6056203773259395E-3</v>
      </c>
      <c r="M2194" s="109">
        <v>2.3473218294121556E-3</v>
      </c>
      <c r="N2194" s="732">
        <v>2.475851585319282E-3</v>
      </c>
      <c r="O2194" s="108">
        <v>2.6223966132822825E-3</v>
      </c>
      <c r="P2194" s="109">
        <v>2.5779568283031207E-3</v>
      </c>
      <c r="Q2194" s="732">
        <v>6.0886712514005448E-3</v>
      </c>
      <c r="R2194" s="108">
        <v>2.5331238077340936E-3</v>
      </c>
      <c r="S2194" s="109">
        <v>3.373762474724127E-3</v>
      </c>
      <c r="T2194" s="732">
        <v>1.0619071136499658E-2</v>
      </c>
      <c r="U2194" s="108">
        <v>2.2730196221482861E-4</v>
      </c>
      <c r="V2194" s="109">
        <v>2.2285677995364055E-4</v>
      </c>
      <c r="W2194" s="732">
        <v>5.6291649425561235E-4</v>
      </c>
      <c r="X2194" s="108">
        <v>1.449172640854849E-5</v>
      </c>
      <c r="Y2194" s="109">
        <v>1.4225543844876832E-5</v>
      </c>
      <c r="Z2194" s="732">
        <v>3.8279010101524418E-5</v>
      </c>
      <c r="AA2194" s="108">
        <v>4.7252658180007797E-4</v>
      </c>
      <c r="AB2194" s="109">
        <v>4.3326860585916888E-4</v>
      </c>
      <c r="AC2194" s="732">
        <v>1.2568379394691711E-3</v>
      </c>
      <c r="AD2194" s="108">
        <v>9.6386242407377085E-5</v>
      </c>
      <c r="AE2194" s="109">
        <v>9.4468796636154793E-5</v>
      </c>
      <c r="AF2194" s="732">
        <v>2.3386190122180232E-4</v>
      </c>
      <c r="AG2194" s="108">
        <v>1.3284106260097266E-4</v>
      </c>
      <c r="AH2194" s="109">
        <v>1.3047546801598831E-4</v>
      </c>
      <c r="AI2194" s="732">
        <v>3.6234384782392396E-4</v>
      </c>
      <c r="AJ2194" s="114"/>
      <c r="AK2194" s="115"/>
      <c r="AL2194" s="115"/>
    </row>
    <row r="2195" spans="1:38" ht="13" x14ac:dyDescent="0.3">
      <c r="A2195" s="71">
        <v>2029</v>
      </c>
      <c r="B2195" s="718">
        <v>30</v>
      </c>
      <c r="C2195" s="108">
        <v>0.79424100357223459</v>
      </c>
      <c r="D2195" s="109">
        <v>0.7202513019388681</v>
      </c>
      <c r="E2195" s="732">
        <v>0.44216837009225107</v>
      </c>
      <c r="F2195" s="108">
        <v>7.7112404778502883E-2</v>
      </c>
      <c r="G2195" s="109">
        <v>6.7146384355338248E-2</v>
      </c>
      <c r="H2195" s="732">
        <v>8.5708722717351096E-2</v>
      </c>
      <c r="I2195" s="108">
        <v>8.8512785581128448E-3</v>
      </c>
      <c r="J2195" s="109">
        <v>9.5811425193914959E-3</v>
      </c>
      <c r="K2195" s="732">
        <v>1.8732744612087175E-2</v>
      </c>
      <c r="L2195" s="108">
        <v>2.6016121420397108E-3</v>
      </c>
      <c r="M2195" s="109">
        <v>2.3437964188184916E-3</v>
      </c>
      <c r="N2195" s="732">
        <v>2.565468669029874E-3</v>
      </c>
      <c r="O2195" s="108">
        <v>2.6194167449625511E-3</v>
      </c>
      <c r="P2195" s="109">
        <v>2.5750858347940797E-3</v>
      </c>
      <c r="Q2195" s="732">
        <v>6.3102676075436296E-3</v>
      </c>
      <c r="R2195" s="108">
        <v>2.5331238077340936E-3</v>
      </c>
      <c r="S2195" s="109">
        <v>3.373762474724127E-3</v>
      </c>
      <c r="T2195" s="732">
        <v>1.0619071136499658E-2</v>
      </c>
      <c r="U2195" s="108">
        <v>2.2682857286292909E-4</v>
      </c>
      <c r="V2195" s="109">
        <v>2.2249729680438347E-4</v>
      </c>
      <c r="W2195" s="732">
        <v>5.8653127086541565E-4</v>
      </c>
      <c r="X2195" s="108">
        <v>1.4463178345343629E-5</v>
      </c>
      <c r="Y2195" s="109">
        <v>1.4203460781141784E-5</v>
      </c>
      <c r="Z2195" s="732">
        <v>3.978062952620451E-5</v>
      </c>
      <c r="AA2195" s="108">
        <v>4.7163019423361591E-4</v>
      </c>
      <c r="AB2195" s="109">
        <v>4.325894784959282E-4</v>
      </c>
      <c r="AC2195" s="732">
        <v>1.2939489294855637E-3</v>
      </c>
      <c r="AD2195" s="108">
        <v>9.6167480783955497E-5</v>
      </c>
      <c r="AE2195" s="109">
        <v>9.4307061431139882E-5</v>
      </c>
      <c r="AF2195" s="732">
        <v>2.4484770969859457E-4</v>
      </c>
      <c r="AG2195" s="108">
        <v>1.3263365193632472E-4</v>
      </c>
      <c r="AH2195" s="109">
        <v>1.3030095135613186E-4</v>
      </c>
      <c r="AI2195" s="732">
        <v>3.7305387868340184E-4</v>
      </c>
      <c r="AJ2195" s="114"/>
      <c r="AK2195" s="115"/>
      <c r="AL2195" s="115"/>
    </row>
    <row r="2196" spans="1:38" ht="13" x14ac:dyDescent="0.3">
      <c r="A2196" s="71">
        <v>2029</v>
      </c>
      <c r="B2196" s="718">
        <v>31</v>
      </c>
      <c r="C2196" s="108">
        <v>0.79424100357223459</v>
      </c>
      <c r="D2196" s="109">
        <v>0.7202513019388681</v>
      </c>
      <c r="E2196" s="732">
        <v>0.44216837009225107</v>
      </c>
      <c r="F2196" s="108">
        <v>7.7112404778502883E-2</v>
      </c>
      <c r="G2196" s="109">
        <v>6.7146384355338248E-2</v>
      </c>
      <c r="H2196" s="732">
        <v>8.5708722717351096E-2</v>
      </c>
      <c r="I2196" s="108">
        <v>8.8512785581128448E-3</v>
      </c>
      <c r="J2196" s="109">
        <v>9.5811425193914959E-3</v>
      </c>
      <c r="K2196" s="732">
        <v>1.8732744612087175E-2</v>
      </c>
      <c r="L2196" s="108">
        <v>2.6016121420397108E-3</v>
      </c>
      <c r="M2196" s="109">
        <v>2.3437964188184916E-3</v>
      </c>
      <c r="N2196" s="732">
        <v>2.565468669029874E-3</v>
      </c>
      <c r="O2196" s="108">
        <v>2.6194167449625511E-3</v>
      </c>
      <c r="P2196" s="109">
        <v>2.5750858347940797E-3</v>
      </c>
      <c r="Q2196" s="732">
        <v>6.3102676075436296E-3</v>
      </c>
      <c r="R2196" s="108">
        <v>2.5331238077340936E-3</v>
      </c>
      <c r="S2196" s="109">
        <v>3.373762474724127E-3</v>
      </c>
      <c r="T2196" s="732">
        <v>1.0619071136499658E-2</v>
      </c>
      <c r="U2196" s="108">
        <v>2.2682857286292909E-4</v>
      </c>
      <c r="V2196" s="109">
        <v>2.2249729680438347E-4</v>
      </c>
      <c r="W2196" s="732">
        <v>5.8653127086541565E-4</v>
      </c>
      <c r="X2196" s="108">
        <v>1.4463178345343629E-5</v>
      </c>
      <c r="Y2196" s="109">
        <v>1.4203460781141784E-5</v>
      </c>
      <c r="Z2196" s="732">
        <v>3.978062952620451E-5</v>
      </c>
      <c r="AA2196" s="108">
        <v>4.7163019423361591E-4</v>
      </c>
      <c r="AB2196" s="109">
        <v>4.325894784959282E-4</v>
      </c>
      <c r="AC2196" s="732">
        <v>1.2939489294855637E-3</v>
      </c>
      <c r="AD2196" s="108">
        <v>9.6167480783955497E-5</v>
      </c>
      <c r="AE2196" s="109">
        <v>9.4307061431139882E-5</v>
      </c>
      <c r="AF2196" s="732">
        <v>2.4484770969859457E-4</v>
      </c>
      <c r="AG2196" s="108">
        <v>1.3263365193632472E-4</v>
      </c>
      <c r="AH2196" s="109">
        <v>1.3030095135613186E-4</v>
      </c>
      <c r="AI2196" s="732">
        <v>3.7305387868340184E-4</v>
      </c>
      <c r="AJ2196" s="114"/>
      <c r="AK2196" s="115"/>
      <c r="AL2196" s="115"/>
    </row>
    <row r="2197" spans="1:38" ht="13" x14ac:dyDescent="0.3">
      <c r="A2197" s="71">
        <v>2029</v>
      </c>
      <c r="B2197" s="718">
        <v>32</v>
      </c>
      <c r="C2197" s="108">
        <v>0.79424100357223459</v>
      </c>
      <c r="D2197" s="109">
        <v>0.7202513019388681</v>
      </c>
      <c r="E2197" s="732">
        <v>0.44216837009225107</v>
      </c>
      <c r="F2197" s="108">
        <v>7.7112404778502883E-2</v>
      </c>
      <c r="G2197" s="109">
        <v>6.7146384355338248E-2</v>
      </c>
      <c r="H2197" s="732">
        <v>8.5708722717351096E-2</v>
      </c>
      <c r="I2197" s="108">
        <v>8.8512785581128448E-3</v>
      </c>
      <c r="J2197" s="109">
        <v>9.5811425193914959E-3</v>
      </c>
      <c r="K2197" s="732">
        <v>1.8732744612087175E-2</v>
      </c>
      <c r="L2197" s="108">
        <v>2.6016121420397108E-3</v>
      </c>
      <c r="M2197" s="109">
        <v>2.3437964188184916E-3</v>
      </c>
      <c r="N2197" s="732">
        <v>2.565468669029874E-3</v>
      </c>
      <c r="O2197" s="108">
        <v>2.6194167449625511E-3</v>
      </c>
      <c r="P2197" s="109">
        <v>2.5750858347940797E-3</v>
      </c>
      <c r="Q2197" s="732">
        <v>6.3102676075436296E-3</v>
      </c>
      <c r="R2197" s="108">
        <v>2.5331238077340936E-3</v>
      </c>
      <c r="S2197" s="109">
        <v>3.373762474724127E-3</v>
      </c>
      <c r="T2197" s="732">
        <v>1.0619071136499658E-2</v>
      </c>
      <c r="U2197" s="108">
        <v>2.2682857286292909E-4</v>
      </c>
      <c r="V2197" s="109">
        <v>2.2249729680438347E-4</v>
      </c>
      <c r="W2197" s="732">
        <v>5.8653127086541565E-4</v>
      </c>
      <c r="X2197" s="108">
        <v>1.4463178345343629E-5</v>
      </c>
      <c r="Y2197" s="109">
        <v>1.4203460781141784E-5</v>
      </c>
      <c r="Z2197" s="732">
        <v>3.978062952620451E-5</v>
      </c>
      <c r="AA2197" s="108">
        <v>4.7163019423361591E-4</v>
      </c>
      <c r="AB2197" s="109">
        <v>4.325894784959282E-4</v>
      </c>
      <c r="AC2197" s="732">
        <v>1.2939489294855637E-3</v>
      </c>
      <c r="AD2197" s="108">
        <v>9.6167480783955497E-5</v>
      </c>
      <c r="AE2197" s="109">
        <v>9.4307061431139882E-5</v>
      </c>
      <c r="AF2197" s="732">
        <v>2.4484770969859457E-4</v>
      </c>
      <c r="AG2197" s="108">
        <v>1.3263365193632472E-4</v>
      </c>
      <c r="AH2197" s="109">
        <v>1.3030095135613186E-4</v>
      </c>
      <c r="AI2197" s="732">
        <v>3.7305387868340184E-4</v>
      </c>
      <c r="AJ2197" s="114"/>
      <c r="AK2197" s="115"/>
      <c r="AL2197" s="115"/>
    </row>
    <row r="2198" spans="1:38" ht="13" x14ac:dyDescent="0.3">
      <c r="A2198" s="71">
        <v>2029</v>
      </c>
      <c r="B2198" s="718">
        <v>33</v>
      </c>
      <c r="C2198" s="108">
        <v>0.79424100357223459</v>
      </c>
      <c r="D2198" s="109">
        <v>0.7202513019388681</v>
      </c>
      <c r="E2198" s="732">
        <v>0.44216837009225107</v>
      </c>
      <c r="F2198" s="108">
        <v>7.7112404778502883E-2</v>
      </c>
      <c r="G2198" s="109">
        <v>6.7146384355338248E-2</v>
      </c>
      <c r="H2198" s="732">
        <v>8.5708722717351096E-2</v>
      </c>
      <c r="I2198" s="108">
        <v>8.8512785581128448E-3</v>
      </c>
      <c r="J2198" s="109">
        <v>9.5811425193914959E-3</v>
      </c>
      <c r="K2198" s="732">
        <v>1.8732744612087175E-2</v>
      </c>
      <c r="L2198" s="108">
        <v>2.6016121420397108E-3</v>
      </c>
      <c r="M2198" s="109">
        <v>2.3437964188184916E-3</v>
      </c>
      <c r="N2198" s="732">
        <v>2.565468669029874E-3</v>
      </c>
      <c r="O2198" s="108">
        <v>2.6194167449625511E-3</v>
      </c>
      <c r="P2198" s="109">
        <v>2.5750858347940797E-3</v>
      </c>
      <c r="Q2198" s="732">
        <v>6.3102676075436296E-3</v>
      </c>
      <c r="R2198" s="108">
        <v>2.5331238077340936E-3</v>
      </c>
      <c r="S2198" s="109">
        <v>3.373762474724127E-3</v>
      </c>
      <c r="T2198" s="732">
        <v>1.0619071136499658E-2</v>
      </c>
      <c r="U2198" s="108">
        <v>2.2682857286292909E-4</v>
      </c>
      <c r="V2198" s="109">
        <v>2.2249729680438347E-4</v>
      </c>
      <c r="W2198" s="732">
        <v>5.8653127086541565E-4</v>
      </c>
      <c r="X2198" s="108">
        <v>1.4463178345343629E-5</v>
      </c>
      <c r="Y2198" s="109">
        <v>1.4203460781141784E-5</v>
      </c>
      <c r="Z2198" s="732">
        <v>3.978062952620451E-5</v>
      </c>
      <c r="AA2198" s="108">
        <v>4.7163019423361591E-4</v>
      </c>
      <c r="AB2198" s="109">
        <v>4.325894784959282E-4</v>
      </c>
      <c r="AC2198" s="732">
        <v>1.2939489294855637E-3</v>
      </c>
      <c r="AD2198" s="108">
        <v>9.6167480783955497E-5</v>
      </c>
      <c r="AE2198" s="109">
        <v>9.4307061431139882E-5</v>
      </c>
      <c r="AF2198" s="732">
        <v>2.4484770969859457E-4</v>
      </c>
      <c r="AG2198" s="108">
        <v>1.3263365193632472E-4</v>
      </c>
      <c r="AH2198" s="109">
        <v>1.3030095135613186E-4</v>
      </c>
      <c r="AI2198" s="732">
        <v>3.7305387868340184E-4</v>
      </c>
      <c r="AJ2198" s="114"/>
      <c r="AK2198" s="115"/>
      <c r="AL2198" s="115"/>
    </row>
    <row r="2199" spans="1:38" ht="13" x14ac:dyDescent="0.3">
      <c r="A2199" s="71">
        <v>2029</v>
      </c>
      <c r="B2199" s="718">
        <v>34</v>
      </c>
      <c r="C2199" s="108">
        <v>0.79424100357223459</v>
      </c>
      <c r="D2199" s="109">
        <v>0.7202513019388681</v>
      </c>
      <c r="E2199" s="732">
        <v>0.44216837009225107</v>
      </c>
      <c r="F2199" s="108">
        <v>7.7112404778502883E-2</v>
      </c>
      <c r="G2199" s="109">
        <v>6.7146384355338248E-2</v>
      </c>
      <c r="H2199" s="732">
        <v>8.5708722717351096E-2</v>
      </c>
      <c r="I2199" s="108">
        <v>8.8512785581128448E-3</v>
      </c>
      <c r="J2199" s="109">
        <v>9.5811425193914959E-3</v>
      </c>
      <c r="K2199" s="732">
        <v>1.8732744612087175E-2</v>
      </c>
      <c r="L2199" s="108">
        <v>2.6016121420397108E-3</v>
      </c>
      <c r="M2199" s="109">
        <v>2.3437964188184916E-3</v>
      </c>
      <c r="N2199" s="732">
        <v>2.565468669029874E-3</v>
      </c>
      <c r="O2199" s="108">
        <v>2.6194167449625511E-3</v>
      </c>
      <c r="P2199" s="109">
        <v>2.5750858347940797E-3</v>
      </c>
      <c r="Q2199" s="732">
        <v>6.3102676075436296E-3</v>
      </c>
      <c r="R2199" s="108">
        <v>2.5331238077340936E-3</v>
      </c>
      <c r="S2199" s="109">
        <v>3.373762474724127E-3</v>
      </c>
      <c r="T2199" s="732">
        <v>1.0619071136499658E-2</v>
      </c>
      <c r="U2199" s="108">
        <v>2.2682857286292909E-4</v>
      </c>
      <c r="V2199" s="109">
        <v>2.2249729680438347E-4</v>
      </c>
      <c r="W2199" s="732">
        <v>5.8653127086541565E-4</v>
      </c>
      <c r="X2199" s="108">
        <v>1.4463178345343629E-5</v>
      </c>
      <c r="Y2199" s="109">
        <v>1.4203460781141784E-5</v>
      </c>
      <c r="Z2199" s="732">
        <v>3.978062952620451E-5</v>
      </c>
      <c r="AA2199" s="108">
        <v>4.7163019423361591E-4</v>
      </c>
      <c r="AB2199" s="109">
        <v>4.325894784959282E-4</v>
      </c>
      <c r="AC2199" s="732">
        <v>1.2939489294855637E-3</v>
      </c>
      <c r="AD2199" s="108">
        <v>9.6167480783955497E-5</v>
      </c>
      <c r="AE2199" s="109">
        <v>9.4307061431139882E-5</v>
      </c>
      <c r="AF2199" s="732">
        <v>2.4484770969859457E-4</v>
      </c>
      <c r="AG2199" s="108">
        <v>1.3263365193632472E-4</v>
      </c>
      <c r="AH2199" s="109">
        <v>1.3030095135613186E-4</v>
      </c>
      <c r="AI2199" s="732">
        <v>3.7305387868340184E-4</v>
      </c>
      <c r="AJ2199" s="114"/>
      <c r="AK2199" s="115"/>
      <c r="AL2199" s="115"/>
    </row>
    <row r="2200" spans="1:38" ht="13" x14ac:dyDescent="0.3">
      <c r="A2200" s="71">
        <v>2029</v>
      </c>
      <c r="B2200" s="718">
        <v>35</v>
      </c>
      <c r="C2200" s="108">
        <v>0.79424100357223459</v>
      </c>
      <c r="D2200" s="109">
        <v>0.7202513019388681</v>
      </c>
      <c r="E2200" s="732">
        <v>0.44216837009225107</v>
      </c>
      <c r="F2200" s="108">
        <v>7.7112404778502883E-2</v>
      </c>
      <c r="G2200" s="109">
        <v>6.7146384355338248E-2</v>
      </c>
      <c r="H2200" s="732">
        <v>8.5708722717351096E-2</v>
      </c>
      <c r="I2200" s="108">
        <v>8.8512785581128448E-3</v>
      </c>
      <c r="J2200" s="109">
        <v>9.5811425193914959E-3</v>
      </c>
      <c r="K2200" s="732">
        <v>1.8732744612087175E-2</v>
      </c>
      <c r="L2200" s="108">
        <v>2.6016121420397108E-3</v>
      </c>
      <c r="M2200" s="109">
        <v>2.3437964188184916E-3</v>
      </c>
      <c r="N2200" s="732">
        <v>2.565468669029874E-3</v>
      </c>
      <c r="O2200" s="108">
        <v>2.6194167449625511E-3</v>
      </c>
      <c r="P2200" s="109">
        <v>2.5750858347940797E-3</v>
      </c>
      <c r="Q2200" s="732">
        <v>6.3102676075436296E-3</v>
      </c>
      <c r="R2200" s="108">
        <v>2.5331238077340936E-3</v>
      </c>
      <c r="S2200" s="109">
        <v>3.373762474724127E-3</v>
      </c>
      <c r="T2200" s="732">
        <v>1.0619071136499658E-2</v>
      </c>
      <c r="U2200" s="108">
        <v>2.2682857286292909E-4</v>
      </c>
      <c r="V2200" s="109">
        <v>2.2249729680438347E-4</v>
      </c>
      <c r="W2200" s="732">
        <v>5.8653127086541565E-4</v>
      </c>
      <c r="X2200" s="108">
        <v>1.4463178345343629E-5</v>
      </c>
      <c r="Y2200" s="109">
        <v>1.4203460781141784E-5</v>
      </c>
      <c r="Z2200" s="732">
        <v>3.978062952620451E-5</v>
      </c>
      <c r="AA2200" s="108">
        <v>4.7163019423361591E-4</v>
      </c>
      <c r="AB2200" s="109">
        <v>4.325894784959282E-4</v>
      </c>
      <c r="AC2200" s="732">
        <v>1.2939489294855637E-3</v>
      </c>
      <c r="AD2200" s="108">
        <v>9.6167480783955497E-5</v>
      </c>
      <c r="AE2200" s="109">
        <v>9.4307061431139882E-5</v>
      </c>
      <c r="AF2200" s="732">
        <v>2.4484770969859457E-4</v>
      </c>
      <c r="AG2200" s="108">
        <v>1.3263365193632472E-4</v>
      </c>
      <c r="AH2200" s="109">
        <v>1.3030095135613186E-4</v>
      </c>
      <c r="AI2200" s="732">
        <v>3.7305387868340184E-4</v>
      </c>
      <c r="AJ2200" s="114"/>
      <c r="AK2200" s="115"/>
      <c r="AL2200" s="115"/>
    </row>
    <row r="2201" spans="1:38" ht="13" x14ac:dyDescent="0.3">
      <c r="A2201" s="71">
        <v>2029</v>
      </c>
      <c r="B2201" s="718">
        <v>36</v>
      </c>
      <c r="C2201" s="108">
        <v>0.79424100357223459</v>
      </c>
      <c r="D2201" s="109">
        <v>0.7202513019388681</v>
      </c>
      <c r="E2201" s="732">
        <v>0.44216837009225107</v>
      </c>
      <c r="F2201" s="108">
        <v>7.7112404778502883E-2</v>
      </c>
      <c r="G2201" s="109">
        <v>6.7146384355338248E-2</v>
      </c>
      <c r="H2201" s="732">
        <v>8.5708722717351096E-2</v>
      </c>
      <c r="I2201" s="108">
        <v>8.8512785581128448E-3</v>
      </c>
      <c r="J2201" s="109">
        <v>9.5811425193914959E-3</v>
      </c>
      <c r="K2201" s="732">
        <v>1.8732744612087175E-2</v>
      </c>
      <c r="L2201" s="108">
        <v>2.6016121420397108E-3</v>
      </c>
      <c r="M2201" s="109">
        <v>2.3437964188184916E-3</v>
      </c>
      <c r="N2201" s="732">
        <v>2.565468669029874E-3</v>
      </c>
      <c r="O2201" s="108">
        <v>2.6194167449625511E-3</v>
      </c>
      <c r="P2201" s="109">
        <v>2.5750858347940797E-3</v>
      </c>
      <c r="Q2201" s="732">
        <v>6.3102676075436296E-3</v>
      </c>
      <c r="R2201" s="108">
        <v>2.5331238077340936E-3</v>
      </c>
      <c r="S2201" s="109">
        <v>3.373762474724127E-3</v>
      </c>
      <c r="T2201" s="732">
        <v>1.0619071136499658E-2</v>
      </c>
      <c r="U2201" s="108">
        <v>2.2682857286292909E-4</v>
      </c>
      <c r="V2201" s="109">
        <v>2.2249729680438347E-4</v>
      </c>
      <c r="W2201" s="732">
        <v>5.8653127086541565E-4</v>
      </c>
      <c r="X2201" s="108">
        <v>1.4463178345343629E-5</v>
      </c>
      <c r="Y2201" s="109">
        <v>1.4203460781141784E-5</v>
      </c>
      <c r="Z2201" s="732">
        <v>3.978062952620451E-5</v>
      </c>
      <c r="AA2201" s="108">
        <v>4.7163019423361591E-4</v>
      </c>
      <c r="AB2201" s="109">
        <v>4.325894784959282E-4</v>
      </c>
      <c r="AC2201" s="732">
        <v>1.2939489294855637E-3</v>
      </c>
      <c r="AD2201" s="108">
        <v>9.6167480783955497E-5</v>
      </c>
      <c r="AE2201" s="109">
        <v>9.4307061431139882E-5</v>
      </c>
      <c r="AF2201" s="732">
        <v>2.4484770969859457E-4</v>
      </c>
      <c r="AG2201" s="108">
        <v>1.3263365193632472E-4</v>
      </c>
      <c r="AH2201" s="109">
        <v>1.3030095135613186E-4</v>
      </c>
      <c r="AI2201" s="732">
        <v>3.7305387868340184E-4</v>
      </c>
      <c r="AJ2201" s="114"/>
      <c r="AK2201" s="115"/>
      <c r="AL2201" s="115"/>
    </row>
    <row r="2202" spans="1:38" ht="13" x14ac:dyDescent="0.3">
      <c r="A2202" s="71">
        <v>2029</v>
      </c>
      <c r="B2202" s="718">
        <v>37</v>
      </c>
      <c r="C2202" s="108">
        <v>0.79424100357223459</v>
      </c>
      <c r="D2202" s="109">
        <v>0.7202513019388681</v>
      </c>
      <c r="E2202" s="732">
        <v>0.44216837009225107</v>
      </c>
      <c r="F2202" s="108">
        <v>7.7112404778502883E-2</v>
      </c>
      <c r="G2202" s="109">
        <v>6.7146384355338248E-2</v>
      </c>
      <c r="H2202" s="732">
        <v>8.5708722717351096E-2</v>
      </c>
      <c r="I2202" s="108">
        <v>8.8512785581128448E-3</v>
      </c>
      <c r="J2202" s="109">
        <v>9.5811425193914959E-3</v>
      </c>
      <c r="K2202" s="732">
        <v>1.8732744612087175E-2</v>
      </c>
      <c r="L2202" s="108">
        <v>2.6016121420397108E-3</v>
      </c>
      <c r="M2202" s="109">
        <v>2.3437964188184916E-3</v>
      </c>
      <c r="N2202" s="732">
        <v>2.565468669029874E-3</v>
      </c>
      <c r="O2202" s="108">
        <v>2.6194167449625511E-3</v>
      </c>
      <c r="P2202" s="109">
        <v>2.5750858347940797E-3</v>
      </c>
      <c r="Q2202" s="732">
        <v>6.3102676075436296E-3</v>
      </c>
      <c r="R2202" s="108">
        <v>2.5331238077340936E-3</v>
      </c>
      <c r="S2202" s="109">
        <v>3.373762474724127E-3</v>
      </c>
      <c r="T2202" s="732">
        <v>1.0619071136499658E-2</v>
      </c>
      <c r="U2202" s="108">
        <v>2.2682857286292909E-4</v>
      </c>
      <c r="V2202" s="109">
        <v>2.2249729680438347E-4</v>
      </c>
      <c r="W2202" s="732">
        <v>5.8653127086541565E-4</v>
      </c>
      <c r="X2202" s="108">
        <v>1.4463178345343629E-5</v>
      </c>
      <c r="Y2202" s="109">
        <v>1.4203460781141784E-5</v>
      </c>
      <c r="Z2202" s="732">
        <v>3.978062952620451E-5</v>
      </c>
      <c r="AA2202" s="108">
        <v>4.7163019423361591E-4</v>
      </c>
      <c r="AB2202" s="109">
        <v>4.325894784959282E-4</v>
      </c>
      <c r="AC2202" s="732">
        <v>1.2939489294855637E-3</v>
      </c>
      <c r="AD2202" s="108">
        <v>9.6167480783955497E-5</v>
      </c>
      <c r="AE2202" s="109">
        <v>9.4307061431139882E-5</v>
      </c>
      <c r="AF2202" s="732">
        <v>2.4484770969859457E-4</v>
      </c>
      <c r="AG2202" s="108">
        <v>1.3263365193632472E-4</v>
      </c>
      <c r="AH2202" s="109">
        <v>1.3030095135613186E-4</v>
      </c>
      <c r="AI2202" s="732">
        <v>3.7305387868340184E-4</v>
      </c>
      <c r="AJ2202" s="114"/>
      <c r="AK2202" s="115"/>
      <c r="AL2202" s="115"/>
    </row>
    <row r="2203" spans="1:38" ht="13" x14ac:dyDescent="0.3">
      <c r="A2203" s="71">
        <v>2029</v>
      </c>
      <c r="B2203" s="718">
        <v>38</v>
      </c>
      <c r="C2203" s="108">
        <v>0.79424100357223459</v>
      </c>
      <c r="D2203" s="109">
        <v>0.7202513019388681</v>
      </c>
      <c r="E2203" s="732">
        <v>0.44216837009225107</v>
      </c>
      <c r="F2203" s="108">
        <v>7.7112404778502883E-2</v>
      </c>
      <c r="G2203" s="109">
        <v>6.7146384355338248E-2</v>
      </c>
      <c r="H2203" s="732">
        <v>8.5708722717351096E-2</v>
      </c>
      <c r="I2203" s="108">
        <v>8.8512785581128448E-3</v>
      </c>
      <c r="J2203" s="109">
        <v>9.5811425193914959E-3</v>
      </c>
      <c r="K2203" s="732">
        <v>1.8732744612087175E-2</v>
      </c>
      <c r="L2203" s="108">
        <v>2.6016121420397108E-3</v>
      </c>
      <c r="M2203" s="109">
        <v>2.3437964188184916E-3</v>
      </c>
      <c r="N2203" s="732">
        <v>2.565468669029874E-3</v>
      </c>
      <c r="O2203" s="108">
        <v>2.6194167449625511E-3</v>
      </c>
      <c r="P2203" s="109">
        <v>2.5750858347940797E-3</v>
      </c>
      <c r="Q2203" s="732">
        <v>6.3102676075436296E-3</v>
      </c>
      <c r="R2203" s="108">
        <v>2.5331238077340936E-3</v>
      </c>
      <c r="S2203" s="109">
        <v>3.373762474724127E-3</v>
      </c>
      <c r="T2203" s="732">
        <v>1.0619071136499658E-2</v>
      </c>
      <c r="U2203" s="108">
        <v>2.2682857286292909E-4</v>
      </c>
      <c r="V2203" s="109">
        <v>2.2249729680438347E-4</v>
      </c>
      <c r="W2203" s="732">
        <v>5.8653127086541565E-4</v>
      </c>
      <c r="X2203" s="108">
        <v>1.4463178345343629E-5</v>
      </c>
      <c r="Y2203" s="109">
        <v>1.4203460781141784E-5</v>
      </c>
      <c r="Z2203" s="732">
        <v>3.978062952620451E-5</v>
      </c>
      <c r="AA2203" s="108">
        <v>4.7163019423361591E-4</v>
      </c>
      <c r="AB2203" s="109">
        <v>4.325894784959282E-4</v>
      </c>
      <c r="AC2203" s="732">
        <v>1.2939489294855637E-3</v>
      </c>
      <c r="AD2203" s="108">
        <v>9.6167480783955497E-5</v>
      </c>
      <c r="AE2203" s="109">
        <v>9.4307061431139882E-5</v>
      </c>
      <c r="AF2203" s="732">
        <v>2.4484770969859457E-4</v>
      </c>
      <c r="AG2203" s="108">
        <v>1.3263365193632472E-4</v>
      </c>
      <c r="AH2203" s="109">
        <v>1.3030095135613186E-4</v>
      </c>
      <c r="AI2203" s="732">
        <v>3.7305387868340184E-4</v>
      </c>
      <c r="AJ2203" s="114"/>
      <c r="AK2203" s="115"/>
      <c r="AL2203" s="115"/>
    </row>
    <row r="2204" spans="1:38" ht="13.5" thickBot="1" x14ac:dyDescent="0.35">
      <c r="A2204" s="73">
        <v>2029</v>
      </c>
      <c r="B2204" s="719">
        <v>39</v>
      </c>
      <c r="C2204" s="110">
        <v>0.79424100357223459</v>
      </c>
      <c r="D2204" s="111">
        <v>0.7202513019388681</v>
      </c>
      <c r="E2204" s="733">
        <v>0.44216837009225107</v>
      </c>
      <c r="F2204" s="110">
        <v>7.7112404778502883E-2</v>
      </c>
      <c r="G2204" s="111">
        <v>6.7146384355338248E-2</v>
      </c>
      <c r="H2204" s="733">
        <v>8.5708722717351096E-2</v>
      </c>
      <c r="I2204" s="110">
        <v>8.8512785581128448E-3</v>
      </c>
      <c r="J2204" s="111">
        <v>9.5811425193914959E-3</v>
      </c>
      <c r="K2204" s="733">
        <v>1.8732744612087175E-2</v>
      </c>
      <c r="L2204" s="110">
        <v>2.6016121420397108E-3</v>
      </c>
      <c r="M2204" s="111">
        <v>2.3437964188184916E-3</v>
      </c>
      <c r="N2204" s="733">
        <v>2.565468669029874E-3</v>
      </c>
      <c r="O2204" s="110">
        <v>2.6194167449625511E-3</v>
      </c>
      <c r="P2204" s="111">
        <v>2.5750858347940797E-3</v>
      </c>
      <c r="Q2204" s="733">
        <v>6.3102676075436296E-3</v>
      </c>
      <c r="R2204" s="110">
        <v>2.5331238077340936E-3</v>
      </c>
      <c r="S2204" s="111">
        <v>3.373762474724127E-3</v>
      </c>
      <c r="T2204" s="733">
        <v>1.0619071136499658E-2</v>
      </c>
      <c r="U2204" s="110">
        <v>2.2682857286292909E-4</v>
      </c>
      <c r="V2204" s="111">
        <v>2.2249729680438347E-4</v>
      </c>
      <c r="W2204" s="733">
        <v>5.8653127086541565E-4</v>
      </c>
      <c r="X2204" s="110">
        <v>1.4463178345343629E-5</v>
      </c>
      <c r="Y2204" s="111">
        <v>1.4203460781141784E-5</v>
      </c>
      <c r="Z2204" s="733">
        <v>3.978062952620451E-5</v>
      </c>
      <c r="AA2204" s="110">
        <v>4.7163019423361591E-4</v>
      </c>
      <c r="AB2204" s="111">
        <v>4.325894784959282E-4</v>
      </c>
      <c r="AC2204" s="733">
        <v>1.2939489294855637E-3</v>
      </c>
      <c r="AD2204" s="110">
        <v>9.6167480783955497E-5</v>
      </c>
      <c r="AE2204" s="111">
        <v>9.4307061431139882E-5</v>
      </c>
      <c r="AF2204" s="733">
        <v>2.4484770969859457E-4</v>
      </c>
      <c r="AG2204" s="110">
        <v>1.3263365193632472E-4</v>
      </c>
      <c r="AH2204" s="111">
        <v>1.3030095135613186E-4</v>
      </c>
      <c r="AI2204" s="733">
        <v>3.7305387868340184E-4</v>
      </c>
      <c r="AJ2204" s="116"/>
      <c r="AK2204" s="117"/>
      <c r="AL2204" s="117"/>
    </row>
    <row r="2205" spans="1:38" x14ac:dyDescent="0.25">
      <c r="A2205" s="69">
        <v>2030</v>
      </c>
      <c r="B2205" s="70">
        <v>0</v>
      </c>
      <c r="C2205" s="106">
        <v>0.26183683606890479</v>
      </c>
      <c r="D2205" s="107">
        <v>0.26797715921309379</v>
      </c>
      <c r="E2205" s="730">
        <v>0.28046567409816758</v>
      </c>
      <c r="F2205" s="106">
        <v>5.7863555238632453E-3</v>
      </c>
      <c r="G2205" s="107">
        <v>5.5091276329753682E-3</v>
      </c>
      <c r="H2205" s="730">
        <v>2.1180715560422343E-2</v>
      </c>
      <c r="I2205" s="106">
        <v>6.2048238300345246E-3</v>
      </c>
      <c r="J2205" s="107">
        <v>5.7500156058696277E-3</v>
      </c>
      <c r="K2205" s="730">
        <v>1.4793455820280693E-2</v>
      </c>
      <c r="L2205" s="106">
        <v>6.3204069105948172E-4</v>
      </c>
      <c r="M2205" s="107">
        <v>6.7960577234385782E-4</v>
      </c>
      <c r="N2205" s="730">
        <v>2.2646949469963562E-3</v>
      </c>
      <c r="O2205" s="106">
        <v>1.6460093283358209E-3</v>
      </c>
      <c r="P2205" s="107">
        <v>1.5278198634429698E-3</v>
      </c>
      <c r="Q2205" s="730">
        <v>2.9871631157910592E-3</v>
      </c>
      <c r="R2205" s="106">
        <v>2.5553807295032658E-3</v>
      </c>
      <c r="S2205" s="107">
        <v>3.371838851685158E-3</v>
      </c>
      <c r="T2205" s="730">
        <v>1.073188679767877E-2</v>
      </c>
      <c r="U2205" s="106">
        <v>1.6268503148483853E-4</v>
      </c>
      <c r="V2205" s="107">
        <v>1.5413050544077988E-4</v>
      </c>
      <c r="W2205" s="730">
        <v>2.6216980391809581E-4</v>
      </c>
      <c r="X2205" s="106">
        <v>1.0131325765883231E-5</v>
      </c>
      <c r="Y2205" s="107">
        <v>9.5743601106817037E-6</v>
      </c>
      <c r="Z2205" s="730">
        <v>1.7901402545290867E-5</v>
      </c>
      <c r="AA2205" s="106">
        <v>1.5811724106481198E-4</v>
      </c>
      <c r="AB2205" s="107">
        <v>1.4930347725317797E-4</v>
      </c>
      <c r="AC2205" s="730">
        <v>3.2539617518218271E-4</v>
      </c>
      <c r="AD2205" s="106">
        <v>7.0541115626520634E-5</v>
      </c>
      <c r="AE2205" s="107">
        <v>6.7056735914668142E-5</v>
      </c>
      <c r="AF2205" s="730">
        <v>1.024994583547273E-4</v>
      </c>
      <c r="AG2205" s="106">
        <v>8.8355283544781313E-5</v>
      </c>
      <c r="AH2205" s="107">
        <v>8.2816866548540729E-5</v>
      </c>
      <c r="AI2205" s="730">
        <v>1.8951748209602491E-4</v>
      </c>
      <c r="AJ2205" s="112"/>
      <c r="AK2205" s="113"/>
      <c r="AL2205" s="113"/>
    </row>
    <row r="2206" spans="1:38" x14ac:dyDescent="0.25">
      <c r="A2206" s="71">
        <v>2030</v>
      </c>
      <c r="B2206" s="718">
        <v>1</v>
      </c>
      <c r="C2206" s="108">
        <v>0.26097256881165187</v>
      </c>
      <c r="D2206" s="109">
        <v>0.26736943766939109</v>
      </c>
      <c r="E2206" s="731">
        <v>0.28021018209326803</v>
      </c>
      <c r="F2206" s="108">
        <v>5.7925333067305653E-3</v>
      </c>
      <c r="G2206" s="109">
        <v>5.5234072385774184E-3</v>
      </c>
      <c r="H2206" s="731">
        <v>2.1342276958427695E-2</v>
      </c>
      <c r="I2206" s="108">
        <v>6.178290042581744E-3</v>
      </c>
      <c r="J2206" s="109">
        <v>5.7433607905257962E-3</v>
      </c>
      <c r="K2206" s="731">
        <v>1.4746530575899841E-2</v>
      </c>
      <c r="L2206" s="108">
        <v>6.3077299475317245E-4</v>
      </c>
      <c r="M2206" s="109">
        <v>6.7983855206617933E-4</v>
      </c>
      <c r="N2206" s="731">
        <v>2.267995421145785E-3</v>
      </c>
      <c r="O2206" s="108">
        <v>1.6396506482539218E-3</v>
      </c>
      <c r="P2206" s="109">
        <v>1.5256475877454248E-3</v>
      </c>
      <c r="Q2206" s="731">
        <v>2.9782978504638903E-3</v>
      </c>
      <c r="R2206" s="108">
        <v>2.5500534542091352E-3</v>
      </c>
      <c r="S2206" s="109">
        <v>3.3729857281288808E-3</v>
      </c>
      <c r="T2206" s="731">
        <v>1.0792429833840489E-2</v>
      </c>
      <c r="U2206" s="108">
        <v>1.6203048984575501E-4</v>
      </c>
      <c r="V2206" s="109">
        <v>1.5403372909891788E-4</v>
      </c>
      <c r="W2206" s="731">
        <v>2.6131458235107569E-4</v>
      </c>
      <c r="X2206" s="108">
        <v>1.0090059738828377E-5</v>
      </c>
      <c r="Y2206" s="109">
        <v>9.5668374768610103E-6</v>
      </c>
      <c r="Z2206" s="731">
        <v>1.7844900019047049E-5</v>
      </c>
      <c r="AA2206" s="108">
        <v>1.576086007819759E-4</v>
      </c>
      <c r="AB2206" s="109">
        <v>1.4926512208167492E-4</v>
      </c>
      <c r="AC2206" s="731">
        <v>3.2524943556123709E-4</v>
      </c>
      <c r="AD2206" s="108">
        <v>7.02544243416218E-5</v>
      </c>
      <c r="AE2206" s="109">
        <v>6.7022466518111979E-5</v>
      </c>
      <c r="AF2206" s="731">
        <v>1.0213187740711882E-4</v>
      </c>
      <c r="AG2206" s="108">
        <v>8.8004968900923475E-5</v>
      </c>
      <c r="AH2206" s="109">
        <v>8.2728776684167283E-5</v>
      </c>
      <c r="AI2206" s="731">
        <v>1.890182148892786E-4</v>
      </c>
      <c r="AJ2206" s="114"/>
      <c r="AK2206" s="115"/>
      <c r="AL2206" s="115"/>
    </row>
    <row r="2207" spans="1:38" x14ac:dyDescent="0.25">
      <c r="A2207" s="71">
        <v>2030</v>
      </c>
      <c r="B2207" s="718">
        <v>2</v>
      </c>
      <c r="C2207" s="108">
        <v>0.25928374851568475</v>
      </c>
      <c r="D2207" s="109">
        <v>0.26586555656401328</v>
      </c>
      <c r="E2207" s="731">
        <v>0.27951428032333442</v>
      </c>
      <c r="F2207" s="108">
        <v>5.7785420937038088E-3</v>
      </c>
      <c r="G2207" s="109">
        <v>5.5220181844149469E-3</v>
      </c>
      <c r="H2207" s="731">
        <v>2.1507345936365035E-2</v>
      </c>
      <c r="I2207" s="108">
        <v>6.136608278552478E-3</v>
      </c>
      <c r="J2207" s="109">
        <v>5.7217651091436075E-3</v>
      </c>
      <c r="K2207" s="731">
        <v>1.4660045112120535E-2</v>
      </c>
      <c r="L2207" s="108">
        <v>6.293151431462302E-4</v>
      </c>
      <c r="M2207" s="109">
        <v>6.7979099533305859E-4</v>
      </c>
      <c r="N2207" s="731">
        <v>2.2701959861925044E-3</v>
      </c>
      <c r="O2207" s="108">
        <v>1.6287573934931196E-3</v>
      </c>
      <c r="P2207" s="109">
        <v>1.519516916447343E-3</v>
      </c>
      <c r="Q2207" s="731">
        <v>2.961436655508931E-3</v>
      </c>
      <c r="R2207" s="108">
        <v>2.5439303656344036E-3</v>
      </c>
      <c r="S2207" s="109">
        <v>3.3727195684289642E-3</v>
      </c>
      <c r="T2207" s="731">
        <v>1.0814956848697767E-2</v>
      </c>
      <c r="U2207" s="108">
        <v>1.6108193794678349E-4</v>
      </c>
      <c r="V2207" s="109">
        <v>1.5363943892899369E-4</v>
      </c>
      <c r="W2207" s="731">
        <v>2.596126756713072E-4</v>
      </c>
      <c r="X2207" s="108">
        <v>1.0028540588062109E-5</v>
      </c>
      <c r="Y2207" s="109">
        <v>9.5392455830288778E-6</v>
      </c>
      <c r="Z2207" s="731">
        <v>1.7735648408691132E-5</v>
      </c>
      <c r="AA2207" s="108">
        <v>1.5675390578628689E-4</v>
      </c>
      <c r="AB2207" s="109">
        <v>1.4890485748915634E-4</v>
      </c>
      <c r="AC2207" s="731">
        <v>3.2445144454919397E-4</v>
      </c>
      <c r="AD2207" s="108">
        <v>6.9850317598027525E-5</v>
      </c>
      <c r="AE2207" s="109">
        <v>6.6864773637441993E-5</v>
      </c>
      <c r="AF2207" s="731">
        <v>1.0137575040602871E-4</v>
      </c>
      <c r="AG2207" s="108">
        <v>8.7448601170833431E-5</v>
      </c>
      <c r="AH2207" s="109">
        <v>8.2449749232934452E-5</v>
      </c>
      <c r="AI2207" s="731">
        <v>1.8812628480025537E-4</v>
      </c>
      <c r="AJ2207" s="114"/>
      <c r="AK2207" s="115"/>
      <c r="AL2207" s="115"/>
    </row>
    <row r="2208" spans="1:38" x14ac:dyDescent="0.25">
      <c r="A2208" s="71">
        <v>2030</v>
      </c>
      <c r="B2208" s="718">
        <v>3</v>
      </c>
      <c r="C2208" s="108">
        <v>0.25664782162406402</v>
      </c>
      <c r="D2208" s="109">
        <v>0.26339662006198944</v>
      </c>
      <c r="E2208" s="731">
        <v>0.27882284817799646</v>
      </c>
      <c r="F2208" s="108">
        <v>5.7599018302605066E-3</v>
      </c>
      <c r="G2208" s="109">
        <v>5.5183839515730426E-3</v>
      </c>
      <c r="H2208" s="731">
        <v>2.1685279967949472E-2</v>
      </c>
      <c r="I2208" s="108">
        <v>6.0808267128028169E-3</v>
      </c>
      <c r="J2208" s="109">
        <v>5.6881037025612114E-3</v>
      </c>
      <c r="K2208" s="731">
        <v>1.4572255951900828E-2</v>
      </c>
      <c r="L2208" s="108">
        <v>6.2797380498222442E-4</v>
      </c>
      <c r="M2208" s="109">
        <v>6.7992800589463677E-4</v>
      </c>
      <c r="N2208" s="731">
        <v>2.2726994644584842E-3</v>
      </c>
      <c r="O2208" s="108">
        <v>1.6134933826262804E-3</v>
      </c>
      <c r="P2208" s="109">
        <v>1.509663601495076E-3</v>
      </c>
      <c r="Q2208" s="731">
        <v>2.9443508936210345E-3</v>
      </c>
      <c r="R2208" s="108">
        <v>2.5382911558256816E-3</v>
      </c>
      <c r="S2208" s="109">
        <v>3.373387109690938E-3</v>
      </c>
      <c r="T2208" s="731">
        <v>1.0843986877979904E-2</v>
      </c>
      <c r="U2208" s="108">
        <v>1.5991069332888083E-4</v>
      </c>
      <c r="V2208" s="109">
        <v>1.5305253539347704E-4</v>
      </c>
      <c r="W2208" s="731">
        <v>2.5789292549595116E-4</v>
      </c>
      <c r="X2208" s="108">
        <v>9.9506453622342843E-6</v>
      </c>
      <c r="Y2208" s="109">
        <v>9.4974295589969279E-6</v>
      </c>
      <c r="Z2208" s="731">
        <v>1.7625046685852183E-5</v>
      </c>
      <c r="AA2208" s="108">
        <v>1.5566084475535869E-4</v>
      </c>
      <c r="AB2208" s="109">
        <v>1.4834665121801291E-4</v>
      </c>
      <c r="AC2208" s="731">
        <v>3.236824624599166E-4</v>
      </c>
      <c r="AD2208" s="108">
        <v>6.9363505333639767E-5</v>
      </c>
      <c r="AE2208" s="109">
        <v>6.6635020929586733E-5</v>
      </c>
      <c r="AF2208" s="731">
        <v>1.0061316484973625E-4</v>
      </c>
      <c r="AG2208" s="108">
        <v>8.670868809726074E-5</v>
      </c>
      <c r="AH2208" s="109">
        <v>8.2013336053789318E-5</v>
      </c>
      <c r="AI2208" s="731">
        <v>1.872188233403943E-4</v>
      </c>
      <c r="AJ2208" s="114"/>
      <c r="AK2208" s="115"/>
      <c r="AL2208" s="115"/>
    </row>
    <row r="2209" spans="1:38" x14ac:dyDescent="0.25">
      <c r="A2209" s="71">
        <v>2030</v>
      </c>
      <c r="B2209" s="718">
        <v>4</v>
      </c>
      <c r="C2209" s="108">
        <v>0.31446369257551487</v>
      </c>
      <c r="D2209" s="109">
        <v>0.31781980105569119</v>
      </c>
      <c r="E2209" s="731">
        <v>0.34189278252963262</v>
      </c>
      <c r="F2209" s="108">
        <v>6.1287431329102521E-3</v>
      </c>
      <c r="G2209" s="109">
        <v>6.0050818407511438E-3</v>
      </c>
      <c r="H2209" s="731">
        <v>2.3005248878165477E-2</v>
      </c>
      <c r="I2209" s="108">
        <v>6.4511734442028144E-3</v>
      </c>
      <c r="J2209" s="109">
        <v>6.6946643399954948E-3</v>
      </c>
      <c r="K2209" s="731">
        <v>1.6955991597898398E-2</v>
      </c>
      <c r="L2209" s="108">
        <v>7.5894962728153713E-4</v>
      </c>
      <c r="M2209" s="109">
        <v>1.0175553910686647E-3</v>
      </c>
      <c r="N2209" s="731">
        <v>3.7511837092678354E-3</v>
      </c>
      <c r="O2209" s="108">
        <v>1.7529911883668379E-3</v>
      </c>
      <c r="P2209" s="109">
        <v>1.7903083448549155E-3</v>
      </c>
      <c r="Q2209" s="731">
        <v>3.6224879555968661E-3</v>
      </c>
      <c r="R2209" s="108">
        <v>2.5331224549776845E-3</v>
      </c>
      <c r="S2209" s="109">
        <v>3.3738254877446541E-3</v>
      </c>
      <c r="T2209" s="731">
        <v>1.0755000694172054E-2</v>
      </c>
      <c r="U2209" s="108">
        <v>1.6667556664443423E-4</v>
      </c>
      <c r="V2209" s="109">
        <v>1.6679074651823616E-4</v>
      </c>
      <c r="W2209" s="731">
        <v>3.2987693302094219E-4</v>
      </c>
      <c r="X2209" s="108">
        <v>1.0447794140029875E-5</v>
      </c>
      <c r="Y2209" s="109">
        <v>1.0500628098830773E-5</v>
      </c>
      <c r="Z2209" s="731">
        <v>2.229198831628605E-5</v>
      </c>
      <c r="AA2209" s="108">
        <v>1.6392916666228751E-4</v>
      </c>
      <c r="AB2209" s="109">
        <v>1.64122812358784E-4</v>
      </c>
      <c r="AC2209" s="731">
        <v>3.8382912959584217E-4</v>
      </c>
      <c r="AD2209" s="108">
        <v>7.1820786178727371E-5</v>
      </c>
      <c r="AE2209" s="109">
        <v>7.1638008616736279E-5</v>
      </c>
      <c r="AF2209" s="731">
        <v>1.3424489168270974E-4</v>
      </c>
      <c r="AG2209" s="108">
        <v>9.2456726023812573E-5</v>
      </c>
      <c r="AH2209" s="109">
        <v>9.3597494175879964E-5</v>
      </c>
      <c r="AI2209" s="731">
        <v>2.2009378006048383E-4</v>
      </c>
      <c r="AJ2209" s="114"/>
      <c r="AK2209" s="115"/>
      <c r="AL2209" s="115"/>
    </row>
    <row r="2210" spans="1:38" x14ac:dyDescent="0.25">
      <c r="A2210" s="71">
        <v>2030</v>
      </c>
      <c r="B2210" s="718">
        <v>5</v>
      </c>
      <c r="C2210" s="108">
        <v>0.34111084869054697</v>
      </c>
      <c r="D2210" s="109">
        <v>0.34365497184537386</v>
      </c>
      <c r="E2210" s="731">
        <v>0.30739267972768392</v>
      </c>
      <c r="F2210" s="108">
        <v>1.4099110621933402E-2</v>
      </c>
      <c r="G2210" s="109">
        <v>1.6011926748977376E-2</v>
      </c>
      <c r="H2210" s="731">
        <v>1.7017974212436782E-2</v>
      </c>
      <c r="I2210" s="108">
        <v>8.0971539759435319E-3</v>
      </c>
      <c r="J2210" s="109">
        <v>8.4705267236937862E-3</v>
      </c>
      <c r="K2210" s="731">
        <v>1.8067345149901465E-2</v>
      </c>
      <c r="L2210" s="108">
        <v>9.017931674728712E-4</v>
      </c>
      <c r="M2210" s="109">
        <v>1.2378560796126828E-3</v>
      </c>
      <c r="N2210" s="731">
        <v>2.1335565307890234E-3</v>
      </c>
      <c r="O2210" s="108">
        <v>2.0380415272440336E-3</v>
      </c>
      <c r="P2210" s="109">
        <v>2.0791430373065184E-3</v>
      </c>
      <c r="Q2210" s="731">
        <v>3.933675290141333E-3</v>
      </c>
      <c r="R2210" s="108">
        <v>2.5331224549776845E-3</v>
      </c>
      <c r="S2210" s="109">
        <v>3.3738254877446541E-3</v>
      </c>
      <c r="T2210" s="731">
        <v>1.0755000694172054E-2</v>
      </c>
      <c r="U2210" s="108">
        <v>2.1256585490275328E-4</v>
      </c>
      <c r="V2210" s="109">
        <v>2.1323072105118885E-4</v>
      </c>
      <c r="W2210" s="731">
        <v>3.8934082855140615E-4</v>
      </c>
      <c r="X2210" s="108">
        <v>1.3191511292515374E-5</v>
      </c>
      <c r="Y2210" s="109">
        <v>1.328407730736297E-5</v>
      </c>
      <c r="Z2210" s="731">
        <v>2.5298077088123148E-5</v>
      </c>
      <c r="AA2210" s="108">
        <v>2.280313673705447E-4</v>
      </c>
      <c r="AB2210" s="109">
        <v>2.3589328115883904E-4</v>
      </c>
      <c r="AC2210" s="731">
        <v>6.7951124482738953E-4</v>
      </c>
      <c r="AD2210" s="108">
        <v>9.3027744322804755E-5</v>
      </c>
      <c r="AE2210" s="109">
        <v>9.3105515344129306E-5</v>
      </c>
      <c r="AF2210" s="731">
        <v>1.7045717235510298E-4</v>
      </c>
      <c r="AG2210" s="108">
        <v>1.1239418837828791E-4</v>
      </c>
      <c r="AH2210" s="109">
        <v>1.1380528589074868E-4</v>
      </c>
      <c r="AI2210" s="731">
        <v>2.1427413928813084E-4</v>
      </c>
      <c r="AJ2210" s="114"/>
      <c r="AK2210" s="115"/>
      <c r="AL2210" s="115"/>
    </row>
    <row r="2211" spans="1:38" x14ac:dyDescent="0.25">
      <c r="A2211" s="71">
        <v>2030</v>
      </c>
      <c r="B2211" s="718">
        <v>6</v>
      </c>
      <c r="C2211" s="108">
        <v>0.39078192206444634</v>
      </c>
      <c r="D2211" s="109">
        <v>0.38942369287007311</v>
      </c>
      <c r="E2211" s="731">
        <v>0.42264872526150127</v>
      </c>
      <c r="F2211" s="108">
        <v>1.4669962623324104E-2</v>
      </c>
      <c r="G2211" s="109">
        <v>1.6614753320605635E-2</v>
      </c>
      <c r="H2211" s="731">
        <v>2.2582179958562966E-2</v>
      </c>
      <c r="I2211" s="108">
        <v>8.3410206387938505E-3</v>
      </c>
      <c r="J2211" s="109">
        <v>9.4038147800119473E-3</v>
      </c>
      <c r="K2211" s="731">
        <v>2.007365299569213E-2</v>
      </c>
      <c r="L2211" s="108">
        <v>1.0212699362521227E-3</v>
      </c>
      <c r="M2211" s="109">
        <v>1.3400876967788237E-3</v>
      </c>
      <c r="N2211" s="731">
        <v>2.2033837975737802E-3</v>
      </c>
      <c r="O2211" s="108">
        <v>2.1447800619442577E-3</v>
      </c>
      <c r="P2211" s="109">
        <v>2.3275864304915283E-3</v>
      </c>
      <c r="Q2211" s="731">
        <v>5.4086587665908101E-3</v>
      </c>
      <c r="R2211" s="108">
        <v>2.5331224549776845E-3</v>
      </c>
      <c r="S2211" s="109">
        <v>3.3738254877446541E-3</v>
      </c>
      <c r="T2211" s="731">
        <v>1.0755000694172054E-2</v>
      </c>
      <c r="U2211" s="108">
        <v>2.1812026123201945E-4</v>
      </c>
      <c r="V2211" s="109">
        <v>2.2639204436190118E-4</v>
      </c>
      <c r="W2211" s="731">
        <v>4.9181180024408246E-4</v>
      </c>
      <c r="X2211" s="108">
        <v>1.3597516113593771E-5</v>
      </c>
      <c r="Y2211" s="109">
        <v>1.423451650596501E-5</v>
      </c>
      <c r="Z2211" s="731">
        <v>3.3391852923756111E-5</v>
      </c>
      <c r="AA2211" s="108">
        <v>2.3569214147773967E-4</v>
      </c>
      <c r="AB2211" s="109">
        <v>2.5118582414133722E-4</v>
      </c>
      <c r="AC2211" s="731">
        <v>9.3225480794627605E-4</v>
      </c>
      <c r="AD2211" s="108">
        <v>9.5106250060915599E-5</v>
      </c>
      <c r="AE2211" s="109">
        <v>9.8050899364988107E-5</v>
      </c>
      <c r="AF2211" s="731">
        <v>2.0028377894930059E-4</v>
      </c>
      <c r="AG2211" s="108">
        <v>1.1690543361225361E-4</v>
      </c>
      <c r="AH2211" s="109">
        <v>1.2434252227614794E-4</v>
      </c>
      <c r="AI2211" s="731">
        <v>3.2889320272087771E-4</v>
      </c>
      <c r="AJ2211" s="114"/>
      <c r="AK2211" s="115"/>
      <c r="AL2211" s="115"/>
    </row>
    <row r="2212" spans="1:38" x14ac:dyDescent="0.25">
      <c r="A2212" s="71">
        <v>2030</v>
      </c>
      <c r="B2212" s="718">
        <v>7</v>
      </c>
      <c r="C2212" s="108">
        <v>0.39018750507937994</v>
      </c>
      <c r="D2212" s="109">
        <v>0.38917928460551493</v>
      </c>
      <c r="E2212" s="731">
        <v>0.41934407564178228</v>
      </c>
      <c r="F2212" s="108">
        <v>1.4723383829034726E-2</v>
      </c>
      <c r="G2212" s="109">
        <v>1.6668793478761584E-2</v>
      </c>
      <c r="H2212" s="731">
        <v>2.2456604953933808E-2</v>
      </c>
      <c r="I2212" s="108">
        <v>8.3060758553194104E-3</v>
      </c>
      <c r="J2212" s="109">
        <v>9.3865637810551551E-3</v>
      </c>
      <c r="K2212" s="731">
        <v>1.9850618962771946E-2</v>
      </c>
      <c r="L2212" s="108">
        <v>1.0179566302557558E-3</v>
      </c>
      <c r="M2212" s="109">
        <v>1.3379979573881708E-3</v>
      </c>
      <c r="N2212" s="731">
        <v>2.1893021222200433E-3</v>
      </c>
      <c r="O2212" s="108">
        <v>2.1386868375800052E-3</v>
      </c>
      <c r="P2212" s="109">
        <v>2.3248706924553692E-3</v>
      </c>
      <c r="Q2212" s="731">
        <v>5.3566185294159161E-3</v>
      </c>
      <c r="R2212" s="108">
        <v>2.5331224549776845E-3</v>
      </c>
      <c r="S2212" s="109">
        <v>3.3738254877446541E-3</v>
      </c>
      <c r="T2212" s="731">
        <v>1.0755000694172054E-2</v>
      </c>
      <c r="U2212" s="108">
        <v>2.171517865861451E-4</v>
      </c>
      <c r="V2212" s="109">
        <v>2.2596080083121583E-4</v>
      </c>
      <c r="W2212" s="731">
        <v>4.862360696053398E-4</v>
      </c>
      <c r="X2212" s="108">
        <v>1.3539416918545618E-5</v>
      </c>
      <c r="Y2212" s="109">
        <v>1.4208536480027225E-5</v>
      </c>
      <c r="Z2212" s="731">
        <v>3.3041949024793793E-5</v>
      </c>
      <c r="AA2212" s="108">
        <v>2.3517184729097954E-4</v>
      </c>
      <c r="AB2212" s="109">
        <v>2.5108396248386993E-4</v>
      </c>
      <c r="AC2212" s="731">
        <v>9.2369339036294114E-4</v>
      </c>
      <c r="AD2212" s="108">
        <v>9.4659061841493355E-5</v>
      </c>
      <c r="AE2212" s="109">
        <v>9.7851716139778902E-5</v>
      </c>
      <c r="AF2212" s="731">
        <v>1.9769100853354131E-4</v>
      </c>
      <c r="AG2212" s="108">
        <v>1.164820707777291E-4</v>
      </c>
      <c r="AH2212" s="109">
        <v>1.2415354920911501E-4</v>
      </c>
      <c r="AI2212" s="731">
        <v>3.2639588571195641E-4</v>
      </c>
      <c r="AJ2212" s="114"/>
      <c r="AK2212" s="115"/>
      <c r="AL2212" s="115"/>
    </row>
    <row r="2213" spans="1:38" x14ac:dyDescent="0.25">
      <c r="A2213" s="71">
        <v>2030</v>
      </c>
      <c r="B2213" s="718">
        <v>8</v>
      </c>
      <c r="C2213" s="108">
        <v>0.44020852723508147</v>
      </c>
      <c r="D2213" s="109">
        <v>0.4320711959737682</v>
      </c>
      <c r="E2213" s="731">
        <v>0.41486417249651891</v>
      </c>
      <c r="F2213" s="108">
        <v>1.5269437910482993E-2</v>
      </c>
      <c r="G2213" s="109">
        <v>1.7096430922774793E-2</v>
      </c>
      <c r="H2213" s="731">
        <v>2.421284411109207E-2</v>
      </c>
      <c r="I2213" s="108">
        <v>8.5687120343228129E-3</v>
      </c>
      <c r="J2213" s="109">
        <v>9.9089669360331867E-3</v>
      </c>
      <c r="K2213" s="731">
        <v>2.0887631176338513E-2</v>
      </c>
      <c r="L2213" s="108">
        <v>1.1556307620625575E-3</v>
      </c>
      <c r="M2213" s="109">
        <v>1.4510814993068165E-3</v>
      </c>
      <c r="N2213" s="731">
        <v>2.2629059798377573E-3</v>
      </c>
      <c r="O2213" s="108">
        <v>2.2321607453550259E-3</v>
      </c>
      <c r="P2213" s="109">
        <v>2.4293007891867595E-3</v>
      </c>
      <c r="Q2213" s="731">
        <v>5.7785138054745134E-3</v>
      </c>
      <c r="R2213" s="108">
        <v>2.5331224549776845E-3</v>
      </c>
      <c r="S2213" s="109">
        <v>3.3738254877446541E-3</v>
      </c>
      <c r="T2213" s="731">
        <v>1.0755000694172054E-2</v>
      </c>
      <c r="U2213" s="108">
        <v>2.2087367472585739E-4</v>
      </c>
      <c r="V2213" s="109">
        <v>2.3030369468834023E-4</v>
      </c>
      <c r="W2213" s="731">
        <v>5.3102107222260779E-4</v>
      </c>
      <c r="X2213" s="108">
        <v>1.3825641888876645E-5</v>
      </c>
      <c r="Y2213" s="109">
        <v>1.4536864535120286E-5</v>
      </c>
      <c r="Z2213" s="731">
        <v>3.5956687708997523E-5</v>
      </c>
      <c r="AA2213" s="108">
        <v>2.4131159008423247E-4</v>
      </c>
      <c r="AB2213" s="109">
        <v>2.5741027001533828E-4</v>
      </c>
      <c r="AC2213" s="731">
        <v>9.9536072740662E-4</v>
      </c>
      <c r="AD2213" s="108">
        <v>9.5891637395808382E-5</v>
      </c>
      <c r="AE2213" s="109">
        <v>9.9320028800153334E-5</v>
      </c>
      <c r="AF2213" s="731">
        <v>2.1864721386326638E-4</v>
      </c>
      <c r="AG2213" s="108">
        <v>1.2011638104841854E-4</v>
      </c>
      <c r="AH2213" s="109">
        <v>1.2825670212506624E-4</v>
      </c>
      <c r="AI2213" s="731">
        <v>3.4683270179669193E-4</v>
      </c>
      <c r="AJ2213" s="114"/>
      <c r="AK2213" s="115"/>
      <c r="AL2213" s="115"/>
    </row>
    <row r="2214" spans="1:38" x14ac:dyDescent="0.25">
      <c r="A2214" s="71">
        <v>2030</v>
      </c>
      <c r="B2214" s="718">
        <v>9</v>
      </c>
      <c r="C2214" s="108">
        <v>0.43959490111986393</v>
      </c>
      <c r="D2214" s="109">
        <v>0.4317762607192609</v>
      </c>
      <c r="E2214" s="731">
        <v>0.41073317350919347</v>
      </c>
      <c r="F2214" s="108">
        <v>1.5344791174705916E-2</v>
      </c>
      <c r="G2214" s="109">
        <v>1.7168461172766318E-2</v>
      </c>
      <c r="H2214" s="731">
        <v>2.4029364571539411E-2</v>
      </c>
      <c r="I2214" s="108">
        <v>8.5330997091137232E-3</v>
      </c>
      <c r="J2214" s="109">
        <v>9.8879581326564124E-3</v>
      </c>
      <c r="K2214" s="731">
        <v>2.0586179061600873E-2</v>
      </c>
      <c r="L2214" s="108">
        <v>1.1518983260802853E-3</v>
      </c>
      <c r="M2214" s="109">
        <v>1.44844839369815E-3</v>
      </c>
      <c r="N2214" s="731">
        <v>2.2431147469762621E-3</v>
      </c>
      <c r="O2214" s="108">
        <v>2.2260251271099302E-3</v>
      </c>
      <c r="P2214" s="109">
        <v>2.4260977212013091E-3</v>
      </c>
      <c r="Q2214" s="731">
        <v>5.7056799579240031E-3</v>
      </c>
      <c r="R2214" s="108">
        <v>2.5331224549776845E-3</v>
      </c>
      <c r="S2214" s="109">
        <v>3.3738254877446541E-3</v>
      </c>
      <c r="T2214" s="731">
        <v>1.0755000694172054E-2</v>
      </c>
      <c r="U2214" s="108">
        <v>2.1989900356622294E-4</v>
      </c>
      <c r="V2214" s="109">
        <v>2.2979548391923634E-4</v>
      </c>
      <c r="W2214" s="731">
        <v>5.2322368204009363E-4</v>
      </c>
      <c r="X2214" s="108">
        <v>1.376708727922837E-5</v>
      </c>
      <c r="Y2214" s="109">
        <v>1.4506193105140993E-5</v>
      </c>
      <c r="Z2214" s="731">
        <v>3.546575243874777E-5</v>
      </c>
      <c r="AA2214" s="108">
        <v>2.4087204488684516E-4</v>
      </c>
      <c r="AB2214" s="109">
        <v>2.5732226147845064E-4</v>
      </c>
      <c r="AC2214" s="731">
        <v>9.8335605722466696E-4</v>
      </c>
      <c r="AD2214" s="108">
        <v>9.5441532608616386E-5</v>
      </c>
      <c r="AE2214" s="109">
        <v>9.9085170020141863E-5</v>
      </c>
      <c r="AF2214" s="731">
        <v>2.1501937277118818E-4</v>
      </c>
      <c r="AG2214" s="108">
        <v>1.1968988242704215E-4</v>
      </c>
      <c r="AH2214" s="109">
        <v>1.2803385697617077E-4</v>
      </c>
      <c r="AI2214" s="731">
        <v>3.4333468147922721E-4</v>
      </c>
      <c r="AJ2214" s="114"/>
      <c r="AK2214" s="115"/>
      <c r="AL2214" s="115"/>
    </row>
    <row r="2215" spans="1:38" x14ac:dyDescent="0.25">
      <c r="A2215" s="71">
        <v>2030</v>
      </c>
      <c r="B2215" s="718">
        <v>10</v>
      </c>
      <c r="C2215" s="108">
        <v>0.58104355761115134</v>
      </c>
      <c r="D2215" s="109">
        <v>0.55502575328041559</v>
      </c>
      <c r="E2215" s="731">
        <v>0.44451474556371834</v>
      </c>
      <c r="F2215" s="108">
        <v>1.8746380684393302E-2</v>
      </c>
      <c r="G2215" s="109">
        <v>2.0069512304354123E-2</v>
      </c>
      <c r="H2215" s="731">
        <v>2.9662340807604347E-2</v>
      </c>
      <c r="I2215" s="108">
        <v>9.1777549668798988E-3</v>
      </c>
      <c r="J2215" s="109">
        <v>1.0863051932833986E-2</v>
      </c>
      <c r="K2215" s="731">
        <v>2.0205892716195308E-2</v>
      </c>
      <c r="L2215" s="108">
        <v>1.4314471152069006E-3</v>
      </c>
      <c r="M2215" s="109">
        <v>1.6589927852499544E-3</v>
      </c>
      <c r="N2215" s="731">
        <v>2.4017023213798398E-3</v>
      </c>
      <c r="O2215" s="108">
        <v>2.5576568968043679E-3</v>
      </c>
      <c r="P2215" s="109">
        <v>2.6757245057177467E-3</v>
      </c>
      <c r="Q2215" s="731">
        <v>6.4259247423923312E-3</v>
      </c>
      <c r="R2215" s="108">
        <v>2.5331224549776845E-3</v>
      </c>
      <c r="S2215" s="109">
        <v>3.3738254877446541E-3</v>
      </c>
      <c r="T2215" s="731">
        <v>1.0755000694172054E-2</v>
      </c>
      <c r="U2215" s="108">
        <v>2.3416226711138593E-4</v>
      </c>
      <c r="V2215" s="109">
        <v>2.4040839298945647E-4</v>
      </c>
      <c r="W2215" s="731">
        <v>5.9967948871612171E-4</v>
      </c>
      <c r="X2215" s="108">
        <v>1.4836031341295947E-5</v>
      </c>
      <c r="Y2215" s="109">
        <v>1.5302645818847382E-5</v>
      </c>
      <c r="Z2215" s="731">
        <v>4.0432705065030755E-5</v>
      </c>
      <c r="AA2215" s="108">
        <v>2.6827976231945432E-4</v>
      </c>
      <c r="AB2215" s="109">
        <v>2.7911413966232447E-4</v>
      </c>
      <c r="AC2215" s="731">
        <v>1.1150203077600277E-3</v>
      </c>
      <c r="AD2215" s="108">
        <v>1.0034430014049967E-4</v>
      </c>
      <c r="AE2215" s="109">
        <v>1.0271120098605187E-4</v>
      </c>
      <c r="AF2215" s="731">
        <v>2.5077063073341064E-4</v>
      </c>
      <c r="AG2215" s="108">
        <v>1.3284206625292531E-4</v>
      </c>
      <c r="AH2215" s="109">
        <v>1.3789759976770788E-4</v>
      </c>
      <c r="AI2215" s="731">
        <v>3.7823320221800689E-4</v>
      </c>
      <c r="AJ2215" s="114"/>
      <c r="AK2215" s="115"/>
      <c r="AL2215" s="115"/>
    </row>
    <row r="2216" spans="1:38" x14ac:dyDescent="0.25">
      <c r="A2216" s="71">
        <v>2030</v>
      </c>
      <c r="B2216" s="718">
        <v>11</v>
      </c>
      <c r="C2216" s="108">
        <v>0.58056205196178423</v>
      </c>
      <c r="D2216" s="109">
        <v>0.55463117350005564</v>
      </c>
      <c r="E2216" s="731">
        <v>0.43847616495967778</v>
      </c>
      <c r="F2216" s="108">
        <v>1.8922984267451443E-2</v>
      </c>
      <c r="G2216" s="109">
        <v>2.0232119837569167E-2</v>
      </c>
      <c r="H2216" s="731">
        <v>2.945080426720335E-2</v>
      </c>
      <c r="I2216" s="108">
        <v>9.1508603776451081E-3</v>
      </c>
      <c r="J2216" s="109">
        <v>1.0835414171863861E-2</v>
      </c>
      <c r="K2216" s="731">
        <v>1.982395779754538E-2</v>
      </c>
      <c r="L2216" s="108">
        <v>1.4281509423045107E-3</v>
      </c>
      <c r="M2216" s="109">
        <v>1.6553366653422102E-3</v>
      </c>
      <c r="N2216" s="731">
        <v>2.3709935051730233E-3</v>
      </c>
      <c r="O2216" s="108">
        <v>2.5530679672751545E-3</v>
      </c>
      <c r="P2216" s="109">
        <v>2.6716900147293805E-3</v>
      </c>
      <c r="Q2216" s="731">
        <v>6.3168301526117772E-3</v>
      </c>
      <c r="R2216" s="108">
        <v>2.5331224549776845E-3</v>
      </c>
      <c r="S2216" s="109">
        <v>3.3738254877446541E-3</v>
      </c>
      <c r="T2216" s="731">
        <v>1.0755000694172054E-2</v>
      </c>
      <c r="U2216" s="108">
        <v>2.3343338822746852E-4</v>
      </c>
      <c r="V2216" s="109">
        <v>2.3976979953637466E-4</v>
      </c>
      <c r="W2216" s="731">
        <v>5.8801240436712643E-4</v>
      </c>
      <c r="X2216" s="108">
        <v>1.4792074615145683E-5</v>
      </c>
      <c r="Y2216" s="109">
        <v>1.5264016630413001E-5</v>
      </c>
      <c r="Z2216" s="731">
        <v>3.969500313165963E-5</v>
      </c>
      <c r="AA2216" s="108">
        <v>2.6839949821798776E-4</v>
      </c>
      <c r="AB2216" s="109">
        <v>2.792594282691342E-4</v>
      </c>
      <c r="AC2216" s="731">
        <v>1.0972739929119171E-3</v>
      </c>
      <c r="AD2216" s="108">
        <v>1.0000750416118449E-4</v>
      </c>
      <c r="AE2216" s="109">
        <v>1.0241592338404681E-4</v>
      </c>
      <c r="AF2216" s="731">
        <v>2.4533826738168299E-4</v>
      </c>
      <c r="AG2216" s="108">
        <v>1.3252264387656176E-4</v>
      </c>
      <c r="AH2216" s="109">
        <v>1.3761692320167962E-4</v>
      </c>
      <c r="AI2216" s="731">
        <v>3.7298801593544533E-4</v>
      </c>
      <c r="AJ2216" s="114"/>
      <c r="AK2216" s="115"/>
      <c r="AL2216" s="115"/>
    </row>
    <row r="2217" spans="1:38" x14ac:dyDescent="0.25">
      <c r="A2217" s="71">
        <v>2030</v>
      </c>
      <c r="B2217" s="718">
        <v>12</v>
      </c>
      <c r="C2217" s="108">
        <v>0.58013052712387825</v>
      </c>
      <c r="D2217" s="109">
        <v>0.55428732833857208</v>
      </c>
      <c r="E2217" s="731">
        <v>0.43318879458747905</v>
      </c>
      <c r="F2217" s="108">
        <v>1.9117964874503963E-2</v>
      </c>
      <c r="G2217" s="109">
        <v>2.0412674360491535E-2</v>
      </c>
      <c r="H2217" s="731">
        <v>2.9305505492532628E-2</v>
      </c>
      <c r="I2217" s="108">
        <v>9.1268164900492887E-3</v>
      </c>
      <c r="J2217" s="109">
        <v>1.0811907129263517E-2</v>
      </c>
      <c r="K2217" s="731">
        <v>1.9489993059884515E-2</v>
      </c>
      <c r="L2217" s="108">
        <v>1.4252032004573834E-3</v>
      </c>
      <c r="M2217" s="109">
        <v>1.6522226770881619E-3</v>
      </c>
      <c r="N2217" s="731">
        <v>2.3442313913944264E-3</v>
      </c>
      <c r="O2217" s="108">
        <v>2.5489617829684498E-3</v>
      </c>
      <c r="P2217" s="109">
        <v>2.6682508976568126E-3</v>
      </c>
      <c r="Q2217" s="731">
        <v>6.2212980332622845E-3</v>
      </c>
      <c r="R2217" s="108">
        <v>2.5331224549776845E-3</v>
      </c>
      <c r="S2217" s="109">
        <v>3.3738254877446541E-3</v>
      </c>
      <c r="T2217" s="731">
        <v>1.0755000694172054E-2</v>
      </c>
      <c r="U2217" s="108">
        <v>2.3278198482779697E-4</v>
      </c>
      <c r="V2217" s="109">
        <v>2.3922662988918439E-4</v>
      </c>
      <c r="W2217" s="731">
        <v>5.7779512467629076E-4</v>
      </c>
      <c r="X2217" s="108">
        <v>1.4752770539587138E-5</v>
      </c>
      <c r="Y2217" s="109">
        <v>1.5231148539355029E-5</v>
      </c>
      <c r="Z2217" s="731">
        <v>3.9048949888911068E-5</v>
      </c>
      <c r="AA2217" s="108">
        <v>2.6864911606441126E-4</v>
      </c>
      <c r="AB2217" s="109">
        <v>2.7954768515410939E-4</v>
      </c>
      <c r="AC2217" s="731">
        <v>1.0818878567557446E-3</v>
      </c>
      <c r="AD2217" s="108">
        <v>9.9706464774454014E-5</v>
      </c>
      <c r="AE2217" s="109">
        <v>1.0216487903510587E-4</v>
      </c>
      <c r="AF2217" s="731">
        <v>2.405805492164231E-4</v>
      </c>
      <c r="AG2217" s="108">
        <v>1.3223698286966582E-4</v>
      </c>
      <c r="AH2217" s="109">
        <v>1.373779870382312E-4</v>
      </c>
      <c r="AI2217" s="731">
        <v>3.6839599262248566E-4</v>
      </c>
      <c r="AJ2217" s="114"/>
      <c r="AK2217" s="115"/>
      <c r="AL2217" s="115"/>
    </row>
    <row r="2218" spans="1:38" x14ac:dyDescent="0.25">
      <c r="A2218" s="71">
        <v>2030</v>
      </c>
      <c r="B2218" s="718">
        <v>13</v>
      </c>
      <c r="C2218" s="108">
        <v>0.57860745438147521</v>
      </c>
      <c r="D2218" s="109">
        <v>0.55286315089184268</v>
      </c>
      <c r="E2218" s="731">
        <v>0.42705647390572787</v>
      </c>
      <c r="F2218" s="108">
        <v>1.932693629115436E-2</v>
      </c>
      <c r="G2218" s="109">
        <v>2.0603156347464277E-2</v>
      </c>
      <c r="H2218" s="731">
        <v>2.9143303383859589E-2</v>
      </c>
      <c r="I2218" s="108">
        <v>9.1040792777990348E-3</v>
      </c>
      <c r="J2218" s="109">
        <v>1.0786310679641045E-2</v>
      </c>
      <c r="K2218" s="731">
        <v>1.9122283649758483E-2</v>
      </c>
      <c r="L2218" s="108">
        <v>1.4225506047544449E-3</v>
      </c>
      <c r="M2218" s="109">
        <v>1.6489855601395198E-3</v>
      </c>
      <c r="N2218" s="731">
        <v>2.3152540131549096E-3</v>
      </c>
      <c r="O2218" s="108">
        <v>2.5445586954759773E-3</v>
      </c>
      <c r="P2218" s="109">
        <v>2.6639274353890785E-3</v>
      </c>
      <c r="Q2218" s="731">
        <v>6.1166154875209365E-3</v>
      </c>
      <c r="R2218" s="108">
        <v>2.5331224549776845E-3</v>
      </c>
      <c r="S2218" s="109">
        <v>3.3738254877446541E-3</v>
      </c>
      <c r="T2218" s="731">
        <v>1.0755000694172054E-2</v>
      </c>
      <c r="U2218" s="108">
        <v>2.3218647785698071E-4</v>
      </c>
      <c r="V2218" s="109">
        <v>2.3865199350847798E-4</v>
      </c>
      <c r="W2218" s="731">
        <v>5.6664837516399471E-4</v>
      </c>
      <c r="X2218" s="108">
        <v>1.4716399117944755E-5</v>
      </c>
      <c r="Y2218" s="109">
        <v>1.519588604047571E-5</v>
      </c>
      <c r="Z2218" s="731">
        <v>3.8342668679722067E-5</v>
      </c>
      <c r="AA2218" s="108">
        <v>2.6898079376576567E-4</v>
      </c>
      <c r="AB2218" s="109">
        <v>2.7983477395361823E-4</v>
      </c>
      <c r="AC2218" s="731">
        <v>1.0650143825548797E-3</v>
      </c>
      <c r="AD2218" s="108">
        <v>9.9435662001597338E-5</v>
      </c>
      <c r="AE2218" s="109">
        <v>1.0190399424250669E-4</v>
      </c>
      <c r="AF2218" s="731">
        <v>2.3540428055209199E-4</v>
      </c>
      <c r="AG2218" s="108">
        <v>1.3195848512322902E-4</v>
      </c>
      <c r="AH2218" s="109">
        <v>1.3710687853603319E-4</v>
      </c>
      <c r="AI2218" s="731">
        <v>3.6332970239427389E-4</v>
      </c>
      <c r="AJ2218" s="114"/>
      <c r="AK2218" s="115"/>
      <c r="AL2218" s="115"/>
    </row>
    <row r="2219" spans="1:38" x14ac:dyDescent="0.25">
      <c r="A2219" s="71">
        <v>2030</v>
      </c>
      <c r="B2219" s="718">
        <v>14</v>
      </c>
      <c r="C2219" s="108">
        <v>0.57827670101590778</v>
      </c>
      <c r="D2219" s="109">
        <v>0.55244800829130003</v>
      </c>
      <c r="E2219" s="731">
        <v>0.42084693232232118</v>
      </c>
      <c r="F2219" s="108">
        <v>1.9558963717624871E-2</v>
      </c>
      <c r="G2219" s="109">
        <v>2.0812159267733048E-2</v>
      </c>
      <c r="H2219" s="731">
        <v>2.8969740733908032E-2</v>
      </c>
      <c r="I2219" s="108">
        <v>9.0855642239340249E-3</v>
      </c>
      <c r="J2219" s="109">
        <v>1.0756630152710969E-2</v>
      </c>
      <c r="K2219" s="731">
        <v>1.8728095287613249E-2</v>
      </c>
      <c r="L2219" s="108">
        <v>1.4202827892413113E-3</v>
      </c>
      <c r="M2219" s="109">
        <v>1.6450617807594367E-3</v>
      </c>
      <c r="N2219" s="731">
        <v>2.283347354564843E-3</v>
      </c>
      <c r="O2219" s="108">
        <v>2.5414017663347348E-3</v>
      </c>
      <c r="P2219" s="109">
        <v>2.6596034262204478E-3</v>
      </c>
      <c r="Q2219" s="731">
        <v>6.0043703382988587E-3</v>
      </c>
      <c r="R2219" s="108">
        <v>2.5331224549776845E-3</v>
      </c>
      <c r="S2219" s="109">
        <v>3.3738254877446541E-3</v>
      </c>
      <c r="T2219" s="731">
        <v>1.0755000694172054E-2</v>
      </c>
      <c r="U2219" s="108">
        <v>2.3168516469803093E-4</v>
      </c>
      <c r="V2219" s="109">
        <v>2.3796576715386016E-4</v>
      </c>
      <c r="W2219" s="731">
        <v>5.5464528718943129E-4</v>
      </c>
      <c r="X2219" s="108">
        <v>1.4686146716632153E-5</v>
      </c>
      <c r="Y2219" s="109">
        <v>1.5154370115592806E-5</v>
      </c>
      <c r="Z2219" s="731">
        <v>3.7583790496050748E-5</v>
      </c>
      <c r="AA2219" s="108">
        <v>2.694873451295243E-4</v>
      </c>
      <c r="AB2219" s="109">
        <v>2.8012466033139902E-4</v>
      </c>
      <c r="AC2219" s="731">
        <v>1.0469236501722081E-3</v>
      </c>
      <c r="AD2219" s="108">
        <v>9.9203924486581546E-5</v>
      </c>
      <c r="AE2219" s="109">
        <v>1.0158681332466814E-4</v>
      </c>
      <c r="AF2219" s="731">
        <v>2.2981609483194173E-4</v>
      </c>
      <c r="AG2219" s="108">
        <v>1.317386622672494E-4</v>
      </c>
      <c r="AH2219" s="109">
        <v>1.3680561428121898E-4</v>
      </c>
      <c r="AI2219" s="731">
        <v>3.5793243954106412E-4</v>
      </c>
      <c r="AJ2219" s="114"/>
      <c r="AK2219" s="115"/>
      <c r="AL2219" s="115"/>
    </row>
    <row r="2220" spans="1:38" x14ac:dyDescent="0.25">
      <c r="A2220" s="71">
        <v>2030</v>
      </c>
      <c r="B2220" s="718">
        <v>15</v>
      </c>
      <c r="C2220" s="108">
        <v>0.71391987306549998</v>
      </c>
      <c r="D2220" s="109">
        <v>0.6622423275787247</v>
      </c>
      <c r="E2220" s="731">
        <v>0.43859041877277177</v>
      </c>
      <c r="F2220" s="108">
        <v>2.9403565329237547E-2</v>
      </c>
      <c r="G2220" s="109">
        <v>2.97076339522802E-2</v>
      </c>
      <c r="H2220" s="731">
        <v>4.0390432720322944E-2</v>
      </c>
      <c r="I2220" s="108">
        <v>9.073540119873616E-3</v>
      </c>
      <c r="J2220" s="109">
        <v>1.0658535956170204E-2</v>
      </c>
      <c r="K2220" s="731">
        <v>1.979020390311061E-2</v>
      </c>
      <c r="L2220" s="108">
        <v>1.9582730182172814E-3</v>
      </c>
      <c r="M2220" s="109">
        <v>2.0137144371701883E-3</v>
      </c>
      <c r="N2220" s="731">
        <v>2.5176347813293449E-3</v>
      </c>
      <c r="O2220" s="108">
        <v>2.5981273777387773E-3</v>
      </c>
      <c r="P2220" s="109">
        <v>2.6829913276974551E-3</v>
      </c>
      <c r="Q2220" s="731">
        <v>6.289710550892131E-3</v>
      </c>
      <c r="R2220" s="108">
        <v>2.5331224549776845E-3</v>
      </c>
      <c r="S2220" s="109">
        <v>3.3738254877446541E-3</v>
      </c>
      <c r="T2220" s="731">
        <v>1.0755000694172054E-2</v>
      </c>
      <c r="U2220" s="108">
        <v>2.3211856148633872E-4</v>
      </c>
      <c r="V2220" s="109">
        <v>2.3603861793861092E-4</v>
      </c>
      <c r="W2220" s="731">
        <v>5.8486810155777098E-4</v>
      </c>
      <c r="X2220" s="108">
        <v>1.4747760612446294E-5</v>
      </c>
      <c r="Y2220" s="109">
        <v>1.5053610204984062E-5</v>
      </c>
      <c r="Z2220" s="731">
        <v>3.9563105404967178E-5</v>
      </c>
      <c r="AA2220" s="108">
        <v>3.0563099592020014E-4</v>
      </c>
      <c r="AB2220" s="109">
        <v>3.1080491440418619E-4</v>
      </c>
      <c r="AC2220" s="731">
        <v>1.1314249080971183E-3</v>
      </c>
      <c r="AD2220" s="108">
        <v>9.9011505448011263E-5</v>
      </c>
      <c r="AE2220" s="109">
        <v>1.004267351525937E-4</v>
      </c>
      <c r="AF2220" s="731">
        <v>2.4396697725249155E-4</v>
      </c>
      <c r="AG2220" s="108">
        <v>1.3343412991650522E-4</v>
      </c>
      <c r="AH2220" s="109">
        <v>1.3692631230530978E-4</v>
      </c>
      <c r="AI2220" s="731">
        <v>3.7178949454365486E-4</v>
      </c>
      <c r="AJ2220" s="114"/>
      <c r="AK2220" s="115"/>
      <c r="AL2220" s="115"/>
    </row>
    <row r="2221" spans="1:38" x14ac:dyDescent="0.25">
      <c r="A2221" s="71">
        <v>2030</v>
      </c>
      <c r="B2221" s="718">
        <v>16</v>
      </c>
      <c r="C2221" s="108">
        <v>0.71365488036058777</v>
      </c>
      <c r="D2221" s="109">
        <v>0.66173709795227009</v>
      </c>
      <c r="E2221" s="731">
        <v>0.42977235108050793</v>
      </c>
      <c r="F2221" s="108">
        <v>2.997200306989212E-2</v>
      </c>
      <c r="G2221" s="109">
        <v>3.0240814975352959E-2</v>
      </c>
      <c r="H2221" s="731">
        <v>4.0425048629777562E-2</v>
      </c>
      <c r="I2221" s="108">
        <v>9.0595544909184804E-3</v>
      </c>
      <c r="J2221" s="109">
        <v>1.0624243155313622E-2</v>
      </c>
      <c r="K2221" s="731">
        <v>1.9228563304215147E-2</v>
      </c>
      <c r="L2221" s="108">
        <v>1.955897518464048E-3</v>
      </c>
      <c r="M2221" s="109">
        <v>2.0080824462988711E-3</v>
      </c>
      <c r="N2221" s="731">
        <v>2.4627173302272992E-3</v>
      </c>
      <c r="O2221" s="108">
        <v>2.5957315811914769E-3</v>
      </c>
      <c r="P2221" s="109">
        <v>2.6779740720234589E-3</v>
      </c>
      <c r="Q2221" s="731">
        <v>6.1313446860480581E-3</v>
      </c>
      <c r="R2221" s="108">
        <v>2.5331224549776845E-3</v>
      </c>
      <c r="S2221" s="109">
        <v>3.3738254877446541E-3</v>
      </c>
      <c r="T2221" s="731">
        <v>1.0755000694172054E-2</v>
      </c>
      <c r="U2221" s="108">
        <v>2.317383912294074E-4</v>
      </c>
      <c r="V2221" s="109">
        <v>2.3524263940033393E-4</v>
      </c>
      <c r="W2221" s="731">
        <v>5.6794202057769698E-4</v>
      </c>
      <c r="X2221" s="108">
        <v>1.4724835254900871E-5</v>
      </c>
      <c r="Y2221" s="109">
        <v>1.5005477323876559E-5</v>
      </c>
      <c r="Z2221" s="731">
        <v>3.8490878942515117E-5</v>
      </c>
      <c r="AA2221" s="108">
        <v>3.0742821348503699E-4</v>
      </c>
      <c r="AB2221" s="109">
        <v>3.1216393049696449E-4</v>
      </c>
      <c r="AC2221" s="731">
        <v>1.1068788097509156E-3</v>
      </c>
      <c r="AD2221" s="108">
        <v>9.8835816795854705E-5</v>
      </c>
      <c r="AE2221" s="109">
        <v>1.0005862852136142E-4</v>
      </c>
      <c r="AF2221" s="731">
        <v>2.3608426616888683E-4</v>
      </c>
      <c r="AG2221" s="108">
        <v>1.3326749107961955E-4</v>
      </c>
      <c r="AH2221" s="109">
        <v>1.3657682137465044E-4</v>
      </c>
      <c r="AI2221" s="731">
        <v>3.6417047210580809E-4</v>
      </c>
      <c r="AJ2221" s="114"/>
      <c r="AK2221" s="115"/>
      <c r="AL2221" s="115"/>
    </row>
    <row r="2222" spans="1:38" x14ac:dyDescent="0.25">
      <c r="A2222" s="71">
        <v>2030</v>
      </c>
      <c r="B2222" s="718">
        <v>17</v>
      </c>
      <c r="C2222" s="108">
        <v>0.71344302904250168</v>
      </c>
      <c r="D2222" s="109">
        <v>0.66125345735753016</v>
      </c>
      <c r="E2222" s="731">
        <v>0.42988649486574859</v>
      </c>
      <c r="F2222" s="108">
        <v>3.0575089654398608E-2</v>
      </c>
      <c r="G2222" s="109">
        <v>3.079761561530836E-2</v>
      </c>
      <c r="H2222" s="731">
        <v>4.1068150685865321E-2</v>
      </c>
      <c r="I2222" s="108">
        <v>9.0484319326203065E-3</v>
      </c>
      <c r="J2222" s="109">
        <v>1.0591373812658379E-2</v>
      </c>
      <c r="K2222" s="731">
        <v>1.9244111242079392E-2</v>
      </c>
      <c r="L2222" s="108">
        <v>1.9540095008580443E-3</v>
      </c>
      <c r="M2222" s="109">
        <v>2.002684412148003E-3</v>
      </c>
      <c r="N2222" s="731">
        <v>2.4658166750734798E-3</v>
      </c>
      <c r="O2222" s="108">
        <v>2.5938257899671708E-3</v>
      </c>
      <c r="P2222" s="109">
        <v>2.6731682511773906E-3</v>
      </c>
      <c r="Q2222" s="731">
        <v>6.1336645032363264E-3</v>
      </c>
      <c r="R2222" s="108">
        <v>2.5331224549776845E-3</v>
      </c>
      <c r="S2222" s="109">
        <v>3.3738254877446541E-3</v>
      </c>
      <c r="T2222" s="731">
        <v>1.0755000694172054E-2</v>
      </c>
      <c r="U2222" s="108">
        <v>2.3143590497418586E-4</v>
      </c>
      <c r="V2222" s="109">
        <v>2.3447934516758278E-4</v>
      </c>
      <c r="W2222" s="731">
        <v>5.6819096793706112E-4</v>
      </c>
      <c r="X2222" s="108">
        <v>1.4706596501385034E-5</v>
      </c>
      <c r="Y2222" s="109">
        <v>1.495932579408818E-5</v>
      </c>
      <c r="Z2222" s="731">
        <v>3.8506157082395973E-5</v>
      </c>
      <c r="AA2222" s="108">
        <v>3.0941264543451314E-4</v>
      </c>
      <c r="AB2222" s="109">
        <v>3.1363547517589406E-4</v>
      </c>
      <c r="AC2222" s="731">
        <v>1.1095973916499487E-3</v>
      </c>
      <c r="AD2222" s="108">
        <v>9.8696053361041665E-5</v>
      </c>
      <c r="AE2222" s="109">
        <v>9.9705798325725928E-5</v>
      </c>
      <c r="AF2222" s="731">
        <v>2.3619912243734437E-4</v>
      </c>
      <c r="AG2222" s="108">
        <v>1.3313489311616629E-4</v>
      </c>
      <c r="AH2222" s="109">
        <v>1.3624196879699613E-4</v>
      </c>
      <c r="AI2222" s="731">
        <v>3.6428172783385004E-4</v>
      </c>
      <c r="AJ2222" s="114"/>
      <c r="AK2222" s="115"/>
      <c r="AL2222" s="115"/>
    </row>
    <row r="2223" spans="1:38" x14ac:dyDescent="0.25">
      <c r="A2223" s="71">
        <v>2030</v>
      </c>
      <c r="B2223" s="718">
        <v>18</v>
      </c>
      <c r="C2223" s="108">
        <v>0.71239218475792876</v>
      </c>
      <c r="D2223" s="109">
        <v>0.66011664662442182</v>
      </c>
      <c r="E2223" s="731">
        <v>0.42880847313825815</v>
      </c>
      <c r="F2223" s="108">
        <v>3.1192377033446045E-2</v>
      </c>
      <c r="G2223" s="109">
        <v>3.1352244335042231E-2</v>
      </c>
      <c r="H2223" s="731">
        <v>4.1644405346408148E-2</v>
      </c>
      <c r="I2223" s="108">
        <v>9.0311469745296014E-3</v>
      </c>
      <c r="J2223" s="109">
        <v>1.055862791698514E-2</v>
      </c>
      <c r="K2223" s="731">
        <v>1.9192220390552892E-2</v>
      </c>
      <c r="L2223" s="108">
        <v>1.9511733776328654E-3</v>
      </c>
      <c r="M2223" s="109">
        <v>1.9974059155980499E-3</v>
      </c>
      <c r="N2223" s="731">
        <v>2.4623606549698646E-3</v>
      </c>
      <c r="O2223" s="108">
        <v>2.590591415395221E-3</v>
      </c>
      <c r="P2223" s="109">
        <v>2.6680827452182912E-3</v>
      </c>
      <c r="Q2223" s="731">
        <v>6.1175533979581668E-3</v>
      </c>
      <c r="R2223" s="108">
        <v>2.5331224549776845E-3</v>
      </c>
      <c r="S2223" s="109">
        <v>3.3738254877446541E-3</v>
      </c>
      <c r="T2223" s="731">
        <v>1.0755000694172054E-2</v>
      </c>
      <c r="U2223" s="108">
        <v>2.309766754285451E-4</v>
      </c>
      <c r="V2223" s="109">
        <v>2.3372788729595674E-4</v>
      </c>
      <c r="W2223" s="731">
        <v>5.6649535403886829E-4</v>
      </c>
      <c r="X2223" s="108">
        <v>1.4678643548564784E-5</v>
      </c>
      <c r="Y2223" s="109">
        <v>1.4913664408298626E-5</v>
      </c>
      <c r="Z2223" s="731">
        <v>3.8397568319354757E-5</v>
      </c>
      <c r="AA2223" s="108">
        <v>3.1132080147309332E-4</v>
      </c>
      <c r="AB2223" s="109">
        <v>3.1509966166020812E-4</v>
      </c>
      <c r="AC2223" s="731">
        <v>1.1091975750185234E-3</v>
      </c>
      <c r="AD2223" s="108">
        <v>9.8486182319270174E-5</v>
      </c>
      <c r="AE2223" s="109">
        <v>9.9360794790108209E-5</v>
      </c>
      <c r="AF2223" s="731">
        <v>2.3541606021043246E-4</v>
      </c>
      <c r="AG2223" s="108">
        <v>1.3292440931221691E-4</v>
      </c>
      <c r="AH2223" s="109">
        <v>1.3590278617995621E-4</v>
      </c>
      <c r="AI2223" s="731">
        <v>3.6348907353094819E-4</v>
      </c>
      <c r="AJ2223" s="114"/>
      <c r="AK2223" s="115"/>
      <c r="AL2223" s="115"/>
    </row>
    <row r="2224" spans="1:38" x14ac:dyDescent="0.25">
      <c r="A2224" s="71">
        <v>2030</v>
      </c>
      <c r="B2224" s="718">
        <v>19</v>
      </c>
      <c r="C2224" s="108">
        <v>0.71210735675114667</v>
      </c>
      <c r="D2224" s="109">
        <v>0.65966303335393084</v>
      </c>
      <c r="E2224" s="731">
        <v>0.42784993493403728</v>
      </c>
      <c r="F2224" s="108">
        <v>3.1839821231032593E-2</v>
      </c>
      <c r="G2224" s="109">
        <v>3.1909837914644586E-2</v>
      </c>
      <c r="H2224" s="731">
        <v>4.2217184295269897E-2</v>
      </c>
      <c r="I2224" s="108">
        <v>9.0161147206152346E-3</v>
      </c>
      <c r="J2224" s="109">
        <v>1.0527903954893574E-2</v>
      </c>
      <c r="K2224" s="731">
        <v>1.9137739663834013E-2</v>
      </c>
      <c r="L2224" s="108">
        <v>1.9486205817915475E-3</v>
      </c>
      <c r="M2224" s="109">
        <v>1.9923608415993561E-3</v>
      </c>
      <c r="N2224" s="731">
        <v>2.4583435719865098E-3</v>
      </c>
      <c r="O2224" s="108">
        <v>2.5880185956786927E-3</v>
      </c>
      <c r="P2224" s="109">
        <v>2.6635892115337953E-3</v>
      </c>
      <c r="Q2224" s="731">
        <v>6.1005147777473834E-3</v>
      </c>
      <c r="R2224" s="108">
        <v>2.5331224549776845E-3</v>
      </c>
      <c r="S2224" s="109">
        <v>3.3738254877446541E-3</v>
      </c>
      <c r="T2224" s="731">
        <v>1.0755000694172054E-2</v>
      </c>
      <c r="U2224" s="108">
        <v>2.3056791470570353E-4</v>
      </c>
      <c r="V2224" s="109">
        <v>2.3301487202579652E-4</v>
      </c>
      <c r="W2224" s="731">
        <v>5.6467417989580629E-4</v>
      </c>
      <c r="X2224" s="108">
        <v>1.4653992538239147E-5</v>
      </c>
      <c r="Y2224" s="109">
        <v>1.4870544655098088E-5</v>
      </c>
      <c r="Z2224" s="731">
        <v>3.8281825971003299E-5</v>
      </c>
      <c r="AA2224" s="108">
        <v>3.133863632379249E-4</v>
      </c>
      <c r="AB2224" s="109">
        <v>3.1661248995449562E-4</v>
      </c>
      <c r="AC2224" s="731">
        <v>1.1086417506392576E-3</v>
      </c>
      <c r="AD2224" s="108">
        <v>9.8297276794246009E-5</v>
      </c>
      <c r="AE2224" s="109">
        <v>9.9031042257913769E-5</v>
      </c>
      <c r="AF2224" s="731">
        <v>2.3456670128186463E-4</v>
      </c>
      <c r="AG2224" s="108">
        <v>1.3274527302155776E-4</v>
      </c>
      <c r="AH2224" s="109">
        <v>1.3558979691902828E-4</v>
      </c>
      <c r="AI2224" s="731">
        <v>3.6266975143301925E-4</v>
      </c>
      <c r="AJ2224" s="114"/>
      <c r="AK2224" s="115"/>
      <c r="AL2224" s="115"/>
    </row>
    <row r="2225" spans="1:38" x14ac:dyDescent="0.25">
      <c r="A2225" s="71">
        <v>2030</v>
      </c>
      <c r="B2225" s="718">
        <v>20</v>
      </c>
      <c r="C2225" s="108">
        <v>0.79138785256868383</v>
      </c>
      <c r="D2225" s="109">
        <v>0.7195848112534593</v>
      </c>
      <c r="E2225" s="731">
        <v>0.47509073973690347</v>
      </c>
      <c r="F2225" s="108">
        <v>6.5260707645740393E-2</v>
      </c>
      <c r="G2225" s="109">
        <v>6.2714666449870865E-2</v>
      </c>
      <c r="H2225" s="731">
        <v>8.2632440044267036E-2</v>
      </c>
      <c r="I2225" s="108">
        <v>8.9572136743405837E-3</v>
      </c>
      <c r="J2225" s="109">
        <v>9.7632473221536033E-3</v>
      </c>
      <c r="K2225" s="731">
        <v>2.0664221523115232E-2</v>
      </c>
      <c r="L2225" s="108">
        <v>2.6348157550400535E-3</v>
      </c>
      <c r="M2225" s="109">
        <v>2.3915327860062232E-3</v>
      </c>
      <c r="N2225" s="731">
        <v>2.7847700424794234E-3</v>
      </c>
      <c r="O2225" s="108">
        <v>2.6266306411333899E-3</v>
      </c>
      <c r="P2225" s="109">
        <v>2.5930619717025216E-3</v>
      </c>
      <c r="Q2225" s="731">
        <v>6.8961982398174932E-3</v>
      </c>
      <c r="R2225" s="108">
        <v>2.5331224549776845E-3</v>
      </c>
      <c r="S2225" s="109">
        <v>3.3738254877446541E-3</v>
      </c>
      <c r="T2225" s="731">
        <v>1.0755000694172054E-2</v>
      </c>
      <c r="U2225" s="108">
        <v>2.2975733800425816E-4</v>
      </c>
      <c r="V2225" s="109">
        <v>2.2698621212957813E-4</v>
      </c>
      <c r="W2225" s="731">
        <v>6.4917848464166429E-4</v>
      </c>
      <c r="X2225" s="108">
        <v>1.4628950781995609E-5</v>
      </c>
      <c r="Y2225" s="109">
        <v>1.4464265144130529E-5</v>
      </c>
      <c r="Z2225" s="731">
        <v>4.3761722619138325E-5</v>
      </c>
      <c r="AA2225" s="108">
        <v>4.3126093869985855E-4</v>
      </c>
      <c r="AB2225" s="109">
        <v>4.1995885085700189E-4</v>
      </c>
      <c r="AC2225" s="731">
        <v>1.3743446053298919E-3</v>
      </c>
      <c r="AD2225" s="108">
        <v>9.7597772267951432E-5</v>
      </c>
      <c r="AE2225" s="109">
        <v>9.645195503304813E-5</v>
      </c>
      <c r="AF2225" s="731">
        <v>2.740693376674386E-4</v>
      </c>
      <c r="AG2225" s="108">
        <v>1.3359318927559421E-4</v>
      </c>
      <c r="AH2225" s="109">
        <v>1.3197155580279478E-4</v>
      </c>
      <c r="AI2225" s="731">
        <v>4.0120571895505041E-4</v>
      </c>
      <c r="AJ2225" s="114"/>
      <c r="AK2225" s="115"/>
      <c r="AL2225" s="115"/>
    </row>
    <row r="2226" spans="1:38" ht="13" x14ac:dyDescent="0.3">
      <c r="A2226" s="71">
        <v>2030</v>
      </c>
      <c r="B2226" s="718">
        <v>21</v>
      </c>
      <c r="C2226" s="108">
        <v>0.79430893367545585</v>
      </c>
      <c r="D2226" s="109">
        <v>0.72201646028291888</v>
      </c>
      <c r="E2226" s="732">
        <v>0.47284227972463883</v>
      </c>
      <c r="F2226" s="108">
        <v>6.7062043667173499E-2</v>
      </c>
      <c r="G2226" s="109">
        <v>6.4134716041967882E-2</v>
      </c>
      <c r="H2226" s="732">
        <v>8.4121217360158179E-2</v>
      </c>
      <c r="I2226" s="108">
        <v>8.9639160806891469E-3</v>
      </c>
      <c r="J2226" s="109">
        <v>9.7589850711185238E-3</v>
      </c>
      <c r="K2226" s="732">
        <v>2.0536542864623079E-2</v>
      </c>
      <c r="L2226" s="108">
        <v>2.6314741118592918E-3</v>
      </c>
      <c r="M2226" s="109">
        <v>2.385473692584857E-3</v>
      </c>
      <c r="N2226" s="732">
        <v>2.7713276388792573E-3</v>
      </c>
      <c r="O2226" s="108">
        <v>2.6340831306031283E-3</v>
      </c>
      <c r="P2226" s="109">
        <v>2.5984876022330165E-3</v>
      </c>
      <c r="Q2226" s="732">
        <v>6.8562874105618484E-3</v>
      </c>
      <c r="R2226" s="108">
        <v>2.5331224549776845E-3</v>
      </c>
      <c r="S2226" s="109">
        <v>3.3738254877446541E-3</v>
      </c>
      <c r="T2226" s="732">
        <v>1.0755000694172054E-2</v>
      </c>
      <c r="U2226" s="108">
        <v>2.299182399281338E-4</v>
      </c>
      <c r="V2226" s="109">
        <v>2.2684529076128887E-4</v>
      </c>
      <c r="W2226" s="732">
        <v>6.4491573654067256E-4</v>
      </c>
      <c r="X2226" s="108">
        <v>1.4644892881780096E-5</v>
      </c>
      <c r="Y2226" s="109">
        <v>1.4461888419200939E-5</v>
      </c>
      <c r="Z2226" s="732">
        <v>4.349046230290074E-5</v>
      </c>
      <c r="AA2226" s="108">
        <v>4.3795332802417221E-4</v>
      </c>
      <c r="AB2226" s="109">
        <v>4.2506169022822431E-4</v>
      </c>
      <c r="AC2226" s="732">
        <v>1.3734377151147245E-3</v>
      </c>
      <c r="AD2226" s="108">
        <v>9.7628193012647458E-5</v>
      </c>
      <c r="AE2226" s="109">
        <v>9.6343788302086784E-5</v>
      </c>
      <c r="AF2226" s="732">
        <v>2.7208169600974872E-4</v>
      </c>
      <c r="AG2226" s="108">
        <v>1.3384965402401982E-4</v>
      </c>
      <c r="AH2226" s="109">
        <v>1.3209211873112315E-4</v>
      </c>
      <c r="AI2226" s="732">
        <v>3.9928474296216035E-4</v>
      </c>
      <c r="AJ2226" s="114"/>
      <c r="AK2226" s="115"/>
      <c r="AL2226" s="115"/>
    </row>
    <row r="2227" spans="1:38" ht="13" x14ac:dyDescent="0.3">
      <c r="A2227" s="71">
        <v>2030</v>
      </c>
      <c r="B2227" s="718">
        <v>22</v>
      </c>
      <c r="C2227" s="108">
        <v>0.79402464088637392</v>
      </c>
      <c r="D2227" s="109">
        <v>0.72157652453133236</v>
      </c>
      <c r="E2227" s="732">
        <v>0.47010260291037786</v>
      </c>
      <c r="F2227" s="108">
        <v>6.8766090945597297E-2</v>
      </c>
      <c r="G2227" s="109">
        <v>6.5334813486141202E-2</v>
      </c>
      <c r="H2227" s="732">
        <v>8.5365690152124751E-2</v>
      </c>
      <c r="I2227" s="108">
        <v>8.9490820922877683E-3</v>
      </c>
      <c r="J2227" s="109">
        <v>9.7311061331746568E-3</v>
      </c>
      <c r="K2227" s="732">
        <v>2.0378941947061392E-2</v>
      </c>
      <c r="L2227" s="108">
        <v>2.628039743552787E-3</v>
      </c>
      <c r="M2227" s="109">
        <v>2.3795704022152725E-3</v>
      </c>
      <c r="N2227" s="732">
        <v>2.7542283926114187E-3</v>
      </c>
      <c r="O2227" s="108">
        <v>2.6315300505635282E-3</v>
      </c>
      <c r="P2227" s="109">
        <v>2.5942084037797993E-3</v>
      </c>
      <c r="Q2227" s="732">
        <v>6.8075834543766794E-3</v>
      </c>
      <c r="R2227" s="108">
        <v>2.5331224549776845E-3</v>
      </c>
      <c r="S2227" s="109">
        <v>3.3738254877446541E-3</v>
      </c>
      <c r="T2227" s="732">
        <v>1.0755000694172054E-2</v>
      </c>
      <c r="U2227" s="108">
        <v>2.2951344433630642E-4</v>
      </c>
      <c r="V2227" s="109">
        <v>2.2616600121154278E-4</v>
      </c>
      <c r="W2227" s="732">
        <v>6.3971304919504884E-4</v>
      </c>
      <c r="X2227" s="108">
        <v>1.4620462275264828E-5</v>
      </c>
      <c r="Y2227" s="109">
        <v>1.4420889538731246E-5</v>
      </c>
      <c r="Z2227" s="732">
        <v>4.3159551959186478E-5</v>
      </c>
      <c r="AA2227" s="108">
        <v>4.4373716760278439E-4</v>
      </c>
      <c r="AB2227" s="109">
        <v>4.2883843603943976E-4</v>
      </c>
      <c r="AC2227" s="732">
        <v>1.3702762419732977E-3</v>
      </c>
      <c r="AD2227" s="108">
        <v>9.7440995277270581E-5</v>
      </c>
      <c r="AE2227" s="109">
        <v>9.6029779129762198E-5</v>
      </c>
      <c r="AF2227" s="732">
        <v>2.6965641145198691E-4</v>
      </c>
      <c r="AG2227" s="108">
        <v>1.3367216872105047E-4</v>
      </c>
      <c r="AH2227" s="109">
        <v>1.3179424117033131E-4</v>
      </c>
      <c r="AI2227" s="732">
        <v>3.9694105024216779E-4</v>
      </c>
      <c r="AJ2227" s="114"/>
      <c r="AK2227" s="115"/>
      <c r="AL2227" s="115"/>
    </row>
    <row r="2228" spans="1:38" ht="13" x14ac:dyDescent="0.3">
      <c r="A2228" s="71">
        <v>2030</v>
      </c>
      <c r="B2228" s="718">
        <v>23</v>
      </c>
      <c r="C2228" s="108">
        <v>0.79373836617012294</v>
      </c>
      <c r="D2228" s="109">
        <v>0.72114706756125624</v>
      </c>
      <c r="E2228" s="732">
        <v>0.46620438030953776</v>
      </c>
      <c r="F2228" s="108">
        <v>7.0434910853093599E-2</v>
      </c>
      <c r="G2228" s="109">
        <v>6.6311148650956414E-2</v>
      </c>
      <c r="H2228" s="732">
        <v>8.6272680758661111E-2</v>
      </c>
      <c r="I2228" s="108">
        <v>8.9339897037033055E-3</v>
      </c>
      <c r="J2228" s="109">
        <v>9.7038871956061038E-3</v>
      </c>
      <c r="K2228" s="732">
        <v>2.015120069085672E-2</v>
      </c>
      <c r="L2228" s="108">
        <v>2.6245478822146894E-3</v>
      </c>
      <c r="M2228" s="109">
        <v>2.3738070120198611E-3</v>
      </c>
      <c r="N2228" s="732">
        <v>2.7286106535730319E-3</v>
      </c>
      <c r="O2228" s="108">
        <v>2.6289394672512484E-3</v>
      </c>
      <c r="P2228" s="109">
        <v>2.5900314817853508E-3</v>
      </c>
      <c r="Q2228" s="732">
        <v>6.7381992040408678E-3</v>
      </c>
      <c r="R2228" s="108">
        <v>2.5331224549776845E-3</v>
      </c>
      <c r="S2228" s="109">
        <v>3.3738254877446541E-3</v>
      </c>
      <c r="T2228" s="732">
        <v>1.0755000694172054E-2</v>
      </c>
      <c r="U2228" s="108">
        <v>2.2910177396367727E-4</v>
      </c>
      <c r="V2228" s="109">
        <v>2.2550284621613754E-4</v>
      </c>
      <c r="W2228" s="732">
        <v>6.3230192200275316E-4</v>
      </c>
      <c r="X2228" s="108">
        <v>1.4595651942706975E-5</v>
      </c>
      <c r="Y2228" s="109">
        <v>1.4380860616329252E-5</v>
      </c>
      <c r="Z2228" s="732">
        <v>4.2688326801004527E-5</v>
      </c>
      <c r="AA2228" s="108">
        <v>4.493892998728966E-4</v>
      </c>
      <c r="AB2228" s="109">
        <v>4.3182542132311886E-4</v>
      </c>
      <c r="AC2228" s="732">
        <v>1.3626855863030506E-3</v>
      </c>
      <c r="AD2228" s="108">
        <v>9.7250844167285966E-5</v>
      </c>
      <c r="AE2228" s="109">
        <v>9.5723239488136819E-5</v>
      </c>
      <c r="AF2228" s="732">
        <v>2.6620148583540791E-4</v>
      </c>
      <c r="AG2228" s="108">
        <v>1.3349172296238003E-4</v>
      </c>
      <c r="AH2228" s="109">
        <v>1.3150337858149186E-4</v>
      </c>
      <c r="AI2228" s="732">
        <v>3.9360171822439775E-4</v>
      </c>
      <c r="AJ2228" s="114"/>
      <c r="AK2228" s="115"/>
      <c r="AL2228" s="115"/>
    </row>
    <row r="2229" spans="1:38" ht="13" x14ac:dyDescent="0.3">
      <c r="A2229" s="71">
        <v>2030</v>
      </c>
      <c r="B2229" s="718">
        <v>24</v>
      </c>
      <c r="C2229" s="108">
        <v>0.7934418313514805</v>
      </c>
      <c r="D2229" s="109">
        <v>0.72072842552655536</v>
      </c>
      <c r="E2229" s="732">
        <v>0.46168527318998093</v>
      </c>
      <c r="F2229" s="108">
        <v>7.2022154919733294E-2</v>
      </c>
      <c r="G2229" s="109">
        <v>6.701290771637447E-2</v>
      </c>
      <c r="H2229" s="732">
        <v>8.6817564470012987E-2</v>
      </c>
      <c r="I2229" s="108">
        <v>8.9185212041302496E-3</v>
      </c>
      <c r="J2229" s="109">
        <v>9.6774121197023034E-3</v>
      </c>
      <c r="K2229" s="732">
        <v>1.9885720833956736E-2</v>
      </c>
      <c r="L2229" s="108">
        <v>2.6209652399096514E-3</v>
      </c>
      <c r="M2229" s="109">
        <v>2.3682011585229186E-3</v>
      </c>
      <c r="N2229" s="732">
        <v>2.6983870023769897E-3</v>
      </c>
      <c r="O2229" s="108">
        <v>2.6262761171943526E-3</v>
      </c>
      <c r="P2229" s="109">
        <v>2.5859665820410316E-3</v>
      </c>
      <c r="Q2229" s="732">
        <v>6.657712221485158E-3</v>
      </c>
      <c r="R2229" s="108">
        <v>2.5331224549776845E-3</v>
      </c>
      <c r="S2229" s="109">
        <v>3.3738254877446541E-3</v>
      </c>
      <c r="T2229" s="732">
        <v>1.0755000694172054E-2</v>
      </c>
      <c r="U2229" s="108">
        <v>2.2867943554443266E-4</v>
      </c>
      <c r="V2229" s="109">
        <v>2.248578198336855E-4</v>
      </c>
      <c r="W2229" s="732">
        <v>6.2370462412918788E-4</v>
      </c>
      <c r="X2229" s="108">
        <v>1.457018448229645E-5</v>
      </c>
      <c r="Y2229" s="109">
        <v>1.4341915149471139E-5</v>
      </c>
      <c r="Z2229" s="732">
        <v>4.2141796840290551E-5</v>
      </c>
      <c r="AA2229" s="108">
        <v>4.5474175852539054E-4</v>
      </c>
      <c r="AB2229" s="109">
        <v>4.338423048177865E-4</v>
      </c>
      <c r="AC2229" s="732">
        <v>1.3520724105319471E-3</v>
      </c>
      <c r="AD2229" s="108">
        <v>9.7055711668026537E-5</v>
      </c>
      <c r="AE2229" s="109">
        <v>9.5425140758707535E-5</v>
      </c>
      <c r="AF2229" s="732">
        <v>2.6219396363969048E-4</v>
      </c>
      <c r="AG2229" s="108">
        <v>1.3330650884949073E-4</v>
      </c>
      <c r="AH2229" s="109">
        <v>1.3122049099858004E-4</v>
      </c>
      <c r="AI2229" s="732">
        <v>3.8972842862792893E-4</v>
      </c>
      <c r="AJ2229" s="114"/>
      <c r="AK2229" s="115"/>
      <c r="AL2229" s="115"/>
    </row>
    <row r="2230" spans="1:38" ht="13" x14ac:dyDescent="0.3">
      <c r="A2230" s="71">
        <v>2030</v>
      </c>
      <c r="B2230" s="718">
        <v>25</v>
      </c>
      <c r="C2230" s="108">
        <v>0.79552087086922407</v>
      </c>
      <c r="D2230" s="109">
        <v>0.72241502634042298</v>
      </c>
      <c r="E2230" s="732">
        <v>0.45647239676818163</v>
      </c>
      <c r="F2230" s="108">
        <v>7.3649711034478538E-2</v>
      </c>
      <c r="G2230" s="109">
        <v>6.7496469695624423E-2</v>
      </c>
      <c r="H2230" s="732">
        <v>8.6997375645276501E-2</v>
      </c>
      <c r="I2230" s="108">
        <v>8.9183350341456042E-3</v>
      </c>
      <c r="J2230" s="109">
        <v>9.6691899033020268E-3</v>
      </c>
      <c r="K2230" s="732">
        <v>1.9578109005992852E-2</v>
      </c>
      <c r="L2230" s="108">
        <v>2.6173062230755682E-3</v>
      </c>
      <c r="M2230" s="109">
        <v>2.3627620204176533E-3</v>
      </c>
      <c r="N2230" s="732">
        <v>2.6630239583057898E-3</v>
      </c>
      <c r="O2230" s="108">
        <v>2.6309424329711215E-3</v>
      </c>
      <c r="P2230" s="109">
        <v>2.5891268913221643E-3</v>
      </c>
      <c r="Q2230" s="732">
        <v>6.5648347039173154E-3</v>
      </c>
      <c r="R2230" s="108">
        <v>2.5331224549776845E-3</v>
      </c>
      <c r="S2230" s="109">
        <v>3.3738254877446541E-3</v>
      </c>
      <c r="T2230" s="732">
        <v>1.0755000694172054E-2</v>
      </c>
      <c r="U2230" s="108">
        <v>2.2865830839301622E-4</v>
      </c>
      <c r="V2230" s="109">
        <v>2.2463085371981034E-4</v>
      </c>
      <c r="W2230" s="732">
        <v>6.1378277794720318E-4</v>
      </c>
      <c r="X2230" s="108">
        <v>1.4573529498239672E-5</v>
      </c>
      <c r="Y2230" s="109">
        <v>1.4332652498095708E-5</v>
      </c>
      <c r="Z2230" s="732">
        <v>4.1511172498233948E-5</v>
      </c>
      <c r="AA2230" s="108">
        <v>4.6065260778844363E-4</v>
      </c>
      <c r="AB2230" s="109">
        <v>4.3550081043330354E-4</v>
      </c>
      <c r="AC2230" s="732">
        <v>1.3382449678647802E-3</v>
      </c>
      <c r="AD2230" s="108">
        <v>9.7013078716615313E-5</v>
      </c>
      <c r="AE2230" s="109">
        <v>9.5288852815292384E-5</v>
      </c>
      <c r="AF2230" s="732">
        <v>2.5756943445381442E-4</v>
      </c>
      <c r="AG2230" s="108">
        <v>1.3343591859746548E-4</v>
      </c>
      <c r="AH2230" s="109">
        <v>1.3125347658826938E-4</v>
      </c>
      <c r="AI2230" s="732">
        <v>3.8525860451513075E-4</v>
      </c>
      <c r="AJ2230" s="114"/>
      <c r="AK2230" s="115"/>
      <c r="AL2230" s="115"/>
    </row>
    <row r="2231" spans="1:38" ht="13" x14ac:dyDescent="0.3">
      <c r="A2231" s="71">
        <v>2030</v>
      </c>
      <c r="B2231" s="718">
        <v>26</v>
      </c>
      <c r="C2231" s="108">
        <v>0.79521307880691194</v>
      </c>
      <c r="D2231" s="109">
        <v>0.72201636005106196</v>
      </c>
      <c r="E2231" s="732">
        <v>0.45019005994991562</v>
      </c>
      <c r="F2231" s="108">
        <v>7.4928116138006026E-2</v>
      </c>
      <c r="G2231" s="109">
        <v>6.7468444361427057E-2</v>
      </c>
      <c r="H2231" s="732">
        <v>8.6572874402806282E-2</v>
      </c>
      <c r="I2231" s="108">
        <v>8.9022169917540687E-3</v>
      </c>
      <c r="J2231" s="109">
        <v>9.6440709956940093E-3</v>
      </c>
      <c r="K2231" s="732">
        <v>1.9205793365165088E-2</v>
      </c>
      <c r="L2231" s="108">
        <v>2.6135803835906231E-3</v>
      </c>
      <c r="M2231" s="109">
        <v>2.3574514003596122E-3</v>
      </c>
      <c r="N2231" s="732">
        <v>2.6197959679017924E-3</v>
      </c>
      <c r="O2231" s="108">
        <v>2.6281732051747545E-3</v>
      </c>
      <c r="P2231" s="109">
        <v>2.5852701813984923E-3</v>
      </c>
      <c r="Q2231" s="732">
        <v>6.4528713778929624E-3</v>
      </c>
      <c r="R2231" s="108">
        <v>2.5331224549776845E-3</v>
      </c>
      <c r="S2231" s="109">
        <v>3.3738254877446541E-3</v>
      </c>
      <c r="T2231" s="732">
        <v>1.0755000694172054E-2</v>
      </c>
      <c r="U2231" s="108">
        <v>2.2821838447594067E-4</v>
      </c>
      <c r="V2231" s="109">
        <v>2.2401902837750247E-4</v>
      </c>
      <c r="W2231" s="732">
        <v>6.0182326797011357E-4</v>
      </c>
      <c r="X2231" s="108">
        <v>1.4547011867039706E-5</v>
      </c>
      <c r="Y2231" s="109">
        <v>1.4295714158792614E-5</v>
      </c>
      <c r="Z2231" s="732">
        <v>4.075108287359378E-5</v>
      </c>
      <c r="AA2231" s="108">
        <v>4.6488694631651649E-4</v>
      </c>
      <c r="AB2231" s="109">
        <v>4.3492730483499529E-4</v>
      </c>
      <c r="AC2231" s="732">
        <v>1.319266501522445E-3</v>
      </c>
      <c r="AD2231" s="108">
        <v>9.680979975505675E-5</v>
      </c>
      <c r="AE2231" s="109">
        <v>9.5005982802725788E-5</v>
      </c>
      <c r="AF2231" s="732">
        <v>2.5199529211604449E-4</v>
      </c>
      <c r="AG2231" s="108">
        <v>1.3324299552478817E-4</v>
      </c>
      <c r="AH2231" s="109">
        <v>1.309848839815974E-4</v>
      </c>
      <c r="AI2231" s="732">
        <v>3.7987005658794779E-4</v>
      </c>
      <c r="AJ2231" s="114"/>
      <c r="AK2231" s="115"/>
      <c r="AL2231" s="115"/>
    </row>
    <row r="2232" spans="1:38" ht="13" x14ac:dyDescent="0.3">
      <c r="A2232" s="71">
        <v>2030</v>
      </c>
      <c r="B2232" s="718">
        <v>27</v>
      </c>
      <c r="C2232" s="108">
        <v>0.79489532510236383</v>
      </c>
      <c r="D2232" s="109">
        <v>0.72163484595868121</v>
      </c>
      <c r="E2232" s="732">
        <v>0.44367369559289432</v>
      </c>
      <c r="F2232" s="108">
        <v>7.5964207209732945E-2</v>
      </c>
      <c r="G2232" s="109">
        <v>6.7347629811407947E-2</v>
      </c>
      <c r="H2232" s="732">
        <v>8.6023759749735154E-2</v>
      </c>
      <c r="I2232" s="108">
        <v>8.8856066691627815E-3</v>
      </c>
      <c r="J2232" s="109">
        <v>9.6199058203777915E-3</v>
      </c>
      <c r="K2232" s="732">
        <v>1.8818960381289794E-2</v>
      </c>
      <c r="L2232" s="108">
        <v>2.6097433867056188E-3</v>
      </c>
      <c r="M2232" s="109">
        <v>2.3523427104383196E-3</v>
      </c>
      <c r="N2232" s="732">
        <v>2.5747682927075794E-3</v>
      </c>
      <c r="O2232" s="108">
        <v>2.6253156777649813E-3</v>
      </c>
      <c r="P2232" s="109">
        <v>2.5815616333742107E-3</v>
      </c>
      <c r="Q2232" s="732">
        <v>6.3366889156467633E-3</v>
      </c>
      <c r="R2232" s="108">
        <v>2.5331224549776845E-3</v>
      </c>
      <c r="S2232" s="109">
        <v>3.3738254877446541E-3</v>
      </c>
      <c r="T2232" s="732">
        <v>1.0755000694172054E-2</v>
      </c>
      <c r="U2232" s="108">
        <v>2.2776494320362245E-4</v>
      </c>
      <c r="V2232" s="109">
        <v>2.2343033196694077E-4</v>
      </c>
      <c r="W2232" s="732">
        <v>5.8941210342934786E-4</v>
      </c>
      <c r="X2232" s="108">
        <v>1.451967794454279E-5</v>
      </c>
      <c r="Y2232" s="109">
        <v>1.4260160202594985E-5</v>
      </c>
      <c r="Z2232" s="732">
        <v>3.9962341035965731E-5</v>
      </c>
      <c r="AA2232" s="108">
        <v>4.6824352388700623E-4</v>
      </c>
      <c r="AB2232" s="109">
        <v>4.3403900843951661E-4</v>
      </c>
      <c r="AC2232" s="732">
        <v>1.2991854419284389E-3</v>
      </c>
      <c r="AD2232" s="108">
        <v>9.6600260234249436E-5</v>
      </c>
      <c r="AE2232" s="109">
        <v>9.4733922740015421E-5</v>
      </c>
      <c r="AF2232" s="732">
        <v>2.4621044665835615E-4</v>
      </c>
      <c r="AG2232" s="108">
        <v>1.3304417796525681E-4</v>
      </c>
      <c r="AH2232" s="109">
        <v>1.3072671557430419E-4</v>
      </c>
      <c r="AI2232" s="732">
        <v>3.7427886811985532E-4</v>
      </c>
      <c r="AJ2232" s="114"/>
      <c r="AK2232" s="115"/>
      <c r="AL2232" s="115"/>
    </row>
    <row r="2233" spans="1:38" ht="13" x14ac:dyDescent="0.3">
      <c r="A2233" s="71">
        <v>2030</v>
      </c>
      <c r="B2233" s="718">
        <v>28</v>
      </c>
      <c r="C2233" s="108">
        <v>0.79457080997199681</v>
      </c>
      <c r="D2233" s="109">
        <v>0.7212650048685455</v>
      </c>
      <c r="E2233" s="732">
        <v>0.43692530193753903</v>
      </c>
      <c r="F2233" s="108">
        <v>7.6701933558086591E-2</v>
      </c>
      <c r="G2233" s="109">
        <v>6.722875545432537E-2</v>
      </c>
      <c r="H2233" s="732">
        <v>8.5461423638241038E-2</v>
      </c>
      <c r="I2233" s="108">
        <v>8.8686286338486228E-3</v>
      </c>
      <c r="J2233" s="109">
        <v>9.5965250513426782E-3</v>
      </c>
      <c r="K2233" s="732">
        <v>1.8417751527888403E-2</v>
      </c>
      <c r="L2233" s="108">
        <v>2.605819125234987E-3</v>
      </c>
      <c r="M2233" s="109">
        <v>2.3474009716646471E-3</v>
      </c>
      <c r="N2233" s="732">
        <v>2.5279689428475082E-3</v>
      </c>
      <c r="O2233" s="108">
        <v>2.6223971708173922E-3</v>
      </c>
      <c r="P2233" s="109">
        <v>2.5779730841852424E-3</v>
      </c>
      <c r="Q2233" s="732">
        <v>6.2163161528223767E-3</v>
      </c>
      <c r="R2233" s="108">
        <v>2.5331224549776845E-3</v>
      </c>
      <c r="S2233" s="109">
        <v>3.3738254877446541E-3</v>
      </c>
      <c r="T2233" s="732">
        <v>1.0755000694172054E-2</v>
      </c>
      <c r="U2233" s="108">
        <v>2.2730191248608605E-4</v>
      </c>
      <c r="V2233" s="109">
        <v>2.228608346760464E-4</v>
      </c>
      <c r="W2233" s="732">
        <v>5.7655254348353696E-4</v>
      </c>
      <c r="X2233" s="108">
        <v>1.4491730063697283E-5</v>
      </c>
      <c r="Y2233" s="109">
        <v>1.4225777593897587E-5</v>
      </c>
      <c r="Z2233" s="732">
        <v>3.9145162065729528E-5</v>
      </c>
      <c r="AA2233" s="108">
        <v>4.7052491739030104E-4</v>
      </c>
      <c r="AB2233" s="109">
        <v>4.3317257965420756E-4</v>
      </c>
      <c r="AC2233" s="732">
        <v>1.2784039441429613E-3</v>
      </c>
      <c r="AD2233" s="108">
        <v>9.6386273518100416E-5</v>
      </c>
      <c r="AE2233" s="109">
        <v>9.4470750911808843E-5</v>
      </c>
      <c r="AF2233" s="732">
        <v>2.4021665602891624E-4</v>
      </c>
      <c r="AG2233" s="108">
        <v>1.3284115783571897E-4</v>
      </c>
      <c r="AH2233" s="109">
        <v>1.3047699493443646E-4</v>
      </c>
      <c r="AI2233" s="732">
        <v>3.6848656513634908E-4</v>
      </c>
      <c r="AJ2233" s="114"/>
      <c r="AK2233" s="115"/>
      <c r="AL2233" s="115"/>
    </row>
    <row r="2234" spans="1:38" ht="13" x14ac:dyDescent="0.3">
      <c r="A2234" s="71">
        <v>2030</v>
      </c>
      <c r="B2234" s="718">
        <v>29</v>
      </c>
      <c r="C2234" s="108">
        <v>0.79424013352156175</v>
      </c>
      <c r="D2234" s="109">
        <v>0.72090575469962892</v>
      </c>
      <c r="E2234" s="732">
        <v>0.42976221928945729</v>
      </c>
      <c r="F2234" s="108">
        <v>7.7089850758348635E-2</v>
      </c>
      <c r="G2234" s="109">
        <v>6.7111370578916016E-2</v>
      </c>
      <c r="H2234" s="732">
        <v>8.4873585277072894E-2</v>
      </c>
      <c r="I2234" s="108">
        <v>8.8512792323673251E-3</v>
      </c>
      <c r="J2234" s="109">
        <v>9.5739278127471017E-3</v>
      </c>
      <c r="K2234" s="732">
        <v>1.7991150075494941E-2</v>
      </c>
      <c r="L2234" s="108">
        <v>2.6018121947085195E-3</v>
      </c>
      <c r="M2234" s="109">
        <v>2.3426248705188989E-3</v>
      </c>
      <c r="N2234" s="732">
        <v>2.4780667265017183E-3</v>
      </c>
      <c r="O2234" s="108">
        <v>2.6194132208319301E-3</v>
      </c>
      <c r="P2234" s="109">
        <v>2.5745030925355965E-3</v>
      </c>
      <c r="Q2234" s="732">
        <v>6.0884964088412348E-3</v>
      </c>
      <c r="R2234" s="108">
        <v>2.5331224549776845E-3</v>
      </c>
      <c r="S2234" s="109">
        <v>3.3738254877446541E-3</v>
      </c>
      <c r="T2234" s="732">
        <v>1.0755000694172054E-2</v>
      </c>
      <c r="U2234" s="108">
        <v>2.2682845232203098E-4</v>
      </c>
      <c r="V2234" s="109">
        <v>2.2231048167913167E-4</v>
      </c>
      <c r="W2234" s="732">
        <v>5.6289763934798723E-4</v>
      </c>
      <c r="X2234" s="108">
        <v>1.4463182659913416E-5</v>
      </c>
      <c r="Y2234" s="109">
        <v>1.4192557719704828E-5</v>
      </c>
      <c r="Z2234" s="732">
        <v>3.8277455421963758E-5</v>
      </c>
      <c r="AA2234" s="108">
        <v>4.7154668784813391E-4</v>
      </c>
      <c r="AB2234" s="109">
        <v>4.3232637156850266E-4</v>
      </c>
      <c r="AC2234" s="732">
        <v>1.2563694335183703E-3</v>
      </c>
      <c r="AD2234" s="108">
        <v>9.6167497895932887E-5</v>
      </c>
      <c r="AE2234" s="109">
        <v>9.4216271784201841E-5</v>
      </c>
      <c r="AF2234" s="732">
        <v>2.3385186155079542E-4</v>
      </c>
      <c r="AG2234" s="108">
        <v>1.3263362551627636E-4</v>
      </c>
      <c r="AH2234" s="109">
        <v>1.3023556708037035E-4</v>
      </c>
      <c r="AI2234" s="732">
        <v>3.6233629513084212E-4</v>
      </c>
      <c r="AJ2234" s="114"/>
      <c r="AK2234" s="115"/>
      <c r="AL2234" s="115"/>
    </row>
    <row r="2235" spans="1:38" ht="13" x14ac:dyDescent="0.3">
      <c r="A2235" s="71">
        <v>2030</v>
      </c>
      <c r="B2235" s="718">
        <v>30</v>
      </c>
      <c r="C2235" s="108">
        <v>0.79390553739428671</v>
      </c>
      <c r="D2235" s="109">
        <v>0.71990033749678839</v>
      </c>
      <c r="E2235" s="732">
        <v>0.44234272255319845</v>
      </c>
      <c r="F2235" s="108">
        <v>7.6944887934223952E-2</v>
      </c>
      <c r="G2235" s="109">
        <v>6.7004834348324133E-2</v>
      </c>
      <c r="H2235" s="732">
        <v>8.5599388799764295E-2</v>
      </c>
      <c r="I2235" s="108">
        <v>8.8337000043967936E-3</v>
      </c>
      <c r="J2235" s="109">
        <v>9.5592204612031644E-3</v>
      </c>
      <c r="K2235" s="732">
        <v>1.8749949704923861E-2</v>
      </c>
      <c r="L2235" s="108">
        <v>2.5977512803472946E-3</v>
      </c>
      <c r="M2235" s="109">
        <v>2.3392095815114033E-3</v>
      </c>
      <c r="N2235" s="732">
        <v>2.5690815898769537E-3</v>
      </c>
      <c r="O2235" s="108">
        <v>2.6163946315064177E-3</v>
      </c>
      <c r="P2235" s="109">
        <v>2.5717182220027736E-3</v>
      </c>
      <c r="Q2235" s="732">
        <v>6.313637211266751E-3</v>
      </c>
      <c r="R2235" s="108">
        <v>2.5331224549776845E-3</v>
      </c>
      <c r="S2235" s="109">
        <v>3.3738254877446541E-3</v>
      </c>
      <c r="T2235" s="732">
        <v>1.0755000694172054E-2</v>
      </c>
      <c r="U2235" s="108">
        <v>2.2634882305524036E-4</v>
      </c>
      <c r="V2235" s="109">
        <v>2.2196345320161406E-4</v>
      </c>
      <c r="W2235" s="732">
        <v>5.8689271345891108E-4</v>
      </c>
      <c r="X2235" s="108">
        <v>1.443425565213801E-5</v>
      </c>
      <c r="Y2235" s="109">
        <v>1.4171229464430865E-5</v>
      </c>
      <c r="Z2235" s="732">
        <v>3.9803166300683583E-5</v>
      </c>
      <c r="AA2235" s="108">
        <v>4.7065695180710889E-4</v>
      </c>
      <c r="AB2235" s="109">
        <v>4.3166607845164214E-4</v>
      </c>
      <c r="AC2235" s="732">
        <v>1.2940858602326474E-3</v>
      </c>
      <c r="AD2235" s="108">
        <v>9.5945813173308465E-5</v>
      </c>
      <c r="AE2235" s="109">
        <v>9.4060281459851388E-5</v>
      </c>
      <c r="AF2235" s="732">
        <v>2.4501589480247849E-4</v>
      </c>
      <c r="AG2235" s="108">
        <v>1.3242337177669559E-4</v>
      </c>
      <c r="AH2235" s="109">
        <v>1.3006667630209549E-4</v>
      </c>
      <c r="AI2235" s="732">
        <v>3.7321531680389072E-4</v>
      </c>
      <c r="AJ2235" s="114"/>
      <c r="AK2235" s="115"/>
      <c r="AL2235" s="115"/>
    </row>
    <row r="2236" spans="1:38" ht="13" x14ac:dyDescent="0.3">
      <c r="A2236" s="71">
        <v>2030</v>
      </c>
      <c r="B2236" s="718">
        <v>31</v>
      </c>
      <c r="C2236" s="108">
        <v>0.79390553739428671</v>
      </c>
      <c r="D2236" s="109">
        <v>0.71990033749678839</v>
      </c>
      <c r="E2236" s="732">
        <v>0.44234272255319845</v>
      </c>
      <c r="F2236" s="108">
        <v>7.6944887934223952E-2</v>
      </c>
      <c r="G2236" s="109">
        <v>6.7004834348324133E-2</v>
      </c>
      <c r="H2236" s="732">
        <v>8.5599388799764295E-2</v>
      </c>
      <c r="I2236" s="108">
        <v>8.8337000043967936E-3</v>
      </c>
      <c r="J2236" s="109">
        <v>9.5592204612031644E-3</v>
      </c>
      <c r="K2236" s="732">
        <v>1.8749949704923861E-2</v>
      </c>
      <c r="L2236" s="108">
        <v>2.5977512803472946E-3</v>
      </c>
      <c r="M2236" s="109">
        <v>2.3392095815114033E-3</v>
      </c>
      <c r="N2236" s="732">
        <v>2.5690815898769537E-3</v>
      </c>
      <c r="O2236" s="108">
        <v>2.6163946315064177E-3</v>
      </c>
      <c r="P2236" s="109">
        <v>2.5717182220027736E-3</v>
      </c>
      <c r="Q2236" s="732">
        <v>6.313637211266751E-3</v>
      </c>
      <c r="R2236" s="108">
        <v>2.5331224549776845E-3</v>
      </c>
      <c r="S2236" s="109">
        <v>3.3738254877446541E-3</v>
      </c>
      <c r="T2236" s="732">
        <v>1.0755000694172054E-2</v>
      </c>
      <c r="U2236" s="108">
        <v>2.2634882305524036E-4</v>
      </c>
      <c r="V2236" s="109">
        <v>2.2196345320161406E-4</v>
      </c>
      <c r="W2236" s="732">
        <v>5.8689271345891108E-4</v>
      </c>
      <c r="X2236" s="108">
        <v>1.443425565213801E-5</v>
      </c>
      <c r="Y2236" s="109">
        <v>1.4171229464430865E-5</v>
      </c>
      <c r="Z2236" s="732">
        <v>3.9803166300683583E-5</v>
      </c>
      <c r="AA2236" s="108">
        <v>4.7065695180710889E-4</v>
      </c>
      <c r="AB2236" s="109">
        <v>4.3166607845164214E-4</v>
      </c>
      <c r="AC2236" s="732">
        <v>1.2940858602326474E-3</v>
      </c>
      <c r="AD2236" s="108">
        <v>9.5945813173308465E-5</v>
      </c>
      <c r="AE2236" s="109">
        <v>9.4060281459851388E-5</v>
      </c>
      <c r="AF2236" s="732">
        <v>2.4501589480247849E-4</v>
      </c>
      <c r="AG2236" s="108">
        <v>1.3242337177669559E-4</v>
      </c>
      <c r="AH2236" s="109">
        <v>1.3006667630209549E-4</v>
      </c>
      <c r="AI2236" s="732">
        <v>3.7321531680389072E-4</v>
      </c>
      <c r="AJ2236" s="114"/>
      <c r="AK2236" s="115"/>
      <c r="AL2236" s="115"/>
    </row>
    <row r="2237" spans="1:38" ht="13" x14ac:dyDescent="0.3">
      <c r="A2237" s="71">
        <v>2030</v>
      </c>
      <c r="B2237" s="718">
        <v>32</v>
      </c>
      <c r="C2237" s="108">
        <v>0.79390553739428671</v>
      </c>
      <c r="D2237" s="109">
        <v>0.71990033749678839</v>
      </c>
      <c r="E2237" s="732">
        <v>0.44234272255319845</v>
      </c>
      <c r="F2237" s="108">
        <v>7.6944887934223952E-2</v>
      </c>
      <c r="G2237" s="109">
        <v>6.7004834348324133E-2</v>
      </c>
      <c r="H2237" s="732">
        <v>8.5599388799764295E-2</v>
      </c>
      <c r="I2237" s="108">
        <v>8.8337000043967936E-3</v>
      </c>
      <c r="J2237" s="109">
        <v>9.5592204612031644E-3</v>
      </c>
      <c r="K2237" s="732">
        <v>1.8749949704923861E-2</v>
      </c>
      <c r="L2237" s="108">
        <v>2.5977512803472946E-3</v>
      </c>
      <c r="M2237" s="109">
        <v>2.3392095815114033E-3</v>
      </c>
      <c r="N2237" s="732">
        <v>2.5690815898769537E-3</v>
      </c>
      <c r="O2237" s="108">
        <v>2.6163946315064177E-3</v>
      </c>
      <c r="P2237" s="109">
        <v>2.5717182220027736E-3</v>
      </c>
      <c r="Q2237" s="732">
        <v>6.313637211266751E-3</v>
      </c>
      <c r="R2237" s="108">
        <v>2.5331224549776845E-3</v>
      </c>
      <c r="S2237" s="109">
        <v>3.3738254877446541E-3</v>
      </c>
      <c r="T2237" s="732">
        <v>1.0755000694172054E-2</v>
      </c>
      <c r="U2237" s="108">
        <v>2.2634882305524036E-4</v>
      </c>
      <c r="V2237" s="109">
        <v>2.2196345320161406E-4</v>
      </c>
      <c r="W2237" s="732">
        <v>5.8689271345891108E-4</v>
      </c>
      <c r="X2237" s="108">
        <v>1.443425565213801E-5</v>
      </c>
      <c r="Y2237" s="109">
        <v>1.4171229464430865E-5</v>
      </c>
      <c r="Z2237" s="732">
        <v>3.9803166300683583E-5</v>
      </c>
      <c r="AA2237" s="108">
        <v>4.7065695180710889E-4</v>
      </c>
      <c r="AB2237" s="109">
        <v>4.3166607845164214E-4</v>
      </c>
      <c r="AC2237" s="732">
        <v>1.2940858602326474E-3</v>
      </c>
      <c r="AD2237" s="108">
        <v>9.5945813173308465E-5</v>
      </c>
      <c r="AE2237" s="109">
        <v>9.4060281459851388E-5</v>
      </c>
      <c r="AF2237" s="732">
        <v>2.4501589480247849E-4</v>
      </c>
      <c r="AG2237" s="108">
        <v>1.3242337177669559E-4</v>
      </c>
      <c r="AH2237" s="109">
        <v>1.3006667630209549E-4</v>
      </c>
      <c r="AI2237" s="732">
        <v>3.7321531680389072E-4</v>
      </c>
      <c r="AJ2237" s="114"/>
      <c r="AK2237" s="115"/>
      <c r="AL2237" s="115"/>
    </row>
    <row r="2238" spans="1:38" ht="13" x14ac:dyDescent="0.3">
      <c r="A2238" s="71">
        <v>2030</v>
      </c>
      <c r="B2238" s="718">
        <v>33</v>
      </c>
      <c r="C2238" s="108">
        <v>0.79390553739428671</v>
      </c>
      <c r="D2238" s="109">
        <v>0.71990033749678839</v>
      </c>
      <c r="E2238" s="732">
        <v>0.44234272255319845</v>
      </c>
      <c r="F2238" s="108">
        <v>7.6944887934223952E-2</v>
      </c>
      <c r="G2238" s="109">
        <v>6.7004834348324133E-2</v>
      </c>
      <c r="H2238" s="732">
        <v>8.5599388799764295E-2</v>
      </c>
      <c r="I2238" s="108">
        <v>8.8337000043967936E-3</v>
      </c>
      <c r="J2238" s="109">
        <v>9.5592204612031644E-3</v>
      </c>
      <c r="K2238" s="732">
        <v>1.8749949704923861E-2</v>
      </c>
      <c r="L2238" s="108">
        <v>2.5977512803472946E-3</v>
      </c>
      <c r="M2238" s="109">
        <v>2.3392095815114033E-3</v>
      </c>
      <c r="N2238" s="732">
        <v>2.5690815898769537E-3</v>
      </c>
      <c r="O2238" s="108">
        <v>2.6163946315064177E-3</v>
      </c>
      <c r="P2238" s="109">
        <v>2.5717182220027736E-3</v>
      </c>
      <c r="Q2238" s="732">
        <v>6.313637211266751E-3</v>
      </c>
      <c r="R2238" s="108">
        <v>2.5331224549776845E-3</v>
      </c>
      <c r="S2238" s="109">
        <v>3.3738254877446541E-3</v>
      </c>
      <c r="T2238" s="732">
        <v>1.0755000694172054E-2</v>
      </c>
      <c r="U2238" s="108">
        <v>2.2634882305524036E-4</v>
      </c>
      <c r="V2238" s="109">
        <v>2.2196345320161406E-4</v>
      </c>
      <c r="W2238" s="732">
        <v>5.8689271345891108E-4</v>
      </c>
      <c r="X2238" s="108">
        <v>1.443425565213801E-5</v>
      </c>
      <c r="Y2238" s="109">
        <v>1.4171229464430865E-5</v>
      </c>
      <c r="Z2238" s="732">
        <v>3.9803166300683583E-5</v>
      </c>
      <c r="AA2238" s="108">
        <v>4.7065695180710889E-4</v>
      </c>
      <c r="AB2238" s="109">
        <v>4.3166607845164214E-4</v>
      </c>
      <c r="AC2238" s="732">
        <v>1.2940858602326474E-3</v>
      </c>
      <c r="AD2238" s="108">
        <v>9.5945813173308465E-5</v>
      </c>
      <c r="AE2238" s="109">
        <v>9.4060281459851388E-5</v>
      </c>
      <c r="AF2238" s="732">
        <v>2.4501589480247849E-4</v>
      </c>
      <c r="AG2238" s="108">
        <v>1.3242337177669559E-4</v>
      </c>
      <c r="AH2238" s="109">
        <v>1.3006667630209549E-4</v>
      </c>
      <c r="AI2238" s="732">
        <v>3.7321531680389072E-4</v>
      </c>
      <c r="AJ2238" s="114"/>
      <c r="AK2238" s="115"/>
      <c r="AL2238" s="115"/>
    </row>
    <row r="2239" spans="1:38" ht="13" x14ac:dyDescent="0.3">
      <c r="A2239" s="71">
        <v>2030</v>
      </c>
      <c r="B2239" s="718">
        <v>34</v>
      </c>
      <c r="C2239" s="108">
        <v>0.79390553739428671</v>
      </c>
      <c r="D2239" s="109">
        <v>0.71990033749678839</v>
      </c>
      <c r="E2239" s="732">
        <v>0.44234272255319845</v>
      </c>
      <c r="F2239" s="108">
        <v>7.6944887934223952E-2</v>
      </c>
      <c r="G2239" s="109">
        <v>6.7004834348324133E-2</v>
      </c>
      <c r="H2239" s="732">
        <v>8.5599388799764295E-2</v>
      </c>
      <c r="I2239" s="108">
        <v>8.8337000043967936E-3</v>
      </c>
      <c r="J2239" s="109">
        <v>9.5592204612031644E-3</v>
      </c>
      <c r="K2239" s="732">
        <v>1.8749949704923861E-2</v>
      </c>
      <c r="L2239" s="108">
        <v>2.5977512803472946E-3</v>
      </c>
      <c r="M2239" s="109">
        <v>2.3392095815114033E-3</v>
      </c>
      <c r="N2239" s="732">
        <v>2.5690815898769537E-3</v>
      </c>
      <c r="O2239" s="108">
        <v>2.6163946315064177E-3</v>
      </c>
      <c r="P2239" s="109">
        <v>2.5717182220027736E-3</v>
      </c>
      <c r="Q2239" s="732">
        <v>6.313637211266751E-3</v>
      </c>
      <c r="R2239" s="108">
        <v>2.5331224549776845E-3</v>
      </c>
      <c r="S2239" s="109">
        <v>3.3738254877446541E-3</v>
      </c>
      <c r="T2239" s="732">
        <v>1.0755000694172054E-2</v>
      </c>
      <c r="U2239" s="108">
        <v>2.2634882305524036E-4</v>
      </c>
      <c r="V2239" s="109">
        <v>2.2196345320161406E-4</v>
      </c>
      <c r="W2239" s="732">
        <v>5.8689271345891108E-4</v>
      </c>
      <c r="X2239" s="108">
        <v>1.443425565213801E-5</v>
      </c>
      <c r="Y2239" s="109">
        <v>1.4171229464430865E-5</v>
      </c>
      <c r="Z2239" s="732">
        <v>3.9803166300683583E-5</v>
      </c>
      <c r="AA2239" s="108">
        <v>4.7065695180710889E-4</v>
      </c>
      <c r="AB2239" s="109">
        <v>4.3166607845164214E-4</v>
      </c>
      <c r="AC2239" s="732">
        <v>1.2940858602326474E-3</v>
      </c>
      <c r="AD2239" s="108">
        <v>9.5945813173308465E-5</v>
      </c>
      <c r="AE2239" s="109">
        <v>9.4060281459851388E-5</v>
      </c>
      <c r="AF2239" s="732">
        <v>2.4501589480247849E-4</v>
      </c>
      <c r="AG2239" s="108">
        <v>1.3242337177669559E-4</v>
      </c>
      <c r="AH2239" s="109">
        <v>1.3006667630209549E-4</v>
      </c>
      <c r="AI2239" s="732">
        <v>3.7321531680389072E-4</v>
      </c>
      <c r="AJ2239" s="114"/>
      <c r="AK2239" s="115"/>
      <c r="AL2239" s="115"/>
    </row>
    <row r="2240" spans="1:38" ht="13" x14ac:dyDescent="0.3">
      <c r="A2240" s="71">
        <v>2030</v>
      </c>
      <c r="B2240" s="718">
        <v>35</v>
      </c>
      <c r="C2240" s="108">
        <v>0.79390553739428671</v>
      </c>
      <c r="D2240" s="109">
        <v>0.71990033749678839</v>
      </c>
      <c r="E2240" s="732">
        <v>0.44234272255319845</v>
      </c>
      <c r="F2240" s="108">
        <v>7.6944887934223952E-2</v>
      </c>
      <c r="G2240" s="109">
        <v>6.7004834348324133E-2</v>
      </c>
      <c r="H2240" s="732">
        <v>8.5599388799764295E-2</v>
      </c>
      <c r="I2240" s="108">
        <v>8.8337000043967936E-3</v>
      </c>
      <c r="J2240" s="109">
        <v>9.5592204612031644E-3</v>
      </c>
      <c r="K2240" s="732">
        <v>1.8749949704923861E-2</v>
      </c>
      <c r="L2240" s="108">
        <v>2.5977512803472946E-3</v>
      </c>
      <c r="M2240" s="109">
        <v>2.3392095815114033E-3</v>
      </c>
      <c r="N2240" s="732">
        <v>2.5690815898769537E-3</v>
      </c>
      <c r="O2240" s="108">
        <v>2.6163946315064177E-3</v>
      </c>
      <c r="P2240" s="109">
        <v>2.5717182220027736E-3</v>
      </c>
      <c r="Q2240" s="732">
        <v>6.313637211266751E-3</v>
      </c>
      <c r="R2240" s="108">
        <v>2.5331224549776845E-3</v>
      </c>
      <c r="S2240" s="109">
        <v>3.3738254877446541E-3</v>
      </c>
      <c r="T2240" s="732">
        <v>1.0755000694172054E-2</v>
      </c>
      <c r="U2240" s="108">
        <v>2.2634882305524036E-4</v>
      </c>
      <c r="V2240" s="109">
        <v>2.2196345320161406E-4</v>
      </c>
      <c r="W2240" s="732">
        <v>5.8689271345891108E-4</v>
      </c>
      <c r="X2240" s="108">
        <v>1.443425565213801E-5</v>
      </c>
      <c r="Y2240" s="109">
        <v>1.4171229464430865E-5</v>
      </c>
      <c r="Z2240" s="732">
        <v>3.9803166300683583E-5</v>
      </c>
      <c r="AA2240" s="108">
        <v>4.7065695180710889E-4</v>
      </c>
      <c r="AB2240" s="109">
        <v>4.3166607845164214E-4</v>
      </c>
      <c r="AC2240" s="732">
        <v>1.2940858602326474E-3</v>
      </c>
      <c r="AD2240" s="108">
        <v>9.5945813173308465E-5</v>
      </c>
      <c r="AE2240" s="109">
        <v>9.4060281459851388E-5</v>
      </c>
      <c r="AF2240" s="732">
        <v>2.4501589480247849E-4</v>
      </c>
      <c r="AG2240" s="108">
        <v>1.3242337177669559E-4</v>
      </c>
      <c r="AH2240" s="109">
        <v>1.3006667630209549E-4</v>
      </c>
      <c r="AI2240" s="732">
        <v>3.7321531680389072E-4</v>
      </c>
      <c r="AJ2240" s="114"/>
      <c r="AK2240" s="115"/>
      <c r="AL2240" s="115"/>
    </row>
    <row r="2241" spans="1:38" ht="13" x14ac:dyDescent="0.3">
      <c r="A2241" s="71">
        <v>2030</v>
      </c>
      <c r="B2241" s="718">
        <v>36</v>
      </c>
      <c r="C2241" s="108">
        <v>0.79390553739428671</v>
      </c>
      <c r="D2241" s="109">
        <v>0.71990033749678839</v>
      </c>
      <c r="E2241" s="732">
        <v>0.44234272255319845</v>
      </c>
      <c r="F2241" s="108">
        <v>7.6944887934223952E-2</v>
      </c>
      <c r="G2241" s="109">
        <v>6.7004834348324133E-2</v>
      </c>
      <c r="H2241" s="732">
        <v>8.5599388799764295E-2</v>
      </c>
      <c r="I2241" s="108">
        <v>8.8337000043967936E-3</v>
      </c>
      <c r="J2241" s="109">
        <v>9.5592204612031644E-3</v>
      </c>
      <c r="K2241" s="732">
        <v>1.8749949704923861E-2</v>
      </c>
      <c r="L2241" s="108">
        <v>2.5977512803472946E-3</v>
      </c>
      <c r="M2241" s="109">
        <v>2.3392095815114033E-3</v>
      </c>
      <c r="N2241" s="732">
        <v>2.5690815898769537E-3</v>
      </c>
      <c r="O2241" s="108">
        <v>2.6163946315064177E-3</v>
      </c>
      <c r="P2241" s="109">
        <v>2.5717182220027736E-3</v>
      </c>
      <c r="Q2241" s="732">
        <v>6.313637211266751E-3</v>
      </c>
      <c r="R2241" s="108">
        <v>2.5331224549776845E-3</v>
      </c>
      <c r="S2241" s="109">
        <v>3.3738254877446541E-3</v>
      </c>
      <c r="T2241" s="732">
        <v>1.0755000694172054E-2</v>
      </c>
      <c r="U2241" s="108">
        <v>2.2634882305524036E-4</v>
      </c>
      <c r="V2241" s="109">
        <v>2.2196345320161406E-4</v>
      </c>
      <c r="W2241" s="732">
        <v>5.8689271345891108E-4</v>
      </c>
      <c r="X2241" s="108">
        <v>1.443425565213801E-5</v>
      </c>
      <c r="Y2241" s="109">
        <v>1.4171229464430865E-5</v>
      </c>
      <c r="Z2241" s="732">
        <v>3.9803166300683583E-5</v>
      </c>
      <c r="AA2241" s="108">
        <v>4.7065695180710889E-4</v>
      </c>
      <c r="AB2241" s="109">
        <v>4.3166607845164214E-4</v>
      </c>
      <c r="AC2241" s="732">
        <v>1.2940858602326474E-3</v>
      </c>
      <c r="AD2241" s="108">
        <v>9.5945813173308465E-5</v>
      </c>
      <c r="AE2241" s="109">
        <v>9.4060281459851388E-5</v>
      </c>
      <c r="AF2241" s="732">
        <v>2.4501589480247849E-4</v>
      </c>
      <c r="AG2241" s="108">
        <v>1.3242337177669559E-4</v>
      </c>
      <c r="AH2241" s="109">
        <v>1.3006667630209549E-4</v>
      </c>
      <c r="AI2241" s="732">
        <v>3.7321531680389072E-4</v>
      </c>
      <c r="AJ2241" s="114"/>
      <c r="AK2241" s="115"/>
      <c r="AL2241" s="115"/>
    </row>
    <row r="2242" spans="1:38" ht="13" x14ac:dyDescent="0.3">
      <c r="A2242" s="71">
        <v>2030</v>
      </c>
      <c r="B2242" s="718">
        <v>37</v>
      </c>
      <c r="C2242" s="108">
        <v>0.79390553739428671</v>
      </c>
      <c r="D2242" s="109">
        <v>0.71990033749678839</v>
      </c>
      <c r="E2242" s="732">
        <v>0.44234272255319845</v>
      </c>
      <c r="F2242" s="108">
        <v>7.6944887934223952E-2</v>
      </c>
      <c r="G2242" s="109">
        <v>6.7004834348324133E-2</v>
      </c>
      <c r="H2242" s="732">
        <v>8.5599388799764295E-2</v>
      </c>
      <c r="I2242" s="108">
        <v>8.8337000043967936E-3</v>
      </c>
      <c r="J2242" s="109">
        <v>9.5592204612031644E-3</v>
      </c>
      <c r="K2242" s="732">
        <v>1.8749949704923861E-2</v>
      </c>
      <c r="L2242" s="108">
        <v>2.5977512803472946E-3</v>
      </c>
      <c r="M2242" s="109">
        <v>2.3392095815114033E-3</v>
      </c>
      <c r="N2242" s="732">
        <v>2.5690815898769537E-3</v>
      </c>
      <c r="O2242" s="108">
        <v>2.6163946315064177E-3</v>
      </c>
      <c r="P2242" s="109">
        <v>2.5717182220027736E-3</v>
      </c>
      <c r="Q2242" s="732">
        <v>6.313637211266751E-3</v>
      </c>
      <c r="R2242" s="108">
        <v>2.5331224549776845E-3</v>
      </c>
      <c r="S2242" s="109">
        <v>3.3738254877446541E-3</v>
      </c>
      <c r="T2242" s="732">
        <v>1.0755000694172054E-2</v>
      </c>
      <c r="U2242" s="108">
        <v>2.2634882305524036E-4</v>
      </c>
      <c r="V2242" s="109">
        <v>2.2196345320161406E-4</v>
      </c>
      <c r="W2242" s="732">
        <v>5.8689271345891108E-4</v>
      </c>
      <c r="X2242" s="108">
        <v>1.443425565213801E-5</v>
      </c>
      <c r="Y2242" s="109">
        <v>1.4171229464430865E-5</v>
      </c>
      <c r="Z2242" s="732">
        <v>3.9803166300683583E-5</v>
      </c>
      <c r="AA2242" s="108">
        <v>4.7065695180710889E-4</v>
      </c>
      <c r="AB2242" s="109">
        <v>4.3166607845164214E-4</v>
      </c>
      <c r="AC2242" s="732">
        <v>1.2940858602326474E-3</v>
      </c>
      <c r="AD2242" s="108">
        <v>9.5945813173308465E-5</v>
      </c>
      <c r="AE2242" s="109">
        <v>9.4060281459851388E-5</v>
      </c>
      <c r="AF2242" s="732">
        <v>2.4501589480247849E-4</v>
      </c>
      <c r="AG2242" s="108">
        <v>1.3242337177669559E-4</v>
      </c>
      <c r="AH2242" s="109">
        <v>1.3006667630209549E-4</v>
      </c>
      <c r="AI2242" s="732">
        <v>3.7321531680389072E-4</v>
      </c>
      <c r="AJ2242" s="114"/>
      <c r="AK2242" s="115"/>
      <c r="AL2242" s="115"/>
    </row>
    <row r="2243" spans="1:38" ht="13" x14ac:dyDescent="0.3">
      <c r="A2243" s="71">
        <v>2030</v>
      </c>
      <c r="B2243" s="718">
        <v>38</v>
      </c>
      <c r="C2243" s="108">
        <v>0.79390553739428671</v>
      </c>
      <c r="D2243" s="109">
        <v>0.71990033749678839</v>
      </c>
      <c r="E2243" s="732">
        <v>0.44234272255319845</v>
      </c>
      <c r="F2243" s="108">
        <v>7.6944887934223952E-2</v>
      </c>
      <c r="G2243" s="109">
        <v>6.7004834348324133E-2</v>
      </c>
      <c r="H2243" s="732">
        <v>8.5599388799764295E-2</v>
      </c>
      <c r="I2243" s="108">
        <v>8.8337000043967936E-3</v>
      </c>
      <c r="J2243" s="109">
        <v>9.5592204612031644E-3</v>
      </c>
      <c r="K2243" s="732">
        <v>1.8749949704923861E-2</v>
      </c>
      <c r="L2243" s="108">
        <v>2.5977512803472946E-3</v>
      </c>
      <c r="M2243" s="109">
        <v>2.3392095815114033E-3</v>
      </c>
      <c r="N2243" s="732">
        <v>2.5690815898769537E-3</v>
      </c>
      <c r="O2243" s="108">
        <v>2.6163946315064177E-3</v>
      </c>
      <c r="P2243" s="109">
        <v>2.5717182220027736E-3</v>
      </c>
      <c r="Q2243" s="732">
        <v>6.313637211266751E-3</v>
      </c>
      <c r="R2243" s="108">
        <v>2.5331224549776845E-3</v>
      </c>
      <c r="S2243" s="109">
        <v>3.3738254877446541E-3</v>
      </c>
      <c r="T2243" s="732">
        <v>1.0755000694172054E-2</v>
      </c>
      <c r="U2243" s="108">
        <v>2.2634882305524036E-4</v>
      </c>
      <c r="V2243" s="109">
        <v>2.2196345320161406E-4</v>
      </c>
      <c r="W2243" s="732">
        <v>5.8689271345891108E-4</v>
      </c>
      <c r="X2243" s="108">
        <v>1.443425565213801E-5</v>
      </c>
      <c r="Y2243" s="109">
        <v>1.4171229464430865E-5</v>
      </c>
      <c r="Z2243" s="732">
        <v>3.9803166300683583E-5</v>
      </c>
      <c r="AA2243" s="108">
        <v>4.7065695180710889E-4</v>
      </c>
      <c r="AB2243" s="109">
        <v>4.3166607845164214E-4</v>
      </c>
      <c r="AC2243" s="732">
        <v>1.2940858602326474E-3</v>
      </c>
      <c r="AD2243" s="108">
        <v>9.5945813173308465E-5</v>
      </c>
      <c r="AE2243" s="109">
        <v>9.4060281459851388E-5</v>
      </c>
      <c r="AF2243" s="732">
        <v>2.4501589480247849E-4</v>
      </c>
      <c r="AG2243" s="108">
        <v>1.3242337177669559E-4</v>
      </c>
      <c r="AH2243" s="109">
        <v>1.3006667630209549E-4</v>
      </c>
      <c r="AI2243" s="732">
        <v>3.7321531680389072E-4</v>
      </c>
      <c r="AJ2243" s="114"/>
      <c r="AK2243" s="115"/>
      <c r="AL2243" s="115"/>
    </row>
    <row r="2244" spans="1:38" ht="13.5" thickBot="1" x14ac:dyDescent="0.35">
      <c r="A2244" s="73">
        <v>2030</v>
      </c>
      <c r="B2244" s="719">
        <v>39</v>
      </c>
      <c r="C2244" s="110">
        <v>0.79390553739428671</v>
      </c>
      <c r="D2244" s="111">
        <v>0.71990033749678839</v>
      </c>
      <c r="E2244" s="733">
        <v>0.44234272255319845</v>
      </c>
      <c r="F2244" s="110">
        <v>7.6944887934223952E-2</v>
      </c>
      <c r="G2244" s="111">
        <v>6.7004834348324133E-2</v>
      </c>
      <c r="H2244" s="733">
        <v>8.5599388799764295E-2</v>
      </c>
      <c r="I2244" s="110">
        <v>8.8337000043967936E-3</v>
      </c>
      <c r="J2244" s="111">
        <v>9.5592204612031644E-3</v>
      </c>
      <c r="K2244" s="733">
        <v>1.8749949704923861E-2</v>
      </c>
      <c r="L2244" s="110">
        <v>2.5977512803472946E-3</v>
      </c>
      <c r="M2244" s="111">
        <v>2.3392095815114033E-3</v>
      </c>
      <c r="N2244" s="733">
        <v>2.5690815898769537E-3</v>
      </c>
      <c r="O2244" s="110">
        <v>2.6163946315064177E-3</v>
      </c>
      <c r="P2244" s="111">
        <v>2.5717182220027736E-3</v>
      </c>
      <c r="Q2244" s="733">
        <v>6.313637211266751E-3</v>
      </c>
      <c r="R2244" s="110">
        <v>2.5331224549776845E-3</v>
      </c>
      <c r="S2244" s="111">
        <v>3.3738254877446541E-3</v>
      </c>
      <c r="T2244" s="733">
        <v>1.0755000694172054E-2</v>
      </c>
      <c r="U2244" s="110">
        <v>2.2634882305524036E-4</v>
      </c>
      <c r="V2244" s="111">
        <v>2.2196345320161406E-4</v>
      </c>
      <c r="W2244" s="733">
        <v>5.8689271345891108E-4</v>
      </c>
      <c r="X2244" s="110">
        <v>1.443425565213801E-5</v>
      </c>
      <c r="Y2244" s="111">
        <v>1.4171229464430865E-5</v>
      </c>
      <c r="Z2244" s="733">
        <v>3.9803166300683583E-5</v>
      </c>
      <c r="AA2244" s="110">
        <v>4.7065695180710889E-4</v>
      </c>
      <c r="AB2244" s="111">
        <v>4.3166607845164214E-4</v>
      </c>
      <c r="AC2244" s="733">
        <v>1.2940858602326474E-3</v>
      </c>
      <c r="AD2244" s="110">
        <v>9.5945813173308465E-5</v>
      </c>
      <c r="AE2244" s="111">
        <v>9.4060281459851388E-5</v>
      </c>
      <c r="AF2244" s="733">
        <v>2.4501589480247849E-4</v>
      </c>
      <c r="AG2244" s="110">
        <v>1.3242337177669559E-4</v>
      </c>
      <c r="AH2244" s="111">
        <v>1.3006667630209549E-4</v>
      </c>
      <c r="AI2244" s="733">
        <v>3.7321531680389072E-4</v>
      </c>
      <c r="AJ2244" s="116"/>
      <c r="AK2244" s="117"/>
      <c r="AL2244" s="117"/>
    </row>
    <row r="2245" spans="1:38" x14ac:dyDescent="0.25">
      <c r="A2245" s="69">
        <v>2031</v>
      </c>
      <c r="B2245" s="70">
        <v>0</v>
      </c>
      <c r="C2245" s="106">
        <v>0.26155872041083517</v>
      </c>
      <c r="D2245" s="107">
        <v>0.26801783374415505</v>
      </c>
      <c r="E2245" s="730">
        <v>0.28016224215597424</v>
      </c>
      <c r="F2245" s="106">
        <v>5.7748735538108321E-3</v>
      </c>
      <c r="G2245" s="107">
        <v>5.507679309930018E-3</v>
      </c>
      <c r="H2245" s="730">
        <v>2.1356847149270164E-2</v>
      </c>
      <c r="I2245" s="106">
        <v>6.1876738363129827E-3</v>
      </c>
      <c r="J2245" s="107">
        <v>5.752594160103203E-3</v>
      </c>
      <c r="K2245" s="730">
        <v>1.4738270759439592E-2</v>
      </c>
      <c r="L2245" s="106">
        <v>6.3079037838253862E-4</v>
      </c>
      <c r="M2245" s="107">
        <v>6.798379759074179E-4</v>
      </c>
      <c r="N2245" s="730">
        <v>2.2685824808210322E-3</v>
      </c>
      <c r="O2245" s="106">
        <v>1.6429761019857204E-3</v>
      </c>
      <c r="P2245" s="107">
        <v>1.528268477406225E-3</v>
      </c>
      <c r="Q2245" s="730">
        <v>2.9767025867597813E-3</v>
      </c>
      <c r="R2245" s="106">
        <v>2.550052314692775E-3</v>
      </c>
      <c r="S2245" s="107">
        <v>3.3730459765647087E-3</v>
      </c>
      <c r="T2245" s="730">
        <v>1.0803660542336758E-2</v>
      </c>
      <c r="U2245" s="106">
        <v>1.6220232634819547E-4</v>
      </c>
      <c r="V2245" s="107">
        <v>1.5420225938261853E-4</v>
      </c>
      <c r="W2245" s="730">
        <v>2.6115912678981195E-4</v>
      </c>
      <c r="X2245" s="106">
        <v>1.0102503291161814E-5</v>
      </c>
      <c r="Y2245" s="107">
        <v>9.5786486435648317E-6</v>
      </c>
      <c r="Z2245" s="730">
        <v>1.7834676774447619E-5</v>
      </c>
      <c r="AA2245" s="106">
        <v>1.5770213245696802E-4</v>
      </c>
      <c r="AB2245" s="107">
        <v>1.4935213326854391E-4</v>
      </c>
      <c r="AC2245" s="730">
        <v>3.2516335705596162E-4</v>
      </c>
      <c r="AD2245" s="106">
        <v>7.0318372802428928E-5</v>
      </c>
      <c r="AE2245" s="107">
        <v>6.7089792445266397E-5</v>
      </c>
      <c r="AF2245" s="730">
        <v>1.0206452581652379E-4</v>
      </c>
      <c r="AG2245" s="106">
        <v>8.8144797018777055E-5</v>
      </c>
      <c r="AH2245" s="107">
        <v>8.2848093364345677E-5</v>
      </c>
      <c r="AI2245" s="730">
        <v>1.8892951722755772E-4</v>
      </c>
      <c r="AJ2245" s="112"/>
      <c r="AK2245" s="113"/>
      <c r="AL2245" s="113"/>
    </row>
    <row r="2246" spans="1:38" x14ac:dyDescent="0.25">
      <c r="A2246" s="71">
        <v>2031</v>
      </c>
      <c r="B2246" s="718">
        <v>1</v>
      </c>
      <c r="C2246" s="108">
        <v>0.2606531691093083</v>
      </c>
      <c r="D2246" s="109">
        <v>0.26736252260313609</v>
      </c>
      <c r="E2246" s="731">
        <v>0.27949697695785874</v>
      </c>
      <c r="F2246" s="108">
        <v>5.7792475466494665E-3</v>
      </c>
      <c r="G2246" s="109">
        <v>5.5200567650980246E-3</v>
      </c>
      <c r="H2246" s="731">
        <v>2.1508045570322553E-2</v>
      </c>
      <c r="I2246" s="108">
        <v>6.1586046946225433E-3</v>
      </c>
      <c r="J2246" s="109">
        <v>5.7429216853139009E-3</v>
      </c>
      <c r="K2246" s="731">
        <v>1.4656705194086231E-2</v>
      </c>
      <c r="L2246" s="108">
        <v>6.2933249338637117E-4</v>
      </c>
      <c r="M2246" s="109">
        <v>6.797889172030253E-4</v>
      </c>
      <c r="N2246" s="731">
        <v>2.2704596202153125E-3</v>
      </c>
      <c r="O2246" s="108">
        <v>1.6361678764351946E-3</v>
      </c>
      <c r="P2246" s="109">
        <v>1.5255694855451658E-3</v>
      </c>
      <c r="Q2246" s="731">
        <v>2.9607987156667461E-3</v>
      </c>
      <c r="R2246" s="108">
        <v>2.5439293214028478E-3</v>
      </c>
      <c r="S2246" s="109">
        <v>3.3727751994405957E-3</v>
      </c>
      <c r="T2246" s="731">
        <v>1.081977534474108E-2</v>
      </c>
      <c r="U2246" s="108">
        <v>1.614762933554483E-4</v>
      </c>
      <c r="V2246" s="109">
        <v>1.5402128632970445E-4</v>
      </c>
      <c r="W2246" s="731">
        <v>2.5955062146749942E-4</v>
      </c>
      <c r="X2246" s="108">
        <v>1.0056965518971728E-5</v>
      </c>
      <c r="Y2246" s="109">
        <v>9.5660906743009835E-6</v>
      </c>
      <c r="Z2246" s="731">
        <v>1.7731557964105552E-5</v>
      </c>
      <c r="AA2246" s="108">
        <v>1.5713170332936173E-4</v>
      </c>
      <c r="AB2246" s="109">
        <v>1.4924163524773109E-4</v>
      </c>
      <c r="AC2246" s="731">
        <v>3.2439458343939959E-4</v>
      </c>
      <c r="AD2246" s="108">
        <v>6.99987120501319E-5</v>
      </c>
      <c r="AE2246" s="109">
        <v>6.7016715143000099E-5</v>
      </c>
      <c r="AF2246" s="731">
        <v>1.013488323156377E-4</v>
      </c>
      <c r="AG2246" s="108">
        <v>8.7763307044498638E-5</v>
      </c>
      <c r="AH2246" s="109">
        <v>8.2723382580473189E-5</v>
      </c>
      <c r="AI2246" s="731">
        <v>1.8809080443123261E-4</v>
      </c>
      <c r="AJ2246" s="114"/>
      <c r="AK2246" s="115"/>
      <c r="AL2246" s="115"/>
    </row>
    <row r="2247" spans="1:38" x14ac:dyDescent="0.25">
      <c r="A2247" s="71">
        <v>2031</v>
      </c>
      <c r="B2247" s="718">
        <v>2</v>
      </c>
      <c r="C2247" s="108">
        <v>0.25899108115360786</v>
      </c>
      <c r="D2247" s="109">
        <v>0.26588977880228082</v>
      </c>
      <c r="E2247" s="731">
        <v>0.2788349338225391</v>
      </c>
      <c r="F2247" s="108">
        <v>5.7666494331217108E-3</v>
      </c>
      <c r="G2247" s="109">
        <v>5.5201024885564434E-3</v>
      </c>
      <c r="H2247" s="731">
        <v>2.1670616405909109E-2</v>
      </c>
      <c r="I2247" s="108">
        <v>6.1185617041778044E-3</v>
      </c>
      <c r="J2247" s="109">
        <v>5.723321245441961E-3</v>
      </c>
      <c r="K2247" s="731">
        <v>1.4573514654881737E-2</v>
      </c>
      <c r="L2247" s="108">
        <v>6.2799242295891872E-4</v>
      </c>
      <c r="M2247" s="109">
        <v>6.7992833767334588E-4</v>
      </c>
      <c r="N2247" s="731">
        <v>2.2726686778376708E-3</v>
      </c>
      <c r="O2247" s="108">
        <v>1.6255617547747954E-3</v>
      </c>
      <c r="P2247" s="109">
        <v>1.5197871078338767E-3</v>
      </c>
      <c r="Q2247" s="731">
        <v>2.944611326672611E-3</v>
      </c>
      <c r="R2247" s="108">
        <v>2.5382967976213949E-3</v>
      </c>
      <c r="S2247" s="109">
        <v>3.37345173672703E-3</v>
      </c>
      <c r="T2247" s="731">
        <v>1.0843041126742482E-2</v>
      </c>
      <c r="U2247" s="108">
        <v>1.6057325872820947E-4</v>
      </c>
      <c r="V2247" s="109">
        <v>1.536827079732513E-4</v>
      </c>
      <c r="W2247" s="731">
        <v>2.5791853830255579E-4</v>
      </c>
      <c r="X2247" s="108">
        <v>9.9981706982933636E-6</v>
      </c>
      <c r="Y2247" s="109">
        <v>9.5418297443198822E-6</v>
      </c>
      <c r="Z2247" s="731">
        <v>1.7626717653611478E-5</v>
      </c>
      <c r="AA2247" s="108">
        <v>1.5631728879036407E-4</v>
      </c>
      <c r="AB2247" s="109">
        <v>1.4892982663460735E-4</v>
      </c>
      <c r="AC2247" s="731">
        <v>3.2364361316181009E-4</v>
      </c>
      <c r="AD2247" s="108">
        <v>6.9615577644091959E-5</v>
      </c>
      <c r="AE2247" s="109">
        <v>6.6884722226273326E-5</v>
      </c>
      <c r="AF2247" s="731">
        <v>1.0062428706060049E-4</v>
      </c>
      <c r="AG2247" s="108">
        <v>8.7226793818634505E-5</v>
      </c>
      <c r="AH2247" s="109">
        <v>8.2468540720081771E-5</v>
      </c>
      <c r="AI2247" s="731">
        <v>1.872331703811307E-4</v>
      </c>
      <c r="AJ2247" s="114"/>
      <c r="AK2247" s="115"/>
      <c r="AL2247" s="115"/>
    </row>
    <row r="2248" spans="1:38" x14ac:dyDescent="0.25">
      <c r="A2248" s="71">
        <v>2031</v>
      </c>
      <c r="B2248" s="718">
        <v>3</v>
      </c>
      <c r="C2248" s="108">
        <v>0.25638062480760088</v>
      </c>
      <c r="D2248" s="109">
        <v>0.26341318827694982</v>
      </c>
      <c r="E2248" s="731">
        <v>0.27806805252801958</v>
      </c>
      <c r="F2248" s="108">
        <v>5.7492192939238799E-3</v>
      </c>
      <c r="G2248" s="109">
        <v>5.5165864318106632E-3</v>
      </c>
      <c r="H2248" s="731">
        <v>2.1843743660535674E-2</v>
      </c>
      <c r="I2248" s="108">
        <v>6.0643584014516425E-3</v>
      </c>
      <c r="J2248" s="109">
        <v>5.6891599238267808E-3</v>
      </c>
      <c r="K2248" s="731">
        <v>1.4480149014293767E-2</v>
      </c>
      <c r="L2248" s="108">
        <v>6.2676110386524668E-4</v>
      </c>
      <c r="M2248" s="109">
        <v>6.800196758872455E-4</v>
      </c>
      <c r="N2248" s="731">
        <v>2.2748119088564552E-3</v>
      </c>
      <c r="O2248" s="108">
        <v>1.6105720757133241E-3</v>
      </c>
      <c r="P2248" s="109">
        <v>1.5098482864603765E-3</v>
      </c>
      <c r="Q2248" s="731">
        <v>2.9263561598875717E-3</v>
      </c>
      <c r="R2248" s="108">
        <v>2.5331252536131325E-3</v>
      </c>
      <c r="S2248" s="109">
        <v>3.3738887121267107E-3</v>
      </c>
      <c r="T2248" s="731">
        <v>1.0862390263110236E-2</v>
      </c>
      <c r="U2248" s="108">
        <v>1.5944579168731854E-4</v>
      </c>
      <c r="V2248" s="109">
        <v>1.5308202151224196E-4</v>
      </c>
      <c r="W2248" s="731">
        <v>2.560711923679663E-4</v>
      </c>
      <c r="X2248" s="108">
        <v>9.9228965265110554E-6</v>
      </c>
      <c r="Y2248" s="109">
        <v>9.4991877956501193E-6</v>
      </c>
      <c r="Z2248" s="731">
        <v>1.7508306704393469E-5</v>
      </c>
      <c r="AA2248" s="108">
        <v>1.5526248615979119E-4</v>
      </c>
      <c r="AB2248" s="109">
        <v>1.4836164882873188E-4</v>
      </c>
      <c r="AC2248" s="731">
        <v>3.2276052081712609E-4</v>
      </c>
      <c r="AD2248" s="108">
        <v>6.9148994657668373E-5</v>
      </c>
      <c r="AE2248" s="109">
        <v>6.6648541615744078E-5</v>
      </c>
      <c r="AF2248" s="731">
        <v>9.9802083034477844E-5</v>
      </c>
      <c r="AG2248" s="108">
        <v>8.6505941692494503E-5</v>
      </c>
      <c r="AH2248" s="109">
        <v>8.2026115010120707E-5</v>
      </c>
      <c r="AI2248" s="731">
        <v>1.8627114660322501E-4</v>
      </c>
      <c r="AJ2248" s="114"/>
      <c r="AK2248" s="115"/>
      <c r="AL2248" s="115"/>
    </row>
    <row r="2249" spans="1:38" x14ac:dyDescent="0.25">
      <c r="A2249" s="71">
        <v>2031</v>
      </c>
      <c r="B2249" s="718">
        <v>4</v>
      </c>
      <c r="C2249" s="108">
        <v>0.34208768446997356</v>
      </c>
      <c r="D2249" s="109">
        <v>0.34455822911965361</v>
      </c>
      <c r="E2249" s="731">
        <v>0.3120764864370677</v>
      </c>
      <c r="F2249" s="108">
        <v>1.4060919437952887E-2</v>
      </c>
      <c r="G2249" s="109">
        <v>1.5976265530245257E-2</v>
      </c>
      <c r="H2249" s="731">
        <v>1.7221266595080831E-2</v>
      </c>
      <c r="I2249" s="108">
        <v>8.1164484710742196E-3</v>
      </c>
      <c r="J2249" s="109">
        <v>8.4897990402922081E-3</v>
      </c>
      <c r="K2249" s="731">
        <v>1.8396217749901338E-2</v>
      </c>
      <c r="L2249" s="108">
        <v>9.0184297181739731E-4</v>
      </c>
      <c r="M2249" s="109">
        <v>1.2378996841317705E-3</v>
      </c>
      <c r="N2249" s="731">
        <v>2.1546292831818095E-3</v>
      </c>
      <c r="O2249" s="108">
        <v>2.0440462803233157E-3</v>
      </c>
      <c r="P2249" s="109">
        <v>2.0849117156424841E-3</v>
      </c>
      <c r="Q2249" s="731">
        <v>4.0033175320808639E-3</v>
      </c>
      <c r="R2249" s="108">
        <v>2.5331252536131325E-3</v>
      </c>
      <c r="S2249" s="109">
        <v>3.3738887121267107E-3</v>
      </c>
      <c r="T2249" s="731">
        <v>1.0862390263110236E-2</v>
      </c>
      <c r="U2249" s="108">
        <v>2.1295997459565809E-4</v>
      </c>
      <c r="V2249" s="109">
        <v>2.1361157827164254E-4</v>
      </c>
      <c r="W2249" s="731">
        <v>3.9681572249190963E-4</v>
      </c>
      <c r="X2249" s="108">
        <v>1.3219096970751995E-5</v>
      </c>
      <c r="Y2249" s="109">
        <v>1.3310701840930833E-5</v>
      </c>
      <c r="Z2249" s="731">
        <v>2.5763941414920652E-5</v>
      </c>
      <c r="AA2249" s="108">
        <v>2.2822944310097945E-4</v>
      </c>
      <c r="AB2249" s="109">
        <v>2.3608733328348773E-4</v>
      </c>
      <c r="AC2249" s="731">
        <v>6.9113484420270821E-4</v>
      </c>
      <c r="AD2249" s="108">
        <v>9.3186377629265394E-5</v>
      </c>
      <c r="AE2249" s="109">
        <v>9.3259049895435368E-5</v>
      </c>
      <c r="AF2249" s="731">
        <v>1.739290172766481E-4</v>
      </c>
      <c r="AG2249" s="108">
        <v>1.1266996008557358E-4</v>
      </c>
      <c r="AH2249" s="109">
        <v>1.14070707208985E-4</v>
      </c>
      <c r="AI2249" s="731">
        <v>2.1761015533792595E-4</v>
      </c>
      <c r="AJ2249" s="114"/>
      <c r="AK2249" s="115"/>
      <c r="AL2249" s="115"/>
    </row>
    <row r="2250" spans="1:38" x14ac:dyDescent="0.25">
      <c r="A2250" s="71">
        <v>2031</v>
      </c>
      <c r="B2250" s="718">
        <v>5</v>
      </c>
      <c r="C2250" s="108">
        <v>0.34058241433688174</v>
      </c>
      <c r="D2250" s="109">
        <v>0.34350315749539745</v>
      </c>
      <c r="E2250" s="731">
        <v>0.30917816212983507</v>
      </c>
      <c r="F2250" s="108">
        <v>1.4074582865373933E-2</v>
      </c>
      <c r="G2250" s="109">
        <v>1.6000081797168227E-2</v>
      </c>
      <c r="H2250" s="731">
        <v>1.7109753230603274E-2</v>
      </c>
      <c r="I2250" s="108">
        <v>8.0652881655210156E-3</v>
      </c>
      <c r="J2250" s="109">
        <v>8.4606610204833541E-3</v>
      </c>
      <c r="K2250" s="731">
        <v>1.8196291588117152E-2</v>
      </c>
      <c r="L2250" s="108">
        <v>8.9910450417666533E-4</v>
      </c>
      <c r="M2250" s="109">
        <v>1.2366690836799882E-3</v>
      </c>
      <c r="N2250" s="731">
        <v>2.1421486865832585E-3</v>
      </c>
      <c r="O2250" s="108">
        <v>2.0324700905162215E-3</v>
      </c>
      <c r="P2250" s="109">
        <v>2.077517406355622E-3</v>
      </c>
      <c r="Q2250" s="731">
        <v>3.9604258388459615E-3</v>
      </c>
      <c r="R2250" s="108">
        <v>2.5331252536131325E-3</v>
      </c>
      <c r="S2250" s="109">
        <v>3.3738887121267107E-3</v>
      </c>
      <c r="T2250" s="731">
        <v>1.0862390263110236E-2</v>
      </c>
      <c r="U2250" s="108">
        <v>2.1167995736268706E-4</v>
      </c>
      <c r="V2250" s="109">
        <v>2.1297324948380824E-4</v>
      </c>
      <c r="W2250" s="731">
        <v>3.9221275080972723E-4</v>
      </c>
      <c r="X2250" s="108">
        <v>1.3138480343464703E-5</v>
      </c>
      <c r="Y2250" s="109">
        <v>1.3268630057711596E-5</v>
      </c>
      <c r="Z2250" s="731">
        <v>2.5476861816708358E-5</v>
      </c>
      <c r="AA2250" s="108">
        <v>2.2725684065275998E-4</v>
      </c>
      <c r="AB2250" s="109">
        <v>2.3564900013785768E-4</v>
      </c>
      <c r="AC2250" s="731">
        <v>6.8403464717804697E-4</v>
      </c>
      <c r="AD2250" s="108">
        <v>9.2618819907268232E-5</v>
      </c>
      <c r="AE2250" s="109">
        <v>9.2986754926691859E-5</v>
      </c>
      <c r="AF2250" s="731">
        <v>1.7179073631988528E-4</v>
      </c>
      <c r="AG2250" s="108">
        <v>1.1200731408780386E-4</v>
      </c>
      <c r="AH2250" s="109">
        <v>1.1369245646046763E-4</v>
      </c>
      <c r="AI2250" s="731">
        <v>2.1555535782677432E-4</v>
      </c>
      <c r="AJ2250" s="114"/>
      <c r="AK2250" s="115"/>
      <c r="AL2250" s="115"/>
    </row>
    <row r="2251" spans="1:38" x14ac:dyDescent="0.25">
      <c r="A2251" s="71">
        <v>2031</v>
      </c>
      <c r="B2251" s="718">
        <v>6</v>
      </c>
      <c r="C2251" s="108">
        <v>0.3901880510867945</v>
      </c>
      <c r="D2251" s="109">
        <v>0.38917502297136819</v>
      </c>
      <c r="E2251" s="731">
        <v>0.42447259875775778</v>
      </c>
      <c r="F2251" s="108">
        <v>1.4641197053530045E-2</v>
      </c>
      <c r="G2251" s="109">
        <v>1.6597261255728968E-2</v>
      </c>
      <c r="H2251" s="731">
        <v>2.268117721178689E-2</v>
      </c>
      <c r="I2251" s="108">
        <v>8.3060895655325435E-3</v>
      </c>
      <c r="J2251" s="109">
        <v>9.3867281982369967E-3</v>
      </c>
      <c r="K2251" s="731">
        <v>2.0205255212240036E-2</v>
      </c>
      <c r="L2251" s="108">
        <v>1.0180144955941758E-3</v>
      </c>
      <c r="M2251" s="109">
        <v>1.3380452099324978E-3</v>
      </c>
      <c r="N2251" s="731">
        <v>2.2125891484210398E-3</v>
      </c>
      <c r="O2251" s="108">
        <v>2.1386883359584725E-3</v>
      </c>
      <c r="P2251" s="109">
        <v>2.3248893807361129E-3</v>
      </c>
      <c r="Q2251" s="731">
        <v>5.4378098066862196E-3</v>
      </c>
      <c r="R2251" s="108">
        <v>2.5331252536131325E-3</v>
      </c>
      <c r="S2251" s="109">
        <v>3.3738887121267107E-3</v>
      </c>
      <c r="T2251" s="731">
        <v>1.0862390263110236E-2</v>
      </c>
      <c r="U2251" s="108">
        <v>2.1715212851612355E-4</v>
      </c>
      <c r="V2251" s="109">
        <v>2.2596501042121929E-4</v>
      </c>
      <c r="W2251" s="731">
        <v>4.949362297380365E-4</v>
      </c>
      <c r="X2251" s="108">
        <v>1.3539444610729464E-5</v>
      </c>
      <c r="Y2251" s="109">
        <v>1.4208791010220143E-5</v>
      </c>
      <c r="Z2251" s="731">
        <v>3.3587441234520176E-5</v>
      </c>
      <c r="AA2251" s="108">
        <v>2.3483798963126173E-4</v>
      </c>
      <c r="AB2251" s="109">
        <v>2.5078955707137261E-4</v>
      </c>
      <c r="AC2251" s="731">
        <v>9.3717226108555108E-4</v>
      </c>
      <c r="AD2251" s="108">
        <v>9.465921752314437E-5</v>
      </c>
      <c r="AE2251" s="109">
        <v>9.7853730974744574E-5</v>
      </c>
      <c r="AF2251" s="731">
        <v>2.0173555760933092E-4</v>
      </c>
      <c r="AG2251" s="108">
        <v>1.1648224758160928E-4</v>
      </c>
      <c r="AH2251" s="109">
        <v>1.2415521089595717E-4</v>
      </c>
      <c r="AI2251" s="731">
        <v>3.3029216894034304E-4</v>
      </c>
      <c r="AJ2251" s="114"/>
      <c r="AK2251" s="115"/>
      <c r="AL2251" s="115"/>
    </row>
    <row r="2252" spans="1:38" x14ac:dyDescent="0.25">
      <c r="A2252" s="71">
        <v>2031</v>
      </c>
      <c r="B2252" s="718">
        <v>7</v>
      </c>
      <c r="C2252" s="108">
        <v>0.38964638850292899</v>
      </c>
      <c r="D2252" s="109">
        <v>0.38892680809179525</v>
      </c>
      <c r="E2252" s="731">
        <v>0.42099549054458074</v>
      </c>
      <c r="F2252" s="108">
        <v>1.4696142660512378E-2</v>
      </c>
      <c r="G2252" s="109">
        <v>1.6651041087663417E-2</v>
      </c>
      <c r="H2252" s="731">
        <v>2.2545686000241628E-2</v>
      </c>
      <c r="I2252" s="108">
        <v>8.2742617466301203E-3</v>
      </c>
      <c r="J2252" s="109">
        <v>9.3693555207085572E-3</v>
      </c>
      <c r="K2252" s="731">
        <v>1.997069256697618E-2</v>
      </c>
      <c r="L2252" s="108">
        <v>1.0149963041781226E-3</v>
      </c>
      <c r="M2252" s="109">
        <v>1.3359391569261231E-3</v>
      </c>
      <c r="N2252" s="731">
        <v>2.1978018706106505E-3</v>
      </c>
      <c r="O2252" s="108">
        <v>2.1331395016629239E-3</v>
      </c>
      <c r="P2252" s="109">
        <v>2.3221511892881166E-3</v>
      </c>
      <c r="Q2252" s="731">
        <v>5.3830568086514971E-3</v>
      </c>
      <c r="R2252" s="108">
        <v>2.5331252536131325E-3</v>
      </c>
      <c r="S2252" s="109">
        <v>3.3738887121267107E-3</v>
      </c>
      <c r="T2252" s="731">
        <v>1.0862390263110236E-2</v>
      </c>
      <c r="U2252" s="108">
        <v>2.162701209569634E-4</v>
      </c>
      <c r="V2252" s="109">
        <v>2.2553088960210174E-4</v>
      </c>
      <c r="W2252" s="731">
        <v>4.8906935962326722E-4</v>
      </c>
      <c r="X2252" s="108">
        <v>1.3486519368085717E-5</v>
      </c>
      <c r="Y2252" s="109">
        <v>1.4182621238272138E-5</v>
      </c>
      <c r="Z2252" s="731">
        <v>3.3219266873743775E-5</v>
      </c>
      <c r="AA2252" s="108">
        <v>2.3438995572093861E-4</v>
      </c>
      <c r="AB2252" s="109">
        <v>2.5068453471058428E-4</v>
      </c>
      <c r="AC2252" s="731">
        <v>9.281504504943857E-4</v>
      </c>
      <c r="AD2252" s="108">
        <v>9.4251976396041062E-5</v>
      </c>
      <c r="AE2252" s="109">
        <v>9.7653097594784489E-5</v>
      </c>
      <c r="AF2252" s="731">
        <v>1.990072757239828E-4</v>
      </c>
      <c r="AG2252" s="108">
        <v>1.1609651467154199E-4</v>
      </c>
      <c r="AH2252" s="109">
        <v>1.2396485485755224E-4</v>
      </c>
      <c r="AI2252" s="731">
        <v>3.2766497717857647E-4</v>
      </c>
      <c r="AJ2252" s="114"/>
      <c r="AK2252" s="115"/>
      <c r="AL2252" s="115"/>
    </row>
    <row r="2253" spans="1:38" x14ac:dyDescent="0.25">
      <c r="A2253" s="71">
        <v>2031</v>
      </c>
      <c r="B2253" s="718">
        <v>8</v>
      </c>
      <c r="C2253" s="108">
        <v>0.4395958775190128</v>
      </c>
      <c r="D2253" s="109">
        <v>0.43177079778229077</v>
      </c>
      <c r="E2253" s="731">
        <v>0.41587037804107368</v>
      </c>
      <c r="F2253" s="108">
        <v>1.5235943292107652E-2</v>
      </c>
      <c r="G2253" s="109">
        <v>1.7073478287858525E-2</v>
      </c>
      <c r="H2253" s="731">
        <v>2.4268757832587105E-2</v>
      </c>
      <c r="I2253" s="108">
        <v>8.5331102719644267E-3</v>
      </c>
      <c r="J2253" s="109">
        <v>9.8880917247484417E-3</v>
      </c>
      <c r="K2253" s="731">
        <v>2.0969072238457988E-2</v>
      </c>
      <c r="L2253" s="108">
        <v>1.151961655508002E-3</v>
      </c>
      <c r="M2253" s="109">
        <v>1.4484942394595592E-3</v>
      </c>
      <c r="N2253" s="731">
        <v>2.2692268268567715E-3</v>
      </c>
      <c r="O2253" s="108">
        <v>2.2260289596549377E-3</v>
      </c>
      <c r="P2253" s="109">
        <v>2.4261092673939699E-3</v>
      </c>
      <c r="Q2253" s="731">
        <v>5.796591292945668E-3</v>
      </c>
      <c r="R2253" s="108">
        <v>2.5331252536131325E-3</v>
      </c>
      <c r="S2253" s="109">
        <v>3.3738887121267107E-3</v>
      </c>
      <c r="T2253" s="731">
        <v>1.0862390263110236E-2</v>
      </c>
      <c r="U2253" s="108">
        <v>2.1989930589803733E-4</v>
      </c>
      <c r="V2253" s="109">
        <v>2.2979899399846538E-4</v>
      </c>
      <c r="W2253" s="731">
        <v>5.3295676422167174E-4</v>
      </c>
      <c r="X2253" s="108">
        <v>1.3767097735294725E-5</v>
      </c>
      <c r="Y2253" s="109">
        <v>1.4506390799576413E-5</v>
      </c>
      <c r="Z2253" s="731">
        <v>3.6078099543498521E-5</v>
      </c>
      <c r="AA2253" s="108">
        <v>2.4043431462742696E-4</v>
      </c>
      <c r="AB2253" s="109">
        <v>2.5693278289363216E-4</v>
      </c>
      <c r="AC2253" s="731">
        <v>9.9838603231297215E-4</v>
      </c>
      <c r="AD2253" s="108">
        <v>9.5441642934168398E-5</v>
      </c>
      <c r="AE2253" s="109">
        <v>9.9086822426357993E-5</v>
      </c>
      <c r="AF2253" s="731">
        <v>2.1954674218060364E-4</v>
      </c>
      <c r="AG2253" s="108">
        <v>1.1969015113358922E-4</v>
      </c>
      <c r="AH2253" s="109">
        <v>1.2803508127746734E-4</v>
      </c>
      <c r="AI2253" s="731">
        <v>3.4770111760464278E-4</v>
      </c>
      <c r="AJ2253" s="114"/>
      <c r="AK2253" s="115"/>
      <c r="AL2253" s="115"/>
    </row>
    <row r="2254" spans="1:38" x14ac:dyDescent="0.25">
      <c r="A2254" s="71">
        <v>2031</v>
      </c>
      <c r="B2254" s="718">
        <v>9</v>
      </c>
      <c r="C2254" s="108">
        <v>0.4391067786795036</v>
      </c>
      <c r="D2254" s="109">
        <v>0.43149580612327282</v>
      </c>
      <c r="E2254" s="731">
        <v>0.41204525002723452</v>
      </c>
      <c r="F2254" s="108">
        <v>1.5317314916634052E-2</v>
      </c>
      <c r="G2254" s="109">
        <v>1.714771052176527E-2</v>
      </c>
      <c r="H2254" s="731">
        <v>2.4106395781446108E-2</v>
      </c>
      <c r="I2254" s="108">
        <v>8.5047362209761876E-3</v>
      </c>
      <c r="J2254" s="109">
        <v>9.8684867191569537E-3</v>
      </c>
      <c r="K2254" s="731">
        <v>2.0689935759112418E-2</v>
      </c>
      <c r="L2254" s="108">
        <v>1.148987154266944E-3</v>
      </c>
      <c r="M2254" s="109">
        <v>1.4460367242930736E-3</v>
      </c>
      <c r="N2254" s="731">
        <v>2.2508998873524044E-3</v>
      </c>
      <c r="O2254" s="108">
        <v>2.2211397764439092E-3</v>
      </c>
      <c r="P2254" s="109">
        <v>2.4231181943630857E-3</v>
      </c>
      <c r="Q2254" s="731">
        <v>5.7291479704817232E-3</v>
      </c>
      <c r="R2254" s="108">
        <v>2.5331252536131325E-3</v>
      </c>
      <c r="S2254" s="109">
        <v>3.3738887121267107E-3</v>
      </c>
      <c r="T2254" s="731">
        <v>1.0862390263110236E-2</v>
      </c>
      <c r="U2254" s="108">
        <v>2.1912275060566422E-4</v>
      </c>
      <c r="V2254" s="109">
        <v>2.2932437848709278E-4</v>
      </c>
      <c r="W2254" s="731">
        <v>5.2573659112466035E-4</v>
      </c>
      <c r="X2254" s="108">
        <v>1.3720443459812167E-5</v>
      </c>
      <c r="Y2254" s="109">
        <v>1.4477763902697013E-5</v>
      </c>
      <c r="Z2254" s="731">
        <v>3.5623495725960872E-5</v>
      </c>
      <c r="AA2254" s="108">
        <v>2.4016986978886418E-4</v>
      </c>
      <c r="AB2254" s="109">
        <v>2.5687964445739034E-4</v>
      </c>
      <c r="AC2254" s="731">
        <v>9.8730070439951851E-4</v>
      </c>
      <c r="AD2254" s="108">
        <v>9.5082988449908846E-5</v>
      </c>
      <c r="AE2254" s="109">
        <v>9.8867482125384497E-5</v>
      </c>
      <c r="AF2254" s="731">
        <v>2.1618732607944723E-4</v>
      </c>
      <c r="AG2254" s="108">
        <v>1.1935038605610176E-4</v>
      </c>
      <c r="AH2254" s="109">
        <v>1.2782694819617879E-4</v>
      </c>
      <c r="AI2254" s="731">
        <v>3.4446208120797358E-4</v>
      </c>
      <c r="AJ2254" s="114"/>
      <c r="AK2254" s="115"/>
      <c r="AL2254" s="115"/>
    </row>
    <row r="2255" spans="1:38" x14ac:dyDescent="0.25">
      <c r="A2255" s="71">
        <v>2031</v>
      </c>
      <c r="B2255" s="718">
        <v>10</v>
      </c>
      <c r="C2255" s="108">
        <v>0.580561365929817</v>
      </c>
      <c r="D2255" s="109">
        <v>0.55462247736215842</v>
      </c>
      <c r="E2255" s="731">
        <v>0.44488334899550358</v>
      </c>
      <c r="F2255" s="108">
        <v>1.8712378643492709E-2</v>
      </c>
      <c r="G2255" s="109">
        <v>2.003841722983828E-2</v>
      </c>
      <c r="H2255" s="731">
        <v>2.9673083547653134E-2</v>
      </c>
      <c r="I2255" s="108">
        <v>9.1508498831361414E-3</v>
      </c>
      <c r="J2255" s="109">
        <v>1.0835527689745023E-2</v>
      </c>
      <c r="K2255" s="731">
        <v>2.023784133601084E-2</v>
      </c>
      <c r="L2255" s="108">
        <v>1.4282255139564735E-3</v>
      </c>
      <c r="M2255" s="109">
        <v>1.6553812494155638E-3</v>
      </c>
      <c r="N2255" s="731">
        <v>2.4055018454472747E-3</v>
      </c>
      <c r="O2255" s="108">
        <v>2.5530639885446614E-3</v>
      </c>
      <c r="P2255" s="109">
        <v>2.6716946695433583E-3</v>
      </c>
      <c r="Q2255" s="731">
        <v>6.432916258656887E-3</v>
      </c>
      <c r="R2255" s="108">
        <v>2.5331252536131325E-3</v>
      </c>
      <c r="S2255" s="109">
        <v>3.3738887121267107E-3</v>
      </c>
      <c r="T2255" s="731">
        <v>1.0862390263110236E-2</v>
      </c>
      <c r="U2255" s="108">
        <v>2.3343317011469673E-4</v>
      </c>
      <c r="V2255" s="109">
        <v>2.3977249449892176E-4</v>
      </c>
      <c r="W2255" s="731">
        <v>6.0042700938912322E-4</v>
      </c>
      <c r="X2255" s="108">
        <v>1.4792046364232081E-5</v>
      </c>
      <c r="Y2255" s="109">
        <v>1.5264172776798397E-5</v>
      </c>
      <c r="Z2255" s="731">
        <v>4.0479490153588666E-5</v>
      </c>
      <c r="AA2255" s="108">
        <v>2.6759072063250826E-4</v>
      </c>
      <c r="AB2255" s="109">
        <v>2.7850719427759151E-4</v>
      </c>
      <c r="AC2255" s="731">
        <v>1.1161500534701782E-3</v>
      </c>
      <c r="AD2255" s="108">
        <v>1.000072979248573E-4</v>
      </c>
      <c r="AE2255" s="109">
        <v>1.0241733263650214E-4</v>
      </c>
      <c r="AF2255" s="731">
        <v>2.5111723454790868E-4</v>
      </c>
      <c r="AG2255" s="108">
        <v>1.3252242095349923E-4</v>
      </c>
      <c r="AH2255" s="109">
        <v>1.3761773088621871E-4</v>
      </c>
      <c r="AI2255" s="731">
        <v>3.785700923130165E-4</v>
      </c>
      <c r="AJ2255" s="114"/>
      <c r="AK2255" s="115"/>
      <c r="AL2255" s="115"/>
    </row>
    <row r="2256" spans="1:38" x14ac:dyDescent="0.25">
      <c r="A2256" s="71">
        <v>2031</v>
      </c>
      <c r="B2256" s="718">
        <v>11</v>
      </c>
      <c r="C2256" s="108">
        <v>0.58013017324952076</v>
      </c>
      <c r="D2256" s="109">
        <v>0.55428100183456441</v>
      </c>
      <c r="E2256" s="731">
        <v>0.43959588557024043</v>
      </c>
      <c r="F2256" s="108">
        <v>1.8891671893536559E-2</v>
      </c>
      <c r="G2256" s="109">
        <v>2.0203668534799983E-2</v>
      </c>
      <c r="H2256" s="731">
        <v>2.9511833612545776E-2</v>
      </c>
      <c r="I2256" s="108">
        <v>9.1268073401667201E-3</v>
      </c>
      <c r="J2256" s="109">
        <v>1.0812059549843229E-2</v>
      </c>
      <c r="K2256" s="731">
        <v>1.9903863200820059E-2</v>
      </c>
      <c r="L2256" s="108">
        <v>1.4252789171950069E-3</v>
      </c>
      <c r="M2256" s="109">
        <v>1.6522746312797371E-3</v>
      </c>
      <c r="N2256" s="731">
        <v>2.3787370067177363E-3</v>
      </c>
      <c r="O2256" s="108">
        <v>2.5489586329023569E-3</v>
      </c>
      <c r="P2256" s="109">
        <v>2.6682643502954025E-3</v>
      </c>
      <c r="Q2256" s="731">
        <v>6.3373860638022816E-3</v>
      </c>
      <c r="R2256" s="108">
        <v>2.5331252536131325E-3</v>
      </c>
      <c r="S2256" s="109">
        <v>3.3738887121267107E-3</v>
      </c>
      <c r="T2256" s="731">
        <v>1.0862390263110236E-2</v>
      </c>
      <c r="U2256" s="108">
        <v>2.3278183757103341E-4</v>
      </c>
      <c r="V2256" s="109">
        <v>2.3923019138587581E-4</v>
      </c>
      <c r="W2256" s="731">
        <v>5.9020960031287164E-4</v>
      </c>
      <c r="X2256" s="108">
        <v>1.4752761303024123E-5</v>
      </c>
      <c r="Y2256" s="109">
        <v>1.5231355982063482E-5</v>
      </c>
      <c r="Z2256" s="731">
        <v>3.9833441906975418E-5</v>
      </c>
      <c r="AA2256" s="108">
        <v>2.6778018161326622E-4</v>
      </c>
      <c r="AB2256" s="109">
        <v>2.7873654577344263E-4</v>
      </c>
      <c r="AC2256" s="731">
        <v>1.1007028263168757E-3</v>
      </c>
      <c r="AD2256" s="108">
        <v>9.9706352072574257E-5</v>
      </c>
      <c r="AE2256" s="109">
        <v>1.0216670685288911E-4</v>
      </c>
      <c r="AF2256" s="731">
        <v>2.4635935468676637E-4</v>
      </c>
      <c r="AG2256" s="108">
        <v>1.3223689209115549E-4</v>
      </c>
      <c r="AH2256" s="109">
        <v>1.3737923896765429E-4</v>
      </c>
      <c r="AI2256" s="731">
        <v>3.7397800106918219E-4</v>
      </c>
      <c r="AJ2256" s="114"/>
      <c r="AK2256" s="115"/>
      <c r="AL2256" s="115"/>
    </row>
    <row r="2257" spans="1:38" x14ac:dyDescent="0.25">
      <c r="A2257" s="71">
        <v>2031</v>
      </c>
      <c r="B2257" s="718">
        <v>12</v>
      </c>
      <c r="C2257" s="108">
        <v>0.57974302562581914</v>
      </c>
      <c r="D2257" s="109">
        <v>0.55391598576284029</v>
      </c>
      <c r="E2257" s="731">
        <v>0.43461456163421408</v>
      </c>
      <c r="F2257" s="108">
        <v>1.9088298895229561E-2</v>
      </c>
      <c r="G2257" s="109">
        <v>2.0383957308940933E-2</v>
      </c>
      <c r="H2257" s="731">
        <v>2.9387374704161938E-2</v>
      </c>
      <c r="I2257" s="108">
        <v>9.1052137490499428E-3</v>
      </c>
      <c r="J2257" s="109">
        <v>1.0787598187854948E-2</v>
      </c>
      <c r="K2257" s="731">
        <v>1.9590816849663666E-2</v>
      </c>
      <c r="L2257" s="108">
        <v>1.4226299452821153E-3</v>
      </c>
      <c r="M2257" s="109">
        <v>1.6490322813399777E-3</v>
      </c>
      <c r="N2257" s="731">
        <v>2.3539067176606755E-3</v>
      </c>
      <c r="O2257" s="108">
        <v>2.5452709546447895E-3</v>
      </c>
      <c r="P2257" s="109">
        <v>2.6646807883248967E-3</v>
      </c>
      <c r="Q2257" s="731">
        <v>6.2474265133263523E-3</v>
      </c>
      <c r="R2257" s="108">
        <v>2.5331252536131325E-3</v>
      </c>
      <c r="S2257" s="109">
        <v>3.3738887121267107E-3</v>
      </c>
      <c r="T2257" s="731">
        <v>1.0862390263110236E-2</v>
      </c>
      <c r="U2257" s="108">
        <v>2.3219620051059668E-4</v>
      </c>
      <c r="V2257" s="109">
        <v>2.3866518672820283E-4</v>
      </c>
      <c r="W2257" s="731">
        <v>5.8058672089210503E-4</v>
      </c>
      <c r="X2257" s="108">
        <v>1.4717438956520587E-5</v>
      </c>
      <c r="Y2257" s="109">
        <v>1.5197161156249407E-5</v>
      </c>
      <c r="Z2257" s="731">
        <v>3.9224917115003843E-5</v>
      </c>
      <c r="AA2257" s="108">
        <v>2.6808669805268657E-4</v>
      </c>
      <c r="AB2257" s="109">
        <v>2.7900665289372849E-4</v>
      </c>
      <c r="AC2257" s="731">
        <v>1.0862627729206797E-3</v>
      </c>
      <c r="AD2257" s="108">
        <v>9.943574710357162E-5</v>
      </c>
      <c r="AE2257" s="109">
        <v>1.0190562956988317E-4</v>
      </c>
      <c r="AF2257" s="731">
        <v>2.4187766400778725E-4</v>
      </c>
      <c r="AG2257" s="108">
        <v>1.319802382628258E-4</v>
      </c>
      <c r="AH2257" s="109">
        <v>1.3713053474475061E-4</v>
      </c>
      <c r="AI2257" s="731">
        <v>3.6965504961359474E-4</v>
      </c>
      <c r="AJ2257" s="114"/>
      <c r="AK2257" s="115"/>
      <c r="AL2257" s="115"/>
    </row>
    <row r="2258" spans="1:38" x14ac:dyDescent="0.25">
      <c r="A2258" s="71">
        <v>2031</v>
      </c>
      <c r="B2258" s="718">
        <v>13</v>
      </c>
      <c r="C2258" s="108">
        <v>0.57827642386032385</v>
      </c>
      <c r="D2258" s="109">
        <v>0.55244173093335991</v>
      </c>
      <c r="E2258" s="731">
        <v>0.42832805144841579</v>
      </c>
      <c r="F2258" s="108">
        <v>1.9300128172017796E-2</v>
      </c>
      <c r="G2258" s="109">
        <v>2.0572943290914966E-2</v>
      </c>
      <c r="H2258" s="731">
        <v>2.9215400563587436E-2</v>
      </c>
      <c r="I2258" s="108">
        <v>9.0855575920408375E-3</v>
      </c>
      <c r="J2258" s="109">
        <v>1.0756775755573341E-2</v>
      </c>
      <c r="K2258" s="731">
        <v>1.9211446180725376E-2</v>
      </c>
      <c r="L2258" s="108">
        <v>1.4203600444495186E-3</v>
      </c>
      <c r="M2258" s="109">
        <v>1.6451102893614519E-3</v>
      </c>
      <c r="N2258" s="731">
        <v>2.3236405937626082E-3</v>
      </c>
      <c r="O2258" s="108">
        <v>2.5414006200586282E-3</v>
      </c>
      <c r="P2258" s="109">
        <v>2.6596156355083848E-3</v>
      </c>
      <c r="Q2258" s="731">
        <v>6.1399393134449224E-3</v>
      </c>
      <c r="R2258" s="108">
        <v>2.5331252536131325E-3</v>
      </c>
      <c r="S2258" s="109">
        <v>3.3738887121267107E-3</v>
      </c>
      <c r="T2258" s="731">
        <v>1.0862390263110236E-2</v>
      </c>
      <c r="U2258" s="108">
        <v>2.3168491070390287E-4</v>
      </c>
      <c r="V2258" s="109">
        <v>2.3796941313414794E-4</v>
      </c>
      <c r="W2258" s="731">
        <v>5.6914398665264406E-4</v>
      </c>
      <c r="X2258" s="108">
        <v>1.4686131795633119E-5</v>
      </c>
      <c r="Y2258" s="109">
        <v>1.5154595034259864E-5</v>
      </c>
      <c r="Z2258" s="731">
        <v>3.8499955211783876E-5</v>
      </c>
      <c r="AA2258" s="108">
        <v>2.6849379896395133E-4</v>
      </c>
      <c r="AB2258" s="109">
        <v>2.7919589713125452E-4</v>
      </c>
      <c r="AC2258" s="731">
        <v>1.0689148671787409E-3</v>
      </c>
      <c r="AD2258" s="108">
        <v>9.9203858730582511E-5</v>
      </c>
      <c r="AE2258" s="109">
        <v>1.015884442326454E-4</v>
      </c>
      <c r="AF2258" s="731">
        <v>2.365652774553107E-4</v>
      </c>
      <c r="AG2258" s="108">
        <v>1.317385799396868E-4</v>
      </c>
      <c r="AH2258" s="109">
        <v>1.3680689388912651E-4</v>
      </c>
      <c r="AI2258" s="731">
        <v>3.6445088553253033E-4</v>
      </c>
      <c r="AJ2258" s="114"/>
      <c r="AK2258" s="115"/>
      <c r="AL2258" s="115"/>
    </row>
    <row r="2259" spans="1:38" x14ac:dyDescent="0.25">
      <c r="A2259" s="71">
        <v>2031</v>
      </c>
      <c r="B2259" s="718">
        <v>14</v>
      </c>
      <c r="C2259" s="108">
        <v>0.57800101435403273</v>
      </c>
      <c r="D2259" s="109">
        <v>0.55199870860404898</v>
      </c>
      <c r="E2259" s="731">
        <v>0.42141006682336268</v>
      </c>
      <c r="F2259" s="108">
        <v>1.9534510277787943E-2</v>
      </c>
      <c r="G2259" s="109">
        <v>2.0781535539529897E-2</v>
      </c>
      <c r="H2259" s="731">
        <v>2.8996144431187865E-2</v>
      </c>
      <c r="I2259" s="108">
        <v>9.070187988826332E-3</v>
      </c>
      <c r="J2259" s="109">
        <v>1.0725046948282489E-2</v>
      </c>
      <c r="K2259" s="731">
        <v>1.8772008490408394E-2</v>
      </c>
      <c r="L2259" s="108">
        <v>1.4184753150199032E-3</v>
      </c>
      <c r="M2259" s="109">
        <v>1.6409179314373938E-3</v>
      </c>
      <c r="N2259" s="731">
        <v>2.2880322458580286E-3</v>
      </c>
      <c r="O2259" s="108">
        <v>2.5387750457596006E-3</v>
      </c>
      <c r="P2259" s="109">
        <v>2.6549961763700828E-3</v>
      </c>
      <c r="Q2259" s="731">
        <v>6.0148833191296189E-3</v>
      </c>
      <c r="R2259" s="108">
        <v>2.5331252536131325E-3</v>
      </c>
      <c r="S2259" s="109">
        <v>3.3738887121267107E-3</v>
      </c>
      <c r="T2259" s="731">
        <v>1.0862390263110236E-2</v>
      </c>
      <c r="U2259" s="108">
        <v>2.3126831381822309E-4</v>
      </c>
      <c r="V2259" s="109">
        <v>2.3723601670699979E-4</v>
      </c>
      <c r="W2259" s="731">
        <v>5.5577113959491683E-4</v>
      </c>
      <c r="X2259" s="108">
        <v>1.4661007316372567E-5</v>
      </c>
      <c r="Y2259" s="109">
        <v>1.5110222074616401E-5</v>
      </c>
      <c r="Z2259" s="731">
        <v>3.7654458535374623E-5</v>
      </c>
      <c r="AA2259" s="108">
        <v>2.6907450525985582E-4</v>
      </c>
      <c r="AB2259" s="109">
        <v>2.7944808697928186E-4</v>
      </c>
      <c r="AC2259" s="731">
        <v>1.0486607221189175E-3</v>
      </c>
      <c r="AD2259" s="108">
        <v>9.9011376851210846E-5</v>
      </c>
      <c r="AE2259" s="109">
        <v>1.0124930348723037E-4</v>
      </c>
      <c r="AF2259" s="731">
        <v>2.3033916603377365E-4</v>
      </c>
      <c r="AG2259" s="108">
        <v>1.3155600082759831E-4</v>
      </c>
      <c r="AH2259" s="109">
        <v>1.3648508950303052E-4</v>
      </c>
      <c r="AI2259" s="731">
        <v>3.5843757225366391E-4</v>
      </c>
      <c r="AJ2259" s="114"/>
      <c r="AK2259" s="115"/>
      <c r="AL2259" s="115"/>
    </row>
    <row r="2260" spans="1:38" x14ac:dyDescent="0.25">
      <c r="A2260" s="71">
        <v>2031</v>
      </c>
      <c r="B2260" s="718">
        <v>15</v>
      </c>
      <c r="C2260" s="108">
        <v>0.71365497555089352</v>
      </c>
      <c r="D2260" s="109">
        <v>0.66172787899830332</v>
      </c>
      <c r="E2260" s="731">
        <v>0.43928818651081508</v>
      </c>
      <c r="F2260" s="108">
        <v>2.9361181775644476E-2</v>
      </c>
      <c r="G2260" s="109">
        <v>2.9658852284845317E-2</v>
      </c>
      <c r="H2260" s="731">
        <v>4.0408279442330615E-2</v>
      </c>
      <c r="I2260" s="108">
        <v>9.0595552473171845E-3</v>
      </c>
      <c r="J2260" s="109">
        <v>1.0624382473556749E-2</v>
      </c>
      <c r="K2260" s="731">
        <v>1.9844025189140736E-2</v>
      </c>
      <c r="L2260" s="108">
        <v>1.9560038387471633E-3</v>
      </c>
      <c r="M2260" s="109">
        <v>2.0081389238394663E-3</v>
      </c>
      <c r="N2260" s="731">
        <v>2.524595972915242E-3</v>
      </c>
      <c r="O2260" s="108">
        <v>2.5957362212560816E-3</v>
      </c>
      <c r="P2260" s="109">
        <v>2.6779880102162402E-3</v>
      </c>
      <c r="Q2260" s="731">
        <v>6.3026041577645686E-3</v>
      </c>
      <c r="R2260" s="108">
        <v>2.5331252536131325E-3</v>
      </c>
      <c r="S2260" s="109">
        <v>3.3738887121267107E-3</v>
      </c>
      <c r="T2260" s="731">
        <v>1.0862390263110236E-2</v>
      </c>
      <c r="U2260" s="108">
        <v>2.3173858937823615E-4</v>
      </c>
      <c r="V2260" s="109">
        <v>2.3524613156655232E-4</v>
      </c>
      <c r="W2260" s="731">
        <v>5.8624817223565601E-4</v>
      </c>
      <c r="X2260" s="108">
        <v>1.4724844470421269E-5</v>
      </c>
      <c r="Y2260" s="109">
        <v>1.5005687116900593E-5</v>
      </c>
      <c r="Z2260" s="731">
        <v>3.9649951292411061E-5</v>
      </c>
      <c r="AA2260" s="108">
        <v>3.0518274703388915E-4</v>
      </c>
      <c r="AB2260" s="109">
        <v>3.1001485007935527E-4</v>
      </c>
      <c r="AC2260" s="731">
        <v>1.1335025534742536E-3</v>
      </c>
      <c r="AD2260" s="108">
        <v>9.8835858850679755E-5</v>
      </c>
      <c r="AE2260" s="109">
        <v>1.0006049466308984E-4</v>
      </c>
      <c r="AF2260" s="731">
        <v>2.4460865335677699E-4</v>
      </c>
      <c r="AG2260" s="108">
        <v>1.3326759954513398E-4</v>
      </c>
      <c r="AH2260" s="109">
        <v>1.3657809540315182E-4</v>
      </c>
      <c r="AI2260" s="731">
        <v>3.7240931530086303E-4</v>
      </c>
      <c r="AJ2260" s="114"/>
      <c r="AK2260" s="115"/>
      <c r="AL2260" s="115"/>
    </row>
    <row r="2261" spans="1:38" x14ac:dyDescent="0.25">
      <c r="A2261" s="71">
        <v>2031</v>
      </c>
      <c r="B2261" s="718">
        <v>16</v>
      </c>
      <c r="C2261" s="108">
        <v>0.71344396085564254</v>
      </c>
      <c r="D2261" s="109">
        <v>0.66124382738966703</v>
      </c>
      <c r="E2261" s="731">
        <v>0.4306426431705439</v>
      </c>
      <c r="F2261" s="108">
        <v>2.993106525633097E-2</v>
      </c>
      <c r="G2261" s="109">
        <v>3.0192498203566918E-2</v>
      </c>
      <c r="H2261" s="731">
        <v>4.0454278878113849E-2</v>
      </c>
      <c r="I2261" s="108">
        <v>9.0484374512138782E-3</v>
      </c>
      <c r="J2261" s="109">
        <v>1.0591499965202375E-2</v>
      </c>
      <c r="K2261" s="731">
        <v>1.9293223986121114E-2</v>
      </c>
      <c r="L2261" s="108">
        <v>1.954115939972923E-3</v>
      </c>
      <c r="M2261" s="109">
        <v>2.0027379012209395E-3</v>
      </c>
      <c r="N2261" s="731">
        <v>2.4707108757621565E-3</v>
      </c>
      <c r="O2261" s="108">
        <v>2.5938323043426443E-3</v>
      </c>
      <c r="P2261" s="109">
        <v>2.6731787208445533E-3</v>
      </c>
      <c r="Q2261" s="731">
        <v>6.1473311829348554E-3</v>
      </c>
      <c r="R2261" s="108">
        <v>2.5331252536131325E-3</v>
      </c>
      <c r="S2261" s="109">
        <v>3.3738887121267107E-3</v>
      </c>
      <c r="T2261" s="731">
        <v>1.0862390263110236E-2</v>
      </c>
      <c r="U2261" s="108">
        <v>2.3143648287590309E-4</v>
      </c>
      <c r="V2261" s="109">
        <v>2.3448261494350499E-4</v>
      </c>
      <c r="W2261" s="731">
        <v>5.696523482379474E-4</v>
      </c>
      <c r="X2261" s="108">
        <v>1.4706620951478741E-5</v>
      </c>
      <c r="Y2261" s="109">
        <v>1.4959535251450965E-5</v>
      </c>
      <c r="Z2261" s="731">
        <v>3.8598692503555922E-5</v>
      </c>
      <c r="AA2261" s="108">
        <v>3.070453067607116E-4</v>
      </c>
      <c r="AB2261" s="109">
        <v>3.1140076448675719E-4</v>
      </c>
      <c r="AC2261" s="731">
        <v>1.1094798933944741E-3</v>
      </c>
      <c r="AD2261" s="108">
        <v>9.8696303494235106E-5</v>
      </c>
      <c r="AE2261" s="109">
        <v>9.9707467853441819E-5</v>
      </c>
      <c r="AF2261" s="731">
        <v>2.3687981003156912E-4</v>
      </c>
      <c r="AG2261" s="108">
        <v>1.3313500933530341E-4</v>
      </c>
      <c r="AH2261" s="109">
        <v>1.3624313261693171E-4</v>
      </c>
      <c r="AI2261" s="731">
        <v>3.6493929028295029E-4</v>
      </c>
      <c r="AJ2261" s="114"/>
      <c r="AK2261" s="115"/>
      <c r="AL2261" s="115"/>
    </row>
    <row r="2262" spans="1:38" x14ac:dyDescent="0.25">
      <c r="A2262" s="71">
        <v>2031</v>
      </c>
      <c r="B2262" s="718">
        <v>17</v>
      </c>
      <c r="C2262" s="108">
        <v>0.71312750885707921</v>
      </c>
      <c r="D2262" s="109">
        <v>0.66076920806205819</v>
      </c>
      <c r="E2262" s="731">
        <v>0.43032178757342088</v>
      </c>
      <c r="F2262" s="108">
        <v>3.051977188761992E-2</v>
      </c>
      <c r="G2262" s="109">
        <v>3.0738954270898618E-2</v>
      </c>
      <c r="H2262" s="731">
        <v>4.1057554448178976E-2</v>
      </c>
      <c r="I2262" s="108">
        <v>9.0317389414490117E-3</v>
      </c>
      <c r="J2262" s="109">
        <v>1.0559352651656317E-2</v>
      </c>
      <c r="K2262" s="731">
        <v>1.928047642730233E-2</v>
      </c>
      <c r="L2262" s="108">
        <v>1.951279629069479E-3</v>
      </c>
      <c r="M2262" s="109">
        <v>1.9974569971819849E-3</v>
      </c>
      <c r="N2262" s="731">
        <v>2.4709427973517105E-3</v>
      </c>
      <c r="O2262" s="108">
        <v>2.5909707336088145E-3</v>
      </c>
      <c r="P2262" s="109">
        <v>2.6684763277639743E-3</v>
      </c>
      <c r="Q2262" s="731">
        <v>6.1418148998462216E-3</v>
      </c>
      <c r="R2262" s="108">
        <v>2.5331252536131325E-3</v>
      </c>
      <c r="S2262" s="109">
        <v>3.3738887121267107E-3</v>
      </c>
      <c r="T2262" s="731">
        <v>1.0862390263110236E-2</v>
      </c>
      <c r="U2262" s="108">
        <v>2.3098210510446969E-4</v>
      </c>
      <c r="V2262" s="109">
        <v>2.3373640958226956E-4</v>
      </c>
      <c r="W2262" s="731">
        <v>5.6906353734407838E-4</v>
      </c>
      <c r="X2262" s="108">
        <v>1.4679237617306432E-5</v>
      </c>
      <c r="Y2262" s="109">
        <v>1.4914416307562403E-5</v>
      </c>
      <c r="Z2262" s="731">
        <v>3.8560900051348037E-5</v>
      </c>
      <c r="AA2262" s="108">
        <v>3.0886010214806501E-4</v>
      </c>
      <c r="AB2262" s="109">
        <v>3.1284706171684604E-4</v>
      </c>
      <c r="AC2262" s="731">
        <v>1.1108317863124748E-3</v>
      </c>
      <c r="AD2262" s="108">
        <v>9.8486444202139378E-5</v>
      </c>
      <c r="AE2262" s="109">
        <v>9.9362375383216185E-5</v>
      </c>
      <c r="AF2262" s="731">
        <v>2.3660452514571447E-4</v>
      </c>
      <c r="AG2262" s="108">
        <v>1.3293604191129079E-4</v>
      </c>
      <c r="AH2262" s="109">
        <v>1.35915559753736E-4</v>
      </c>
      <c r="AI2262" s="731">
        <v>3.6467372849461314E-4</v>
      </c>
      <c r="AJ2262" s="114"/>
      <c r="AK2262" s="115"/>
      <c r="AL2262" s="115"/>
    </row>
    <row r="2263" spans="1:38" x14ac:dyDescent="0.25">
      <c r="A2263" s="71">
        <v>2031</v>
      </c>
      <c r="B2263" s="718">
        <v>18</v>
      </c>
      <c r="C2263" s="108">
        <v>0.71210718095159942</v>
      </c>
      <c r="D2263" s="109">
        <v>0.65965325137644171</v>
      </c>
      <c r="E2263" s="731">
        <v>0.42933502238799315</v>
      </c>
      <c r="F2263" s="108">
        <v>3.113813054158231E-2</v>
      </c>
      <c r="G2263" s="109">
        <v>3.1294216020580704E-2</v>
      </c>
      <c r="H2263" s="731">
        <v>4.1640052137143876E-2</v>
      </c>
      <c r="I2263" s="108">
        <v>9.0161094670326847E-3</v>
      </c>
      <c r="J2263" s="109">
        <v>1.052803668645518E-2</v>
      </c>
      <c r="K2263" s="731">
        <v>1.9234124806612397E-2</v>
      </c>
      <c r="L2263" s="108">
        <v>1.9487224893703849E-3</v>
      </c>
      <c r="M2263" s="109">
        <v>1.9924126371557308E-3</v>
      </c>
      <c r="N2263" s="731">
        <v>2.4679824942856719E-3</v>
      </c>
      <c r="O2263" s="108">
        <v>2.5880188528821626E-3</v>
      </c>
      <c r="P2263" s="109">
        <v>2.663599424030209E-3</v>
      </c>
      <c r="Q2263" s="731">
        <v>6.1273276381620233E-3</v>
      </c>
      <c r="R2263" s="108">
        <v>2.5331252536131325E-3</v>
      </c>
      <c r="S2263" s="109">
        <v>3.3738887121267107E-3</v>
      </c>
      <c r="T2263" s="731">
        <v>1.0862390263110236E-2</v>
      </c>
      <c r="U2263" s="108">
        <v>2.3056830114406827E-4</v>
      </c>
      <c r="V2263" s="109">
        <v>2.3301821237510802E-4</v>
      </c>
      <c r="W2263" s="731">
        <v>5.6754103881999092E-4</v>
      </c>
      <c r="X2263" s="108">
        <v>1.4654004452511558E-5</v>
      </c>
      <c r="Y2263" s="109">
        <v>1.4870726273209228E-5</v>
      </c>
      <c r="Z2263" s="731">
        <v>3.8463310458269709E-5</v>
      </c>
      <c r="AA2263" s="108">
        <v>3.108067212728044E-4</v>
      </c>
      <c r="AB2263" s="109">
        <v>3.1433899652509139E-4</v>
      </c>
      <c r="AC2263" s="731">
        <v>1.1107073234547884E-3</v>
      </c>
      <c r="AD2263" s="108">
        <v>9.8297308922924335E-5</v>
      </c>
      <c r="AE2263" s="109">
        <v>9.9032700985481558E-5</v>
      </c>
      <c r="AF2263" s="731">
        <v>2.3590222303602115E-4</v>
      </c>
      <c r="AG2263" s="108">
        <v>1.3274526505043546E-4</v>
      </c>
      <c r="AH2263" s="109">
        <v>1.3559097908084883E-4</v>
      </c>
      <c r="AI2263" s="731">
        <v>3.6395937787712316E-4</v>
      </c>
      <c r="AJ2263" s="114"/>
      <c r="AK2263" s="115"/>
      <c r="AL2263" s="115"/>
    </row>
    <row r="2264" spans="1:38" x14ac:dyDescent="0.25">
      <c r="A2264" s="71">
        <v>2031</v>
      </c>
      <c r="B2264" s="718">
        <v>19</v>
      </c>
      <c r="C2264" s="108">
        <v>0.71183197048327773</v>
      </c>
      <c r="D2264" s="109">
        <v>0.65919438287627552</v>
      </c>
      <c r="E2264" s="731">
        <v>0.42850277707865714</v>
      </c>
      <c r="F2264" s="108">
        <v>3.1783897771589117E-2</v>
      </c>
      <c r="G2264" s="109">
        <v>3.184990319878582E-2</v>
      </c>
      <c r="H2264" s="731">
        <v>4.2219523370819953E-2</v>
      </c>
      <c r="I2264" s="108">
        <v>9.0016084314329479E-3</v>
      </c>
      <c r="J2264" s="109">
        <v>1.049697372405067E-2</v>
      </c>
      <c r="K2264" s="731">
        <v>1.9187928656428703E-2</v>
      </c>
      <c r="L2264" s="108">
        <v>1.9462599578311478E-3</v>
      </c>
      <c r="M2264" s="109">
        <v>1.9873086647845036E-3</v>
      </c>
      <c r="N2264" s="731">
        <v>2.4648231062645806E-3</v>
      </c>
      <c r="O2264" s="108">
        <v>2.5855347186299086E-3</v>
      </c>
      <c r="P2264" s="109">
        <v>2.6590559887660309E-3</v>
      </c>
      <c r="Q2264" s="731">
        <v>6.1125629846831729E-3</v>
      </c>
      <c r="R2264" s="108">
        <v>2.5331252536131325E-3</v>
      </c>
      <c r="S2264" s="109">
        <v>3.3738887121267107E-3</v>
      </c>
      <c r="T2264" s="731">
        <v>1.0862390263110236E-2</v>
      </c>
      <c r="U2264" s="108">
        <v>2.3017402408880323E-4</v>
      </c>
      <c r="V2264" s="109">
        <v>2.3229698270265281E-4</v>
      </c>
      <c r="W2264" s="731">
        <v>5.6596313023512309E-4</v>
      </c>
      <c r="X2264" s="108">
        <v>1.4630226438521925E-5</v>
      </c>
      <c r="Y2264" s="109">
        <v>1.4827145718891212E-5</v>
      </c>
      <c r="Z2264" s="731">
        <v>3.8362953973568187E-5</v>
      </c>
      <c r="AA2264" s="108">
        <v>3.1287751227733246E-4</v>
      </c>
      <c r="AB2264" s="109">
        <v>3.1583861458896737E-4</v>
      </c>
      <c r="AC2264" s="731">
        <v>1.1105307235305523E-3</v>
      </c>
      <c r="AD2264" s="108">
        <v>9.8115093346409356E-5</v>
      </c>
      <c r="AE2264" s="109">
        <v>9.8699316184351174E-5</v>
      </c>
      <c r="AF2264" s="731">
        <v>2.3516609438234071E-4</v>
      </c>
      <c r="AG2264" s="108">
        <v>1.3257244536065161E-4</v>
      </c>
      <c r="AH2264" s="109">
        <v>1.3527445593295123E-4</v>
      </c>
      <c r="AI2264" s="731">
        <v>3.6324944255662812E-4</v>
      </c>
      <c r="AJ2264" s="114"/>
      <c r="AK2264" s="115"/>
      <c r="AL2264" s="115"/>
    </row>
    <row r="2265" spans="1:38" ht="13" x14ac:dyDescent="0.3">
      <c r="A2265" s="71">
        <v>2031</v>
      </c>
      <c r="B2265" s="718">
        <v>20</v>
      </c>
      <c r="C2265" s="108">
        <v>0.79111287671208652</v>
      </c>
      <c r="D2265" s="109">
        <v>0.71912321392827638</v>
      </c>
      <c r="E2265" s="732">
        <v>0.47584485632414447</v>
      </c>
      <c r="F2265" s="108">
        <v>6.5130966546399827E-2</v>
      </c>
      <c r="G2265" s="109">
        <v>6.2588154734248752E-2</v>
      </c>
      <c r="H2265" s="732">
        <v>8.2564464500344034E-2</v>
      </c>
      <c r="I2265" s="108">
        <v>8.9427823950559149E-3</v>
      </c>
      <c r="J2265" s="109">
        <v>9.7348215689961656E-3</v>
      </c>
      <c r="K2265" s="732">
        <v>2.0718149787905756E-2</v>
      </c>
      <c r="L2265" s="108">
        <v>2.6316044931143164E-3</v>
      </c>
      <c r="M2265" s="109">
        <v>2.3855341713121753E-3</v>
      </c>
      <c r="N2265" s="732">
        <v>2.7932301511758898E-3</v>
      </c>
      <c r="O2265" s="108">
        <v>2.6241508424122159E-3</v>
      </c>
      <c r="P2265" s="109">
        <v>2.5886892185552415E-3</v>
      </c>
      <c r="Q2265" s="732">
        <v>6.909961090480133E-3</v>
      </c>
      <c r="R2265" s="108">
        <v>2.5331252536131325E-3</v>
      </c>
      <c r="S2265" s="109">
        <v>3.3738887121267107E-3</v>
      </c>
      <c r="T2265" s="732">
        <v>1.0862390263110236E-2</v>
      </c>
      <c r="U2265" s="108">
        <v>2.2936364378505771E-4</v>
      </c>
      <c r="V2265" s="109">
        <v>2.2629368758226169E-4</v>
      </c>
      <c r="W2265" s="732">
        <v>6.506487462441062E-4</v>
      </c>
      <c r="X2265" s="108">
        <v>1.4605205980751705E-5</v>
      </c>
      <c r="Y2265" s="109">
        <v>1.4422459326227962E-5</v>
      </c>
      <c r="Z2265" s="732">
        <v>4.3854649798932073E-5</v>
      </c>
      <c r="AA2265" s="108">
        <v>4.3049199981266947E-4</v>
      </c>
      <c r="AB2265" s="109">
        <v>4.1896878442264693E-4</v>
      </c>
      <c r="AC2265" s="732">
        <v>1.376250770102198E-3</v>
      </c>
      <c r="AD2265" s="108">
        <v>9.7415852339544621E-5</v>
      </c>
      <c r="AE2265" s="109">
        <v>9.6131971790338296E-5</v>
      </c>
      <c r="AF2265" s="732">
        <v>2.7475325786966305E-4</v>
      </c>
      <c r="AG2265" s="108">
        <v>1.3342058433860453E-4</v>
      </c>
      <c r="AH2265" s="109">
        <v>1.3166762168001411E-4</v>
      </c>
      <c r="AI2265" s="732">
        <v>4.0186789675958779E-4</v>
      </c>
      <c r="AJ2265" s="114"/>
      <c r="AK2265" s="115"/>
      <c r="AL2265" s="115"/>
    </row>
    <row r="2266" spans="1:38" ht="13" x14ac:dyDescent="0.3">
      <c r="A2266" s="71">
        <v>2031</v>
      </c>
      <c r="B2266" s="718">
        <v>21</v>
      </c>
      <c r="C2266" s="108">
        <v>0.79402618973677108</v>
      </c>
      <c r="D2266" s="109">
        <v>0.72156519623737614</v>
      </c>
      <c r="E2266" s="732">
        <v>0.47359619186758772</v>
      </c>
      <c r="F2266" s="108">
        <v>6.692607483388073E-2</v>
      </c>
      <c r="G2266" s="109">
        <v>6.4003086514695468E-2</v>
      </c>
      <c r="H2266" s="732">
        <v>8.4047711998090108E-2</v>
      </c>
      <c r="I2266" s="108">
        <v>8.9490865834783301E-3</v>
      </c>
      <c r="J2266" s="109">
        <v>9.731229696248074E-3</v>
      </c>
      <c r="K2266" s="732">
        <v>2.0590268486028775E-2</v>
      </c>
      <c r="L2266" s="108">
        <v>2.6281772905919452E-3</v>
      </c>
      <c r="M2266" s="109">
        <v>2.3796307995661266E-3</v>
      </c>
      <c r="N2266" s="732">
        <v>2.7797202387799171E-3</v>
      </c>
      <c r="O2266" s="108">
        <v>2.6315341384961252E-3</v>
      </c>
      <c r="P2266" s="109">
        <v>2.5942184694885402E-3</v>
      </c>
      <c r="Q2266" s="732">
        <v>6.8700378451618301E-3</v>
      </c>
      <c r="R2266" s="108">
        <v>2.5331252536131325E-3</v>
      </c>
      <c r="S2266" s="109">
        <v>3.3738887121267107E-3</v>
      </c>
      <c r="T2266" s="732">
        <v>1.0862390263110236E-2</v>
      </c>
      <c r="U2266" s="108">
        <v>2.2951375889525123E-4</v>
      </c>
      <c r="V2266" s="109">
        <v>2.2616928046609772E-4</v>
      </c>
      <c r="W2266" s="732">
        <v>6.4638495167501175E-4</v>
      </c>
      <c r="X2266" s="108">
        <v>1.4620489552718002E-5</v>
      </c>
      <c r="Y2266" s="109">
        <v>1.4421076187669608E-5</v>
      </c>
      <c r="Z2266" s="732">
        <v>4.3583327534471421E-5</v>
      </c>
      <c r="AA2266" s="108">
        <v>4.3715338122135583E-4</v>
      </c>
      <c r="AB2266" s="109">
        <v>4.2406580693107491E-4</v>
      </c>
      <c r="AC2266" s="732">
        <v>1.3753224319109471E-3</v>
      </c>
      <c r="AD2266" s="108">
        <v>9.7441228386827087E-5</v>
      </c>
      <c r="AE2266" s="109">
        <v>9.6031323336157344E-5</v>
      </c>
      <c r="AF2266" s="732">
        <v>2.7276535578444862E-4</v>
      </c>
      <c r="AG2266" s="108">
        <v>1.3367238307467581E-4</v>
      </c>
      <c r="AH2266" s="109">
        <v>1.3179528471133335E-4</v>
      </c>
      <c r="AI2266" s="732">
        <v>3.9994680128754281E-4</v>
      </c>
      <c r="AJ2266" s="114"/>
      <c r="AK2266" s="115"/>
      <c r="AL2266" s="115"/>
    </row>
    <row r="2267" spans="1:38" ht="13" x14ac:dyDescent="0.3">
      <c r="A2267" s="71">
        <v>2031</v>
      </c>
      <c r="B2267" s="718">
        <v>22</v>
      </c>
      <c r="C2267" s="108">
        <v>0.79373668821780108</v>
      </c>
      <c r="D2267" s="109">
        <v>0.72113635134847809</v>
      </c>
      <c r="E2267" s="732">
        <v>0.47082868859023358</v>
      </c>
      <c r="F2267" s="108">
        <v>6.8626689111330172E-2</v>
      </c>
      <c r="G2267" s="109">
        <v>6.5201124094564578E-2</v>
      </c>
      <c r="H2267" s="732">
        <v>8.5287950973939028E-2</v>
      </c>
      <c r="I2267" s="108">
        <v>8.933962766332992E-3</v>
      </c>
      <c r="J2267" s="109">
        <v>9.7040176742107243E-3</v>
      </c>
      <c r="K2267" s="732">
        <v>2.0430811495198389E-2</v>
      </c>
      <c r="L2267" s="108">
        <v>2.6246771311153019E-3</v>
      </c>
      <c r="M2267" s="109">
        <v>2.3738687526902438E-3</v>
      </c>
      <c r="N2267" s="732">
        <v>2.7623594107246243E-3</v>
      </c>
      <c r="O2267" s="108">
        <v>2.6289324911159644E-3</v>
      </c>
      <c r="P2267" s="109">
        <v>2.5900434716101396E-3</v>
      </c>
      <c r="Q2267" s="732">
        <v>6.8208302930838323E-3</v>
      </c>
      <c r="R2267" s="108">
        <v>2.5331252536131325E-3</v>
      </c>
      <c r="S2267" s="109">
        <v>3.3738887121267107E-3</v>
      </c>
      <c r="T2267" s="732">
        <v>1.0862390263110236E-2</v>
      </c>
      <c r="U2267" s="108">
        <v>2.2910120595598927E-4</v>
      </c>
      <c r="V2267" s="109">
        <v>2.2550610172022731E-4</v>
      </c>
      <c r="W2267" s="732">
        <v>6.4112864484264795E-4</v>
      </c>
      <c r="X2267" s="108">
        <v>1.4595604444190997E-5</v>
      </c>
      <c r="Y2267" s="109">
        <v>1.4381056399616661E-5</v>
      </c>
      <c r="Z2267" s="732">
        <v>4.3249011421049604E-5</v>
      </c>
      <c r="AA2267" s="108">
        <v>4.4291890984891674E-4</v>
      </c>
      <c r="AB2267" s="109">
        <v>4.2784746398450449E-4</v>
      </c>
      <c r="AC2267" s="732">
        <v>1.3720673199257313E-3</v>
      </c>
      <c r="AD2267" s="108">
        <v>9.7250553883935833E-5</v>
      </c>
      <c r="AE2267" s="109">
        <v>9.5724915626001146E-5</v>
      </c>
      <c r="AF2267" s="732">
        <v>2.7031465078546893E-4</v>
      </c>
      <c r="AG2267" s="108">
        <v>1.3349141298775379E-4</v>
      </c>
      <c r="AH2267" s="109">
        <v>1.3150460638081181E-4</v>
      </c>
      <c r="AI2267" s="732">
        <v>3.9757878339938729E-4</v>
      </c>
      <c r="AJ2267" s="114"/>
      <c r="AK2267" s="115"/>
      <c r="AL2267" s="115"/>
    </row>
    <row r="2268" spans="1:38" ht="13" x14ac:dyDescent="0.3">
      <c r="A2268" s="71">
        <v>2031</v>
      </c>
      <c r="B2268" s="718">
        <v>23</v>
      </c>
      <c r="C2268" s="108">
        <v>0.7934434259364791</v>
      </c>
      <c r="D2268" s="109">
        <v>0.72071739287104852</v>
      </c>
      <c r="E2268" s="732">
        <v>0.46687023925434695</v>
      </c>
      <c r="F2268" s="108">
        <v>7.0292116623917558E-2</v>
      </c>
      <c r="G2268" s="109">
        <v>6.6175792568903005E-2</v>
      </c>
      <c r="H2268" s="732">
        <v>8.6189145637316361E-2</v>
      </c>
      <c r="I2268" s="108">
        <v>8.9185269562126971E-3</v>
      </c>
      <c r="J2268" s="109">
        <v>9.6775396619834201E-3</v>
      </c>
      <c r="K2268" s="732">
        <v>2.0199236358651826E-2</v>
      </c>
      <c r="L2268" s="108">
        <v>2.6211041331831433E-3</v>
      </c>
      <c r="M2268" s="109">
        <v>2.3682599367353362E-3</v>
      </c>
      <c r="N2268" s="732">
        <v>2.7362313440263157E-3</v>
      </c>
      <c r="O2268" s="108">
        <v>2.6262819076683813E-3</v>
      </c>
      <c r="P2268" s="109">
        <v>2.5859780129112307E-3</v>
      </c>
      <c r="Q2268" s="732">
        <v>6.7503629784178764E-3</v>
      </c>
      <c r="R2268" s="108">
        <v>2.5331252536131325E-3</v>
      </c>
      <c r="S2268" s="109">
        <v>3.3738887121267107E-3</v>
      </c>
      <c r="T2268" s="732">
        <v>1.0862390263110236E-2</v>
      </c>
      <c r="U2268" s="108">
        <v>2.2867989380884619E-4</v>
      </c>
      <c r="V2268" s="109">
        <v>2.2486113556982265E-4</v>
      </c>
      <c r="W2268" s="732">
        <v>6.3360144464028761E-4</v>
      </c>
      <c r="X2268" s="108">
        <v>1.4570210566565507E-5</v>
      </c>
      <c r="Y2268" s="109">
        <v>1.4342109728333427E-5</v>
      </c>
      <c r="Z2268" s="732">
        <v>4.2770480678119262E-5</v>
      </c>
      <c r="AA2268" s="108">
        <v>4.4855189553656238E-4</v>
      </c>
      <c r="AB2268" s="109">
        <v>4.3084247427329004E-4</v>
      </c>
      <c r="AC2268" s="732">
        <v>1.3642868842382047E-3</v>
      </c>
      <c r="AD2268" s="108">
        <v>9.7055848482657681E-5</v>
      </c>
      <c r="AE2268" s="109">
        <v>9.5426756954395084E-5</v>
      </c>
      <c r="AF2268" s="732">
        <v>2.6680605107539979E-4</v>
      </c>
      <c r="AG2268" s="108">
        <v>1.3330673139121322E-4</v>
      </c>
      <c r="AH2268" s="109">
        <v>1.3122158996687656E-4</v>
      </c>
      <c r="AI2268" s="732">
        <v>3.9418754124165035E-4</v>
      </c>
      <c r="AJ2268" s="114"/>
      <c r="AK2268" s="115"/>
      <c r="AL2268" s="115"/>
    </row>
    <row r="2269" spans="1:38" ht="13" x14ac:dyDescent="0.3">
      <c r="A2269" s="71">
        <v>2031</v>
      </c>
      <c r="B2269" s="718">
        <v>24</v>
      </c>
      <c r="C2269" s="108">
        <v>0.79314138720295868</v>
      </c>
      <c r="D2269" s="109">
        <v>0.72031143907969897</v>
      </c>
      <c r="E2269" s="732">
        <v>0.46227152707252367</v>
      </c>
      <c r="F2269" s="108">
        <v>7.1876357075823974E-2</v>
      </c>
      <c r="G2269" s="109">
        <v>6.6876828241329442E-2</v>
      </c>
      <c r="H2269" s="732">
        <v>8.6727837364376989E-2</v>
      </c>
      <c r="I2269" s="108">
        <v>8.9026841708516134E-3</v>
      </c>
      <c r="J2269" s="109">
        <v>9.6518496602439486E-3</v>
      </c>
      <c r="K2269" s="732">
        <v>1.9928742960205904E-2</v>
      </c>
      <c r="L2269" s="108">
        <v>2.6174365296475401E-3</v>
      </c>
      <c r="M2269" s="109">
        <v>2.3628188713430268E-3</v>
      </c>
      <c r="N2269" s="732">
        <v>2.705354211673055E-3</v>
      </c>
      <c r="O2269" s="108">
        <v>2.6235591114707616E-3</v>
      </c>
      <c r="P2269" s="109">
        <v>2.5820341564912258E-3</v>
      </c>
      <c r="Q2269" s="732">
        <v>6.668446697376415E-3</v>
      </c>
      <c r="R2269" s="108">
        <v>2.5331252536131325E-3</v>
      </c>
      <c r="S2269" s="109">
        <v>3.3738887121267107E-3</v>
      </c>
      <c r="T2269" s="732">
        <v>1.0862390263110236E-2</v>
      </c>
      <c r="U2269" s="108">
        <v>2.2824768576135688E-4</v>
      </c>
      <c r="V2269" s="109">
        <v>2.242350594866575E-4</v>
      </c>
      <c r="W2269" s="732">
        <v>6.2485149599060552E-4</v>
      </c>
      <c r="X2269" s="108">
        <v>1.4544146349713932E-5</v>
      </c>
      <c r="Y2269" s="109">
        <v>1.4304318401960333E-5</v>
      </c>
      <c r="Z2269" s="732">
        <v>4.2214254147692155E-5</v>
      </c>
      <c r="AA2269" s="108">
        <v>4.5388546758572021E-4</v>
      </c>
      <c r="AB2269" s="109">
        <v>4.3287135381750414E-4</v>
      </c>
      <c r="AC2269" s="732">
        <v>1.3534288633385079E-3</v>
      </c>
      <c r="AD2269" s="108">
        <v>9.6856060674079363E-5</v>
      </c>
      <c r="AE2269" s="109">
        <v>9.513737244319714E-5</v>
      </c>
      <c r="AF2269" s="732">
        <v>2.6272742016135323E-4</v>
      </c>
      <c r="AG2269" s="108">
        <v>1.3311730371581441E-4</v>
      </c>
      <c r="AH2269" s="109">
        <v>1.3094708048105882E-4</v>
      </c>
      <c r="AI2269" s="732">
        <v>3.9024552203478075E-4</v>
      </c>
      <c r="AJ2269" s="114"/>
      <c r="AK2269" s="115"/>
      <c r="AL2269" s="115"/>
    </row>
    <row r="2270" spans="1:38" ht="13" x14ac:dyDescent="0.3">
      <c r="A2270" s="71">
        <v>2031</v>
      </c>
      <c r="B2270" s="718">
        <v>25</v>
      </c>
      <c r="C2270" s="108">
        <v>0.79521338279247444</v>
      </c>
      <c r="D2270" s="109">
        <v>0.72200612235284678</v>
      </c>
      <c r="E2270" s="732">
        <v>0.45695006497661433</v>
      </c>
      <c r="F2270" s="108">
        <v>7.3501542087239941E-2</v>
      </c>
      <c r="G2270" s="109">
        <v>6.7360689866806697E-2</v>
      </c>
      <c r="H2270" s="732">
        <v>8.6901195991303526E-2</v>
      </c>
      <c r="I2270" s="108">
        <v>8.9022141010915122E-3</v>
      </c>
      <c r="J2270" s="109">
        <v>9.644205406126604E-3</v>
      </c>
      <c r="K2270" s="732">
        <v>1.9614417840930924E-2</v>
      </c>
      <c r="L2270" s="108">
        <v>2.6137143827671414E-3</v>
      </c>
      <c r="M2270" s="109">
        <v>2.3575098022302768E-3</v>
      </c>
      <c r="N2270" s="732">
        <v>2.6691388428922744E-3</v>
      </c>
      <c r="O2270" s="108">
        <v>2.6281724728704756E-3</v>
      </c>
      <c r="P2270" s="109">
        <v>2.5852816317015201E-3</v>
      </c>
      <c r="Q2270" s="732">
        <v>6.57362709325378E-3</v>
      </c>
      <c r="R2270" s="108">
        <v>2.5331252536131325E-3</v>
      </c>
      <c r="S2270" s="109">
        <v>3.3738887121267107E-3</v>
      </c>
      <c r="T2270" s="732">
        <v>1.0862390263110236E-2</v>
      </c>
      <c r="U2270" s="108">
        <v>2.282184662502252E-4</v>
      </c>
      <c r="V2270" s="109">
        <v>2.2402245150706599E-4</v>
      </c>
      <c r="W2270" s="732">
        <v>6.1472271233243441E-4</v>
      </c>
      <c r="X2270" s="108">
        <v>1.4547005854092176E-5</v>
      </c>
      <c r="Y2270" s="109">
        <v>1.4295910352337655E-5</v>
      </c>
      <c r="Z2270" s="732">
        <v>4.1570448027450368E-5</v>
      </c>
      <c r="AA2270" s="108">
        <v>4.5978176907030324E-4</v>
      </c>
      <c r="AB2270" s="109">
        <v>4.34541728101141E-4</v>
      </c>
      <c r="AC2270" s="732">
        <v>1.3392751961434023E-3</v>
      </c>
      <c r="AD2270" s="108">
        <v>9.6809797274937897E-5</v>
      </c>
      <c r="AE2270" s="109">
        <v>9.5007696830146326E-5</v>
      </c>
      <c r="AF2270" s="732">
        <v>2.5800630130520368E-4</v>
      </c>
      <c r="AG2270" s="108">
        <v>1.3324303711834801E-4</v>
      </c>
      <c r="AH2270" s="109">
        <v>1.3098623606076513E-4</v>
      </c>
      <c r="AI2270" s="732">
        <v>3.8568222643186646E-4</v>
      </c>
      <c r="AJ2270" s="114"/>
      <c r="AK2270" s="115"/>
      <c r="AL2270" s="115"/>
    </row>
    <row r="2271" spans="1:38" ht="13" x14ac:dyDescent="0.3">
      <c r="A2271" s="71">
        <v>2031</v>
      </c>
      <c r="B2271" s="718">
        <v>26</v>
      </c>
      <c r="C2271" s="108">
        <v>0.79489466147091792</v>
      </c>
      <c r="D2271" s="109">
        <v>0.7216240605885833</v>
      </c>
      <c r="E2271" s="732">
        <v>0.45054236739998282</v>
      </c>
      <c r="F2271" s="108">
        <v>7.4777445951753577E-2</v>
      </c>
      <c r="G2271" s="109">
        <v>6.7334092836679973E-2</v>
      </c>
      <c r="H2271" s="732">
        <v>8.6469534176012247E-2</v>
      </c>
      <c r="I2271" s="108">
        <v>8.8855869966771948E-3</v>
      </c>
      <c r="J2271" s="109">
        <v>9.6200325465706938E-3</v>
      </c>
      <c r="K2271" s="732">
        <v>1.9234248029916225E-2</v>
      </c>
      <c r="L2271" s="108">
        <v>2.6098709016677672E-3</v>
      </c>
      <c r="M2271" s="109">
        <v>2.3524005026036416E-3</v>
      </c>
      <c r="N2271" s="732">
        <v>2.6249018849568797E-3</v>
      </c>
      <c r="O2271" s="108">
        <v>2.6253128306237511E-3</v>
      </c>
      <c r="P2271" s="109">
        <v>2.5815732070593907E-3</v>
      </c>
      <c r="Q2271" s="732">
        <v>6.4594130618362737E-3</v>
      </c>
      <c r="R2271" s="108">
        <v>2.5331252536131325E-3</v>
      </c>
      <c r="S2271" s="109">
        <v>3.3738887121267107E-3</v>
      </c>
      <c r="T2271" s="732">
        <v>1.0862390263110236E-2</v>
      </c>
      <c r="U2271" s="108">
        <v>2.2776480385414984E-4</v>
      </c>
      <c r="V2271" s="109">
        <v>2.2343367358813334E-4</v>
      </c>
      <c r="W2271" s="732">
        <v>6.0252246491437618E-4</v>
      </c>
      <c r="X2271" s="108">
        <v>1.4519650367045123E-5</v>
      </c>
      <c r="Y2271" s="109">
        <v>1.4260363699185571E-5</v>
      </c>
      <c r="Z2271" s="732">
        <v>4.0795072034025715E-5</v>
      </c>
      <c r="AA2271" s="108">
        <v>4.6399646322850996E-4</v>
      </c>
      <c r="AB2271" s="109">
        <v>4.3399147375793745E-4</v>
      </c>
      <c r="AC2271" s="732">
        <v>1.3199200615202928E-3</v>
      </c>
      <c r="AD2271" s="108">
        <v>9.6600235047189926E-5</v>
      </c>
      <c r="AE2271" s="109">
        <v>9.4735515437606923E-5</v>
      </c>
      <c r="AF2271" s="732">
        <v>2.5231990142313767E-4</v>
      </c>
      <c r="AG2271" s="108">
        <v>1.3304395732328074E-4</v>
      </c>
      <c r="AH2271" s="109">
        <v>1.3072806795967084E-4</v>
      </c>
      <c r="AI2271" s="732">
        <v>3.801853605229804E-4</v>
      </c>
      <c r="AJ2271" s="114"/>
      <c r="AK2271" s="115"/>
      <c r="AL2271" s="115"/>
    </row>
    <row r="2272" spans="1:38" ht="13" x14ac:dyDescent="0.3">
      <c r="A2272" s="71">
        <v>2031</v>
      </c>
      <c r="B2272" s="718">
        <v>27</v>
      </c>
      <c r="C2272" s="108">
        <v>0.79457282206398805</v>
      </c>
      <c r="D2272" s="109">
        <v>0.7212525880535523</v>
      </c>
      <c r="E2272" s="732">
        <v>0.44388314914901006</v>
      </c>
      <c r="F2272" s="108">
        <v>7.5813021078384432E-2</v>
      </c>
      <c r="G2272" s="109">
        <v>6.7215092004462046E-2</v>
      </c>
      <c r="H2272" s="732">
        <v>8.5913117549740917E-2</v>
      </c>
      <c r="I2272" s="108">
        <v>8.8686377622478503E-3</v>
      </c>
      <c r="J2272" s="109">
        <v>9.5966343062218653E-3</v>
      </c>
      <c r="K2272" s="732">
        <v>1.8838578552815476E-2</v>
      </c>
      <c r="L2272" s="108">
        <v>2.6059519899570265E-3</v>
      </c>
      <c r="M2272" s="109">
        <v>2.3474490287959103E-3</v>
      </c>
      <c r="N2272" s="732">
        <v>2.5787544661856508E-3</v>
      </c>
      <c r="O2272" s="108">
        <v>2.6224005412489532E-3</v>
      </c>
      <c r="P2272" s="109">
        <v>2.5779776317966948E-3</v>
      </c>
      <c r="Q2272" s="732">
        <v>6.3406710303491806E-3</v>
      </c>
      <c r="R2272" s="108">
        <v>2.5331252536131325E-3</v>
      </c>
      <c r="S2272" s="109">
        <v>3.3738887121267107E-3</v>
      </c>
      <c r="T2272" s="732">
        <v>1.0862390263110236E-2</v>
      </c>
      <c r="U2272" s="108">
        <v>2.2730225014001498E-4</v>
      </c>
      <c r="V2272" s="109">
        <v>2.2286356324890662E-4</v>
      </c>
      <c r="W2272" s="732">
        <v>5.8983806952303747E-4</v>
      </c>
      <c r="X2272" s="108">
        <v>1.4491754047147446E-5</v>
      </c>
      <c r="Y2272" s="109">
        <v>1.4225937094317778E-5</v>
      </c>
      <c r="Z2272" s="732">
        <v>3.9989027400725331E-5</v>
      </c>
      <c r="AA2272" s="108">
        <v>4.673438632837295E-4</v>
      </c>
      <c r="AB2272" s="109">
        <v>4.3312376543419893E-4</v>
      </c>
      <c r="AC2272" s="732">
        <v>1.2994143267343597E-3</v>
      </c>
      <c r="AD2272" s="108">
        <v>9.6386454120986158E-5</v>
      </c>
      <c r="AE2272" s="109">
        <v>9.4472015437148954E-5</v>
      </c>
      <c r="AF2272" s="732">
        <v>2.46408027573263E-4</v>
      </c>
      <c r="AG2272" s="108">
        <v>1.328412470936016E-4</v>
      </c>
      <c r="AH2272" s="109">
        <v>1.3047782542543557E-4</v>
      </c>
      <c r="AI2272" s="732">
        <v>3.7447116841338347E-4</v>
      </c>
      <c r="AJ2272" s="114"/>
      <c r="AK2272" s="115"/>
      <c r="AL2272" s="115"/>
    </row>
    <row r="2273" spans="1:38" ht="13" x14ac:dyDescent="0.3">
      <c r="A2273" s="71">
        <v>2031</v>
      </c>
      <c r="B2273" s="718">
        <v>28</v>
      </c>
      <c r="C2273" s="108">
        <v>0.79423961584782365</v>
      </c>
      <c r="D2273" s="109">
        <v>0.72089571381916484</v>
      </c>
      <c r="E2273" s="732">
        <v>0.43698434607892694</v>
      </c>
      <c r="F2273" s="108">
        <v>7.655041664024359E-2</v>
      </c>
      <c r="G2273" s="109">
        <v>6.7098029562508016E-2</v>
      </c>
      <c r="H2273" s="732">
        <v>8.5342582452102647E-2</v>
      </c>
      <c r="I2273" s="108">
        <v>8.8512664615425941E-3</v>
      </c>
      <c r="J2273" s="109">
        <v>9.5740724126076038E-3</v>
      </c>
      <c r="K2273" s="732">
        <v>1.8428070532877212E-2</v>
      </c>
      <c r="L2273" s="108">
        <v>2.6019396429937261E-3</v>
      </c>
      <c r="M2273" s="109">
        <v>2.3426788370544851E-3</v>
      </c>
      <c r="N2273" s="732">
        <v>2.5307758863353383E-3</v>
      </c>
      <c r="O2273" s="108">
        <v>2.6194115496072515E-3</v>
      </c>
      <c r="P2273" s="109">
        <v>2.574515657781596E-3</v>
      </c>
      <c r="Q2273" s="732">
        <v>6.2176129232552578E-3</v>
      </c>
      <c r="R2273" s="108">
        <v>2.5331252536131325E-3</v>
      </c>
      <c r="S2273" s="109">
        <v>3.3738887121267107E-3</v>
      </c>
      <c r="T2273" s="732">
        <v>1.0862390263110236E-2</v>
      </c>
      <c r="U2273" s="108">
        <v>2.2682820811246058E-4</v>
      </c>
      <c r="V2273" s="109">
        <v>2.2231392351040993E-4</v>
      </c>
      <c r="W2273" s="732">
        <v>5.766920874634672E-4</v>
      </c>
      <c r="X2273" s="108">
        <v>1.4463169527872636E-5</v>
      </c>
      <c r="Y2273" s="109">
        <v>1.4192757041705041E-5</v>
      </c>
      <c r="Z2273" s="732">
        <v>3.9153624190406626E-5</v>
      </c>
      <c r="AA2273" s="108">
        <v>4.6961559952350142E-4</v>
      </c>
      <c r="AB2273" s="109">
        <v>4.3227905028392447E-4</v>
      </c>
      <c r="AC2273" s="732">
        <v>1.278184375568798E-3</v>
      </c>
      <c r="AD2273" s="108">
        <v>9.6167395629770036E-5</v>
      </c>
      <c r="AE2273" s="109">
        <v>9.4218133838040868E-5</v>
      </c>
      <c r="AF2273" s="732">
        <v>2.4028053200339432E-4</v>
      </c>
      <c r="AG2273" s="108">
        <v>1.326334959569347E-4</v>
      </c>
      <c r="AH2273" s="109">
        <v>1.3023682419641459E-4</v>
      </c>
      <c r="AI2273" s="732">
        <v>3.6854950568347044E-4</v>
      </c>
      <c r="AJ2273" s="114"/>
      <c r="AK2273" s="115"/>
      <c r="AL2273" s="115"/>
    </row>
    <row r="2274" spans="1:38" ht="13" x14ac:dyDescent="0.3">
      <c r="A2274" s="71">
        <v>2031</v>
      </c>
      <c r="B2274" s="718">
        <v>29</v>
      </c>
      <c r="C2274" s="108">
        <v>0.7939045736515753</v>
      </c>
      <c r="D2274" s="109">
        <v>0.7205485648447929</v>
      </c>
      <c r="E2274" s="732">
        <v>0.42965097197729307</v>
      </c>
      <c r="F2274" s="108">
        <v>7.6940130137475332E-2</v>
      </c>
      <c r="G2274" s="109">
        <v>6.69834463594286E-2</v>
      </c>
      <c r="H2274" s="732">
        <v>8.4746303252732705E-2</v>
      </c>
      <c r="I2274" s="108">
        <v>8.833687461840347E-3</v>
      </c>
      <c r="J2274" s="109">
        <v>9.5521490428492322E-3</v>
      </c>
      <c r="K2274" s="732">
        <v>1.799100201684594E-2</v>
      </c>
      <c r="L2274" s="108">
        <v>2.5978782125680626E-3</v>
      </c>
      <c r="M2274" s="109">
        <v>2.3380468354872461E-3</v>
      </c>
      <c r="N2274" s="732">
        <v>2.479563835100564E-3</v>
      </c>
      <c r="O2274" s="108">
        <v>2.6163912990612402E-3</v>
      </c>
      <c r="P2274" s="109">
        <v>2.5711511956638591E-3</v>
      </c>
      <c r="Q2274" s="732">
        <v>6.086751966933656E-3</v>
      </c>
      <c r="R2274" s="108">
        <v>2.5331252536131325E-3</v>
      </c>
      <c r="S2274" s="109">
        <v>3.3738887121267107E-3</v>
      </c>
      <c r="T2274" s="732">
        <v>1.0862390263110236E-2</v>
      </c>
      <c r="U2274" s="108">
        <v>2.2634862719983964E-4</v>
      </c>
      <c r="V2274" s="109">
        <v>2.2177993585225338E-4</v>
      </c>
      <c r="W2274" s="732">
        <v>5.6271161854930815E-4</v>
      </c>
      <c r="X2274" s="108">
        <v>1.4434236320755216E-5</v>
      </c>
      <c r="Y2274" s="109">
        <v>1.4160523728295603E-5</v>
      </c>
      <c r="Z2274" s="732">
        <v>3.8265270591930251E-5</v>
      </c>
      <c r="AA2274" s="108">
        <v>4.7063905723874913E-4</v>
      </c>
      <c r="AB2274" s="109">
        <v>4.314555156161976E-4</v>
      </c>
      <c r="AC2274" s="732">
        <v>1.255645021731454E-3</v>
      </c>
      <c r="AD2274" s="108">
        <v>9.5945718306066581E-5</v>
      </c>
      <c r="AE2274" s="109">
        <v>9.3971137521039084E-5</v>
      </c>
      <c r="AF2274" s="732">
        <v>2.3376424752175103E-4</v>
      </c>
      <c r="AG2274" s="108">
        <v>1.3242326101618135E-4</v>
      </c>
      <c r="AH2274" s="109">
        <v>1.3000258378783461E-4</v>
      </c>
      <c r="AI2274" s="732">
        <v>3.6225254197860243E-4</v>
      </c>
      <c r="AJ2274" s="114"/>
      <c r="AK2274" s="115"/>
      <c r="AL2274" s="115"/>
    </row>
    <row r="2275" spans="1:38" ht="13" x14ac:dyDescent="0.3">
      <c r="A2275" s="71">
        <v>2031</v>
      </c>
      <c r="B2275" s="718">
        <v>30</v>
      </c>
      <c r="C2275" s="108">
        <v>0.7939045736515753</v>
      </c>
      <c r="D2275" s="109">
        <v>0.7205485648447929</v>
      </c>
      <c r="E2275" s="732">
        <v>0.42965097197729307</v>
      </c>
      <c r="F2275" s="108">
        <v>7.6940130137475332E-2</v>
      </c>
      <c r="G2275" s="109">
        <v>6.69834463594286E-2</v>
      </c>
      <c r="H2275" s="732">
        <v>8.4746303252732705E-2</v>
      </c>
      <c r="I2275" s="108">
        <v>8.833687461840347E-3</v>
      </c>
      <c r="J2275" s="109">
        <v>9.5521490428492322E-3</v>
      </c>
      <c r="K2275" s="732">
        <v>1.799100201684594E-2</v>
      </c>
      <c r="L2275" s="108">
        <v>2.5978782125680626E-3</v>
      </c>
      <c r="M2275" s="109">
        <v>2.3380468354872461E-3</v>
      </c>
      <c r="N2275" s="732">
        <v>2.479563835100564E-3</v>
      </c>
      <c r="O2275" s="108">
        <v>2.6163912990612402E-3</v>
      </c>
      <c r="P2275" s="109">
        <v>2.5711511956638591E-3</v>
      </c>
      <c r="Q2275" s="732">
        <v>6.086751966933656E-3</v>
      </c>
      <c r="R2275" s="108">
        <v>2.5331252536131325E-3</v>
      </c>
      <c r="S2275" s="109">
        <v>3.3738887121267107E-3</v>
      </c>
      <c r="T2275" s="732">
        <v>1.0862390263110236E-2</v>
      </c>
      <c r="U2275" s="108">
        <v>2.2634862719983964E-4</v>
      </c>
      <c r="V2275" s="109">
        <v>2.2177993585225338E-4</v>
      </c>
      <c r="W2275" s="732">
        <v>5.6271161854930815E-4</v>
      </c>
      <c r="X2275" s="108">
        <v>1.4434236320755216E-5</v>
      </c>
      <c r="Y2275" s="109">
        <v>1.4160523728295603E-5</v>
      </c>
      <c r="Z2275" s="732">
        <v>3.8265270591930251E-5</v>
      </c>
      <c r="AA2275" s="108">
        <v>4.7063905723874913E-4</v>
      </c>
      <c r="AB2275" s="109">
        <v>4.314555156161976E-4</v>
      </c>
      <c r="AC2275" s="732">
        <v>1.255645021731454E-3</v>
      </c>
      <c r="AD2275" s="108">
        <v>9.5945718306066581E-5</v>
      </c>
      <c r="AE2275" s="109">
        <v>9.3971137521039084E-5</v>
      </c>
      <c r="AF2275" s="732">
        <v>2.3376424752175103E-4</v>
      </c>
      <c r="AG2275" s="108">
        <v>1.3242326101618135E-4</v>
      </c>
      <c r="AH2275" s="109">
        <v>1.3000258378783461E-4</v>
      </c>
      <c r="AI2275" s="732">
        <v>3.6225254197860243E-4</v>
      </c>
      <c r="AJ2275" s="114"/>
      <c r="AK2275" s="115"/>
      <c r="AL2275" s="115"/>
    </row>
    <row r="2276" spans="1:38" ht="13" x14ac:dyDescent="0.3">
      <c r="A2276" s="71">
        <v>2031</v>
      </c>
      <c r="B2276" s="718">
        <v>31</v>
      </c>
      <c r="C2276" s="108">
        <v>0.7939045736515753</v>
      </c>
      <c r="D2276" s="109">
        <v>0.7205485648447929</v>
      </c>
      <c r="E2276" s="732">
        <v>0.42965097197729307</v>
      </c>
      <c r="F2276" s="108">
        <v>7.6940130137475332E-2</v>
      </c>
      <c r="G2276" s="109">
        <v>6.69834463594286E-2</v>
      </c>
      <c r="H2276" s="732">
        <v>8.4746303252732705E-2</v>
      </c>
      <c r="I2276" s="108">
        <v>8.833687461840347E-3</v>
      </c>
      <c r="J2276" s="109">
        <v>9.5521490428492322E-3</v>
      </c>
      <c r="K2276" s="732">
        <v>1.799100201684594E-2</v>
      </c>
      <c r="L2276" s="108">
        <v>2.5978782125680626E-3</v>
      </c>
      <c r="M2276" s="109">
        <v>2.3380468354872461E-3</v>
      </c>
      <c r="N2276" s="732">
        <v>2.479563835100564E-3</v>
      </c>
      <c r="O2276" s="108">
        <v>2.6163912990612402E-3</v>
      </c>
      <c r="P2276" s="109">
        <v>2.5711511956638591E-3</v>
      </c>
      <c r="Q2276" s="732">
        <v>6.086751966933656E-3</v>
      </c>
      <c r="R2276" s="108">
        <v>2.5331252536131325E-3</v>
      </c>
      <c r="S2276" s="109">
        <v>3.3738887121267107E-3</v>
      </c>
      <c r="T2276" s="732">
        <v>1.0862390263110236E-2</v>
      </c>
      <c r="U2276" s="108">
        <v>2.2634862719983964E-4</v>
      </c>
      <c r="V2276" s="109">
        <v>2.2177993585225338E-4</v>
      </c>
      <c r="W2276" s="732">
        <v>5.6271161854930815E-4</v>
      </c>
      <c r="X2276" s="108">
        <v>1.4434236320755216E-5</v>
      </c>
      <c r="Y2276" s="109">
        <v>1.4160523728295603E-5</v>
      </c>
      <c r="Z2276" s="732">
        <v>3.8265270591930251E-5</v>
      </c>
      <c r="AA2276" s="108">
        <v>4.7063905723874913E-4</v>
      </c>
      <c r="AB2276" s="109">
        <v>4.314555156161976E-4</v>
      </c>
      <c r="AC2276" s="732">
        <v>1.255645021731454E-3</v>
      </c>
      <c r="AD2276" s="108">
        <v>9.5945718306066581E-5</v>
      </c>
      <c r="AE2276" s="109">
        <v>9.3971137521039084E-5</v>
      </c>
      <c r="AF2276" s="732">
        <v>2.3376424752175103E-4</v>
      </c>
      <c r="AG2276" s="108">
        <v>1.3242326101618135E-4</v>
      </c>
      <c r="AH2276" s="109">
        <v>1.3000258378783461E-4</v>
      </c>
      <c r="AI2276" s="732">
        <v>3.6225254197860243E-4</v>
      </c>
      <c r="AJ2276" s="114"/>
      <c r="AK2276" s="115"/>
      <c r="AL2276" s="115"/>
    </row>
    <row r="2277" spans="1:38" ht="13" x14ac:dyDescent="0.3">
      <c r="A2277" s="71">
        <v>2031</v>
      </c>
      <c r="B2277" s="718">
        <v>32</v>
      </c>
      <c r="C2277" s="108">
        <v>0.7939045736515753</v>
      </c>
      <c r="D2277" s="109">
        <v>0.7205485648447929</v>
      </c>
      <c r="E2277" s="732">
        <v>0.42965097197729307</v>
      </c>
      <c r="F2277" s="108">
        <v>7.6940130137475332E-2</v>
      </c>
      <c r="G2277" s="109">
        <v>6.69834463594286E-2</v>
      </c>
      <c r="H2277" s="732">
        <v>8.4746303252732705E-2</v>
      </c>
      <c r="I2277" s="108">
        <v>8.833687461840347E-3</v>
      </c>
      <c r="J2277" s="109">
        <v>9.5521490428492322E-3</v>
      </c>
      <c r="K2277" s="732">
        <v>1.799100201684594E-2</v>
      </c>
      <c r="L2277" s="108">
        <v>2.5978782125680626E-3</v>
      </c>
      <c r="M2277" s="109">
        <v>2.3380468354872461E-3</v>
      </c>
      <c r="N2277" s="732">
        <v>2.479563835100564E-3</v>
      </c>
      <c r="O2277" s="108">
        <v>2.6163912990612402E-3</v>
      </c>
      <c r="P2277" s="109">
        <v>2.5711511956638591E-3</v>
      </c>
      <c r="Q2277" s="732">
        <v>6.086751966933656E-3</v>
      </c>
      <c r="R2277" s="108">
        <v>2.5331252536131325E-3</v>
      </c>
      <c r="S2277" s="109">
        <v>3.3738887121267107E-3</v>
      </c>
      <c r="T2277" s="732">
        <v>1.0862390263110236E-2</v>
      </c>
      <c r="U2277" s="108">
        <v>2.2634862719983964E-4</v>
      </c>
      <c r="V2277" s="109">
        <v>2.2177993585225338E-4</v>
      </c>
      <c r="W2277" s="732">
        <v>5.6271161854930815E-4</v>
      </c>
      <c r="X2277" s="108">
        <v>1.4434236320755216E-5</v>
      </c>
      <c r="Y2277" s="109">
        <v>1.4160523728295603E-5</v>
      </c>
      <c r="Z2277" s="732">
        <v>3.8265270591930251E-5</v>
      </c>
      <c r="AA2277" s="108">
        <v>4.7063905723874913E-4</v>
      </c>
      <c r="AB2277" s="109">
        <v>4.314555156161976E-4</v>
      </c>
      <c r="AC2277" s="732">
        <v>1.255645021731454E-3</v>
      </c>
      <c r="AD2277" s="108">
        <v>9.5945718306066581E-5</v>
      </c>
      <c r="AE2277" s="109">
        <v>9.3971137521039084E-5</v>
      </c>
      <c r="AF2277" s="732">
        <v>2.3376424752175103E-4</v>
      </c>
      <c r="AG2277" s="108">
        <v>1.3242326101618135E-4</v>
      </c>
      <c r="AH2277" s="109">
        <v>1.3000258378783461E-4</v>
      </c>
      <c r="AI2277" s="732">
        <v>3.6225254197860243E-4</v>
      </c>
      <c r="AJ2277" s="114"/>
      <c r="AK2277" s="115"/>
      <c r="AL2277" s="115"/>
    </row>
    <row r="2278" spans="1:38" ht="13" x14ac:dyDescent="0.3">
      <c r="A2278" s="71">
        <v>2031</v>
      </c>
      <c r="B2278" s="718">
        <v>33</v>
      </c>
      <c r="C2278" s="108">
        <v>0.7939045736515753</v>
      </c>
      <c r="D2278" s="109">
        <v>0.7205485648447929</v>
      </c>
      <c r="E2278" s="732">
        <v>0.42965097197729307</v>
      </c>
      <c r="F2278" s="108">
        <v>7.6940130137475332E-2</v>
      </c>
      <c r="G2278" s="109">
        <v>6.69834463594286E-2</v>
      </c>
      <c r="H2278" s="732">
        <v>8.4746303252732705E-2</v>
      </c>
      <c r="I2278" s="108">
        <v>8.833687461840347E-3</v>
      </c>
      <c r="J2278" s="109">
        <v>9.5521490428492322E-3</v>
      </c>
      <c r="K2278" s="732">
        <v>1.799100201684594E-2</v>
      </c>
      <c r="L2278" s="108">
        <v>2.5978782125680626E-3</v>
      </c>
      <c r="M2278" s="109">
        <v>2.3380468354872461E-3</v>
      </c>
      <c r="N2278" s="732">
        <v>2.479563835100564E-3</v>
      </c>
      <c r="O2278" s="108">
        <v>2.6163912990612402E-3</v>
      </c>
      <c r="P2278" s="109">
        <v>2.5711511956638591E-3</v>
      </c>
      <c r="Q2278" s="732">
        <v>6.086751966933656E-3</v>
      </c>
      <c r="R2278" s="108">
        <v>2.5331252536131325E-3</v>
      </c>
      <c r="S2278" s="109">
        <v>3.3738887121267107E-3</v>
      </c>
      <c r="T2278" s="732">
        <v>1.0862390263110236E-2</v>
      </c>
      <c r="U2278" s="108">
        <v>2.2634862719983964E-4</v>
      </c>
      <c r="V2278" s="109">
        <v>2.2177993585225338E-4</v>
      </c>
      <c r="W2278" s="732">
        <v>5.6271161854930815E-4</v>
      </c>
      <c r="X2278" s="108">
        <v>1.4434236320755216E-5</v>
      </c>
      <c r="Y2278" s="109">
        <v>1.4160523728295603E-5</v>
      </c>
      <c r="Z2278" s="732">
        <v>3.8265270591930251E-5</v>
      </c>
      <c r="AA2278" s="108">
        <v>4.7063905723874913E-4</v>
      </c>
      <c r="AB2278" s="109">
        <v>4.314555156161976E-4</v>
      </c>
      <c r="AC2278" s="732">
        <v>1.255645021731454E-3</v>
      </c>
      <c r="AD2278" s="108">
        <v>9.5945718306066581E-5</v>
      </c>
      <c r="AE2278" s="109">
        <v>9.3971137521039084E-5</v>
      </c>
      <c r="AF2278" s="732">
        <v>2.3376424752175103E-4</v>
      </c>
      <c r="AG2278" s="108">
        <v>1.3242326101618135E-4</v>
      </c>
      <c r="AH2278" s="109">
        <v>1.3000258378783461E-4</v>
      </c>
      <c r="AI2278" s="732">
        <v>3.6225254197860243E-4</v>
      </c>
      <c r="AJ2278" s="114"/>
      <c r="AK2278" s="115"/>
      <c r="AL2278" s="115"/>
    </row>
    <row r="2279" spans="1:38" ht="13" x14ac:dyDescent="0.3">
      <c r="A2279" s="71">
        <v>2031</v>
      </c>
      <c r="B2279" s="718">
        <v>34</v>
      </c>
      <c r="C2279" s="108">
        <v>0.7939045736515753</v>
      </c>
      <c r="D2279" s="109">
        <v>0.7205485648447929</v>
      </c>
      <c r="E2279" s="732">
        <v>0.42965097197729307</v>
      </c>
      <c r="F2279" s="108">
        <v>7.6940130137475332E-2</v>
      </c>
      <c r="G2279" s="109">
        <v>6.69834463594286E-2</v>
      </c>
      <c r="H2279" s="732">
        <v>8.4746303252732705E-2</v>
      </c>
      <c r="I2279" s="108">
        <v>8.833687461840347E-3</v>
      </c>
      <c r="J2279" s="109">
        <v>9.5521490428492322E-3</v>
      </c>
      <c r="K2279" s="732">
        <v>1.799100201684594E-2</v>
      </c>
      <c r="L2279" s="108">
        <v>2.5978782125680626E-3</v>
      </c>
      <c r="M2279" s="109">
        <v>2.3380468354872461E-3</v>
      </c>
      <c r="N2279" s="732">
        <v>2.479563835100564E-3</v>
      </c>
      <c r="O2279" s="108">
        <v>2.6163912990612402E-3</v>
      </c>
      <c r="P2279" s="109">
        <v>2.5711511956638591E-3</v>
      </c>
      <c r="Q2279" s="732">
        <v>6.086751966933656E-3</v>
      </c>
      <c r="R2279" s="108">
        <v>2.5331252536131325E-3</v>
      </c>
      <c r="S2279" s="109">
        <v>3.3738887121267107E-3</v>
      </c>
      <c r="T2279" s="732">
        <v>1.0862390263110236E-2</v>
      </c>
      <c r="U2279" s="108">
        <v>2.2634862719983964E-4</v>
      </c>
      <c r="V2279" s="109">
        <v>2.2177993585225338E-4</v>
      </c>
      <c r="W2279" s="732">
        <v>5.6271161854930815E-4</v>
      </c>
      <c r="X2279" s="108">
        <v>1.4434236320755216E-5</v>
      </c>
      <c r="Y2279" s="109">
        <v>1.4160523728295603E-5</v>
      </c>
      <c r="Z2279" s="732">
        <v>3.8265270591930251E-5</v>
      </c>
      <c r="AA2279" s="108">
        <v>4.7063905723874913E-4</v>
      </c>
      <c r="AB2279" s="109">
        <v>4.314555156161976E-4</v>
      </c>
      <c r="AC2279" s="732">
        <v>1.255645021731454E-3</v>
      </c>
      <c r="AD2279" s="108">
        <v>9.5945718306066581E-5</v>
      </c>
      <c r="AE2279" s="109">
        <v>9.3971137521039084E-5</v>
      </c>
      <c r="AF2279" s="732">
        <v>2.3376424752175103E-4</v>
      </c>
      <c r="AG2279" s="108">
        <v>1.3242326101618135E-4</v>
      </c>
      <c r="AH2279" s="109">
        <v>1.3000258378783461E-4</v>
      </c>
      <c r="AI2279" s="732">
        <v>3.6225254197860243E-4</v>
      </c>
      <c r="AJ2279" s="114"/>
      <c r="AK2279" s="115"/>
      <c r="AL2279" s="115"/>
    </row>
    <row r="2280" spans="1:38" ht="13" x14ac:dyDescent="0.3">
      <c r="A2280" s="71">
        <v>2031</v>
      </c>
      <c r="B2280" s="718">
        <v>35</v>
      </c>
      <c r="C2280" s="108">
        <v>0.7939045736515753</v>
      </c>
      <c r="D2280" s="109">
        <v>0.7205485648447929</v>
      </c>
      <c r="E2280" s="732">
        <v>0.42965097197729307</v>
      </c>
      <c r="F2280" s="108">
        <v>7.6940130137475332E-2</v>
      </c>
      <c r="G2280" s="109">
        <v>6.69834463594286E-2</v>
      </c>
      <c r="H2280" s="732">
        <v>8.4746303252732705E-2</v>
      </c>
      <c r="I2280" s="108">
        <v>8.833687461840347E-3</v>
      </c>
      <c r="J2280" s="109">
        <v>9.5521490428492322E-3</v>
      </c>
      <c r="K2280" s="732">
        <v>1.799100201684594E-2</v>
      </c>
      <c r="L2280" s="108">
        <v>2.5978782125680626E-3</v>
      </c>
      <c r="M2280" s="109">
        <v>2.3380468354872461E-3</v>
      </c>
      <c r="N2280" s="732">
        <v>2.479563835100564E-3</v>
      </c>
      <c r="O2280" s="108">
        <v>2.6163912990612402E-3</v>
      </c>
      <c r="P2280" s="109">
        <v>2.5711511956638591E-3</v>
      </c>
      <c r="Q2280" s="732">
        <v>6.086751966933656E-3</v>
      </c>
      <c r="R2280" s="108">
        <v>2.5331252536131325E-3</v>
      </c>
      <c r="S2280" s="109">
        <v>3.3738887121267107E-3</v>
      </c>
      <c r="T2280" s="732">
        <v>1.0862390263110236E-2</v>
      </c>
      <c r="U2280" s="108">
        <v>2.2634862719983964E-4</v>
      </c>
      <c r="V2280" s="109">
        <v>2.2177993585225338E-4</v>
      </c>
      <c r="W2280" s="732">
        <v>5.6271161854930815E-4</v>
      </c>
      <c r="X2280" s="108">
        <v>1.4434236320755216E-5</v>
      </c>
      <c r="Y2280" s="109">
        <v>1.4160523728295603E-5</v>
      </c>
      <c r="Z2280" s="732">
        <v>3.8265270591930251E-5</v>
      </c>
      <c r="AA2280" s="108">
        <v>4.7063905723874913E-4</v>
      </c>
      <c r="AB2280" s="109">
        <v>4.314555156161976E-4</v>
      </c>
      <c r="AC2280" s="732">
        <v>1.255645021731454E-3</v>
      </c>
      <c r="AD2280" s="108">
        <v>9.5945718306066581E-5</v>
      </c>
      <c r="AE2280" s="109">
        <v>9.3971137521039084E-5</v>
      </c>
      <c r="AF2280" s="732">
        <v>2.3376424752175103E-4</v>
      </c>
      <c r="AG2280" s="108">
        <v>1.3242326101618135E-4</v>
      </c>
      <c r="AH2280" s="109">
        <v>1.3000258378783461E-4</v>
      </c>
      <c r="AI2280" s="732">
        <v>3.6225254197860243E-4</v>
      </c>
      <c r="AJ2280" s="114"/>
      <c r="AK2280" s="115"/>
      <c r="AL2280" s="115"/>
    </row>
    <row r="2281" spans="1:38" ht="13" x14ac:dyDescent="0.3">
      <c r="A2281" s="71">
        <v>2031</v>
      </c>
      <c r="B2281" s="718">
        <v>36</v>
      </c>
      <c r="C2281" s="108">
        <v>0.7939045736515753</v>
      </c>
      <c r="D2281" s="109">
        <v>0.7205485648447929</v>
      </c>
      <c r="E2281" s="732">
        <v>0.42965097197729307</v>
      </c>
      <c r="F2281" s="108">
        <v>7.6940130137475332E-2</v>
      </c>
      <c r="G2281" s="109">
        <v>6.69834463594286E-2</v>
      </c>
      <c r="H2281" s="732">
        <v>8.4746303252732705E-2</v>
      </c>
      <c r="I2281" s="108">
        <v>8.833687461840347E-3</v>
      </c>
      <c r="J2281" s="109">
        <v>9.5521490428492322E-3</v>
      </c>
      <c r="K2281" s="732">
        <v>1.799100201684594E-2</v>
      </c>
      <c r="L2281" s="108">
        <v>2.5978782125680626E-3</v>
      </c>
      <c r="M2281" s="109">
        <v>2.3380468354872461E-3</v>
      </c>
      <c r="N2281" s="732">
        <v>2.479563835100564E-3</v>
      </c>
      <c r="O2281" s="108">
        <v>2.6163912990612402E-3</v>
      </c>
      <c r="P2281" s="109">
        <v>2.5711511956638591E-3</v>
      </c>
      <c r="Q2281" s="732">
        <v>6.086751966933656E-3</v>
      </c>
      <c r="R2281" s="108">
        <v>2.5331252536131325E-3</v>
      </c>
      <c r="S2281" s="109">
        <v>3.3738887121267107E-3</v>
      </c>
      <c r="T2281" s="732">
        <v>1.0862390263110236E-2</v>
      </c>
      <c r="U2281" s="108">
        <v>2.2634862719983964E-4</v>
      </c>
      <c r="V2281" s="109">
        <v>2.2177993585225338E-4</v>
      </c>
      <c r="W2281" s="732">
        <v>5.6271161854930815E-4</v>
      </c>
      <c r="X2281" s="108">
        <v>1.4434236320755216E-5</v>
      </c>
      <c r="Y2281" s="109">
        <v>1.4160523728295603E-5</v>
      </c>
      <c r="Z2281" s="732">
        <v>3.8265270591930251E-5</v>
      </c>
      <c r="AA2281" s="108">
        <v>4.7063905723874913E-4</v>
      </c>
      <c r="AB2281" s="109">
        <v>4.314555156161976E-4</v>
      </c>
      <c r="AC2281" s="732">
        <v>1.255645021731454E-3</v>
      </c>
      <c r="AD2281" s="108">
        <v>9.5945718306066581E-5</v>
      </c>
      <c r="AE2281" s="109">
        <v>9.3971137521039084E-5</v>
      </c>
      <c r="AF2281" s="732">
        <v>2.3376424752175103E-4</v>
      </c>
      <c r="AG2281" s="108">
        <v>1.3242326101618135E-4</v>
      </c>
      <c r="AH2281" s="109">
        <v>1.3000258378783461E-4</v>
      </c>
      <c r="AI2281" s="732">
        <v>3.6225254197860243E-4</v>
      </c>
      <c r="AJ2281" s="114"/>
      <c r="AK2281" s="115"/>
      <c r="AL2281" s="115"/>
    </row>
    <row r="2282" spans="1:38" ht="13" x14ac:dyDescent="0.3">
      <c r="A2282" s="71">
        <v>2031</v>
      </c>
      <c r="B2282" s="718">
        <v>37</v>
      </c>
      <c r="C2282" s="108">
        <v>0.7939045736515753</v>
      </c>
      <c r="D2282" s="109">
        <v>0.7205485648447929</v>
      </c>
      <c r="E2282" s="732">
        <v>0.42965097197729307</v>
      </c>
      <c r="F2282" s="108">
        <v>7.6940130137475332E-2</v>
      </c>
      <c r="G2282" s="109">
        <v>6.69834463594286E-2</v>
      </c>
      <c r="H2282" s="732">
        <v>8.4746303252732705E-2</v>
      </c>
      <c r="I2282" s="108">
        <v>8.833687461840347E-3</v>
      </c>
      <c r="J2282" s="109">
        <v>9.5521490428492322E-3</v>
      </c>
      <c r="K2282" s="732">
        <v>1.799100201684594E-2</v>
      </c>
      <c r="L2282" s="108">
        <v>2.5978782125680626E-3</v>
      </c>
      <c r="M2282" s="109">
        <v>2.3380468354872461E-3</v>
      </c>
      <c r="N2282" s="732">
        <v>2.479563835100564E-3</v>
      </c>
      <c r="O2282" s="108">
        <v>2.6163912990612402E-3</v>
      </c>
      <c r="P2282" s="109">
        <v>2.5711511956638591E-3</v>
      </c>
      <c r="Q2282" s="732">
        <v>6.086751966933656E-3</v>
      </c>
      <c r="R2282" s="108">
        <v>2.5331252536131325E-3</v>
      </c>
      <c r="S2282" s="109">
        <v>3.3738887121267107E-3</v>
      </c>
      <c r="T2282" s="732">
        <v>1.0862390263110236E-2</v>
      </c>
      <c r="U2282" s="108">
        <v>2.2634862719983964E-4</v>
      </c>
      <c r="V2282" s="109">
        <v>2.2177993585225338E-4</v>
      </c>
      <c r="W2282" s="732">
        <v>5.6271161854930815E-4</v>
      </c>
      <c r="X2282" s="108">
        <v>1.4434236320755216E-5</v>
      </c>
      <c r="Y2282" s="109">
        <v>1.4160523728295603E-5</v>
      </c>
      <c r="Z2282" s="732">
        <v>3.8265270591930251E-5</v>
      </c>
      <c r="AA2282" s="108">
        <v>4.7063905723874913E-4</v>
      </c>
      <c r="AB2282" s="109">
        <v>4.314555156161976E-4</v>
      </c>
      <c r="AC2282" s="732">
        <v>1.255645021731454E-3</v>
      </c>
      <c r="AD2282" s="108">
        <v>9.5945718306066581E-5</v>
      </c>
      <c r="AE2282" s="109">
        <v>9.3971137521039084E-5</v>
      </c>
      <c r="AF2282" s="732">
        <v>2.3376424752175103E-4</v>
      </c>
      <c r="AG2282" s="108">
        <v>1.3242326101618135E-4</v>
      </c>
      <c r="AH2282" s="109">
        <v>1.3000258378783461E-4</v>
      </c>
      <c r="AI2282" s="732">
        <v>3.6225254197860243E-4</v>
      </c>
      <c r="AJ2282" s="114"/>
      <c r="AK2282" s="115"/>
      <c r="AL2282" s="115"/>
    </row>
    <row r="2283" spans="1:38" ht="13" x14ac:dyDescent="0.3">
      <c r="A2283" s="71">
        <v>2031</v>
      </c>
      <c r="B2283" s="718">
        <v>38</v>
      </c>
      <c r="C2283" s="108">
        <v>0.7939045736515753</v>
      </c>
      <c r="D2283" s="109">
        <v>0.7205485648447929</v>
      </c>
      <c r="E2283" s="732">
        <v>0.42965097197729307</v>
      </c>
      <c r="F2283" s="108">
        <v>7.6940130137475332E-2</v>
      </c>
      <c r="G2283" s="109">
        <v>6.69834463594286E-2</v>
      </c>
      <c r="H2283" s="732">
        <v>8.4746303252732705E-2</v>
      </c>
      <c r="I2283" s="108">
        <v>8.833687461840347E-3</v>
      </c>
      <c r="J2283" s="109">
        <v>9.5521490428492322E-3</v>
      </c>
      <c r="K2283" s="732">
        <v>1.799100201684594E-2</v>
      </c>
      <c r="L2283" s="108">
        <v>2.5978782125680626E-3</v>
      </c>
      <c r="M2283" s="109">
        <v>2.3380468354872461E-3</v>
      </c>
      <c r="N2283" s="732">
        <v>2.479563835100564E-3</v>
      </c>
      <c r="O2283" s="108">
        <v>2.6163912990612402E-3</v>
      </c>
      <c r="P2283" s="109">
        <v>2.5711511956638591E-3</v>
      </c>
      <c r="Q2283" s="732">
        <v>6.086751966933656E-3</v>
      </c>
      <c r="R2283" s="108">
        <v>2.5331252536131325E-3</v>
      </c>
      <c r="S2283" s="109">
        <v>3.3738887121267107E-3</v>
      </c>
      <c r="T2283" s="732">
        <v>1.0862390263110236E-2</v>
      </c>
      <c r="U2283" s="108">
        <v>2.2634862719983964E-4</v>
      </c>
      <c r="V2283" s="109">
        <v>2.2177993585225338E-4</v>
      </c>
      <c r="W2283" s="732">
        <v>5.6271161854930815E-4</v>
      </c>
      <c r="X2283" s="108">
        <v>1.4434236320755216E-5</v>
      </c>
      <c r="Y2283" s="109">
        <v>1.4160523728295603E-5</v>
      </c>
      <c r="Z2283" s="732">
        <v>3.8265270591930251E-5</v>
      </c>
      <c r="AA2283" s="108">
        <v>4.7063905723874913E-4</v>
      </c>
      <c r="AB2283" s="109">
        <v>4.314555156161976E-4</v>
      </c>
      <c r="AC2283" s="732">
        <v>1.255645021731454E-3</v>
      </c>
      <c r="AD2283" s="108">
        <v>9.5945718306066581E-5</v>
      </c>
      <c r="AE2283" s="109">
        <v>9.3971137521039084E-5</v>
      </c>
      <c r="AF2283" s="732">
        <v>2.3376424752175103E-4</v>
      </c>
      <c r="AG2283" s="108">
        <v>1.3242326101618135E-4</v>
      </c>
      <c r="AH2283" s="109">
        <v>1.3000258378783461E-4</v>
      </c>
      <c r="AI2283" s="732">
        <v>3.6225254197860243E-4</v>
      </c>
      <c r="AJ2283" s="114"/>
      <c r="AK2283" s="115"/>
      <c r="AL2283" s="115"/>
    </row>
    <row r="2284" spans="1:38" ht="13.5" thickBot="1" x14ac:dyDescent="0.35">
      <c r="A2284" s="73">
        <v>2031</v>
      </c>
      <c r="B2284" s="719">
        <v>39</v>
      </c>
      <c r="C2284" s="110">
        <v>0.7939045736515753</v>
      </c>
      <c r="D2284" s="111">
        <v>0.7205485648447929</v>
      </c>
      <c r="E2284" s="733">
        <v>0.42965097197729307</v>
      </c>
      <c r="F2284" s="110">
        <v>7.6940130137475332E-2</v>
      </c>
      <c r="G2284" s="111">
        <v>6.69834463594286E-2</v>
      </c>
      <c r="H2284" s="733">
        <v>8.4746303252732705E-2</v>
      </c>
      <c r="I2284" s="110">
        <v>8.833687461840347E-3</v>
      </c>
      <c r="J2284" s="111">
        <v>9.5521490428492322E-3</v>
      </c>
      <c r="K2284" s="733">
        <v>1.799100201684594E-2</v>
      </c>
      <c r="L2284" s="110">
        <v>2.5978782125680626E-3</v>
      </c>
      <c r="M2284" s="111">
        <v>2.3380468354872461E-3</v>
      </c>
      <c r="N2284" s="733">
        <v>2.479563835100564E-3</v>
      </c>
      <c r="O2284" s="110">
        <v>2.6163912990612402E-3</v>
      </c>
      <c r="P2284" s="111">
        <v>2.5711511956638591E-3</v>
      </c>
      <c r="Q2284" s="733">
        <v>6.086751966933656E-3</v>
      </c>
      <c r="R2284" s="110">
        <v>2.5331252536131325E-3</v>
      </c>
      <c r="S2284" s="111">
        <v>3.3738887121267107E-3</v>
      </c>
      <c r="T2284" s="733">
        <v>1.0862390263110236E-2</v>
      </c>
      <c r="U2284" s="110">
        <v>2.2634862719983964E-4</v>
      </c>
      <c r="V2284" s="111">
        <v>2.2177993585225338E-4</v>
      </c>
      <c r="W2284" s="733">
        <v>5.6271161854930815E-4</v>
      </c>
      <c r="X2284" s="110">
        <v>1.4434236320755216E-5</v>
      </c>
      <c r="Y2284" s="111">
        <v>1.4160523728295603E-5</v>
      </c>
      <c r="Z2284" s="733">
        <v>3.8265270591930251E-5</v>
      </c>
      <c r="AA2284" s="110">
        <v>4.7063905723874913E-4</v>
      </c>
      <c r="AB2284" s="111">
        <v>4.314555156161976E-4</v>
      </c>
      <c r="AC2284" s="733">
        <v>1.255645021731454E-3</v>
      </c>
      <c r="AD2284" s="110">
        <v>9.5945718306066581E-5</v>
      </c>
      <c r="AE2284" s="111">
        <v>9.3971137521039084E-5</v>
      </c>
      <c r="AF2284" s="733">
        <v>2.3376424752175103E-4</v>
      </c>
      <c r="AG2284" s="110">
        <v>1.3242326101618135E-4</v>
      </c>
      <c r="AH2284" s="111">
        <v>1.3000258378783461E-4</v>
      </c>
      <c r="AI2284" s="733">
        <v>3.6225254197860243E-4</v>
      </c>
      <c r="AJ2284" s="116"/>
      <c r="AK2284" s="117"/>
      <c r="AL2284" s="117"/>
    </row>
    <row r="2285" spans="1:38" x14ac:dyDescent="0.25">
      <c r="A2285" s="69">
        <v>2032</v>
      </c>
      <c r="B2285" s="70">
        <v>0</v>
      </c>
      <c r="C2285" s="106">
        <v>0.26123948851133072</v>
      </c>
      <c r="D2285" s="107">
        <v>0.26801049555994716</v>
      </c>
      <c r="E2285" s="730">
        <v>0.27938438170279806</v>
      </c>
      <c r="F2285" s="106">
        <v>5.7617319621363879E-3</v>
      </c>
      <c r="G2285" s="107">
        <v>5.5045166248011675E-3</v>
      </c>
      <c r="H2285" s="730">
        <v>2.1553553970613804E-2</v>
      </c>
      <c r="I2285" s="106">
        <v>6.1679842523480171E-3</v>
      </c>
      <c r="J2285" s="107">
        <v>5.7521512379812827E-3</v>
      </c>
      <c r="K2285" s="730">
        <v>1.4638263143116975E-2</v>
      </c>
      <c r="L2285" s="106">
        <v>6.2933326320242311E-4</v>
      </c>
      <c r="M2285" s="107">
        <v>6.7979861746935257E-4</v>
      </c>
      <c r="N2285" s="730">
        <v>2.2716944594481604E-3</v>
      </c>
      <c r="O2285" s="106">
        <v>1.6394929694356609E-3</v>
      </c>
      <c r="P2285" s="107">
        <v>1.528193467806362E-3</v>
      </c>
      <c r="Q2285" s="730">
        <v>2.9572164749662594E-3</v>
      </c>
      <c r="R2285" s="106">
        <v>2.5439270274126738E-3</v>
      </c>
      <c r="S2285" s="107">
        <v>3.3728497558067633E-3</v>
      </c>
      <c r="T2285" s="730">
        <v>1.0843635353412418E-2</v>
      </c>
      <c r="U2285" s="106">
        <v>1.6164805925651072E-4</v>
      </c>
      <c r="V2285" s="107">
        <v>1.5419034583476877E-4</v>
      </c>
      <c r="W2285" s="730">
        <v>2.5920101363692755E-4</v>
      </c>
      <c r="X2285" s="106">
        <v>1.0069399294675459E-5</v>
      </c>
      <c r="Y2285" s="107">
        <v>9.5779315735616687E-6</v>
      </c>
      <c r="Z2285" s="730">
        <v>1.7708595853613717E-5</v>
      </c>
      <c r="AA2285" s="106">
        <v>1.5722563552907255E-4</v>
      </c>
      <c r="AB2285" s="107">
        <v>1.493299446885911E-4</v>
      </c>
      <c r="AC2285" s="730">
        <v>3.2425585995732835E-4</v>
      </c>
      <c r="AD2285" s="106">
        <v>7.0062636860971722E-5</v>
      </c>
      <c r="AE2285" s="107">
        <v>6.7084375700483456E-5</v>
      </c>
      <c r="AF2285" s="730">
        <v>1.0119720754261332E-4</v>
      </c>
      <c r="AG2285" s="106">
        <v>8.7903006920035293E-5</v>
      </c>
      <c r="AH2285" s="107">
        <v>8.2842879934264264E-5</v>
      </c>
      <c r="AI2285" s="730">
        <v>1.8789216470627604E-4</v>
      </c>
      <c r="AJ2285" s="112"/>
      <c r="AK2285" s="113"/>
      <c r="AL2285" s="113"/>
    </row>
    <row r="2286" spans="1:38" x14ac:dyDescent="0.25">
      <c r="A2286" s="71">
        <v>2032</v>
      </c>
      <c r="B2286" s="718">
        <v>1</v>
      </c>
      <c r="C2286" s="108">
        <v>0.26035965234989955</v>
      </c>
      <c r="D2286" s="109">
        <v>0.26738670848734009</v>
      </c>
      <c r="E2286" s="731">
        <v>0.27875210724976052</v>
      </c>
      <c r="F2286" s="108">
        <v>5.7674377962496585E-3</v>
      </c>
      <c r="G2286" s="109">
        <v>5.5182924493190474E-3</v>
      </c>
      <c r="H2286" s="731">
        <v>2.1702132974014472E-2</v>
      </c>
      <c r="I2286" s="108">
        <v>6.1405062378288786E-3</v>
      </c>
      <c r="J2286" s="109">
        <v>5.7444899325222584E-3</v>
      </c>
      <c r="K2286" s="731">
        <v>1.4559926340271175E-2</v>
      </c>
      <c r="L2286" s="108">
        <v>6.2799208784701055E-4</v>
      </c>
      <c r="M2286" s="109">
        <v>6.7993707980787616E-4</v>
      </c>
      <c r="N2286" s="731">
        <v>2.2735738791050922E-3</v>
      </c>
      <c r="O2286" s="108">
        <v>1.6329644305927394E-3</v>
      </c>
      <c r="P2286" s="109">
        <v>1.5258461847057969E-3</v>
      </c>
      <c r="Q2286" s="731">
        <v>2.9419747254388028E-3</v>
      </c>
      <c r="R2286" s="108">
        <v>2.5382920173428222E-3</v>
      </c>
      <c r="S2286" s="109">
        <v>3.3735229971686136E-3</v>
      </c>
      <c r="T2286" s="731">
        <v>1.0860396798620581E-2</v>
      </c>
      <c r="U2286" s="108">
        <v>1.6096649129919614E-4</v>
      </c>
      <c r="V2286" s="109">
        <v>1.5406538535063567E-4</v>
      </c>
      <c r="W2286" s="731">
        <v>2.5766104752095767E-4</v>
      </c>
      <c r="X2286" s="108">
        <v>1.002652246041033E-5</v>
      </c>
      <c r="Y2286" s="109">
        <v>9.5687200020369534E-6</v>
      </c>
      <c r="Z2286" s="731">
        <v>1.7609810435238725E-5</v>
      </c>
      <c r="AA2286" s="108">
        <v>1.5669452782924307E-4</v>
      </c>
      <c r="AB2286" s="109">
        <v>1.4926798559116813E-4</v>
      </c>
      <c r="AC2286" s="731">
        <v>3.2353244488153891E-4</v>
      </c>
      <c r="AD2286" s="108">
        <v>6.9763457573057219E-5</v>
      </c>
      <c r="AE2286" s="109">
        <v>6.7037082869651776E-5</v>
      </c>
      <c r="AF2286" s="731">
        <v>1.0051253730262983E-4</v>
      </c>
      <c r="AG2286" s="108">
        <v>8.7540970793475968E-5</v>
      </c>
      <c r="AH2286" s="109">
        <v>8.2742551384303885E-5</v>
      </c>
      <c r="AI2286" s="731">
        <v>1.870871284348394E-4</v>
      </c>
      <c r="AJ2286" s="114"/>
      <c r="AK2286" s="115"/>
      <c r="AL2286" s="115"/>
    </row>
    <row r="2287" spans="1:38" x14ac:dyDescent="0.25">
      <c r="A2287" s="71">
        <v>2032</v>
      </c>
      <c r="B2287" s="718">
        <v>2</v>
      </c>
      <c r="C2287" s="108">
        <v>0.25872257316039621</v>
      </c>
      <c r="D2287" s="109">
        <v>0.26590541514971466</v>
      </c>
      <c r="E2287" s="731">
        <v>0.27801411199896964</v>
      </c>
      <c r="F2287" s="108">
        <v>5.7560301648894559E-3</v>
      </c>
      <c r="G2287" s="109">
        <v>5.5184306081602734E-3</v>
      </c>
      <c r="H2287" s="731">
        <v>2.1859858131260155E-2</v>
      </c>
      <c r="I2287" s="108">
        <v>6.1020154971249329E-3</v>
      </c>
      <c r="J2287" s="109">
        <v>5.7243786714485942E-3</v>
      </c>
      <c r="K2287" s="731">
        <v>1.4471117426255927E-2</v>
      </c>
      <c r="L2287" s="108">
        <v>6.2676236446326783E-4</v>
      </c>
      <c r="M2287" s="109">
        <v>6.8002771405139282E-4</v>
      </c>
      <c r="N2287" s="731">
        <v>2.2754220218237585E-3</v>
      </c>
      <c r="O2287" s="108">
        <v>1.6226289073830032E-3</v>
      </c>
      <c r="P2287" s="109">
        <v>1.5199724538555392E-3</v>
      </c>
      <c r="Q2287" s="731">
        <v>2.9246076698939316E-3</v>
      </c>
      <c r="R2287" s="108">
        <v>2.5331254587491947E-3</v>
      </c>
      <c r="S2287" s="109">
        <v>3.3739584749155893E-3</v>
      </c>
      <c r="T2287" s="731">
        <v>1.0873882013613653E-2</v>
      </c>
      <c r="U2287" s="108">
        <v>1.6010662588834866E-4</v>
      </c>
      <c r="V2287" s="109">
        <v>1.537124600283414E-4</v>
      </c>
      <c r="W2287" s="731">
        <v>2.5590031025945342E-4</v>
      </c>
      <c r="X2287" s="108">
        <v>9.9703006751190336E-6</v>
      </c>
      <c r="Y2287" s="109">
        <v>9.5435972787721917E-6</v>
      </c>
      <c r="Z2287" s="731">
        <v>1.7497096093458947E-5</v>
      </c>
      <c r="AA2287" s="108">
        <v>1.5591783980893403E-4</v>
      </c>
      <c r="AB2287" s="109">
        <v>1.4894557974934002E-4</v>
      </c>
      <c r="AC2287" s="731">
        <v>3.2266650346541231E-4</v>
      </c>
      <c r="AD2287" s="108">
        <v>6.9400304155886844E-5</v>
      </c>
      <c r="AE2287" s="109">
        <v>6.6898460347589349E-5</v>
      </c>
      <c r="AF2287" s="731">
        <v>9.9727819100045226E-5</v>
      </c>
      <c r="AG2287" s="108">
        <v>8.7023317269467761E-5</v>
      </c>
      <c r="AH2287" s="109">
        <v>8.2481495974730441E-5</v>
      </c>
      <c r="AI2287" s="731">
        <v>1.8617441147383257E-4</v>
      </c>
      <c r="AJ2287" s="114"/>
      <c r="AK2287" s="115"/>
      <c r="AL2287" s="115"/>
    </row>
    <row r="2288" spans="1:38" x14ac:dyDescent="0.25">
      <c r="A2288" s="71">
        <v>2032</v>
      </c>
      <c r="B2288" s="718">
        <v>3</v>
      </c>
      <c r="C2288" s="108">
        <v>0.28199182584955046</v>
      </c>
      <c r="D2288" s="109">
        <v>0.28837076712649984</v>
      </c>
      <c r="E2288" s="731">
        <v>0.23353916945606751</v>
      </c>
      <c r="F2288" s="108">
        <v>1.3607351129186977E-2</v>
      </c>
      <c r="G2288" s="109">
        <v>1.540158331016585E-2</v>
      </c>
      <c r="H2288" s="731">
        <v>1.4172760845143817E-2</v>
      </c>
      <c r="I2288" s="108">
        <v>7.6428511646437864E-3</v>
      </c>
      <c r="J2288" s="109">
        <v>7.2441214823943112E-3</v>
      </c>
      <c r="K2288" s="731">
        <v>1.5591604300605653E-2</v>
      </c>
      <c r="L2288" s="108">
        <v>7.4474632491265712E-4</v>
      </c>
      <c r="M2288" s="109">
        <v>8.2728575893524178E-4</v>
      </c>
      <c r="N2288" s="731">
        <v>1.3340669953816602E-3</v>
      </c>
      <c r="O2288" s="108">
        <v>1.8907085832719015E-3</v>
      </c>
      <c r="P2288" s="109">
        <v>1.7837700579646943E-3</v>
      </c>
      <c r="Q2288" s="731">
        <v>3.1817048637014945E-3</v>
      </c>
      <c r="R2288" s="108">
        <v>2.5331254587491947E-3</v>
      </c>
      <c r="S2288" s="109">
        <v>3.3739584749155893E-3</v>
      </c>
      <c r="T2288" s="731">
        <v>1.0873882013613653E-2</v>
      </c>
      <c r="U2288" s="108">
        <v>2.0402961076746489E-4</v>
      </c>
      <c r="V2288" s="109">
        <v>1.9668182195683168E-4</v>
      </c>
      <c r="W2288" s="731">
        <v>3.0961091721672606E-4</v>
      </c>
      <c r="X2288" s="108">
        <v>1.2584010074299146E-5</v>
      </c>
      <c r="Y2288" s="109">
        <v>1.2100534845048834E-5</v>
      </c>
      <c r="Z2288" s="731">
        <v>2.0093752926554832E-5</v>
      </c>
      <c r="AA2288" s="108">
        <v>2.1798023194412837E-4</v>
      </c>
      <c r="AB2288" s="109">
        <v>2.1753232499771151E-4</v>
      </c>
      <c r="AC2288" s="731">
        <v>5.5297892703877363E-4</v>
      </c>
      <c r="AD2288" s="108">
        <v>8.9719737936457491E-5</v>
      </c>
      <c r="AE2288" s="109">
        <v>8.6764047303100847E-5</v>
      </c>
      <c r="AF2288" s="731">
        <v>1.331421724207519E-4</v>
      </c>
      <c r="AG2288" s="108">
        <v>1.0594416341041478E-4</v>
      </c>
      <c r="AH2288" s="109">
        <v>1.0103116868179651E-4</v>
      </c>
      <c r="AI2288" s="731">
        <v>1.77797253157931E-4</v>
      </c>
      <c r="AJ2288" s="114"/>
      <c r="AK2288" s="115"/>
      <c r="AL2288" s="115"/>
    </row>
    <row r="2289" spans="1:38" x14ac:dyDescent="0.25">
      <c r="A2289" s="71">
        <v>2032</v>
      </c>
      <c r="B2289" s="718">
        <v>4</v>
      </c>
      <c r="C2289" s="108">
        <v>0.34155814320082034</v>
      </c>
      <c r="D2289" s="109">
        <v>0.34440610519704407</v>
      </c>
      <c r="E2289" s="731">
        <v>0.31447038516916914</v>
      </c>
      <c r="F2289" s="108">
        <v>1.403674049229487E-2</v>
      </c>
      <c r="G2289" s="109">
        <v>1.5964957883983142E-2</v>
      </c>
      <c r="H2289" s="731">
        <v>1.7346025409521182E-2</v>
      </c>
      <c r="I2289" s="108">
        <v>8.0845155935390777E-3</v>
      </c>
      <c r="J2289" s="109">
        <v>8.4799306703453765E-3</v>
      </c>
      <c r="K2289" s="731">
        <v>1.8567897756354028E-2</v>
      </c>
      <c r="L2289" s="108">
        <v>8.9910304370865079E-4</v>
      </c>
      <c r="M2289" s="109">
        <v>1.2366861750411997E-3</v>
      </c>
      <c r="N2289" s="731">
        <v>2.1659590309962649E-3</v>
      </c>
      <c r="O2289" s="108">
        <v>2.0384644349162309E-3</v>
      </c>
      <c r="P2289" s="109">
        <v>2.0832858778700525E-3</v>
      </c>
      <c r="Q2289" s="731">
        <v>4.0391171538717106E-3</v>
      </c>
      <c r="R2289" s="108">
        <v>2.5331254587491947E-3</v>
      </c>
      <c r="S2289" s="109">
        <v>3.3739584749155893E-3</v>
      </c>
      <c r="T2289" s="731">
        <v>1.0873882013613653E-2</v>
      </c>
      <c r="U2289" s="108">
        <v>2.1207233182378383E-4</v>
      </c>
      <c r="V2289" s="109">
        <v>2.1335443126483566E-4</v>
      </c>
      <c r="W2289" s="731">
        <v>4.0065897304363511E-4</v>
      </c>
      <c r="X2289" s="108">
        <v>1.3165944130175404E-5</v>
      </c>
      <c r="Y2289" s="109">
        <v>1.329525634988276E-5</v>
      </c>
      <c r="Z2289" s="731">
        <v>2.6003262601519151E-5</v>
      </c>
      <c r="AA2289" s="108">
        <v>2.2745509789525291E-4</v>
      </c>
      <c r="AB2289" s="109">
        <v>2.358451844889331E-4</v>
      </c>
      <c r="AC2289" s="731">
        <v>6.9719584174095521E-4</v>
      </c>
      <c r="AD2289" s="108">
        <v>9.2776567128720255E-5</v>
      </c>
      <c r="AE2289" s="109">
        <v>9.3140315563523845E-5</v>
      </c>
      <c r="AF2289" s="731">
        <v>1.7571379460507619E-4</v>
      </c>
      <c r="AG2289" s="108">
        <v>1.1228229075646668E-4</v>
      </c>
      <c r="AH2289" s="109">
        <v>1.1395800722479853E-4</v>
      </c>
      <c r="AI2289" s="731">
        <v>2.1932478631491998E-4</v>
      </c>
      <c r="AJ2289" s="114"/>
      <c r="AK2289" s="115"/>
      <c r="AL2289" s="115"/>
    </row>
    <row r="2290" spans="1:38" x14ac:dyDescent="0.25">
      <c r="A2290" s="71">
        <v>2032</v>
      </c>
      <c r="B2290" s="718">
        <v>5</v>
      </c>
      <c r="C2290" s="108">
        <v>0.34001911215955616</v>
      </c>
      <c r="D2290" s="109">
        <v>0.34326708669238942</v>
      </c>
      <c r="E2290" s="731">
        <v>0.31140968844373451</v>
      </c>
      <c r="F2290" s="108">
        <v>1.404815328699875E-2</v>
      </c>
      <c r="G2290" s="109">
        <v>1.5984921546011256E-2</v>
      </c>
      <c r="H2290" s="731">
        <v>1.7225280668726754E-2</v>
      </c>
      <c r="I2290" s="108">
        <v>8.0313654576922872E-3</v>
      </c>
      <c r="J2290" s="109">
        <v>8.4451556228236843E-3</v>
      </c>
      <c r="K2290" s="731">
        <v>1.8358295084262278E-2</v>
      </c>
      <c r="L2290" s="108">
        <v>8.961864349012734E-4</v>
      </c>
      <c r="M2290" s="109">
        <v>1.2347592272407247E-3</v>
      </c>
      <c r="N2290" s="731">
        <v>2.1530113582192709E-3</v>
      </c>
      <c r="O2290" s="108">
        <v>2.0265361465923171E-3</v>
      </c>
      <c r="P2290" s="109">
        <v>2.0749666069080795E-3</v>
      </c>
      <c r="Q2290" s="731">
        <v>3.9939141029305724E-3</v>
      </c>
      <c r="R2290" s="108">
        <v>2.5331254587491947E-3</v>
      </c>
      <c r="S2290" s="109">
        <v>3.3739584749155893E-3</v>
      </c>
      <c r="T2290" s="731">
        <v>1.0873882013613653E-2</v>
      </c>
      <c r="U2290" s="108">
        <v>2.1073637356112832E-4</v>
      </c>
      <c r="V2290" s="109">
        <v>2.1256882729390434E-4</v>
      </c>
      <c r="W2290" s="731">
        <v>3.958081115316712E-4</v>
      </c>
      <c r="X2290" s="108">
        <v>1.3081993742174336E-5</v>
      </c>
      <c r="Y2290" s="109">
        <v>1.324435267540735E-5</v>
      </c>
      <c r="Z2290" s="731">
        <v>2.5700637654345617E-5</v>
      </c>
      <c r="AA2290" s="108">
        <v>2.2643057047072007E-4</v>
      </c>
      <c r="AB2290" s="109">
        <v>2.3527880032488799E-4</v>
      </c>
      <c r="AC2290" s="731">
        <v>6.8969954703809082E-4</v>
      </c>
      <c r="AD2290" s="108">
        <v>9.218328931792027E-5</v>
      </c>
      <c r="AE2290" s="109">
        <v>9.2799980341848895E-5</v>
      </c>
      <c r="AF2290" s="731">
        <v>1.7346026852854235E-4</v>
      </c>
      <c r="AG2290" s="108">
        <v>1.1159529503409148E-4</v>
      </c>
      <c r="AH2290" s="109">
        <v>1.1351558176858816E-4</v>
      </c>
      <c r="AI2290" s="731">
        <v>2.1715906931695016E-4</v>
      </c>
      <c r="AJ2290" s="114"/>
      <c r="AK2290" s="115"/>
      <c r="AL2290" s="115"/>
    </row>
    <row r="2291" spans="1:38" x14ac:dyDescent="0.25">
      <c r="A2291" s="71">
        <v>2032</v>
      </c>
      <c r="B2291" s="718">
        <v>6</v>
      </c>
      <c r="C2291" s="108">
        <v>0.38964645741014198</v>
      </c>
      <c r="D2291" s="109">
        <v>0.38892213185468133</v>
      </c>
      <c r="E2291" s="731">
        <v>0.42673935416376813</v>
      </c>
      <c r="F2291" s="108">
        <v>1.461456702030038E-2</v>
      </c>
      <c r="G2291" s="109">
        <v>1.6580353445179389E-2</v>
      </c>
      <c r="H2291" s="731">
        <v>2.2805839814237595E-2</v>
      </c>
      <c r="I2291" s="108">
        <v>8.2742567109552814E-3</v>
      </c>
      <c r="J2291" s="109">
        <v>9.3695428922471666E-3</v>
      </c>
      <c r="K2291" s="731">
        <v>2.0367871645765721E-2</v>
      </c>
      <c r="L2291" s="108">
        <v>1.0149967579164054E-3</v>
      </c>
      <c r="M2291" s="109">
        <v>1.3359585797776466E-3</v>
      </c>
      <c r="N2291" s="731">
        <v>2.2238855848174879E-3</v>
      </c>
      <c r="O2291" s="108">
        <v>2.1331370938868629E-3</v>
      </c>
      <c r="P2291" s="109">
        <v>2.3221726748836919E-3</v>
      </c>
      <c r="Q2291" s="731">
        <v>5.4739892226828334E-3</v>
      </c>
      <c r="R2291" s="108">
        <v>2.5331254587491947E-3</v>
      </c>
      <c r="S2291" s="109">
        <v>3.3739584749155893E-3</v>
      </c>
      <c r="T2291" s="731">
        <v>1.0873882013613653E-2</v>
      </c>
      <c r="U2291" s="108">
        <v>2.1627001974738481E-4</v>
      </c>
      <c r="V2291" s="109">
        <v>2.2553585916038472E-4</v>
      </c>
      <c r="W2291" s="731">
        <v>4.9881303218510199E-4</v>
      </c>
      <c r="X2291" s="108">
        <v>1.348650910225421E-5</v>
      </c>
      <c r="Y2291" s="109">
        <v>1.4182909916943849E-5</v>
      </c>
      <c r="Z2291" s="731">
        <v>3.3830189047928672E-5</v>
      </c>
      <c r="AA2291" s="108">
        <v>2.340583671850093E-4</v>
      </c>
      <c r="AB2291" s="109">
        <v>2.5039368375597167E-4</v>
      </c>
      <c r="AC2291" s="731">
        <v>9.4328203488933625E-4</v>
      </c>
      <c r="AD2291" s="108">
        <v>9.425186540415646E-5</v>
      </c>
      <c r="AE2291" s="109">
        <v>9.7655462936770203E-5</v>
      </c>
      <c r="AF2291" s="731">
        <v>2.0353691024235668E-4</v>
      </c>
      <c r="AG2291" s="108">
        <v>1.1609649036727482E-4</v>
      </c>
      <c r="AH2291" s="109">
        <v>1.239667923192347E-4</v>
      </c>
      <c r="AI2291" s="731">
        <v>3.3202880574907055E-4</v>
      </c>
      <c r="AJ2291" s="114"/>
      <c r="AK2291" s="115"/>
      <c r="AL2291" s="115"/>
    </row>
    <row r="2292" spans="1:38" x14ac:dyDescent="0.25">
      <c r="A2292" s="71">
        <v>2032</v>
      </c>
      <c r="B2292" s="718">
        <v>7</v>
      </c>
      <c r="C2292" s="108">
        <v>0.38905863756454012</v>
      </c>
      <c r="D2292" s="109">
        <v>0.38863737020967332</v>
      </c>
      <c r="E2292" s="731">
        <v>0.42270021898548932</v>
      </c>
      <c r="F2292" s="108">
        <v>1.4665385352043902E-2</v>
      </c>
      <c r="G2292" s="109">
        <v>1.6630750432154978E-2</v>
      </c>
      <c r="H2292" s="731">
        <v>2.2636126978901619E-2</v>
      </c>
      <c r="I2292" s="108">
        <v>8.2396856017177209E-3</v>
      </c>
      <c r="J2292" s="109">
        <v>9.3495313118672971E-3</v>
      </c>
      <c r="K2292" s="731">
        <v>2.0094928775918845E-2</v>
      </c>
      <c r="L2292" s="108">
        <v>1.0117186378620763E-3</v>
      </c>
      <c r="M2292" s="109">
        <v>1.3335344165778975E-3</v>
      </c>
      <c r="N2292" s="731">
        <v>2.2066248996310007E-3</v>
      </c>
      <c r="O2292" s="108">
        <v>2.1271107866786612E-3</v>
      </c>
      <c r="P2292" s="109">
        <v>2.319020283474096E-3</v>
      </c>
      <c r="Q2292" s="731">
        <v>5.4103622751719201E-3</v>
      </c>
      <c r="R2292" s="108">
        <v>2.5331254587491947E-3</v>
      </c>
      <c r="S2292" s="109">
        <v>3.3739584749155893E-3</v>
      </c>
      <c r="T2292" s="731">
        <v>1.0873882013613653E-2</v>
      </c>
      <c r="U2292" s="108">
        <v>2.1531211975785313E-4</v>
      </c>
      <c r="V2292" s="109">
        <v>2.2503533044757314E-4</v>
      </c>
      <c r="W2292" s="731">
        <v>4.9199538959998667E-4</v>
      </c>
      <c r="X2292" s="108">
        <v>1.3429049214620673E-5</v>
      </c>
      <c r="Y2292" s="109">
        <v>1.415276138100899E-5</v>
      </c>
      <c r="Z2292" s="731">
        <v>3.3402376837919366E-5</v>
      </c>
      <c r="AA2292" s="108">
        <v>2.3353554110616242E-4</v>
      </c>
      <c r="AB2292" s="109">
        <v>2.502243085251772E-4</v>
      </c>
      <c r="AC2292" s="731">
        <v>9.3274739361123783E-4</v>
      </c>
      <c r="AD2292" s="108">
        <v>9.3809575217756018E-5</v>
      </c>
      <c r="AE2292" s="109">
        <v>9.7424211278459525E-5</v>
      </c>
      <c r="AF2292" s="731">
        <v>2.003666705068965E-4</v>
      </c>
      <c r="AG2292" s="108">
        <v>1.1567766272264844E-4</v>
      </c>
      <c r="AH2292" s="109">
        <v>1.2374745361201823E-4</v>
      </c>
      <c r="AI2292" s="731">
        <v>3.2897564580877675E-4</v>
      </c>
      <c r="AJ2292" s="114"/>
      <c r="AK2292" s="115"/>
      <c r="AL2292" s="115"/>
    </row>
    <row r="2293" spans="1:38" x14ac:dyDescent="0.25">
      <c r="A2293" s="71">
        <v>2032</v>
      </c>
      <c r="B2293" s="718">
        <v>8</v>
      </c>
      <c r="C2293" s="108">
        <v>0.43910751133808285</v>
      </c>
      <c r="D2293" s="109">
        <v>0.43148931996010748</v>
      </c>
      <c r="E2293" s="731">
        <v>0.41787846915860366</v>
      </c>
      <c r="F2293" s="108">
        <v>1.5209347929619992E-2</v>
      </c>
      <c r="G2293" s="109">
        <v>1.7053875259724571E-2</v>
      </c>
      <c r="H2293" s="731">
        <v>2.4390785235146137E-2</v>
      </c>
      <c r="I2293" s="108">
        <v>8.5047460210052224E-3</v>
      </c>
      <c r="J2293" s="109">
        <v>9.8686363524059326E-3</v>
      </c>
      <c r="K2293" s="731">
        <v>2.1124648911519099E-2</v>
      </c>
      <c r="L2293" s="108">
        <v>1.1489884892150269E-3</v>
      </c>
      <c r="M2293" s="109">
        <v>1.4460515697841759E-3</v>
      </c>
      <c r="N2293" s="731">
        <v>2.2805536726244169E-3</v>
      </c>
      <c r="O2293" s="108">
        <v>2.2211441110800969E-3</v>
      </c>
      <c r="P2293" s="109">
        <v>2.423134348789558E-3</v>
      </c>
      <c r="Q2293" s="731">
        <v>5.8323686664639206E-3</v>
      </c>
      <c r="R2293" s="108">
        <v>2.5331254587491947E-3</v>
      </c>
      <c r="S2293" s="109">
        <v>3.3739584749155893E-3</v>
      </c>
      <c r="T2293" s="731">
        <v>1.0873882013613653E-2</v>
      </c>
      <c r="U2293" s="108">
        <v>2.1912312055361914E-4</v>
      </c>
      <c r="V2293" s="109">
        <v>2.2932852318998E-4</v>
      </c>
      <c r="W2293" s="731">
        <v>5.3678715815281414E-4</v>
      </c>
      <c r="X2293" s="108">
        <v>1.3720473098886148E-5</v>
      </c>
      <c r="Y2293" s="109">
        <v>1.4478011828609025E-5</v>
      </c>
      <c r="Z2293" s="731">
        <v>3.6318751668008937E-5</v>
      </c>
      <c r="AA2293" s="108">
        <v>2.397356707510322E-4</v>
      </c>
      <c r="AB2293" s="109">
        <v>2.5649512628593031E-4</v>
      </c>
      <c r="AC2293" s="731">
        <v>1.0044172711881341E-3</v>
      </c>
      <c r="AD2293" s="108">
        <v>9.5083134196165557E-5</v>
      </c>
      <c r="AE2293" s="109">
        <v>9.8869488990244284E-5</v>
      </c>
      <c r="AF2293" s="731">
        <v>2.213274336837481E-4</v>
      </c>
      <c r="AG2293" s="108">
        <v>1.193505236382665E-4</v>
      </c>
      <c r="AH2293" s="109">
        <v>1.2782836635858677E-4</v>
      </c>
      <c r="AI2293" s="731">
        <v>3.4942008632922732E-4</v>
      </c>
      <c r="AJ2293" s="114"/>
      <c r="AK2293" s="115"/>
      <c r="AL2293" s="115"/>
    </row>
    <row r="2294" spans="1:38" x14ac:dyDescent="0.25">
      <c r="A2294" s="71">
        <v>2032</v>
      </c>
      <c r="B2294" s="718">
        <v>9</v>
      </c>
      <c r="C2294" s="108">
        <v>0.43867191278409112</v>
      </c>
      <c r="D2294" s="109">
        <v>0.43113041256616474</v>
      </c>
      <c r="E2294" s="731">
        <v>0.41297367581953176</v>
      </c>
      <c r="F2294" s="108">
        <v>1.5292516562924286E-2</v>
      </c>
      <c r="G2294" s="109">
        <v>1.7125378413390558E-2</v>
      </c>
      <c r="H2294" s="731">
        <v>2.4159638793553338E-2</v>
      </c>
      <c r="I2294" s="108">
        <v>8.4794810188462463E-3</v>
      </c>
      <c r="J2294" s="109">
        <v>9.8432240027682086E-3</v>
      </c>
      <c r="K2294" s="731">
        <v>2.0766932737219194E-2</v>
      </c>
      <c r="L2294" s="108">
        <v>1.1463387403232231E-3</v>
      </c>
      <c r="M2294" s="109">
        <v>1.4428674229502705E-3</v>
      </c>
      <c r="N2294" s="731">
        <v>2.2570969340723816E-3</v>
      </c>
      <c r="O2294" s="108">
        <v>2.2167912465260379E-3</v>
      </c>
      <c r="P2294" s="109">
        <v>2.4192577008076898E-3</v>
      </c>
      <c r="Q2294" s="731">
        <v>5.7458944548003862E-3</v>
      </c>
      <c r="R2294" s="108">
        <v>2.5331254587491947E-3</v>
      </c>
      <c r="S2294" s="109">
        <v>3.3739584749155893E-3</v>
      </c>
      <c r="T2294" s="731">
        <v>1.0873882013613653E-2</v>
      </c>
      <c r="U2294" s="108">
        <v>2.1843167497726584E-4</v>
      </c>
      <c r="V2294" s="109">
        <v>2.2871367719235131E-4</v>
      </c>
      <c r="W2294" s="731">
        <v>5.2752899775638715E-4</v>
      </c>
      <c r="X2294" s="108">
        <v>1.3678920054359307E-5</v>
      </c>
      <c r="Y2294" s="109">
        <v>1.4440908099057408E-5</v>
      </c>
      <c r="Z2294" s="731">
        <v>3.5735847580174715E-5</v>
      </c>
      <c r="AA2294" s="108">
        <v>2.3954359648854188E-4</v>
      </c>
      <c r="AB2294" s="109">
        <v>2.5632396859167809E-4</v>
      </c>
      <c r="AC2294" s="731">
        <v>9.9011030921056795E-4</v>
      </c>
      <c r="AD2294" s="108">
        <v>9.4763791855845909E-5</v>
      </c>
      <c r="AE2294" s="109">
        <v>9.8585288755153569E-5</v>
      </c>
      <c r="AF2294" s="731">
        <v>2.1701968559114756E-4</v>
      </c>
      <c r="AG2294" s="108">
        <v>1.1904801019495911E-4</v>
      </c>
      <c r="AH2294" s="109">
        <v>1.2755883734073747E-4</v>
      </c>
      <c r="AI2294" s="731">
        <v>3.4526745361976161E-4</v>
      </c>
      <c r="AJ2294" s="114"/>
      <c r="AK2294" s="115"/>
      <c r="AL2294" s="115"/>
    </row>
    <row r="2295" spans="1:38" x14ac:dyDescent="0.25">
      <c r="A2295" s="71">
        <v>2032</v>
      </c>
      <c r="B2295" s="718">
        <v>10</v>
      </c>
      <c r="C2295" s="108">
        <v>0.58012945937653593</v>
      </c>
      <c r="D2295" s="109">
        <v>0.55427294507365921</v>
      </c>
      <c r="E2295" s="731">
        <v>0.44658866475039261</v>
      </c>
      <c r="F2295" s="108">
        <v>1.8682439624663826E-2</v>
      </c>
      <c r="G2295" s="109">
        <v>2.001187285771747E-2</v>
      </c>
      <c r="H2295" s="731">
        <v>2.9773187776160965E-2</v>
      </c>
      <c r="I2295" s="108">
        <v>9.1267975382362965E-3</v>
      </c>
      <c r="J2295" s="109">
        <v>1.0812237963070683E-2</v>
      </c>
      <c r="K2295" s="731">
        <v>2.0355538802426614E-2</v>
      </c>
      <c r="L2295" s="108">
        <v>1.4252775458703276E-3</v>
      </c>
      <c r="M2295" s="109">
        <v>1.6522952728138497E-3</v>
      </c>
      <c r="N2295" s="731">
        <v>2.4164018657663179E-3</v>
      </c>
      <c r="O2295" s="108">
        <v>2.5489570775480675E-3</v>
      </c>
      <c r="P2295" s="109">
        <v>2.6682827048397592E-3</v>
      </c>
      <c r="Q2295" s="731">
        <v>6.4640767702408529E-3</v>
      </c>
      <c r="R2295" s="108">
        <v>2.5331254587491947E-3</v>
      </c>
      <c r="S2295" s="109">
        <v>3.3739584749155893E-3</v>
      </c>
      <c r="T2295" s="731">
        <v>1.0873882013613653E-2</v>
      </c>
      <c r="U2295" s="108">
        <v>2.3278154611930179E-4</v>
      </c>
      <c r="V2295" s="109">
        <v>2.3923465084082926E-4</v>
      </c>
      <c r="W2295" s="731">
        <v>6.0375774767399901E-4</v>
      </c>
      <c r="X2295" s="108">
        <v>1.4752752480080601E-5</v>
      </c>
      <c r="Y2295" s="109">
        <v>1.5231633566642729E-5</v>
      </c>
      <c r="Z2295" s="731">
        <v>4.0689561889371141E-5</v>
      </c>
      <c r="AA2295" s="108">
        <v>2.669768286472972E-4</v>
      </c>
      <c r="AB2295" s="109">
        <v>2.7799274514150895E-4</v>
      </c>
      <c r="AC2295" s="731">
        <v>1.1213757814952851E-3</v>
      </c>
      <c r="AD2295" s="108">
        <v>9.9706286251807574E-5</v>
      </c>
      <c r="AE2295" s="109">
        <v>1.0216887100932364E-4</v>
      </c>
      <c r="AF2295" s="731">
        <v>2.526658960013004E-4</v>
      </c>
      <c r="AG2295" s="108">
        <v>1.3223672799330617E-4</v>
      </c>
      <c r="AH2295" s="109">
        <v>1.3738103558877203E-4</v>
      </c>
      <c r="AI2295" s="731">
        <v>3.8007036216039161E-4</v>
      </c>
      <c r="AJ2295" s="114"/>
      <c r="AK2295" s="115"/>
      <c r="AL2295" s="115"/>
    </row>
    <row r="2296" spans="1:38" x14ac:dyDescent="0.25">
      <c r="A2296" s="71">
        <v>2032</v>
      </c>
      <c r="B2296" s="718">
        <v>11</v>
      </c>
      <c r="C2296" s="108">
        <v>0.57974297991870583</v>
      </c>
      <c r="D2296" s="109">
        <v>0.55390539966102792</v>
      </c>
      <c r="E2296" s="731">
        <v>0.44163840091093554</v>
      </c>
      <c r="F2296" s="108">
        <v>1.8863418040994409E-2</v>
      </c>
      <c r="G2296" s="109">
        <v>2.0176743111336725E-2</v>
      </c>
      <c r="H2296" s="731">
        <v>2.9634808230162124E-2</v>
      </c>
      <c r="I2296" s="108">
        <v>9.1052146601084526E-3</v>
      </c>
      <c r="J2296" s="109">
        <v>1.0787719494543572E-2</v>
      </c>
      <c r="K2296" s="731">
        <v>2.0044509644500885E-2</v>
      </c>
      <c r="L2296" s="108">
        <v>1.4226307763963025E-3</v>
      </c>
      <c r="M2296" s="109">
        <v>1.6490440724393886E-3</v>
      </c>
      <c r="N2296" s="731">
        <v>2.391738473949774E-3</v>
      </c>
      <c r="O2296" s="108">
        <v>2.5452726436732838E-3</v>
      </c>
      <c r="P2296" s="109">
        <v>2.6646849448833652E-3</v>
      </c>
      <c r="Q2296" s="731">
        <v>6.3746814713815545E-3</v>
      </c>
      <c r="R2296" s="108">
        <v>2.5331254587491947E-3</v>
      </c>
      <c r="S2296" s="109">
        <v>3.3739584749155893E-3</v>
      </c>
      <c r="T2296" s="731">
        <v>1.0873882013613653E-2</v>
      </c>
      <c r="U2296" s="108">
        <v>2.3219650570793248E-4</v>
      </c>
      <c r="V2296" s="109">
        <v>2.3866837570117502E-4</v>
      </c>
      <c r="W2296" s="731">
        <v>5.9419531398533648E-4</v>
      </c>
      <c r="X2296" s="108">
        <v>1.4717448008174231E-5</v>
      </c>
      <c r="Y2296" s="109">
        <v>1.5197347901337806E-5</v>
      </c>
      <c r="Z2296" s="731">
        <v>4.0084855962281161E-5</v>
      </c>
      <c r="AA2296" s="108">
        <v>2.6722368095722369E-4</v>
      </c>
      <c r="AB2296" s="109">
        <v>2.7820201946939183E-4</v>
      </c>
      <c r="AC2296" s="731">
        <v>1.1069696691591595E-3</v>
      </c>
      <c r="AD2296" s="108">
        <v>9.9435841217560033E-5</v>
      </c>
      <c r="AE2296" s="109">
        <v>1.0190718796325829E-4</v>
      </c>
      <c r="AF2296" s="731">
        <v>2.4821235854609113E-4</v>
      </c>
      <c r="AG2296" s="108">
        <v>1.319803969454271E-4</v>
      </c>
      <c r="AH2296" s="109">
        <v>1.371316777922303E-4</v>
      </c>
      <c r="AI2296" s="731">
        <v>3.7577444250776589E-4</v>
      </c>
      <c r="AJ2296" s="114"/>
      <c r="AK2296" s="115"/>
      <c r="AL2296" s="115"/>
    </row>
    <row r="2297" spans="1:38" x14ac:dyDescent="0.25">
      <c r="A2297" s="71">
        <v>2032</v>
      </c>
      <c r="B2297" s="718">
        <v>12</v>
      </c>
      <c r="C2297" s="108">
        <v>0.57941068569709409</v>
      </c>
      <c r="D2297" s="109">
        <v>0.5534933812242715</v>
      </c>
      <c r="E2297" s="731">
        <v>0.43653845836054</v>
      </c>
      <c r="F2297" s="108">
        <v>1.906284767658073E-2</v>
      </c>
      <c r="G2297" s="109">
        <v>2.0355663929012592E-2</v>
      </c>
      <c r="H2297" s="731">
        <v>2.9502924489403833E-2</v>
      </c>
      <c r="I2297" s="108">
        <v>9.0866709775979625E-3</v>
      </c>
      <c r="J2297" s="109">
        <v>1.0758105445920913E-2</v>
      </c>
      <c r="K2297" s="731">
        <v>1.9722068442472953E-2</v>
      </c>
      <c r="L2297" s="108">
        <v>1.4203590179384495E-3</v>
      </c>
      <c r="M2297" s="109">
        <v>1.645129510512512E-3</v>
      </c>
      <c r="N2297" s="731">
        <v>2.3658093635714498E-3</v>
      </c>
      <c r="O2297" s="108">
        <v>2.5421102344956605E-3</v>
      </c>
      <c r="P2297" s="109">
        <v>2.6603754361109386E-3</v>
      </c>
      <c r="Q2297" s="731">
        <v>6.2825587618447242E-3</v>
      </c>
      <c r="R2297" s="108">
        <v>2.5331254587491947E-3</v>
      </c>
      <c r="S2297" s="109">
        <v>3.3739584749155893E-3</v>
      </c>
      <c r="T2297" s="731">
        <v>1.0873882013613653E-2</v>
      </c>
      <c r="U2297" s="108">
        <v>2.3169444198759204E-4</v>
      </c>
      <c r="V2297" s="109">
        <v>2.3798338327177726E-4</v>
      </c>
      <c r="W2297" s="731">
        <v>5.8434505304991505E-4</v>
      </c>
      <c r="X2297" s="108">
        <v>1.4687168487820021E-5</v>
      </c>
      <c r="Y2297" s="109">
        <v>1.5155907468181252E-5</v>
      </c>
      <c r="Z2297" s="731">
        <v>3.9461985148941536E-5</v>
      </c>
      <c r="AA2297" s="108">
        <v>2.6760460357022658E-4</v>
      </c>
      <c r="AB2297" s="109">
        <v>2.7837574180978512E-4</v>
      </c>
      <c r="AC2297" s="731">
        <v>1.0921639759315094E-3</v>
      </c>
      <c r="AD2297" s="108">
        <v>9.9203964937594229E-5</v>
      </c>
      <c r="AE2297" s="109">
        <v>1.015904911181439E-4</v>
      </c>
      <c r="AF2297" s="731">
        <v>2.4362632966526312E-4</v>
      </c>
      <c r="AG2297" s="108">
        <v>1.3176020406166096E-4</v>
      </c>
      <c r="AH2297" s="109">
        <v>1.3683103873946462E-4</v>
      </c>
      <c r="AI2297" s="731">
        <v>3.7134434602660924E-4</v>
      </c>
      <c r="AJ2297" s="114"/>
      <c r="AK2297" s="115"/>
      <c r="AL2297" s="115"/>
    </row>
    <row r="2298" spans="1:38" x14ac:dyDescent="0.25">
      <c r="A2298" s="71">
        <v>2032</v>
      </c>
      <c r="B2298" s="718">
        <v>13</v>
      </c>
      <c r="C2298" s="108">
        <v>0.57800059813646554</v>
      </c>
      <c r="D2298" s="109">
        <v>0.55198942365868398</v>
      </c>
      <c r="E2298" s="731">
        <v>0.42945204996928849</v>
      </c>
      <c r="F2298" s="108">
        <v>1.9277086931792344E-2</v>
      </c>
      <c r="G2298" s="109">
        <v>2.0544257500170693E-2</v>
      </c>
      <c r="H2298" s="731">
        <v>2.9279203899749348E-2</v>
      </c>
      <c r="I2298" s="108">
        <v>9.0701877533022647E-3</v>
      </c>
      <c r="J2298" s="109">
        <v>1.0725220995550913E-2</v>
      </c>
      <c r="K2298" s="731">
        <v>1.929155106993594E-2</v>
      </c>
      <c r="L2298" s="108">
        <v>1.418474641917759E-3</v>
      </c>
      <c r="M2298" s="109">
        <v>1.640935032773311E-3</v>
      </c>
      <c r="N2298" s="731">
        <v>2.3313470476623178E-3</v>
      </c>
      <c r="O2298" s="108">
        <v>2.5387768550529091E-3</v>
      </c>
      <c r="P2298" s="109">
        <v>2.6550105362536896E-3</v>
      </c>
      <c r="Q2298" s="731">
        <v>6.1606045200780545E-3</v>
      </c>
      <c r="R2298" s="108">
        <v>2.5331254587491947E-3</v>
      </c>
      <c r="S2298" s="109">
        <v>3.3739584749155893E-3</v>
      </c>
      <c r="T2298" s="731">
        <v>1.0873882013613653E-2</v>
      </c>
      <c r="U2298" s="108">
        <v>2.312684001744526E-4</v>
      </c>
      <c r="V2298" s="109">
        <v>2.3724011992577902E-4</v>
      </c>
      <c r="W2298" s="731">
        <v>5.7135475486614522E-4</v>
      </c>
      <c r="X2298" s="108">
        <v>1.4661005565029619E-5</v>
      </c>
      <c r="Y2298" s="109">
        <v>1.5110464450580259E-5</v>
      </c>
      <c r="Z2298" s="731">
        <v>3.8639189516997501E-5</v>
      </c>
      <c r="AA2298" s="108">
        <v>2.6808646850202874E-4</v>
      </c>
      <c r="AB2298" s="109">
        <v>2.7852694332156064E-4</v>
      </c>
      <c r="AC2298" s="731">
        <v>1.0723711857451921E-3</v>
      </c>
      <c r="AD2298" s="108">
        <v>9.9011420491171387E-5</v>
      </c>
      <c r="AE2298" s="109">
        <v>1.0125142767971181E-4</v>
      </c>
      <c r="AF2298" s="731">
        <v>2.3759346345706282E-4</v>
      </c>
      <c r="AG2298" s="108">
        <v>1.3155606694867329E-4</v>
      </c>
      <c r="AH2298" s="109">
        <v>1.3648657117115479E-4</v>
      </c>
      <c r="AI2298" s="731">
        <v>3.654445216027924E-4</v>
      </c>
      <c r="AJ2298" s="114"/>
      <c r="AK2298" s="115"/>
      <c r="AL2298" s="115"/>
    </row>
    <row r="2299" spans="1:38" x14ac:dyDescent="0.25">
      <c r="A2299" s="71">
        <v>2032</v>
      </c>
      <c r="B2299" s="718">
        <v>14</v>
      </c>
      <c r="C2299" s="108">
        <v>0.57774884265006843</v>
      </c>
      <c r="D2299" s="109">
        <v>0.55150416227696719</v>
      </c>
      <c r="E2299" s="731">
        <v>0.42261244616707816</v>
      </c>
      <c r="F2299" s="108">
        <v>1.9511185385794182E-2</v>
      </c>
      <c r="G2299" s="109">
        <v>2.0750622845643715E-2</v>
      </c>
      <c r="H2299" s="731">
        <v>2.9064537375988568E-2</v>
      </c>
      <c r="I2299" s="108">
        <v>9.0561401640885351E-3</v>
      </c>
      <c r="J2299" s="109">
        <v>1.0690510777729265E-2</v>
      </c>
      <c r="K2299" s="731">
        <v>1.8857982202751328E-2</v>
      </c>
      <c r="L2299" s="108">
        <v>1.4167527490937454E-3</v>
      </c>
      <c r="M2299" s="109">
        <v>1.6363465728086372E-3</v>
      </c>
      <c r="N2299" s="731">
        <v>2.2963352590678922E-3</v>
      </c>
      <c r="O2299" s="108">
        <v>2.5363795306781985E-3</v>
      </c>
      <c r="P2299" s="109">
        <v>2.64995519563544E-3</v>
      </c>
      <c r="Q2299" s="731">
        <v>6.0370052890053247E-3</v>
      </c>
      <c r="R2299" s="108">
        <v>2.5331254587491947E-3</v>
      </c>
      <c r="S2299" s="109">
        <v>3.3739584749155893E-3</v>
      </c>
      <c r="T2299" s="731">
        <v>1.0873882013613653E-2</v>
      </c>
      <c r="U2299" s="108">
        <v>2.308877379403538E-4</v>
      </c>
      <c r="V2299" s="109">
        <v>2.3643773670241854E-4</v>
      </c>
      <c r="W2299" s="731">
        <v>5.5813798978104239E-4</v>
      </c>
      <c r="X2299" s="108">
        <v>1.463805696712808E-5</v>
      </c>
      <c r="Y2299" s="109">
        <v>1.5061924388505096E-5</v>
      </c>
      <c r="Z2299" s="731">
        <v>3.7803519388116097E-5</v>
      </c>
      <c r="AA2299" s="108">
        <v>2.6869350176177316E-4</v>
      </c>
      <c r="AB2299" s="109">
        <v>2.7871769756130976E-4</v>
      </c>
      <c r="AC2299" s="731">
        <v>1.0523607578119564E-3</v>
      </c>
      <c r="AD2299" s="108">
        <v>9.8835520432728974E-5</v>
      </c>
      <c r="AE2299" s="109">
        <v>1.0088028353275081E-4</v>
      </c>
      <c r="AF2299" s="731">
        <v>2.3144012084284018E-4</v>
      </c>
      <c r="AG2299" s="108">
        <v>1.3138922927994167E-4</v>
      </c>
      <c r="AH2299" s="109">
        <v>1.361341698504356E-4</v>
      </c>
      <c r="AI2299" s="731">
        <v>3.5950091684575352E-4</v>
      </c>
      <c r="AJ2299" s="114"/>
      <c r="AK2299" s="115"/>
      <c r="AL2299" s="115"/>
    </row>
    <row r="2300" spans="1:38" x14ac:dyDescent="0.25">
      <c r="A2300" s="71">
        <v>2032</v>
      </c>
      <c r="B2300" s="718">
        <v>15</v>
      </c>
      <c r="C2300" s="108">
        <v>0.71344327587264667</v>
      </c>
      <c r="D2300" s="109">
        <v>0.66123177803344046</v>
      </c>
      <c r="E2300" s="731">
        <v>0.44078184377181562</v>
      </c>
      <c r="F2300" s="108">
        <v>2.9322765871466153E-2</v>
      </c>
      <c r="G2300" s="109">
        <v>2.9613884912229105E-2</v>
      </c>
      <c r="H2300" s="731">
        <v>4.0479581510933935E-2</v>
      </c>
      <c r="I2300" s="108">
        <v>9.0484301822901375E-3</v>
      </c>
      <c r="J2300" s="109">
        <v>1.0591662332242589E-2</v>
      </c>
      <c r="K2300" s="731">
        <v>1.9948937332487461E-2</v>
      </c>
      <c r="L2300" s="108">
        <v>1.954115107274538E-3</v>
      </c>
      <c r="M2300" s="109">
        <v>2.0027603564007094E-3</v>
      </c>
      <c r="N2300" s="731">
        <v>2.5366453453324845E-3</v>
      </c>
      <c r="O2300" s="108">
        <v>2.5938278405101545E-3</v>
      </c>
      <c r="P2300" s="109">
        <v>2.6731894796022172E-3</v>
      </c>
      <c r="Q2300" s="731">
        <v>6.3298055498366944E-3</v>
      </c>
      <c r="R2300" s="108">
        <v>2.5331254587491947E-3</v>
      </c>
      <c r="S2300" s="109">
        <v>3.3739584749155893E-3</v>
      </c>
      <c r="T2300" s="731">
        <v>1.0873882013613653E-2</v>
      </c>
      <c r="U2300" s="108">
        <v>2.3143595920001428E-4</v>
      </c>
      <c r="V2300" s="109">
        <v>2.3448653679002842E-4</v>
      </c>
      <c r="W2300" s="731">
        <v>5.8915644279593064E-4</v>
      </c>
      <c r="X2300" s="108">
        <v>1.4706614437582471E-5</v>
      </c>
      <c r="Y2300" s="109">
        <v>1.4959756912856803E-5</v>
      </c>
      <c r="Z2300" s="731">
        <v>3.9833613194181802E-5</v>
      </c>
      <c r="AA2300" s="108">
        <v>3.0480869079381218E-4</v>
      </c>
      <c r="AB2300" s="109">
        <v>3.0926421664044588E-4</v>
      </c>
      <c r="AC2300" s="731">
        <v>1.1380051270305084E-3</v>
      </c>
      <c r="AD2300" s="108">
        <v>9.869608042113063E-5</v>
      </c>
      <c r="AE2300" s="109">
        <v>9.9709369746832846E-5</v>
      </c>
      <c r="AF2300" s="731">
        <v>2.4596217211872716E-4</v>
      </c>
      <c r="AG2300" s="108">
        <v>1.3313487207041819E-4</v>
      </c>
      <c r="AH2300" s="109">
        <v>1.3624440527958956E-4</v>
      </c>
      <c r="AI2300" s="731">
        <v>3.7371790868076131E-4</v>
      </c>
      <c r="AJ2300" s="114"/>
      <c r="AK2300" s="115"/>
      <c r="AL2300" s="115"/>
    </row>
    <row r="2301" spans="1:38" x14ac:dyDescent="0.25">
      <c r="A2301" s="71">
        <v>2032</v>
      </c>
      <c r="B2301" s="718">
        <v>16</v>
      </c>
      <c r="C2301" s="108">
        <v>0.71312730515319156</v>
      </c>
      <c r="D2301" s="109">
        <v>0.66075630684539699</v>
      </c>
      <c r="E2301" s="731">
        <v>0.43135713315832497</v>
      </c>
      <c r="F2301" s="108">
        <v>2.9878805725384563E-2</v>
      </c>
      <c r="G2301" s="109">
        <v>3.0137750658614584E-2</v>
      </c>
      <c r="H2301" s="731">
        <v>4.0463786776801458E-2</v>
      </c>
      <c r="I2301" s="108">
        <v>9.0317275461214343E-3</v>
      </c>
      <c r="J2301" s="109">
        <v>1.0559498644665022E-2</v>
      </c>
      <c r="K2301" s="731">
        <v>1.9347599431651354E-2</v>
      </c>
      <c r="L2301" s="108">
        <v>1.9512777881449666E-3</v>
      </c>
      <c r="M2301" s="109">
        <v>1.9974760613363333E-3</v>
      </c>
      <c r="N2301" s="731">
        <v>2.4776542705157822E-3</v>
      </c>
      <c r="O2301" s="108">
        <v>2.5909691050945666E-3</v>
      </c>
      <c r="P2301" s="109">
        <v>2.6684847479504065E-3</v>
      </c>
      <c r="Q2301" s="731">
        <v>6.1605043149369305E-3</v>
      </c>
      <c r="R2301" s="108">
        <v>2.5331254587491947E-3</v>
      </c>
      <c r="S2301" s="109">
        <v>3.3739584749155893E-3</v>
      </c>
      <c r="T2301" s="731">
        <v>1.0873882013613653E-2</v>
      </c>
      <c r="U2301" s="108">
        <v>2.3098211673135369E-4</v>
      </c>
      <c r="V2301" s="109">
        <v>2.3373983319531754E-4</v>
      </c>
      <c r="W2301" s="731">
        <v>5.7106112034521989E-4</v>
      </c>
      <c r="X2301" s="108">
        <v>1.4679219636483784E-5</v>
      </c>
      <c r="Y2301" s="109">
        <v>1.4914627397921406E-5</v>
      </c>
      <c r="Z2301" s="731">
        <v>3.8687407551888705E-5</v>
      </c>
      <c r="AA2301" s="108">
        <v>3.0650344838733276E-4</v>
      </c>
      <c r="AB2301" s="109">
        <v>3.1062677130840283E-4</v>
      </c>
      <c r="AC2301" s="731">
        <v>1.1115704046978159E-3</v>
      </c>
      <c r="AD2301" s="108">
        <v>9.8486241878211327E-5</v>
      </c>
      <c r="AE2301" s="109">
        <v>9.9364234439375457E-5</v>
      </c>
      <c r="AF2301" s="731">
        <v>2.3753483214861474E-4</v>
      </c>
      <c r="AG2301" s="108">
        <v>1.329358638939962E-4</v>
      </c>
      <c r="AH2301" s="109">
        <v>1.35916708795755E-4</v>
      </c>
      <c r="AI2301" s="731">
        <v>3.6557314952680289E-4</v>
      </c>
      <c r="AJ2301" s="114"/>
      <c r="AK2301" s="115"/>
      <c r="AL2301" s="115"/>
    </row>
    <row r="2302" spans="1:38" x14ac:dyDescent="0.25">
      <c r="A2302" s="71">
        <v>2032</v>
      </c>
      <c r="B2302" s="718">
        <v>17</v>
      </c>
      <c r="C2302" s="108">
        <v>0.71284255168760269</v>
      </c>
      <c r="D2302" s="109">
        <v>0.66030395377304663</v>
      </c>
      <c r="E2302" s="731">
        <v>0.43113535091559552</v>
      </c>
      <c r="F2302" s="108">
        <v>3.0468708488180656E-2</v>
      </c>
      <c r="G2302" s="109">
        <v>3.0684926123596783E-2</v>
      </c>
      <c r="H2302" s="731">
        <v>4.1073751631237151E-2</v>
      </c>
      <c r="I2302" s="108">
        <v>9.0166987786413303E-3</v>
      </c>
      <c r="J2302" s="109">
        <v>1.0528798593612576E-2</v>
      </c>
      <c r="K2302" s="731">
        <v>1.9340907997871696E-2</v>
      </c>
      <c r="L2302" s="108">
        <v>1.948727351281017E-3</v>
      </c>
      <c r="M2302" s="109">
        <v>1.9924336496674306E-3</v>
      </c>
      <c r="N2302" s="731">
        <v>2.478434665570765E-3</v>
      </c>
      <c r="O2302" s="108">
        <v>2.5883962208536238E-3</v>
      </c>
      <c r="P2302" s="109">
        <v>2.6639955049063534E-3</v>
      </c>
      <c r="Q2302" s="731">
        <v>6.1567544941119419E-3</v>
      </c>
      <c r="R2302" s="108">
        <v>2.5331254587491947E-3</v>
      </c>
      <c r="S2302" s="109">
        <v>3.3739584749155893E-3</v>
      </c>
      <c r="T2302" s="731">
        <v>1.0873882013613653E-2</v>
      </c>
      <c r="U2302" s="108">
        <v>2.3057354876766209E-4</v>
      </c>
      <c r="V2302" s="109">
        <v>2.3302715743486217E-4</v>
      </c>
      <c r="W2302" s="731">
        <v>5.7066123085458467E-4</v>
      </c>
      <c r="X2302" s="108">
        <v>1.4654565378533093E-5</v>
      </c>
      <c r="Y2302" s="109">
        <v>1.487152713999126E-5</v>
      </c>
      <c r="Z2302" s="731">
        <v>3.8661614850913457E-5</v>
      </c>
      <c r="AA2302" s="108">
        <v>3.083576629994065E-4</v>
      </c>
      <c r="AB2302" s="109">
        <v>3.1210143153152857E-4</v>
      </c>
      <c r="AC2302" s="731">
        <v>1.113221428399231E-3</v>
      </c>
      <c r="AD2302" s="108">
        <v>9.8297459961555915E-5</v>
      </c>
      <c r="AE2302" s="109">
        <v>9.9034549337590066E-5</v>
      </c>
      <c r="AF2302" s="731">
        <v>2.3734749460377236E-4</v>
      </c>
      <c r="AG2302" s="108">
        <v>1.327568244162627E-4</v>
      </c>
      <c r="AH2302" s="109">
        <v>1.3560394715068935E-4</v>
      </c>
      <c r="AI2302" s="731">
        <v>3.6539286139617523E-4</v>
      </c>
      <c r="AJ2302" s="114"/>
      <c r="AK2302" s="115"/>
      <c r="AL2302" s="115"/>
    </row>
    <row r="2303" spans="1:38" x14ac:dyDescent="0.25">
      <c r="A2303" s="71">
        <v>2032</v>
      </c>
      <c r="B2303" s="718">
        <v>18</v>
      </c>
      <c r="C2303" s="108">
        <v>0.71183172045406873</v>
      </c>
      <c r="D2303" s="109">
        <v>0.65918232500574592</v>
      </c>
      <c r="E2303" s="731">
        <v>0.43028247285667681</v>
      </c>
      <c r="F2303" s="108">
        <v>3.108550729971785E-2</v>
      </c>
      <c r="G2303" s="109">
        <v>3.1238331227115026E-2</v>
      </c>
      <c r="H2303" s="731">
        <v>4.1663443092912984E-2</v>
      </c>
      <c r="I2303" s="108">
        <v>9.0016075230414209E-3</v>
      </c>
      <c r="J2303" s="109">
        <v>1.0497138713235469E-2</v>
      </c>
      <c r="K2303" s="731">
        <v>1.930334948459719E-2</v>
      </c>
      <c r="L2303" s="108">
        <v>1.9462609567708047E-3</v>
      </c>
      <c r="M2303" s="109">
        <v>1.9873307780376194E-3</v>
      </c>
      <c r="N2303" s="731">
        <v>2.4763827001257322E-3</v>
      </c>
      <c r="O2303" s="108">
        <v>2.5855350314848763E-3</v>
      </c>
      <c r="P2303" s="109">
        <v>2.6590688960223914E-3</v>
      </c>
      <c r="Q2303" s="731">
        <v>6.1446815488358959E-3</v>
      </c>
      <c r="R2303" s="108">
        <v>2.5331254587491947E-3</v>
      </c>
      <c r="S2303" s="109">
        <v>3.3739584749155893E-3</v>
      </c>
      <c r="T2303" s="731">
        <v>1.0873882013613653E-2</v>
      </c>
      <c r="U2303" s="108">
        <v>2.3017363130850376E-4</v>
      </c>
      <c r="V2303" s="109">
        <v>2.3230078912109839E-4</v>
      </c>
      <c r="W2303" s="731">
        <v>5.6939669629710386E-4</v>
      </c>
      <c r="X2303" s="108">
        <v>1.4630218716974259E-5</v>
      </c>
      <c r="Y2303" s="109">
        <v>1.4827365955253784E-5</v>
      </c>
      <c r="Z2303" s="731">
        <v>3.8580350640178378E-5</v>
      </c>
      <c r="AA2303" s="108">
        <v>3.1030978683065601E-4</v>
      </c>
      <c r="AB2303" s="109">
        <v>3.1358029653285018E-4</v>
      </c>
      <c r="AC2303" s="731">
        <v>1.1134996068745669E-3</v>
      </c>
      <c r="AD2303" s="108">
        <v>9.8115048310283079E-5</v>
      </c>
      <c r="AE2303" s="109">
        <v>9.8701206398021005E-5</v>
      </c>
      <c r="AF2303" s="731">
        <v>2.3676490783206526E-4</v>
      </c>
      <c r="AG2303" s="108">
        <v>1.3257236929596148E-4</v>
      </c>
      <c r="AH2303" s="109">
        <v>1.3527581433173596E-4</v>
      </c>
      <c r="AI2303" s="731">
        <v>3.6479453200509307E-4</v>
      </c>
      <c r="AJ2303" s="114"/>
      <c r="AK2303" s="115"/>
      <c r="AL2303" s="115"/>
    </row>
    <row r="2304" spans="1:38" ht="13" x14ac:dyDescent="0.3">
      <c r="A2304" s="71">
        <v>2032</v>
      </c>
      <c r="B2304" s="718">
        <v>19</v>
      </c>
      <c r="C2304" s="108">
        <v>0.71155560589592193</v>
      </c>
      <c r="D2304" s="109">
        <v>0.65872876101447164</v>
      </c>
      <c r="E2304" s="732">
        <v>0.42946225303442731</v>
      </c>
      <c r="F2304" s="108">
        <v>3.1729613655125562E-2</v>
      </c>
      <c r="G2304" s="109">
        <v>3.1792627497715026E-2</v>
      </c>
      <c r="H2304" s="732">
        <v>4.2242206022708582E-2</v>
      </c>
      <c r="I2304" s="108">
        <v>8.9870591239161624E-3</v>
      </c>
      <c r="J2304" s="109">
        <v>1.0466482948470305E-2</v>
      </c>
      <c r="K2304" s="732">
        <v>1.9257839074718751E-2</v>
      </c>
      <c r="L2304" s="108">
        <v>1.9437897910629521E-3</v>
      </c>
      <c r="M2304" s="109">
        <v>1.9822971243743312E-3</v>
      </c>
      <c r="N2304" s="732">
        <v>2.4732804741874771E-3</v>
      </c>
      <c r="O2304" s="108">
        <v>2.5830419571762505E-3</v>
      </c>
      <c r="P2304" s="109">
        <v>2.6545844605360817E-3</v>
      </c>
      <c r="Q2304" s="732">
        <v>6.130125720634004E-3</v>
      </c>
      <c r="R2304" s="108">
        <v>2.5331254587491947E-3</v>
      </c>
      <c r="S2304" s="109">
        <v>3.3739584749155893E-3</v>
      </c>
      <c r="T2304" s="732">
        <v>1.0873882013613653E-2</v>
      </c>
      <c r="U2304" s="108">
        <v>2.2977808342598618E-4</v>
      </c>
      <c r="V2304" s="109">
        <v>2.3158921704748806E-4</v>
      </c>
      <c r="W2304" s="732">
        <v>5.6784083416100948E-4</v>
      </c>
      <c r="X2304" s="108">
        <v>1.4606349982340625E-5</v>
      </c>
      <c r="Y2304" s="109">
        <v>1.4784342056426682E-5</v>
      </c>
      <c r="Z2304" s="732">
        <v>3.8481411041853305E-5</v>
      </c>
      <c r="AA2304" s="108">
        <v>3.1237302383821028E-4</v>
      </c>
      <c r="AB2304" s="109">
        <v>3.1508206942479811E-4</v>
      </c>
      <c r="AC2304" s="732">
        <v>1.1133528122318169E-3</v>
      </c>
      <c r="AD2304" s="108">
        <v>9.7932267213600216E-5</v>
      </c>
      <c r="AE2304" s="109">
        <v>9.8372188130100012E-5</v>
      </c>
      <c r="AF2304" s="732">
        <v>2.3603937455040551E-4</v>
      </c>
      <c r="AG2304" s="108">
        <v>1.3239895744569384E-4</v>
      </c>
      <c r="AH2304" s="109">
        <v>1.3496346036994308E-4</v>
      </c>
      <c r="AI2304" s="732">
        <v>3.6409471953232611E-4</v>
      </c>
      <c r="AJ2304" s="114"/>
      <c r="AK2304" s="115"/>
      <c r="AL2304" s="115"/>
    </row>
    <row r="2305" spans="1:38" ht="13" x14ac:dyDescent="0.3">
      <c r="A2305" s="71">
        <v>2032</v>
      </c>
      <c r="B2305" s="718">
        <v>20</v>
      </c>
      <c r="C2305" s="108">
        <v>0.79083183186098305</v>
      </c>
      <c r="D2305" s="109">
        <v>0.71867142382048355</v>
      </c>
      <c r="E2305" s="732">
        <v>0.4769771985940176</v>
      </c>
      <c r="F2305" s="108">
        <v>6.500259661514779E-2</v>
      </c>
      <c r="G2305" s="109">
        <v>6.2464571443073665E-2</v>
      </c>
      <c r="H2305" s="732">
        <v>8.2520123060043526E-2</v>
      </c>
      <c r="I2305" s="108">
        <v>8.9279976960331183E-3</v>
      </c>
      <c r="J2305" s="109">
        <v>9.7071686487149519E-3</v>
      </c>
      <c r="K2305" s="732">
        <v>2.079460271672514E-2</v>
      </c>
      <c r="L2305" s="108">
        <v>2.6281771087822902E-3</v>
      </c>
      <c r="M2305" s="109">
        <v>2.3796583086640802E-3</v>
      </c>
      <c r="N2305" s="732">
        <v>2.8043809999049978E-3</v>
      </c>
      <c r="O2305" s="108">
        <v>2.6216099645080364E-3</v>
      </c>
      <c r="P2305" s="109">
        <v>2.5844341875390616E-3</v>
      </c>
      <c r="Q2305" s="732">
        <v>6.9304471003480105E-3</v>
      </c>
      <c r="R2305" s="108">
        <v>2.5331254587491947E-3</v>
      </c>
      <c r="S2305" s="109">
        <v>3.3739584749155893E-3</v>
      </c>
      <c r="T2305" s="732">
        <v>1.0873882013613653E-2</v>
      </c>
      <c r="U2305" s="108">
        <v>2.2896022946273129E-4</v>
      </c>
      <c r="V2305" s="109">
        <v>2.256198985799247E-4</v>
      </c>
      <c r="W2305" s="732">
        <v>6.5283752700430171E-4</v>
      </c>
      <c r="X2305" s="108">
        <v>1.458088557036897E-5</v>
      </c>
      <c r="Y2305" s="109">
        <v>1.4381788312064421E-5</v>
      </c>
      <c r="Z2305" s="732">
        <v>4.3993225746568164E-5</v>
      </c>
      <c r="AA2305" s="108">
        <v>4.2972073660098336E-4</v>
      </c>
      <c r="AB2305" s="109">
        <v>4.1800361904758849E-4</v>
      </c>
      <c r="AC2305" s="732">
        <v>1.3792912359998932E-3</v>
      </c>
      <c r="AD2305" s="108">
        <v>9.7229482707021029E-5</v>
      </c>
      <c r="AE2305" s="109">
        <v>9.5820678671368467E-5</v>
      </c>
      <c r="AF2305" s="732">
        <v>2.7577203349096692E-4</v>
      </c>
      <c r="AG2305" s="108">
        <v>1.3324387300024982E-4</v>
      </c>
      <c r="AH2305" s="109">
        <v>1.3137184607115452E-4</v>
      </c>
      <c r="AI2305" s="732">
        <v>4.0285478191684569E-4</v>
      </c>
      <c r="AJ2305" s="114"/>
      <c r="AK2305" s="115"/>
      <c r="AL2305" s="115"/>
    </row>
    <row r="2306" spans="1:38" ht="13" x14ac:dyDescent="0.3">
      <c r="A2306" s="71">
        <v>2032</v>
      </c>
      <c r="B2306" s="718">
        <v>21</v>
      </c>
      <c r="C2306" s="108">
        <v>0.79373746618197472</v>
      </c>
      <c r="D2306" s="109">
        <v>0.72112204728347262</v>
      </c>
      <c r="E2306" s="732">
        <v>0.4747084296345872</v>
      </c>
      <c r="F2306" s="108">
        <v>6.679391799949197E-2</v>
      </c>
      <c r="G2306" s="109">
        <v>6.3876675711114772E-2</v>
      </c>
      <c r="H2306" s="732">
        <v>8.3999075793605077E-2</v>
      </c>
      <c r="I2306" s="108">
        <v>8.9339704564640847E-3</v>
      </c>
      <c r="J2306" s="109">
        <v>9.7041671920327071E-3</v>
      </c>
      <c r="K2306" s="732">
        <v>2.0665321388680189E-2</v>
      </c>
      <c r="L2306" s="108">
        <v>2.624678257442406E-3</v>
      </c>
      <c r="M2306" s="109">
        <v>2.3738910153706027E-3</v>
      </c>
      <c r="N2306" s="732">
        <v>2.7906646295606315E-3</v>
      </c>
      <c r="O2306" s="108">
        <v>2.6289354648036923E-3</v>
      </c>
      <c r="P2306" s="109">
        <v>2.5900525943707855E-3</v>
      </c>
      <c r="Q2306" s="732">
        <v>6.8901574333591073E-3</v>
      </c>
      <c r="R2306" s="108">
        <v>2.5331254587491947E-3</v>
      </c>
      <c r="S2306" s="109">
        <v>3.3739584749155893E-3</v>
      </c>
      <c r="T2306" s="732">
        <v>1.0873882013613653E-2</v>
      </c>
      <c r="U2306" s="108">
        <v>2.2910144060789403E-4</v>
      </c>
      <c r="V2306" s="109">
        <v>2.2550986660259582E-4</v>
      </c>
      <c r="W2306" s="732">
        <v>6.4853351440873053E-4</v>
      </c>
      <c r="X2306" s="108">
        <v>1.4595630662533423E-5</v>
      </c>
      <c r="Y2306" s="109">
        <v>1.4381257778622993E-5</v>
      </c>
      <c r="Z2306" s="732">
        <v>4.3719408549766587E-5</v>
      </c>
      <c r="AA2306" s="108">
        <v>4.3636146729117957E-4</v>
      </c>
      <c r="AB2306" s="109">
        <v>4.2310168303080585E-4</v>
      </c>
      <c r="AC2306" s="732">
        <v>1.3782898289175015E-3</v>
      </c>
      <c r="AD2306" s="108">
        <v>9.7250657027266204E-5</v>
      </c>
      <c r="AE2306" s="109">
        <v>9.572665661143181E-5</v>
      </c>
      <c r="AF2306" s="732">
        <v>2.7376535148215038E-4</v>
      </c>
      <c r="AG2306" s="108">
        <v>1.3349152039411101E-4</v>
      </c>
      <c r="AH2306" s="109">
        <v>1.3150581628507555E-4</v>
      </c>
      <c r="AI2306" s="732">
        <v>4.0091620021050239E-4</v>
      </c>
      <c r="AJ2306" s="114"/>
      <c r="AK2306" s="115"/>
      <c r="AL2306" s="115"/>
    </row>
    <row r="2307" spans="1:38" ht="13" x14ac:dyDescent="0.3">
      <c r="A2307" s="71">
        <v>2032</v>
      </c>
      <c r="B2307" s="718">
        <v>22</v>
      </c>
      <c r="C2307" s="108">
        <v>0.7934429226145393</v>
      </c>
      <c r="D2307" s="109">
        <v>0.72070314859616658</v>
      </c>
      <c r="E2307" s="732">
        <v>0.47190231981833858</v>
      </c>
      <c r="F2307" s="108">
        <v>6.8491223322534073E-2</v>
      </c>
      <c r="G2307" s="109">
        <v>6.5072440109596813E-2</v>
      </c>
      <c r="H2307" s="732">
        <v>8.5234209917948334E-2</v>
      </c>
      <c r="I2307" s="108">
        <v>8.9185196705491715E-3</v>
      </c>
      <c r="J2307" s="109">
        <v>9.6776755696037758E-3</v>
      </c>
      <c r="K2307" s="732">
        <v>2.0503341836343926E-2</v>
      </c>
      <c r="L2307" s="108">
        <v>2.6211014752678531E-3</v>
      </c>
      <c r="M2307" s="109">
        <v>2.3682817200233919E-3</v>
      </c>
      <c r="N2307" s="732">
        <v>2.7729548042435656E-3</v>
      </c>
      <c r="O2307" s="108">
        <v>2.6262783208392494E-3</v>
      </c>
      <c r="P2307" s="109">
        <v>2.5859866373636742E-3</v>
      </c>
      <c r="Q2307" s="732">
        <v>6.840255547452022E-3</v>
      </c>
      <c r="R2307" s="108">
        <v>2.5331254587491947E-3</v>
      </c>
      <c r="S2307" s="109">
        <v>3.3739584749155893E-3</v>
      </c>
      <c r="T2307" s="732">
        <v>1.0873882013613653E-2</v>
      </c>
      <c r="U2307" s="108">
        <v>2.2867972754399201E-4</v>
      </c>
      <c r="V2307" s="109">
        <v>2.2486458029714326E-4</v>
      </c>
      <c r="W2307" s="732">
        <v>6.4320335038766318E-4</v>
      </c>
      <c r="X2307" s="108">
        <v>1.4570191959543982E-5</v>
      </c>
      <c r="Y2307" s="109">
        <v>1.4342311888817581E-5</v>
      </c>
      <c r="Z2307" s="732">
        <v>4.3380377695666295E-5</v>
      </c>
      <c r="AA2307" s="108">
        <v>4.4210831626668475E-4</v>
      </c>
      <c r="AB2307" s="109">
        <v>4.268889868759913E-4</v>
      </c>
      <c r="AC2307" s="732">
        <v>1.3749078104295751E-3</v>
      </c>
      <c r="AD2307" s="108">
        <v>9.7055730847137622E-5</v>
      </c>
      <c r="AE2307" s="109">
        <v>9.5428406023770224E-5</v>
      </c>
      <c r="AF2307" s="732">
        <v>2.7128032369501268E-4</v>
      </c>
      <c r="AG2307" s="108">
        <v>1.3330667482052335E-4</v>
      </c>
      <c r="AH2307" s="109">
        <v>1.312228329506673E-4</v>
      </c>
      <c r="AI2307" s="732">
        <v>3.9851470450055846E-4</v>
      </c>
      <c r="AJ2307" s="114"/>
      <c r="AK2307" s="115"/>
      <c r="AL2307" s="115"/>
    </row>
    <row r="2308" spans="1:38" ht="13" x14ac:dyDescent="0.3">
      <c r="A2308" s="71">
        <v>2032</v>
      </c>
      <c r="B2308" s="718">
        <v>23</v>
      </c>
      <c r="C2308" s="108">
        <v>0.79314102716241996</v>
      </c>
      <c r="D2308" s="109">
        <v>0.72029738066664195</v>
      </c>
      <c r="E2308" s="732">
        <v>0.46786592069488037</v>
      </c>
      <c r="F2308" s="108">
        <v>7.0153220338215583E-2</v>
      </c>
      <c r="G2308" s="109">
        <v>6.6045701565688369E-2</v>
      </c>
      <c r="H2308" s="732">
        <v>8.6128499062744154E-2</v>
      </c>
      <c r="I2308" s="108">
        <v>8.9026776836797581E-3</v>
      </c>
      <c r="J2308" s="109">
        <v>9.651982940050919E-3</v>
      </c>
      <c r="K2308" s="732">
        <v>2.026683701469122E-2</v>
      </c>
      <c r="L2308" s="108">
        <v>2.617436162245552E-3</v>
      </c>
      <c r="M2308" s="109">
        <v>2.3628412425767777E-3</v>
      </c>
      <c r="N2308" s="732">
        <v>2.7461833715538698E-3</v>
      </c>
      <c r="O2308" s="108">
        <v>2.6235559800286265E-3</v>
      </c>
      <c r="P2308" s="109">
        <v>2.58204364970017E-3</v>
      </c>
      <c r="Q2308" s="732">
        <v>6.7683860354538598E-3</v>
      </c>
      <c r="R2308" s="108">
        <v>2.5331254587491947E-3</v>
      </c>
      <c r="S2308" s="109">
        <v>3.3739584749155893E-3</v>
      </c>
      <c r="T2308" s="732">
        <v>1.0873882013613653E-2</v>
      </c>
      <c r="U2308" s="108">
        <v>2.2824755878321534E-4</v>
      </c>
      <c r="V2308" s="109">
        <v>2.2423869369575023E-4</v>
      </c>
      <c r="W2308" s="732">
        <v>6.3552658752794337E-4</v>
      </c>
      <c r="X2308" s="108">
        <v>1.4544128667103859E-5</v>
      </c>
      <c r="Y2308" s="109">
        <v>1.430451895267948E-5</v>
      </c>
      <c r="Z2308" s="732">
        <v>4.2892341873997348E-5</v>
      </c>
      <c r="AA2308" s="108">
        <v>4.477202031912656E-4</v>
      </c>
      <c r="AB2308" s="109">
        <v>4.2989376505879175E-4</v>
      </c>
      <c r="AC2308" s="732">
        <v>1.3668842139978256E-3</v>
      </c>
      <c r="AD2308" s="108">
        <v>9.6856027406655337E-5</v>
      </c>
      <c r="AE2308" s="109">
        <v>9.5139124470209393E-5</v>
      </c>
      <c r="AF2308" s="732">
        <v>2.6770158777277632E-4</v>
      </c>
      <c r="AG2308" s="108">
        <v>1.3311717765305479E-4</v>
      </c>
      <c r="AH2308" s="109">
        <v>1.3094830607442821E-4</v>
      </c>
      <c r="AI2308" s="732">
        <v>3.9505610705127444E-4</v>
      </c>
      <c r="AJ2308" s="114"/>
      <c r="AK2308" s="115"/>
      <c r="AL2308" s="115"/>
    </row>
    <row r="2309" spans="1:38" ht="13" x14ac:dyDescent="0.3">
      <c r="A2309" s="71">
        <v>2032</v>
      </c>
      <c r="B2309" s="718">
        <v>24</v>
      </c>
      <c r="C2309" s="108">
        <v>0.79283380986700136</v>
      </c>
      <c r="D2309" s="109">
        <v>0.71990117235685702</v>
      </c>
      <c r="E2309" s="732">
        <v>0.46315830526513113</v>
      </c>
      <c r="F2309" s="108">
        <v>7.1735311889532694E-2</v>
      </c>
      <c r="G2309" s="109">
        <v>6.6746720994227654E-2</v>
      </c>
      <c r="H2309" s="732">
        <v>8.6659950173907443E-2</v>
      </c>
      <c r="I2309" s="108">
        <v>8.8865873395472094E-3</v>
      </c>
      <c r="J2309" s="109">
        <v>9.6269250422489541E-3</v>
      </c>
      <c r="K2309" s="732">
        <v>1.9989585127047224E-2</v>
      </c>
      <c r="L2309" s="108">
        <v>2.6137097235370615E-3</v>
      </c>
      <c r="M2309" s="109">
        <v>2.3575341201722273E-3</v>
      </c>
      <c r="N2309" s="732">
        <v>2.714450603252894E-3</v>
      </c>
      <c r="O2309" s="108">
        <v>2.6207893815057377E-3</v>
      </c>
      <c r="P2309" s="109">
        <v>2.5781972910515379E-3</v>
      </c>
      <c r="Q2309" s="732">
        <v>6.6845175015296798E-3</v>
      </c>
      <c r="R2309" s="108">
        <v>2.5331254587491947E-3</v>
      </c>
      <c r="S2309" s="109">
        <v>3.3739584749155893E-3</v>
      </c>
      <c r="T2309" s="732">
        <v>1.0873882013613653E-2</v>
      </c>
      <c r="U2309" s="108">
        <v>2.2780841780211731E-4</v>
      </c>
      <c r="V2309" s="109">
        <v>2.2362819441013241E-4</v>
      </c>
      <c r="W2309" s="732">
        <v>6.2656739709497503E-4</v>
      </c>
      <c r="X2309" s="108">
        <v>1.4517651630090988E-5</v>
      </c>
      <c r="Y2309" s="109">
        <v>1.4267666352913753E-5</v>
      </c>
      <c r="Z2309" s="732">
        <v>4.2322871104553663E-5</v>
      </c>
      <c r="AA2309" s="108">
        <v>4.5304115034161991E-4</v>
      </c>
      <c r="AB2309" s="109">
        <v>4.3193451244672376E-4</v>
      </c>
      <c r="AC2309" s="732">
        <v>1.355695758821352E-3</v>
      </c>
      <c r="AD2309" s="108">
        <v>9.6653098717182484E-5</v>
      </c>
      <c r="AE2309" s="109">
        <v>9.4856893424834278E-5</v>
      </c>
      <c r="AF2309" s="732">
        <v>2.6352576618434337E-4</v>
      </c>
      <c r="AG2309" s="108">
        <v>1.3292476047384978E-4</v>
      </c>
      <c r="AH2309" s="109">
        <v>1.3068051927931382E-4</v>
      </c>
      <c r="AI2309" s="732">
        <v>3.9102003556327759E-4</v>
      </c>
      <c r="AJ2309" s="114"/>
      <c r="AK2309" s="115"/>
      <c r="AL2309" s="115"/>
    </row>
    <row r="2310" spans="1:38" ht="13" x14ac:dyDescent="0.3">
      <c r="A2310" s="71">
        <v>2032</v>
      </c>
      <c r="B2310" s="718">
        <v>25</v>
      </c>
      <c r="C2310" s="108">
        <v>0.79489515207240002</v>
      </c>
      <c r="D2310" s="109">
        <v>0.72160943286010082</v>
      </c>
      <c r="E2310" s="732">
        <v>0.45771644136834622</v>
      </c>
      <c r="F2310" s="108">
        <v>7.3357176451923217E-2</v>
      </c>
      <c r="G2310" s="109">
        <v>6.7230197581461051E-2</v>
      </c>
      <c r="H2310" s="732">
        <v>8.6825058052743972E-2</v>
      </c>
      <c r="I2310" s="108">
        <v>8.8855945887461128E-3</v>
      </c>
      <c r="J2310" s="109">
        <v>9.6201707118068209E-3</v>
      </c>
      <c r="K2310" s="732">
        <v>1.9667717864936884E-2</v>
      </c>
      <c r="L2310" s="108">
        <v>2.6098713175629778E-3</v>
      </c>
      <c r="M2310" s="109">
        <v>2.3524207348845617E-3</v>
      </c>
      <c r="N2310" s="732">
        <v>2.6772655693518789E-3</v>
      </c>
      <c r="O2310" s="108">
        <v>2.6253139381722523E-3</v>
      </c>
      <c r="P2310" s="109">
        <v>2.5815810962883864E-3</v>
      </c>
      <c r="Q2310" s="732">
        <v>6.5875327128314181E-3</v>
      </c>
      <c r="R2310" s="108">
        <v>2.5331254587491947E-3</v>
      </c>
      <c r="S2310" s="109">
        <v>3.3739584749155893E-3</v>
      </c>
      <c r="T2310" s="732">
        <v>1.0873882013613653E-2</v>
      </c>
      <c r="U2310" s="108">
        <v>2.2776499976132444E-4</v>
      </c>
      <c r="V2310" s="109">
        <v>2.2343711601308092E-4</v>
      </c>
      <c r="W2310" s="732">
        <v>6.1620770181512686E-4</v>
      </c>
      <c r="X2310" s="108">
        <v>1.4519657685489636E-5</v>
      </c>
      <c r="Y2310" s="109">
        <v>1.4260550271181759E-5</v>
      </c>
      <c r="Z2310" s="732">
        <v>4.1664417526800548E-5</v>
      </c>
      <c r="AA2310" s="108">
        <v>4.5891441720521172E-4</v>
      </c>
      <c r="AB2310" s="109">
        <v>4.3362007374148732E-4</v>
      </c>
      <c r="AC2310" s="732">
        <v>1.3411753878571752E-3</v>
      </c>
      <c r="AD2310" s="108">
        <v>9.6600127929767111E-5</v>
      </c>
      <c r="AE2310" s="109">
        <v>9.4737183844192038E-5</v>
      </c>
      <c r="AF2310" s="732">
        <v>2.5869697193598259E-4</v>
      </c>
      <c r="AG2310" s="108">
        <v>1.3304412701095939E-4</v>
      </c>
      <c r="AH2310" s="109">
        <v>1.3072913471822486E-4</v>
      </c>
      <c r="AI2310" s="732">
        <v>3.8635275308297095E-4</v>
      </c>
      <c r="AJ2310" s="114"/>
      <c r="AK2310" s="115"/>
      <c r="AL2310" s="115"/>
    </row>
    <row r="2311" spans="1:38" ht="13" x14ac:dyDescent="0.3">
      <c r="A2311" s="71">
        <v>2032</v>
      </c>
      <c r="B2311" s="718">
        <v>26</v>
      </c>
      <c r="C2311" s="108">
        <v>0.79457236925074437</v>
      </c>
      <c r="D2311" s="109">
        <v>0.7212399318863616</v>
      </c>
      <c r="E2311" s="732">
        <v>0.45114091609346635</v>
      </c>
      <c r="F2311" s="108">
        <v>7.4632032614102825E-2</v>
      </c>
      <c r="G2311" s="109">
        <v>6.7205430510091896E-2</v>
      </c>
      <c r="H2311" s="732">
        <v>8.6384012509495775E-2</v>
      </c>
      <c r="I2311" s="108">
        <v>8.8686304920889622E-3</v>
      </c>
      <c r="J2311" s="109">
        <v>9.596787458037501E-3</v>
      </c>
      <c r="K2311" s="732">
        <v>1.9277220290343431E-2</v>
      </c>
      <c r="L2311" s="108">
        <v>2.6059515871113439E-3</v>
      </c>
      <c r="M2311" s="109">
        <v>2.3474776033135746E-3</v>
      </c>
      <c r="N2311" s="732">
        <v>2.6317279831648351E-3</v>
      </c>
      <c r="O2311" s="108">
        <v>2.6223973642965381E-3</v>
      </c>
      <c r="P2311" s="109">
        <v>2.577992556471947E-3</v>
      </c>
      <c r="Q2311" s="732">
        <v>6.4703264147082584E-3</v>
      </c>
      <c r="R2311" s="108">
        <v>2.5331254587491947E-3</v>
      </c>
      <c r="S2311" s="109">
        <v>3.3739584749155893E-3</v>
      </c>
      <c r="T2311" s="732">
        <v>1.0873882013613653E-2</v>
      </c>
      <c r="U2311" s="108">
        <v>2.2730215802013504E-4</v>
      </c>
      <c r="V2311" s="109">
        <v>2.2286757599938444E-4</v>
      </c>
      <c r="W2311" s="732">
        <v>6.0368689814173056E-4</v>
      </c>
      <c r="X2311" s="108">
        <v>1.4491734296006529E-5</v>
      </c>
      <c r="Y2311" s="109">
        <v>1.4226169024289909E-5</v>
      </c>
      <c r="Z2311" s="732">
        <v>4.0868732868443289E-5</v>
      </c>
      <c r="AA2311" s="108">
        <v>4.6311782095379738E-4</v>
      </c>
      <c r="AB2311" s="109">
        <v>4.3309101243766611E-4</v>
      </c>
      <c r="AC2311" s="732">
        <v>1.3213188680208487E-3</v>
      </c>
      <c r="AD2311" s="108">
        <v>9.6386363954549382E-5</v>
      </c>
      <c r="AE2311" s="109">
        <v>9.4474020696925961E-5</v>
      </c>
      <c r="AF2311" s="732">
        <v>2.5286158280000021E-4</v>
      </c>
      <c r="AG2311" s="108">
        <v>1.3284116629441273E-4</v>
      </c>
      <c r="AH2311" s="109">
        <v>1.3047929095003375E-4</v>
      </c>
      <c r="AI2311" s="732">
        <v>3.8071149114884988E-4</v>
      </c>
      <c r="AJ2311" s="114"/>
      <c r="AK2311" s="115"/>
      <c r="AL2311" s="115"/>
    </row>
    <row r="2312" spans="1:38" ht="13" x14ac:dyDescent="0.3">
      <c r="A2312" s="71">
        <v>2032</v>
      </c>
      <c r="B2312" s="718">
        <v>27</v>
      </c>
      <c r="C2312" s="108">
        <v>0.79423967902223391</v>
      </c>
      <c r="D2312" s="109">
        <v>0.72088205502867941</v>
      </c>
      <c r="E2312" s="732">
        <v>0.44430636218019004</v>
      </c>
      <c r="F2312" s="108">
        <v>7.5666239341776353E-2</v>
      </c>
      <c r="G2312" s="109">
        <v>6.7088258656044245E-2</v>
      </c>
      <c r="H2312" s="732">
        <v>8.5817753887802231E-2</v>
      </c>
      <c r="I2312" s="108">
        <v>8.8512645351390019E-3</v>
      </c>
      <c r="J2312" s="109">
        <v>9.5742142894651942E-3</v>
      </c>
      <c r="K2312" s="732">
        <v>1.8870710963747657E-2</v>
      </c>
      <c r="L2312" s="108">
        <v>2.6019383009334338E-3</v>
      </c>
      <c r="M2312" s="109">
        <v>2.3427048889787016E-3</v>
      </c>
      <c r="N2312" s="732">
        <v>2.5842167779896274E-3</v>
      </c>
      <c r="O2312" s="108">
        <v>2.619410688388165E-3</v>
      </c>
      <c r="P2312" s="109">
        <v>2.574526166534169E-3</v>
      </c>
      <c r="Q2312" s="732">
        <v>6.3484463522992026E-3</v>
      </c>
      <c r="R2312" s="108">
        <v>2.5331254587491947E-3</v>
      </c>
      <c r="S2312" s="109">
        <v>3.3739584749155893E-3</v>
      </c>
      <c r="T2312" s="732">
        <v>1.0873882013613653E-2</v>
      </c>
      <c r="U2312" s="108">
        <v>2.268283473468896E-4</v>
      </c>
      <c r="V2312" s="109">
        <v>2.2231760069107816E-4</v>
      </c>
      <c r="W2312" s="732">
        <v>5.9066753452411466E-4</v>
      </c>
      <c r="X2312" s="108">
        <v>1.4463163824041186E-5</v>
      </c>
      <c r="Y2312" s="109">
        <v>1.419296847727355E-5</v>
      </c>
      <c r="Z2312" s="732">
        <v>4.0041372645529463E-5</v>
      </c>
      <c r="AA2312" s="108">
        <v>4.6645171377980235E-4</v>
      </c>
      <c r="AB2312" s="109">
        <v>4.3224567082848151E-4</v>
      </c>
      <c r="AC2312" s="732">
        <v>1.3002880911552768E-3</v>
      </c>
      <c r="AD2312" s="108">
        <v>9.6167324219835213E-5</v>
      </c>
      <c r="AE2312" s="109">
        <v>9.421981354629202E-5</v>
      </c>
      <c r="AF2312" s="732">
        <v>2.4679339408199884E-4</v>
      </c>
      <c r="AG2312" s="108">
        <v>1.3263346326635787E-4</v>
      </c>
      <c r="AH2312" s="109">
        <v>1.3023807214578457E-4</v>
      </c>
      <c r="AI2312" s="732">
        <v>3.748461012940617E-4</v>
      </c>
      <c r="AJ2312" s="114"/>
      <c r="AK2312" s="115"/>
      <c r="AL2312" s="115"/>
    </row>
    <row r="2313" spans="1:38" ht="13" x14ac:dyDescent="0.3">
      <c r="A2313" s="71">
        <v>2032</v>
      </c>
      <c r="B2313" s="718">
        <v>28</v>
      </c>
      <c r="C2313" s="108">
        <v>0.793904270442503</v>
      </c>
      <c r="D2313" s="109">
        <v>0.72053535465179741</v>
      </c>
      <c r="E2313" s="732">
        <v>0.43721474617280565</v>
      </c>
      <c r="F2313" s="108">
        <v>7.6404675317699705E-2</v>
      </c>
      <c r="G2313" s="109">
        <v>6.6973699717619573E-2</v>
      </c>
      <c r="H2313" s="732">
        <v>8.5237309932371413E-2</v>
      </c>
      <c r="I2313" s="108">
        <v>8.8336772655382562E-3</v>
      </c>
      <c r="J2313" s="109">
        <v>9.5522988146266429E-3</v>
      </c>
      <c r="K2313" s="732">
        <v>1.8448378477594361E-2</v>
      </c>
      <c r="L2313" s="108">
        <v>2.5978749237987281E-3</v>
      </c>
      <c r="M2313" s="109">
        <v>2.3380705855983591E-3</v>
      </c>
      <c r="N2313" s="732">
        <v>2.5347655005804352E-3</v>
      </c>
      <c r="O2313" s="108">
        <v>2.6163876159781348E-3</v>
      </c>
      <c r="P2313" s="109">
        <v>2.5711621952088223E-3</v>
      </c>
      <c r="Q2313" s="732">
        <v>6.2219338460319179E-3</v>
      </c>
      <c r="R2313" s="108">
        <v>2.5331254587491947E-3</v>
      </c>
      <c r="S2313" s="109">
        <v>3.3739584749155893E-3</v>
      </c>
      <c r="T2313" s="732">
        <v>1.0873882013613653E-2</v>
      </c>
      <c r="U2313" s="108">
        <v>2.2634838688225176E-4</v>
      </c>
      <c r="V2313" s="109">
        <v>2.2178376688162697E-4</v>
      </c>
      <c r="W2313" s="732">
        <v>5.7715269053477839E-4</v>
      </c>
      <c r="X2313" s="108">
        <v>1.4434227977114257E-5</v>
      </c>
      <c r="Y2313" s="109">
        <v>1.4160736092341474E-5</v>
      </c>
      <c r="Z2313" s="732">
        <v>3.918257536218222E-5</v>
      </c>
      <c r="AA2313" s="108">
        <v>4.6872260351221484E-4</v>
      </c>
      <c r="AB2313" s="109">
        <v>4.3142223711389757E-4</v>
      </c>
      <c r="AC2313" s="732">
        <v>1.2784848678071641E-3</v>
      </c>
      <c r="AD2313" s="108">
        <v>9.5945613361173338E-5</v>
      </c>
      <c r="AE2313" s="109">
        <v>9.3973049371496843E-5</v>
      </c>
      <c r="AF2313" s="732">
        <v>2.4049416612835812E-4</v>
      </c>
      <c r="AG2313" s="108">
        <v>1.3242306290519649E-4</v>
      </c>
      <c r="AH2313" s="109">
        <v>1.3000387066760584E-4</v>
      </c>
      <c r="AI2313" s="732">
        <v>3.6875851548087766E-4</v>
      </c>
      <c r="AJ2313" s="114"/>
      <c r="AK2313" s="115"/>
      <c r="AL2313" s="115"/>
    </row>
    <row r="2314" spans="1:38" ht="13" x14ac:dyDescent="0.3">
      <c r="A2314" s="71">
        <v>2032</v>
      </c>
      <c r="B2314" s="718">
        <v>29</v>
      </c>
      <c r="C2314" s="108">
        <v>0.793904270442503</v>
      </c>
      <c r="D2314" s="109">
        <v>0.72053535465179741</v>
      </c>
      <c r="E2314" s="732">
        <v>0.43721474617280565</v>
      </c>
      <c r="F2314" s="108">
        <v>7.6404675317699705E-2</v>
      </c>
      <c r="G2314" s="109">
        <v>6.6973699717619573E-2</v>
      </c>
      <c r="H2314" s="732">
        <v>8.5237309932371413E-2</v>
      </c>
      <c r="I2314" s="108">
        <v>8.8336772655382562E-3</v>
      </c>
      <c r="J2314" s="109">
        <v>9.5522988146266429E-3</v>
      </c>
      <c r="K2314" s="732">
        <v>1.8448378477594361E-2</v>
      </c>
      <c r="L2314" s="108">
        <v>2.5978749237987281E-3</v>
      </c>
      <c r="M2314" s="109">
        <v>2.3380705855983591E-3</v>
      </c>
      <c r="N2314" s="732">
        <v>2.5347655005804352E-3</v>
      </c>
      <c r="O2314" s="108">
        <v>2.6163876159781348E-3</v>
      </c>
      <c r="P2314" s="109">
        <v>2.5711621952088223E-3</v>
      </c>
      <c r="Q2314" s="732">
        <v>6.2219338460319179E-3</v>
      </c>
      <c r="R2314" s="108">
        <v>2.5331254587491947E-3</v>
      </c>
      <c r="S2314" s="109">
        <v>3.3739584749155893E-3</v>
      </c>
      <c r="T2314" s="732">
        <v>1.0873882013613653E-2</v>
      </c>
      <c r="U2314" s="108">
        <v>2.2634838688225176E-4</v>
      </c>
      <c r="V2314" s="109">
        <v>2.2178376688162697E-4</v>
      </c>
      <c r="W2314" s="732">
        <v>5.7715269053477839E-4</v>
      </c>
      <c r="X2314" s="108">
        <v>1.4434227977114257E-5</v>
      </c>
      <c r="Y2314" s="109">
        <v>1.4160736092341474E-5</v>
      </c>
      <c r="Z2314" s="732">
        <v>3.918257536218222E-5</v>
      </c>
      <c r="AA2314" s="108">
        <v>4.6872260351221484E-4</v>
      </c>
      <c r="AB2314" s="109">
        <v>4.3142223711389757E-4</v>
      </c>
      <c r="AC2314" s="732">
        <v>1.2784848678071641E-3</v>
      </c>
      <c r="AD2314" s="108">
        <v>9.5945613361173338E-5</v>
      </c>
      <c r="AE2314" s="109">
        <v>9.3973049371496843E-5</v>
      </c>
      <c r="AF2314" s="732">
        <v>2.4049416612835812E-4</v>
      </c>
      <c r="AG2314" s="108">
        <v>1.3242306290519649E-4</v>
      </c>
      <c r="AH2314" s="109">
        <v>1.3000387066760584E-4</v>
      </c>
      <c r="AI2314" s="732">
        <v>3.6875851548087766E-4</v>
      </c>
      <c r="AJ2314" s="114"/>
      <c r="AK2314" s="115"/>
      <c r="AL2314" s="115"/>
    </row>
    <row r="2315" spans="1:38" ht="13" x14ac:dyDescent="0.3">
      <c r="A2315" s="71">
        <v>2032</v>
      </c>
      <c r="B2315" s="718">
        <v>30</v>
      </c>
      <c r="C2315" s="108">
        <v>0.793904270442503</v>
      </c>
      <c r="D2315" s="109">
        <v>0.72053535465179741</v>
      </c>
      <c r="E2315" s="732">
        <v>0.43721474617280565</v>
      </c>
      <c r="F2315" s="108">
        <v>7.6404675317699705E-2</v>
      </c>
      <c r="G2315" s="109">
        <v>6.6973699717619573E-2</v>
      </c>
      <c r="H2315" s="732">
        <v>8.5237309932371413E-2</v>
      </c>
      <c r="I2315" s="108">
        <v>8.8336772655382562E-3</v>
      </c>
      <c r="J2315" s="109">
        <v>9.5522988146266429E-3</v>
      </c>
      <c r="K2315" s="732">
        <v>1.8448378477594361E-2</v>
      </c>
      <c r="L2315" s="108">
        <v>2.5978749237987281E-3</v>
      </c>
      <c r="M2315" s="109">
        <v>2.3380705855983591E-3</v>
      </c>
      <c r="N2315" s="732">
        <v>2.5347655005804352E-3</v>
      </c>
      <c r="O2315" s="108">
        <v>2.6163876159781348E-3</v>
      </c>
      <c r="P2315" s="109">
        <v>2.5711621952088223E-3</v>
      </c>
      <c r="Q2315" s="732">
        <v>6.2219338460319179E-3</v>
      </c>
      <c r="R2315" s="108">
        <v>2.5331254587491947E-3</v>
      </c>
      <c r="S2315" s="109">
        <v>3.3739584749155893E-3</v>
      </c>
      <c r="T2315" s="732">
        <v>1.0873882013613653E-2</v>
      </c>
      <c r="U2315" s="108">
        <v>2.2634838688225176E-4</v>
      </c>
      <c r="V2315" s="109">
        <v>2.2178376688162697E-4</v>
      </c>
      <c r="W2315" s="732">
        <v>5.7715269053477839E-4</v>
      </c>
      <c r="X2315" s="108">
        <v>1.4434227977114257E-5</v>
      </c>
      <c r="Y2315" s="109">
        <v>1.4160736092341474E-5</v>
      </c>
      <c r="Z2315" s="732">
        <v>3.918257536218222E-5</v>
      </c>
      <c r="AA2315" s="108">
        <v>4.6872260351221484E-4</v>
      </c>
      <c r="AB2315" s="109">
        <v>4.3142223711389757E-4</v>
      </c>
      <c r="AC2315" s="732">
        <v>1.2784848678071641E-3</v>
      </c>
      <c r="AD2315" s="108">
        <v>9.5945613361173338E-5</v>
      </c>
      <c r="AE2315" s="109">
        <v>9.3973049371496843E-5</v>
      </c>
      <c r="AF2315" s="732">
        <v>2.4049416612835812E-4</v>
      </c>
      <c r="AG2315" s="108">
        <v>1.3242306290519649E-4</v>
      </c>
      <c r="AH2315" s="109">
        <v>1.3000387066760584E-4</v>
      </c>
      <c r="AI2315" s="732">
        <v>3.6875851548087766E-4</v>
      </c>
      <c r="AJ2315" s="114"/>
      <c r="AK2315" s="115"/>
      <c r="AL2315" s="115"/>
    </row>
    <row r="2316" spans="1:38" ht="13" x14ac:dyDescent="0.3">
      <c r="A2316" s="71">
        <v>2032</v>
      </c>
      <c r="B2316" s="718">
        <v>31</v>
      </c>
      <c r="C2316" s="108">
        <v>0.793904270442503</v>
      </c>
      <c r="D2316" s="109">
        <v>0.72053535465179741</v>
      </c>
      <c r="E2316" s="732">
        <v>0.43721474617280565</v>
      </c>
      <c r="F2316" s="108">
        <v>7.6404675317699705E-2</v>
      </c>
      <c r="G2316" s="109">
        <v>6.6973699717619573E-2</v>
      </c>
      <c r="H2316" s="732">
        <v>8.5237309932371413E-2</v>
      </c>
      <c r="I2316" s="108">
        <v>8.8336772655382562E-3</v>
      </c>
      <c r="J2316" s="109">
        <v>9.5522988146266429E-3</v>
      </c>
      <c r="K2316" s="732">
        <v>1.8448378477594361E-2</v>
      </c>
      <c r="L2316" s="108">
        <v>2.5978749237987281E-3</v>
      </c>
      <c r="M2316" s="109">
        <v>2.3380705855983591E-3</v>
      </c>
      <c r="N2316" s="732">
        <v>2.5347655005804352E-3</v>
      </c>
      <c r="O2316" s="108">
        <v>2.6163876159781348E-3</v>
      </c>
      <c r="P2316" s="109">
        <v>2.5711621952088223E-3</v>
      </c>
      <c r="Q2316" s="732">
        <v>6.2219338460319179E-3</v>
      </c>
      <c r="R2316" s="108">
        <v>2.5331254587491947E-3</v>
      </c>
      <c r="S2316" s="109">
        <v>3.3739584749155893E-3</v>
      </c>
      <c r="T2316" s="732">
        <v>1.0873882013613653E-2</v>
      </c>
      <c r="U2316" s="108">
        <v>2.2634838688225176E-4</v>
      </c>
      <c r="V2316" s="109">
        <v>2.2178376688162697E-4</v>
      </c>
      <c r="W2316" s="732">
        <v>5.7715269053477839E-4</v>
      </c>
      <c r="X2316" s="108">
        <v>1.4434227977114257E-5</v>
      </c>
      <c r="Y2316" s="109">
        <v>1.4160736092341474E-5</v>
      </c>
      <c r="Z2316" s="732">
        <v>3.918257536218222E-5</v>
      </c>
      <c r="AA2316" s="108">
        <v>4.6872260351221484E-4</v>
      </c>
      <c r="AB2316" s="109">
        <v>4.3142223711389757E-4</v>
      </c>
      <c r="AC2316" s="732">
        <v>1.2784848678071641E-3</v>
      </c>
      <c r="AD2316" s="108">
        <v>9.5945613361173338E-5</v>
      </c>
      <c r="AE2316" s="109">
        <v>9.3973049371496843E-5</v>
      </c>
      <c r="AF2316" s="732">
        <v>2.4049416612835812E-4</v>
      </c>
      <c r="AG2316" s="108">
        <v>1.3242306290519649E-4</v>
      </c>
      <c r="AH2316" s="109">
        <v>1.3000387066760584E-4</v>
      </c>
      <c r="AI2316" s="732">
        <v>3.6875851548087766E-4</v>
      </c>
      <c r="AJ2316" s="114"/>
      <c r="AK2316" s="115"/>
      <c r="AL2316" s="115"/>
    </row>
    <row r="2317" spans="1:38" ht="13" x14ac:dyDescent="0.3">
      <c r="A2317" s="71">
        <v>2032</v>
      </c>
      <c r="B2317" s="718">
        <v>32</v>
      </c>
      <c r="C2317" s="108">
        <v>0.793904270442503</v>
      </c>
      <c r="D2317" s="109">
        <v>0.72053535465179741</v>
      </c>
      <c r="E2317" s="732">
        <v>0.43721474617280565</v>
      </c>
      <c r="F2317" s="108">
        <v>7.6404675317699705E-2</v>
      </c>
      <c r="G2317" s="109">
        <v>6.6973699717619573E-2</v>
      </c>
      <c r="H2317" s="732">
        <v>8.5237309932371413E-2</v>
      </c>
      <c r="I2317" s="108">
        <v>8.8336772655382562E-3</v>
      </c>
      <c r="J2317" s="109">
        <v>9.5522988146266429E-3</v>
      </c>
      <c r="K2317" s="732">
        <v>1.8448378477594361E-2</v>
      </c>
      <c r="L2317" s="108">
        <v>2.5978749237987281E-3</v>
      </c>
      <c r="M2317" s="109">
        <v>2.3380705855983591E-3</v>
      </c>
      <c r="N2317" s="732">
        <v>2.5347655005804352E-3</v>
      </c>
      <c r="O2317" s="108">
        <v>2.6163876159781348E-3</v>
      </c>
      <c r="P2317" s="109">
        <v>2.5711621952088223E-3</v>
      </c>
      <c r="Q2317" s="732">
        <v>6.2219338460319179E-3</v>
      </c>
      <c r="R2317" s="108">
        <v>2.5331254587491947E-3</v>
      </c>
      <c r="S2317" s="109">
        <v>3.3739584749155893E-3</v>
      </c>
      <c r="T2317" s="732">
        <v>1.0873882013613653E-2</v>
      </c>
      <c r="U2317" s="108">
        <v>2.2634838688225176E-4</v>
      </c>
      <c r="V2317" s="109">
        <v>2.2178376688162697E-4</v>
      </c>
      <c r="W2317" s="732">
        <v>5.7715269053477839E-4</v>
      </c>
      <c r="X2317" s="108">
        <v>1.4434227977114257E-5</v>
      </c>
      <c r="Y2317" s="109">
        <v>1.4160736092341474E-5</v>
      </c>
      <c r="Z2317" s="732">
        <v>3.918257536218222E-5</v>
      </c>
      <c r="AA2317" s="108">
        <v>4.6872260351221484E-4</v>
      </c>
      <c r="AB2317" s="109">
        <v>4.3142223711389757E-4</v>
      </c>
      <c r="AC2317" s="732">
        <v>1.2784848678071641E-3</v>
      </c>
      <c r="AD2317" s="108">
        <v>9.5945613361173338E-5</v>
      </c>
      <c r="AE2317" s="109">
        <v>9.3973049371496843E-5</v>
      </c>
      <c r="AF2317" s="732">
        <v>2.4049416612835812E-4</v>
      </c>
      <c r="AG2317" s="108">
        <v>1.3242306290519649E-4</v>
      </c>
      <c r="AH2317" s="109">
        <v>1.3000387066760584E-4</v>
      </c>
      <c r="AI2317" s="732">
        <v>3.6875851548087766E-4</v>
      </c>
      <c r="AJ2317" s="114"/>
      <c r="AK2317" s="115"/>
      <c r="AL2317" s="115"/>
    </row>
    <row r="2318" spans="1:38" ht="13" x14ac:dyDescent="0.3">
      <c r="A2318" s="71">
        <v>2032</v>
      </c>
      <c r="B2318" s="718">
        <v>33</v>
      </c>
      <c r="C2318" s="108">
        <v>0.793904270442503</v>
      </c>
      <c r="D2318" s="109">
        <v>0.72053535465179741</v>
      </c>
      <c r="E2318" s="732">
        <v>0.43721474617280565</v>
      </c>
      <c r="F2318" s="108">
        <v>7.6404675317699705E-2</v>
      </c>
      <c r="G2318" s="109">
        <v>6.6973699717619573E-2</v>
      </c>
      <c r="H2318" s="732">
        <v>8.5237309932371413E-2</v>
      </c>
      <c r="I2318" s="108">
        <v>8.8336772655382562E-3</v>
      </c>
      <c r="J2318" s="109">
        <v>9.5522988146266429E-3</v>
      </c>
      <c r="K2318" s="732">
        <v>1.8448378477594361E-2</v>
      </c>
      <c r="L2318" s="108">
        <v>2.5978749237987281E-3</v>
      </c>
      <c r="M2318" s="109">
        <v>2.3380705855983591E-3</v>
      </c>
      <c r="N2318" s="732">
        <v>2.5347655005804352E-3</v>
      </c>
      <c r="O2318" s="108">
        <v>2.6163876159781348E-3</v>
      </c>
      <c r="P2318" s="109">
        <v>2.5711621952088223E-3</v>
      </c>
      <c r="Q2318" s="732">
        <v>6.2219338460319179E-3</v>
      </c>
      <c r="R2318" s="108">
        <v>2.5331254587491947E-3</v>
      </c>
      <c r="S2318" s="109">
        <v>3.3739584749155893E-3</v>
      </c>
      <c r="T2318" s="732">
        <v>1.0873882013613653E-2</v>
      </c>
      <c r="U2318" s="108">
        <v>2.2634838688225176E-4</v>
      </c>
      <c r="V2318" s="109">
        <v>2.2178376688162697E-4</v>
      </c>
      <c r="W2318" s="732">
        <v>5.7715269053477839E-4</v>
      </c>
      <c r="X2318" s="108">
        <v>1.4434227977114257E-5</v>
      </c>
      <c r="Y2318" s="109">
        <v>1.4160736092341474E-5</v>
      </c>
      <c r="Z2318" s="732">
        <v>3.918257536218222E-5</v>
      </c>
      <c r="AA2318" s="108">
        <v>4.6872260351221484E-4</v>
      </c>
      <c r="AB2318" s="109">
        <v>4.3142223711389757E-4</v>
      </c>
      <c r="AC2318" s="732">
        <v>1.2784848678071641E-3</v>
      </c>
      <c r="AD2318" s="108">
        <v>9.5945613361173338E-5</v>
      </c>
      <c r="AE2318" s="109">
        <v>9.3973049371496843E-5</v>
      </c>
      <c r="AF2318" s="732">
        <v>2.4049416612835812E-4</v>
      </c>
      <c r="AG2318" s="108">
        <v>1.3242306290519649E-4</v>
      </c>
      <c r="AH2318" s="109">
        <v>1.3000387066760584E-4</v>
      </c>
      <c r="AI2318" s="732">
        <v>3.6875851548087766E-4</v>
      </c>
      <c r="AJ2318" s="114"/>
      <c r="AK2318" s="115"/>
      <c r="AL2318" s="115"/>
    </row>
    <row r="2319" spans="1:38" ht="13" x14ac:dyDescent="0.3">
      <c r="A2319" s="71">
        <v>2032</v>
      </c>
      <c r="B2319" s="718">
        <v>34</v>
      </c>
      <c r="C2319" s="108">
        <v>0.793904270442503</v>
      </c>
      <c r="D2319" s="109">
        <v>0.72053535465179741</v>
      </c>
      <c r="E2319" s="732">
        <v>0.43721474617280565</v>
      </c>
      <c r="F2319" s="108">
        <v>7.6404675317699705E-2</v>
      </c>
      <c r="G2319" s="109">
        <v>6.6973699717619573E-2</v>
      </c>
      <c r="H2319" s="732">
        <v>8.5237309932371413E-2</v>
      </c>
      <c r="I2319" s="108">
        <v>8.8336772655382562E-3</v>
      </c>
      <c r="J2319" s="109">
        <v>9.5522988146266429E-3</v>
      </c>
      <c r="K2319" s="732">
        <v>1.8448378477594361E-2</v>
      </c>
      <c r="L2319" s="108">
        <v>2.5978749237987281E-3</v>
      </c>
      <c r="M2319" s="109">
        <v>2.3380705855983591E-3</v>
      </c>
      <c r="N2319" s="732">
        <v>2.5347655005804352E-3</v>
      </c>
      <c r="O2319" s="108">
        <v>2.6163876159781348E-3</v>
      </c>
      <c r="P2319" s="109">
        <v>2.5711621952088223E-3</v>
      </c>
      <c r="Q2319" s="732">
        <v>6.2219338460319179E-3</v>
      </c>
      <c r="R2319" s="108">
        <v>2.5331254587491947E-3</v>
      </c>
      <c r="S2319" s="109">
        <v>3.3739584749155893E-3</v>
      </c>
      <c r="T2319" s="732">
        <v>1.0873882013613653E-2</v>
      </c>
      <c r="U2319" s="108">
        <v>2.2634838688225176E-4</v>
      </c>
      <c r="V2319" s="109">
        <v>2.2178376688162697E-4</v>
      </c>
      <c r="W2319" s="732">
        <v>5.7715269053477839E-4</v>
      </c>
      <c r="X2319" s="108">
        <v>1.4434227977114257E-5</v>
      </c>
      <c r="Y2319" s="109">
        <v>1.4160736092341474E-5</v>
      </c>
      <c r="Z2319" s="732">
        <v>3.918257536218222E-5</v>
      </c>
      <c r="AA2319" s="108">
        <v>4.6872260351221484E-4</v>
      </c>
      <c r="AB2319" s="109">
        <v>4.3142223711389757E-4</v>
      </c>
      <c r="AC2319" s="732">
        <v>1.2784848678071641E-3</v>
      </c>
      <c r="AD2319" s="108">
        <v>9.5945613361173338E-5</v>
      </c>
      <c r="AE2319" s="109">
        <v>9.3973049371496843E-5</v>
      </c>
      <c r="AF2319" s="732">
        <v>2.4049416612835812E-4</v>
      </c>
      <c r="AG2319" s="108">
        <v>1.3242306290519649E-4</v>
      </c>
      <c r="AH2319" s="109">
        <v>1.3000387066760584E-4</v>
      </c>
      <c r="AI2319" s="732">
        <v>3.6875851548087766E-4</v>
      </c>
      <c r="AJ2319" s="114"/>
      <c r="AK2319" s="115"/>
      <c r="AL2319" s="115"/>
    </row>
    <row r="2320" spans="1:38" ht="13" x14ac:dyDescent="0.3">
      <c r="A2320" s="71">
        <v>2032</v>
      </c>
      <c r="B2320" s="718">
        <v>35</v>
      </c>
      <c r="C2320" s="108">
        <v>0.793904270442503</v>
      </c>
      <c r="D2320" s="109">
        <v>0.72053535465179741</v>
      </c>
      <c r="E2320" s="732">
        <v>0.43721474617280565</v>
      </c>
      <c r="F2320" s="108">
        <v>7.6404675317699705E-2</v>
      </c>
      <c r="G2320" s="109">
        <v>6.6973699717619573E-2</v>
      </c>
      <c r="H2320" s="732">
        <v>8.5237309932371413E-2</v>
      </c>
      <c r="I2320" s="108">
        <v>8.8336772655382562E-3</v>
      </c>
      <c r="J2320" s="109">
        <v>9.5522988146266429E-3</v>
      </c>
      <c r="K2320" s="732">
        <v>1.8448378477594361E-2</v>
      </c>
      <c r="L2320" s="108">
        <v>2.5978749237987281E-3</v>
      </c>
      <c r="M2320" s="109">
        <v>2.3380705855983591E-3</v>
      </c>
      <c r="N2320" s="732">
        <v>2.5347655005804352E-3</v>
      </c>
      <c r="O2320" s="108">
        <v>2.6163876159781348E-3</v>
      </c>
      <c r="P2320" s="109">
        <v>2.5711621952088223E-3</v>
      </c>
      <c r="Q2320" s="732">
        <v>6.2219338460319179E-3</v>
      </c>
      <c r="R2320" s="108">
        <v>2.5331254587491947E-3</v>
      </c>
      <c r="S2320" s="109">
        <v>3.3739584749155893E-3</v>
      </c>
      <c r="T2320" s="732">
        <v>1.0873882013613653E-2</v>
      </c>
      <c r="U2320" s="108">
        <v>2.2634838688225176E-4</v>
      </c>
      <c r="V2320" s="109">
        <v>2.2178376688162697E-4</v>
      </c>
      <c r="W2320" s="732">
        <v>5.7715269053477839E-4</v>
      </c>
      <c r="X2320" s="108">
        <v>1.4434227977114257E-5</v>
      </c>
      <c r="Y2320" s="109">
        <v>1.4160736092341474E-5</v>
      </c>
      <c r="Z2320" s="732">
        <v>3.918257536218222E-5</v>
      </c>
      <c r="AA2320" s="108">
        <v>4.6872260351221484E-4</v>
      </c>
      <c r="AB2320" s="109">
        <v>4.3142223711389757E-4</v>
      </c>
      <c r="AC2320" s="732">
        <v>1.2784848678071641E-3</v>
      </c>
      <c r="AD2320" s="108">
        <v>9.5945613361173338E-5</v>
      </c>
      <c r="AE2320" s="109">
        <v>9.3973049371496843E-5</v>
      </c>
      <c r="AF2320" s="732">
        <v>2.4049416612835812E-4</v>
      </c>
      <c r="AG2320" s="108">
        <v>1.3242306290519649E-4</v>
      </c>
      <c r="AH2320" s="109">
        <v>1.3000387066760584E-4</v>
      </c>
      <c r="AI2320" s="732">
        <v>3.6875851548087766E-4</v>
      </c>
      <c r="AJ2320" s="114"/>
      <c r="AK2320" s="115"/>
      <c r="AL2320" s="115"/>
    </row>
    <row r="2321" spans="1:38" ht="13" x14ac:dyDescent="0.3">
      <c r="A2321" s="71">
        <v>2032</v>
      </c>
      <c r="B2321" s="718">
        <v>36</v>
      </c>
      <c r="C2321" s="108">
        <v>0.793904270442503</v>
      </c>
      <c r="D2321" s="109">
        <v>0.72053535465179741</v>
      </c>
      <c r="E2321" s="732">
        <v>0.43721474617280565</v>
      </c>
      <c r="F2321" s="108">
        <v>7.6404675317699705E-2</v>
      </c>
      <c r="G2321" s="109">
        <v>6.6973699717619573E-2</v>
      </c>
      <c r="H2321" s="732">
        <v>8.5237309932371413E-2</v>
      </c>
      <c r="I2321" s="108">
        <v>8.8336772655382562E-3</v>
      </c>
      <c r="J2321" s="109">
        <v>9.5522988146266429E-3</v>
      </c>
      <c r="K2321" s="732">
        <v>1.8448378477594361E-2</v>
      </c>
      <c r="L2321" s="108">
        <v>2.5978749237987281E-3</v>
      </c>
      <c r="M2321" s="109">
        <v>2.3380705855983591E-3</v>
      </c>
      <c r="N2321" s="732">
        <v>2.5347655005804352E-3</v>
      </c>
      <c r="O2321" s="108">
        <v>2.6163876159781348E-3</v>
      </c>
      <c r="P2321" s="109">
        <v>2.5711621952088223E-3</v>
      </c>
      <c r="Q2321" s="732">
        <v>6.2219338460319179E-3</v>
      </c>
      <c r="R2321" s="108">
        <v>2.5331254587491947E-3</v>
      </c>
      <c r="S2321" s="109">
        <v>3.3739584749155893E-3</v>
      </c>
      <c r="T2321" s="732">
        <v>1.0873882013613653E-2</v>
      </c>
      <c r="U2321" s="108">
        <v>2.2634838688225176E-4</v>
      </c>
      <c r="V2321" s="109">
        <v>2.2178376688162697E-4</v>
      </c>
      <c r="W2321" s="732">
        <v>5.7715269053477839E-4</v>
      </c>
      <c r="X2321" s="108">
        <v>1.4434227977114257E-5</v>
      </c>
      <c r="Y2321" s="109">
        <v>1.4160736092341474E-5</v>
      </c>
      <c r="Z2321" s="732">
        <v>3.918257536218222E-5</v>
      </c>
      <c r="AA2321" s="108">
        <v>4.6872260351221484E-4</v>
      </c>
      <c r="AB2321" s="109">
        <v>4.3142223711389757E-4</v>
      </c>
      <c r="AC2321" s="732">
        <v>1.2784848678071641E-3</v>
      </c>
      <c r="AD2321" s="108">
        <v>9.5945613361173338E-5</v>
      </c>
      <c r="AE2321" s="109">
        <v>9.3973049371496843E-5</v>
      </c>
      <c r="AF2321" s="732">
        <v>2.4049416612835812E-4</v>
      </c>
      <c r="AG2321" s="108">
        <v>1.3242306290519649E-4</v>
      </c>
      <c r="AH2321" s="109">
        <v>1.3000387066760584E-4</v>
      </c>
      <c r="AI2321" s="732">
        <v>3.6875851548087766E-4</v>
      </c>
      <c r="AJ2321" s="114"/>
      <c r="AK2321" s="115"/>
      <c r="AL2321" s="115"/>
    </row>
    <row r="2322" spans="1:38" ht="13" x14ac:dyDescent="0.3">
      <c r="A2322" s="71">
        <v>2032</v>
      </c>
      <c r="B2322" s="718">
        <v>37</v>
      </c>
      <c r="C2322" s="108">
        <v>0.793904270442503</v>
      </c>
      <c r="D2322" s="109">
        <v>0.72053535465179741</v>
      </c>
      <c r="E2322" s="732">
        <v>0.43721474617280565</v>
      </c>
      <c r="F2322" s="108">
        <v>7.6404675317699705E-2</v>
      </c>
      <c r="G2322" s="109">
        <v>6.6973699717619573E-2</v>
      </c>
      <c r="H2322" s="732">
        <v>8.5237309932371413E-2</v>
      </c>
      <c r="I2322" s="108">
        <v>8.8336772655382562E-3</v>
      </c>
      <c r="J2322" s="109">
        <v>9.5522988146266429E-3</v>
      </c>
      <c r="K2322" s="732">
        <v>1.8448378477594361E-2</v>
      </c>
      <c r="L2322" s="108">
        <v>2.5978749237987281E-3</v>
      </c>
      <c r="M2322" s="109">
        <v>2.3380705855983591E-3</v>
      </c>
      <c r="N2322" s="732">
        <v>2.5347655005804352E-3</v>
      </c>
      <c r="O2322" s="108">
        <v>2.6163876159781348E-3</v>
      </c>
      <c r="P2322" s="109">
        <v>2.5711621952088223E-3</v>
      </c>
      <c r="Q2322" s="732">
        <v>6.2219338460319179E-3</v>
      </c>
      <c r="R2322" s="108">
        <v>2.5331254587491947E-3</v>
      </c>
      <c r="S2322" s="109">
        <v>3.3739584749155893E-3</v>
      </c>
      <c r="T2322" s="732">
        <v>1.0873882013613653E-2</v>
      </c>
      <c r="U2322" s="108">
        <v>2.2634838688225176E-4</v>
      </c>
      <c r="V2322" s="109">
        <v>2.2178376688162697E-4</v>
      </c>
      <c r="W2322" s="732">
        <v>5.7715269053477839E-4</v>
      </c>
      <c r="X2322" s="108">
        <v>1.4434227977114257E-5</v>
      </c>
      <c r="Y2322" s="109">
        <v>1.4160736092341474E-5</v>
      </c>
      <c r="Z2322" s="732">
        <v>3.918257536218222E-5</v>
      </c>
      <c r="AA2322" s="108">
        <v>4.6872260351221484E-4</v>
      </c>
      <c r="AB2322" s="109">
        <v>4.3142223711389757E-4</v>
      </c>
      <c r="AC2322" s="732">
        <v>1.2784848678071641E-3</v>
      </c>
      <c r="AD2322" s="108">
        <v>9.5945613361173338E-5</v>
      </c>
      <c r="AE2322" s="109">
        <v>9.3973049371496843E-5</v>
      </c>
      <c r="AF2322" s="732">
        <v>2.4049416612835812E-4</v>
      </c>
      <c r="AG2322" s="108">
        <v>1.3242306290519649E-4</v>
      </c>
      <c r="AH2322" s="109">
        <v>1.3000387066760584E-4</v>
      </c>
      <c r="AI2322" s="732">
        <v>3.6875851548087766E-4</v>
      </c>
      <c r="AJ2322" s="114"/>
      <c r="AK2322" s="115"/>
      <c r="AL2322" s="115"/>
    </row>
    <row r="2323" spans="1:38" ht="13" x14ac:dyDescent="0.3">
      <c r="A2323" s="71">
        <v>2032</v>
      </c>
      <c r="B2323" s="718">
        <v>38</v>
      </c>
      <c r="C2323" s="108">
        <v>0.793904270442503</v>
      </c>
      <c r="D2323" s="109">
        <v>0.72053535465179741</v>
      </c>
      <c r="E2323" s="732">
        <v>0.43721474617280565</v>
      </c>
      <c r="F2323" s="108">
        <v>7.6404675317699705E-2</v>
      </c>
      <c r="G2323" s="109">
        <v>6.6973699717619573E-2</v>
      </c>
      <c r="H2323" s="732">
        <v>8.5237309932371413E-2</v>
      </c>
      <c r="I2323" s="108">
        <v>8.8336772655382562E-3</v>
      </c>
      <c r="J2323" s="109">
        <v>9.5522988146266429E-3</v>
      </c>
      <c r="K2323" s="732">
        <v>1.8448378477594361E-2</v>
      </c>
      <c r="L2323" s="108">
        <v>2.5978749237987281E-3</v>
      </c>
      <c r="M2323" s="109">
        <v>2.3380705855983591E-3</v>
      </c>
      <c r="N2323" s="732">
        <v>2.5347655005804352E-3</v>
      </c>
      <c r="O2323" s="108">
        <v>2.6163876159781348E-3</v>
      </c>
      <c r="P2323" s="109">
        <v>2.5711621952088223E-3</v>
      </c>
      <c r="Q2323" s="732">
        <v>6.2219338460319179E-3</v>
      </c>
      <c r="R2323" s="108">
        <v>2.5331254587491947E-3</v>
      </c>
      <c r="S2323" s="109">
        <v>3.3739584749155893E-3</v>
      </c>
      <c r="T2323" s="732">
        <v>1.0873882013613653E-2</v>
      </c>
      <c r="U2323" s="108">
        <v>2.2634838688225176E-4</v>
      </c>
      <c r="V2323" s="109">
        <v>2.2178376688162697E-4</v>
      </c>
      <c r="W2323" s="732">
        <v>5.7715269053477839E-4</v>
      </c>
      <c r="X2323" s="108">
        <v>1.4434227977114257E-5</v>
      </c>
      <c r="Y2323" s="109">
        <v>1.4160736092341474E-5</v>
      </c>
      <c r="Z2323" s="732">
        <v>3.918257536218222E-5</v>
      </c>
      <c r="AA2323" s="108">
        <v>4.6872260351221484E-4</v>
      </c>
      <c r="AB2323" s="109">
        <v>4.3142223711389757E-4</v>
      </c>
      <c r="AC2323" s="732">
        <v>1.2784848678071641E-3</v>
      </c>
      <c r="AD2323" s="108">
        <v>9.5945613361173338E-5</v>
      </c>
      <c r="AE2323" s="109">
        <v>9.3973049371496843E-5</v>
      </c>
      <c r="AF2323" s="732">
        <v>2.4049416612835812E-4</v>
      </c>
      <c r="AG2323" s="108">
        <v>1.3242306290519649E-4</v>
      </c>
      <c r="AH2323" s="109">
        <v>1.3000387066760584E-4</v>
      </c>
      <c r="AI2323" s="732">
        <v>3.6875851548087766E-4</v>
      </c>
      <c r="AJ2323" s="114"/>
      <c r="AK2323" s="115"/>
      <c r="AL2323" s="115"/>
    </row>
    <row r="2324" spans="1:38" ht="13.5" thickBot="1" x14ac:dyDescent="0.35">
      <c r="A2324" s="73">
        <v>2032</v>
      </c>
      <c r="B2324" s="719">
        <v>39</v>
      </c>
      <c r="C2324" s="110">
        <v>0.793904270442503</v>
      </c>
      <c r="D2324" s="111">
        <v>0.72053535465179741</v>
      </c>
      <c r="E2324" s="733">
        <v>0.43721474617280565</v>
      </c>
      <c r="F2324" s="110">
        <v>7.6404675317699705E-2</v>
      </c>
      <c r="G2324" s="111">
        <v>6.6973699717619573E-2</v>
      </c>
      <c r="H2324" s="733">
        <v>8.5237309932371413E-2</v>
      </c>
      <c r="I2324" s="110">
        <v>8.8336772655382562E-3</v>
      </c>
      <c r="J2324" s="111">
        <v>9.5522988146266429E-3</v>
      </c>
      <c r="K2324" s="733">
        <v>1.8448378477594361E-2</v>
      </c>
      <c r="L2324" s="110">
        <v>2.5978749237987281E-3</v>
      </c>
      <c r="M2324" s="111">
        <v>2.3380705855983591E-3</v>
      </c>
      <c r="N2324" s="733">
        <v>2.5347655005804352E-3</v>
      </c>
      <c r="O2324" s="110">
        <v>2.6163876159781348E-3</v>
      </c>
      <c r="P2324" s="111">
        <v>2.5711621952088223E-3</v>
      </c>
      <c r="Q2324" s="733">
        <v>6.2219338460319179E-3</v>
      </c>
      <c r="R2324" s="110">
        <v>2.5331254587491947E-3</v>
      </c>
      <c r="S2324" s="111">
        <v>3.3739584749155893E-3</v>
      </c>
      <c r="T2324" s="733">
        <v>1.0873882013613653E-2</v>
      </c>
      <c r="U2324" s="110">
        <v>2.2634838688225176E-4</v>
      </c>
      <c r="V2324" s="111">
        <v>2.2178376688162697E-4</v>
      </c>
      <c r="W2324" s="733">
        <v>5.7715269053477839E-4</v>
      </c>
      <c r="X2324" s="110">
        <v>1.4434227977114257E-5</v>
      </c>
      <c r="Y2324" s="111">
        <v>1.4160736092341474E-5</v>
      </c>
      <c r="Z2324" s="733">
        <v>3.918257536218222E-5</v>
      </c>
      <c r="AA2324" s="110">
        <v>4.6872260351221484E-4</v>
      </c>
      <c r="AB2324" s="111">
        <v>4.3142223711389757E-4</v>
      </c>
      <c r="AC2324" s="733">
        <v>1.2784848678071641E-3</v>
      </c>
      <c r="AD2324" s="110">
        <v>9.5945613361173338E-5</v>
      </c>
      <c r="AE2324" s="111">
        <v>9.3973049371496843E-5</v>
      </c>
      <c r="AF2324" s="733">
        <v>2.4049416612835812E-4</v>
      </c>
      <c r="AG2324" s="110">
        <v>1.3242306290519649E-4</v>
      </c>
      <c r="AH2324" s="111">
        <v>1.3000387066760584E-4</v>
      </c>
      <c r="AI2324" s="733">
        <v>3.6875851548087766E-4</v>
      </c>
      <c r="AJ2324" s="116"/>
      <c r="AK2324" s="117"/>
      <c r="AL2324" s="117"/>
    </row>
    <row r="2325" spans="1:38" x14ac:dyDescent="0.25">
      <c r="A2325" s="69">
        <v>2033</v>
      </c>
      <c r="B2325" s="70">
        <v>0</v>
      </c>
      <c r="C2325" s="106">
        <v>0.26094573064073651</v>
      </c>
      <c r="D2325" s="107">
        <v>0.2680352833244421</v>
      </c>
      <c r="E2325" s="730">
        <v>0.27868230088670515</v>
      </c>
      <c r="F2325" s="106">
        <v>5.7500230053023167E-3</v>
      </c>
      <c r="G2325" s="107">
        <v>5.5027027003306753E-3</v>
      </c>
      <c r="H2325" s="730">
        <v>2.1726209287943853E-2</v>
      </c>
      <c r="I2325" s="106">
        <v>6.1498585394574581E-3</v>
      </c>
      <c r="J2325" s="107">
        <v>5.7537191806068706E-3</v>
      </c>
      <c r="K2325" s="730">
        <v>1.454842915290459E-2</v>
      </c>
      <c r="L2325" s="106">
        <v>6.2799179051073006E-4</v>
      </c>
      <c r="M2325" s="107">
        <v>6.7994366544928012E-4</v>
      </c>
      <c r="N2325" s="730">
        <v>2.2743423732985908E-3</v>
      </c>
      <c r="O2325" s="106">
        <v>1.636286090765717E-3</v>
      </c>
      <c r="P2325" s="107">
        <v>1.5284680088793888E-3</v>
      </c>
      <c r="Q2325" s="730">
        <v>2.9397435994403774E-3</v>
      </c>
      <c r="R2325" s="106">
        <v>2.5382936046284008E-3</v>
      </c>
      <c r="S2325" s="107">
        <v>3.3735876602750538E-3</v>
      </c>
      <c r="T2325" s="730">
        <v>1.0875104965626884E-2</v>
      </c>
      <c r="U2325" s="106">
        <v>1.6113783155554247E-4</v>
      </c>
      <c r="V2325" s="107">
        <v>1.5423409939085576E-4</v>
      </c>
      <c r="W2325" s="730">
        <v>2.5744319497243083E-4</v>
      </c>
      <c r="X2325" s="106">
        <v>1.0038930978423062E-5</v>
      </c>
      <c r="Y2325" s="107">
        <v>9.5805488007805019E-6</v>
      </c>
      <c r="Z2325" s="730">
        <v>1.7595505196133432E-5</v>
      </c>
      <c r="AA2325" s="106">
        <v>1.5678856070408986E-4</v>
      </c>
      <c r="AB2325" s="107">
        <v>1.4935570538324882E-4</v>
      </c>
      <c r="AC2325" s="730">
        <v>3.2342850636274444E-4</v>
      </c>
      <c r="AD2325" s="106">
        <v>6.9827167971853583E-5</v>
      </c>
      <c r="AE2325" s="107">
        <v>6.7104601589713497E-5</v>
      </c>
      <c r="AF2325" s="730">
        <v>1.0041793601858162E-4</v>
      </c>
      <c r="AG2325" s="106">
        <v>8.7680564252157341E-5</v>
      </c>
      <c r="AH2325" s="107">
        <v>8.2861990317489273E-5</v>
      </c>
      <c r="AI2325" s="730">
        <v>1.8696357792118029E-4</v>
      </c>
      <c r="AJ2325" s="112"/>
      <c r="AK2325" s="113"/>
      <c r="AL2325" s="113"/>
    </row>
    <row r="2326" spans="1:38" x14ac:dyDescent="0.25">
      <c r="A2326" s="71">
        <v>2033</v>
      </c>
      <c r="B2326" s="718">
        <v>1</v>
      </c>
      <c r="C2326" s="108">
        <v>0.26009053600848142</v>
      </c>
      <c r="D2326" s="109">
        <v>0.267403406296985</v>
      </c>
      <c r="E2326" s="731">
        <v>0.27797564106037997</v>
      </c>
      <c r="F2326" s="108">
        <v>5.7568827660450421E-3</v>
      </c>
      <c r="G2326" s="109">
        <v>5.5165413447650505E-3</v>
      </c>
      <c r="H2326" s="731">
        <v>2.1869990817678847E-2</v>
      </c>
      <c r="I2326" s="108">
        <v>6.1239043151840771E-3</v>
      </c>
      <c r="J2326" s="109">
        <v>5.7455527507265037E-3</v>
      </c>
      <c r="K2326" s="731">
        <v>1.4464607615130423E-2</v>
      </c>
      <c r="L2326" s="108">
        <v>6.2676161292974004E-4</v>
      </c>
      <c r="M2326" s="109">
        <v>6.8003535862113946E-4</v>
      </c>
      <c r="N2326" s="731">
        <v>2.2758670148326247E-3</v>
      </c>
      <c r="O2326" s="108">
        <v>1.6300260397600142E-3</v>
      </c>
      <c r="P2326" s="109">
        <v>1.5260313586559437E-3</v>
      </c>
      <c r="Q2326" s="731">
        <v>2.9233505902369283E-3</v>
      </c>
      <c r="R2326" s="108">
        <v>2.5331234907117598E-3</v>
      </c>
      <c r="S2326" s="109">
        <v>3.3740256045761263E-3</v>
      </c>
      <c r="T2326" s="731">
        <v>1.0882245762808877E-2</v>
      </c>
      <c r="U2326" s="108">
        <v>1.6049901282135098E-4</v>
      </c>
      <c r="V2326" s="109">
        <v>1.5409504986947873E-4</v>
      </c>
      <c r="W2326" s="731">
        <v>2.5577745513642914E-4</v>
      </c>
      <c r="X2326" s="108">
        <v>9.9986033569359462E-6</v>
      </c>
      <c r="Y2326" s="109">
        <v>9.5704925675210048E-6</v>
      </c>
      <c r="Z2326" s="731">
        <v>1.7489030054993577E-5</v>
      </c>
      <c r="AA2326" s="108">
        <v>1.5629485004543499E-4</v>
      </c>
      <c r="AB2326" s="109">
        <v>1.4928318275269381E-4</v>
      </c>
      <c r="AC2326" s="731">
        <v>3.2259248801284456E-4</v>
      </c>
      <c r="AD2326" s="108">
        <v>6.9547720186694559E-5</v>
      </c>
      <c r="AE2326" s="109">
        <v>6.7050734200056102E-5</v>
      </c>
      <c r="AF2326" s="731">
        <v>9.9674468020210581E-5</v>
      </c>
      <c r="AG2326" s="108">
        <v>8.7337095888751414E-5</v>
      </c>
      <c r="AH2326" s="109">
        <v>8.2755480767767275E-5</v>
      </c>
      <c r="AI2326" s="731">
        <v>1.8610486811459354E-4</v>
      </c>
      <c r="AJ2326" s="114"/>
      <c r="AK2326" s="115"/>
      <c r="AL2326" s="115"/>
    </row>
    <row r="2327" spans="1:38" x14ac:dyDescent="0.25">
      <c r="A2327" s="71">
        <v>2033</v>
      </c>
      <c r="B2327" s="718">
        <v>2</v>
      </c>
      <c r="C2327" s="108">
        <v>0.28446246434394001</v>
      </c>
      <c r="D2327" s="109">
        <v>0.29099283971253959</v>
      </c>
      <c r="E2327" s="731">
        <v>0.23361889594671947</v>
      </c>
      <c r="F2327" s="108">
        <v>1.3614012324958546E-2</v>
      </c>
      <c r="G2327" s="109">
        <v>1.5401921996000987E-2</v>
      </c>
      <c r="H2327" s="731">
        <v>1.414894773498839E-2</v>
      </c>
      <c r="I2327" s="108">
        <v>7.6891919420379075E-3</v>
      </c>
      <c r="J2327" s="109">
        <v>7.2881112559454618E-3</v>
      </c>
      <c r="K2327" s="731">
        <v>1.5598203852053821E-2</v>
      </c>
      <c r="L2327" s="108">
        <v>7.4474674320294451E-4</v>
      </c>
      <c r="M2327" s="109">
        <v>8.2729640186736419E-4</v>
      </c>
      <c r="N2327" s="731">
        <v>1.3343984167065543E-3</v>
      </c>
      <c r="O2327" s="108">
        <v>1.9037913301593206E-3</v>
      </c>
      <c r="P2327" s="109">
        <v>1.7949316430357193E-3</v>
      </c>
      <c r="Q2327" s="731">
        <v>3.1830331161213908E-3</v>
      </c>
      <c r="R2327" s="108">
        <v>2.5331234907117598E-3</v>
      </c>
      <c r="S2327" s="109">
        <v>3.3740256045761263E-3</v>
      </c>
      <c r="T2327" s="731">
        <v>1.0882245762808877E-2</v>
      </c>
      <c r="U2327" s="108">
        <v>2.0485027191106831E-4</v>
      </c>
      <c r="V2327" s="109">
        <v>1.9747357215127759E-4</v>
      </c>
      <c r="W2327" s="731">
        <v>3.0975342498150909E-4</v>
      </c>
      <c r="X2327" s="108">
        <v>1.264177245458694E-5</v>
      </c>
      <c r="Y2327" s="109">
        <v>1.2155386320087023E-5</v>
      </c>
      <c r="Z2327" s="731">
        <v>2.0102549022003517E-5</v>
      </c>
      <c r="AA2327" s="108">
        <v>2.1875303280409817E-4</v>
      </c>
      <c r="AB2327" s="109">
        <v>2.1823027371445952E-4</v>
      </c>
      <c r="AC2327" s="731">
        <v>5.5308328934392447E-4</v>
      </c>
      <c r="AD2327" s="108">
        <v>9.004578869049694E-5</v>
      </c>
      <c r="AE2327" s="109">
        <v>8.7089302601771188E-5</v>
      </c>
      <c r="AF2327" s="731">
        <v>1.332080007006549E-4</v>
      </c>
      <c r="AG2327" s="108">
        <v>1.0653430673456115E-4</v>
      </c>
      <c r="AH2327" s="109">
        <v>1.01560073556923E-4</v>
      </c>
      <c r="AI2327" s="731">
        <v>1.7786110652896512E-4</v>
      </c>
      <c r="AJ2327" s="114"/>
      <c r="AK2327" s="115"/>
      <c r="AL2327" s="115"/>
    </row>
    <row r="2328" spans="1:38" x14ac:dyDescent="0.25">
      <c r="A2328" s="71">
        <v>2033</v>
      </c>
      <c r="B2328" s="718">
        <v>3</v>
      </c>
      <c r="C2328" s="108">
        <v>0.28150032125847835</v>
      </c>
      <c r="D2328" s="109">
        <v>0.2882297650046069</v>
      </c>
      <c r="E2328" s="731">
        <v>0.23501184896751398</v>
      </c>
      <c r="F2328" s="108">
        <v>1.3584522505248123E-2</v>
      </c>
      <c r="G2328" s="109">
        <v>1.539144827140292E-2</v>
      </c>
      <c r="H2328" s="731">
        <v>1.4258566215613638E-2</v>
      </c>
      <c r="I2328" s="108">
        <v>7.6125620277284209E-3</v>
      </c>
      <c r="J2328" s="109">
        <v>7.2355508358777016E-3</v>
      </c>
      <c r="K2328" s="731">
        <v>1.5719504639218698E-2</v>
      </c>
      <c r="L2328" s="108">
        <v>7.4248221388296075E-4</v>
      </c>
      <c r="M2328" s="109">
        <v>8.2647203588048063E-4</v>
      </c>
      <c r="N2328" s="731">
        <v>1.3406624167618968E-3</v>
      </c>
      <c r="O2328" s="108">
        <v>1.885332778719053E-3</v>
      </c>
      <c r="P2328" s="109">
        <v>1.7822575857539943E-3</v>
      </c>
      <c r="Q2328" s="731">
        <v>3.2067142428363429E-3</v>
      </c>
      <c r="R2328" s="108">
        <v>2.5331234907117598E-3</v>
      </c>
      <c r="S2328" s="109">
        <v>3.3740256045761263E-3</v>
      </c>
      <c r="T2328" s="731">
        <v>1.0882245762808877E-2</v>
      </c>
      <c r="U2328" s="108">
        <v>2.0317425632848581E-4</v>
      </c>
      <c r="V2328" s="109">
        <v>1.9644168709150996E-4</v>
      </c>
      <c r="W2328" s="731">
        <v>3.123042789060086E-4</v>
      </c>
      <c r="X2328" s="108">
        <v>1.2532951447047365E-5</v>
      </c>
      <c r="Y2328" s="109">
        <v>1.2086204927193246E-5</v>
      </c>
      <c r="Z2328" s="731">
        <v>2.0259430315430611E-5</v>
      </c>
      <c r="AA2328" s="108">
        <v>2.1723562447441031E-4</v>
      </c>
      <c r="AB2328" s="109">
        <v>2.1730777154869272E-4</v>
      </c>
      <c r="AC2328" s="731">
        <v>5.5722149154580937E-4</v>
      </c>
      <c r="AD2328" s="108">
        <v>8.9325147041684915E-5</v>
      </c>
      <c r="AE2328" s="109">
        <v>8.6653359798103581E-5</v>
      </c>
      <c r="AF2328" s="731">
        <v>1.3439044817387119E-4</v>
      </c>
      <c r="AG2328" s="108">
        <v>1.0557123268501753E-4</v>
      </c>
      <c r="AH2328" s="109">
        <v>1.0092643652865348E-4</v>
      </c>
      <c r="AI2328" s="731">
        <v>1.7899099706633224E-4</v>
      </c>
      <c r="AJ2328" s="114"/>
      <c r="AK2328" s="115"/>
      <c r="AL2328" s="115"/>
    </row>
    <row r="2329" spans="1:38" x14ac:dyDescent="0.25">
      <c r="A2329" s="71">
        <v>2033</v>
      </c>
      <c r="B2329" s="718">
        <v>4</v>
      </c>
      <c r="C2329" s="108">
        <v>0.34099355510796381</v>
      </c>
      <c r="D2329" s="109">
        <v>0.34417000115364249</v>
      </c>
      <c r="E2329" s="731">
        <v>0.31648187635881014</v>
      </c>
      <c r="F2329" s="108">
        <v>1.4010625941524231E-2</v>
      </c>
      <c r="G2329" s="109">
        <v>1.5949727405174838E-2</v>
      </c>
      <c r="H2329" s="731">
        <v>1.7449841379755311E-2</v>
      </c>
      <c r="I2329" s="108">
        <v>8.0505072059069982E-3</v>
      </c>
      <c r="J2329" s="109">
        <v>8.4643825331243271E-3</v>
      </c>
      <c r="K2329" s="731">
        <v>1.871447109273152E-2</v>
      </c>
      <c r="L2329" s="108">
        <v>8.9618567974478983E-4</v>
      </c>
      <c r="M2329" s="109">
        <v>1.2347755901927868E-3</v>
      </c>
      <c r="N2329" s="731">
        <v>2.1758330634600331E-3</v>
      </c>
      <c r="O2329" s="108">
        <v>2.032519506845392E-3</v>
      </c>
      <c r="P2329" s="109">
        <v>2.0807289463895266E-3</v>
      </c>
      <c r="Q2329" s="731">
        <v>4.0693354836211764E-3</v>
      </c>
      <c r="R2329" s="108">
        <v>2.5331234907117598E-3</v>
      </c>
      <c r="S2329" s="109">
        <v>3.3740256045761263E-3</v>
      </c>
      <c r="T2329" s="731">
        <v>1.0882245762808877E-2</v>
      </c>
      <c r="U2329" s="108">
        <v>2.1112718831069207E-4</v>
      </c>
      <c r="V2329" s="109">
        <v>2.1294895566255898E-4</v>
      </c>
      <c r="W2329" s="731">
        <v>4.0390348519367885E-4</v>
      </c>
      <c r="X2329" s="108">
        <v>1.3109349083237698E-5</v>
      </c>
      <c r="Y2329" s="109">
        <v>1.3270922465372331E-5</v>
      </c>
      <c r="Z2329" s="731">
        <v>2.6205171352655752E-5</v>
      </c>
      <c r="AA2329" s="108">
        <v>2.2662869883273751E-4</v>
      </c>
      <c r="AB2329" s="109">
        <v>2.3547414156716153E-4</v>
      </c>
      <c r="AC2329" s="731">
        <v>7.0230621863376147E-4</v>
      </c>
      <c r="AD2329" s="108">
        <v>9.2340372294299976E-5</v>
      </c>
      <c r="AE2329" s="109">
        <v>9.2953085708656903E-5</v>
      </c>
      <c r="AF2329" s="731">
        <v>1.7722034274187762E-4</v>
      </c>
      <c r="AG2329" s="108">
        <v>1.1186949241598011E-4</v>
      </c>
      <c r="AH2329" s="109">
        <v>1.1378068818706972E-4</v>
      </c>
      <c r="AI2329" s="731">
        <v>2.2077190615701651E-4</v>
      </c>
      <c r="AJ2329" s="114"/>
      <c r="AK2329" s="115"/>
      <c r="AL2329" s="115"/>
    </row>
    <row r="2330" spans="1:38" x14ac:dyDescent="0.25">
      <c r="A2330" s="71">
        <v>2033</v>
      </c>
      <c r="B2330" s="718">
        <v>5</v>
      </c>
      <c r="C2330" s="108">
        <v>0.33950623533867219</v>
      </c>
      <c r="D2330" s="109">
        <v>0.34302729582973102</v>
      </c>
      <c r="E2330" s="731">
        <v>0.31326460812816209</v>
      </c>
      <c r="F2330" s="108">
        <v>1.4023687730843301E-2</v>
      </c>
      <c r="G2330" s="109">
        <v>1.5969529790131356E-2</v>
      </c>
      <c r="H2330" s="731">
        <v>1.7320714522459101E-2</v>
      </c>
      <c r="I2330" s="108">
        <v>8.0004665954459125E-3</v>
      </c>
      <c r="J2330" s="109">
        <v>8.4295235693220786E-3</v>
      </c>
      <c r="K2330" s="731">
        <v>1.8494296091432383E-2</v>
      </c>
      <c r="L2330" s="108">
        <v>8.9353052915390702E-4</v>
      </c>
      <c r="M2330" s="109">
        <v>1.2328315541997089E-3</v>
      </c>
      <c r="N2330" s="731">
        <v>2.1622535052976516E-3</v>
      </c>
      <c r="O2330" s="108">
        <v>2.0211337825017175E-3</v>
      </c>
      <c r="P2330" s="109">
        <v>2.0723895024035125E-3</v>
      </c>
      <c r="Q2330" s="731">
        <v>4.0218256799096266E-3</v>
      </c>
      <c r="R2330" s="108">
        <v>2.5331234907117598E-3</v>
      </c>
      <c r="S2330" s="109">
        <v>3.3740256045761263E-3</v>
      </c>
      <c r="T2330" s="731">
        <v>1.0882245762808877E-2</v>
      </c>
      <c r="U2330" s="108">
        <v>2.0987727764796912E-4</v>
      </c>
      <c r="V2330" s="109">
        <v>2.1216091118379723E-4</v>
      </c>
      <c r="W2330" s="731">
        <v>3.9880512295686015E-4</v>
      </c>
      <c r="X2330" s="108">
        <v>1.3030549583128283E-5</v>
      </c>
      <c r="Y2330" s="109">
        <v>1.3219865518958585E-5</v>
      </c>
      <c r="Z2330" s="731">
        <v>2.5887099307502856E-5</v>
      </c>
      <c r="AA2330" s="108">
        <v>2.256766478782387E-4</v>
      </c>
      <c r="AB2330" s="109">
        <v>2.3490534716502973E-4</v>
      </c>
      <c r="AC2330" s="731">
        <v>6.9441841173968448E-4</v>
      </c>
      <c r="AD2330" s="108">
        <v>9.1786748531780835E-5</v>
      </c>
      <c r="AE2330" s="109">
        <v>9.261167795535868E-5</v>
      </c>
      <c r="AF2330" s="731">
        <v>1.7485172525476885E-4</v>
      </c>
      <c r="AG2330" s="108">
        <v>1.1122008363396553E-4</v>
      </c>
      <c r="AH2330" s="109">
        <v>1.1333694871964351E-4</v>
      </c>
      <c r="AI2330" s="731">
        <v>2.1849577655398044E-4</v>
      </c>
      <c r="AJ2330" s="114"/>
      <c r="AK2330" s="115"/>
      <c r="AL2330" s="115"/>
    </row>
    <row r="2331" spans="1:38" x14ac:dyDescent="0.25">
      <c r="A2331" s="71">
        <v>2033</v>
      </c>
      <c r="B2331" s="718">
        <v>6</v>
      </c>
      <c r="C2331" s="108">
        <v>0.3890591243817994</v>
      </c>
      <c r="D2331" s="109">
        <v>0.38863279083835717</v>
      </c>
      <c r="E2331" s="731">
        <v>0.42819658534680527</v>
      </c>
      <c r="F2331" s="108">
        <v>1.458446104413688E-2</v>
      </c>
      <c r="G2331" s="109">
        <v>1.6560073691912026E-2</v>
      </c>
      <c r="H2331" s="731">
        <v>2.2882366146862156E-2</v>
      </c>
      <c r="I2331" s="108">
        <v>8.2396986418686799E-3</v>
      </c>
      <c r="J2331" s="109">
        <v>9.3496845498375267E-3</v>
      </c>
      <c r="K2331" s="731">
        <v>2.0475025799453629E-2</v>
      </c>
      <c r="L2331" s="108">
        <v>1.0117202430609E-3</v>
      </c>
      <c r="M2331" s="109">
        <v>1.3335494554130331E-3</v>
      </c>
      <c r="N2331" s="731">
        <v>2.2315858407861836E-3</v>
      </c>
      <c r="O2331" s="108">
        <v>2.1271131201451936E-3</v>
      </c>
      <c r="P2331" s="109">
        <v>2.3190379860053454E-3</v>
      </c>
      <c r="Q2331" s="731">
        <v>5.4973805926347083E-3</v>
      </c>
      <c r="R2331" s="108">
        <v>2.5331234907117598E-3</v>
      </c>
      <c r="S2331" s="109">
        <v>3.3740256045761263E-3</v>
      </c>
      <c r="T2331" s="731">
        <v>1.0882245762808877E-2</v>
      </c>
      <c r="U2331" s="108">
        <v>2.1531231069021151E-4</v>
      </c>
      <c r="V2331" s="109">
        <v>2.2503962074643254E-4</v>
      </c>
      <c r="W2331" s="731">
        <v>5.0132006768694435E-4</v>
      </c>
      <c r="X2331" s="108">
        <v>1.3429061510473257E-5</v>
      </c>
      <c r="Y2331" s="109">
        <v>1.415300423742481E-5</v>
      </c>
      <c r="Z2331" s="731">
        <v>3.398701238456947E-5</v>
      </c>
      <c r="AA2331" s="108">
        <v>2.3320691241313486E-4</v>
      </c>
      <c r="AB2331" s="109">
        <v>2.4993326443994442E-4</v>
      </c>
      <c r="AC2331" s="731">
        <v>9.4721683799891903E-4</v>
      </c>
      <c r="AD2331" s="108">
        <v>9.3809605834934299E-5</v>
      </c>
      <c r="AE2331" s="109">
        <v>9.742616689880829E-5</v>
      </c>
      <c r="AF2331" s="731">
        <v>2.0470153057498833E-4</v>
      </c>
      <c r="AG2331" s="108">
        <v>1.1567783240770499E-4</v>
      </c>
      <c r="AH2331" s="109">
        <v>1.2374902065305201E-4</v>
      </c>
      <c r="AI2331" s="731">
        <v>3.3315146199087021E-4</v>
      </c>
      <c r="AJ2331" s="114"/>
      <c r="AK2331" s="115"/>
      <c r="AL2331" s="115"/>
    </row>
    <row r="2332" spans="1:38" x14ac:dyDescent="0.25">
      <c r="A2332" s="71">
        <v>2033</v>
      </c>
      <c r="B2332" s="718">
        <v>7</v>
      </c>
      <c r="C2332" s="108">
        <v>0.38859038570154614</v>
      </c>
      <c r="D2332" s="109">
        <v>0.38836813106299478</v>
      </c>
      <c r="E2332" s="731">
        <v>0.42442078529259514</v>
      </c>
      <c r="F2332" s="108">
        <v>1.4640923877218964E-2</v>
      </c>
      <c r="G2332" s="109">
        <v>1.6612526522894199E-2</v>
      </c>
      <c r="H2332" s="731">
        <v>2.2729071964590349E-2</v>
      </c>
      <c r="I2332" s="108">
        <v>8.2121396469358818E-3</v>
      </c>
      <c r="J2332" s="109">
        <v>9.3310286834786069E-3</v>
      </c>
      <c r="K2332" s="731">
        <v>2.0219799490247638E-2</v>
      </c>
      <c r="L2332" s="108">
        <v>1.0091078409962741E-3</v>
      </c>
      <c r="M2332" s="109">
        <v>1.3312892840513079E-3</v>
      </c>
      <c r="N2332" s="731">
        <v>2.215443106314842E-3</v>
      </c>
      <c r="O2332" s="108">
        <v>2.1223094398162973E-3</v>
      </c>
      <c r="P2332" s="109">
        <v>2.3161028745267861E-3</v>
      </c>
      <c r="Q2332" s="731">
        <v>5.4378975675907415E-3</v>
      </c>
      <c r="R2332" s="108">
        <v>2.5331234907117598E-3</v>
      </c>
      <c r="S2332" s="109">
        <v>3.3740256045761263E-3</v>
      </c>
      <c r="T2332" s="731">
        <v>1.0882245762808877E-2</v>
      </c>
      <c r="U2332" s="108">
        <v>2.1454887009977444E-4</v>
      </c>
      <c r="V2332" s="109">
        <v>2.2457309466224518E-4</v>
      </c>
      <c r="W2332" s="731">
        <v>4.949461066585917E-4</v>
      </c>
      <c r="X2332" s="108">
        <v>1.3383258324576076E-5</v>
      </c>
      <c r="Y2332" s="109">
        <v>1.4124901331891927E-5</v>
      </c>
      <c r="Z2332" s="731">
        <v>3.3587050422631953E-5</v>
      </c>
      <c r="AA2332" s="108">
        <v>2.3285517737543863E-4</v>
      </c>
      <c r="AB2332" s="109">
        <v>2.4979810320382062E-4</v>
      </c>
      <c r="AC2332" s="731">
        <v>9.3739021811110868E-4</v>
      </c>
      <c r="AD2332" s="108">
        <v>9.3457163733042895E-5</v>
      </c>
      <c r="AE2332" s="109">
        <v>9.7210640082028233E-5</v>
      </c>
      <c r="AF2332" s="731">
        <v>2.0173751958286361E-4</v>
      </c>
      <c r="AG2332" s="108">
        <v>1.1534402292918662E-4</v>
      </c>
      <c r="AH2332" s="109">
        <v>1.2354465919441773E-4</v>
      </c>
      <c r="AI2332" s="731">
        <v>3.3029733624201878E-4</v>
      </c>
      <c r="AJ2332" s="114"/>
      <c r="AK2332" s="115"/>
      <c r="AL2332" s="115"/>
    </row>
    <row r="2333" spans="1:38" x14ac:dyDescent="0.25">
      <c r="A2333" s="71">
        <v>2033</v>
      </c>
      <c r="B2333" s="718">
        <v>8</v>
      </c>
      <c r="C2333" s="108">
        <v>0.43867211536631001</v>
      </c>
      <c r="D2333" s="109">
        <v>0.43112424008143363</v>
      </c>
      <c r="E2333" s="731">
        <v>0.41846409619692082</v>
      </c>
      <c r="F2333" s="108">
        <v>1.5185252932607493E-2</v>
      </c>
      <c r="G2333" s="109">
        <v>1.7031471523045676E-2</v>
      </c>
      <c r="H2333" s="731">
        <v>2.4422303152101785E-2</v>
      </c>
      <c r="I2333" s="108">
        <v>8.4794838604989823E-3</v>
      </c>
      <c r="J2333" s="109">
        <v>9.8433581355023107E-3</v>
      </c>
      <c r="K2333" s="731">
        <v>2.1176130207263298E-2</v>
      </c>
      <c r="L2333" s="108">
        <v>1.1463398234787254E-3</v>
      </c>
      <c r="M2333" s="109">
        <v>1.4428807100429054E-3</v>
      </c>
      <c r="N2333" s="731">
        <v>2.2850089036169307E-3</v>
      </c>
      <c r="O2333" s="108">
        <v>2.2167899814869293E-3</v>
      </c>
      <c r="P2333" s="109">
        <v>2.4192676104580054E-3</v>
      </c>
      <c r="Q2333" s="731">
        <v>5.8430523532021442E-3</v>
      </c>
      <c r="R2333" s="108">
        <v>2.5331234907117598E-3</v>
      </c>
      <c r="S2333" s="109">
        <v>3.3740256045761263E-3</v>
      </c>
      <c r="T2333" s="731">
        <v>1.0882245762808877E-2</v>
      </c>
      <c r="U2333" s="108">
        <v>2.1843138566160193E-4</v>
      </c>
      <c r="V2333" s="109">
        <v>2.2871685936141467E-4</v>
      </c>
      <c r="W2333" s="731">
        <v>5.3793088561489831E-4</v>
      </c>
      <c r="X2333" s="108">
        <v>1.3678920346843717E-5</v>
      </c>
      <c r="Y2333" s="109">
        <v>1.4441103122572372E-5</v>
      </c>
      <c r="Z2333" s="731">
        <v>3.6390274576590789E-5</v>
      </c>
      <c r="AA2333" s="108">
        <v>2.3911168202386679E-4</v>
      </c>
      <c r="AB2333" s="109">
        <v>2.5593870928444925E-4</v>
      </c>
      <c r="AC2333" s="731">
        <v>1.0062011457322756E-3</v>
      </c>
      <c r="AD2333" s="108">
        <v>9.476364716426242E-5</v>
      </c>
      <c r="AE2333" s="109">
        <v>9.8586930830641361E-5</v>
      </c>
      <c r="AF2333" s="731">
        <v>2.2185809072100467E-4</v>
      </c>
      <c r="AG2333" s="108">
        <v>1.1904788039903537E-4</v>
      </c>
      <c r="AH2333" s="109">
        <v>1.2755998502334901E-4</v>
      </c>
      <c r="AI2333" s="731">
        <v>3.4993422429066524E-4</v>
      </c>
      <c r="AJ2333" s="114"/>
      <c r="AK2333" s="115"/>
      <c r="AL2333" s="115"/>
    </row>
    <row r="2334" spans="1:38" x14ac:dyDescent="0.25">
      <c r="A2334" s="71">
        <v>2033</v>
      </c>
      <c r="B2334" s="718">
        <v>9</v>
      </c>
      <c r="C2334" s="108">
        <v>0.4382843643745496</v>
      </c>
      <c r="D2334" s="109">
        <v>0.43081307600670382</v>
      </c>
      <c r="E2334" s="731">
        <v>0.41419449754173304</v>
      </c>
      <c r="F2334" s="108">
        <v>1.5270655457038389E-2</v>
      </c>
      <c r="G2334" s="109">
        <v>1.7105175504335945E-2</v>
      </c>
      <c r="H2334" s="731">
        <v>2.4232378483305887E-2</v>
      </c>
      <c r="I2334" s="108">
        <v>8.4569404059119165E-3</v>
      </c>
      <c r="J2334" s="109">
        <v>9.8217327766545407E-3</v>
      </c>
      <c r="K2334" s="731">
        <v>2.0865179582733592E-2</v>
      </c>
      <c r="L2334" s="108">
        <v>1.1439775477452181E-3</v>
      </c>
      <c r="M2334" s="109">
        <v>1.4401679356272458E-3</v>
      </c>
      <c r="N2334" s="731">
        <v>2.264701716825458E-3</v>
      </c>
      <c r="O2334" s="108">
        <v>2.2129079045127868E-3</v>
      </c>
      <c r="P2334" s="109">
        <v>2.4159617828527508E-3</v>
      </c>
      <c r="Q2334" s="731">
        <v>5.7677797121804073E-3</v>
      </c>
      <c r="R2334" s="108">
        <v>2.5331234907117598E-3</v>
      </c>
      <c r="S2334" s="109">
        <v>3.3740256045761263E-3</v>
      </c>
      <c r="T2334" s="731">
        <v>1.0882245762808877E-2</v>
      </c>
      <c r="U2334" s="108">
        <v>2.1781444159312807E-4</v>
      </c>
      <c r="V2334" s="109">
        <v>2.2819393175355502E-4</v>
      </c>
      <c r="W2334" s="731">
        <v>5.2987087596305599E-4</v>
      </c>
      <c r="X2334" s="108">
        <v>1.3641852481250957E-5</v>
      </c>
      <c r="Y2334" s="109">
        <v>1.4409541758658422E-5</v>
      </c>
      <c r="Z2334" s="731">
        <v>3.5882807466500435E-5</v>
      </c>
      <c r="AA2334" s="108">
        <v>2.3898517091304372E-4</v>
      </c>
      <c r="AB2334" s="109">
        <v>2.5584642026738155E-4</v>
      </c>
      <c r="AC2334" s="731">
        <v>9.9379375497834978E-4</v>
      </c>
      <c r="AD2334" s="108">
        <v>9.4478715143553831E-5</v>
      </c>
      <c r="AE2334" s="109">
        <v>9.8345254401920233E-5</v>
      </c>
      <c r="AF2334" s="731">
        <v>2.1810737310680502E-4</v>
      </c>
      <c r="AG2334" s="108">
        <v>1.1877801798229064E-4</v>
      </c>
      <c r="AH2334" s="109">
        <v>1.2733039225959011E-4</v>
      </c>
      <c r="AI2334" s="731">
        <v>3.4632039351323291E-4</v>
      </c>
      <c r="AJ2334" s="114"/>
      <c r="AK2334" s="115"/>
      <c r="AL2334" s="115"/>
    </row>
    <row r="2335" spans="1:38" x14ac:dyDescent="0.25">
      <c r="A2335" s="71">
        <v>2033</v>
      </c>
      <c r="B2335" s="718">
        <v>10</v>
      </c>
      <c r="C2335" s="108">
        <v>0.57974273969261347</v>
      </c>
      <c r="D2335" s="109">
        <v>0.55389869889124344</v>
      </c>
      <c r="E2335" s="731">
        <v>0.44827266520865983</v>
      </c>
      <c r="F2335" s="108">
        <v>1.8655330788114488E-2</v>
      </c>
      <c r="G2335" s="109">
        <v>1.9984938070383745E-2</v>
      </c>
      <c r="H2335" s="731">
        <v>2.9873124376032786E-2</v>
      </c>
      <c r="I2335" s="108">
        <v>9.1051971924149787E-3</v>
      </c>
      <c r="J2335" s="109">
        <v>1.0787880713669405E-2</v>
      </c>
      <c r="K2335" s="731">
        <v>2.047305142892223E-2</v>
      </c>
      <c r="L2335" s="108">
        <v>1.4226293321643578E-3</v>
      </c>
      <c r="M2335" s="109">
        <v>1.6490624727439405E-3</v>
      </c>
      <c r="N2335" s="731">
        <v>2.4274730697576566E-3</v>
      </c>
      <c r="O2335" s="108">
        <v>2.5452701201271952E-3</v>
      </c>
      <c r="P2335" s="109">
        <v>2.6647016942729701E-3</v>
      </c>
      <c r="Q2335" s="731">
        <v>6.4948823064345934E-3</v>
      </c>
      <c r="R2335" s="108">
        <v>2.5331234907117598E-3</v>
      </c>
      <c r="S2335" s="109">
        <v>3.3740256045761263E-3</v>
      </c>
      <c r="T2335" s="731">
        <v>1.0882245762808877E-2</v>
      </c>
      <c r="U2335" s="108">
        <v>2.3219629519208955E-4</v>
      </c>
      <c r="V2335" s="109">
        <v>2.3867222337213087E-4</v>
      </c>
      <c r="W2335" s="731">
        <v>6.0704974531840185E-4</v>
      </c>
      <c r="X2335" s="108">
        <v>1.47174419609903E-5</v>
      </c>
      <c r="Y2335" s="109">
        <v>1.5197566117975872E-5</v>
      </c>
      <c r="Z2335" s="731">
        <v>4.089715103765972E-5</v>
      </c>
      <c r="AA2335" s="108">
        <v>2.6642457734801756E-4</v>
      </c>
      <c r="AB2335" s="109">
        <v>2.7745784713835068E-4</v>
      </c>
      <c r="AC2335" s="731">
        <v>1.1265459984421706E-3</v>
      </c>
      <c r="AD2335" s="108">
        <v>9.9435755666871199E-5</v>
      </c>
      <c r="AE2335" s="109">
        <v>1.0190913761938488E-4</v>
      </c>
      <c r="AF2335" s="731">
        <v>2.5419602769716709E-4</v>
      </c>
      <c r="AG2335" s="108">
        <v>1.3198022437802109E-4</v>
      </c>
      <c r="AH2335" s="109">
        <v>1.3713303896194682E-4</v>
      </c>
      <c r="AI2335" s="731">
        <v>3.8155436571134851E-4</v>
      </c>
      <c r="AJ2335" s="114"/>
      <c r="AK2335" s="115"/>
      <c r="AL2335" s="115"/>
    </row>
    <row r="2336" spans="1:38" x14ac:dyDescent="0.25">
      <c r="A2336" s="71">
        <v>2033</v>
      </c>
      <c r="B2336" s="718">
        <v>11</v>
      </c>
      <c r="C2336" s="108">
        <v>0.57941122411925372</v>
      </c>
      <c r="D2336" s="109">
        <v>0.55348421581801832</v>
      </c>
      <c r="E2336" s="731">
        <v>0.44322197860269508</v>
      </c>
      <c r="F2336" s="108">
        <v>1.8839115208298892E-2</v>
      </c>
      <c r="G2336" s="109">
        <v>2.014842230506985E-2</v>
      </c>
      <c r="H2336" s="731">
        <v>2.9728495822601262E-2</v>
      </c>
      <c r="I2336" s="108">
        <v>9.0866748219428899E-3</v>
      </c>
      <c r="J2336" s="109">
        <v>1.0758213773028449E-2</v>
      </c>
      <c r="K2336" s="731">
        <v>2.0153808041809329E-2</v>
      </c>
      <c r="L2336" s="108">
        <v>1.4203607171878706E-3</v>
      </c>
      <c r="M2336" s="109">
        <v>1.6451408217689912E-3</v>
      </c>
      <c r="N2336" s="731">
        <v>2.4018060340893922E-3</v>
      </c>
      <c r="O2336" s="108">
        <v>2.542112037859875E-3</v>
      </c>
      <c r="P2336" s="109">
        <v>2.6603813054849081E-3</v>
      </c>
      <c r="Q2336" s="731">
        <v>6.4036568827477687E-3</v>
      </c>
      <c r="R2336" s="108">
        <v>2.5331234907117598E-3</v>
      </c>
      <c r="S2336" s="109">
        <v>3.3740256045761263E-3</v>
      </c>
      <c r="T2336" s="731">
        <v>1.0882245762808877E-2</v>
      </c>
      <c r="U2336" s="108">
        <v>2.3169466390145688E-4</v>
      </c>
      <c r="V2336" s="109">
        <v>2.3798653380752965E-4</v>
      </c>
      <c r="W2336" s="731">
        <v>5.9729529692370662E-4</v>
      </c>
      <c r="X2336" s="108">
        <v>1.468718900122869E-5</v>
      </c>
      <c r="Y2336" s="109">
        <v>1.5156095941639484E-5</v>
      </c>
      <c r="Z2336" s="731">
        <v>4.0280332834181122E-5</v>
      </c>
      <c r="AA2336" s="108">
        <v>2.6674603115386377E-4</v>
      </c>
      <c r="AB2336" s="109">
        <v>2.7757068130312447E-4</v>
      </c>
      <c r="AC2336" s="731">
        <v>1.1118309795907677E-3</v>
      </c>
      <c r="AD2336" s="108">
        <v>9.9203957284344966E-5</v>
      </c>
      <c r="AE2336" s="109">
        <v>1.0159199772075085E-4</v>
      </c>
      <c r="AF2336" s="731">
        <v>2.4965470563678027E-4</v>
      </c>
      <c r="AG2336" s="108">
        <v>1.317603070412068E-4</v>
      </c>
      <c r="AH2336" s="109">
        <v>1.3683206730766108E-4</v>
      </c>
      <c r="AI2336" s="731">
        <v>3.7716732507460794E-4</v>
      </c>
      <c r="AJ2336" s="114"/>
      <c r="AK2336" s="115"/>
      <c r="AL2336" s="115"/>
    </row>
    <row r="2337" spans="1:38" x14ac:dyDescent="0.25">
      <c r="A2337" s="71">
        <v>2033</v>
      </c>
      <c r="B2337" s="718">
        <v>12</v>
      </c>
      <c r="C2337" s="108">
        <v>0.5791345739795094</v>
      </c>
      <c r="D2337" s="109">
        <v>0.55304172253138395</v>
      </c>
      <c r="E2337" s="731">
        <v>0.43740592290586333</v>
      </c>
      <c r="F2337" s="108">
        <v>1.9040938266874474E-2</v>
      </c>
      <c r="G2337" s="109">
        <v>2.0326863807723933E-2</v>
      </c>
      <c r="H2337" s="731">
        <v>2.9550350992498444E-2</v>
      </c>
      <c r="I2337" s="108">
        <v>9.0712820927526562E-3</v>
      </c>
      <c r="J2337" s="109">
        <v>1.0726499741391029E-2</v>
      </c>
      <c r="K2337" s="731">
        <v>1.9785625290115089E-2</v>
      </c>
      <c r="L2337" s="108">
        <v>1.4184716525821588E-3</v>
      </c>
      <c r="M2337" s="109">
        <v>1.6409493182310813E-3</v>
      </c>
      <c r="N2337" s="731">
        <v>2.3721337233817094E-3</v>
      </c>
      <c r="O2337" s="108">
        <v>2.539481659995204E-3</v>
      </c>
      <c r="P2337" s="109">
        <v>2.6557634583334621E-3</v>
      </c>
      <c r="Q2337" s="731">
        <v>6.2985832743214579E-3</v>
      </c>
      <c r="R2337" s="108">
        <v>2.5331234907117598E-3</v>
      </c>
      <c r="S2337" s="109">
        <v>3.3740256045761263E-3</v>
      </c>
      <c r="T2337" s="731">
        <v>1.0882245762808877E-2</v>
      </c>
      <c r="U2337" s="108">
        <v>2.3127757452239147E-4</v>
      </c>
      <c r="V2337" s="109">
        <v>2.3725346692676148E-4</v>
      </c>
      <c r="W2337" s="731">
        <v>5.8605987632417251E-4</v>
      </c>
      <c r="X2337" s="108">
        <v>1.4662025664136172E-5</v>
      </c>
      <c r="Y2337" s="109">
        <v>1.511175008620691E-5</v>
      </c>
      <c r="Z2337" s="731">
        <v>3.956988494908422E-5</v>
      </c>
      <c r="AA2337" s="108">
        <v>2.6720118882521231E-4</v>
      </c>
      <c r="AB2337" s="109">
        <v>2.7770593934112013E-4</v>
      </c>
      <c r="AC2337" s="731">
        <v>1.0948367578986636E-3</v>
      </c>
      <c r="AD2337" s="108">
        <v>9.9011185345103473E-5</v>
      </c>
      <c r="AE2337" s="109">
        <v>1.0125297349066632E-4</v>
      </c>
      <c r="AF2337" s="731">
        <v>2.4442377896212355E-4</v>
      </c>
      <c r="AG2337" s="108">
        <v>1.3157725301747724E-4</v>
      </c>
      <c r="AH2337" s="109">
        <v>1.3651027508843552E-4</v>
      </c>
      <c r="AI2337" s="731">
        <v>3.7211447063941627E-4</v>
      </c>
      <c r="AJ2337" s="114"/>
      <c r="AK2337" s="115"/>
      <c r="AL2337" s="115"/>
    </row>
    <row r="2338" spans="1:38" x14ac:dyDescent="0.25">
      <c r="A2338" s="71">
        <v>2033</v>
      </c>
      <c r="B2338" s="718">
        <v>13</v>
      </c>
      <c r="C2338" s="108">
        <v>0.57774849109693394</v>
      </c>
      <c r="D2338" s="109">
        <v>0.55149662552994061</v>
      </c>
      <c r="E2338" s="731">
        <v>0.43048356558559159</v>
      </c>
      <c r="F2338" s="108">
        <v>1.9254975662608649E-2</v>
      </c>
      <c r="G2338" s="109">
        <v>2.0513285345268584E-2</v>
      </c>
      <c r="H2338" s="731">
        <v>2.9336908980603763E-2</v>
      </c>
      <c r="I2338" s="108">
        <v>9.0561398944150606E-3</v>
      </c>
      <c r="J2338" s="109">
        <v>1.0690653226622717E-2</v>
      </c>
      <c r="K2338" s="731">
        <v>1.9366506985354567E-2</v>
      </c>
      <c r="L2338" s="108">
        <v>1.4167517239214828E-3</v>
      </c>
      <c r="M2338" s="109">
        <v>1.6363630956859796E-3</v>
      </c>
      <c r="N2338" s="731">
        <v>2.3387301940443975E-3</v>
      </c>
      <c r="O2338" s="108">
        <v>2.5363761986691613E-3</v>
      </c>
      <c r="P2338" s="109">
        <v>2.6499681159480866E-3</v>
      </c>
      <c r="Q2338" s="731">
        <v>6.1796327623019794E-3</v>
      </c>
      <c r="R2338" s="108">
        <v>2.5331234907117598E-3</v>
      </c>
      <c r="S2338" s="109">
        <v>3.3740256045761263E-3</v>
      </c>
      <c r="T2338" s="731">
        <v>1.0882245762808877E-2</v>
      </c>
      <c r="U2338" s="108">
        <v>2.3088767020961492E-4</v>
      </c>
      <c r="V2338" s="109">
        <v>2.3644136106972183E-4</v>
      </c>
      <c r="W2338" s="731">
        <v>5.7339118615574059E-4</v>
      </c>
      <c r="X2338" s="108">
        <v>1.4638039043186254E-5</v>
      </c>
      <c r="Y2338" s="109">
        <v>1.506214174355142E-5</v>
      </c>
      <c r="Z2338" s="731">
        <v>3.8767371077700553E-5</v>
      </c>
      <c r="AA2338" s="108">
        <v>2.6770985787959742E-4</v>
      </c>
      <c r="AB2338" s="109">
        <v>2.7779622361121892E-4</v>
      </c>
      <c r="AC2338" s="731">
        <v>1.0755503049991672E-3</v>
      </c>
      <c r="AD2338" s="108">
        <v>9.8835398952429792E-5</v>
      </c>
      <c r="AE2338" s="109">
        <v>1.0088218176794176E-4</v>
      </c>
      <c r="AF2338" s="731">
        <v>2.3854052594058823E-4</v>
      </c>
      <c r="AG2338" s="108">
        <v>1.3138899349421089E-4</v>
      </c>
      <c r="AH2338" s="109">
        <v>1.3613560406342435E-4</v>
      </c>
      <c r="AI2338" s="731">
        <v>3.6635897312697766E-4</v>
      </c>
      <c r="AJ2338" s="114"/>
      <c r="AK2338" s="115"/>
      <c r="AL2338" s="115"/>
    </row>
    <row r="2339" spans="1:38" x14ac:dyDescent="0.25">
      <c r="A2339" s="71">
        <v>2033</v>
      </c>
      <c r="B2339" s="718">
        <v>14</v>
      </c>
      <c r="C2339" s="108">
        <v>0.57754904401511176</v>
      </c>
      <c r="D2339" s="109">
        <v>0.55103039287368138</v>
      </c>
      <c r="E2339" s="731">
        <v>0.42390367220656189</v>
      </c>
      <c r="F2339" s="108">
        <v>1.9490690703044038E-2</v>
      </c>
      <c r="G2339" s="109">
        <v>2.0720173119698898E-2</v>
      </c>
      <c r="H2339" s="731">
        <v>2.9139330963935339E-2</v>
      </c>
      <c r="I2339" s="108">
        <v>9.0449944665135559E-3</v>
      </c>
      <c r="J2339" s="109">
        <v>1.0657355760133476E-2</v>
      </c>
      <c r="K2339" s="731">
        <v>1.8949406695461222E-2</v>
      </c>
      <c r="L2339" s="108">
        <v>1.4153855248388615E-3</v>
      </c>
      <c r="M2339" s="109">
        <v>1.6319610500350251E-3</v>
      </c>
      <c r="N2339" s="731">
        <v>2.3050489050426351E-3</v>
      </c>
      <c r="O2339" s="108">
        <v>2.5344759736791681E-3</v>
      </c>
      <c r="P2339" s="109">
        <v>2.6451182574444296E-3</v>
      </c>
      <c r="Q2339" s="731">
        <v>6.0607262291252585E-3</v>
      </c>
      <c r="R2339" s="108">
        <v>2.5331234907117598E-3</v>
      </c>
      <c r="S2339" s="109">
        <v>3.3740256045761263E-3</v>
      </c>
      <c r="T2339" s="731">
        <v>1.0882245762808877E-2</v>
      </c>
      <c r="U2339" s="108">
        <v>2.305860082996143E-4</v>
      </c>
      <c r="V2339" s="109">
        <v>2.3567158922079554E-4</v>
      </c>
      <c r="W2339" s="731">
        <v>5.6067591984259831E-4</v>
      </c>
      <c r="X2339" s="108">
        <v>1.4619829589207734E-5</v>
      </c>
      <c r="Y2339" s="109">
        <v>1.5015584083987518E-5</v>
      </c>
      <c r="Z2339" s="731">
        <v>3.796343227122837E-5</v>
      </c>
      <c r="AA2339" s="108">
        <v>2.6838348700201621E-4</v>
      </c>
      <c r="AB2339" s="109">
        <v>2.7801402858418925E-4</v>
      </c>
      <c r="AC2339" s="731">
        <v>1.0563340487849916E-3</v>
      </c>
      <c r="AD2339" s="108">
        <v>9.8695858466999367E-5</v>
      </c>
      <c r="AE2339" s="109">
        <v>1.0052627728637795E-4</v>
      </c>
      <c r="AF2339" s="731">
        <v>2.3262071484990771E-4</v>
      </c>
      <c r="AG2339" s="108">
        <v>1.3125680754142482E-4</v>
      </c>
      <c r="AH2339" s="109">
        <v>1.3579766192962854E-4</v>
      </c>
      <c r="AI2339" s="731">
        <v>3.6064111843724111E-4</v>
      </c>
      <c r="AJ2339" s="114"/>
      <c r="AK2339" s="115"/>
      <c r="AL2339" s="115"/>
    </row>
    <row r="2340" spans="1:38" x14ac:dyDescent="0.25">
      <c r="A2340" s="71">
        <v>2033</v>
      </c>
      <c r="B2340" s="718">
        <v>15</v>
      </c>
      <c r="C2340" s="108">
        <v>0.71312585199259415</v>
      </c>
      <c r="D2340" s="109">
        <v>0.66074705795284616</v>
      </c>
      <c r="E2340" s="731">
        <v>0.44150625643881392</v>
      </c>
      <c r="F2340" s="108">
        <v>2.9273223597590662E-2</v>
      </c>
      <c r="G2340" s="109">
        <v>2.9559914477443893E-2</v>
      </c>
      <c r="H2340" s="731">
        <v>4.0491477198363948E-2</v>
      </c>
      <c r="I2340" s="108">
        <v>9.0317183981596903E-3</v>
      </c>
      <c r="J2340" s="109">
        <v>1.0559665840666248E-2</v>
      </c>
      <c r="K2340" s="731">
        <v>2.0003978009890681E-2</v>
      </c>
      <c r="L2340" s="108">
        <v>1.9512734579023819E-3</v>
      </c>
      <c r="M2340" s="109">
        <v>1.9974990515821077E-3</v>
      </c>
      <c r="N2340" s="731">
        <v>2.5436533948368836E-3</v>
      </c>
      <c r="O2340" s="108">
        <v>2.5909647475425342E-3</v>
      </c>
      <c r="P2340" s="109">
        <v>2.6685023042293727E-3</v>
      </c>
      <c r="Q2340" s="731">
        <v>6.3431540883586886E-3</v>
      </c>
      <c r="R2340" s="108">
        <v>2.5331234907117598E-3</v>
      </c>
      <c r="S2340" s="109">
        <v>3.3740256045761263E-3</v>
      </c>
      <c r="T2340" s="731">
        <v>1.0882245762808877E-2</v>
      </c>
      <c r="U2340" s="108">
        <v>2.3098170720918371E-4</v>
      </c>
      <c r="V2340" s="109">
        <v>2.337441433026896E-4</v>
      </c>
      <c r="W2340" s="731">
        <v>5.905845418364737E-4</v>
      </c>
      <c r="X2340" s="108">
        <v>1.4679190308583851E-5</v>
      </c>
      <c r="Y2340" s="109">
        <v>1.4914866025376401E-5</v>
      </c>
      <c r="Z2340" s="731">
        <v>3.9923530252941779E-5</v>
      </c>
      <c r="AA2340" s="108">
        <v>3.0427677316801363E-4</v>
      </c>
      <c r="AB2340" s="109">
        <v>3.0849345066947089E-4</v>
      </c>
      <c r="AC2340" s="731">
        <v>1.1401313634489983E-3</v>
      </c>
      <c r="AD2340" s="108">
        <v>9.8486101624568019E-5</v>
      </c>
      <c r="AE2340" s="109">
        <v>9.9366077453371567E-5</v>
      </c>
      <c r="AF2340" s="731">
        <v>2.4662597362893322E-4</v>
      </c>
      <c r="AG2340" s="108">
        <v>1.3293576786485657E-4</v>
      </c>
      <c r="AH2340" s="109">
        <v>1.3591831154071413E-4</v>
      </c>
      <c r="AI2340" s="731">
        <v>3.7436006034212058E-4</v>
      </c>
      <c r="AJ2340" s="114"/>
      <c r="AK2340" s="115"/>
      <c r="AL2340" s="115"/>
    </row>
    <row r="2341" spans="1:38" x14ac:dyDescent="0.25">
      <c r="A2341" s="71">
        <v>2033</v>
      </c>
      <c r="B2341" s="718">
        <v>16</v>
      </c>
      <c r="C2341" s="108">
        <v>0.71283983153378194</v>
      </c>
      <c r="D2341" s="109">
        <v>0.66029466789906066</v>
      </c>
      <c r="E2341" s="731">
        <v>0.43196489067644128</v>
      </c>
      <c r="F2341" s="108">
        <v>2.983042755892441E-2</v>
      </c>
      <c r="G2341" s="109">
        <v>3.0084480871717497E-2</v>
      </c>
      <c r="H2341" s="731">
        <v>4.0468271761842825E-2</v>
      </c>
      <c r="I2341" s="108">
        <v>9.0166697495350154E-3</v>
      </c>
      <c r="J2341" s="109">
        <v>1.0528966424368194E-2</v>
      </c>
      <c r="K2341" s="731">
        <v>1.9394760503465263E-2</v>
      </c>
      <c r="L2341" s="108">
        <v>1.9487180584648607E-3</v>
      </c>
      <c r="M2341" s="109">
        <v>1.9924564604254149E-3</v>
      </c>
      <c r="N2341" s="731">
        <v>2.4838069774505414E-3</v>
      </c>
      <c r="O2341" s="108">
        <v>2.5883876984934624E-3</v>
      </c>
      <c r="P2341" s="109">
        <v>2.6640134523681098E-3</v>
      </c>
      <c r="Q2341" s="731">
        <v>6.1717432126895035E-3</v>
      </c>
      <c r="R2341" s="108">
        <v>2.5331234907117598E-3</v>
      </c>
      <c r="S2341" s="109">
        <v>3.3740256045761263E-3</v>
      </c>
      <c r="T2341" s="731">
        <v>1.0882245762808877E-2</v>
      </c>
      <c r="U2341" s="108">
        <v>2.3057249804463666E-4</v>
      </c>
      <c r="V2341" s="109">
        <v>2.3303136728476803E-4</v>
      </c>
      <c r="W2341" s="731">
        <v>5.72263284033021E-4</v>
      </c>
      <c r="X2341" s="108">
        <v>1.4654500584209588E-5</v>
      </c>
      <c r="Y2341" s="109">
        <v>1.487178138106457E-5</v>
      </c>
      <c r="Z2341" s="731">
        <v>3.8763078049474125E-5</v>
      </c>
      <c r="AA2341" s="108">
        <v>3.0601038752642052E-4</v>
      </c>
      <c r="AB2341" s="109">
        <v>3.0988469535707565E-4</v>
      </c>
      <c r="AC2341" s="731">
        <v>1.113340451670376E-3</v>
      </c>
      <c r="AD2341" s="108">
        <v>9.8297076988767477E-5</v>
      </c>
      <c r="AE2341" s="109">
        <v>9.9036596522673331E-5</v>
      </c>
      <c r="AF2341" s="731">
        <v>2.3809371096785711E-4</v>
      </c>
      <c r="AG2341" s="108">
        <v>1.32756291866565E-4</v>
      </c>
      <c r="AH2341" s="109">
        <v>1.3560561918300845E-4</v>
      </c>
      <c r="AI2341" s="731">
        <v>3.6611364869426139E-4</v>
      </c>
      <c r="AJ2341" s="114"/>
      <c r="AK2341" s="115"/>
      <c r="AL2341" s="115"/>
    </row>
    <row r="2342" spans="1:38" x14ac:dyDescent="0.25">
      <c r="A2342" s="71">
        <v>2033</v>
      </c>
      <c r="B2342" s="718">
        <v>17</v>
      </c>
      <c r="C2342" s="108">
        <v>0.71256482388618858</v>
      </c>
      <c r="D2342" s="109">
        <v>0.65983488902535636</v>
      </c>
      <c r="E2342" s="731">
        <v>0.43188130016441606</v>
      </c>
      <c r="F2342" s="108">
        <v>3.0418888054640637E-2</v>
      </c>
      <c r="G2342" s="109">
        <v>3.0629681029959683E-2</v>
      </c>
      <c r="H2342" s="731">
        <v>4.1085733175946805E-2</v>
      </c>
      <c r="I2342" s="108">
        <v>9.0021692749354155E-3</v>
      </c>
      <c r="J2342" s="109">
        <v>1.0497885250037585E-2</v>
      </c>
      <c r="K2342" s="731">
        <v>1.939714140415395E-2</v>
      </c>
      <c r="L2342" s="108">
        <v>1.9462561514941466E-3</v>
      </c>
      <c r="M2342" s="109">
        <v>1.9873495641316834E-3</v>
      </c>
      <c r="N2342" s="731">
        <v>2.4855250275541796E-3</v>
      </c>
      <c r="O2342" s="108">
        <v>2.5859030305269452E-3</v>
      </c>
      <c r="P2342" s="109">
        <v>2.6594642958340611E-3</v>
      </c>
      <c r="Q2342" s="731">
        <v>6.170487173738283E-3</v>
      </c>
      <c r="R2342" s="108">
        <v>2.5331234907117598E-3</v>
      </c>
      <c r="S2342" s="109">
        <v>3.3740256045761263E-3</v>
      </c>
      <c r="T2342" s="731">
        <v>1.0882245762808877E-2</v>
      </c>
      <c r="U2342" s="108">
        <v>2.3017838433304937E-4</v>
      </c>
      <c r="V2342" s="109">
        <v>2.3230987768804839E-4</v>
      </c>
      <c r="W2342" s="731">
        <v>5.7212985443970887E-4</v>
      </c>
      <c r="X2342" s="108">
        <v>1.4630742061063996E-5</v>
      </c>
      <c r="Y2342" s="109">
        <v>1.4828147718981787E-5</v>
      </c>
      <c r="Z2342" s="731">
        <v>3.8754144879802818E-5</v>
      </c>
      <c r="AA2342" s="108">
        <v>3.0787029777840216E-4</v>
      </c>
      <c r="AB2342" s="109">
        <v>3.1134520078862632E-4</v>
      </c>
      <c r="AC2342" s="731">
        <v>1.11540791643518E-3</v>
      </c>
      <c r="AD2342" s="108">
        <v>9.8114915714171458E-5</v>
      </c>
      <c r="AE2342" s="109">
        <v>9.8703049324397668E-5</v>
      </c>
      <c r="AF2342" s="731">
        <v>2.3803040975779215E-4</v>
      </c>
      <c r="AG2342" s="108">
        <v>1.3258345141294449E-4</v>
      </c>
      <c r="AH2342" s="109">
        <v>1.3528878818331713E-4</v>
      </c>
      <c r="AI2342" s="731">
        <v>3.6605323342239104E-4</v>
      </c>
      <c r="AJ2342" s="114"/>
      <c r="AK2342" s="115"/>
      <c r="AL2342" s="115"/>
    </row>
    <row r="2343" spans="1:38" ht="13" x14ac:dyDescent="0.3">
      <c r="A2343" s="71">
        <v>2033</v>
      </c>
      <c r="B2343" s="718">
        <v>18</v>
      </c>
      <c r="C2343" s="108">
        <v>0.71155510873509353</v>
      </c>
      <c r="D2343" s="109">
        <v>0.65871867382185034</v>
      </c>
      <c r="E2343" s="732">
        <v>0.43104624986919349</v>
      </c>
      <c r="F2343" s="108">
        <v>3.1034231017001503E-2</v>
      </c>
      <c r="G2343" s="109">
        <v>3.1181624623112029E-2</v>
      </c>
      <c r="H2343" s="732">
        <v>4.1675104248177747E-2</v>
      </c>
      <c r="I2343" s="108">
        <v>8.9870544107242909E-3</v>
      </c>
      <c r="J2343" s="109">
        <v>1.0466634672902316E-2</v>
      </c>
      <c r="K2343" s="732">
        <v>1.9360643689976451E-2</v>
      </c>
      <c r="L2343" s="108">
        <v>1.9437869825047211E-3</v>
      </c>
      <c r="M2343" s="109">
        <v>1.982313362938231E-3</v>
      </c>
      <c r="N2343" s="732">
        <v>2.4835676909208738E-3</v>
      </c>
      <c r="O2343" s="108">
        <v>2.5830408046855899E-3</v>
      </c>
      <c r="P2343" s="109">
        <v>2.6545964097711328E-3</v>
      </c>
      <c r="Q2343" s="732">
        <v>6.158728825003186E-3</v>
      </c>
      <c r="R2343" s="108">
        <v>2.5331234907117598E-3</v>
      </c>
      <c r="S2343" s="109">
        <v>3.3740256045761263E-3</v>
      </c>
      <c r="T2343" s="732">
        <v>1.0882245762808877E-2</v>
      </c>
      <c r="U2343" s="108">
        <v>2.2977804429264885E-4</v>
      </c>
      <c r="V2343" s="109">
        <v>2.3159277985534559E-4</v>
      </c>
      <c r="W2343" s="732">
        <v>5.7089869552571213E-4</v>
      </c>
      <c r="X2343" s="108">
        <v>1.4606340241795718E-5</v>
      </c>
      <c r="Y2343" s="109">
        <v>1.4784554543958069E-5</v>
      </c>
      <c r="Z2343" s="732">
        <v>3.8675006793411128E-5</v>
      </c>
      <c r="AA2343" s="108">
        <v>3.0981644011511582E-4</v>
      </c>
      <c r="AB2343" s="109">
        <v>3.1282590246866618E-4</v>
      </c>
      <c r="AC2343" s="732">
        <v>1.1157336314924216E-3</v>
      </c>
      <c r="AD2343" s="108">
        <v>9.7932167382004833E-5</v>
      </c>
      <c r="AE2343" s="109">
        <v>9.8373990227945758E-5</v>
      </c>
      <c r="AF2343" s="732">
        <v>2.3746344965849185E-4</v>
      </c>
      <c r="AG2343" s="108">
        <v>1.3239887347060256E-4</v>
      </c>
      <c r="AH2343" s="109">
        <v>1.3496478914579711E-4</v>
      </c>
      <c r="AI2343" s="732">
        <v>3.6547035409706028E-4</v>
      </c>
      <c r="AJ2343" s="114"/>
      <c r="AK2343" s="115"/>
      <c r="AL2343" s="115"/>
    </row>
    <row r="2344" spans="1:38" ht="13" x14ac:dyDescent="0.3">
      <c r="A2344" s="71">
        <v>2033</v>
      </c>
      <c r="B2344" s="718">
        <v>19</v>
      </c>
      <c r="C2344" s="108">
        <v>0.71127278506496039</v>
      </c>
      <c r="D2344" s="109">
        <v>0.65827683455551234</v>
      </c>
      <c r="E2344" s="732">
        <v>0.43025629117829495</v>
      </c>
      <c r="F2344" s="108">
        <v>3.1676015895529326E-2</v>
      </c>
      <c r="G2344" s="109">
        <v>3.1734102712954321E-2</v>
      </c>
      <c r="H2344" s="732">
        <v>4.2253709734371786E-2</v>
      </c>
      <c r="I2344" s="108">
        <v>8.9721384893516505E-3</v>
      </c>
      <c r="J2344" s="109">
        <v>1.0436772506502138E-2</v>
      </c>
      <c r="K2344" s="732">
        <v>1.9316908575536175E-2</v>
      </c>
      <c r="L2344" s="108">
        <v>1.9412541933203442E-3</v>
      </c>
      <c r="M2344" s="109">
        <v>1.9774101013407589E-3</v>
      </c>
      <c r="N2344" s="732">
        <v>2.4806127423945661E-3</v>
      </c>
      <c r="O2344" s="108">
        <v>2.5804871976483597E-3</v>
      </c>
      <c r="P2344" s="109">
        <v>2.6502284391624483E-3</v>
      </c>
      <c r="Q2344" s="732">
        <v>6.1447080095697257E-3</v>
      </c>
      <c r="R2344" s="108">
        <v>2.5331234907117598E-3</v>
      </c>
      <c r="S2344" s="109">
        <v>3.3740256045761263E-3</v>
      </c>
      <c r="T2344" s="732">
        <v>1.0882245762808877E-2</v>
      </c>
      <c r="U2344" s="108">
        <v>2.2937246866372899E-4</v>
      </c>
      <c r="V2344" s="109">
        <v>2.3089971055986302E-4</v>
      </c>
      <c r="W2344" s="732">
        <v>5.6940042175059459E-4</v>
      </c>
      <c r="X2344" s="108">
        <v>1.458188537932506E-5</v>
      </c>
      <c r="Y2344" s="109">
        <v>1.4742656780949546E-5</v>
      </c>
      <c r="Z2344" s="732">
        <v>3.8579708119929072E-5</v>
      </c>
      <c r="AA2344" s="108">
        <v>3.1186381918230365E-4</v>
      </c>
      <c r="AB2344" s="109">
        <v>3.1433512697442848E-4</v>
      </c>
      <c r="AC2344" s="732">
        <v>1.1156694659255333E-3</v>
      </c>
      <c r="AD2344" s="108">
        <v>9.7744759680595345E-5</v>
      </c>
      <c r="AE2344" s="109">
        <v>9.8053530476136005E-5</v>
      </c>
      <c r="AF2344" s="732">
        <v>2.367646116928567E-4</v>
      </c>
      <c r="AG2344" s="108">
        <v>1.3222113537712704E-4</v>
      </c>
      <c r="AH2344" s="109">
        <v>1.346605584147265E-4</v>
      </c>
      <c r="AI2344" s="732">
        <v>3.6479638086221765E-4</v>
      </c>
      <c r="AJ2344" s="114"/>
      <c r="AK2344" s="115"/>
      <c r="AL2344" s="115"/>
    </row>
    <row r="2345" spans="1:38" ht="13" x14ac:dyDescent="0.3">
      <c r="A2345" s="71">
        <v>2033</v>
      </c>
      <c r="B2345" s="718">
        <v>20</v>
      </c>
      <c r="C2345" s="108">
        <v>0.79054393601560091</v>
      </c>
      <c r="D2345" s="109">
        <v>0.7182304625981748</v>
      </c>
      <c r="E2345" s="732">
        <v>0.47790578073022599</v>
      </c>
      <c r="F2345" s="108">
        <v>6.4877413567084985E-2</v>
      </c>
      <c r="G2345" s="109">
        <v>6.2340473815705233E-2</v>
      </c>
      <c r="H2345" s="732">
        <v>8.2464103849923087E-2</v>
      </c>
      <c r="I2345" s="108">
        <v>8.9129193392176332E-3</v>
      </c>
      <c r="J2345" s="109">
        <v>9.6801320036031258E-3</v>
      </c>
      <c r="K2345" s="732">
        <v>2.0858651449052155E-2</v>
      </c>
      <c r="L2345" s="108">
        <v>2.6246800176258065E-3</v>
      </c>
      <c r="M2345" s="109">
        <v>2.3739150443936158E-3</v>
      </c>
      <c r="N2345" s="732">
        <v>2.8139901618136447E-3</v>
      </c>
      <c r="O2345" s="108">
        <v>2.6190176954082735E-3</v>
      </c>
      <c r="P2345" s="109">
        <v>2.5802751152884996E-3</v>
      </c>
      <c r="Q2345" s="732">
        <v>6.9472947417885417E-3</v>
      </c>
      <c r="R2345" s="108">
        <v>2.5331234907117598E-3</v>
      </c>
      <c r="S2345" s="109">
        <v>3.3740256045761263E-3</v>
      </c>
      <c r="T2345" s="732">
        <v>1.0882245762808877E-2</v>
      </c>
      <c r="U2345" s="108">
        <v>2.2854889732588666E-4</v>
      </c>
      <c r="V2345" s="109">
        <v>2.2496147625218068E-4</v>
      </c>
      <c r="W2345" s="732">
        <v>6.546369174708237E-4</v>
      </c>
      <c r="X2345" s="108">
        <v>1.4556081345931934E-5</v>
      </c>
      <c r="Y2345" s="109">
        <v>1.4342042490570288E-5</v>
      </c>
      <c r="Z2345" s="732">
        <v>4.4107087941075947E-5</v>
      </c>
      <c r="AA2345" s="108">
        <v>4.2895483614620224E-4</v>
      </c>
      <c r="AB2345" s="109">
        <v>4.1704882485790463E-4</v>
      </c>
      <c r="AC2345" s="732">
        <v>1.3817214883380157E-3</v>
      </c>
      <c r="AD2345" s="108">
        <v>9.7039360570898663E-5</v>
      </c>
      <c r="AE2345" s="109">
        <v>9.5516492174749535E-5</v>
      </c>
      <c r="AF2345" s="732">
        <v>2.7660946964990033E-4</v>
      </c>
      <c r="AG2345" s="108">
        <v>1.3306351750572333E-4</v>
      </c>
      <c r="AH2345" s="109">
        <v>1.3108278671548456E-4</v>
      </c>
      <c r="AI2345" s="732">
        <v>4.0366618698838632E-4</v>
      </c>
      <c r="AJ2345" s="114"/>
      <c r="AK2345" s="115"/>
      <c r="AL2345" s="115"/>
    </row>
    <row r="2346" spans="1:38" ht="13" x14ac:dyDescent="0.3">
      <c r="A2346" s="71">
        <v>2033</v>
      </c>
      <c r="B2346" s="718">
        <v>21</v>
      </c>
      <c r="C2346" s="108">
        <v>0.79344339229388972</v>
      </c>
      <c r="D2346" s="109">
        <v>0.72069204988199764</v>
      </c>
      <c r="E2346" s="732">
        <v>0.47562268711724159</v>
      </c>
      <c r="F2346" s="108">
        <v>6.666520032886214E-2</v>
      </c>
      <c r="G2346" s="109">
        <v>6.3749714280797537E-2</v>
      </c>
      <c r="H2346" s="732">
        <v>8.3938856543168766E-2</v>
      </c>
      <c r="I2346" s="108">
        <v>8.9185253321629829E-3</v>
      </c>
      <c r="J2346" s="109">
        <v>9.6778276814007483E-3</v>
      </c>
      <c r="K2346" s="732">
        <v>2.0728289863797447E-2</v>
      </c>
      <c r="L2346" s="108">
        <v>2.6211043271971179E-3</v>
      </c>
      <c r="M2346" s="109">
        <v>2.3683092609263563E-3</v>
      </c>
      <c r="N2346" s="732">
        <v>2.8000994489019888E-3</v>
      </c>
      <c r="O2346" s="108">
        <v>2.6262806639033168E-3</v>
      </c>
      <c r="P2346" s="109">
        <v>2.5860015913807956E-3</v>
      </c>
      <c r="Q2346" s="732">
        <v>6.9067324640848778E-3</v>
      </c>
      <c r="R2346" s="108">
        <v>2.5331234907117598E-3</v>
      </c>
      <c r="S2346" s="109">
        <v>3.3740256045761263E-3</v>
      </c>
      <c r="T2346" s="732">
        <v>1.0882245762808877E-2</v>
      </c>
      <c r="U2346" s="108">
        <v>2.2867981421669499E-4</v>
      </c>
      <c r="V2346" s="109">
        <v>2.248686605130775E-4</v>
      </c>
      <c r="W2346" s="732">
        <v>6.5030483111342405E-4</v>
      </c>
      <c r="X2346" s="108">
        <v>1.4570210323041031E-5</v>
      </c>
      <c r="Y2346" s="109">
        <v>1.4342544924768971E-5</v>
      </c>
      <c r="Z2346" s="732">
        <v>4.3831445054127775E-5</v>
      </c>
      <c r="AA2346" s="108">
        <v>4.355752977958623E-4</v>
      </c>
      <c r="AB2346" s="109">
        <v>4.2214976022593448E-4</v>
      </c>
      <c r="AC2346" s="732">
        <v>1.3806628441101862E-3</v>
      </c>
      <c r="AD2346" s="108">
        <v>9.7055862145304893E-5</v>
      </c>
      <c r="AE2346" s="109">
        <v>9.5430318107630257E-5</v>
      </c>
      <c r="AF2346" s="732">
        <v>2.745893969042092E-4</v>
      </c>
      <c r="AG2346" s="108">
        <v>1.3330676731148562E-4</v>
      </c>
      <c r="AH2346" s="109">
        <v>1.3122428219158462E-4</v>
      </c>
      <c r="AI2346" s="732">
        <v>4.0171440422351524E-4</v>
      </c>
      <c r="AJ2346" s="114"/>
      <c r="AK2346" s="115"/>
      <c r="AL2346" s="115"/>
    </row>
    <row r="2347" spans="1:38" ht="13" x14ac:dyDescent="0.3">
      <c r="A2347" s="71">
        <v>2033</v>
      </c>
      <c r="B2347" s="718">
        <v>22</v>
      </c>
      <c r="C2347" s="108">
        <v>0.79313999539259528</v>
      </c>
      <c r="D2347" s="109">
        <v>0.72028581395726443</v>
      </c>
      <c r="E2347" s="732">
        <v>0.47278667029445609</v>
      </c>
      <c r="F2347" s="108">
        <v>6.835894819938329E-2</v>
      </c>
      <c r="G2347" s="109">
        <v>6.4943297140797371E-2</v>
      </c>
      <c r="H2347" s="732">
        <v>8.5169435390737958E-2</v>
      </c>
      <c r="I2347" s="108">
        <v>8.9026728706221112E-3</v>
      </c>
      <c r="J2347" s="109">
        <v>9.6521224879012914E-3</v>
      </c>
      <c r="K2347" s="732">
        <v>2.0564292507601875E-2</v>
      </c>
      <c r="L2347" s="108">
        <v>2.6174340745226243E-3</v>
      </c>
      <c r="M2347" s="109">
        <v>2.3628653136199096E-3</v>
      </c>
      <c r="N2347" s="732">
        <v>2.7820976401135332E-3</v>
      </c>
      <c r="O2347" s="108">
        <v>2.623553088377664E-3</v>
      </c>
      <c r="P2347" s="109">
        <v>2.582055716390824E-3</v>
      </c>
      <c r="Q2347" s="732">
        <v>6.8562884759349281E-3</v>
      </c>
      <c r="R2347" s="108">
        <v>2.5331234907117598E-3</v>
      </c>
      <c r="S2347" s="109">
        <v>3.3740256045761263E-3</v>
      </c>
      <c r="T2347" s="732">
        <v>1.0882245762808877E-2</v>
      </c>
      <c r="U2347" s="108">
        <v>2.2824716225197065E-4</v>
      </c>
      <c r="V2347" s="109">
        <v>2.2424234683264224E-4</v>
      </c>
      <c r="W2347" s="732">
        <v>6.4491628633873109E-4</v>
      </c>
      <c r="X2347" s="108">
        <v>1.4544114121893474E-5</v>
      </c>
      <c r="Y2347" s="109">
        <v>1.4304737874102125E-5</v>
      </c>
      <c r="Z2347" s="732">
        <v>4.3488753771599846E-5</v>
      </c>
      <c r="AA2347" s="108">
        <v>4.413005598548362E-4</v>
      </c>
      <c r="AB2347" s="109">
        <v>4.2594368641897984E-4</v>
      </c>
      <c r="AC2347" s="732">
        <v>1.3771802811178308E-3</v>
      </c>
      <c r="AD2347" s="108">
        <v>9.6855925134175207E-5</v>
      </c>
      <c r="AE2347" s="109">
        <v>9.5140866432256955E-5</v>
      </c>
      <c r="AF2347" s="732">
        <v>2.720770946653576E-4</v>
      </c>
      <c r="AG2347" s="108">
        <v>1.331170178475407E-4</v>
      </c>
      <c r="AH2347" s="109">
        <v>1.30949624998774E-4</v>
      </c>
      <c r="AI2347" s="732">
        <v>3.9928706594095285E-4</v>
      </c>
      <c r="AJ2347" s="114"/>
      <c r="AK2347" s="115"/>
      <c r="AL2347" s="115"/>
    </row>
    <row r="2348" spans="1:38" ht="13" x14ac:dyDescent="0.3">
      <c r="A2348" s="71">
        <v>2033</v>
      </c>
      <c r="B2348" s="718">
        <v>23</v>
      </c>
      <c r="C2348" s="108">
        <v>0.79283365444398368</v>
      </c>
      <c r="D2348" s="109">
        <v>0.71988994885829194</v>
      </c>
      <c r="E2348" s="732">
        <v>0.46867595609592905</v>
      </c>
      <c r="F2348" s="108">
        <v>7.0018640173773794E-2</v>
      </c>
      <c r="G2348" s="109">
        <v>6.5915715470247813E-2</v>
      </c>
      <c r="H2348" s="732">
        <v>8.6057869347603747E-2</v>
      </c>
      <c r="I2348" s="108">
        <v>8.8865869198118692E-3</v>
      </c>
      <c r="J2348" s="109">
        <v>9.6270725547227473E-3</v>
      </c>
      <c r="K2348" s="732">
        <v>2.0323137047291016E-2</v>
      </c>
      <c r="L2348" s="108">
        <v>2.6137106731523945E-3</v>
      </c>
      <c r="M2348" s="109">
        <v>2.35755983954479E-3</v>
      </c>
      <c r="N2348" s="732">
        <v>2.7547248492961951E-3</v>
      </c>
      <c r="O2348" s="108">
        <v>2.6207902199111501E-3</v>
      </c>
      <c r="P2348" s="109">
        <v>2.5782113142547762E-3</v>
      </c>
      <c r="Q2348" s="732">
        <v>6.7830859512781217E-3</v>
      </c>
      <c r="R2348" s="108">
        <v>2.5331234907117598E-3</v>
      </c>
      <c r="S2348" s="109">
        <v>3.3740256045761263E-3</v>
      </c>
      <c r="T2348" s="732">
        <v>1.0882245762808877E-2</v>
      </c>
      <c r="U2348" s="108">
        <v>2.2780830306455731E-4</v>
      </c>
      <c r="V2348" s="109">
        <v>2.2363200017093822E-4</v>
      </c>
      <c r="W2348" s="732">
        <v>6.370970065860764E-4</v>
      </c>
      <c r="X2348" s="108">
        <v>1.4517638264754326E-5</v>
      </c>
      <c r="Y2348" s="109">
        <v>1.4267891634870245E-5</v>
      </c>
      <c r="Z2348" s="732">
        <v>4.2991688136581004E-5</v>
      </c>
      <c r="AA2348" s="108">
        <v>4.4689910013716495E-4</v>
      </c>
      <c r="AB2348" s="109">
        <v>4.289572015565586E-4</v>
      </c>
      <c r="AC2348" s="732">
        <v>1.3689278803261599E-3</v>
      </c>
      <c r="AD2348" s="108">
        <v>9.6653109339959922E-5</v>
      </c>
      <c r="AE2348" s="109">
        <v>9.4858797145644367E-5</v>
      </c>
      <c r="AF2348" s="732">
        <v>2.6843244170569809E-4</v>
      </c>
      <c r="AG2348" s="108">
        <v>1.3292475644547234E-4</v>
      </c>
      <c r="AH2348" s="109">
        <v>1.3068187453391813E-4</v>
      </c>
      <c r="AI2348" s="732">
        <v>3.9576430542920542E-4</v>
      </c>
      <c r="AJ2348" s="114"/>
      <c r="AK2348" s="115"/>
      <c r="AL2348" s="115"/>
    </row>
    <row r="2349" spans="1:38" ht="13" x14ac:dyDescent="0.3">
      <c r="A2349" s="71">
        <v>2033</v>
      </c>
      <c r="B2349" s="718">
        <v>24</v>
      </c>
      <c r="C2349" s="108">
        <v>0.79251739952096412</v>
      </c>
      <c r="D2349" s="109">
        <v>0.71950812176481682</v>
      </c>
      <c r="E2349" s="732">
        <v>0.46388822050956324</v>
      </c>
      <c r="F2349" s="108">
        <v>7.1597775490878132E-2</v>
      </c>
      <c r="G2349" s="109">
        <v>6.6615848662683122E-2</v>
      </c>
      <c r="H2349" s="732">
        <v>8.6582786225355327E-2</v>
      </c>
      <c r="I2349" s="108">
        <v>8.8700071051314375E-3</v>
      </c>
      <c r="J2349" s="109">
        <v>9.6029284676955335E-3</v>
      </c>
      <c r="K2349" s="732">
        <v>2.0040796096620385E-2</v>
      </c>
      <c r="L2349" s="108">
        <v>2.6098743122072235E-3</v>
      </c>
      <c r="M2349" s="109">
        <v>2.352446502554938E-3</v>
      </c>
      <c r="N2349" s="732">
        <v>2.7223179771604438E-3</v>
      </c>
      <c r="O2349" s="108">
        <v>2.6179399171269058E-3</v>
      </c>
      <c r="P2349" s="109">
        <v>2.5745059796819319E-3</v>
      </c>
      <c r="Q2349" s="732">
        <v>6.6977843935278544E-3</v>
      </c>
      <c r="R2349" s="108">
        <v>2.5331234907117598E-3</v>
      </c>
      <c r="S2349" s="109">
        <v>3.3740256045761263E-3</v>
      </c>
      <c r="T2349" s="732">
        <v>1.0882245762808877E-2</v>
      </c>
      <c r="U2349" s="108">
        <v>2.2735589130249686E-4</v>
      </c>
      <c r="V2349" s="109">
        <v>2.2304381644208519E-4</v>
      </c>
      <c r="W2349" s="732">
        <v>6.2798502154856888E-4</v>
      </c>
      <c r="X2349" s="108">
        <v>1.4490370275521297E-5</v>
      </c>
      <c r="Y2349" s="109">
        <v>1.4232387835791586E-5</v>
      </c>
      <c r="Z2349" s="732">
        <v>4.2412489214796148E-5</v>
      </c>
      <c r="AA2349" s="108">
        <v>4.5219886001252963E-4</v>
      </c>
      <c r="AB2349" s="109">
        <v>4.3101204855941483E-4</v>
      </c>
      <c r="AC2349" s="732">
        <v>1.3574922192901276E-3</v>
      </c>
      <c r="AD2349" s="108">
        <v>9.6444086118882994E-5</v>
      </c>
      <c r="AE2349" s="109">
        <v>9.4586934648119755E-5</v>
      </c>
      <c r="AF2349" s="732">
        <v>2.6418509978443441E-4</v>
      </c>
      <c r="AG2349" s="108">
        <v>1.3272643438528889E-4</v>
      </c>
      <c r="AH2349" s="109">
        <v>1.3042393288425924E-4</v>
      </c>
      <c r="AI2349" s="732">
        <v>3.9165904615814646E-4</v>
      </c>
      <c r="AJ2349" s="114"/>
      <c r="AK2349" s="115"/>
      <c r="AL2349" s="115"/>
    </row>
    <row r="2350" spans="1:38" ht="13" x14ac:dyDescent="0.3">
      <c r="A2350" s="71">
        <v>2033</v>
      </c>
      <c r="B2350" s="718">
        <v>25</v>
      </c>
      <c r="C2350" s="108">
        <v>0.7945722461362339</v>
      </c>
      <c r="D2350" s="109">
        <v>0.72122794619110309</v>
      </c>
      <c r="E2350" s="732">
        <v>0.45833625863951727</v>
      </c>
      <c r="F2350" s="108">
        <v>7.3217344668052284E-2</v>
      </c>
      <c r="G2350" s="109">
        <v>6.7099491464374564E-2</v>
      </c>
      <c r="H2350" s="732">
        <v>8.6741095520037781E-2</v>
      </c>
      <c r="I2350" s="108">
        <v>8.8686246318661517E-3</v>
      </c>
      <c r="J2350" s="109">
        <v>9.5969187288579769E-3</v>
      </c>
      <c r="K2350" s="732">
        <v>1.9712060776043927E-2</v>
      </c>
      <c r="L2350" s="108">
        <v>2.6059524255311732E-3</v>
      </c>
      <c r="M2350" s="109">
        <v>2.3474989938724522E-3</v>
      </c>
      <c r="N2350" s="732">
        <v>2.6842505327966978E-3</v>
      </c>
      <c r="O2350" s="108">
        <v>2.6223994390725002E-3</v>
      </c>
      <c r="P2350" s="109">
        <v>2.578002510437325E-3</v>
      </c>
      <c r="Q2350" s="732">
        <v>6.598832252805587E-3</v>
      </c>
      <c r="R2350" s="108">
        <v>2.5331234907117598E-3</v>
      </c>
      <c r="S2350" s="109">
        <v>3.3740256045761263E-3</v>
      </c>
      <c r="T2350" s="732">
        <v>1.0882245762808877E-2</v>
      </c>
      <c r="U2350" s="108">
        <v>2.2730204639732381E-4</v>
      </c>
      <c r="V2350" s="109">
        <v>2.2287098806335502E-4</v>
      </c>
      <c r="W2350" s="732">
        <v>6.1741382417559206E-4</v>
      </c>
      <c r="X2350" s="108">
        <v>1.4491739793646245E-5</v>
      </c>
      <c r="Y2350" s="109">
        <v>1.42263691161888E-5</v>
      </c>
      <c r="Z2350" s="732">
        <v>4.1740660880571937E-5</v>
      </c>
      <c r="AA2350" s="108">
        <v>4.5805593672360782E-4</v>
      </c>
      <c r="AB2350" s="109">
        <v>4.3271219978721946E-4</v>
      </c>
      <c r="AC2350" s="732">
        <v>1.3426394414105332E-3</v>
      </c>
      <c r="AD2350" s="108">
        <v>9.6386335492226199E-5</v>
      </c>
      <c r="AE2350" s="109">
        <v>9.4475630491536441E-5</v>
      </c>
      <c r="AF2350" s="732">
        <v>2.5925797576369672E-4</v>
      </c>
      <c r="AG2350" s="108">
        <v>1.3284112418439752E-4</v>
      </c>
      <c r="AH2350" s="109">
        <v>1.3048049773886966E-4</v>
      </c>
      <c r="AI2350" s="732">
        <v>3.8689685045253209E-4</v>
      </c>
      <c r="AJ2350" s="114"/>
      <c r="AK2350" s="115"/>
      <c r="AL2350" s="115"/>
    </row>
    <row r="2351" spans="1:38" ht="13" x14ac:dyDescent="0.3">
      <c r="A2351" s="71">
        <v>2033</v>
      </c>
      <c r="B2351" s="718">
        <v>26</v>
      </c>
      <c r="C2351" s="108">
        <v>0.7942409111021681</v>
      </c>
      <c r="D2351" s="109">
        <v>0.72087072543294961</v>
      </c>
      <c r="E2351" s="732">
        <v>0.45161876596062089</v>
      </c>
      <c r="F2351" s="108">
        <v>7.4490518540873435E-2</v>
      </c>
      <c r="G2351" s="109">
        <v>6.7076187923671468E-2</v>
      </c>
      <c r="H2351" s="732">
        <v>8.6292294793589366E-2</v>
      </c>
      <c r="I2351" s="108">
        <v>8.8512773346189535E-3</v>
      </c>
      <c r="J2351" s="109">
        <v>9.57434322552227E-3</v>
      </c>
      <c r="K2351" s="732">
        <v>1.9312737314234749E-2</v>
      </c>
      <c r="L2351" s="108">
        <v>2.601942703684375E-3</v>
      </c>
      <c r="M2351" s="109">
        <v>2.3427278516346089E-3</v>
      </c>
      <c r="N2351" s="732">
        <v>2.6375938487403633E-3</v>
      </c>
      <c r="O2351" s="108">
        <v>2.6194150549746684E-3</v>
      </c>
      <c r="P2351" s="109">
        <v>2.5745379352062462E-3</v>
      </c>
      <c r="Q2351" s="732">
        <v>6.4790706550316495E-3</v>
      </c>
      <c r="R2351" s="108">
        <v>2.5331234907117598E-3</v>
      </c>
      <c r="S2351" s="109">
        <v>3.3740256045761263E-3</v>
      </c>
      <c r="T2351" s="732">
        <v>1.0882245762808877E-2</v>
      </c>
      <c r="U2351" s="108">
        <v>2.2682852243515627E-4</v>
      </c>
      <c r="V2351" s="109">
        <v>2.2232113175939475E-4</v>
      </c>
      <c r="W2351" s="732">
        <v>6.0462131460557061E-4</v>
      </c>
      <c r="X2351" s="108">
        <v>1.4463173343578797E-5</v>
      </c>
      <c r="Y2351" s="109">
        <v>1.4193174258328766E-5</v>
      </c>
      <c r="Z2351" s="732">
        <v>4.0927701290982212E-5</v>
      </c>
      <c r="AA2351" s="108">
        <v>4.6224501675220636E-4</v>
      </c>
      <c r="AB2351" s="109">
        <v>4.3220331513829755E-4</v>
      </c>
      <c r="AC2351" s="732">
        <v>1.3223577501084516E-3</v>
      </c>
      <c r="AD2351" s="108">
        <v>9.6167464387777123E-5</v>
      </c>
      <c r="AE2351" s="109">
        <v>9.4221557572298693E-5</v>
      </c>
      <c r="AF2351" s="732">
        <v>2.5329579705341151E-4</v>
      </c>
      <c r="AG2351" s="108">
        <v>1.3263356198992934E-4</v>
      </c>
      <c r="AH2351" s="109">
        <v>1.3023930144413846E-4</v>
      </c>
      <c r="AI2351" s="732">
        <v>3.811330788379619E-4</v>
      </c>
      <c r="AJ2351" s="114"/>
      <c r="AK2351" s="115"/>
      <c r="AL2351" s="115"/>
    </row>
    <row r="2352" spans="1:38" ht="13" x14ac:dyDescent="0.3">
      <c r="A2352" s="71">
        <v>2033</v>
      </c>
      <c r="B2352" s="718">
        <v>27</v>
      </c>
      <c r="C2352" s="108">
        <v>0.79390553417913756</v>
      </c>
      <c r="D2352" s="109">
        <v>0.72052351742078413</v>
      </c>
      <c r="E2352" s="732">
        <v>0.44462350799436307</v>
      </c>
      <c r="F2352" s="108">
        <v>7.5524983708358487E-2</v>
      </c>
      <c r="G2352" s="109">
        <v>6.6961614731539137E-2</v>
      </c>
      <c r="H2352" s="732">
        <v>8.571815401189134E-2</v>
      </c>
      <c r="I2352" s="108">
        <v>8.8336913204137384E-3</v>
      </c>
      <c r="J2352" s="109">
        <v>9.5524250241727244E-3</v>
      </c>
      <c r="K2352" s="732">
        <v>1.8896363040131797E-2</v>
      </c>
      <c r="L2352" s="108">
        <v>2.5978788348987552E-3</v>
      </c>
      <c r="M2352" s="109">
        <v>2.3380924211820939E-3</v>
      </c>
      <c r="N2352" s="732">
        <v>2.5888443598960382E-3</v>
      </c>
      <c r="O2352" s="108">
        <v>2.6163929259570905E-3</v>
      </c>
      <c r="P2352" s="109">
        <v>2.5711739413144248E-3</v>
      </c>
      <c r="Q2352" s="732">
        <v>6.3543197280639882E-3</v>
      </c>
      <c r="R2352" s="108">
        <v>2.5331234907117598E-3</v>
      </c>
      <c r="S2352" s="109">
        <v>3.3740256045761263E-3</v>
      </c>
      <c r="T2352" s="732">
        <v>1.0882245762808877E-2</v>
      </c>
      <c r="U2352" s="108">
        <v>2.2634875595417116E-4</v>
      </c>
      <c r="V2352" s="109">
        <v>2.2178717636191374E-4</v>
      </c>
      <c r="W2352" s="732">
        <v>5.9129519676971807E-4</v>
      </c>
      <c r="X2352" s="108">
        <v>1.4434245855692986E-5</v>
      </c>
      <c r="Y2352" s="109">
        <v>1.4160946177352009E-5</v>
      </c>
      <c r="Z2352" s="732">
        <v>4.0080882892611989E-5</v>
      </c>
      <c r="AA2352" s="108">
        <v>4.6557526544883417E-4</v>
      </c>
      <c r="AB2352" s="109">
        <v>4.3138013447065692E-4</v>
      </c>
      <c r="AC2352" s="732">
        <v>1.3008509724335734E-3</v>
      </c>
      <c r="AD2352" s="108">
        <v>9.5945735324640537E-5</v>
      </c>
      <c r="AE2352" s="109">
        <v>9.3974789921779834E-5</v>
      </c>
      <c r="AF2352" s="732">
        <v>2.4708475944483038E-4</v>
      </c>
      <c r="AG2352" s="108">
        <v>1.3242327970121664E-4</v>
      </c>
      <c r="AH2352" s="109">
        <v>1.3000517204239583E-4</v>
      </c>
      <c r="AI2352" s="732">
        <v>3.7512954297936571E-4</v>
      </c>
      <c r="AJ2352" s="114"/>
      <c r="AK2352" s="115"/>
      <c r="AL2352" s="115"/>
    </row>
    <row r="2353" spans="1:38" ht="13" x14ac:dyDescent="0.3">
      <c r="A2353" s="71">
        <v>2033</v>
      </c>
      <c r="B2353" s="718">
        <v>28</v>
      </c>
      <c r="C2353" s="108">
        <v>0.79390553417913756</v>
      </c>
      <c r="D2353" s="109">
        <v>0.72052351742078413</v>
      </c>
      <c r="E2353" s="732">
        <v>0.44462350799436307</v>
      </c>
      <c r="F2353" s="108">
        <v>7.5524983708358487E-2</v>
      </c>
      <c r="G2353" s="109">
        <v>6.6961614731539137E-2</v>
      </c>
      <c r="H2353" s="732">
        <v>8.571815401189134E-2</v>
      </c>
      <c r="I2353" s="108">
        <v>8.8336913204137384E-3</v>
      </c>
      <c r="J2353" s="109">
        <v>9.5524250241727244E-3</v>
      </c>
      <c r="K2353" s="732">
        <v>1.8896363040131797E-2</v>
      </c>
      <c r="L2353" s="108">
        <v>2.5978788348987552E-3</v>
      </c>
      <c r="M2353" s="109">
        <v>2.3380924211820939E-3</v>
      </c>
      <c r="N2353" s="732">
        <v>2.5888443598960382E-3</v>
      </c>
      <c r="O2353" s="108">
        <v>2.6163929259570905E-3</v>
      </c>
      <c r="P2353" s="109">
        <v>2.5711739413144248E-3</v>
      </c>
      <c r="Q2353" s="732">
        <v>6.3543197280639882E-3</v>
      </c>
      <c r="R2353" s="108">
        <v>2.5331234907117598E-3</v>
      </c>
      <c r="S2353" s="109">
        <v>3.3740256045761263E-3</v>
      </c>
      <c r="T2353" s="732">
        <v>1.0882245762808877E-2</v>
      </c>
      <c r="U2353" s="108">
        <v>2.2634875595417116E-4</v>
      </c>
      <c r="V2353" s="109">
        <v>2.2178717636191374E-4</v>
      </c>
      <c r="W2353" s="732">
        <v>5.9129519676971807E-4</v>
      </c>
      <c r="X2353" s="108">
        <v>1.4434245855692986E-5</v>
      </c>
      <c r="Y2353" s="109">
        <v>1.4160946177352009E-5</v>
      </c>
      <c r="Z2353" s="732">
        <v>4.0080882892611989E-5</v>
      </c>
      <c r="AA2353" s="108">
        <v>4.6557526544883417E-4</v>
      </c>
      <c r="AB2353" s="109">
        <v>4.3138013447065692E-4</v>
      </c>
      <c r="AC2353" s="732">
        <v>1.3008509724335734E-3</v>
      </c>
      <c r="AD2353" s="108">
        <v>9.5945735324640537E-5</v>
      </c>
      <c r="AE2353" s="109">
        <v>9.3974789921779834E-5</v>
      </c>
      <c r="AF2353" s="732">
        <v>2.4708475944483038E-4</v>
      </c>
      <c r="AG2353" s="108">
        <v>1.3242327970121664E-4</v>
      </c>
      <c r="AH2353" s="109">
        <v>1.3000517204239583E-4</v>
      </c>
      <c r="AI2353" s="732">
        <v>3.7512954297936571E-4</v>
      </c>
      <c r="AJ2353" s="114"/>
      <c r="AK2353" s="115"/>
      <c r="AL2353" s="115"/>
    </row>
    <row r="2354" spans="1:38" ht="13" x14ac:dyDescent="0.3">
      <c r="A2354" s="71">
        <v>2033</v>
      </c>
      <c r="B2354" s="718">
        <v>29</v>
      </c>
      <c r="C2354" s="108">
        <v>0.79390553417913756</v>
      </c>
      <c r="D2354" s="109">
        <v>0.72052351742078413</v>
      </c>
      <c r="E2354" s="732">
        <v>0.44462350799436307</v>
      </c>
      <c r="F2354" s="108">
        <v>7.5524983708358487E-2</v>
      </c>
      <c r="G2354" s="109">
        <v>6.6961614731539137E-2</v>
      </c>
      <c r="H2354" s="732">
        <v>8.571815401189134E-2</v>
      </c>
      <c r="I2354" s="108">
        <v>8.8336913204137384E-3</v>
      </c>
      <c r="J2354" s="109">
        <v>9.5524250241727244E-3</v>
      </c>
      <c r="K2354" s="732">
        <v>1.8896363040131797E-2</v>
      </c>
      <c r="L2354" s="108">
        <v>2.5978788348987552E-3</v>
      </c>
      <c r="M2354" s="109">
        <v>2.3380924211820939E-3</v>
      </c>
      <c r="N2354" s="732">
        <v>2.5888443598960382E-3</v>
      </c>
      <c r="O2354" s="108">
        <v>2.6163929259570905E-3</v>
      </c>
      <c r="P2354" s="109">
        <v>2.5711739413144248E-3</v>
      </c>
      <c r="Q2354" s="732">
        <v>6.3543197280639882E-3</v>
      </c>
      <c r="R2354" s="108">
        <v>2.5331234907117598E-3</v>
      </c>
      <c r="S2354" s="109">
        <v>3.3740256045761263E-3</v>
      </c>
      <c r="T2354" s="732">
        <v>1.0882245762808877E-2</v>
      </c>
      <c r="U2354" s="108">
        <v>2.2634875595417116E-4</v>
      </c>
      <c r="V2354" s="109">
        <v>2.2178717636191374E-4</v>
      </c>
      <c r="W2354" s="732">
        <v>5.9129519676971807E-4</v>
      </c>
      <c r="X2354" s="108">
        <v>1.4434245855692986E-5</v>
      </c>
      <c r="Y2354" s="109">
        <v>1.4160946177352009E-5</v>
      </c>
      <c r="Z2354" s="732">
        <v>4.0080882892611989E-5</v>
      </c>
      <c r="AA2354" s="108">
        <v>4.6557526544883417E-4</v>
      </c>
      <c r="AB2354" s="109">
        <v>4.3138013447065692E-4</v>
      </c>
      <c r="AC2354" s="732">
        <v>1.3008509724335734E-3</v>
      </c>
      <c r="AD2354" s="108">
        <v>9.5945735324640537E-5</v>
      </c>
      <c r="AE2354" s="109">
        <v>9.3974789921779834E-5</v>
      </c>
      <c r="AF2354" s="732">
        <v>2.4708475944483038E-4</v>
      </c>
      <c r="AG2354" s="108">
        <v>1.3242327970121664E-4</v>
      </c>
      <c r="AH2354" s="109">
        <v>1.3000517204239583E-4</v>
      </c>
      <c r="AI2354" s="732">
        <v>3.7512954297936571E-4</v>
      </c>
      <c r="AJ2354" s="114"/>
      <c r="AK2354" s="115"/>
      <c r="AL2354" s="115"/>
    </row>
    <row r="2355" spans="1:38" ht="13" x14ac:dyDescent="0.3">
      <c r="A2355" s="71">
        <v>2033</v>
      </c>
      <c r="B2355" s="718">
        <v>30</v>
      </c>
      <c r="C2355" s="108">
        <v>0.79390553417913756</v>
      </c>
      <c r="D2355" s="109">
        <v>0.72052351742078413</v>
      </c>
      <c r="E2355" s="732">
        <v>0.44462350799436307</v>
      </c>
      <c r="F2355" s="108">
        <v>7.5524983708358487E-2</v>
      </c>
      <c r="G2355" s="109">
        <v>6.6961614731539137E-2</v>
      </c>
      <c r="H2355" s="732">
        <v>8.571815401189134E-2</v>
      </c>
      <c r="I2355" s="108">
        <v>8.8336913204137384E-3</v>
      </c>
      <c r="J2355" s="109">
        <v>9.5524250241727244E-3</v>
      </c>
      <c r="K2355" s="732">
        <v>1.8896363040131797E-2</v>
      </c>
      <c r="L2355" s="108">
        <v>2.5978788348987552E-3</v>
      </c>
      <c r="M2355" s="109">
        <v>2.3380924211820939E-3</v>
      </c>
      <c r="N2355" s="732">
        <v>2.5888443598960382E-3</v>
      </c>
      <c r="O2355" s="108">
        <v>2.6163929259570905E-3</v>
      </c>
      <c r="P2355" s="109">
        <v>2.5711739413144248E-3</v>
      </c>
      <c r="Q2355" s="732">
        <v>6.3543197280639882E-3</v>
      </c>
      <c r="R2355" s="108">
        <v>2.5331234907117598E-3</v>
      </c>
      <c r="S2355" s="109">
        <v>3.3740256045761263E-3</v>
      </c>
      <c r="T2355" s="732">
        <v>1.0882245762808877E-2</v>
      </c>
      <c r="U2355" s="108">
        <v>2.2634875595417116E-4</v>
      </c>
      <c r="V2355" s="109">
        <v>2.2178717636191374E-4</v>
      </c>
      <c r="W2355" s="732">
        <v>5.9129519676971807E-4</v>
      </c>
      <c r="X2355" s="108">
        <v>1.4434245855692986E-5</v>
      </c>
      <c r="Y2355" s="109">
        <v>1.4160946177352009E-5</v>
      </c>
      <c r="Z2355" s="732">
        <v>4.0080882892611989E-5</v>
      </c>
      <c r="AA2355" s="108">
        <v>4.6557526544883417E-4</v>
      </c>
      <c r="AB2355" s="109">
        <v>4.3138013447065692E-4</v>
      </c>
      <c r="AC2355" s="732">
        <v>1.3008509724335734E-3</v>
      </c>
      <c r="AD2355" s="108">
        <v>9.5945735324640537E-5</v>
      </c>
      <c r="AE2355" s="109">
        <v>9.3974789921779834E-5</v>
      </c>
      <c r="AF2355" s="732">
        <v>2.4708475944483038E-4</v>
      </c>
      <c r="AG2355" s="108">
        <v>1.3242327970121664E-4</v>
      </c>
      <c r="AH2355" s="109">
        <v>1.3000517204239583E-4</v>
      </c>
      <c r="AI2355" s="732">
        <v>3.7512954297936571E-4</v>
      </c>
      <c r="AJ2355" s="114"/>
      <c r="AK2355" s="115"/>
      <c r="AL2355" s="115"/>
    </row>
    <row r="2356" spans="1:38" ht="13" x14ac:dyDescent="0.3">
      <c r="A2356" s="71">
        <v>2033</v>
      </c>
      <c r="B2356" s="718">
        <v>31</v>
      </c>
      <c r="C2356" s="108">
        <v>0.79390553417913756</v>
      </c>
      <c r="D2356" s="109">
        <v>0.72052351742078413</v>
      </c>
      <c r="E2356" s="732">
        <v>0.44462350799436307</v>
      </c>
      <c r="F2356" s="108">
        <v>7.5524983708358487E-2</v>
      </c>
      <c r="G2356" s="109">
        <v>6.6961614731539137E-2</v>
      </c>
      <c r="H2356" s="732">
        <v>8.571815401189134E-2</v>
      </c>
      <c r="I2356" s="108">
        <v>8.8336913204137384E-3</v>
      </c>
      <c r="J2356" s="109">
        <v>9.5524250241727244E-3</v>
      </c>
      <c r="K2356" s="732">
        <v>1.8896363040131797E-2</v>
      </c>
      <c r="L2356" s="108">
        <v>2.5978788348987552E-3</v>
      </c>
      <c r="M2356" s="109">
        <v>2.3380924211820939E-3</v>
      </c>
      <c r="N2356" s="732">
        <v>2.5888443598960382E-3</v>
      </c>
      <c r="O2356" s="108">
        <v>2.6163929259570905E-3</v>
      </c>
      <c r="P2356" s="109">
        <v>2.5711739413144248E-3</v>
      </c>
      <c r="Q2356" s="732">
        <v>6.3543197280639882E-3</v>
      </c>
      <c r="R2356" s="108">
        <v>2.5331234907117598E-3</v>
      </c>
      <c r="S2356" s="109">
        <v>3.3740256045761263E-3</v>
      </c>
      <c r="T2356" s="732">
        <v>1.0882245762808877E-2</v>
      </c>
      <c r="U2356" s="108">
        <v>2.2634875595417116E-4</v>
      </c>
      <c r="V2356" s="109">
        <v>2.2178717636191374E-4</v>
      </c>
      <c r="W2356" s="732">
        <v>5.9129519676971807E-4</v>
      </c>
      <c r="X2356" s="108">
        <v>1.4434245855692986E-5</v>
      </c>
      <c r="Y2356" s="109">
        <v>1.4160946177352009E-5</v>
      </c>
      <c r="Z2356" s="732">
        <v>4.0080882892611989E-5</v>
      </c>
      <c r="AA2356" s="108">
        <v>4.6557526544883417E-4</v>
      </c>
      <c r="AB2356" s="109">
        <v>4.3138013447065692E-4</v>
      </c>
      <c r="AC2356" s="732">
        <v>1.3008509724335734E-3</v>
      </c>
      <c r="AD2356" s="108">
        <v>9.5945735324640537E-5</v>
      </c>
      <c r="AE2356" s="109">
        <v>9.3974789921779834E-5</v>
      </c>
      <c r="AF2356" s="732">
        <v>2.4708475944483038E-4</v>
      </c>
      <c r="AG2356" s="108">
        <v>1.3242327970121664E-4</v>
      </c>
      <c r="AH2356" s="109">
        <v>1.3000517204239583E-4</v>
      </c>
      <c r="AI2356" s="732">
        <v>3.7512954297936571E-4</v>
      </c>
      <c r="AJ2356" s="114"/>
      <c r="AK2356" s="115"/>
      <c r="AL2356" s="115"/>
    </row>
    <row r="2357" spans="1:38" ht="13" x14ac:dyDescent="0.3">
      <c r="A2357" s="71">
        <v>2033</v>
      </c>
      <c r="B2357" s="718">
        <v>32</v>
      </c>
      <c r="C2357" s="108">
        <v>0.79390553417913756</v>
      </c>
      <c r="D2357" s="109">
        <v>0.72052351742078413</v>
      </c>
      <c r="E2357" s="732">
        <v>0.44462350799436307</v>
      </c>
      <c r="F2357" s="108">
        <v>7.5524983708358487E-2</v>
      </c>
      <c r="G2357" s="109">
        <v>6.6961614731539137E-2</v>
      </c>
      <c r="H2357" s="732">
        <v>8.571815401189134E-2</v>
      </c>
      <c r="I2357" s="108">
        <v>8.8336913204137384E-3</v>
      </c>
      <c r="J2357" s="109">
        <v>9.5524250241727244E-3</v>
      </c>
      <c r="K2357" s="732">
        <v>1.8896363040131797E-2</v>
      </c>
      <c r="L2357" s="108">
        <v>2.5978788348987552E-3</v>
      </c>
      <c r="M2357" s="109">
        <v>2.3380924211820939E-3</v>
      </c>
      <c r="N2357" s="732">
        <v>2.5888443598960382E-3</v>
      </c>
      <c r="O2357" s="108">
        <v>2.6163929259570905E-3</v>
      </c>
      <c r="P2357" s="109">
        <v>2.5711739413144248E-3</v>
      </c>
      <c r="Q2357" s="732">
        <v>6.3543197280639882E-3</v>
      </c>
      <c r="R2357" s="108">
        <v>2.5331234907117598E-3</v>
      </c>
      <c r="S2357" s="109">
        <v>3.3740256045761263E-3</v>
      </c>
      <c r="T2357" s="732">
        <v>1.0882245762808877E-2</v>
      </c>
      <c r="U2357" s="108">
        <v>2.2634875595417116E-4</v>
      </c>
      <c r="V2357" s="109">
        <v>2.2178717636191374E-4</v>
      </c>
      <c r="W2357" s="732">
        <v>5.9129519676971807E-4</v>
      </c>
      <c r="X2357" s="108">
        <v>1.4434245855692986E-5</v>
      </c>
      <c r="Y2357" s="109">
        <v>1.4160946177352009E-5</v>
      </c>
      <c r="Z2357" s="732">
        <v>4.0080882892611989E-5</v>
      </c>
      <c r="AA2357" s="108">
        <v>4.6557526544883417E-4</v>
      </c>
      <c r="AB2357" s="109">
        <v>4.3138013447065692E-4</v>
      </c>
      <c r="AC2357" s="732">
        <v>1.3008509724335734E-3</v>
      </c>
      <c r="AD2357" s="108">
        <v>9.5945735324640537E-5</v>
      </c>
      <c r="AE2357" s="109">
        <v>9.3974789921779834E-5</v>
      </c>
      <c r="AF2357" s="732">
        <v>2.4708475944483038E-4</v>
      </c>
      <c r="AG2357" s="108">
        <v>1.3242327970121664E-4</v>
      </c>
      <c r="AH2357" s="109">
        <v>1.3000517204239583E-4</v>
      </c>
      <c r="AI2357" s="732">
        <v>3.7512954297936571E-4</v>
      </c>
      <c r="AJ2357" s="114"/>
      <c r="AK2357" s="115"/>
      <c r="AL2357" s="115"/>
    </row>
    <row r="2358" spans="1:38" ht="13" x14ac:dyDescent="0.3">
      <c r="A2358" s="71">
        <v>2033</v>
      </c>
      <c r="B2358" s="718">
        <v>33</v>
      </c>
      <c r="C2358" s="108">
        <v>0.79390553417913756</v>
      </c>
      <c r="D2358" s="109">
        <v>0.72052351742078413</v>
      </c>
      <c r="E2358" s="732">
        <v>0.44462350799436307</v>
      </c>
      <c r="F2358" s="108">
        <v>7.5524983708358487E-2</v>
      </c>
      <c r="G2358" s="109">
        <v>6.6961614731539137E-2</v>
      </c>
      <c r="H2358" s="732">
        <v>8.571815401189134E-2</v>
      </c>
      <c r="I2358" s="108">
        <v>8.8336913204137384E-3</v>
      </c>
      <c r="J2358" s="109">
        <v>9.5524250241727244E-3</v>
      </c>
      <c r="K2358" s="732">
        <v>1.8896363040131797E-2</v>
      </c>
      <c r="L2358" s="108">
        <v>2.5978788348987552E-3</v>
      </c>
      <c r="M2358" s="109">
        <v>2.3380924211820939E-3</v>
      </c>
      <c r="N2358" s="732">
        <v>2.5888443598960382E-3</v>
      </c>
      <c r="O2358" s="108">
        <v>2.6163929259570905E-3</v>
      </c>
      <c r="P2358" s="109">
        <v>2.5711739413144248E-3</v>
      </c>
      <c r="Q2358" s="732">
        <v>6.3543197280639882E-3</v>
      </c>
      <c r="R2358" s="108">
        <v>2.5331234907117598E-3</v>
      </c>
      <c r="S2358" s="109">
        <v>3.3740256045761263E-3</v>
      </c>
      <c r="T2358" s="732">
        <v>1.0882245762808877E-2</v>
      </c>
      <c r="U2358" s="108">
        <v>2.2634875595417116E-4</v>
      </c>
      <c r="V2358" s="109">
        <v>2.2178717636191374E-4</v>
      </c>
      <c r="W2358" s="732">
        <v>5.9129519676971807E-4</v>
      </c>
      <c r="X2358" s="108">
        <v>1.4434245855692986E-5</v>
      </c>
      <c r="Y2358" s="109">
        <v>1.4160946177352009E-5</v>
      </c>
      <c r="Z2358" s="732">
        <v>4.0080882892611989E-5</v>
      </c>
      <c r="AA2358" s="108">
        <v>4.6557526544883417E-4</v>
      </c>
      <c r="AB2358" s="109">
        <v>4.3138013447065692E-4</v>
      </c>
      <c r="AC2358" s="732">
        <v>1.3008509724335734E-3</v>
      </c>
      <c r="AD2358" s="108">
        <v>9.5945735324640537E-5</v>
      </c>
      <c r="AE2358" s="109">
        <v>9.3974789921779834E-5</v>
      </c>
      <c r="AF2358" s="732">
        <v>2.4708475944483038E-4</v>
      </c>
      <c r="AG2358" s="108">
        <v>1.3242327970121664E-4</v>
      </c>
      <c r="AH2358" s="109">
        <v>1.3000517204239583E-4</v>
      </c>
      <c r="AI2358" s="732">
        <v>3.7512954297936571E-4</v>
      </c>
      <c r="AJ2358" s="114"/>
      <c r="AK2358" s="115"/>
      <c r="AL2358" s="115"/>
    </row>
    <row r="2359" spans="1:38" ht="13" x14ac:dyDescent="0.3">
      <c r="A2359" s="71">
        <v>2033</v>
      </c>
      <c r="B2359" s="718">
        <v>34</v>
      </c>
      <c r="C2359" s="108">
        <v>0.79390553417913756</v>
      </c>
      <c r="D2359" s="109">
        <v>0.72052351742078413</v>
      </c>
      <c r="E2359" s="732">
        <v>0.44462350799436307</v>
      </c>
      <c r="F2359" s="108">
        <v>7.5524983708358487E-2</v>
      </c>
      <c r="G2359" s="109">
        <v>6.6961614731539137E-2</v>
      </c>
      <c r="H2359" s="732">
        <v>8.571815401189134E-2</v>
      </c>
      <c r="I2359" s="108">
        <v>8.8336913204137384E-3</v>
      </c>
      <c r="J2359" s="109">
        <v>9.5524250241727244E-3</v>
      </c>
      <c r="K2359" s="732">
        <v>1.8896363040131797E-2</v>
      </c>
      <c r="L2359" s="108">
        <v>2.5978788348987552E-3</v>
      </c>
      <c r="M2359" s="109">
        <v>2.3380924211820939E-3</v>
      </c>
      <c r="N2359" s="732">
        <v>2.5888443598960382E-3</v>
      </c>
      <c r="O2359" s="108">
        <v>2.6163929259570905E-3</v>
      </c>
      <c r="P2359" s="109">
        <v>2.5711739413144248E-3</v>
      </c>
      <c r="Q2359" s="732">
        <v>6.3543197280639882E-3</v>
      </c>
      <c r="R2359" s="108">
        <v>2.5331234907117598E-3</v>
      </c>
      <c r="S2359" s="109">
        <v>3.3740256045761263E-3</v>
      </c>
      <c r="T2359" s="732">
        <v>1.0882245762808877E-2</v>
      </c>
      <c r="U2359" s="108">
        <v>2.2634875595417116E-4</v>
      </c>
      <c r="V2359" s="109">
        <v>2.2178717636191374E-4</v>
      </c>
      <c r="W2359" s="732">
        <v>5.9129519676971807E-4</v>
      </c>
      <c r="X2359" s="108">
        <v>1.4434245855692986E-5</v>
      </c>
      <c r="Y2359" s="109">
        <v>1.4160946177352009E-5</v>
      </c>
      <c r="Z2359" s="732">
        <v>4.0080882892611989E-5</v>
      </c>
      <c r="AA2359" s="108">
        <v>4.6557526544883417E-4</v>
      </c>
      <c r="AB2359" s="109">
        <v>4.3138013447065692E-4</v>
      </c>
      <c r="AC2359" s="732">
        <v>1.3008509724335734E-3</v>
      </c>
      <c r="AD2359" s="108">
        <v>9.5945735324640537E-5</v>
      </c>
      <c r="AE2359" s="109">
        <v>9.3974789921779834E-5</v>
      </c>
      <c r="AF2359" s="732">
        <v>2.4708475944483038E-4</v>
      </c>
      <c r="AG2359" s="108">
        <v>1.3242327970121664E-4</v>
      </c>
      <c r="AH2359" s="109">
        <v>1.3000517204239583E-4</v>
      </c>
      <c r="AI2359" s="732">
        <v>3.7512954297936571E-4</v>
      </c>
      <c r="AJ2359" s="114"/>
      <c r="AK2359" s="115"/>
      <c r="AL2359" s="115"/>
    </row>
    <row r="2360" spans="1:38" ht="13" x14ac:dyDescent="0.3">
      <c r="A2360" s="71">
        <v>2033</v>
      </c>
      <c r="B2360" s="718">
        <v>35</v>
      </c>
      <c r="C2360" s="108">
        <v>0.79390553417913756</v>
      </c>
      <c r="D2360" s="109">
        <v>0.72052351742078413</v>
      </c>
      <c r="E2360" s="732">
        <v>0.44462350799436307</v>
      </c>
      <c r="F2360" s="108">
        <v>7.5524983708358487E-2</v>
      </c>
      <c r="G2360" s="109">
        <v>6.6961614731539137E-2</v>
      </c>
      <c r="H2360" s="732">
        <v>8.571815401189134E-2</v>
      </c>
      <c r="I2360" s="108">
        <v>8.8336913204137384E-3</v>
      </c>
      <c r="J2360" s="109">
        <v>9.5524250241727244E-3</v>
      </c>
      <c r="K2360" s="732">
        <v>1.8896363040131797E-2</v>
      </c>
      <c r="L2360" s="108">
        <v>2.5978788348987552E-3</v>
      </c>
      <c r="M2360" s="109">
        <v>2.3380924211820939E-3</v>
      </c>
      <c r="N2360" s="732">
        <v>2.5888443598960382E-3</v>
      </c>
      <c r="O2360" s="108">
        <v>2.6163929259570905E-3</v>
      </c>
      <c r="P2360" s="109">
        <v>2.5711739413144248E-3</v>
      </c>
      <c r="Q2360" s="732">
        <v>6.3543197280639882E-3</v>
      </c>
      <c r="R2360" s="108">
        <v>2.5331234907117598E-3</v>
      </c>
      <c r="S2360" s="109">
        <v>3.3740256045761263E-3</v>
      </c>
      <c r="T2360" s="732">
        <v>1.0882245762808877E-2</v>
      </c>
      <c r="U2360" s="108">
        <v>2.2634875595417116E-4</v>
      </c>
      <c r="V2360" s="109">
        <v>2.2178717636191374E-4</v>
      </c>
      <c r="W2360" s="732">
        <v>5.9129519676971807E-4</v>
      </c>
      <c r="X2360" s="108">
        <v>1.4434245855692986E-5</v>
      </c>
      <c r="Y2360" s="109">
        <v>1.4160946177352009E-5</v>
      </c>
      <c r="Z2360" s="732">
        <v>4.0080882892611989E-5</v>
      </c>
      <c r="AA2360" s="108">
        <v>4.6557526544883417E-4</v>
      </c>
      <c r="AB2360" s="109">
        <v>4.3138013447065692E-4</v>
      </c>
      <c r="AC2360" s="732">
        <v>1.3008509724335734E-3</v>
      </c>
      <c r="AD2360" s="108">
        <v>9.5945735324640537E-5</v>
      </c>
      <c r="AE2360" s="109">
        <v>9.3974789921779834E-5</v>
      </c>
      <c r="AF2360" s="732">
        <v>2.4708475944483038E-4</v>
      </c>
      <c r="AG2360" s="108">
        <v>1.3242327970121664E-4</v>
      </c>
      <c r="AH2360" s="109">
        <v>1.3000517204239583E-4</v>
      </c>
      <c r="AI2360" s="732">
        <v>3.7512954297936571E-4</v>
      </c>
      <c r="AJ2360" s="114"/>
      <c r="AK2360" s="115"/>
      <c r="AL2360" s="115"/>
    </row>
    <row r="2361" spans="1:38" ht="13" x14ac:dyDescent="0.3">
      <c r="A2361" s="71">
        <v>2033</v>
      </c>
      <c r="B2361" s="718">
        <v>36</v>
      </c>
      <c r="C2361" s="108">
        <v>0.79390553417913756</v>
      </c>
      <c r="D2361" s="109">
        <v>0.72052351742078413</v>
      </c>
      <c r="E2361" s="732">
        <v>0.44462350799436307</v>
      </c>
      <c r="F2361" s="108">
        <v>7.5524983708358487E-2</v>
      </c>
      <c r="G2361" s="109">
        <v>6.6961614731539137E-2</v>
      </c>
      <c r="H2361" s="732">
        <v>8.571815401189134E-2</v>
      </c>
      <c r="I2361" s="108">
        <v>8.8336913204137384E-3</v>
      </c>
      <c r="J2361" s="109">
        <v>9.5524250241727244E-3</v>
      </c>
      <c r="K2361" s="732">
        <v>1.8896363040131797E-2</v>
      </c>
      <c r="L2361" s="108">
        <v>2.5978788348987552E-3</v>
      </c>
      <c r="M2361" s="109">
        <v>2.3380924211820939E-3</v>
      </c>
      <c r="N2361" s="732">
        <v>2.5888443598960382E-3</v>
      </c>
      <c r="O2361" s="108">
        <v>2.6163929259570905E-3</v>
      </c>
      <c r="P2361" s="109">
        <v>2.5711739413144248E-3</v>
      </c>
      <c r="Q2361" s="732">
        <v>6.3543197280639882E-3</v>
      </c>
      <c r="R2361" s="108">
        <v>2.5331234907117598E-3</v>
      </c>
      <c r="S2361" s="109">
        <v>3.3740256045761263E-3</v>
      </c>
      <c r="T2361" s="732">
        <v>1.0882245762808877E-2</v>
      </c>
      <c r="U2361" s="108">
        <v>2.2634875595417116E-4</v>
      </c>
      <c r="V2361" s="109">
        <v>2.2178717636191374E-4</v>
      </c>
      <c r="W2361" s="732">
        <v>5.9129519676971807E-4</v>
      </c>
      <c r="X2361" s="108">
        <v>1.4434245855692986E-5</v>
      </c>
      <c r="Y2361" s="109">
        <v>1.4160946177352009E-5</v>
      </c>
      <c r="Z2361" s="732">
        <v>4.0080882892611989E-5</v>
      </c>
      <c r="AA2361" s="108">
        <v>4.6557526544883417E-4</v>
      </c>
      <c r="AB2361" s="109">
        <v>4.3138013447065692E-4</v>
      </c>
      <c r="AC2361" s="732">
        <v>1.3008509724335734E-3</v>
      </c>
      <c r="AD2361" s="108">
        <v>9.5945735324640537E-5</v>
      </c>
      <c r="AE2361" s="109">
        <v>9.3974789921779834E-5</v>
      </c>
      <c r="AF2361" s="732">
        <v>2.4708475944483038E-4</v>
      </c>
      <c r="AG2361" s="108">
        <v>1.3242327970121664E-4</v>
      </c>
      <c r="AH2361" s="109">
        <v>1.3000517204239583E-4</v>
      </c>
      <c r="AI2361" s="732">
        <v>3.7512954297936571E-4</v>
      </c>
      <c r="AJ2361" s="114"/>
      <c r="AK2361" s="115"/>
      <c r="AL2361" s="115"/>
    </row>
    <row r="2362" spans="1:38" ht="13" x14ac:dyDescent="0.3">
      <c r="A2362" s="71">
        <v>2033</v>
      </c>
      <c r="B2362" s="718">
        <v>37</v>
      </c>
      <c r="C2362" s="108">
        <v>0.79390553417913756</v>
      </c>
      <c r="D2362" s="109">
        <v>0.72052351742078413</v>
      </c>
      <c r="E2362" s="732">
        <v>0.44462350799436307</v>
      </c>
      <c r="F2362" s="108">
        <v>7.5524983708358487E-2</v>
      </c>
      <c r="G2362" s="109">
        <v>6.6961614731539137E-2</v>
      </c>
      <c r="H2362" s="732">
        <v>8.571815401189134E-2</v>
      </c>
      <c r="I2362" s="108">
        <v>8.8336913204137384E-3</v>
      </c>
      <c r="J2362" s="109">
        <v>9.5524250241727244E-3</v>
      </c>
      <c r="K2362" s="732">
        <v>1.8896363040131797E-2</v>
      </c>
      <c r="L2362" s="108">
        <v>2.5978788348987552E-3</v>
      </c>
      <c r="M2362" s="109">
        <v>2.3380924211820939E-3</v>
      </c>
      <c r="N2362" s="732">
        <v>2.5888443598960382E-3</v>
      </c>
      <c r="O2362" s="108">
        <v>2.6163929259570905E-3</v>
      </c>
      <c r="P2362" s="109">
        <v>2.5711739413144248E-3</v>
      </c>
      <c r="Q2362" s="732">
        <v>6.3543197280639882E-3</v>
      </c>
      <c r="R2362" s="108">
        <v>2.5331234907117598E-3</v>
      </c>
      <c r="S2362" s="109">
        <v>3.3740256045761263E-3</v>
      </c>
      <c r="T2362" s="732">
        <v>1.0882245762808877E-2</v>
      </c>
      <c r="U2362" s="108">
        <v>2.2634875595417116E-4</v>
      </c>
      <c r="V2362" s="109">
        <v>2.2178717636191374E-4</v>
      </c>
      <c r="W2362" s="732">
        <v>5.9129519676971807E-4</v>
      </c>
      <c r="X2362" s="108">
        <v>1.4434245855692986E-5</v>
      </c>
      <c r="Y2362" s="109">
        <v>1.4160946177352009E-5</v>
      </c>
      <c r="Z2362" s="732">
        <v>4.0080882892611989E-5</v>
      </c>
      <c r="AA2362" s="108">
        <v>4.6557526544883417E-4</v>
      </c>
      <c r="AB2362" s="109">
        <v>4.3138013447065692E-4</v>
      </c>
      <c r="AC2362" s="732">
        <v>1.3008509724335734E-3</v>
      </c>
      <c r="AD2362" s="108">
        <v>9.5945735324640537E-5</v>
      </c>
      <c r="AE2362" s="109">
        <v>9.3974789921779834E-5</v>
      </c>
      <c r="AF2362" s="732">
        <v>2.4708475944483038E-4</v>
      </c>
      <c r="AG2362" s="108">
        <v>1.3242327970121664E-4</v>
      </c>
      <c r="AH2362" s="109">
        <v>1.3000517204239583E-4</v>
      </c>
      <c r="AI2362" s="732">
        <v>3.7512954297936571E-4</v>
      </c>
      <c r="AJ2362" s="114"/>
      <c r="AK2362" s="115"/>
      <c r="AL2362" s="115"/>
    </row>
    <row r="2363" spans="1:38" ht="13" x14ac:dyDescent="0.3">
      <c r="A2363" s="71">
        <v>2033</v>
      </c>
      <c r="B2363" s="718">
        <v>38</v>
      </c>
      <c r="C2363" s="108">
        <v>0.79390553417913756</v>
      </c>
      <c r="D2363" s="109">
        <v>0.72052351742078413</v>
      </c>
      <c r="E2363" s="732">
        <v>0.44462350799436307</v>
      </c>
      <c r="F2363" s="108">
        <v>7.5524983708358487E-2</v>
      </c>
      <c r="G2363" s="109">
        <v>6.6961614731539137E-2</v>
      </c>
      <c r="H2363" s="732">
        <v>8.571815401189134E-2</v>
      </c>
      <c r="I2363" s="108">
        <v>8.8336913204137384E-3</v>
      </c>
      <c r="J2363" s="109">
        <v>9.5524250241727244E-3</v>
      </c>
      <c r="K2363" s="732">
        <v>1.8896363040131797E-2</v>
      </c>
      <c r="L2363" s="108">
        <v>2.5978788348987552E-3</v>
      </c>
      <c r="M2363" s="109">
        <v>2.3380924211820939E-3</v>
      </c>
      <c r="N2363" s="732">
        <v>2.5888443598960382E-3</v>
      </c>
      <c r="O2363" s="108">
        <v>2.6163929259570905E-3</v>
      </c>
      <c r="P2363" s="109">
        <v>2.5711739413144248E-3</v>
      </c>
      <c r="Q2363" s="732">
        <v>6.3543197280639882E-3</v>
      </c>
      <c r="R2363" s="108">
        <v>2.5331234907117598E-3</v>
      </c>
      <c r="S2363" s="109">
        <v>3.3740256045761263E-3</v>
      </c>
      <c r="T2363" s="732">
        <v>1.0882245762808877E-2</v>
      </c>
      <c r="U2363" s="108">
        <v>2.2634875595417116E-4</v>
      </c>
      <c r="V2363" s="109">
        <v>2.2178717636191374E-4</v>
      </c>
      <c r="W2363" s="732">
        <v>5.9129519676971807E-4</v>
      </c>
      <c r="X2363" s="108">
        <v>1.4434245855692986E-5</v>
      </c>
      <c r="Y2363" s="109">
        <v>1.4160946177352009E-5</v>
      </c>
      <c r="Z2363" s="732">
        <v>4.0080882892611989E-5</v>
      </c>
      <c r="AA2363" s="108">
        <v>4.6557526544883417E-4</v>
      </c>
      <c r="AB2363" s="109">
        <v>4.3138013447065692E-4</v>
      </c>
      <c r="AC2363" s="732">
        <v>1.3008509724335734E-3</v>
      </c>
      <c r="AD2363" s="108">
        <v>9.5945735324640537E-5</v>
      </c>
      <c r="AE2363" s="109">
        <v>9.3974789921779834E-5</v>
      </c>
      <c r="AF2363" s="732">
        <v>2.4708475944483038E-4</v>
      </c>
      <c r="AG2363" s="108">
        <v>1.3242327970121664E-4</v>
      </c>
      <c r="AH2363" s="109">
        <v>1.3000517204239583E-4</v>
      </c>
      <c r="AI2363" s="732">
        <v>3.7512954297936571E-4</v>
      </c>
      <c r="AJ2363" s="114"/>
      <c r="AK2363" s="115"/>
      <c r="AL2363" s="115"/>
    </row>
    <row r="2364" spans="1:38" ht="13.5" thickBot="1" x14ac:dyDescent="0.35">
      <c r="A2364" s="73">
        <v>2033</v>
      </c>
      <c r="B2364" s="719">
        <v>39</v>
      </c>
      <c r="C2364" s="110">
        <v>0.79390553417913756</v>
      </c>
      <c r="D2364" s="111">
        <v>0.72052351742078413</v>
      </c>
      <c r="E2364" s="733">
        <v>0.44462350799436307</v>
      </c>
      <c r="F2364" s="110">
        <v>7.5524983708358487E-2</v>
      </c>
      <c r="G2364" s="111">
        <v>6.6961614731539137E-2</v>
      </c>
      <c r="H2364" s="733">
        <v>8.571815401189134E-2</v>
      </c>
      <c r="I2364" s="110">
        <v>8.8336913204137384E-3</v>
      </c>
      <c r="J2364" s="111">
        <v>9.5524250241727244E-3</v>
      </c>
      <c r="K2364" s="733">
        <v>1.8896363040131797E-2</v>
      </c>
      <c r="L2364" s="110">
        <v>2.5978788348987552E-3</v>
      </c>
      <c r="M2364" s="111">
        <v>2.3380924211820939E-3</v>
      </c>
      <c r="N2364" s="733">
        <v>2.5888443598960382E-3</v>
      </c>
      <c r="O2364" s="110">
        <v>2.6163929259570905E-3</v>
      </c>
      <c r="P2364" s="111">
        <v>2.5711739413144248E-3</v>
      </c>
      <c r="Q2364" s="733">
        <v>6.3543197280639882E-3</v>
      </c>
      <c r="R2364" s="110">
        <v>2.5331234907117598E-3</v>
      </c>
      <c r="S2364" s="111">
        <v>3.3740256045761263E-3</v>
      </c>
      <c r="T2364" s="733">
        <v>1.0882245762808877E-2</v>
      </c>
      <c r="U2364" s="110">
        <v>2.2634875595417116E-4</v>
      </c>
      <c r="V2364" s="111">
        <v>2.2178717636191374E-4</v>
      </c>
      <c r="W2364" s="733">
        <v>5.9129519676971807E-4</v>
      </c>
      <c r="X2364" s="110">
        <v>1.4434245855692986E-5</v>
      </c>
      <c r="Y2364" s="111">
        <v>1.4160946177352009E-5</v>
      </c>
      <c r="Z2364" s="733">
        <v>4.0080882892611989E-5</v>
      </c>
      <c r="AA2364" s="110">
        <v>4.6557526544883417E-4</v>
      </c>
      <c r="AB2364" s="111">
        <v>4.3138013447065692E-4</v>
      </c>
      <c r="AC2364" s="733">
        <v>1.3008509724335734E-3</v>
      </c>
      <c r="AD2364" s="110">
        <v>9.5945735324640537E-5</v>
      </c>
      <c r="AE2364" s="111">
        <v>9.3974789921779834E-5</v>
      </c>
      <c r="AF2364" s="733">
        <v>2.4708475944483038E-4</v>
      </c>
      <c r="AG2364" s="110">
        <v>1.3242327970121664E-4</v>
      </c>
      <c r="AH2364" s="111">
        <v>1.3000517204239583E-4</v>
      </c>
      <c r="AI2364" s="733">
        <v>3.7512954297936571E-4</v>
      </c>
      <c r="AJ2364" s="116"/>
      <c r="AK2364" s="117"/>
      <c r="AL2364" s="117"/>
    </row>
    <row r="2365" spans="1:38" x14ac:dyDescent="0.25">
      <c r="A2365" s="69">
        <v>2034</v>
      </c>
      <c r="B2365" s="70">
        <v>0</v>
      </c>
      <c r="C2365" s="106">
        <v>0.26067593168831066</v>
      </c>
      <c r="D2365" s="107">
        <v>0.26805165324946267</v>
      </c>
      <c r="E2365" s="730">
        <v>0.27784042786835444</v>
      </c>
      <c r="F2365" s="106">
        <v>5.7391491895443653E-3</v>
      </c>
      <c r="G2365" s="107">
        <v>5.5007108851004519E-3</v>
      </c>
      <c r="H2365" s="730">
        <v>2.1923447003284302E-2</v>
      </c>
      <c r="I2365" s="106">
        <v>6.1332215979759226E-3</v>
      </c>
      <c r="J2365" s="107">
        <v>5.7547816618654952E-3</v>
      </c>
      <c r="K2365" s="730">
        <v>1.4443095084190297E-2</v>
      </c>
      <c r="L2365" s="106">
        <v>6.2676146231198317E-4</v>
      </c>
      <c r="M2365" s="107">
        <v>6.8004320671307718E-4</v>
      </c>
      <c r="N2365" s="730">
        <v>2.2772411438214931E-3</v>
      </c>
      <c r="O2365" s="106">
        <v>1.6333445160323324E-3</v>
      </c>
      <c r="P2365" s="107">
        <v>1.5286544616061526E-3</v>
      </c>
      <c r="Q2365" s="730">
        <v>2.9191645625629924E-3</v>
      </c>
      <c r="R2365" s="106">
        <v>2.5331226155676984E-3</v>
      </c>
      <c r="S2365" s="107">
        <v>3.3740863656433247E-3</v>
      </c>
      <c r="T2365" s="730">
        <v>1.0908621652602779E-2</v>
      </c>
      <c r="U2365" s="106">
        <v>1.6066968868757382E-4</v>
      </c>
      <c r="V2365" s="107">
        <v>1.5426386943573312E-4</v>
      </c>
      <c r="W2365" s="730">
        <v>2.5536812573443877E-4</v>
      </c>
      <c r="X2365" s="106">
        <v>1.0010974056425037E-5</v>
      </c>
      <c r="Y2365" s="107">
        <v>9.5823141245311749E-6</v>
      </c>
      <c r="Z2365" s="730">
        <v>1.7462179285355506E-5</v>
      </c>
      <c r="AA2365" s="106">
        <v>1.5638715706611035E-4</v>
      </c>
      <c r="AB2365" s="107">
        <v>1.4937013770469258E-4</v>
      </c>
      <c r="AC2365" s="730">
        <v>3.2243269822666354E-4</v>
      </c>
      <c r="AD2365" s="106">
        <v>6.9611158678837846E-5</v>
      </c>
      <c r="AE2365" s="107">
        <v>6.7118315941187685E-5</v>
      </c>
      <c r="AF2365" s="730">
        <v>9.9496530379226226E-5</v>
      </c>
      <c r="AG2365" s="106">
        <v>8.7476371874103533E-5</v>
      </c>
      <c r="AH2365" s="107">
        <v>8.2874936090138773E-5</v>
      </c>
      <c r="AI2365" s="730">
        <v>1.8587343583570059E-4</v>
      </c>
      <c r="AJ2365" s="112"/>
      <c r="AK2365" s="113"/>
      <c r="AL2365" s="113"/>
    </row>
    <row r="2366" spans="1:38" x14ac:dyDescent="0.25">
      <c r="A2366" s="71">
        <v>2034</v>
      </c>
      <c r="B2366" s="718">
        <v>1</v>
      </c>
      <c r="C2366" s="108">
        <v>0.28590588925290245</v>
      </c>
      <c r="D2366" s="109">
        <v>0.29256786008788699</v>
      </c>
      <c r="E2366" s="731">
        <v>0.23419492650133014</v>
      </c>
      <c r="F2366" s="108">
        <v>1.3613092598574053E-2</v>
      </c>
      <c r="G2366" s="109">
        <v>1.5397658173829208E-2</v>
      </c>
      <c r="H2366" s="731">
        <v>1.4159452364937658E-2</v>
      </c>
      <c r="I2366" s="108">
        <v>7.7161462439729912E-3</v>
      </c>
      <c r="J2366" s="109">
        <v>7.3145506076503445E-3</v>
      </c>
      <c r="K2366" s="731">
        <v>1.5646894444737235E-2</v>
      </c>
      <c r="L2366" s="108">
        <v>7.4474624439221839E-4</v>
      </c>
      <c r="M2366" s="109">
        <v>8.2730883582106428E-4</v>
      </c>
      <c r="N2366" s="731">
        <v>1.3368432581849932E-3</v>
      </c>
      <c r="O2366" s="108">
        <v>1.9117931810060803E-3</v>
      </c>
      <c r="P2366" s="109">
        <v>1.8016203817760007E-3</v>
      </c>
      <c r="Q2366" s="731">
        <v>3.1927331447557431E-3</v>
      </c>
      <c r="R2366" s="108">
        <v>2.5331226155676984E-3</v>
      </c>
      <c r="S2366" s="109">
        <v>3.3740863656433247E-3</v>
      </c>
      <c r="T2366" s="731">
        <v>1.0908621652602779E-2</v>
      </c>
      <c r="U2366" s="108">
        <v>2.0533674757176236E-4</v>
      </c>
      <c r="V2366" s="109">
        <v>1.9795433119025217E-4</v>
      </c>
      <c r="W2366" s="731">
        <v>3.1079726346367755E-4</v>
      </c>
      <c r="X2366" s="108">
        <v>1.2676157192037006E-5</v>
      </c>
      <c r="Y2366" s="109">
        <v>1.2188638977987796E-5</v>
      </c>
      <c r="Z2366" s="731">
        <v>2.0166850624434957E-5</v>
      </c>
      <c r="AA2366" s="108">
        <v>2.1919144963078059E-4</v>
      </c>
      <c r="AB2366" s="109">
        <v>2.1863061214802214E-4</v>
      </c>
      <c r="AC2366" s="731">
        <v>5.54631370136607E-4</v>
      </c>
      <c r="AD2366" s="108">
        <v>9.0237194508621717E-5</v>
      </c>
      <c r="AE2366" s="109">
        <v>8.7287505921464329E-5</v>
      </c>
      <c r="AF2366" s="731">
        <v>1.3369175205207813E-4</v>
      </c>
      <c r="AG2366" s="108">
        <v>1.0689088091207289E-4</v>
      </c>
      <c r="AH2366" s="109">
        <v>1.018788580699107E-4</v>
      </c>
      <c r="AI2366" s="731">
        <v>1.7832463484369136E-4</v>
      </c>
      <c r="AJ2366" s="114"/>
      <c r="AK2366" s="115"/>
      <c r="AL2366" s="115"/>
    </row>
    <row r="2367" spans="1:38" x14ac:dyDescent="0.25">
      <c r="A2367" s="71">
        <v>2034</v>
      </c>
      <c r="B2367" s="718">
        <v>2</v>
      </c>
      <c r="C2367" s="108">
        <v>0.28396852909551806</v>
      </c>
      <c r="D2367" s="109">
        <v>0.29085062001407269</v>
      </c>
      <c r="E2367" s="731">
        <v>0.2354384271991439</v>
      </c>
      <c r="F2367" s="108">
        <v>1.3590740539743443E-2</v>
      </c>
      <c r="G2367" s="109">
        <v>1.5391454036251506E-2</v>
      </c>
      <c r="H2367" s="731">
        <v>1.4256064762125558E-2</v>
      </c>
      <c r="I2367" s="108">
        <v>7.6587352115889155E-3</v>
      </c>
      <c r="J2367" s="109">
        <v>7.279499299142198E-3</v>
      </c>
      <c r="K2367" s="731">
        <v>1.5755516615266155E-2</v>
      </c>
      <c r="L2367" s="108">
        <v>7.4248255904259448E-4</v>
      </c>
      <c r="M2367" s="109">
        <v>8.2648447349498936E-4</v>
      </c>
      <c r="N2367" s="731">
        <v>1.3424716509484876E-3</v>
      </c>
      <c r="O2367" s="108">
        <v>1.8983950579109356E-3</v>
      </c>
      <c r="P2367" s="109">
        <v>1.7934134320510217E-3</v>
      </c>
      <c r="Q2367" s="731">
        <v>3.2138936244399748E-3</v>
      </c>
      <c r="R2367" s="108">
        <v>2.5331226155676984E-3</v>
      </c>
      <c r="S2367" s="109">
        <v>3.3740863656433247E-3</v>
      </c>
      <c r="T2367" s="731">
        <v>1.0908621652602779E-2</v>
      </c>
      <c r="U2367" s="108">
        <v>2.0399182132292354E-4</v>
      </c>
      <c r="V2367" s="109">
        <v>1.9723264360536224E-4</v>
      </c>
      <c r="W2367" s="731">
        <v>3.1307678343633297E-4</v>
      </c>
      <c r="X2367" s="108">
        <v>1.2590519140288014E-5</v>
      </c>
      <c r="Y2367" s="109">
        <v>1.2141011863415469E-5</v>
      </c>
      <c r="Z2367" s="731">
        <v>2.0307021190722443E-5</v>
      </c>
      <c r="AA2367" s="108">
        <v>2.1800477362560308E-4</v>
      </c>
      <c r="AB2367" s="109">
        <v>2.180037066788845E-4</v>
      </c>
      <c r="AC2367" s="731">
        <v>5.5832356385586098E-4</v>
      </c>
      <c r="AD2367" s="108">
        <v>8.9649680521297471E-5</v>
      </c>
      <c r="AE2367" s="109">
        <v>8.6978266310198563E-5</v>
      </c>
      <c r="AF2367" s="731">
        <v>1.3474846344471285E-4</v>
      </c>
      <c r="AG2367" s="108">
        <v>1.0615985577595063E-4</v>
      </c>
      <c r="AH2367" s="109">
        <v>1.0145503293762071E-4</v>
      </c>
      <c r="AI2367" s="731">
        <v>1.7933424160766838E-4</v>
      </c>
      <c r="AJ2367" s="114"/>
      <c r="AK2367" s="115"/>
      <c r="AL2367" s="115"/>
    </row>
    <row r="2368" spans="1:38" x14ac:dyDescent="0.25">
      <c r="A2368" s="71">
        <v>2034</v>
      </c>
      <c r="B2368" s="718">
        <v>3</v>
      </c>
      <c r="C2368" s="108">
        <v>0.28097767129470536</v>
      </c>
      <c r="D2368" s="109">
        <v>0.28800978775221814</v>
      </c>
      <c r="E2368" s="731">
        <v>0.23681876716101888</v>
      </c>
      <c r="F2368" s="108">
        <v>1.3559350063455671E-2</v>
      </c>
      <c r="G2368" s="109">
        <v>1.5377534020126779E-2</v>
      </c>
      <c r="H2368" s="731">
        <v>1.4364493354807042E-2</v>
      </c>
      <c r="I2368" s="108">
        <v>7.5803430356896125E-3</v>
      </c>
      <c r="J2368" s="109">
        <v>7.2220820527695269E-3</v>
      </c>
      <c r="K2368" s="731">
        <v>1.5877228372065864E-2</v>
      </c>
      <c r="L2368" s="108">
        <v>7.4007476857463705E-4</v>
      </c>
      <c r="M2368" s="109">
        <v>8.2519548928582966E-4</v>
      </c>
      <c r="N2368" s="731">
        <v>1.3488396561968624E-3</v>
      </c>
      <c r="O2368" s="108">
        <v>1.8796164413776093E-3</v>
      </c>
      <c r="P2368" s="109">
        <v>1.7798807278476428E-3</v>
      </c>
      <c r="Q2368" s="731">
        <v>3.2374475174436696E-3</v>
      </c>
      <c r="R2368" s="108">
        <v>2.5331226155676984E-3</v>
      </c>
      <c r="S2368" s="109">
        <v>3.3740863656433247E-3</v>
      </c>
      <c r="T2368" s="731">
        <v>1.0908621652602779E-2</v>
      </c>
      <c r="U2368" s="108">
        <v>2.0226440941531568E-4</v>
      </c>
      <c r="V2368" s="109">
        <v>1.960641798023364E-4</v>
      </c>
      <c r="W2368" s="731">
        <v>3.1561449203613864E-4</v>
      </c>
      <c r="X2368" s="108">
        <v>1.2478645648639295E-5</v>
      </c>
      <c r="Y2368" s="109">
        <v>1.2063677940748018E-5</v>
      </c>
      <c r="Z2368" s="731">
        <v>2.0463004863871601E-5</v>
      </c>
      <c r="AA2368" s="108">
        <v>2.1644008038478743E-4</v>
      </c>
      <c r="AB2368" s="109">
        <v>2.1696307905420543E-4</v>
      </c>
      <c r="AC2368" s="731">
        <v>5.6243781059392114E-4</v>
      </c>
      <c r="AD2368" s="108">
        <v>8.8905340424282395E-5</v>
      </c>
      <c r="AE2368" s="109">
        <v>8.6479224814410235E-5</v>
      </c>
      <c r="AF2368" s="731">
        <v>1.3592465314808674E-4</v>
      </c>
      <c r="AG2368" s="108">
        <v>1.0517452849559483E-4</v>
      </c>
      <c r="AH2368" s="109">
        <v>1.007617348269231E-4</v>
      </c>
      <c r="AI2368" s="731">
        <v>1.8045795478280002E-4</v>
      </c>
      <c r="AJ2368" s="114"/>
      <c r="AK2368" s="115"/>
      <c r="AL2368" s="115"/>
    </row>
    <row r="2369" spans="1:38" x14ac:dyDescent="0.25">
      <c r="A2369" s="71">
        <v>2034</v>
      </c>
      <c r="B2369" s="718">
        <v>4</v>
      </c>
      <c r="C2369" s="108">
        <v>0.34048069655878754</v>
      </c>
      <c r="D2369" s="109">
        <v>0.34392934940513509</v>
      </c>
      <c r="E2369" s="731">
        <v>0.31899136197799971</v>
      </c>
      <c r="F2369" s="108">
        <v>1.3985424568577461E-2</v>
      </c>
      <c r="G2369" s="109">
        <v>1.5933750934252668E-2</v>
      </c>
      <c r="H2369" s="731">
        <v>1.7580744383085139E-2</v>
      </c>
      <c r="I2369" s="108">
        <v>8.019547958844726E-3</v>
      </c>
      <c r="J2369" s="109">
        <v>8.4487095125940631E-3</v>
      </c>
      <c r="K2369" s="731">
        <v>1.8896449945533394E-2</v>
      </c>
      <c r="L2369" s="108">
        <v>8.9353145690244788E-4</v>
      </c>
      <c r="M2369" s="109">
        <v>1.2328483649461162E-3</v>
      </c>
      <c r="N2369" s="731">
        <v>2.1880204674788357E-3</v>
      </c>
      <c r="O2369" s="108">
        <v>2.0271118223099786E-3</v>
      </c>
      <c r="P2369" s="109">
        <v>2.0781472775711299E-3</v>
      </c>
      <c r="Q2369" s="731">
        <v>4.1069811955097403E-3</v>
      </c>
      <c r="R2369" s="108">
        <v>2.5331226155676984E-3</v>
      </c>
      <c r="S2369" s="109">
        <v>3.3740863656433247E-3</v>
      </c>
      <c r="T2369" s="731">
        <v>1.0908621652602779E-2</v>
      </c>
      <c r="U2369" s="108">
        <v>2.1026689777570772E-4</v>
      </c>
      <c r="V2369" s="109">
        <v>2.1254030371613137E-4</v>
      </c>
      <c r="W2369" s="731">
        <v>4.0794501466984921E-4</v>
      </c>
      <c r="X2369" s="108">
        <v>1.3057846792556397E-5</v>
      </c>
      <c r="Y2369" s="109">
        <v>1.3246382369017793E-5</v>
      </c>
      <c r="Z2369" s="731">
        <v>2.6456734748456476E-5</v>
      </c>
      <c r="AA2369" s="108">
        <v>2.2587133965346073E-4</v>
      </c>
      <c r="AB2369" s="109">
        <v>2.350980031640131E-4</v>
      </c>
      <c r="AC2369" s="731">
        <v>7.0867863844250223E-4</v>
      </c>
      <c r="AD2369" s="108">
        <v>9.1943232831896013E-5</v>
      </c>
      <c r="AE2369" s="109">
        <v>9.2764526905268245E-5</v>
      </c>
      <c r="AF2369" s="731">
        <v>1.7909715031515393E-4</v>
      </c>
      <c r="AG2369" s="108">
        <v>1.1149383279154908E-4</v>
      </c>
      <c r="AH2369" s="109">
        <v>1.1360157561228704E-4</v>
      </c>
      <c r="AI2369" s="731">
        <v>2.2257477127540581E-4</v>
      </c>
      <c r="AJ2369" s="114"/>
      <c r="AK2369" s="115"/>
      <c r="AL2369" s="115"/>
    </row>
    <row r="2370" spans="1:38" x14ac:dyDescent="0.25">
      <c r="A2370" s="71">
        <v>2034</v>
      </c>
      <c r="B2370" s="718">
        <v>5</v>
      </c>
      <c r="C2370" s="108">
        <v>0.33894964683282797</v>
      </c>
      <c r="D2370" s="109">
        <v>0.34275235882582439</v>
      </c>
      <c r="E2370" s="731">
        <v>0.31533005514460227</v>
      </c>
      <c r="F2370" s="108">
        <v>1.3994950838707179E-2</v>
      </c>
      <c r="G2370" s="109">
        <v>1.5950667000386335E-2</v>
      </c>
      <c r="H2370" s="731">
        <v>1.742606771885134E-2</v>
      </c>
      <c r="I2370" s="108">
        <v>7.9669029652589766E-3</v>
      </c>
      <c r="J2370" s="109">
        <v>8.4114687034051207E-3</v>
      </c>
      <c r="K2370" s="731">
        <v>1.8645568752618562E-2</v>
      </c>
      <c r="L2370" s="108">
        <v>8.9064617075076849E-4</v>
      </c>
      <c r="M2370" s="109">
        <v>1.2306089055867863E-3</v>
      </c>
      <c r="N2370" s="731">
        <v>2.1725149244769476E-3</v>
      </c>
      <c r="O2370" s="108">
        <v>2.0152661711831076E-3</v>
      </c>
      <c r="P2370" s="109">
        <v>2.0694209200159261E-3</v>
      </c>
      <c r="Q2370" s="731">
        <v>4.052896797771835E-3</v>
      </c>
      <c r="R2370" s="108">
        <v>2.5331226155676984E-3</v>
      </c>
      <c r="S2370" s="109">
        <v>3.3740863656433247E-3</v>
      </c>
      <c r="T2370" s="731">
        <v>1.0908621652602779E-2</v>
      </c>
      <c r="U2370" s="108">
        <v>2.0894408547069408E-4</v>
      </c>
      <c r="V2370" s="109">
        <v>2.1169027182609961E-4</v>
      </c>
      <c r="W2370" s="731">
        <v>4.0214112047702268E-4</v>
      </c>
      <c r="X2370" s="108">
        <v>1.2974698025361624E-5</v>
      </c>
      <c r="Y2370" s="109">
        <v>1.3191622571204067E-5</v>
      </c>
      <c r="Z2370" s="731">
        <v>2.6094662058745454E-5</v>
      </c>
      <c r="AA2370" s="108">
        <v>2.2484920479954768E-4</v>
      </c>
      <c r="AB2370" s="109">
        <v>2.3446998869731503E-4</v>
      </c>
      <c r="AC2370" s="731">
        <v>6.996672000153263E-4</v>
      </c>
      <c r="AD2370" s="108">
        <v>9.1355974814139073E-5</v>
      </c>
      <c r="AE2370" s="109">
        <v>9.2394447122315989E-5</v>
      </c>
      <c r="AF2370" s="731">
        <v>1.7640071196254022E-4</v>
      </c>
      <c r="AG2370" s="108">
        <v>1.1081264252443701E-4</v>
      </c>
      <c r="AH2370" s="109">
        <v>1.1313091208017752E-4</v>
      </c>
      <c r="AI2370" s="731">
        <v>2.1998367059916521E-4</v>
      </c>
      <c r="AJ2370" s="114"/>
      <c r="AK2370" s="115"/>
      <c r="AL2370" s="115"/>
    </row>
    <row r="2371" spans="1:38" x14ac:dyDescent="0.25">
      <c r="A2371" s="71">
        <v>2034</v>
      </c>
      <c r="B2371" s="718">
        <v>6</v>
      </c>
      <c r="C2371" s="108">
        <v>0.3885905414110537</v>
      </c>
      <c r="D2371" s="109">
        <v>0.38836245595304347</v>
      </c>
      <c r="E2371" s="731">
        <v>0.43073461119094109</v>
      </c>
      <c r="F2371" s="108">
        <v>1.4558990583515811E-2</v>
      </c>
      <c r="G2371" s="109">
        <v>1.6541041155147842E-2</v>
      </c>
      <c r="H2371" s="731">
        <v>2.3022506749871378E-2</v>
      </c>
      <c r="I2371" s="108">
        <v>8.2121625858552361E-3</v>
      </c>
      <c r="J2371" s="109">
        <v>9.3311727034826562E-3</v>
      </c>
      <c r="K2371" s="731">
        <v>2.0656469949031125E-2</v>
      </c>
      <c r="L2371" s="108">
        <v>1.0091086317027991E-3</v>
      </c>
      <c r="M2371" s="109">
        <v>1.3313009439728954E-3</v>
      </c>
      <c r="N2371" s="731">
        <v>2.2441197207654379E-3</v>
      </c>
      <c r="O2371" s="108">
        <v>2.1223118669421465E-3</v>
      </c>
      <c r="P2371" s="109">
        <v>2.3161128025800171E-3</v>
      </c>
      <c r="Q2371" s="731">
        <v>5.5378592422068613E-3</v>
      </c>
      <c r="R2371" s="108">
        <v>2.5331226155676984E-3</v>
      </c>
      <c r="S2371" s="109">
        <v>3.3740863656433247E-3</v>
      </c>
      <c r="T2371" s="731">
        <v>1.0908621652602779E-2</v>
      </c>
      <c r="U2371" s="108">
        <v>2.1454916306058201E-4</v>
      </c>
      <c r="V2371" s="109">
        <v>2.2457656482787933E-4</v>
      </c>
      <c r="W2371" s="731">
        <v>5.0565796156206648E-4</v>
      </c>
      <c r="X2371" s="108">
        <v>1.3383277087987075E-5</v>
      </c>
      <c r="Y2371" s="109">
        <v>1.4125099545181756E-5</v>
      </c>
      <c r="Z2371" s="731">
        <v>3.4258655702155817E-5</v>
      </c>
      <c r="AA2371" s="108">
        <v>2.3252291629116784E-4</v>
      </c>
      <c r="AB2371" s="109">
        <v>2.4950348736437313E-4</v>
      </c>
      <c r="AC2371" s="731">
        <v>9.5405511393911963E-4</v>
      </c>
      <c r="AD2371" s="108">
        <v>9.3457302513757598E-5</v>
      </c>
      <c r="AE2371" s="109">
        <v>9.7212287032782962E-5</v>
      </c>
      <c r="AF2371" s="731">
        <v>2.0671733850423349E-4</v>
      </c>
      <c r="AG2371" s="108">
        <v>1.1534424507074336E-4</v>
      </c>
      <c r="AH2371" s="109">
        <v>1.2354589225119255E-4</v>
      </c>
      <c r="AI2371" s="731">
        <v>3.3509406710417316E-4</v>
      </c>
      <c r="AJ2371" s="114"/>
      <c r="AK2371" s="115"/>
      <c r="AL2371" s="115"/>
    </row>
    <row r="2372" spans="1:38" x14ac:dyDescent="0.25">
      <c r="A2372" s="71">
        <v>2034</v>
      </c>
      <c r="B2372" s="718">
        <v>7</v>
      </c>
      <c r="C2372" s="108">
        <v>0.38817313344720339</v>
      </c>
      <c r="D2372" s="109">
        <v>0.38801532117963133</v>
      </c>
      <c r="E2372" s="731">
        <v>0.42589155649375382</v>
      </c>
      <c r="F2372" s="108">
        <v>1.4617204546958628E-2</v>
      </c>
      <c r="G2372" s="109">
        <v>1.6590718193235959E-2</v>
      </c>
      <c r="H2372" s="731">
        <v>2.2808512794362669E-2</v>
      </c>
      <c r="I2372" s="108">
        <v>8.1876180186820982E-3</v>
      </c>
      <c r="J2372" s="109">
        <v>9.3069417649597509E-3</v>
      </c>
      <c r="K2372" s="731">
        <v>2.0329308579785762E-2</v>
      </c>
      <c r="L2372" s="108">
        <v>1.0067818957247942E-3</v>
      </c>
      <c r="M2372" s="109">
        <v>1.3283648858526695E-3</v>
      </c>
      <c r="N2372" s="731">
        <v>2.223452210075564E-3</v>
      </c>
      <c r="O2372" s="108">
        <v>2.118033513036458E-3</v>
      </c>
      <c r="P2372" s="109">
        <v>2.3122961766883741E-3</v>
      </c>
      <c r="Q2372" s="731">
        <v>5.4615716599496723E-3</v>
      </c>
      <c r="R2372" s="108">
        <v>2.5331226155676984E-3</v>
      </c>
      <c r="S2372" s="109">
        <v>3.3740863656433247E-3</v>
      </c>
      <c r="T2372" s="731">
        <v>1.0908621652602779E-2</v>
      </c>
      <c r="U2372" s="108">
        <v>2.1386931269205421E-4</v>
      </c>
      <c r="V2372" s="109">
        <v>2.239711728566252E-4</v>
      </c>
      <c r="W2372" s="731">
        <v>4.9748311276515069E-4</v>
      </c>
      <c r="X2372" s="108">
        <v>1.33424844964387E-5</v>
      </c>
      <c r="Y2372" s="109">
        <v>1.408860935300492E-5</v>
      </c>
      <c r="Z2372" s="731">
        <v>3.3745694756543267E-5</v>
      </c>
      <c r="AA2372" s="108">
        <v>2.322415983977095E-4</v>
      </c>
      <c r="AB2372" s="109">
        <v>2.4925155801264984E-4</v>
      </c>
      <c r="AC2372" s="731">
        <v>9.4138154856748563E-4</v>
      </c>
      <c r="AD2372" s="108">
        <v>9.3143320036639875E-5</v>
      </c>
      <c r="AE2372" s="109">
        <v>9.6932639858952796E-5</v>
      </c>
      <c r="AF2372" s="731">
        <v>2.029157345614505E-4</v>
      </c>
      <c r="AG2372" s="108">
        <v>1.1504698809920796E-4</v>
      </c>
      <c r="AH2372" s="109">
        <v>1.2328048086810618E-4</v>
      </c>
      <c r="AI2372" s="731">
        <v>3.3143405153641373E-4</v>
      </c>
      <c r="AJ2372" s="114"/>
      <c r="AK2372" s="115"/>
      <c r="AL2372" s="115"/>
    </row>
    <row r="2373" spans="1:38" x14ac:dyDescent="0.25">
      <c r="A2373" s="71">
        <v>2034</v>
      </c>
      <c r="B2373" s="718">
        <v>8</v>
      </c>
      <c r="C2373" s="108">
        <v>0.43828385780450274</v>
      </c>
      <c r="D2373" s="109">
        <v>0.43080736023124555</v>
      </c>
      <c r="E2373" s="731">
        <v>0.42058122758300964</v>
      </c>
      <c r="F2373" s="108">
        <v>1.5161965033869594E-2</v>
      </c>
      <c r="G2373" s="109">
        <v>1.7010214723306907E-2</v>
      </c>
      <c r="H2373" s="731">
        <v>2.455284998098262E-2</v>
      </c>
      <c r="I2373" s="108">
        <v>8.4569199637162529E-3</v>
      </c>
      <c r="J2373" s="109">
        <v>9.8218841952356344E-3</v>
      </c>
      <c r="K2373" s="731">
        <v>2.1341261473946428E-2</v>
      </c>
      <c r="L2373" s="108">
        <v>1.1439750066434646E-3</v>
      </c>
      <c r="M2373" s="109">
        <v>1.4401807611340775E-3</v>
      </c>
      <c r="N2373" s="731">
        <v>2.2971738713566427E-3</v>
      </c>
      <c r="O2373" s="108">
        <v>2.2129053088920107E-3</v>
      </c>
      <c r="P2373" s="109">
        <v>2.4159761965049558E-3</v>
      </c>
      <c r="Q2373" s="731">
        <v>5.8808054693502733E-3</v>
      </c>
      <c r="R2373" s="108">
        <v>2.5331226155676984E-3</v>
      </c>
      <c r="S2373" s="109">
        <v>3.3740863656433247E-3</v>
      </c>
      <c r="T2373" s="731">
        <v>1.0908621652602779E-2</v>
      </c>
      <c r="U2373" s="108">
        <v>2.1781423372585745E-4</v>
      </c>
      <c r="V2373" s="109">
        <v>2.2819774346918267E-4</v>
      </c>
      <c r="W2373" s="731">
        <v>5.4197187799156132E-4</v>
      </c>
      <c r="X2373" s="108">
        <v>1.3641846375355771E-5</v>
      </c>
      <c r="Y2373" s="109">
        <v>1.4409764855394997E-5</v>
      </c>
      <c r="Z2373" s="731">
        <v>3.6644119046955389E-5</v>
      </c>
      <c r="AA2373" s="108">
        <v>2.3854781405385216E-4</v>
      </c>
      <c r="AB2373" s="109">
        <v>2.5545751235600122E-4</v>
      </c>
      <c r="AC2373" s="731">
        <v>1.0125730807391546E-3</v>
      </c>
      <c r="AD2373" s="108">
        <v>9.4478624551949395E-5</v>
      </c>
      <c r="AE2373" s="109">
        <v>9.8347156834599546E-5</v>
      </c>
      <c r="AF2373" s="731">
        <v>2.2373627119662176E-4</v>
      </c>
      <c r="AG2373" s="108">
        <v>1.1877799291744296E-4</v>
      </c>
      <c r="AH2373" s="109">
        <v>1.2733164772197187E-4</v>
      </c>
      <c r="AI2373" s="731">
        <v>3.5174879729145235E-4</v>
      </c>
      <c r="AJ2373" s="114"/>
      <c r="AK2373" s="115"/>
      <c r="AL2373" s="115"/>
    </row>
    <row r="2374" spans="1:38" x14ac:dyDescent="0.25">
      <c r="A2374" s="71">
        <v>2034</v>
      </c>
      <c r="B2374" s="718">
        <v>9</v>
      </c>
      <c r="C2374" s="108">
        <v>0.4379346217474811</v>
      </c>
      <c r="D2374" s="109">
        <v>0.43047716121131357</v>
      </c>
      <c r="E2374" s="731">
        <v>0.41656613157322298</v>
      </c>
      <c r="F2374" s="108">
        <v>1.5248747940491013E-2</v>
      </c>
      <c r="G2374" s="109">
        <v>1.7083522065649174E-2</v>
      </c>
      <c r="H2374" s="731">
        <v>2.437971399715206E-2</v>
      </c>
      <c r="I2374" s="108">
        <v>8.436627756128948E-3</v>
      </c>
      <c r="J2374" s="109">
        <v>9.7993600010579229E-3</v>
      </c>
      <c r="K2374" s="731">
        <v>2.1050367635382022E-2</v>
      </c>
      <c r="L2374" s="108">
        <v>1.141849148162948E-3</v>
      </c>
      <c r="M2374" s="109">
        <v>1.4373542728550943E-3</v>
      </c>
      <c r="N2374" s="731">
        <v>2.2783920678144374E-3</v>
      </c>
      <c r="O2374" s="108">
        <v>2.2094116498793765E-3</v>
      </c>
      <c r="P2374" s="109">
        <v>2.4125278454839231E-3</v>
      </c>
      <c r="Q2374" s="731">
        <v>5.8100677238672512E-3</v>
      </c>
      <c r="R2374" s="108">
        <v>2.5331226155676984E-3</v>
      </c>
      <c r="S2374" s="109">
        <v>3.3740863656433247E-3</v>
      </c>
      <c r="T2374" s="731">
        <v>1.0908621652602779E-2</v>
      </c>
      <c r="U2374" s="108">
        <v>2.1725908150235763E-4</v>
      </c>
      <c r="V2374" s="109">
        <v>2.2765318042353939E-4</v>
      </c>
      <c r="W2374" s="731">
        <v>5.3439596731313509E-4</v>
      </c>
      <c r="X2374" s="108">
        <v>1.3608484911866419E-5</v>
      </c>
      <c r="Y2374" s="109">
        <v>1.4376905445695472E-5</v>
      </c>
      <c r="Z2374" s="731">
        <v>3.6167073235828949E-5</v>
      </c>
      <c r="AA2374" s="108">
        <v>2.3847420192389996E-4</v>
      </c>
      <c r="AB2374" s="109">
        <v>2.5534724156882018E-4</v>
      </c>
      <c r="AC2374" s="731">
        <v>1.0009361934351136E-3</v>
      </c>
      <c r="AD2374" s="108">
        <v>9.422232208385711E-5</v>
      </c>
      <c r="AE2374" s="109">
        <v>9.8095668442362322E-5</v>
      </c>
      <c r="AF2374" s="731">
        <v>2.2021011627645779E-4</v>
      </c>
      <c r="AG2374" s="108">
        <v>1.1853500360196487E-4</v>
      </c>
      <c r="AH2374" s="109">
        <v>1.2709239394527249E-4</v>
      </c>
      <c r="AI2374" s="731">
        <v>3.4835394642273129E-4</v>
      </c>
      <c r="AJ2374" s="114"/>
      <c r="AK2374" s="115"/>
      <c r="AL2374" s="115"/>
    </row>
    <row r="2375" spans="1:38" x14ac:dyDescent="0.25">
      <c r="A2375" s="71">
        <v>2034</v>
      </c>
      <c r="B2375" s="718">
        <v>10</v>
      </c>
      <c r="C2375" s="108">
        <v>0.57941001345809251</v>
      </c>
      <c r="D2375" s="109">
        <v>0.55347562779195281</v>
      </c>
      <c r="E2375" s="731">
        <v>0.45091855371374556</v>
      </c>
      <c r="F2375" s="108">
        <v>1.8628964113570901E-2</v>
      </c>
      <c r="G2375" s="109">
        <v>1.9955031746496519E-2</v>
      </c>
      <c r="H2375" s="731">
        <v>3.0037111518832274E-2</v>
      </c>
      <c r="I2375" s="108">
        <v>9.0866695931252732E-3</v>
      </c>
      <c r="J2375" s="109">
        <v>1.0758373715359962E-2</v>
      </c>
      <c r="K2375" s="731">
        <v>2.0650988324990748E-2</v>
      </c>
      <c r="L2375" s="108">
        <v>1.4203578463833153E-3</v>
      </c>
      <c r="M2375" s="109">
        <v>1.6451571930350144E-3</v>
      </c>
      <c r="N2375" s="731">
        <v>2.4432678788801191E-3</v>
      </c>
      <c r="O2375" s="108">
        <v>2.5421065520394928E-3</v>
      </c>
      <c r="P2375" s="109">
        <v>2.660392535032799E-3</v>
      </c>
      <c r="Q2375" s="731">
        <v>6.5430986252694376E-3</v>
      </c>
      <c r="R2375" s="108">
        <v>2.5331226155676984E-3</v>
      </c>
      <c r="S2375" s="109">
        <v>3.3740863656433247E-3</v>
      </c>
      <c r="T2375" s="731">
        <v>1.0908621652602779E-2</v>
      </c>
      <c r="U2375" s="108">
        <v>2.3169410773226143E-4</v>
      </c>
      <c r="V2375" s="109">
        <v>2.3799012060603459E-4</v>
      </c>
      <c r="W2375" s="731">
        <v>6.1220720745258021E-4</v>
      </c>
      <c r="X2375" s="108">
        <v>1.4687142270493677E-5</v>
      </c>
      <c r="Y2375" s="109">
        <v>1.5156321157461589E-5</v>
      </c>
      <c r="Z2375" s="731">
        <v>4.1222628105868972E-5</v>
      </c>
      <c r="AA2375" s="108">
        <v>2.6593892008687465E-4</v>
      </c>
      <c r="AB2375" s="109">
        <v>2.7682092321874396E-4</v>
      </c>
      <c r="AC2375" s="731">
        <v>1.1346645015940509E-3</v>
      </c>
      <c r="AD2375" s="108">
        <v>9.9203769414134515E-5</v>
      </c>
      <c r="AE2375" s="109">
        <v>1.0159377065523841E-4</v>
      </c>
      <c r="AF2375" s="731">
        <v>2.5659602400222788E-4</v>
      </c>
      <c r="AG2375" s="108">
        <v>1.3176000945361451E-4</v>
      </c>
      <c r="AH2375" s="109">
        <v>1.3683330917290781E-4</v>
      </c>
      <c r="AI2375" s="731">
        <v>3.838725928590559E-4</v>
      </c>
      <c r="AJ2375" s="114"/>
      <c r="AK2375" s="115"/>
      <c r="AL2375" s="115"/>
    </row>
    <row r="2376" spans="1:38" x14ac:dyDescent="0.25">
      <c r="A2376" s="71">
        <v>2034</v>
      </c>
      <c r="B2376" s="718">
        <v>11</v>
      </c>
      <c r="C2376" s="108">
        <v>0.57913434561587385</v>
      </c>
      <c r="D2376" s="109">
        <v>0.55303283933618597</v>
      </c>
      <c r="E2376" s="731">
        <v>0.44505006167447031</v>
      </c>
      <c r="F2376" s="108">
        <v>1.8815051418980665E-2</v>
      </c>
      <c r="G2376" s="109">
        <v>2.0118017088199276E-2</v>
      </c>
      <c r="H2376" s="731">
        <v>2.9839533511495788E-2</v>
      </c>
      <c r="I2376" s="108">
        <v>9.0712893024239658E-3</v>
      </c>
      <c r="J2376" s="109">
        <v>1.0726660956698076E-2</v>
      </c>
      <c r="K2376" s="731">
        <v>2.0279454844960524E-2</v>
      </c>
      <c r="L2376" s="108">
        <v>1.4184731479193304E-3</v>
      </c>
      <c r="M2376" s="109">
        <v>1.640964565569196E-3</v>
      </c>
      <c r="N2376" s="731">
        <v>2.4133101157755425E-3</v>
      </c>
      <c r="O2376" s="108">
        <v>2.5394821815099286E-3</v>
      </c>
      <c r="P2376" s="109">
        <v>2.6557743894757976E-3</v>
      </c>
      <c r="Q2376" s="731">
        <v>6.4370832548167689E-3</v>
      </c>
      <c r="R2376" s="108">
        <v>2.5331226155676984E-3</v>
      </c>
      <c r="S2376" s="109">
        <v>3.3740863656433247E-3</v>
      </c>
      <c r="T2376" s="731">
        <v>1.0908621652602779E-2</v>
      </c>
      <c r="U2376" s="108">
        <v>2.3127744776973321E-4</v>
      </c>
      <c r="V2376" s="109">
        <v>2.3725715681560685E-4</v>
      </c>
      <c r="W2376" s="731">
        <v>6.0087134586799581E-4</v>
      </c>
      <c r="X2376" s="108">
        <v>1.466201853156905E-5</v>
      </c>
      <c r="Y2376" s="109">
        <v>1.5111954934612E-5</v>
      </c>
      <c r="Z2376" s="731">
        <v>4.0505824907055545E-5</v>
      </c>
      <c r="AA2376" s="108">
        <v>2.663341165963926E-4</v>
      </c>
      <c r="AB2376" s="109">
        <v>2.7689554197443005E-4</v>
      </c>
      <c r="AC2376" s="731">
        <v>1.1174499110575345E-3</v>
      </c>
      <c r="AD2376" s="108">
        <v>9.9011175003005283E-5</v>
      </c>
      <c r="AE2376" s="109">
        <v>1.0125482953746109E-4</v>
      </c>
      <c r="AF2376" s="731">
        <v>2.5131846475695503E-4</v>
      </c>
      <c r="AG2376" s="108">
        <v>1.3157722473663963E-4</v>
      </c>
      <c r="AH2376" s="109">
        <v>1.3651141219338136E-4</v>
      </c>
      <c r="AI2376" s="731">
        <v>3.7877424083707957E-4</v>
      </c>
      <c r="AJ2376" s="114"/>
      <c r="AK2376" s="115"/>
      <c r="AL2376" s="115"/>
    </row>
    <row r="2377" spans="1:38" x14ac:dyDescent="0.25">
      <c r="A2377" s="71">
        <v>2034</v>
      </c>
      <c r="B2377" s="718">
        <v>12</v>
      </c>
      <c r="C2377" s="108">
        <v>0.57888319559350154</v>
      </c>
      <c r="D2377" s="109">
        <v>0.55254777046716697</v>
      </c>
      <c r="E2377" s="731">
        <v>0.43934419483348836</v>
      </c>
      <c r="F2377" s="108">
        <v>1.9016680130062469E-2</v>
      </c>
      <c r="G2377" s="109">
        <v>2.0294200588843046E-2</v>
      </c>
      <c r="H2377" s="731">
        <v>2.9668148362597693E-2</v>
      </c>
      <c r="I2377" s="108">
        <v>9.0572525227059393E-3</v>
      </c>
      <c r="J2377" s="109">
        <v>1.0691959941873165E-2</v>
      </c>
      <c r="K2377" s="731">
        <v>1.9919174043763192E-2</v>
      </c>
      <c r="L2377" s="108">
        <v>1.4167515678375172E-3</v>
      </c>
      <c r="M2377" s="109">
        <v>1.6363776965722017E-3</v>
      </c>
      <c r="N2377" s="731">
        <v>2.3844044949548151E-3</v>
      </c>
      <c r="O2377" s="108">
        <v>2.5370852785117732E-3</v>
      </c>
      <c r="P2377" s="109">
        <v>2.6507219270321637E-3</v>
      </c>
      <c r="Q2377" s="731">
        <v>6.3340348861177344E-3</v>
      </c>
      <c r="R2377" s="108">
        <v>2.5331226155676984E-3</v>
      </c>
      <c r="S2377" s="109">
        <v>3.3740863656433247E-3</v>
      </c>
      <c r="T2377" s="731">
        <v>1.0908621652602779E-2</v>
      </c>
      <c r="U2377" s="108">
        <v>2.3089706632036222E-4</v>
      </c>
      <c r="V2377" s="109">
        <v>2.3645498276003495E-4</v>
      </c>
      <c r="W2377" s="731">
        <v>5.8985258484131283E-4</v>
      </c>
      <c r="X2377" s="108">
        <v>1.4639080599180509E-5</v>
      </c>
      <c r="Y2377" s="109">
        <v>1.5063429056402533E-5</v>
      </c>
      <c r="Z2377" s="731">
        <v>3.980905056886308E-5</v>
      </c>
      <c r="AA2377" s="108">
        <v>2.6681693880298491E-4</v>
      </c>
      <c r="AB2377" s="109">
        <v>2.7696909082936075E-4</v>
      </c>
      <c r="AC2377" s="731">
        <v>1.1007969802658262E-3</v>
      </c>
      <c r="AD2377" s="108">
        <v>9.8835356705838869E-5</v>
      </c>
      <c r="AE2377" s="109">
        <v>1.0088394931052063E-4</v>
      </c>
      <c r="AF2377" s="731">
        <v>2.4618847230038532E-4</v>
      </c>
      <c r="AG2377" s="108">
        <v>1.3141058670643977E-4</v>
      </c>
      <c r="AH2377" s="109">
        <v>1.3615936537686587E-4</v>
      </c>
      <c r="AI2377" s="731">
        <v>3.7381875085405042E-4</v>
      </c>
      <c r="AJ2377" s="114"/>
      <c r="AK2377" s="115"/>
      <c r="AL2377" s="115"/>
    </row>
    <row r="2378" spans="1:38" x14ac:dyDescent="0.25">
      <c r="A2378" s="71">
        <v>2034</v>
      </c>
      <c r="B2378" s="718">
        <v>13</v>
      </c>
      <c r="C2378" s="108">
        <v>0.57754857690539274</v>
      </c>
      <c r="D2378" s="109">
        <v>0.55102171433817226</v>
      </c>
      <c r="E2378" s="731">
        <v>0.43269147446760003</v>
      </c>
      <c r="F2378" s="108">
        <v>1.9232213180110945E-2</v>
      </c>
      <c r="G2378" s="109">
        <v>2.0481038353866589E-2</v>
      </c>
      <c r="H2378" s="731">
        <v>2.9472455182605831E-2</v>
      </c>
      <c r="I2378" s="108">
        <v>9.044992003333311E-3</v>
      </c>
      <c r="J2378" s="109">
        <v>1.0657517807816597E-2</v>
      </c>
      <c r="K2378" s="731">
        <v>1.9517165195298565E-2</v>
      </c>
      <c r="L2378" s="108">
        <v>1.4153852275446532E-3</v>
      </c>
      <c r="M2378" s="109">
        <v>1.6319759486787401E-3</v>
      </c>
      <c r="N2378" s="731">
        <v>2.3523854206201991E-3</v>
      </c>
      <c r="O2378" s="108">
        <v>2.5344736832340776E-3</v>
      </c>
      <c r="P2378" s="109">
        <v>2.645129925402574E-3</v>
      </c>
      <c r="Q2378" s="731">
        <v>6.219956823363724E-3</v>
      </c>
      <c r="R2378" s="108">
        <v>2.5331226155676984E-3</v>
      </c>
      <c r="S2378" s="109">
        <v>3.3740863656433247E-3</v>
      </c>
      <c r="T2378" s="731">
        <v>1.0908621652602779E-2</v>
      </c>
      <c r="U2378" s="108">
        <v>2.3058565693261947E-4</v>
      </c>
      <c r="V2378" s="109">
        <v>2.3567529785031843E-4</v>
      </c>
      <c r="W2378" s="731">
        <v>5.7770502222773688E-4</v>
      </c>
      <c r="X2378" s="108">
        <v>1.4619821528416913E-5</v>
      </c>
      <c r="Y2378" s="109">
        <v>1.5015791795679189E-5</v>
      </c>
      <c r="Z2378" s="731">
        <v>3.9039480356319307E-5</v>
      </c>
      <c r="AA2378" s="108">
        <v>2.6739151273904091E-4</v>
      </c>
      <c r="AB2378" s="109">
        <v>2.7708595674690722E-4</v>
      </c>
      <c r="AC2378" s="731">
        <v>1.082334877273332E-3</v>
      </c>
      <c r="AD2378" s="108">
        <v>9.8695913268069082E-5</v>
      </c>
      <c r="AE2378" s="109">
        <v>1.0052807042364022E-4</v>
      </c>
      <c r="AF2378" s="731">
        <v>2.4054767416849365E-4</v>
      </c>
      <c r="AG2378" s="108">
        <v>1.3125664150993887E-4</v>
      </c>
      <c r="AH2378" s="109">
        <v>1.3579887832590288E-4</v>
      </c>
      <c r="AI2378" s="731">
        <v>3.6829754116057942E-4</v>
      </c>
      <c r="AJ2378" s="114"/>
      <c r="AK2378" s="115"/>
      <c r="AL2378" s="115"/>
    </row>
    <row r="2379" spans="1:38" x14ac:dyDescent="0.25">
      <c r="A2379" s="71">
        <v>2034</v>
      </c>
      <c r="B2379" s="718">
        <v>14</v>
      </c>
      <c r="C2379" s="108">
        <v>0.57724820671355281</v>
      </c>
      <c r="D2379" s="109">
        <v>0.55056611084805929</v>
      </c>
      <c r="E2379" s="731">
        <v>0.42534249443726319</v>
      </c>
      <c r="F2379" s="108">
        <v>1.9460013537169831E-2</v>
      </c>
      <c r="G2379" s="109">
        <v>2.0683935502788242E-2</v>
      </c>
      <c r="H2379" s="731">
        <v>2.9220046312794189E-2</v>
      </c>
      <c r="I2379" s="108">
        <v>9.0282253477030703E-3</v>
      </c>
      <c r="J2379" s="109">
        <v>1.0624971887162533E-2</v>
      </c>
      <c r="K2379" s="731">
        <v>1.9050234142737477E-2</v>
      </c>
      <c r="L2379" s="108">
        <v>1.4133317011589888E-3</v>
      </c>
      <c r="M2379" s="109">
        <v>1.6276743307911889E-3</v>
      </c>
      <c r="N2379" s="731">
        <v>2.3145326614395782E-3</v>
      </c>
      <c r="O2379" s="108">
        <v>2.5316133267828883E-3</v>
      </c>
      <c r="P2379" s="109">
        <v>2.6403887033771777E-3</v>
      </c>
      <c r="Q2379" s="731">
        <v>6.0871066454980492E-3</v>
      </c>
      <c r="R2379" s="108">
        <v>2.5331226155676984E-3</v>
      </c>
      <c r="S2379" s="109">
        <v>3.3740863656433247E-3</v>
      </c>
      <c r="T2379" s="731">
        <v>1.0908621652602779E-2</v>
      </c>
      <c r="U2379" s="108">
        <v>2.3013155042891773E-4</v>
      </c>
      <c r="V2379" s="109">
        <v>2.3492313466486428E-4</v>
      </c>
      <c r="W2379" s="731">
        <v>5.6349851732149354E-4</v>
      </c>
      <c r="X2379" s="108">
        <v>1.4592421154751082E-5</v>
      </c>
      <c r="Y2379" s="109">
        <v>1.4970282540031184E-5</v>
      </c>
      <c r="Z2379" s="731">
        <v>3.8141290882201518E-5</v>
      </c>
      <c r="AA2379" s="108">
        <v>2.6791808600427805E-4</v>
      </c>
      <c r="AB2379" s="109">
        <v>2.7730152034480325E-4</v>
      </c>
      <c r="AC2379" s="731">
        <v>1.0607430383491846E-3</v>
      </c>
      <c r="AD2379" s="108">
        <v>9.8485980718841941E-5</v>
      </c>
      <c r="AE2379" s="109">
        <v>1.0018027190648682E-4</v>
      </c>
      <c r="AF2379" s="731">
        <v>2.3393357914819002E-4</v>
      </c>
      <c r="AG2379" s="108">
        <v>1.3105754819878207E-4</v>
      </c>
      <c r="AH2379" s="109">
        <v>1.3546860601802995E-4</v>
      </c>
      <c r="AI2379" s="731">
        <v>3.6190944938339366E-4</v>
      </c>
      <c r="AJ2379" s="114"/>
      <c r="AK2379" s="115"/>
      <c r="AL2379" s="115"/>
    </row>
    <row r="2380" spans="1:38" x14ac:dyDescent="0.25">
      <c r="A2380" s="71">
        <v>2034</v>
      </c>
      <c r="B2380" s="718">
        <v>15</v>
      </c>
      <c r="C2380" s="108">
        <v>0.7128416079760187</v>
      </c>
      <c r="D2380" s="109">
        <v>0.66028350043522654</v>
      </c>
      <c r="E2380" s="731">
        <v>0.44293229843561915</v>
      </c>
      <c r="F2380" s="108">
        <v>2.922232517236836E-2</v>
      </c>
      <c r="G2380" s="109">
        <v>2.9504630207613552E-2</v>
      </c>
      <c r="H2380" s="731">
        <v>4.0551028285296137E-2</v>
      </c>
      <c r="I2380" s="108">
        <v>9.0166928975813423E-3</v>
      </c>
      <c r="J2380" s="109">
        <v>1.0529119651423653E-2</v>
      </c>
      <c r="K2380" s="731">
        <v>2.0104054763840085E-2</v>
      </c>
      <c r="L2380" s="108">
        <v>1.9487227108045968E-3</v>
      </c>
      <c r="M2380" s="109">
        <v>1.9924758195839507E-3</v>
      </c>
      <c r="N2380" s="731">
        <v>2.555133701950625E-3</v>
      </c>
      <c r="O2380" s="108">
        <v>2.588393599497267E-3</v>
      </c>
      <c r="P2380" s="109">
        <v>2.6640253215856322E-3</v>
      </c>
      <c r="Q2380" s="731">
        <v>6.3691183369183405E-3</v>
      </c>
      <c r="R2380" s="108">
        <v>2.5331226155676984E-3</v>
      </c>
      <c r="S2380" s="109">
        <v>3.3740863656433247E-3</v>
      </c>
      <c r="T2380" s="731">
        <v>1.0908621652602779E-2</v>
      </c>
      <c r="U2380" s="108">
        <v>2.3057318537665226E-4</v>
      </c>
      <c r="V2380" s="109">
        <v>2.3303509352821602E-4</v>
      </c>
      <c r="W2380" s="731">
        <v>5.9336066789957139E-4</v>
      </c>
      <c r="X2380" s="108">
        <v>1.4654545564525247E-5</v>
      </c>
      <c r="Y2380" s="109">
        <v>1.4872000311554494E-5</v>
      </c>
      <c r="Z2380" s="731">
        <v>4.0098870925028223E-5</v>
      </c>
      <c r="AA2380" s="108">
        <v>3.0377511025259275E-4</v>
      </c>
      <c r="AB2380" s="109">
        <v>3.0774366972238445E-4</v>
      </c>
      <c r="AC2380" s="731">
        <v>1.1443982025240752E-3</v>
      </c>
      <c r="AD2380" s="108">
        <v>9.8297246560813078E-5</v>
      </c>
      <c r="AE2380" s="109">
        <v>9.9038517231037239E-5</v>
      </c>
      <c r="AF2380" s="731">
        <v>2.4791789828152886E-4</v>
      </c>
      <c r="AG2380" s="108">
        <v>1.327565740704289E-4</v>
      </c>
      <c r="AH2380" s="109">
        <v>1.3560686674708833E-4</v>
      </c>
      <c r="AI2380" s="731">
        <v>3.7560901853290389E-4</v>
      </c>
      <c r="AJ2380" s="114"/>
      <c r="AK2380" s="115"/>
      <c r="AL2380" s="115"/>
    </row>
    <row r="2381" spans="1:38" x14ac:dyDescent="0.25">
      <c r="A2381" s="71">
        <v>2034</v>
      </c>
      <c r="B2381" s="718">
        <v>16</v>
      </c>
      <c r="C2381" s="108">
        <v>0.71256594560031339</v>
      </c>
      <c r="D2381" s="109">
        <v>0.65982348520264866</v>
      </c>
      <c r="E2381" s="731">
        <v>0.43321823960212691</v>
      </c>
      <c r="F2381" s="108">
        <v>2.977805320242298E-2</v>
      </c>
      <c r="G2381" s="109">
        <v>3.0027136378787605E-2</v>
      </c>
      <c r="H2381" s="731">
        <v>4.0515105060875294E-2</v>
      </c>
      <c r="I2381" s="108">
        <v>9.0021846974559123E-3</v>
      </c>
      <c r="J2381" s="109">
        <v>1.0498045737783523E-2</v>
      </c>
      <c r="K2381" s="731">
        <v>1.9483815892612163E-2</v>
      </c>
      <c r="L2381" s="108">
        <v>1.9462582582085478E-3</v>
      </c>
      <c r="M2381" s="109">
        <v>1.9873716525187781E-3</v>
      </c>
      <c r="N2381" s="731">
        <v>2.4942029443873939E-3</v>
      </c>
      <c r="O2381" s="108">
        <v>2.5859069435336915E-3</v>
      </c>
      <c r="P2381" s="109">
        <v>2.6594773865029481E-3</v>
      </c>
      <c r="Q2381" s="731">
        <v>6.1946056804889757E-3</v>
      </c>
      <c r="R2381" s="108">
        <v>2.5331226155676984E-3</v>
      </c>
      <c r="S2381" s="109">
        <v>3.3740863656433247E-3</v>
      </c>
      <c r="T2381" s="731">
        <v>1.0908621652602779E-2</v>
      </c>
      <c r="U2381" s="108">
        <v>2.3017863111141358E-4</v>
      </c>
      <c r="V2381" s="109">
        <v>2.3231373963660397E-4</v>
      </c>
      <c r="W2381" s="731">
        <v>5.7470805621918886E-4</v>
      </c>
      <c r="X2381" s="108">
        <v>1.4630751631999886E-5</v>
      </c>
      <c r="Y2381" s="109">
        <v>1.4828379849772128E-5</v>
      </c>
      <c r="Z2381" s="731">
        <v>3.8917381612149223E-5</v>
      </c>
      <c r="AA2381" s="108">
        <v>3.055145872173951E-4</v>
      </c>
      <c r="AB2381" s="109">
        <v>3.0912036717763858E-4</v>
      </c>
      <c r="AC2381" s="731">
        <v>1.1170773650684203E-3</v>
      </c>
      <c r="AD2381" s="108">
        <v>9.8114986198950672E-5</v>
      </c>
      <c r="AE2381" s="109">
        <v>9.8704867510568544E-5</v>
      </c>
      <c r="AF2381" s="731">
        <v>2.3923087076421185E-4</v>
      </c>
      <c r="AG2381" s="108">
        <v>1.3258373141521537E-4</v>
      </c>
      <c r="AH2381" s="109">
        <v>1.352901525496003E-4</v>
      </c>
      <c r="AI2381" s="731">
        <v>3.6721349147937881E-4</v>
      </c>
      <c r="AJ2381" s="114"/>
      <c r="AK2381" s="115"/>
      <c r="AL2381" s="115"/>
    </row>
    <row r="2382" spans="1:38" ht="13" x14ac:dyDescent="0.3">
      <c r="A2382" s="71">
        <v>2034</v>
      </c>
      <c r="B2382" s="718">
        <v>17</v>
      </c>
      <c r="C2382" s="108">
        <v>0.71228975012630213</v>
      </c>
      <c r="D2382" s="109">
        <v>0.65937073675577873</v>
      </c>
      <c r="E2382" s="732">
        <v>0.43317364287911408</v>
      </c>
      <c r="F2382" s="108">
        <v>3.036482973125091E-2</v>
      </c>
      <c r="G2382" s="109">
        <v>3.0570780249205693E-2</v>
      </c>
      <c r="H2382" s="732">
        <v>4.1133629847976229E-2</v>
      </c>
      <c r="I2382" s="108">
        <v>8.9876304268364307E-3</v>
      </c>
      <c r="J2382" s="109">
        <v>1.0467397031335195E-2</v>
      </c>
      <c r="K2382" s="732">
        <v>1.9488617097938348E-2</v>
      </c>
      <c r="L2382" s="108">
        <v>1.9437872130974021E-3</v>
      </c>
      <c r="M2382" s="109">
        <v>1.9823357430395817E-3</v>
      </c>
      <c r="N2382" s="732">
        <v>2.4961517180378907E-3</v>
      </c>
      <c r="O2382" s="108">
        <v>2.5834125453334505E-3</v>
      </c>
      <c r="P2382" s="109">
        <v>2.6549919645088237E-3</v>
      </c>
      <c r="Q2382" s="732">
        <v>6.1940434539873076E-3</v>
      </c>
      <c r="R2382" s="108">
        <v>2.5331226155676984E-3</v>
      </c>
      <c r="S2382" s="109">
        <v>3.3740863656433247E-3</v>
      </c>
      <c r="T2382" s="732">
        <v>1.0908621652602779E-2</v>
      </c>
      <c r="U2382" s="108">
        <v>2.2978294605627422E-4</v>
      </c>
      <c r="V2382" s="109">
        <v>2.3160194247158738E-4</v>
      </c>
      <c r="W2382" s="732">
        <v>5.7464839001507447E-4</v>
      </c>
      <c r="X2382" s="108">
        <v>1.4606891685452784E-5</v>
      </c>
      <c r="Y2382" s="109">
        <v>1.4785347332563362E-5</v>
      </c>
      <c r="Z2382" s="732">
        <v>3.8913151032162205E-5</v>
      </c>
      <c r="AA2382" s="108">
        <v>3.073670693623072E-4</v>
      </c>
      <c r="AB2382" s="109">
        <v>3.1058285449957435E-4</v>
      </c>
      <c r="AC2382" s="732">
        <v>1.1192559779524597E-3</v>
      </c>
      <c r="AD2382" s="108">
        <v>9.7932151085456344E-5</v>
      </c>
      <c r="AE2382" s="109">
        <v>9.837590305326405E-5</v>
      </c>
      <c r="AF2382" s="732">
        <v>2.3920217655454441E-4</v>
      </c>
      <c r="AG2382" s="108">
        <v>1.3241019172962733E-4</v>
      </c>
      <c r="AH2382" s="109">
        <v>1.349778700438284E-4</v>
      </c>
      <c r="AI2382" s="732">
        <v>3.6718656671865587E-4</v>
      </c>
      <c r="AJ2382" s="114"/>
      <c r="AK2382" s="115"/>
      <c r="AL2382" s="115"/>
    </row>
    <row r="2383" spans="1:38" ht="13" x14ac:dyDescent="0.3">
      <c r="A2383" s="71">
        <v>2034</v>
      </c>
      <c r="B2383" s="718">
        <v>18</v>
      </c>
      <c r="C2383" s="108">
        <v>0.71127279118607056</v>
      </c>
      <c r="D2383" s="109">
        <v>0.65826613258537403</v>
      </c>
      <c r="E2383" s="732">
        <v>0.43237450977290709</v>
      </c>
      <c r="F2383" s="108">
        <v>3.0977690129569788E-2</v>
      </c>
      <c r="G2383" s="109">
        <v>3.1120742353449093E-2</v>
      </c>
      <c r="H2383" s="732">
        <v>4.1723235694421025E-2</v>
      </c>
      <c r="I2383" s="108">
        <v>8.9721387074633528E-3</v>
      </c>
      <c r="J2383" s="109">
        <v>1.0436932494741813E-2</v>
      </c>
      <c r="K2383" s="732">
        <v>1.9454275688886323E-2</v>
      </c>
      <c r="L2383" s="108">
        <v>1.9412551396414432E-3</v>
      </c>
      <c r="M2383" s="109">
        <v>1.9774293095722291E-3</v>
      </c>
      <c r="N2383" s="732">
        <v>2.4943800114154827E-3</v>
      </c>
      <c r="O2383" s="108">
        <v>2.580486261208984E-3</v>
      </c>
      <c r="P2383" s="109">
        <v>2.6502410723388482E-3</v>
      </c>
      <c r="Q2383" s="732">
        <v>6.1829238668583784E-3</v>
      </c>
      <c r="R2383" s="108">
        <v>2.5331226155676984E-3</v>
      </c>
      <c r="S2383" s="109">
        <v>3.3740863656433247E-3</v>
      </c>
      <c r="T2383" s="732">
        <v>1.0908621652602779E-2</v>
      </c>
      <c r="U2383" s="108">
        <v>2.2937250501752168E-4</v>
      </c>
      <c r="V2383" s="109">
        <v>2.3090380541870286E-4</v>
      </c>
      <c r="W2383" s="732">
        <v>5.7348570728316247E-4</v>
      </c>
      <c r="X2383" s="108">
        <v>1.4581877383664045E-5</v>
      </c>
      <c r="Y2383" s="109">
        <v>1.4742881455317826E-5</v>
      </c>
      <c r="Z2383" s="732">
        <v>3.8838353101224254E-5</v>
      </c>
      <c r="AA2383" s="108">
        <v>3.0929637487272631E-4</v>
      </c>
      <c r="AB2383" s="109">
        <v>3.1207036315203379E-4</v>
      </c>
      <c r="AC2383" s="732">
        <v>1.1196827796161296E-3</v>
      </c>
      <c r="AD2383" s="108">
        <v>9.7744800062684199E-5</v>
      </c>
      <c r="AE2383" s="109">
        <v>9.8055384079851672E-5</v>
      </c>
      <c r="AF2383" s="732">
        <v>2.3866714479829119E-4</v>
      </c>
      <c r="AG2383" s="108">
        <v>1.3222109187696575E-4</v>
      </c>
      <c r="AH2383" s="109">
        <v>1.3466192424841031E-4</v>
      </c>
      <c r="AI2383" s="732">
        <v>3.6663429424278266E-4</v>
      </c>
      <c r="AJ2383" s="114"/>
      <c r="AK2383" s="115"/>
      <c r="AL2383" s="115"/>
    </row>
    <row r="2384" spans="1:38" ht="13" x14ac:dyDescent="0.3">
      <c r="A2384" s="71">
        <v>2034</v>
      </c>
      <c r="B2384" s="718">
        <v>19</v>
      </c>
      <c r="C2384" s="108">
        <v>0.71098390311033433</v>
      </c>
      <c r="D2384" s="109">
        <v>0.65783355710761238</v>
      </c>
      <c r="E2384" s="732">
        <v>0.43160346750041895</v>
      </c>
      <c r="F2384" s="108">
        <v>3.1617860042835989E-2</v>
      </c>
      <c r="G2384" s="109">
        <v>3.1671910307901577E-2</v>
      </c>
      <c r="H2384" s="732">
        <v>4.2301870424169365E-2</v>
      </c>
      <c r="I2384" s="108">
        <v>8.9569342304241465E-3</v>
      </c>
      <c r="J2384" s="109">
        <v>1.0407763241628672E-2</v>
      </c>
      <c r="K2384" s="732">
        <v>1.941161128409593E-2</v>
      </c>
      <c r="L2384" s="108">
        <v>1.9386721210159642E-3</v>
      </c>
      <c r="M2384" s="109">
        <v>1.9726378153552817E-3</v>
      </c>
      <c r="N2384" s="732">
        <v>2.4915060216596234E-3</v>
      </c>
      <c r="O2384" s="108">
        <v>2.5778818622964441E-3</v>
      </c>
      <c r="P2384" s="109">
        <v>2.6459719423025043E-3</v>
      </c>
      <c r="Q2384" s="732">
        <v>6.1692423001983524E-3</v>
      </c>
      <c r="R2384" s="108">
        <v>2.5331226155676984E-3</v>
      </c>
      <c r="S2384" s="109">
        <v>3.3740863656433247E-3</v>
      </c>
      <c r="T2384" s="732">
        <v>1.0908621652602779E-2</v>
      </c>
      <c r="U2384" s="108">
        <v>2.2895907870681926E-4</v>
      </c>
      <c r="V2384" s="109">
        <v>2.3022623381511304E-4</v>
      </c>
      <c r="W2384" s="732">
        <v>5.7202339522642674E-4</v>
      </c>
      <c r="X2384" s="108">
        <v>1.4556948062285242E-5</v>
      </c>
      <c r="Y2384" s="109">
        <v>1.4701935439904628E-5</v>
      </c>
      <c r="Z2384" s="732">
        <v>3.8745335592611313E-5</v>
      </c>
      <c r="AA2384" s="108">
        <v>3.1133151564018445E-4</v>
      </c>
      <c r="AB2384" s="109">
        <v>3.1358674151855216E-4</v>
      </c>
      <c r="AC2384" s="732">
        <v>1.119671115165701E-3</v>
      </c>
      <c r="AD2384" s="108">
        <v>9.7553745129822392E-5</v>
      </c>
      <c r="AE2384" s="109">
        <v>9.7742280060845649E-5</v>
      </c>
      <c r="AF2384" s="732">
        <v>2.379848885936841E-4</v>
      </c>
      <c r="AG2384" s="108">
        <v>1.3203984284607321E-4</v>
      </c>
      <c r="AH2384" s="109">
        <v>1.343646263818549E-4</v>
      </c>
      <c r="AI2384" s="732">
        <v>3.6597674001945203E-4</v>
      </c>
      <c r="AJ2384" s="114"/>
      <c r="AK2384" s="115"/>
      <c r="AL2384" s="115"/>
    </row>
    <row r="2385" spans="1:38" ht="13" x14ac:dyDescent="0.3">
      <c r="A2385" s="71">
        <v>2034</v>
      </c>
      <c r="B2385" s="718">
        <v>20</v>
      </c>
      <c r="C2385" s="108">
        <v>0.79024906002596729</v>
      </c>
      <c r="D2385" s="109">
        <v>0.71780070270201024</v>
      </c>
      <c r="E2385" s="732">
        <v>0.4794767357449064</v>
      </c>
      <c r="F2385" s="108">
        <v>6.4745989143097357E-2</v>
      </c>
      <c r="G2385" s="109">
        <v>6.2211246404048674E-2</v>
      </c>
      <c r="H2385" s="732">
        <v>8.2450959232666376E-2</v>
      </c>
      <c r="I2385" s="108">
        <v>8.8974875693090729E-3</v>
      </c>
      <c r="J2385" s="109">
        <v>9.6538713987486084E-3</v>
      </c>
      <c r="K2385" s="732">
        <v>2.0961242254416437E-2</v>
      </c>
      <c r="L2385" s="108">
        <v>2.6210977684880416E-3</v>
      </c>
      <c r="M2385" s="109">
        <v>2.3683304254641158E-3</v>
      </c>
      <c r="N2385" s="732">
        <v>2.8282208769353926E-3</v>
      </c>
      <c r="O2385" s="108">
        <v>2.6163647281705819E-3</v>
      </c>
      <c r="P2385" s="109">
        <v>2.5762331666968558E-3</v>
      </c>
      <c r="Q2385" s="732">
        <v>6.9755918983601239E-3</v>
      </c>
      <c r="R2385" s="108">
        <v>2.5331226155676984E-3</v>
      </c>
      <c r="S2385" s="109">
        <v>3.3740863656433247E-3</v>
      </c>
      <c r="T2385" s="732">
        <v>1.0908621652602779E-2</v>
      </c>
      <c r="U2385" s="108">
        <v>2.2812787130248744E-4</v>
      </c>
      <c r="V2385" s="109">
        <v>2.2432157881454426E-4</v>
      </c>
      <c r="W2385" s="732">
        <v>6.5765991406053332E-4</v>
      </c>
      <c r="X2385" s="108">
        <v>1.4530690347522171E-5</v>
      </c>
      <c r="Y2385" s="109">
        <v>1.4303416649029807E-5</v>
      </c>
      <c r="Z2385" s="732">
        <v>4.4298677284584456E-5</v>
      </c>
      <c r="AA2385" s="108">
        <v>4.2815798461135743E-4</v>
      </c>
      <c r="AB2385" s="109">
        <v>4.160889020306939E-4</v>
      </c>
      <c r="AC2385" s="732">
        <v>1.3860913594754857E-3</v>
      </c>
      <c r="AD2385" s="108">
        <v>9.6844796704283949E-5</v>
      </c>
      <c r="AE2385" s="109">
        <v>9.5220845471652717E-5</v>
      </c>
      <c r="AF2385" s="732">
        <v>2.7801651927438561E-4</v>
      </c>
      <c r="AG2385" s="108">
        <v>1.328788928405482E-4</v>
      </c>
      <c r="AH2385" s="109">
        <v>1.3080186205355102E-4</v>
      </c>
      <c r="AI2385" s="732">
        <v>4.0502910694275782E-4</v>
      </c>
      <c r="AJ2385" s="114"/>
      <c r="AK2385" s="115"/>
      <c r="AL2385" s="115"/>
    </row>
    <row r="2386" spans="1:38" ht="13" x14ac:dyDescent="0.3">
      <c r="A2386" s="71">
        <v>2034</v>
      </c>
      <c r="B2386" s="718">
        <v>21</v>
      </c>
      <c r="C2386" s="108">
        <v>0.79314000481548408</v>
      </c>
      <c r="D2386" s="109">
        <v>0.7202728064452153</v>
      </c>
      <c r="E2386" s="732">
        <v>0.47716484343458482</v>
      </c>
      <c r="F2386" s="108">
        <v>6.6529667147007893E-2</v>
      </c>
      <c r="G2386" s="109">
        <v>6.3617186665056405E-2</v>
      </c>
      <c r="H2386" s="732">
        <v>8.3920624285043849E-2</v>
      </c>
      <c r="I2386" s="108">
        <v>8.902670796133676E-3</v>
      </c>
      <c r="J2386" s="109">
        <v>9.6522702515123345E-3</v>
      </c>
      <c r="K2386" s="732">
        <v>2.082894752983418E-2</v>
      </c>
      <c r="L2386" s="108">
        <v>2.6174337030479855E-3</v>
      </c>
      <c r="M2386" s="109">
        <v>2.3628884505052044E-3</v>
      </c>
      <c r="N2386" s="732">
        <v>2.8140488525054603E-3</v>
      </c>
      <c r="O2386" s="108">
        <v>2.6235545423760518E-3</v>
      </c>
      <c r="P2386" s="109">
        <v>2.5820675966042096E-3</v>
      </c>
      <c r="Q2386" s="732">
        <v>6.9345151857451073E-3</v>
      </c>
      <c r="R2386" s="108">
        <v>2.5331226155676984E-3</v>
      </c>
      <c r="S2386" s="109">
        <v>3.3740863656433247E-3</v>
      </c>
      <c r="T2386" s="732">
        <v>1.0908621652602779E-2</v>
      </c>
      <c r="U2386" s="108">
        <v>2.2824736711472569E-4</v>
      </c>
      <c r="V2386" s="109">
        <v>2.242461221239536E-4</v>
      </c>
      <c r="W2386" s="732">
        <v>6.532717181443905E-4</v>
      </c>
      <c r="X2386" s="108">
        <v>1.4544119644655814E-5</v>
      </c>
      <c r="Y2386" s="109">
        <v>1.4304957150435931E-5</v>
      </c>
      <c r="Z2386" s="732">
        <v>4.4019552310646009E-5</v>
      </c>
      <c r="AA2386" s="108">
        <v>4.3475497041633391E-4</v>
      </c>
      <c r="AB2386" s="109">
        <v>4.2119112347893965E-4</v>
      </c>
      <c r="AC2386" s="732">
        <v>1.3849338661828551E-3</v>
      </c>
      <c r="AD2386" s="108">
        <v>9.6855964201064348E-5</v>
      </c>
      <c r="AE2386" s="109">
        <v>9.5142691359448496E-5</v>
      </c>
      <c r="AF2386" s="732">
        <v>2.7597090729170694E-4</v>
      </c>
      <c r="AG2386" s="108">
        <v>1.3311715714368796E-4</v>
      </c>
      <c r="AH2386" s="109">
        <v>1.3095090308644036E-4</v>
      </c>
      <c r="AI2386" s="732">
        <v>4.0305247332239391E-4</v>
      </c>
      <c r="AJ2386" s="114"/>
      <c r="AK2386" s="115"/>
      <c r="AL2386" s="115"/>
    </row>
    <row r="2387" spans="1:38" ht="13" x14ac:dyDescent="0.3">
      <c r="A2387" s="71">
        <v>2034</v>
      </c>
      <c r="B2387" s="718">
        <v>22</v>
      </c>
      <c r="C2387" s="108">
        <v>0.79283330303192157</v>
      </c>
      <c r="D2387" s="109">
        <v>0.7198767074083533</v>
      </c>
      <c r="E2387" s="732">
        <v>0.47427065630844678</v>
      </c>
      <c r="F2387" s="108">
        <v>6.8220738743381776E-2</v>
      </c>
      <c r="G2387" s="109">
        <v>6.4809063415730436E-2</v>
      </c>
      <c r="H2387" s="732">
        <v>8.5145769847442182E-2</v>
      </c>
      <c r="I2387" s="108">
        <v>8.886576525313902E-3</v>
      </c>
      <c r="J2387" s="109">
        <v>9.627211629438295E-3</v>
      </c>
      <c r="K2387" s="732">
        <v>2.0661245163737942E-2</v>
      </c>
      <c r="L2387" s="108">
        <v>2.6137092849232726E-3</v>
      </c>
      <c r="M2387" s="109">
        <v>2.3575808803452092E-3</v>
      </c>
      <c r="N2387" s="732">
        <v>2.795560904896994E-3</v>
      </c>
      <c r="O2387" s="108">
        <v>2.6207891545618465E-3</v>
      </c>
      <c r="P2387" s="109">
        <v>2.5782220358576023E-3</v>
      </c>
      <c r="Q2387" s="732">
        <v>6.8830187665257087E-3</v>
      </c>
      <c r="R2387" s="108">
        <v>2.5331226155676984E-3</v>
      </c>
      <c r="S2387" s="109">
        <v>3.3740863656433247E-3</v>
      </c>
      <c r="T2387" s="732">
        <v>1.0908621652602779E-2</v>
      </c>
      <c r="U2387" s="108">
        <v>2.2780826552736022E-4</v>
      </c>
      <c r="V2387" s="109">
        <v>2.2363552336201702E-4</v>
      </c>
      <c r="W2387" s="732">
        <v>6.4777140481049763E-4</v>
      </c>
      <c r="X2387" s="108">
        <v>1.4517646648680932E-5</v>
      </c>
      <c r="Y2387" s="109">
        <v>1.4268093260823314E-5</v>
      </c>
      <c r="Z2387" s="732">
        <v>4.3669693451192795E-5</v>
      </c>
      <c r="AA2387" s="108">
        <v>4.4046584333801777E-4</v>
      </c>
      <c r="AB2387" s="109">
        <v>4.2499109205345145E-4</v>
      </c>
      <c r="AC2387" s="732">
        <v>1.3812678473503462E-3</v>
      </c>
      <c r="AD2387" s="108">
        <v>9.6653079702440446E-5</v>
      </c>
      <c r="AE2387" s="109">
        <v>9.4860481557814712E-5</v>
      </c>
      <c r="AF2387" s="732">
        <v>2.7340630987716388E-4</v>
      </c>
      <c r="AG2387" s="108">
        <v>1.3292464134130998E-4</v>
      </c>
      <c r="AH2387" s="109">
        <v>1.3068306492433962E-4</v>
      </c>
      <c r="AI2387" s="732">
        <v>4.0057451195538174E-4</v>
      </c>
      <c r="AJ2387" s="114"/>
      <c r="AK2387" s="115"/>
      <c r="AL2387" s="115"/>
    </row>
    <row r="2388" spans="1:38" ht="13" x14ac:dyDescent="0.3">
      <c r="A2388" s="71">
        <v>2034</v>
      </c>
      <c r="B2388" s="718">
        <v>23</v>
      </c>
      <c r="C2388" s="108">
        <v>0.79251738883912426</v>
      </c>
      <c r="D2388" s="109">
        <v>0.7194951862243808</v>
      </c>
      <c r="E2388" s="732">
        <v>0.47006778884180367</v>
      </c>
      <c r="F2388" s="108">
        <v>6.9876800793721952E-2</v>
      </c>
      <c r="G2388" s="109">
        <v>6.5779632968526403E-2</v>
      </c>
      <c r="H2388" s="732">
        <v>8.6026098498586015E-2</v>
      </c>
      <c r="I2388" s="108">
        <v>8.8700100200612402E-3</v>
      </c>
      <c r="J2388" s="109">
        <v>9.6030783671841001E-3</v>
      </c>
      <c r="K2388" s="732">
        <v>2.0414273287184238E-2</v>
      </c>
      <c r="L2388" s="108">
        <v>2.6098721768808247E-3</v>
      </c>
      <c r="M2388" s="109">
        <v>2.352470325376976E-3</v>
      </c>
      <c r="N2388" s="732">
        <v>2.7674259578803232E-3</v>
      </c>
      <c r="O2388" s="108">
        <v>2.6179404827349137E-3</v>
      </c>
      <c r="P2388" s="109">
        <v>2.5745168847289002E-3</v>
      </c>
      <c r="Q2388" s="732">
        <v>6.8081690336701589E-3</v>
      </c>
      <c r="R2388" s="108">
        <v>2.5331226155676984E-3</v>
      </c>
      <c r="S2388" s="109">
        <v>3.3740863656433247E-3</v>
      </c>
      <c r="T2388" s="732">
        <v>1.0908621652602779E-2</v>
      </c>
      <c r="U2388" s="108">
        <v>2.2735611702354267E-4</v>
      </c>
      <c r="V2388" s="109">
        <v>2.2304750419266785E-4</v>
      </c>
      <c r="W2388" s="732">
        <v>6.397754409171372E-4</v>
      </c>
      <c r="X2388" s="108">
        <v>1.4490368950750251E-5</v>
      </c>
      <c r="Y2388" s="109">
        <v>1.4232599228878262E-5</v>
      </c>
      <c r="Z2388" s="732">
        <v>4.3161432488414739E-5</v>
      </c>
      <c r="AA2388" s="108">
        <v>4.4604086297944851E-4</v>
      </c>
      <c r="AB2388" s="109">
        <v>4.280152112576654E-4</v>
      </c>
      <c r="AC2388" s="732">
        <v>1.3727289612038267E-3</v>
      </c>
      <c r="AD2388" s="108">
        <v>9.6444060955695136E-5</v>
      </c>
      <c r="AE2388" s="109">
        <v>9.4588777135465243E-5</v>
      </c>
      <c r="AF2388" s="732">
        <v>2.6967923472214368E-4</v>
      </c>
      <c r="AG2388" s="108">
        <v>1.327263989590514E-4</v>
      </c>
      <c r="AH2388" s="109">
        <v>1.3042522620072703E-4</v>
      </c>
      <c r="AI2388" s="732">
        <v>3.9697232281947134E-4</v>
      </c>
      <c r="AJ2388" s="114"/>
      <c r="AK2388" s="115"/>
      <c r="AL2388" s="115"/>
    </row>
    <row r="2389" spans="1:38" ht="13" x14ac:dyDescent="0.3">
      <c r="A2389" s="71">
        <v>2034</v>
      </c>
      <c r="B2389" s="718">
        <v>24</v>
      </c>
      <c r="C2389" s="108">
        <v>0.79219374852881452</v>
      </c>
      <c r="D2389" s="109">
        <v>0.71912470931196792</v>
      </c>
      <c r="E2389" s="732">
        <v>0.46515218665842428</v>
      </c>
      <c r="F2389" s="108">
        <v>7.145328456901813E-2</v>
      </c>
      <c r="G2389" s="109">
        <v>6.6479291747727598E-2</v>
      </c>
      <c r="H2389" s="732">
        <v>8.6542249412287373E-2</v>
      </c>
      <c r="I2389" s="108">
        <v>8.8530580916459309E-3</v>
      </c>
      <c r="J2389" s="109">
        <v>9.5797204408040685E-3</v>
      </c>
      <c r="K2389" s="732">
        <v>2.0123999568971682E-2</v>
      </c>
      <c r="L2389" s="108">
        <v>2.6059500800508701E-3</v>
      </c>
      <c r="M2389" s="109">
        <v>2.3475211219935815E-3</v>
      </c>
      <c r="N2389" s="732">
        <v>2.7340077031925308E-3</v>
      </c>
      <c r="O2389" s="108">
        <v>2.615027209252514E-3</v>
      </c>
      <c r="P2389" s="109">
        <v>2.5709293021505923E-3</v>
      </c>
      <c r="Q2389" s="732">
        <v>6.7205763542266045E-3</v>
      </c>
      <c r="R2389" s="108">
        <v>2.5331226155676984E-3</v>
      </c>
      <c r="S2389" s="109">
        <v>3.3740863656433247E-3</v>
      </c>
      <c r="T2389" s="732">
        <v>1.0908621652602779E-2</v>
      </c>
      <c r="U2389" s="108">
        <v>2.2689367582434276E-4</v>
      </c>
      <c r="V2389" s="109">
        <v>2.2247835446801196E-4</v>
      </c>
      <c r="W2389" s="732">
        <v>6.3041910527801353E-4</v>
      </c>
      <c r="X2389" s="108">
        <v>1.4462481964401601E-5</v>
      </c>
      <c r="Y2389" s="109">
        <v>1.419824354648777E-5</v>
      </c>
      <c r="Z2389" s="732">
        <v>4.2566737257477777E-5</v>
      </c>
      <c r="AA2389" s="108">
        <v>4.5132329738367037E-4</v>
      </c>
      <c r="AB2389" s="109">
        <v>4.3008253543672966E-4</v>
      </c>
      <c r="AC2389" s="732">
        <v>1.3609046656735482E-3</v>
      </c>
      <c r="AD2389" s="108">
        <v>9.6230298492186973E-5</v>
      </c>
      <c r="AE2389" s="109">
        <v>9.4325657540112124E-5</v>
      </c>
      <c r="AF2389" s="732">
        <v>2.6531812350149214E-4</v>
      </c>
      <c r="AG2389" s="108">
        <v>1.3252370238795564E-4</v>
      </c>
      <c r="AH2389" s="109">
        <v>1.3017556078854611E-4</v>
      </c>
      <c r="AI2389" s="732">
        <v>3.927570426477525E-4</v>
      </c>
      <c r="AJ2389" s="114"/>
      <c r="AK2389" s="115"/>
      <c r="AL2389" s="115"/>
    </row>
    <row r="2390" spans="1:38" ht="13" x14ac:dyDescent="0.3">
      <c r="A2390" s="71">
        <v>2034</v>
      </c>
      <c r="B2390" s="718">
        <v>25</v>
      </c>
      <c r="C2390" s="108">
        <v>0.79423942218618659</v>
      </c>
      <c r="D2390" s="109">
        <v>0.72085778764954567</v>
      </c>
      <c r="E2390" s="732">
        <v>0.45944269730705672</v>
      </c>
      <c r="F2390" s="108">
        <v>7.3069825681747247E-2</v>
      </c>
      <c r="G2390" s="109">
        <v>6.6962783096800677E-2</v>
      </c>
      <c r="H2390" s="732">
        <v>8.6690173894439865E-2</v>
      </c>
      <c r="I2390" s="108">
        <v>8.851261945052806E-3</v>
      </c>
      <c r="J2390" s="109">
        <v>9.5744919662011773E-3</v>
      </c>
      <c r="K2390" s="732">
        <v>1.978551336817462E-2</v>
      </c>
      <c r="L2390" s="108">
        <v>2.6019364868682033E-3</v>
      </c>
      <c r="M2390" s="109">
        <v>2.3427504060248047E-3</v>
      </c>
      <c r="N2390" s="732">
        <v>2.6947082545807888E-3</v>
      </c>
      <c r="O2390" s="108">
        <v>2.6194096935196025E-3</v>
      </c>
      <c r="P2390" s="109">
        <v>2.5745508892699069E-3</v>
      </c>
      <c r="Q2390" s="732">
        <v>6.6188005960696799E-3</v>
      </c>
      <c r="R2390" s="108">
        <v>2.5331226155676984E-3</v>
      </c>
      <c r="S2390" s="109">
        <v>3.3740863656433247E-3</v>
      </c>
      <c r="T2390" s="732">
        <v>1.0908621652602779E-2</v>
      </c>
      <c r="U2390" s="108">
        <v>2.2682821574791011E-4</v>
      </c>
      <c r="V2390" s="109">
        <v>2.2232476817055707E-4</v>
      </c>
      <c r="W2390" s="732">
        <v>6.1954717147561953E-4</v>
      </c>
      <c r="X2390" s="108">
        <v>1.4463154132287822E-5</v>
      </c>
      <c r="Y2390" s="109">
        <v>1.4193393432001577E-5</v>
      </c>
      <c r="Z2390" s="732">
        <v>4.1875782409571635E-5</v>
      </c>
      <c r="AA2390" s="108">
        <v>4.571602004377768E-4</v>
      </c>
      <c r="AB2390" s="109">
        <v>4.3179722552336814E-4</v>
      </c>
      <c r="AC2390" s="732">
        <v>1.3455751018636903E-3</v>
      </c>
      <c r="AD2390" s="108">
        <v>9.6167284573584711E-5</v>
      </c>
      <c r="AE2390" s="109">
        <v>9.4223311559171537E-5</v>
      </c>
      <c r="AF2390" s="732">
        <v>2.6025083214021541E-4</v>
      </c>
      <c r="AG2390" s="108">
        <v>1.3263336623459102E-4</v>
      </c>
      <c r="AH2390" s="109">
        <v>1.302405226935225E-4</v>
      </c>
      <c r="AI2390" s="732">
        <v>3.8785892416022186E-4</v>
      </c>
      <c r="AJ2390" s="114"/>
      <c r="AK2390" s="115"/>
      <c r="AL2390" s="115"/>
    </row>
    <row r="2391" spans="1:38" ht="13" x14ac:dyDescent="0.3">
      <c r="A2391" s="71">
        <v>2034</v>
      </c>
      <c r="B2391" s="718">
        <v>26</v>
      </c>
      <c r="C2391" s="108">
        <v>0.79390510536934489</v>
      </c>
      <c r="D2391" s="109">
        <v>0.7205111360621782</v>
      </c>
      <c r="E2391" s="732">
        <v>0.45251471471303489</v>
      </c>
      <c r="F2391" s="108">
        <v>7.4342298750082511E-2</v>
      </c>
      <c r="G2391" s="109">
        <v>6.6941771627583746E-2</v>
      </c>
      <c r="H2391" s="732">
        <v>8.6230168476506067E-2</v>
      </c>
      <c r="I2391" s="108">
        <v>8.8336926687392747E-3</v>
      </c>
      <c r="J2391" s="109">
        <v>9.5525749725405319E-3</v>
      </c>
      <c r="K2391" s="732">
        <v>1.9373298835446716E-2</v>
      </c>
      <c r="L2391" s="108">
        <v>2.5978771214626613E-3</v>
      </c>
      <c r="M2391" s="109">
        <v>2.3381178543935379E-3</v>
      </c>
      <c r="N2391" s="732">
        <v>2.6464481468202856E-3</v>
      </c>
      <c r="O2391" s="108">
        <v>2.6163917131568374E-3</v>
      </c>
      <c r="P2391" s="109">
        <v>2.5711862698236296E-3</v>
      </c>
      <c r="Q2391" s="732">
        <v>6.4952869401909072E-3</v>
      </c>
      <c r="R2391" s="108">
        <v>2.5331226155676984E-3</v>
      </c>
      <c r="S2391" s="109">
        <v>3.3740863656433247E-3</v>
      </c>
      <c r="T2391" s="732">
        <v>1.0908621652602779E-2</v>
      </c>
      <c r="U2391" s="108">
        <v>2.263487949815222E-4</v>
      </c>
      <c r="V2391" s="109">
        <v>2.2179093791493496E-4</v>
      </c>
      <c r="W2391" s="732">
        <v>6.0635229869817004E-4</v>
      </c>
      <c r="X2391" s="108">
        <v>1.4434248537194925E-5</v>
      </c>
      <c r="Y2391" s="109">
        <v>1.4161142606530982E-5</v>
      </c>
      <c r="Z2391" s="732">
        <v>4.1037345769069125E-5</v>
      </c>
      <c r="AA2391" s="108">
        <v>4.6134244673964257E-4</v>
      </c>
      <c r="AB2391" s="109">
        <v>4.313092386588441E-4</v>
      </c>
      <c r="AC2391" s="732">
        <v>1.3246668749260788E-3</v>
      </c>
      <c r="AD2391" s="108">
        <v>9.5945681327893413E-5</v>
      </c>
      <c r="AE2391" s="109">
        <v>9.3976527687369057E-5</v>
      </c>
      <c r="AF2391" s="732">
        <v>2.5410130966070719E-4</v>
      </c>
      <c r="AG2391" s="108">
        <v>1.3242329647021175E-4</v>
      </c>
      <c r="AH2391" s="109">
        <v>1.3000646175859667E-4</v>
      </c>
      <c r="AI2391" s="732">
        <v>3.8191424962000686E-4</v>
      </c>
      <c r="AJ2391" s="114"/>
      <c r="AK2391" s="115"/>
      <c r="AL2391" s="115"/>
    </row>
    <row r="2392" spans="1:38" ht="13" x14ac:dyDescent="0.3">
      <c r="A2392" s="71">
        <v>2034</v>
      </c>
      <c r="B2392" s="718">
        <v>27</v>
      </c>
      <c r="C2392" s="108">
        <v>0.79390510536934489</v>
      </c>
      <c r="D2392" s="109">
        <v>0.7205111360621782</v>
      </c>
      <c r="E2392" s="732">
        <v>0.45251471471303489</v>
      </c>
      <c r="F2392" s="108">
        <v>7.4342298750082511E-2</v>
      </c>
      <c r="G2392" s="109">
        <v>6.6941771627583746E-2</v>
      </c>
      <c r="H2392" s="732">
        <v>8.6230168476506067E-2</v>
      </c>
      <c r="I2392" s="108">
        <v>8.8336926687392747E-3</v>
      </c>
      <c r="J2392" s="109">
        <v>9.5525749725405319E-3</v>
      </c>
      <c r="K2392" s="732">
        <v>1.9373298835446716E-2</v>
      </c>
      <c r="L2392" s="108">
        <v>2.5978771214626613E-3</v>
      </c>
      <c r="M2392" s="109">
        <v>2.3381178543935379E-3</v>
      </c>
      <c r="N2392" s="732">
        <v>2.6464481468202856E-3</v>
      </c>
      <c r="O2392" s="108">
        <v>2.6163917131568374E-3</v>
      </c>
      <c r="P2392" s="109">
        <v>2.5711862698236296E-3</v>
      </c>
      <c r="Q2392" s="732">
        <v>6.4952869401909072E-3</v>
      </c>
      <c r="R2392" s="108">
        <v>2.5331226155676984E-3</v>
      </c>
      <c r="S2392" s="109">
        <v>3.3740863656433247E-3</v>
      </c>
      <c r="T2392" s="732">
        <v>1.0908621652602779E-2</v>
      </c>
      <c r="U2392" s="108">
        <v>2.263487949815222E-4</v>
      </c>
      <c r="V2392" s="109">
        <v>2.2179093791493496E-4</v>
      </c>
      <c r="W2392" s="732">
        <v>6.0635229869817004E-4</v>
      </c>
      <c r="X2392" s="108">
        <v>1.4434248537194925E-5</v>
      </c>
      <c r="Y2392" s="109">
        <v>1.4161142606530982E-5</v>
      </c>
      <c r="Z2392" s="732">
        <v>4.1037345769069125E-5</v>
      </c>
      <c r="AA2392" s="108">
        <v>4.6134244673964257E-4</v>
      </c>
      <c r="AB2392" s="109">
        <v>4.313092386588441E-4</v>
      </c>
      <c r="AC2392" s="732">
        <v>1.3246668749260788E-3</v>
      </c>
      <c r="AD2392" s="108">
        <v>9.5945681327893413E-5</v>
      </c>
      <c r="AE2392" s="109">
        <v>9.3976527687369057E-5</v>
      </c>
      <c r="AF2392" s="732">
        <v>2.5410130966070719E-4</v>
      </c>
      <c r="AG2392" s="108">
        <v>1.3242329647021175E-4</v>
      </c>
      <c r="AH2392" s="109">
        <v>1.3000646175859667E-4</v>
      </c>
      <c r="AI2392" s="732">
        <v>3.8191424962000686E-4</v>
      </c>
      <c r="AJ2392" s="114"/>
      <c r="AK2392" s="115"/>
      <c r="AL2392" s="115"/>
    </row>
    <row r="2393" spans="1:38" ht="13" x14ac:dyDescent="0.3">
      <c r="A2393" s="71">
        <v>2034</v>
      </c>
      <c r="B2393" s="718">
        <v>28</v>
      </c>
      <c r="C2393" s="108">
        <v>0.79390510536934489</v>
      </c>
      <c r="D2393" s="109">
        <v>0.7205111360621782</v>
      </c>
      <c r="E2393" s="732">
        <v>0.45251471471303489</v>
      </c>
      <c r="F2393" s="108">
        <v>7.4342298750082511E-2</v>
      </c>
      <c r="G2393" s="109">
        <v>6.6941771627583746E-2</v>
      </c>
      <c r="H2393" s="732">
        <v>8.6230168476506067E-2</v>
      </c>
      <c r="I2393" s="108">
        <v>8.8336926687392747E-3</v>
      </c>
      <c r="J2393" s="109">
        <v>9.5525749725405319E-3</v>
      </c>
      <c r="K2393" s="732">
        <v>1.9373298835446716E-2</v>
      </c>
      <c r="L2393" s="108">
        <v>2.5978771214626613E-3</v>
      </c>
      <c r="M2393" s="109">
        <v>2.3381178543935379E-3</v>
      </c>
      <c r="N2393" s="732">
        <v>2.6464481468202856E-3</v>
      </c>
      <c r="O2393" s="108">
        <v>2.6163917131568374E-3</v>
      </c>
      <c r="P2393" s="109">
        <v>2.5711862698236296E-3</v>
      </c>
      <c r="Q2393" s="732">
        <v>6.4952869401909072E-3</v>
      </c>
      <c r="R2393" s="108">
        <v>2.5331226155676984E-3</v>
      </c>
      <c r="S2393" s="109">
        <v>3.3740863656433247E-3</v>
      </c>
      <c r="T2393" s="732">
        <v>1.0908621652602779E-2</v>
      </c>
      <c r="U2393" s="108">
        <v>2.263487949815222E-4</v>
      </c>
      <c r="V2393" s="109">
        <v>2.2179093791493496E-4</v>
      </c>
      <c r="W2393" s="732">
        <v>6.0635229869817004E-4</v>
      </c>
      <c r="X2393" s="108">
        <v>1.4434248537194925E-5</v>
      </c>
      <c r="Y2393" s="109">
        <v>1.4161142606530982E-5</v>
      </c>
      <c r="Z2393" s="732">
        <v>4.1037345769069125E-5</v>
      </c>
      <c r="AA2393" s="108">
        <v>4.6134244673964257E-4</v>
      </c>
      <c r="AB2393" s="109">
        <v>4.313092386588441E-4</v>
      </c>
      <c r="AC2393" s="732">
        <v>1.3246668749260788E-3</v>
      </c>
      <c r="AD2393" s="108">
        <v>9.5945681327893413E-5</v>
      </c>
      <c r="AE2393" s="109">
        <v>9.3976527687369057E-5</v>
      </c>
      <c r="AF2393" s="732">
        <v>2.5410130966070719E-4</v>
      </c>
      <c r="AG2393" s="108">
        <v>1.3242329647021175E-4</v>
      </c>
      <c r="AH2393" s="109">
        <v>1.3000646175859667E-4</v>
      </c>
      <c r="AI2393" s="732">
        <v>3.8191424962000686E-4</v>
      </c>
      <c r="AJ2393" s="114"/>
      <c r="AK2393" s="115"/>
      <c r="AL2393" s="115"/>
    </row>
    <row r="2394" spans="1:38" ht="13" x14ac:dyDescent="0.3">
      <c r="A2394" s="71">
        <v>2034</v>
      </c>
      <c r="B2394" s="718">
        <v>29</v>
      </c>
      <c r="C2394" s="108">
        <v>0.79390510536934489</v>
      </c>
      <c r="D2394" s="109">
        <v>0.7205111360621782</v>
      </c>
      <c r="E2394" s="732">
        <v>0.45251471471303489</v>
      </c>
      <c r="F2394" s="108">
        <v>7.4342298750082511E-2</v>
      </c>
      <c r="G2394" s="109">
        <v>6.6941771627583746E-2</v>
      </c>
      <c r="H2394" s="732">
        <v>8.6230168476506067E-2</v>
      </c>
      <c r="I2394" s="108">
        <v>8.8336926687392747E-3</v>
      </c>
      <c r="J2394" s="109">
        <v>9.5525749725405319E-3</v>
      </c>
      <c r="K2394" s="732">
        <v>1.9373298835446716E-2</v>
      </c>
      <c r="L2394" s="108">
        <v>2.5978771214626613E-3</v>
      </c>
      <c r="M2394" s="109">
        <v>2.3381178543935379E-3</v>
      </c>
      <c r="N2394" s="732">
        <v>2.6464481468202856E-3</v>
      </c>
      <c r="O2394" s="108">
        <v>2.6163917131568374E-3</v>
      </c>
      <c r="P2394" s="109">
        <v>2.5711862698236296E-3</v>
      </c>
      <c r="Q2394" s="732">
        <v>6.4952869401909072E-3</v>
      </c>
      <c r="R2394" s="108">
        <v>2.5331226155676984E-3</v>
      </c>
      <c r="S2394" s="109">
        <v>3.3740863656433247E-3</v>
      </c>
      <c r="T2394" s="732">
        <v>1.0908621652602779E-2</v>
      </c>
      <c r="U2394" s="108">
        <v>2.263487949815222E-4</v>
      </c>
      <c r="V2394" s="109">
        <v>2.2179093791493496E-4</v>
      </c>
      <c r="W2394" s="732">
        <v>6.0635229869817004E-4</v>
      </c>
      <c r="X2394" s="108">
        <v>1.4434248537194925E-5</v>
      </c>
      <c r="Y2394" s="109">
        <v>1.4161142606530982E-5</v>
      </c>
      <c r="Z2394" s="732">
        <v>4.1037345769069125E-5</v>
      </c>
      <c r="AA2394" s="108">
        <v>4.6134244673964257E-4</v>
      </c>
      <c r="AB2394" s="109">
        <v>4.313092386588441E-4</v>
      </c>
      <c r="AC2394" s="732">
        <v>1.3246668749260788E-3</v>
      </c>
      <c r="AD2394" s="108">
        <v>9.5945681327893413E-5</v>
      </c>
      <c r="AE2394" s="109">
        <v>9.3976527687369057E-5</v>
      </c>
      <c r="AF2394" s="732">
        <v>2.5410130966070719E-4</v>
      </c>
      <c r="AG2394" s="108">
        <v>1.3242329647021175E-4</v>
      </c>
      <c r="AH2394" s="109">
        <v>1.3000646175859667E-4</v>
      </c>
      <c r="AI2394" s="732">
        <v>3.8191424962000686E-4</v>
      </c>
      <c r="AJ2394" s="114"/>
      <c r="AK2394" s="115"/>
      <c r="AL2394" s="115"/>
    </row>
    <row r="2395" spans="1:38" ht="13" x14ac:dyDescent="0.3">
      <c r="A2395" s="71">
        <v>2034</v>
      </c>
      <c r="B2395" s="718">
        <v>30</v>
      </c>
      <c r="C2395" s="108">
        <v>0.79390510536934489</v>
      </c>
      <c r="D2395" s="109">
        <v>0.7205111360621782</v>
      </c>
      <c r="E2395" s="732">
        <v>0.45251471471303489</v>
      </c>
      <c r="F2395" s="108">
        <v>7.4342298750082511E-2</v>
      </c>
      <c r="G2395" s="109">
        <v>6.6941771627583746E-2</v>
      </c>
      <c r="H2395" s="732">
        <v>8.6230168476506067E-2</v>
      </c>
      <c r="I2395" s="108">
        <v>8.8336926687392747E-3</v>
      </c>
      <c r="J2395" s="109">
        <v>9.5525749725405319E-3</v>
      </c>
      <c r="K2395" s="732">
        <v>1.9373298835446716E-2</v>
      </c>
      <c r="L2395" s="108">
        <v>2.5978771214626613E-3</v>
      </c>
      <c r="M2395" s="109">
        <v>2.3381178543935379E-3</v>
      </c>
      <c r="N2395" s="732">
        <v>2.6464481468202856E-3</v>
      </c>
      <c r="O2395" s="108">
        <v>2.6163917131568374E-3</v>
      </c>
      <c r="P2395" s="109">
        <v>2.5711862698236296E-3</v>
      </c>
      <c r="Q2395" s="732">
        <v>6.4952869401909072E-3</v>
      </c>
      <c r="R2395" s="108">
        <v>2.5331226155676984E-3</v>
      </c>
      <c r="S2395" s="109">
        <v>3.3740863656433247E-3</v>
      </c>
      <c r="T2395" s="732">
        <v>1.0908621652602779E-2</v>
      </c>
      <c r="U2395" s="108">
        <v>2.263487949815222E-4</v>
      </c>
      <c r="V2395" s="109">
        <v>2.2179093791493496E-4</v>
      </c>
      <c r="W2395" s="732">
        <v>6.0635229869817004E-4</v>
      </c>
      <c r="X2395" s="108">
        <v>1.4434248537194925E-5</v>
      </c>
      <c r="Y2395" s="109">
        <v>1.4161142606530982E-5</v>
      </c>
      <c r="Z2395" s="732">
        <v>4.1037345769069125E-5</v>
      </c>
      <c r="AA2395" s="108">
        <v>4.6134244673964257E-4</v>
      </c>
      <c r="AB2395" s="109">
        <v>4.313092386588441E-4</v>
      </c>
      <c r="AC2395" s="732">
        <v>1.3246668749260788E-3</v>
      </c>
      <c r="AD2395" s="108">
        <v>9.5945681327893413E-5</v>
      </c>
      <c r="AE2395" s="109">
        <v>9.3976527687369057E-5</v>
      </c>
      <c r="AF2395" s="732">
        <v>2.5410130966070719E-4</v>
      </c>
      <c r="AG2395" s="108">
        <v>1.3242329647021175E-4</v>
      </c>
      <c r="AH2395" s="109">
        <v>1.3000646175859667E-4</v>
      </c>
      <c r="AI2395" s="732">
        <v>3.8191424962000686E-4</v>
      </c>
      <c r="AJ2395" s="114"/>
      <c r="AK2395" s="115"/>
      <c r="AL2395" s="115"/>
    </row>
    <row r="2396" spans="1:38" ht="13" x14ac:dyDescent="0.3">
      <c r="A2396" s="71">
        <v>2034</v>
      </c>
      <c r="B2396" s="718">
        <v>31</v>
      </c>
      <c r="C2396" s="108">
        <v>0.79390510536934489</v>
      </c>
      <c r="D2396" s="109">
        <v>0.7205111360621782</v>
      </c>
      <c r="E2396" s="732">
        <v>0.45251471471303489</v>
      </c>
      <c r="F2396" s="108">
        <v>7.4342298750082511E-2</v>
      </c>
      <c r="G2396" s="109">
        <v>6.6941771627583746E-2</v>
      </c>
      <c r="H2396" s="732">
        <v>8.6230168476506067E-2</v>
      </c>
      <c r="I2396" s="108">
        <v>8.8336926687392747E-3</v>
      </c>
      <c r="J2396" s="109">
        <v>9.5525749725405319E-3</v>
      </c>
      <c r="K2396" s="732">
        <v>1.9373298835446716E-2</v>
      </c>
      <c r="L2396" s="108">
        <v>2.5978771214626613E-3</v>
      </c>
      <c r="M2396" s="109">
        <v>2.3381178543935379E-3</v>
      </c>
      <c r="N2396" s="732">
        <v>2.6464481468202856E-3</v>
      </c>
      <c r="O2396" s="108">
        <v>2.6163917131568374E-3</v>
      </c>
      <c r="P2396" s="109">
        <v>2.5711862698236296E-3</v>
      </c>
      <c r="Q2396" s="732">
        <v>6.4952869401909072E-3</v>
      </c>
      <c r="R2396" s="108">
        <v>2.5331226155676984E-3</v>
      </c>
      <c r="S2396" s="109">
        <v>3.3740863656433247E-3</v>
      </c>
      <c r="T2396" s="732">
        <v>1.0908621652602779E-2</v>
      </c>
      <c r="U2396" s="108">
        <v>2.263487949815222E-4</v>
      </c>
      <c r="V2396" s="109">
        <v>2.2179093791493496E-4</v>
      </c>
      <c r="W2396" s="732">
        <v>6.0635229869817004E-4</v>
      </c>
      <c r="X2396" s="108">
        <v>1.4434248537194925E-5</v>
      </c>
      <c r="Y2396" s="109">
        <v>1.4161142606530982E-5</v>
      </c>
      <c r="Z2396" s="732">
        <v>4.1037345769069125E-5</v>
      </c>
      <c r="AA2396" s="108">
        <v>4.6134244673964257E-4</v>
      </c>
      <c r="AB2396" s="109">
        <v>4.313092386588441E-4</v>
      </c>
      <c r="AC2396" s="732">
        <v>1.3246668749260788E-3</v>
      </c>
      <c r="AD2396" s="108">
        <v>9.5945681327893413E-5</v>
      </c>
      <c r="AE2396" s="109">
        <v>9.3976527687369057E-5</v>
      </c>
      <c r="AF2396" s="732">
        <v>2.5410130966070719E-4</v>
      </c>
      <c r="AG2396" s="108">
        <v>1.3242329647021175E-4</v>
      </c>
      <c r="AH2396" s="109">
        <v>1.3000646175859667E-4</v>
      </c>
      <c r="AI2396" s="732">
        <v>3.8191424962000686E-4</v>
      </c>
      <c r="AJ2396" s="114"/>
      <c r="AK2396" s="115"/>
      <c r="AL2396" s="115"/>
    </row>
    <row r="2397" spans="1:38" ht="13" x14ac:dyDescent="0.3">
      <c r="A2397" s="71">
        <v>2034</v>
      </c>
      <c r="B2397" s="718">
        <v>32</v>
      </c>
      <c r="C2397" s="108">
        <v>0.79390510536934489</v>
      </c>
      <c r="D2397" s="109">
        <v>0.7205111360621782</v>
      </c>
      <c r="E2397" s="732">
        <v>0.45251471471303489</v>
      </c>
      <c r="F2397" s="108">
        <v>7.4342298750082511E-2</v>
      </c>
      <c r="G2397" s="109">
        <v>6.6941771627583746E-2</v>
      </c>
      <c r="H2397" s="732">
        <v>8.6230168476506067E-2</v>
      </c>
      <c r="I2397" s="108">
        <v>8.8336926687392747E-3</v>
      </c>
      <c r="J2397" s="109">
        <v>9.5525749725405319E-3</v>
      </c>
      <c r="K2397" s="732">
        <v>1.9373298835446716E-2</v>
      </c>
      <c r="L2397" s="108">
        <v>2.5978771214626613E-3</v>
      </c>
      <c r="M2397" s="109">
        <v>2.3381178543935379E-3</v>
      </c>
      <c r="N2397" s="732">
        <v>2.6464481468202856E-3</v>
      </c>
      <c r="O2397" s="108">
        <v>2.6163917131568374E-3</v>
      </c>
      <c r="P2397" s="109">
        <v>2.5711862698236296E-3</v>
      </c>
      <c r="Q2397" s="732">
        <v>6.4952869401909072E-3</v>
      </c>
      <c r="R2397" s="108">
        <v>2.5331226155676984E-3</v>
      </c>
      <c r="S2397" s="109">
        <v>3.3740863656433247E-3</v>
      </c>
      <c r="T2397" s="732">
        <v>1.0908621652602779E-2</v>
      </c>
      <c r="U2397" s="108">
        <v>2.263487949815222E-4</v>
      </c>
      <c r="V2397" s="109">
        <v>2.2179093791493496E-4</v>
      </c>
      <c r="W2397" s="732">
        <v>6.0635229869817004E-4</v>
      </c>
      <c r="X2397" s="108">
        <v>1.4434248537194925E-5</v>
      </c>
      <c r="Y2397" s="109">
        <v>1.4161142606530982E-5</v>
      </c>
      <c r="Z2397" s="732">
        <v>4.1037345769069125E-5</v>
      </c>
      <c r="AA2397" s="108">
        <v>4.6134244673964257E-4</v>
      </c>
      <c r="AB2397" s="109">
        <v>4.313092386588441E-4</v>
      </c>
      <c r="AC2397" s="732">
        <v>1.3246668749260788E-3</v>
      </c>
      <c r="AD2397" s="108">
        <v>9.5945681327893413E-5</v>
      </c>
      <c r="AE2397" s="109">
        <v>9.3976527687369057E-5</v>
      </c>
      <c r="AF2397" s="732">
        <v>2.5410130966070719E-4</v>
      </c>
      <c r="AG2397" s="108">
        <v>1.3242329647021175E-4</v>
      </c>
      <c r="AH2397" s="109">
        <v>1.3000646175859667E-4</v>
      </c>
      <c r="AI2397" s="732">
        <v>3.8191424962000686E-4</v>
      </c>
      <c r="AJ2397" s="114"/>
      <c r="AK2397" s="115"/>
      <c r="AL2397" s="115"/>
    </row>
    <row r="2398" spans="1:38" ht="13" x14ac:dyDescent="0.3">
      <c r="A2398" s="71">
        <v>2034</v>
      </c>
      <c r="B2398" s="718">
        <v>33</v>
      </c>
      <c r="C2398" s="108">
        <v>0.79390510536934489</v>
      </c>
      <c r="D2398" s="109">
        <v>0.7205111360621782</v>
      </c>
      <c r="E2398" s="732">
        <v>0.45251471471303489</v>
      </c>
      <c r="F2398" s="108">
        <v>7.4342298750082511E-2</v>
      </c>
      <c r="G2398" s="109">
        <v>6.6941771627583746E-2</v>
      </c>
      <c r="H2398" s="732">
        <v>8.6230168476506067E-2</v>
      </c>
      <c r="I2398" s="108">
        <v>8.8336926687392747E-3</v>
      </c>
      <c r="J2398" s="109">
        <v>9.5525749725405319E-3</v>
      </c>
      <c r="K2398" s="732">
        <v>1.9373298835446716E-2</v>
      </c>
      <c r="L2398" s="108">
        <v>2.5978771214626613E-3</v>
      </c>
      <c r="M2398" s="109">
        <v>2.3381178543935379E-3</v>
      </c>
      <c r="N2398" s="732">
        <v>2.6464481468202856E-3</v>
      </c>
      <c r="O2398" s="108">
        <v>2.6163917131568374E-3</v>
      </c>
      <c r="P2398" s="109">
        <v>2.5711862698236296E-3</v>
      </c>
      <c r="Q2398" s="732">
        <v>6.4952869401909072E-3</v>
      </c>
      <c r="R2398" s="108">
        <v>2.5331226155676984E-3</v>
      </c>
      <c r="S2398" s="109">
        <v>3.3740863656433247E-3</v>
      </c>
      <c r="T2398" s="732">
        <v>1.0908621652602779E-2</v>
      </c>
      <c r="U2398" s="108">
        <v>2.263487949815222E-4</v>
      </c>
      <c r="V2398" s="109">
        <v>2.2179093791493496E-4</v>
      </c>
      <c r="W2398" s="732">
        <v>6.0635229869817004E-4</v>
      </c>
      <c r="X2398" s="108">
        <v>1.4434248537194925E-5</v>
      </c>
      <c r="Y2398" s="109">
        <v>1.4161142606530982E-5</v>
      </c>
      <c r="Z2398" s="732">
        <v>4.1037345769069125E-5</v>
      </c>
      <c r="AA2398" s="108">
        <v>4.6134244673964257E-4</v>
      </c>
      <c r="AB2398" s="109">
        <v>4.313092386588441E-4</v>
      </c>
      <c r="AC2398" s="732">
        <v>1.3246668749260788E-3</v>
      </c>
      <c r="AD2398" s="108">
        <v>9.5945681327893413E-5</v>
      </c>
      <c r="AE2398" s="109">
        <v>9.3976527687369057E-5</v>
      </c>
      <c r="AF2398" s="732">
        <v>2.5410130966070719E-4</v>
      </c>
      <c r="AG2398" s="108">
        <v>1.3242329647021175E-4</v>
      </c>
      <c r="AH2398" s="109">
        <v>1.3000646175859667E-4</v>
      </c>
      <c r="AI2398" s="732">
        <v>3.8191424962000686E-4</v>
      </c>
      <c r="AJ2398" s="114"/>
      <c r="AK2398" s="115"/>
      <c r="AL2398" s="115"/>
    </row>
    <row r="2399" spans="1:38" ht="13" x14ac:dyDescent="0.3">
      <c r="A2399" s="71">
        <v>2034</v>
      </c>
      <c r="B2399" s="718">
        <v>34</v>
      </c>
      <c r="C2399" s="108">
        <v>0.79390510536934489</v>
      </c>
      <c r="D2399" s="109">
        <v>0.7205111360621782</v>
      </c>
      <c r="E2399" s="732">
        <v>0.45251471471303489</v>
      </c>
      <c r="F2399" s="108">
        <v>7.4342298750082511E-2</v>
      </c>
      <c r="G2399" s="109">
        <v>6.6941771627583746E-2</v>
      </c>
      <c r="H2399" s="732">
        <v>8.6230168476506067E-2</v>
      </c>
      <c r="I2399" s="108">
        <v>8.8336926687392747E-3</v>
      </c>
      <c r="J2399" s="109">
        <v>9.5525749725405319E-3</v>
      </c>
      <c r="K2399" s="732">
        <v>1.9373298835446716E-2</v>
      </c>
      <c r="L2399" s="108">
        <v>2.5978771214626613E-3</v>
      </c>
      <c r="M2399" s="109">
        <v>2.3381178543935379E-3</v>
      </c>
      <c r="N2399" s="732">
        <v>2.6464481468202856E-3</v>
      </c>
      <c r="O2399" s="108">
        <v>2.6163917131568374E-3</v>
      </c>
      <c r="P2399" s="109">
        <v>2.5711862698236296E-3</v>
      </c>
      <c r="Q2399" s="732">
        <v>6.4952869401909072E-3</v>
      </c>
      <c r="R2399" s="108">
        <v>2.5331226155676984E-3</v>
      </c>
      <c r="S2399" s="109">
        <v>3.3740863656433247E-3</v>
      </c>
      <c r="T2399" s="732">
        <v>1.0908621652602779E-2</v>
      </c>
      <c r="U2399" s="108">
        <v>2.263487949815222E-4</v>
      </c>
      <c r="V2399" s="109">
        <v>2.2179093791493496E-4</v>
      </c>
      <c r="W2399" s="732">
        <v>6.0635229869817004E-4</v>
      </c>
      <c r="X2399" s="108">
        <v>1.4434248537194925E-5</v>
      </c>
      <c r="Y2399" s="109">
        <v>1.4161142606530982E-5</v>
      </c>
      <c r="Z2399" s="732">
        <v>4.1037345769069125E-5</v>
      </c>
      <c r="AA2399" s="108">
        <v>4.6134244673964257E-4</v>
      </c>
      <c r="AB2399" s="109">
        <v>4.313092386588441E-4</v>
      </c>
      <c r="AC2399" s="732">
        <v>1.3246668749260788E-3</v>
      </c>
      <c r="AD2399" s="108">
        <v>9.5945681327893413E-5</v>
      </c>
      <c r="AE2399" s="109">
        <v>9.3976527687369057E-5</v>
      </c>
      <c r="AF2399" s="732">
        <v>2.5410130966070719E-4</v>
      </c>
      <c r="AG2399" s="108">
        <v>1.3242329647021175E-4</v>
      </c>
      <c r="AH2399" s="109">
        <v>1.3000646175859667E-4</v>
      </c>
      <c r="AI2399" s="732">
        <v>3.8191424962000686E-4</v>
      </c>
      <c r="AJ2399" s="114"/>
      <c r="AK2399" s="115"/>
      <c r="AL2399" s="115"/>
    </row>
    <row r="2400" spans="1:38" ht="13" x14ac:dyDescent="0.3">
      <c r="A2400" s="71">
        <v>2034</v>
      </c>
      <c r="B2400" s="718">
        <v>35</v>
      </c>
      <c r="C2400" s="108">
        <v>0.79390510536934489</v>
      </c>
      <c r="D2400" s="109">
        <v>0.7205111360621782</v>
      </c>
      <c r="E2400" s="732">
        <v>0.45251471471303489</v>
      </c>
      <c r="F2400" s="108">
        <v>7.4342298750082511E-2</v>
      </c>
      <c r="G2400" s="109">
        <v>6.6941771627583746E-2</v>
      </c>
      <c r="H2400" s="732">
        <v>8.6230168476506067E-2</v>
      </c>
      <c r="I2400" s="108">
        <v>8.8336926687392747E-3</v>
      </c>
      <c r="J2400" s="109">
        <v>9.5525749725405319E-3</v>
      </c>
      <c r="K2400" s="732">
        <v>1.9373298835446716E-2</v>
      </c>
      <c r="L2400" s="108">
        <v>2.5978771214626613E-3</v>
      </c>
      <c r="M2400" s="109">
        <v>2.3381178543935379E-3</v>
      </c>
      <c r="N2400" s="732">
        <v>2.6464481468202856E-3</v>
      </c>
      <c r="O2400" s="108">
        <v>2.6163917131568374E-3</v>
      </c>
      <c r="P2400" s="109">
        <v>2.5711862698236296E-3</v>
      </c>
      <c r="Q2400" s="732">
        <v>6.4952869401909072E-3</v>
      </c>
      <c r="R2400" s="108">
        <v>2.5331226155676984E-3</v>
      </c>
      <c r="S2400" s="109">
        <v>3.3740863656433247E-3</v>
      </c>
      <c r="T2400" s="732">
        <v>1.0908621652602779E-2</v>
      </c>
      <c r="U2400" s="108">
        <v>2.263487949815222E-4</v>
      </c>
      <c r="V2400" s="109">
        <v>2.2179093791493496E-4</v>
      </c>
      <c r="W2400" s="732">
        <v>6.0635229869817004E-4</v>
      </c>
      <c r="X2400" s="108">
        <v>1.4434248537194925E-5</v>
      </c>
      <c r="Y2400" s="109">
        <v>1.4161142606530982E-5</v>
      </c>
      <c r="Z2400" s="732">
        <v>4.1037345769069125E-5</v>
      </c>
      <c r="AA2400" s="108">
        <v>4.6134244673964257E-4</v>
      </c>
      <c r="AB2400" s="109">
        <v>4.313092386588441E-4</v>
      </c>
      <c r="AC2400" s="732">
        <v>1.3246668749260788E-3</v>
      </c>
      <c r="AD2400" s="108">
        <v>9.5945681327893413E-5</v>
      </c>
      <c r="AE2400" s="109">
        <v>9.3976527687369057E-5</v>
      </c>
      <c r="AF2400" s="732">
        <v>2.5410130966070719E-4</v>
      </c>
      <c r="AG2400" s="108">
        <v>1.3242329647021175E-4</v>
      </c>
      <c r="AH2400" s="109">
        <v>1.3000646175859667E-4</v>
      </c>
      <c r="AI2400" s="732">
        <v>3.8191424962000686E-4</v>
      </c>
      <c r="AJ2400" s="114"/>
      <c r="AK2400" s="115"/>
      <c r="AL2400" s="115"/>
    </row>
    <row r="2401" spans="1:38" ht="13" x14ac:dyDescent="0.3">
      <c r="A2401" s="71">
        <v>2034</v>
      </c>
      <c r="B2401" s="718">
        <v>36</v>
      </c>
      <c r="C2401" s="108">
        <v>0.79390510536934489</v>
      </c>
      <c r="D2401" s="109">
        <v>0.7205111360621782</v>
      </c>
      <c r="E2401" s="732">
        <v>0.45251471471303489</v>
      </c>
      <c r="F2401" s="108">
        <v>7.4342298750082511E-2</v>
      </c>
      <c r="G2401" s="109">
        <v>6.6941771627583746E-2</v>
      </c>
      <c r="H2401" s="732">
        <v>8.6230168476506067E-2</v>
      </c>
      <c r="I2401" s="108">
        <v>8.8336926687392747E-3</v>
      </c>
      <c r="J2401" s="109">
        <v>9.5525749725405319E-3</v>
      </c>
      <c r="K2401" s="732">
        <v>1.9373298835446716E-2</v>
      </c>
      <c r="L2401" s="108">
        <v>2.5978771214626613E-3</v>
      </c>
      <c r="M2401" s="109">
        <v>2.3381178543935379E-3</v>
      </c>
      <c r="N2401" s="732">
        <v>2.6464481468202856E-3</v>
      </c>
      <c r="O2401" s="108">
        <v>2.6163917131568374E-3</v>
      </c>
      <c r="P2401" s="109">
        <v>2.5711862698236296E-3</v>
      </c>
      <c r="Q2401" s="732">
        <v>6.4952869401909072E-3</v>
      </c>
      <c r="R2401" s="108">
        <v>2.5331226155676984E-3</v>
      </c>
      <c r="S2401" s="109">
        <v>3.3740863656433247E-3</v>
      </c>
      <c r="T2401" s="732">
        <v>1.0908621652602779E-2</v>
      </c>
      <c r="U2401" s="108">
        <v>2.263487949815222E-4</v>
      </c>
      <c r="V2401" s="109">
        <v>2.2179093791493496E-4</v>
      </c>
      <c r="W2401" s="732">
        <v>6.0635229869817004E-4</v>
      </c>
      <c r="X2401" s="108">
        <v>1.4434248537194925E-5</v>
      </c>
      <c r="Y2401" s="109">
        <v>1.4161142606530982E-5</v>
      </c>
      <c r="Z2401" s="732">
        <v>4.1037345769069125E-5</v>
      </c>
      <c r="AA2401" s="108">
        <v>4.6134244673964257E-4</v>
      </c>
      <c r="AB2401" s="109">
        <v>4.313092386588441E-4</v>
      </c>
      <c r="AC2401" s="732">
        <v>1.3246668749260788E-3</v>
      </c>
      <c r="AD2401" s="108">
        <v>9.5945681327893413E-5</v>
      </c>
      <c r="AE2401" s="109">
        <v>9.3976527687369057E-5</v>
      </c>
      <c r="AF2401" s="732">
        <v>2.5410130966070719E-4</v>
      </c>
      <c r="AG2401" s="108">
        <v>1.3242329647021175E-4</v>
      </c>
      <c r="AH2401" s="109">
        <v>1.3000646175859667E-4</v>
      </c>
      <c r="AI2401" s="732">
        <v>3.8191424962000686E-4</v>
      </c>
      <c r="AJ2401" s="114"/>
      <c r="AK2401" s="115"/>
      <c r="AL2401" s="115"/>
    </row>
    <row r="2402" spans="1:38" ht="13" x14ac:dyDescent="0.3">
      <c r="A2402" s="71">
        <v>2034</v>
      </c>
      <c r="B2402" s="718">
        <v>37</v>
      </c>
      <c r="C2402" s="108">
        <v>0.79390510536934489</v>
      </c>
      <c r="D2402" s="109">
        <v>0.7205111360621782</v>
      </c>
      <c r="E2402" s="732">
        <v>0.45251471471303489</v>
      </c>
      <c r="F2402" s="108">
        <v>7.4342298750082511E-2</v>
      </c>
      <c r="G2402" s="109">
        <v>6.6941771627583746E-2</v>
      </c>
      <c r="H2402" s="732">
        <v>8.6230168476506067E-2</v>
      </c>
      <c r="I2402" s="108">
        <v>8.8336926687392747E-3</v>
      </c>
      <c r="J2402" s="109">
        <v>9.5525749725405319E-3</v>
      </c>
      <c r="K2402" s="732">
        <v>1.9373298835446716E-2</v>
      </c>
      <c r="L2402" s="108">
        <v>2.5978771214626613E-3</v>
      </c>
      <c r="M2402" s="109">
        <v>2.3381178543935379E-3</v>
      </c>
      <c r="N2402" s="732">
        <v>2.6464481468202856E-3</v>
      </c>
      <c r="O2402" s="108">
        <v>2.6163917131568374E-3</v>
      </c>
      <c r="P2402" s="109">
        <v>2.5711862698236296E-3</v>
      </c>
      <c r="Q2402" s="732">
        <v>6.4952869401909072E-3</v>
      </c>
      <c r="R2402" s="108">
        <v>2.5331226155676984E-3</v>
      </c>
      <c r="S2402" s="109">
        <v>3.3740863656433247E-3</v>
      </c>
      <c r="T2402" s="732">
        <v>1.0908621652602779E-2</v>
      </c>
      <c r="U2402" s="108">
        <v>2.263487949815222E-4</v>
      </c>
      <c r="V2402" s="109">
        <v>2.2179093791493496E-4</v>
      </c>
      <c r="W2402" s="732">
        <v>6.0635229869817004E-4</v>
      </c>
      <c r="X2402" s="108">
        <v>1.4434248537194925E-5</v>
      </c>
      <c r="Y2402" s="109">
        <v>1.4161142606530982E-5</v>
      </c>
      <c r="Z2402" s="732">
        <v>4.1037345769069125E-5</v>
      </c>
      <c r="AA2402" s="108">
        <v>4.6134244673964257E-4</v>
      </c>
      <c r="AB2402" s="109">
        <v>4.313092386588441E-4</v>
      </c>
      <c r="AC2402" s="732">
        <v>1.3246668749260788E-3</v>
      </c>
      <c r="AD2402" s="108">
        <v>9.5945681327893413E-5</v>
      </c>
      <c r="AE2402" s="109">
        <v>9.3976527687369057E-5</v>
      </c>
      <c r="AF2402" s="732">
        <v>2.5410130966070719E-4</v>
      </c>
      <c r="AG2402" s="108">
        <v>1.3242329647021175E-4</v>
      </c>
      <c r="AH2402" s="109">
        <v>1.3000646175859667E-4</v>
      </c>
      <c r="AI2402" s="732">
        <v>3.8191424962000686E-4</v>
      </c>
      <c r="AJ2402" s="114"/>
      <c r="AK2402" s="115"/>
      <c r="AL2402" s="115"/>
    </row>
    <row r="2403" spans="1:38" ht="13" x14ac:dyDescent="0.3">
      <c r="A2403" s="71">
        <v>2034</v>
      </c>
      <c r="B2403" s="718">
        <v>38</v>
      </c>
      <c r="C2403" s="108">
        <v>0.79390510536934489</v>
      </c>
      <c r="D2403" s="109">
        <v>0.7205111360621782</v>
      </c>
      <c r="E2403" s="732">
        <v>0.45251471471303489</v>
      </c>
      <c r="F2403" s="108">
        <v>7.4342298750082511E-2</v>
      </c>
      <c r="G2403" s="109">
        <v>6.6941771627583746E-2</v>
      </c>
      <c r="H2403" s="732">
        <v>8.6230168476506067E-2</v>
      </c>
      <c r="I2403" s="108">
        <v>8.8336926687392747E-3</v>
      </c>
      <c r="J2403" s="109">
        <v>9.5525749725405319E-3</v>
      </c>
      <c r="K2403" s="732">
        <v>1.9373298835446716E-2</v>
      </c>
      <c r="L2403" s="108">
        <v>2.5978771214626613E-3</v>
      </c>
      <c r="M2403" s="109">
        <v>2.3381178543935379E-3</v>
      </c>
      <c r="N2403" s="732">
        <v>2.6464481468202856E-3</v>
      </c>
      <c r="O2403" s="108">
        <v>2.6163917131568374E-3</v>
      </c>
      <c r="P2403" s="109">
        <v>2.5711862698236296E-3</v>
      </c>
      <c r="Q2403" s="732">
        <v>6.4952869401909072E-3</v>
      </c>
      <c r="R2403" s="108">
        <v>2.5331226155676984E-3</v>
      </c>
      <c r="S2403" s="109">
        <v>3.3740863656433247E-3</v>
      </c>
      <c r="T2403" s="732">
        <v>1.0908621652602779E-2</v>
      </c>
      <c r="U2403" s="108">
        <v>2.263487949815222E-4</v>
      </c>
      <c r="V2403" s="109">
        <v>2.2179093791493496E-4</v>
      </c>
      <c r="W2403" s="732">
        <v>6.0635229869817004E-4</v>
      </c>
      <c r="X2403" s="108">
        <v>1.4434248537194925E-5</v>
      </c>
      <c r="Y2403" s="109">
        <v>1.4161142606530982E-5</v>
      </c>
      <c r="Z2403" s="732">
        <v>4.1037345769069125E-5</v>
      </c>
      <c r="AA2403" s="108">
        <v>4.6134244673964257E-4</v>
      </c>
      <c r="AB2403" s="109">
        <v>4.313092386588441E-4</v>
      </c>
      <c r="AC2403" s="732">
        <v>1.3246668749260788E-3</v>
      </c>
      <c r="AD2403" s="108">
        <v>9.5945681327893413E-5</v>
      </c>
      <c r="AE2403" s="109">
        <v>9.3976527687369057E-5</v>
      </c>
      <c r="AF2403" s="732">
        <v>2.5410130966070719E-4</v>
      </c>
      <c r="AG2403" s="108">
        <v>1.3242329647021175E-4</v>
      </c>
      <c r="AH2403" s="109">
        <v>1.3000646175859667E-4</v>
      </c>
      <c r="AI2403" s="732">
        <v>3.8191424962000686E-4</v>
      </c>
      <c r="AJ2403" s="114"/>
      <c r="AK2403" s="115"/>
      <c r="AL2403" s="115"/>
    </row>
    <row r="2404" spans="1:38" ht="13.5" thickBot="1" x14ac:dyDescent="0.35">
      <c r="A2404" s="73">
        <v>2034</v>
      </c>
      <c r="B2404" s="719">
        <v>39</v>
      </c>
      <c r="C2404" s="110">
        <v>0.79390510536934489</v>
      </c>
      <c r="D2404" s="111">
        <v>0.7205111360621782</v>
      </c>
      <c r="E2404" s="733">
        <v>0.45251471471303489</v>
      </c>
      <c r="F2404" s="110">
        <v>7.4342298750082511E-2</v>
      </c>
      <c r="G2404" s="111">
        <v>6.6941771627583746E-2</v>
      </c>
      <c r="H2404" s="733">
        <v>8.6230168476506067E-2</v>
      </c>
      <c r="I2404" s="110">
        <v>8.8336926687392747E-3</v>
      </c>
      <c r="J2404" s="111">
        <v>9.5525749725405319E-3</v>
      </c>
      <c r="K2404" s="733">
        <v>1.9373298835446716E-2</v>
      </c>
      <c r="L2404" s="110">
        <v>2.5978771214626613E-3</v>
      </c>
      <c r="M2404" s="111">
        <v>2.3381178543935379E-3</v>
      </c>
      <c r="N2404" s="733">
        <v>2.6464481468202856E-3</v>
      </c>
      <c r="O2404" s="110">
        <v>2.6163917131568374E-3</v>
      </c>
      <c r="P2404" s="111">
        <v>2.5711862698236296E-3</v>
      </c>
      <c r="Q2404" s="733">
        <v>6.4952869401909072E-3</v>
      </c>
      <c r="R2404" s="110">
        <v>2.5331226155676984E-3</v>
      </c>
      <c r="S2404" s="111">
        <v>3.3740863656433247E-3</v>
      </c>
      <c r="T2404" s="733">
        <v>1.0908621652602779E-2</v>
      </c>
      <c r="U2404" s="110">
        <v>2.263487949815222E-4</v>
      </c>
      <c r="V2404" s="111">
        <v>2.2179093791493496E-4</v>
      </c>
      <c r="W2404" s="733">
        <v>6.0635229869817004E-4</v>
      </c>
      <c r="X2404" s="110">
        <v>1.4434248537194925E-5</v>
      </c>
      <c r="Y2404" s="111">
        <v>1.4161142606530982E-5</v>
      </c>
      <c r="Z2404" s="733">
        <v>4.1037345769069125E-5</v>
      </c>
      <c r="AA2404" s="110">
        <v>4.6134244673964257E-4</v>
      </c>
      <c r="AB2404" s="111">
        <v>4.313092386588441E-4</v>
      </c>
      <c r="AC2404" s="733">
        <v>1.3246668749260788E-3</v>
      </c>
      <c r="AD2404" s="110">
        <v>9.5945681327893413E-5</v>
      </c>
      <c r="AE2404" s="111">
        <v>9.3976527687369057E-5</v>
      </c>
      <c r="AF2404" s="733">
        <v>2.5410130966070719E-4</v>
      </c>
      <c r="AG2404" s="110">
        <v>1.3242329647021175E-4</v>
      </c>
      <c r="AH2404" s="111">
        <v>1.3000646175859667E-4</v>
      </c>
      <c r="AI2404" s="733">
        <v>3.8191424962000686E-4</v>
      </c>
      <c r="AJ2404" s="116"/>
      <c r="AK2404" s="117"/>
      <c r="AL2404" s="117"/>
    </row>
    <row r="2405" spans="1:38" x14ac:dyDescent="0.25">
      <c r="A2405" s="69">
        <v>2035</v>
      </c>
      <c r="B2405" s="70">
        <v>0</v>
      </c>
      <c r="C2405" s="106">
        <v>0.28652357102270387</v>
      </c>
      <c r="D2405" s="107">
        <v>0.29325053227674897</v>
      </c>
      <c r="E2405" s="730">
        <v>0.23432340773520921</v>
      </c>
      <c r="F2405" s="106">
        <v>1.3590107236901731E-2</v>
      </c>
      <c r="G2405" s="107">
        <v>1.537725769948246E-2</v>
      </c>
      <c r="H2405" s="730">
        <v>1.4139562207138299E-2</v>
      </c>
      <c r="I2405" s="106">
        <v>7.7276232729553357E-3</v>
      </c>
      <c r="J2405" s="107">
        <v>7.3260523844382733E-3</v>
      </c>
      <c r="K2405" s="730">
        <v>1.5657665089241022E-2</v>
      </c>
      <c r="L2405" s="106">
        <v>7.447457556812024E-4</v>
      </c>
      <c r="M2405" s="107">
        <v>8.2731646091122523E-4</v>
      </c>
      <c r="N2405" s="730">
        <v>1.3373855993855193E-3</v>
      </c>
      <c r="O2405" s="106">
        <v>1.9153701571568145E-3</v>
      </c>
      <c r="P2405" s="107">
        <v>1.8045174832477587E-3</v>
      </c>
      <c r="Q2405" s="730">
        <v>3.1948860239618439E-3</v>
      </c>
      <c r="R2405" s="106">
        <v>2.5331226155676984E-3</v>
      </c>
      <c r="S2405" s="107">
        <v>3.3740863656433247E-3</v>
      </c>
      <c r="T2405" s="730">
        <v>1.0908621652602779E-2</v>
      </c>
      <c r="U2405" s="106">
        <v>2.0554789171452152E-4</v>
      </c>
      <c r="V2405" s="107">
        <v>1.981655972118842E-4</v>
      </c>
      <c r="W2405" s="730">
        <v>3.1102862709997582E-4</v>
      </c>
      <c r="X2405" s="106">
        <v>1.2691156883137989E-5</v>
      </c>
      <c r="Y2405" s="107">
        <v>1.2203234311506055E-5</v>
      </c>
      <c r="Z2405" s="730">
        <v>2.0181112262289388E-5</v>
      </c>
      <c r="AA2405" s="106">
        <v>2.1929175005764066E-4</v>
      </c>
      <c r="AB2405" s="107">
        <v>2.1872987419032476E-4</v>
      </c>
      <c r="AC2405" s="730">
        <v>5.5488290829206334E-4</v>
      </c>
      <c r="AD2405" s="106">
        <v>9.0319518662858797E-5</v>
      </c>
      <c r="AE2405" s="107">
        <v>8.7374866934323151E-5</v>
      </c>
      <c r="AF2405" s="730">
        <v>1.3379890474522055E-4</v>
      </c>
      <c r="AG2405" s="106">
        <v>1.0704861013218265E-4</v>
      </c>
      <c r="AH2405" s="107">
        <v>1.0201768260734765E-4</v>
      </c>
      <c r="AI2405" s="730">
        <v>1.7842770969206254E-4</v>
      </c>
      <c r="AJ2405" s="112"/>
      <c r="AK2405" s="113"/>
      <c r="AL2405" s="113"/>
    </row>
    <row r="2406" spans="1:38" x14ac:dyDescent="0.25">
      <c r="A2406" s="71">
        <v>2035</v>
      </c>
      <c r="B2406" s="718">
        <v>1</v>
      </c>
      <c r="C2406" s="108">
        <v>0.28541093754848218</v>
      </c>
      <c r="D2406" s="109">
        <v>0.29242610345503073</v>
      </c>
      <c r="E2406" s="731">
        <v>0.23539092702275596</v>
      </c>
      <c r="F2406" s="108">
        <v>1.3590321074342973E-2</v>
      </c>
      <c r="G2406" s="109">
        <v>1.5387598134238723E-2</v>
      </c>
      <c r="H2406" s="731">
        <v>1.4228475315079479E-2</v>
      </c>
      <c r="I2406" s="108">
        <v>7.6856062854758697E-3</v>
      </c>
      <c r="J2406" s="109">
        <v>7.305875780622203E-3</v>
      </c>
      <c r="K2406" s="731">
        <v>1.5751362995889182E-2</v>
      </c>
      <c r="L2406" s="108">
        <v>7.4248310748030043E-4</v>
      </c>
      <c r="M2406" s="109">
        <v>8.2649272910510785E-4</v>
      </c>
      <c r="N2406" s="731">
        <v>1.3422652757693072E-3</v>
      </c>
      <c r="O2406" s="108">
        <v>1.90638967687369E-3</v>
      </c>
      <c r="P2406" s="109">
        <v>1.8000936220716017E-3</v>
      </c>
      <c r="Q2406" s="731">
        <v>3.2130776993968815E-3</v>
      </c>
      <c r="R2406" s="108">
        <v>2.5331226155676984E-3</v>
      </c>
      <c r="S2406" s="109">
        <v>3.3740863656433247E-3</v>
      </c>
      <c r="T2406" s="731">
        <v>1.0908621652602779E-2</v>
      </c>
      <c r="U2406" s="108">
        <v>2.0447695287115661E-4</v>
      </c>
      <c r="V2406" s="109">
        <v>1.9771189820265274E-4</v>
      </c>
      <c r="W2406" s="731">
        <v>3.1298844368691739E-4</v>
      </c>
      <c r="X2406" s="108">
        <v>1.2624818588433999E-5</v>
      </c>
      <c r="Y2406" s="109">
        <v>1.2174167290476509E-5</v>
      </c>
      <c r="Z2406" s="731">
        <v>2.030159996514049E-5</v>
      </c>
      <c r="AA2406" s="108">
        <v>2.1844389615395762E-4</v>
      </c>
      <c r="AB2406" s="109">
        <v>2.1840468308797581E-4</v>
      </c>
      <c r="AC2406" s="731">
        <v>5.5807972000891768E-4</v>
      </c>
      <c r="AD2406" s="108">
        <v>8.9840428582859286E-5</v>
      </c>
      <c r="AE2406" s="109">
        <v>8.7175660978046606E-5</v>
      </c>
      <c r="AF2406" s="731">
        <v>1.3470736593257013E-4</v>
      </c>
      <c r="AG2406" s="108">
        <v>1.0651592236377606E-4</v>
      </c>
      <c r="AH2406" s="109">
        <v>1.0177297989046372E-4</v>
      </c>
      <c r="AI2406" s="731">
        <v>1.7929567017928002E-4</v>
      </c>
      <c r="AJ2406" s="114"/>
      <c r="AK2406" s="115"/>
      <c r="AL2406" s="115"/>
    </row>
    <row r="2407" spans="1:38" x14ac:dyDescent="0.25">
      <c r="A2407" s="71">
        <v>2035</v>
      </c>
      <c r="B2407" s="718">
        <v>2</v>
      </c>
      <c r="C2407" s="108">
        <v>0.28344315983344154</v>
      </c>
      <c r="D2407" s="109">
        <v>0.29062977402708617</v>
      </c>
      <c r="E2407" s="731">
        <v>0.23660126979846816</v>
      </c>
      <c r="F2407" s="108">
        <v>1.3566002161345136E-2</v>
      </c>
      <c r="G2407" s="109">
        <v>1.5377885370544348E-2</v>
      </c>
      <c r="H2407" s="731">
        <v>1.4322661435072524E-2</v>
      </c>
      <c r="I2407" s="108">
        <v>7.6263411227938827E-3</v>
      </c>
      <c r="J2407" s="109">
        <v>7.2659079039083859E-3</v>
      </c>
      <c r="K2407" s="731">
        <v>1.5858665065670421E-2</v>
      </c>
      <c r="L2407" s="108">
        <v>7.4007425750145762E-4</v>
      </c>
      <c r="M2407" s="109">
        <v>8.2520262648353056E-4</v>
      </c>
      <c r="N2407" s="731">
        <v>1.3479107774474614E-3</v>
      </c>
      <c r="O2407" s="108">
        <v>1.8926581963592537E-3</v>
      </c>
      <c r="P2407" s="109">
        <v>1.7910197692973147E-3</v>
      </c>
      <c r="Q2407" s="731">
        <v>3.2337668329973121E-3</v>
      </c>
      <c r="R2407" s="108">
        <v>2.5331226155676984E-3</v>
      </c>
      <c r="S2407" s="109">
        <v>3.3740863656433247E-3</v>
      </c>
      <c r="T2407" s="731">
        <v>1.0908621652602779E-2</v>
      </c>
      <c r="U2407" s="108">
        <v>2.0307879555271082E-4</v>
      </c>
      <c r="V2407" s="109">
        <v>1.9685224511722252E-4</v>
      </c>
      <c r="W2407" s="731">
        <v>3.1521761387951402E-4</v>
      </c>
      <c r="X2407" s="108">
        <v>1.2536005222834906E-5</v>
      </c>
      <c r="Y2407" s="109">
        <v>1.2118298348428856E-5</v>
      </c>
      <c r="Z2407" s="731">
        <v>2.0438588421364747E-5</v>
      </c>
      <c r="AA2407" s="108">
        <v>2.1720820858809215E-4</v>
      </c>
      <c r="AB2407" s="109">
        <v>2.1765820452306395E-4</v>
      </c>
      <c r="AC2407" s="731">
        <v>5.616893277668359E-4</v>
      </c>
      <c r="AD2407" s="108">
        <v>8.9228487764854677E-5</v>
      </c>
      <c r="AE2407" s="109">
        <v>8.6802748444071815E-5</v>
      </c>
      <c r="AF2407" s="731">
        <v>1.3574053060194736E-4</v>
      </c>
      <c r="AG2407" s="108">
        <v>1.057618183817193E-4</v>
      </c>
      <c r="AH2407" s="109">
        <v>1.0128898657785371E-4</v>
      </c>
      <c r="AI2407" s="731">
        <v>1.8028260464062574E-4</v>
      </c>
      <c r="AJ2407" s="114"/>
      <c r="AK2407" s="115"/>
      <c r="AL2407" s="115"/>
    </row>
    <row r="2408" spans="1:38" x14ac:dyDescent="0.25">
      <c r="A2408" s="71">
        <v>2035</v>
      </c>
      <c r="B2408" s="718">
        <v>3</v>
      </c>
      <c r="C2408" s="108">
        <v>0.28050121959311158</v>
      </c>
      <c r="D2408" s="109">
        <v>0.28778730740654007</v>
      </c>
      <c r="E2408" s="731">
        <v>0.23796998076454423</v>
      </c>
      <c r="F2408" s="108">
        <v>1.3536293335631406E-2</v>
      </c>
      <c r="G2408" s="109">
        <v>1.5364001736836779E-2</v>
      </c>
      <c r="H2408" s="731">
        <v>1.4430484486083098E-2</v>
      </c>
      <c r="I2408" s="108">
        <v>7.5509845861285799E-3</v>
      </c>
      <c r="J2408" s="109">
        <v>7.2084776054368851E-3</v>
      </c>
      <c r="K2408" s="731">
        <v>1.5979747104813622E-2</v>
      </c>
      <c r="L2408" s="108">
        <v>7.3788055998938581E-4</v>
      </c>
      <c r="M2408" s="109">
        <v>8.239052041962092E-4</v>
      </c>
      <c r="N2408" s="731">
        <v>1.354273060303718E-3</v>
      </c>
      <c r="O2408" s="108">
        <v>1.8744075560837589E-3</v>
      </c>
      <c r="P2408" s="109">
        <v>1.7774795665104607E-3</v>
      </c>
      <c r="Q2408" s="731">
        <v>3.2571429710806297E-3</v>
      </c>
      <c r="R2408" s="108">
        <v>2.5331226155676984E-3</v>
      </c>
      <c r="S2408" s="109">
        <v>3.3740863656433247E-3</v>
      </c>
      <c r="T2408" s="731">
        <v>1.0908621652602779E-2</v>
      </c>
      <c r="U2408" s="108">
        <v>2.0143536100790871E-4</v>
      </c>
      <c r="V2408" s="109">
        <v>1.95682747339014E-4</v>
      </c>
      <c r="W2408" s="731">
        <v>3.1773592312659478E-4</v>
      </c>
      <c r="X2408" s="108">
        <v>1.2429165408390178E-5</v>
      </c>
      <c r="Y2408" s="109">
        <v>1.2040923271986003E-5</v>
      </c>
      <c r="Z2408" s="731">
        <v>2.0593361593649443E-5</v>
      </c>
      <c r="AA2408" s="108">
        <v>2.1571470044612229E-4</v>
      </c>
      <c r="AB2408" s="109">
        <v>2.1661699811655801E-4</v>
      </c>
      <c r="AC2408" s="731">
        <v>5.6577305422275247E-4</v>
      </c>
      <c r="AD2408" s="108">
        <v>8.8522775392245424E-5</v>
      </c>
      <c r="AE2408" s="109">
        <v>8.6303319940124378E-5</v>
      </c>
      <c r="AF2408" s="731">
        <v>1.3690771964450549E-4</v>
      </c>
      <c r="AG2408" s="108">
        <v>1.0481298840932224E-4</v>
      </c>
      <c r="AH2408" s="109">
        <v>1.0059526120080676E-4</v>
      </c>
      <c r="AI2408" s="731">
        <v>1.813979742172107E-4</v>
      </c>
      <c r="AJ2408" s="114"/>
      <c r="AK2408" s="115"/>
      <c r="AL2408" s="115"/>
    </row>
    <row r="2409" spans="1:38" x14ac:dyDescent="0.25">
      <c r="A2409" s="71">
        <v>2035</v>
      </c>
      <c r="B2409" s="718">
        <v>4</v>
      </c>
      <c r="C2409" s="108">
        <v>0.3399225904091161</v>
      </c>
      <c r="D2409" s="109">
        <v>0.34365470148937832</v>
      </c>
      <c r="E2409" s="731">
        <v>0.32039701384061847</v>
      </c>
      <c r="F2409" s="108">
        <v>1.3957837336067855E-2</v>
      </c>
      <c r="G2409" s="109">
        <v>1.5915920120429562E-2</v>
      </c>
      <c r="H2409" s="731">
        <v>1.7650693569435164E-2</v>
      </c>
      <c r="I2409" s="108">
        <v>7.9859279102953915E-3</v>
      </c>
      <c r="J2409" s="109">
        <v>8.4305765919179005E-3</v>
      </c>
      <c r="K2409" s="731">
        <v>1.9001410758160222E-2</v>
      </c>
      <c r="L2409" s="108">
        <v>8.9064463504159505E-4</v>
      </c>
      <c r="M2409" s="109">
        <v>1.2306203930334153E-3</v>
      </c>
      <c r="N2409" s="731">
        <v>2.1953129830179418E-3</v>
      </c>
      <c r="O2409" s="108">
        <v>2.0212334310293224E-3</v>
      </c>
      <c r="P2409" s="109">
        <v>2.0751661723698886E-3</v>
      </c>
      <c r="Q2409" s="731">
        <v>4.1282434517484756E-3</v>
      </c>
      <c r="R2409" s="108">
        <v>2.5331226155676984E-3</v>
      </c>
      <c r="S2409" s="109">
        <v>3.3740863656433247E-3</v>
      </c>
      <c r="T2409" s="731">
        <v>1.0908621652602779E-2</v>
      </c>
      <c r="U2409" s="108">
        <v>2.0933221707177341E-4</v>
      </c>
      <c r="V2409" s="109">
        <v>2.1206760728468952E-4</v>
      </c>
      <c r="W2409" s="731">
        <v>4.1022871848037166E-4</v>
      </c>
      <c r="X2409" s="108">
        <v>1.3001891804810954E-5</v>
      </c>
      <c r="Y2409" s="109">
        <v>1.3218004236936232E-5</v>
      </c>
      <c r="Z2409" s="731">
        <v>2.6598687921932687E-5</v>
      </c>
      <c r="AA2409" s="108">
        <v>2.2504696502308099E-4</v>
      </c>
      <c r="AB2409" s="109">
        <v>2.3466512226638162E-4</v>
      </c>
      <c r="AC2409" s="731">
        <v>7.1226251248801152E-4</v>
      </c>
      <c r="AD2409" s="108">
        <v>9.1511744240912969E-5</v>
      </c>
      <c r="AE2409" s="109">
        <v>9.2546215490011988E-5</v>
      </c>
      <c r="AF2409" s="731">
        <v>1.8015711565783302E-4</v>
      </c>
      <c r="AG2409" s="108">
        <v>1.1108566015430962E-4</v>
      </c>
      <c r="AH2409" s="109">
        <v>1.1339467922427062E-4</v>
      </c>
      <c r="AI2409" s="731">
        <v>2.235926552025911E-4</v>
      </c>
      <c r="AJ2409" s="114"/>
      <c r="AK2409" s="115"/>
      <c r="AL2409" s="115"/>
    </row>
    <row r="2410" spans="1:38" x14ac:dyDescent="0.25">
      <c r="A2410" s="71">
        <v>2035</v>
      </c>
      <c r="B2410" s="718">
        <v>5</v>
      </c>
      <c r="C2410" s="108">
        <v>0.33850519376686106</v>
      </c>
      <c r="D2410" s="109">
        <v>0.34249670082106964</v>
      </c>
      <c r="E2410" s="731">
        <v>0.31692381508586676</v>
      </c>
      <c r="F2410" s="108">
        <v>1.3972673640304543E-2</v>
      </c>
      <c r="G2410" s="109">
        <v>1.5934714053824302E-2</v>
      </c>
      <c r="H2410" s="731">
        <v>1.7507301332097606E-2</v>
      </c>
      <c r="I2410" s="108">
        <v>7.9401600188365364E-3</v>
      </c>
      <c r="J2410" s="109">
        <v>8.3946020175081609E-3</v>
      </c>
      <c r="K2410" s="731">
        <v>1.8763270397693755E-2</v>
      </c>
      <c r="L2410" s="108">
        <v>8.8834455647989971E-4</v>
      </c>
      <c r="M2410" s="109">
        <v>1.2285309985600476E-3</v>
      </c>
      <c r="N2410" s="731">
        <v>2.1805826340029928E-3</v>
      </c>
      <c r="O2410" s="108">
        <v>2.0105881439997186E-3</v>
      </c>
      <c r="P2410" s="109">
        <v>2.0666465391721454E-3</v>
      </c>
      <c r="Q2410" s="731">
        <v>4.0769281335652037E-3</v>
      </c>
      <c r="R2410" s="108">
        <v>2.5331226155676984E-3</v>
      </c>
      <c r="S2410" s="109">
        <v>3.3740863656433247E-3</v>
      </c>
      <c r="T2410" s="731">
        <v>1.0908621652602779E-2</v>
      </c>
      <c r="U2410" s="108">
        <v>2.0820037994531647E-4</v>
      </c>
      <c r="V2410" s="109">
        <v>2.1125018704020959E-4</v>
      </c>
      <c r="W2410" s="731">
        <v>4.0472172076317238E-4</v>
      </c>
      <c r="X2410" s="108">
        <v>1.2930163273117403E-5</v>
      </c>
      <c r="Y2410" s="109">
        <v>1.3165208088984712E-5</v>
      </c>
      <c r="Z2410" s="731">
        <v>2.6255160212575511E-5</v>
      </c>
      <c r="AA2410" s="108">
        <v>2.2419179944090448E-4</v>
      </c>
      <c r="AB2410" s="109">
        <v>2.3406946210986741E-4</v>
      </c>
      <c r="AC2410" s="731">
        <v>7.0372653463985724E-4</v>
      </c>
      <c r="AD2410" s="108">
        <v>9.1012692937808088E-5</v>
      </c>
      <c r="AE2410" s="109">
        <v>9.2191210906552055E-5</v>
      </c>
      <c r="AF2410" s="731">
        <v>1.7759881711295507E-4</v>
      </c>
      <c r="AG2410" s="108">
        <v>1.1048779550219759E-4</v>
      </c>
      <c r="AH2410" s="109">
        <v>1.1293834165543091E-4</v>
      </c>
      <c r="AI2410" s="731">
        <v>2.2113438671485976E-4</v>
      </c>
      <c r="AJ2410" s="114"/>
      <c r="AK2410" s="115"/>
      <c r="AL2410" s="115"/>
    </row>
    <row r="2411" spans="1:38" x14ac:dyDescent="0.25">
      <c r="A2411" s="71">
        <v>2035</v>
      </c>
      <c r="B2411" s="718">
        <v>6</v>
      </c>
      <c r="C2411" s="108">
        <v>0.38817323351308952</v>
      </c>
      <c r="D2411" s="109">
        <v>0.38801149235993709</v>
      </c>
      <c r="E2411" s="731">
        <v>0.43140096535252248</v>
      </c>
      <c r="F2411" s="108">
        <v>1.4536980556918502E-2</v>
      </c>
      <c r="G2411" s="109">
        <v>1.6520804450612644E-2</v>
      </c>
      <c r="H2411" s="731">
        <v>2.3055949061723313E-2</v>
      </c>
      <c r="I2411" s="108">
        <v>8.1876186404306536E-3</v>
      </c>
      <c r="J2411" s="109">
        <v>9.307057475153117E-3</v>
      </c>
      <c r="K2411" s="731">
        <v>2.0710352273439474E-2</v>
      </c>
      <c r="L2411" s="108">
        <v>1.0067830359213922E-3</v>
      </c>
      <c r="M2411" s="109">
        <v>1.3283758190993156E-3</v>
      </c>
      <c r="N2411" s="731">
        <v>2.248475733421673E-3</v>
      </c>
      <c r="O2411" s="108">
        <v>2.1180335984755383E-3</v>
      </c>
      <c r="P2411" s="109">
        <v>2.3123071118129859E-3</v>
      </c>
      <c r="Q2411" s="731">
        <v>5.5488007298169018E-3</v>
      </c>
      <c r="R2411" s="108">
        <v>2.5331226155676984E-3</v>
      </c>
      <c r="S2411" s="109">
        <v>3.3740863656433247E-3</v>
      </c>
      <c r="T2411" s="731">
        <v>1.0908621652602779E-2</v>
      </c>
      <c r="U2411" s="108">
        <v>2.1386919762333195E-4</v>
      </c>
      <c r="V2411" s="109">
        <v>2.2397400102372485E-4</v>
      </c>
      <c r="W2411" s="731">
        <v>5.0683057815536885E-4</v>
      </c>
      <c r="X2411" s="108">
        <v>1.3342483658830563E-5</v>
      </c>
      <c r="Y2411" s="109">
        <v>1.4088783335032679E-5</v>
      </c>
      <c r="Z2411" s="731">
        <v>3.4331749378573288E-5</v>
      </c>
      <c r="AA2411" s="108">
        <v>2.3191549135689261E-4</v>
      </c>
      <c r="AB2411" s="109">
        <v>2.4896260967659153E-4</v>
      </c>
      <c r="AC2411" s="731">
        <v>9.5588773194016938E-4</v>
      </c>
      <c r="AD2411" s="108">
        <v>9.3143317440946914E-5</v>
      </c>
      <c r="AE2411" s="109">
        <v>9.6934004638602616E-5</v>
      </c>
      <c r="AF2411" s="731">
        <v>2.0726140998723704E-4</v>
      </c>
      <c r="AG2411" s="108">
        <v>1.150469604822654E-4</v>
      </c>
      <c r="AH2411" s="109">
        <v>1.2328159145089053E-4</v>
      </c>
      <c r="AI2411" s="731">
        <v>3.3561969109756118E-4</v>
      </c>
      <c r="AJ2411" s="114"/>
      <c r="AK2411" s="115"/>
      <c r="AL2411" s="115"/>
    </row>
    <row r="2412" spans="1:38" x14ac:dyDescent="0.25">
      <c r="A2412" s="71">
        <v>2035</v>
      </c>
      <c r="B2412" s="718">
        <v>7</v>
      </c>
      <c r="C2412" s="108">
        <v>0.38780049792217341</v>
      </c>
      <c r="D2412" s="109">
        <v>0.38771212771297747</v>
      </c>
      <c r="E2412" s="731">
        <v>0.4271513325464828</v>
      </c>
      <c r="F2412" s="108">
        <v>1.4597282601949122E-2</v>
      </c>
      <c r="G2412" s="109">
        <v>1.6572702106857389E-2</v>
      </c>
      <c r="H2412" s="731">
        <v>2.2876411660719635E-2</v>
      </c>
      <c r="I2412" s="108">
        <v>8.1657238587878218E-3</v>
      </c>
      <c r="J2412" s="109">
        <v>9.2864796649728999E-3</v>
      </c>
      <c r="K2412" s="731">
        <v>2.0423678836426162E-2</v>
      </c>
      <c r="L2412" s="108">
        <v>1.0047057364853717E-3</v>
      </c>
      <c r="M2412" s="109">
        <v>1.3258790862842866E-3</v>
      </c>
      <c r="N2412" s="731">
        <v>2.2304318863701589E-3</v>
      </c>
      <c r="O2412" s="108">
        <v>2.1142145149739104E-3</v>
      </c>
      <c r="P2412" s="109">
        <v>2.3090592243452763E-3</v>
      </c>
      <c r="Q2412" s="731">
        <v>5.4818692317468122E-3</v>
      </c>
      <c r="R2412" s="108">
        <v>2.5331226155676984E-3</v>
      </c>
      <c r="S2412" s="109">
        <v>3.3740863656433247E-3</v>
      </c>
      <c r="T2412" s="731">
        <v>1.0908621652602779E-2</v>
      </c>
      <c r="U2412" s="108">
        <v>2.1326218642775025E-4</v>
      </c>
      <c r="V2412" s="109">
        <v>2.234597548826001E-4</v>
      </c>
      <c r="W2412" s="731">
        <v>4.996570684568316E-4</v>
      </c>
      <c r="X2412" s="108">
        <v>1.330607053049421E-5</v>
      </c>
      <c r="Y2412" s="109">
        <v>1.4057799379735711E-5</v>
      </c>
      <c r="Z2412" s="731">
        <v>3.3881626978436166E-5</v>
      </c>
      <c r="AA2412" s="108">
        <v>2.3169851908027382E-4</v>
      </c>
      <c r="AB2412" s="109">
        <v>2.4878873609396291E-4</v>
      </c>
      <c r="AC2412" s="731">
        <v>9.4480251798436461E-4</v>
      </c>
      <c r="AD2412" s="108">
        <v>9.2863033652636079E-5</v>
      </c>
      <c r="AE2412" s="109">
        <v>9.669648215813034E-5</v>
      </c>
      <c r="AF2412" s="731">
        <v>2.039249670749158E-4</v>
      </c>
      <c r="AG2412" s="108">
        <v>1.1478157717428831E-4</v>
      </c>
      <c r="AH2412" s="109">
        <v>1.2305596866793976E-4</v>
      </c>
      <c r="AI2412" s="731">
        <v>3.3240947530221695E-4</v>
      </c>
      <c r="AJ2412" s="114"/>
      <c r="AK2412" s="115"/>
      <c r="AL2412" s="115"/>
    </row>
    <row r="2413" spans="1:38" x14ac:dyDescent="0.25">
      <c r="A2413" s="71">
        <v>2035</v>
      </c>
      <c r="B2413" s="718">
        <v>8</v>
      </c>
      <c r="C2413" s="108">
        <v>0.43793438607546914</v>
      </c>
      <c r="D2413" s="109">
        <v>0.4304718190055678</v>
      </c>
      <c r="E2413" s="731">
        <v>0.42216993771156824</v>
      </c>
      <c r="F2413" s="108">
        <v>1.5142334913279187E-2</v>
      </c>
      <c r="G2413" s="109">
        <v>1.6990584187102992E-2</v>
      </c>
      <c r="H2413" s="731">
        <v>2.4650153451147305E-2</v>
      </c>
      <c r="I2413" s="108">
        <v>8.4366278361601883E-3</v>
      </c>
      <c r="J2413" s="109">
        <v>9.7994435159886248E-3</v>
      </c>
      <c r="K2413" s="731">
        <v>2.1468090490924761E-2</v>
      </c>
      <c r="L2413" s="108">
        <v>1.1418479792327967E-3</v>
      </c>
      <c r="M2413" s="109">
        <v>1.4373605732641032E-3</v>
      </c>
      <c r="N2413" s="731">
        <v>2.3068843690091192E-3</v>
      </c>
      <c r="O2413" s="108">
        <v>2.2094107579183177E-3</v>
      </c>
      <c r="P2413" s="109">
        <v>2.4125317532908905E-3</v>
      </c>
      <c r="Q2413" s="731">
        <v>5.9092388308615434E-3</v>
      </c>
      <c r="R2413" s="108">
        <v>2.5331226155676984E-3</v>
      </c>
      <c r="S2413" s="109">
        <v>3.3740863656433247E-3</v>
      </c>
      <c r="T2413" s="731">
        <v>1.0908621652602779E-2</v>
      </c>
      <c r="U2413" s="108">
        <v>2.1725891933304953E-4</v>
      </c>
      <c r="V2413" s="109">
        <v>2.2765534203560172E-4</v>
      </c>
      <c r="W2413" s="731">
        <v>5.4501383709485069E-4</v>
      </c>
      <c r="X2413" s="108">
        <v>1.360847922770571E-5</v>
      </c>
      <c r="Y2413" s="109">
        <v>1.4377020250789542E-5</v>
      </c>
      <c r="Z2413" s="731">
        <v>3.6835067366651471E-5</v>
      </c>
      <c r="AA2413" s="108">
        <v>2.3804561558801818E-4</v>
      </c>
      <c r="AB2413" s="109">
        <v>2.5496502726102109E-4</v>
      </c>
      <c r="AC2413" s="731">
        <v>1.0173697713098918E-3</v>
      </c>
      <c r="AD2413" s="108">
        <v>9.4222146424965814E-5</v>
      </c>
      <c r="AE2413" s="109">
        <v>9.809660315535867E-5</v>
      </c>
      <c r="AF2413" s="731">
        <v>2.2514908892964168E-4</v>
      </c>
      <c r="AG2413" s="108">
        <v>1.185349632248597E-4</v>
      </c>
      <c r="AH2413" s="109">
        <v>1.2709307620367458E-4</v>
      </c>
      <c r="AI2413" s="731">
        <v>3.5311701002646069E-4</v>
      </c>
      <c r="AJ2413" s="114"/>
      <c r="AK2413" s="115"/>
      <c r="AL2413" s="115"/>
    </row>
    <row r="2414" spans="1:38" x14ac:dyDescent="0.25">
      <c r="A2414" s="71">
        <v>2035</v>
      </c>
      <c r="B2414" s="718">
        <v>9</v>
      </c>
      <c r="C2414" s="108">
        <v>0.43763493949192456</v>
      </c>
      <c r="D2414" s="109">
        <v>0.43009257824980129</v>
      </c>
      <c r="E2414" s="731">
        <v>0.41811767028938729</v>
      </c>
      <c r="F2414" s="108">
        <v>1.5231378137520544E-2</v>
      </c>
      <c r="G2414" s="109">
        <v>1.706212732168854E-2</v>
      </c>
      <c r="H2414" s="731">
        <v>2.447475384387076E-2</v>
      </c>
      <c r="I2414" s="108">
        <v>8.4192398349481716E-3</v>
      </c>
      <c r="J2414" s="109">
        <v>9.7721779278445789E-3</v>
      </c>
      <c r="K2414" s="731">
        <v>2.1172832713448504E-2</v>
      </c>
      <c r="L2414" s="108">
        <v>1.1400247160820586E-3</v>
      </c>
      <c r="M2414" s="109">
        <v>1.4339442606054629E-3</v>
      </c>
      <c r="N2414" s="731">
        <v>2.2875342742543869E-3</v>
      </c>
      <c r="O2414" s="108">
        <v>2.2064143957448152E-3</v>
      </c>
      <c r="P2414" s="109">
        <v>2.4083781892000771E-3</v>
      </c>
      <c r="Q2414" s="731">
        <v>5.8378233785538417E-3</v>
      </c>
      <c r="R2414" s="108">
        <v>2.5331226155676984E-3</v>
      </c>
      <c r="S2414" s="109">
        <v>3.3740863656433247E-3</v>
      </c>
      <c r="T2414" s="731">
        <v>1.0908621652602779E-2</v>
      </c>
      <c r="U2414" s="108">
        <v>2.1678295318130179E-4</v>
      </c>
      <c r="V2414" s="109">
        <v>2.2699538202592391E-4</v>
      </c>
      <c r="W2414" s="731">
        <v>5.3736911319935332E-4</v>
      </c>
      <c r="X2414" s="108">
        <v>1.357988553588022E-5</v>
      </c>
      <c r="Y2414" s="109">
        <v>1.4337218004070681E-5</v>
      </c>
      <c r="Z2414" s="731">
        <v>3.6353704088778582E-5</v>
      </c>
      <c r="AA2414" s="108">
        <v>2.3804148401239828E-4</v>
      </c>
      <c r="AB2414" s="109">
        <v>2.5475995928737021E-4</v>
      </c>
      <c r="AC2414" s="731">
        <v>1.0056170582313335E-3</v>
      </c>
      <c r="AD2414" s="108">
        <v>9.4002376219124768E-5</v>
      </c>
      <c r="AE2414" s="109">
        <v>9.7791706041501264E-5</v>
      </c>
      <c r="AF2414" s="731">
        <v>2.215924454254729E-4</v>
      </c>
      <c r="AG2414" s="108">
        <v>1.1832667401349202E-4</v>
      </c>
      <c r="AH2414" s="109">
        <v>1.2680384536192075E-4</v>
      </c>
      <c r="AI2414" s="731">
        <v>3.496864783860436E-4</v>
      </c>
      <c r="AJ2414" s="114"/>
      <c r="AK2414" s="115"/>
      <c r="AL2414" s="115"/>
    </row>
    <row r="2415" spans="1:38" x14ac:dyDescent="0.25">
      <c r="A2415" s="71">
        <v>2035</v>
      </c>
      <c r="B2415" s="718">
        <v>10</v>
      </c>
      <c r="C2415" s="108">
        <v>0.5791354427390254</v>
      </c>
      <c r="D2415" s="109">
        <v>0.55302648315320657</v>
      </c>
      <c r="E2415" s="731">
        <v>0.45199600046228799</v>
      </c>
      <c r="F2415" s="108">
        <v>1.8608342620235779E-2</v>
      </c>
      <c r="G2415" s="109">
        <v>1.9927775005420419E-2</v>
      </c>
      <c r="H2415" s="731">
        <v>3.0099232366887215E-2</v>
      </c>
      <c r="I2415" s="108">
        <v>9.0713078597191282E-3</v>
      </c>
      <c r="J2415" s="109">
        <v>1.0726782297745317E-2</v>
      </c>
      <c r="K2415" s="731">
        <v>2.0728178115971576E-2</v>
      </c>
      <c r="L2415" s="108">
        <v>1.4184736727417722E-3</v>
      </c>
      <c r="M2415" s="109">
        <v>1.6409799612385955E-3</v>
      </c>
      <c r="N2415" s="731">
        <v>2.450729853094255E-3</v>
      </c>
      <c r="O2415" s="108">
        <v>2.5394864726755954E-3</v>
      </c>
      <c r="P2415" s="109">
        <v>2.6557853870842053E-3</v>
      </c>
      <c r="Q2415" s="731">
        <v>6.5629349211523795E-3</v>
      </c>
      <c r="R2415" s="108">
        <v>2.5331226155676984E-3</v>
      </c>
      <c r="S2415" s="109">
        <v>3.3740863656433247E-3</v>
      </c>
      <c r="T2415" s="731">
        <v>1.0908621652602779E-2</v>
      </c>
      <c r="U2415" s="108">
        <v>2.3127784792761818E-4</v>
      </c>
      <c r="V2415" s="109">
        <v>2.3726012118020052E-4</v>
      </c>
      <c r="W2415" s="731">
        <v>6.1433027816850012E-4</v>
      </c>
      <c r="X2415" s="108">
        <v>1.4662036988027439E-5</v>
      </c>
      <c r="Y2415" s="109">
        <v>1.5112124993858908E-5</v>
      </c>
      <c r="Z2415" s="731">
        <v>4.1356314565035853E-5</v>
      </c>
      <c r="AA2415" s="108">
        <v>2.6554121678873605E-4</v>
      </c>
      <c r="AB2415" s="109">
        <v>2.7615704338774893E-4</v>
      </c>
      <c r="AC2415" s="731">
        <v>1.137986243307081E-3</v>
      </c>
      <c r="AD2415" s="108">
        <v>9.9011278563889638E-5</v>
      </c>
      <c r="AE2415" s="109">
        <v>1.0125622636025679E-4</v>
      </c>
      <c r="AF2415" s="731">
        <v>2.5758365621418155E-4</v>
      </c>
      <c r="AG2415" s="108">
        <v>1.3157753178496664E-4</v>
      </c>
      <c r="AH2415" s="109">
        <v>1.3651252852137576E-4</v>
      </c>
      <c r="AI2415" s="731">
        <v>3.8482587160583757E-4</v>
      </c>
      <c r="AJ2415" s="114"/>
      <c r="AK2415" s="115"/>
      <c r="AL2415" s="115"/>
    </row>
    <row r="2416" spans="1:38" x14ac:dyDescent="0.25">
      <c r="A2416" s="71">
        <v>2035</v>
      </c>
      <c r="B2416" s="718">
        <v>11</v>
      </c>
      <c r="C2416" s="108">
        <v>0.57888199902522164</v>
      </c>
      <c r="D2416" s="109">
        <v>0.55254121685419166</v>
      </c>
      <c r="E2416" s="731">
        <v>0.44632600707264192</v>
      </c>
      <c r="F2416" s="108">
        <v>1.879428746514997E-2</v>
      </c>
      <c r="G2416" s="109">
        <v>2.0088658571537736E-2</v>
      </c>
      <c r="H2416" s="731">
        <v>2.991426971531903E-2</v>
      </c>
      <c r="I2416" s="108">
        <v>9.0572353458632498E-3</v>
      </c>
      <c r="J2416" s="109">
        <v>1.0692080704958376E-2</v>
      </c>
      <c r="K2416" s="731">
        <v>2.037023108498236E-2</v>
      </c>
      <c r="L2416" s="108">
        <v>1.4167490722239169E-3</v>
      </c>
      <c r="M2416" s="109">
        <v>1.6363909556690382E-3</v>
      </c>
      <c r="N2416" s="731">
        <v>2.4220140953431441E-3</v>
      </c>
      <c r="O2416" s="108">
        <v>2.537080761724729E-3</v>
      </c>
      <c r="P2416" s="109">
        <v>2.6507312678137659E-3</v>
      </c>
      <c r="Q2416" s="731">
        <v>6.4605446780147237E-3</v>
      </c>
      <c r="R2416" s="108">
        <v>2.5331226155676984E-3</v>
      </c>
      <c r="S2416" s="109">
        <v>3.3740863656433247E-3</v>
      </c>
      <c r="T2416" s="731">
        <v>1.0908621652602779E-2</v>
      </c>
      <c r="U2416" s="108">
        <v>2.3089664811296761E-4</v>
      </c>
      <c r="V2416" s="109">
        <v>2.3645779271919327E-4</v>
      </c>
      <c r="W2416" s="731">
        <v>6.0338200789749154E-4</v>
      </c>
      <c r="X2416" s="108">
        <v>1.4639051225804662E-5</v>
      </c>
      <c r="Y2416" s="109">
        <v>1.5063603339241961E-5</v>
      </c>
      <c r="Z2416" s="731">
        <v>4.0663983253265693E-5</v>
      </c>
      <c r="AA2416" s="108">
        <v>2.6596270556561089E-4</v>
      </c>
      <c r="AB2416" s="109">
        <v>2.761706673127244E-4</v>
      </c>
      <c r="AC2416" s="731">
        <v>1.1213826862628861E-3</v>
      </c>
      <c r="AD2416" s="108">
        <v>9.8835260486722576E-5</v>
      </c>
      <c r="AE2416" s="109">
        <v>1.0088533259174383E-4</v>
      </c>
      <c r="AF2416" s="731">
        <v>2.5248646322760608E-4</v>
      </c>
      <c r="AG2416" s="108">
        <v>1.3141032974495046E-4</v>
      </c>
      <c r="AH2416" s="109">
        <v>1.3616038017300915E-4</v>
      </c>
      <c r="AI2416" s="731">
        <v>3.7990183473168387E-4</v>
      </c>
      <c r="AJ2416" s="114"/>
      <c r="AK2416" s="115"/>
      <c r="AL2416" s="115"/>
    </row>
    <row r="2417" spans="1:38" x14ac:dyDescent="0.25">
      <c r="A2417" s="71">
        <v>2035</v>
      </c>
      <c r="B2417" s="718">
        <v>12</v>
      </c>
      <c r="C2417" s="108">
        <v>0.57868392275646441</v>
      </c>
      <c r="D2417" s="109">
        <v>0.55207610780888783</v>
      </c>
      <c r="E2417" s="731">
        <v>0.44095120926137327</v>
      </c>
      <c r="F2417" s="108">
        <v>1.8997590962142083E-2</v>
      </c>
      <c r="G2417" s="109">
        <v>2.0265444962856382E-2</v>
      </c>
      <c r="H2417" s="731">
        <v>2.9764665351007136E-2</v>
      </c>
      <c r="I2417" s="108">
        <v>9.0461041215122804E-3</v>
      </c>
      <c r="J2417" s="109">
        <v>1.0658806189478127E-2</v>
      </c>
      <c r="K2417" s="731">
        <v>2.0031026273472009E-2</v>
      </c>
      <c r="L2417" s="108">
        <v>1.4153853857035361E-3</v>
      </c>
      <c r="M2417" s="109">
        <v>1.6319926949283281E-3</v>
      </c>
      <c r="N2417" s="731">
        <v>2.3948240197353698E-3</v>
      </c>
      <c r="O2417" s="108">
        <v>2.5351850960878561E-3</v>
      </c>
      <c r="P2417" s="109">
        <v>2.6458861750323316E-3</v>
      </c>
      <c r="Q2417" s="731">
        <v>6.3634801056128001E-3</v>
      </c>
      <c r="R2417" s="108">
        <v>2.5331226155676984E-3</v>
      </c>
      <c r="S2417" s="109">
        <v>3.3740863656433247E-3</v>
      </c>
      <c r="T2417" s="731">
        <v>1.0908621652602779E-2</v>
      </c>
      <c r="U2417" s="108">
        <v>2.3059524539874101E-4</v>
      </c>
      <c r="V2417" s="109">
        <v>2.3568858641376456E-4</v>
      </c>
      <c r="W2417" s="731">
        <v>5.9300303540573101E-4</v>
      </c>
      <c r="X2417" s="108">
        <v>1.4620864852178367E-5</v>
      </c>
      <c r="Y2417" s="109">
        <v>1.5017068540940976E-5</v>
      </c>
      <c r="Z2417" s="731">
        <v>4.0007638860281901E-5</v>
      </c>
      <c r="AA2417" s="108">
        <v>2.6651256429553689E-4</v>
      </c>
      <c r="AB2417" s="109">
        <v>2.7627165625643805E-4</v>
      </c>
      <c r="AC2417" s="731">
        <v>1.1057423191199061E-3</v>
      </c>
      <c r="AD2417" s="108">
        <v>9.8695948347219794E-5</v>
      </c>
      <c r="AE2417" s="109">
        <v>1.0052950627710623E-4</v>
      </c>
      <c r="AF2417" s="731">
        <v>2.4765415984098093E-4</v>
      </c>
      <c r="AG2417" s="108">
        <v>1.3127823012079425E-4</v>
      </c>
      <c r="AH2417" s="109">
        <v>1.3582273718473105E-4</v>
      </c>
      <c r="AI2417" s="731">
        <v>3.7523401606926203E-4</v>
      </c>
      <c r="AJ2417" s="114"/>
      <c r="AK2417" s="115"/>
      <c r="AL2417" s="115"/>
    </row>
    <row r="2418" spans="1:38" x14ac:dyDescent="0.25">
      <c r="A2418" s="71">
        <v>2035</v>
      </c>
      <c r="B2418" s="718">
        <v>13</v>
      </c>
      <c r="C2418" s="108">
        <v>0.57724889570390647</v>
      </c>
      <c r="D2418" s="109">
        <v>0.55055953785342604</v>
      </c>
      <c r="E2418" s="731">
        <v>0.43353730185330824</v>
      </c>
      <c r="F2418" s="108">
        <v>1.9205544063196248E-2</v>
      </c>
      <c r="G2418" s="109">
        <v>2.0448600070932518E-2</v>
      </c>
      <c r="H2418" s="731">
        <v>2.951487290564684E-2</v>
      </c>
      <c r="I2418" s="108">
        <v>9.0282284325332862E-3</v>
      </c>
      <c r="J2418" s="109">
        <v>1.0625092969777022E-2</v>
      </c>
      <c r="K2418" s="731">
        <v>1.9579676377563006E-2</v>
      </c>
      <c r="L2418" s="108">
        <v>1.4133310002271903E-3</v>
      </c>
      <c r="M2418" s="109">
        <v>1.627688214356748E-3</v>
      </c>
      <c r="N2418" s="731">
        <v>2.3586752782829342E-3</v>
      </c>
      <c r="O2418" s="108">
        <v>2.5316150050052242E-3</v>
      </c>
      <c r="P2418" s="109">
        <v>2.6404003383961381E-3</v>
      </c>
      <c r="Q2418" s="731">
        <v>6.2356009003602525E-3</v>
      </c>
      <c r="R2418" s="108">
        <v>2.5331226155676984E-3</v>
      </c>
      <c r="S2418" s="109">
        <v>3.3740863656433247E-3</v>
      </c>
      <c r="T2418" s="731">
        <v>1.0908621652602779E-2</v>
      </c>
      <c r="U2418" s="108">
        <v>2.3013149074979411E-4</v>
      </c>
      <c r="V2418" s="109">
        <v>2.3492605335319962E-4</v>
      </c>
      <c r="W2418" s="731">
        <v>5.7937923704875821E-4</v>
      </c>
      <c r="X2418" s="108">
        <v>1.4592428511835113E-5</v>
      </c>
      <c r="Y2418" s="109">
        <v>1.4970462562014161E-5</v>
      </c>
      <c r="Z2418" s="731">
        <v>3.9144794778402701E-5</v>
      </c>
      <c r="AA2418" s="108">
        <v>2.6694123536597923E-4</v>
      </c>
      <c r="AB2418" s="109">
        <v>2.7638717884130533E-4</v>
      </c>
      <c r="AC2418" s="731">
        <v>1.0849297535863759E-3</v>
      </c>
      <c r="AD2418" s="108">
        <v>9.8485982014353708E-5</v>
      </c>
      <c r="AE2418" s="109">
        <v>1.0018160916715657E-4</v>
      </c>
      <c r="AF2418" s="731">
        <v>2.4132630072503007E-4</v>
      </c>
      <c r="AG2418" s="108">
        <v>1.3105767931764978E-4</v>
      </c>
      <c r="AH2418" s="109">
        <v>1.3546973238901162E-4</v>
      </c>
      <c r="AI2418" s="731">
        <v>3.6904959188089839E-4</v>
      </c>
      <c r="AJ2418" s="114"/>
      <c r="AK2418" s="115"/>
      <c r="AL2418" s="115"/>
    </row>
    <row r="2419" spans="1:38" x14ac:dyDescent="0.25">
      <c r="A2419" s="71">
        <v>2035</v>
      </c>
      <c r="B2419" s="718">
        <v>14</v>
      </c>
      <c r="C2419" s="108">
        <v>0.57697691894176484</v>
      </c>
      <c r="D2419" s="109">
        <v>0.5501243739180427</v>
      </c>
      <c r="E2419" s="731">
        <v>0.42615206104220055</v>
      </c>
      <c r="F2419" s="108">
        <v>1.9434380725433454E-2</v>
      </c>
      <c r="G2419" s="109">
        <v>2.0652116703975296E-2</v>
      </c>
      <c r="H2419" s="731">
        <v>2.9260146586556662E-2</v>
      </c>
      <c r="I2419" s="108">
        <v>9.0131157236314589E-3</v>
      </c>
      <c r="J2419" s="109">
        <v>1.0594009729931455E-2</v>
      </c>
      <c r="K2419" s="731">
        <v>1.9110108140148591E-2</v>
      </c>
      <c r="L2419" s="108">
        <v>1.4114776055500901E-3</v>
      </c>
      <c r="M2419" s="109">
        <v>1.6235784891402794E-3</v>
      </c>
      <c r="N2419" s="731">
        <v>2.320555731765408E-3</v>
      </c>
      <c r="O2419" s="108">
        <v>2.5290312273161782E-3</v>
      </c>
      <c r="P2419" s="109">
        <v>2.6358722434577991E-3</v>
      </c>
      <c r="Q2419" s="731">
        <v>6.1020823369945642E-3</v>
      </c>
      <c r="R2419" s="108">
        <v>2.5331226155676984E-3</v>
      </c>
      <c r="S2419" s="109">
        <v>3.3740863656433247E-3</v>
      </c>
      <c r="T2419" s="731">
        <v>1.0908621652602779E-2</v>
      </c>
      <c r="U2419" s="108">
        <v>2.2972203707638896E-4</v>
      </c>
      <c r="V2419" s="109">
        <v>2.3420750966336791E-4</v>
      </c>
      <c r="W2419" s="731">
        <v>5.6510109135588112E-4</v>
      </c>
      <c r="X2419" s="108">
        <v>1.4567724860763382E-5</v>
      </c>
      <c r="Y2419" s="109">
        <v>1.4926984877929669E-5</v>
      </c>
      <c r="Z2419" s="731">
        <v>3.8242116196795679E-5</v>
      </c>
      <c r="AA2419" s="108">
        <v>2.675060099415094E-4</v>
      </c>
      <c r="AB2419" s="109">
        <v>2.7663090417920317E-4</v>
      </c>
      <c r="AC2419" s="731">
        <v>1.0632247311799083E-3</v>
      </c>
      <c r="AD2419" s="108">
        <v>9.8296719971851054E-5</v>
      </c>
      <c r="AE2419" s="109">
        <v>9.9849386704163319E-5</v>
      </c>
      <c r="AF2419" s="731">
        <v>2.346787737224454E-4</v>
      </c>
      <c r="AG2419" s="108">
        <v>1.3087784751478334E-4</v>
      </c>
      <c r="AH2419" s="109">
        <v>1.3515428293232166E-4</v>
      </c>
      <c r="AI2419" s="731">
        <v>3.6262938930972953E-4</v>
      </c>
      <c r="AJ2419" s="114"/>
      <c r="AK2419" s="115"/>
      <c r="AL2419" s="115"/>
    </row>
    <row r="2420" spans="1:38" x14ac:dyDescent="0.25">
      <c r="A2420" s="71">
        <v>2035</v>
      </c>
      <c r="B2420" s="718">
        <v>15</v>
      </c>
      <c r="C2420" s="108">
        <v>0.71256454113990653</v>
      </c>
      <c r="D2420" s="109">
        <v>0.6598161789905469</v>
      </c>
      <c r="E2420" s="731">
        <v>0.44379148368634075</v>
      </c>
      <c r="F2420" s="108">
        <v>2.9176380642031662E-2</v>
      </c>
      <c r="G2420" s="109">
        <v>2.9453583506359234E-2</v>
      </c>
      <c r="H2420" s="731">
        <v>4.0573784855796144E-2</v>
      </c>
      <c r="I2420" s="108">
        <v>9.0021686065146697E-3</v>
      </c>
      <c r="J2420" s="109">
        <v>1.0498181238917435E-2</v>
      </c>
      <c r="K2420" s="731">
        <v>2.0167651064561132E-2</v>
      </c>
      <c r="L2420" s="108">
        <v>1.9462575323252022E-3</v>
      </c>
      <c r="M2420" s="109">
        <v>1.987389584600513E-3</v>
      </c>
      <c r="N2420" s="731">
        <v>2.5629679330558836E-3</v>
      </c>
      <c r="O2420" s="108">
        <v>2.5859032868729335E-3</v>
      </c>
      <c r="P2420" s="109">
        <v>2.6594896454405653E-3</v>
      </c>
      <c r="Q2420" s="731">
        <v>6.3848960285317596E-3</v>
      </c>
      <c r="R2420" s="108">
        <v>2.5331226155676984E-3</v>
      </c>
      <c r="S2420" s="109">
        <v>3.3740863656433247E-3</v>
      </c>
      <c r="T2420" s="731">
        <v>1.0908621652602779E-2</v>
      </c>
      <c r="U2420" s="108">
        <v>2.3017850498465586E-4</v>
      </c>
      <c r="V2420" s="109">
        <v>2.3231699351583684E-4</v>
      </c>
      <c r="W2420" s="731">
        <v>5.9504812946759792E-4</v>
      </c>
      <c r="X2420" s="108">
        <v>1.4630723618239826E-5</v>
      </c>
      <c r="Y2420" s="109">
        <v>1.4828564952053449E-5</v>
      </c>
      <c r="Z2420" s="731">
        <v>4.0205238901672674E-5</v>
      </c>
      <c r="AA2420" s="108">
        <v>3.033023315636378E-4</v>
      </c>
      <c r="AB2420" s="109">
        <v>3.0700234972336839E-4</v>
      </c>
      <c r="AC2420" s="731">
        <v>1.1469423221647534E-3</v>
      </c>
      <c r="AD2420" s="108">
        <v>9.8114931409265472E-5</v>
      </c>
      <c r="AE2420" s="109">
        <v>9.8706480604143559E-5</v>
      </c>
      <c r="AF2420" s="731">
        <v>2.487027617563982E-4</v>
      </c>
      <c r="AG2420" s="108">
        <v>1.3258337375528088E-4</v>
      </c>
      <c r="AH2420" s="109">
        <v>1.3529129173869709E-4</v>
      </c>
      <c r="AI2420" s="731">
        <v>3.7636769613580445E-4</v>
      </c>
      <c r="AJ2420" s="114"/>
      <c r="AK2420" s="115"/>
      <c r="AL2420" s="115"/>
    </row>
    <row r="2421" spans="1:38" ht="13" x14ac:dyDescent="0.3">
      <c r="A2421" s="71">
        <v>2035</v>
      </c>
      <c r="B2421" s="718">
        <v>16</v>
      </c>
      <c r="C2421" s="108">
        <v>0.71228846289828707</v>
      </c>
      <c r="D2421" s="109">
        <v>0.65936082973568899</v>
      </c>
      <c r="E2421" s="732">
        <v>0.43387333460386968</v>
      </c>
      <c r="F2421" s="108">
        <v>2.9730723928752343E-2</v>
      </c>
      <c r="G2421" s="109">
        <v>2.9974688071708486E-2</v>
      </c>
      <c r="H2421" s="732">
        <v>4.0523090141441259E-2</v>
      </c>
      <c r="I2421" s="108">
        <v>8.9876146638778881E-3</v>
      </c>
      <c r="J2421" s="109">
        <v>1.0467493512897573E-2</v>
      </c>
      <c r="K2421" s="732">
        <v>1.9534119367944459E-2</v>
      </c>
      <c r="L2421" s="108">
        <v>1.943785998079309E-3</v>
      </c>
      <c r="M2421" s="109">
        <v>1.982349367786507E-3</v>
      </c>
      <c r="N2421" s="732">
        <v>2.5006882864888951E-3</v>
      </c>
      <c r="O2421" s="108">
        <v>2.5834100591423386E-3</v>
      </c>
      <c r="P2421" s="109">
        <v>2.6549970847193367E-3</v>
      </c>
      <c r="Q2421" s="732">
        <v>6.206705116816591E-3</v>
      </c>
      <c r="R2421" s="108">
        <v>2.5331226155676984E-3</v>
      </c>
      <c r="S2421" s="109">
        <v>3.3740863656433247E-3</v>
      </c>
      <c r="T2421" s="732">
        <v>1.0908621652602779E-2</v>
      </c>
      <c r="U2421" s="108">
        <v>2.2978276487808347E-4</v>
      </c>
      <c r="V2421" s="109">
        <v>2.3160455040023762E-4</v>
      </c>
      <c r="W2421" s="732">
        <v>5.7600209409556743E-4</v>
      </c>
      <c r="X2421" s="108">
        <v>1.4606862999305341E-5</v>
      </c>
      <c r="Y2421" s="109">
        <v>1.4785500108332413E-5</v>
      </c>
      <c r="Z2421" s="732">
        <v>3.8998872072733202E-5</v>
      </c>
      <c r="AA2421" s="108">
        <v>3.0503571107439397E-4</v>
      </c>
      <c r="AB2421" s="109">
        <v>3.0838092927499818E-4</v>
      </c>
      <c r="AC2421" s="732">
        <v>1.1189941535747177E-3</v>
      </c>
      <c r="AD2421" s="108">
        <v>9.7932067096415104E-5</v>
      </c>
      <c r="AE2421" s="109">
        <v>9.8377114730530696E-5</v>
      </c>
      <c r="AF2421" s="732">
        <v>2.3983275870714232E-4</v>
      </c>
      <c r="AG2421" s="108">
        <v>1.3240998410323797E-4</v>
      </c>
      <c r="AH2421" s="109">
        <v>1.3497866927394999E-4</v>
      </c>
      <c r="AI2421" s="732">
        <v>3.6779539565533637E-4</v>
      </c>
      <c r="AJ2421" s="114"/>
      <c r="AK2421" s="115"/>
      <c r="AL2421" s="115"/>
    </row>
    <row r="2422" spans="1:38" ht="13" x14ac:dyDescent="0.3">
      <c r="A2422" s="71">
        <v>2035</v>
      </c>
      <c r="B2422" s="718">
        <v>17</v>
      </c>
      <c r="C2422" s="108">
        <v>0.71200615186190408</v>
      </c>
      <c r="D2422" s="109">
        <v>0.65892049447318857</v>
      </c>
      <c r="E2422" s="732">
        <v>0.43387825799799762</v>
      </c>
      <c r="F2422" s="108">
        <v>3.031543151626535E-2</v>
      </c>
      <c r="G2422" s="109">
        <v>3.0516671563140852E-2</v>
      </c>
      <c r="H2422" s="732">
        <v>4.1142823052688536E-2</v>
      </c>
      <c r="I2422" s="108">
        <v>8.9727133547959255E-3</v>
      </c>
      <c r="J2422" s="109">
        <v>1.0437651599823823E-2</v>
      </c>
      <c r="K2422" s="732">
        <v>1.9541977018685906E-2</v>
      </c>
      <c r="L2422" s="108">
        <v>1.9412569021887991E-3</v>
      </c>
      <c r="M2422" s="109">
        <v>1.9774461889591078E-3</v>
      </c>
      <c r="N2422" s="732">
        <v>2.5029116670932665E-3</v>
      </c>
      <c r="O2422" s="108">
        <v>2.5808571153300508E-3</v>
      </c>
      <c r="P2422" s="109">
        <v>2.650633483155339E-3</v>
      </c>
      <c r="Q2422" s="732">
        <v>6.2070257244286036E-3</v>
      </c>
      <c r="R2422" s="108">
        <v>2.5331226155676984E-3</v>
      </c>
      <c r="S2422" s="109">
        <v>3.3740863656433247E-3</v>
      </c>
      <c r="T2422" s="732">
        <v>1.0908621652602779E-2</v>
      </c>
      <c r="U2422" s="108">
        <v>2.2937749135767865E-4</v>
      </c>
      <c r="V2422" s="109">
        <v>2.3091152558419345E-4</v>
      </c>
      <c r="W2422" s="732">
        <v>5.7603724191818389E-4</v>
      </c>
      <c r="X2422" s="108">
        <v>1.4582437793126118E-5</v>
      </c>
      <c r="Y2422" s="109">
        <v>1.4743611095703909E-5</v>
      </c>
      <c r="Z2422" s="732">
        <v>3.9000641500003941E-5</v>
      </c>
      <c r="AA2422" s="108">
        <v>3.0687344119060877E-4</v>
      </c>
      <c r="AB2422" s="109">
        <v>3.0985155082512486E-4</v>
      </c>
      <c r="AC2422" s="732">
        <v>1.121314953708657E-3</v>
      </c>
      <c r="AD2422" s="108">
        <v>9.7744819840665724E-5</v>
      </c>
      <c r="AE2422" s="109">
        <v>9.8056811777585213E-5</v>
      </c>
      <c r="AF2422" s="732">
        <v>2.3984804651172234E-4</v>
      </c>
      <c r="AG2422" s="108">
        <v>1.3223242125496714E-4</v>
      </c>
      <c r="AH2422" s="109">
        <v>1.3467460618358918E-4</v>
      </c>
      <c r="AI2422" s="732">
        <v>3.6781088182651035E-4</v>
      </c>
      <c r="AJ2422" s="114"/>
      <c r="AK2422" s="115"/>
      <c r="AL2422" s="115"/>
    </row>
    <row r="2423" spans="1:38" ht="13" x14ac:dyDescent="0.3">
      <c r="A2423" s="71">
        <v>2035</v>
      </c>
      <c r="B2423" s="718">
        <v>18</v>
      </c>
      <c r="C2423" s="108">
        <v>0.71098333377929313</v>
      </c>
      <c r="D2423" s="109">
        <v>0.65782590877399694</v>
      </c>
      <c r="E2423" s="732">
        <v>0.43310406987594158</v>
      </c>
      <c r="F2423" s="108">
        <v>3.092693808523414E-2</v>
      </c>
      <c r="G2423" s="109">
        <v>3.106551764417953E-2</v>
      </c>
      <c r="H2423" s="732">
        <v>4.1732779560762143E-2</v>
      </c>
      <c r="I2423" s="108">
        <v>8.9569246054759018E-3</v>
      </c>
      <c r="J2423" s="109">
        <v>1.0407887423538967E-2</v>
      </c>
      <c r="K2423" s="732">
        <v>1.9509056530861244E-2</v>
      </c>
      <c r="L2423" s="108">
        <v>1.938669826045502E-3</v>
      </c>
      <c r="M2423" s="109">
        <v>1.9726558029535082E-3</v>
      </c>
      <c r="N2423" s="732">
        <v>2.5012579888986108E-3</v>
      </c>
      <c r="O2423" s="108">
        <v>2.5778799520583479E-3</v>
      </c>
      <c r="P2423" s="109">
        <v>2.6459829623158566E-3</v>
      </c>
      <c r="Q2423" s="732">
        <v>6.1963457356737934E-3</v>
      </c>
      <c r="R2423" s="108">
        <v>2.5331226155676984E-3</v>
      </c>
      <c r="S2423" s="109">
        <v>3.3740863656433247E-3</v>
      </c>
      <c r="T2423" s="732">
        <v>1.0908621652602779E-2</v>
      </c>
      <c r="U2423" s="108">
        <v>2.2895899737449706E-4</v>
      </c>
      <c r="V2423" s="109">
        <v>2.3022926940387118E-4</v>
      </c>
      <c r="W2423" s="732">
        <v>5.7492105511021039E-4</v>
      </c>
      <c r="X2423" s="108">
        <v>1.4556927238099855E-5</v>
      </c>
      <c r="Y2423" s="109">
        <v>1.4702112020402642E-5</v>
      </c>
      <c r="Z2423" s="732">
        <v>3.8928827031921785E-5</v>
      </c>
      <c r="AA2423" s="108">
        <v>3.087914284714765E-4</v>
      </c>
      <c r="AB2423" s="109">
        <v>3.1134737080956135E-4</v>
      </c>
      <c r="AC2423" s="732">
        <v>1.1218112393858307E-3</v>
      </c>
      <c r="AD2423" s="108">
        <v>9.7553601700343554E-5</v>
      </c>
      <c r="AE2423" s="109">
        <v>9.7743754104339401E-5</v>
      </c>
      <c r="AF2423" s="732">
        <v>2.393346522826613E-4</v>
      </c>
      <c r="AG2423" s="108">
        <v>1.320397225138414E-4</v>
      </c>
      <c r="AH2423" s="109">
        <v>1.3436574030986734E-4</v>
      </c>
      <c r="AI2423" s="732">
        <v>3.6728001563788107E-4</v>
      </c>
      <c r="AJ2423" s="114"/>
      <c r="AK2423" s="115"/>
      <c r="AL2423" s="115"/>
    </row>
    <row r="2424" spans="1:38" ht="13" x14ac:dyDescent="0.3">
      <c r="A2424" s="71">
        <v>2035</v>
      </c>
      <c r="B2424" s="718">
        <v>19</v>
      </c>
      <c r="C2424" s="108">
        <v>0.71068862506081831</v>
      </c>
      <c r="D2424" s="109">
        <v>0.65740551614522214</v>
      </c>
      <c r="E2424" s="732">
        <v>0.4323539986761657</v>
      </c>
      <c r="F2424" s="108">
        <v>3.1565662069502905E-2</v>
      </c>
      <c r="G2424" s="109">
        <v>3.1615681622435644E-2</v>
      </c>
      <c r="H2424" s="732">
        <v>4.2311464751089906E-2</v>
      </c>
      <c r="I2424" s="108">
        <v>8.9413740612164349E-3</v>
      </c>
      <c r="J2424" s="109">
        <v>1.0379526829297421E-2</v>
      </c>
      <c r="K2424" s="732">
        <v>1.9467557872175238E-2</v>
      </c>
      <c r="L2424" s="108">
        <v>1.9360296678827501E-3</v>
      </c>
      <c r="M2424" s="109">
        <v>1.9679949809080794E-3</v>
      </c>
      <c r="N2424" s="732">
        <v>2.4984695200182048E-3</v>
      </c>
      <c r="O2424" s="108">
        <v>2.5752165326013102E-3</v>
      </c>
      <c r="P2424" s="109">
        <v>2.6418337445581136E-3</v>
      </c>
      <c r="Q2424" s="732">
        <v>6.1830295110790077E-3</v>
      </c>
      <c r="R2424" s="108">
        <v>2.5331226155676984E-3</v>
      </c>
      <c r="S2424" s="109">
        <v>3.3740863656433247E-3</v>
      </c>
      <c r="T2424" s="732">
        <v>1.0908621652602779E-2</v>
      </c>
      <c r="U2424" s="108">
        <v>2.2853601720262926E-4</v>
      </c>
      <c r="V2424" s="109">
        <v>2.2957090337158103E-4</v>
      </c>
      <c r="W2424" s="732">
        <v>5.7349800494838261E-4</v>
      </c>
      <c r="X2424" s="108">
        <v>1.4531426394399207E-5</v>
      </c>
      <c r="Y2424" s="109">
        <v>1.4662303571046697E-5</v>
      </c>
      <c r="Z2424" s="732">
        <v>3.8838292101372892E-5</v>
      </c>
      <c r="AA2424" s="108">
        <v>3.1081400591647583E-4</v>
      </c>
      <c r="AB2424" s="109">
        <v>3.1287462119494925E-4</v>
      </c>
      <c r="AC2424" s="732">
        <v>1.1218570604346256E-3</v>
      </c>
      <c r="AD2424" s="108">
        <v>9.7358137115746327E-5</v>
      </c>
      <c r="AE2424" s="109">
        <v>9.7439397492864334E-5</v>
      </c>
      <c r="AF2424" s="732">
        <v>2.3867072605873621E-4</v>
      </c>
      <c r="AG2424" s="108">
        <v>1.3185431253460241E-4</v>
      </c>
      <c r="AH2424" s="109">
        <v>1.3407675330956461E-4</v>
      </c>
      <c r="AI2424" s="732">
        <v>3.6664013225161802E-4</v>
      </c>
      <c r="AJ2424" s="114"/>
      <c r="AK2424" s="115"/>
      <c r="AL2424" s="115"/>
    </row>
    <row r="2425" spans="1:38" ht="13" x14ac:dyDescent="0.3">
      <c r="A2425" s="71">
        <v>2035</v>
      </c>
      <c r="B2425" s="718">
        <v>20</v>
      </c>
      <c r="C2425" s="108">
        <v>0.78994885859230946</v>
      </c>
      <c r="D2425" s="109">
        <v>0.71738603393620959</v>
      </c>
      <c r="E2425" s="732">
        <v>0.48035790754843422</v>
      </c>
      <c r="F2425" s="108">
        <v>6.4624509943138259E-2</v>
      </c>
      <c r="G2425" s="109">
        <v>6.2091205527988143E-2</v>
      </c>
      <c r="H2425" s="732">
        <v>8.2394305934418377E-2</v>
      </c>
      <c r="I2425" s="108">
        <v>8.8816994499725764E-3</v>
      </c>
      <c r="J2425" s="109">
        <v>9.6283377575106244E-3</v>
      </c>
      <c r="K2425" s="732">
        <v>2.102203920088528E-2</v>
      </c>
      <c r="L2425" s="108">
        <v>2.6174354056639052E-3</v>
      </c>
      <c r="M2425" s="109">
        <v>2.3629089253002652E-3</v>
      </c>
      <c r="N2425" s="732">
        <v>2.8373545065762248E-3</v>
      </c>
      <c r="O2425" s="108">
        <v>2.6136512490827503E-3</v>
      </c>
      <c r="P2425" s="109">
        <v>2.5723065684408507E-3</v>
      </c>
      <c r="Q2425" s="732">
        <v>6.9915698504352695E-3</v>
      </c>
      <c r="R2425" s="108">
        <v>2.5331226155676984E-3</v>
      </c>
      <c r="S2425" s="109">
        <v>3.3740863656433247E-3</v>
      </c>
      <c r="T2425" s="732">
        <v>1.0908621652602779E-2</v>
      </c>
      <c r="U2425" s="108">
        <v>2.2769658084415868E-4</v>
      </c>
      <c r="V2425" s="109">
        <v>2.2369980953626092E-4</v>
      </c>
      <c r="W2425" s="732">
        <v>6.5936701611948477E-4</v>
      </c>
      <c r="X2425" s="108">
        <v>1.4504704009781395E-5</v>
      </c>
      <c r="Y2425" s="109">
        <v>1.4265876214076532E-5</v>
      </c>
      <c r="Z2425" s="732">
        <v>4.4406706510755581E-5</v>
      </c>
      <c r="AA2425" s="108">
        <v>4.2739074731198208E-4</v>
      </c>
      <c r="AB2425" s="109">
        <v>4.1517666571183089E-4</v>
      </c>
      <c r="AC2425" s="732">
        <v>1.3883845150249377E-3</v>
      </c>
      <c r="AD2425" s="108">
        <v>9.6645625383715592E-5</v>
      </c>
      <c r="AE2425" s="109">
        <v>9.4933500487856949E-5</v>
      </c>
      <c r="AF2425" s="732">
        <v>2.7881118988894984E-4</v>
      </c>
      <c r="AG2425" s="108">
        <v>1.3269004800086124E-4</v>
      </c>
      <c r="AH2425" s="109">
        <v>1.3052893094425642E-4</v>
      </c>
      <c r="AI2425" s="732">
        <v>4.0579857632390919E-4</v>
      </c>
      <c r="AJ2425" s="114"/>
      <c r="AK2425" s="115"/>
      <c r="AL2425" s="115"/>
    </row>
    <row r="2426" spans="1:38" ht="13" x14ac:dyDescent="0.3">
      <c r="A2426" s="71">
        <v>2035</v>
      </c>
      <c r="B2426" s="718">
        <v>21</v>
      </c>
      <c r="C2426" s="108">
        <v>0.79283391959874239</v>
      </c>
      <c r="D2426" s="109">
        <v>0.71986698124546822</v>
      </c>
      <c r="E2426" s="732">
        <v>0.47802689280628341</v>
      </c>
      <c r="F2426" s="108">
        <v>6.6405368635271675E-2</v>
      </c>
      <c r="G2426" s="109">
        <v>6.3494856119472962E-2</v>
      </c>
      <c r="H2426" s="732">
        <v>8.3860472547787987E-2</v>
      </c>
      <c r="I2426" s="108">
        <v>8.886587681553133E-3</v>
      </c>
      <c r="J2426" s="109">
        <v>9.6273110354883704E-3</v>
      </c>
      <c r="K2426" s="732">
        <v>2.088841446710836E-2</v>
      </c>
      <c r="L2426" s="108">
        <v>2.6137113823619272E-3</v>
      </c>
      <c r="M2426" s="109">
        <v>2.3575993111785176E-3</v>
      </c>
      <c r="N2426" s="732">
        <v>2.8229826874153199E-3</v>
      </c>
      <c r="O2426" s="108">
        <v>2.6207907217939089E-3</v>
      </c>
      <c r="P2426" s="109">
        <v>2.5782288852784613E-3</v>
      </c>
      <c r="Q2426" s="732">
        <v>6.9501473281108036E-3</v>
      </c>
      <c r="R2426" s="108">
        <v>2.5331226155676984E-3</v>
      </c>
      <c r="S2426" s="109">
        <v>3.3740863656433247E-3</v>
      </c>
      <c r="T2426" s="732">
        <v>1.0908621652602779E-2</v>
      </c>
      <c r="U2426" s="108">
        <v>2.2780835942582479E-4</v>
      </c>
      <c r="V2426" s="109">
        <v>2.2363827065867363E-4</v>
      </c>
      <c r="W2426" s="732">
        <v>6.5494196831473973E-4</v>
      </c>
      <c r="X2426" s="108">
        <v>1.4517656878507072E-5</v>
      </c>
      <c r="Y2426" s="109">
        <v>1.4268255512636595E-5</v>
      </c>
      <c r="Z2426" s="732">
        <v>4.4125226497634425E-5</v>
      </c>
      <c r="AA2426" s="108">
        <v>4.3397091738982176E-4</v>
      </c>
      <c r="AB2426" s="109">
        <v>4.2028135603219E-4</v>
      </c>
      <c r="AC2426" s="732">
        <v>1.3871594920775085E-3</v>
      </c>
      <c r="AD2426" s="108">
        <v>9.6653175428116882E-5</v>
      </c>
      <c r="AE2426" s="109">
        <v>9.486175062655264E-5</v>
      </c>
      <c r="AF2426" s="732">
        <v>2.7674792602716742E-4</v>
      </c>
      <c r="AG2426" s="108">
        <v>1.329247763996026E-4</v>
      </c>
      <c r="AH2426" s="109">
        <v>1.3068405517926046E-4</v>
      </c>
      <c r="AI2426" s="732">
        <v>4.0380524105850885E-4</v>
      </c>
      <c r="AJ2426" s="114"/>
      <c r="AK2426" s="115"/>
      <c r="AL2426" s="115"/>
    </row>
    <row r="2427" spans="1:38" ht="13" x14ac:dyDescent="0.3">
      <c r="A2427" s="71">
        <v>2035</v>
      </c>
      <c r="B2427" s="718">
        <v>22</v>
      </c>
      <c r="C2427" s="108">
        <v>0.79251631673451384</v>
      </c>
      <c r="D2427" s="109">
        <v>0.7194856792460993</v>
      </c>
      <c r="E2427" s="732">
        <v>0.47511335517464848</v>
      </c>
      <c r="F2427" s="108">
        <v>6.8092914497133908E-2</v>
      </c>
      <c r="G2427" s="109">
        <v>6.4684519008257058E-2</v>
      </c>
      <c r="H2427" s="732">
        <v>8.5081469145866104E-2</v>
      </c>
      <c r="I2427" s="108">
        <v>8.8699984380808377E-3</v>
      </c>
      <c r="J2427" s="109">
        <v>9.6031777461172158E-3</v>
      </c>
      <c r="K2427" s="732">
        <v>2.071928206640581E-2</v>
      </c>
      <c r="L2427" s="108">
        <v>2.6098690778128633E-3</v>
      </c>
      <c r="M2427" s="109">
        <v>2.3524888136406226E-3</v>
      </c>
      <c r="N2427" s="732">
        <v>2.8042629517026191E-3</v>
      </c>
      <c r="O2427" s="108">
        <v>2.6179362162567017E-3</v>
      </c>
      <c r="P2427" s="109">
        <v>2.5745261945803043E-3</v>
      </c>
      <c r="Q2427" s="732">
        <v>6.8982948178265601E-3</v>
      </c>
      <c r="R2427" s="108">
        <v>2.5331226155676984E-3</v>
      </c>
      <c r="S2427" s="109">
        <v>3.3740863656433247E-3</v>
      </c>
      <c r="T2427" s="732">
        <v>1.0908621652602779E-2</v>
      </c>
      <c r="U2427" s="108">
        <v>2.2735560264218612E-4</v>
      </c>
      <c r="V2427" s="109">
        <v>2.2305034240431969E-4</v>
      </c>
      <c r="W2427" s="732">
        <v>6.494026573122735E-4</v>
      </c>
      <c r="X2427" s="108">
        <v>1.4490348652789202E-5</v>
      </c>
      <c r="Y2427" s="109">
        <v>1.4232762944314169E-5</v>
      </c>
      <c r="Z2427" s="732">
        <v>4.3773005456877804E-5</v>
      </c>
      <c r="AA2427" s="108">
        <v>4.3965830744246932E-4</v>
      </c>
      <c r="AB2427" s="109">
        <v>4.2409100783591435E-4</v>
      </c>
      <c r="AC2427" s="732">
        <v>1.383423028862178E-3</v>
      </c>
      <c r="AD2427" s="108">
        <v>9.6443890924405361E-5</v>
      </c>
      <c r="AE2427" s="109">
        <v>9.4590068242695431E-5</v>
      </c>
      <c r="AF2427" s="732">
        <v>2.7416555745615935E-4</v>
      </c>
      <c r="AG2427" s="108">
        <v>1.3272621983511287E-4</v>
      </c>
      <c r="AH2427" s="109">
        <v>1.3042625262499048E-4</v>
      </c>
      <c r="AI2427" s="732">
        <v>4.0131008573232862E-4</v>
      </c>
      <c r="AJ2427" s="114"/>
      <c r="AK2427" s="115"/>
      <c r="AL2427" s="115"/>
    </row>
    <row r="2428" spans="1:38" ht="13" x14ac:dyDescent="0.3">
      <c r="A2428" s="71">
        <v>2035</v>
      </c>
      <c r="B2428" s="718">
        <v>23</v>
      </c>
      <c r="C2428" s="108">
        <v>0.79219350431244751</v>
      </c>
      <c r="D2428" s="109">
        <v>0.71911522795949423</v>
      </c>
      <c r="E2428" s="732">
        <v>0.47084933447519439</v>
      </c>
      <c r="F2428" s="108">
        <v>6.9746444696993093E-2</v>
      </c>
      <c r="G2428" s="109">
        <v>6.5653963795904546E-2</v>
      </c>
      <c r="H2428" s="732">
        <v>8.5956569442256742E-2</v>
      </c>
      <c r="I2428" s="108">
        <v>8.8530590037882023E-3</v>
      </c>
      <c r="J2428" s="109">
        <v>9.5798137333039744E-3</v>
      </c>
      <c r="K2428" s="732">
        <v>2.0468394302493417E-2</v>
      </c>
      <c r="L2428" s="108">
        <v>2.6059491008374324E-3</v>
      </c>
      <c r="M2428" s="109">
        <v>2.3475397474790661E-3</v>
      </c>
      <c r="N2428" s="732">
        <v>2.7756058018995797E-3</v>
      </c>
      <c r="O2428" s="108">
        <v>2.6150267884015692E-3</v>
      </c>
      <c r="P2428" s="109">
        <v>2.5709379172169974E-3</v>
      </c>
      <c r="Q2428" s="732">
        <v>6.8223404160961563E-3</v>
      </c>
      <c r="R2428" s="108">
        <v>2.5331226155676984E-3</v>
      </c>
      <c r="S2428" s="109">
        <v>3.3740863656433247E-3</v>
      </c>
      <c r="T2428" s="732">
        <v>1.0908621652602779E-2</v>
      </c>
      <c r="U2428" s="108">
        <v>2.2689356439507891E-4</v>
      </c>
      <c r="V2428" s="109">
        <v>2.224811069421918E-4</v>
      </c>
      <c r="W2428" s="732">
        <v>6.4129000883482532E-4</v>
      </c>
      <c r="X2428" s="108">
        <v>1.4462481503022153E-5</v>
      </c>
      <c r="Y2428" s="109">
        <v>1.4198402026825901E-5</v>
      </c>
      <c r="Z2428" s="732">
        <v>4.3257248563059386E-5</v>
      </c>
      <c r="AA2428" s="108">
        <v>4.4521697885930997E-4</v>
      </c>
      <c r="AB2428" s="109">
        <v>4.2712551307690782E-4</v>
      </c>
      <c r="AC2428" s="732">
        <v>1.3746940100475516E-3</v>
      </c>
      <c r="AD2428" s="108">
        <v>9.6230354704063652E-5</v>
      </c>
      <c r="AE2428" s="109">
        <v>9.4327022757637659E-5</v>
      </c>
      <c r="AF2428" s="732">
        <v>2.7038384110792578E-4</v>
      </c>
      <c r="AG2428" s="108">
        <v>1.3252362407790373E-4</v>
      </c>
      <c r="AH2428" s="109">
        <v>1.3017649781478714E-4</v>
      </c>
      <c r="AI2428" s="732">
        <v>3.9765501393148288E-4</v>
      </c>
      <c r="AJ2428" s="114"/>
      <c r="AK2428" s="115"/>
      <c r="AL2428" s="115"/>
    </row>
    <row r="2429" spans="1:38" ht="13" x14ac:dyDescent="0.3">
      <c r="A2429" s="71">
        <v>2035</v>
      </c>
      <c r="B2429" s="718">
        <v>24</v>
      </c>
      <c r="C2429" s="108">
        <v>0.79186352626794465</v>
      </c>
      <c r="D2429" s="109">
        <v>0.71875965410872433</v>
      </c>
      <c r="E2429" s="732">
        <v>0.46585526723145437</v>
      </c>
      <c r="F2429" s="108">
        <v>7.1320588124562295E-2</v>
      </c>
      <c r="G2429" s="109">
        <v>6.635330023996526E-2</v>
      </c>
      <c r="H2429" s="732">
        <v>8.6466781322730085E-2</v>
      </c>
      <c r="I2429" s="108">
        <v>8.8357410873281857E-3</v>
      </c>
      <c r="J2429" s="109">
        <v>9.5572969623788761E-3</v>
      </c>
      <c r="K2429" s="732">
        <v>2.0173134444913775E-2</v>
      </c>
      <c r="L2429" s="108">
        <v>2.6019413663359923E-3</v>
      </c>
      <c r="M2429" s="109">
        <v>2.3427696302518357E-3</v>
      </c>
      <c r="N2429" s="732">
        <v>2.7415314792744137E-3</v>
      </c>
      <c r="O2429" s="108">
        <v>2.612049866476385E-3</v>
      </c>
      <c r="P2429" s="109">
        <v>2.5674819891931162E-3</v>
      </c>
      <c r="Q2429" s="732">
        <v>6.7333358335513877E-3</v>
      </c>
      <c r="R2429" s="108">
        <v>2.5331226155676984E-3</v>
      </c>
      <c r="S2429" s="109">
        <v>3.3740863656433247E-3</v>
      </c>
      <c r="T2429" s="732">
        <v>1.0908621652602779E-2</v>
      </c>
      <c r="U2429" s="108">
        <v>2.2642094186685956E-4</v>
      </c>
      <c r="V2429" s="109">
        <v>2.2193241296074092E-4</v>
      </c>
      <c r="W2429" s="732">
        <v>6.3178231440352936E-4</v>
      </c>
      <c r="X2429" s="108">
        <v>1.4433970170340898E-5</v>
      </c>
      <c r="Y2429" s="109">
        <v>1.416527816137973E-5</v>
      </c>
      <c r="Z2429" s="732">
        <v>4.2652997558796077E-5</v>
      </c>
      <c r="AA2429" s="108">
        <v>4.5048305277174569E-4</v>
      </c>
      <c r="AB2429" s="109">
        <v>4.292077794503694E-4</v>
      </c>
      <c r="AC2429" s="732">
        <v>1.3626283563416479E-3</v>
      </c>
      <c r="AD2429" s="108">
        <v>9.6011991051770231E-5</v>
      </c>
      <c r="AE2429" s="109">
        <v>9.4073387780414921E-5</v>
      </c>
      <c r="AF2429" s="732">
        <v>2.6595225923714934E-4</v>
      </c>
      <c r="AG2429" s="108">
        <v>1.3231652036402474E-4</v>
      </c>
      <c r="AH2429" s="109">
        <v>1.2993595238735997E-4</v>
      </c>
      <c r="AI2429" s="732">
        <v>3.9337180007384962E-4</v>
      </c>
      <c r="AJ2429" s="114"/>
      <c r="AK2429" s="115"/>
      <c r="AL2429" s="115"/>
    </row>
    <row r="2430" spans="1:38" ht="13" x14ac:dyDescent="0.3">
      <c r="A2430" s="71">
        <v>2035</v>
      </c>
      <c r="B2430" s="718">
        <v>25</v>
      </c>
      <c r="C2430" s="108">
        <v>0.79390526613685342</v>
      </c>
      <c r="D2430" s="109">
        <v>0.72050112494780416</v>
      </c>
      <c r="E2430" s="732">
        <v>0.46003667142234944</v>
      </c>
      <c r="F2430" s="108">
        <v>7.2935786116514592E-2</v>
      </c>
      <c r="G2430" s="109">
        <v>6.6837494184403878E-2</v>
      </c>
      <c r="H2430" s="732">
        <v>8.6608685254047538E-2</v>
      </c>
      <c r="I2430" s="108">
        <v>8.833692261235709E-3</v>
      </c>
      <c r="J2430" s="109">
        <v>9.5526669531496092E-3</v>
      </c>
      <c r="K2430" s="732">
        <v>1.9827882217621252E-2</v>
      </c>
      <c r="L2430" s="108">
        <v>2.5978788699276252E-3</v>
      </c>
      <c r="M2430" s="109">
        <v>2.3381339770472656E-3</v>
      </c>
      <c r="N2430" s="732">
        <v>2.7013704600896268E-3</v>
      </c>
      <c r="O2430" s="108">
        <v>2.6163913972454579E-3</v>
      </c>
      <c r="P2430" s="109">
        <v>2.571193296502378E-3</v>
      </c>
      <c r="Q2430" s="732">
        <v>6.6296080826119159E-3</v>
      </c>
      <c r="R2430" s="108">
        <v>2.5331226155676984E-3</v>
      </c>
      <c r="S2430" s="109">
        <v>3.3740863656433247E-3</v>
      </c>
      <c r="T2430" s="732">
        <v>1.0908621652602779E-2</v>
      </c>
      <c r="U2430" s="108">
        <v>2.2634872536528845E-4</v>
      </c>
      <c r="V2430" s="109">
        <v>2.217935055763222E-4</v>
      </c>
      <c r="W2430" s="732">
        <v>6.2070135580928588E-4</v>
      </c>
      <c r="X2430" s="108">
        <v>1.4434248058569046E-5</v>
      </c>
      <c r="Y2430" s="109">
        <v>1.4161309382607388E-5</v>
      </c>
      <c r="Z2430" s="732">
        <v>4.1948772685856663E-5</v>
      </c>
      <c r="AA2430" s="108">
        <v>4.5630997163033642E-4</v>
      </c>
      <c r="AB2430" s="109">
        <v>4.309357568856611E-4</v>
      </c>
      <c r="AC2430" s="732">
        <v>1.3469719627314473E-3</v>
      </c>
      <c r="AD2430" s="108">
        <v>9.5945741989204118E-5</v>
      </c>
      <c r="AE2430" s="109">
        <v>9.3977724680698179E-5</v>
      </c>
      <c r="AF2430" s="732">
        <v>2.6078767421282262E-4</v>
      </c>
      <c r="AG2430" s="108">
        <v>1.3242328792330898E-4</v>
      </c>
      <c r="AH2430" s="109">
        <v>1.3000730257952523E-4</v>
      </c>
      <c r="AI2430" s="732">
        <v>3.8837980583339979E-4</v>
      </c>
      <c r="AJ2430" s="114"/>
      <c r="AK2430" s="115"/>
      <c r="AL2430" s="115"/>
    </row>
    <row r="2431" spans="1:38" ht="13" x14ac:dyDescent="0.3">
      <c r="A2431" s="71">
        <v>2035</v>
      </c>
      <c r="B2431" s="718">
        <v>26</v>
      </c>
      <c r="C2431" s="108">
        <v>0.79390526613685342</v>
      </c>
      <c r="D2431" s="109">
        <v>0.72050112494780416</v>
      </c>
      <c r="E2431" s="732">
        <v>0.46003667142234944</v>
      </c>
      <c r="F2431" s="108">
        <v>7.2935786116514592E-2</v>
      </c>
      <c r="G2431" s="109">
        <v>6.6837494184403878E-2</v>
      </c>
      <c r="H2431" s="732">
        <v>8.6608685254047538E-2</v>
      </c>
      <c r="I2431" s="108">
        <v>8.833692261235709E-3</v>
      </c>
      <c r="J2431" s="109">
        <v>9.5526669531496092E-3</v>
      </c>
      <c r="K2431" s="732">
        <v>1.9827882217621252E-2</v>
      </c>
      <c r="L2431" s="108">
        <v>2.5978788699276252E-3</v>
      </c>
      <c r="M2431" s="109">
        <v>2.3381339770472656E-3</v>
      </c>
      <c r="N2431" s="732">
        <v>2.7013704600896268E-3</v>
      </c>
      <c r="O2431" s="108">
        <v>2.6163913972454579E-3</v>
      </c>
      <c r="P2431" s="109">
        <v>2.571193296502378E-3</v>
      </c>
      <c r="Q2431" s="732">
        <v>6.6296080826119159E-3</v>
      </c>
      <c r="R2431" s="108">
        <v>2.5331226155676984E-3</v>
      </c>
      <c r="S2431" s="109">
        <v>3.3740863656433247E-3</v>
      </c>
      <c r="T2431" s="732">
        <v>1.0908621652602779E-2</v>
      </c>
      <c r="U2431" s="108">
        <v>2.2634872536528845E-4</v>
      </c>
      <c r="V2431" s="109">
        <v>2.217935055763222E-4</v>
      </c>
      <c r="W2431" s="732">
        <v>6.2070135580928588E-4</v>
      </c>
      <c r="X2431" s="108">
        <v>1.4434248058569046E-5</v>
      </c>
      <c r="Y2431" s="109">
        <v>1.4161309382607388E-5</v>
      </c>
      <c r="Z2431" s="732">
        <v>4.1948772685856663E-5</v>
      </c>
      <c r="AA2431" s="108">
        <v>4.5630997163033642E-4</v>
      </c>
      <c r="AB2431" s="109">
        <v>4.309357568856611E-4</v>
      </c>
      <c r="AC2431" s="732">
        <v>1.3469719627314473E-3</v>
      </c>
      <c r="AD2431" s="108">
        <v>9.5945741989204118E-5</v>
      </c>
      <c r="AE2431" s="109">
        <v>9.3977724680698179E-5</v>
      </c>
      <c r="AF2431" s="732">
        <v>2.6078767421282262E-4</v>
      </c>
      <c r="AG2431" s="108">
        <v>1.3242328792330898E-4</v>
      </c>
      <c r="AH2431" s="109">
        <v>1.3000730257952523E-4</v>
      </c>
      <c r="AI2431" s="732">
        <v>3.8837980583339979E-4</v>
      </c>
      <c r="AJ2431" s="114"/>
      <c r="AK2431" s="115"/>
      <c r="AL2431" s="115"/>
    </row>
    <row r="2432" spans="1:38" ht="13" x14ac:dyDescent="0.3">
      <c r="A2432" s="71">
        <v>2035</v>
      </c>
      <c r="B2432" s="718">
        <v>27</v>
      </c>
      <c r="C2432" s="108">
        <v>0.79390526613685342</v>
      </c>
      <c r="D2432" s="109">
        <v>0.72050112494780416</v>
      </c>
      <c r="E2432" s="732">
        <v>0.46003667142234944</v>
      </c>
      <c r="F2432" s="108">
        <v>7.2935786116514592E-2</v>
      </c>
      <c r="G2432" s="109">
        <v>6.6837494184403878E-2</v>
      </c>
      <c r="H2432" s="732">
        <v>8.6608685254047538E-2</v>
      </c>
      <c r="I2432" s="108">
        <v>8.833692261235709E-3</v>
      </c>
      <c r="J2432" s="109">
        <v>9.5526669531496092E-3</v>
      </c>
      <c r="K2432" s="732">
        <v>1.9827882217621252E-2</v>
      </c>
      <c r="L2432" s="108">
        <v>2.5978788699276252E-3</v>
      </c>
      <c r="M2432" s="109">
        <v>2.3381339770472656E-3</v>
      </c>
      <c r="N2432" s="732">
        <v>2.7013704600896268E-3</v>
      </c>
      <c r="O2432" s="108">
        <v>2.6163913972454579E-3</v>
      </c>
      <c r="P2432" s="109">
        <v>2.571193296502378E-3</v>
      </c>
      <c r="Q2432" s="732">
        <v>6.6296080826119159E-3</v>
      </c>
      <c r="R2432" s="108">
        <v>2.5331226155676984E-3</v>
      </c>
      <c r="S2432" s="109">
        <v>3.3740863656433247E-3</v>
      </c>
      <c r="T2432" s="732">
        <v>1.0908621652602779E-2</v>
      </c>
      <c r="U2432" s="108">
        <v>2.2634872536528845E-4</v>
      </c>
      <c r="V2432" s="109">
        <v>2.217935055763222E-4</v>
      </c>
      <c r="W2432" s="732">
        <v>6.2070135580928588E-4</v>
      </c>
      <c r="X2432" s="108">
        <v>1.4434248058569046E-5</v>
      </c>
      <c r="Y2432" s="109">
        <v>1.4161309382607388E-5</v>
      </c>
      <c r="Z2432" s="732">
        <v>4.1948772685856663E-5</v>
      </c>
      <c r="AA2432" s="108">
        <v>4.5630997163033642E-4</v>
      </c>
      <c r="AB2432" s="109">
        <v>4.309357568856611E-4</v>
      </c>
      <c r="AC2432" s="732">
        <v>1.3469719627314473E-3</v>
      </c>
      <c r="AD2432" s="108">
        <v>9.5945741989204118E-5</v>
      </c>
      <c r="AE2432" s="109">
        <v>9.3977724680698179E-5</v>
      </c>
      <c r="AF2432" s="732">
        <v>2.6078767421282262E-4</v>
      </c>
      <c r="AG2432" s="108">
        <v>1.3242328792330898E-4</v>
      </c>
      <c r="AH2432" s="109">
        <v>1.3000730257952523E-4</v>
      </c>
      <c r="AI2432" s="732">
        <v>3.8837980583339979E-4</v>
      </c>
      <c r="AJ2432" s="114"/>
      <c r="AK2432" s="115"/>
      <c r="AL2432" s="115"/>
    </row>
    <row r="2433" spans="1:38" ht="13" x14ac:dyDescent="0.3">
      <c r="A2433" s="71">
        <v>2035</v>
      </c>
      <c r="B2433" s="718">
        <v>28</v>
      </c>
      <c r="C2433" s="108">
        <v>0.79390526613685342</v>
      </c>
      <c r="D2433" s="109">
        <v>0.72050112494780416</v>
      </c>
      <c r="E2433" s="732">
        <v>0.46003667142234944</v>
      </c>
      <c r="F2433" s="108">
        <v>7.2935786116514592E-2</v>
      </c>
      <c r="G2433" s="109">
        <v>6.6837494184403878E-2</v>
      </c>
      <c r="H2433" s="732">
        <v>8.6608685254047538E-2</v>
      </c>
      <c r="I2433" s="108">
        <v>8.833692261235709E-3</v>
      </c>
      <c r="J2433" s="109">
        <v>9.5526669531496092E-3</v>
      </c>
      <c r="K2433" s="732">
        <v>1.9827882217621252E-2</v>
      </c>
      <c r="L2433" s="108">
        <v>2.5978788699276252E-3</v>
      </c>
      <c r="M2433" s="109">
        <v>2.3381339770472656E-3</v>
      </c>
      <c r="N2433" s="732">
        <v>2.7013704600896268E-3</v>
      </c>
      <c r="O2433" s="108">
        <v>2.6163913972454579E-3</v>
      </c>
      <c r="P2433" s="109">
        <v>2.571193296502378E-3</v>
      </c>
      <c r="Q2433" s="732">
        <v>6.6296080826119159E-3</v>
      </c>
      <c r="R2433" s="108">
        <v>2.5331226155676984E-3</v>
      </c>
      <c r="S2433" s="109">
        <v>3.3740863656433247E-3</v>
      </c>
      <c r="T2433" s="732">
        <v>1.0908621652602779E-2</v>
      </c>
      <c r="U2433" s="108">
        <v>2.2634872536528845E-4</v>
      </c>
      <c r="V2433" s="109">
        <v>2.217935055763222E-4</v>
      </c>
      <c r="W2433" s="732">
        <v>6.2070135580928588E-4</v>
      </c>
      <c r="X2433" s="108">
        <v>1.4434248058569046E-5</v>
      </c>
      <c r="Y2433" s="109">
        <v>1.4161309382607388E-5</v>
      </c>
      <c r="Z2433" s="732">
        <v>4.1948772685856663E-5</v>
      </c>
      <c r="AA2433" s="108">
        <v>4.5630997163033642E-4</v>
      </c>
      <c r="AB2433" s="109">
        <v>4.309357568856611E-4</v>
      </c>
      <c r="AC2433" s="732">
        <v>1.3469719627314473E-3</v>
      </c>
      <c r="AD2433" s="108">
        <v>9.5945741989204118E-5</v>
      </c>
      <c r="AE2433" s="109">
        <v>9.3977724680698179E-5</v>
      </c>
      <c r="AF2433" s="732">
        <v>2.6078767421282262E-4</v>
      </c>
      <c r="AG2433" s="108">
        <v>1.3242328792330898E-4</v>
      </c>
      <c r="AH2433" s="109">
        <v>1.3000730257952523E-4</v>
      </c>
      <c r="AI2433" s="732">
        <v>3.8837980583339979E-4</v>
      </c>
      <c r="AJ2433" s="114"/>
      <c r="AK2433" s="115"/>
      <c r="AL2433" s="115"/>
    </row>
    <row r="2434" spans="1:38" ht="13" x14ac:dyDescent="0.3">
      <c r="A2434" s="71">
        <v>2035</v>
      </c>
      <c r="B2434" s="718">
        <v>29</v>
      </c>
      <c r="C2434" s="108">
        <v>0.79390526613685342</v>
      </c>
      <c r="D2434" s="109">
        <v>0.72050112494780416</v>
      </c>
      <c r="E2434" s="732">
        <v>0.46003667142234944</v>
      </c>
      <c r="F2434" s="108">
        <v>7.2935786116514592E-2</v>
      </c>
      <c r="G2434" s="109">
        <v>6.6837494184403878E-2</v>
      </c>
      <c r="H2434" s="732">
        <v>8.6608685254047538E-2</v>
      </c>
      <c r="I2434" s="108">
        <v>8.833692261235709E-3</v>
      </c>
      <c r="J2434" s="109">
        <v>9.5526669531496092E-3</v>
      </c>
      <c r="K2434" s="732">
        <v>1.9827882217621252E-2</v>
      </c>
      <c r="L2434" s="108">
        <v>2.5978788699276252E-3</v>
      </c>
      <c r="M2434" s="109">
        <v>2.3381339770472656E-3</v>
      </c>
      <c r="N2434" s="732">
        <v>2.7013704600896268E-3</v>
      </c>
      <c r="O2434" s="108">
        <v>2.6163913972454579E-3</v>
      </c>
      <c r="P2434" s="109">
        <v>2.571193296502378E-3</v>
      </c>
      <c r="Q2434" s="732">
        <v>6.6296080826119159E-3</v>
      </c>
      <c r="R2434" s="108">
        <v>2.5331226155676984E-3</v>
      </c>
      <c r="S2434" s="109">
        <v>3.3740863656433247E-3</v>
      </c>
      <c r="T2434" s="732">
        <v>1.0908621652602779E-2</v>
      </c>
      <c r="U2434" s="108">
        <v>2.2634872536528845E-4</v>
      </c>
      <c r="V2434" s="109">
        <v>2.217935055763222E-4</v>
      </c>
      <c r="W2434" s="732">
        <v>6.2070135580928588E-4</v>
      </c>
      <c r="X2434" s="108">
        <v>1.4434248058569046E-5</v>
      </c>
      <c r="Y2434" s="109">
        <v>1.4161309382607388E-5</v>
      </c>
      <c r="Z2434" s="732">
        <v>4.1948772685856663E-5</v>
      </c>
      <c r="AA2434" s="108">
        <v>4.5630997163033642E-4</v>
      </c>
      <c r="AB2434" s="109">
        <v>4.309357568856611E-4</v>
      </c>
      <c r="AC2434" s="732">
        <v>1.3469719627314473E-3</v>
      </c>
      <c r="AD2434" s="108">
        <v>9.5945741989204118E-5</v>
      </c>
      <c r="AE2434" s="109">
        <v>9.3977724680698179E-5</v>
      </c>
      <c r="AF2434" s="732">
        <v>2.6078767421282262E-4</v>
      </c>
      <c r="AG2434" s="108">
        <v>1.3242328792330898E-4</v>
      </c>
      <c r="AH2434" s="109">
        <v>1.3000730257952523E-4</v>
      </c>
      <c r="AI2434" s="732">
        <v>3.8837980583339979E-4</v>
      </c>
      <c r="AJ2434" s="114"/>
      <c r="AK2434" s="115"/>
      <c r="AL2434" s="115"/>
    </row>
    <row r="2435" spans="1:38" ht="13" x14ac:dyDescent="0.3">
      <c r="A2435" s="71">
        <v>2035</v>
      </c>
      <c r="B2435" s="718">
        <v>30</v>
      </c>
      <c r="C2435" s="108">
        <v>0.79390526613685342</v>
      </c>
      <c r="D2435" s="109">
        <v>0.72050112494780416</v>
      </c>
      <c r="E2435" s="732">
        <v>0.46003667142234944</v>
      </c>
      <c r="F2435" s="108">
        <v>7.2935786116514592E-2</v>
      </c>
      <c r="G2435" s="109">
        <v>6.6837494184403878E-2</v>
      </c>
      <c r="H2435" s="732">
        <v>8.6608685254047538E-2</v>
      </c>
      <c r="I2435" s="108">
        <v>8.833692261235709E-3</v>
      </c>
      <c r="J2435" s="109">
        <v>9.5526669531496092E-3</v>
      </c>
      <c r="K2435" s="732">
        <v>1.9827882217621252E-2</v>
      </c>
      <c r="L2435" s="108">
        <v>2.5978788699276252E-3</v>
      </c>
      <c r="M2435" s="109">
        <v>2.3381339770472656E-3</v>
      </c>
      <c r="N2435" s="732">
        <v>2.7013704600896268E-3</v>
      </c>
      <c r="O2435" s="108">
        <v>2.6163913972454579E-3</v>
      </c>
      <c r="P2435" s="109">
        <v>2.571193296502378E-3</v>
      </c>
      <c r="Q2435" s="732">
        <v>6.6296080826119159E-3</v>
      </c>
      <c r="R2435" s="108">
        <v>2.5331226155676984E-3</v>
      </c>
      <c r="S2435" s="109">
        <v>3.3740863656433247E-3</v>
      </c>
      <c r="T2435" s="732">
        <v>1.0908621652602779E-2</v>
      </c>
      <c r="U2435" s="108">
        <v>2.2634872536528845E-4</v>
      </c>
      <c r="V2435" s="109">
        <v>2.217935055763222E-4</v>
      </c>
      <c r="W2435" s="732">
        <v>6.2070135580928588E-4</v>
      </c>
      <c r="X2435" s="108">
        <v>1.4434248058569046E-5</v>
      </c>
      <c r="Y2435" s="109">
        <v>1.4161309382607388E-5</v>
      </c>
      <c r="Z2435" s="732">
        <v>4.1948772685856663E-5</v>
      </c>
      <c r="AA2435" s="108">
        <v>4.5630997163033642E-4</v>
      </c>
      <c r="AB2435" s="109">
        <v>4.309357568856611E-4</v>
      </c>
      <c r="AC2435" s="732">
        <v>1.3469719627314473E-3</v>
      </c>
      <c r="AD2435" s="108">
        <v>9.5945741989204118E-5</v>
      </c>
      <c r="AE2435" s="109">
        <v>9.3977724680698179E-5</v>
      </c>
      <c r="AF2435" s="732">
        <v>2.6078767421282262E-4</v>
      </c>
      <c r="AG2435" s="108">
        <v>1.3242328792330898E-4</v>
      </c>
      <c r="AH2435" s="109">
        <v>1.3000730257952523E-4</v>
      </c>
      <c r="AI2435" s="732">
        <v>3.8837980583339979E-4</v>
      </c>
      <c r="AJ2435" s="114"/>
      <c r="AK2435" s="115"/>
      <c r="AL2435" s="115"/>
    </row>
    <row r="2436" spans="1:38" ht="13" x14ac:dyDescent="0.3">
      <c r="A2436" s="71">
        <v>2035</v>
      </c>
      <c r="B2436" s="718">
        <v>31</v>
      </c>
      <c r="C2436" s="108">
        <v>0.79390526613685342</v>
      </c>
      <c r="D2436" s="109">
        <v>0.72050112494780416</v>
      </c>
      <c r="E2436" s="732">
        <v>0.46003667142234944</v>
      </c>
      <c r="F2436" s="108">
        <v>7.2935786116514592E-2</v>
      </c>
      <c r="G2436" s="109">
        <v>6.6837494184403878E-2</v>
      </c>
      <c r="H2436" s="732">
        <v>8.6608685254047538E-2</v>
      </c>
      <c r="I2436" s="108">
        <v>8.833692261235709E-3</v>
      </c>
      <c r="J2436" s="109">
        <v>9.5526669531496092E-3</v>
      </c>
      <c r="K2436" s="732">
        <v>1.9827882217621252E-2</v>
      </c>
      <c r="L2436" s="108">
        <v>2.5978788699276252E-3</v>
      </c>
      <c r="M2436" s="109">
        <v>2.3381339770472656E-3</v>
      </c>
      <c r="N2436" s="732">
        <v>2.7013704600896268E-3</v>
      </c>
      <c r="O2436" s="108">
        <v>2.6163913972454579E-3</v>
      </c>
      <c r="P2436" s="109">
        <v>2.571193296502378E-3</v>
      </c>
      <c r="Q2436" s="732">
        <v>6.6296080826119159E-3</v>
      </c>
      <c r="R2436" s="108">
        <v>2.5331226155676984E-3</v>
      </c>
      <c r="S2436" s="109">
        <v>3.3740863656433247E-3</v>
      </c>
      <c r="T2436" s="732">
        <v>1.0908621652602779E-2</v>
      </c>
      <c r="U2436" s="108">
        <v>2.2634872536528845E-4</v>
      </c>
      <c r="V2436" s="109">
        <v>2.217935055763222E-4</v>
      </c>
      <c r="W2436" s="732">
        <v>6.2070135580928588E-4</v>
      </c>
      <c r="X2436" s="108">
        <v>1.4434248058569046E-5</v>
      </c>
      <c r="Y2436" s="109">
        <v>1.4161309382607388E-5</v>
      </c>
      <c r="Z2436" s="732">
        <v>4.1948772685856663E-5</v>
      </c>
      <c r="AA2436" s="108">
        <v>4.5630997163033642E-4</v>
      </c>
      <c r="AB2436" s="109">
        <v>4.309357568856611E-4</v>
      </c>
      <c r="AC2436" s="732">
        <v>1.3469719627314473E-3</v>
      </c>
      <c r="AD2436" s="108">
        <v>9.5945741989204118E-5</v>
      </c>
      <c r="AE2436" s="109">
        <v>9.3977724680698179E-5</v>
      </c>
      <c r="AF2436" s="732">
        <v>2.6078767421282262E-4</v>
      </c>
      <c r="AG2436" s="108">
        <v>1.3242328792330898E-4</v>
      </c>
      <c r="AH2436" s="109">
        <v>1.3000730257952523E-4</v>
      </c>
      <c r="AI2436" s="732">
        <v>3.8837980583339979E-4</v>
      </c>
      <c r="AJ2436" s="114"/>
      <c r="AK2436" s="115"/>
      <c r="AL2436" s="115"/>
    </row>
    <row r="2437" spans="1:38" ht="13" x14ac:dyDescent="0.3">
      <c r="A2437" s="71">
        <v>2035</v>
      </c>
      <c r="B2437" s="718">
        <v>32</v>
      </c>
      <c r="C2437" s="108">
        <v>0.79390526613685342</v>
      </c>
      <c r="D2437" s="109">
        <v>0.72050112494780416</v>
      </c>
      <c r="E2437" s="732">
        <v>0.46003667142234944</v>
      </c>
      <c r="F2437" s="108">
        <v>7.2935786116514592E-2</v>
      </c>
      <c r="G2437" s="109">
        <v>6.6837494184403878E-2</v>
      </c>
      <c r="H2437" s="732">
        <v>8.6608685254047538E-2</v>
      </c>
      <c r="I2437" s="108">
        <v>8.833692261235709E-3</v>
      </c>
      <c r="J2437" s="109">
        <v>9.5526669531496092E-3</v>
      </c>
      <c r="K2437" s="732">
        <v>1.9827882217621252E-2</v>
      </c>
      <c r="L2437" s="108">
        <v>2.5978788699276252E-3</v>
      </c>
      <c r="M2437" s="109">
        <v>2.3381339770472656E-3</v>
      </c>
      <c r="N2437" s="732">
        <v>2.7013704600896268E-3</v>
      </c>
      <c r="O2437" s="108">
        <v>2.6163913972454579E-3</v>
      </c>
      <c r="P2437" s="109">
        <v>2.571193296502378E-3</v>
      </c>
      <c r="Q2437" s="732">
        <v>6.6296080826119159E-3</v>
      </c>
      <c r="R2437" s="108">
        <v>2.5331226155676984E-3</v>
      </c>
      <c r="S2437" s="109">
        <v>3.3740863656433247E-3</v>
      </c>
      <c r="T2437" s="732">
        <v>1.0908621652602779E-2</v>
      </c>
      <c r="U2437" s="108">
        <v>2.2634872536528845E-4</v>
      </c>
      <c r="V2437" s="109">
        <v>2.217935055763222E-4</v>
      </c>
      <c r="W2437" s="732">
        <v>6.2070135580928588E-4</v>
      </c>
      <c r="X2437" s="108">
        <v>1.4434248058569046E-5</v>
      </c>
      <c r="Y2437" s="109">
        <v>1.4161309382607388E-5</v>
      </c>
      <c r="Z2437" s="732">
        <v>4.1948772685856663E-5</v>
      </c>
      <c r="AA2437" s="108">
        <v>4.5630997163033642E-4</v>
      </c>
      <c r="AB2437" s="109">
        <v>4.309357568856611E-4</v>
      </c>
      <c r="AC2437" s="732">
        <v>1.3469719627314473E-3</v>
      </c>
      <c r="AD2437" s="108">
        <v>9.5945741989204118E-5</v>
      </c>
      <c r="AE2437" s="109">
        <v>9.3977724680698179E-5</v>
      </c>
      <c r="AF2437" s="732">
        <v>2.6078767421282262E-4</v>
      </c>
      <c r="AG2437" s="108">
        <v>1.3242328792330898E-4</v>
      </c>
      <c r="AH2437" s="109">
        <v>1.3000730257952523E-4</v>
      </c>
      <c r="AI2437" s="732">
        <v>3.8837980583339979E-4</v>
      </c>
      <c r="AJ2437" s="114"/>
      <c r="AK2437" s="115"/>
      <c r="AL2437" s="115"/>
    </row>
    <row r="2438" spans="1:38" ht="13" x14ac:dyDescent="0.3">
      <c r="A2438" s="71">
        <v>2035</v>
      </c>
      <c r="B2438" s="718">
        <v>33</v>
      </c>
      <c r="C2438" s="108">
        <v>0.79390526613685342</v>
      </c>
      <c r="D2438" s="109">
        <v>0.72050112494780416</v>
      </c>
      <c r="E2438" s="732">
        <v>0.46003667142234944</v>
      </c>
      <c r="F2438" s="108">
        <v>7.2935786116514592E-2</v>
      </c>
      <c r="G2438" s="109">
        <v>6.6837494184403878E-2</v>
      </c>
      <c r="H2438" s="732">
        <v>8.6608685254047538E-2</v>
      </c>
      <c r="I2438" s="108">
        <v>8.833692261235709E-3</v>
      </c>
      <c r="J2438" s="109">
        <v>9.5526669531496092E-3</v>
      </c>
      <c r="K2438" s="732">
        <v>1.9827882217621252E-2</v>
      </c>
      <c r="L2438" s="108">
        <v>2.5978788699276252E-3</v>
      </c>
      <c r="M2438" s="109">
        <v>2.3381339770472656E-3</v>
      </c>
      <c r="N2438" s="732">
        <v>2.7013704600896268E-3</v>
      </c>
      <c r="O2438" s="108">
        <v>2.6163913972454579E-3</v>
      </c>
      <c r="P2438" s="109">
        <v>2.571193296502378E-3</v>
      </c>
      <c r="Q2438" s="732">
        <v>6.6296080826119159E-3</v>
      </c>
      <c r="R2438" s="108">
        <v>2.5331226155676984E-3</v>
      </c>
      <c r="S2438" s="109">
        <v>3.3740863656433247E-3</v>
      </c>
      <c r="T2438" s="732">
        <v>1.0908621652602779E-2</v>
      </c>
      <c r="U2438" s="108">
        <v>2.2634872536528845E-4</v>
      </c>
      <c r="V2438" s="109">
        <v>2.217935055763222E-4</v>
      </c>
      <c r="W2438" s="732">
        <v>6.2070135580928588E-4</v>
      </c>
      <c r="X2438" s="108">
        <v>1.4434248058569046E-5</v>
      </c>
      <c r="Y2438" s="109">
        <v>1.4161309382607388E-5</v>
      </c>
      <c r="Z2438" s="732">
        <v>4.1948772685856663E-5</v>
      </c>
      <c r="AA2438" s="108">
        <v>4.5630997163033642E-4</v>
      </c>
      <c r="AB2438" s="109">
        <v>4.309357568856611E-4</v>
      </c>
      <c r="AC2438" s="732">
        <v>1.3469719627314473E-3</v>
      </c>
      <c r="AD2438" s="108">
        <v>9.5945741989204118E-5</v>
      </c>
      <c r="AE2438" s="109">
        <v>9.3977724680698179E-5</v>
      </c>
      <c r="AF2438" s="732">
        <v>2.6078767421282262E-4</v>
      </c>
      <c r="AG2438" s="108">
        <v>1.3242328792330898E-4</v>
      </c>
      <c r="AH2438" s="109">
        <v>1.3000730257952523E-4</v>
      </c>
      <c r="AI2438" s="732">
        <v>3.8837980583339979E-4</v>
      </c>
      <c r="AJ2438" s="114"/>
      <c r="AK2438" s="115"/>
      <c r="AL2438" s="115"/>
    </row>
    <row r="2439" spans="1:38" ht="13" x14ac:dyDescent="0.3">
      <c r="A2439" s="71">
        <v>2035</v>
      </c>
      <c r="B2439" s="718">
        <v>34</v>
      </c>
      <c r="C2439" s="108">
        <v>0.79390526613685342</v>
      </c>
      <c r="D2439" s="109">
        <v>0.72050112494780416</v>
      </c>
      <c r="E2439" s="732">
        <v>0.46003667142234944</v>
      </c>
      <c r="F2439" s="108">
        <v>7.2935786116514592E-2</v>
      </c>
      <c r="G2439" s="109">
        <v>6.6837494184403878E-2</v>
      </c>
      <c r="H2439" s="732">
        <v>8.6608685254047538E-2</v>
      </c>
      <c r="I2439" s="108">
        <v>8.833692261235709E-3</v>
      </c>
      <c r="J2439" s="109">
        <v>9.5526669531496092E-3</v>
      </c>
      <c r="K2439" s="732">
        <v>1.9827882217621252E-2</v>
      </c>
      <c r="L2439" s="108">
        <v>2.5978788699276252E-3</v>
      </c>
      <c r="M2439" s="109">
        <v>2.3381339770472656E-3</v>
      </c>
      <c r="N2439" s="732">
        <v>2.7013704600896268E-3</v>
      </c>
      <c r="O2439" s="108">
        <v>2.6163913972454579E-3</v>
      </c>
      <c r="P2439" s="109">
        <v>2.571193296502378E-3</v>
      </c>
      <c r="Q2439" s="732">
        <v>6.6296080826119159E-3</v>
      </c>
      <c r="R2439" s="108">
        <v>2.5331226155676984E-3</v>
      </c>
      <c r="S2439" s="109">
        <v>3.3740863656433247E-3</v>
      </c>
      <c r="T2439" s="732">
        <v>1.0908621652602779E-2</v>
      </c>
      <c r="U2439" s="108">
        <v>2.2634872536528845E-4</v>
      </c>
      <c r="V2439" s="109">
        <v>2.217935055763222E-4</v>
      </c>
      <c r="W2439" s="732">
        <v>6.2070135580928588E-4</v>
      </c>
      <c r="X2439" s="108">
        <v>1.4434248058569046E-5</v>
      </c>
      <c r="Y2439" s="109">
        <v>1.4161309382607388E-5</v>
      </c>
      <c r="Z2439" s="732">
        <v>4.1948772685856663E-5</v>
      </c>
      <c r="AA2439" s="108">
        <v>4.5630997163033642E-4</v>
      </c>
      <c r="AB2439" s="109">
        <v>4.309357568856611E-4</v>
      </c>
      <c r="AC2439" s="732">
        <v>1.3469719627314473E-3</v>
      </c>
      <c r="AD2439" s="108">
        <v>9.5945741989204118E-5</v>
      </c>
      <c r="AE2439" s="109">
        <v>9.3977724680698179E-5</v>
      </c>
      <c r="AF2439" s="732">
        <v>2.6078767421282262E-4</v>
      </c>
      <c r="AG2439" s="108">
        <v>1.3242328792330898E-4</v>
      </c>
      <c r="AH2439" s="109">
        <v>1.3000730257952523E-4</v>
      </c>
      <c r="AI2439" s="732">
        <v>3.8837980583339979E-4</v>
      </c>
      <c r="AJ2439" s="114"/>
      <c r="AK2439" s="115"/>
      <c r="AL2439" s="115"/>
    </row>
    <row r="2440" spans="1:38" ht="13" x14ac:dyDescent="0.3">
      <c r="A2440" s="71">
        <v>2035</v>
      </c>
      <c r="B2440" s="718">
        <v>35</v>
      </c>
      <c r="C2440" s="108">
        <v>0.79390526613685342</v>
      </c>
      <c r="D2440" s="109">
        <v>0.72050112494780416</v>
      </c>
      <c r="E2440" s="732">
        <v>0.46003667142234944</v>
      </c>
      <c r="F2440" s="108">
        <v>7.2935786116514592E-2</v>
      </c>
      <c r="G2440" s="109">
        <v>6.6837494184403878E-2</v>
      </c>
      <c r="H2440" s="732">
        <v>8.6608685254047538E-2</v>
      </c>
      <c r="I2440" s="108">
        <v>8.833692261235709E-3</v>
      </c>
      <c r="J2440" s="109">
        <v>9.5526669531496092E-3</v>
      </c>
      <c r="K2440" s="732">
        <v>1.9827882217621252E-2</v>
      </c>
      <c r="L2440" s="108">
        <v>2.5978788699276252E-3</v>
      </c>
      <c r="M2440" s="109">
        <v>2.3381339770472656E-3</v>
      </c>
      <c r="N2440" s="732">
        <v>2.7013704600896268E-3</v>
      </c>
      <c r="O2440" s="108">
        <v>2.6163913972454579E-3</v>
      </c>
      <c r="P2440" s="109">
        <v>2.571193296502378E-3</v>
      </c>
      <c r="Q2440" s="732">
        <v>6.6296080826119159E-3</v>
      </c>
      <c r="R2440" s="108">
        <v>2.5331226155676984E-3</v>
      </c>
      <c r="S2440" s="109">
        <v>3.3740863656433247E-3</v>
      </c>
      <c r="T2440" s="732">
        <v>1.0908621652602779E-2</v>
      </c>
      <c r="U2440" s="108">
        <v>2.2634872536528845E-4</v>
      </c>
      <c r="V2440" s="109">
        <v>2.217935055763222E-4</v>
      </c>
      <c r="W2440" s="732">
        <v>6.2070135580928588E-4</v>
      </c>
      <c r="X2440" s="108">
        <v>1.4434248058569046E-5</v>
      </c>
      <c r="Y2440" s="109">
        <v>1.4161309382607388E-5</v>
      </c>
      <c r="Z2440" s="732">
        <v>4.1948772685856663E-5</v>
      </c>
      <c r="AA2440" s="108">
        <v>4.5630997163033642E-4</v>
      </c>
      <c r="AB2440" s="109">
        <v>4.309357568856611E-4</v>
      </c>
      <c r="AC2440" s="732">
        <v>1.3469719627314473E-3</v>
      </c>
      <c r="AD2440" s="108">
        <v>9.5945741989204118E-5</v>
      </c>
      <c r="AE2440" s="109">
        <v>9.3977724680698179E-5</v>
      </c>
      <c r="AF2440" s="732">
        <v>2.6078767421282262E-4</v>
      </c>
      <c r="AG2440" s="108">
        <v>1.3242328792330898E-4</v>
      </c>
      <c r="AH2440" s="109">
        <v>1.3000730257952523E-4</v>
      </c>
      <c r="AI2440" s="732">
        <v>3.8837980583339979E-4</v>
      </c>
      <c r="AJ2440" s="114"/>
      <c r="AK2440" s="115"/>
      <c r="AL2440" s="115"/>
    </row>
    <row r="2441" spans="1:38" ht="13" x14ac:dyDescent="0.3">
      <c r="A2441" s="71">
        <v>2035</v>
      </c>
      <c r="B2441" s="718">
        <v>36</v>
      </c>
      <c r="C2441" s="108">
        <v>0.79390526613685342</v>
      </c>
      <c r="D2441" s="109">
        <v>0.72050112494780416</v>
      </c>
      <c r="E2441" s="732">
        <v>0.46003667142234944</v>
      </c>
      <c r="F2441" s="108">
        <v>7.2935786116514592E-2</v>
      </c>
      <c r="G2441" s="109">
        <v>6.6837494184403878E-2</v>
      </c>
      <c r="H2441" s="732">
        <v>8.6608685254047538E-2</v>
      </c>
      <c r="I2441" s="108">
        <v>8.833692261235709E-3</v>
      </c>
      <c r="J2441" s="109">
        <v>9.5526669531496092E-3</v>
      </c>
      <c r="K2441" s="732">
        <v>1.9827882217621252E-2</v>
      </c>
      <c r="L2441" s="108">
        <v>2.5978788699276252E-3</v>
      </c>
      <c r="M2441" s="109">
        <v>2.3381339770472656E-3</v>
      </c>
      <c r="N2441" s="732">
        <v>2.7013704600896268E-3</v>
      </c>
      <c r="O2441" s="108">
        <v>2.6163913972454579E-3</v>
      </c>
      <c r="P2441" s="109">
        <v>2.571193296502378E-3</v>
      </c>
      <c r="Q2441" s="732">
        <v>6.6296080826119159E-3</v>
      </c>
      <c r="R2441" s="108">
        <v>2.5331226155676984E-3</v>
      </c>
      <c r="S2441" s="109">
        <v>3.3740863656433247E-3</v>
      </c>
      <c r="T2441" s="732">
        <v>1.0908621652602779E-2</v>
      </c>
      <c r="U2441" s="108">
        <v>2.2634872536528845E-4</v>
      </c>
      <c r="V2441" s="109">
        <v>2.217935055763222E-4</v>
      </c>
      <c r="W2441" s="732">
        <v>6.2070135580928588E-4</v>
      </c>
      <c r="X2441" s="108">
        <v>1.4434248058569046E-5</v>
      </c>
      <c r="Y2441" s="109">
        <v>1.4161309382607388E-5</v>
      </c>
      <c r="Z2441" s="732">
        <v>4.1948772685856663E-5</v>
      </c>
      <c r="AA2441" s="108">
        <v>4.5630997163033642E-4</v>
      </c>
      <c r="AB2441" s="109">
        <v>4.309357568856611E-4</v>
      </c>
      <c r="AC2441" s="732">
        <v>1.3469719627314473E-3</v>
      </c>
      <c r="AD2441" s="108">
        <v>9.5945741989204118E-5</v>
      </c>
      <c r="AE2441" s="109">
        <v>9.3977724680698179E-5</v>
      </c>
      <c r="AF2441" s="732">
        <v>2.6078767421282262E-4</v>
      </c>
      <c r="AG2441" s="108">
        <v>1.3242328792330898E-4</v>
      </c>
      <c r="AH2441" s="109">
        <v>1.3000730257952523E-4</v>
      </c>
      <c r="AI2441" s="732">
        <v>3.8837980583339979E-4</v>
      </c>
      <c r="AJ2441" s="114"/>
      <c r="AK2441" s="115"/>
      <c r="AL2441" s="115"/>
    </row>
    <row r="2442" spans="1:38" ht="13" x14ac:dyDescent="0.3">
      <c r="A2442" s="71">
        <v>2035</v>
      </c>
      <c r="B2442" s="718">
        <v>37</v>
      </c>
      <c r="C2442" s="108">
        <v>0.79390526613685342</v>
      </c>
      <c r="D2442" s="109">
        <v>0.72050112494780416</v>
      </c>
      <c r="E2442" s="732">
        <v>0.46003667142234944</v>
      </c>
      <c r="F2442" s="108">
        <v>7.2935786116514592E-2</v>
      </c>
      <c r="G2442" s="109">
        <v>6.6837494184403878E-2</v>
      </c>
      <c r="H2442" s="732">
        <v>8.6608685254047538E-2</v>
      </c>
      <c r="I2442" s="108">
        <v>8.833692261235709E-3</v>
      </c>
      <c r="J2442" s="109">
        <v>9.5526669531496092E-3</v>
      </c>
      <c r="K2442" s="732">
        <v>1.9827882217621252E-2</v>
      </c>
      <c r="L2442" s="108">
        <v>2.5978788699276252E-3</v>
      </c>
      <c r="M2442" s="109">
        <v>2.3381339770472656E-3</v>
      </c>
      <c r="N2442" s="732">
        <v>2.7013704600896268E-3</v>
      </c>
      <c r="O2442" s="108">
        <v>2.6163913972454579E-3</v>
      </c>
      <c r="P2442" s="109">
        <v>2.571193296502378E-3</v>
      </c>
      <c r="Q2442" s="732">
        <v>6.6296080826119159E-3</v>
      </c>
      <c r="R2442" s="108">
        <v>2.5331226155676984E-3</v>
      </c>
      <c r="S2442" s="109">
        <v>3.3740863656433247E-3</v>
      </c>
      <c r="T2442" s="732">
        <v>1.0908621652602779E-2</v>
      </c>
      <c r="U2442" s="108">
        <v>2.2634872536528845E-4</v>
      </c>
      <c r="V2442" s="109">
        <v>2.217935055763222E-4</v>
      </c>
      <c r="W2442" s="732">
        <v>6.2070135580928588E-4</v>
      </c>
      <c r="X2442" s="108">
        <v>1.4434248058569046E-5</v>
      </c>
      <c r="Y2442" s="109">
        <v>1.4161309382607388E-5</v>
      </c>
      <c r="Z2442" s="732">
        <v>4.1948772685856663E-5</v>
      </c>
      <c r="AA2442" s="108">
        <v>4.5630997163033642E-4</v>
      </c>
      <c r="AB2442" s="109">
        <v>4.309357568856611E-4</v>
      </c>
      <c r="AC2442" s="732">
        <v>1.3469719627314473E-3</v>
      </c>
      <c r="AD2442" s="108">
        <v>9.5945741989204118E-5</v>
      </c>
      <c r="AE2442" s="109">
        <v>9.3977724680698179E-5</v>
      </c>
      <c r="AF2442" s="732">
        <v>2.6078767421282262E-4</v>
      </c>
      <c r="AG2442" s="108">
        <v>1.3242328792330898E-4</v>
      </c>
      <c r="AH2442" s="109">
        <v>1.3000730257952523E-4</v>
      </c>
      <c r="AI2442" s="732">
        <v>3.8837980583339979E-4</v>
      </c>
      <c r="AJ2442" s="114"/>
      <c r="AK2442" s="115"/>
      <c r="AL2442" s="115"/>
    </row>
    <row r="2443" spans="1:38" ht="13" x14ac:dyDescent="0.3">
      <c r="A2443" s="71">
        <v>2035</v>
      </c>
      <c r="B2443" s="718">
        <v>38</v>
      </c>
      <c r="C2443" s="108">
        <v>0.79390526613685342</v>
      </c>
      <c r="D2443" s="109">
        <v>0.72050112494780416</v>
      </c>
      <c r="E2443" s="732">
        <v>0.46003667142234944</v>
      </c>
      <c r="F2443" s="108">
        <v>7.2935786116514592E-2</v>
      </c>
      <c r="G2443" s="109">
        <v>6.6837494184403878E-2</v>
      </c>
      <c r="H2443" s="732">
        <v>8.6608685254047538E-2</v>
      </c>
      <c r="I2443" s="108">
        <v>8.833692261235709E-3</v>
      </c>
      <c r="J2443" s="109">
        <v>9.5526669531496092E-3</v>
      </c>
      <c r="K2443" s="732">
        <v>1.9827882217621252E-2</v>
      </c>
      <c r="L2443" s="108">
        <v>2.5978788699276252E-3</v>
      </c>
      <c r="M2443" s="109">
        <v>2.3381339770472656E-3</v>
      </c>
      <c r="N2443" s="732">
        <v>2.7013704600896268E-3</v>
      </c>
      <c r="O2443" s="108">
        <v>2.6163913972454579E-3</v>
      </c>
      <c r="P2443" s="109">
        <v>2.571193296502378E-3</v>
      </c>
      <c r="Q2443" s="732">
        <v>6.6296080826119159E-3</v>
      </c>
      <c r="R2443" s="108">
        <v>2.5331226155676984E-3</v>
      </c>
      <c r="S2443" s="109">
        <v>3.3740863656433247E-3</v>
      </c>
      <c r="T2443" s="732">
        <v>1.0908621652602779E-2</v>
      </c>
      <c r="U2443" s="108">
        <v>2.2634872536528845E-4</v>
      </c>
      <c r="V2443" s="109">
        <v>2.217935055763222E-4</v>
      </c>
      <c r="W2443" s="732">
        <v>6.2070135580928588E-4</v>
      </c>
      <c r="X2443" s="108">
        <v>1.4434248058569046E-5</v>
      </c>
      <c r="Y2443" s="109">
        <v>1.4161309382607388E-5</v>
      </c>
      <c r="Z2443" s="732">
        <v>4.1948772685856663E-5</v>
      </c>
      <c r="AA2443" s="108">
        <v>4.5630997163033642E-4</v>
      </c>
      <c r="AB2443" s="109">
        <v>4.309357568856611E-4</v>
      </c>
      <c r="AC2443" s="732">
        <v>1.3469719627314473E-3</v>
      </c>
      <c r="AD2443" s="108">
        <v>9.5945741989204118E-5</v>
      </c>
      <c r="AE2443" s="109">
        <v>9.3977724680698179E-5</v>
      </c>
      <c r="AF2443" s="732">
        <v>2.6078767421282262E-4</v>
      </c>
      <c r="AG2443" s="108">
        <v>1.3242328792330898E-4</v>
      </c>
      <c r="AH2443" s="109">
        <v>1.3000730257952523E-4</v>
      </c>
      <c r="AI2443" s="732">
        <v>3.8837980583339979E-4</v>
      </c>
      <c r="AJ2443" s="114"/>
      <c r="AK2443" s="115"/>
      <c r="AL2443" s="115"/>
    </row>
    <row r="2444" spans="1:38" ht="13.5" thickBot="1" x14ac:dyDescent="0.35">
      <c r="A2444" s="73">
        <v>2035</v>
      </c>
      <c r="B2444" s="719">
        <v>39</v>
      </c>
      <c r="C2444" s="110">
        <v>0.79390526613685342</v>
      </c>
      <c r="D2444" s="111">
        <v>0.72050112494780416</v>
      </c>
      <c r="E2444" s="733">
        <v>0.46003667142234944</v>
      </c>
      <c r="F2444" s="110">
        <v>7.2935786116514592E-2</v>
      </c>
      <c r="G2444" s="111">
        <v>6.6837494184403878E-2</v>
      </c>
      <c r="H2444" s="733">
        <v>8.6608685254047538E-2</v>
      </c>
      <c r="I2444" s="110">
        <v>8.833692261235709E-3</v>
      </c>
      <c r="J2444" s="111">
        <v>9.5526669531496092E-3</v>
      </c>
      <c r="K2444" s="733">
        <v>1.9827882217621252E-2</v>
      </c>
      <c r="L2444" s="110">
        <v>2.5978788699276252E-3</v>
      </c>
      <c r="M2444" s="111">
        <v>2.3381339770472656E-3</v>
      </c>
      <c r="N2444" s="733">
        <v>2.7013704600896268E-3</v>
      </c>
      <c r="O2444" s="110">
        <v>2.6163913972454579E-3</v>
      </c>
      <c r="P2444" s="111">
        <v>2.571193296502378E-3</v>
      </c>
      <c r="Q2444" s="733">
        <v>6.6296080826119159E-3</v>
      </c>
      <c r="R2444" s="110">
        <v>2.5331226155676984E-3</v>
      </c>
      <c r="S2444" s="111">
        <v>3.3740863656433247E-3</v>
      </c>
      <c r="T2444" s="733">
        <v>1.0908621652602779E-2</v>
      </c>
      <c r="U2444" s="110">
        <v>2.2634872536528845E-4</v>
      </c>
      <c r="V2444" s="111">
        <v>2.217935055763222E-4</v>
      </c>
      <c r="W2444" s="733">
        <v>6.2070135580928588E-4</v>
      </c>
      <c r="X2444" s="110">
        <v>1.4434248058569046E-5</v>
      </c>
      <c r="Y2444" s="111">
        <v>1.4161309382607388E-5</v>
      </c>
      <c r="Z2444" s="733">
        <v>4.1948772685856663E-5</v>
      </c>
      <c r="AA2444" s="110">
        <v>4.5630997163033642E-4</v>
      </c>
      <c r="AB2444" s="111">
        <v>4.309357568856611E-4</v>
      </c>
      <c r="AC2444" s="733">
        <v>1.3469719627314473E-3</v>
      </c>
      <c r="AD2444" s="110">
        <v>9.5945741989204118E-5</v>
      </c>
      <c r="AE2444" s="111">
        <v>9.3977724680698179E-5</v>
      </c>
      <c r="AF2444" s="733">
        <v>2.6078767421282262E-4</v>
      </c>
      <c r="AG2444" s="110">
        <v>1.3242328792330898E-4</v>
      </c>
      <c r="AH2444" s="111">
        <v>1.3000730257952523E-4</v>
      </c>
      <c r="AI2444" s="733">
        <v>3.8837980583339979E-4</v>
      </c>
      <c r="AJ2444" s="116"/>
      <c r="AK2444" s="117"/>
      <c r="AL2444" s="117"/>
    </row>
    <row r="2445" spans="1:38" x14ac:dyDescent="0.25">
      <c r="A2445" s="69">
        <v>2036</v>
      </c>
      <c r="B2445" s="70">
        <v>0</v>
      </c>
      <c r="C2445" s="106">
        <v>0.28602822364548663</v>
      </c>
      <c r="D2445" s="107">
        <v>0.2931098365238563</v>
      </c>
      <c r="E2445" s="730">
        <v>0.23539136682364398</v>
      </c>
      <c r="F2445" s="106">
        <v>1.3567385080546812E-2</v>
      </c>
      <c r="G2445" s="107">
        <v>1.5367188332765666E-2</v>
      </c>
      <c r="H2445" s="730">
        <v>1.4200837049893077E-2</v>
      </c>
      <c r="I2445" s="106">
        <v>7.6970615891663718E-3</v>
      </c>
      <c r="J2445" s="107">
        <v>7.3173016207268441E-3</v>
      </c>
      <c r="K2445" s="730">
        <v>1.5751349912061046E-2</v>
      </c>
      <c r="L2445" s="106">
        <v>7.4248374338293827E-4</v>
      </c>
      <c r="M2445" s="107">
        <v>8.2649664094457435E-4</v>
      </c>
      <c r="N2445" s="730">
        <v>1.3422644688036226E-3</v>
      </c>
      <c r="O2445" s="106">
        <v>1.9099639667356353E-3</v>
      </c>
      <c r="P2445" s="107">
        <v>1.8029801139244439E-3</v>
      </c>
      <c r="Q2445" s="730">
        <v>3.2130790662819016E-3</v>
      </c>
      <c r="R2445" s="106">
        <v>2.5331226155676984E-3</v>
      </c>
      <c r="S2445" s="107">
        <v>3.3740863656433247E-3</v>
      </c>
      <c r="T2445" s="730">
        <v>1.0908621652602779E-2</v>
      </c>
      <c r="U2445" s="106">
        <v>2.046874040460338E-4</v>
      </c>
      <c r="V2445" s="107">
        <v>1.9792109281912564E-4</v>
      </c>
      <c r="W2445" s="730">
        <v>3.1298845137172699E-4</v>
      </c>
      <c r="X2445" s="106">
        <v>1.2639761634925212E-5</v>
      </c>
      <c r="Y2445" s="107">
        <v>1.218863287318637E-5</v>
      </c>
      <c r="Z2445" s="730">
        <v>2.0301603172791689E-5</v>
      </c>
      <c r="AA2445" s="106">
        <v>2.1854394878049495E-4</v>
      </c>
      <c r="AB2445" s="107">
        <v>2.1850235117250622E-4</v>
      </c>
      <c r="AC2445" s="730">
        <v>5.5796466111069905E-4</v>
      </c>
      <c r="AD2445" s="106">
        <v>8.992246564852634E-5</v>
      </c>
      <c r="AE2445" s="107">
        <v>8.726208743448842E-5</v>
      </c>
      <c r="AF2445" s="730">
        <v>1.347072831632824E-4</v>
      </c>
      <c r="AG2445" s="106">
        <v>1.066733877831136E-4</v>
      </c>
      <c r="AH2445" s="107">
        <v>1.0191103089815465E-4</v>
      </c>
      <c r="AI2445" s="730">
        <v>1.7929595259508996E-4</v>
      </c>
      <c r="AJ2445" s="112"/>
      <c r="AK2445" s="113"/>
      <c r="AL2445" s="113"/>
    </row>
    <row r="2446" spans="1:38" x14ac:dyDescent="0.25">
      <c r="A2446" s="71">
        <v>2036</v>
      </c>
      <c r="B2446" s="718">
        <v>1</v>
      </c>
      <c r="C2446" s="108">
        <v>0.28488409670712411</v>
      </c>
      <c r="D2446" s="109">
        <v>0.29220545446662571</v>
      </c>
      <c r="E2446" s="731">
        <v>0.23641880903815055</v>
      </c>
      <c r="F2446" s="108">
        <v>1.3565557828723696E-2</v>
      </c>
      <c r="G2446" s="109">
        <v>1.5373964244700215E-2</v>
      </c>
      <c r="H2446" s="731">
        <v>1.4286897193009653E-2</v>
      </c>
      <c r="I2446" s="108">
        <v>7.653113666085746E-3</v>
      </c>
      <c r="J2446" s="109">
        <v>7.2921727919453908E-3</v>
      </c>
      <c r="K2446" s="731">
        <v>1.5843134778657189E-2</v>
      </c>
      <c r="L2446" s="108">
        <v>7.4007515504261458E-4</v>
      </c>
      <c r="M2446" s="109">
        <v>8.2520707122576487E-4</v>
      </c>
      <c r="N2446" s="731">
        <v>1.3471319137510628E-3</v>
      </c>
      <c r="O2446" s="108">
        <v>1.9006387874275208E-3</v>
      </c>
      <c r="P2446" s="109">
        <v>1.79768533865275E-3</v>
      </c>
      <c r="Q2446" s="731">
        <v>3.2306826961039162E-3</v>
      </c>
      <c r="R2446" s="108">
        <v>2.5331226155676984E-3</v>
      </c>
      <c r="S2446" s="109">
        <v>3.3740863656433247E-3</v>
      </c>
      <c r="T2446" s="731">
        <v>1.0908621652602779E-2</v>
      </c>
      <c r="U2446" s="108">
        <v>2.0356167600225057E-4</v>
      </c>
      <c r="V2446" s="109">
        <v>1.9732883962017645E-4</v>
      </c>
      <c r="W2446" s="731">
        <v>3.1488533180602405E-4</v>
      </c>
      <c r="X2446" s="108">
        <v>1.2570163442591267E-5</v>
      </c>
      <c r="Y2446" s="109">
        <v>1.2151306102272247E-5</v>
      </c>
      <c r="Z2446" s="731">
        <v>2.0418136361891275E-5</v>
      </c>
      <c r="AA2446" s="108">
        <v>2.1764583925762884E-4</v>
      </c>
      <c r="AB2446" s="109">
        <v>2.1805706342891299E-4</v>
      </c>
      <c r="AC2446" s="731">
        <v>5.6105882562245909E-4</v>
      </c>
      <c r="AD2446" s="108">
        <v>8.9418178446915275E-5</v>
      </c>
      <c r="AE2446" s="109">
        <v>8.6998925160395934E-5</v>
      </c>
      <c r="AF2446" s="731">
        <v>1.3558642067862132E-4</v>
      </c>
      <c r="AG2446" s="108">
        <v>1.0611678660109281E-4</v>
      </c>
      <c r="AH2446" s="109">
        <v>1.0160596309116114E-4</v>
      </c>
      <c r="AI2446" s="731">
        <v>1.801355717215673E-4</v>
      </c>
      <c r="AJ2446" s="114"/>
      <c r="AK2446" s="115"/>
      <c r="AL2446" s="115"/>
    </row>
    <row r="2447" spans="1:38" x14ac:dyDescent="0.25">
      <c r="A2447" s="71">
        <v>2036</v>
      </c>
      <c r="B2447" s="718">
        <v>2</v>
      </c>
      <c r="C2447" s="108">
        <v>0.28296458756140497</v>
      </c>
      <c r="D2447" s="109">
        <v>0.29040787996778361</v>
      </c>
      <c r="E2447" s="731">
        <v>0.23761053132298143</v>
      </c>
      <c r="F2447" s="108">
        <v>1.3542917802268113E-2</v>
      </c>
      <c r="G2447" s="109">
        <v>1.5364314892941313E-2</v>
      </c>
      <c r="H2447" s="731">
        <v>1.4380062696459228E-2</v>
      </c>
      <c r="I2447" s="108">
        <v>7.5968357639158504E-3</v>
      </c>
      <c r="J2447" s="109">
        <v>7.2521776655648709E-3</v>
      </c>
      <c r="K2447" s="731">
        <v>1.5949222987523687E-2</v>
      </c>
      <c r="L2447" s="108">
        <v>7.3788101660132331E-4</v>
      </c>
      <c r="M2447" s="109">
        <v>8.2390910944424799E-4</v>
      </c>
      <c r="N2447" s="731">
        <v>1.3527415642777874E-3</v>
      </c>
      <c r="O2447" s="108">
        <v>1.8874305054411579E-3</v>
      </c>
      <c r="P2447" s="109">
        <v>1.7886031073810862E-3</v>
      </c>
      <c r="Q2447" s="731">
        <v>3.2510753051255537E-3</v>
      </c>
      <c r="R2447" s="108">
        <v>2.5331226155676984E-3</v>
      </c>
      <c r="S2447" s="109">
        <v>3.3740863656433247E-3</v>
      </c>
      <c r="T2447" s="731">
        <v>1.0908621652602779E-2</v>
      </c>
      <c r="U2447" s="108">
        <v>2.0224678808800997E-4</v>
      </c>
      <c r="V2447" s="109">
        <v>1.9646800216034199E-4</v>
      </c>
      <c r="W2447" s="731">
        <v>3.170824302460771E-4</v>
      </c>
      <c r="X2447" s="108">
        <v>1.2486324863884315E-5</v>
      </c>
      <c r="Y2447" s="109">
        <v>1.2095378663669843E-5</v>
      </c>
      <c r="Z2447" s="731">
        <v>2.0553130278491518E-5</v>
      </c>
      <c r="AA2447" s="108">
        <v>2.1648038187235171E-4</v>
      </c>
      <c r="AB2447" s="109">
        <v>2.1731001253672848E-4</v>
      </c>
      <c r="AC2447" s="731">
        <v>5.6461860037031902E-4</v>
      </c>
      <c r="AD2447" s="108">
        <v>8.884444357323525E-5</v>
      </c>
      <c r="AE2447" s="109">
        <v>8.6625491059840175E-5</v>
      </c>
      <c r="AF2447" s="731">
        <v>1.3660472019678296E-4</v>
      </c>
      <c r="AG2447" s="108">
        <v>1.0539889963128141E-4</v>
      </c>
      <c r="AH2447" s="109">
        <v>1.0112146834093951E-4</v>
      </c>
      <c r="AI2447" s="731">
        <v>1.8110849530543827E-4</v>
      </c>
      <c r="AJ2447" s="114"/>
      <c r="AK2447" s="115"/>
      <c r="AL2447" s="115"/>
    </row>
    <row r="2448" spans="1:38" x14ac:dyDescent="0.25">
      <c r="A2448" s="71">
        <v>2036</v>
      </c>
      <c r="B2448" s="718">
        <v>3</v>
      </c>
      <c r="C2448" s="108">
        <v>0.2799845154729933</v>
      </c>
      <c r="D2448" s="109">
        <v>0.28753286385522492</v>
      </c>
      <c r="E2448" s="731">
        <v>0.23884705458215608</v>
      </c>
      <c r="F2448" s="108">
        <v>1.3510133145056948E-2</v>
      </c>
      <c r="G2448" s="109">
        <v>1.5347888040055978E-2</v>
      </c>
      <c r="H2448" s="731">
        <v>1.4478366247171453E-2</v>
      </c>
      <c r="I2448" s="108">
        <v>7.5191253878051142E-3</v>
      </c>
      <c r="J2448" s="109">
        <v>7.1927318594566655E-3</v>
      </c>
      <c r="K2448" s="731">
        <v>1.6059519324335463E-2</v>
      </c>
      <c r="L2448" s="108">
        <v>7.3549869961997405E-4</v>
      </c>
      <c r="M2448" s="109">
        <v>8.2241296189867748E-4</v>
      </c>
      <c r="N2448" s="731">
        <v>1.3585848637011817E-3</v>
      </c>
      <c r="O2448" s="108">
        <v>1.8687532139756329E-3</v>
      </c>
      <c r="P2448" s="109">
        <v>1.7747020426532041E-3</v>
      </c>
      <c r="Q2448" s="731">
        <v>3.2722486396664645E-3</v>
      </c>
      <c r="R2448" s="108">
        <v>2.5331226155676984E-3</v>
      </c>
      <c r="S2448" s="109">
        <v>3.3740863656433247E-3</v>
      </c>
      <c r="T2448" s="731">
        <v>1.0908621652602779E-2</v>
      </c>
      <c r="U2448" s="108">
        <v>2.005354163016677E-4</v>
      </c>
      <c r="V2448" s="109">
        <v>1.9524117213249798E-4</v>
      </c>
      <c r="W2448" s="731">
        <v>3.1936368722154445E-4</v>
      </c>
      <c r="X2448" s="108">
        <v>1.2375445603215731E-5</v>
      </c>
      <c r="Y2448" s="109">
        <v>1.201457215345301E-5</v>
      </c>
      <c r="Z2448" s="731">
        <v>2.0693285216462542E-5</v>
      </c>
      <c r="AA2448" s="108">
        <v>2.1492241500150052E-4</v>
      </c>
      <c r="AB2448" s="109">
        <v>2.1621449045612005E-4</v>
      </c>
      <c r="AC2448" s="731">
        <v>5.683207620843239E-4</v>
      </c>
      <c r="AD2448" s="108">
        <v>8.8107528530842222E-5</v>
      </c>
      <c r="AE2448" s="109">
        <v>8.6099554549906826E-5</v>
      </c>
      <c r="AF2448" s="731">
        <v>1.376619941303812E-4</v>
      </c>
      <c r="AG2448" s="108">
        <v>1.0442069721192774E-4</v>
      </c>
      <c r="AH2448" s="109">
        <v>1.0040278871325733E-4</v>
      </c>
      <c r="AI2448" s="731">
        <v>1.821185276152572E-4</v>
      </c>
      <c r="AJ2448" s="114"/>
      <c r="AK2448" s="115"/>
      <c r="AL2448" s="115"/>
    </row>
    <row r="2449" spans="1:38" x14ac:dyDescent="0.25">
      <c r="A2449" s="71">
        <v>2036</v>
      </c>
      <c r="B2449" s="718">
        <v>4</v>
      </c>
      <c r="C2449" s="108">
        <v>0.33947798754874858</v>
      </c>
      <c r="D2449" s="109">
        <v>0.343399292940057</v>
      </c>
      <c r="E2449" s="731">
        <v>0.32179403824193875</v>
      </c>
      <c r="F2449" s="108">
        <v>1.3935679163316731E-2</v>
      </c>
      <c r="G2449" s="109">
        <v>1.5899951019198839E-2</v>
      </c>
      <c r="H2449" s="731">
        <v>1.772148459991579E-2</v>
      </c>
      <c r="I2449" s="108">
        <v>7.9591309902928807E-3</v>
      </c>
      <c r="J2449" s="109">
        <v>8.4135905489927543E-3</v>
      </c>
      <c r="K2449" s="731">
        <v>1.9105361327410007E-2</v>
      </c>
      <c r="L2449" s="108">
        <v>8.8834617032653709E-4</v>
      </c>
      <c r="M2449" s="109">
        <v>1.228533162891163E-3</v>
      </c>
      <c r="N2449" s="731">
        <v>2.2024958236443624E-3</v>
      </c>
      <c r="O2449" s="108">
        <v>2.0165489171139464E-3</v>
      </c>
      <c r="P2449" s="109">
        <v>2.0723755932961119E-3</v>
      </c>
      <c r="Q2449" s="731">
        <v>4.1493563919882256E-3</v>
      </c>
      <c r="R2449" s="108">
        <v>2.5331226155676984E-3</v>
      </c>
      <c r="S2449" s="109">
        <v>3.3740863656433247E-3</v>
      </c>
      <c r="T2449" s="731">
        <v>1.0908621652602779E-2</v>
      </c>
      <c r="U2449" s="108">
        <v>2.0858738930924395E-4</v>
      </c>
      <c r="V2449" s="109">
        <v>2.1162452434324788E-4</v>
      </c>
      <c r="W2449" s="731">
        <v>4.1249616267221033E-4</v>
      </c>
      <c r="X2449" s="108">
        <v>1.2957286881867062E-5</v>
      </c>
      <c r="Y2449" s="109">
        <v>1.3191416882761885E-5</v>
      </c>
      <c r="Z2449" s="731">
        <v>2.6739679096175214E-5</v>
      </c>
      <c r="AA2449" s="108">
        <v>2.2438940043344841E-4</v>
      </c>
      <c r="AB2449" s="109">
        <v>2.3426236752129199E-4</v>
      </c>
      <c r="AC2449" s="731">
        <v>7.1582691977399343E-4</v>
      </c>
      <c r="AD2449" s="108">
        <v>9.1167955289898729E-5</v>
      </c>
      <c r="AE2449" s="109">
        <v>9.2341748281372143E-5</v>
      </c>
      <c r="AF2449" s="731">
        <v>1.8121001820147419E-4</v>
      </c>
      <c r="AG2449" s="108">
        <v>1.1076036846623807E-4</v>
      </c>
      <c r="AH2449" s="109">
        <v>1.1320089564862063E-4</v>
      </c>
      <c r="AI2449" s="731">
        <v>2.246034176861942E-4</v>
      </c>
      <c r="AJ2449" s="114"/>
      <c r="AK2449" s="115"/>
      <c r="AL2449" s="115"/>
    </row>
    <row r="2450" spans="1:38" x14ac:dyDescent="0.25">
      <c r="A2450" s="71">
        <v>2036</v>
      </c>
      <c r="B2450" s="718">
        <v>5</v>
      </c>
      <c r="C2450" s="108">
        <v>0.33811075372324689</v>
      </c>
      <c r="D2450" s="109">
        <v>0.34216456118042343</v>
      </c>
      <c r="E2450" s="731">
        <v>0.31745639309607732</v>
      </c>
      <c r="F2450" s="108">
        <v>1.3952365058827538E-2</v>
      </c>
      <c r="G2450" s="109">
        <v>1.5916270800690288E-2</v>
      </c>
      <c r="H2450" s="731">
        <v>1.7532104680148146E-2</v>
      </c>
      <c r="I2450" s="108">
        <v>7.9163729233045661E-3</v>
      </c>
      <c r="J2450" s="109">
        <v>8.3726289855030576E-3</v>
      </c>
      <c r="K2450" s="731">
        <v>1.8808344240589376E-2</v>
      </c>
      <c r="L2450" s="108">
        <v>8.8630050712361439E-4</v>
      </c>
      <c r="M2450" s="109">
        <v>1.2258258578001112E-3</v>
      </c>
      <c r="N2450" s="731">
        <v>2.1841671746636229E-3</v>
      </c>
      <c r="O2450" s="108">
        <v>2.006428996201977E-3</v>
      </c>
      <c r="P2450" s="109">
        <v>2.0630334006467642E-3</v>
      </c>
      <c r="Q2450" s="731">
        <v>4.0852908859558435E-3</v>
      </c>
      <c r="R2450" s="108">
        <v>2.5331226155676984E-3</v>
      </c>
      <c r="S2450" s="109">
        <v>3.3740863656433247E-3</v>
      </c>
      <c r="T2450" s="731">
        <v>1.0908621652602779E-2</v>
      </c>
      <c r="U2450" s="108">
        <v>2.0753869794177659E-4</v>
      </c>
      <c r="V2450" s="109">
        <v>2.1067671799925584E-4</v>
      </c>
      <c r="W2450" s="731">
        <v>4.0562080108245838E-4</v>
      </c>
      <c r="X2450" s="108">
        <v>1.2890558138343528E-5</v>
      </c>
      <c r="Y2450" s="109">
        <v>1.3130797304203458E-5</v>
      </c>
      <c r="Z2450" s="731">
        <v>2.6310761311504097E-5</v>
      </c>
      <c r="AA2450" s="108">
        <v>2.2360517364089605E-4</v>
      </c>
      <c r="AB2450" s="109">
        <v>2.3355770632585253E-4</v>
      </c>
      <c r="AC2450" s="731">
        <v>7.0512688866686344E-4</v>
      </c>
      <c r="AD2450" s="108">
        <v>9.0707244395509849E-5</v>
      </c>
      <c r="AE2450" s="109">
        <v>9.192645983102726E-5</v>
      </c>
      <c r="AF2450" s="731">
        <v>1.7801570278536984E-4</v>
      </c>
      <c r="AG2450" s="108">
        <v>1.101988781273412E-4</v>
      </c>
      <c r="AH2450" s="109">
        <v>1.1268747556832875E-4</v>
      </c>
      <c r="AI2450" s="731">
        <v>2.2153440427140792E-4</v>
      </c>
      <c r="AJ2450" s="114"/>
      <c r="AK2450" s="115"/>
      <c r="AL2450" s="115"/>
    </row>
    <row r="2451" spans="1:38" x14ac:dyDescent="0.25">
      <c r="A2451" s="71">
        <v>2036</v>
      </c>
      <c r="B2451" s="718">
        <v>6</v>
      </c>
      <c r="C2451" s="108">
        <v>0.38780089383639238</v>
      </c>
      <c r="D2451" s="109">
        <v>0.38770991458888798</v>
      </c>
      <c r="E2451" s="731">
        <v>0.43262874732304946</v>
      </c>
      <c r="F2451" s="108">
        <v>1.451724907209373E-2</v>
      </c>
      <c r="G2451" s="109">
        <v>1.6502855057769841E-2</v>
      </c>
      <c r="H2451" s="731">
        <v>2.3122243303551178E-2</v>
      </c>
      <c r="I2451" s="108">
        <v>8.1657264777063587E-3</v>
      </c>
      <c r="J2451" s="109">
        <v>9.2865182364762922E-3</v>
      </c>
      <c r="K2451" s="731">
        <v>2.0802654898738202E-2</v>
      </c>
      <c r="L2451" s="108">
        <v>1.0047052791383201E-3</v>
      </c>
      <c r="M2451" s="109">
        <v>1.3258811218413353E-3</v>
      </c>
      <c r="N2451" s="731">
        <v>2.255316026622935E-3</v>
      </c>
      <c r="O2451" s="108">
        <v>2.1142161767136957E-3</v>
      </c>
      <c r="P2451" s="109">
        <v>2.309061891305135E-3</v>
      </c>
      <c r="Q2451" s="731">
        <v>5.5686088374024252E-3</v>
      </c>
      <c r="R2451" s="108">
        <v>2.5331226155676984E-3</v>
      </c>
      <c r="S2451" s="109">
        <v>3.3740863656433247E-3</v>
      </c>
      <c r="T2451" s="731">
        <v>1.0908621652602779E-2</v>
      </c>
      <c r="U2451" s="108">
        <v>2.1326250868159295E-4</v>
      </c>
      <c r="V2451" s="109">
        <v>2.2346079247172269E-4</v>
      </c>
      <c r="W2451" s="731">
        <v>5.0895295329534166E-4</v>
      </c>
      <c r="X2451" s="108">
        <v>1.3306078523081437E-5</v>
      </c>
      <c r="Y2451" s="109">
        <v>1.4057859715686719E-5</v>
      </c>
      <c r="Z2451" s="731">
        <v>3.4464428488950553E-5</v>
      </c>
      <c r="AA2451" s="108">
        <v>2.313733288911318E-4</v>
      </c>
      <c r="AB2451" s="109">
        <v>2.4849865630426955E-4</v>
      </c>
      <c r="AC2451" s="731">
        <v>9.5922681595099403E-4</v>
      </c>
      <c r="AD2451" s="108">
        <v>9.2863148507281622E-5</v>
      </c>
      <c r="AE2451" s="109">
        <v>9.6696989597645932E-5</v>
      </c>
      <c r="AF2451" s="731">
        <v>2.0824679080975854E-4</v>
      </c>
      <c r="AG2451" s="108">
        <v>1.1478172042511197E-4</v>
      </c>
      <c r="AH2451" s="109">
        <v>1.2305628659486944E-4</v>
      </c>
      <c r="AI2451" s="731">
        <v>3.365709107702407E-4</v>
      </c>
      <c r="AJ2451" s="114"/>
      <c r="AK2451" s="115"/>
      <c r="AL2451" s="115"/>
    </row>
    <row r="2452" spans="1:38" x14ac:dyDescent="0.25">
      <c r="A2452" s="71">
        <v>2036</v>
      </c>
      <c r="B2452" s="718">
        <v>7</v>
      </c>
      <c r="C2452" s="108">
        <v>0.38746653099269668</v>
      </c>
      <c r="D2452" s="109">
        <v>0.38739125278889897</v>
      </c>
      <c r="E2452" s="731">
        <v>0.42861267162540445</v>
      </c>
      <c r="F2452" s="108">
        <v>1.4579015016945989E-2</v>
      </c>
      <c r="G2452" s="109">
        <v>1.6554376379922634E-2</v>
      </c>
      <c r="H2452" s="731">
        <v>2.2956603311288307E-2</v>
      </c>
      <c r="I2452" s="108">
        <v>8.1460385215891429E-3</v>
      </c>
      <c r="J2452" s="109">
        <v>9.2650568798746044E-3</v>
      </c>
      <c r="K2452" s="731">
        <v>2.0533209224784629E-2</v>
      </c>
      <c r="L2452" s="108">
        <v>1.0028395039567992E-3</v>
      </c>
      <c r="M2452" s="109">
        <v>1.3232729562670346E-3</v>
      </c>
      <c r="N2452" s="731">
        <v>2.2385404008178219E-3</v>
      </c>
      <c r="O2452" s="108">
        <v>2.1107841013816618E-3</v>
      </c>
      <c r="P2452" s="109">
        <v>2.3056664941045551E-3</v>
      </c>
      <c r="Q2452" s="731">
        <v>5.505414916214142E-3</v>
      </c>
      <c r="R2452" s="108">
        <v>2.5331226155676984E-3</v>
      </c>
      <c r="S2452" s="109">
        <v>3.3740863656433247E-3</v>
      </c>
      <c r="T2452" s="731">
        <v>1.0908621652602779E-2</v>
      </c>
      <c r="U2452" s="108">
        <v>2.1271703277469305E-4</v>
      </c>
      <c r="V2452" s="109">
        <v>2.2292447396413811E-4</v>
      </c>
      <c r="W2452" s="731">
        <v>5.0217873251925287E-4</v>
      </c>
      <c r="X2452" s="108">
        <v>1.3273349057923719E-5</v>
      </c>
      <c r="Y2452" s="109">
        <v>1.4025539008189838E-5</v>
      </c>
      <c r="Z2452" s="731">
        <v>3.4039308215246183E-5</v>
      </c>
      <c r="AA2452" s="108">
        <v>2.3120909839663452E-4</v>
      </c>
      <c r="AB2452" s="109">
        <v>2.483067553658635E-4</v>
      </c>
      <c r="AC2452" s="731">
        <v>9.4877642256249251E-4</v>
      </c>
      <c r="AD2452" s="108">
        <v>9.261121056852148E-5</v>
      </c>
      <c r="AE2452" s="109">
        <v>9.6449313215201399E-5</v>
      </c>
      <c r="AF2452" s="731">
        <v>2.0509534421125867E-4</v>
      </c>
      <c r="AG2452" s="108">
        <v>1.1454318989010808E-4</v>
      </c>
      <c r="AH2452" s="109">
        <v>1.228208014959898E-4</v>
      </c>
      <c r="AI2452" s="731">
        <v>3.3354125013365524E-4</v>
      </c>
      <c r="AJ2452" s="114"/>
      <c r="AK2452" s="115"/>
      <c r="AL2452" s="115"/>
    </row>
    <row r="2453" spans="1:38" x14ac:dyDescent="0.25">
      <c r="A2453" s="71">
        <v>2036</v>
      </c>
      <c r="B2453" s="718">
        <v>8</v>
      </c>
      <c r="C2453" s="108">
        <v>0.43763489826070295</v>
      </c>
      <c r="D2453" s="109">
        <v>0.43008968020751337</v>
      </c>
      <c r="E2453" s="731">
        <v>0.4235858374358813</v>
      </c>
      <c r="F2453" s="108">
        <v>1.5125188540108055E-2</v>
      </c>
      <c r="G2453" s="109">
        <v>1.6969257768050874E-2</v>
      </c>
      <c r="H2453" s="731">
        <v>2.473671396309925E-2</v>
      </c>
      <c r="I2453" s="108">
        <v>8.419247555323613E-3</v>
      </c>
      <c r="J2453" s="109">
        <v>9.772217682022518E-3</v>
      </c>
      <c r="K2453" s="731">
        <v>2.158055706426118E-2</v>
      </c>
      <c r="L2453" s="108">
        <v>1.1400257068519075E-3</v>
      </c>
      <c r="M2453" s="109">
        <v>1.4339481516557307E-3</v>
      </c>
      <c r="N2453" s="731">
        <v>2.3153411765397787E-3</v>
      </c>
      <c r="O2453" s="108">
        <v>2.2064144564670216E-3</v>
      </c>
      <c r="P2453" s="109">
        <v>2.4083773837764912E-3</v>
      </c>
      <c r="Q2453" s="731">
        <v>5.9346109924939107E-3</v>
      </c>
      <c r="R2453" s="108">
        <v>2.5331226155676984E-3</v>
      </c>
      <c r="S2453" s="109">
        <v>3.3740863656433247E-3</v>
      </c>
      <c r="T2453" s="731">
        <v>1.0908621652602779E-2</v>
      </c>
      <c r="U2453" s="108">
        <v>2.1678304672521009E-4</v>
      </c>
      <c r="V2453" s="109">
        <v>2.2699629624509338E-4</v>
      </c>
      <c r="W2453" s="731">
        <v>5.4773227946317406E-4</v>
      </c>
      <c r="X2453" s="108">
        <v>1.3579891848340211E-5</v>
      </c>
      <c r="Y2453" s="109">
        <v>1.4337264573691802E-5</v>
      </c>
      <c r="Z2453" s="731">
        <v>3.7005663571309658E-5</v>
      </c>
      <c r="AA2453" s="108">
        <v>2.3761385169377143E-4</v>
      </c>
      <c r="AB2453" s="109">
        <v>2.5437713247957442E-4</v>
      </c>
      <c r="AC2453" s="731">
        <v>1.0216481269071664E-3</v>
      </c>
      <c r="AD2453" s="108">
        <v>9.4002412491576715E-5</v>
      </c>
      <c r="AE2453" s="109">
        <v>9.7792123820854816E-5</v>
      </c>
      <c r="AF2453" s="731">
        <v>2.2641326246101106E-4</v>
      </c>
      <c r="AG2453" s="108">
        <v>1.1832680997242464E-4</v>
      </c>
      <c r="AH2453" s="109">
        <v>1.2680408813233536E-4</v>
      </c>
      <c r="AI2453" s="731">
        <v>3.5433446803457007E-4</v>
      </c>
      <c r="AJ2453" s="114"/>
      <c r="AK2453" s="115"/>
      <c r="AL2453" s="115"/>
    </row>
    <row r="2454" spans="1:38" x14ac:dyDescent="0.25">
      <c r="A2454" s="71">
        <v>2036</v>
      </c>
      <c r="B2454" s="718">
        <v>9</v>
      </c>
      <c r="C2454" s="108">
        <v>0.43738687736943299</v>
      </c>
      <c r="D2454" s="109">
        <v>0.42968470395876318</v>
      </c>
      <c r="E2454" s="731">
        <v>0.41890042748583495</v>
      </c>
      <c r="F2454" s="108">
        <v>1.5216295688269377E-2</v>
      </c>
      <c r="G2454" s="109">
        <v>1.7040181515958298E-2</v>
      </c>
      <c r="H2454" s="731">
        <v>2.4521105901937474E-2</v>
      </c>
      <c r="I2454" s="108">
        <v>8.4048157508803713E-3</v>
      </c>
      <c r="J2454" s="109">
        <v>9.7430580959762571E-3</v>
      </c>
      <c r="K2454" s="731">
        <v>2.1238601229482162E-2</v>
      </c>
      <c r="L2454" s="108">
        <v>1.1385131275805924E-3</v>
      </c>
      <c r="M2454" s="109">
        <v>1.4302973223906431E-3</v>
      </c>
      <c r="N2454" s="731">
        <v>2.292864508781666E-3</v>
      </c>
      <c r="O2454" s="108">
        <v>2.2039311238490314E-3</v>
      </c>
      <c r="P2454" s="109">
        <v>2.4039381504810174E-3</v>
      </c>
      <c r="Q2454" s="731">
        <v>5.8520111884996784E-3</v>
      </c>
      <c r="R2454" s="108">
        <v>2.5331226155676984E-3</v>
      </c>
      <c r="S2454" s="109">
        <v>3.3740863656433247E-3</v>
      </c>
      <c r="T2454" s="731">
        <v>1.0908621652602779E-2</v>
      </c>
      <c r="U2454" s="108">
        <v>2.1638820209407252E-4</v>
      </c>
      <c r="V2454" s="109">
        <v>2.2629087137293513E-4</v>
      </c>
      <c r="W2454" s="731">
        <v>5.3889010005913609E-4</v>
      </c>
      <c r="X2454" s="108">
        <v>1.355617981184669E-5</v>
      </c>
      <c r="Y2454" s="109">
        <v>1.4294722115501264E-5</v>
      </c>
      <c r="Z2454" s="731">
        <v>3.6448932550061214E-5</v>
      </c>
      <c r="AA2454" s="108">
        <v>2.3767982407589709E-4</v>
      </c>
      <c r="AB2454" s="109">
        <v>2.5413513941545477E-4</v>
      </c>
      <c r="AC2454" s="731">
        <v>1.0080027911310943E-3</v>
      </c>
      <c r="AD2454" s="108">
        <v>9.3820042774799402E-5</v>
      </c>
      <c r="AE2454" s="109">
        <v>9.746606681869533E-5</v>
      </c>
      <c r="AF2454" s="731">
        <v>2.2229951855217664E-4</v>
      </c>
      <c r="AG2454" s="108">
        <v>1.1815409815221088E-4</v>
      </c>
      <c r="AH2454" s="109">
        <v>1.2649498213935373E-4</v>
      </c>
      <c r="AI2454" s="731">
        <v>3.5036687622000677E-4</v>
      </c>
      <c r="AJ2454" s="114"/>
      <c r="AK2454" s="115"/>
      <c r="AL2454" s="115"/>
    </row>
    <row r="2455" spans="1:38" x14ac:dyDescent="0.25">
      <c r="A2455" s="71">
        <v>2036</v>
      </c>
      <c r="B2455" s="718">
        <v>10</v>
      </c>
      <c r="C2455" s="108">
        <v>0.57888345830835963</v>
      </c>
      <c r="D2455" s="109">
        <v>0.55253796321454418</v>
      </c>
      <c r="E2455" s="731">
        <v>0.45307289796979516</v>
      </c>
      <c r="F2455" s="108">
        <v>1.8587980581707603E-2</v>
      </c>
      <c r="G2455" s="109">
        <v>1.9898590512911696E-2</v>
      </c>
      <c r="H2455" s="731">
        <v>3.0161288703129431E-2</v>
      </c>
      <c r="I2455" s="108">
        <v>9.0572585861327104E-3</v>
      </c>
      <c r="J2455" s="109">
        <v>1.069212644509796E-2</v>
      </c>
      <c r="K2455" s="731">
        <v>2.0806199129064836E-2</v>
      </c>
      <c r="L2455" s="108">
        <v>1.4167532400192833E-3</v>
      </c>
      <c r="M2455" s="109">
        <v>1.6363966435430841E-3</v>
      </c>
      <c r="N2455" s="731">
        <v>2.4583657247728534E-3</v>
      </c>
      <c r="O2455" s="108">
        <v>2.5370883051010623E-3</v>
      </c>
      <c r="P2455" s="109">
        <v>2.6507342586134016E-3</v>
      </c>
      <c r="Q2455" s="731">
        <v>6.5827993585927955E-3</v>
      </c>
      <c r="R2455" s="108">
        <v>2.5331226155676984E-3</v>
      </c>
      <c r="S2455" s="109">
        <v>3.3740863656433247E-3</v>
      </c>
      <c r="T2455" s="731">
        <v>1.0908621652602779E-2</v>
      </c>
      <c r="U2455" s="108">
        <v>2.3089721822421348E-4</v>
      </c>
      <c r="V2455" s="109">
        <v>2.3645902384303866E-4</v>
      </c>
      <c r="W2455" s="731">
        <v>6.1645707289132063E-4</v>
      </c>
      <c r="X2455" s="108">
        <v>1.4639084942975954E-5</v>
      </c>
      <c r="Y2455" s="109">
        <v>1.5063669951918138E-5</v>
      </c>
      <c r="Z2455" s="731">
        <v>4.1490163085040892E-5</v>
      </c>
      <c r="AA2455" s="108">
        <v>2.6517127327157E-4</v>
      </c>
      <c r="AB2455" s="109">
        <v>2.7543156276322461E-4</v>
      </c>
      <c r="AC2455" s="731">
        <v>1.1413117160062308E-3</v>
      </c>
      <c r="AD2455" s="108">
        <v>9.8835380744263982E-5</v>
      </c>
      <c r="AE2455" s="109">
        <v>1.0088589201948835E-4</v>
      </c>
      <c r="AF2455" s="731">
        <v>2.5857308634012012E-4</v>
      </c>
      <c r="AG2455" s="108">
        <v>1.3141065067957651E-4</v>
      </c>
      <c r="AH2455" s="109">
        <v>1.3616089035300882E-4</v>
      </c>
      <c r="AI2455" s="731">
        <v>3.8577976709488067E-4</v>
      </c>
      <c r="AJ2455" s="114"/>
      <c r="AK2455" s="115"/>
      <c r="AL2455" s="115"/>
    </row>
    <row r="2456" spans="1:38" x14ac:dyDescent="0.25">
      <c r="A2456" s="71">
        <v>2036</v>
      </c>
      <c r="B2456" s="718">
        <v>11</v>
      </c>
      <c r="C2456" s="108">
        <v>0.57868423606224972</v>
      </c>
      <c r="D2456" s="109">
        <v>0.55207225299072316</v>
      </c>
      <c r="E2456" s="731">
        <v>0.44779590533818375</v>
      </c>
      <c r="F2456" s="108">
        <v>1.8775649449034964E-2</v>
      </c>
      <c r="G2456" s="109">
        <v>2.0060079802497022E-2</v>
      </c>
      <c r="H2456" s="731">
        <v>3.000220285955851E-2</v>
      </c>
      <c r="I2456" s="108">
        <v>9.0461159355062423E-3</v>
      </c>
      <c r="J2456" s="109">
        <v>1.0658843781213614E-2</v>
      </c>
      <c r="K2456" s="731">
        <v>2.0473339112703444E-2</v>
      </c>
      <c r="L2456" s="108">
        <v>1.4153859004330195E-3</v>
      </c>
      <c r="M2456" s="109">
        <v>1.6319959007930875E-3</v>
      </c>
      <c r="N2456" s="731">
        <v>2.4317006113458695E-3</v>
      </c>
      <c r="O2456" s="108">
        <v>2.535185976448411E-3</v>
      </c>
      <c r="P2456" s="109">
        <v>2.6458868274507408E-3</v>
      </c>
      <c r="Q2456" s="731">
        <v>6.4875153840432643E-3</v>
      </c>
      <c r="R2456" s="108">
        <v>2.5331226155676984E-3</v>
      </c>
      <c r="S2456" s="109">
        <v>3.3740863656433247E-3</v>
      </c>
      <c r="T2456" s="731">
        <v>1.0908621652602779E-2</v>
      </c>
      <c r="U2456" s="108">
        <v>2.3059546592055365E-4</v>
      </c>
      <c r="V2456" s="109">
        <v>2.3568958253877628E-4</v>
      </c>
      <c r="W2456" s="731">
        <v>6.0626881668395113E-4</v>
      </c>
      <c r="X2456" s="108">
        <v>1.4620881288360631E-5</v>
      </c>
      <c r="Y2456" s="109">
        <v>1.5017126219209115E-5</v>
      </c>
      <c r="Z2456" s="731">
        <v>4.0845872771143035E-5</v>
      </c>
      <c r="AA2456" s="108">
        <v>2.6566075391817889E-4</v>
      </c>
      <c r="AB2456" s="109">
        <v>2.7547266794073616E-4</v>
      </c>
      <c r="AC2456" s="731">
        <v>1.1259107693702617E-3</v>
      </c>
      <c r="AD2456" s="108">
        <v>9.8695975173276307E-5</v>
      </c>
      <c r="AE2456" s="109">
        <v>1.0053009641552923E-4</v>
      </c>
      <c r="AF2456" s="731">
        <v>2.5382965825838146E-4</v>
      </c>
      <c r="AG2456" s="108">
        <v>1.3127829529997542E-4</v>
      </c>
      <c r="AH2456" s="109">
        <v>1.3582304795921804E-4</v>
      </c>
      <c r="AI2456" s="731">
        <v>3.8119756325285159E-4</v>
      </c>
      <c r="AJ2456" s="114"/>
      <c r="AK2456" s="115"/>
      <c r="AL2456" s="115"/>
    </row>
    <row r="2457" spans="1:38" x14ac:dyDescent="0.25">
      <c r="A2457" s="71">
        <v>2036</v>
      </c>
      <c r="B2457" s="718">
        <v>12</v>
      </c>
      <c r="C2457" s="108">
        <v>0.57838308716228304</v>
      </c>
      <c r="D2457" s="109">
        <v>0.55161656624378064</v>
      </c>
      <c r="E2457" s="731">
        <v>0.44176090032378512</v>
      </c>
      <c r="F2457" s="108">
        <v>1.8971483362804274E-2</v>
      </c>
      <c r="G2457" s="109">
        <v>2.023335271495829E-2</v>
      </c>
      <c r="H2457" s="731">
        <v>2.9805341183992168E-2</v>
      </c>
      <c r="I2457" s="108">
        <v>9.0293230667589965E-3</v>
      </c>
      <c r="J2457" s="109">
        <v>1.0626294145666544E-2</v>
      </c>
      <c r="K2457" s="731">
        <v>2.0091363955259199E-2</v>
      </c>
      <c r="L2457" s="108">
        <v>1.4133286382830088E-3</v>
      </c>
      <c r="M2457" s="109">
        <v>1.6276943476715238E-3</v>
      </c>
      <c r="N2457" s="731">
        <v>2.4009261456890501E-3</v>
      </c>
      <c r="O2457" s="108">
        <v>2.5323205613721005E-3</v>
      </c>
      <c r="P2457" s="109">
        <v>2.6411459378816848E-3</v>
      </c>
      <c r="Q2457" s="731">
        <v>6.3784852772893353E-3</v>
      </c>
      <c r="R2457" s="108">
        <v>2.5331226155676984E-3</v>
      </c>
      <c r="S2457" s="109">
        <v>3.3740863656433247E-3</v>
      </c>
      <c r="T2457" s="731">
        <v>1.0908621652602779E-2</v>
      </c>
      <c r="U2457" s="108">
        <v>2.3014090925049501E-4</v>
      </c>
      <c r="V2457" s="109">
        <v>2.3493750325154163E-4</v>
      </c>
      <c r="W2457" s="731">
        <v>5.946100549007521E-4</v>
      </c>
      <c r="X2457" s="108">
        <v>1.4593453694977965E-5</v>
      </c>
      <c r="Y2457" s="109">
        <v>1.497162759144414E-5</v>
      </c>
      <c r="Z2457" s="731">
        <v>4.0108679923041402E-5</v>
      </c>
      <c r="AA2457" s="108">
        <v>2.6606424684422122E-4</v>
      </c>
      <c r="AB2457" s="109">
        <v>2.755729107323987E-4</v>
      </c>
      <c r="AC2457" s="731">
        <v>1.1082311717080257E-3</v>
      </c>
      <c r="AD2457" s="108">
        <v>9.8485839884907272E-5</v>
      </c>
      <c r="AE2457" s="109">
        <v>1.0018230481962867E-4</v>
      </c>
      <c r="AF2457" s="731">
        <v>2.4840171239690024E-4</v>
      </c>
      <c r="AG2457" s="108">
        <v>1.3107893803712329E-4</v>
      </c>
      <c r="AH2457" s="109">
        <v>1.3549279807995609E-4</v>
      </c>
      <c r="AI2457" s="731">
        <v>3.7595462246876041E-4</v>
      </c>
      <c r="AJ2457" s="114"/>
      <c r="AK2457" s="115"/>
      <c r="AL2457" s="115"/>
    </row>
    <row r="2458" spans="1:38" x14ac:dyDescent="0.25">
      <c r="A2458" s="71">
        <v>2036</v>
      </c>
      <c r="B2458" s="718">
        <v>13</v>
      </c>
      <c r="C2458" s="108">
        <v>0.57697821447946807</v>
      </c>
      <c r="D2458" s="109">
        <v>0.55012117145093986</v>
      </c>
      <c r="E2458" s="731">
        <v>0.43434738650220162</v>
      </c>
      <c r="F2458" s="108">
        <v>1.9180543282639836E-2</v>
      </c>
      <c r="G2458" s="109">
        <v>2.0417155678229954E-2</v>
      </c>
      <c r="H2458" s="731">
        <v>2.9555632948479758E-2</v>
      </c>
      <c r="I2458" s="108">
        <v>9.0131288589918764E-3</v>
      </c>
      <c r="J2458" s="109">
        <v>1.0594064616093819E-2</v>
      </c>
      <c r="K2458" s="731">
        <v>1.9639690026748154E-2</v>
      </c>
      <c r="L2458" s="108">
        <v>1.4114800050022502E-3</v>
      </c>
      <c r="M2458" s="109">
        <v>1.6235842142764709E-3</v>
      </c>
      <c r="N2458" s="731">
        <v>2.3647079974712924E-3</v>
      </c>
      <c r="O2458" s="108">
        <v>2.5290374467184257E-3</v>
      </c>
      <c r="P2458" s="109">
        <v>2.6358748947196663E-3</v>
      </c>
      <c r="Q2458" s="731">
        <v>6.2505973254192281E-3</v>
      </c>
      <c r="R2458" s="108">
        <v>2.5331226155676984E-3</v>
      </c>
      <c r="S2458" s="109">
        <v>3.3740863656433247E-3</v>
      </c>
      <c r="T2458" s="731">
        <v>1.0908621652602779E-2</v>
      </c>
      <c r="U2458" s="108">
        <v>2.2972267307903616E-4</v>
      </c>
      <c r="V2458" s="109">
        <v>2.342085431078146E-4</v>
      </c>
      <c r="W2458" s="731">
        <v>5.8098478989882061E-4</v>
      </c>
      <c r="X2458" s="108">
        <v>1.4567765264076124E-5</v>
      </c>
      <c r="Y2458" s="109">
        <v>1.4927054757858727E-5</v>
      </c>
      <c r="Z2458" s="731">
        <v>3.9245783996336758E-5</v>
      </c>
      <c r="AA2458" s="108">
        <v>2.6653207530502956E-4</v>
      </c>
      <c r="AB2458" s="109">
        <v>2.7571684671357199E-4</v>
      </c>
      <c r="AC2458" s="731">
        <v>1.0874170032385846E-3</v>
      </c>
      <c r="AD2458" s="108">
        <v>9.8296979922759143E-5</v>
      </c>
      <c r="AE2458" s="109">
        <v>9.9850043874406347E-5</v>
      </c>
      <c r="AF2458" s="731">
        <v>2.420730816994869E-4</v>
      </c>
      <c r="AG2458" s="108">
        <v>1.3087833971259669E-4</v>
      </c>
      <c r="AH2458" s="109">
        <v>1.3515470607853851E-4</v>
      </c>
      <c r="AI2458" s="731">
        <v>3.6976971820831518E-4</v>
      </c>
      <c r="AJ2458" s="114"/>
      <c r="AK2458" s="115"/>
      <c r="AL2458" s="115"/>
    </row>
    <row r="2459" spans="1:38" x14ac:dyDescent="0.25">
      <c r="A2459" s="71">
        <v>2036</v>
      </c>
      <c r="B2459" s="718">
        <v>14</v>
      </c>
      <c r="C2459" s="108">
        <v>0.57671700034985718</v>
      </c>
      <c r="D2459" s="109">
        <v>0.54968031054225008</v>
      </c>
      <c r="E2459" s="731">
        <v>0.4269714285568747</v>
      </c>
      <c r="F2459" s="108">
        <v>1.9409037193109074E-2</v>
      </c>
      <c r="G2459" s="109">
        <v>2.0619745977537289E-2</v>
      </c>
      <c r="H2459" s="731">
        <v>2.9300954629927368E-2</v>
      </c>
      <c r="I2459" s="108">
        <v>8.9985840240771296E-3</v>
      </c>
      <c r="J2459" s="109">
        <v>1.0562618875204769E-2</v>
      </c>
      <c r="K2459" s="731">
        <v>1.9170821263965968E-2</v>
      </c>
      <c r="L2459" s="108">
        <v>1.4096951565113138E-3</v>
      </c>
      <c r="M2459" s="109">
        <v>1.6194266136179581E-3</v>
      </c>
      <c r="N2459" s="731">
        <v>2.3266659941581984E-3</v>
      </c>
      <c r="O2459" s="108">
        <v>2.5265523145472537E-3</v>
      </c>
      <c r="P2459" s="109">
        <v>2.6312932585081071E-3</v>
      </c>
      <c r="Q2459" s="731">
        <v>6.1172465508960916E-3</v>
      </c>
      <c r="R2459" s="108">
        <v>2.5331226155676984E-3</v>
      </c>
      <c r="S2459" s="109">
        <v>3.3740863656433247E-3</v>
      </c>
      <c r="T2459" s="731">
        <v>1.0908621652602779E-2</v>
      </c>
      <c r="U2459" s="108">
        <v>2.2932824752888354E-4</v>
      </c>
      <c r="V2459" s="109">
        <v>2.3348177381224896E-4</v>
      </c>
      <c r="W2459" s="731">
        <v>5.6672475259848484E-4</v>
      </c>
      <c r="X2459" s="108">
        <v>1.4543970016536558E-5</v>
      </c>
      <c r="Y2459" s="109">
        <v>1.4883092469579143E-5</v>
      </c>
      <c r="Z2459" s="731">
        <v>3.8344231935935644E-5</v>
      </c>
      <c r="AA2459" s="108">
        <v>2.6710694058656802E-4</v>
      </c>
      <c r="AB2459" s="109">
        <v>2.7595059278454222E-4</v>
      </c>
      <c r="AC2459" s="731">
        <v>1.0657393477633056E-3</v>
      </c>
      <c r="AD2459" s="108">
        <v>9.8114754848614594E-5</v>
      </c>
      <c r="AE2459" s="109">
        <v>9.9513892248595504E-5</v>
      </c>
      <c r="AF2459" s="731">
        <v>2.3543390523390176E-4</v>
      </c>
      <c r="AG2459" s="108">
        <v>1.30705276239173E-4</v>
      </c>
      <c r="AH2459" s="109">
        <v>1.3483539907894917E-4</v>
      </c>
      <c r="AI2459" s="731">
        <v>3.6335775864906693E-4</v>
      </c>
      <c r="AJ2459" s="114"/>
      <c r="AK2459" s="115"/>
      <c r="AL2459" s="115"/>
    </row>
    <row r="2460" spans="1:38" ht="13" x14ac:dyDescent="0.3">
      <c r="A2460" s="71">
        <v>2036</v>
      </c>
      <c r="B2460" s="718">
        <v>15</v>
      </c>
      <c r="C2460" s="108">
        <v>0.7122897364790266</v>
      </c>
      <c r="D2460" s="109">
        <v>0.65935739032066176</v>
      </c>
      <c r="E2460" s="732">
        <v>0.44453851765638247</v>
      </c>
      <c r="F2460" s="108">
        <v>2.9130651517894093E-2</v>
      </c>
      <c r="G2460" s="109">
        <v>2.9402306828998415E-2</v>
      </c>
      <c r="H2460" s="732">
        <v>4.0589368104838444E-2</v>
      </c>
      <c r="I2460" s="108">
        <v>8.9876210943024976E-3</v>
      </c>
      <c r="J2460" s="109">
        <v>1.0467567274416383E-2</v>
      </c>
      <c r="K2460" s="732">
        <v>2.0224040905780151E-2</v>
      </c>
      <c r="L2460" s="108">
        <v>1.9437868867669278E-3</v>
      </c>
      <c r="M2460" s="109">
        <v>1.9823584902238073E-3</v>
      </c>
      <c r="N2460" s="732">
        <v>2.5700639756017782E-3</v>
      </c>
      <c r="O2460" s="108">
        <v>2.583414732121642E-3</v>
      </c>
      <c r="P2460" s="109">
        <v>2.6550074441125645E-3</v>
      </c>
      <c r="Q2460" s="732">
        <v>6.3986632782385344E-3</v>
      </c>
      <c r="R2460" s="108">
        <v>2.5331226155676984E-3</v>
      </c>
      <c r="S2460" s="109">
        <v>3.3740863656433247E-3</v>
      </c>
      <c r="T2460" s="732">
        <v>1.0908621652602779E-2</v>
      </c>
      <c r="U2460" s="108">
        <v>2.2978294555010272E-4</v>
      </c>
      <c r="V2460" s="109">
        <v>2.3160632810286774E-4</v>
      </c>
      <c r="W2460" s="732">
        <v>5.9652182346874244E-4</v>
      </c>
      <c r="X2460" s="108">
        <v>1.4606898668648471E-5</v>
      </c>
      <c r="Y2460" s="109">
        <v>1.4785614248858818E-5</v>
      </c>
      <c r="Z2460" s="732">
        <v>4.0298061360139571E-5</v>
      </c>
      <c r="AA2460" s="108">
        <v>3.0282996098476958E-4</v>
      </c>
      <c r="AB2460" s="109">
        <v>3.0626622328648747E-4</v>
      </c>
      <c r="AC2460" s="732">
        <v>1.1491474822349238E-3</v>
      </c>
      <c r="AD2460" s="108">
        <v>9.7932201531549705E-5</v>
      </c>
      <c r="AE2460" s="109">
        <v>9.8377982176304273E-5</v>
      </c>
      <c r="AF2460" s="732">
        <v>2.4938844000422773E-4</v>
      </c>
      <c r="AG2460" s="108">
        <v>1.3241021064168101E-4</v>
      </c>
      <c r="AH2460" s="109">
        <v>1.3497942361722967E-4</v>
      </c>
      <c r="AI2460" s="732">
        <v>3.7702922693936674E-4</v>
      </c>
      <c r="AJ2460" s="114"/>
      <c r="AK2460" s="115"/>
      <c r="AL2460" s="115"/>
    </row>
    <row r="2461" spans="1:38" ht="13" x14ac:dyDescent="0.3">
      <c r="A2461" s="71">
        <v>2036</v>
      </c>
      <c r="B2461" s="718">
        <v>16</v>
      </c>
      <c r="C2461" s="108">
        <v>0.71200649433302143</v>
      </c>
      <c r="D2461" s="109">
        <v>0.65891624752392197</v>
      </c>
      <c r="E2461" s="732">
        <v>0.43445057999056852</v>
      </c>
      <c r="F2461" s="108">
        <v>2.9682964702526175E-2</v>
      </c>
      <c r="G2461" s="109">
        <v>2.9921851395474468E-2</v>
      </c>
      <c r="H2461" s="732">
        <v>4.0525649140366701E-2</v>
      </c>
      <c r="I2461" s="108">
        <v>8.9727038851405618E-3</v>
      </c>
      <c r="J2461" s="109">
        <v>1.0437710166513509E-2</v>
      </c>
      <c r="K2461" s="732">
        <v>1.9579334632386921E-2</v>
      </c>
      <c r="L2461" s="108">
        <v>1.9412539080143568E-3</v>
      </c>
      <c r="M2461" s="109">
        <v>1.9774545628566142E-3</v>
      </c>
      <c r="N2461" s="732">
        <v>2.5066308119323093E-3</v>
      </c>
      <c r="O2461" s="108">
        <v>2.580858131154007E-3</v>
      </c>
      <c r="P2461" s="109">
        <v>2.6506400926254664E-3</v>
      </c>
      <c r="Q2461" s="732">
        <v>6.2174106897368749E-3</v>
      </c>
      <c r="R2461" s="108">
        <v>2.5331226155676984E-3</v>
      </c>
      <c r="S2461" s="109">
        <v>3.3740863656433247E-3</v>
      </c>
      <c r="T2461" s="732">
        <v>1.0908621652602779E-2</v>
      </c>
      <c r="U2461" s="108">
        <v>2.2937739957533092E-4</v>
      </c>
      <c r="V2461" s="109">
        <v>2.3091322047898095E-4</v>
      </c>
      <c r="W2461" s="732">
        <v>5.771483120703073E-4</v>
      </c>
      <c r="X2461" s="108">
        <v>1.4582426263886088E-5</v>
      </c>
      <c r="Y2461" s="109">
        <v>1.474370357745084E-5</v>
      </c>
      <c r="Z2461" s="732">
        <v>3.9070962294371795E-5</v>
      </c>
      <c r="AA2461" s="108">
        <v>3.0454819113254054E-4</v>
      </c>
      <c r="AB2461" s="109">
        <v>3.0765375443173233E-4</v>
      </c>
      <c r="AC2461" s="732">
        <v>1.1206745310735576E-3</v>
      </c>
      <c r="AD2461" s="108">
        <v>9.7744786752375777E-5</v>
      </c>
      <c r="AE2461" s="109">
        <v>9.8057479404092528E-5</v>
      </c>
      <c r="AF2461" s="732">
        <v>2.40365771806422E-4</v>
      </c>
      <c r="AG2461" s="108">
        <v>1.3223241212395934E-4</v>
      </c>
      <c r="AH2461" s="109">
        <v>1.3467513746624852E-4</v>
      </c>
      <c r="AI2461" s="732">
        <v>3.683096095685046E-4</v>
      </c>
      <c r="AJ2461" s="114"/>
      <c r="AK2461" s="115"/>
      <c r="AL2461" s="115"/>
    </row>
    <row r="2462" spans="1:38" ht="13" x14ac:dyDescent="0.3">
      <c r="A2462" s="71">
        <v>2036</v>
      </c>
      <c r="B2462" s="718">
        <v>17</v>
      </c>
      <c r="C2462" s="108">
        <v>0.71171938326556539</v>
      </c>
      <c r="D2462" s="109">
        <v>0.65848374349230698</v>
      </c>
      <c r="E2462" s="732">
        <v>0.43449324104305398</v>
      </c>
      <c r="F2462" s="108">
        <v>3.0266379788644798E-2</v>
      </c>
      <c r="G2462" s="109">
        <v>3.046263242725937E-2</v>
      </c>
      <c r="H2462" s="732">
        <v>4.1146558291754814E-2</v>
      </c>
      <c r="I2462" s="108">
        <v>8.9575153496462088E-3</v>
      </c>
      <c r="J2462" s="109">
        <v>1.0408538097009094E-2</v>
      </c>
      <c r="K2462" s="732">
        <v>1.9589446690100792E-2</v>
      </c>
      <c r="L2462" s="108">
        <v>1.9386748782982851E-3</v>
      </c>
      <c r="M2462" s="109">
        <v>1.9726633263165622E-3</v>
      </c>
      <c r="N2462" s="732">
        <v>2.5090554047420247E-3</v>
      </c>
      <c r="O2462" s="108">
        <v>2.5782594363369282E-3</v>
      </c>
      <c r="P2462" s="109">
        <v>2.646369064184563E-3</v>
      </c>
      <c r="Q2462" s="732">
        <v>6.2184008606111897E-3</v>
      </c>
      <c r="R2462" s="108">
        <v>2.5331226155676984E-3</v>
      </c>
      <c r="S2462" s="109">
        <v>3.3740863656433247E-3</v>
      </c>
      <c r="T2462" s="732">
        <v>1.0908621652602779E-2</v>
      </c>
      <c r="U2462" s="108">
        <v>2.2896450708756618E-4</v>
      </c>
      <c r="V2462" s="109">
        <v>2.3023585004980154E-4</v>
      </c>
      <c r="W2462" s="732">
        <v>5.7725471307682353E-4</v>
      </c>
      <c r="X2462" s="108">
        <v>1.4557521497099225E-5</v>
      </c>
      <c r="Y2462" s="109">
        <v>1.4702737225198514E-5</v>
      </c>
      <c r="Z2462" s="732">
        <v>3.907725453205205E-5</v>
      </c>
      <c r="AA2462" s="108">
        <v>3.0637518709895802E-4</v>
      </c>
      <c r="AB2462" s="109">
        <v>3.0913187232581453E-4</v>
      </c>
      <c r="AC2462" s="732">
        <v>1.1231041849684238E-3</v>
      </c>
      <c r="AD2462" s="108">
        <v>9.7553863889877663E-5</v>
      </c>
      <c r="AE2462" s="109">
        <v>9.7744380525444682E-5</v>
      </c>
      <c r="AF2462" s="732">
        <v>2.404142323128015E-4</v>
      </c>
      <c r="AG2462" s="108">
        <v>1.320513681150616E-4</v>
      </c>
      <c r="AH2462" s="109">
        <v>1.34377831796899E-4</v>
      </c>
      <c r="AI2462" s="732">
        <v>3.6835760894745326E-4</v>
      </c>
      <c r="AJ2462" s="114"/>
      <c r="AK2462" s="115"/>
      <c r="AL2462" s="115"/>
    </row>
    <row r="2463" spans="1:38" ht="13" x14ac:dyDescent="0.3">
      <c r="A2463" s="71">
        <v>2036</v>
      </c>
      <c r="B2463" s="718">
        <v>18</v>
      </c>
      <c r="C2463" s="108">
        <v>0.71068894203242405</v>
      </c>
      <c r="D2463" s="109">
        <v>0.65740124140837386</v>
      </c>
      <c r="E2463" s="732">
        <v>0.43374455214328145</v>
      </c>
      <c r="F2463" s="108">
        <v>3.0876442726153589E-2</v>
      </c>
      <c r="G2463" s="109">
        <v>3.1010418266666125E-2</v>
      </c>
      <c r="H2463" s="732">
        <v>4.1736875799036149E-2</v>
      </c>
      <c r="I2463" s="108">
        <v>8.9413648982867612E-3</v>
      </c>
      <c r="J2463" s="109">
        <v>1.0379572173780426E-2</v>
      </c>
      <c r="K2463" s="732">
        <v>1.9558005295885833E-2</v>
      </c>
      <c r="L2463" s="108">
        <v>1.9360300450157774E-3</v>
      </c>
      <c r="M2463" s="109">
        <v>1.9680034652127944E-3</v>
      </c>
      <c r="N2463" s="732">
        <v>2.5075182064117694E-3</v>
      </c>
      <c r="O2463" s="108">
        <v>2.5752154474306889E-3</v>
      </c>
      <c r="P2463" s="109">
        <v>2.6418372322282147E-3</v>
      </c>
      <c r="Q2463" s="732">
        <v>6.2081718945107859E-3</v>
      </c>
      <c r="R2463" s="108">
        <v>2.5331226155676984E-3</v>
      </c>
      <c r="S2463" s="109">
        <v>3.3740863656433247E-3</v>
      </c>
      <c r="T2463" s="732">
        <v>1.0908621652602779E-2</v>
      </c>
      <c r="U2463" s="108">
        <v>2.2853584399303817E-4</v>
      </c>
      <c r="V2463" s="109">
        <v>2.2957220281283428E-4</v>
      </c>
      <c r="W2463" s="732">
        <v>5.7618701242887686E-4</v>
      </c>
      <c r="X2463" s="108">
        <v>1.4531424988963604E-5</v>
      </c>
      <c r="Y2463" s="109">
        <v>1.4662385201932566E-5</v>
      </c>
      <c r="Z2463" s="732">
        <v>3.9008498359314309E-5</v>
      </c>
      <c r="AA2463" s="108">
        <v>3.0828027036005273E-4</v>
      </c>
      <c r="AB2463" s="109">
        <v>3.1063800369578285E-4</v>
      </c>
      <c r="AC2463" s="732">
        <v>1.1236716578618231E-3</v>
      </c>
      <c r="AD2463" s="108">
        <v>9.7358173893680853E-5</v>
      </c>
      <c r="AE2463" s="109">
        <v>9.7439981003549241E-5</v>
      </c>
      <c r="AF2463" s="732">
        <v>2.3992354323298544E-4</v>
      </c>
      <c r="AG2463" s="108">
        <v>1.3185427562955535E-4</v>
      </c>
      <c r="AH2463" s="109">
        <v>1.3407721554954978E-4</v>
      </c>
      <c r="AI2463" s="732">
        <v>3.6784836799300645E-4</v>
      </c>
      <c r="AJ2463" s="114"/>
      <c r="AK2463" s="115"/>
      <c r="AL2463" s="115"/>
    </row>
    <row r="2464" spans="1:38" ht="13" x14ac:dyDescent="0.3">
      <c r="A2464" s="71">
        <v>2036</v>
      </c>
      <c r="B2464" s="718">
        <v>19</v>
      </c>
      <c r="C2464" s="108">
        <v>0.71038658231590834</v>
      </c>
      <c r="D2464" s="109">
        <v>0.65699301856858172</v>
      </c>
      <c r="E2464" s="732">
        <v>0.43301615345887906</v>
      </c>
      <c r="F2464" s="108">
        <v>3.1513722072411807E-2</v>
      </c>
      <c r="G2464" s="109">
        <v>3.1559496470026011E-2</v>
      </c>
      <c r="H2464" s="732">
        <v>4.2315665876880314E-2</v>
      </c>
      <c r="I2464" s="108">
        <v>8.9254258055224567E-3</v>
      </c>
      <c r="J2464" s="109">
        <v>1.0352044641142165E-2</v>
      </c>
      <c r="K2464" s="732">
        <v>1.9517694308725519E-2</v>
      </c>
      <c r="L2464" s="108">
        <v>1.9333220640201118E-3</v>
      </c>
      <c r="M2464" s="109">
        <v>1.9634801467851614E-3</v>
      </c>
      <c r="N2464" s="732">
        <v>2.5048160857102288E-3</v>
      </c>
      <c r="O2464" s="108">
        <v>2.5724855479079415E-3</v>
      </c>
      <c r="P2464" s="109">
        <v>2.6378093185978682E-3</v>
      </c>
      <c r="Q2464" s="732">
        <v>6.1952371695659075E-3</v>
      </c>
      <c r="R2464" s="108">
        <v>2.5331226155676984E-3</v>
      </c>
      <c r="S2464" s="109">
        <v>3.3740863656433247E-3</v>
      </c>
      <c r="T2464" s="732">
        <v>1.0908621652602779E-2</v>
      </c>
      <c r="U2464" s="108">
        <v>2.2810260572355556E-4</v>
      </c>
      <c r="V2464" s="109">
        <v>2.2893317856077444E-4</v>
      </c>
      <c r="W2464" s="732">
        <v>5.7480381878374049E-4</v>
      </c>
      <c r="X2464" s="108">
        <v>1.4505278342095504E-5</v>
      </c>
      <c r="Y2464" s="109">
        <v>1.4623741361744117E-5</v>
      </c>
      <c r="Z2464" s="732">
        <v>3.8920547334909099E-5</v>
      </c>
      <c r="AA2464" s="108">
        <v>3.1028917240241266E-4</v>
      </c>
      <c r="AB2464" s="109">
        <v>3.1217628083795868E-4</v>
      </c>
      <c r="AC2464" s="732">
        <v>1.123776681008132E-3</v>
      </c>
      <c r="AD2464" s="108">
        <v>9.7157847108793612E-5</v>
      </c>
      <c r="AE2464" s="109">
        <v>9.7144511679352416E-5</v>
      </c>
      <c r="AF2464" s="732">
        <v>2.3927814722697439E-4</v>
      </c>
      <c r="AG2464" s="108">
        <v>1.3166428230808002E-4</v>
      </c>
      <c r="AH2464" s="109">
        <v>1.3379668350214116E-4</v>
      </c>
      <c r="AI2464" s="732">
        <v>3.6722673264316034E-4</v>
      </c>
      <c r="AJ2464" s="114"/>
      <c r="AK2464" s="115"/>
      <c r="AL2464" s="115"/>
    </row>
    <row r="2465" spans="1:38" ht="13" x14ac:dyDescent="0.3">
      <c r="A2465" s="71">
        <v>2036</v>
      </c>
      <c r="B2465" s="718">
        <v>20</v>
      </c>
      <c r="C2465" s="108">
        <v>0.7896427516454666</v>
      </c>
      <c r="D2465" s="109">
        <v>0.71698587750153819</v>
      </c>
      <c r="E2465" s="732">
        <v>0.48112802051723558</v>
      </c>
      <c r="F2465" s="108">
        <v>6.450477209559688E-2</v>
      </c>
      <c r="G2465" s="109">
        <v>6.1972059020838841E-2</v>
      </c>
      <c r="H2465" s="732">
        <v>8.2332336540725498E-2</v>
      </c>
      <c r="I2465" s="108">
        <v>8.8656351334743758E-3</v>
      </c>
      <c r="J2465" s="109">
        <v>9.6033701133451423E-3</v>
      </c>
      <c r="K2465" s="732">
        <v>2.1076103906926727E-2</v>
      </c>
      <c r="L2465" s="108">
        <v>2.6137123513661361E-3</v>
      </c>
      <c r="M2465" s="109">
        <v>2.3576078208685856E-3</v>
      </c>
      <c r="N2465" s="732">
        <v>2.8456379523916489E-3</v>
      </c>
      <c r="O2465" s="108">
        <v>2.6108917862594436E-3</v>
      </c>
      <c r="P2465" s="109">
        <v>2.5684705414712582E-3</v>
      </c>
      <c r="Q2465" s="732">
        <v>7.0055935695633852E-3</v>
      </c>
      <c r="R2465" s="108">
        <v>2.5331226155676984E-3</v>
      </c>
      <c r="S2465" s="109">
        <v>3.3740863656433247E-3</v>
      </c>
      <c r="T2465" s="732">
        <v>1.0908621652602779E-2</v>
      </c>
      <c r="U2465" s="108">
        <v>2.2725872259468636E-4</v>
      </c>
      <c r="V2465" s="109">
        <v>2.2309189742073847E-4</v>
      </c>
      <c r="W2465" s="732">
        <v>6.6086586187128718E-4</v>
      </c>
      <c r="X2465" s="108">
        <v>1.4478289097381621E-5</v>
      </c>
      <c r="Y2465" s="109">
        <v>1.4229168384407658E-5</v>
      </c>
      <c r="Z2465" s="732">
        <v>4.4501476998597867E-5</v>
      </c>
      <c r="AA2465" s="108">
        <v>4.2662362360210268E-4</v>
      </c>
      <c r="AB2465" s="109">
        <v>4.1427857828256671E-4</v>
      </c>
      <c r="AC2465" s="732">
        <v>1.3903525370163317E-3</v>
      </c>
      <c r="AD2465" s="108">
        <v>9.6443104144243154E-5</v>
      </c>
      <c r="AE2465" s="109">
        <v>9.4652478907814055E-5</v>
      </c>
      <c r="AF2465" s="732">
        <v>2.7950878256321354E-4</v>
      </c>
      <c r="AG2465" s="108">
        <v>1.3249798732329298E-4</v>
      </c>
      <c r="AH2465" s="109">
        <v>1.3026212308469702E-4</v>
      </c>
      <c r="AI2465" s="732">
        <v>4.0647312099940616E-4</v>
      </c>
      <c r="AJ2465" s="114"/>
      <c r="AK2465" s="115"/>
      <c r="AL2465" s="115"/>
    </row>
    <row r="2466" spans="1:38" ht="13" x14ac:dyDescent="0.3">
      <c r="A2466" s="71">
        <v>2036</v>
      </c>
      <c r="B2466" s="718">
        <v>21</v>
      </c>
      <c r="C2466" s="108">
        <v>0.79251757513312704</v>
      </c>
      <c r="D2466" s="109">
        <v>0.71948118536737582</v>
      </c>
      <c r="E2466" s="732">
        <v>0.47879734169573912</v>
      </c>
      <c r="F2466" s="108">
        <v>6.6281969778789654E-2</v>
      </c>
      <c r="G2466" s="109">
        <v>6.3372789711039129E-2</v>
      </c>
      <c r="H2466" s="732">
        <v>8.3795168205639578E-2</v>
      </c>
      <c r="I2466" s="108">
        <v>8.8700136869946967E-3</v>
      </c>
      <c r="J2466" s="109">
        <v>9.6032229934252724E-3</v>
      </c>
      <c r="K2466" s="732">
        <v>2.0942220816910714E-2</v>
      </c>
      <c r="L2466" s="108">
        <v>2.6098745632437735E-3</v>
      </c>
      <c r="M2466" s="109">
        <v>2.352496400031546E-3</v>
      </c>
      <c r="N2466" s="732">
        <v>2.8311779241522827E-3</v>
      </c>
      <c r="O2466" s="108">
        <v>2.6179409121316914E-3</v>
      </c>
      <c r="P2466" s="109">
        <v>2.5745292952361167E-3</v>
      </c>
      <c r="Q2466" s="732">
        <v>6.9641545422898157E-3</v>
      </c>
      <c r="R2466" s="108">
        <v>2.5331226155676984E-3</v>
      </c>
      <c r="S2466" s="109">
        <v>3.3740863656433247E-3</v>
      </c>
      <c r="T2466" s="732">
        <v>1.0908621652602779E-2</v>
      </c>
      <c r="U2466" s="108">
        <v>2.273559758321809E-4</v>
      </c>
      <c r="V2466" s="109">
        <v>2.2305157287283678E-4</v>
      </c>
      <c r="W2466" s="732">
        <v>6.5643965159367039E-4</v>
      </c>
      <c r="X2466" s="108">
        <v>1.4490369275389876E-5</v>
      </c>
      <c r="Y2466" s="109">
        <v>1.4232835233361019E-5</v>
      </c>
      <c r="Z2466" s="732">
        <v>4.4219945219503685E-5</v>
      </c>
      <c r="AA2466" s="108">
        <v>4.3318007321418035E-4</v>
      </c>
      <c r="AB2466" s="109">
        <v>4.1938898538671903E-4</v>
      </c>
      <c r="AC2466" s="732">
        <v>1.3891143513827206E-3</v>
      </c>
      <c r="AD2466" s="108">
        <v>9.6444100091205425E-5</v>
      </c>
      <c r="AE2466" s="109">
        <v>9.4590640572211567E-5</v>
      </c>
      <c r="AF2466" s="732">
        <v>2.7744508219666741E-4</v>
      </c>
      <c r="AG2466" s="108">
        <v>1.3272645635544191E-4</v>
      </c>
      <c r="AH2466" s="109">
        <v>1.3042661052471312E-4</v>
      </c>
      <c r="AI2466" s="732">
        <v>4.0447942994838529E-4</v>
      </c>
      <c r="AJ2466" s="114"/>
      <c r="AK2466" s="115"/>
      <c r="AL2466" s="115"/>
    </row>
    <row r="2467" spans="1:38" ht="13" x14ac:dyDescent="0.3">
      <c r="A2467" s="71">
        <v>2036</v>
      </c>
      <c r="B2467" s="718">
        <v>22</v>
      </c>
      <c r="C2467" s="108">
        <v>0.79219403374979824</v>
      </c>
      <c r="D2467" s="109">
        <v>0.71911069280850337</v>
      </c>
      <c r="E2467" s="732">
        <v>0.47586011570427605</v>
      </c>
      <c r="F2467" s="108">
        <v>6.7966881625721759E-2</v>
      </c>
      <c r="G2467" s="109">
        <v>6.4560626021296363E-2</v>
      </c>
      <c r="H2467" s="732">
        <v>8.5012606726748791E-2</v>
      </c>
      <c r="I2467" s="108">
        <v>8.8530630764166902E-3</v>
      </c>
      <c r="J2467" s="109">
        <v>9.5798526540933661E-3</v>
      </c>
      <c r="K2467" s="732">
        <v>2.0771462413688144E-2</v>
      </c>
      <c r="L2467" s="108">
        <v>2.6059507109122996E-3</v>
      </c>
      <c r="M2467" s="109">
        <v>2.3475474942649933E-3</v>
      </c>
      <c r="N2467" s="732">
        <v>2.8122114169318964E-3</v>
      </c>
      <c r="O2467" s="108">
        <v>2.6150271863608896E-3</v>
      </c>
      <c r="P2467" s="109">
        <v>2.570941080068462E-3</v>
      </c>
      <c r="Q2467" s="732">
        <v>6.9118798257928249E-3</v>
      </c>
      <c r="R2467" s="108">
        <v>2.5331226155676984E-3</v>
      </c>
      <c r="S2467" s="109">
        <v>3.3740863656433247E-3</v>
      </c>
      <c r="T2467" s="732">
        <v>1.0908621652602779E-2</v>
      </c>
      <c r="U2467" s="108">
        <v>2.2689360149534381E-4</v>
      </c>
      <c r="V2467" s="109">
        <v>2.2248229930951627E-4</v>
      </c>
      <c r="W2467" s="732">
        <v>6.5085499396313692E-4</v>
      </c>
      <c r="X2467" s="108">
        <v>1.4462477580014819E-5</v>
      </c>
      <c r="Y2467" s="109">
        <v>1.4198465358116645E-5</v>
      </c>
      <c r="Z2467" s="732">
        <v>4.3864809018838465E-5</v>
      </c>
      <c r="AA2467" s="108">
        <v>4.3885033535302596E-4</v>
      </c>
      <c r="AB2467" s="109">
        <v>4.2320650370323106E-4</v>
      </c>
      <c r="AC2467" s="732">
        <v>1.3852982531067598E-3</v>
      </c>
      <c r="AD2467" s="108">
        <v>9.6230348221922453E-5</v>
      </c>
      <c r="AE2467" s="109">
        <v>9.4327623204573877E-5</v>
      </c>
      <c r="AF2467" s="732">
        <v>2.7484156137656351E-4</v>
      </c>
      <c r="AG2467" s="108">
        <v>1.3252364400036243E-4</v>
      </c>
      <c r="AH2467" s="109">
        <v>1.3017693164911679E-4</v>
      </c>
      <c r="AI2467" s="732">
        <v>4.019638077084422E-4</v>
      </c>
      <c r="AJ2467" s="114"/>
      <c r="AK2467" s="115"/>
      <c r="AL2467" s="115"/>
    </row>
    <row r="2468" spans="1:38" ht="13" x14ac:dyDescent="0.3">
      <c r="A2468" s="71">
        <v>2036</v>
      </c>
      <c r="B2468" s="718">
        <v>23</v>
      </c>
      <c r="C2468" s="108">
        <v>0.79186439543973164</v>
      </c>
      <c r="D2468" s="109">
        <v>0.71875409763780218</v>
      </c>
      <c r="E2468" s="732">
        <v>0.47154449838355689</v>
      </c>
      <c r="F2468" s="108">
        <v>6.9617769910634841E-2</v>
      </c>
      <c r="G2468" s="109">
        <v>6.5528896562805861E-2</v>
      </c>
      <c r="H2468" s="732">
        <v>8.5882709156501924E-2</v>
      </c>
      <c r="I2468" s="108">
        <v>8.8357511930369954E-3</v>
      </c>
      <c r="J2468" s="109">
        <v>9.55732379527666E-3</v>
      </c>
      <c r="K2468" s="732">
        <v>2.0517195300039585E-2</v>
      </c>
      <c r="L2468" s="108">
        <v>2.6019424990660046E-3</v>
      </c>
      <c r="M2468" s="109">
        <v>2.3427754799962269E-3</v>
      </c>
      <c r="N2468" s="732">
        <v>2.7830922310495576E-3</v>
      </c>
      <c r="O2468" s="108">
        <v>2.6120510941057052E-3</v>
      </c>
      <c r="P2468" s="109">
        <v>2.5674822584523817E-3</v>
      </c>
      <c r="Q2468" s="732">
        <v>6.834987359728424E-3</v>
      </c>
      <c r="R2468" s="108">
        <v>2.5331226155676984E-3</v>
      </c>
      <c r="S2468" s="109">
        <v>3.3740863656433247E-3</v>
      </c>
      <c r="T2468" s="732">
        <v>1.0908621652602779E-2</v>
      </c>
      <c r="U2468" s="108">
        <v>2.2642118107568044E-4</v>
      </c>
      <c r="V2468" s="109">
        <v>2.2193332362581029E-4</v>
      </c>
      <c r="W2468" s="732">
        <v>6.4264149038896674E-4</v>
      </c>
      <c r="X2468" s="108">
        <v>1.4433988185857501E-5</v>
      </c>
      <c r="Y2468" s="109">
        <v>1.4165319447736734E-5</v>
      </c>
      <c r="Z2468" s="732">
        <v>4.3342736198981713E-5</v>
      </c>
      <c r="AA2468" s="108">
        <v>4.4439140992723743E-4</v>
      </c>
      <c r="AB2468" s="109">
        <v>4.2625216858335958E-4</v>
      </c>
      <c r="AC2468" s="732">
        <v>1.3764052600257759E-3</v>
      </c>
      <c r="AD2468" s="108">
        <v>9.6012025942721524E-5</v>
      </c>
      <c r="AE2468" s="109">
        <v>9.4073839062767514E-5</v>
      </c>
      <c r="AF2468" s="732">
        <v>2.7101299610014296E-4</v>
      </c>
      <c r="AG2468" s="108">
        <v>1.3231652113072361E-4</v>
      </c>
      <c r="AH2468" s="109">
        <v>1.2993615437208948E-4</v>
      </c>
      <c r="AI2468" s="732">
        <v>3.9826374874546812E-4</v>
      </c>
      <c r="AJ2468" s="114"/>
      <c r="AK2468" s="115"/>
      <c r="AL2468" s="115"/>
    </row>
    <row r="2469" spans="1:38" ht="13" x14ac:dyDescent="0.3">
      <c r="A2469" s="71">
        <v>2036</v>
      </c>
      <c r="B2469" s="718">
        <v>24</v>
      </c>
      <c r="C2469" s="108">
        <v>0.79152879987944225</v>
      </c>
      <c r="D2469" s="109">
        <v>0.71840756843714215</v>
      </c>
      <c r="E2469" s="732">
        <v>0.4664707917678626</v>
      </c>
      <c r="F2469" s="108">
        <v>7.119027397630355E-2</v>
      </c>
      <c r="G2469" s="109">
        <v>6.6228408788572848E-2</v>
      </c>
      <c r="H2469" s="732">
        <v>8.6387969379759857E-2</v>
      </c>
      <c r="I2469" s="108">
        <v>8.8181780749340549E-3</v>
      </c>
      <c r="J2469" s="109">
        <v>9.5354274027119601E-3</v>
      </c>
      <c r="K2469" s="732">
        <v>2.0216938615160829E-2</v>
      </c>
      <c r="L2469" s="108">
        <v>2.5978768137479833E-3</v>
      </c>
      <c r="M2469" s="109">
        <v>2.3381393278490521E-3</v>
      </c>
      <c r="N2469" s="732">
        <v>2.7483718455910493E-3</v>
      </c>
      <c r="O2469" s="108">
        <v>2.6090309070778569E-3</v>
      </c>
      <c r="P2469" s="109">
        <v>2.5641223991217077E-3</v>
      </c>
      <c r="Q2469" s="732">
        <v>6.744557094174943E-3</v>
      </c>
      <c r="R2469" s="108">
        <v>2.5331226155676984E-3</v>
      </c>
      <c r="S2469" s="109">
        <v>3.3740863656433247E-3</v>
      </c>
      <c r="T2469" s="732">
        <v>1.0908621652602779E-2</v>
      </c>
      <c r="U2469" s="108">
        <v>2.2594187046732537E-4</v>
      </c>
      <c r="V2469" s="109">
        <v>2.2139998498299355E-4</v>
      </c>
      <c r="W2469" s="732">
        <v>6.3298113680340293E-4</v>
      </c>
      <c r="X2469" s="108">
        <v>1.4405084678775078E-5</v>
      </c>
      <c r="Y2469" s="109">
        <v>1.4133132249624646E-5</v>
      </c>
      <c r="Z2469" s="732">
        <v>4.2728776980689404E-5</v>
      </c>
      <c r="AA2469" s="108">
        <v>4.4964650895762946E-4</v>
      </c>
      <c r="AB2469" s="109">
        <v>4.2834667312315104E-4</v>
      </c>
      <c r="AC2469" s="732">
        <v>1.3640985828141411E-3</v>
      </c>
      <c r="AD2469" s="108">
        <v>9.5790482133884468E-5</v>
      </c>
      <c r="AE2469" s="109">
        <v>9.382734131568857E-5</v>
      </c>
      <c r="AF2469" s="732">
        <v>2.6651035843405655E-4</v>
      </c>
      <c r="AG2469" s="108">
        <v>1.3210648521319899E-4</v>
      </c>
      <c r="AH2469" s="109">
        <v>1.2970221990656481E-4</v>
      </c>
      <c r="AI2469" s="732">
        <v>3.9391163012725451E-4</v>
      </c>
      <c r="AJ2469" s="114"/>
      <c r="AK2469" s="115"/>
      <c r="AL2469" s="115"/>
    </row>
    <row r="2470" spans="1:38" ht="13" x14ac:dyDescent="0.3">
      <c r="A2470" s="71">
        <v>2036</v>
      </c>
      <c r="B2470" s="718">
        <v>25</v>
      </c>
      <c r="C2470" s="108">
        <v>0.79152879987944225</v>
      </c>
      <c r="D2470" s="109">
        <v>0.71840756843714215</v>
      </c>
      <c r="E2470" s="732">
        <v>0.4664707917678626</v>
      </c>
      <c r="F2470" s="108">
        <v>7.119027397630355E-2</v>
      </c>
      <c r="G2470" s="109">
        <v>6.6228408788572848E-2</v>
      </c>
      <c r="H2470" s="732">
        <v>8.6387969379759857E-2</v>
      </c>
      <c r="I2470" s="108">
        <v>8.8181780749340549E-3</v>
      </c>
      <c r="J2470" s="109">
        <v>9.5354274027119601E-3</v>
      </c>
      <c r="K2470" s="732">
        <v>2.0216938615160829E-2</v>
      </c>
      <c r="L2470" s="108">
        <v>2.5978768137479833E-3</v>
      </c>
      <c r="M2470" s="109">
        <v>2.3381393278490521E-3</v>
      </c>
      <c r="N2470" s="732">
        <v>2.7483718455910493E-3</v>
      </c>
      <c r="O2470" s="108">
        <v>2.6090309070778569E-3</v>
      </c>
      <c r="P2470" s="109">
        <v>2.5641223991217077E-3</v>
      </c>
      <c r="Q2470" s="732">
        <v>6.744557094174943E-3</v>
      </c>
      <c r="R2470" s="108">
        <v>2.5331226155676984E-3</v>
      </c>
      <c r="S2470" s="109">
        <v>3.3740863656433247E-3</v>
      </c>
      <c r="T2470" s="732">
        <v>1.0908621652602779E-2</v>
      </c>
      <c r="U2470" s="108">
        <v>2.2594187046732537E-4</v>
      </c>
      <c r="V2470" s="109">
        <v>2.2139998498299355E-4</v>
      </c>
      <c r="W2470" s="732">
        <v>6.3298113680340293E-4</v>
      </c>
      <c r="X2470" s="108">
        <v>1.4405084678775078E-5</v>
      </c>
      <c r="Y2470" s="109">
        <v>1.4133132249624646E-5</v>
      </c>
      <c r="Z2470" s="732">
        <v>4.2728776980689404E-5</v>
      </c>
      <c r="AA2470" s="108">
        <v>4.4964650895762946E-4</v>
      </c>
      <c r="AB2470" s="109">
        <v>4.2834667312315104E-4</v>
      </c>
      <c r="AC2470" s="732">
        <v>1.3640985828141411E-3</v>
      </c>
      <c r="AD2470" s="108">
        <v>9.5790482133884468E-5</v>
      </c>
      <c r="AE2470" s="109">
        <v>9.382734131568857E-5</v>
      </c>
      <c r="AF2470" s="732">
        <v>2.6651035843405655E-4</v>
      </c>
      <c r="AG2470" s="108">
        <v>1.3210648521319899E-4</v>
      </c>
      <c r="AH2470" s="109">
        <v>1.2970221990656481E-4</v>
      </c>
      <c r="AI2470" s="732">
        <v>3.9391163012725451E-4</v>
      </c>
      <c r="AJ2470" s="114"/>
      <c r="AK2470" s="115"/>
      <c r="AL2470" s="115"/>
    </row>
    <row r="2471" spans="1:38" ht="13" x14ac:dyDescent="0.3">
      <c r="A2471" s="71">
        <v>2036</v>
      </c>
      <c r="B2471" s="718">
        <v>26</v>
      </c>
      <c r="C2471" s="108">
        <v>0.79152879987944225</v>
      </c>
      <c r="D2471" s="109">
        <v>0.71840756843714215</v>
      </c>
      <c r="E2471" s="732">
        <v>0.4664707917678626</v>
      </c>
      <c r="F2471" s="108">
        <v>7.119027397630355E-2</v>
      </c>
      <c r="G2471" s="109">
        <v>6.6228408788572848E-2</v>
      </c>
      <c r="H2471" s="732">
        <v>8.6387969379759857E-2</v>
      </c>
      <c r="I2471" s="108">
        <v>8.8181780749340549E-3</v>
      </c>
      <c r="J2471" s="109">
        <v>9.5354274027119601E-3</v>
      </c>
      <c r="K2471" s="732">
        <v>2.0216938615160829E-2</v>
      </c>
      <c r="L2471" s="108">
        <v>2.5978768137479833E-3</v>
      </c>
      <c r="M2471" s="109">
        <v>2.3381393278490521E-3</v>
      </c>
      <c r="N2471" s="732">
        <v>2.7483718455910493E-3</v>
      </c>
      <c r="O2471" s="108">
        <v>2.6090309070778569E-3</v>
      </c>
      <c r="P2471" s="109">
        <v>2.5641223991217077E-3</v>
      </c>
      <c r="Q2471" s="732">
        <v>6.744557094174943E-3</v>
      </c>
      <c r="R2471" s="108">
        <v>2.5331226155676984E-3</v>
      </c>
      <c r="S2471" s="109">
        <v>3.3740863656433247E-3</v>
      </c>
      <c r="T2471" s="732">
        <v>1.0908621652602779E-2</v>
      </c>
      <c r="U2471" s="108">
        <v>2.2594187046732537E-4</v>
      </c>
      <c r="V2471" s="109">
        <v>2.2139998498299355E-4</v>
      </c>
      <c r="W2471" s="732">
        <v>6.3298113680340293E-4</v>
      </c>
      <c r="X2471" s="108">
        <v>1.4405084678775078E-5</v>
      </c>
      <c r="Y2471" s="109">
        <v>1.4133132249624646E-5</v>
      </c>
      <c r="Z2471" s="732">
        <v>4.2728776980689404E-5</v>
      </c>
      <c r="AA2471" s="108">
        <v>4.4964650895762946E-4</v>
      </c>
      <c r="AB2471" s="109">
        <v>4.2834667312315104E-4</v>
      </c>
      <c r="AC2471" s="732">
        <v>1.3640985828141411E-3</v>
      </c>
      <c r="AD2471" s="108">
        <v>9.5790482133884468E-5</v>
      </c>
      <c r="AE2471" s="109">
        <v>9.382734131568857E-5</v>
      </c>
      <c r="AF2471" s="732">
        <v>2.6651035843405655E-4</v>
      </c>
      <c r="AG2471" s="108">
        <v>1.3210648521319899E-4</v>
      </c>
      <c r="AH2471" s="109">
        <v>1.2970221990656481E-4</v>
      </c>
      <c r="AI2471" s="732">
        <v>3.9391163012725451E-4</v>
      </c>
      <c r="AJ2471" s="114"/>
      <c r="AK2471" s="115"/>
      <c r="AL2471" s="115"/>
    </row>
    <row r="2472" spans="1:38" ht="13" x14ac:dyDescent="0.3">
      <c r="A2472" s="71">
        <v>2036</v>
      </c>
      <c r="B2472" s="718">
        <v>27</v>
      </c>
      <c r="C2472" s="108">
        <v>0.79152879987944225</v>
      </c>
      <c r="D2472" s="109">
        <v>0.71840756843714215</v>
      </c>
      <c r="E2472" s="732">
        <v>0.4664707917678626</v>
      </c>
      <c r="F2472" s="108">
        <v>7.119027397630355E-2</v>
      </c>
      <c r="G2472" s="109">
        <v>6.6228408788572848E-2</v>
      </c>
      <c r="H2472" s="732">
        <v>8.6387969379759857E-2</v>
      </c>
      <c r="I2472" s="108">
        <v>8.8181780749340549E-3</v>
      </c>
      <c r="J2472" s="109">
        <v>9.5354274027119601E-3</v>
      </c>
      <c r="K2472" s="732">
        <v>2.0216938615160829E-2</v>
      </c>
      <c r="L2472" s="108">
        <v>2.5978768137479833E-3</v>
      </c>
      <c r="M2472" s="109">
        <v>2.3381393278490521E-3</v>
      </c>
      <c r="N2472" s="732">
        <v>2.7483718455910493E-3</v>
      </c>
      <c r="O2472" s="108">
        <v>2.6090309070778569E-3</v>
      </c>
      <c r="P2472" s="109">
        <v>2.5641223991217077E-3</v>
      </c>
      <c r="Q2472" s="732">
        <v>6.744557094174943E-3</v>
      </c>
      <c r="R2472" s="108">
        <v>2.5331226155676984E-3</v>
      </c>
      <c r="S2472" s="109">
        <v>3.3740863656433247E-3</v>
      </c>
      <c r="T2472" s="732">
        <v>1.0908621652602779E-2</v>
      </c>
      <c r="U2472" s="108">
        <v>2.2594187046732537E-4</v>
      </c>
      <c r="V2472" s="109">
        <v>2.2139998498299355E-4</v>
      </c>
      <c r="W2472" s="732">
        <v>6.3298113680340293E-4</v>
      </c>
      <c r="X2472" s="108">
        <v>1.4405084678775078E-5</v>
      </c>
      <c r="Y2472" s="109">
        <v>1.4133132249624646E-5</v>
      </c>
      <c r="Z2472" s="732">
        <v>4.2728776980689404E-5</v>
      </c>
      <c r="AA2472" s="108">
        <v>4.4964650895762946E-4</v>
      </c>
      <c r="AB2472" s="109">
        <v>4.2834667312315104E-4</v>
      </c>
      <c r="AC2472" s="732">
        <v>1.3640985828141411E-3</v>
      </c>
      <c r="AD2472" s="108">
        <v>9.5790482133884468E-5</v>
      </c>
      <c r="AE2472" s="109">
        <v>9.382734131568857E-5</v>
      </c>
      <c r="AF2472" s="732">
        <v>2.6651035843405655E-4</v>
      </c>
      <c r="AG2472" s="108">
        <v>1.3210648521319899E-4</v>
      </c>
      <c r="AH2472" s="109">
        <v>1.2970221990656481E-4</v>
      </c>
      <c r="AI2472" s="732">
        <v>3.9391163012725451E-4</v>
      </c>
      <c r="AJ2472" s="114"/>
      <c r="AK2472" s="115"/>
      <c r="AL2472" s="115"/>
    </row>
    <row r="2473" spans="1:38" ht="13" x14ac:dyDescent="0.3">
      <c r="A2473" s="71">
        <v>2036</v>
      </c>
      <c r="B2473" s="718">
        <v>28</v>
      </c>
      <c r="C2473" s="108">
        <v>0.79152879987944225</v>
      </c>
      <c r="D2473" s="109">
        <v>0.71840756843714215</v>
      </c>
      <c r="E2473" s="732">
        <v>0.4664707917678626</v>
      </c>
      <c r="F2473" s="108">
        <v>7.119027397630355E-2</v>
      </c>
      <c r="G2473" s="109">
        <v>6.6228408788572848E-2</v>
      </c>
      <c r="H2473" s="732">
        <v>8.6387969379759857E-2</v>
      </c>
      <c r="I2473" s="108">
        <v>8.8181780749340549E-3</v>
      </c>
      <c r="J2473" s="109">
        <v>9.5354274027119601E-3</v>
      </c>
      <c r="K2473" s="732">
        <v>2.0216938615160829E-2</v>
      </c>
      <c r="L2473" s="108">
        <v>2.5978768137479833E-3</v>
      </c>
      <c r="M2473" s="109">
        <v>2.3381393278490521E-3</v>
      </c>
      <c r="N2473" s="732">
        <v>2.7483718455910493E-3</v>
      </c>
      <c r="O2473" s="108">
        <v>2.6090309070778569E-3</v>
      </c>
      <c r="P2473" s="109">
        <v>2.5641223991217077E-3</v>
      </c>
      <c r="Q2473" s="732">
        <v>6.744557094174943E-3</v>
      </c>
      <c r="R2473" s="108">
        <v>2.5331226155676984E-3</v>
      </c>
      <c r="S2473" s="109">
        <v>3.3740863656433247E-3</v>
      </c>
      <c r="T2473" s="732">
        <v>1.0908621652602779E-2</v>
      </c>
      <c r="U2473" s="108">
        <v>2.2594187046732537E-4</v>
      </c>
      <c r="V2473" s="109">
        <v>2.2139998498299355E-4</v>
      </c>
      <c r="W2473" s="732">
        <v>6.3298113680340293E-4</v>
      </c>
      <c r="X2473" s="108">
        <v>1.4405084678775078E-5</v>
      </c>
      <c r="Y2473" s="109">
        <v>1.4133132249624646E-5</v>
      </c>
      <c r="Z2473" s="732">
        <v>4.2728776980689404E-5</v>
      </c>
      <c r="AA2473" s="108">
        <v>4.4964650895762946E-4</v>
      </c>
      <c r="AB2473" s="109">
        <v>4.2834667312315104E-4</v>
      </c>
      <c r="AC2473" s="732">
        <v>1.3640985828141411E-3</v>
      </c>
      <c r="AD2473" s="108">
        <v>9.5790482133884468E-5</v>
      </c>
      <c r="AE2473" s="109">
        <v>9.382734131568857E-5</v>
      </c>
      <c r="AF2473" s="732">
        <v>2.6651035843405655E-4</v>
      </c>
      <c r="AG2473" s="108">
        <v>1.3210648521319899E-4</v>
      </c>
      <c r="AH2473" s="109">
        <v>1.2970221990656481E-4</v>
      </c>
      <c r="AI2473" s="732">
        <v>3.9391163012725451E-4</v>
      </c>
      <c r="AJ2473" s="114"/>
      <c r="AK2473" s="115"/>
      <c r="AL2473" s="115"/>
    </row>
    <row r="2474" spans="1:38" ht="13" x14ac:dyDescent="0.3">
      <c r="A2474" s="71">
        <v>2036</v>
      </c>
      <c r="B2474" s="718">
        <v>29</v>
      </c>
      <c r="C2474" s="108">
        <v>0.79152879987944225</v>
      </c>
      <c r="D2474" s="109">
        <v>0.71840756843714215</v>
      </c>
      <c r="E2474" s="732">
        <v>0.4664707917678626</v>
      </c>
      <c r="F2474" s="108">
        <v>7.119027397630355E-2</v>
      </c>
      <c r="G2474" s="109">
        <v>6.6228408788572848E-2</v>
      </c>
      <c r="H2474" s="732">
        <v>8.6387969379759857E-2</v>
      </c>
      <c r="I2474" s="108">
        <v>8.8181780749340549E-3</v>
      </c>
      <c r="J2474" s="109">
        <v>9.5354274027119601E-3</v>
      </c>
      <c r="K2474" s="732">
        <v>2.0216938615160829E-2</v>
      </c>
      <c r="L2474" s="108">
        <v>2.5978768137479833E-3</v>
      </c>
      <c r="M2474" s="109">
        <v>2.3381393278490521E-3</v>
      </c>
      <c r="N2474" s="732">
        <v>2.7483718455910493E-3</v>
      </c>
      <c r="O2474" s="108">
        <v>2.6090309070778569E-3</v>
      </c>
      <c r="P2474" s="109">
        <v>2.5641223991217077E-3</v>
      </c>
      <c r="Q2474" s="732">
        <v>6.744557094174943E-3</v>
      </c>
      <c r="R2474" s="108">
        <v>2.5331226155676984E-3</v>
      </c>
      <c r="S2474" s="109">
        <v>3.3740863656433247E-3</v>
      </c>
      <c r="T2474" s="732">
        <v>1.0908621652602779E-2</v>
      </c>
      <c r="U2474" s="108">
        <v>2.2594187046732537E-4</v>
      </c>
      <c r="V2474" s="109">
        <v>2.2139998498299355E-4</v>
      </c>
      <c r="W2474" s="732">
        <v>6.3298113680340293E-4</v>
      </c>
      <c r="X2474" s="108">
        <v>1.4405084678775078E-5</v>
      </c>
      <c r="Y2474" s="109">
        <v>1.4133132249624646E-5</v>
      </c>
      <c r="Z2474" s="732">
        <v>4.2728776980689404E-5</v>
      </c>
      <c r="AA2474" s="108">
        <v>4.4964650895762946E-4</v>
      </c>
      <c r="AB2474" s="109">
        <v>4.2834667312315104E-4</v>
      </c>
      <c r="AC2474" s="732">
        <v>1.3640985828141411E-3</v>
      </c>
      <c r="AD2474" s="108">
        <v>9.5790482133884468E-5</v>
      </c>
      <c r="AE2474" s="109">
        <v>9.382734131568857E-5</v>
      </c>
      <c r="AF2474" s="732">
        <v>2.6651035843405655E-4</v>
      </c>
      <c r="AG2474" s="108">
        <v>1.3210648521319899E-4</v>
      </c>
      <c r="AH2474" s="109">
        <v>1.2970221990656481E-4</v>
      </c>
      <c r="AI2474" s="732">
        <v>3.9391163012725451E-4</v>
      </c>
      <c r="AJ2474" s="114"/>
      <c r="AK2474" s="115"/>
      <c r="AL2474" s="115"/>
    </row>
    <row r="2475" spans="1:38" ht="13" x14ac:dyDescent="0.3">
      <c r="A2475" s="71">
        <v>2036</v>
      </c>
      <c r="B2475" s="718">
        <v>30</v>
      </c>
      <c r="C2475" s="108">
        <v>0.79152879987944225</v>
      </c>
      <c r="D2475" s="109">
        <v>0.71840756843714215</v>
      </c>
      <c r="E2475" s="732">
        <v>0.4664707917678626</v>
      </c>
      <c r="F2475" s="108">
        <v>7.119027397630355E-2</v>
      </c>
      <c r="G2475" s="109">
        <v>6.6228408788572848E-2</v>
      </c>
      <c r="H2475" s="732">
        <v>8.6387969379759857E-2</v>
      </c>
      <c r="I2475" s="108">
        <v>8.8181780749340549E-3</v>
      </c>
      <c r="J2475" s="109">
        <v>9.5354274027119601E-3</v>
      </c>
      <c r="K2475" s="732">
        <v>2.0216938615160829E-2</v>
      </c>
      <c r="L2475" s="108">
        <v>2.5978768137479833E-3</v>
      </c>
      <c r="M2475" s="109">
        <v>2.3381393278490521E-3</v>
      </c>
      <c r="N2475" s="732">
        <v>2.7483718455910493E-3</v>
      </c>
      <c r="O2475" s="108">
        <v>2.6090309070778569E-3</v>
      </c>
      <c r="P2475" s="109">
        <v>2.5641223991217077E-3</v>
      </c>
      <c r="Q2475" s="732">
        <v>6.744557094174943E-3</v>
      </c>
      <c r="R2475" s="108">
        <v>2.5331226155676984E-3</v>
      </c>
      <c r="S2475" s="109">
        <v>3.3740863656433247E-3</v>
      </c>
      <c r="T2475" s="732">
        <v>1.0908621652602779E-2</v>
      </c>
      <c r="U2475" s="108">
        <v>2.2594187046732537E-4</v>
      </c>
      <c r="V2475" s="109">
        <v>2.2139998498299355E-4</v>
      </c>
      <c r="W2475" s="732">
        <v>6.3298113680340293E-4</v>
      </c>
      <c r="X2475" s="108">
        <v>1.4405084678775078E-5</v>
      </c>
      <c r="Y2475" s="109">
        <v>1.4133132249624646E-5</v>
      </c>
      <c r="Z2475" s="732">
        <v>4.2728776980689404E-5</v>
      </c>
      <c r="AA2475" s="108">
        <v>4.4964650895762946E-4</v>
      </c>
      <c r="AB2475" s="109">
        <v>4.2834667312315104E-4</v>
      </c>
      <c r="AC2475" s="732">
        <v>1.3640985828141411E-3</v>
      </c>
      <c r="AD2475" s="108">
        <v>9.5790482133884468E-5</v>
      </c>
      <c r="AE2475" s="109">
        <v>9.382734131568857E-5</v>
      </c>
      <c r="AF2475" s="732">
        <v>2.6651035843405655E-4</v>
      </c>
      <c r="AG2475" s="108">
        <v>1.3210648521319899E-4</v>
      </c>
      <c r="AH2475" s="109">
        <v>1.2970221990656481E-4</v>
      </c>
      <c r="AI2475" s="732">
        <v>3.9391163012725451E-4</v>
      </c>
      <c r="AJ2475" s="114"/>
      <c r="AK2475" s="115"/>
      <c r="AL2475" s="115"/>
    </row>
    <row r="2476" spans="1:38" ht="13" x14ac:dyDescent="0.3">
      <c r="A2476" s="71">
        <v>2036</v>
      </c>
      <c r="B2476" s="718">
        <v>31</v>
      </c>
      <c r="C2476" s="108">
        <v>0.79152879987944225</v>
      </c>
      <c r="D2476" s="109">
        <v>0.71840756843714215</v>
      </c>
      <c r="E2476" s="732">
        <v>0.4664707917678626</v>
      </c>
      <c r="F2476" s="108">
        <v>7.119027397630355E-2</v>
      </c>
      <c r="G2476" s="109">
        <v>6.6228408788572848E-2</v>
      </c>
      <c r="H2476" s="732">
        <v>8.6387969379759857E-2</v>
      </c>
      <c r="I2476" s="108">
        <v>8.8181780749340549E-3</v>
      </c>
      <c r="J2476" s="109">
        <v>9.5354274027119601E-3</v>
      </c>
      <c r="K2476" s="732">
        <v>2.0216938615160829E-2</v>
      </c>
      <c r="L2476" s="108">
        <v>2.5978768137479833E-3</v>
      </c>
      <c r="M2476" s="109">
        <v>2.3381393278490521E-3</v>
      </c>
      <c r="N2476" s="732">
        <v>2.7483718455910493E-3</v>
      </c>
      <c r="O2476" s="108">
        <v>2.6090309070778569E-3</v>
      </c>
      <c r="P2476" s="109">
        <v>2.5641223991217077E-3</v>
      </c>
      <c r="Q2476" s="732">
        <v>6.744557094174943E-3</v>
      </c>
      <c r="R2476" s="108">
        <v>2.5331226155676984E-3</v>
      </c>
      <c r="S2476" s="109">
        <v>3.3740863656433247E-3</v>
      </c>
      <c r="T2476" s="732">
        <v>1.0908621652602779E-2</v>
      </c>
      <c r="U2476" s="108">
        <v>2.2594187046732537E-4</v>
      </c>
      <c r="V2476" s="109">
        <v>2.2139998498299355E-4</v>
      </c>
      <c r="W2476" s="732">
        <v>6.3298113680340293E-4</v>
      </c>
      <c r="X2476" s="108">
        <v>1.4405084678775078E-5</v>
      </c>
      <c r="Y2476" s="109">
        <v>1.4133132249624646E-5</v>
      </c>
      <c r="Z2476" s="732">
        <v>4.2728776980689404E-5</v>
      </c>
      <c r="AA2476" s="108">
        <v>4.4964650895762946E-4</v>
      </c>
      <c r="AB2476" s="109">
        <v>4.2834667312315104E-4</v>
      </c>
      <c r="AC2476" s="732">
        <v>1.3640985828141411E-3</v>
      </c>
      <c r="AD2476" s="108">
        <v>9.5790482133884468E-5</v>
      </c>
      <c r="AE2476" s="109">
        <v>9.382734131568857E-5</v>
      </c>
      <c r="AF2476" s="732">
        <v>2.6651035843405655E-4</v>
      </c>
      <c r="AG2476" s="108">
        <v>1.3210648521319899E-4</v>
      </c>
      <c r="AH2476" s="109">
        <v>1.2970221990656481E-4</v>
      </c>
      <c r="AI2476" s="732">
        <v>3.9391163012725451E-4</v>
      </c>
      <c r="AJ2476" s="114"/>
      <c r="AK2476" s="115"/>
      <c r="AL2476" s="115"/>
    </row>
    <row r="2477" spans="1:38" ht="13" x14ac:dyDescent="0.3">
      <c r="A2477" s="71">
        <v>2036</v>
      </c>
      <c r="B2477" s="718">
        <v>32</v>
      </c>
      <c r="C2477" s="108">
        <v>0.79152879987944225</v>
      </c>
      <c r="D2477" s="109">
        <v>0.71840756843714215</v>
      </c>
      <c r="E2477" s="732">
        <v>0.4664707917678626</v>
      </c>
      <c r="F2477" s="108">
        <v>7.119027397630355E-2</v>
      </c>
      <c r="G2477" s="109">
        <v>6.6228408788572848E-2</v>
      </c>
      <c r="H2477" s="732">
        <v>8.6387969379759857E-2</v>
      </c>
      <c r="I2477" s="108">
        <v>8.8181780749340549E-3</v>
      </c>
      <c r="J2477" s="109">
        <v>9.5354274027119601E-3</v>
      </c>
      <c r="K2477" s="732">
        <v>2.0216938615160829E-2</v>
      </c>
      <c r="L2477" s="108">
        <v>2.5978768137479833E-3</v>
      </c>
      <c r="M2477" s="109">
        <v>2.3381393278490521E-3</v>
      </c>
      <c r="N2477" s="732">
        <v>2.7483718455910493E-3</v>
      </c>
      <c r="O2477" s="108">
        <v>2.6090309070778569E-3</v>
      </c>
      <c r="P2477" s="109">
        <v>2.5641223991217077E-3</v>
      </c>
      <c r="Q2477" s="732">
        <v>6.744557094174943E-3</v>
      </c>
      <c r="R2477" s="108">
        <v>2.5331226155676984E-3</v>
      </c>
      <c r="S2477" s="109">
        <v>3.3740863656433247E-3</v>
      </c>
      <c r="T2477" s="732">
        <v>1.0908621652602779E-2</v>
      </c>
      <c r="U2477" s="108">
        <v>2.2594187046732537E-4</v>
      </c>
      <c r="V2477" s="109">
        <v>2.2139998498299355E-4</v>
      </c>
      <c r="W2477" s="732">
        <v>6.3298113680340293E-4</v>
      </c>
      <c r="X2477" s="108">
        <v>1.4405084678775078E-5</v>
      </c>
      <c r="Y2477" s="109">
        <v>1.4133132249624646E-5</v>
      </c>
      <c r="Z2477" s="732">
        <v>4.2728776980689404E-5</v>
      </c>
      <c r="AA2477" s="108">
        <v>4.4964650895762946E-4</v>
      </c>
      <c r="AB2477" s="109">
        <v>4.2834667312315104E-4</v>
      </c>
      <c r="AC2477" s="732">
        <v>1.3640985828141411E-3</v>
      </c>
      <c r="AD2477" s="108">
        <v>9.5790482133884468E-5</v>
      </c>
      <c r="AE2477" s="109">
        <v>9.382734131568857E-5</v>
      </c>
      <c r="AF2477" s="732">
        <v>2.6651035843405655E-4</v>
      </c>
      <c r="AG2477" s="108">
        <v>1.3210648521319899E-4</v>
      </c>
      <c r="AH2477" s="109">
        <v>1.2970221990656481E-4</v>
      </c>
      <c r="AI2477" s="732">
        <v>3.9391163012725451E-4</v>
      </c>
      <c r="AJ2477" s="114"/>
      <c r="AK2477" s="115"/>
      <c r="AL2477" s="115"/>
    </row>
    <row r="2478" spans="1:38" ht="13" x14ac:dyDescent="0.3">
      <c r="A2478" s="71">
        <v>2036</v>
      </c>
      <c r="B2478" s="718">
        <v>33</v>
      </c>
      <c r="C2478" s="108">
        <v>0.79152879987944225</v>
      </c>
      <c r="D2478" s="109">
        <v>0.71840756843714215</v>
      </c>
      <c r="E2478" s="732">
        <v>0.4664707917678626</v>
      </c>
      <c r="F2478" s="108">
        <v>7.119027397630355E-2</v>
      </c>
      <c r="G2478" s="109">
        <v>6.6228408788572848E-2</v>
      </c>
      <c r="H2478" s="732">
        <v>8.6387969379759857E-2</v>
      </c>
      <c r="I2478" s="108">
        <v>8.8181780749340549E-3</v>
      </c>
      <c r="J2478" s="109">
        <v>9.5354274027119601E-3</v>
      </c>
      <c r="K2478" s="732">
        <v>2.0216938615160829E-2</v>
      </c>
      <c r="L2478" s="108">
        <v>2.5978768137479833E-3</v>
      </c>
      <c r="M2478" s="109">
        <v>2.3381393278490521E-3</v>
      </c>
      <c r="N2478" s="732">
        <v>2.7483718455910493E-3</v>
      </c>
      <c r="O2478" s="108">
        <v>2.6090309070778569E-3</v>
      </c>
      <c r="P2478" s="109">
        <v>2.5641223991217077E-3</v>
      </c>
      <c r="Q2478" s="732">
        <v>6.744557094174943E-3</v>
      </c>
      <c r="R2478" s="108">
        <v>2.5331226155676984E-3</v>
      </c>
      <c r="S2478" s="109">
        <v>3.3740863656433247E-3</v>
      </c>
      <c r="T2478" s="732">
        <v>1.0908621652602779E-2</v>
      </c>
      <c r="U2478" s="108">
        <v>2.2594187046732537E-4</v>
      </c>
      <c r="V2478" s="109">
        <v>2.2139998498299355E-4</v>
      </c>
      <c r="W2478" s="732">
        <v>6.3298113680340293E-4</v>
      </c>
      <c r="X2478" s="108">
        <v>1.4405084678775078E-5</v>
      </c>
      <c r="Y2478" s="109">
        <v>1.4133132249624646E-5</v>
      </c>
      <c r="Z2478" s="732">
        <v>4.2728776980689404E-5</v>
      </c>
      <c r="AA2478" s="108">
        <v>4.4964650895762946E-4</v>
      </c>
      <c r="AB2478" s="109">
        <v>4.2834667312315104E-4</v>
      </c>
      <c r="AC2478" s="732">
        <v>1.3640985828141411E-3</v>
      </c>
      <c r="AD2478" s="108">
        <v>9.5790482133884468E-5</v>
      </c>
      <c r="AE2478" s="109">
        <v>9.382734131568857E-5</v>
      </c>
      <c r="AF2478" s="732">
        <v>2.6651035843405655E-4</v>
      </c>
      <c r="AG2478" s="108">
        <v>1.3210648521319899E-4</v>
      </c>
      <c r="AH2478" s="109">
        <v>1.2970221990656481E-4</v>
      </c>
      <c r="AI2478" s="732">
        <v>3.9391163012725451E-4</v>
      </c>
      <c r="AJ2478" s="114"/>
      <c r="AK2478" s="115"/>
      <c r="AL2478" s="115"/>
    </row>
    <row r="2479" spans="1:38" ht="13" x14ac:dyDescent="0.3">
      <c r="A2479" s="71">
        <v>2036</v>
      </c>
      <c r="B2479" s="718">
        <v>34</v>
      </c>
      <c r="C2479" s="108">
        <v>0.79152879987944225</v>
      </c>
      <c r="D2479" s="109">
        <v>0.71840756843714215</v>
      </c>
      <c r="E2479" s="732">
        <v>0.4664707917678626</v>
      </c>
      <c r="F2479" s="108">
        <v>7.119027397630355E-2</v>
      </c>
      <c r="G2479" s="109">
        <v>6.6228408788572848E-2</v>
      </c>
      <c r="H2479" s="732">
        <v>8.6387969379759857E-2</v>
      </c>
      <c r="I2479" s="108">
        <v>8.8181780749340549E-3</v>
      </c>
      <c r="J2479" s="109">
        <v>9.5354274027119601E-3</v>
      </c>
      <c r="K2479" s="732">
        <v>2.0216938615160829E-2</v>
      </c>
      <c r="L2479" s="108">
        <v>2.5978768137479833E-3</v>
      </c>
      <c r="M2479" s="109">
        <v>2.3381393278490521E-3</v>
      </c>
      <c r="N2479" s="732">
        <v>2.7483718455910493E-3</v>
      </c>
      <c r="O2479" s="108">
        <v>2.6090309070778569E-3</v>
      </c>
      <c r="P2479" s="109">
        <v>2.5641223991217077E-3</v>
      </c>
      <c r="Q2479" s="732">
        <v>6.744557094174943E-3</v>
      </c>
      <c r="R2479" s="108">
        <v>2.5331226155676984E-3</v>
      </c>
      <c r="S2479" s="109">
        <v>3.3740863656433247E-3</v>
      </c>
      <c r="T2479" s="732">
        <v>1.0908621652602779E-2</v>
      </c>
      <c r="U2479" s="108">
        <v>2.2594187046732537E-4</v>
      </c>
      <c r="V2479" s="109">
        <v>2.2139998498299355E-4</v>
      </c>
      <c r="W2479" s="732">
        <v>6.3298113680340293E-4</v>
      </c>
      <c r="X2479" s="108">
        <v>1.4405084678775078E-5</v>
      </c>
      <c r="Y2479" s="109">
        <v>1.4133132249624646E-5</v>
      </c>
      <c r="Z2479" s="732">
        <v>4.2728776980689404E-5</v>
      </c>
      <c r="AA2479" s="108">
        <v>4.4964650895762946E-4</v>
      </c>
      <c r="AB2479" s="109">
        <v>4.2834667312315104E-4</v>
      </c>
      <c r="AC2479" s="732">
        <v>1.3640985828141411E-3</v>
      </c>
      <c r="AD2479" s="108">
        <v>9.5790482133884468E-5</v>
      </c>
      <c r="AE2479" s="109">
        <v>9.382734131568857E-5</v>
      </c>
      <c r="AF2479" s="732">
        <v>2.6651035843405655E-4</v>
      </c>
      <c r="AG2479" s="108">
        <v>1.3210648521319899E-4</v>
      </c>
      <c r="AH2479" s="109">
        <v>1.2970221990656481E-4</v>
      </c>
      <c r="AI2479" s="732">
        <v>3.9391163012725451E-4</v>
      </c>
      <c r="AJ2479" s="114"/>
      <c r="AK2479" s="115"/>
      <c r="AL2479" s="115"/>
    </row>
    <row r="2480" spans="1:38" ht="13" x14ac:dyDescent="0.3">
      <c r="A2480" s="71">
        <v>2036</v>
      </c>
      <c r="B2480" s="718">
        <v>35</v>
      </c>
      <c r="C2480" s="108">
        <v>0.79152879987944225</v>
      </c>
      <c r="D2480" s="109">
        <v>0.71840756843714215</v>
      </c>
      <c r="E2480" s="732">
        <v>0.4664707917678626</v>
      </c>
      <c r="F2480" s="108">
        <v>7.119027397630355E-2</v>
      </c>
      <c r="G2480" s="109">
        <v>6.6228408788572848E-2</v>
      </c>
      <c r="H2480" s="732">
        <v>8.6387969379759857E-2</v>
      </c>
      <c r="I2480" s="108">
        <v>8.8181780749340549E-3</v>
      </c>
      <c r="J2480" s="109">
        <v>9.5354274027119601E-3</v>
      </c>
      <c r="K2480" s="732">
        <v>2.0216938615160829E-2</v>
      </c>
      <c r="L2480" s="108">
        <v>2.5978768137479833E-3</v>
      </c>
      <c r="M2480" s="109">
        <v>2.3381393278490521E-3</v>
      </c>
      <c r="N2480" s="732">
        <v>2.7483718455910493E-3</v>
      </c>
      <c r="O2480" s="108">
        <v>2.6090309070778569E-3</v>
      </c>
      <c r="P2480" s="109">
        <v>2.5641223991217077E-3</v>
      </c>
      <c r="Q2480" s="732">
        <v>6.744557094174943E-3</v>
      </c>
      <c r="R2480" s="108">
        <v>2.5331226155676984E-3</v>
      </c>
      <c r="S2480" s="109">
        <v>3.3740863656433247E-3</v>
      </c>
      <c r="T2480" s="732">
        <v>1.0908621652602779E-2</v>
      </c>
      <c r="U2480" s="108">
        <v>2.2594187046732537E-4</v>
      </c>
      <c r="V2480" s="109">
        <v>2.2139998498299355E-4</v>
      </c>
      <c r="W2480" s="732">
        <v>6.3298113680340293E-4</v>
      </c>
      <c r="X2480" s="108">
        <v>1.4405084678775078E-5</v>
      </c>
      <c r="Y2480" s="109">
        <v>1.4133132249624646E-5</v>
      </c>
      <c r="Z2480" s="732">
        <v>4.2728776980689404E-5</v>
      </c>
      <c r="AA2480" s="108">
        <v>4.4964650895762946E-4</v>
      </c>
      <c r="AB2480" s="109">
        <v>4.2834667312315104E-4</v>
      </c>
      <c r="AC2480" s="732">
        <v>1.3640985828141411E-3</v>
      </c>
      <c r="AD2480" s="108">
        <v>9.5790482133884468E-5</v>
      </c>
      <c r="AE2480" s="109">
        <v>9.382734131568857E-5</v>
      </c>
      <c r="AF2480" s="732">
        <v>2.6651035843405655E-4</v>
      </c>
      <c r="AG2480" s="108">
        <v>1.3210648521319899E-4</v>
      </c>
      <c r="AH2480" s="109">
        <v>1.2970221990656481E-4</v>
      </c>
      <c r="AI2480" s="732">
        <v>3.9391163012725451E-4</v>
      </c>
      <c r="AJ2480" s="114"/>
      <c r="AK2480" s="115"/>
      <c r="AL2480" s="115"/>
    </row>
    <row r="2481" spans="1:38" ht="13" x14ac:dyDescent="0.3">
      <c r="A2481" s="71">
        <v>2036</v>
      </c>
      <c r="B2481" s="718">
        <v>36</v>
      </c>
      <c r="C2481" s="108">
        <v>0.79152879987944225</v>
      </c>
      <c r="D2481" s="109">
        <v>0.71840756843714215</v>
      </c>
      <c r="E2481" s="732">
        <v>0.4664707917678626</v>
      </c>
      <c r="F2481" s="108">
        <v>7.119027397630355E-2</v>
      </c>
      <c r="G2481" s="109">
        <v>6.6228408788572848E-2</v>
      </c>
      <c r="H2481" s="732">
        <v>8.6387969379759857E-2</v>
      </c>
      <c r="I2481" s="108">
        <v>8.8181780749340549E-3</v>
      </c>
      <c r="J2481" s="109">
        <v>9.5354274027119601E-3</v>
      </c>
      <c r="K2481" s="732">
        <v>2.0216938615160829E-2</v>
      </c>
      <c r="L2481" s="108">
        <v>2.5978768137479833E-3</v>
      </c>
      <c r="M2481" s="109">
        <v>2.3381393278490521E-3</v>
      </c>
      <c r="N2481" s="732">
        <v>2.7483718455910493E-3</v>
      </c>
      <c r="O2481" s="108">
        <v>2.6090309070778569E-3</v>
      </c>
      <c r="P2481" s="109">
        <v>2.5641223991217077E-3</v>
      </c>
      <c r="Q2481" s="732">
        <v>6.744557094174943E-3</v>
      </c>
      <c r="R2481" s="108">
        <v>2.5331226155676984E-3</v>
      </c>
      <c r="S2481" s="109">
        <v>3.3740863656433247E-3</v>
      </c>
      <c r="T2481" s="732">
        <v>1.0908621652602779E-2</v>
      </c>
      <c r="U2481" s="108">
        <v>2.2594187046732537E-4</v>
      </c>
      <c r="V2481" s="109">
        <v>2.2139998498299355E-4</v>
      </c>
      <c r="W2481" s="732">
        <v>6.3298113680340293E-4</v>
      </c>
      <c r="X2481" s="108">
        <v>1.4405084678775078E-5</v>
      </c>
      <c r="Y2481" s="109">
        <v>1.4133132249624646E-5</v>
      </c>
      <c r="Z2481" s="732">
        <v>4.2728776980689404E-5</v>
      </c>
      <c r="AA2481" s="108">
        <v>4.4964650895762946E-4</v>
      </c>
      <c r="AB2481" s="109">
        <v>4.2834667312315104E-4</v>
      </c>
      <c r="AC2481" s="732">
        <v>1.3640985828141411E-3</v>
      </c>
      <c r="AD2481" s="108">
        <v>9.5790482133884468E-5</v>
      </c>
      <c r="AE2481" s="109">
        <v>9.382734131568857E-5</v>
      </c>
      <c r="AF2481" s="732">
        <v>2.6651035843405655E-4</v>
      </c>
      <c r="AG2481" s="108">
        <v>1.3210648521319899E-4</v>
      </c>
      <c r="AH2481" s="109">
        <v>1.2970221990656481E-4</v>
      </c>
      <c r="AI2481" s="732">
        <v>3.9391163012725451E-4</v>
      </c>
      <c r="AJ2481" s="114"/>
      <c r="AK2481" s="115"/>
      <c r="AL2481" s="115"/>
    </row>
    <row r="2482" spans="1:38" ht="13" x14ac:dyDescent="0.3">
      <c r="A2482" s="71">
        <v>2036</v>
      </c>
      <c r="B2482" s="718">
        <v>37</v>
      </c>
      <c r="C2482" s="108">
        <v>0.79152879987944225</v>
      </c>
      <c r="D2482" s="109">
        <v>0.71840756843714215</v>
      </c>
      <c r="E2482" s="732">
        <v>0.4664707917678626</v>
      </c>
      <c r="F2482" s="108">
        <v>7.119027397630355E-2</v>
      </c>
      <c r="G2482" s="109">
        <v>6.6228408788572848E-2</v>
      </c>
      <c r="H2482" s="732">
        <v>8.6387969379759857E-2</v>
      </c>
      <c r="I2482" s="108">
        <v>8.8181780749340549E-3</v>
      </c>
      <c r="J2482" s="109">
        <v>9.5354274027119601E-3</v>
      </c>
      <c r="K2482" s="732">
        <v>2.0216938615160829E-2</v>
      </c>
      <c r="L2482" s="108">
        <v>2.5978768137479833E-3</v>
      </c>
      <c r="M2482" s="109">
        <v>2.3381393278490521E-3</v>
      </c>
      <c r="N2482" s="732">
        <v>2.7483718455910493E-3</v>
      </c>
      <c r="O2482" s="108">
        <v>2.6090309070778569E-3</v>
      </c>
      <c r="P2482" s="109">
        <v>2.5641223991217077E-3</v>
      </c>
      <c r="Q2482" s="732">
        <v>6.744557094174943E-3</v>
      </c>
      <c r="R2482" s="108">
        <v>2.5331226155676984E-3</v>
      </c>
      <c r="S2482" s="109">
        <v>3.3740863656433247E-3</v>
      </c>
      <c r="T2482" s="732">
        <v>1.0908621652602779E-2</v>
      </c>
      <c r="U2482" s="108">
        <v>2.2594187046732537E-4</v>
      </c>
      <c r="V2482" s="109">
        <v>2.2139998498299355E-4</v>
      </c>
      <c r="W2482" s="732">
        <v>6.3298113680340293E-4</v>
      </c>
      <c r="X2482" s="108">
        <v>1.4405084678775078E-5</v>
      </c>
      <c r="Y2482" s="109">
        <v>1.4133132249624646E-5</v>
      </c>
      <c r="Z2482" s="732">
        <v>4.2728776980689404E-5</v>
      </c>
      <c r="AA2482" s="108">
        <v>4.4964650895762946E-4</v>
      </c>
      <c r="AB2482" s="109">
        <v>4.2834667312315104E-4</v>
      </c>
      <c r="AC2482" s="732">
        <v>1.3640985828141411E-3</v>
      </c>
      <c r="AD2482" s="108">
        <v>9.5790482133884468E-5</v>
      </c>
      <c r="AE2482" s="109">
        <v>9.382734131568857E-5</v>
      </c>
      <c r="AF2482" s="732">
        <v>2.6651035843405655E-4</v>
      </c>
      <c r="AG2482" s="108">
        <v>1.3210648521319899E-4</v>
      </c>
      <c r="AH2482" s="109">
        <v>1.2970221990656481E-4</v>
      </c>
      <c r="AI2482" s="732">
        <v>3.9391163012725451E-4</v>
      </c>
      <c r="AJ2482" s="114"/>
      <c r="AK2482" s="115"/>
      <c r="AL2482" s="115"/>
    </row>
    <row r="2483" spans="1:38" ht="13" x14ac:dyDescent="0.3">
      <c r="A2483" s="71">
        <v>2036</v>
      </c>
      <c r="B2483" s="718">
        <v>38</v>
      </c>
      <c r="C2483" s="108">
        <v>0.79152879987944225</v>
      </c>
      <c r="D2483" s="109">
        <v>0.71840756843714215</v>
      </c>
      <c r="E2483" s="732">
        <v>0.4664707917678626</v>
      </c>
      <c r="F2483" s="108">
        <v>7.119027397630355E-2</v>
      </c>
      <c r="G2483" s="109">
        <v>6.6228408788572848E-2</v>
      </c>
      <c r="H2483" s="732">
        <v>8.6387969379759857E-2</v>
      </c>
      <c r="I2483" s="108">
        <v>8.8181780749340549E-3</v>
      </c>
      <c r="J2483" s="109">
        <v>9.5354274027119601E-3</v>
      </c>
      <c r="K2483" s="732">
        <v>2.0216938615160829E-2</v>
      </c>
      <c r="L2483" s="108">
        <v>2.5978768137479833E-3</v>
      </c>
      <c r="M2483" s="109">
        <v>2.3381393278490521E-3</v>
      </c>
      <c r="N2483" s="732">
        <v>2.7483718455910493E-3</v>
      </c>
      <c r="O2483" s="108">
        <v>2.6090309070778569E-3</v>
      </c>
      <c r="P2483" s="109">
        <v>2.5641223991217077E-3</v>
      </c>
      <c r="Q2483" s="732">
        <v>6.744557094174943E-3</v>
      </c>
      <c r="R2483" s="108">
        <v>2.5331226155676984E-3</v>
      </c>
      <c r="S2483" s="109">
        <v>3.3740863656433247E-3</v>
      </c>
      <c r="T2483" s="732">
        <v>1.0908621652602779E-2</v>
      </c>
      <c r="U2483" s="108">
        <v>2.2594187046732537E-4</v>
      </c>
      <c r="V2483" s="109">
        <v>2.2139998498299355E-4</v>
      </c>
      <c r="W2483" s="732">
        <v>6.3298113680340293E-4</v>
      </c>
      <c r="X2483" s="108">
        <v>1.4405084678775078E-5</v>
      </c>
      <c r="Y2483" s="109">
        <v>1.4133132249624646E-5</v>
      </c>
      <c r="Z2483" s="732">
        <v>4.2728776980689404E-5</v>
      </c>
      <c r="AA2483" s="108">
        <v>4.4964650895762946E-4</v>
      </c>
      <c r="AB2483" s="109">
        <v>4.2834667312315104E-4</v>
      </c>
      <c r="AC2483" s="732">
        <v>1.3640985828141411E-3</v>
      </c>
      <c r="AD2483" s="108">
        <v>9.5790482133884468E-5</v>
      </c>
      <c r="AE2483" s="109">
        <v>9.382734131568857E-5</v>
      </c>
      <c r="AF2483" s="732">
        <v>2.6651035843405655E-4</v>
      </c>
      <c r="AG2483" s="108">
        <v>1.3210648521319899E-4</v>
      </c>
      <c r="AH2483" s="109">
        <v>1.2970221990656481E-4</v>
      </c>
      <c r="AI2483" s="732">
        <v>3.9391163012725451E-4</v>
      </c>
      <c r="AJ2483" s="114"/>
      <c r="AK2483" s="115"/>
      <c r="AL2483" s="115"/>
    </row>
    <row r="2484" spans="1:38" ht="13.5" thickBot="1" x14ac:dyDescent="0.35">
      <c r="A2484" s="73">
        <v>2036</v>
      </c>
      <c r="B2484" s="719">
        <v>39</v>
      </c>
      <c r="C2484" s="110">
        <v>0.79152879987944225</v>
      </c>
      <c r="D2484" s="111">
        <v>0.71840756843714215</v>
      </c>
      <c r="E2484" s="733">
        <v>0.4664707917678626</v>
      </c>
      <c r="F2484" s="110">
        <v>7.119027397630355E-2</v>
      </c>
      <c r="G2484" s="111">
        <v>6.6228408788572848E-2</v>
      </c>
      <c r="H2484" s="733">
        <v>8.6387969379759857E-2</v>
      </c>
      <c r="I2484" s="110">
        <v>8.8181780749340549E-3</v>
      </c>
      <c r="J2484" s="111">
        <v>9.5354274027119601E-3</v>
      </c>
      <c r="K2484" s="733">
        <v>2.0216938615160829E-2</v>
      </c>
      <c r="L2484" s="110">
        <v>2.5978768137479833E-3</v>
      </c>
      <c r="M2484" s="111">
        <v>2.3381393278490521E-3</v>
      </c>
      <c r="N2484" s="733">
        <v>2.7483718455910493E-3</v>
      </c>
      <c r="O2484" s="110">
        <v>2.6090309070778569E-3</v>
      </c>
      <c r="P2484" s="111">
        <v>2.5641223991217077E-3</v>
      </c>
      <c r="Q2484" s="733">
        <v>6.744557094174943E-3</v>
      </c>
      <c r="R2484" s="110">
        <v>2.5331226155676984E-3</v>
      </c>
      <c r="S2484" s="111">
        <v>3.3740863656433247E-3</v>
      </c>
      <c r="T2484" s="733">
        <v>1.0908621652602779E-2</v>
      </c>
      <c r="U2484" s="110">
        <v>2.2594187046732537E-4</v>
      </c>
      <c r="V2484" s="111">
        <v>2.2139998498299355E-4</v>
      </c>
      <c r="W2484" s="733">
        <v>6.3298113680340293E-4</v>
      </c>
      <c r="X2484" s="110">
        <v>1.4405084678775078E-5</v>
      </c>
      <c r="Y2484" s="111">
        <v>1.4133132249624646E-5</v>
      </c>
      <c r="Z2484" s="733">
        <v>4.2728776980689404E-5</v>
      </c>
      <c r="AA2484" s="110">
        <v>4.4964650895762946E-4</v>
      </c>
      <c r="AB2484" s="111">
        <v>4.2834667312315104E-4</v>
      </c>
      <c r="AC2484" s="733">
        <v>1.3640985828141411E-3</v>
      </c>
      <c r="AD2484" s="110">
        <v>9.5790482133884468E-5</v>
      </c>
      <c r="AE2484" s="111">
        <v>9.382734131568857E-5</v>
      </c>
      <c r="AF2484" s="733">
        <v>2.6651035843405655E-4</v>
      </c>
      <c r="AG2484" s="110">
        <v>1.3210648521319899E-4</v>
      </c>
      <c r="AH2484" s="111">
        <v>1.2970221990656481E-4</v>
      </c>
      <c r="AI2484" s="733">
        <v>3.9391163012725451E-4</v>
      </c>
      <c r="AJ2484" s="116"/>
      <c r="AK2484" s="117"/>
      <c r="AL2484" s="117"/>
    </row>
    <row r="2485" spans="1:38" x14ac:dyDescent="0.25">
      <c r="A2485" s="69">
        <v>2037</v>
      </c>
      <c r="B2485" s="70">
        <v>0</v>
      </c>
      <c r="C2485" s="106">
        <v>0.28550029725480203</v>
      </c>
      <c r="D2485" s="107">
        <v>0.29288978775838276</v>
      </c>
      <c r="E2485" s="730">
        <v>0.23651527390817376</v>
      </c>
      <c r="F2485" s="106">
        <v>1.3542669670336658E-2</v>
      </c>
      <c r="G2485" s="107">
        <v>1.5353785871632879E-2</v>
      </c>
      <c r="H2485" s="730">
        <v>1.426522927984881E-2</v>
      </c>
      <c r="I2485" s="106">
        <v>7.6645088030289988E-3</v>
      </c>
      <c r="J2485" s="107">
        <v>7.3035999651070403E-3</v>
      </c>
      <c r="K2485" s="730">
        <v>1.5851279415968277E-2</v>
      </c>
      <c r="L2485" s="106">
        <v>7.4007405292580183E-4</v>
      </c>
      <c r="M2485" s="107">
        <v>8.2521120709431691E-4</v>
      </c>
      <c r="N2485" s="730">
        <v>1.3475392456519233E-3</v>
      </c>
      <c r="O2485" s="106">
        <v>1.9042042439789777E-3</v>
      </c>
      <c r="P2485" s="107">
        <v>1.8005734027185119E-3</v>
      </c>
      <c r="Q2485" s="730">
        <v>3.2323061191875339E-3</v>
      </c>
      <c r="R2485" s="106">
        <v>2.5331226155676984E-3</v>
      </c>
      <c r="S2485" s="107">
        <v>3.3740863656433247E-3</v>
      </c>
      <c r="T2485" s="730">
        <v>1.0908621652602779E-2</v>
      </c>
      <c r="U2485" s="106">
        <v>2.0377094623720814E-4</v>
      </c>
      <c r="V2485" s="107">
        <v>1.9753816098147178E-4</v>
      </c>
      <c r="W2485" s="730">
        <v>3.1505997044268999E-4</v>
      </c>
      <c r="X2485" s="106">
        <v>1.2585031462772301E-5</v>
      </c>
      <c r="Y2485" s="107">
        <v>1.2165765930531431E-5</v>
      </c>
      <c r="Z2485" s="730">
        <v>2.0428895934893906E-5</v>
      </c>
      <c r="AA2485" s="106">
        <v>2.1774514400962517E-4</v>
      </c>
      <c r="AB2485" s="107">
        <v>2.1815572129665111E-4</v>
      </c>
      <c r="AC2485" s="730">
        <v>5.612207851106259E-4</v>
      </c>
      <c r="AD2485" s="106">
        <v>8.9499556810082611E-5</v>
      </c>
      <c r="AE2485" s="107">
        <v>8.7085388015691772E-5</v>
      </c>
      <c r="AF2485" s="730">
        <v>1.3566738145058123E-4</v>
      </c>
      <c r="AG2485" s="106">
        <v>1.0627370384931294E-4</v>
      </c>
      <c r="AH2485" s="107">
        <v>1.0174402502001336E-4</v>
      </c>
      <c r="AI2485" s="730">
        <v>1.8021319738672492E-4</v>
      </c>
      <c r="AJ2485" s="112"/>
      <c r="AK2485" s="113"/>
      <c r="AL2485" s="113"/>
    </row>
    <row r="2486" spans="1:38" x14ac:dyDescent="0.25">
      <c r="A2486" s="71">
        <v>2037</v>
      </c>
      <c r="B2486" s="718">
        <v>1</v>
      </c>
      <c r="C2486" s="108">
        <v>0.28440405300183985</v>
      </c>
      <c r="D2486" s="109">
        <v>0.29198289948851619</v>
      </c>
      <c r="E2486" s="731">
        <v>0.23752252848331062</v>
      </c>
      <c r="F2486" s="108">
        <v>1.3542469398668298E-2</v>
      </c>
      <c r="G2486" s="109">
        <v>1.5360512960314309E-2</v>
      </c>
      <c r="H2486" s="731">
        <v>1.4350159253752343E-2</v>
      </c>
      <c r="I2486" s="108">
        <v>7.6235061782716201E-3</v>
      </c>
      <c r="J2486" s="109">
        <v>7.2784042971180555E-3</v>
      </c>
      <c r="K2486" s="731">
        <v>1.5941709145364386E-2</v>
      </c>
      <c r="L2486" s="108">
        <v>7.3788125429450149E-4</v>
      </c>
      <c r="M2486" s="109">
        <v>8.2391222680680836E-4</v>
      </c>
      <c r="N2486" s="731">
        <v>1.3523644906376199E-3</v>
      </c>
      <c r="O2486" s="108">
        <v>1.8953973032521906E-3</v>
      </c>
      <c r="P2486" s="109">
        <v>1.7952637649566192E-3</v>
      </c>
      <c r="Q2486" s="731">
        <v>3.24958626442832E-3</v>
      </c>
      <c r="R2486" s="108">
        <v>2.5331226155676984E-3</v>
      </c>
      <c r="S2486" s="109">
        <v>3.3740863656433247E-3</v>
      </c>
      <c r="T2486" s="731">
        <v>1.0908621652602779E-2</v>
      </c>
      <c r="U2486" s="108">
        <v>2.0272784267845139E-4</v>
      </c>
      <c r="V2486" s="109">
        <v>1.9694373297503908E-4</v>
      </c>
      <c r="W2486" s="731">
        <v>3.1692181082096154E-4</v>
      </c>
      <c r="X2486" s="108">
        <v>1.2520366048336321E-5</v>
      </c>
      <c r="Y2486" s="109">
        <v>1.2128303889616662E-5</v>
      </c>
      <c r="Z2486" s="731">
        <v>2.0543253559435451E-5</v>
      </c>
      <c r="AA2486" s="108">
        <v>2.1691654880783148E-4</v>
      </c>
      <c r="AB2486" s="109">
        <v>2.1770861063766448E-4</v>
      </c>
      <c r="AC2486" s="731">
        <v>5.6426006381438652E-4</v>
      </c>
      <c r="AD2486" s="108">
        <v>8.9033342619547669E-5</v>
      </c>
      <c r="AE2486" s="109">
        <v>8.6821159360434612E-5</v>
      </c>
      <c r="AF2486" s="731">
        <v>1.3653022478610493E-4</v>
      </c>
      <c r="AG2486" s="108">
        <v>1.0575319558854608E-4</v>
      </c>
      <c r="AH2486" s="109">
        <v>1.014379978493143E-4</v>
      </c>
      <c r="AI2486" s="731">
        <v>1.8103751285100808E-4</v>
      </c>
      <c r="AJ2486" s="114"/>
      <c r="AK2486" s="115"/>
      <c r="AL2486" s="115"/>
    </row>
    <row r="2487" spans="1:38" x14ac:dyDescent="0.25">
      <c r="A2487" s="71">
        <v>2037</v>
      </c>
      <c r="B2487" s="718">
        <v>2</v>
      </c>
      <c r="C2487" s="108">
        <v>0.28244489676525542</v>
      </c>
      <c r="D2487" s="109">
        <v>0.29015180901817694</v>
      </c>
      <c r="E2487" s="731">
        <v>0.23858141173835529</v>
      </c>
      <c r="F2487" s="108">
        <v>1.3516713606439733E-2</v>
      </c>
      <c r="G2487" s="109">
        <v>1.5348304705185202E-2</v>
      </c>
      <c r="H2487" s="731">
        <v>1.4433796846043564E-2</v>
      </c>
      <c r="I2487" s="108">
        <v>7.5647873828166325E-3</v>
      </c>
      <c r="J2487" s="109">
        <v>7.2363285569489256E-3</v>
      </c>
      <c r="K2487" s="731">
        <v>1.6036948826028671E-2</v>
      </c>
      <c r="L2487" s="108">
        <v>7.3549795585909608E-4</v>
      </c>
      <c r="M2487" s="109">
        <v>8.224150971001587E-4</v>
      </c>
      <c r="N2487" s="731">
        <v>1.3574521556107366E-3</v>
      </c>
      <c r="O2487" s="108">
        <v>1.8817510213437049E-3</v>
      </c>
      <c r="P2487" s="109">
        <v>1.7858139141239792E-3</v>
      </c>
      <c r="Q2487" s="731">
        <v>3.2677635365335237E-3</v>
      </c>
      <c r="R2487" s="108">
        <v>2.5331226155676984E-3</v>
      </c>
      <c r="S2487" s="109">
        <v>3.3740863656433247E-3</v>
      </c>
      <c r="T2487" s="731">
        <v>1.0908621652602779E-2</v>
      </c>
      <c r="U2487" s="108">
        <v>2.0134307285803654E-4</v>
      </c>
      <c r="V2487" s="109">
        <v>1.9602453193487437E-4</v>
      </c>
      <c r="W2487" s="731">
        <v>3.1888058649965121E-4</v>
      </c>
      <c r="X2487" s="108">
        <v>1.243237776046596E-5</v>
      </c>
      <c r="Y2487" s="109">
        <v>1.2068906191910451E-5</v>
      </c>
      <c r="Z2487" s="731">
        <v>2.0663554184374635E-5</v>
      </c>
      <c r="AA2487" s="108">
        <v>2.1568527754796003E-4</v>
      </c>
      <c r="AB2487" s="109">
        <v>2.1690623004321362E-4</v>
      </c>
      <c r="AC2487" s="731">
        <v>5.6743620886292754E-4</v>
      </c>
      <c r="AD2487" s="108">
        <v>8.8427494803319003E-5</v>
      </c>
      <c r="AE2487" s="109">
        <v>8.6420879814454353E-5</v>
      </c>
      <c r="AF2487" s="731">
        <v>1.3743797290718813E-4</v>
      </c>
      <c r="AG2487" s="108">
        <v>1.0500492005470069E-4</v>
      </c>
      <c r="AH2487" s="109">
        <v>1.0092799673565559E-4</v>
      </c>
      <c r="AI2487" s="731">
        <v>1.8190463255306235E-4</v>
      </c>
      <c r="AJ2487" s="114"/>
      <c r="AK2487" s="115"/>
      <c r="AL2487" s="115"/>
    </row>
    <row r="2488" spans="1:38" x14ac:dyDescent="0.25">
      <c r="A2488" s="71">
        <v>2037</v>
      </c>
      <c r="B2488" s="718">
        <v>3</v>
      </c>
      <c r="C2488" s="108">
        <v>0.27957249108755705</v>
      </c>
      <c r="D2488" s="109">
        <v>0.28729526964537105</v>
      </c>
      <c r="E2488" s="731">
        <v>0.23996608210962919</v>
      </c>
      <c r="F2488" s="108">
        <v>1.348910879161995E-2</v>
      </c>
      <c r="G2488" s="109">
        <v>1.5333714892577567E-2</v>
      </c>
      <c r="H2488" s="731">
        <v>1.454231223733846E-2</v>
      </c>
      <c r="I2488" s="108">
        <v>7.4937310107728115E-3</v>
      </c>
      <c r="J2488" s="109">
        <v>7.178023487325073E-3</v>
      </c>
      <c r="K2488" s="731">
        <v>1.6159395443245936E-2</v>
      </c>
      <c r="L2488" s="108">
        <v>7.3360057977055909E-4</v>
      </c>
      <c r="M2488" s="109">
        <v>8.2101778151491057E-4</v>
      </c>
      <c r="N2488" s="731">
        <v>1.3638823968402213E-3</v>
      </c>
      <c r="O2488" s="108">
        <v>1.8642446123009495E-3</v>
      </c>
      <c r="P2488" s="109">
        <v>1.7721098702776169E-3</v>
      </c>
      <c r="Q2488" s="731">
        <v>3.2914104474303656E-3</v>
      </c>
      <c r="R2488" s="108">
        <v>2.5331226155676984E-3</v>
      </c>
      <c r="S2488" s="109">
        <v>3.3740863656433247E-3</v>
      </c>
      <c r="T2488" s="731">
        <v>1.0908621652602779E-2</v>
      </c>
      <c r="U2488" s="108">
        <v>1.9981783978224502E-4</v>
      </c>
      <c r="V2488" s="109">
        <v>1.9482873533966923E-4</v>
      </c>
      <c r="W2488" s="731">
        <v>3.2142813366116472E-4</v>
      </c>
      <c r="X2488" s="108">
        <v>1.2332615185306772E-5</v>
      </c>
      <c r="Y2488" s="109">
        <v>1.1989961493306478E-5</v>
      </c>
      <c r="Z2488" s="731">
        <v>2.0820130751727175E-5</v>
      </c>
      <c r="AA2488" s="108">
        <v>2.1429004327083986E-4</v>
      </c>
      <c r="AB2488" s="109">
        <v>2.158422727417007E-4</v>
      </c>
      <c r="AC2488" s="731">
        <v>5.7156484295224955E-4</v>
      </c>
      <c r="AD2488" s="108">
        <v>8.7776501738442441E-5</v>
      </c>
      <c r="AE2488" s="109">
        <v>8.5909310626770406E-5</v>
      </c>
      <c r="AF2488" s="731">
        <v>1.3861869152871674E-4</v>
      </c>
      <c r="AG2488" s="108">
        <v>1.0410783309436914E-4</v>
      </c>
      <c r="AH2488" s="109">
        <v>1.0022301666783908E-4</v>
      </c>
      <c r="AI2488" s="731">
        <v>1.8303284814095465E-4</v>
      </c>
      <c r="AJ2488" s="114"/>
      <c r="AK2488" s="115"/>
      <c r="AL2488" s="115"/>
    </row>
    <row r="2489" spans="1:38" x14ac:dyDescent="0.25">
      <c r="A2489" s="71">
        <v>2037</v>
      </c>
      <c r="B2489" s="718">
        <v>4</v>
      </c>
      <c r="C2489" s="108">
        <v>0.33908230012486867</v>
      </c>
      <c r="D2489" s="109">
        <v>0.34306681420963109</v>
      </c>
      <c r="E2489" s="731">
        <v>0.32270254018310024</v>
      </c>
      <c r="F2489" s="108">
        <v>1.3915426596072556E-2</v>
      </c>
      <c r="G2489" s="109">
        <v>1.5881889175072762E-2</v>
      </c>
      <c r="H2489" s="731">
        <v>1.7766727250259139E-2</v>
      </c>
      <c r="I2489" s="108">
        <v>7.9352700536899565E-3</v>
      </c>
      <c r="J2489" s="109">
        <v>8.391573074817308E-3</v>
      </c>
      <c r="K2489" s="731">
        <v>1.9176850804998882E-2</v>
      </c>
      <c r="L2489" s="108">
        <v>8.8629971954186251E-4</v>
      </c>
      <c r="M2489" s="109">
        <v>1.2258297116160613E-3</v>
      </c>
      <c r="N2489" s="731">
        <v>2.2077736448815415E-3</v>
      </c>
      <c r="O2489" s="108">
        <v>2.0123800419866388E-3</v>
      </c>
      <c r="P2489" s="109">
        <v>2.0687558465341226E-3</v>
      </c>
      <c r="Q2489" s="731">
        <v>4.1633112472854233E-3</v>
      </c>
      <c r="R2489" s="108">
        <v>2.5331226155676984E-3</v>
      </c>
      <c r="S2489" s="109">
        <v>3.3740863656433247E-3</v>
      </c>
      <c r="T2489" s="731">
        <v>1.0908621652602779E-2</v>
      </c>
      <c r="U2489" s="108">
        <v>2.0792437010913584E-4</v>
      </c>
      <c r="V2489" s="109">
        <v>2.110502498958709E-4</v>
      </c>
      <c r="W2489" s="731">
        <v>4.1399558010395251E-4</v>
      </c>
      <c r="X2489" s="108">
        <v>1.2917594155117774E-5</v>
      </c>
      <c r="Y2489" s="109">
        <v>1.3156951505816143E-5</v>
      </c>
      <c r="Z2489" s="731">
        <v>2.6832682343958513E-5</v>
      </c>
      <c r="AA2489" s="108">
        <v>2.2380203678062292E-4</v>
      </c>
      <c r="AB2489" s="109">
        <v>2.3375154525421846E-4</v>
      </c>
      <c r="AC2489" s="731">
        <v>7.1817744334500499E-4</v>
      </c>
      <c r="AD2489" s="108">
        <v>9.0861820477083853E-5</v>
      </c>
      <c r="AE2489" s="109">
        <v>9.2076611134296561E-5</v>
      </c>
      <c r="AF2489" s="731">
        <v>1.8190565312528514E-4</v>
      </c>
      <c r="AG2489" s="108">
        <v>1.1047081494392864E-4</v>
      </c>
      <c r="AH2489" s="109">
        <v>1.1294956512428845E-4</v>
      </c>
      <c r="AI2489" s="731">
        <v>2.252712553456846E-4</v>
      </c>
      <c r="AJ2489" s="114"/>
      <c r="AK2489" s="115"/>
      <c r="AL2489" s="115"/>
    </row>
    <row r="2490" spans="1:38" x14ac:dyDescent="0.25">
      <c r="A2490" s="71">
        <v>2037</v>
      </c>
      <c r="B2490" s="718">
        <v>5</v>
      </c>
      <c r="C2490" s="108">
        <v>0.33775732377746653</v>
      </c>
      <c r="D2490" s="109">
        <v>0.34187786128871656</v>
      </c>
      <c r="E2490" s="731">
        <v>0.318809202479579</v>
      </c>
      <c r="F2490" s="108">
        <v>1.3934092781884668E-2</v>
      </c>
      <c r="G2490" s="109">
        <v>1.5900321419115852E-2</v>
      </c>
      <c r="H2490" s="731">
        <v>1.7601677089128409E-2</v>
      </c>
      <c r="I2490" s="108">
        <v>7.8951045301314492E-3</v>
      </c>
      <c r="J2490" s="109">
        <v>8.3539518314930377E-3</v>
      </c>
      <c r="K2490" s="731">
        <v>1.8910578788751468E-2</v>
      </c>
      <c r="L2490" s="108">
        <v>8.8447140488612859E-4</v>
      </c>
      <c r="M2490" s="109">
        <v>1.2235231699059147E-3</v>
      </c>
      <c r="N2490" s="731">
        <v>2.1913851079312287E-3</v>
      </c>
      <c r="O2490" s="108">
        <v>2.0027096345299963E-3</v>
      </c>
      <c r="P2490" s="109">
        <v>2.0599561946528875E-3</v>
      </c>
      <c r="Q2490" s="731">
        <v>4.1058211594917817E-3</v>
      </c>
      <c r="R2490" s="108">
        <v>2.5331226155676984E-3</v>
      </c>
      <c r="S2490" s="109">
        <v>3.3740863656433247E-3</v>
      </c>
      <c r="T2490" s="731">
        <v>1.0908621652602779E-2</v>
      </c>
      <c r="U2490" s="108">
        <v>2.0694734633932909E-4</v>
      </c>
      <c r="V2490" s="109">
        <v>2.1018956963563061E-4</v>
      </c>
      <c r="W2490" s="731">
        <v>4.0782553955287699E-4</v>
      </c>
      <c r="X2490" s="108">
        <v>1.2855161567147949E-5</v>
      </c>
      <c r="Y2490" s="109">
        <v>1.3101549093029411E-5</v>
      </c>
      <c r="Z2490" s="731">
        <v>2.6447762440055924E-5</v>
      </c>
      <c r="AA2490" s="108">
        <v>2.2308025233510904E-4</v>
      </c>
      <c r="AB2490" s="109">
        <v>2.3312168108514456E-4</v>
      </c>
      <c r="AC2490" s="731">
        <v>7.0859664959216633E-4</v>
      </c>
      <c r="AD2490" s="108">
        <v>9.0434281083699294E-5</v>
      </c>
      <c r="AE2490" s="109">
        <v>9.1701606272281207E-5</v>
      </c>
      <c r="AF2490" s="731">
        <v>1.7903913391415538E-4</v>
      </c>
      <c r="AG2490" s="108">
        <v>1.0994063760187715E-4</v>
      </c>
      <c r="AH2490" s="109">
        <v>1.1247410819199031E-4</v>
      </c>
      <c r="AI2490" s="731">
        <v>2.2251749126912546E-4</v>
      </c>
      <c r="AJ2490" s="114"/>
      <c r="AK2490" s="115"/>
      <c r="AL2490" s="115"/>
    </row>
    <row r="2491" spans="1:38" x14ac:dyDescent="0.25">
      <c r="A2491" s="71">
        <v>2037</v>
      </c>
      <c r="B2491" s="718">
        <v>6</v>
      </c>
      <c r="C2491" s="108">
        <v>0.38746563994477629</v>
      </c>
      <c r="D2491" s="109">
        <v>0.38738960325911531</v>
      </c>
      <c r="E2491" s="731">
        <v>0.43437506365769085</v>
      </c>
      <c r="F2491" s="108">
        <v>1.4499076088405418E-2</v>
      </c>
      <c r="G2491" s="109">
        <v>1.6485131036950044E-2</v>
      </c>
      <c r="H2491" s="731">
        <v>2.3218978271848566E-2</v>
      </c>
      <c r="I2491" s="108">
        <v>8.1460192546403774E-3</v>
      </c>
      <c r="J2491" s="109">
        <v>9.2651104261487344E-3</v>
      </c>
      <c r="K2491" s="731">
        <v>2.0931886232315188E-2</v>
      </c>
      <c r="L2491" s="108">
        <v>1.002836650837338E-3</v>
      </c>
      <c r="M2491" s="109">
        <v>1.3232780178521236E-3</v>
      </c>
      <c r="N2491" s="731">
        <v>2.2647209656845718E-3</v>
      </c>
      <c r="O2491" s="108">
        <v>2.1107811509154034E-3</v>
      </c>
      <c r="P2491" s="109">
        <v>2.3056710596493536E-3</v>
      </c>
      <c r="Q2491" s="731">
        <v>5.5966665496583407E-3</v>
      </c>
      <c r="R2491" s="108">
        <v>2.5331226155676984E-3</v>
      </c>
      <c r="S2491" s="109">
        <v>3.3740863656433247E-3</v>
      </c>
      <c r="T2491" s="731">
        <v>1.0908621652602779E-2</v>
      </c>
      <c r="U2491" s="108">
        <v>2.1271659541346165E-4</v>
      </c>
      <c r="V2491" s="109">
        <v>2.2292584295523593E-4</v>
      </c>
      <c r="W2491" s="731">
        <v>5.1195799283569512E-4</v>
      </c>
      <c r="X2491" s="108">
        <v>1.32733298659192E-5</v>
      </c>
      <c r="Y2491" s="109">
        <v>1.4025598655129681E-5</v>
      </c>
      <c r="Z2491" s="731">
        <v>3.4652413762207818E-5</v>
      </c>
      <c r="AA2491" s="108">
        <v>2.3088382880114678E-4</v>
      </c>
      <c r="AB2491" s="109">
        <v>2.4801930749560736E-4</v>
      </c>
      <c r="AC2491" s="731">
        <v>9.6396734291805195E-4</v>
      </c>
      <c r="AD2491" s="108">
        <v>9.26111064235819E-5</v>
      </c>
      <c r="AE2491" s="109">
        <v>9.6449946875535347E-5</v>
      </c>
      <c r="AF2491" s="731">
        <v>2.0964199955856574E-4</v>
      </c>
      <c r="AG2491" s="108">
        <v>1.1454302980028211E-4</v>
      </c>
      <c r="AH2491" s="109">
        <v>1.2282126364485699E-4</v>
      </c>
      <c r="AI2491" s="731">
        <v>3.3791931280151695E-4</v>
      </c>
      <c r="AJ2491" s="114"/>
      <c r="AK2491" s="115"/>
      <c r="AL2491" s="115"/>
    </row>
    <row r="2492" spans="1:38" x14ac:dyDescent="0.25">
      <c r="A2492" s="71">
        <v>2037</v>
      </c>
      <c r="B2492" s="718">
        <v>7</v>
      </c>
      <c r="C2492" s="108">
        <v>0.38717888526727268</v>
      </c>
      <c r="D2492" s="109">
        <v>0.38702276223160764</v>
      </c>
      <c r="E2492" s="731">
        <v>0.43037425689878384</v>
      </c>
      <c r="F2492" s="108">
        <v>1.4562981356030841E-2</v>
      </c>
      <c r="G2492" s="109">
        <v>1.6534921881556443E-2</v>
      </c>
      <c r="H2492" s="731">
        <v>2.3054215105401114E-2</v>
      </c>
      <c r="I2492" s="108">
        <v>8.1291432360871465E-3</v>
      </c>
      <c r="J2492" s="109">
        <v>9.2391480415347435E-3</v>
      </c>
      <c r="K2492" s="731">
        <v>2.0661879522148947E-2</v>
      </c>
      <c r="L2492" s="108">
        <v>1.0012365276706686E-3</v>
      </c>
      <c r="M2492" s="109">
        <v>1.3201343255137832E-3</v>
      </c>
      <c r="N2492" s="731">
        <v>2.2476673281469281E-3</v>
      </c>
      <c r="O2492" s="108">
        <v>2.1078386060295515E-3</v>
      </c>
      <c r="P2492" s="109">
        <v>2.3015864991931755E-3</v>
      </c>
      <c r="Q2492" s="731">
        <v>5.533667953518534E-3</v>
      </c>
      <c r="R2492" s="108">
        <v>2.5331226155676984E-3</v>
      </c>
      <c r="S2492" s="109">
        <v>3.3740863656433247E-3</v>
      </c>
      <c r="T2492" s="731">
        <v>1.0908621652602779E-2</v>
      </c>
      <c r="U2492" s="108">
        <v>2.1224897677369462E-4</v>
      </c>
      <c r="V2492" s="109">
        <v>2.2227691760433064E-4</v>
      </c>
      <c r="W2492" s="731">
        <v>5.0520847506448573E-4</v>
      </c>
      <c r="X2492" s="108">
        <v>1.3245268358537213E-5</v>
      </c>
      <c r="Y2492" s="109">
        <v>1.398651141579477E-5</v>
      </c>
      <c r="Z2492" s="731">
        <v>3.4228830708132489E-5</v>
      </c>
      <c r="AA2492" s="108">
        <v>2.3078746022901818E-4</v>
      </c>
      <c r="AB2492" s="109">
        <v>2.4773483710178058E-4</v>
      </c>
      <c r="AC2492" s="731">
        <v>9.5355026893776903E-4</v>
      </c>
      <c r="AD2492" s="108">
        <v>9.2395070180867572E-5</v>
      </c>
      <c r="AE2492" s="109">
        <v>9.6150081620483558E-5</v>
      </c>
      <c r="AF2492" s="731">
        <v>2.0650354320542991E-4</v>
      </c>
      <c r="AG2492" s="108">
        <v>1.1433859156862793E-4</v>
      </c>
      <c r="AH2492" s="109">
        <v>1.2253707177323317E-4</v>
      </c>
      <c r="AI2492" s="731">
        <v>3.3489574399707829E-4</v>
      </c>
      <c r="AJ2492" s="114"/>
      <c r="AK2492" s="115"/>
      <c r="AL2492" s="115"/>
    </row>
    <row r="2493" spans="1:38" x14ac:dyDescent="0.25">
      <c r="A2493" s="71">
        <v>2037</v>
      </c>
      <c r="B2493" s="718">
        <v>8</v>
      </c>
      <c r="C2493" s="108">
        <v>0.43738651007880092</v>
      </c>
      <c r="D2493" s="109">
        <v>0.42968248192994735</v>
      </c>
      <c r="E2493" s="731">
        <v>0.42465954720081955</v>
      </c>
      <c r="F2493" s="108">
        <v>1.5110202456376398E-2</v>
      </c>
      <c r="G2493" s="109">
        <v>1.6948094875897966E-2</v>
      </c>
      <c r="H2493" s="731">
        <v>2.4801942439242348E-2</v>
      </c>
      <c r="I2493" s="108">
        <v>8.4048089419735128E-3</v>
      </c>
      <c r="J2493" s="109">
        <v>9.7431088327102795E-3</v>
      </c>
      <c r="K2493" s="731">
        <v>2.1668023821763402E-2</v>
      </c>
      <c r="L2493" s="108">
        <v>1.1385128917451989E-3</v>
      </c>
      <c r="M2493" s="109">
        <v>1.430303146386563E-3</v>
      </c>
      <c r="N2493" s="731">
        <v>2.3221533674645306E-3</v>
      </c>
      <c r="O2493" s="108">
        <v>2.2039302138193322E-3</v>
      </c>
      <c r="P2493" s="109">
        <v>2.4039437863660126E-3</v>
      </c>
      <c r="Q2493" s="731">
        <v>5.9539460632441138E-3</v>
      </c>
      <c r="R2493" s="108">
        <v>2.5331226155676984E-3</v>
      </c>
      <c r="S2493" s="109">
        <v>3.3740863656433247E-3</v>
      </c>
      <c r="T2493" s="731">
        <v>1.0908621652602779E-2</v>
      </c>
      <c r="U2493" s="108">
        <v>2.1638815095915563E-4</v>
      </c>
      <c r="V2493" s="109">
        <v>2.2629230713461593E-4</v>
      </c>
      <c r="W2493" s="731">
        <v>5.4980463838745313E-4</v>
      </c>
      <c r="X2493" s="108">
        <v>1.3556162841143985E-5</v>
      </c>
      <c r="Y2493" s="109">
        <v>1.4294796486492204E-5</v>
      </c>
      <c r="Z2493" s="731">
        <v>3.7135579683161975E-5</v>
      </c>
      <c r="AA2493" s="108">
        <v>2.3725263109047225E-4</v>
      </c>
      <c r="AB2493" s="109">
        <v>2.5375558986479263E-4</v>
      </c>
      <c r="AC2493" s="731">
        <v>1.0249054411791371E-3</v>
      </c>
      <c r="AD2493" s="108">
        <v>9.3819920781493198E-5</v>
      </c>
      <c r="AE2493" s="109">
        <v>9.7466759879807872E-5</v>
      </c>
      <c r="AF2493" s="731">
        <v>2.2737681083701588E-4</v>
      </c>
      <c r="AG2493" s="108">
        <v>1.1815398745042395E-4</v>
      </c>
      <c r="AH2493" s="109">
        <v>1.2649547089587206E-4</v>
      </c>
      <c r="AI2493" s="731">
        <v>3.5526198833897078E-4</v>
      </c>
      <c r="AJ2493" s="114"/>
      <c r="AK2493" s="115"/>
      <c r="AL2493" s="115"/>
    </row>
    <row r="2494" spans="1:38" x14ac:dyDescent="0.25">
      <c r="A2494" s="71">
        <v>2037</v>
      </c>
      <c r="B2494" s="718">
        <v>9</v>
      </c>
      <c r="C2494" s="108">
        <v>0.4371598435184631</v>
      </c>
      <c r="D2494" s="109">
        <v>0.42923702930363378</v>
      </c>
      <c r="E2494" s="731">
        <v>0.42014137341177787</v>
      </c>
      <c r="F2494" s="108">
        <v>1.5201551154295802E-2</v>
      </c>
      <c r="G2494" s="109">
        <v>1.7017241558075363E-2</v>
      </c>
      <c r="H2494" s="731">
        <v>2.4596948036792257E-2</v>
      </c>
      <c r="I2494" s="108">
        <v>8.3916392040692175E-3</v>
      </c>
      <c r="J2494" s="109">
        <v>9.711166030705258E-3</v>
      </c>
      <c r="K2494" s="731">
        <v>2.133932259822667E-2</v>
      </c>
      <c r="L2494" s="108">
        <v>1.1371321610482779E-3</v>
      </c>
      <c r="M2494" s="109">
        <v>1.4263019194021699E-3</v>
      </c>
      <c r="N2494" s="731">
        <v>2.3006681729927487E-3</v>
      </c>
      <c r="O2494" s="108">
        <v>2.2016603183971457E-3</v>
      </c>
      <c r="P2494" s="109">
        <v>2.3990747114347212E-3</v>
      </c>
      <c r="Q2494" s="731">
        <v>5.8743429670952791E-3</v>
      </c>
      <c r="R2494" s="108">
        <v>2.5331226155676984E-3</v>
      </c>
      <c r="S2494" s="109">
        <v>3.3740863656433247E-3</v>
      </c>
      <c r="T2494" s="731">
        <v>1.0908621652602779E-2</v>
      </c>
      <c r="U2494" s="108">
        <v>2.16027514112734E-4</v>
      </c>
      <c r="V2494" s="109">
        <v>2.2551939159243888E-4</v>
      </c>
      <c r="W2494" s="731">
        <v>5.4128345628874674E-4</v>
      </c>
      <c r="X2494" s="108">
        <v>1.3534512271469941E-5</v>
      </c>
      <c r="Y2494" s="109">
        <v>1.4248171438980332E-5</v>
      </c>
      <c r="Z2494" s="731">
        <v>3.6599006893419104E-5</v>
      </c>
      <c r="AA2494" s="108">
        <v>2.3734555704049497E-4</v>
      </c>
      <c r="AB2494" s="109">
        <v>2.5345511527444107E-4</v>
      </c>
      <c r="AC2494" s="731">
        <v>1.0117679068103642E-3</v>
      </c>
      <c r="AD2494" s="108">
        <v>9.3653538829253113E-5</v>
      </c>
      <c r="AE2494" s="109">
        <v>9.7109515150896274E-5</v>
      </c>
      <c r="AF2494" s="731">
        <v>2.2341233637638062E-4</v>
      </c>
      <c r="AG2494" s="108">
        <v>1.1799623759687162E-4</v>
      </c>
      <c r="AH2494" s="109">
        <v>1.2615657141460106E-4</v>
      </c>
      <c r="AI2494" s="731">
        <v>3.5143821369711917E-4</v>
      </c>
      <c r="AJ2494" s="114"/>
      <c r="AK2494" s="115"/>
      <c r="AL2494" s="115"/>
    </row>
    <row r="2495" spans="1:38" x14ac:dyDescent="0.25">
      <c r="A2495" s="71">
        <v>2037</v>
      </c>
      <c r="B2495" s="718">
        <v>10</v>
      </c>
      <c r="C2495" s="108">
        <v>0.57868327245070539</v>
      </c>
      <c r="D2495" s="109">
        <v>0.5520680914533127</v>
      </c>
      <c r="E2495" s="731">
        <v>0.45484338982624828</v>
      </c>
      <c r="F2495" s="108">
        <v>1.8569537202705863E-2</v>
      </c>
      <c r="G2495" s="109">
        <v>1.9871210406008092E-2</v>
      </c>
      <c r="H2495" s="731">
        <v>3.0269419844351508E-2</v>
      </c>
      <c r="I2495" s="108">
        <v>9.0461005830511053E-3</v>
      </c>
      <c r="J2495" s="109">
        <v>1.0658895495412081E-2</v>
      </c>
      <c r="K2495" s="731">
        <v>2.0928711307500597E-2</v>
      </c>
      <c r="L2495" s="108">
        <v>1.415383831115012E-3</v>
      </c>
      <c r="M2495" s="109">
        <v>1.6320006079747929E-3</v>
      </c>
      <c r="N2495" s="731">
        <v>2.4696728824703915E-3</v>
      </c>
      <c r="O2495" s="108">
        <v>2.535182777925271E-3</v>
      </c>
      <c r="P2495" s="109">
        <v>2.6458882229209823E-3</v>
      </c>
      <c r="Q2495" s="731">
        <v>6.6152194090216311E-3</v>
      </c>
      <c r="R2495" s="108">
        <v>2.5331226155676984E-3</v>
      </c>
      <c r="S2495" s="109">
        <v>3.3740863656433247E-3</v>
      </c>
      <c r="T2495" s="731">
        <v>1.0908621652602779E-2</v>
      </c>
      <c r="U2495" s="108">
        <v>2.3059504913924416E-4</v>
      </c>
      <c r="V2495" s="109">
        <v>2.3569083526462406E-4</v>
      </c>
      <c r="W2495" s="731">
        <v>6.1992633919267398E-4</v>
      </c>
      <c r="X2495" s="108">
        <v>1.462084791738535E-5</v>
      </c>
      <c r="Y2495" s="109">
        <v>1.5017206618484529E-5</v>
      </c>
      <c r="Z2495" s="731">
        <v>4.1708875886861556E-5</v>
      </c>
      <c r="AA2495" s="108">
        <v>2.6486878102942573E-4</v>
      </c>
      <c r="AB2495" s="109">
        <v>2.7473774985129325E-4</v>
      </c>
      <c r="AC2495" s="731">
        <v>1.146763189049888E-3</v>
      </c>
      <c r="AD2495" s="108">
        <v>9.8695733586205104E-5</v>
      </c>
      <c r="AE2495" s="109">
        <v>1.0053077138487324E-4</v>
      </c>
      <c r="AF2495" s="731">
        <v>2.6018751077572347E-4</v>
      </c>
      <c r="AG2495" s="108">
        <v>1.3127810746491026E-4</v>
      </c>
      <c r="AH2495" s="109">
        <v>1.3582342398680314E-4</v>
      </c>
      <c r="AI2495" s="731">
        <v>3.8733764910313108E-4</v>
      </c>
      <c r="AJ2495" s="114"/>
      <c r="AK2495" s="115"/>
      <c r="AL2495" s="115"/>
    </row>
    <row r="2496" spans="1:38" x14ac:dyDescent="0.25">
      <c r="A2496" s="71">
        <v>2037</v>
      </c>
      <c r="B2496" s="718">
        <v>11</v>
      </c>
      <c r="C2496" s="108">
        <v>0.57838276326119864</v>
      </c>
      <c r="D2496" s="109">
        <v>0.55161385519246853</v>
      </c>
      <c r="E2496" s="731">
        <v>0.44884634384384375</v>
      </c>
      <c r="F2496" s="108">
        <v>1.8749959618872096E-2</v>
      </c>
      <c r="G2496" s="109">
        <v>2.0029475293003245E-2</v>
      </c>
      <c r="H2496" s="731">
        <v>3.0059310513995838E-2</v>
      </c>
      <c r="I2496" s="108">
        <v>9.029335660855415E-3</v>
      </c>
      <c r="J2496" s="109">
        <v>1.0626379242421905E-2</v>
      </c>
      <c r="K2496" s="731">
        <v>2.0549198796890513E-2</v>
      </c>
      <c r="L2496" s="108">
        <v>1.4133291561236922E-3</v>
      </c>
      <c r="M2496" s="109">
        <v>1.627701933773595E-3</v>
      </c>
      <c r="N2496" s="731">
        <v>2.4391009750264312E-3</v>
      </c>
      <c r="O2496" s="108">
        <v>2.5323206886891866E-3</v>
      </c>
      <c r="P2496" s="109">
        <v>2.6411543784102872E-3</v>
      </c>
      <c r="Q2496" s="731">
        <v>6.506885037332222E-3</v>
      </c>
      <c r="R2496" s="108">
        <v>2.5331226155676984E-3</v>
      </c>
      <c r="S2496" s="109">
        <v>3.3740863656433247E-3</v>
      </c>
      <c r="T2496" s="731">
        <v>1.0908621652602779E-2</v>
      </c>
      <c r="U2496" s="108">
        <v>2.301406834022975E-4</v>
      </c>
      <c r="V2496" s="109">
        <v>2.3493915339161471E-4</v>
      </c>
      <c r="W2496" s="731">
        <v>6.0834215741746513E-4</v>
      </c>
      <c r="X2496" s="108">
        <v>1.4593446864601257E-5</v>
      </c>
      <c r="Y2496" s="109">
        <v>1.4971732048764947E-5</v>
      </c>
      <c r="Z2496" s="731">
        <v>4.0976398560787315E-5</v>
      </c>
      <c r="AA2496" s="108">
        <v>2.6521371292136277E-4</v>
      </c>
      <c r="AB2496" s="109">
        <v>2.7478025081163841E-4</v>
      </c>
      <c r="AC2496" s="731">
        <v>1.1291411593745938E-3</v>
      </c>
      <c r="AD2496" s="108">
        <v>9.8485832944010494E-5</v>
      </c>
      <c r="AE2496" s="109">
        <v>1.0018316724774204E-4</v>
      </c>
      <c r="AF2496" s="731">
        <v>2.5479422841770329E-4</v>
      </c>
      <c r="AG2496" s="108">
        <v>1.31078899293025E-4</v>
      </c>
      <c r="AH2496" s="109">
        <v>1.3549347355923337E-4</v>
      </c>
      <c r="AI2496" s="731">
        <v>3.8212802307891657E-4</v>
      </c>
      <c r="AJ2496" s="114"/>
      <c r="AK2496" s="115"/>
      <c r="AL2496" s="115"/>
    </row>
    <row r="2497" spans="1:38" x14ac:dyDescent="0.25">
      <c r="A2497" s="71">
        <v>2037</v>
      </c>
      <c r="B2497" s="718">
        <v>12</v>
      </c>
      <c r="C2497" s="108">
        <v>0.57811288055304944</v>
      </c>
      <c r="D2497" s="109">
        <v>0.55117807054762413</v>
      </c>
      <c r="E2497" s="731">
        <v>0.44281937194577919</v>
      </c>
      <c r="F2497" s="108">
        <v>1.8946936703005273E-2</v>
      </c>
      <c r="G2497" s="109">
        <v>2.0203404310860641E-2</v>
      </c>
      <c r="H2497" s="731">
        <v>2.986305373012086E-2</v>
      </c>
      <c r="I2497" s="108">
        <v>9.0142476076958376E-3</v>
      </c>
      <c r="J2497" s="109">
        <v>1.0595288608285069E-2</v>
      </c>
      <c r="K2497" s="731">
        <v>2.0167394150308885E-2</v>
      </c>
      <c r="L2497" s="108">
        <v>1.4114808084978604E-3</v>
      </c>
      <c r="M2497" s="109">
        <v>1.6235914286714588E-3</v>
      </c>
      <c r="N2497" s="731">
        <v>2.4082980055387068E-3</v>
      </c>
      <c r="O2497" s="108">
        <v>2.5297460382723608E-3</v>
      </c>
      <c r="P2497" s="109">
        <v>2.6366248090952719E-3</v>
      </c>
      <c r="Q2497" s="731">
        <v>6.3979834981441304E-3</v>
      </c>
      <c r="R2497" s="108">
        <v>2.5331226155676984E-3</v>
      </c>
      <c r="S2497" s="109">
        <v>3.3740863656433247E-3</v>
      </c>
      <c r="T2497" s="731">
        <v>1.0908621652602779E-2</v>
      </c>
      <c r="U2497" s="108">
        <v>2.2973191364557844E-4</v>
      </c>
      <c r="V2497" s="109">
        <v>2.3422019447951901E-4</v>
      </c>
      <c r="W2497" s="731">
        <v>5.9669706708063107E-4</v>
      </c>
      <c r="X2497" s="108">
        <v>1.4568790603745618E-5</v>
      </c>
      <c r="Y2497" s="109">
        <v>1.4928246243185183E-5</v>
      </c>
      <c r="Z2497" s="731">
        <v>4.0240080435784892E-5</v>
      </c>
      <c r="AA2497" s="108">
        <v>2.6565662953502705E-4</v>
      </c>
      <c r="AB2497" s="109">
        <v>2.7490849447382184E-4</v>
      </c>
      <c r="AC2497" s="731">
        <v>1.1114837668234608E-3</v>
      </c>
      <c r="AD2497" s="108">
        <v>9.829693355523642E-5</v>
      </c>
      <c r="AE2497" s="109">
        <v>9.9850736793007927E-5</v>
      </c>
      <c r="AF2497" s="731">
        <v>2.4937256005078476E-4</v>
      </c>
      <c r="AG2497" s="108">
        <v>1.3089980370617265E-4</v>
      </c>
      <c r="AH2497" s="109">
        <v>1.3517791363323048E-4</v>
      </c>
      <c r="AI2497" s="731">
        <v>3.7689126097022185E-4</v>
      </c>
      <c r="AJ2497" s="114"/>
      <c r="AK2497" s="115"/>
      <c r="AL2497" s="115"/>
    </row>
    <row r="2498" spans="1:38" x14ac:dyDescent="0.25">
      <c r="A2498" s="71">
        <v>2037</v>
      </c>
      <c r="B2498" s="718">
        <v>13</v>
      </c>
      <c r="C2498" s="108">
        <v>0.57671796581706858</v>
      </c>
      <c r="D2498" s="109">
        <v>0.5496766057918967</v>
      </c>
      <c r="E2498" s="731">
        <v>0.43543039870616762</v>
      </c>
      <c r="F2498" s="108">
        <v>1.9155670929412089E-2</v>
      </c>
      <c r="G2498" s="109">
        <v>2.0386342191479386E-2</v>
      </c>
      <c r="H2498" s="731">
        <v>2.9614443544317713E-2</v>
      </c>
      <c r="I2498" s="108">
        <v>8.998604742123455E-3</v>
      </c>
      <c r="J2498" s="109">
        <v>1.0562670402567538E-2</v>
      </c>
      <c r="K2498" s="731">
        <v>1.9717474664784591E-2</v>
      </c>
      <c r="L2498" s="108">
        <v>1.4096984386655579E-3</v>
      </c>
      <c r="M2498" s="109">
        <v>1.6194320268721749E-3</v>
      </c>
      <c r="N2498" s="731">
        <v>2.3722403298601777E-3</v>
      </c>
      <c r="O2498" s="108">
        <v>2.5265558136429306E-3</v>
      </c>
      <c r="P2498" s="109">
        <v>2.6312975286798129E-3</v>
      </c>
      <c r="Q2498" s="731">
        <v>6.2705493598627336E-3</v>
      </c>
      <c r="R2498" s="108">
        <v>2.5331226155676984E-3</v>
      </c>
      <c r="S2498" s="109">
        <v>3.3740863656433247E-3</v>
      </c>
      <c r="T2498" s="731">
        <v>1.0908621652602779E-2</v>
      </c>
      <c r="U2498" s="108">
        <v>2.29328569255361E-4</v>
      </c>
      <c r="V2498" s="109">
        <v>2.3348307909179769E-4</v>
      </c>
      <c r="W2498" s="731">
        <v>5.8312085266668586E-4</v>
      </c>
      <c r="X2498" s="108">
        <v>1.4544001010861965E-5</v>
      </c>
      <c r="Y2498" s="109">
        <v>1.4883160288199864E-5</v>
      </c>
      <c r="Z2498" s="731">
        <v>3.938025767904886E-5</v>
      </c>
      <c r="AA2498" s="108">
        <v>2.6613449742483966E-4</v>
      </c>
      <c r="AB2498" s="109">
        <v>2.7504253773749312E-4</v>
      </c>
      <c r="AC2498" s="731">
        <v>1.0907435898966104E-3</v>
      </c>
      <c r="AD2498" s="108">
        <v>9.8114740230413101E-5</v>
      </c>
      <c r="AE2498" s="109">
        <v>9.9514477218033627E-5</v>
      </c>
      <c r="AF2498" s="731">
        <v>2.4306662494467653E-4</v>
      </c>
      <c r="AG2498" s="108">
        <v>1.3070557247104792E-4</v>
      </c>
      <c r="AH2498" s="109">
        <v>1.3483600530043345E-4</v>
      </c>
      <c r="AI2498" s="731">
        <v>3.7072820865548923E-4</v>
      </c>
      <c r="AJ2498" s="114"/>
      <c r="AK2498" s="115"/>
      <c r="AL2498" s="115"/>
    </row>
    <row r="2499" spans="1:38" ht="13" x14ac:dyDescent="0.3">
      <c r="A2499" s="71">
        <v>2037</v>
      </c>
      <c r="B2499" s="718">
        <v>14</v>
      </c>
      <c r="C2499" s="108">
        <v>0.5764557542353943</v>
      </c>
      <c r="D2499" s="109">
        <v>0.54924136324169004</v>
      </c>
      <c r="E2499" s="732">
        <v>0.42791378474703662</v>
      </c>
      <c r="F2499" s="108">
        <v>1.938355220624445E-2</v>
      </c>
      <c r="G2499" s="109">
        <v>2.0588455379456517E-2</v>
      </c>
      <c r="H2499" s="732">
        <v>2.9349945541599622E-2</v>
      </c>
      <c r="I2499" s="108">
        <v>8.9839874397185659E-3</v>
      </c>
      <c r="J2499" s="109">
        <v>1.0531629546639455E-2</v>
      </c>
      <c r="K2499" s="732">
        <v>1.9239431162175025E-2</v>
      </c>
      <c r="L2499" s="108">
        <v>1.4079072142435024E-3</v>
      </c>
      <c r="M2499" s="109">
        <v>1.6153289792261755E-3</v>
      </c>
      <c r="N2499" s="732">
        <v>2.3334254362510284E-3</v>
      </c>
      <c r="O2499" s="108">
        <v>2.524061610246211E-3</v>
      </c>
      <c r="P2499" s="109">
        <v>2.6267770078333345E-3</v>
      </c>
      <c r="Q2499" s="732">
        <v>6.1346458359116283E-3</v>
      </c>
      <c r="R2499" s="108">
        <v>2.5331226155676984E-3</v>
      </c>
      <c r="S2499" s="109">
        <v>3.3740863656433247E-3</v>
      </c>
      <c r="T2499" s="732">
        <v>1.0908621652602779E-2</v>
      </c>
      <c r="U2499" s="108">
        <v>2.2893272796796089E-4</v>
      </c>
      <c r="V2499" s="109">
        <v>2.3276559355182955E-4</v>
      </c>
      <c r="W2499" s="732">
        <v>5.6858745697461446E-4</v>
      </c>
      <c r="X2499" s="108">
        <v>1.452012082590351E-5</v>
      </c>
      <c r="Y2499" s="109">
        <v>1.4839767855241213E-5</v>
      </c>
      <c r="Z2499" s="732">
        <v>3.8461440174588249E-5</v>
      </c>
      <c r="AA2499" s="108">
        <v>2.6670611845128471E-4</v>
      </c>
      <c r="AB2499" s="109">
        <v>2.752817464321922E-4</v>
      </c>
      <c r="AC2499" s="732">
        <v>1.068631847907424E-3</v>
      </c>
      <c r="AD2499" s="108">
        <v>9.7931981165814822E-5</v>
      </c>
      <c r="AE2499" s="109">
        <v>9.9182811294723486E-5</v>
      </c>
      <c r="AF2499" s="732">
        <v>2.3630053985159005E-4</v>
      </c>
      <c r="AG2499" s="108">
        <v>1.3053195568206493E-4</v>
      </c>
      <c r="AH2499" s="109">
        <v>1.3452100207674106E-4</v>
      </c>
      <c r="AI2499" s="732">
        <v>3.6419348080295568E-4</v>
      </c>
      <c r="AJ2499" s="114"/>
      <c r="AK2499" s="115"/>
      <c r="AL2499" s="115"/>
    </row>
    <row r="2500" spans="1:38" ht="13" x14ac:dyDescent="0.3">
      <c r="A2500" s="71">
        <v>2037</v>
      </c>
      <c r="B2500" s="718">
        <v>15</v>
      </c>
      <c r="C2500" s="108">
        <v>0.71200722937822469</v>
      </c>
      <c r="D2500" s="109">
        <v>0.65891161595477155</v>
      </c>
      <c r="E2500" s="732">
        <v>0.44542823943287041</v>
      </c>
      <c r="F2500" s="108">
        <v>2.9084205123922017E-2</v>
      </c>
      <c r="G2500" s="109">
        <v>2.9352334227564694E-2</v>
      </c>
      <c r="H2500" s="732">
        <v>4.0614001179885943E-2</v>
      </c>
      <c r="I2500" s="108">
        <v>8.9727148450874858E-3</v>
      </c>
      <c r="J2500" s="109">
        <v>1.0437758032618096E-2</v>
      </c>
      <c r="K2500" s="732">
        <v>2.0289476944531766E-2</v>
      </c>
      <c r="L2500" s="108">
        <v>1.9412568473928626E-3</v>
      </c>
      <c r="M2500" s="109">
        <v>1.977460594612724E-3</v>
      </c>
      <c r="N2500" s="732">
        <v>2.5780403177941766E-3</v>
      </c>
      <c r="O2500" s="108">
        <v>2.5808600814278011E-3</v>
      </c>
      <c r="P2500" s="109">
        <v>2.6506418214956463E-3</v>
      </c>
      <c r="Q2500" s="732">
        <v>6.4149957421898666E-3</v>
      </c>
      <c r="R2500" s="108">
        <v>2.5331226155676984E-3</v>
      </c>
      <c r="S2500" s="109">
        <v>3.3740863656433247E-3</v>
      </c>
      <c r="T2500" s="732">
        <v>1.0908621652602779E-2</v>
      </c>
      <c r="U2500" s="108">
        <v>2.2937767710190648E-4</v>
      </c>
      <c r="V2500" s="109">
        <v>2.309142648177618E-4</v>
      </c>
      <c r="W2500" s="732">
        <v>5.9826929359539812E-4</v>
      </c>
      <c r="X2500" s="108">
        <v>1.4582437230171653E-5</v>
      </c>
      <c r="Y2500" s="109">
        <v>1.4743754981335291E-5</v>
      </c>
      <c r="Z2500" s="732">
        <v>4.0408209263895902E-5</v>
      </c>
      <c r="AA2500" s="108">
        <v>3.0234721236477047E-4</v>
      </c>
      <c r="AB2500" s="109">
        <v>3.0554922328484603E-4</v>
      </c>
      <c r="AC2500" s="732">
        <v>1.1517848594978012E-3</v>
      </c>
      <c r="AD2500" s="108">
        <v>9.7744812917138299E-5</v>
      </c>
      <c r="AE2500" s="109">
        <v>9.805809663271305E-5</v>
      </c>
      <c r="AF2500" s="732">
        <v>2.5020148785768955E-4</v>
      </c>
      <c r="AG2500" s="108">
        <v>1.3223249846531276E-4</v>
      </c>
      <c r="AH2500" s="109">
        <v>1.3467551614871134E-4</v>
      </c>
      <c r="AI2500" s="732">
        <v>3.7781424992157272E-4</v>
      </c>
      <c r="AJ2500" s="114"/>
      <c r="AK2500" s="115"/>
      <c r="AL2500" s="115"/>
    </row>
    <row r="2501" spans="1:38" ht="13" x14ac:dyDescent="0.3">
      <c r="A2501" s="71">
        <v>2037</v>
      </c>
      <c r="B2501" s="718">
        <v>16</v>
      </c>
      <c r="C2501" s="108">
        <v>0.71171690205506188</v>
      </c>
      <c r="D2501" s="109">
        <v>0.65848018715877576</v>
      </c>
      <c r="E2501" s="732">
        <v>0.43514126226571875</v>
      </c>
      <c r="F2501" s="108">
        <v>2.9635228866366867E-2</v>
      </c>
      <c r="G2501" s="109">
        <v>2.9870901737158038E-2</v>
      </c>
      <c r="H2501" s="732">
        <v>4.0536093124236276E-2</v>
      </c>
      <c r="I2501" s="108">
        <v>8.9574884362973416E-3</v>
      </c>
      <c r="J2501" s="109">
        <v>1.0408602053399637E-2</v>
      </c>
      <c r="K2501" s="732">
        <v>1.963174374886674E-2</v>
      </c>
      <c r="L2501" s="108">
        <v>1.9386707856671392E-3</v>
      </c>
      <c r="M2501" s="109">
        <v>1.9726720362118616E-3</v>
      </c>
      <c r="N2501" s="732">
        <v>2.5132706041101067E-3</v>
      </c>
      <c r="O2501" s="108">
        <v>2.5782512937549081E-3</v>
      </c>
      <c r="P2501" s="109">
        <v>2.6463762365947661E-3</v>
      </c>
      <c r="Q2501" s="732">
        <v>6.2301543726655667E-3</v>
      </c>
      <c r="R2501" s="108">
        <v>2.5331226155676984E-3</v>
      </c>
      <c r="S2501" s="109">
        <v>3.3740863656433247E-3</v>
      </c>
      <c r="T2501" s="732">
        <v>1.0908621652602779E-2</v>
      </c>
      <c r="U2501" s="108">
        <v>2.2896364287662904E-4</v>
      </c>
      <c r="V2501" s="109">
        <v>2.3023756014684077E-4</v>
      </c>
      <c r="W2501" s="732">
        <v>5.7851227342439781E-4</v>
      </c>
      <c r="X2501" s="108">
        <v>1.4557475361825213E-5</v>
      </c>
      <c r="Y2501" s="109">
        <v>1.4702845428538233E-5</v>
      </c>
      <c r="Z2501" s="732">
        <v>3.9156842083596554E-5</v>
      </c>
      <c r="AA2501" s="108">
        <v>3.0405427239028475E-4</v>
      </c>
      <c r="AB2501" s="109">
        <v>3.0694554121550783E-4</v>
      </c>
      <c r="AC2501" s="732">
        <v>1.1227008680400183E-3</v>
      </c>
      <c r="AD2501" s="108">
        <v>9.7553599328140643E-5</v>
      </c>
      <c r="AE2501" s="109">
        <v>9.7745177255277656E-5</v>
      </c>
      <c r="AF2501" s="732">
        <v>2.4100020944098946E-4</v>
      </c>
      <c r="AG2501" s="108">
        <v>1.3205102002037211E-4</v>
      </c>
      <c r="AH2501" s="109">
        <v>1.3437840925440615E-4</v>
      </c>
      <c r="AI2501" s="732">
        <v>3.6892230318865185E-4</v>
      </c>
      <c r="AJ2501" s="114"/>
      <c r="AK2501" s="115"/>
      <c r="AL2501" s="115"/>
    </row>
    <row r="2502" spans="1:38" ht="13" x14ac:dyDescent="0.3">
      <c r="A2502" s="71">
        <v>2037</v>
      </c>
      <c r="B2502" s="718">
        <v>17</v>
      </c>
      <c r="C2502" s="108">
        <v>0.71142342083717325</v>
      </c>
      <c r="D2502" s="109">
        <v>0.65805955296011021</v>
      </c>
      <c r="E2502" s="732">
        <v>0.43522380626939178</v>
      </c>
      <c r="F2502" s="108">
        <v>3.0217296932656117E-2</v>
      </c>
      <c r="G2502" s="109">
        <v>3.0410673489953893E-2</v>
      </c>
      <c r="H2502" s="732">
        <v>4.1158285026180304E-2</v>
      </c>
      <c r="I2502" s="108">
        <v>8.9419422383913514E-3</v>
      </c>
      <c r="J2502" s="109">
        <v>1.0380231016400327E-2</v>
      </c>
      <c r="K2502" s="732">
        <v>1.9644240035295579E-2</v>
      </c>
      <c r="L2502" s="108">
        <v>1.9360307616449095E-3</v>
      </c>
      <c r="M2502" s="109">
        <v>1.9680100894559384E-3</v>
      </c>
      <c r="N2502" s="732">
        <v>2.5159023688157162E-3</v>
      </c>
      <c r="O2502" s="108">
        <v>2.5755895453707929E-3</v>
      </c>
      <c r="P2502" s="109">
        <v>2.6422264724394054E-3</v>
      </c>
      <c r="Q2502" s="732">
        <v>6.2318499233418659E-3</v>
      </c>
      <c r="R2502" s="108">
        <v>2.5331226155676984E-3</v>
      </c>
      <c r="S2502" s="109">
        <v>3.3740863656433247E-3</v>
      </c>
      <c r="T2502" s="732">
        <v>1.0908621652602779E-2</v>
      </c>
      <c r="U2502" s="108">
        <v>2.2854120122754631E-4</v>
      </c>
      <c r="V2502" s="109">
        <v>2.2957890369930831E-4</v>
      </c>
      <c r="W2502" s="732">
        <v>5.7869400861996405E-4</v>
      </c>
      <c r="X2502" s="108">
        <v>1.4531978305589383E-5</v>
      </c>
      <c r="Y2502" s="109">
        <v>1.4663021589899105E-5</v>
      </c>
      <c r="Z2502" s="732">
        <v>3.9167937525644811E-5</v>
      </c>
      <c r="AA2502" s="108">
        <v>3.058687278514255E-4</v>
      </c>
      <c r="AB2502" s="109">
        <v>3.0843420922662236E-4</v>
      </c>
      <c r="AC2502" s="732">
        <v>1.1252448504485576E-3</v>
      </c>
      <c r="AD2502" s="108">
        <v>9.735819062973781E-5</v>
      </c>
      <c r="AE2502" s="109">
        <v>9.7440672721802786E-5</v>
      </c>
      <c r="AF2502" s="732">
        <v>2.4108383494252455E-4</v>
      </c>
      <c r="AG2502" s="108">
        <v>1.3186567604093791E-4</v>
      </c>
      <c r="AH2502" s="109">
        <v>1.3408932169819147E-4</v>
      </c>
      <c r="AI2502" s="732">
        <v>3.690039441728745E-4</v>
      </c>
      <c r="AJ2502" s="114"/>
      <c r="AK2502" s="115"/>
      <c r="AL2502" s="115"/>
    </row>
    <row r="2503" spans="1:38" ht="13" x14ac:dyDescent="0.3">
      <c r="A2503" s="71">
        <v>2037</v>
      </c>
      <c r="B2503" s="718">
        <v>18</v>
      </c>
      <c r="C2503" s="108">
        <v>0.71038570080786434</v>
      </c>
      <c r="D2503" s="109">
        <v>0.65698931080258149</v>
      </c>
      <c r="E2503" s="732">
        <v>0.43450115846513437</v>
      </c>
      <c r="F2503" s="108">
        <v>3.0825950307098046E-2</v>
      </c>
      <c r="G2503" s="109">
        <v>3.0957430491857646E-2</v>
      </c>
      <c r="H2503" s="732">
        <v>4.1748977180196795E-2</v>
      </c>
      <c r="I2503" s="108">
        <v>8.9254160970979168E-3</v>
      </c>
      <c r="J2503" s="109">
        <v>1.035210183345432E-2</v>
      </c>
      <c r="K2503" s="732">
        <v>1.9614288290591867E-2</v>
      </c>
      <c r="L2503" s="108">
        <v>1.9333217341791144E-3</v>
      </c>
      <c r="M2503" s="109">
        <v>1.9634878239086326E-3</v>
      </c>
      <c r="N2503" s="732">
        <v>2.5144814983338198E-3</v>
      </c>
      <c r="O2503" s="108">
        <v>2.5724846045427113E-3</v>
      </c>
      <c r="P2503" s="109">
        <v>2.63781393084232E-3</v>
      </c>
      <c r="Q2503" s="732">
        <v>6.2220847494659946E-3</v>
      </c>
      <c r="R2503" s="108">
        <v>2.5331226155676984E-3</v>
      </c>
      <c r="S2503" s="109">
        <v>3.3740863656433247E-3</v>
      </c>
      <c r="T2503" s="732">
        <v>1.0908621652602779E-2</v>
      </c>
      <c r="U2503" s="108">
        <v>2.2810235530128665E-4</v>
      </c>
      <c r="V2503" s="109">
        <v>2.2893468473180752E-4</v>
      </c>
      <c r="W2503" s="732">
        <v>5.7767546022300731E-4</v>
      </c>
      <c r="X2503" s="108">
        <v>1.450525447928078E-5</v>
      </c>
      <c r="Y2503" s="109">
        <v>1.462383119224306E-5</v>
      </c>
      <c r="Z2503" s="732">
        <v>3.9102282163549693E-5</v>
      </c>
      <c r="AA2503" s="108">
        <v>3.0776075019053542E-4</v>
      </c>
      <c r="AB2503" s="109">
        <v>3.0995163787212512E-4</v>
      </c>
      <c r="AC2503" s="732">
        <v>1.1258858542911936E-3</v>
      </c>
      <c r="AD2503" s="108">
        <v>9.7157768865740814E-5</v>
      </c>
      <c r="AE2503" s="109">
        <v>9.714523234306397E-5</v>
      </c>
      <c r="AF2503" s="732">
        <v>2.4061584739655539E-4</v>
      </c>
      <c r="AG2503" s="108">
        <v>1.3166417654938547E-4</v>
      </c>
      <c r="AH2503" s="109">
        <v>1.3379718936084572E-4</v>
      </c>
      <c r="AI2503" s="732">
        <v>3.6851698477609129E-4</v>
      </c>
      <c r="AJ2503" s="114"/>
      <c r="AK2503" s="115"/>
      <c r="AL2503" s="115"/>
    </row>
    <row r="2504" spans="1:38" ht="13" x14ac:dyDescent="0.3">
      <c r="A2504" s="71">
        <v>2037</v>
      </c>
      <c r="B2504" s="718">
        <v>19</v>
      </c>
      <c r="C2504" s="108">
        <v>0.71007900927871193</v>
      </c>
      <c r="D2504" s="109">
        <v>0.65659107852725551</v>
      </c>
      <c r="E2504" s="732">
        <v>0.43378683875132446</v>
      </c>
      <c r="F2504" s="108">
        <v>3.1462102065487198E-2</v>
      </c>
      <c r="G2504" s="109">
        <v>3.1505673257525978E-2</v>
      </c>
      <c r="H2504" s="732">
        <v>4.2327702834706056E-2</v>
      </c>
      <c r="I2504" s="108">
        <v>8.9092212709028402E-3</v>
      </c>
      <c r="J2504" s="109">
        <v>1.0325249413373788E-2</v>
      </c>
      <c r="K2504" s="732">
        <v>1.9574741885476591E-2</v>
      </c>
      <c r="L2504" s="108">
        <v>1.9305704694343993E-3</v>
      </c>
      <c r="M2504" s="109">
        <v>1.9590763100923309E-3</v>
      </c>
      <c r="N2504" s="732">
        <v>2.5118277516616196E-3</v>
      </c>
      <c r="O2504" s="108">
        <v>2.5697106245103647E-3</v>
      </c>
      <c r="P2504" s="109">
        <v>2.633884618807147E-3</v>
      </c>
      <c r="Q2504" s="732">
        <v>6.2093960802229063E-3</v>
      </c>
      <c r="R2504" s="108">
        <v>2.5331226155676984E-3</v>
      </c>
      <c r="S2504" s="109">
        <v>3.3740863656433247E-3</v>
      </c>
      <c r="T2504" s="732">
        <v>1.0908621652602779E-2</v>
      </c>
      <c r="U2504" s="108">
        <v>2.2766204593178133E-4</v>
      </c>
      <c r="V2504" s="109">
        <v>2.283112866136194E-4</v>
      </c>
      <c r="W2504" s="732">
        <v>5.7631892198401055E-4</v>
      </c>
      <c r="X2504" s="108">
        <v>1.4478714117115026E-5</v>
      </c>
      <c r="Y2504" s="109">
        <v>1.4586133423752855E-5</v>
      </c>
      <c r="Z2504" s="732">
        <v>3.9016023000495301E-5</v>
      </c>
      <c r="AA2504" s="108">
        <v>3.0976039139823003E-4</v>
      </c>
      <c r="AB2504" s="109">
        <v>3.1149841984646278E-4</v>
      </c>
      <c r="AC2504" s="732">
        <v>1.1260295086639519E-3</v>
      </c>
      <c r="AD2504" s="108">
        <v>9.6954319404124399E-5</v>
      </c>
      <c r="AE2504" s="109">
        <v>9.6857001541835396E-5</v>
      </c>
      <c r="AF2504" s="732">
        <v>2.3998289519249166E-4</v>
      </c>
      <c r="AG2504" s="108">
        <v>1.3147123027268655E-4</v>
      </c>
      <c r="AH2504" s="109">
        <v>1.3352351727179896E-4</v>
      </c>
      <c r="AI2504" s="732">
        <v>3.6790739537825005E-4</v>
      </c>
      <c r="AJ2504" s="114"/>
      <c r="AK2504" s="115"/>
      <c r="AL2504" s="115"/>
    </row>
    <row r="2505" spans="1:38" ht="13" x14ac:dyDescent="0.3">
      <c r="A2505" s="71">
        <v>2037</v>
      </c>
      <c r="B2505" s="718">
        <v>20</v>
      </c>
      <c r="C2505" s="108">
        <v>0.78932669996783789</v>
      </c>
      <c r="D2505" s="109">
        <v>0.71660148307686511</v>
      </c>
      <c r="E2505" s="732">
        <v>0.48204149019899906</v>
      </c>
      <c r="F2505" s="108">
        <v>6.4385675295045811E-2</v>
      </c>
      <c r="G2505" s="109">
        <v>6.1856388046618069E-2</v>
      </c>
      <c r="H2505" s="732">
        <v>8.2280697418000495E-2</v>
      </c>
      <c r="I2505" s="108">
        <v>8.8490897809713007E-3</v>
      </c>
      <c r="J2505" s="109">
        <v>9.5793463181114303E-3</v>
      </c>
      <c r="K2505" s="732">
        <v>2.1138573587108852E-2</v>
      </c>
      <c r="L2505" s="108">
        <v>2.6098718317270177E-3</v>
      </c>
      <c r="M2505" s="109">
        <v>2.3525052407963338E-3</v>
      </c>
      <c r="N2505" s="732">
        <v>2.8548785835617761E-3</v>
      </c>
      <c r="O2505" s="108">
        <v>2.6080451725042694E-3</v>
      </c>
      <c r="P2505" s="109">
        <v>2.5647802285989978E-3</v>
      </c>
      <c r="Q2505" s="732">
        <v>7.022163536046188E-3</v>
      </c>
      <c r="R2505" s="108">
        <v>2.5331226155676984E-3</v>
      </c>
      <c r="S2505" s="109">
        <v>3.3740863656433247E-3</v>
      </c>
      <c r="T2505" s="732">
        <v>1.0908621652602779E-2</v>
      </c>
      <c r="U2505" s="108">
        <v>2.2680714715251089E-4</v>
      </c>
      <c r="V2505" s="109">
        <v>2.2250653718307767E-4</v>
      </c>
      <c r="W2505" s="732">
        <v>6.626368444345534E-4</v>
      </c>
      <c r="X2505" s="108">
        <v>1.445106297704556E-5</v>
      </c>
      <c r="Y2505" s="109">
        <v>1.4193830753075721E-5</v>
      </c>
      <c r="Z2505" s="732">
        <v>4.4613540047787198E-5</v>
      </c>
      <c r="AA2505" s="108">
        <v>4.2584857099837125E-4</v>
      </c>
      <c r="AB2505" s="109">
        <v>4.134106472062342E-4</v>
      </c>
      <c r="AC2505" s="732">
        <v>1.3927552300533981E-3</v>
      </c>
      <c r="AD2505" s="108">
        <v>9.6234493177405246E-5</v>
      </c>
      <c r="AE2505" s="109">
        <v>9.4381958386834211E-5</v>
      </c>
      <c r="AF2505" s="732">
        <v>2.8033330300872273E-4</v>
      </c>
      <c r="AG2505" s="108">
        <v>1.3230004245855779E-4</v>
      </c>
      <c r="AH2505" s="109">
        <v>1.3000531879954141E-4</v>
      </c>
      <c r="AI2505" s="732">
        <v>4.0727060776659453E-4</v>
      </c>
      <c r="AJ2505" s="114"/>
      <c r="AK2505" s="115"/>
      <c r="AL2505" s="115"/>
    </row>
    <row r="2506" spans="1:38" ht="13" x14ac:dyDescent="0.3">
      <c r="A2506" s="71">
        <v>2037</v>
      </c>
      <c r="B2506" s="718">
        <v>21</v>
      </c>
      <c r="C2506" s="108">
        <v>0.79219359761113572</v>
      </c>
      <c r="D2506" s="109">
        <v>0.71910712788996733</v>
      </c>
      <c r="E2506" s="732">
        <v>0.47969948039233506</v>
      </c>
      <c r="F2506" s="108">
        <v>6.6159844046881591E-2</v>
      </c>
      <c r="G2506" s="109">
        <v>6.3254721796875885E-2</v>
      </c>
      <c r="H2506" s="732">
        <v>8.3740182848272227E-2</v>
      </c>
      <c r="I2506" s="108">
        <v>8.8530585143884542E-3</v>
      </c>
      <c r="J2506" s="109">
        <v>9.5799218326050872E-3</v>
      </c>
      <c r="K2506" s="732">
        <v>2.100378942004591E-2</v>
      </c>
      <c r="L2506" s="108">
        <v>2.6059483755934347E-3</v>
      </c>
      <c r="M2506" s="109">
        <v>2.3475580220140985E-3</v>
      </c>
      <c r="N2506" s="732">
        <v>2.8402597649194858E-3</v>
      </c>
      <c r="O2506" s="108">
        <v>2.6150241858663827E-3</v>
      </c>
      <c r="P2506" s="109">
        <v>2.5709484330788744E-3</v>
      </c>
      <c r="Q2506" s="732">
        <v>6.9805186412675501E-3</v>
      </c>
      <c r="R2506" s="108">
        <v>2.5331226155676984E-3</v>
      </c>
      <c r="S2506" s="109">
        <v>3.3740863656433247E-3</v>
      </c>
      <c r="T2506" s="732">
        <v>1.0908621652602779E-2</v>
      </c>
      <c r="U2506" s="108">
        <v>2.2689330787519735E-4</v>
      </c>
      <c r="V2506" s="109">
        <v>2.2248377311765533E-4</v>
      </c>
      <c r="W2506" s="732">
        <v>6.5818816644175901E-4</v>
      </c>
      <c r="X2506" s="108">
        <v>1.4462472236660268E-5</v>
      </c>
      <c r="Y2506" s="109">
        <v>1.4198554260346931E-5</v>
      </c>
      <c r="Z2506" s="732">
        <v>4.4330597159438744E-5</v>
      </c>
      <c r="AA2506" s="108">
        <v>4.3238549037876199E-4</v>
      </c>
      <c r="AB2506" s="109">
        <v>4.185260778689589E-4</v>
      </c>
      <c r="AC2506" s="732">
        <v>1.3914721339134473E-3</v>
      </c>
      <c r="AD2506" s="108">
        <v>9.623032843375108E-5</v>
      </c>
      <c r="AE2506" s="109">
        <v>9.4328273121475017E-5</v>
      </c>
      <c r="AF2506" s="732">
        <v>2.7825901953100484E-4</v>
      </c>
      <c r="AG2506" s="108">
        <v>1.325235451482911E-4</v>
      </c>
      <c r="AH2506" s="109">
        <v>1.3017750729477385E-4</v>
      </c>
      <c r="AI2506" s="732">
        <v>4.0526647758186538E-4</v>
      </c>
      <c r="AJ2506" s="114"/>
      <c r="AK2506" s="115"/>
      <c r="AL2506" s="115"/>
    </row>
    <row r="2507" spans="1:38" ht="13" x14ac:dyDescent="0.3">
      <c r="A2507" s="71">
        <v>2037</v>
      </c>
      <c r="B2507" s="718">
        <v>22</v>
      </c>
      <c r="C2507" s="108">
        <v>0.79186394356159306</v>
      </c>
      <c r="D2507" s="109">
        <v>0.71875065388094561</v>
      </c>
      <c r="E2507" s="732">
        <v>0.47673884687043311</v>
      </c>
      <c r="F2507" s="108">
        <v>6.7841966955762695E-2</v>
      </c>
      <c r="G2507" s="109">
        <v>6.4440836046610217E-2</v>
      </c>
      <c r="H2507" s="732">
        <v>8.4953868930118928E-2</v>
      </c>
      <c r="I2507" s="108">
        <v>8.8357439095399296E-3</v>
      </c>
      <c r="J2507" s="109">
        <v>9.5573835061049297E-3</v>
      </c>
      <c r="K2507" s="732">
        <v>2.0831364787514916E-2</v>
      </c>
      <c r="L2507" s="108">
        <v>2.6019413091495527E-3</v>
      </c>
      <c r="M2507" s="109">
        <v>2.342786636335924E-3</v>
      </c>
      <c r="N2507" s="732">
        <v>2.8210390197428983E-3</v>
      </c>
      <c r="O2507" s="108">
        <v>2.6120494149237451E-3</v>
      </c>
      <c r="P2507" s="109">
        <v>2.5674897892039375E-3</v>
      </c>
      <c r="Q2507" s="732">
        <v>6.9278119507669468E-3</v>
      </c>
      <c r="R2507" s="108">
        <v>2.5331226155676984E-3</v>
      </c>
      <c r="S2507" s="109">
        <v>3.3740863656433247E-3</v>
      </c>
      <c r="T2507" s="732">
        <v>1.0908621652602779E-2</v>
      </c>
      <c r="U2507" s="108">
        <v>2.2642098473771543E-4</v>
      </c>
      <c r="V2507" s="109">
        <v>2.2193487397622282E-4</v>
      </c>
      <c r="W2507" s="732">
        <v>6.5255780396156812E-4</v>
      </c>
      <c r="X2507" s="108">
        <v>1.4433984204775711E-5</v>
      </c>
      <c r="Y2507" s="109">
        <v>1.4165427440549575E-5</v>
      </c>
      <c r="Z2507" s="732">
        <v>4.3972589821537408E-5</v>
      </c>
      <c r="AA2507" s="108">
        <v>4.3803827404534823E-4</v>
      </c>
      <c r="AB2507" s="109">
        <v>4.2235282524691814E-4</v>
      </c>
      <c r="AC2507" s="732">
        <v>1.3875763624334667E-3</v>
      </c>
      <c r="AD2507" s="108">
        <v>9.6011967423362488E-5</v>
      </c>
      <c r="AE2507" s="109">
        <v>9.40745941327324E-5</v>
      </c>
      <c r="AF2507" s="732">
        <v>2.756343447888274E-4</v>
      </c>
      <c r="AG2507" s="108">
        <v>1.3231650238053482E-4</v>
      </c>
      <c r="AH2507" s="109">
        <v>1.2993675673581592E-4</v>
      </c>
      <c r="AI2507" s="732">
        <v>4.0273052615949582E-4</v>
      </c>
      <c r="AJ2507" s="114"/>
      <c r="AK2507" s="115"/>
      <c r="AL2507" s="115"/>
    </row>
    <row r="2508" spans="1:38" ht="13" x14ac:dyDescent="0.3">
      <c r="A2508" s="71">
        <v>2037</v>
      </c>
      <c r="B2508" s="718">
        <v>23</v>
      </c>
      <c r="C2508" s="108">
        <v>0.79152927938945883</v>
      </c>
      <c r="D2508" s="109">
        <v>0.7184036428042444</v>
      </c>
      <c r="E2508" s="732">
        <v>0.47235594038279294</v>
      </c>
      <c r="F2508" s="108">
        <v>6.9491050865665413E-2</v>
      </c>
      <c r="G2508" s="109">
        <v>6.5408584544732959E-2</v>
      </c>
      <c r="H2508" s="732">
        <v>8.5818961732590224E-2</v>
      </c>
      <c r="I2508" s="108">
        <v>8.8181926608946557E-3</v>
      </c>
      <c r="J2508" s="109">
        <v>9.5354961979715429E-3</v>
      </c>
      <c r="K2508" s="732">
        <v>2.0572844830220375E-2</v>
      </c>
      <c r="L2508" s="108">
        <v>2.597877931579908E-3</v>
      </c>
      <c r="M2508" s="109">
        <v>2.338148519791397E-3</v>
      </c>
      <c r="N2508" s="732">
        <v>2.7913628492349952E-3</v>
      </c>
      <c r="O2508" s="108">
        <v>2.6090334228015834E-3</v>
      </c>
      <c r="P2508" s="109">
        <v>2.5641269200518593E-3</v>
      </c>
      <c r="Q2508" s="732">
        <v>6.849713607920669E-3</v>
      </c>
      <c r="R2508" s="108">
        <v>2.5331226155676984E-3</v>
      </c>
      <c r="S2508" s="109">
        <v>3.3740863656433247E-3</v>
      </c>
      <c r="T2508" s="732">
        <v>1.0908621652602779E-2</v>
      </c>
      <c r="U2508" s="108">
        <v>2.2594213512298265E-4</v>
      </c>
      <c r="V2508" s="109">
        <v>2.2140142929106873E-4</v>
      </c>
      <c r="W2508" s="732">
        <v>6.4421515944210943E-4</v>
      </c>
      <c r="X2508" s="108">
        <v>1.4405096986383156E-5</v>
      </c>
      <c r="Y2508" s="109">
        <v>1.4133220363136113E-5</v>
      </c>
      <c r="Z2508" s="732">
        <v>4.3442310466220686E-5</v>
      </c>
      <c r="AA2508" s="108">
        <v>4.4356746332053804E-4</v>
      </c>
      <c r="AB2508" s="109">
        <v>4.2540849933963827E-4</v>
      </c>
      <c r="AC2508" s="732">
        <v>1.3784759684741024E-3</v>
      </c>
      <c r="AD2508" s="108">
        <v>9.5790594676880265E-5</v>
      </c>
      <c r="AE2508" s="109">
        <v>9.382791631785259E-5</v>
      </c>
      <c r="AF2508" s="732">
        <v>2.7174545209385605E-4</v>
      </c>
      <c r="AG2508" s="108">
        <v>1.3210655643058452E-4</v>
      </c>
      <c r="AH2508" s="109">
        <v>1.2970274158058788E-4</v>
      </c>
      <c r="AI2508" s="732">
        <v>3.9897217368442393E-4</v>
      </c>
      <c r="AJ2508" s="114"/>
      <c r="AK2508" s="115"/>
      <c r="AL2508" s="115"/>
    </row>
    <row r="2509" spans="1:38" ht="13" x14ac:dyDescent="0.3">
      <c r="A2509" s="71">
        <v>2037</v>
      </c>
      <c r="B2509" s="718">
        <v>24</v>
      </c>
      <c r="C2509" s="108">
        <v>0.79152927938945883</v>
      </c>
      <c r="D2509" s="109">
        <v>0.7184036428042444</v>
      </c>
      <c r="E2509" s="732">
        <v>0.47235594038279294</v>
      </c>
      <c r="F2509" s="108">
        <v>6.9491050865665413E-2</v>
      </c>
      <c r="G2509" s="109">
        <v>6.5408584544732959E-2</v>
      </c>
      <c r="H2509" s="732">
        <v>8.5818961732590224E-2</v>
      </c>
      <c r="I2509" s="108">
        <v>8.8181926608946557E-3</v>
      </c>
      <c r="J2509" s="109">
        <v>9.5354961979715429E-3</v>
      </c>
      <c r="K2509" s="732">
        <v>2.0572844830220375E-2</v>
      </c>
      <c r="L2509" s="108">
        <v>2.597877931579908E-3</v>
      </c>
      <c r="M2509" s="109">
        <v>2.338148519791397E-3</v>
      </c>
      <c r="N2509" s="732">
        <v>2.7913628492349952E-3</v>
      </c>
      <c r="O2509" s="108">
        <v>2.6090334228015834E-3</v>
      </c>
      <c r="P2509" s="109">
        <v>2.5641269200518593E-3</v>
      </c>
      <c r="Q2509" s="732">
        <v>6.849713607920669E-3</v>
      </c>
      <c r="R2509" s="108">
        <v>2.5331226155676984E-3</v>
      </c>
      <c r="S2509" s="109">
        <v>3.3740863656433247E-3</v>
      </c>
      <c r="T2509" s="732">
        <v>1.0908621652602779E-2</v>
      </c>
      <c r="U2509" s="108">
        <v>2.2594213512298265E-4</v>
      </c>
      <c r="V2509" s="109">
        <v>2.2140142929106873E-4</v>
      </c>
      <c r="W2509" s="732">
        <v>6.4421515944210943E-4</v>
      </c>
      <c r="X2509" s="108">
        <v>1.4405096986383156E-5</v>
      </c>
      <c r="Y2509" s="109">
        <v>1.4133220363136113E-5</v>
      </c>
      <c r="Z2509" s="732">
        <v>4.3442310466220686E-5</v>
      </c>
      <c r="AA2509" s="108">
        <v>4.4356746332053804E-4</v>
      </c>
      <c r="AB2509" s="109">
        <v>4.2540849933963827E-4</v>
      </c>
      <c r="AC2509" s="732">
        <v>1.3784759684741024E-3</v>
      </c>
      <c r="AD2509" s="108">
        <v>9.5790594676880265E-5</v>
      </c>
      <c r="AE2509" s="109">
        <v>9.382791631785259E-5</v>
      </c>
      <c r="AF2509" s="732">
        <v>2.7174545209385605E-4</v>
      </c>
      <c r="AG2509" s="108">
        <v>1.3210655643058452E-4</v>
      </c>
      <c r="AH2509" s="109">
        <v>1.2970274158058788E-4</v>
      </c>
      <c r="AI2509" s="732">
        <v>3.9897217368442393E-4</v>
      </c>
      <c r="AJ2509" s="114"/>
      <c r="AK2509" s="115"/>
      <c r="AL2509" s="115"/>
    </row>
    <row r="2510" spans="1:38" ht="13" x14ac:dyDescent="0.3">
      <c r="A2510" s="71">
        <v>2037</v>
      </c>
      <c r="B2510" s="718">
        <v>25</v>
      </c>
      <c r="C2510" s="108">
        <v>0.79152927938945883</v>
      </c>
      <c r="D2510" s="109">
        <v>0.7184036428042444</v>
      </c>
      <c r="E2510" s="732">
        <v>0.47235594038279294</v>
      </c>
      <c r="F2510" s="108">
        <v>6.9491050865665413E-2</v>
      </c>
      <c r="G2510" s="109">
        <v>6.5408584544732959E-2</v>
      </c>
      <c r="H2510" s="732">
        <v>8.5818961732590224E-2</v>
      </c>
      <c r="I2510" s="108">
        <v>8.8181926608946557E-3</v>
      </c>
      <c r="J2510" s="109">
        <v>9.5354961979715429E-3</v>
      </c>
      <c r="K2510" s="732">
        <v>2.0572844830220375E-2</v>
      </c>
      <c r="L2510" s="108">
        <v>2.597877931579908E-3</v>
      </c>
      <c r="M2510" s="109">
        <v>2.338148519791397E-3</v>
      </c>
      <c r="N2510" s="732">
        <v>2.7913628492349952E-3</v>
      </c>
      <c r="O2510" s="108">
        <v>2.6090334228015834E-3</v>
      </c>
      <c r="P2510" s="109">
        <v>2.5641269200518593E-3</v>
      </c>
      <c r="Q2510" s="732">
        <v>6.849713607920669E-3</v>
      </c>
      <c r="R2510" s="108">
        <v>2.5331226155676984E-3</v>
      </c>
      <c r="S2510" s="109">
        <v>3.3740863656433247E-3</v>
      </c>
      <c r="T2510" s="732">
        <v>1.0908621652602779E-2</v>
      </c>
      <c r="U2510" s="108">
        <v>2.2594213512298265E-4</v>
      </c>
      <c r="V2510" s="109">
        <v>2.2140142929106873E-4</v>
      </c>
      <c r="W2510" s="732">
        <v>6.4421515944210943E-4</v>
      </c>
      <c r="X2510" s="108">
        <v>1.4405096986383156E-5</v>
      </c>
      <c r="Y2510" s="109">
        <v>1.4133220363136113E-5</v>
      </c>
      <c r="Z2510" s="732">
        <v>4.3442310466220686E-5</v>
      </c>
      <c r="AA2510" s="108">
        <v>4.4356746332053804E-4</v>
      </c>
      <c r="AB2510" s="109">
        <v>4.2540849933963827E-4</v>
      </c>
      <c r="AC2510" s="732">
        <v>1.3784759684741024E-3</v>
      </c>
      <c r="AD2510" s="108">
        <v>9.5790594676880265E-5</v>
      </c>
      <c r="AE2510" s="109">
        <v>9.382791631785259E-5</v>
      </c>
      <c r="AF2510" s="732">
        <v>2.7174545209385605E-4</v>
      </c>
      <c r="AG2510" s="108">
        <v>1.3210655643058452E-4</v>
      </c>
      <c r="AH2510" s="109">
        <v>1.2970274158058788E-4</v>
      </c>
      <c r="AI2510" s="732">
        <v>3.9897217368442393E-4</v>
      </c>
      <c r="AJ2510" s="114"/>
      <c r="AK2510" s="115"/>
      <c r="AL2510" s="115"/>
    </row>
    <row r="2511" spans="1:38" ht="13" x14ac:dyDescent="0.3">
      <c r="A2511" s="71">
        <v>2037</v>
      </c>
      <c r="B2511" s="718">
        <v>26</v>
      </c>
      <c r="C2511" s="108">
        <v>0.79152927938945883</v>
      </c>
      <c r="D2511" s="109">
        <v>0.7184036428042444</v>
      </c>
      <c r="E2511" s="732">
        <v>0.47235594038279294</v>
      </c>
      <c r="F2511" s="108">
        <v>6.9491050865665413E-2</v>
      </c>
      <c r="G2511" s="109">
        <v>6.5408584544732959E-2</v>
      </c>
      <c r="H2511" s="732">
        <v>8.5818961732590224E-2</v>
      </c>
      <c r="I2511" s="108">
        <v>8.8181926608946557E-3</v>
      </c>
      <c r="J2511" s="109">
        <v>9.5354961979715429E-3</v>
      </c>
      <c r="K2511" s="732">
        <v>2.0572844830220375E-2</v>
      </c>
      <c r="L2511" s="108">
        <v>2.597877931579908E-3</v>
      </c>
      <c r="M2511" s="109">
        <v>2.338148519791397E-3</v>
      </c>
      <c r="N2511" s="732">
        <v>2.7913628492349952E-3</v>
      </c>
      <c r="O2511" s="108">
        <v>2.6090334228015834E-3</v>
      </c>
      <c r="P2511" s="109">
        <v>2.5641269200518593E-3</v>
      </c>
      <c r="Q2511" s="732">
        <v>6.849713607920669E-3</v>
      </c>
      <c r="R2511" s="108">
        <v>2.5331226155676984E-3</v>
      </c>
      <c r="S2511" s="109">
        <v>3.3740863656433247E-3</v>
      </c>
      <c r="T2511" s="732">
        <v>1.0908621652602779E-2</v>
      </c>
      <c r="U2511" s="108">
        <v>2.2594213512298265E-4</v>
      </c>
      <c r="V2511" s="109">
        <v>2.2140142929106873E-4</v>
      </c>
      <c r="W2511" s="732">
        <v>6.4421515944210943E-4</v>
      </c>
      <c r="X2511" s="108">
        <v>1.4405096986383156E-5</v>
      </c>
      <c r="Y2511" s="109">
        <v>1.4133220363136113E-5</v>
      </c>
      <c r="Z2511" s="732">
        <v>4.3442310466220686E-5</v>
      </c>
      <c r="AA2511" s="108">
        <v>4.4356746332053804E-4</v>
      </c>
      <c r="AB2511" s="109">
        <v>4.2540849933963827E-4</v>
      </c>
      <c r="AC2511" s="732">
        <v>1.3784759684741024E-3</v>
      </c>
      <c r="AD2511" s="108">
        <v>9.5790594676880265E-5</v>
      </c>
      <c r="AE2511" s="109">
        <v>9.382791631785259E-5</v>
      </c>
      <c r="AF2511" s="732">
        <v>2.7174545209385605E-4</v>
      </c>
      <c r="AG2511" s="108">
        <v>1.3210655643058452E-4</v>
      </c>
      <c r="AH2511" s="109">
        <v>1.2970274158058788E-4</v>
      </c>
      <c r="AI2511" s="732">
        <v>3.9897217368442393E-4</v>
      </c>
      <c r="AJ2511" s="114"/>
      <c r="AK2511" s="115"/>
      <c r="AL2511" s="115"/>
    </row>
    <row r="2512" spans="1:38" ht="13" x14ac:dyDescent="0.3">
      <c r="A2512" s="71">
        <v>2037</v>
      </c>
      <c r="B2512" s="718">
        <v>27</v>
      </c>
      <c r="C2512" s="108">
        <v>0.79152927938945883</v>
      </c>
      <c r="D2512" s="109">
        <v>0.7184036428042444</v>
      </c>
      <c r="E2512" s="732">
        <v>0.47235594038279294</v>
      </c>
      <c r="F2512" s="108">
        <v>6.9491050865665413E-2</v>
      </c>
      <c r="G2512" s="109">
        <v>6.5408584544732959E-2</v>
      </c>
      <c r="H2512" s="732">
        <v>8.5818961732590224E-2</v>
      </c>
      <c r="I2512" s="108">
        <v>8.8181926608946557E-3</v>
      </c>
      <c r="J2512" s="109">
        <v>9.5354961979715429E-3</v>
      </c>
      <c r="K2512" s="732">
        <v>2.0572844830220375E-2</v>
      </c>
      <c r="L2512" s="108">
        <v>2.597877931579908E-3</v>
      </c>
      <c r="M2512" s="109">
        <v>2.338148519791397E-3</v>
      </c>
      <c r="N2512" s="732">
        <v>2.7913628492349952E-3</v>
      </c>
      <c r="O2512" s="108">
        <v>2.6090334228015834E-3</v>
      </c>
      <c r="P2512" s="109">
        <v>2.5641269200518593E-3</v>
      </c>
      <c r="Q2512" s="732">
        <v>6.849713607920669E-3</v>
      </c>
      <c r="R2512" s="108">
        <v>2.5331226155676984E-3</v>
      </c>
      <c r="S2512" s="109">
        <v>3.3740863656433247E-3</v>
      </c>
      <c r="T2512" s="732">
        <v>1.0908621652602779E-2</v>
      </c>
      <c r="U2512" s="108">
        <v>2.2594213512298265E-4</v>
      </c>
      <c r="V2512" s="109">
        <v>2.2140142929106873E-4</v>
      </c>
      <c r="W2512" s="732">
        <v>6.4421515944210943E-4</v>
      </c>
      <c r="X2512" s="108">
        <v>1.4405096986383156E-5</v>
      </c>
      <c r="Y2512" s="109">
        <v>1.4133220363136113E-5</v>
      </c>
      <c r="Z2512" s="732">
        <v>4.3442310466220686E-5</v>
      </c>
      <c r="AA2512" s="108">
        <v>4.4356746332053804E-4</v>
      </c>
      <c r="AB2512" s="109">
        <v>4.2540849933963827E-4</v>
      </c>
      <c r="AC2512" s="732">
        <v>1.3784759684741024E-3</v>
      </c>
      <c r="AD2512" s="108">
        <v>9.5790594676880265E-5</v>
      </c>
      <c r="AE2512" s="109">
        <v>9.382791631785259E-5</v>
      </c>
      <c r="AF2512" s="732">
        <v>2.7174545209385605E-4</v>
      </c>
      <c r="AG2512" s="108">
        <v>1.3210655643058452E-4</v>
      </c>
      <c r="AH2512" s="109">
        <v>1.2970274158058788E-4</v>
      </c>
      <c r="AI2512" s="732">
        <v>3.9897217368442393E-4</v>
      </c>
      <c r="AJ2512" s="114"/>
      <c r="AK2512" s="115"/>
      <c r="AL2512" s="115"/>
    </row>
    <row r="2513" spans="1:38" ht="13" x14ac:dyDescent="0.3">
      <c r="A2513" s="71">
        <v>2037</v>
      </c>
      <c r="B2513" s="718">
        <v>28</v>
      </c>
      <c r="C2513" s="108">
        <v>0.79152927938945883</v>
      </c>
      <c r="D2513" s="109">
        <v>0.7184036428042444</v>
      </c>
      <c r="E2513" s="732">
        <v>0.47235594038279294</v>
      </c>
      <c r="F2513" s="108">
        <v>6.9491050865665413E-2</v>
      </c>
      <c r="G2513" s="109">
        <v>6.5408584544732959E-2</v>
      </c>
      <c r="H2513" s="732">
        <v>8.5818961732590224E-2</v>
      </c>
      <c r="I2513" s="108">
        <v>8.8181926608946557E-3</v>
      </c>
      <c r="J2513" s="109">
        <v>9.5354961979715429E-3</v>
      </c>
      <c r="K2513" s="732">
        <v>2.0572844830220375E-2</v>
      </c>
      <c r="L2513" s="108">
        <v>2.597877931579908E-3</v>
      </c>
      <c r="M2513" s="109">
        <v>2.338148519791397E-3</v>
      </c>
      <c r="N2513" s="732">
        <v>2.7913628492349952E-3</v>
      </c>
      <c r="O2513" s="108">
        <v>2.6090334228015834E-3</v>
      </c>
      <c r="P2513" s="109">
        <v>2.5641269200518593E-3</v>
      </c>
      <c r="Q2513" s="732">
        <v>6.849713607920669E-3</v>
      </c>
      <c r="R2513" s="108">
        <v>2.5331226155676984E-3</v>
      </c>
      <c r="S2513" s="109">
        <v>3.3740863656433247E-3</v>
      </c>
      <c r="T2513" s="732">
        <v>1.0908621652602779E-2</v>
      </c>
      <c r="U2513" s="108">
        <v>2.2594213512298265E-4</v>
      </c>
      <c r="V2513" s="109">
        <v>2.2140142929106873E-4</v>
      </c>
      <c r="W2513" s="732">
        <v>6.4421515944210943E-4</v>
      </c>
      <c r="X2513" s="108">
        <v>1.4405096986383156E-5</v>
      </c>
      <c r="Y2513" s="109">
        <v>1.4133220363136113E-5</v>
      </c>
      <c r="Z2513" s="732">
        <v>4.3442310466220686E-5</v>
      </c>
      <c r="AA2513" s="108">
        <v>4.4356746332053804E-4</v>
      </c>
      <c r="AB2513" s="109">
        <v>4.2540849933963827E-4</v>
      </c>
      <c r="AC2513" s="732">
        <v>1.3784759684741024E-3</v>
      </c>
      <c r="AD2513" s="108">
        <v>9.5790594676880265E-5</v>
      </c>
      <c r="AE2513" s="109">
        <v>9.382791631785259E-5</v>
      </c>
      <c r="AF2513" s="732">
        <v>2.7174545209385605E-4</v>
      </c>
      <c r="AG2513" s="108">
        <v>1.3210655643058452E-4</v>
      </c>
      <c r="AH2513" s="109">
        <v>1.2970274158058788E-4</v>
      </c>
      <c r="AI2513" s="732">
        <v>3.9897217368442393E-4</v>
      </c>
      <c r="AJ2513" s="114"/>
      <c r="AK2513" s="115"/>
      <c r="AL2513" s="115"/>
    </row>
    <row r="2514" spans="1:38" ht="13" x14ac:dyDescent="0.3">
      <c r="A2514" s="71">
        <v>2037</v>
      </c>
      <c r="B2514" s="718">
        <v>29</v>
      </c>
      <c r="C2514" s="108">
        <v>0.79152927938945883</v>
      </c>
      <c r="D2514" s="109">
        <v>0.7184036428042444</v>
      </c>
      <c r="E2514" s="732">
        <v>0.47235594038279294</v>
      </c>
      <c r="F2514" s="108">
        <v>6.9491050865665413E-2</v>
      </c>
      <c r="G2514" s="109">
        <v>6.5408584544732959E-2</v>
      </c>
      <c r="H2514" s="732">
        <v>8.5818961732590224E-2</v>
      </c>
      <c r="I2514" s="108">
        <v>8.8181926608946557E-3</v>
      </c>
      <c r="J2514" s="109">
        <v>9.5354961979715429E-3</v>
      </c>
      <c r="K2514" s="732">
        <v>2.0572844830220375E-2</v>
      </c>
      <c r="L2514" s="108">
        <v>2.597877931579908E-3</v>
      </c>
      <c r="M2514" s="109">
        <v>2.338148519791397E-3</v>
      </c>
      <c r="N2514" s="732">
        <v>2.7913628492349952E-3</v>
      </c>
      <c r="O2514" s="108">
        <v>2.6090334228015834E-3</v>
      </c>
      <c r="P2514" s="109">
        <v>2.5641269200518593E-3</v>
      </c>
      <c r="Q2514" s="732">
        <v>6.849713607920669E-3</v>
      </c>
      <c r="R2514" s="108">
        <v>2.5331226155676984E-3</v>
      </c>
      <c r="S2514" s="109">
        <v>3.3740863656433247E-3</v>
      </c>
      <c r="T2514" s="732">
        <v>1.0908621652602779E-2</v>
      </c>
      <c r="U2514" s="108">
        <v>2.2594213512298265E-4</v>
      </c>
      <c r="V2514" s="109">
        <v>2.2140142929106873E-4</v>
      </c>
      <c r="W2514" s="732">
        <v>6.4421515944210943E-4</v>
      </c>
      <c r="X2514" s="108">
        <v>1.4405096986383156E-5</v>
      </c>
      <c r="Y2514" s="109">
        <v>1.4133220363136113E-5</v>
      </c>
      <c r="Z2514" s="732">
        <v>4.3442310466220686E-5</v>
      </c>
      <c r="AA2514" s="108">
        <v>4.4356746332053804E-4</v>
      </c>
      <c r="AB2514" s="109">
        <v>4.2540849933963827E-4</v>
      </c>
      <c r="AC2514" s="732">
        <v>1.3784759684741024E-3</v>
      </c>
      <c r="AD2514" s="108">
        <v>9.5790594676880265E-5</v>
      </c>
      <c r="AE2514" s="109">
        <v>9.382791631785259E-5</v>
      </c>
      <c r="AF2514" s="732">
        <v>2.7174545209385605E-4</v>
      </c>
      <c r="AG2514" s="108">
        <v>1.3210655643058452E-4</v>
      </c>
      <c r="AH2514" s="109">
        <v>1.2970274158058788E-4</v>
      </c>
      <c r="AI2514" s="732">
        <v>3.9897217368442393E-4</v>
      </c>
      <c r="AJ2514" s="114"/>
      <c r="AK2514" s="115"/>
      <c r="AL2514" s="115"/>
    </row>
    <row r="2515" spans="1:38" ht="13" x14ac:dyDescent="0.3">
      <c r="A2515" s="71">
        <v>2037</v>
      </c>
      <c r="B2515" s="718">
        <v>30</v>
      </c>
      <c r="C2515" s="108">
        <v>0.79152927938945883</v>
      </c>
      <c r="D2515" s="109">
        <v>0.7184036428042444</v>
      </c>
      <c r="E2515" s="732">
        <v>0.47235594038279294</v>
      </c>
      <c r="F2515" s="108">
        <v>6.9491050865665413E-2</v>
      </c>
      <c r="G2515" s="109">
        <v>6.5408584544732959E-2</v>
      </c>
      <c r="H2515" s="732">
        <v>8.5818961732590224E-2</v>
      </c>
      <c r="I2515" s="108">
        <v>8.8181926608946557E-3</v>
      </c>
      <c r="J2515" s="109">
        <v>9.5354961979715429E-3</v>
      </c>
      <c r="K2515" s="732">
        <v>2.0572844830220375E-2</v>
      </c>
      <c r="L2515" s="108">
        <v>2.597877931579908E-3</v>
      </c>
      <c r="M2515" s="109">
        <v>2.338148519791397E-3</v>
      </c>
      <c r="N2515" s="732">
        <v>2.7913628492349952E-3</v>
      </c>
      <c r="O2515" s="108">
        <v>2.6090334228015834E-3</v>
      </c>
      <c r="P2515" s="109">
        <v>2.5641269200518593E-3</v>
      </c>
      <c r="Q2515" s="732">
        <v>6.849713607920669E-3</v>
      </c>
      <c r="R2515" s="108">
        <v>2.5331226155676984E-3</v>
      </c>
      <c r="S2515" s="109">
        <v>3.3740863656433247E-3</v>
      </c>
      <c r="T2515" s="732">
        <v>1.0908621652602779E-2</v>
      </c>
      <c r="U2515" s="108">
        <v>2.2594213512298265E-4</v>
      </c>
      <c r="V2515" s="109">
        <v>2.2140142929106873E-4</v>
      </c>
      <c r="W2515" s="732">
        <v>6.4421515944210943E-4</v>
      </c>
      <c r="X2515" s="108">
        <v>1.4405096986383156E-5</v>
      </c>
      <c r="Y2515" s="109">
        <v>1.4133220363136113E-5</v>
      </c>
      <c r="Z2515" s="732">
        <v>4.3442310466220686E-5</v>
      </c>
      <c r="AA2515" s="108">
        <v>4.4356746332053804E-4</v>
      </c>
      <c r="AB2515" s="109">
        <v>4.2540849933963827E-4</v>
      </c>
      <c r="AC2515" s="732">
        <v>1.3784759684741024E-3</v>
      </c>
      <c r="AD2515" s="108">
        <v>9.5790594676880265E-5</v>
      </c>
      <c r="AE2515" s="109">
        <v>9.382791631785259E-5</v>
      </c>
      <c r="AF2515" s="732">
        <v>2.7174545209385605E-4</v>
      </c>
      <c r="AG2515" s="108">
        <v>1.3210655643058452E-4</v>
      </c>
      <c r="AH2515" s="109">
        <v>1.2970274158058788E-4</v>
      </c>
      <c r="AI2515" s="732">
        <v>3.9897217368442393E-4</v>
      </c>
      <c r="AJ2515" s="114"/>
      <c r="AK2515" s="115"/>
      <c r="AL2515" s="115"/>
    </row>
    <row r="2516" spans="1:38" ht="13" x14ac:dyDescent="0.3">
      <c r="A2516" s="71">
        <v>2037</v>
      </c>
      <c r="B2516" s="718">
        <v>31</v>
      </c>
      <c r="C2516" s="108">
        <v>0.79152927938945883</v>
      </c>
      <c r="D2516" s="109">
        <v>0.7184036428042444</v>
      </c>
      <c r="E2516" s="732">
        <v>0.47235594038279294</v>
      </c>
      <c r="F2516" s="108">
        <v>6.9491050865665413E-2</v>
      </c>
      <c r="G2516" s="109">
        <v>6.5408584544732959E-2</v>
      </c>
      <c r="H2516" s="732">
        <v>8.5818961732590224E-2</v>
      </c>
      <c r="I2516" s="108">
        <v>8.8181926608946557E-3</v>
      </c>
      <c r="J2516" s="109">
        <v>9.5354961979715429E-3</v>
      </c>
      <c r="K2516" s="732">
        <v>2.0572844830220375E-2</v>
      </c>
      <c r="L2516" s="108">
        <v>2.597877931579908E-3</v>
      </c>
      <c r="M2516" s="109">
        <v>2.338148519791397E-3</v>
      </c>
      <c r="N2516" s="732">
        <v>2.7913628492349952E-3</v>
      </c>
      <c r="O2516" s="108">
        <v>2.6090334228015834E-3</v>
      </c>
      <c r="P2516" s="109">
        <v>2.5641269200518593E-3</v>
      </c>
      <c r="Q2516" s="732">
        <v>6.849713607920669E-3</v>
      </c>
      <c r="R2516" s="108">
        <v>2.5331226155676984E-3</v>
      </c>
      <c r="S2516" s="109">
        <v>3.3740863656433247E-3</v>
      </c>
      <c r="T2516" s="732">
        <v>1.0908621652602779E-2</v>
      </c>
      <c r="U2516" s="108">
        <v>2.2594213512298265E-4</v>
      </c>
      <c r="V2516" s="109">
        <v>2.2140142929106873E-4</v>
      </c>
      <c r="W2516" s="732">
        <v>6.4421515944210943E-4</v>
      </c>
      <c r="X2516" s="108">
        <v>1.4405096986383156E-5</v>
      </c>
      <c r="Y2516" s="109">
        <v>1.4133220363136113E-5</v>
      </c>
      <c r="Z2516" s="732">
        <v>4.3442310466220686E-5</v>
      </c>
      <c r="AA2516" s="108">
        <v>4.4356746332053804E-4</v>
      </c>
      <c r="AB2516" s="109">
        <v>4.2540849933963827E-4</v>
      </c>
      <c r="AC2516" s="732">
        <v>1.3784759684741024E-3</v>
      </c>
      <c r="AD2516" s="108">
        <v>9.5790594676880265E-5</v>
      </c>
      <c r="AE2516" s="109">
        <v>9.382791631785259E-5</v>
      </c>
      <c r="AF2516" s="732">
        <v>2.7174545209385605E-4</v>
      </c>
      <c r="AG2516" s="108">
        <v>1.3210655643058452E-4</v>
      </c>
      <c r="AH2516" s="109">
        <v>1.2970274158058788E-4</v>
      </c>
      <c r="AI2516" s="732">
        <v>3.9897217368442393E-4</v>
      </c>
      <c r="AJ2516" s="114"/>
      <c r="AK2516" s="115"/>
      <c r="AL2516" s="115"/>
    </row>
    <row r="2517" spans="1:38" ht="13" x14ac:dyDescent="0.3">
      <c r="A2517" s="71">
        <v>2037</v>
      </c>
      <c r="B2517" s="718">
        <v>32</v>
      </c>
      <c r="C2517" s="108">
        <v>0.79152927938945883</v>
      </c>
      <c r="D2517" s="109">
        <v>0.7184036428042444</v>
      </c>
      <c r="E2517" s="732">
        <v>0.47235594038279294</v>
      </c>
      <c r="F2517" s="108">
        <v>6.9491050865665413E-2</v>
      </c>
      <c r="G2517" s="109">
        <v>6.5408584544732959E-2</v>
      </c>
      <c r="H2517" s="732">
        <v>8.5818961732590224E-2</v>
      </c>
      <c r="I2517" s="108">
        <v>8.8181926608946557E-3</v>
      </c>
      <c r="J2517" s="109">
        <v>9.5354961979715429E-3</v>
      </c>
      <c r="K2517" s="732">
        <v>2.0572844830220375E-2</v>
      </c>
      <c r="L2517" s="108">
        <v>2.597877931579908E-3</v>
      </c>
      <c r="M2517" s="109">
        <v>2.338148519791397E-3</v>
      </c>
      <c r="N2517" s="732">
        <v>2.7913628492349952E-3</v>
      </c>
      <c r="O2517" s="108">
        <v>2.6090334228015834E-3</v>
      </c>
      <c r="P2517" s="109">
        <v>2.5641269200518593E-3</v>
      </c>
      <c r="Q2517" s="732">
        <v>6.849713607920669E-3</v>
      </c>
      <c r="R2517" s="108">
        <v>2.5331226155676984E-3</v>
      </c>
      <c r="S2517" s="109">
        <v>3.3740863656433247E-3</v>
      </c>
      <c r="T2517" s="732">
        <v>1.0908621652602779E-2</v>
      </c>
      <c r="U2517" s="108">
        <v>2.2594213512298265E-4</v>
      </c>
      <c r="V2517" s="109">
        <v>2.2140142929106873E-4</v>
      </c>
      <c r="W2517" s="732">
        <v>6.4421515944210943E-4</v>
      </c>
      <c r="X2517" s="108">
        <v>1.4405096986383156E-5</v>
      </c>
      <c r="Y2517" s="109">
        <v>1.4133220363136113E-5</v>
      </c>
      <c r="Z2517" s="732">
        <v>4.3442310466220686E-5</v>
      </c>
      <c r="AA2517" s="108">
        <v>4.4356746332053804E-4</v>
      </c>
      <c r="AB2517" s="109">
        <v>4.2540849933963827E-4</v>
      </c>
      <c r="AC2517" s="732">
        <v>1.3784759684741024E-3</v>
      </c>
      <c r="AD2517" s="108">
        <v>9.5790594676880265E-5</v>
      </c>
      <c r="AE2517" s="109">
        <v>9.382791631785259E-5</v>
      </c>
      <c r="AF2517" s="732">
        <v>2.7174545209385605E-4</v>
      </c>
      <c r="AG2517" s="108">
        <v>1.3210655643058452E-4</v>
      </c>
      <c r="AH2517" s="109">
        <v>1.2970274158058788E-4</v>
      </c>
      <c r="AI2517" s="732">
        <v>3.9897217368442393E-4</v>
      </c>
      <c r="AJ2517" s="114"/>
      <c r="AK2517" s="115"/>
      <c r="AL2517" s="115"/>
    </row>
    <row r="2518" spans="1:38" ht="13" x14ac:dyDescent="0.3">
      <c r="A2518" s="71">
        <v>2037</v>
      </c>
      <c r="B2518" s="718">
        <v>33</v>
      </c>
      <c r="C2518" s="108">
        <v>0.79152927938945883</v>
      </c>
      <c r="D2518" s="109">
        <v>0.7184036428042444</v>
      </c>
      <c r="E2518" s="732">
        <v>0.47235594038279294</v>
      </c>
      <c r="F2518" s="108">
        <v>6.9491050865665413E-2</v>
      </c>
      <c r="G2518" s="109">
        <v>6.5408584544732959E-2</v>
      </c>
      <c r="H2518" s="732">
        <v>8.5818961732590224E-2</v>
      </c>
      <c r="I2518" s="108">
        <v>8.8181926608946557E-3</v>
      </c>
      <c r="J2518" s="109">
        <v>9.5354961979715429E-3</v>
      </c>
      <c r="K2518" s="732">
        <v>2.0572844830220375E-2</v>
      </c>
      <c r="L2518" s="108">
        <v>2.597877931579908E-3</v>
      </c>
      <c r="M2518" s="109">
        <v>2.338148519791397E-3</v>
      </c>
      <c r="N2518" s="732">
        <v>2.7913628492349952E-3</v>
      </c>
      <c r="O2518" s="108">
        <v>2.6090334228015834E-3</v>
      </c>
      <c r="P2518" s="109">
        <v>2.5641269200518593E-3</v>
      </c>
      <c r="Q2518" s="732">
        <v>6.849713607920669E-3</v>
      </c>
      <c r="R2518" s="108">
        <v>2.5331226155676984E-3</v>
      </c>
      <c r="S2518" s="109">
        <v>3.3740863656433247E-3</v>
      </c>
      <c r="T2518" s="732">
        <v>1.0908621652602779E-2</v>
      </c>
      <c r="U2518" s="108">
        <v>2.2594213512298265E-4</v>
      </c>
      <c r="V2518" s="109">
        <v>2.2140142929106873E-4</v>
      </c>
      <c r="W2518" s="732">
        <v>6.4421515944210943E-4</v>
      </c>
      <c r="X2518" s="108">
        <v>1.4405096986383156E-5</v>
      </c>
      <c r="Y2518" s="109">
        <v>1.4133220363136113E-5</v>
      </c>
      <c r="Z2518" s="732">
        <v>4.3442310466220686E-5</v>
      </c>
      <c r="AA2518" s="108">
        <v>4.4356746332053804E-4</v>
      </c>
      <c r="AB2518" s="109">
        <v>4.2540849933963827E-4</v>
      </c>
      <c r="AC2518" s="732">
        <v>1.3784759684741024E-3</v>
      </c>
      <c r="AD2518" s="108">
        <v>9.5790594676880265E-5</v>
      </c>
      <c r="AE2518" s="109">
        <v>9.382791631785259E-5</v>
      </c>
      <c r="AF2518" s="732">
        <v>2.7174545209385605E-4</v>
      </c>
      <c r="AG2518" s="108">
        <v>1.3210655643058452E-4</v>
      </c>
      <c r="AH2518" s="109">
        <v>1.2970274158058788E-4</v>
      </c>
      <c r="AI2518" s="732">
        <v>3.9897217368442393E-4</v>
      </c>
      <c r="AJ2518" s="114"/>
      <c r="AK2518" s="115"/>
      <c r="AL2518" s="115"/>
    </row>
    <row r="2519" spans="1:38" ht="13" x14ac:dyDescent="0.3">
      <c r="A2519" s="71">
        <v>2037</v>
      </c>
      <c r="B2519" s="718">
        <v>34</v>
      </c>
      <c r="C2519" s="108">
        <v>0.79152927938945883</v>
      </c>
      <c r="D2519" s="109">
        <v>0.7184036428042444</v>
      </c>
      <c r="E2519" s="732">
        <v>0.47235594038279294</v>
      </c>
      <c r="F2519" s="108">
        <v>6.9491050865665413E-2</v>
      </c>
      <c r="G2519" s="109">
        <v>6.5408584544732959E-2</v>
      </c>
      <c r="H2519" s="732">
        <v>8.5818961732590224E-2</v>
      </c>
      <c r="I2519" s="108">
        <v>8.8181926608946557E-3</v>
      </c>
      <c r="J2519" s="109">
        <v>9.5354961979715429E-3</v>
      </c>
      <c r="K2519" s="732">
        <v>2.0572844830220375E-2</v>
      </c>
      <c r="L2519" s="108">
        <v>2.597877931579908E-3</v>
      </c>
      <c r="M2519" s="109">
        <v>2.338148519791397E-3</v>
      </c>
      <c r="N2519" s="732">
        <v>2.7913628492349952E-3</v>
      </c>
      <c r="O2519" s="108">
        <v>2.6090334228015834E-3</v>
      </c>
      <c r="P2519" s="109">
        <v>2.5641269200518593E-3</v>
      </c>
      <c r="Q2519" s="732">
        <v>6.849713607920669E-3</v>
      </c>
      <c r="R2519" s="108">
        <v>2.5331226155676984E-3</v>
      </c>
      <c r="S2519" s="109">
        <v>3.3740863656433247E-3</v>
      </c>
      <c r="T2519" s="732">
        <v>1.0908621652602779E-2</v>
      </c>
      <c r="U2519" s="108">
        <v>2.2594213512298265E-4</v>
      </c>
      <c r="V2519" s="109">
        <v>2.2140142929106873E-4</v>
      </c>
      <c r="W2519" s="732">
        <v>6.4421515944210943E-4</v>
      </c>
      <c r="X2519" s="108">
        <v>1.4405096986383156E-5</v>
      </c>
      <c r="Y2519" s="109">
        <v>1.4133220363136113E-5</v>
      </c>
      <c r="Z2519" s="732">
        <v>4.3442310466220686E-5</v>
      </c>
      <c r="AA2519" s="108">
        <v>4.4356746332053804E-4</v>
      </c>
      <c r="AB2519" s="109">
        <v>4.2540849933963827E-4</v>
      </c>
      <c r="AC2519" s="732">
        <v>1.3784759684741024E-3</v>
      </c>
      <c r="AD2519" s="108">
        <v>9.5790594676880265E-5</v>
      </c>
      <c r="AE2519" s="109">
        <v>9.382791631785259E-5</v>
      </c>
      <c r="AF2519" s="732">
        <v>2.7174545209385605E-4</v>
      </c>
      <c r="AG2519" s="108">
        <v>1.3210655643058452E-4</v>
      </c>
      <c r="AH2519" s="109">
        <v>1.2970274158058788E-4</v>
      </c>
      <c r="AI2519" s="732">
        <v>3.9897217368442393E-4</v>
      </c>
      <c r="AJ2519" s="114"/>
      <c r="AK2519" s="115"/>
      <c r="AL2519" s="115"/>
    </row>
    <row r="2520" spans="1:38" ht="13" x14ac:dyDescent="0.3">
      <c r="A2520" s="71">
        <v>2037</v>
      </c>
      <c r="B2520" s="718">
        <v>35</v>
      </c>
      <c r="C2520" s="108">
        <v>0.79152927938945883</v>
      </c>
      <c r="D2520" s="109">
        <v>0.7184036428042444</v>
      </c>
      <c r="E2520" s="732">
        <v>0.47235594038279294</v>
      </c>
      <c r="F2520" s="108">
        <v>6.9491050865665413E-2</v>
      </c>
      <c r="G2520" s="109">
        <v>6.5408584544732959E-2</v>
      </c>
      <c r="H2520" s="732">
        <v>8.5818961732590224E-2</v>
      </c>
      <c r="I2520" s="108">
        <v>8.8181926608946557E-3</v>
      </c>
      <c r="J2520" s="109">
        <v>9.5354961979715429E-3</v>
      </c>
      <c r="K2520" s="732">
        <v>2.0572844830220375E-2</v>
      </c>
      <c r="L2520" s="108">
        <v>2.597877931579908E-3</v>
      </c>
      <c r="M2520" s="109">
        <v>2.338148519791397E-3</v>
      </c>
      <c r="N2520" s="732">
        <v>2.7913628492349952E-3</v>
      </c>
      <c r="O2520" s="108">
        <v>2.6090334228015834E-3</v>
      </c>
      <c r="P2520" s="109">
        <v>2.5641269200518593E-3</v>
      </c>
      <c r="Q2520" s="732">
        <v>6.849713607920669E-3</v>
      </c>
      <c r="R2520" s="108">
        <v>2.5331226155676984E-3</v>
      </c>
      <c r="S2520" s="109">
        <v>3.3740863656433247E-3</v>
      </c>
      <c r="T2520" s="732">
        <v>1.0908621652602779E-2</v>
      </c>
      <c r="U2520" s="108">
        <v>2.2594213512298265E-4</v>
      </c>
      <c r="V2520" s="109">
        <v>2.2140142929106873E-4</v>
      </c>
      <c r="W2520" s="732">
        <v>6.4421515944210943E-4</v>
      </c>
      <c r="X2520" s="108">
        <v>1.4405096986383156E-5</v>
      </c>
      <c r="Y2520" s="109">
        <v>1.4133220363136113E-5</v>
      </c>
      <c r="Z2520" s="732">
        <v>4.3442310466220686E-5</v>
      </c>
      <c r="AA2520" s="108">
        <v>4.4356746332053804E-4</v>
      </c>
      <c r="AB2520" s="109">
        <v>4.2540849933963827E-4</v>
      </c>
      <c r="AC2520" s="732">
        <v>1.3784759684741024E-3</v>
      </c>
      <c r="AD2520" s="108">
        <v>9.5790594676880265E-5</v>
      </c>
      <c r="AE2520" s="109">
        <v>9.382791631785259E-5</v>
      </c>
      <c r="AF2520" s="732">
        <v>2.7174545209385605E-4</v>
      </c>
      <c r="AG2520" s="108">
        <v>1.3210655643058452E-4</v>
      </c>
      <c r="AH2520" s="109">
        <v>1.2970274158058788E-4</v>
      </c>
      <c r="AI2520" s="732">
        <v>3.9897217368442393E-4</v>
      </c>
      <c r="AJ2520" s="114"/>
      <c r="AK2520" s="115"/>
      <c r="AL2520" s="115"/>
    </row>
    <row r="2521" spans="1:38" ht="13" x14ac:dyDescent="0.3">
      <c r="A2521" s="71">
        <v>2037</v>
      </c>
      <c r="B2521" s="718">
        <v>36</v>
      </c>
      <c r="C2521" s="108">
        <v>0.79152927938945883</v>
      </c>
      <c r="D2521" s="109">
        <v>0.7184036428042444</v>
      </c>
      <c r="E2521" s="732">
        <v>0.47235594038279294</v>
      </c>
      <c r="F2521" s="108">
        <v>6.9491050865665413E-2</v>
      </c>
      <c r="G2521" s="109">
        <v>6.5408584544732959E-2</v>
      </c>
      <c r="H2521" s="732">
        <v>8.5818961732590224E-2</v>
      </c>
      <c r="I2521" s="108">
        <v>8.8181926608946557E-3</v>
      </c>
      <c r="J2521" s="109">
        <v>9.5354961979715429E-3</v>
      </c>
      <c r="K2521" s="732">
        <v>2.0572844830220375E-2</v>
      </c>
      <c r="L2521" s="108">
        <v>2.597877931579908E-3</v>
      </c>
      <c r="M2521" s="109">
        <v>2.338148519791397E-3</v>
      </c>
      <c r="N2521" s="732">
        <v>2.7913628492349952E-3</v>
      </c>
      <c r="O2521" s="108">
        <v>2.6090334228015834E-3</v>
      </c>
      <c r="P2521" s="109">
        <v>2.5641269200518593E-3</v>
      </c>
      <c r="Q2521" s="732">
        <v>6.849713607920669E-3</v>
      </c>
      <c r="R2521" s="108">
        <v>2.5331226155676984E-3</v>
      </c>
      <c r="S2521" s="109">
        <v>3.3740863656433247E-3</v>
      </c>
      <c r="T2521" s="732">
        <v>1.0908621652602779E-2</v>
      </c>
      <c r="U2521" s="108">
        <v>2.2594213512298265E-4</v>
      </c>
      <c r="V2521" s="109">
        <v>2.2140142929106873E-4</v>
      </c>
      <c r="W2521" s="732">
        <v>6.4421515944210943E-4</v>
      </c>
      <c r="X2521" s="108">
        <v>1.4405096986383156E-5</v>
      </c>
      <c r="Y2521" s="109">
        <v>1.4133220363136113E-5</v>
      </c>
      <c r="Z2521" s="732">
        <v>4.3442310466220686E-5</v>
      </c>
      <c r="AA2521" s="108">
        <v>4.4356746332053804E-4</v>
      </c>
      <c r="AB2521" s="109">
        <v>4.2540849933963827E-4</v>
      </c>
      <c r="AC2521" s="732">
        <v>1.3784759684741024E-3</v>
      </c>
      <c r="AD2521" s="108">
        <v>9.5790594676880265E-5</v>
      </c>
      <c r="AE2521" s="109">
        <v>9.382791631785259E-5</v>
      </c>
      <c r="AF2521" s="732">
        <v>2.7174545209385605E-4</v>
      </c>
      <c r="AG2521" s="108">
        <v>1.3210655643058452E-4</v>
      </c>
      <c r="AH2521" s="109">
        <v>1.2970274158058788E-4</v>
      </c>
      <c r="AI2521" s="732">
        <v>3.9897217368442393E-4</v>
      </c>
      <c r="AJ2521" s="114"/>
      <c r="AK2521" s="115"/>
      <c r="AL2521" s="115"/>
    </row>
    <row r="2522" spans="1:38" ht="13" x14ac:dyDescent="0.3">
      <c r="A2522" s="71">
        <v>2037</v>
      </c>
      <c r="B2522" s="718">
        <v>37</v>
      </c>
      <c r="C2522" s="108">
        <v>0.79152927938945883</v>
      </c>
      <c r="D2522" s="109">
        <v>0.7184036428042444</v>
      </c>
      <c r="E2522" s="732">
        <v>0.47235594038279294</v>
      </c>
      <c r="F2522" s="108">
        <v>6.9491050865665413E-2</v>
      </c>
      <c r="G2522" s="109">
        <v>6.5408584544732959E-2</v>
      </c>
      <c r="H2522" s="732">
        <v>8.5818961732590224E-2</v>
      </c>
      <c r="I2522" s="108">
        <v>8.8181926608946557E-3</v>
      </c>
      <c r="J2522" s="109">
        <v>9.5354961979715429E-3</v>
      </c>
      <c r="K2522" s="732">
        <v>2.0572844830220375E-2</v>
      </c>
      <c r="L2522" s="108">
        <v>2.597877931579908E-3</v>
      </c>
      <c r="M2522" s="109">
        <v>2.338148519791397E-3</v>
      </c>
      <c r="N2522" s="732">
        <v>2.7913628492349952E-3</v>
      </c>
      <c r="O2522" s="108">
        <v>2.6090334228015834E-3</v>
      </c>
      <c r="P2522" s="109">
        <v>2.5641269200518593E-3</v>
      </c>
      <c r="Q2522" s="732">
        <v>6.849713607920669E-3</v>
      </c>
      <c r="R2522" s="108">
        <v>2.5331226155676984E-3</v>
      </c>
      <c r="S2522" s="109">
        <v>3.3740863656433247E-3</v>
      </c>
      <c r="T2522" s="732">
        <v>1.0908621652602779E-2</v>
      </c>
      <c r="U2522" s="108">
        <v>2.2594213512298265E-4</v>
      </c>
      <c r="V2522" s="109">
        <v>2.2140142929106873E-4</v>
      </c>
      <c r="W2522" s="732">
        <v>6.4421515944210943E-4</v>
      </c>
      <c r="X2522" s="108">
        <v>1.4405096986383156E-5</v>
      </c>
      <c r="Y2522" s="109">
        <v>1.4133220363136113E-5</v>
      </c>
      <c r="Z2522" s="732">
        <v>4.3442310466220686E-5</v>
      </c>
      <c r="AA2522" s="108">
        <v>4.4356746332053804E-4</v>
      </c>
      <c r="AB2522" s="109">
        <v>4.2540849933963827E-4</v>
      </c>
      <c r="AC2522" s="732">
        <v>1.3784759684741024E-3</v>
      </c>
      <c r="AD2522" s="108">
        <v>9.5790594676880265E-5</v>
      </c>
      <c r="AE2522" s="109">
        <v>9.382791631785259E-5</v>
      </c>
      <c r="AF2522" s="732">
        <v>2.7174545209385605E-4</v>
      </c>
      <c r="AG2522" s="108">
        <v>1.3210655643058452E-4</v>
      </c>
      <c r="AH2522" s="109">
        <v>1.2970274158058788E-4</v>
      </c>
      <c r="AI2522" s="732">
        <v>3.9897217368442393E-4</v>
      </c>
      <c r="AJ2522" s="114"/>
      <c r="AK2522" s="115"/>
      <c r="AL2522" s="115"/>
    </row>
    <row r="2523" spans="1:38" ht="13" x14ac:dyDescent="0.3">
      <c r="A2523" s="71">
        <v>2037</v>
      </c>
      <c r="B2523" s="718">
        <v>38</v>
      </c>
      <c r="C2523" s="108">
        <v>0.79152927938945883</v>
      </c>
      <c r="D2523" s="109">
        <v>0.7184036428042444</v>
      </c>
      <c r="E2523" s="732">
        <v>0.47235594038279294</v>
      </c>
      <c r="F2523" s="108">
        <v>6.9491050865665413E-2</v>
      </c>
      <c r="G2523" s="109">
        <v>6.5408584544732959E-2</v>
      </c>
      <c r="H2523" s="732">
        <v>8.5818961732590224E-2</v>
      </c>
      <c r="I2523" s="108">
        <v>8.8181926608946557E-3</v>
      </c>
      <c r="J2523" s="109">
        <v>9.5354961979715429E-3</v>
      </c>
      <c r="K2523" s="732">
        <v>2.0572844830220375E-2</v>
      </c>
      <c r="L2523" s="108">
        <v>2.597877931579908E-3</v>
      </c>
      <c r="M2523" s="109">
        <v>2.338148519791397E-3</v>
      </c>
      <c r="N2523" s="732">
        <v>2.7913628492349952E-3</v>
      </c>
      <c r="O2523" s="108">
        <v>2.6090334228015834E-3</v>
      </c>
      <c r="P2523" s="109">
        <v>2.5641269200518593E-3</v>
      </c>
      <c r="Q2523" s="732">
        <v>6.849713607920669E-3</v>
      </c>
      <c r="R2523" s="108">
        <v>2.5331226155676984E-3</v>
      </c>
      <c r="S2523" s="109">
        <v>3.3740863656433247E-3</v>
      </c>
      <c r="T2523" s="732">
        <v>1.0908621652602779E-2</v>
      </c>
      <c r="U2523" s="108">
        <v>2.2594213512298265E-4</v>
      </c>
      <c r="V2523" s="109">
        <v>2.2140142929106873E-4</v>
      </c>
      <c r="W2523" s="732">
        <v>6.4421515944210943E-4</v>
      </c>
      <c r="X2523" s="108">
        <v>1.4405096986383156E-5</v>
      </c>
      <c r="Y2523" s="109">
        <v>1.4133220363136113E-5</v>
      </c>
      <c r="Z2523" s="732">
        <v>4.3442310466220686E-5</v>
      </c>
      <c r="AA2523" s="108">
        <v>4.4356746332053804E-4</v>
      </c>
      <c r="AB2523" s="109">
        <v>4.2540849933963827E-4</v>
      </c>
      <c r="AC2523" s="732">
        <v>1.3784759684741024E-3</v>
      </c>
      <c r="AD2523" s="108">
        <v>9.5790594676880265E-5</v>
      </c>
      <c r="AE2523" s="109">
        <v>9.382791631785259E-5</v>
      </c>
      <c r="AF2523" s="732">
        <v>2.7174545209385605E-4</v>
      </c>
      <c r="AG2523" s="108">
        <v>1.3210655643058452E-4</v>
      </c>
      <c r="AH2523" s="109">
        <v>1.2970274158058788E-4</v>
      </c>
      <c r="AI2523" s="732">
        <v>3.9897217368442393E-4</v>
      </c>
      <c r="AJ2523" s="114"/>
      <c r="AK2523" s="115"/>
      <c r="AL2523" s="115"/>
    </row>
    <row r="2524" spans="1:38" ht="13.5" thickBot="1" x14ac:dyDescent="0.35">
      <c r="A2524" s="73">
        <v>2037</v>
      </c>
      <c r="B2524" s="719">
        <v>39</v>
      </c>
      <c r="C2524" s="110">
        <v>0.79152927938945883</v>
      </c>
      <c r="D2524" s="111">
        <v>0.7184036428042444</v>
      </c>
      <c r="E2524" s="733">
        <v>0.47235594038279294</v>
      </c>
      <c r="F2524" s="110">
        <v>6.9491050865665413E-2</v>
      </c>
      <c r="G2524" s="111">
        <v>6.5408584544732959E-2</v>
      </c>
      <c r="H2524" s="733">
        <v>8.5818961732590224E-2</v>
      </c>
      <c r="I2524" s="110">
        <v>8.8181926608946557E-3</v>
      </c>
      <c r="J2524" s="111">
        <v>9.5354961979715429E-3</v>
      </c>
      <c r="K2524" s="733">
        <v>2.0572844830220375E-2</v>
      </c>
      <c r="L2524" s="110">
        <v>2.597877931579908E-3</v>
      </c>
      <c r="M2524" s="111">
        <v>2.338148519791397E-3</v>
      </c>
      <c r="N2524" s="733">
        <v>2.7913628492349952E-3</v>
      </c>
      <c r="O2524" s="110">
        <v>2.6090334228015834E-3</v>
      </c>
      <c r="P2524" s="111">
        <v>2.5641269200518593E-3</v>
      </c>
      <c r="Q2524" s="733">
        <v>6.849713607920669E-3</v>
      </c>
      <c r="R2524" s="110">
        <v>2.5331226155676984E-3</v>
      </c>
      <c r="S2524" s="111">
        <v>3.3740863656433247E-3</v>
      </c>
      <c r="T2524" s="733">
        <v>1.0908621652602779E-2</v>
      </c>
      <c r="U2524" s="110">
        <v>2.2594213512298265E-4</v>
      </c>
      <c r="V2524" s="111">
        <v>2.2140142929106873E-4</v>
      </c>
      <c r="W2524" s="733">
        <v>6.4421515944210943E-4</v>
      </c>
      <c r="X2524" s="110">
        <v>1.4405096986383156E-5</v>
      </c>
      <c r="Y2524" s="111">
        <v>1.4133220363136113E-5</v>
      </c>
      <c r="Z2524" s="733">
        <v>4.3442310466220686E-5</v>
      </c>
      <c r="AA2524" s="110">
        <v>4.4356746332053804E-4</v>
      </c>
      <c r="AB2524" s="111">
        <v>4.2540849933963827E-4</v>
      </c>
      <c r="AC2524" s="733">
        <v>1.3784759684741024E-3</v>
      </c>
      <c r="AD2524" s="110">
        <v>9.5790594676880265E-5</v>
      </c>
      <c r="AE2524" s="111">
        <v>9.382791631785259E-5</v>
      </c>
      <c r="AF2524" s="733">
        <v>2.7174545209385605E-4</v>
      </c>
      <c r="AG2524" s="110">
        <v>1.3210655643058452E-4</v>
      </c>
      <c r="AH2524" s="111">
        <v>1.2970274158058788E-4</v>
      </c>
      <c r="AI2524" s="733">
        <v>3.9897217368442393E-4</v>
      </c>
      <c r="AJ2524" s="116"/>
      <c r="AK2524" s="117"/>
      <c r="AL2524" s="117"/>
    </row>
    <row r="2525" spans="1:38" x14ac:dyDescent="0.25">
      <c r="A2525" s="69">
        <v>2038</v>
      </c>
      <c r="B2525" s="70">
        <v>0</v>
      </c>
      <c r="C2525" s="106">
        <v>0.28501972884817806</v>
      </c>
      <c r="D2525" s="107">
        <v>0.29266702153831942</v>
      </c>
      <c r="E2525" s="730">
        <v>0.23774710987182768</v>
      </c>
      <c r="F2525" s="106">
        <v>1.3519806453320713E-2</v>
      </c>
      <c r="G2525" s="107">
        <v>1.5340603307457982E-2</v>
      </c>
      <c r="H2525" s="730">
        <v>1.433643865516129E-2</v>
      </c>
      <c r="I2525" s="106">
        <v>7.6348606250016245E-3</v>
      </c>
      <c r="J2525" s="107">
        <v>7.2897364815976739E-3</v>
      </c>
      <c r="K2525" s="730">
        <v>1.5960777316281666E-2</v>
      </c>
      <c r="L2525" s="106">
        <v>7.3788061627702854E-4</v>
      </c>
      <c r="M2525" s="107">
        <v>8.2391177167406111E-4</v>
      </c>
      <c r="N2525" s="730">
        <v>1.3533185414339839E-3</v>
      </c>
      <c r="O2525" s="106">
        <v>1.8989612271992126E-3</v>
      </c>
      <c r="P2525" s="107">
        <v>1.7981390547539978E-3</v>
      </c>
      <c r="Q2525" s="730">
        <v>3.2533790098725895E-3</v>
      </c>
      <c r="R2525" s="106">
        <v>2.5331226155676984E-3</v>
      </c>
      <c r="S2525" s="107">
        <v>3.3740863656433247E-3</v>
      </c>
      <c r="T2525" s="730">
        <v>1.0908621652602779E-2</v>
      </c>
      <c r="U2525" s="106">
        <v>2.0293665087485339E-4</v>
      </c>
      <c r="V2525" s="107">
        <v>1.9715090324016525E-4</v>
      </c>
      <c r="W2525" s="730">
        <v>3.1733039414270551E-4</v>
      </c>
      <c r="X2525" s="106">
        <v>1.2535214364962975E-5</v>
      </c>
      <c r="Y2525" s="107">
        <v>1.2142641613690615E-5</v>
      </c>
      <c r="Z2525" s="730">
        <v>2.0568408449327583E-5</v>
      </c>
      <c r="AA2525" s="106">
        <v>2.1701647392497169E-4</v>
      </c>
      <c r="AB2525" s="107">
        <v>2.1780661476789566E-4</v>
      </c>
      <c r="AC2525" s="730">
        <v>5.6479211300397125E-4</v>
      </c>
      <c r="AD2525" s="106">
        <v>8.9114614220413423E-5</v>
      </c>
      <c r="AE2525" s="107">
        <v>8.6906656250897453E-5</v>
      </c>
      <c r="AF2525" s="730">
        <v>1.3671964588603247E-4</v>
      </c>
      <c r="AG2525" s="106">
        <v>1.0590981079358799E-4</v>
      </c>
      <c r="AH2525" s="107">
        <v>1.0157518938295385E-4</v>
      </c>
      <c r="AI2525" s="730">
        <v>1.8121847322656511E-4</v>
      </c>
      <c r="AJ2525" s="112"/>
      <c r="AK2525" s="113"/>
      <c r="AL2525" s="113"/>
    </row>
    <row r="2526" spans="1:38" x14ac:dyDescent="0.25">
      <c r="A2526" s="71">
        <v>2038</v>
      </c>
      <c r="B2526" s="718">
        <v>1</v>
      </c>
      <c r="C2526" s="108">
        <v>0.28388272943855214</v>
      </c>
      <c r="D2526" s="109">
        <v>0.29172699316354406</v>
      </c>
      <c r="E2526" s="731">
        <v>0.23861972844386142</v>
      </c>
      <c r="F2526" s="108">
        <v>1.3516423443925995E-2</v>
      </c>
      <c r="G2526" s="109">
        <v>1.5344764133717013E-2</v>
      </c>
      <c r="H2526" s="731">
        <v>1.441173630096396E-2</v>
      </c>
      <c r="I2526" s="108">
        <v>7.5913513290930199E-3</v>
      </c>
      <c r="J2526" s="109">
        <v>7.262450590430296E-3</v>
      </c>
      <c r="K2526" s="731">
        <v>1.6040218415151804E-2</v>
      </c>
      <c r="L2526" s="108">
        <v>7.354987618145006E-4</v>
      </c>
      <c r="M2526" s="109">
        <v>8.2241521884850708E-4</v>
      </c>
      <c r="N2526" s="731">
        <v>1.357614060552187E-3</v>
      </c>
      <c r="O2526" s="108">
        <v>1.8897091837071507E-3</v>
      </c>
      <c r="P2526" s="109">
        <v>1.7924607174235197E-3</v>
      </c>
      <c r="Q2526" s="731">
        <v>3.268413849591304E-3</v>
      </c>
      <c r="R2526" s="108">
        <v>2.5331226155676984E-3</v>
      </c>
      <c r="S2526" s="109">
        <v>3.3740863656433247E-3</v>
      </c>
      <c r="T2526" s="731">
        <v>1.0908621652602779E-2</v>
      </c>
      <c r="U2526" s="108">
        <v>2.0182248519159899E-4</v>
      </c>
      <c r="V2526" s="109">
        <v>1.9649785374679761E-4</v>
      </c>
      <c r="W2526" s="731">
        <v>3.1895077759335085E-4</v>
      </c>
      <c r="X2526" s="108">
        <v>1.2466307340154691E-5</v>
      </c>
      <c r="Y2526" s="109">
        <v>1.2101692034497532E-5</v>
      </c>
      <c r="Z2526" s="731">
        <v>2.0667864622438587E-5</v>
      </c>
      <c r="AA2526" s="108">
        <v>2.1612070102447774E-4</v>
      </c>
      <c r="AB2526" s="109">
        <v>2.1730414546314948E-4</v>
      </c>
      <c r="AC2526" s="731">
        <v>5.6744303281213576E-4</v>
      </c>
      <c r="AD2526" s="108">
        <v>8.8615606908283508E-5</v>
      </c>
      <c r="AE2526" s="109">
        <v>8.6615458171734788E-5</v>
      </c>
      <c r="AF2526" s="731">
        <v>1.3747048101749189E-4</v>
      </c>
      <c r="AG2526" s="108">
        <v>1.053584074474751E-4</v>
      </c>
      <c r="AH2526" s="109">
        <v>1.0124354137273818E-4</v>
      </c>
      <c r="AI2526" s="731">
        <v>1.8193563221793936E-4</v>
      </c>
      <c r="AJ2526" s="114"/>
      <c r="AK2526" s="115"/>
      <c r="AL2526" s="115"/>
    </row>
    <row r="2527" spans="1:38" x14ac:dyDescent="0.25">
      <c r="A2527" s="71">
        <v>2038</v>
      </c>
      <c r="B2527" s="718">
        <v>2</v>
      </c>
      <c r="C2527" s="108">
        <v>0.28203102611727754</v>
      </c>
      <c r="D2527" s="109">
        <v>0.28991408129742791</v>
      </c>
      <c r="E2527" s="731">
        <v>0.2398258061013884</v>
      </c>
      <c r="F2527" s="108">
        <v>1.3495838819745289E-2</v>
      </c>
      <c r="G2527" s="109">
        <v>1.5334371649158388E-2</v>
      </c>
      <c r="H2527" s="731">
        <v>1.4505529036455189E-2</v>
      </c>
      <c r="I2527" s="108">
        <v>7.5392506409594478E-3</v>
      </c>
      <c r="J2527" s="109">
        <v>7.2214953645431991E-3</v>
      </c>
      <c r="K2527" s="731">
        <v>1.6147528946855692E-2</v>
      </c>
      <c r="L2527" s="108">
        <v>7.335999025207151E-4</v>
      </c>
      <c r="M2527" s="109">
        <v>8.2101828317816296E-4</v>
      </c>
      <c r="N2527" s="731">
        <v>1.3632847309315811E-3</v>
      </c>
      <c r="O2527" s="108">
        <v>1.8772300508854171E-3</v>
      </c>
      <c r="P2527" s="109">
        <v>1.7832059101769962E-3</v>
      </c>
      <c r="Q2527" s="731">
        <v>3.289050620088667E-3</v>
      </c>
      <c r="R2527" s="108">
        <v>2.5331226155676984E-3</v>
      </c>
      <c r="S2527" s="109">
        <v>3.3740863656433247E-3</v>
      </c>
      <c r="T2527" s="731">
        <v>1.0908621652602779E-2</v>
      </c>
      <c r="U2527" s="108">
        <v>2.0062346386318818E-4</v>
      </c>
      <c r="V2527" s="109">
        <v>1.9560947286998535E-4</v>
      </c>
      <c r="W2527" s="731">
        <v>3.2117414001499604E-4</v>
      </c>
      <c r="X2527" s="108">
        <v>1.2389411629497101E-5</v>
      </c>
      <c r="Y2527" s="109">
        <v>1.2044128236405795E-5</v>
      </c>
      <c r="Z2527" s="731">
        <v>2.0804485975487235E-5</v>
      </c>
      <c r="AA2527" s="108">
        <v>2.1505182555731748E-4</v>
      </c>
      <c r="AB2527" s="109">
        <v>2.1653296747858341E-4</v>
      </c>
      <c r="AC2527" s="731">
        <v>5.7104280414011855E-4</v>
      </c>
      <c r="AD2527" s="108">
        <v>8.8095487463092287E-5</v>
      </c>
      <c r="AE2527" s="109">
        <v>8.6229314445586408E-5</v>
      </c>
      <c r="AF2527" s="731">
        <v>1.3850099436340906E-4</v>
      </c>
      <c r="AG2527" s="108">
        <v>1.0469109231071158E-4</v>
      </c>
      <c r="AH2527" s="109">
        <v>1.0074707674601163E-4</v>
      </c>
      <c r="AI2527" s="731">
        <v>1.829201248241294E-4</v>
      </c>
      <c r="AJ2527" s="114"/>
      <c r="AK2527" s="115"/>
      <c r="AL2527" s="115"/>
    </row>
    <row r="2528" spans="1:38" x14ac:dyDescent="0.25">
      <c r="A2528" s="71">
        <v>2038</v>
      </c>
      <c r="B2528" s="718">
        <v>3</v>
      </c>
      <c r="C2528" s="108">
        <v>0.27920548012147173</v>
      </c>
      <c r="D2528" s="109">
        <v>0.28698627188433962</v>
      </c>
      <c r="E2528" s="731">
        <v>0.24077107669870954</v>
      </c>
      <c r="F2528" s="108">
        <v>1.3470074104494323E-2</v>
      </c>
      <c r="G2528" s="109">
        <v>1.5317512937298605E-2</v>
      </c>
      <c r="H2528" s="731">
        <v>1.4587789691683927E-2</v>
      </c>
      <c r="I2528" s="108">
        <v>7.4711194631537376E-3</v>
      </c>
      <c r="J2528" s="109">
        <v>7.1588919915544355E-3</v>
      </c>
      <c r="K2528" s="731">
        <v>1.6234291524494755E-2</v>
      </c>
      <c r="L2528" s="108">
        <v>7.3190921160728756E-4</v>
      </c>
      <c r="M2528" s="109">
        <v>8.1920594804968708E-4</v>
      </c>
      <c r="N2528" s="731">
        <v>1.3680230163926974E-3</v>
      </c>
      <c r="O2528" s="108">
        <v>1.8602309479767917E-3</v>
      </c>
      <c r="P2528" s="109">
        <v>1.7687376593709273E-3</v>
      </c>
      <c r="Q2528" s="731">
        <v>3.305373931518541E-3</v>
      </c>
      <c r="R2528" s="108">
        <v>2.5331226155676984E-3</v>
      </c>
      <c r="S2528" s="109">
        <v>3.3740863656433247E-3</v>
      </c>
      <c r="T2528" s="731">
        <v>1.0908621652602779E-2</v>
      </c>
      <c r="U2528" s="108">
        <v>1.9917905301766389E-4</v>
      </c>
      <c r="V2528" s="109">
        <v>1.9429244387504719E-4</v>
      </c>
      <c r="W2528" s="731">
        <v>3.2293329192183487E-4</v>
      </c>
      <c r="X2528" s="108">
        <v>1.2294486142584518E-5</v>
      </c>
      <c r="Y2528" s="109">
        <v>1.1957965525911829E-5</v>
      </c>
      <c r="Z2528" s="731">
        <v>2.0912432545298735E-5</v>
      </c>
      <c r="AA2528" s="108">
        <v>2.1372574530387014E-4</v>
      </c>
      <c r="AB2528" s="109">
        <v>2.1536736378729215E-4</v>
      </c>
      <c r="AC2528" s="731">
        <v>5.739257490039025E-4</v>
      </c>
      <c r="AD2528" s="108">
        <v>8.7481780507713417E-5</v>
      </c>
      <c r="AE2528" s="109">
        <v>8.5661832863701324E-5</v>
      </c>
      <c r="AF2528" s="731">
        <v>1.3931594857201574E-4</v>
      </c>
      <c r="AG2528" s="108">
        <v>1.0382932693690725E-4</v>
      </c>
      <c r="AH2528" s="109">
        <v>9.9989105724799732E-5</v>
      </c>
      <c r="AI2528" s="731">
        <v>1.8369884162350522E-4</v>
      </c>
      <c r="AJ2528" s="114"/>
      <c r="AK2528" s="115"/>
      <c r="AL2528" s="115"/>
    </row>
    <row r="2529" spans="1:38" x14ac:dyDescent="0.25">
      <c r="A2529" s="71">
        <v>2038</v>
      </c>
      <c r="B2529" s="718">
        <v>4</v>
      </c>
      <c r="C2529" s="108">
        <v>0.338729086715784</v>
      </c>
      <c r="D2529" s="109">
        <v>0.34278182492174963</v>
      </c>
      <c r="E2529" s="731">
        <v>0.32418143426573914</v>
      </c>
      <c r="F2529" s="108">
        <v>1.3897562206562164E-2</v>
      </c>
      <c r="G2529" s="109">
        <v>1.5866560111955499E-2</v>
      </c>
      <c r="H2529" s="731">
        <v>1.7843237919876617E-2</v>
      </c>
      <c r="I2529" s="108">
        <v>7.9139603888710962E-3</v>
      </c>
      <c r="J2529" s="109">
        <v>8.3728158734395815E-3</v>
      </c>
      <c r="K2529" s="731">
        <v>1.928800237203342E-2</v>
      </c>
      <c r="L2529" s="108">
        <v>8.8447144743304988E-4</v>
      </c>
      <c r="M2529" s="109">
        <v>1.2235265639913037E-3</v>
      </c>
      <c r="N2529" s="731">
        <v>2.2155590337632728E-3</v>
      </c>
      <c r="O2529" s="108">
        <v>2.0086561112308788E-3</v>
      </c>
      <c r="P2529" s="109">
        <v>2.0656701864258842E-3</v>
      </c>
      <c r="Q2529" s="731">
        <v>4.185722920322558E-3</v>
      </c>
      <c r="R2529" s="108">
        <v>2.5331226155676984E-3</v>
      </c>
      <c r="S2529" s="109">
        <v>3.3740863656433247E-3</v>
      </c>
      <c r="T2529" s="731">
        <v>1.0908621652602779E-2</v>
      </c>
      <c r="U2529" s="108">
        <v>2.0733212977792857E-4</v>
      </c>
      <c r="V2529" s="109">
        <v>2.1056130893575868E-4</v>
      </c>
      <c r="W2529" s="731">
        <v>4.1640248856298479E-4</v>
      </c>
      <c r="X2529" s="108">
        <v>1.2882129305035591E-5</v>
      </c>
      <c r="Y2529" s="109">
        <v>1.3127595227268207E-5</v>
      </c>
      <c r="Z2529" s="731">
        <v>2.6982275732892739E-5</v>
      </c>
      <c r="AA2529" s="108">
        <v>2.2327806394612518E-4</v>
      </c>
      <c r="AB2529" s="109">
        <v>2.3331633703954193E-4</v>
      </c>
      <c r="AC2529" s="731">
        <v>7.2196690362343074E-4</v>
      </c>
      <c r="AD2529" s="108">
        <v>9.0588501395123426E-5</v>
      </c>
      <c r="AE2529" s="109">
        <v>9.185084211112089E-5</v>
      </c>
      <c r="AF2529" s="731">
        <v>1.8302307219751293E-4</v>
      </c>
      <c r="AG2529" s="108">
        <v>1.1021218436391828E-4</v>
      </c>
      <c r="AH2529" s="109">
        <v>1.1273561187471075E-4</v>
      </c>
      <c r="AI2529" s="731">
        <v>2.2634428805362112E-4</v>
      </c>
      <c r="AJ2529" s="114"/>
      <c r="AK2529" s="115"/>
      <c r="AL2529" s="115"/>
    </row>
    <row r="2530" spans="1:38" x14ac:dyDescent="0.25">
      <c r="A2530" s="71">
        <v>2038</v>
      </c>
      <c r="B2530" s="718">
        <v>5</v>
      </c>
      <c r="C2530" s="108">
        <v>0.33744014383862297</v>
      </c>
      <c r="D2530" s="109">
        <v>0.34157589128967353</v>
      </c>
      <c r="E2530" s="731">
        <v>0.32039554361666034</v>
      </c>
      <c r="F2530" s="108">
        <v>1.3917664682916477E-2</v>
      </c>
      <c r="G2530" s="109">
        <v>1.5884730378639567E-2</v>
      </c>
      <c r="H2530" s="731">
        <v>1.7684520783453121E-2</v>
      </c>
      <c r="I2530" s="108">
        <v>7.8759760739814059E-3</v>
      </c>
      <c r="J2530" s="109">
        <v>8.3344373583491907E-3</v>
      </c>
      <c r="K2530" s="731">
        <v>1.9030396360173715E-2</v>
      </c>
      <c r="L2530" s="108">
        <v>8.8282617173444803E-4</v>
      </c>
      <c r="M2530" s="109">
        <v>1.2211187016889342E-3</v>
      </c>
      <c r="N2530" s="731">
        <v>2.1998484251880735E-3</v>
      </c>
      <c r="O2530" s="108">
        <v>1.9993660716705261E-3</v>
      </c>
      <c r="P2530" s="109">
        <v>2.0567393315366893E-3</v>
      </c>
      <c r="Q2530" s="731">
        <v>4.1298890698840797E-3</v>
      </c>
      <c r="R2530" s="108">
        <v>2.5331226155676984E-3</v>
      </c>
      <c r="S2530" s="109">
        <v>3.3740863656433247E-3</v>
      </c>
      <c r="T2530" s="731">
        <v>1.0908621652602779E-2</v>
      </c>
      <c r="U2530" s="108">
        <v>2.0641557581560223E-4</v>
      </c>
      <c r="V2530" s="109">
        <v>2.0968059935579591E-4</v>
      </c>
      <c r="W2530" s="731">
        <v>4.1040982567569154E-4</v>
      </c>
      <c r="X2530" s="108">
        <v>1.2823322744138836E-5</v>
      </c>
      <c r="Y2530" s="109">
        <v>1.3071002797240237E-5</v>
      </c>
      <c r="Z2530" s="731">
        <v>2.6608361529122774E-5</v>
      </c>
      <c r="AA2530" s="108">
        <v>2.2260813817037887E-4</v>
      </c>
      <c r="AB2530" s="109">
        <v>2.3267025637351132E-4</v>
      </c>
      <c r="AC2530" s="731">
        <v>7.1266901910577727E-4</v>
      </c>
      <c r="AD2530" s="108">
        <v>9.0188777230920545E-5</v>
      </c>
      <c r="AE2530" s="109">
        <v>9.1466769245026843E-5</v>
      </c>
      <c r="AF2530" s="731">
        <v>1.8023856773084957E-4</v>
      </c>
      <c r="AG2530" s="108">
        <v>1.0970841029958489E-4</v>
      </c>
      <c r="AH2530" s="109">
        <v>1.1225117853027911E-4</v>
      </c>
      <c r="AI2530" s="731">
        <v>2.2367023775539293E-4</v>
      </c>
      <c r="AJ2530" s="114"/>
      <c r="AK2530" s="115"/>
      <c r="AL2530" s="115"/>
    </row>
    <row r="2531" spans="1:38" x14ac:dyDescent="0.25">
      <c r="A2531" s="71">
        <v>2038</v>
      </c>
      <c r="B2531" s="718">
        <v>6</v>
      </c>
      <c r="C2531" s="108">
        <v>0.38717849480857214</v>
      </c>
      <c r="D2531" s="109">
        <v>0.38702253891719757</v>
      </c>
      <c r="E2531" s="731">
        <v>0.43613424222222769</v>
      </c>
      <c r="F2531" s="108">
        <v>1.4483660452333864E-2</v>
      </c>
      <c r="G2531" s="109">
        <v>1.6466557476028421E-2</v>
      </c>
      <c r="H2531" s="731">
        <v>2.3316632617431873E-2</v>
      </c>
      <c r="I2531" s="108">
        <v>8.1291461147606006E-3</v>
      </c>
      <c r="J2531" s="109">
        <v>9.2391492981604584E-3</v>
      </c>
      <c r="K2531" s="731">
        <v>2.1060472504642134E-2</v>
      </c>
      <c r="L2531" s="108">
        <v>1.0012368502383012E-3</v>
      </c>
      <c r="M2531" s="109">
        <v>1.3201340299942811E-3</v>
      </c>
      <c r="N2531" s="731">
        <v>2.273840845893051E-3</v>
      </c>
      <c r="O2531" s="108">
        <v>2.1078363873118021E-3</v>
      </c>
      <c r="P2531" s="109">
        <v>2.3015874911162608E-3</v>
      </c>
      <c r="Q2531" s="731">
        <v>5.6248883214584169E-3</v>
      </c>
      <c r="R2531" s="108">
        <v>2.5331226155676984E-3</v>
      </c>
      <c r="S2531" s="109">
        <v>3.3740863656433247E-3</v>
      </c>
      <c r="T2531" s="731">
        <v>1.0908621652602779E-2</v>
      </c>
      <c r="U2531" s="108">
        <v>2.1224867371818202E-4</v>
      </c>
      <c r="V2531" s="109">
        <v>2.2227704722866523E-4</v>
      </c>
      <c r="W2531" s="731">
        <v>5.1498498525615218E-4</v>
      </c>
      <c r="X2531" s="108">
        <v>1.3245257029059497E-5</v>
      </c>
      <c r="Y2531" s="109">
        <v>1.3986519144916205E-5</v>
      </c>
      <c r="Z2531" s="731">
        <v>3.4841749635743821E-5</v>
      </c>
      <c r="AA2531" s="108">
        <v>2.3046470099967215E-4</v>
      </c>
      <c r="AB2531" s="109">
        <v>2.4744978082148381E-4</v>
      </c>
      <c r="AC2531" s="731">
        <v>9.687356051801474E-4</v>
      </c>
      <c r="AD2531" s="108">
        <v>9.2395003261222901E-5</v>
      </c>
      <c r="AE2531" s="109">
        <v>9.6150132348582173E-5</v>
      </c>
      <c r="AF2531" s="731">
        <v>2.1104901290470643E-4</v>
      </c>
      <c r="AG2531" s="108">
        <v>1.1433844460897719E-4</v>
      </c>
      <c r="AH2531" s="109">
        <v>1.2253709950518194E-4</v>
      </c>
      <c r="AI2531" s="731">
        <v>3.3927187488008969E-4</v>
      </c>
      <c r="AJ2531" s="114"/>
      <c r="AK2531" s="115"/>
      <c r="AL2531" s="115"/>
    </row>
    <row r="2532" spans="1:38" x14ac:dyDescent="0.25">
      <c r="A2532" s="71">
        <v>2038</v>
      </c>
      <c r="B2532" s="718">
        <v>7</v>
      </c>
      <c r="C2532" s="108">
        <v>0.38694053416363744</v>
      </c>
      <c r="D2532" s="109">
        <v>0.38663028458205917</v>
      </c>
      <c r="E2532" s="731">
        <v>0.43152731479571727</v>
      </c>
      <c r="F2532" s="108">
        <v>1.4549526115802574E-2</v>
      </c>
      <c r="G2532" s="109">
        <v>1.651574818011646E-2</v>
      </c>
      <c r="H2532" s="731">
        <v>2.3117501924510162E-2</v>
      </c>
      <c r="I2532" s="108">
        <v>8.1151384387311339E-3</v>
      </c>
      <c r="J2532" s="109">
        <v>9.2113891398855115E-3</v>
      </c>
      <c r="K2532" s="731">
        <v>2.0749045168721985E-2</v>
      </c>
      <c r="L2532" s="108">
        <v>9.9990884434137815E-4</v>
      </c>
      <c r="M2532" s="109">
        <v>1.3167719575652419E-3</v>
      </c>
      <c r="N2532" s="731">
        <v>2.2541192995688903E-3</v>
      </c>
      <c r="O2532" s="108">
        <v>2.1053942669839024E-3</v>
      </c>
      <c r="P2532" s="109">
        <v>2.2972200701817189E-3</v>
      </c>
      <c r="Q2532" s="731">
        <v>5.5523206067800562E-3</v>
      </c>
      <c r="R2532" s="108">
        <v>2.5331226155676984E-3</v>
      </c>
      <c r="S2532" s="109">
        <v>3.3740863656433247E-3</v>
      </c>
      <c r="T2532" s="731">
        <v>1.0908621652602779E-2</v>
      </c>
      <c r="U2532" s="108">
        <v>2.1186036404335484E-4</v>
      </c>
      <c r="V2532" s="109">
        <v>2.2158297364810166E-4</v>
      </c>
      <c r="W2532" s="731">
        <v>5.0721007635352573E-4</v>
      </c>
      <c r="X2532" s="108">
        <v>1.3221958262700572E-5</v>
      </c>
      <c r="Y2532" s="109">
        <v>1.3944697928208645E-5</v>
      </c>
      <c r="Z2532" s="731">
        <v>3.4353869274600917E-5</v>
      </c>
      <c r="AA2532" s="108">
        <v>2.3043684909584302E-4</v>
      </c>
      <c r="AB2532" s="109">
        <v>2.4712859592116392E-4</v>
      </c>
      <c r="AC2532" s="731">
        <v>9.5669784139687259E-4</v>
      </c>
      <c r="AD2532" s="108">
        <v>9.2215733657379488E-5</v>
      </c>
      <c r="AE2532" s="109">
        <v>9.5829388613791327E-5</v>
      </c>
      <c r="AF2532" s="731">
        <v>2.0743388688879049E-4</v>
      </c>
      <c r="AG2532" s="108">
        <v>1.1416873895763659E-4</v>
      </c>
      <c r="AH2532" s="109">
        <v>1.2223313058463069E-4</v>
      </c>
      <c r="AI2532" s="731">
        <v>3.3578932698557422E-4</v>
      </c>
      <c r="AJ2532" s="114"/>
      <c r="AK2532" s="115"/>
      <c r="AL2532" s="115"/>
    </row>
    <row r="2533" spans="1:38" x14ac:dyDescent="0.25">
      <c r="A2533" s="71">
        <v>2038</v>
      </c>
      <c r="B2533" s="718">
        <v>8</v>
      </c>
      <c r="C2533" s="108">
        <v>0.43716032185517434</v>
      </c>
      <c r="D2533" s="109">
        <v>0.4292381210789466</v>
      </c>
      <c r="E2533" s="731">
        <v>0.42599454373056089</v>
      </c>
      <c r="F2533" s="108">
        <v>1.5096270458217386E-2</v>
      </c>
      <c r="G2533" s="109">
        <v>1.6926386223759804E-2</v>
      </c>
      <c r="H2533" s="731">
        <v>2.4884065051586135E-2</v>
      </c>
      <c r="I2533" s="108">
        <v>8.3916368308296543E-3</v>
      </c>
      <c r="J2533" s="109">
        <v>9.7112058070261392E-3</v>
      </c>
      <c r="K2533" s="731">
        <v>2.1775862006023147E-2</v>
      </c>
      <c r="L2533" s="108">
        <v>1.1371318963515182E-3</v>
      </c>
      <c r="M2533" s="109">
        <v>1.4263074167092287E-3</v>
      </c>
      <c r="N2533" s="731">
        <v>2.3304402385597779E-3</v>
      </c>
      <c r="O2533" s="108">
        <v>2.2016618905073291E-3</v>
      </c>
      <c r="P2533" s="109">
        <v>2.3990834637270036E-3</v>
      </c>
      <c r="Q2533" s="731">
        <v>5.9779603213441527E-3</v>
      </c>
      <c r="R2533" s="108">
        <v>2.5331226155676984E-3</v>
      </c>
      <c r="S2533" s="109">
        <v>3.3740863656433247E-3</v>
      </c>
      <c r="T2533" s="731">
        <v>1.0908621652602779E-2</v>
      </c>
      <c r="U2533" s="108">
        <v>2.1602757138540943E-4</v>
      </c>
      <c r="V2533" s="109">
        <v>2.2552008085382707E-4</v>
      </c>
      <c r="W2533" s="731">
        <v>5.5237858194601694E-4</v>
      </c>
      <c r="X2533" s="108">
        <v>1.3534503105614174E-5</v>
      </c>
      <c r="Y2533" s="109">
        <v>1.424821704305986E-5</v>
      </c>
      <c r="Z2533" s="731">
        <v>3.7296983705718943E-5</v>
      </c>
      <c r="AA2533" s="108">
        <v>2.3692155344518488E-4</v>
      </c>
      <c r="AB2533" s="109">
        <v>2.5307970845113605E-4</v>
      </c>
      <c r="AC2533" s="731">
        <v>1.0289566281845052E-3</v>
      </c>
      <c r="AD2533" s="108">
        <v>9.3653446094645049E-5</v>
      </c>
      <c r="AE2533" s="109">
        <v>9.7109821352158075E-5</v>
      </c>
      <c r="AF2533" s="731">
        <v>2.285737568593279E-4</v>
      </c>
      <c r="AG2533" s="108">
        <v>1.1799627096788975E-4</v>
      </c>
      <c r="AH2533" s="109">
        <v>1.2615697455909726E-4</v>
      </c>
      <c r="AI2533" s="731">
        <v>3.5641362548666103E-4</v>
      </c>
      <c r="AJ2533" s="114"/>
      <c r="AK2533" s="115"/>
      <c r="AL2533" s="115"/>
    </row>
    <row r="2534" spans="1:38" x14ac:dyDescent="0.25">
      <c r="A2534" s="71">
        <v>2038</v>
      </c>
      <c r="B2534" s="718">
        <v>9</v>
      </c>
      <c r="C2534" s="108">
        <v>0.43697957593851366</v>
      </c>
      <c r="D2534" s="109">
        <v>0.42881029421247957</v>
      </c>
      <c r="E2534" s="731">
        <v>0.42180968095948657</v>
      </c>
      <c r="F2534" s="108">
        <v>1.5189170008369023E-2</v>
      </c>
      <c r="G2534" s="109">
        <v>1.6996171433011232E-2</v>
      </c>
      <c r="H2534" s="731">
        <v>2.4700481425500256E-2</v>
      </c>
      <c r="I2534" s="108">
        <v>8.3811504705721372E-3</v>
      </c>
      <c r="J2534" s="109">
        <v>9.6805542034985922E-3</v>
      </c>
      <c r="K2534" s="731">
        <v>2.1471685826129627E-2</v>
      </c>
      <c r="L2534" s="108">
        <v>1.1360335811284336E-3</v>
      </c>
      <c r="M2534" s="109">
        <v>1.4224682465152079E-3</v>
      </c>
      <c r="N2534" s="731">
        <v>2.3105935869564775E-3</v>
      </c>
      <c r="O2534" s="108">
        <v>2.1998565760384756E-3</v>
      </c>
      <c r="P2534" s="109">
        <v>2.3944105350395223E-3</v>
      </c>
      <c r="Q2534" s="731">
        <v>5.9042399136243293E-3</v>
      </c>
      <c r="R2534" s="108">
        <v>2.5331226155676984E-3</v>
      </c>
      <c r="S2534" s="109">
        <v>3.3740863656433247E-3</v>
      </c>
      <c r="T2534" s="731">
        <v>1.0908621652602779E-2</v>
      </c>
      <c r="U2534" s="108">
        <v>2.1574087918873708E-4</v>
      </c>
      <c r="V2534" s="109">
        <v>2.2477840740468824E-4</v>
      </c>
      <c r="W2534" s="731">
        <v>5.4448730486514525E-4</v>
      </c>
      <c r="X2534" s="108">
        <v>1.3517285897117479E-5</v>
      </c>
      <c r="Y2534" s="109">
        <v>1.4203469782537654E-5</v>
      </c>
      <c r="Z2534" s="731">
        <v>3.6800045515458996E-5</v>
      </c>
      <c r="AA2534" s="108">
        <v>2.3707708983348598E-4</v>
      </c>
      <c r="AB2534" s="109">
        <v>2.5280558130670881E-4</v>
      </c>
      <c r="AC2534" s="731">
        <v>1.0168150595948589E-3</v>
      </c>
      <c r="AD2534" s="108">
        <v>9.3521123077485393E-5</v>
      </c>
      <c r="AE2534" s="109">
        <v>9.6767085434986766E-5</v>
      </c>
      <c r="AF2534" s="731">
        <v>2.2490232052835987E-4</v>
      </c>
      <c r="AG2534" s="108">
        <v>1.1787080471812554E-4</v>
      </c>
      <c r="AH2534" s="109">
        <v>1.2583184641634857E-4</v>
      </c>
      <c r="AI2534" s="731">
        <v>3.5287244659513902E-4</v>
      </c>
      <c r="AJ2534" s="114"/>
      <c r="AK2534" s="115"/>
      <c r="AL2534" s="115"/>
    </row>
    <row r="2535" spans="1:38" x14ac:dyDescent="0.25">
      <c r="A2535" s="71">
        <v>2038</v>
      </c>
      <c r="B2535" s="718">
        <v>10</v>
      </c>
      <c r="C2535" s="108">
        <v>0.57838333796104213</v>
      </c>
      <c r="D2535" s="109">
        <v>0.55161360250620795</v>
      </c>
      <c r="E2535" s="731">
        <v>0.45614204451876023</v>
      </c>
      <c r="F2535" s="108">
        <v>1.8545297719030927E-2</v>
      </c>
      <c r="G2535" s="109">
        <v>1.9842633106523413E-2</v>
      </c>
      <c r="H2535" s="731">
        <v>3.0343401589993487E-2</v>
      </c>
      <c r="I2535" s="108">
        <v>9.029343087684976E-3</v>
      </c>
      <c r="J2535" s="109">
        <v>1.0626384466554511E-2</v>
      </c>
      <c r="K2535" s="731">
        <v>2.1020714576766925E-2</v>
      </c>
      <c r="L2535" s="108">
        <v>1.4133298405891587E-3</v>
      </c>
      <c r="M2535" s="109">
        <v>1.6277021661913952E-3</v>
      </c>
      <c r="N2535" s="731">
        <v>2.4784185888344044E-3</v>
      </c>
      <c r="O2535" s="108">
        <v>2.5323210049791921E-3</v>
      </c>
      <c r="P2535" s="109">
        <v>2.6411545930815719E-3</v>
      </c>
      <c r="Q2535" s="731">
        <v>6.6391007118137661E-3</v>
      </c>
      <c r="R2535" s="108">
        <v>2.5331226155676984E-3</v>
      </c>
      <c r="S2535" s="109">
        <v>3.3740863656433247E-3</v>
      </c>
      <c r="T2535" s="731">
        <v>1.0908621652602779E-2</v>
      </c>
      <c r="U2535" s="108">
        <v>2.3014077888986595E-4</v>
      </c>
      <c r="V2535" s="109">
        <v>2.3493926260915714E-4</v>
      </c>
      <c r="W2535" s="731">
        <v>6.2248302674323096E-4</v>
      </c>
      <c r="X2535" s="108">
        <v>1.4593457754894474E-5</v>
      </c>
      <c r="Y2535" s="109">
        <v>1.4971733304560186E-5</v>
      </c>
      <c r="Z2535" s="731">
        <v>4.1869914446565719E-5</v>
      </c>
      <c r="AA2535" s="108">
        <v>2.6442805546859232E-4</v>
      </c>
      <c r="AB2535" s="109">
        <v>2.7405231855122153E-4</v>
      </c>
      <c r="AC2535" s="731">
        <v>1.1507588173254955E-3</v>
      </c>
      <c r="AD2535" s="108">
        <v>9.848590135495445E-5</v>
      </c>
      <c r="AE2535" s="109">
        <v>1.0018318522142889E-4</v>
      </c>
      <c r="AF2535" s="731">
        <v>2.6137715151793115E-4</v>
      </c>
      <c r="AG2535" s="108">
        <v>1.3107906049500146E-4</v>
      </c>
      <c r="AH2535" s="109">
        <v>1.3549342232424804E-4</v>
      </c>
      <c r="AI2535" s="731">
        <v>3.8848442742315744E-4</v>
      </c>
      <c r="AJ2535" s="114"/>
      <c r="AK2535" s="115"/>
      <c r="AL2535" s="115"/>
    </row>
    <row r="2536" spans="1:38" x14ac:dyDescent="0.25">
      <c r="A2536" s="71">
        <v>2038</v>
      </c>
      <c r="B2536" s="718">
        <v>11</v>
      </c>
      <c r="C2536" s="108">
        <v>0.57811228633987</v>
      </c>
      <c r="D2536" s="109">
        <v>0.55117637081080284</v>
      </c>
      <c r="E2536" s="731">
        <v>0.45015888615548366</v>
      </c>
      <c r="F2536" s="108">
        <v>1.8726870612481263E-2</v>
      </c>
      <c r="G2536" s="109">
        <v>2.0001530525318636E-2</v>
      </c>
      <c r="H2536" s="731">
        <v>3.0134300695260123E-2</v>
      </c>
      <c r="I2536" s="108">
        <v>9.0142506960447615E-3</v>
      </c>
      <c r="J2536" s="109">
        <v>1.0595255835697684E-2</v>
      </c>
      <c r="K2536" s="731">
        <v>2.064176642109438E-2</v>
      </c>
      <c r="L2536" s="108">
        <v>1.4114799250942247E-3</v>
      </c>
      <c r="M2536" s="109">
        <v>1.6235872091183688E-3</v>
      </c>
      <c r="N2536" s="731">
        <v>2.4478499887822087E-3</v>
      </c>
      <c r="O2536" s="108">
        <v>2.5297444715524273E-3</v>
      </c>
      <c r="P2536" s="109">
        <v>2.6366187203722084E-3</v>
      </c>
      <c r="Q2536" s="731">
        <v>6.531003602746002E-3</v>
      </c>
      <c r="R2536" s="108">
        <v>2.5331226155676984E-3</v>
      </c>
      <c r="S2536" s="109">
        <v>3.3740863656433247E-3</v>
      </c>
      <c r="T2536" s="731">
        <v>1.0908621652602779E-2</v>
      </c>
      <c r="U2536" s="108">
        <v>2.2973187993604899E-4</v>
      </c>
      <c r="V2536" s="109">
        <v>2.342196944198099E-4</v>
      </c>
      <c r="W2536" s="731">
        <v>6.1092423137616583E-4</v>
      </c>
      <c r="X2536" s="108">
        <v>1.4568783432824116E-5</v>
      </c>
      <c r="Y2536" s="109">
        <v>1.4928205466125996E-5</v>
      </c>
      <c r="Z2536" s="731">
        <v>4.1139045305160909E-5</v>
      </c>
      <c r="AA2536" s="108">
        <v>2.6481185799507077E-4</v>
      </c>
      <c r="AB2536" s="109">
        <v>2.7412157178598103E-4</v>
      </c>
      <c r="AC2536" s="731">
        <v>1.1331758369413818E-3</v>
      </c>
      <c r="AD2536" s="108">
        <v>9.8296837878453626E-5</v>
      </c>
      <c r="AE2536" s="109">
        <v>9.9850587001714991E-5</v>
      </c>
      <c r="AF2536" s="731">
        <v>2.5599582771244569E-4</v>
      </c>
      <c r="AG2536" s="108">
        <v>1.3089963741174231E-4</v>
      </c>
      <c r="AH2536" s="109">
        <v>1.351775113071173E-4</v>
      </c>
      <c r="AI2536" s="731">
        <v>3.8328630599566754E-4</v>
      </c>
      <c r="AJ2536" s="114"/>
      <c r="AK2536" s="115"/>
      <c r="AL2536" s="115"/>
    </row>
    <row r="2537" spans="1:38" x14ac:dyDescent="0.25">
      <c r="A2537" s="71">
        <v>2038</v>
      </c>
      <c r="B2537" s="718">
        <v>12</v>
      </c>
      <c r="C2537" s="108">
        <v>0.57785054326784568</v>
      </c>
      <c r="D2537" s="109">
        <v>0.55073756589343359</v>
      </c>
      <c r="E2537" s="731">
        <v>0.44416775761649124</v>
      </c>
      <c r="F2537" s="108">
        <v>1.8923541187671915E-2</v>
      </c>
      <c r="G2537" s="109">
        <v>2.017481033256191E-2</v>
      </c>
      <c r="H2537" s="731">
        <v>2.9939919690561815E-2</v>
      </c>
      <c r="I2537" s="108">
        <v>8.9996728591238001E-3</v>
      </c>
      <c r="J2537" s="109">
        <v>1.0563849467647006E-2</v>
      </c>
      <c r="K2537" s="731">
        <v>2.026242166215882E-2</v>
      </c>
      <c r="L2537" s="108">
        <v>1.409693072876482E-3</v>
      </c>
      <c r="M2537" s="109">
        <v>1.6194349058168632E-3</v>
      </c>
      <c r="N2537" s="731">
        <v>2.4172684736214795E-3</v>
      </c>
      <c r="O2537" s="108">
        <v>2.5272548592491506E-3</v>
      </c>
      <c r="P2537" s="109">
        <v>2.6320445126049945E-3</v>
      </c>
      <c r="Q2537" s="731">
        <v>6.4227603849541454E-3</v>
      </c>
      <c r="R2537" s="108">
        <v>2.5331226155676984E-3</v>
      </c>
      <c r="S2537" s="109">
        <v>3.3740863656433247E-3</v>
      </c>
      <c r="T2537" s="731">
        <v>1.0908621652602779E-2</v>
      </c>
      <c r="U2537" s="108">
        <v>2.2933718499758992E-4</v>
      </c>
      <c r="V2537" s="109">
        <v>2.3349341926670247E-4</v>
      </c>
      <c r="W2537" s="731">
        <v>5.9934941819325183E-4</v>
      </c>
      <c r="X2537" s="108">
        <v>1.4544970818106945E-5</v>
      </c>
      <c r="Y2537" s="109">
        <v>1.4884286493005609E-5</v>
      </c>
      <c r="Z2537" s="731">
        <v>4.040716838586813E-5</v>
      </c>
      <c r="AA2537" s="108">
        <v>2.6526434687030096E-4</v>
      </c>
      <c r="AB2537" s="109">
        <v>2.7424172244177637E-4</v>
      </c>
      <c r="AC2537" s="731">
        <v>1.1156281238994261E-3</v>
      </c>
      <c r="AD2537" s="108">
        <v>9.8114508324368495E-5</v>
      </c>
      <c r="AE2537" s="109">
        <v>9.9514725920280412E-5</v>
      </c>
      <c r="AF2537" s="731">
        <v>2.5060686441861504E-4</v>
      </c>
      <c r="AG2537" s="108">
        <v>1.3072661115614848E-4</v>
      </c>
      <c r="AH2537" s="109">
        <v>1.3485882553288412E-4</v>
      </c>
      <c r="AI2537" s="731">
        <v>3.780810569387636E-4</v>
      </c>
      <c r="AJ2537" s="114"/>
      <c r="AK2537" s="115"/>
      <c r="AL2537" s="115"/>
    </row>
    <row r="2538" spans="1:38" ht="13" x14ac:dyDescent="0.3">
      <c r="A2538" s="71">
        <v>2038</v>
      </c>
      <c r="B2538" s="718">
        <v>13</v>
      </c>
      <c r="C2538" s="108">
        <v>0.57645490725090442</v>
      </c>
      <c r="D2538" s="109">
        <v>0.54924134925522372</v>
      </c>
      <c r="E2538" s="732">
        <v>0.43664202853764811</v>
      </c>
      <c r="F2538" s="108">
        <v>1.9131737205525478E-2</v>
      </c>
      <c r="G2538" s="109">
        <v>2.0357374581294371E-2</v>
      </c>
      <c r="H2538" s="732">
        <v>2.9681797178130801E-2</v>
      </c>
      <c r="I2538" s="108">
        <v>8.9839717026854709E-3</v>
      </c>
      <c r="J2538" s="109">
        <v>1.0531645836660122E-2</v>
      </c>
      <c r="K2538" s="732">
        <v>1.9803562040180005E-2</v>
      </c>
      <c r="L2538" s="108">
        <v>1.4079053444108073E-3</v>
      </c>
      <c r="M2538" s="109">
        <v>1.6153293172722625E-3</v>
      </c>
      <c r="N2538" s="732">
        <v>2.3804581354519307E-3</v>
      </c>
      <c r="O2538" s="108">
        <v>2.5240571171448521E-3</v>
      </c>
      <c r="P2538" s="109">
        <v>2.6267766255345642E-3</v>
      </c>
      <c r="Q2538" s="732">
        <v>6.2928376364475586E-3</v>
      </c>
      <c r="R2538" s="108">
        <v>2.5331226155676984E-3</v>
      </c>
      <c r="S2538" s="109">
        <v>3.3740863656433247E-3</v>
      </c>
      <c r="T2538" s="732">
        <v>1.0908621652602779E-2</v>
      </c>
      <c r="U2538" s="108">
        <v>2.2893245856098746E-4</v>
      </c>
      <c r="V2538" s="109">
        <v>2.3276581516595133E-4</v>
      </c>
      <c r="W2538" s="732">
        <v>5.8550691157850307E-4</v>
      </c>
      <c r="X2538" s="108">
        <v>1.4520099271188332E-5</v>
      </c>
      <c r="Y2538" s="109">
        <v>1.4839771433470844E-5</v>
      </c>
      <c r="Z2538" s="732">
        <v>3.9530524781740066E-5</v>
      </c>
      <c r="AA2538" s="108">
        <v>2.6573905898525318E-4</v>
      </c>
      <c r="AB2538" s="109">
        <v>2.7438153300352866E-4</v>
      </c>
      <c r="AC2538" s="732">
        <v>1.0944658675229035E-3</v>
      </c>
      <c r="AD2538" s="108">
        <v>9.7931851775601598E-5</v>
      </c>
      <c r="AE2538" s="109">
        <v>9.9182908015300495E-5</v>
      </c>
      <c r="AF2538" s="732">
        <v>2.4417699128504957E-4</v>
      </c>
      <c r="AG2538" s="108">
        <v>1.3053176246311882E-4</v>
      </c>
      <c r="AH2538" s="109">
        <v>1.3452101962723944E-4</v>
      </c>
      <c r="AI2538" s="732">
        <v>3.7179854471030497E-4</v>
      </c>
      <c r="AJ2538" s="114"/>
      <c r="AK2538" s="115"/>
      <c r="AL2538" s="115"/>
    </row>
    <row r="2539" spans="1:38" ht="13" x14ac:dyDescent="0.3">
      <c r="A2539" s="71">
        <v>2038</v>
      </c>
      <c r="B2539" s="718">
        <v>14</v>
      </c>
      <c r="C2539" s="108">
        <v>0.57618662642956764</v>
      </c>
      <c r="D2539" s="109">
        <v>0.54881674615099985</v>
      </c>
      <c r="E2539" s="732">
        <v>0.4289924728009909</v>
      </c>
      <c r="F2539" s="108">
        <v>1.9358677479404188E-2</v>
      </c>
      <c r="G2539" s="109">
        <v>2.0559055519314116E-2</v>
      </c>
      <c r="H2539" s="732">
        <v>2.9407792598785256E-2</v>
      </c>
      <c r="I2539" s="108">
        <v>8.9689989144515186E-3</v>
      </c>
      <c r="J2539" s="109">
        <v>1.0501397455991648E-2</v>
      </c>
      <c r="K2539" s="732">
        <v>1.931676467524238E-2</v>
      </c>
      <c r="L2539" s="108">
        <v>1.4060712483717926E-3</v>
      </c>
      <c r="M2539" s="109">
        <v>1.6113323502941733E-3</v>
      </c>
      <c r="N2539" s="732">
        <v>2.3408917880925846E-3</v>
      </c>
      <c r="O2539" s="108">
        <v>2.5215022651413326E-3</v>
      </c>
      <c r="P2539" s="109">
        <v>2.6223706982458363E-3</v>
      </c>
      <c r="Q2539" s="732">
        <v>6.1545208198146087E-3</v>
      </c>
      <c r="R2539" s="108">
        <v>2.5331226155676984E-3</v>
      </c>
      <c r="S2539" s="109">
        <v>3.3740863656433247E-3</v>
      </c>
      <c r="T2539" s="732">
        <v>1.0908621652602779E-2</v>
      </c>
      <c r="U2539" s="108">
        <v>2.2852703589326263E-4</v>
      </c>
      <c r="V2539" s="109">
        <v>2.3206667062149847E-4</v>
      </c>
      <c r="W2539" s="732">
        <v>5.7071546669369808E-4</v>
      </c>
      <c r="X2539" s="108">
        <v>1.4495638320653651E-5</v>
      </c>
      <c r="Y2539" s="109">
        <v>1.4797485789654645E-5</v>
      </c>
      <c r="Z2539" s="732">
        <v>3.8595417305455537E-5</v>
      </c>
      <c r="AA2539" s="108">
        <v>2.6629962153756887E-4</v>
      </c>
      <c r="AB2539" s="109">
        <v>2.7463305059347758E-4</v>
      </c>
      <c r="AC2539" s="732">
        <v>1.071942375576479E-3</v>
      </c>
      <c r="AD2539" s="108">
        <v>9.7744322807758502E-5</v>
      </c>
      <c r="AE2539" s="109">
        <v>9.8859639321557334E-5</v>
      </c>
      <c r="AF2539" s="732">
        <v>2.3729061186663096E-4</v>
      </c>
      <c r="AG2539" s="108">
        <v>1.3035403838251242E-4</v>
      </c>
      <c r="AH2539" s="109">
        <v>1.3421413383222692E-4</v>
      </c>
      <c r="AI2539" s="732">
        <v>3.6514794001233589E-4</v>
      </c>
      <c r="AJ2539" s="114"/>
      <c r="AK2539" s="115"/>
      <c r="AL2539" s="115"/>
    </row>
    <row r="2540" spans="1:38" ht="13" x14ac:dyDescent="0.3">
      <c r="A2540" s="71">
        <v>2038</v>
      </c>
      <c r="B2540" s="718">
        <v>15</v>
      </c>
      <c r="C2540" s="108">
        <v>0.71171619455282542</v>
      </c>
      <c r="D2540" s="109">
        <v>0.65848056160528567</v>
      </c>
      <c r="E2540" s="732">
        <v>0.44643980429450841</v>
      </c>
      <c r="F2540" s="108">
        <v>2.9039405912158429E-2</v>
      </c>
      <c r="G2540" s="109">
        <v>2.930547321426898E-2</v>
      </c>
      <c r="H2540" s="732">
        <v>4.0646975528746972E-2</v>
      </c>
      <c r="I2540" s="108">
        <v>8.9574913907042326E-3</v>
      </c>
      <c r="J2540" s="109">
        <v>1.0408607683331017E-2</v>
      </c>
      <c r="K2540" s="732">
        <v>2.0362730069154188E-2</v>
      </c>
      <c r="L2540" s="108">
        <v>1.9386679116712409E-3</v>
      </c>
      <c r="M2540" s="109">
        <v>1.9726698012852402E-3</v>
      </c>
      <c r="N2540" s="732">
        <v>2.5867791132756493E-3</v>
      </c>
      <c r="O2540" s="108">
        <v>2.5782486299559572E-3</v>
      </c>
      <c r="P2540" s="109">
        <v>2.6463775864049863E-3</v>
      </c>
      <c r="Q2540" s="732">
        <v>6.4335214746916438E-3</v>
      </c>
      <c r="R2540" s="108">
        <v>2.5331226155676984E-3</v>
      </c>
      <c r="S2540" s="109">
        <v>3.3740863656433247E-3</v>
      </c>
      <c r="T2540" s="732">
        <v>1.0908621652602779E-2</v>
      </c>
      <c r="U2540" s="108">
        <v>2.2896363371395915E-4</v>
      </c>
      <c r="V2540" s="109">
        <v>2.3023757819577717E-4</v>
      </c>
      <c r="W2540" s="732">
        <v>6.0025204565919573E-4</v>
      </c>
      <c r="X2540" s="108">
        <v>1.4557465856985285E-5</v>
      </c>
      <c r="Y2540" s="109">
        <v>1.4702843747351689E-5</v>
      </c>
      <c r="Z2540" s="732">
        <v>4.0533262057231106E-5</v>
      </c>
      <c r="AA2540" s="108">
        <v>3.0186379074591919E-4</v>
      </c>
      <c r="AB2540" s="109">
        <v>3.0485550208032294E-4</v>
      </c>
      <c r="AC2540" s="732">
        <v>1.1547948769742591E-3</v>
      </c>
      <c r="AD2540" s="108">
        <v>9.7553563119500322E-5</v>
      </c>
      <c r="AE2540" s="109">
        <v>9.7745281516458752E-5</v>
      </c>
      <c r="AF2540" s="732">
        <v>2.5112417546952924E-4</v>
      </c>
      <c r="AG2540" s="108">
        <v>1.3205085624905599E-4</v>
      </c>
      <c r="AH2540" s="109">
        <v>1.34378518720772E-4</v>
      </c>
      <c r="AI2540" s="732">
        <v>3.7870420444546544E-4</v>
      </c>
      <c r="AJ2540" s="114"/>
      <c r="AK2540" s="115"/>
      <c r="AL2540" s="115"/>
    </row>
    <row r="2541" spans="1:38" ht="13" x14ac:dyDescent="0.3">
      <c r="A2541" s="71">
        <v>2038</v>
      </c>
      <c r="B2541" s="718">
        <v>16</v>
      </c>
      <c r="C2541" s="108">
        <v>0.71142128819624439</v>
      </c>
      <c r="D2541" s="109">
        <v>0.65805923258095078</v>
      </c>
      <c r="E2541" s="732">
        <v>0.43593936471316058</v>
      </c>
      <c r="F2541" s="108">
        <v>2.9589274154255083E-2</v>
      </c>
      <c r="G2541" s="109">
        <v>2.9823101142706986E-2</v>
      </c>
      <c r="H2541" s="732">
        <v>4.0553838999343249E-2</v>
      </c>
      <c r="I2541" s="108">
        <v>8.9419291995531305E-3</v>
      </c>
      <c r="J2541" s="109">
        <v>1.0380230305066011E-2</v>
      </c>
      <c r="K2541" s="732">
        <v>1.9690992773890293E-2</v>
      </c>
      <c r="L2541" s="108">
        <v>1.9360264989624018E-3</v>
      </c>
      <c r="M2541" s="109">
        <v>1.9680072559523738E-3</v>
      </c>
      <c r="N2541" s="732">
        <v>2.5205683417783274E-3</v>
      </c>
      <c r="O2541" s="108">
        <v>2.5755860711962537E-3</v>
      </c>
      <c r="P2541" s="109">
        <v>2.6422243236534841E-3</v>
      </c>
      <c r="Q2541" s="732">
        <v>6.2448277409979857E-3</v>
      </c>
      <c r="R2541" s="108">
        <v>2.5331226155676984E-3</v>
      </c>
      <c r="S2541" s="109">
        <v>3.3740863656433247E-3</v>
      </c>
      <c r="T2541" s="732">
        <v>1.0908621652602779E-2</v>
      </c>
      <c r="U2541" s="108">
        <v>2.285406827523056E-4</v>
      </c>
      <c r="V2541" s="109">
        <v>2.2957869932950357E-4</v>
      </c>
      <c r="W2541" s="732">
        <v>5.8008276395559799E-4</v>
      </c>
      <c r="X2541" s="108">
        <v>1.4531940008454769E-5</v>
      </c>
      <c r="Y2541" s="109">
        <v>1.4663020106274888E-5</v>
      </c>
      <c r="Z2541" s="732">
        <v>3.925579376045453E-5</v>
      </c>
      <c r="AA2541" s="108">
        <v>3.0355967984350724E-4</v>
      </c>
      <c r="AB2541" s="109">
        <v>3.0626220456848207E-4</v>
      </c>
      <c r="AC2541" s="732">
        <v>1.1250546801647057E-3</v>
      </c>
      <c r="AD2541" s="108">
        <v>9.735809146559245E-5</v>
      </c>
      <c r="AE2541" s="109">
        <v>9.7440649542627328E-5</v>
      </c>
      <c r="AF2541" s="732">
        <v>2.4173109185576106E-4</v>
      </c>
      <c r="AG2541" s="108">
        <v>1.3186553291451726E-4</v>
      </c>
      <c r="AH2541" s="109">
        <v>1.3408936893797373E-4</v>
      </c>
      <c r="AI2541" s="732">
        <v>3.6962684035554726E-4</v>
      </c>
      <c r="AJ2541" s="114"/>
      <c r="AK2541" s="115"/>
      <c r="AL2541" s="115"/>
    </row>
    <row r="2542" spans="1:38" ht="13" x14ac:dyDescent="0.3">
      <c r="A2542" s="71">
        <v>2038</v>
      </c>
      <c r="B2542" s="718">
        <v>17</v>
      </c>
      <c r="C2542" s="108">
        <v>0.7111200216672775</v>
      </c>
      <c r="D2542" s="109">
        <v>0.65765121954753325</v>
      </c>
      <c r="E2542" s="732">
        <v>0.43606254839783276</v>
      </c>
      <c r="F2542" s="108">
        <v>3.0170046311428174E-2</v>
      </c>
      <c r="G2542" s="109">
        <v>3.0361999726166922E-2</v>
      </c>
      <c r="H2542" s="732">
        <v>4.1177424296980597E-2</v>
      </c>
      <c r="I2542" s="108">
        <v>8.9259980667052222E-3</v>
      </c>
      <c r="J2542" s="109">
        <v>1.035269613934521E-2</v>
      </c>
      <c r="K2542" s="732">
        <v>1.9705952024388188E-2</v>
      </c>
      <c r="L2542" s="108">
        <v>1.933321383916756E-3</v>
      </c>
      <c r="M2542" s="109">
        <v>1.9634852142398824E-3</v>
      </c>
      <c r="N2542" s="732">
        <v>2.5234140779585414E-3</v>
      </c>
      <c r="O2542" s="108">
        <v>2.5728595687151486E-3</v>
      </c>
      <c r="P2542" s="109">
        <v>2.6381937804628385E-3</v>
      </c>
      <c r="Q2542" s="732">
        <v>6.2472526028375108E-3</v>
      </c>
      <c r="R2542" s="108">
        <v>2.5331226155676984E-3</v>
      </c>
      <c r="S2542" s="109">
        <v>3.3740863656433247E-3</v>
      </c>
      <c r="T2542" s="732">
        <v>1.0908621652602779E-2</v>
      </c>
      <c r="U2542" s="108">
        <v>2.2810781118182412E-4</v>
      </c>
      <c r="V2542" s="109">
        <v>2.2893975639620427E-4</v>
      </c>
      <c r="W2542" s="732">
        <v>5.8034243640111562E-4</v>
      </c>
      <c r="X2542" s="108">
        <v>1.4505818848466403E-5</v>
      </c>
      <c r="Y2542" s="109">
        <v>1.4624373361138421E-5</v>
      </c>
      <c r="Z2542" s="732">
        <v>3.9271834404007013E-5</v>
      </c>
      <c r="AA2542" s="108">
        <v>3.053614158129884E-4</v>
      </c>
      <c r="AB2542" s="109">
        <v>3.0776257990846603E-4</v>
      </c>
      <c r="AC2542" s="732">
        <v>1.1277171673372472E-3</v>
      </c>
      <c r="AD2542" s="108">
        <v>9.7157890871657767E-5</v>
      </c>
      <c r="AE2542" s="109">
        <v>9.714516211536717E-5</v>
      </c>
      <c r="AF2542" s="732">
        <v>2.4185115060177965E-4</v>
      </c>
      <c r="AG2542" s="108">
        <v>1.3167566914314643E-4</v>
      </c>
      <c r="AH2542" s="109">
        <v>1.3380870034785275E-4</v>
      </c>
      <c r="AI2542" s="732">
        <v>3.6974388363429514E-4</v>
      </c>
      <c r="AJ2542" s="114"/>
      <c r="AK2542" s="115"/>
      <c r="AL2542" s="115"/>
    </row>
    <row r="2543" spans="1:38" ht="13" x14ac:dyDescent="0.3">
      <c r="A2543" s="71">
        <v>2038</v>
      </c>
      <c r="B2543" s="718">
        <v>18</v>
      </c>
      <c r="C2543" s="108">
        <v>0.71007749091109085</v>
      </c>
      <c r="D2543" s="109">
        <v>0.65659061848535483</v>
      </c>
      <c r="E2543" s="732">
        <v>0.43535899163589775</v>
      </c>
      <c r="F2543" s="108">
        <v>3.0777647999366508E-2</v>
      </c>
      <c r="G2543" s="109">
        <v>3.0908017491661624E-2</v>
      </c>
      <c r="H2543" s="732">
        <v>4.1768322215947909E-2</v>
      </c>
      <c r="I2543" s="108">
        <v>8.9092092166878564E-3</v>
      </c>
      <c r="J2543" s="109">
        <v>1.0325244875352068E-2</v>
      </c>
      <c r="K2543" s="732">
        <v>1.9677061872257737E-2</v>
      </c>
      <c r="L2543" s="108">
        <v>1.9305676736359981E-3</v>
      </c>
      <c r="M2543" s="109">
        <v>1.9590733462206862E-3</v>
      </c>
      <c r="N2543" s="732">
        <v>2.522072069999352E-3</v>
      </c>
      <c r="O2543" s="108">
        <v>2.5697069606431975E-3</v>
      </c>
      <c r="P2543" s="109">
        <v>2.6338845078377562E-3</v>
      </c>
      <c r="Q2543" s="732">
        <v>6.2378216599701273E-3</v>
      </c>
      <c r="R2543" s="108">
        <v>2.5331226155676984E-3</v>
      </c>
      <c r="S2543" s="109">
        <v>3.3740863656433247E-3</v>
      </c>
      <c r="T2543" s="732">
        <v>1.0908621652602779E-2</v>
      </c>
      <c r="U2543" s="108">
        <v>2.2766200433958105E-4</v>
      </c>
      <c r="V2543" s="109">
        <v>2.2831120288741572E-4</v>
      </c>
      <c r="W2543" s="732">
        <v>5.7935970147511378E-4</v>
      </c>
      <c r="X2543" s="108">
        <v>1.4478695792625311E-5</v>
      </c>
      <c r="Y2543" s="109">
        <v>1.4586119154910281E-5</v>
      </c>
      <c r="Z2543" s="732">
        <v>3.9208461486240675E-5</v>
      </c>
      <c r="AA2543" s="108">
        <v>3.0724425712282111E-4</v>
      </c>
      <c r="AB2543" s="109">
        <v>3.0928921782689685E-4</v>
      </c>
      <c r="AC2543" s="732">
        <v>1.1284110322142148E-3</v>
      </c>
      <c r="AD2543" s="108">
        <v>9.6954175151114648E-5</v>
      </c>
      <c r="AE2543" s="109">
        <v>9.6856967127120761E-5</v>
      </c>
      <c r="AF2543" s="732">
        <v>2.4139981586993381E-4</v>
      </c>
      <c r="AG2543" s="108">
        <v>1.3147097436536399E-4</v>
      </c>
      <c r="AH2543" s="109">
        <v>1.3352347608716514E-4</v>
      </c>
      <c r="AI2543" s="732">
        <v>3.6927291000082461E-4</v>
      </c>
      <c r="AJ2543" s="114"/>
      <c r="AK2543" s="115"/>
      <c r="AL2543" s="115"/>
    </row>
    <row r="2544" spans="1:38" ht="13" x14ac:dyDescent="0.3">
      <c r="A2544" s="71">
        <v>2038</v>
      </c>
      <c r="B2544" s="718">
        <v>19</v>
      </c>
      <c r="C2544" s="108">
        <v>0.70976152045528851</v>
      </c>
      <c r="D2544" s="109">
        <v>0.65620769922674249</v>
      </c>
      <c r="E2544" s="732">
        <v>0.43467286083736345</v>
      </c>
      <c r="F2544" s="108">
        <v>3.1412332616335262E-2</v>
      </c>
      <c r="G2544" s="109">
        <v>3.1455427157101923E-2</v>
      </c>
      <c r="H2544" s="732">
        <v>4.2347493190938522E-2</v>
      </c>
      <c r="I2544" s="108">
        <v>8.8925291883845074E-3</v>
      </c>
      <c r="J2544" s="109">
        <v>1.0299388771349862E-2</v>
      </c>
      <c r="K2544" s="732">
        <v>1.9639082120511724E-2</v>
      </c>
      <c r="L2544" s="108">
        <v>1.9277346132992295E-3</v>
      </c>
      <c r="M2544" s="109">
        <v>1.9548249670867756E-3</v>
      </c>
      <c r="N2544" s="732">
        <v>2.5195339412116225E-3</v>
      </c>
      <c r="O2544" s="108">
        <v>2.5668502913459039E-3</v>
      </c>
      <c r="P2544" s="109">
        <v>2.6301005619383832E-3</v>
      </c>
      <c r="Q2544" s="732">
        <v>6.2256264377958627E-3</v>
      </c>
      <c r="R2544" s="108">
        <v>2.5331226155676984E-3</v>
      </c>
      <c r="S2544" s="109">
        <v>3.3740863656433247E-3</v>
      </c>
      <c r="T2544" s="732">
        <v>1.0908621652602779E-2</v>
      </c>
      <c r="U2544" s="108">
        <v>2.2720826637160117E-4</v>
      </c>
      <c r="V2544" s="109">
        <v>2.2771085678297484E-4</v>
      </c>
      <c r="W2544" s="732">
        <v>5.7805598635872826E-4</v>
      </c>
      <c r="X2544" s="108">
        <v>1.4451333133802891E-5</v>
      </c>
      <c r="Y2544" s="109">
        <v>1.4549834456707711E-5</v>
      </c>
      <c r="Z2544" s="732">
        <v>3.9125564446416184E-5</v>
      </c>
      <c r="AA2544" s="108">
        <v>3.09228200434121E-4</v>
      </c>
      <c r="AB2544" s="109">
        <v>3.1085082070267395E-4</v>
      </c>
      <c r="AC2544" s="732">
        <v>1.1286330269556994E-3</v>
      </c>
      <c r="AD2544" s="108">
        <v>9.674457509089142E-5</v>
      </c>
      <c r="AE2544" s="109">
        <v>9.6579472835284135E-5</v>
      </c>
      <c r="AF2544" s="732">
        <v>2.4079138350138925E-4</v>
      </c>
      <c r="AG2544" s="108">
        <v>1.3127219554053511E-4</v>
      </c>
      <c r="AH2544" s="109">
        <v>1.3325997512491221E-4</v>
      </c>
      <c r="AI2544" s="732">
        <v>3.6868717807125346E-4</v>
      </c>
      <c r="AJ2544" s="114"/>
      <c r="AK2544" s="115"/>
      <c r="AL2544" s="115"/>
    </row>
    <row r="2545" spans="1:38" ht="13" x14ac:dyDescent="0.3">
      <c r="A2545" s="71">
        <v>2038</v>
      </c>
      <c r="B2545" s="718">
        <v>20</v>
      </c>
      <c r="C2545" s="108">
        <v>0.78900338196917641</v>
      </c>
      <c r="D2545" s="109">
        <v>0.71623265510411382</v>
      </c>
      <c r="E2545" s="732">
        <v>0.48308072331845309</v>
      </c>
      <c r="F2545" s="108">
        <v>6.4270760297296489E-2</v>
      </c>
      <c r="G2545" s="109">
        <v>6.1746686996402289E-2</v>
      </c>
      <c r="H2545" s="732">
        <v>8.2238754012185403E-2</v>
      </c>
      <c r="I2545" s="108">
        <v>8.8321674131756778E-3</v>
      </c>
      <c r="J2545" s="109">
        <v>9.5560421210144231E-3</v>
      </c>
      <c r="K2545" s="732">
        <v>2.1208526526517942E-2</v>
      </c>
      <c r="L2545" s="108">
        <v>2.6059467254098642E-3</v>
      </c>
      <c r="M2545" s="109">
        <v>2.3475573200941952E-3</v>
      </c>
      <c r="N2545" s="732">
        <v>2.8649809174573723E-3</v>
      </c>
      <c r="O2545" s="108">
        <v>2.6051362324716566E-3</v>
      </c>
      <c r="P2545" s="109">
        <v>2.5612019503733182E-3</v>
      </c>
      <c r="Q2545" s="732">
        <v>7.0409867243080692E-3</v>
      </c>
      <c r="R2545" s="108">
        <v>2.5331226155676984E-3</v>
      </c>
      <c r="S2545" s="109">
        <v>3.3740863656433247E-3</v>
      </c>
      <c r="T2545" s="732">
        <v>1.0908621652602779E-2</v>
      </c>
      <c r="U2545" s="108">
        <v>2.2634535258238926E-4</v>
      </c>
      <c r="V2545" s="109">
        <v>2.219385216714791E-4</v>
      </c>
      <c r="W2545" s="732">
        <v>6.6464935135226923E-4</v>
      </c>
      <c r="X2545" s="108">
        <v>1.4423229548892775E-5</v>
      </c>
      <c r="Y2545" s="109">
        <v>1.4159561543815219E-5</v>
      </c>
      <c r="Z2545" s="732">
        <v>4.474095763332995E-5</v>
      </c>
      <c r="AA2545" s="108">
        <v>4.2508099252974415E-4</v>
      </c>
      <c r="AB2545" s="109">
        <v>4.1257776520868522E-4</v>
      </c>
      <c r="AC2545" s="732">
        <v>1.3955443602567663E-3</v>
      </c>
      <c r="AD2545" s="108">
        <v>9.602117331283268E-5</v>
      </c>
      <c r="AE2545" s="109">
        <v>9.4119478419320529E-5</v>
      </c>
      <c r="AF2545" s="732">
        <v>2.812704686017676E-4</v>
      </c>
      <c r="AG2545" s="108">
        <v>1.3209762319170402E-4</v>
      </c>
      <c r="AH2545" s="109">
        <v>1.2975624490981608E-4</v>
      </c>
      <c r="AI2545" s="732">
        <v>4.0817595159472965E-4</v>
      </c>
      <c r="AJ2545" s="114"/>
      <c r="AK2545" s="115"/>
      <c r="AL2545" s="115"/>
    </row>
    <row r="2546" spans="1:38" ht="13" x14ac:dyDescent="0.3">
      <c r="A2546" s="71">
        <v>2038</v>
      </c>
      <c r="B2546" s="718">
        <v>21</v>
      </c>
      <c r="C2546" s="108">
        <v>0.79186311748232574</v>
      </c>
      <c r="D2546" s="109">
        <v>0.71875005932651814</v>
      </c>
      <c r="E2546" s="732">
        <v>0.48072824097755451</v>
      </c>
      <c r="F2546" s="108">
        <v>6.6041945089068646E-2</v>
      </c>
      <c r="G2546" s="109">
        <v>6.3142673955790291E-2</v>
      </c>
      <c r="H2546" s="732">
        <v>8.3694723512513419E-2</v>
      </c>
      <c r="I2546" s="108">
        <v>8.8357333177674774E-3</v>
      </c>
      <c r="J2546" s="109">
        <v>9.5573741249734782E-3</v>
      </c>
      <c r="K2546" s="732">
        <v>2.1072868961656221E-2</v>
      </c>
      <c r="L2546" s="108">
        <v>2.6019392770218626E-3</v>
      </c>
      <c r="M2546" s="109">
        <v>2.3427828721741279E-3</v>
      </c>
      <c r="N2546" s="732">
        <v>2.8502032774444619E-3</v>
      </c>
      <c r="O2546" s="108">
        <v>2.6120482179288825E-3</v>
      </c>
      <c r="P2546" s="109">
        <v>2.56748605032984E-3</v>
      </c>
      <c r="Q2546" s="732">
        <v>6.9991443489016312E-3</v>
      </c>
      <c r="R2546" s="108">
        <v>2.5331226155676984E-3</v>
      </c>
      <c r="S2546" s="109">
        <v>3.3740863656433247E-3</v>
      </c>
      <c r="T2546" s="732">
        <v>1.0908621652602779E-2</v>
      </c>
      <c r="U2546" s="108">
        <v>2.2642075734555152E-4</v>
      </c>
      <c r="V2546" s="109">
        <v>2.2193435126967334E-4</v>
      </c>
      <c r="W2546" s="732">
        <v>6.601793888909508E-4</v>
      </c>
      <c r="X2546" s="108">
        <v>1.4433976144673463E-5</v>
      </c>
      <c r="Y2546" s="109">
        <v>1.4165396612648101E-5</v>
      </c>
      <c r="Z2546" s="732">
        <v>4.4456651079597851E-5</v>
      </c>
      <c r="AA2546" s="108">
        <v>4.3159845969470683E-4</v>
      </c>
      <c r="AB2546" s="109">
        <v>4.1769947622507939E-4</v>
      </c>
      <c r="AC2546" s="732">
        <v>1.3942174035589995E-3</v>
      </c>
      <c r="AD2546" s="108">
        <v>9.6011877282297276E-5</v>
      </c>
      <c r="AE2546" s="109">
        <v>9.4074416544276239E-5</v>
      </c>
      <c r="AF2546" s="732">
        <v>2.7918647903428409E-4</v>
      </c>
      <c r="AG2546" s="108">
        <v>1.3231642193187746E-4</v>
      </c>
      <c r="AH2546" s="109">
        <v>1.2993655666216806E-4</v>
      </c>
      <c r="AI2546" s="732">
        <v>4.0616255115796113E-4</v>
      </c>
      <c r="AJ2546" s="114"/>
      <c r="AK2546" s="115"/>
      <c r="AL2546" s="115"/>
    </row>
    <row r="2547" spans="1:38" ht="13" x14ac:dyDescent="0.3">
      <c r="A2547" s="71">
        <v>2038</v>
      </c>
      <c r="B2547" s="718">
        <v>22</v>
      </c>
      <c r="C2547" s="108">
        <v>0.79152734391931434</v>
      </c>
      <c r="D2547" s="109">
        <v>0.71840350664234076</v>
      </c>
      <c r="E2547" s="732">
        <v>0.47773056589559021</v>
      </c>
      <c r="F2547" s="108">
        <v>6.7722119384358986E-2</v>
      </c>
      <c r="G2547" s="109">
        <v>6.4327831398294469E-2</v>
      </c>
      <c r="H2547" s="732">
        <v>8.490466745777403E-2</v>
      </c>
      <c r="I2547" s="108">
        <v>8.818165240961278E-3</v>
      </c>
      <c r="J2547" s="109">
        <v>9.5354843826590836E-3</v>
      </c>
      <c r="K2547" s="732">
        <v>2.0898030594963483E-2</v>
      </c>
      <c r="L2547" s="108">
        <v>2.5978728024838331E-3</v>
      </c>
      <c r="M2547" s="109">
        <v>2.3381478677884601E-3</v>
      </c>
      <c r="N2547" s="732">
        <v>2.8306475665771337E-3</v>
      </c>
      <c r="O2547" s="108">
        <v>2.6090269125943651E-3</v>
      </c>
      <c r="P2547" s="109">
        <v>2.5641268620787789E-3</v>
      </c>
      <c r="Q2547" s="732">
        <v>6.9457699474115148E-3</v>
      </c>
      <c r="R2547" s="108">
        <v>2.5331226155676984E-3</v>
      </c>
      <c r="S2547" s="109">
        <v>3.3740863656433247E-3</v>
      </c>
      <c r="T2547" s="732">
        <v>1.0908621652602779E-2</v>
      </c>
      <c r="U2547" s="108">
        <v>2.2594150856160094E-4</v>
      </c>
      <c r="V2547" s="109">
        <v>2.2140131274421833E-4</v>
      </c>
      <c r="W2547" s="732">
        <v>6.5447771819355355E-4</v>
      </c>
      <c r="X2547" s="108">
        <v>1.4405068896298314E-5</v>
      </c>
      <c r="Y2547" s="109">
        <v>1.4133212524476787E-5</v>
      </c>
      <c r="Z2547" s="732">
        <v>4.4094136629702826E-5</v>
      </c>
      <c r="AA2547" s="108">
        <v>4.3723875086406445E-4</v>
      </c>
      <c r="AB2547" s="109">
        <v>4.2153482882250888E-4</v>
      </c>
      <c r="AC2547" s="732">
        <v>1.3902037342407238E-3</v>
      </c>
      <c r="AD2547" s="108">
        <v>9.5790413167476878E-5</v>
      </c>
      <c r="AE2547" s="109">
        <v>9.3828039402590115E-5</v>
      </c>
      <c r="AF2547" s="732">
        <v>2.7652833427383307E-4</v>
      </c>
      <c r="AG2547" s="108">
        <v>1.3210621444403905E-4</v>
      </c>
      <c r="AH2547" s="109">
        <v>1.297027099757465E-4</v>
      </c>
      <c r="AI2547" s="732">
        <v>4.0359443069701431E-4</v>
      </c>
      <c r="AJ2547" s="114"/>
      <c r="AK2547" s="115"/>
      <c r="AL2547" s="115"/>
    </row>
    <row r="2548" spans="1:38" ht="13" x14ac:dyDescent="0.3">
      <c r="A2548" s="71">
        <v>2038</v>
      </c>
      <c r="B2548" s="718">
        <v>23</v>
      </c>
      <c r="C2548" s="108">
        <v>0.79152734391931434</v>
      </c>
      <c r="D2548" s="109">
        <v>0.71840350664234076</v>
      </c>
      <c r="E2548" s="732">
        <v>0.47773056589559021</v>
      </c>
      <c r="F2548" s="108">
        <v>6.7722119384358986E-2</v>
      </c>
      <c r="G2548" s="109">
        <v>6.4327831398294469E-2</v>
      </c>
      <c r="H2548" s="732">
        <v>8.490466745777403E-2</v>
      </c>
      <c r="I2548" s="108">
        <v>8.818165240961278E-3</v>
      </c>
      <c r="J2548" s="109">
        <v>9.5354843826590836E-3</v>
      </c>
      <c r="K2548" s="732">
        <v>2.0898030594963483E-2</v>
      </c>
      <c r="L2548" s="108">
        <v>2.5978728024838331E-3</v>
      </c>
      <c r="M2548" s="109">
        <v>2.3381478677884601E-3</v>
      </c>
      <c r="N2548" s="732">
        <v>2.8306475665771337E-3</v>
      </c>
      <c r="O2548" s="108">
        <v>2.6090269125943651E-3</v>
      </c>
      <c r="P2548" s="109">
        <v>2.5641268620787789E-3</v>
      </c>
      <c r="Q2548" s="732">
        <v>6.9457699474115148E-3</v>
      </c>
      <c r="R2548" s="108">
        <v>2.5331226155676984E-3</v>
      </c>
      <c r="S2548" s="109">
        <v>3.3740863656433247E-3</v>
      </c>
      <c r="T2548" s="732">
        <v>1.0908621652602779E-2</v>
      </c>
      <c r="U2548" s="108">
        <v>2.2594150856160094E-4</v>
      </c>
      <c r="V2548" s="109">
        <v>2.2140131274421833E-4</v>
      </c>
      <c r="W2548" s="732">
        <v>6.5447771819355355E-4</v>
      </c>
      <c r="X2548" s="108">
        <v>1.4405068896298314E-5</v>
      </c>
      <c r="Y2548" s="109">
        <v>1.4133212524476787E-5</v>
      </c>
      <c r="Z2548" s="732">
        <v>4.4094136629702826E-5</v>
      </c>
      <c r="AA2548" s="108">
        <v>4.3723875086406445E-4</v>
      </c>
      <c r="AB2548" s="109">
        <v>4.2153482882250888E-4</v>
      </c>
      <c r="AC2548" s="732">
        <v>1.3902037342407238E-3</v>
      </c>
      <c r="AD2548" s="108">
        <v>9.5790413167476878E-5</v>
      </c>
      <c r="AE2548" s="109">
        <v>9.3828039402590115E-5</v>
      </c>
      <c r="AF2548" s="732">
        <v>2.7652833427383307E-4</v>
      </c>
      <c r="AG2548" s="108">
        <v>1.3210621444403905E-4</v>
      </c>
      <c r="AH2548" s="109">
        <v>1.297027099757465E-4</v>
      </c>
      <c r="AI2548" s="732">
        <v>4.0359443069701431E-4</v>
      </c>
      <c r="AJ2548" s="114"/>
      <c r="AK2548" s="115"/>
      <c r="AL2548" s="115"/>
    </row>
    <row r="2549" spans="1:38" ht="13" x14ac:dyDescent="0.3">
      <c r="A2549" s="71">
        <v>2038</v>
      </c>
      <c r="B2549" s="718">
        <v>24</v>
      </c>
      <c r="C2549" s="108">
        <v>0.79152734391931434</v>
      </c>
      <c r="D2549" s="109">
        <v>0.71840350664234076</v>
      </c>
      <c r="E2549" s="732">
        <v>0.47773056589559021</v>
      </c>
      <c r="F2549" s="108">
        <v>6.7722119384358986E-2</v>
      </c>
      <c r="G2549" s="109">
        <v>6.4327831398294469E-2</v>
      </c>
      <c r="H2549" s="732">
        <v>8.490466745777403E-2</v>
      </c>
      <c r="I2549" s="108">
        <v>8.818165240961278E-3</v>
      </c>
      <c r="J2549" s="109">
        <v>9.5354843826590836E-3</v>
      </c>
      <c r="K2549" s="732">
        <v>2.0898030594963483E-2</v>
      </c>
      <c r="L2549" s="108">
        <v>2.5978728024838331E-3</v>
      </c>
      <c r="M2549" s="109">
        <v>2.3381478677884601E-3</v>
      </c>
      <c r="N2549" s="732">
        <v>2.8306475665771337E-3</v>
      </c>
      <c r="O2549" s="108">
        <v>2.6090269125943651E-3</v>
      </c>
      <c r="P2549" s="109">
        <v>2.5641268620787789E-3</v>
      </c>
      <c r="Q2549" s="732">
        <v>6.9457699474115148E-3</v>
      </c>
      <c r="R2549" s="108">
        <v>2.5331226155676984E-3</v>
      </c>
      <c r="S2549" s="109">
        <v>3.3740863656433247E-3</v>
      </c>
      <c r="T2549" s="732">
        <v>1.0908621652602779E-2</v>
      </c>
      <c r="U2549" s="108">
        <v>2.2594150856160094E-4</v>
      </c>
      <c r="V2549" s="109">
        <v>2.2140131274421833E-4</v>
      </c>
      <c r="W2549" s="732">
        <v>6.5447771819355355E-4</v>
      </c>
      <c r="X2549" s="108">
        <v>1.4405068896298314E-5</v>
      </c>
      <c r="Y2549" s="109">
        <v>1.4133212524476787E-5</v>
      </c>
      <c r="Z2549" s="732">
        <v>4.4094136629702826E-5</v>
      </c>
      <c r="AA2549" s="108">
        <v>4.3723875086406445E-4</v>
      </c>
      <c r="AB2549" s="109">
        <v>4.2153482882250888E-4</v>
      </c>
      <c r="AC2549" s="732">
        <v>1.3902037342407238E-3</v>
      </c>
      <c r="AD2549" s="108">
        <v>9.5790413167476878E-5</v>
      </c>
      <c r="AE2549" s="109">
        <v>9.3828039402590115E-5</v>
      </c>
      <c r="AF2549" s="732">
        <v>2.7652833427383307E-4</v>
      </c>
      <c r="AG2549" s="108">
        <v>1.3210621444403905E-4</v>
      </c>
      <c r="AH2549" s="109">
        <v>1.297027099757465E-4</v>
      </c>
      <c r="AI2549" s="732">
        <v>4.0359443069701431E-4</v>
      </c>
      <c r="AJ2549" s="114"/>
      <c r="AK2549" s="115"/>
      <c r="AL2549" s="115"/>
    </row>
    <row r="2550" spans="1:38" ht="13" x14ac:dyDescent="0.3">
      <c r="A2550" s="71">
        <v>2038</v>
      </c>
      <c r="B2550" s="718">
        <v>25</v>
      </c>
      <c r="C2550" s="108">
        <v>0.79152734391931434</v>
      </c>
      <c r="D2550" s="109">
        <v>0.71840350664234076</v>
      </c>
      <c r="E2550" s="732">
        <v>0.47773056589559021</v>
      </c>
      <c r="F2550" s="108">
        <v>6.7722119384358986E-2</v>
      </c>
      <c r="G2550" s="109">
        <v>6.4327831398294469E-2</v>
      </c>
      <c r="H2550" s="732">
        <v>8.490466745777403E-2</v>
      </c>
      <c r="I2550" s="108">
        <v>8.818165240961278E-3</v>
      </c>
      <c r="J2550" s="109">
        <v>9.5354843826590836E-3</v>
      </c>
      <c r="K2550" s="732">
        <v>2.0898030594963483E-2</v>
      </c>
      <c r="L2550" s="108">
        <v>2.5978728024838331E-3</v>
      </c>
      <c r="M2550" s="109">
        <v>2.3381478677884601E-3</v>
      </c>
      <c r="N2550" s="732">
        <v>2.8306475665771337E-3</v>
      </c>
      <c r="O2550" s="108">
        <v>2.6090269125943651E-3</v>
      </c>
      <c r="P2550" s="109">
        <v>2.5641268620787789E-3</v>
      </c>
      <c r="Q2550" s="732">
        <v>6.9457699474115148E-3</v>
      </c>
      <c r="R2550" s="108">
        <v>2.5331226155676984E-3</v>
      </c>
      <c r="S2550" s="109">
        <v>3.3740863656433247E-3</v>
      </c>
      <c r="T2550" s="732">
        <v>1.0908621652602779E-2</v>
      </c>
      <c r="U2550" s="108">
        <v>2.2594150856160094E-4</v>
      </c>
      <c r="V2550" s="109">
        <v>2.2140131274421833E-4</v>
      </c>
      <c r="W2550" s="732">
        <v>6.5447771819355355E-4</v>
      </c>
      <c r="X2550" s="108">
        <v>1.4405068896298314E-5</v>
      </c>
      <c r="Y2550" s="109">
        <v>1.4133212524476787E-5</v>
      </c>
      <c r="Z2550" s="732">
        <v>4.4094136629702826E-5</v>
      </c>
      <c r="AA2550" s="108">
        <v>4.3723875086406445E-4</v>
      </c>
      <c r="AB2550" s="109">
        <v>4.2153482882250888E-4</v>
      </c>
      <c r="AC2550" s="732">
        <v>1.3902037342407238E-3</v>
      </c>
      <c r="AD2550" s="108">
        <v>9.5790413167476878E-5</v>
      </c>
      <c r="AE2550" s="109">
        <v>9.3828039402590115E-5</v>
      </c>
      <c r="AF2550" s="732">
        <v>2.7652833427383307E-4</v>
      </c>
      <c r="AG2550" s="108">
        <v>1.3210621444403905E-4</v>
      </c>
      <c r="AH2550" s="109">
        <v>1.297027099757465E-4</v>
      </c>
      <c r="AI2550" s="732">
        <v>4.0359443069701431E-4</v>
      </c>
      <c r="AJ2550" s="114"/>
      <c r="AK2550" s="115"/>
      <c r="AL2550" s="115"/>
    </row>
    <row r="2551" spans="1:38" ht="13" x14ac:dyDescent="0.3">
      <c r="A2551" s="71">
        <v>2038</v>
      </c>
      <c r="B2551" s="718">
        <v>26</v>
      </c>
      <c r="C2551" s="108">
        <v>0.79152734391931434</v>
      </c>
      <c r="D2551" s="109">
        <v>0.71840350664234076</v>
      </c>
      <c r="E2551" s="732">
        <v>0.47773056589559021</v>
      </c>
      <c r="F2551" s="108">
        <v>6.7722119384358986E-2</v>
      </c>
      <c r="G2551" s="109">
        <v>6.4327831398294469E-2</v>
      </c>
      <c r="H2551" s="732">
        <v>8.490466745777403E-2</v>
      </c>
      <c r="I2551" s="108">
        <v>8.818165240961278E-3</v>
      </c>
      <c r="J2551" s="109">
        <v>9.5354843826590836E-3</v>
      </c>
      <c r="K2551" s="732">
        <v>2.0898030594963483E-2</v>
      </c>
      <c r="L2551" s="108">
        <v>2.5978728024838331E-3</v>
      </c>
      <c r="M2551" s="109">
        <v>2.3381478677884601E-3</v>
      </c>
      <c r="N2551" s="732">
        <v>2.8306475665771337E-3</v>
      </c>
      <c r="O2551" s="108">
        <v>2.6090269125943651E-3</v>
      </c>
      <c r="P2551" s="109">
        <v>2.5641268620787789E-3</v>
      </c>
      <c r="Q2551" s="732">
        <v>6.9457699474115148E-3</v>
      </c>
      <c r="R2551" s="108">
        <v>2.5331226155676984E-3</v>
      </c>
      <c r="S2551" s="109">
        <v>3.3740863656433247E-3</v>
      </c>
      <c r="T2551" s="732">
        <v>1.0908621652602779E-2</v>
      </c>
      <c r="U2551" s="108">
        <v>2.2594150856160094E-4</v>
      </c>
      <c r="V2551" s="109">
        <v>2.2140131274421833E-4</v>
      </c>
      <c r="W2551" s="732">
        <v>6.5447771819355355E-4</v>
      </c>
      <c r="X2551" s="108">
        <v>1.4405068896298314E-5</v>
      </c>
      <c r="Y2551" s="109">
        <v>1.4133212524476787E-5</v>
      </c>
      <c r="Z2551" s="732">
        <v>4.4094136629702826E-5</v>
      </c>
      <c r="AA2551" s="108">
        <v>4.3723875086406445E-4</v>
      </c>
      <c r="AB2551" s="109">
        <v>4.2153482882250888E-4</v>
      </c>
      <c r="AC2551" s="732">
        <v>1.3902037342407238E-3</v>
      </c>
      <c r="AD2551" s="108">
        <v>9.5790413167476878E-5</v>
      </c>
      <c r="AE2551" s="109">
        <v>9.3828039402590115E-5</v>
      </c>
      <c r="AF2551" s="732">
        <v>2.7652833427383307E-4</v>
      </c>
      <c r="AG2551" s="108">
        <v>1.3210621444403905E-4</v>
      </c>
      <c r="AH2551" s="109">
        <v>1.297027099757465E-4</v>
      </c>
      <c r="AI2551" s="732">
        <v>4.0359443069701431E-4</v>
      </c>
      <c r="AJ2551" s="114"/>
      <c r="AK2551" s="115"/>
      <c r="AL2551" s="115"/>
    </row>
    <row r="2552" spans="1:38" ht="13" x14ac:dyDescent="0.3">
      <c r="A2552" s="71">
        <v>2038</v>
      </c>
      <c r="B2552" s="718">
        <v>27</v>
      </c>
      <c r="C2552" s="108">
        <v>0.79152734391931434</v>
      </c>
      <c r="D2552" s="109">
        <v>0.71840350664234076</v>
      </c>
      <c r="E2552" s="732">
        <v>0.47773056589559021</v>
      </c>
      <c r="F2552" s="108">
        <v>6.7722119384358986E-2</v>
      </c>
      <c r="G2552" s="109">
        <v>6.4327831398294469E-2</v>
      </c>
      <c r="H2552" s="732">
        <v>8.490466745777403E-2</v>
      </c>
      <c r="I2552" s="108">
        <v>8.818165240961278E-3</v>
      </c>
      <c r="J2552" s="109">
        <v>9.5354843826590836E-3</v>
      </c>
      <c r="K2552" s="732">
        <v>2.0898030594963483E-2</v>
      </c>
      <c r="L2552" s="108">
        <v>2.5978728024838331E-3</v>
      </c>
      <c r="M2552" s="109">
        <v>2.3381478677884601E-3</v>
      </c>
      <c r="N2552" s="732">
        <v>2.8306475665771337E-3</v>
      </c>
      <c r="O2552" s="108">
        <v>2.6090269125943651E-3</v>
      </c>
      <c r="P2552" s="109">
        <v>2.5641268620787789E-3</v>
      </c>
      <c r="Q2552" s="732">
        <v>6.9457699474115148E-3</v>
      </c>
      <c r="R2552" s="108">
        <v>2.5331226155676984E-3</v>
      </c>
      <c r="S2552" s="109">
        <v>3.3740863656433247E-3</v>
      </c>
      <c r="T2552" s="732">
        <v>1.0908621652602779E-2</v>
      </c>
      <c r="U2552" s="108">
        <v>2.2594150856160094E-4</v>
      </c>
      <c r="V2552" s="109">
        <v>2.2140131274421833E-4</v>
      </c>
      <c r="W2552" s="732">
        <v>6.5447771819355355E-4</v>
      </c>
      <c r="X2552" s="108">
        <v>1.4405068896298314E-5</v>
      </c>
      <c r="Y2552" s="109">
        <v>1.4133212524476787E-5</v>
      </c>
      <c r="Z2552" s="732">
        <v>4.4094136629702826E-5</v>
      </c>
      <c r="AA2552" s="108">
        <v>4.3723875086406445E-4</v>
      </c>
      <c r="AB2552" s="109">
        <v>4.2153482882250888E-4</v>
      </c>
      <c r="AC2552" s="732">
        <v>1.3902037342407238E-3</v>
      </c>
      <c r="AD2552" s="108">
        <v>9.5790413167476878E-5</v>
      </c>
      <c r="AE2552" s="109">
        <v>9.3828039402590115E-5</v>
      </c>
      <c r="AF2552" s="732">
        <v>2.7652833427383307E-4</v>
      </c>
      <c r="AG2552" s="108">
        <v>1.3210621444403905E-4</v>
      </c>
      <c r="AH2552" s="109">
        <v>1.297027099757465E-4</v>
      </c>
      <c r="AI2552" s="732">
        <v>4.0359443069701431E-4</v>
      </c>
      <c r="AJ2552" s="114"/>
      <c r="AK2552" s="115"/>
      <c r="AL2552" s="115"/>
    </row>
    <row r="2553" spans="1:38" ht="13" x14ac:dyDescent="0.3">
      <c r="A2553" s="71">
        <v>2038</v>
      </c>
      <c r="B2553" s="718">
        <v>28</v>
      </c>
      <c r="C2553" s="108">
        <v>0.79152734391931434</v>
      </c>
      <c r="D2553" s="109">
        <v>0.71840350664234076</v>
      </c>
      <c r="E2553" s="732">
        <v>0.47773056589559021</v>
      </c>
      <c r="F2553" s="108">
        <v>6.7722119384358986E-2</v>
      </c>
      <c r="G2553" s="109">
        <v>6.4327831398294469E-2</v>
      </c>
      <c r="H2553" s="732">
        <v>8.490466745777403E-2</v>
      </c>
      <c r="I2553" s="108">
        <v>8.818165240961278E-3</v>
      </c>
      <c r="J2553" s="109">
        <v>9.5354843826590836E-3</v>
      </c>
      <c r="K2553" s="732">
        <v>2.0898030594963483E-2</v>
      </c>
      <c r="L2553" s="108">
        <v>2.5978728024838331E-3</v>
      </c>
      <c r="M2553" s="109">
        <v>2.3381478677884601E-3</v>
      </c>
      <c r="N2553" s="732">
        <v>2.8306475665771337E-3</v>
      </c>
      <c r="O2553" s="108">
        <v>2.6090269125943651E-3</v>
      </c>
      <c r="P2553" s="109">
        <v>2.5641268620787789E-3</v>
      </c>
      <c r="Q2553" s="732">
        <v>6.9457699474115148E-3</v>
      </c>
      <c r="R2553" s="108">
        <v>2.5331226155676984E-3</v>
      </c>
      <c r="S2553" s="109">
        <v>3.3740863656433247E-3</v>
      </c>
      <c r="T2553" s="732">
        <v>1.0908621652602779E-2</v>
      </c>
      <c r="U2553" s="108">
        <v>2.2594150856160094E-4</v>
      </c>
      <c r="V2553" s="109">
        <v>2.2140131274421833E-4</v>
      </c>
      <c r="W2553" s="732">
        <v>6.5447771819355355E-4</v>
      </c>
      <c r="X2553" s="108">
        <v>1.4405068896298314E-5</v>
      </c>
      <c r="Y2553" s="109">
        <v>1.4133212524476787E-5</v>
      </c>
      <c r="Z2553" s="732">
        <v>4.4094136629702826E-5</v>
      </c>
      <c r="AA2553" s="108">
        <v>4.3723875086406445E-4</v>
      </c>
      <c r="AB2553" s="109">
        <v>4.2153482882250888E-4</v>
      </c>
      <c r="AC2553" s="732">
        <v>1.3902037342407238E-3</v>
      </c>
      <c r="AD2553" s="108">
        <v>9.5790413167476878E-5</v>
      </c>
      <c r="AE2553" s="109">
        <v>9.3828039402590115E-5</v>
      </c>
      <c r="AF2553" s="732">
        <v>2.7652833427383307E-4</v>
      </c>
      <c r="AG2553" s="108">
        <v>1.3210621444403905E-4</v>
      </c>
      <c r="AH2553" s="109">
        <v>1.297027099757465E-4</v>
      </c>
      <c r="AI2553" s="732">
        <v>4.0359443069701431E-4</v>
      </c>
      <c r="AJ2553" s="114"/>
      <c r="AK2553" s="115"/>
      <c r="AL2553" s="115"/>
    </row>
    <row r="2554" spans="1:38" ht="13" x14ac:dyDescent="0.3">
      <c r="A2554" s="71">
        <v>2038</v>
      </c>
      <c r="B2554" s="718">
        <v>29</v>
      </c>
      <c r="C2554" s="108">
        <v>0.79152734391931434</v>
      </c>
      <c r="D2554" s="109">
        <v>0.71840350664234076</v>
      </c>
      <c r="E2554" s="732">
        <v>0.47773056589559021</v>
      </c>
      <c r="F2554" s="108">
        <v>6.7722119384358986E-2</v>
      </c>
      <c r="G2554" s="109">
        <v>6.4327831398294469E-2</v>
      </c>
      <c r="H2554" s="732">
        <v>8.490466745777403E-2</v>
      </c>
      <c r="I2554" s="108">
        <v>8.818165240961278E-3</v>
      </c>
      <c r="J2554" s="109">
        <v>9.5354843826590836E-3</v>
      </c>
      <c r="K2554" s="732">
        <v>2.0898030594963483E-2</v>
      </c>
      <c r="L2554" s="108">
        <v>2.5978728024838331E-3</v>
      </c>
      <c r="M2554" s="109">
        <v>2.3381478677884601E-3</v>
      </c>
      <c r="N2554" s="732">
        <v>2.8306475665771337E-3</v>
      </c>
      <c r="O2554" s="108">
        <v>2.6090269125943651E-3</v>
      </c>
      <c r="P2554" s="109">
        <v>2.5641268620787789E-3</v>
      </c>
      <c r="Q2554" s="732">
        <v>6.9457699474115148E-3</v>
      </c>
      <c r="R2554" s="108">
        <v>2.5331226155676984E-3</v>
      </c>
      <c r="S2554" s="109">
        <v>3.3740863656433247E-3</v>
      </c>
      <c r="T2554" s="732">
        <v>1.0908621652602779E-2</v>
      </c>
      <c r="U2554" s="108">
        <v>2.2594150856160094E-4</v>
      </c>
      <c r="V2554" s="109">
        <v>2.2140131274421833E-4</v>
      </c>
      <c r="W2554" s="732">
        <v>6.5447771819355355E-4</v>
      </c>
      <c r="X2554" s="108">
        <v>1.4405068896298314E-5</v>
      </c>
      <c r="Y2554" s="109">
        <v>1.4133212524476787E-5</v>
      </c>
      <c r="Z2554" s="732">
        <v>4.4094136629702826E-5</v>
      </c>
      <c r="AA2554" s="108">
        <v>4.3723875086406445E-4</v>
      </c>
      <c r="AB2554" s="109">
        <v>4.2153482882250888E-4</v>
      </c>
      <c r="AC2554" s="732">
        <v>1.3902037342407238E-3</v>
      </c>
      <c r="AD2554" s="108">
        <v>9.5790413167476878E-5</v>
      </c>
      <c r="AE2554" s="109">
        <v>9.3828039402590115E-5</v>
      </c>
      <c r="AF2554" s="732">
        <v>2.7652833427383307E-4</v>
      </c>
      <c r="AG2554" s="108">
        <v>1.3210621444403905E-4</v>
      </c>
      <c r="AH2554" s="109">
        <v>1.297027099757465E-4</v>
      </c>
      <c r="AI2554" s="732">
        <v>4.0359443069701431E-4</v>
      </c>
      <c r="AJ2554" s="114"/>
      <c r="AK2554" s="115"/>
      <c r="AL2554" s="115"/>
    </row>
    <row r="2555" spans="1:38" ht="13" x14ac:dyDescent="0.3">
      <c r="A2555" s="71">
        <v>2038</v>
      </c>
      <c r="B2555" s="718">
        <v>30</v>
      </c>
      <c r="C2555" s="108">
        <v>0.79152734391931434</v>
      </c>
      <c r="D2555" s="109">
        <v>0.71840350664234076</v>
      </c>
      <c r="E2555" s="732">
        <v>0.47773056589559021</v>
      </c>
      <c r="F2555" s="108">
        <v>6.7722119384358986E-2</v>
      </c>
      <c r="G2555" s="109">
        <v>6.4327831398294469E-2</v>
      </c>
      <c r="H2555" s="732">
        <v>8.490466745777403E-2</v>
      </c>
      <c r="I2555" s="108">
        <v>8.818165240961278E-3</v>
      </c>
      <c r="J2555" s="109">
        <v>9.5354843826590836E-3</v>
      </c>
      <c r="K2555" s="732">
        <v>2.0898030594963483E-2</v>
      </c>
      <c r="L2555" s="108">
        <v>2.5978728024838331E-3</v>
      </c>
      <c r="M2555" s="109">
        <v>2.3381478677884601E-3</v>
      </c>
      <c r="N2555" s="732">
        <v>2.8306475665771337E-3</v>
      </c>
      <c r="O2555" s="108">
        <v>2.6090269125943651E-3</v>
      </c>
      <c r="P2555" s="109">
        <v>2.5641268620787789E-3</v>
      </c>
      <c r="Q2555" s="732">
        <v>6.9457699474115148E-3</v>
      </c>
      <c r="R2555" s="108">
        <v>2.5331226155676984E-3</v>
      </c>
      <c r="S2555" s="109">
        <v>3.3740863656433247E-3</v>
      </c>
      <c r="T2555" s="732">
        <v>1.0908621652602779E-2</v>
      </c>
      <c r="U2555" s="108">
        <v>2.2594150856160094E-4</v>
      </c>
      <c r="V2555" s="109">
        <v>2.2140131274421833E-4</v>
      </c>
      <c r="W2555" s="732">
        <v>6.5447771819355355E-4</v>
      </c>
      <c r="X2555" s="108">
        <v>1.4405068896298314E-5</v>
      </c>
      <c r="Y2555" s="109">
        <v>1.4133212524476787E-5</v>
      </c>
      <c r="Z2555" s="732">
        <v>4.4094136629702826E-5</v>
      </c>
      <c r="AA2555" s="108">
        <v>4.3723875086406445E-4</v>
      </c>
      <c r="AB2555" s="109">
        <v>4.2153482882250888E-4</v>
      </c>
      <c r="AC2555" s="732">
        <v>1.3902037342407238E-3</v>
      </c>
      <c r="AD2555" s="108">
        <v>9.5790413167476878E-5</v>
      </c>
      <c r="AE2555" s="109">
        <v>9.3828039402590115E-5</v>
      </c>
      <c r="AF2555" s="732">
        <v>2.7652833427383307E-4</v>
      </c>
      <c r="AG2555" s="108">
        <v>1.3210621444403905E-4</v>
      </c>
      <c r="AH2555" s="109">
        <v>1.297027099757465E-4</v>
      </c>
      <c r="AI2555" s="732">
        <v>4.0359443069701431E-4</v>
      </c>
      <c r="AJ2555" s="114"/>
      <c r="AK2555" s="115"/>
      <c r="AL2555" s="115"/>
    </row>
    <row r="2556" spans="1:38" ht="13" x14ac:dyDescent="0.3">
      <c r="A2556" s="71">
        <v>2038</v>
      </c>
      <c r="B2556" s="718">
        <v>31</v>
      </c>
      <c r="C2556" s="108">
        <v>0.79152734391931434</v>
      </c>
      <c r="D2556" s="109">
        <v>0.71840350664234076</v>
      </c>
      <c r="E2556" s="732">
        <v>0.47773056589559021</v>
      </c>
      <c r="F2556" s="108">
        <v>6.7722119384358986E-2</v>
      </c>
      <c r="G2556" s="109">
        <v>6.4327831398294469E-2</v>
      </c>
      <c r="H2556" s="732">
        <v>8.490466745777403E-2</v>
      </c>
      <c r="I2556" s="108">
        <v>8.818165240961278E-3</v>
      </c>
      <c r="J2556" s="109">
        <v>9.5354843826590836E-3</v>
      </c>
      <c r="K2556" s="732">
        <v>2.0898030594963483E-2</v>
      </c>
      <c r="L2556" s="108">
        <v>2.5978728024838331E-3</v>
      </c>
      <c r="M2556" s="109">
        <v>2.3381478677884601E-3</v>
      </c>
      <c r="N2556" s="732">
        <v>2.8306475665771337E-3</v>
      </c>
      <c r="O2556" s="108">
        <v>2.6090269125943651E-3</v>
      </c>
      <c r="P2556" s="109">
        <v>2.5641268620787789E-3</v>
      </c>
      <c r="Q2556" s="732">
        <v>6.9457699474115148E-3</v>
      </c>
      <c r="R2556" s="108">
        <v>2.5331226155676984E-3</v>
      </c>
      <c r="S2556" s="109">
        <v>3.3740863656433247E-3</v>
      </c>
      <c r="T2556" s="732">
        <v>1.0908621652602779E-2</v>
      </c>
      <c r="U2556" s="108">
        <v>2.2594150856160094E-4</v>
      </c>
      <c r="V2556" s="109">
        <v>2.2140131274421833E-4</v>
      </c>
      <c r="W2556" s="732">
        <v>6.5447771819355355E-4</v>
      </c>
      <c r="X2556" s="108">
        <v>1.4405068896298314E-5</v>
      </c>
      <c r="Y2556" s="109">
        <v>1.4133212524476787E-5</v>
      </c>
      <c r="Z2556" s="732">
        <v>4.4094136629702826E-5</v>
      </c>
      <c r="AA2556" s="108">
        <v>4.3723875086406445E-4</v>
      </c>
      <c r="AB2556" s="109">
        <v>4.2153482882250888E-4</v>
      </c>
      <c r="AC2556" s="732">
        <v>1.3902037342407238E-3</v>
      </c>
      <c r="AD2556" s="108">
        <v>9.5790413167476878E-5</v>
      </c>
      <c r="AE2556" s="109">
        <v>9.3828039402590115E-5</v>
      </c>
      <c r="AF2556" s="732">
        <v>2.7652833427383307E-4</v>
      </c>
      <c r="AG2556" s="108">
        <v>1.3210621444403905E-4</v>
      </c>
      <c r="AH2556" s="109">
        <v>1.297027099757465E-4</v>
      </c>
      <c r="AI2556" s="732">
        <v>4.0359443069701431E-4</v>
      </c>
      <c r="AJ2556" s="114"/>
      <c r="AK2556" s="115"/>
      <c r="AL2556" s="115"/>
    </row>
    <row r="2557" spans="1:38" ht="13" x14ac:dyDescent="0.3">
      <c r="A2557" s="71">
        <v>2038</v>
      </c>
      <c r="B2557" s="718">
        <v>32</v>
      </c>
      <c r="C2557" s="108">
        <v>0.79152734391931434</v>
      </c>
      <c r="D2557" s="109">
        <v>0.71840350664234076</v>
      </c>
      <c r="E2557" s="732">
        <v>0.47773056589559021</v>
      </c>
      <c r="F2557" s="108">
        <v>6.7722119384358986E-2</v>
      </c>
      <c r="G2557" s="109">
        <v>6.4327831398294469E-2</v>
      </c>
      <c r="H2557" s="732">
        <v>8.490466745777403E-2</v>
      </c>
      <c r="I2557" s="108">
        <v>8.818165240961278E-3</v>
      </c>
      <c r="J2557" s="109">
        <v>9.5354843826590836E-3</v>
      </c>
      <c r="K2557" s="732">
        <v>2.0898030594963483E-2</v>
      </c>
      <c r="L2557" s="108">
        <v>2.5978728024838331E-3</v>
      </c>
      <c r="M2557" s="109">
        <v>2.3381478677884601E-3</v>
      </c>
      <c r="N2557" s="732">
        <v>2.8306475665771337E-3</v>
      </c>
      <c r="O2557" s="108">
        <v>2.6090269125943651E-3</v>
      </c>
      <c r="P2557" s="109">
        <v>2.5641268620787789E-3</v>
      </c>
      <c r="Q2557" s="732">
        <v>6.9457699474115148E-3</v>
      </c>
      <c r="R2557" s="108">
        <v>2.5331226155676984E-3</v>
      </c>
      <c r="S2557" s="109">
        <v>3.3740863656433247E-3</v>
      </c>
      <c r="T2557" s="732">
        <v>1.0908621652602779E-2</v>
      </c>
      <c r="U2557" s="108">
        <v>2.2594150856160094E-4</v>
      </c>
      <c r="V2557" s="109">
        <v>2.2140131274421833E-4</v>
      </c>
      <c r="W2557" s="732">
        <v>6.5447771819355355E-4</v>
      </c>
      <c r="X2557" s="108">
        <v>1.4405068896298314E-5</v>
      </c>
      <c r="Y2557" s="109">
        <v>1.4133212524476787E-5</v>
      </c>
      <c r="Z2557" s="732">
        <v>4.4094136629702826E-5</v>
      </c>
      <c r="AA2557" s="108">
        <v>4.3723875086406445E-4</v>
      </c>
      <c r="AB2557" s="109">
        <v>4.2153482882250888E-4</v>
      </c>
      <c r="AC2557" s="732">
        <v>1.3902037342407238E-3</v>
      </c>
      <c r="AD2557" s="108">
        <v>9.5790413167476878E-5</v>
      </c>
      <c r="AE2557" s="109">
        <v>9.3828039402590115E-5</v>
      </c>
      <c r="AF2557" s="732">
        <v>2.7652833427383307E-4</v>
      </c>
      <c r="AG2557" s="108">
        <v>1.3210621444403905E-4</v>
      </c>
      <c r="AH2557" s="109">
        <v>1.297027099757465E-4</v>
      </c>
      <c r="AI2557" s="732">
        <v>4.0359443069701431E-4</v>
      </c>
      <c r="AJ2557" s="114"/>
      <c r="AK2557" s="115"/>
      <c r="AL2557" s="115"/>
    </row>
    <row r="2558" spans="1:38" ht="13" x14ac:dyDescent="0.3">
      <c r="A2558" s="71">
        <v>2038</v>
      </c>
      <c r="B2558" s="718">
        <v>33</v>
      </c>
      <c r="C2558" s="108">
        <v>0.79152734391931434</v>
      </c>
      <c r="D2558" s="109">
        <v>0.71840350664234076</v>
      </c>
      <c r="E2558" s="732">
        <v>0.47773056589559021</v>
      </c>
      <c r="F2558" s="108">
        <v>6.7722119384358986E-2</v>
      </c>
      <c r="G2558" s="109">
        <v>6.4327831398294469E-2</v>
      </c>
      <c r="H2558" s="732">
        <v>8.490466745777403E-2</v>
      </c>
      <c r="I2558" s="108">
        <v>8.818165240961278E-3</v>
      </c>
      <c r="J2558" s="109">
        <v>9.5354843826590836E-3</v>
      </c>
      <c r="K2558" s="732">
        <v>2.0898030594963483E-2</v>
      </c>
      <c r="L2558" s="108">
        <v>2.5978728024838331E-3</v>
      </c>
      <c r="M2558" s="109">
        <v>2.3381478677884601E-3</v>
      </c>
      <c r="N2558" s="732">
        <v>2.8306475665771337E-3</v>
      </c>
      <c r="O2558" s="108">
        <v>2.6090269125943651E-3</v>
      </c>
      <c r="P2558" s="109">
        <v>2.5641268620787789E-3</v>
      </c>
      <c r="Q2558" s="732">
        <v>6.9457699474115148E-3</v>
      </c>
      <c r="R2558" s="108">
        <v>2.5331226155676984E-3</v>
      </c>
      <c r="S2558" s="109">
        <v>3.3740863656433247E-3</v>
      </c>
      <c r="T2558" s="732">
        <v>1.0908621652602779E-2</v>
      </c>
      <c r="U2558" s="108">
        <v>2.2594150856160094E-4</v>
      </c>
      <c r="V2558" s="109">
        <v>2.2140131274421833E-4</v>
      </c>
      <c r="W2558" s="732">
        <v>6.5447771819355355E-4</v>
      </c>
      <c r="X2558" s="108">
        <v>1.4405068896298314E-5</v>
      </c>
      <c r="Y2558" s="109">
        <v>1.4133212524476787E-5</v>
      </c>
      <c r="Z2558" s="732">
        <v>4.4094136629702826E-5</v>
      </c>
      <c r="AA2558" s="108">
        <v>4.3723875086406445E-4</v>
      </c>
      <c r="AB2558" s="109">
        <v>4.2153482882250888E-4</v>
      </c>
      <c r="AC2558" s="732">
        <v>1.3902037342407238E-3</v>
      </c>
      <c r="AD2558" s="108">
        <v>9.5790413167476878E-5</v>
      </c>
      <c r="AE2558" s="109">
        <v>9.3828039402590115E-5</v>
      </c>
      <c r="AF2558" s="732">
        <v>2.7652833427383307E-4</v>
      </c>
      <c r="AG2558" s="108">
        <v>1.3210621444403905E-4</v>
      </c>
      <c r="AH2558" s="109">
        <v>1.297027099757465E-4</v>
      </c>
      <c r="AI2558" s="732">
        <v>4.0359443069701431E-4</v>
      </c>
      <c r="AJ2558" s="114"/>
      <c r="AK2558" s="115"/>
      <c r="AL2558" s="115"/>
    </row>
    <row r="2559" spans="1:38" ht="13" x14ac:dyDescent="0.3">
      <c r="A2559" s="71">
        <v>2038</v>
      </c>
      <c r="B2559" s="718">
        <v>34</v>
      </c>
      <c r="C2559" s="108">
        <v>0.79152734391931434</v>
      </c>
      <c r="D2559" s="109">
        <v>0.71840350664234076</v>
      </c>
      <c r="E2559" s="732">
        <v>0.47773056589559021</v>
      </c>
      <c r="F2559" s="108">
        <v>6.7722119384358986E-2</v>
      </c>
      <c r="G2559" s="109">
        <v>6.4327831398294469E-2</v>
      </c>
      <c r="H2559" s="732">
        <v>8.490466745777403E-2</v>
      </c>
      <c r="I2559" s="108">
        <v>8.818165240961278E-3</v>
      </c>
      <c r="J2559" s="109">
        <v>9.5354843826590836E-3</v>
      </c>
      <c r="K2559" s="732">
        <v>2.0898030594963483E-2</v>
      </c>
      <c r="L2559" s="108">
        <v>2.5978728024838331E-3</v>
      </c>
      <c r="M2559" s="109">
        <v>2.3381478677884601E-3</v>
      </c>
      <c r="N2559" s="732">
        <v>2.8306475665771337E-3</v>
      </c>
      <c r="O2559" s="108">
        <v>2.6090269125943651E-3</v>
      </c>
      <c r="P2559" s="109">
        <v>2.5641268620787789E-3</v>
      </c>
      <c r="Q2559" s="732">
        <v>6.9457699474115148E-3</v>
      </c>
      <c r="R2559" s="108">
        <v>2.5331226155676984E-3</v>
      </c>
      <c r="S2559" s="109">
        <v>3.3740863656433247E-3</v>
      </c>
      <c r="T2559" s="732">
        <v>1.0908621652602779E-2</v>
      </c>
      <c r="U2559" s="108">
        <v>2.2594150856160094E-4</v>
      </c>
      <c r="V2559" s="109">
        <v>2.2140131274421833E-4</v>
      </c>
      <c r="W2559" s="732">
        <v>6.5447771819355355E-4</v>
      </c>
      <c r="X2559" s="108">
        <v>1.4405068896298314E-5</v>
      </c>
      <c r="Y2559" s="109">
        <v>1.4133212524476787E-5</v>
      </c>
      <c r="Z2559" s="732">
        <v>4.4094136629702826E-5</v>
      </c>
      <c r="AA2559" s="108">
        <v>4.3723875086406445E-4</v>
      </c>
      <c r="AB2559" s="109">
        <v>4.2153482882250888E-4</v>
      </c>
      <c r="AC2559" s="732">
        <v>1.3902037342407238E-3</v>
      </c>
      <c r="AD2559" s="108">
        <v>9.5790413167476878E-5</v>
      </c>
      <c r="AE2559" s="109">
        <v>9.3828039402590115E-5</v>
      </c>
      <c r="AF2559" s="732">
        <v>2.7652833427383307E-4</v>
      </c>
      <c r="AG2559" s="108">
        <v>1.3210621444403905E-4</v>
      </c>
      <c r="AH2559" s="109">
        <v>1.297027099757465E-4</v>
      </c>
      <c r="AI2559" s="732">
        <v>4.0359443069701431E-4</v>
      </c>
      <c r="AJ2559" s="114"/>
      <c r="AK2559" s="115"/>
      <c r="AL2559" s="115"/>
    </row>
    <row r="2560" spans="1:38" ht="13" x14ac:dyDescent="0.3">
      <c r="A2560" s="71">
        <v>2038</v>
      </c>
      <c r="B2560" s="718">
        <v>35</v>
      </c>
      <c r="C2560" s="108">
        <v>0.79152734391931434</v>
      </c>
      <c r="D2560" s="109">
        <v>0.71840350664234076</v>
      </c>
      <c r="E2560" s="732">
        <v>0.47773056589559021</v>
      </c>
      <c r="F2560" s="108">
        <v>6.7722119384358986E-2</v>
      </c>
      <c r="G2560" s="109">
        <v>6.4327831398294469E-2</v>
      </c>
      <c r="H2560" s="732">
        <v>8.490466745777403E-2</v>
      </c>
      <c r="I2560" s="108">
        <v>8.818165240961278E-3</v>
      </c>
      <c r="J2560" s="109">
        <v>9.5354843826590836E-3</v>
      </c>
      <c r="K2560" s="732">
        <v>2.0898030594963483E-2</v>
      </c>
      <c r="L2560" s="108">
        <v>2.5978728024838331E-3</v>
      </c>
      <c r="M2560" s="109">
        <v>2.3381478677884601E-3</v>
      </c>
      <c r="N2560" s="732">
        <v>2.8306475665771337E-3</v>
      </c>
      <c r="O2560" s="108">
        <v>2.6090269125943651E-3</v>
      </c>
      <c r="P2560" s="109">
        <v>2.5641268620787789E-3</v>
      </c>
      <c r="Q2560" s="732">
        <v>6.9457699474115148E-3</v>
      </c>
      <c r="R2560" s="108">
        <v>2.5331226155676984E-3</v>
      </c>
      <c r="S2560" s="109">
        <v>3.3740863656433247E-3</v>
      </c>
      <c r="T2560" s="732">
        <v>1.0908621652602779E-2</v>
      </c>
      <c r="U2560" s="108">
        <v>2.2594150856160094E-4</v>
      </c>
      <c r="V2560" s="109">
        <v>2.2140131274421833E-4</v>
      </c>
      <c r="W2560" s="732">
        <v>6.5447771819355355E-4</v>
      </c>
      <c r="X2560" s="108">
        <v>1.4405068896298314E-5</v>
      </c>
      <c r="Y2560" s="109">
        <v>1.4133212524476787E-5</v>
      </c>
      <c r="Z2560" s="732">
        <v>4.4094136629702826E-5</v>
      </c>
      <c r="AA2560" s="108">
        <v>4.3723875086406445E-4</v>
      </c>
      <c r="AB2560" s="109">
        <v>4.2153482882250888E-4</v>
      </c>
      <c r="AC2560" s="732">
        <v>1.3902037342407238E-3</v>
      </c>
      <c r="AD2560" s="108">
        <v>9.5790413167476878E-5</v>
      </c>
      <c r="AE2560" s="109">
        <v>9.3828039402590115E-5</v>
      </c>
      <c r="AF2560" s="732">
        <v>2.7652833427383307E-4</v>
      </c>
      <c r="AG2560" s="108">
        <v>1.3210621444403905E-4</v>
      </c>
      <c r="AH2560" s="109">
        <v>1.297027099757465E-4</v>
      </c>
      <c r="AI2560" s="732">
        <v>4.0359443069701431E-4</v>
      </c>
      <c r="AJ2560" s="114"/>
      <c r="AK2560" s="115"/>
      <c r="AL2560" s="115"/>
    </row>
    <row r="2561" spans="1:38" ht="13" x14ac:dyDescent="0.3">
      <c r="A2561" s="71">
        <v>2038</v>
      </c>
      <c r="B2561" s="718">
        <v>36</v>
      </c>
      <c r="C2561" s="108">
        <v>0.79152734391931434</v>
      </c>
      <c r="D2561" s="109">
        <v>0.71840350664234076</v>
      </c>
      <c r="E2561" s="732">
        <v>0.47773056589559021</v>
      </c>
      <c r="F2561" s="108">
        <v>6.7722119384358986E-2</v>
      </c>
      <c r="G2561" s="109">
        <v>6.4327831398294469E-2</v>
      </c>
      <c r="H2561" s="732">
        <v>8.490466745777403E-2</v>
      </c>
      <c r="I2561" s="108">
        <v>8.818165240961278E-3</v>
      </c>
      <c r="J2561" s="109">
        <v>9.5354843826590836E-3</v>
      </c>
      <c r="K2561" s="732">
        <v>2.0898030594963483E-2</v>
      </c>
      <c r="L2561" s="108">
        <v>2.5978728024838331E-3</v>
      </c>
      <c r="M2561" s="109">
        <v>2.3381478677884601E-3</v>
      </c>
      <c r="N2561" s="732">
        <v>2.8306475665771337E-3</v>
      </c>
      <c r="O2561" s="108">
        <v>2.6090269125943651E-3</v>
      </c>
      <c r="P2561" s="109">
        <v>2.5641268620787789E-3</v>
      </c>
      <c r="Q2561" s="732">
        <v>6.9457699474115148E-3</v>
      </c>
      <c r="R2561" s="108">
        <v>2.5331226155676984E-3</v>
      </c>
      <c r="S2561" s="109">
        <v>3.3740863656433247E-3</v>
      </c>
      <c r="T2561" s="732">
        <v>1.0908621652602779E-2</v>
      </c>
      <c r="U2561" s="108">
        <v>2.2594150856160094E-4</v>
      </c>
      <c r="V2561" s="109">
        <v>2.2140131274421833E-4</v>
      </c>
      <c r="W2561" s="732">
        <v>6.5447771819355355E-4</v>
      </c>
      <c r="X2561" s="108">
        <v>1.4405068896298314E-5</v>
      </c>
      <c r="Y2561" s="109">
        <v>1.4133212524476787E-5</v>
      </c>
      <c r="Z2561" s="732">
        <v>4.4094136629702826E-5</v>
      </c>
      <c r="AA2561" s="108">
        <v>4.3723875086406445E-4</v>
      </c>
      <c r="AB2561" s="109">
        <v>4.2153482882250888E-4</v>
      </c>
      <c r="AC2561" s="732">
        <v>1.3902037342407238E-3</v>
      </c>
      <c r="AD2561" s="108">
        <v>9.5790413167476878E-5</v>
      </c>
      <c r="AE2561" s="109">
        <v>9.3828039402590115E-5</v>
      </c>
      <c r="AF2561" s="732">
        <v>2.7652833427383307E-4</v>
      </c>
      <c r="AG2561" s="108">
        <v>1.3210621444403905E-4</v>
      </c>
      <c r="AH2561" s="109">
        <v>1.297027099757465E-4</v>
      </c>
      <c r="AI2561" s="732">
        <v>4.0359443069701431E-4</v>
      </c>
      <c r="AJ2561" s="114"/>
      <c r="AK2561" s="115"/>
      <c r="AL2561" s="115"/>
    </row>
    <row r="2562" spans="1:38" ht="13" x14ac:dyDescent="0.3">
      <c r="A2562" s="71">
        <v>2038</v>
      </c>
      <c r="B2562" s="718">
        <v>37</v>
      </c>
      <c r="C2562" s="108">
        <v>0.79152734391931434</v>
      </c>
      <c r="D2562" s="109">
        <v>0.71840350664234076</v>
      </c>
      <c r="E2562" s="732">
        <v>0.47773056589559021</v>
      </c>
      <c r="F2562" s="108">
        <v>6.7722119384358986E-2</v>
      </c>
      <c r="G2562" s="109">
        <v>6.4327831398294469E-2</v>
      </c>
      <c r="H2562" s="732">
        <v>8.490466745777403E-2</v>
      </c>
      <c r="I2562" s="108">
        <v>8.818165240961278E-3</v>
      </c>
      <c r="J2562" s="109">
        <v>9.5354843826590836E-3</v>
      </c>
      <c r="K2562" s="732">
        <v>2.0898030594963483E-2</v>
      </c>
      <c r="L2562" s="108">
        <v>2.5978728024838331E-3</v>
      </c>
      <c r="M2562" s="109">
        <v>2.3381478677884601E-3</v>
      </c>
      <c r="N2562" s="732">
        <v>2.8306475665771337E-3</v>
      </c>
      <c r="O2562" s="108">
        <v>2.6090269125943651E-3</v>
      </c>
      <c r="P2562" s="109">
        <v>2.5641268620787789E-3</v>
      </c>
      <c r="Q2562" s="732">
        <v>6.9457699474115148E-3</v>
      </c>
      <c r="R2562" s="108">
        <v>2.5331226155676984E-3</v>
      </c>
      <c r="S2562" s="109">
        <v>3.3740863656433247E-3</v>
      </c>
      <c r="T2562" s="732">
        <v>1.0908621652602779E-2</v>
      </c>
      <c r="U2562" s="108">
        <v>2.2594150856160094E-4</v>
      </c>
      <c r="V2562" s="109">
        <v>2.2140131274421833E-4</v>
      </c>
      <c r="W2562" s="732">
        <v>6.5447771819355355E-4</v>
      </c>
      <c r="X2562" s="108">
        <v>1.4405068896298314E-5</v>
      </c>
      <c r="Y2562" s="109">
        <v>1.4133212524476787E-5</v>
      </c>
      <c r="Z2562" s="732">
        <v>4.4094136629702826E-5</v>
      </c>
      <c r="AA2562" s="108">
        <v>4.3723875086406445E-4</v>
      </c>
      <c r="AB2562" s="109">
        <v>4.2153482882250888E-4</v>
      </c>
      <c r="AC2562" s="732">
        <v>1.3902037342407238E-3</v>
      </c>
      <c r="AD2562" s="108">
        <v>9.5790413167476878E-5</v>
      </c>
      <c r="AE2562" s="109">
        <v>9.3828039402590115E-5</v>
      </c>
      <c r="AF2562" s="732">
        <v>2.7652833427383307E-4</v>
      </c>
      <c r="AG2562" s="108">
        <v>1.3210621444403905E-4</v>
      </c>
      <c r="AH2562" s="109">
        <v>1.297027099757465E-4</v>
      </c>
      <c r="AI2562" s="732">
        <v>4.0359443069701431E-4</v>
      </c>
      <c r="AJ2562" s="114"/>
      <c r="AK2562" s="115"/>
      <c r="AL2562" s="115"/>
    </row>
    <row r="2563" spans="1:38" ht="13" x14ac:dyDescent="0.3">
      <c r="A2563" s="71">
        <v>2038</v>
      </c>
      <c r="B2563" s="718">
        <v>38</v>
      </c>
      <c r="C2563" s="108">
        <v>0.79152734391931434</v>
      </c>
      <c r="D2563" s="109">
        <v>0.71840350664234076</v>
      </c>
      <c r="E2563" s="732">
        <v>0.47773056589559021</v>
      </c>
      <c r="F2563" s="108">
        <v>6.7722119384358986E-2</v>
      </c>
      <c r="G2563" s="109">
        <v>6.4327831398294469E-2</v>
      </c>
      <c r="H2563" s="732">
        <v>8.490466745777403E-2</v>
      </c>
      <c r="I2563" s="108">
        <v>8.818165240961278E-3</v>
      </c>
      <c r="J2563" s="109">
        <v>9.5354843826590836E-3</v>
      </c>
      <c r="K2563" s="732">
        <v>2.0898030594963483E-2</v>
      </c>
      <c r="L2563" s="108">
        <v>2.5978728024838331E-3</v>
      </c>
      <c r="M2563" s="109">
        <v>2.3381478677884601E-3</v>
      </c>
      <c r="N2563" s="732">
        <v>2.8306475665771337E-3</v>
      </c>
      <c r="O2563" s="108">
        <v>2.6090269125943651E-3</v>
      </c>
      <c r="P2563" s="109">
        <v>2.5641268620787789E-3</v>
      </c>
      <c r="Q2563" s="732">
        <v>6.9457699474115148E-3</v>
      </c>
      <c r="R2563" s="108">
        <v>2.5331226155676984E-3</v>
      </c>
      <c r="S2563" s="109">
        <v>3.3740863656433247E-3</v>
      </c>
      <c r="T2563" s="732">
        <v>1.0908621652602779E-2</v>
      </c>
      <c r="U2563" s="108">
        <v>2.2594150856160094E-4</v>
      </c>
      <c r="V2563" s="109">
        <v>2.2140131274421833E-4</v>
      </c>
      <c r="W2563" s="732">
        <v>6.5447771819355355E-4</v>
      </c>
      <c r="X2563" s="108">
        <v>1.4405068896298314E-5</v>
      </c>
      <c r="Y2563" s="109">
        <v>1.4133212524476787E-5</v>
      </c>
      <c r="Z2563" s="732">
        <v>4.4094136629702826E-5</v>
      </c>
      <c r="AA2563" s="108">
        <v>4.3723875086406445E-4</v>
      </c>
      <c r="AB2563" s="109">
        <v>4.2153482882250888E-4</v>
      </c>
      <c r="AC2563" s="732">
        <v>1.3902037342407238E-3</v>
      </c>
      <c r="AD2563" s="108">
        <v>9.5790413167476878E-5</v>
      </c>
      <c r="AE2563" s="109">
        <v>9.3828039402590115E-5</v>
      </c>
      <c r="AF2563" s="732">
        <v>2.7652833427383307E-4</v>
      </c>
      <c r="AG2563" s="108">
        <v>1.3210621444403905E-4</v>
      </c>
      <c r="AH2563" s="109">
        <v>1.297027099757465E-4</v>
      </c>
      <c r="AI2563" s="732">
        <v>4.0359443069701431E-4</v>
      </c>
      <c r="AJ2563" s="114"/>
      <c r="AK2563" s="115"/>
      <c r="AL2563" s="115"/>
    </row>
    <row r="2564" spans="1:38" ht="13.5" thickBot="1" x14ac:dyDescent="0.35">
      <c r="A2564" s="73">
        <v>2038</v>
      </c>
      <c r="B2564" s="719">
        <v>39</v>
      </c>
      <c r="C2564" s="110">
        <v>0.79152734391931434</v>
      </c>
      <c r="D2564" s="111">
        <v>0.71840350664234076</v>
      </c>
      <c r="E2564" s="733">
        <v>0.47773056589559021</v>
      </c>
      <c r="F2564" s="110">
        <v>6.7722119384358986E-2</v>
      </c>
      <c r="G2564" s="111">
        <v>6.4327831398294469E-2</v>
      </c>
      <c r="H2564" s="733">
        <v>8.490466745777403E-2</v>
      </c>
      <c r="I2564" s="110">
        <v>8.818165240961278E-3</v>
      </c>
      <c r="J2564" s="111">
        <v>9.5354843826590836E-3</v>
      </c>
      <c r="K2564" s="733">
        <v>2.0898030594963483E-2</v>
      </c>
      <c r="L2564" s="110">
        <v>2.5978728024838331E-3</v>
      </c>
      <c r="M2564" s="111">
        <v>2.3381478677884601E-3</v>
      </c>
      <c r="N2564" s="733">
        <v>2.8306475665771337E-3</v>
      </c>
      <c r="O2564" s="110">
        <v>2.6090269125943651E-3</v>
      </c>
      <c r="P2564" s="111">
        <v>2.5641268620787789E-3</v>
      </c>
      <c r="Q2564" s="733">
        <v>6.9457699474115148E-3</v>
      </c>
      <c r="R2564" s="110">
        <v>2.5331226155676984E-3</v>
      </c>
      <c r="S2564" s="111">
        <v>3.3740863656433247E-3</v>
      </c>
      <c r="T2564" s="733">
        <v>1.0908621652602779E-2</v>
      </c>
      <c r="U2564" s="110">
        <v>2.2594150856160094E-4</v>
      </c>
      <c r="V2564" s="111">
        <v>2.2140131274421833E-4</v>
      </c>
      <c r="W2564" s="733">
        <v>6.5447771819355355E-4</v>
      </c>
      <c r="X2564" s="110">
        <v>1.4405068896298314E-5</v>
      </c>
      <c r="Y2564" s="111">
        <v>1.4133212524476787E-5</v>
      </c>
      <c r="Z2564" s="733">
        <v>4.4094136629702826E-5</v>
      </c>
      <c r="AA2564" s="110">
        <v>4.3723875086406445E-4</v>
      </c>
      <c r="AB2564" s="111">
        <v>4.2153482882250888E-4</v>
      </c>
      <c r="AC2564" s="733">
        <v>1.3902037342407238E-3</v>
      </c>
      <c r="AD2564" s="110">
        <v>9.5790413167476878E-5</v>
      </c>
      <c r="AE2564" s="111">
        <v>9.3828039402590115E-5</v>
      </c>
      <c r="AF2564" s="733">
        <v>2.7652833427383307E-4</v>
      </c>
      <c r="AG2564" s="110">
        <v>1.3210621444403905E-4</v>
      </c>
      <c r="AH2564" s="111">
        <v>1.297027099757465E-4</v>
      </c>
      <c r="AI2564" s="733">
        <v>4.0359443069701431E-4</v>
      </c>
      <c r="AJ2564" s="116"/>
      <c r="AK2564" s="117"/>
      <c r="AL2564" s="117"/>
    </row>
    <row r="2565" spans="1:38" x14ac:dyDescent="0.25">
      <c r="A2565" s="69">
        <v>2039</v>
      </c>
      <c r="B2565" s="70">
        <v>0</v>
      </c>
      <c r="C2565" s="106">
        <v>0.2844979342332179</v>
      </c>
      <c r="D2565" s="107">
        <v>0.29241130372637247</v>
      </c>
      <c r="E2565" s="730">
        <v>0.23889739793319975</v>
      </c>
      <c r="F2565" s="106">
        <v>1.349392606155198E-2</v>
      </c>
      <c r="G2565" s="107">
        <v>1.5325073094301601E-2</v>
      </c>
      <c r="H2565" s="730">
        <v>1.4401360248109035E-2</v>
      </c>
      <c r="I2565" s="106">
        <v>7.6026649431989446E-3</v>
      </c>
      <c r="J2565" s="107">
        <v>7.2737908102406051E-3</v>
      </c>
      <c r="K2565" s="730">
        <v>1.6063749609477502E-2</v>
      </c>
      <c r="L2565" s="106">
        <v>7.3549922776491774E-4</v>
      </c>
      <c r="M2565" s="107">
        <v>8.2241795096249992E-4</v>
      </c>
      <c r="N2565" s="730">
        <v>1.3587936906387032E-3</v>
      </c>
      <c r="O2565" s="106">
        <v>1.8932667918033505E-3</v>
      </c>
      <c r="P2565" s="107">
        <v>1.7953403400974104E-3</v>
      </c>
      <c r="Q2565" s="730">
        <v>3.2730950475607068E-3</v>
      </c>
      <c r="R2565" s="106">
        <v>2.5331226155676984E-3</v>
      </c>
      <c r="S2565" s="107">
        <v>3.3740863656433247E-3</v>
      </c>
      <c r="T2565" s="730">
        <v>1.0908621652602779E-2</v>
      </c>
      <c r="U2565" s="106">
        <v>2.0203045199802591E-4</v>
      </c>
      <c r="V2565" s="107">
        <v>1.9670533853332895E-4</v>
      </c>
      <c r="W2565" s="730">
        <v>3.1945462401123331E-4</v>
      </c>
      <c r="X2565" s="106">
        <v>1.2481089464341451E-5</v>
      </c>
      <c r="Y2565" s="107">
        <v>1.2116044718478619E-5</v>
      </c>
      <c r="Z2565" s="730">
        <v>2.0698896474470915E-5</v>
      </c>
      <c r="AA2565" s="106">
        <v>2.162207276876686E-4</v>
      </c>
      <c r="AB2565" s="107">
        <v>2.1740342886540333E-4</v>
      </c>
      <c r="AC2565" s="730">
        <v>5.6812671482859764E-4</v>
      </c>
      <c r="AD2565" s="106">
        <v>8.869650871119103E-5</v>
      </c>
      <c r="AE2565" s="107">
        <v>8.6701079387546337E-5</v>
      </c>
      <c r="AF2565" s="730">
        <v>1.3770415458007557E-4</v>
      </c>
      <c r="AG2565" s="106">
        <v>1.0551460021476803E-4</v>
      </c>
      <c r="AH2565" s="107">
        <v>1.0138093826280151E-4</v>
      </c>
      <c r="AI2565" s="730">
        <v>1.8215911262988194E-4</v>
      </c>
      <c r="AJ2565" s="112"/>
      <c r="AK2565" s="113"/>
      <c r="AL2565" s="113"/>
    </row>
    <row r="2566" spans="1:38" x14ac:dyDescent="0.25">
      <c r="A2566" s="71">
        <v>2039</v>
      </c>
      <c r="B2566" s="718">
        <v>1</v>
      </c>
      <c r="C2566" s="108">
        <v>0.28346709155045607</v>
      </c>
      <c r="D2566" s="109">
        <v>0.29148879100827746</v>
      </c>
      <c r="E2566" s="731">
        <v>0.23991405704874444</v>
      </c>
      <c r="F2566" s="108">
        <v>1.3495608587779113E-2</v>
      </c>
      <c r="G2566" s="109">
        <v>1.5330959560948546E-2</v>
      </c>
      <c r="H2566" s="731">
        <v>1.4486579081850009E-2</v>
      </c>
      <c r="I2566" s="108">
        <v>7.565725467035966E-3</v>
      </c>
      <c r="J2566" s="109">
        <v>7.2475850739914414E-3</v>
      </c>
      <c r="K2566" s="731">
        <v>1.6154996035406658E-2</v>
      </c>
      <c r="L2566" s="108">
        <v>7.3359968507275019E-4</v>
      </c>
      <c r="M2566" s="109">
        <v>8.2102061747432167E-4</v>
      </c>
      <c r="N2566" s="731">
        <v>1.3636581173891882E-3</v>
      </c>
      <c r="O2566" s="108">
        <v>1.8851728105016088E-3</v>
      </c>
      <c r="P2566" s="109">
        <v>1.7898521368548983E-3</v>
      </c>
      <c r="Q2566" s="731">
        <v>3.2905368322259649E-3</v>
      </c>
      <c r="R2566" s="108">
        <v>2.5331226155676984E-3</v>
      </c>
      <c r="S2566" s="109">
        <v>3.3740863656433247E-3</v>
      </c>
      <c r="T2566" s="731">
        <v>1.0908621652602779E-2</v>
      </c>
      <c r="U2566" s="108">
        <v>2.0110081761893922E-4</v>
      </c>
      <c r="V2566" s="109">
        <v>1.9608247189347301E-4</v>
      </c>
      <c r="W2566" s="731">
        <v>3.2133408369107333E-4</v>
      </c>
      <c r="X2566" s="108">
        <v>1.2423210656779097E-5</v>
      </c>
      <c r="Y2566" s="109">
        <v>1.2076894459501665E-5</v>
      </c>
      <c r="Z2566" s="731">
        <v>2.0814333753314418E-5</v>
      </c>
      <c r="AA2566" s="108">
        <v>2.1548624625690764E-4</v>
      </c>
      <c r="AB2566" s="109">
        <v>2.1693126988037783E-4</v>
      </c>
      <c r="AC2566" s="731">
        <v>5.7119259019035437E-4</v>
      </c>
      <c r="AD2566" s="108">
        <v>8.8282634475681974E-5</v>
      </c>
      <c r="AE2566" s="109">
        <v>8.6423810284485595E-5</v>
      </c>
      <c r="AF2566" s="731">
        <v>1.3857513581225331E-4</v>
      </c>
      <c r="AG2566" s="108">
        <v>1.0504363932735461E-4</v>
      </c>
      <c r="AH2566" s="109">
        <v>1.0106243917864265E-4</v>
      </c>
      <c r="AI2566" s="731">
        <v>1.8299109959129571E-4</v>
      </c>
      <c r="AJ2566" s="114"/>
      <c r="AK2566" s="115"/>
      <c r="AL2566" s="115"/>
    </row>
    <row r="2567" spans="1:38" x14ac:dyDescent="0.25">
      <c r="A2567" s="71">
        <v>2039</v>
      </c>
      <c r="B2567" s="718">
        <v>2</v>
      </c>
      <c r="C2567" s="108">
        <v>0.28166169092679777</v>
      </c>
      <c r="D2567" s="109">
        <v>0.28960335682148503</v>
      </c>
      <c r="E2567" s="731">
        <v>0.24067835536155938</v>
      </c>
      <c r="F2567" s="108">
        <v>1.3476850552341315E-2</v>
      </c>
      <c r="G2567" s="109">
        <v>1.5318275881761651E-2</v>
      </c>
      <c r="H2567" s="731">
        <v>1.4553979095811829E-2</v>
      </c>
      <c r="I2567" s="108">
        <v>7.5164971013335219E-3</v>
      </c>
      <c r="J2567" s="109">
        <v>7.2022723248766091E-3</v>
      </c>
      <c r="K2567" s="731">
        <v>1.6226423437124667E-2</v>
      </c>
      <c r="L2567" s="108">
        <v>7.3190887677193465E-4</v>
      </c>
      <c r="M2567" s="109">
        <v>8.1920820014585647E-4</v>
      </c>
      <c r="N2567" s="731">
        <v>1.3676261053451604E-3</v>
      </c>
      <c r="O2567" s="108">
        <v>1.8731995560267564E-3</v>
      </c>
      <c r="P2567" s="109">
        <v>1.7798237294173588E-3</v>
      </c>
      <c r="Q2567" s="731">
        <v>3.3038091603049186E-3</v>
      </c>
      <c r="R2567" s="108">
        <v>2.5331226155676984E-3</v>
      </c>
      <c r="S2567" s="109">
        <v>3.3740863656433247E-3</v>
      </c>
      <c r="T2567" s="731">
        <v>1.0908621652602779E-2</v>
      </c>
      <c r="U2567" s="108">
        <v>1.9998200953226294E-4</v>
      </c>
      <c r="V2567" s="109">
        <v>1.9507168183277893E-4</v>
      </c>
      <c r="W2567" s="731">
        <v>3.2276454697145252E-4</v>
      </c>
      <c r="X2567" s="108">
        <v>1.2351107893880537E-5</v>
      </c>
      <c r="Y2567" s="109">
        <v>1.2012037406480189E-5</v>
      </c>
      <c r="Z2567" s="731">
        <v>2.0902050991752054E-5</v>
      </c>
      <c r="AA2567" s="108">
        <v>2.144858214091001E-4</v>
      </c>
      <c r="AB2567" s="109">
        <v>2.160574273996051E-4</v>
      </c>
      <c r="AC2567" s="731">
        <v>5.7353928813927099E-4</v>
      </c>
      <c r="AD2567" s="108">
        <v>8.7799477739278846E-5</v>
      </c>
      <c r="AE2567" s="109">
        <v>8.5981241022443854E-5</v>
      </c>
      <c r="AF2567" s="731">
        <v>1.3923779488775358E-4</v>
      </c>
      <c r="AG2567" s="108">
        <v>1.0441145888656872E-4</v>
      </c>
      <c r="AH2567" s="109">
        <v>1.0051252740218647E-4</v>
      </c>
      <c r="AI2567" s="731">
        <v>1.8362413867964154E-4</v>
      </c>
      <c r="AJ2567" s="114"/>
      <c r="AK2567" s="115"/>
      <c r="AL2567" s="115"/>
    </row>
    <row r="2568" spans="1:38" x14ac:dyDescent="0.25">
      <c r="A2568" s="71">
        <v>2039</v>
      </c>
      <c r="B2568" s="718">
        <v>3</v>
      </c>
      <c r="C2568" s="108">
        <v>0.27887748490612341</v>
      </c>
      <c r="D2568" s="109">
        <v>0.28672058897071512</v>
      </c>
      <c r="E2568" s="731">
        <v>0.24190722240011728</v>
      </c>
      <c r="F2568" s="108">
        <v>1.3453083743723161E-2</v>
      </c>
      <c r="G2568" s="109">
        <v>1.5303532897989861E-2</v>
      </c>
      <c r="H2568" s="731">
        <v>1.465399382014116E-2</v>
      </c>
      <c r="I2568" s="108">
        <v>7.4509061116396769E-3</v>
      </c>
      <c r="J2568" s="109">
        <v>7.1426611169145005E-3</v>
      </c>
      <c r="K2568" s="731">
        <v>1.6336824658729827E-2</v>
      </c>
      <c r="L2568" s="108">
        <v>7.3039919587323122E-4</v>
      </c>
      <c r="M2568" s="109">
        <v>8.1766658857823594E-4</v>
      </c>
      <c r="N2568" s="731">
        <v>1.3735321495739502E-3</v>
      </c>
      <c r="O2568" s="108">
        <v>1.856645030659163E-3</v>
      </c>
      <c r="P2568" s="109">
        <v>1.7658725447005563E-3</v>
      </c>
      <c r="Q2568" s="731">
        <v>3.324887143922285E-3</v>
      </c>
      <c r="R2568" s="108">
        <v>2.5331226155676984E-3</v>
      </c>
      <c r="S2568" s="109">
        <v>3.3740863656433247E-3</v>
      </c>
      <c r="T2568" s="731">
        <v>1.0908621652602779E-2</v>
      </c>
      <c r="U2568" s="108">
        <v>1.9860842235230815E-4</v>
      </c>
      <c r="V2568" s="109">
        <v>1.9383746478442496E-4</v>
      </c>
      <c r="W2568" s="731">
        <v>3.2503514481766854E-4</v>
      </c>
      <c r="X2568" s="108">
        <v>1.2260422491548717E-5</v>
      </c>
      <c r="Y2568" s="109">
        <v>1.1930806818869096E-5</v>
      </c>
      <c r="Z2568" s="731">
        <v>2.1041524618022195E-5</v>
      </c>
      <c r="AA2568" s="108">
        <v>2.1322158273108017E-4</v>
      </c>
      <c r="AB2568" s="109">
        <v>2.1496340614970537E-4</v>
      </c>
      <c r="AC2568" s="731">
        <v>5.7723381713307184E-4</v>
      </c>
      <c r="AD2568" s="108">
        <v>8.7218511344020014E-5</v>
      </c>
      <c r="AE2568" s="109">
        <v>8.5451949827970025E-5</v>
      </c>
      <c r="AF2568" s="731">
        <v>1.402898560746728E-4</v>
      </c>
      <c r="AG2568" s="108">
        <v>1.0358049975679235E-4</v>
      </c>
      <c r="AH2568" s="109">
        <v>9.9790632240257914E-5</v>
      </c>
      <c r="AI2568" s="731">
        <v>1.8463015771500097E-4</v>
      </c>
      <c r="AJ2568" s="114"/>
      <c r="AK2568" s="115"/>
      <c r="AL2568" s="115"/>
    </row>
    <row r="2569" spans="1:38" x14ac:dyDescent="0.25">
      <c r="A2569" s="71">
        <v>2039</v>
      </c>
      <c r="B2569" s="718">
        <v>4</v>
      </c>
      <c r="C2569" s="108">
        <v>0.3384109662945004</v>
      </c>
      <c r="D2569" s="109">
        <v>0.34247787356844289</v>
      </c>
      <c r="E2569" s="731">
        <v>0.32582250132305612</v>
      </c>
      <c r="F2569" s="108">
        <v>1.3881366963539452E-2</v>
      </c>
      <c r="G2569" s="109">
        <v>1.585124729961639E-2</v>
      </c>
      <c r="H2569" s="731">
        <v>1.7929148777810225E-2</v>
      </c>
      <c r="I2569" s="108">
        <v>7.8947929803470582E-3</v>
      </c>
      <c r="J2569" s="109">
        <v>8.3532582860451343E-3</v>
      </c>
      <c r="K2569" s="731">
        <v>1.9411637458394568E-2</v>
      </c>
      <c r="L2569" s="108">
        <v>8.8282734510207895E-4</v>
      </c>
      <c r="M2569" s="109">
        <v>1.221118025327903E-3</v>
      </c>
      <c r="N2569" s="731">
        <v>2.2242680072558588E-3</v>
      </c>
      <c r="O2569" s="108">
        <v>2.0053064887846036E-3</v>
      </c>
      <c r="P2569" s="109">
        <v>2.0624461270829317E-3</v>
      </c>
      <c r="Q2569" s="731">
        <v>4.2106000630225716E-3</v>
      </c>
      <c r="R2569" s="108">
        <v>2.5331226155676984E-3</v>
      </c>
      <c r="S2569" s="109">
        <v>3.3740863656433247E-3</v>
      </c>
      <c r="T2569" s="731">
        <v>1.0908621652602779E-2</v>
      </c>
      <c r="U2569" s="108">
        <v>2.0679949107246857E-4</v>
      </c>
      <c r="V2569" s="109">
        <v>2.1005164009317066E-4</v>
      </c>
      <c r="W2569" s="731">
        <v>4.1907368397715134E-4</v>
      </c>
      <c r="X2569" s="108">
        <v>1.2850241507643232E-5</v>
      </c>
      <c r="Y2569" s="109">
        <v>1.3096993199453378E-5</v>
      </c>
      <c r="Z2569" s="731">
        <v>2.7148296780907004E-5</v>
      </c>
      <c r="AA2569" s="108">
        <v>2.2280613212617787E-4</v>
      </c>
      <c r="AB2569" s="109">
        <v>2.3286544061039779E-4</v>
      </c>
      <c r="AC2569" s="731">
        <v>7.261774353596156E-4</v>
      </c>
      <c r="AD2569" s="108">
        <v>9.0342594476647484E-5</v>
      </c>
      <c r="AE2569" s="109">
        <v>9.1615652898901741E-5</v>
      </c>
      <c r="AF2569" s="731">
        <v>1.8426279357421595E-4</v>
      </c>
      <c r="AG2569" s="108">
        <v>1.0997952370582577E-4</v>
      </c>
      <c r="AH2569" s="109">
        <v>1.1251221437803768E-4</v>
      </c>
      <c r="AI2569" s="731">
        <v>2.2753590457811547E-4</v>
      </c>
      <c r="AJ2569" s="114"/>
      <c r="AK2569" s="115"/>
      <c r="AL2569" s="115"/>
    </row>
    <row r="2570" spans="1:38" x14ac:dyDescent="0.25">
      <c r="A2570" s="71">
        <v>2039</v>
      </c>
      <c r="B2570" s="718">
        <v>5</v>
      </c>
      <c r="C2570" s="108">
        <v>0.33716805468744665</v>
      </c>
      <c r="D2570" s="109">
        <v>0.34122546290983236</v>
      </c>
      <c r="E2570" s="731">
        <v>0.32211257875977872</v>
      </c>
      <c r="F2570" s="108">
        <v>1.3903545739936398E-2</v>
      </c>
      <c r="G2570" s="109">
        <v>1.5867830691407951E-2</v>
      </c>
      <c r="H2570" s="731">
        <v>1.7774394464385789E-2</v>
      </c>
      <c r="I2570" s="108">
        <v>7.8595870753823752E-3</v>
      </c>
      <c r="J2570" s="109">
        <v>8.3108520784900969E-3</v>
      </c>
      <c r="K2570" s="731">
        <v>1.9157534358909295E-2</v>
      </c>
      <c r="L2570" s="108">
        <v>8.8141753554819922E-4</v>
      </c>
      <c r="M2570" s="109">
        <v>1.2182186275918815E-3</v>
      </c>
      <c r="N2570" s="731">
        <v>2.2085681383460006E-3</v>
      </c>
      <c r="O2570" s="108">
        <v>1.9965000668931061E-3</v>
      </c>
      <c r="P2570" s="109">
        <v>2.0528697537222293E-3</v>
      </c>
      <c r="Q2570" s="731">
        <v>4.1558071843855356E-3</v>
      </c>
      <c r="R2570" s="108">
        <v>2.5331226155676984E-3</v>
      </c>
      <c r="S2570" s="109">
        <v>3.3740863656433247E-3</v>
      </c>
      <c r="T2570" s="731">
        <v>1.0908621652602779E-2</v>
      </c>
      <c r="U2570" s="108">
        <v>2.0595986166949785E-4</v>
      </c>
      <c r="V2570" s="109">
        <v>2.0906526863275968E-4</v>
      </c>
      <c r="W2570" s="731">
        <v>4.1319357865394151E-4</v>
      </c>
      <c r="X2570" s="108">
        <v>1.2796037357536749E-5</v>
      </c>
      <c r="Y2570" s="109">
        <v>1.3034073197763276E-5</v>
      </c>
      <c r="Z2570" s="731">
        <v>2.6781470897854289E-5</v>
      </c>
      <c r="AA2570" s="108">
        <v>2.2220332571414308E-4</v>
      </c>
      <c r="AB2570" s="109">
        <v>2.3213248439514481E-4</v>
      </c>
      <c r="AC2570" s="731">
        <v>7.1705645658959045E-4</v>
      </c>
      <c r="AD2570" s="108">
        <v>8.9978384854337131E-5</v>
      </c>
      <c r="AE2570" s="109">
        <v>9.1182504440622447E-5</v>
      </c>
      <c r="AF2570" s="731">
        <v>1.8153122162485795E-4</v>
      </c>
      <c r="AG2570" s="108">
        <v>1.095093779715379E-4</v>
      </c>
      <c r="AH2570" s="109">
        <v>1.1198222955778292E-4</v>
      </c>
      <c r="AI2570" s="731">
        <v>2.2491071171016719E-4</v>
      </c>
      <c r="AJ2570" s="114"/>
      <c r="AK2570" s="115"/>
      <c r="AL2570" s="115"/>
    </row>
    <row r="2571" spans="1:38" x14ac:dyDescent="0.25">
      <c r="A2571" s="71">
        <v>2039</v>
      </c>
      <c r="B2571" s="718">
        <v>6</v>
      </c>
      <c r="C2571" s="108">
        <v>0.38694070701848499</v>
      </c>
      <c r="D2571" s="109">
        <v>0.38662984237412779</v>
      </c>
      <c r="E2571" s="731">
        <v>0.43738415930676211</v>
      </c>
      <c r="F2571" s="108">
        <v>1.4470570258861604E-2</v>
      </c>
      <c r="G2571" s="109">
        <v>1.6447846945901321E-2</v>
      </c>
      <c r="H2571" s="731">
        <v>2.3385627726016975E-2</v>
      </c>
      <c r="I2571" s="108">
        <v>8.1151368713055193E-3</v>
      </c>
      <c r="J2571" s="109">
        <v>9.2114115627417847E-3</v>
      </c>
      <c r="K2571" s="731">
        <v>2.1154328850486126E-2</v>
      </c>
      <c r="L2571" s="108">
        <v>9.9990865838023562E-4</v>
      </c>
      <c r="M2571" s="109">
        <v>1.3167735601122387E-3</v>
      </c>
      <c r="N2571" s="731">
        <v>2.280730540992865E-3</v>
      </c>
      <c r="O2571" s="108">
        <v>2.1053940702359109E-3</v>
      </c>
      <c r="P2571" s="109">
        <v>2.2972212549976475E-3</v>
      </c>
      <c r="Q2571" s="731">
        <v>5.645073849901123E-3</v>
      </c>
      <c r="R2571" s="108">
        <v>2.5331226155676984E-3</v>
      </c>
      <c r="S2571" s="109">
        <v>3.3740863656433247E-3</v>
      </c>
      <c r="T2571" s="731">
        <v>1.0908621652602779E-2</v>
      </c>
      <c r="U2571" s="108">
        <v>2.1186030648236062E-4</v>
      </c>
      <c r="V2571" s="109">
        <v>2.2158346728112297E-4</v>
      </c>
      <c r="W2571" s="731">
        <v>5.1715056805371482E-4</v>
      </c>
      <c r="X2571" s="108">
        <v>1.3221960198013972E-5</v>
      </c>
      <c r="Y2571" s="109">
        <v>1.3944731454339684E-5</v>
      </c>
      <c r="Z2571" s="731">
        <v>3.4977076338075178E-5</v>
      </c>
      <c r="AA2571" s="108">
        <v>2.3011574320763069E-4</v>
      </c>
      <c r="AB2571" s="109">
        <v>2.4684564205529032E-4</v>
      </c>
      <c r="AC2571" s="731">
        <v>9.7214375807718476E-4</v>
      </c>
      <c r="AD2571" s="108">
        <v>9.221567593741712E-5</v>
      </c>
      <c r="AE2571" s="109">
        <v>9.5829647303316288E-5</v>
      </c>
      <c r="AF2571" s="731">
        <v>2.1205559642109494E-4</v>
      </c>
      <c r="AG2571" s="108">
        <v>1.1416869683107327E-4</v>
      </c>
      <c r="AH2571" s="109">
        <v>1.2223335683033616E-4</v>
      </c>
      <c r="AI2571" s="731">
        <v>3.4023887936523767E-4</v>
      </c>
      <c r="AJ2571" s="114"/>
      <c r="AK2571" s="115"/>
      <c r="AL2571" s="115"/>
    </row>
    <row r="2572" spans="1:38" x14ac:dyDescent="0.25">
      <c r="A2572" s="71">
        <v>2039</v>
      </c>
      <c r="B2572" s="718">
        <v>7</v>
      </c>
      <c r="C2572" s="108">
        <v>0.38672298038837721</v>
      </c>
      <c r="D2572" s="109">
        <v>0.38619954006753621</v>
      </c>
      <c r="E2572" s="731">
        <v>0.43291841047491425</v>
      </c>
      <c r="F2572" s="108">
        <v>1.4536768629164112E-2</v>
      </c>
      <c r="G2572" s="109">
        <v>1.6495452954340573E-2</v>
      </c>
      <c r="H2572" s="731">
        <v>2.3194541806742641E-2</v>
      </c>
      <c r="I2572" s="108">
        <v>8.1023305591144124E-3</v>
      </c>
      <c r="J2572" s="109">
        <v>9.181029173554428E-3</v>
      </c>
      <c r="K2572" s="731">
        <v>2.0853400875927249E-2</v>
      </c>
      <c r="L2572" s="108">
        <v>9.9869386382017396E-4</v>
      </c>
      <c r="M2572" s="109">
        <v>1.3130920786327599E-3</v>
      </c>
      <c r="N2572" s="731">
        <v>2.2617773242801995E-3</v>
      </c>
      <c r="O2572" s="108">
        <v>2.1031622847920636E-3</v>
      </c>
      <c r="P2572" s="109">
        <v>2.2924379638661436E-3</v>
      </c>
      <c r="Q2572" s="731">
        <v>5.5747776688975115E-3</v>
      </c>
      <c r="R2572" s="108">
        <v>2.5331226155676984E-3</v>
      </c>
      <c r="S2572" s="109">
        <v>3.3740863656433247E-3</v>
      </c>
      <c r="T2572" s="731">
        <v>1.0908621652602779E-2</v>
      </c>
      <c r="U2572" s="108">
        <v>2.115056235075278E-4</v>
      </c>
      <c r="V2572" s="109">
        <v>2.2082365084402896E-4</v>
      </c>
      <c r="W2572" s="731">
        <v>5.0961911091953235E-4</v>
      </c>
      <c r="X2572" s="108">
        <v>1.3200678889227162E-5</v>
      </c>
      <c r="Y2572" s="109">
        <v>1.3898955090169456E-5</v>
      </c>
      <c r="Z2572" s="731">
        <v>3.4504406951095218E-5</v>
      </c>
      <c r="AA2572" s="108">
        <v>2.3011456126583666E-4</v>
      </c>
      <c r="AB2572" s="109">
        <v>2.4646797284800815E-4</v>
      </c>
      <c r="AC2572" s="731">
        <v>9.604900888179397E-4</v>
      </c>
      <c r="AD2572" s="108">
        <v>9.2051884331972644E-5</v>
      </c>
      <c r="AE2572" s="109">
        <v>9.5478542924147029E-5</v>
      </c>
      <c r="AF2572" s="731">
        <v>2.0855343725970158E-4</v>
      </c>
      <c r="AG2572" s="108">
        <v>1.1401359231008887E-4</v>
      </c>
      <c r="AH2572" s="109">
        <v>1.2190034983453207E-4</v>
      </c>
      <c r="AI2572" s="731">
        <v>3.3686541325865244E-4</v>
      </c>
      <c r="AJ2572" s="114"/>
      <c r="AK2572" s="115"/>
      <c r="AL2572" s="115"/>
    </row>
    <row r="2573" spans="1:38" x14ac:dyDescent="0.25">
      <c r="A2573" s="71">
        <v>2039</v>
      </c>
      <c r="B2573" s="718">
        <v>8</v>
      </c>
      <c r="C2573" s="108">
        <v>0.43697915058674219</v>
      </c>
      <c r="D2573" s="109">
        <v>0.4288099792363973</v>
      </c>
      <c r="E2573" s="731">
        <v>0.42774480101055407</v>
      </c>
      <c r="F2573" s="108">
        <v>1.5084332690590493E-2</v>
      </c>
      <c r="G2573" s="109">
        <v>1.6905936250540234E-2</v>
      </c>
      <c r="H2573" s="731">
        <v>2.4993031597665305E-2</v>
      </c>
      <c r="I2573" s="108">
        <v>8.3811522405292747E-3</v>
      </c>
      <c r="J2573" s="109">
        <v>9.6805849776940445E-3</v>
      </c>
      <c r="K2573" s="731">
        <v>2.191429964423083E-2</v>
      </c>
      <c r="L2573" s="108">
        <v>1.1360335451658103E-3</v>
      </c>
      <c r="M2573" s="109">
        <v>1.4224714252799155E-3</v>
      </c>
      <c r="N2573" s="731">
        <v>2.3407814807812751E-3</v>
      </c>
      <c r="O2573" s="108">
        <v>2.1998555652456724E-3</v>
      </c>
      <c r="P2573" s="109">
        <v>2.3944147629854661E-3</v>
      </c>
      <c r="Q2573" s="731">
        <v>6.0092978583829171E-3</v>
      </c>
      <c r="R2573" s="108">
        <v>2.5331226155676984E-3</v>
      </c>
      <c r="S2573" s="109">
        <v>3.3740863656433247E-3</v>
      </c>
      <c r="T2573" s="731">
        <v>1.0908621652602779E-2</v>
      </c>
      <c r="U2573" s="108">
        <v>2.1574091713478358E-4</v>
      </c>
      <c r="V2573" s="109">
        <v>2.2477930645116529E-4</v>
      </c>
      <c r="W2573" s="731">
        <v>5.557366060006528E-4</v>
      </c>
      <c r="X2573" s="108">
        <v>1.351728901032965E-5</v>
      </c>
      <c r="Y2573" s="109">
        <v>1.4203510390220379E-5</v>
      </c>
      <c r="Z2573" s="731">
        <v>3.7507741431914743E-5</v>
      </c>
      <c r="AA2573" s="108">
        <v>2.3665479989946618E-4</v>
      </c>
      <c r="AB2573" s="109">
        <v>2.524326963762541E-4</v>
      </c>
      <c r="AC2573" s="731">
        <v>1.0342489733798327E-3</v>
      </c>
      <c r="AD2573" s="108">
        <v>9.3521098758738615E-5</v>
      </c>
      <c r="AE2573" s="109">
        <v>9.6767493088218277E-5</v>
      </c>
      <c r="AF2573" s="731">
        <v>2.3013539994088005E-4</v>
      </c>
      <c r="AG2573" s="108">
        <v>1.1787082680193302E-4</v>
      </c>
      <c r="AH2573" s="109">
        <v>1.2583212850558837E-4</v>
      </c>
      <c r="AI2573" s="731">
        <v>3.5791735501956531E-4</v>
      </c>
      <c r="AJ2573" s="114"/>
      <c r="AK2573" s="115"/>
      <c r="AL2573" s="115"/>
    </row>
    <row r="2574" spans="1:38" x14ac:dyDescent="0.25">
      <c r="A2574" s="71">
        <v>2039</v>
      </c>
      <c r="B2574" s="718">
        <v>9</v>
      </c>
      <c r="C2574" s="108">
        <v>0.43670819239877284</v>
      </c>
      <c r="D2574" s="109">
        <v>0.42839286241777708</v>
      </c>
      <c r="E2574" s="731">
        <v>0.42298552811874446</v>
      </c>
      <c r="F2574" s="108">
        <v>1.5172072454726024E-2</v>
      </c>
      <c r="G2574" s="109">
        <v>1.6974249819627203E-2</v>
      </c>
      <c r="H2574" s="731">
        <v>2.4770735293002319E-2</v>
      </c>
      <c r="I2574" s="108">
        <v>8.3654093572311777E-3</v>
      </c>
      <c r="J2574" s="109">
        <v>9.6506494573656912E-3</v>
      </c>
      <c r="K2574" s="731">
        <v>2.1567186053045997E-2</v>
      </c>
      <c r="L2574" s="108">
        <v>1.1343829598174065E-3</v>
      </c>
      <c r="M2574" s="109">
        <v>1.4187216515446394E-3</v>
      </c>
      <c r="N2574" s="731">
        <v>2.3179915611584727E-3</v>
      </c>
      <c r="O2574" s="108">
        <v>2.1971441226148517E-3</v>
      </c>
      <c r="P2574" s="109">
        <v>2.3898544990192941E-3</v>
      </c>
      <c r="Q2574" s="731">
        <v>5.9254072843430237E-3</v>
      </c>
      <c r="R2574" s="108">
        <v>2.5331226155676984E-3</v>
      </c>
      <c r="S2574" s="109">
        <v>3.3740863656433247E-3</v>
      </c>
      <c r="T2574" s="731">
        <v>1.0908621652602779E-2</v>
      </c>
      <c r="U2574" s="108">
        <v>2.1531008744126823E-4</v>
      </c>
      <c r="V2574" s="109">
        <v>2.240550440981176E-4</v>
      </c>
      <c r="W2574" s="731">
        <v>5.4675621169183336E-4</v>
      </c>
      <c r="X2574" s="108">
        <v>1.3491407109979666E-5</v>
      </c>
      <c r="Y2574" s="109">
        <v>1.4159817908875254E-5</v>
      </c>
      <c r="Z2574" s="731">
        <v>3.6942299591244119E-5</v>
      </c>
      <c r="AA2574" s="108">
        <v>2.3667958653616773E-4</v>
      </c>
      <c r="AB2574" s="109">
        <v>2.5216567322979856E-4</v>
      </c>
      <c r="AC2574" s="731">
        <v>1.0203772708849727E-3</v>
      </c>
      <c r="AD2574" s="108">
        <v>9.3322143616696062E-5</v>
      </c>
      <c r="AE2574" s="109">
        <v>9.6432730891778945E-5</v>
      </c>
      <c r="AF2574" s="731">
        <v>2.2595733402551007E-4</v>
      </c>
      <c r="AG2574" s="108">
        <v>1.1768237229646117E-4</v>
      </c>
      <c r="AH2574" s="109">
        <v>1.255145799056829E-4</v>
      </c>
      <c r="AI2574" s="731">
        <v>3.5388774149726457E-4</v>
      </c>
      <c r="AJ2574" s="114"/>
      <c r="AK2574" s="115"/>
      <c r="AL2574" s="115"/>
    </row>
    <row r="2575" spans="1:38" x14ac:dyDescent="0.25">
      <c r="A2575" s="71">
        <v>2039</v>
      </c>
      <c r="B2575" s="718">
        <v>10</v>
      </c>
      <c r="C2575" s="108">
        <v>0.57811164852744001</v>
      </c>
      <c r="D2575" s="109">
        <v>0.55117554557107118</v>
      </c>
      <c r="E2575" s="731">
        <v>0.45751453826851662</v>
      </c>
      <c r="F2575" s="108">
        <v>1.8523074077046064E-2</v>
      </c>
      <c r="G2575" s="109">
        <v>1.9815856948057847E-2</v>
      </c>
      <c r="H2575" s="731">
        <v>3.0422868922547575E-2</v>
      </c>
      <c r="I2575" s="108">
        <v>9.014228867936196E-3</v>
      </c>
      <c r="J2575" s="109">
        <v>1.0595282709089063E-2</v>
      </c>
      <c r="K2575" s="731">
        <v>2.1117129038200528E-2</v>
      </c>
      <c r="L2575" s="108">
        <v>1.4114774799699637E-3</v>
      </c>
      <c r="M2575" s="109">
        <v>1.6235894493514718E-3</v>
      </c>
      <c r="N2575" s="731">
        <v>2.4874898341517358E-3</v>
      </c>
      <c r="O2575" s="108">
        <v>2.5297413709007214E-3</v>
      </c>
      <c r="P2575" s="109">
        <v>2.6366216036200116E-3</v>
      </c>
      <c r="Q2575" s="731">
        <v>6.6643059224665568E-3</v>
      </c>
      <c r="R2575" s="108">
        <v>2.5331226155676984E-3</v>
      </c>
      <c r="S2575" s="109">
        <v>3.3740863656433247E-3</v>
      </c>
      <c r="T2575" s="731">
        <v>1.0908621652602779E-2</v>
      </c>
      <c r="U2575" s="108">
        <v>2.2973173330949142E-4</v>
      </c>
      <c r="V2575" s="109">
        <v>2.3422026280942271E-4</v>
      </c>
      <c r="W2575" s="731">
        <v>6.2518092451743096E-4</v>
      </c>
      <c r="X2575" s="108">
        <v>1.4568768176873169E-5</v>
      </c>
      <c r="Y2575" s="109">
        <v>1.4928241595494543E-5</v>
      </c>
      <c r="Z2575" s="731">
        <v>4.2039889828158506E-5</v>
      </c>
      <c r="AA2575" s="108">
        <v>2.6402884955394946E-4</v>
      </c>
      <c r="AB2575" s="109">
        <v>2.7339839474439353E-4</v>
      </c>
      <c r="AC2575" s="731">
        <v>1.1549797901873342E-3</v>
      </c>
      <c r="AD2575" s="108">
        <v>9.8296748089138117E-5</v>
      </c>
      <c r="AE2575" s="109">
        <v>9.9850824025719622E-5</v>
      </c>
      <c r="AF2575" s="731">
        <v>2.6263266415986171E-4</v>
      </c>
      <c r="AG2575" s="108">
        <v>1.3089952953149937E-4</v>
      </c>
      <c r="AH2575" s="109">
        <v>1.351778046986957E-4</v>
      </c>
      <c r="AI2575" s="731">
        <v>3.8969522980694893E-4</v>
      </c>
      <c r="AJ2575" s="114"/>
      <c r="AK2575" s="115"/>
      <c r="AL2575" s="115"/>
    </row>
    <row r="2576" spans="1:38" x14ac:dyDescent="0.25">
      <c r="A2576" s="71">
        <v>2039</v>
      </c>
      <c r="B2576" s="718">
        <v>11</v>
      </c>
      <c r="C2576" s="108">
        <v>0.57785246979064675</v>
      </c>
      <c r="D2576" s="109">
        <v>0.55073676649837244</v>
      </c>
      <c r="E2576" s="731">
        <v>0.45158829795756433</v>
      </c>
      <c r="F2576" s="108">
        <v>1.8704492848598916E-2</v>
      </c>
      <c r="G2576" s="109">
        <v>1.9974235472482876E-2</v>
      </c>
      <c r="H2576" s="731">
        <v>3.0217058581596193E-2</v>
      </c>
      <c r="I2576" s="108">
        <v>8.9997017294523845E-3</v>
      </c>
      <c r="J2576" s="109">
        <v>1.0563876864328829E-2</v>
      </c>
      <c r="K2576" s="731">
        <v>2.0741980134530259E-2</v>
      </c>
      <c r="L2576" s="108">
        <v>1.4097004047066832E-3</v>
      </c>
      <c r="M2576" s="109">
        <v>1.6194373847553483E-3</v>
      </c>
      <c r="N2576" s="731">
        <v>2.4572556438070014E-3</v>
      </c>
      <c r="O2576" s="108">
        <v>2.5272638017707675E-3</v>
      </c>
      <c r="P2576" s="109">
        <v>2.6320483341083518E-3</v>
      </c>
      <c r="Q2576" s="731">
        <v>6.5572410642651558E-3</v>
      </c>
      <c r="R2576" s="108">
        <v>2.5331226155676984E-3</v>
      </c>
      <c r="S2576" s="109">
        <v>3.3740863656433247E-3</v>
      </c>
      <c r="T2576" s="731">
        <v>1.0908621652602779E-2</v>
      </c>
      <c r="U2576" s="108">
        <v>2.2933790441373263E-4</v>
      </c>
      <c r="V2576" s="109">
        <v>2.3349414510682266E-4</v>
      </c>
      <c r="W2576" s="731">
        <v>6.1373235651115152E-4</v>
      </c>
      <c r="X2576" s="108">
        <v>1.4545027210247284E-5</v>
      </c>
      <c r="Y2576" s="109">
        <v>1.4884320300833906E-5</v>
      </c>
      <c r="Z2576" s="731">
        <v>4.1315995205116924E-5</v>
      </c>
      <c r="AA2576" s="108">
        <v>2.6442415938632762E-4</v>
      </c>
      <c r="AB2576" s="109">
        <v>2.7346069365410188E-4</v>
      </c>
      <c r="AC2576" s="731">
        <v>1.1375708375354844E-3</v>
      </c>
      <c r="AD2576" s="108">
        <v>9.811487676926841E-5</v>
      </c>
      <c r="AE2576" s="109">
        <v>9.9515037085376001E-5</v>
      </c>
      <c r="AF2576" s="731">
        <v>2.5730246611511341E-4</v>
      </c>
      <c r="AG2576" s="108">
        <v>1.3072702886760429E-4</v>
      </c>
      <c r="AH2576" s="109">
        <v>1.3485908924986288E-4</v>
      </c>
      <c r="AI2576" s="731">
        <v>3.8454664731684567E-4</v>
      </c>
      <c r="AJ2576" s="114"/>
      <c r="AK2576" s="115"/>
      <c r="AL2576" s="115"/>
    </row>
    <row r="2577" spans="1:38" ht="13" x14ac:dyDescent="0.3">
      <c r="A2577" s="71">
        <v>2039</v>
      </c>
      <c r="B2577" s="718">
        <v>12</v>
      </c>
      <c r="C2577" s="108">
        <v>0.57758939261312048</v>
      </c>
      <c r="D2577" s="109">
        <v>0.55030088315204018</v>
      </c>
      <c r="E2577" s="732">
        <v>0.44548876204393212</v>
      </c>
      <c r="F2577" s="108">
        <v>1.8900680883014193E-2</v>
      </c>
      <c r="G2577" s="109">
        <v>2.0147129237389282E-2</v>
      </c>
      <c r="H2577" s="732">
        <v>3.001506835863486E-2</v>
      </c>
      <c r="I2577" s="108">
        <v>8.9850851575715204E-3</v>
      </c>
      <c r="J2577" s="109">
        <v>1.0532824466458136E-2</v>
      </c>
      <c r="K2577" s="732">
        <v>2.0355557842500198E-2</v>
      </c>
      <c r="L2577" s="108">
        <v>1.4079046818328512E-3</v>
      </c>
      <c r="M2577" s="109">
        <v>1.6153324168479805E-3</v>
      </c>
      <c r="N2577" s="732">
        <v>2.4260747583412763E-3</v>
      </c>
      <c r="O2577" s="108">
        <v>2.5247656878507573E-3</v>
      </c>
      <c r="P2577" s="109">
        <v>2.6275233611495353E-3</v>
      </c>
      <c r="Q2577" s="732">
        <v>6.4470285704867842E-3</v>
      </c>
      <c r="R2577" s="108">
        <v>2.5331226155676984E-3</v>
      </c>
      <c r="S2577" s="109">
        <v>3.3740863656433247E-3</v>
      </c>
      <c r="T2577" s="732">
        <v>1.0908621652602779E-2</v>
      </c>
      <c r="U2577" s="108">
        <v>2.2894182870469214E-4</v>
      </c>
      <c r="V2577" s="109">
        <v>2.327763097959328E-4</v>
      </c>
      <c r="W2577" s="732">
        <v>6.0194720943756227E-4</v>
      </c>
      <c r="X2577" s="108">
        <v>1.4521136359458361E-5</v>
      </c>
      <c r="Y2577" s="109">
        <v>1.4840885934325089E-5</v>
      </c>
      <c r="Z2577" s="732">
        <v>4.0570827935594323E-5</v>
      </c>
      <c r="AA2577" s="108">
        <v>2.6487366780222194E-4</v>
      </c>
      <c r="AB2577" s="109">
        <v>2.7358563502076358E-4</v>
      </c>
      <c r="AC2577" s="732">
        <v>1.1196875398027926E-3</v>
      </c>
      <c r="AD2577" s="108">
        <v>9.7931834644928809E-5</v>
      </c>
      <c r="AE2577" s="109">
        <v>9.9183070127558873E-5</v>
      </c>
      <c r="AF2577" s="732">
        <v>2.5181571969207814E-4</v>
      </c>
      <c r="AG2577" s="108">
        <v>1.3055326611853982E-4</v>
      </c>
      <c r="AH2577" s="109">
        <v>1.3454389912968405E-4</v>
      </c>
      <c r="AI2577" s="732">
        <v>3.7924692760515666E-4</v>
      </c>
      <c r="AJ2577" s="114"/>
      <c r="AK2577" s="115"/>
      <c r="AL2577" s="115"/>
    </row>
    <row r="2578" spans="1:38" ht="13" x14ac:dyDescent="0.3">
      <c r="A2578" s="71">
        <v>2039</v>
      </c>
      <c r="B2578" s="718">
        <v>13</v>
      </c>
      <c r="C2578" s="108">
        <v>0.57618755951431899</v>
      </c>
      <c r="D2578" s="109">
        <v>0.54881548053360596</v>
      </c>
      <c r="E2578" s="732">
        <v>0.43784775242657242</v>
      </c>
      <c r="F2578" s="108">
        <v>1.9107988472558332E-2</v>
      </c>
      <c r="G2578" s="109">
        <v>2.0329339778522026E-2</v>
      </c>
      <c r="H2578" s="732">
        <v>2.9748634293629343E-2</v>
      </c>
      <c r="I2578" s="108">
        <v>8.9690155923580501E-3</v>
      </c>
      <c r="J2578" s="109">
        <v>1.0501408594609914E-2</v>
      </c>
      <c r="K2578" s="732">
        <v>1.9889097765906902E-2</v>
      </c>
      <c r="L2578" s="108">
        <v>1.406072910862487E-3</v>
      </c>
      <c r="M2578" s="109">
        <v>1.6113318023938555E-3</v>
      </c>
      <c r="N2578" s="732">
        <v>2.3886062364729499E-3</v>
      </c>
      <c r="O2578" s="108">
        <v>2.5215074312958459E-3</v>
      </c>
      <c r="P2578" s="109">
        <v>2.6223698789066127E-3</v>
      </c>
      <c r="Q2578" s="732">
        <v>6.3150143360860287E-3</v>
      </c>
      <c r="R2578" s="108">
        <v>2.5331226155676984E-3</v>
      </c>
      <c r="S2578" s="109">
        <v>3.3740863656433247E-3</v>
      </c>
      <c r="T2578" s="732">
        <v>1.0908621652602779E-2</v>
      </c>
      <c r="U2578" s="108">
        <v>2.2852723078654806E-4</v>
      </c>
      <c r="V2578" s="109">
        <v>2.3206705426605741E-4</v>
      </c>
      <c r="W2578" s="732">
        <v>5.8788080633881163E-4</v>
      </c>
      <c r="X2578" s="108">
        <v>1.449565793693566E-5</v>
      </c>
      <c r="Y2578" s="109">
        <v>1.4797492653788111E-5</v>
      </c>
      <c r="Z2578" s="732">
        <v>3.9680047446134037E-5</v>
      </c>
      <c r="AA2578" s="108">
        <v>2.6533741448486216E-4</v>
      </c>
      <c r="AB2578" s="109">
        <v>2.7373813576696162E-4</v>
      </c>
      <c r="AC2578" s="732">
        <v>1.0981682652077896E-3</v>
      </c>
      <c r="AD2578" s="108">
        <v>9.7744472440042916E-5</v>
      </c>
      <c r="AE2578" s="109">
        <v>9.8859674091541982E-5</v>
      </c>
      <c r="AF2578" s="732">
        <v>2.4528171724156353E-4</v>
      </c>
      <c r="AG2578" s="108">
        <v>1.3035420448490043E-4</v>
      </c>
      <c r="AH2578" s="109">
        <v>1.3421418069069837E-4</v>
      </c>
      <c r="AI2578" s="732">
        <v>3.7286355629017942E-4</v>
      </c>
      <c r="AJ2578" s="114"/>
      <c r="AK2578" s="115"/>
      <c r="AL2578" s="115"/>
    </row>
    <row r="2579" spans="1:38" ht="13" x14ac:dyDescent="0.3">
      <c r="A2579" s="71">
        <v>2039</v>
      </c>
      <c r="B2579" s="718">
        <v>14</v>
      </c>
      <c r="C2579" s="108">
        <v>0.57591388068813987</v>
      </c>
      <c r="D2579" s="109">
        <v>0.54840159682783851</v>
      </c>
      <c r="E2579" s="732">
        <v>0.43005539805368809</v>
      </c>
      <c r="F2579" s="108">
        <v>1.9334366897100403E-2</v>
      </c>
      <c r="G2579" s="109">
        <v>2.0530885408015086E-2</v>
      </c>
      <c r="H2579" s="732">
        <v>2.9464788224097035E-2</v>
      </c>
      <c r="I2579" s="108">
        <v>8.9537541685048971E-3</v>
      </c>
      <c r="J2579" s="109">
        <v>1.0471897397254163E-2</v>
      </c>
      <c r="K2579" s="732">
        <v>1.9392910612199166E-2</v>
      </c>
      <c r="L2579" s="108">
        <v>1.4042016382315148E-3</v>
      </c>
      <c r="M2579" s="109">
        <v>1.6074294242787264E-3</v>
      </c>
      <c r="N2579" s="732">
        <v>2.348238203210591E-3</v>
      </c>
      <c r="O2579" s="108">
        <v>2.5189014445752837E-3</v>
      </c>
      <c r="P2579" s="109">
        <v>2.6180704665200089E-3</v>
      </c>
      <c r="Q2579" s="732">
        <v>6.1741038855844116E-3</v>
      </c>
      <c r="R2579" s="108">
        <v>2.5331226155676984E-3</v>
      </c>
      <c r="S2579" s="109">
        <v>3.3740863656433247E-3</v>
      </c>
      <c r="T2579" s="732">
        <v>1.0908621652602779E-2</v>
      </c>
      <c r="U2579" s="108">
        <v>2.2811395078347772E-4</v>
      </c>
      <c r="V2579" s="109">
        <v>2.3138472002573612E-4</v>
      </c>
      <c r="W2579" s="732">
        <v>5.7281201383207287E-4</v>
      </c>
      <c r="X2579" s="108">
        <v>1.4470714552859079E-5</v>
      </c>
      <c r="Y2579" s="109">
        <v>1.4756226342194505E-5</v>
      </c>
      <c r="Z2579" s="732">
        <v>3.8727425137128115E-5</v>
      </c>
      <c r="AA2579" s="108">
        <v>2.6588966211556762E-4</v>
      </c>
      <c r="AB2579" s="109">
        <v>2.740019599044907E-4</v>
      </c>
      <c r="AC2579" s="732">
        <v>1.0752045498792176E-3</v>
      </c>
      <c r="AD2579" s="108">
        <v>9.7553541932197149E-5</v>
      </c>
      <c r="AE2579" s="109">
        <v>9.8544370878391201E-5</v>
      </c>
      <c r="AF2579" s="732">
        <v>2.3826608303349636E-4</v>
      </c>
      <c r="AG2579" s="108">
        <v>1.3017296761314761E-4</v>
      </c>
      <c r="AH2579" s="109">
        <v>1.3391464062879738E-4</v>
      </c>
      <c r="AI2579" s="732">
        <v>3.6608833485254021E-4</v>
      </c>
      <c r="AJ2579" s="114"/>
      <c r="AK2579" s="115"/>
      <c r="AL2579" s="115"/>
    </row>
    <row r="2580" spans="1:38" ht="13" x14ac:dyDescent="0.3">
      <c r="A2580" s="71">
        <v>2039</v>
      </c>
      <c r="B2580" s="718">
        <v>15</v>
      </c>
      <c r="C2580" s="108">
        <v>0.71142243636262126</v>
      </c>
      <c r="D2580" s="109">
        <v>0.6580577888851793</v>
      </c>
      <c r="E2580" s="732">
        <v>0.44743886693520712</v>
      </c>
      <c r="F2580" s="108">
        <v>2.8995668027919402E-2</v>
      </c>
      <c r="G2580" s="109">
        <v>2.9260274171376534E-2</v>
      </c>
      <c r="H2580" s="732">
        <v>4.0679515371080777E-2</v>
      </c>
      <c r="I2580" s="108">
        <v>8.9419335667240991E-3</v>
      </c>
      <c r="J2580" s="109">
        <v>1.0380235009030406E-2</v>
      </c>
      <c r="K2580" s="732">
        <v>2.0434953985817211E-2</v>
      </c>
      <c r="L2580" s="108">
        <v>1.9360301624298875E-3</v>
      </c>
      <c r="M2580" s="109">
        <v>1.9680092294665566E-3</v>
      </c>
      <c r="N2580" s="732">
        <v>2.5953799433698051E-3</v>
      </c>
      <c r="O2580" s="108">
        <v>2.5755885930980843E-3</v>
      </c>
      <c r="P2580" s="109">
        <v>2.6422228212585677E-3</v>
      </c>
      <c r="Q2580" s="732">
        <v>6.4518079671214796E-3</v>
      </c>
      <c r="R2580" s="108">
        <v>2.5331226155676984E-3</v>
      </c>
      <c r="S2580" s="109">
        <v>3.3740863656433247E-3</v>
      </c>
      <c r="T2580" s="732">
        <v>1.0908621652602779E-2</v>
      </c>
      <c r="U2580" s="108">
        <v>2.2854089377028457E-4</v>
      </c>
      <c r="V2580" s="109">
        <v>2.2957884514178363E-4</v>
      </c>
      <c r="W2580" s="732">
        <v>6.0220838614065636E-4</v>
      </c>
      <c r="X2580" s="108">
        <v>1.4531953886774604E-5</v>
      </c>
      <c r="Y2580" s="109">
        <v>1.4663029035199268E-5</v>
      </c>
      <c r="Z2580" s="732">
        <v>4.0656662924228416E-5</v>
      </c>
      <c r="AA2580" s="108">
        <v>3.0137779891302398E-4</v>
      </c>
      <c r="AB2580" s="109">
        <v>3.0418173957126338E-4</v>
      </c>
      <c r="AC2580" s="732">
        <v>1.1577658222209478E-3</v>
      </c>
      <c r="AD2580" s="108">
        <v>9.7358150717876437E-5</v>
      </c>
      <c r="AE2580" s="109">
        <v>9.7440730386341836E-5</v>
      </c>
      <c r="AF2580" s="732">
        <v>2.5203463905377717E-4</v>
      </c>
      <c r="AG2580" s="108">
        <v>1.3186553365176953E-4</v>
      </c>
      <c r="AH2580" s="109">
        <v>1.3408923971829615E-4</v>
      </c>
      <c r="AI2580" s="732">
        <v>3.7958294760662094E-4</v>
      </c>
      <c r="AJ2580" s="114"/>
      <c r="AK2580" s="115"/>
      <c r="AL2580" s="115"/>
    </row>
    <row r="2581" spans="1:38" ht="13" x14ac:dyDescent="0.3">
      <c r="A2581" s="71">
        <v>2039</v>
      </c>
      <c r="B2581" s="718">
        <v>16</v>
      </c>
      <c r="C2581" s="108">
        <v>0.71111970042514117</v>
      </c>
      <c r="D2581" s="109">
        <v>0.65765090413213845</v>
      </c>
      <c r="E2581" s="732">
        <v>0.43672883612742797</v>
      </c>
      <c r="F2581" s="108">
        <v>2.9544311226720528E-2</v>
      </c>
      <c r="G2581" s="109">
        <v>2.9777195646250358E-2</v>
      </c>
      <c r="H2581" s="732">
        <v>4.0571446620994198E-2</v>
      </c>
      <c r="I2581" s="108">
        <v>8.9259829973854579E-3</v>
      </c>
      <c r="J2581" s="109">
        <v>1.0352713722543332E-2</v>
      </c>
      <c r="K2581" s="732">
        <v>1.9749466661861333E-2</v>
      </c>
      <c r="L2581" s="108">
        <v>1.9333213231682391E-3</v>
      </c>
      <c r="M2581" s="109">
        <v>1.9634880611776482E-3</v>
      </c>
      <c r="N2581" s="732">
        <v>2.5277525053383448E-3</v>
      </c>
      <c r="O2581" s="108">
        <v>2.572854968724979E-3</v>
      </c>
      <c r="P2581" s="109">
        <v>2.638196736918179E-3</v>
      </c>
      <c r="Q2581" s="732">
        <v>6.2593347529831577E-3</v>
      </c>
      <c r="R2581" s="108">
        <v>2.5331226155676984E-3</v>
      </c>
      <c r="S2581" s="109">
        <v>3.3740863656433247E-3</v>
      </c>
      <c r="T2581" s="732">
        <v>1.0908621652602779E-2</v>
      </c>
      <c r="U2581" s="108">
        <v>2.2810706008682751E-4</v>
      </c>
      <c r="V2581" s="109">
        <v>2.2893992086776149E-4</v>
      </c>
      <c r="W2581" s="732">
        <v>5.8163541118625242E-4</v>
      </c>
      <c r="X2581" s="108">
        <v>1.4505798871158869E-5</v>
      </c>
      <c r="Y2581" s="109">
        <v>1.4624406254722021E-5</v>
      </c>
      <c r="Z2581" s="732">
        <v>3.9353654506002449E-5</v>
      </c>
      <c r="AA2581" s="108">
        <v>3.0306082480665767E-4</v>
      </c>
      <c r="AB2581" s="109">
        <v>3.0560110756951646E-4</v>
      </c>
      <c r="AC2581" s="732">
        <v>1.1273821099400988E-3</v>
      </c>
      <c r="AD2581" s="108">
        <v>9.7157737236259106E-5</v>
      </c>
      <c r="AE2581" s="109">
        <v>9.714530994305716E-5</v>
      </c>
      <c r="AF2581" s="732">
        <v>2.4245354806140423E-4</v>
      </c>
      <c r="AG2581" s="108">
        <v>1.3167551019795015E-4</v>
      </c>
      <c r="AH2581" s="109">
        <v>1.3380890286254351E-4</v>
      </c>
      <c r="AI2581" s="732">
        <v>3.7032379067519414E-4</v>
      </c>
      <c r="AJ2581" s="114"/>
      <c r="AK2581" s="115"/>
      <c r="AL2581" s="115"/>
    </row>
    <row r="2582" spans="1:38" ht="13" x14ac:dyDescent="0.3">
      <c r="A2582" s="71">
        <v>2039</v>
      </c>
      <c r="B2582" s="718">
        <v>17</v>
      </c>
      <c r="C2582" s="108">
        <v>0.71081205695703198</v>
      </c>
      <c r="D2582" s="109">
        <v>0.65725298311498848</v>
      </c>
      <c r="E2582" s="732">
        <v>0.43688586321008799</v>
      </c>
      <c r="F2582" s="108">
        <v>3.0124043600675759E-2</v>
      </c>
      <c r="G2582" s="109">
        <v>3.0315426896951783E-2</v>
      </c>
      <c r="H2582" s="732">
        <v>4.1196182456390187E-2</v>
      </c>
      <c r="I2582" s="108">
        <v>8.9097812762032186E-3</v>
      </c>
      <c r="J2582" s="109">
        <v>1.0325865992021566E-2</v>
      </c>
      <c r="K2582" s="732">
        <v>1.9766435321174107E-2</v>
      </c>
      <c r="L2582" s="108">
        <v>1.9305675608549322E-3</v>
      </c>
      <c r="M2582" s="109">
        <v>1.9590773022151913E-3</v>
      </c>
      <c r="N2582" s="732">
        <v>2.5307731481672472E-3</v>
      </c>
      <c r="O2582" s="108">
        <v>2.5700777813835313E-3</v>
      </c>
      <c r="P2582" s="109">
        <v>2.6342692591550935E-3</v>
      </c>
      <c r="Q2582" s="732">
        <v>6.2623585298125038E-3</v>
      </c>
      <c r="R2582" s="108">
        <v>2.5331226155676984E-3</v>
      </c>
      <c r="S2582" s="109">
        <v>3.3740863656433247E-3</v>
      </c>
      <c r="T2582" s="732">
        <v>1.0908621652602779E-2</v>
      </c>
      <c r="U2582" s="108">
        <v>2.2766671812692138E-4</v>
      </c>
      <c r="V2582" s="109">
        <v>2.2831673623951936E-4</v>
      </c>
      <c r="W2582" s="732">
        <v>5.8195910710171948E-4</v>
      </c>
      <c r="X2582" s="108">
        <v>1.4479216534468875E-5</v>
      </c>
      <c r="Y2582" s="109">
        <v>1.458671330424695E-5</v>
      </c>
      <c r="Z2582" s="732">
        <v>3.9373741784185899E-5</v>
      </c>
      <c r="AA2582" s="108">
        <v>3.0485294063902857E-4</v>
      </c>
      <c r="AB2582" s="109">
        <v>3.0711122315897263E-4</v>
      </c>
      <c r="AC2582" s="732">
        <v>1.1301422086477829E-3</v>
      </c>
      <c r="AD2582" s="108">
        <v>9.6954182689178313E-5</v>
      </c>
      <c r="AE2582" s="109">
        <v>9.6857205568436972E-5</v>
      </c>
      <c r="AF2582" s="732">
        <v>2.4260327150200616E-4</v>
      </c>
      <c r="AG2582" s="108">
        <v>1.3148227893562992E-4</v>
      </c>
      <c r="AH2582" s="109">
        <v>1.3353528249368724E-4</v>
      </c>
      <c r="AI2582" s="732">
        <v>3.7046964603531661E-4</v>
      </c>
      <c r="AJ2582" s="114"/>
      <c r="AK2582" s="115"/>
      <c r="AL2582" s="115"/>
    </row>
    <row r="2583" spans="1:38" ht="13" x14ac:dyDescent="0.3">
      <c r="A2583" s="71">
        <v>2039</v>
      </c>
      <c r="B2583" s="718">
        <v>18</v>
      </c>
      <c r="C2583" s="108">
        <v>0.70976177500719562</v>
      </c>
      <c r="D2583" s="109">
        <v>0.65620679395346904</v>
      </c>
      <c r="E2583" s="732">
        <v>0.43621525769554531</v>
      </c>
      <c r="F2583" s="108">
        <v>3.0730363155711482E-2</v>
      </c>
      <c r="G2583" s="109">
        <v>3.0860625128349421E-2</v>
      </c>
      <c r="H2583" s="732">
        <v>4.1787862660208147E-2</v>
      </c>
      <c r="I2583" s="108">
        <v>8.8925231986677188E-3</v>
      </c>
      <c r="J2583" s="109">
        <v>1.0299403580427371E-2</v>
      </c>
      <c r="K2583" s="732">
        <v>1.9739438850882664E-2</v>
      </c>
      <c r="L2583" s="108">
        <v>1.9277349853757133E-3</v>
      </c>
      <c r="M2583" s="109">
        <v>1.9548281225582683E-3</v>
      </c>
      <c r="N2583" s="732">
        <v>2.5295793462967514E-3</v>
      </c>
      <c r="O2583" s="108">
        <v>2.5668511603528245E-3</v>
      </c>
      <c r="P2583" s="109">
        <v>2.6301016008534804E-3</v>
      </c>
      <c r="Q2583" s="732">
        <v>6.2535100404661967E-3</v>
      </c>
      <c r="R2583" s="108">
        <v>2.5331226155676984E-3</v>
      </c>
      <c r="S2583" s="109">
        <v>3.3740863656433247E-3</v>
      </c>
      <c r="T2583" s="732">
        <v>1.0908621652602779E-2</v>
      </c>
      <c r="U2583" s="108">
        <v>2.272082382476986E-4</v>
      </c>
      <c r="V2583" s="109">
        <v>2.2771121794546172E-4</v>
      </c>
      <c r="W2583" s="732">
        <v>5.8103878470836402E-4</v>
      </c>
      <c r="X2583" s="108">
        <v>1.4451335820757637E-5</v>
      </c>
      <c r="Y2583" s="109">
        <v>1.4549862649683062E-5</v>
      </c>
      <c r="Z2583" s="732">
        <v>3.9314349452826495E-5</v>
      </c>
      <c r="AA2583" s="108">
        <v>3.0672102400354501E-4</v>
      </c>
      <c r="AB2583" s="109">
        <v>3.0865252560426993E-4</v>
      </c>
      <c r="AC2583" s="732">
        <v>1.1309297679915947E-3</v>
      </c>
      <c r="AD2583" s="108">
        <v>9.6744532905110442E-5</v>
      </c>
      <c r="AE2583" s="109">
        <v>9.6579598250387676E-5</v>
      </c>
      <c r="AF2583" s="732">
        <v>2.4218114246169243E-4</v>
      </c>
      <c r="AG2583" s="108">
        <v>1.3127215427817467E-4</v>
      </c>
      <c r="AH2583" s="109">
        <v>1.332601130950495E-4</v>
      </c>
      <c r="AI2583" s="732">
        <v>3.7002684019800549E-4</v>
      </c>
      <c r="AJ2583" s="114"/>
      <c r="AK2583" s="115"/>
      <c r="AL2583" s="115"/>
    </row>
    <row r="2584" spans="1:38" ht="13" x14ac:dyDescent="0.3">
      <c r="A2584" s="71">
        <v>2039</v>
      </c>
      <c r="B2584" s="718">
        <v>19</v>
      </c>
      <c r="C2584" s="108">
        <v>0.70943780228982622</v>
      </c>
      <c r="D2584" s="109">
        <v>0.65583563925658261</v>
      </c>
      <c r="E2584" s="732">
        <v>0.43555087763234768</v>
      </c>
      <c r="F2584" s="108">
        <v>3.1363868529065968E-2</v>
      </c>
      <c r="G2584" s="109">
        <v>3.1407364098863674E-2</v>
      </c>
      <c r="H2584" s="732">
        <v>4.2367374130803805E-2</v>
      </c>
      <c r="I2584" s="108">
        <v>8.8754651416235644E-3</v>
      </c>
      <c r="J2584" s="109">
        <v>1.0274379948570162E-2</v>
      </c>
      <c r="K2584" s="732">
        <v>1.9702646990787363E-2</v>
      </c>
      <c r="L2584" s="108">
        <v>1.9248379927620911E-3</v>
      </c>
      <c r="M2584" s="109">
        <v>1.9507186335248788E-3</v>
      </c>
      <c r="N2584" s="732">
        <v>2.5271241447715259E-3</v>
      </c>
      <c r="O2584" s="108">
        <v>2.5639263258441548E-3</v>
      </c>
      <c r="P2584" s="109">
        <v>2.6264392868956517E-3</v>
      </c>
      <c r="Q2584" s="732">
        <v>6.2416947169231076E-3</v>
      </c>
      <c r="R2584" s="108">
        <v>2.5331226155676984E-3</v>
      </c>
      <c r="S2584" s="109">
        <v>3.3740863656433247E-3</v>
      </c>
      <c r="T2584" s="732">
        <v>1.0908621652602779E-2</v>
      </c>
      <c r="U2584" s="108">
        <v>2.2674426176446139E-4</v>
      </c>
      <c r="V2584" s="109">
        <v>2.2713024248868313E-4</v>
      </c>
      <c r="W2584" s="732">
        <v>5.79775594891855E-4</v>
      </c>
      <c r="X2584" s="108">
        <v>1.4423349108178783E-5</v>
      </c>
      <c r="Y2584" s="109">
        <v>1.4514728941928356E-5</v>
      </c>
      <c r="Z2584" s="732">
        <v>3.9234028097001035E-5</v>
      </c>
      <c r="AA2584" s="108">
        <v>3.0869290479453314E-4</v>
      </c>
      <c r="AB2584" s="109">
        <v>3.1022635880262849E-4</v>
      </c>
      <c r="AC2584" s="732">
        <v>1.1312120116993925E-3</v>
      </c>
      <c r="AD2584" s="108">
        <v>9.6530196462628188E-5</v>
      </c>
      <c r="AE2584" s="109">
        <v>9.6311041294160359E-5</v>
      </c>
      <c r="AF2584" s="732">
        <v>2.415915971385749E-4</v>
      </c>
      <c r="AG2584" s="108">
        <v>1.3106877344471704E-4</v>
      </c>
      <c r="AH2584" s="109">
        <v>1.3300508355809041E-4</v>
      </c>
      <c r="AI2584" s="732">
        <v>3.6945924590669398E-4</v>
      </c>
      <c r="AJ2584" s="114"/>
      <c r="AK2584" s="115"/>
      <c r="AL2584" s="115"/>
    </row>
    <row r="2585" spans="1:38" ht="13" x14ac:dyDescent="0.3">
      <c r="A2585" s="71">
        <v>2039</v>
      </c>
      <c r="B2585" s="718">
        <v>20</v>
      </c>
      <c r="C2585" s="108">
        <v>0.78867448031694254</v>
      </c>
      <c r="D2585" s="109">
        <v>0.71587632684285851</v>
      </c>
      <c r="E2585" s="732">
        <v>0.48411383600337154</v>
      </c>
      <c r="F2585" s="108">
        <v>6.4158609577303224E-2</v>
      </c>
      <c r="G2585" s="109">
        <v>6.16404476481427E-2</v>
      </c>
      <c r="H2585" s="732">
        <v>8.2197823378534235E-2</v>
      </c>
      <c r="I2585" s="108">
        <v>8.8148871767605094E-3</v>
      </c>
      <c r="J2585" s="109">
        <v>9.5335747267514797E-3</v>
      </c>
      <c r="K2585" s="732">
        <v>2.1277816304043136E-2</v>
      </c>
      <c r="L2585" s="108">
        <v>2.6019392633116261E-3</v>
      </c>
      <c r="M2585" s="109">
        <v>2.3427846975826762E-3</v>
      </c>
      <c r="N2585" s="732">
        <v>2.8749495088492951E-3</v>
      </c>
      <c r="O2585" s="108">
        <v>2.60216741933147E-3</v>
      </c>
      <c r="P2585" s="109">
        <v>2.557751240396916E-3</v>
      </c>
      <c r="Q2585" s="732">
        <v>7.0596782816493928E-3</v>
      </c>
      <c r="R2585" s="108">
        <v>2.5331226155676984E-3</v>
      </c>
      <c r="S2585" s="109">
        <v>3.3740863656433247E-3</v>
      </c>
      <c r="T2585" s="732">
        <v>1.0908621652602779E-2</v>
      </c>
      <c r="U2585" s="108">
        <v>2.2587411777782261E-4</v>
      </c>
      <c r="V2585" s="109">
        <v>2.2139105611071778E-4</v>
      </c>
      <c r="W2585" s="732">
        <v>6.6664710994444984E-4</v>
      </c>
      <c r="X2585" s="108">
        <v>1.4394801656759565E-5</v>
      </c>
      <c r="Y2585" s="109">
        <v>1.412651224409765E-5</v>
      </c>
      <c r="Z2585" s="732">
        <v>4.4867458062235802E-5</v>
      </c>
      <c r="AA2585" s="108">
        <v>4.2431564351985067E-4</v>
      </c>
      <c r="AB2585" s="109">
        <v>4.1177377921945094E-4</v>
      </c>
      <c r="AC2585" s="732">
        <v>1.3983153092582427E-3</v>
      </c>
      <c r="AD2585" s="108">
        <v>9.5803321945570386E-5</v>
      </c>
      <c r="AE2585" s="109">
        <v>9.3866407593474826E-5</v>
      </c>
      <c r="AF2585" s="732">
        <v>2.822009738666036E-4</v>
      </c>
      <c r="AG2585" s="108">
        <v>1.3189099706571757E-4</v>
      </c>
      <c r="AH2585" s="109">
        <v>1.2951609923888164E-4</v>
      </c>
      <c r="AI2585" s="732">
        <v>4.0907496463183252E-4</v>
      </c>
      <c r="AJ2585" s="114"/>
      <c r="AK2585" s="115"/>
      <c r="AL2585" s="115"/>
    </row>
    <row r="2586" spans="1:38" ht="13" x14ac:dyDescent="0.3">
      <c r="A2586" s="71">
        <v>2039</v>
      </c>
      <c r="B2586" s="718">
        <v>21</v>
      </c>
      <c r="C2586" s="108">
        <v>0.79152859537676035</v>
      </c>
      <c r="D2586" s="109">
        <v>0.71840295957903699</v>
      </c>
      <c r="E2586" s="732">
        <v>0.48174230203866802</v>
      </c>
      <c r="F2586" s="108">
        <v>6.5927715695643402E-2</v>
      </c>
      <c r="G2586" s="109">
        <v>6.3035028121393583E-2</v>
      </c>
      <c r="H2586" s="732">
        <v>8.3650627636403019E-2</v>
      </c>
      <c r="I2586" s="108">
        <v>8.8181753172000225E-3</v>
      </c>
      <c r="J2586" s="109">
        <v>9.5355018268545449E-3</v>
      </c>
      <c r="K2586" s="732">
        <v>2.1140813412334147E-2</v>
      </c>
      <c r="L2586" s="108">
        <v>2.5978754559613237E-3</v>
      </c>
      <c r="M2586" s="109">
        <v>2.3381490027205797E-3</v>
      </c>
      <c r="N2586" s="732">
        <v>2.8599661994407675E-3</v>
      </c>
      <c r="O2586" s="108">
        <v>2.6090301663824287E-3</v>
      </c>
      <c r="P2586" s="109">
        <v>2.5641293013983057E-3</v>
      </c>
      <c r="Q2586" s="732">
        <v>7.0174802916348972E-3</v>
      </c>
      <c r="R2586" s="108">
        <v>2.5331226155676984E-3</v>
      </c>
      <c r="S2586" s="109">
        <v>3.3740863656433247E-3</v>
      </c>
      <c r="T2586" s="732">
        <v>1.0908621652602779E-2</v>
      </c>
      <c r="U2586" s="108">
        <v>2.2594191658854851E-4</v>
      </c>
      <c r="V2586" s="109">
        <v>2.2140166751775649E-4</v>
      </c>
      <c r="W2586" s="732">
        <v>6.6213946852542544E-4</v>
      </c>
      <c r="X2586" s="108">
        <v>1.4405088848425652E-5</v>
      </c>
      <c r="Y2586" s="109">
        <v>1.4133234323635284E-5</v>
      </c>
      <c r="Z2586" s="732">
        <v>4.4580791890574785E-5</v>
      </c>
      <c r="AA2586" s="108">
        <v>4.3081983553930195E-4</v>
      </c>
      <c r="AB2586" s="109">
        <v>4.1690136347497029E-4</v>
      </c>
      <c r="AC2586" s="732">
        <v>1.3969230272747382E-3</v>
      </c>
      <c r="AD2586" s="108">
        <v>9.579060150191642E-5</v>
      </c>
      <c r="AE2586" s="109">
        <v>9.3828161793444524E-5</v>
      </c>
      <c r="AF2586" s="732">
        <v>2.8009895777712069E-4</v>
      </c>
      <c r="AG2586" s="108">
        <v>1.3210644869409682E-4</v>
      </c>
      <c r="AH2586" s="109">
        <v>1.2970284421625033E-4</v>
      </c>
      <c r="AI2586" s="732">
        <v>4.070447686958637E-4</v>
      </c>
      <c r="AJ2586" s="114"/>
      <c r="AK2586" s="115"/>
      <c r="AL2586" s="115"/>
    </row>
    <row r="2587" spans="1:38" ht="13" x14ac:dyDescent="0.3">
      <c r="A2587" s="71">
        <v>2039</v>
      </c>
      <c r="B2587" s="718">
        <v>22</v>
      </c>
      <c r="C2587" s="108">
        <v>0.79152859537676035</v>
      </c>
      <c r="D2587" s="109">
        <v>0.71840295957903699</v>
      </c>
      <c r="E2587" s="732">
        <v>0.48174230203866802</v>
      </c>
      <c r="F2587" s="108">
        <v>6.5927715695643402E-2</v>
      </c>
      <c r="G2587" s="109">
        <v>6.3035028121393583E-2</v>
      </c>
      <c r="H2587" s="732">
        <v>8.3650627636403019E-2</v>
      </c>
      <c r="I2587" s="108">
        <v>8.8181753172000225E-3</v>
      </c>
      <c r="J2587" s="109">
        <v>9.5355018268545449E-3</v>
      </c>
      <c r="K2587" s="732">
        <v>2.1140813412334147E-2</v>
      </c>
      <c r="L2587" s="108">
        <v>2.5978754559613237E-3</v>
      </c>
      <c r="M2587" s="109">
        <v>2.3381490027205797E-3</v>
      </c>
      <c r="N2587" s="732">
        <v>2.8599661994407675E-3</v>
      </c>
      <c r="O2587" s="108">
        <v>2.6090301663824287E-3</v>
      </c>
      <c r="P2587" s="109">
        <v>2.5641293013983057E-3</v>
      </c>
      <c r="Q2587" s="732">
        <v>7.0174802916348972E-3</v>
      </c>
      <c r="R2587" s="108">
        <v>2.5331226155676984E-3</v>
      </c>
      <c r="S2587" s="109">
        <v>3.3740863656433247E-3</v>
      </c>
      <c r="T2587" s="732">
        <v>1.0908621652602779E-2</v>
      </c>
      <c r="U2587" s="108">
        <v>2.2594191658854851E-4</v>
      </c>
      <c r="V2587" s="109">
        <v>2.2140166751775649E-4</v>
      </c>
      <c r="W2587" s="732">
        <v>6.6213946852542544E-4</v>
      </c>
      <c r="X2587" s="108">
        <v>1.4405088848425652E-5</v>
      </c>
      <c r="Y2587" s="109">
        <v>1.4133234323635284E-5</v>
      </c>
      <c r="Z2587" s="732">
        <v>4.4580791890574785E-5</v>
      </c>
      <c r="AA2587" s="108">
        <v>4.3081983553930195E-4</v>
      </c>
      <c r="AB2587" s="109">
        <v>4.1690136347497029E-4</v>
      </c>
      <c r="AC2587" s="732">
        <v>1.3969230272747382E-3</v>
      </c>
      <c r="AD2587" s="108">
        <v>9.579060150191642E-5</v>
      </c>
      <c r="AE2587" s="109">
        <v>9.3828161793444524E-5</v>
      </c>
      <c r="AF2587" s="732">
        <v>2.8009895777712069E-4</v>
      </c>
      <c r="AG2587" s="108">
        <v>1.3210644869409682E-4</v>
      </c>
      <c r="AH2587" s="109">
        <v>1.2970284421625033E-4</v>
      </c>
      <c r="AI2587" s="732">
        <v>4.070447686958637E-4</v>
      </c>
      <c r="AJ2587" s="114"/>
      <c r="AK2587" s="115"/>
      <c r="AL2587" s="115"/>
    </row>
    <row r="2588" spans="1:38" ht="13" x14ac:dyDescent="0.3">
      <c r="A2588" s="71">
        <v>2039</v>
      </c>
      <c r="B2588" s="718">
        <v>23</v>
      </c>
      <c r="C2588" s="108">
        <v>0.79152859537676035</v>
      </c>
      <c r="D2588" s="109">
        <v>0.71840295957903699</v>
      </c>
      <c r="E2588" s="732">
        <v>0.48174230203866802</v>
      </c>
      <c r="F2588" s="108">
        <v>6.5927715695643402E-2</v>
      </c>
      <c r="G2588" s="109">
        <v>6.3035028121393583E-2</v>
      </c>
      <c r="H2588" s="732">
        <v>8.3650627636403019E-2</v>
      </c>
      <c r="I2588" s="108">
        <v>8.8181753172000225E-3</v>
      </c>
      <c r="J2588" s="109">
        <v>9.5355018268545449E-3</v>
      </c>
      <c r="K2588" s="732">
        <v>2.1140813412334147E-2</v>
      </c>
      <c r="L2588" s="108">
        <v>2.5978754559613237E-3</v>
      </c>
      <c r="M2588" s="109">
        <v>2.3381490027205797E-3</v>
      </c>
      <c r="N2588" s="732">
        <v>2.8599661994407675E-3</v>
      </c>
      <c r="O2588" s="108">
        <v>2.6090301663824287E-3</v>
      </c>
      <c r="P2588" s="109">
        <v>2.5641293013983057E-3</v>
      </c>
      <c r="Q2588" s="732">
        <v>7.0174802916348972E-3</v>
      </c>
      <c r="R2588" s="108">
        <v>2.5331226155676984E-3</v>
      </c>
      <c r="S2588" s="109">
        <v>3.3740863656433247E-3</v>
      </c>
      <c r="T2588" s="732">
        <v>1.0908621652602779E-2</v>
      </c>
      <c r="U2588" s="108">
        <v>2.2594191658854851E-4</v>
      </c>
      <c r="V2588" s="109">
        <v>2.2140166751775649E-4</v>
      </c>
      <c r="W2588" s="732">
        <v>6.6213946852542544E-4</v>
      </c>
      <c r="X2588" s="108">
        <v>1.4405088848425652E-5</v>
      </c>
      <c r="Y2588" s="109">
        <v>1.4133234323635284E-5</v>
      </c>
      <c r="Z2588" s="732">
        <v>4.4580791890574785E-5</v>
      </c>
      <c r="AA2588" s="108">
        <v>4.3081983553930195E-4</v>
      </c>
      <c r="AB2588" s="109">
        <v>4.1690136347497029E-4</v>
      </c>
      <c r="AC2588" s="732">
        <v>1.3969230272747382E-3</v>
      </c>
      <c r="AD2588" s="108">
        <v>9.579060150191642E-5</v>
      </c>
      <c r="AE2588" s="109">
        <v>9.3828161793444524E-5</v>
      </c>
      <c r="AF2588" s="732">
        <v>2.8009895777712069E-4</v>
      </c>
      <c r="AG2588" s="108">
        <v>1.3210644869409682E-4</v>
      </c>
      <c r="AH2588" s="109">
        <v>1.2970284421625033E-4</v>
      </c>
      <c r="AI2588" s="732">
        <v>4.070447686958637E-4</v>
      </c>
      <c r="AJ2588" s="114"/>
      <c r="AK2588" s="115"/>
      <c r="AL2588" s="115"/>
    </row>
    <row r="2589" spans="1:38" ht="13" x14ac:dyDescent="0.3">
      <c r="A2589" s="71">
        <v>2039</v>
      </c>
      <c r="B2589" s="718">
        <v>24</v>
      </c>
      <c r="C2589" s="108">
        <v>0.79152859537676035</v>
      </c>
      <c r="D2589" s="109">
        <v>0.71840295957903699</v>
      </c>
      <c r="E2589" s="732">
        <v>0.48174230203866802</v>
      </c>
      <c r="F2589" s="108">
        <v>6.5927715695643402E-2</v>
      </c>
      <c r="G2589" s="109">
        <v>6.3035028121393583E-2</v>
      </c>
      <c r="H2589" s="732">
        <v>8.3650627636403019E-2</v>
      </c>
      <c r="I2589" s="108">
        <v>8.8181753172000225E-3</v>
      </c>
      <c r="J2589" s="109">
        <v>9.5355018268545449E-3</v>
      </c>
      <c r="K2589" s="732">
        <v>2.1140813412334147E-2</v>
      </c>
      <c r="L2589" s="108">
        <v>2.5978754559613237E-3</v>
      </c>
      <c r="M2589" s="109">
        <v>2.3381490027205797E-3</v>
      </c>
      <c r="N2589" s="732">
        <v>2.8599661994407675E-3</v>
      </c>
      <c r="O2589" s="108">
        <v>2.6090301663824287E-3</v>
      </c>
      <c r="P2589" s="109">
        <v>2.5641293013983057E-3</v>
      </c>
      <c r="Q2589" s="732">
        <v>7.0174802916348972E-3</v>
      </c>
      <c r="R2589" s="108">
        <v>2.5331226155676984E-3</v>
      </c>
      <c r="S2589" s="109">
        <v>3.3740863656433247E-3</v>
      </c>
      <c r="T2589" s="732">
        <v>1.0908621652602779E-2</v>
      </c>
      <c r="U2589" s="108">
        <v>2.2594191658854851E-4</v>
      </c>
      <c r="V2589" s="109">
        <v>2.2140166751775649E-4</v>
      </c>
      <c r="W2589" s="732">
        <v>6.6213946852542544E-4</v>
      </c>
      <c r="X2589" s="108">
        <v>1.4405088848425652E-5</v>
      </c>
      <c r="Y2589" s="109">
        <v>1.4133234323635284E-5</v>
      </c>
      <c r="Z2589" s="732">
        <v>4.4580791890574785E-5</v>
      </c>
      <c r="AA2589" s="108">
        <v>4.3081983553930195E-4</v>
      </c>
      <c r="AB2589" s="109">
        <v>4.1690136347497029E-4</v>
      </c>
      <c r="AC2589" s="732">
        <v>1.3969230272747382E-3</v>
      </c>
      <c r="AD2589" s="108">
        <v>9.579060150191642E-5</v>
      </c>
      <c r="AE2589" s="109">
        <v>9.3828161793444524E-5</v>
      </c>
      <c r="AF2589" s="732">
        <v>2.8009895777712069E-4</v>
      </c>
      <c r="AG2589" s="108">
        <v>1.3210644869409682E-4</v>
      </c>
      <c r="AH2589" s="109">
        <v>1.2970284421625033E-4</v>
      </c>
      <c r="AI2589" s="732">
        <v>4.070447686958637E-4</v>
      </c>
      <c r="AJ2589" s="114"/>
      <c r="AK2589" s="115"/>
      <c r="AL2589" s="115"/>
    </row>
    <row r="2590" spans="1:38" ht="13" x14ac:dyDescent="0.3">
      <c r="A2590" s="71">
        <v>2039</v>
      </c>
      <c r="B2590" s="718">
        <v>25</v>
      </c>
      <c r="C2590" s="108">
        <v>0.79152859537676035</v>
      </c>
      <c r="D2590" s="109">
        <v>0.71840295957903699</v>
      </c>
      <c r="E2590" s="732">
        <v>0.48174230203866802</v>
      </c>
      <c r="F2590" s="108">
        <v>6.5927715695643402E-2</v>
      </c>
      <c r="G2590" s="109">
        <v>6.3035028121393583E-2</v>
      </c>
      <c r="H2590" s="732">
        <v>8.3650627636403019E-2</v>
      </c>
      <c r="I2590" s="108">
        <v>8.8181753172000225E-3</v>
      </c>
      <c r="J2590" s="109">
        <v>9.5355018268545449E-3</v>
      </c>
      <c r="K2590" s="732">
        <v>2.1140813412334147E-2</v>
      </c>
      <c r="L2590" s="108">
        <v>2.5978754559613237E-3</v>
      </c>
      <c r="M2590" s="109">
        <v>2.3381490027205797E-3</v>
      </c>
      <c r="N2590" s="732">
        <v>2.8599661994407675E-3</v>
      </c>
      <c r="O2590" s="108">
        <v>2.6090301663824287E-3</v>
      </c>
      <c r="P2590" s="109">
        <v>2.5641293013983057E-3</v>
      </c>
      <c r="Q2590" s="732">
        <v>7.0174802916348972E-3</v>
      </c>
      <c r="R2590" s="108">
        <v>2.5331226155676984E-3</v>
      </c>
      <c r="S2590" s="109">
        <v>3.3740863656433247E-3</v>
      </c>
      <c r="T2590" s="732">
        <v>1.0908621652602779E-2</v>
      </c>
      <c r="U2590" s="108">
        <v>2.2594191658854851E-4</v>
      </c>
      <c r="V2590" s="109">
        <v>2.2140166751775649E-4</v>
      </c>
      <c r="W2590" s="732">
        <v>6.6213946852542544E-4</v>
      </c>
      <c r="X2590" s="108">
        <v>1.4405088848425652E-5</v>
      </c>
      <c r="Y2590" s="109">
        <v>1.4133234323635284E-5</v>
      </c>
      <c r="Z2590" s="732">
        <v>4.4580791890574785E-5</v>
      </c>
      <c r="AA2590" s="108">
        <v>4.3081983553930195E-4</v>
      </c>
      <c r="AB2590" s="109">
        <v>4.1690136347497029E-4</v>
      </c>
      <c r="AC2590" s="732">
        <v>1.3969230272747382E-3</v>
      </c>
      <c r="AD2590" s="108">
        <v>9.579060150191642E-5</v>
      </c>
      <c r="AE2590" s="109">
        <v>9.3828161793444524E-5</v>
      </c>
      <c r="AF2590" s="732">
        <v>2.8009895777712069E-4</v>
      </c>
      <c r="AG2590" s="108">
        <v>1.3210644869409682E-4</v>
      </c>
      <c r="AH2590" s="109">
        <v>1.2970284421625033E-4</v>
      </c>
      <c r="AI2590" s="732">
        <v>4.070447686958637E-4</v>
      </c>
      <c r="AJ2590" s="114"/>
      <c r="AK2590" s="115"/>
      <c r="AL2590" s="115"/>
    </row>
    <row r="2591" spans="1:38" ht="13" x14ac:dyDescent="0.3">
      <c r="A2591" s="71">
        <v>2039</v>
      </c>
      <c r="B2591" s="718">
        <v>26</v>
      </c>
      <c r="C2591" s="108">
        <v>0.79152859537676035</v>
      </c>
      <c r="D2591" s="109">
        <v>0.71840295957903699</v>
      </c>
      <c r="E2591" s="732">
        <v>0.48174230203866802</v>
      </c>
      <c r="F2591" s="108">
        <v>6.5927715695643402E-2</v>
      </c>
      <c r="G2591" s="109">
        <v>6.3035028121393583E-2</v>
      </c>
      <c r="H2591" s="732">
        <v>8.3650627636403019E-2</v>
      </c>
      <c r="I2591" s="108">
        <v>8.8181753172000225E-3</v>
      </c>
      <c r="J2591" s="109">
        <v>9.5355018268545449E-3</v>
      </c>
      <c r="K2591" s="732">
        <v>2.1140813412334147E-2</v>
      </c>
      <c r="L2591" s="108">
        <v>2.5978754559613237E-3</v>
      </c>
      <c r="M2591" s="109">
        <v>2.3381490027205797E-3</v>
      </c>
      <c r="N2591" s="732">
        <v>2.8599661994407675E-3</v>
      </c>
      <c r="O2591" s="108">
        <v>2.6090301663824287E-3</v>
      </c>
      <c r="P2591" s="109">
        <v>2.5641293013983057E-3</v>
      </c>
      <c r="Q2591" s="732">
        <v>7.0174802916348972E-3</v>
      </c>
      <c r="R2591" s="108">
        <v>2.5331226155676984E-3</v>
      </c>
      <c r="S2591" s="109">
        <v>3.3740863656433247E-3</v>
      </c>
      <c r="T2591" s="732">
        <v>1.0908621652602779E-2</v>
      </c>
      <c r="U2591" s="108">
        <v>2.2594191658854851E-4</v>
      </c>
      <c r="V2591" s="109">
        <v>2.2140166751775649E-4</v>
      </c>
      <c r="W2591" s="732">
        <v>6.6213946852542544E-4</v>
      </c>
      <c r="X2591" s="108">
        <v>1.4405088848425652E-5</v>
      </c>
      <c r="Y2591" s="109">
        <v>1.4133234323635284E-5</v>
      </c>
      <c r="Z2591" s="732">
        <v>4.4580791890574785E-5</v>
      </c>
      <c r="AA2591" s="108">
        <v>4.3081983553930195E-4</v>
      </c>
      <c r="AB2591" s="109">
        <v>4.1690136347497029E-4</v>
      </c>
      <c r="AC2591" s="732">
        <v>1.3969230272747382E-3</v>
      </c>
      <c r="AD2591" s="108">
        <v>9.579060150191642E-5</v>
      </c>
      <c r="AE2591" s="109">
        <v>9.3828161793444524E-5</v>
      </c>
      <c r="AF2591" s="732">
        <v>2.8009895777712069E-4</v>
      </c>
      <c r="AG2591" s="108">
        <v>1.3210644869409682E-4</v>
      </c>
      <c r="AH2591" s="109">
        <v>1.2970284421625033E-4</v>
      </c>
      <c r="AI2591" s="732">
        <v>4.070447686958637E-4</v>
      </c>
      <c r="AJ2591" s="114"/>
      <c r="AK2591" s="115"/>
      <c r="AL2591" s="115"/>
    </row>
    <row r="2592" spans="1:38" ht="13" x14ac:dyDescent="0.3">
      <c r="A2592" s="71">
        <v>2039</v>
      </c>
      <c r="B2592" s="718">
        <v>27</v>
      </c>
      <c r="C2592" s="108">
        <v>0.79152859537676035</v>
      </c>
      <c r="D2592" s="109">
        <v>0.71840295957903699</v>
      </c>
      <c r="E2592" s="732">
        <v>0.48174230203866802</v>
      </c>
      <c r="F2592" s="108">
        <v>6.5927715695643402E-2</v>
      </c>
      <c r="G2592" s="109">
        <v>6.3035028121393583E-2</v>
      </c>
      <c r="H2592" s="732">
        <v>8.3650627636403019E-2</v>
      </c>
      <c r="I2592" s="108">
        <v>8.8181753172000225E-3</v>
      </c>
      <c r="J2592" s="109">
        <v>9.5355018268545449E-3</v>
      </c>
      <c r="K2592" s="732">
        <v>2.1140813412334147E-2</v>
      </c>
      <c r="L2592" s="108">
        <v>2.5978754559613237E-3</v>
      </c>
      <c r="M2592" s="109">
        <v>2.3381490027205797E-3</v>
      </c>
      <c r="N2592" s="732">
        <v>2.8599661994407675E-3</v>
      </c>
      <c r="O2592" s="108">
        <v>2.6090301663824287E-3</v>
      </c>
      <c r="P2592" s="109">
        <v>2.5641293013983057E-3</v>
      </c>
      <c r="Q2592" s="732">
        <v>7.0174802916348972E-3</v>
      </c>
      <c r="R2592" s="108">
        <v>2.5331226155676984E-3</v>
      </c>
      <c r="S2592" s="109">
        <v>3.3740863656433247E-3</v>
      </c>
      <c r="T2592" s="732">
        <v>1.0908621652602779E-2</v>
      </c>
      <c r="U2592" s="108">
        <v>2.2594191658854851E-4</v>
      </c>
      <c r="V2592" s="109">
        <v>2.2140166751775649E-4</v>
      </c>
      <c r="W2592" s="732">
        <v>6.6213946852542544E-4</v>
      </c>
      <c r="X2592" s="108">
        <v>1.4405088848425652E-5</v>
      </c>
      <c r="Y2592" s="109">
        <v>1.4133234323635284E-5</v>
      </c>
      <c r="Z2592" s="732">
        <v>4.4580791890574785E-5</v>
      </c>
      <c r="AA2592" s="108">
        <v>4.3081983553930195E-4</v>
      </c>
      <c r="AB2592" s="109">
        <v>4.1690136347497029E-4</v>
      </c>
      <c r="AC2592" s="732">
        <v>1.3969230272747382E-3</v>
      </c>
      <c r="AD2592" s="108">
        <v>9.579060150191642E-5</v>
      </c>
      <c r="AE2592" s="109">
        <v>9.3828161793444524E-5</v>
      </c>
      <c r="AF2592" s="732">
        <v>2.8009895777712069E-4</v>
      </c>
      <c r="AG2592" s="108">
        <v>1.3210644869409682E-4</v>
      </c>
      <c r="AH2592" s="109">
        <v>1.2970284421625033E-4</v>
      </c>
      <c r="AI2592" s="732">
        <v>4.070447686958637E-4</v>
      </c>
      <c r="AJ2592" s="114"/>
      <c r="AK2592" s="115"/>
      <c r="AL2592" s="115"/>
    </row>
    <row r="2593" spans="1:38" ht="13" x14ac:dyDescent="0.3">
      <c r="A2593" s="71">
        <v>2039</v>
      </c>
      <c r="B2593" s="718">
        <v>28</v>
      </c>
      <c r="C2593" s="108">
        <v>0.79152859537676035</v>
      </c>
      <c r="D2593" s="109">
        <v>0.71840295957903699</v>
      </c>
      <c r="E2593" s="732">
        <v>0.48174230203866802</v>
      </c>
      <c r="F2593" s="108">
        <v>6.5927715695643402E-2</v>
      </c>
      <c r="G2593" s="109">
        <v>6.3035028121393583E-2</v>
      </c>
      <c r="H2593" s="732">
        <v>8.3650627636403019E-2</v>
      </c>
      <c r="I2593" s="108">
        <v>8.8181753172000225E-3</v>
      </c>
      <c r="J2593" s="109">
        <v>9.5355018268545449E-3</v>
      </c>
      <c r="K2593" s="732">
        <v>2.1140813412334147E-2</v>
      </c>
      <c r="L2593" s="108">
        <v>2.5978754559613237E-3</v>
      </c>
      <c r="M2593" s="109">
        <v>2.3381490027205797E-3</v>
      </c>
      <c r="N2593" s="732">
        <v>2.8599661994407675E-3</v>
      </c>
      <c r="O2593" s="108">
        <v>2.6090301663824287E-3</v>
      </c>
      <c r="P2593" s="109">
        <v>2.5641293013983057E-3</v>
      </c>
      <c r="Q2593" s="732">
        <v>7.0174802916348972E-3</v>
      </c>
      <c r="R2593" s="108">
        <v>2.5331226155676984E-3</v>
      </c>
      <c r="S2593" s="109">
        <v>3.3740863656433247E-3</v>
      </c>
      <c r="T2593" s="732">
        <v>1.0908621652602779E-2</v>
      </c>
      <c r="U2593" s="108">
        <v>2.2594191658854851E-4</v>
      </c>
      <c r="V2593" s="109">
        <v>2.2140166751775649E-4</v>
      </c>
      <c r="W2593" s="732">
        <v>6.6213946852542544E-4</v>
      </c>
      <c r="X2593" s="108">
        <v>1.4405088848425652E-5</v>
      </c>
      <c r="Y2593" s="109">
        <v>1.4133234323635284E-5</v>
      </c>
      <c r="Z2593" s="732">
        <v>4.4580791890574785E-5</v>
      </c>
      <c r="AA2593" s="108">
        <v>4.3081983553930195E-4</v>
      </c>
      <c r="AB2593" s="109">
        <v>4.1690136347497029E-4</v>
      </c>
      <c r="AC2593" s="732">
        <v>1.3969230272747382E-3</v>
      </c>
      <c r="AD2593" s="108">
        <v>9.579060150191642E-5</v>
      </c>
      <c r="AE2593" s="109">
        <v>9.3828161793444524E-5</v>
      </c>
      <c r="AF2593" s="732">
        <v>2.8009895777712069E-4</v>
      </c>
      <c r="AG2593" s="108">
        <v>1.3210644869409682E-4</v>
      </c>
      <c r="AH2593" s="109">
        <v>1.2970284421625033E-4</v>
      </c>
      <c r="AI2593" s="732">
        <v>4.070447686958637E-4</v>
      </c>
      <c r="AJ2593" s="114"/>
      <c r="AK2593" s="115"/>
      <c r="AL2593" s="115"/>
    </row>
    <row r="2594" spans="1:38" ht="13" x14ac:dyDescent="0.3">
      <c r="A2594" s="71">
        <v>2039</v>
      </c>
      <c r="B2594" s="718">
        <v>29</v>
      </c>
      <c r="C2594" s="108">
        <v>0.79152859537676035</v>
      </c>
      <c r="D2594" s="109">
        <v>0.71840295957903699</v>
      </c>
      <c r="E2594" s="732">
        <v>0.48174230203866802</v>
      </c>
      <c r="F2594" s="108">
        <v>6.5927715695643402E-2</v>
      </c>
      <c r="G2594" s="109">
        <v>6.3035028121393583E-2</v>
      </c>
      <c r="H2594" s="732">
        <v>8.3650627636403019E-2</v>
      </c>
      <c r="I2594" s="108">
        <v>8.8181753172000225E-3</v>
      </c>
      <c r="J2594" s="109">
        <v>9.5355018268545449E-3</v>
      </c>
      <c r="K2594" s="732">
        <v>2.1140813412334147E-2</v>
      </c>
      <c r="L2594" s="108">
        <v>2.5978754559613237E-3</v>
      </c>
      <c r="M2594" s="109">
        <v>2.3381490027205797E-3</v>
      </c>
      <c r="N2594" s="732">
        <v>2.8599661994407675E-3</v>
      </c>
      <c r="O2594" s="108">
        <v>2.6090301663824287E-3</v>
      </c>
      <c r="P2594" s="109">
        <v>2.5641293013983057E-3</v>
      </c>
      <c r="Q2594" s="732">
        <v>7.0174802916348972E-3</v>
      </c>
      <c r="R2594" s="108">
        <v>2.5331226155676984E-3</v>
      </c>
      <c r="S2594" s="109">
        <v>3.3740863656433247E-3</v>
      </c>
      <c r="T2594" s="732">
        <v>1.0908621652602779E-2</v>
      </c>
      <c r="U2594" s="108">
        <v>2.2594191658854851E-4</v>
      </c>
      <c r="V2594" s="109">
        <v>2.2140166751775649E-4</v>
      </c>
      <c r="W2594" s="732">
        <v>6.6213946852542544E-4</v>
      </c>
      <c r="X2594" s="108">
        <v>1.4405088848425652E-5</v>
      </c>
      <c r="Y2594" s="109">
        <v>1.4133234323635284E-5</v>
      </c>
      <c r="Z2594" s="732">
        <v>4.4580791890574785E-5</v>
      </c>
      <c r="AA2594" s="108">
        <v>4.3081983553930195E-4</v>
      </c>
      <c r="AB2594" s="109">
        <v>4.1690136347497029E-4</v>
      </c>
      <c r="AC2594" s="732">
        <v>1.3969230272747382E-3</v>
      </c>
      <c r="AD2594" s="108">
        <v>9.579060150191642E-5</v>
      </c>
      <c r="AE2594" s="109">
        <v>9.3828161793444524E-5</v>
      </c>
      <c r="AF2594" s="732">
        <v>2.8009895777712069E-4</v>
      </c>
      <c r="AG2594" s="108">
        <v>1.3210644869409682E-4</v>
      </c>
      <c r="AH2594" s="109">
        <v>1.2970284421625033E-4</v>
      </c>
      <c r="AI2594" s="732">
        <v>4.070447686958637E-4</v>
      </c>
      <c r="AJ2594" s="114"/>
      <c r="AK2594" s="115"/>
      <c r="AL2594" s="115"/>
    </row>
    <row r="2595" spans="1:38" ht="13" x14ac:dyDescent="0.3">
      <c r="A2595" s="71">
        <v>2039</v>
      </c>
      <c r="B2595" s="718">
        <v>30</v>
      </c>
      <c r="C2595" s="108">
        <v>0.79152859537676035</v>
      </c>
      <c r="D2595" s="109">
        <v>0.71840295957903699</v>
      </c>
      <c r="E2595" s="732">
        <v>0.48174230203866802</v>
      </c>
      <c r="F2595" s="108">
        <v>6.5927715695643402E-2</v>
      </c>
      <c r="G2595" s="109">
        <v>6.3035028121393583E-2</v>
      </c>
      <c r="H2595" s="732">
        <v>8.3650627636403019E-2</v>
      </c>
      <c r="I2595" s="108">
        <v>8.8181753172000225E-3</v>
      </c>
      <c r="J2595" s="109">
        <v>9.5355018268545449E-3</v>
      </c>
      <c r="K2595" s="732">
        <v>2.1140813412334147E-2</v>
      </c>
      <c r="L2595" s="108">
        <v>2.5978754559613237E-3</v>
      </c>
      <c r="M2595" s="109">
        <v>2.3381490027205797E-3</v>
      </c>
      <c r="N2595" s="732">
        <v>2.8599661994407675E-3</v>
      </c>
      <c r="O2595" s="108">
        <v>2.6090301663824287E-3</v>
      </c>
      <c r="P2595" s="109">
        <v>2.5641293013983057E-3</v>
      </c>
      <c r="Q2595" s="732">
        <v>7.0174802916348972E-3</v>
      </c>
      <c r="R2595" s="108">
        <v>2.5331226155676984E-3</v>
      </c>
      <c r="S2595" s="109">
        <v>3.3740863656433247E-3</v>
      </c>
      <c r="T2595" s="732">
        <v>1.0908621652602779E-2</v>
      </c>
      <c r="U2595" s="108">
        <v>2.2594191658854851E-4</v>
      </c>
      <c r="V2595" s="109">
        <v>2.2140166751775649E-4</v>
      </c>
      <c r="W2595" s="732">
        <v>6.6213946852542544E-4</v>
      </c>
      <c r="X2595" s="108">
        <v>1.4405088848425652E-5</v>
      </c>
      <c r="Y2595" s="109">
        <v>1.4133234323635284E-5</v>
      </c>
      <c r="Z2595" s="732">
        <v>4.4580791890574785E-5</v>
      </c>
      <c r="AA2595" s="108">
        <v>4.3081983553930195E-4</v>
      </c>
      <c r="AB2595" s="109">
        <v>4.1690136347497029E-4</v>
      </c>
      <c r="AC2595" s="732">
        <v>1.3969230272747382E-3</v>
      </c>
      <c r="AD2595" s="108">
        <v>9.579060150191642E-5</v>
      </c>
      <c r="AE2595" s="109">
        <v>9.3828161793444524E-5</v>
      </c>
      <c r="AF2595" s="732">
        <v>2.8009895777712069E-4</v>
      </c>
      <c r="AG2595" s="108">
        <v>1.3210644869409682E-4</v>
      </c>
      <c r="AH2595" s="109">
        <v>1.2970284421625033E-4</v>
      </c>
      <c r="AI2595" s="732">
        <v>4.070447686958637E-4</v>
      </c>
      <c r="AJ2595" s="114"/>
      <c r="AK2595" s="115"/>
      <c r="AL2595" s="115"/>
    </row>
    <row r="2596" spans="1:38" ht="13" x14ac:dyDescent="0.3">
      <c r="A2596" s="71">
        <v>2039</v>
      </c>
      <c r="B2596" s="718">
        <v>31</v>
      </c>
      <c r="C2596" s="108">
        <v>0.79152859537676035</v>
      </c>
      <c r="D2596" s="109">
        <v>0.71840295957903699</v>
      </c>
      <c r="E2596" s="732">
        <v>0.48174230203866802</v>
      </c>
      <c r="F2596" s="108">
        <v>6.5927715695643402E-2</v>
      </c>
      <c r="G2596" s="109">
        <v>6.3035028121393583E-2</v>
      </c>
      <c r="H2596" s="732">
        <v>8.3650627636403019E-2</v>
      </c>
      <c r="I2596" s="108">
        <v>8.8181753172000225E-3</v>
      </c>
      <c r="J2596" s="109">
        <v>9.5355018268545449E-3</v>
      </c>
      <c r="K2596" s="732">
        <v>2.1140813412334147E-2</v>
      </c>
      <c r="L2596" s="108">
        <v>2.5978754559613237E-3</v>
      </c>
      <c r="M2596" s="109">
        <v>2.3381490027205797E-3</v>
      </c>
      <c r="N2596" s="732">
        <v>2.8599661994407675E-3</v>
      </c>
      <c r="O2596" s="108">
        <v>2.6090301663824287E-3</v>
      </c>
      <c r="P2596" s="109">
        <v>2.5641293013983057E-3</v>
      </c>
      <c r="Q2596" s="732">
        <v>7.0174802916348972E-3</v>
      </c>
      <c r="R2596" s="108">
        <v>2.5331226155676984E-3</v>
      </c>
      <c r="S2596" s="109">
        <v>3.3740863656433247E-3</v>
      </c>
      <c r="T2596" s="732">
        <v>1.0908621652602779E-2</v>
      </c>
      <c r="U2596" s="108">
        <v>2.2594191658854851E-4</v>
      </c>
      <c r="V2596" s="109">
        <v>2.2140166751775649E-4</v>
      </c>
      <c r="W2596" s="732">
        <v>6.6213946852542544E-4</v>
      </c>
      <c r="X2596" s="108">
        <v>1.4405088848425652E-5</v>
      </c>
      <c r="Y2596" s="109">
        <v>1.4133234323635284E-5</v>
      </c>
      <c r="Z2596" s="732">
        <v>4.4580791890574785E-5</v>
      </c>
      <c r="AA2596" s="108">
        <v>4.3081983553930195E-4</v>
      </c>
      <c r="AB2596" s="109">
        <v>4.1690136347497029E-4</v>
      </c>
      <c r="AC2596" s="732">
        <v>1.3969230272747382E-3</v>
      </c>
      <c r="AD2596" s="108">
        <v>9.579060150191642E-5</v>
      </c>
      <c r="AE2596" s="109">
        <v>9.3828161793444524E-5</v>
      </c>
      <c r="AF2596" s="732">
        <v>2.8009895777712069E-4</v>
      </c>
      <c r="AG2596" s="108">
        <v>1.3210644869409682E-4</v>
      </c>
      <c r="AH2596" s="109">
        <v>1.2970284421625033E-4</v>
      </c>
      <c r="AI2596" s="732">
        <v>4.070447686958637E-4</v>
      </c>
      <c r="AJ2596" s="114"/>
      <c r="AK2596" s="115"/>
      <c r="AL2596" s="115"/>
    </row>
    <row r="2597" spans="1:38" ht="13" x14ac:dyDescent="0.3">
      <c r="A2597" s="71">
        <v>2039</v>
      </c>
      <c r="B2597" s="718">
        <v>32</v>
      </c>
      <c r="C2597" s="108">
        <v>0.79152859537676035</v>
      </c>
      <c r="D2597" s="109">
        <v>0.71840295957903699</v>
      </c>
      <c r="E2597" s="732">
        <v>0.48174230203866802</v>
      </c>
      <c r="F2597" s="108">
        <v>6.5927715695643402E-2</v>
      </c>
      <c r="G2597" s="109">
        <v>6.3035028121393583E-2</v>
      </c>
      <c r="H2597" s="732">
        <v>8.3650627636403019E-2</v>
      </c>
      <c r="I2597" s="108">
        <v>8.8181753172000225E-3</v>
      </c>
      <c r="J2597" s="109">
        <v>9.5355018268545449E-3</v>
      </c>
      <c r="K2597" s="732">
        <v>2.1140813412334147E-2</v>
      </c>
      <c r="L2597" s="108">
        <v>2.5978754559613237E-3</v>
      </c>
      <c r="M2597" s="109">
        <v>2.3381490027205797E-3</v>
      </c>
      <c r="N2597" s="732">
        <v>2.8599661994407675E-3</v>
      </c>
      <c r="O2597" s="108">
        <v>2.6090301663824287E-3</v>
      </c>
      <c r="P2597" s="109">
        <v>2.5641293013983057E-3</v>
      </c>
      <c r="Q2597" s="732">
        <v>7.0174802916348972E-3</v>
      </c>
      <c r="R2597" s="108">
        <v>2.5331226155676984E-3</v>
      </c>
      <c r="S2597" s="109">
        <v>3.3740863656433247E-3</v>
      </c>
      <c r="T2597" s="732">
        <v>1.0908621652602779E-2</v>
      </c>
      <c r="U2597" s="108">
        <v>2.2594191658854851E-4</v>
      </c>
      <c r="V2597" s="109">
        <v>2.2140166751775649E-4</v>
      </c>
      <c r="W2597" s="732">
        <v>6.6213946852542544E-4</v>
      </c>
      <c r="X2597" s="108">
        <v>1.4405088848425652E-5</v>
      </c>
      <c r="Y2597" s="109">
        <v>1.4133234323635284E-5</v>
      </c>
      <c r="Z2597" s="732">
        <v>4.4580791890574785E-5</v>
      </c>
      <c r="AA2597" s="108">
        <v>4.3081983553930195E-4</v>
      </c>
      <c r="AB2597" s="109">
        <v>4.1690136347497029E-4</v>
      </c>
      <c r="AC2597" s="732">
        <v>1.3969230272747382E-3</v>
      </c>
      <c r="AD2597" s="108">
        <v>9.579060150191642E-5</v>
      </c>
      <c r="AE2597" s="109">
        <v>9.3828161793444524E-5</v>
      </c>
      <c r="AF2597" s="732">
        <v>2.8009895777712069E-4</v>
      </c>
      <c r="AG2597" s="108">
        <v>1.3210644869409682E-4</v>
      </c>
      <c r="AH2597" s="109">
        <v>1.2970284421625033E-4</v>
      </c>
      <c r="AI2597" s="732">
        <v>4.070447686958637E-4</v>
      </c>
      <c r="AJ2597" s="114"/>
      <c r="AK2597" s="115"/>
      <c r="AL2597" s="115"/>
    </row>
    <row r="2598" spans="1:38" ht="13" x14ac:dyDescent="0.3">
      <c r="A2598" s="71">
        <v>2039</v>
      </c>
      <c r="B2598" s="718">
        <v>33</v>
      </c>
      <c r="C2598" s="108">
        <v>0.79152859537676035</v>
      </c>
      <c r="D2598" s="109">
        <v>0.71840295957903699</v>
      </c>
      <c r="E2598" s="732">
        <v>0.48174230203866802</v>
      </c>
      <c r="F2598" s="108">
        <v>6.5927715695643402E-2</v>
      </c>
      <c r="G2598" s="109">
        <v>6.3035028121393583E-2</v>
      </c>
      <c r="H2598" s="732">
        <v>8.3650627636403019E-2</v>
      </c>
      <c r="I2598" s="108">
        <v>8.8181753172000225E-3</v>
      </c>
      <c r="J2598" s="109">
        <v>9.5355018268545449E-3</v>
      </c>
      <c r="K2598" s="732">
        <v>2.1140813412334147E-2</v>
      </c>
      <c r="L2598" s="108">
        <v>2.5978754559613237E-3</v>
      </c>
      <c r="M2598" s="109">
        <v>2.3381490027205797E-3</v>
      </c>
      <c r="N2598" s="732">
        <v>2.8599661994407675E-3</v>
      </c>
      <c r="O2598" s="108">
        <v>2.6090301663824287E-3</v>
      </c>
      <c r="P2598" s="109">
        <v>2.5641293013983057E-3</v>
      </c>
      <c r="Q2598" s="732">
        <v>7.0174802916348972E-3</v>
      </c>
      <c r="R2598" s="108">
        <v>2.5331226155676984E-3</v>
      </c>
      <c r="S2598" s="109">
        <v>3.3740863656433247E-3</v>
      </c>
      <c r="T2598" s="732">
        <v>1.0908621652602779E-2</v>
      </c>
      <c r="U2598" s="108">
        <v>2.2594191658854851E-4</v>
      </c>
      <c r="V2598" s="109">
        <v>2.2140166751775649E-4</v>
      </c>
      <c r="W2598" s="732">
        <v>6.6213946852542544E-4</v>
      </c>
      <c r="X2598" s="108">
        <v>1.4405088848425652E-5</v>
      </c>
      <c r="Y2598" s="109">
        <v>1.4133234323635284E-5</v>
      </c>
      <c r="Z2598" s="732">
        <v>4.4580791890574785E-5</v>
      </c>
      <c r="AA2598" s="108">
        <v>4.3081983553930195E-4</v>
      </c>
      <c r="AB2598" s="109">
        <v>4.1690136347497029E-4</v>
      </c>
      <c r="AC2598" s="732">
        <v>1.3969230272747382E-3</v>
      </c>
      <c r="AD2598" s="108">
        <v>9.579060150191642E-5</v>
      </c>
      <c r="AE2598" s="109">
        <v>9.3828161793444524E-5</v>
      </c>
      <c r="AF2598" s="732">
        <v>2.8009895777712069E-4</v>
      </c>
      <c r="AG2598" s="108">
        <v>1.3210644869409682E-4</v>
      </c>
      <c r="AH2598" s="109">
        <v>1.2970284421625033E-4</v>
      </c>
      <c r="AI2598" s="732">
        <v>4.070447686958637E-4</v>
      </c>
      <c r="AJ2598" s="114"/>
      <c r="AK2598" s="115"/>
      <c r="AL2598" s="115"/>
    </row>
    <row r="2599" spans="1:38" ht="13" x14ac:dyDescent="0.3">
      <c r="A2599" s="71">
        <v>2039</v>
      </c>
      <c r="B2599" s="718">
        <v>34</v>
      </c>
      <c r="C2599" s="108">
        <v>0.79152859537676035</v>
      </c>
      <c r="D2599" s="109">
        <v>0.71840295957903699</v>
      </c>
      <c r="E2599" s="732">
        <v>0.48174230203866802</v>
      </c>
      <c r="F2599" s="108">
        <v>6.5927715695643402E-2</v>
      </c>
      <c r="G2599" s="109">
        <v>6.3035028121393583E-2</v>
      </c>
      <c r="H2599" s="732">
        <v>8.3650627636403019E-2</v>
      </c>
      <c r="I2599" s="108">
        <v>8.8181753172000225E-3</v>
      </c>
      <c r="J2599" s="109">
        <v>9.5355018268545449E-3</v>
      </c>
      <c r="K2599" s="732">
        <v>2.1140813412334147E-2</v>
      </c>
      <c r="L2599" s="108">
        <v>2.5978754559613237E-3</v>
      </c>
      <c r="M2599" s="109">
        <v>2.3381490027205797E-3</v>
      </c>
      <c r="N2599" s="732">
        <v>2.8599661994407675E-3</v>
      </c>
      <c r="O2599" s="108">
        <v>2.6090301663824287E-3</v>
      </c>
      <c r="P2599" s="109">
        <v>2.5641293013983057E-3</v>
      </c>
      <c r="Q2599" s="732">
        <v>7.0174802916348972E-3</v>
      </c>
      <c r="R2599" s="108">
        <v>2.5331226155676984E-3</v>
      </c>
      <c r="S2599" s="109">
        <v>3.3740863656433247E-3</v>
      </c>
      <c r="T2599" s="732">
        <v>1.0908621652602779E-2</v>
      </c>
      <c r="U2599" s="108">
        <v>2.2594191658854851E-4</v>
      </c>
      <c r="V2599" s="109">
        <v>2.2140166751775649E-4</v>
      </c>
      <c r="W2599" s="732">
        <v>6.6213946852542544E-4</v>
      </c>
      <c r="X2599" s="108">
        <v>1.4405088848425652E-5</v>
      </c>
      <c r="Y2599" s="109">
        <v>1.4133234323635284E-5</v>
      </c>
      <c r="Z2599" s="732">
        <v>4.4580791890574785E-5</v>
      </c>
      <c r="AA2599" s="108">
        <v>4.3081983553930195E-4</v>
      </c>
      <c r="AB2599" s="109">
        <v>4.1690136347497029E-4</v>
      </c>
      <c r="AC2599" s="732">
        <v>1.3969230272747382E-3</v>
      </c>
      <c r="AD2599" s="108">
        <v>9.579060150191642E-5</v>
      </c>
      <c r="AE2599" s="109">
        <v>9.3828161793444524E-5</v>
      </c>
      <c r="AF2599" s="732">
        <v>2.8009895777712069E-4</v>
      </c>
      <c r="AG2599" s="108">
        <v>1.3210644869409682E-4</v>
      </c>
      <c r="AH2599" s="109">
        <v>1.2970284421625033E-4</v>
      </c>
      <c r="AI2599" s="732">
        <v>4.070447686958637E-4</v>
      </c>
      <c r="AJ2599" s="114"/>
      <c r="AK2599" s="115"/>
      <c r="AL2599" s="115"/>
    </row>
    <row r="2600" spans="1:38" ht="13" x14ac:dyDescent="0.3">
      <c r="A2600" s="71">
        <v>2039</v>
      </c>
      <c r="B2600" s="718">
        <v>35</v>
      </c>
      <c r="C2600" s="108">
        <v>0.79152859537676035</v>
      </c>
      <c r="D2600" s="109">
        <v>0.71840295957903699</v>
      </c>
      <c r="E2600" s="732">
        <v>0.48174230203866802</v>
      </c>
      <c r="F2600" s="108">
        <v>6.5927715695643402E-2</v>
      </c>
      <c r="G2600" s="109">
        <v>6.3035028121393583E-2</v>
      </c>
      <c r="H2600" s="732">
        <v>8.3650627636403019E-2</v>
      </c>
      <c r="I2600" s="108">
        <v>8.8181753172000225E-3</v>
      </c>
      <c r="J2600" s="109">
        <v>9.5355018268545449E-3</v>
      </c>
      <c r="K2600" s="732">
        <v>2.1140813412334147E-2</v>
      </c>
      <c r="L2600" s="108">
        <v>2.5978754559613237E-3</v>
      </c>
      <c r="M2600" s="109">
        <v>2.3381490027205797E-3</v>
      </c>
      <c r="N2600" s="732">
        <v>2.8599661994407675E-3</v>
      </c>
      <c r="O2600" s="108">
        <v>2.6090301663824287E-3</v>
      </c>
      <c r="P2600" s="109">
        <v>2.5641293013983057E-3</v>
      </c>
      <c r="Q2600" s="732">
        <v>7.0174802916348972E-3</v>
      </c>
      <c r="R2600" s="108">
        <v>2.5331226155676984E-3</v>
      </c>
      <c r="S2600" s="109">
        <v>3.3740863656433247E-3</v>
      </c>
      <c r="T2600" s="732">
        <v>1.0908621652602779E-2</v>
      </c>
      <c r="U2600" s="108">
        <v>2.2594191658854851E-4</v>
      </c>
      <c r="V2600" s="109">
        <v>2.2140166751775649E-4</v>
      </c>
      <c r="W2600" s="732">
        <v>6.6213946852542544E-4</v>
      </c>
      <c r="X2600" s="108">
        <v>1.4405088848425652E-5</v>
      </c>
      <c r="Y2600" s="109">
        <v>1.4133234323635284E-5</v>
      </c>
      <c r="Z2600" s="732">
        <v>4.4580791890574785E-5</v>
      </c>
      <c r="AA2600" s="108">
        <v>4.3081983553930195E-4</v>
      </c>
      <c r="AB2600" s="109">
        <v>4.1690136347497029E-4</v>
      </c>
      <c r="AC2600" s="732">
        <v>1.3969230272747382E-3</v>
      </c>
      <c r="AD2600" s="108">
        <v>9.579060150191642E-5</v>
      </c>
      <c r="AE2600" s="109">
        <v>9.3828161793444524E-5</v>
      </c>
      <c r="AF2600" s="732">
        <v>2.8009895777712069E-4</v>
      </c>
      <c r="AG2600" s="108">
        <v>1.3210644869409682E-4</v>
      </c>
      <c r="AH2600" s="109">
        <v>1.2970284421625033E-4</v>
      </c>
      <c r="AI2600" s="732">
        <v>4.070447686958637E-4</v>
      </c>
      <c r="AJ2600" s="114"/>
      <c r="AK2600" s="115"/>
      <c r="AL2600" s="115"/>
    </row>
    <row r="2601" spans="1:38" ht="13" x14ac:dyDescent="0.3">
      <c r="A2601" s="71">
        <v>2039</v>
      </c>
      <c r="B2601" s="718">
        <v>36</v>
      </c>
      <c r="C2601" s="108">
        <v>0.79152859537676035</v>
      </c>
      <c r="D2601" s="109">
        <v>0.71840295957903699</v>
      </c>
      <c r="E2601" s="732">
        <v>0.48174230203866802</v>
      </c>
      <c r="F2601" s="108">
        <v>6.5927715695643402E-2</v>
      </c>
      <c r="G2601" s="109">
        <v>6.3035028121393583E-2</v>
      </c>
      <c r="H2601" s="732">
        <v>8.3650627636403019E-2</v>
      </c>
      <c r="I2601" s="108">
        <v>8.8181753172000225E-3</v>
      </c>
      <c r="J2601" s="109">
        <v>9.5355018268545449E-3</v>
      </c>
      <c r="K2601" s="732">
        <v>2.1140813412334147E-2</v>
      </c>
      <c r="L2601" s="108">
        <v>2.5978754559613237E-3</v>
      </c>
      <c r="M2601" s="109">
        <v>2.3381490027205797E-3</v>
      </c>
      <c r="N2601" s="732">
        <v>2.8599661994407675E-3</v>
      </c>
      <c r="O2601" s="108">
        <v>2.6090301663824287E-3</v>
      </c>
      <c r="P2601" s="109">
        <v>2.5641293013983057E-3</v>
      </c>
      <c r="Q2601" s="732">
        <v>7.0174802916348972E-3</v>
      </c>
      <c r="R2601" s="108">
        <v>2.5331226155676984E-3</v>
      </c>
      <c r="S2601" s="109">
        <v>3.3740863656433247E-3</v>
      </c>
      <c r="T2601" s="732">
        <v>1.0908621652602779E-2</v>
      </c>
      <c r="U2601" s="108">
        <v>2.2594191658854851E-4</v>
      </c>
      <c r="V2601" s="109">
        <v>2.2140166751775649E-4</v>
      </c>
      <c r="W2601" s="732">
        <v>6.6213946852542544E-4</v>
      </c>
      <c r="X2601" s="108">
        <v>1.4405088848425652E-5</v>
      </c>
      <c r="Y2601" s="109">
        <v>1.4133234323635284E-5</v>
      </c>
      <c r="Z2601" s="732">
        <v>4.4580791890574785E-5</v>
      </c>
      <c r="AA2601" s="108">
        <v>4.3081983553930195E-4</v>
      </c>
      <c r="AB2601" s="109">
        <v>4.1690136347497029E-4</v>
      </c>
      <c r="AC2601" s="732">
        <v>1.3969230272747382E-3</v>
      </c>
      <c r="AD2601" s="108">
        <v>9.579060150191642E-5</v>
      </c>
      <c r="AE2601" s="109">
        <v>9.3828161793444524E-5</v>
      </c>
      <c r="AF2601" s="732">
        <v>2.8009895777712069E-4</v>
      </c>
      <c r="AG2601" s="108">
        <v>1.3210644869409682E-4</v>
      </c>
      <c r="AH2601" s="109">
        <v>1.2970284421625033E-4</v>
      </c>
      <c r="AI2601" s="732">
        <v>4.070447686958637E-4</v>
      </c>
      <c r="AJ2601" s="114"/>
      <c r="AK2601" s="115"/>
      <c r="AL2601" s="115"/>
    </row>
    <row r="2602" spans="1:38" ht="13" x14ac:dyDescent="0.3">
      <c r="A2602" s="71">
        <v>2039</v>
      </c>
      <c r="B2602" s="718">
        <v>37</v>
      </c>
      <c r="C2602" s="108">
        <v>0.79152859537676035</v>
      </c>
      <c r="D2602" s="109">
        <v>0.71840295957903699</v>
      </c>
      <c r="E2602" s="732">
        <v>0.48174230203866802</v>
      </c>
      <c r="F2602" s="108">
        <v>6.5927715695643402E-2</v>
      </c>
      <c r="G2602" s="109">
        <v>6.3035028121393583E-2</v>
      </c>
      <c r="H2602" s="732">
        <v>8.3650627636403019E-2</v>
      </c>
      <c r="I2602" s="108">
        <v>8.8181753172000225E-3</v>
      </c>
      <c r="J2602" s="109">
        <v>9.5355018268545449E-3</v>
      </c>
      <c r="K2602" s="732">
        <v>2.1140813412334147E-2</v>
      </c>
      <c r="L2602" s="108">
        <v>2.5978754559613237E-3</v>
      </c>
      <c r="M2602" s="109">
        <v>2.3381490027205797E-3</v>
      </c>
      <c r="N2602" s="732">
        <v>2.8599661994407675E-3</v>
      </c>
      <c r="O2602" s="108">
        <v>2.6090301663824287E-3</v>
      </c>
      <c r="P2602" s="109">
        <v>2.5641293013983057E-3</v>
      </c>
      <c r="Q2602" s="732">
        <v>7.0174802916348972E-3</v>
      </c>
      <c r="R2602" s="108">
        <v>2.5331226155676984E-3</v>
      </c>
      <c r="S2602" s="109">
        <v>3.3740863656433247E-3</v>
      </c>
      <c r="T2602" s="732">
        <v>1.0908621652602779E-2</v>
      </c>
      <c r="U2602" s="108">
        <v>2.2594191658854851E-4</v>
      </c>
      <c r="V2602" s="109">
        <v>2.2140166751775649E-4</v>
      </c>
      <c r="W2602" s="732">
        <v>6.6213946852542544E-4</v>
      </c>
      <c r="X2602" s="108">
        <v>1.4405088848425652E-5</v>
      </c>
      <c r="Y2602" s="109">
        <v>1.4133234323635284E-5</v>
      </c>
      <c r="Z2602" s="732">
        <v>4.4580791890574785E-5</v>
      </c>
      <c r="AA2602" s="108">
        <v>4.3081983553930195E-4</v>
      </c>
      <c r="AB2602" s="109">
        <v>4.1690136347497029E-4</v>
      </c>
      <c r="AC2602" s="732">
        <v>1.3969230272747382E-3</v>
      </c>
      <c r="AD2602" s="108">
        <v>9.579060150191642E-5</v>
      </c>
      <c r="AE2602" s="109">
        <v>9.3828161793444524E-5</v>
      </c>
      <c r="AF2602" s="732">
        <v>2.8009895777712069E-4</v>
      </c>
      <c r="AG2602" s="108">
        <v>1.3210644869409682E-4</v>
      </c>
      <c r="AH2602" s="109">
        <v>1.2970284421625033E-4</v>
      </c>
      <c r="AI2602" s="732">
        <v>4.070447686958637E-4</v>
      </c>
      <c r="AJ2602" s="114"/>
      <c r="AK2602" s="115"/>
      <c r="AL2602" s="115"/>
    </row>
    <row r="2603" spans="1:38" ht="13" x14ac:dyDescent="0.3">
      <c r="A2603" s="71">
        <v>2039</v>
      </c>
      <c r="B2603" s="718">
        <v>38</v>
      </c>
      <c r="C2603" s="108">
        <v>0.79152859537676035</v>
      </c>
      <c r="D2603" s="109">
        <v>0.71840295957903699</v>
      </c>
      <c r="E2603" s="732">
        <v>0.48174230203866802</v>
      </c>
      <c r="F2603" s="108">
        <v>6.5927715695643402E-2</v>
      </c>
      <c r="G2603" s="109">
        <v>6.3035028121393583E-2</v>
      </c>
      <c r="H2603" s="732">
        <v>8.3650627636403019E-2</v>
      </c>
      <c r="I2603" s="108">
        <v>8.8181753172000225E-3</v>
      </c>
      <c r="J2603" s="109">
        <v>9.5355018268545449E-3</v>
      </c>
      <c r="K2603" s="732">
        <v>2.1140813412334147E-2</v>
      </c>
      <c r="L2603" s="108">
        <v>2.5978754559613237E-3</v>
      </c>
      <c r="M2603" s="109">
        <v>2.3381490027205797E-3</v>
      </c>
      <c r="N2603" s="732">
        <v>2.8599661994407675E-3</v>
      </c>
      <c r="O2603" s="108">
        <v>2.6090301663824287E-3</v>
      </c>
      <c r="P2603" s="109">
        <v>2.5641293013983057E-3</v>
      </c>
      <c r="Q2603" s="732">
        <v>7.0174802916348972E-3</v>
      </c>
      <c r="R2603" s="108">
        <v>2.5331226155676984E-3</v>
      </c>
      <c r="S2603" s="109">
        <v>3.3740863656433247E-3</v>
      </c>
      <c r="T2603" s="732">
        <v>1.0908621652602779E-2</v>
      </c>
      <c r="U2603" s="108">
        <v>2.2594191658854851E-4</v>
      </c>
      <c r="V2603" s="109">
        <v>2.2140166751775649E-4</v>
      </c>
      <c r="W2603" s="732">
        <v>6.6213946852542544E-4</v>
      </c>
      <c r="X2603" s="108">
        <v>1.4405088848425652E-5</v>
      </c>
      <c r="Y2603" s="109">
        <v>1.4133234323635284E-5</v>
      </c>
      <c r="Z2603" s="732">
        <v>4.4580791890574785E-5</v>
      </c>
      <c r="AA2603" s="108">
        <v>4.3081983553930195E-4</v>
      </c>
      <c r="AB2603" s="109">
        <v>4.1690136347497029E-4</v>
      </c>
      <c r="AC2603" s="732">
        <v>1.3969230272747382E-3</v>
      </c>
      <c r="AD2603" s="108">
        <v>9.579060150191642E-5</v>
      </c>
      <c r="AE2603" s="109">
        <v>9.3828161793444524E-5</v>
      </c>
      <c r="AF2603" s="732">
        <v>2.8009895777712069E-4</v>
      </c>
      <c r="AG2603" s="108">
        <v>1.3210644869409682E-4</v>
      </c>
      <c r="AH2603" s="109">
        <v>1.2970284421625033E-4</v>
      </c>
      <c r="AI2603" s="732">
        <v>4.070447686958637E-4</v>
      </c>
      <c r="AJ2603" s="114"/>
      <c r="AK2603" s="115"/>
      <c r="AL2603" s="115"/>
    </row>
    <row r="2604" spans="1:38" ht="13.5" thickBot="1" x14ac:dyDescent="0.35">
      <c r="A2604" s="73">
        <v>2039</v>
      </c>
      <c r="B2604" s="719">
        <v>39</v>
      </c>
      <c r="C2604" s="110">
        <v>0.79152859537676035</v>
      </c>
      <c r="D2604" s="111">
        <v>0.71840295957903699</v>
      </c>
      <c r="E2604" s="733">
        <v>0.48174230203866802</v>
      </c>
      <c r="F2604" s="110">
        <v>6.5927715695643402E-2</v>
      </c>
      <c r="G2604" s="111">
        <v>6.3035028121393583E-2</v>
      </c>
      <c r="H2604" s="733">
        <v>8.3650627636403019E-2</v>
      </c>
      <c r="I2604" s="110">
        <v>8.8181753172000225E-3</v>
      </c>
      <c r="J2604" s="111">
        <v>9.5355018268545449E-3</v>
      </c>
      <c r="K2604" s="733">
        <v>2.1140813412334147E-2</v>
      </c>
      <c r="L2604" s="110">
        <v>2.5978754559613237E-3</v>
      </c>
      <c r="M2604" s="111">
        <v>2.3381490027205797E-3</v>
      </c>
      <c r="N2604" s="733">
        <v>2.8599661994407675E-3</v>
      </c>
      <c r="O2604" s="110">
        <v>2.6090301663824287E-3</v>
      </c>
      <c r="P2604" s="111">
        <v>2.5641293013983057E-3</v>
      </c>
      <c r="Q2604" s="733">
        <v>7.0174802916348972E-3</v>
      </c>
      <c r="R2604" s="110">
        <v>2.5331226155676984E-3</v>
      </c>
      <c r="S2604" s="111">
        <v>3.3740863656433247E-3</v>
      </c>
      <c r="T2604" s="733">
        <v>1.0908621652602779E-2</v>
      </c>
      <c r="U2604" s="110">
        <v>2.2594191658854851E-4</v>
      </c>
      <c r="V2604" s="111">
        <v>2.2140166751775649E-4</v>
      </c>
      <c r="W2604" s="733">
        <v>6.6213946852542544E-4</v>
      </c>
      <c r="X2604" s="110">
        <v>1.4405088848425652E-5</v>
      </c>
      <c r="Y2604" s="111">
        <v>1.4133234323635284E-5</v>
      </c>
      <c r="Z2604" s="733">
        <v>4.4580791890574785E-5</v>
      </c>
      <c r="AA2604" s="110">
        <v>4.3081983553930195E-4</v>
      </c>
      <c r="AB2604" s="111">
        <v>4.1690136347497029E-4</v>
      </c>
      <c r="AC2604" s="733">
        <v>1.3969230272747382E-3</v>
      </c>
      <c r="AD2604" s="110">
        <v>9.579060150191642E-5</v>
      </c>
      <c r="AE2604" s="111">
        <v>9.3828161793444524E-5</v>
      </c>
      <c r="AF2604" s="733">
        <v>2.8009895777712069E-4</v>
      </c>
      <c r="AG2604" s="110">
        <v>1.3210644869409682E-4</v>
      </c>
      <c r="AH2604" s="111">
        <v>1.2970284421625033E-4</v>
      </c>
      <c r="AI2604" s="733">
        <v>4.070447686958637E-4</v>
      </c>
      <c r="AJ2604" s="116"/>
      <c r="AK2604" s="117"/>
      <c r="AL2604" s="117"/>
    </row>
    <row r="2605" spans="1:38" x14ac:dyDescent="0.25">
      <c r="A2605" s="69">
        <v>2040</v>
      </c>
      <c r="B2605" s="70">
        <v>0</v>
      </c>
      <c r="C2605" s="106">
        <v>0.28408191311476994</v>
      </c>
      <c r="D2605" s="107">
        <v>0.29217219683376083</v>
      </c>
      <c r="E2605" s="730">
        <v>0.24012616471907228</v>
      </c>
      <c r="F2605" s="106">
        <v>1.3473202523023496E-2</v>
      </c>
      <c r="G2605" s="107">
        <v>1.5311357746967558E-2</v>
      </c>
      <c r="H2605" s="730">
        <v>1.4472301101003634E-2</v>
      </c>
      <c r="I2605" s="106">
        <v>7.577015476624779E-3</v>
      </c>
      <c r="J2605" s="107">
        <v>7.2588891616242263E-3</v>
      </c>
      <c r="K2605" s="730">
        <v>1.6172984539927281E-2</v>
      </c>
      <c r="L2605" s="106">
        <v>7.3360051884100363E-4</v>
      </c>
      <c r="M2605" s="107">
        <v>8.2101991583252926E-4</v>
      </c>
      <c r="N2605" s="730">
        <v>1.3645581638438531E-3</v>
      </c>
      <c r="O2605" s="106">
        <v>1.8887280367562459E-3</v>
      </c>
      <c r="P2605" s="107">
        <v>1.7927241024888825E-3</v>
      </c>
      <c r="Q2605" s="730">
        <v>3.2941176131230324E-3</v>
      </c>
      <c r="R2605" s="106">
        <v>2.5331226155676984E-3</v>
      </c>
      <c r="S2605" s="107">
        <v>3.3740863656433247E-3</v>
      </c>
      <c r="T2605" s="730">
        <v>1.0908621652602779E-2</v>
      </c>
      <c r="U2605" s="106">
        <v>2.0130830624150587E-4</v>
      </c>
      <c r="V2605" s="107">
        <v>1.9628911765424522E-4</v>
      </c>
      <c r="W2605" s="730">
        <v>3.2171982707160948E-4</v>
      </c>
      <c r="X2605" s="106">
        <v>1.2437956357334003E-5</v>
      </c>
      <c r="Y2605" s="107">
        <v>1.2091200681690251E-5</v>
      </c>
      <c r="Z2605" s="730">
        <v>2.0838079209416874E-5</v>
      </c>
      <c r="AA2605" s="106">
        <v>2.1558619207612915E-4</v>
      </c>
      <c r="AB2605" s="107">
        <v>2.1703006153854499E-4</v>
      </c>
      <c r="AC2605" s="730">
        <v>5.7168908069669662E-4</v>
      </c>
      <c r="AD2605" s="106">
        <v>8.8363286821031207E-5</v>
      </c>
      <c r="AE2605" s="107">
        <v>8.6509014174660084E-5</v>
      </c>
      <c r="AF2605" s="730">
        <v>1.3875384071885467E-4</v>
      </c>
      <c r="AG2605" s="106">
        <v>1.0519969912321716E-4</v>
      </c>
      <c r="AH2605" s="107">
        <v>1.0119940618485899E-4</v>
      </c>
      <c r="AI2605" s="730">
        <v>1.831619445552265E-4</v>
      </c>
      <c r="AJ2605" s="112"/>
      <c r="AK2605" s="113"/>
      <c r="AL2605" s="113"/>
    </row>
    <row r="2606" spans="1:38" x14ac:dyDescent="0.25">
      <c r="A2606" s="71">
        <v>2040</v>
      </c>
      <c r="B2606" s="718">
        <v>1</v>
      </c>
      <c r="C2606" s="108">
        <v>0.28309712042078816</v>
      </c>
      <c r="D2606" s="109">
        <v>0.29117685221364009</v>
      </c>
      <c r="E2606" s="731">
        <v>0.24069494557564663</v>
      </c>
      <c r="F2606" s="108">
        <v>1.3476660177401019E-2</v>
      </c>
      <c r="G2606" s="109">
        <v>1.5314906666233702E-2</v>
      </c>
      <c r="H2606" s="731">
        <v>1.4530734508021293E-2</v>
      </c>
      <c r="I2606" s="108">
        <v>7.5429140948011439E-3</v>
      </c>
      <c r="J2606" s="109">
        <v>7.2282929804685266E-3</v>
      </c>
      <c r="K2606" s="731">
        <v>1.6227834286847868E-2</v>
      </c>
      <c r="L2606" s="108">
        <v>7.3190900232331818E-4</v>
      </c>
      <c r="M2606" s="109">
        <v>8.1920811973636501E-4</v>
      </c>
      <c r="N2606" s="731">
        <v>1.3676947774035467E-3</v>
      </c>
      <c r="O2606" s="108">
        <v>1.8811356238295461E-3</v>
      </c>
      <c r="P2606" s="109">
        <v>1.7864607572365965E-3</v>
      </c>
      <c r="Q2606" s="731">
        <v>3.3040916153637225E-3</v>
      </c>
      <c r="R2606" s="108">
        <v>2.5331226155676984E-3</v>
      </c>
      <c r="S2606" s="109">
        <v>3.3740863656433247E-3</v>
      </c>
      <c r="T2606" s="731">
        <v>1.0908621652602779E-2</v>
      </c>
      <c r="U2606" s="108">
        <v>2.0045830633261347E-4</v>
      </c>
      <c r="V2606" s="109">
        <v>1.9554316542488655E-4</v>
      </c>
      <c r="W2606" s="731">
        <v>3.2279508321155057E-4</v>
      </c>
      <c r="X2606" s="108">
        <v>1.2384846282583543E-5</v>
      </c>
      <c r="Y2606" s="109">
        <v>1.2044712190477084E-5</v>
      </c>
      <c r="Z2606" s="731">
        <v>2.0903928357353336E-5</v>
      </c>
      <c r="AA2606" s="108">
        <v>2.149194727057458E-4</v>
      </c>
      <c r="AB2606" s="109">
        <v>2.1645465448351159E-4</v>
      </c>
      <c r="AC2606" s="731">
        <v>5.7348409046278242E-4</v>
      </c>
      <c r="AD2606" s="108">
        <v>8.7986215809446452E-5</v>
      </c>
      <c r="AE2606" s="109">
        <v>8.6175098420771676E-5</v>
      </c>
      <c r="AF2606" s="731">
        <v>1.3925191940446414E-4</v>
      </c>
      <c r="AG2606" s="108">
        <v>1.047634688639098E-4</v>
      </c>
      <c r="AH2606" s="109">
        <v>1.008272460318808E-4</v>
      </c>
      <c r="AI2606" s="731">
        <v>1.8363763845707996E-4</v>
      </c>
      <c r="AJ2606" s="114"/>
      <c r="AK2606" s="115"/>
      <c r="AL2606" s="115"/>
    </row>
    <row r="2607" spans="1:38" x14ac:dyDescent="0.25">
      <c r="A2607" s="71">
        <v>2040</v>
      </c>
      <c r="B2607" s="718">
        <v>2</v>
      </c>
      <c r="C2607" s="108">
        <v>0.2813328407886454</v>
      </c>
      <c r="D2607" s="109">
        <v>0.28933653768912915</v>
      </c>
      <c r="E2607" s="731">
        <v>0.24173816953043115</v>
      </c>
      <c r="F2607" s="108">
        <v>1.3459910982746541E-2</v>
      </c>
      <c r="G2607" s="109">
        <v>1.5304348400250968E-2</v>
      </c>
      <c r="H2607" s="731">
        <v>1.4615601337420478E-2</v>
      </c>
      <c r="I2607" s="108">
        <v>7.4962090462402861E-3</v>
      </c>
      <c r="J2607" s="109">
        <v>7.1859495748652713E-3</v>
      </c>
      <c r="K2607" s="731">
        <v>1.6322490087715996E-2</v>
      </c>
      <c r="L2607" s="108">
        <v>7.3040062483708797E-4</v>
      </c>
      <c r="M2607" s="109">
        <v>8.1766734867097469E-4</v>
      </c>
      <c r="N2607" s="731">
        <v>1.3728114363619746E-3</v>
      </c>
      <c r="O2607" s="108">
        <v>1.8696038667613693E-3</v>
      </c>
      <c r="P2607" s="109">
        <v>1.7769477510396954E-3</v>
      </c>
      <c r="Q2607" s="731">
        <v>3.3220394312458478E-3</v>
      </c>
      <c r="R2607" s="108">
        <v>2.5331226155676984E-3</v>
      </c>
      <c r="S2607" s="109">
        <v>3.3740863656433247E-3</v>
      </c>
      <c r="T2607" s="731">
        <v>1.0908621652602779E-2</v>
      </c>
      <c r="U2607" s="108">
        <v>1.9940990921388411E-4</v>
      </c>
      <c r="V2607" s="109">
        <v>1.9461498327974841E-4</v>
      </c>
      <c r="W2607" s="731">
        <v>3.2472846784911469E-4</v>
      </c>
      <c r="X2607" s="108">
        <v>1.2316955564616014E-5</v>
      </c>
      <c r="Y2607" s="109">
        <v>1.1984772651008108E-5</v>
      </c>
      <c r="Z2607" s="731">
        <v>2.1022635500457298E-5</v>
      </c>
      <c r="AA2607" s="108">
        <v>2.1398088873123613E-4</v>
      </c>
      <c r="AB2607" s="109">
        <v>2.1565261922703376E-4</v>
      </c>
      <c r="AC2607" s="731">
        <v>5.766297005661724E-4</v>
      </c>
      <c r="AD2607" s="108">
        <v>8.7535463986150859E-5</v>
      </c>
      <c r="AE2607" s="109">
        <v>8.5770536192549725E-5</v>
      </c>
      <c r="AF2607" s="731">
        <v>1.4014766730692803E-4</v>
      </c>
      <c r="AG2607" s="108">
        <v>1.0416197429082847E-4</v>
      </c>
      <c r="AH2607" s="109">
        <v>1.0031323155475881E-4</v>
      </c>
      <c r="AI2607" s="731">
        <v>1.844941598033932E-4</v>
      </c>
      <c r="AJ2607" s="114"/>
      <c r="AK2607" s="115"/>
      <c r="AL2607" s="115"/>
    </row>
    <row r="2608" spans="1:38" x14ac:dyDescent="0.25">
      <c r="A2608" s="71">
        <v>2040</v>
      </c>
      <c r="B2608" s="718">
        <v>3</v>
      </c>
      <c r="C2608" s="108">
        <v>0.27858276222641176</v>
      </c>
      <c r="D2608" s="109">
        <v>0.28643882849356922</v>
      </c>
      <c r="E2608" s="731">
        <v>0.24303586543413347</v>
      </c>
      <c r="F2608" s="108">
        <v>1.3437580011796667E-2</v>
      </c>
      <c r="G2608" s="109">
        <v>1.5289419382500931E-2</v>
      </c>
      <c r="H2608" s="731">
        <v>1.472034401413596E-2</v>
      </c>
      <c r="I2608" s="108">
        <v>7.4327475433109092E-3</v>
      </c>
      <c r="J2608" s="109">
        <v>7.1257242916633106E-3</v>
      </c>
      <c r="K2608" s="731">
        <v>1.6439674355526727E-2</v>
      </c>
      <c r="L2608" s="108">
        <v>7.2904158763303657E-4</v>
      </c>
      <c r="M2608" s="109">
        <v>8.1605737475601173E-4</v>
      </c>
      <c r="N2608" s="731">
        <v>1.3791244611649235E-3</v>
      </c>
      <c r="O2608" s="108">
        <v>1.8534207408332432E-3</v>
      </c>
      <c r="P2608" s="109">
        <v>1.7628781172118069E-3</v>
      </c>
      <c r="Q2608" s="731">
        <v>3.3443243135562496E-3</v>
      </c>
      <c r="R2608" s="108">
        <v>2.5331226155676984E-3</v>
      </c>
      <c r="S2608" s="109">
        <v>3.3740863656433247E-3</v>
      </c>
      <c r="T2608" s="731">
        <v>1.0908621652602779E-2</v>
      </c>
      <c r="U2608" s="108">
        <v>1.9809538245346006E-4</v>
      </c>
      <c r="V2608" s="109">
        <v>1.9336286184771191E-4</v>
      </c>
      <c r="W2608" s="731">
        <v>3.2712865356835627E-4</v>
      </c>
      <c r="X2608" s="108">
        <v>1.2229798256008709E-5</v>
      </c>
      <c r="Y2608" s="109">
        <v>1.1902482238321111E-5</v>
      </c>
      <c r="Z2608" s="731">
        <v>2.1170048855800728E-5</v>
      </c>
      <c r="AA2608" s="108">
        <v>2.1276732385512814E-4</v>
      </c>
      <c r="AB2608" s="109">
        <v>2.1454382602631615E-4</v>
      </c>
      <c r="AC2608" s="731">
        <v>5.8053195902826578E-4</v>
      </c>
      <c r="AD2608" s="108">
        <v>8.6981762890019087E-5</v>
      </c>
      <c r="AE2608" s="109">
        <v>8.5233168850797943E-5</v>
      </c>
      <c r="AF2608" s="731">
        <v>1.4125951019187288E-4</v>
      </c>
      <c r="AG2608" s="108">
        <v>1.0335682371534632E-4</v>
      </c>
      <c r="AH2608" s="109">
        <v>9.9583310478501075E-5</v>
      </c>
      <c r="AI2608" s="731">
        <v>1.8555813869444745E-4</v>
      </c>
      <c r="AJ2608" s="114"/>
      <c r="AK2608" s="115"/>
      <c r="AL2608" s="115"/>
    </row>
    <row r="2609" spans="1:38" x14ac:dyDescent="0.25">
      <c r="A2609" s="71">
        <v>2040</v>
      </c>
      <c r="B2609" s="718">
        <v>4</v>
      </c>
      <c r="C2609" s="108">
        <v>0.33813875707983798</v>
      </c>
      <c r="D2609" s="109">
        <v>0.34212725669574717</v>
      </c>
      <c r="E2609" s="731">
        <v>0.32763083238507457</v>
      </c>
      <c r="F2609" s="108">
        <v>1.3867325593095866E-2</v>
      </c>
      <c r="G2609" s="109">
        <v>1.5834491438453238E-2</v>
      </c>
      <c r="H2609" s="731">
        <v>1.8024071952057845E-2</v>
      </c>
      <c r="I2609" s="108">
        <v>7.8783736323297937E-3</v>
      </c>
      <c r="J2609" s="109">
        <v>8.3296326492586469E-3</v>
      </c>
      <c r="K2609" s="731">
        <v>1.9545185988020932E-2</v>
      </c>
      <c r="L2609" s="108">
        <v>8.8141815909602913E-4</v>
      </c>
      <c r="M2609" s="109">
        <v>1.2182177464408546E-3</v>
      </c>
      <c r="N2609" s="731">
        <v>2.2333980893557712E-3</v>
      </c>
      <c r="O2609" s="108">
        <v>2.0024377392090027E-3</v>
      </c>
      <c r="P2609" s="109">
        <v>2.0585690962547807E-3</v>
      </c>
      <c r="Q2609" s="731">
        <v>4.2378768785215825E-3</v>
      </c>
      <c r="R2609" s="108">
        <v>2.5331226155676984E-3</v>
      </c>
      <c r="S2609" s="109">
        <v>3.3740863656433247E-3</v>
      </c>
      <c r="T2609" s="731">
        <v>1.0908621652602779E-2</v>
      </c>
      <c r="U2609" s="108">
        <v>2.0634315252851366E-4</v>
      </c>
      <c r="V2609" s="109">
        <v>2.09435273583279E-4</v>
      </c>
      <c r="W2609" s="731">
        <v>4.2200327749345086E-4</v>
      </c>
      <c r="X2609" s="108">
        <v>1.2822914467919507E-5</v>
      </c>
      <c r="Y2609" s="109">
        <v>1.3060002444845521E-5</v>
      </c>
      <c r="Z2609" s="731">
        <v>2.7330498197641264E-5</v>
      </c>
      <c r="AA2609" s="108">
        <v>2.2240117255805996E-4</v>
      </c>
      <c r="AB2609" s="109">
        <v>2.3232766425413718E-4</v>
      </c>
      <c r="AC2609" s="731">
        <v>7.3079617357045025E-4</v>
      </c>
      <c r="AD2609" s="108">
        <v>9.0131961786770853E-5</v>
      </c>
      <c r="AE2609" s="109">
        <v>9.1331035957989567E-5</v>
      </c>
      <c r="AF2609" s="731">
        <v>1.8562330657247153E-4</v>
      </c>
      <c r="AG2609" s="108">
        <v>1.0978026678292418E-4</v>
      </c>
      <c r="AH2609" s="109">
        <v>1.1224277547762451E-4</v>
      </c>
      <c r="AI2609" s="731">
        <v>2.2884152956986401E-4</v>
      </c>
      <c r="AJ2609" s="114"/>
      <c r="AK2609" s="115"/>
      <c r="AL2609" s="115"/>
    </row>
    <row r="2610" spans="1:38" x14ac:dyDescent="0.25">
      <c r="A2610" s="71">
        <v>2040</v>
      </c>
      <c r="B2610" s="718">
        <v>5</v>
      </c>
      <c r="C2610" s="108">
        <v>0.33694239315680985</v>
      </c>
      <c r="D2610" s="109">
        <v>0.34085026691121378</v>
      </c>
      <c r="E2610" s="731">
        <v>0.32341998749710088</v>
      </c>
      <c r="F2610" s="108">
        <v>1.3891404608819874E-2</v>
      </c>
      <c r="G2610" s="109">
        <v>1.5850496240487014E-2</v>
      </c>
      <c r="H2610" s="731">
        <v>1.7842722936212991E-2</v>
      </c>
      <c r="I2610" s="108">
        <v>7.8459782900094956E-3</v>
      </c>
      <c r="J2610" s="109">
        <v>8.2856141613911038E-3</v>
      </c>
      <c r="K2610" s="731">
        <v>1.9256397893315069E-2</v>
      </c>
      <c r="L2610" s="108">
        <v>8.8024768028763755E-4</v>
      </c>
      <c r="M2610" s="109">
        <v>1.2151136235164092E-3</v>
      </c>
      <c r="N2610" s="731">
        <v>2.2155181889374244E-3</v>
      </c>
      <c r="O2610" s="108">
        <v>1.9941209587415196E-3</v>
      </c>
      <c r="P2610" s="109">
        <v>2.0487256286749909E-3</v>
      </c>
      <c r="Q2610" s="731">
        <v>4.1756642034886686E-3</v>
      </c>
      <c r="R2610" s="108">
        <v>2.5331226155676984E-3</v>
      </c>
      <c r="S2610" s="109">
        <v>3.3740863656433247E-3</v>
      </c>
      <c r="T2610" s="731">
        <v>1.0908621652602779E-2</v>
      </c>
      <c r="U2610" s="108">
        <v>2.0558149909267423E-4</v>
      </c>
      <c r="V2610" s="109">
        <v>2.0840656057016026E-4</v>
      </c>
      <c r="W2610" s="731">
        <v>4.1532719376197999E-4</v>
      </c>
      <c r="X2610" s="108">
        <v>1.2773385920825842E-5</v>
      </c>
      <c r="Y2610" s="109">
        <v>1.2994544227242791E-5</v>
      </c>
      <c r="Z2610" s="731">
        <v>2.6914016330265197E-5</v>
      </c>
      <c r="AA2610" s="108">
        <v>2.218655109814237E-4</v>
      </c>
      <c r="AB2610" s="109">
        <v>2.3156044397515394E-4</v>
      </c>
      <c r="AC2610" s="731">
        <v>7.2041630792582198E-4</v>
      </c>
      <c r="AD2610" s="108">
        <v>8.9803774673429456E-5</v>
      </c>
      <c r="AE2610" s="109">
        <v>9.0878338960840549E-5</v>
      </c>
      <c r="AF2610" s="731">
        <v>1.825217738306104E-4</v>
      </c>
      <c r="AG2610" s="108">
        <v>1.093442155235994E-4</v>
      </c>
      <c r="AH2610" s="109">
        <v>1.1169422896761186E-4</v>
      </c>
      <c r="AI2610" s="731">
        <v>2.2586080029126485E-4</v>
      </c>
      <c r="AJ2610" s="114"/>
      <c r="AK2610" s="115"/>
      <c r="AL2610" s="115"/>
    </row>
    <row r="2611" spans="1:38" x14ac:dyDescent="0.25">
      <c r="A2611" s="71">
        <v>2040</v>
      </c>
      <c r="B2611" s="718">
        <v>6</v>
      </c>
      <c r="C2611" s="108">
        <v>0.38672288525445542</v>
      </c>
      <c r="D2611" s="109">
        <v>0.38619891274100859</v>
      </c>
      <c r="E2611" s="731">
        <v>0.43897345894128875</v>
      </c>
      <c r="F2611" s="108">
        <v>1.4457947845272167E-2</v>
      </c>
      <c r="G2611" s="109">
        <v>1.642776381183414E-2</v>
      </c>
      <c r="H2611" s="731">
        <v>2.3474216103535422E-2</v>
      </c>
      <c r="I2611" s="108">
        <v>8.1023331603750776E-3</v>
      </c>
      <c r="J2611" s="109">
        <v>9.181033833608989E-3</v>
      </c>
      <c r="K2611" s="731">
        <v>2.1272411144776824E-2</v>
      </c>
      <c r="L2611" s="108">
        <v>9.9869535743608352E-4</v>
      </c>
      <c r="M2611" s="109">
        <v>1.3130928029517323E-3</v>
      </c>
      <c r="N2611" s="731">
        <v>2.2892865685433385E-3</v>
      </c>
      <c r="O2611" s="108">
        <v>2.1031626023021717E-3</v>
      </c>
      <c r="P2611" s="109">
        <v>2.2924376126876389E-3</v>
      </c>
      <c r="Q2611" s="731">
        <v>5.6706691615619033E-3</v>
      </c>
      <c r="R2611" s="108">
        <v>2.5331226155676984E-3</v>
      </c>
      <c r="S2611" s="109">
        <v>3.3740863656433247E-3</v>
      </c>
      <c r="T2611" s="731">
        <v>1.0908621652602779E-2</v>
      </c>
      <c r="U2611" s="108">
        <v>2.1150557402051473E-4</v>
      </c>
      <c r="V2611" s="109">
        <v>2.2082392527356074E-4</v>
      </c>
      <c r="W2611" s="731">
        <v>5.1989614734803638E-4</v>
      </c>
      <c r="X2611" s="108">
        <v>1.3200675683879367E-5</v>
      </c>
      <c r="Y2611" s="109">
        <v>1.3898960293482948E-5</v>
      </c>
      <c r="Z2611" s="731">
        <v>3.5148711720697253E-5</v>
      </c>
      <c r="AA2611" s="108">
        <v>2.2979412175893205E-4</v>
      </c>
      <c r="AB2611" s="109">
        <v>2.4618574809384517E-4</v>
      </c>
      <c r="AC2611" s="731">
        <v>9.7646984117379088E-4</v>
      </c>
      <c r="AD2611" s="108">
        <v>9.2051896782715148E-5</v>
      </c>
      <c r="AE2611" s="109">
        <v>9.5478643481978757E-5</v>
      </c>
      <c r="AF2611" s="731">
        <v>2.133316429796448E-4</v>
      </c>
      <c r="AG2611" s="108">
        <v>1.1401357437566793E-4</v>
      </c>
      <c r="AH2611" s="109">
        <v>1.2190041092035786E-4</v>
      </c>
      <c r="AI2611" s="731">
        <v>3.4146569817532571E-4</v>
      </c>
      <c r="AJ2611" s="114"/>
      <c r="AK2611" s="115"/>
      <c r="AL2611" s="115"/>
    </row>
    <row r="2612" spans="1:38" x14ac:dyDescent="0.25">
      <c r="A2612" s="71">
        <v>2040</v>
      </c>
      <c r="B2612" s="718">
        <v>7</v>
      </c>
      <c r="C2612" s="108">
        <v>0.38655009982523775</v>
      </c>
      <c r="D2612" s="109">
        <v>0.38578586768184697</v>
      </c>
      <c r="E2612" s="731">
        <v>0.43481620309757818</v>
      </c>
      <c r="F2612" s="108">
        <v>1.4525708315587898E-2</v>
      </c>
      <c r="G2612" s="109">
        <v>1.6476051087991966E-2</v>
      </c>
      <c r="H2612" s="731">
        <v>2.3300869203437113E-2</v>
      </c>
      <c r="I2612" s="108">
        <v>8.0921695045214018E-3</v>
      </c>
      <c r="J2612" s="109">
        <v>9.1518751040695623E-3</v>
      </c>
      <c r="K2612" s="731">
        <v>2.0992529122268188E-2</v>
      </c>
      <c r="L2612" s="108">
        <v>9.9773184880034768E-4</v>
      </c>
      <c r="M2612" s="109">
        <v>1.309561287301125E-3</v>
      </c>
      <c r="N2612" s="731">
        <v>2.27168413230286E-3</v>
      </c>
      <c r="O2612" s="108">
        <v>2.101390035096724E-3</v>
      </c>
      <c r="P2612" s="109">
        <v>2.2878488198004397E-3</v>
      </c>
      <c r="Q2612" s="731">
        <v>5.6052447599346895E-3</v>
      </c>
      <c r="R2612" s="108">
        <v>2.5331226155676984E-3</v>
      </c>
      <c r="S2612" s="109">
        <v>3.3740863656433247E-3</v>
      </c>
      <c r="T2612" s="731">
        <v>1.0908621652602779E-2</v>
      </c>
      <c r="U2612" s="108">
        <v>2.1122410667200606E-4</v>
      </c>
      <c r="V2612" s="109">
        <v>2.2009499453829874E-4</v>
      </c>
      <c r="W2612" s="731">
        <v>5.1288670377933662E-4</v>
      </c>
      <c r="X2612" s="108">
        <v>1.3183788633969159E-5</v>
      </c>
      <c r="Y2612" s="109">
        <v>1.3855037839800836E-5</v>
      </c>
      <c r="Z2612" s="731">
        <v>3.4708785459219469E-5</v>
      </c>
      <c r="AA2612" s="108">
        <v>2.2985504714365316E-4</v>
      </c>
      <c r="AB2612" s="109">
        <v>2.4583409677985768E-4</v>
      </c>
      <c r="AC2612" s="731">
        <v>9.6564176895968623E-4</v>
      </c>
      <c r="AD2612" s="108">
        <v>9.1921867661163542E-5</v>
      </c>
      <c r="AE2612" s="109">
        <v>9.5141891538178111E-5</v>
      </c>
      <c r="AF2612" s="731">
        <v>2.1007225609075719E-4</v>
      </c>
      <c r="AG2612" s="108">
        <v>1.1389052945824025E-4</v>
      </c>
      <c r="AH2612" s="109">
        <v>1.2158110155823215E-4</v>
      </c>
      <c r="AI2612" s="731">
        <v>3.3832569418918259E-4</v>
      </c>
      <c r="AJ2612" s="114"/>
      <c r="AK2612" s="115"/>
      <c r="AL2612" s="115"/>
    </row>
    <row r="2613" spans="1:38" x14ac:dyDescent="0.25">
      <c r="A2613" s="71">
        <v>2040</v>
      </c>
      <c r="B2613" s="718">
        <v>8</v>
      </c>
      <c r="C2613" s="108">
        <v>0.43670849341023932</v>
      </c>
      <c r="D2613" s="109">
        <v>0.42839107034939056</v>
      </c>
      <c r="E2613" s="731">
        <v>0.42901538315243576</v>
      </c>
      <c r="F2613" s="108">
        <v>1.5067483575914677E-2</v>
      </c>
      <c r="G2613" s="109">
        <v>1.6884299018143121E-2</v>
      </c>
      <c r="H2613" s="731">
        <v>2.5069614257451831E-2</v>
      </c>
      <c r="I2613" s="108">
        <v>8.3654152094160203E-3</v>
      </c>
      <c r="J2613" s="109">
        <v>9.6506467505386145E-3</v>
      </c>
      <c r="K2613" s="731">
        <v>2.2016838829845353E-2</v>
      </c>
      <c r="L2613" s="108">
        <v>1.1343857793942487E-3</v>
      </c>
      <c r="M2613" s="109">
        <v>1.418721012376735E-3</v>
      </c>
      <c r="N2613" s="731">
        <v>2.3486588776113274E-3</v>
      </c>
      <c r="O2613" s="108">
        <v>2.197146070003134E-3</v>
      </c>
      <c r="P2613" s="109">
        <v>2.3898496181749738E-3</v>
      </c>
      <c r="Q2613" s="731">
        <v>6.0321422841890064E-3</v>
      </c>
      <c r="R2613" s="108">
        <v>2.5331226155676984E-3</v>
      </c>
      <c r="S2613" s="109">
        <v>3.3740863656433247E-3</v>
      </c>
      <c r="T2613" s="731">
        <v>1.0908621652602779E-2</v>
      </c>
      <c r="U2613" s="108">
        <v>2.1531032108419398E-4</v>
      </c>
      <c r="V2613" s="109">
        <v>2.2405478610544707E-4</v>
      </c>
      <c r="W2613" s="731">
        <v>5.5818488745532969E-4</v>
      </c>
      <c r="X2613" s="108">
        <v>1.3491409080678418E-5</v>
      </c>
      <c r="Y2613" s="109">
        <v>1.41598080987648E-5</v>
      </c>
      <c r="Z2613" s="731">
        <v>3.7661283494929278E-5</v>
      </c>
      <c r="AA2613" s="108">
        <v>2.3625856872416744E-4</v>
      </c>
      <c r="AB2613" s="109">
        <v>2.5179313683064772E-4</v>
      </c>
      <c r="AC2613" s="731">
        <v>1.0380958006919508E-3</v>
      </c>
      <c r="AD2613" s="108">
        <v>9.3322147728119599E-5</v>
      </c>
      <c r="AE2613" s="109">
        <v>9.6432687815767423E-5</v>
      </c>
      <c r="AF2613" s="731">
        <v>2.3127394572801223E-4</v>
      </c>
      <c r="AG2613" s="108">
        <v>1.1768249841274349E-4</v>
      </c>
      <c r="AH2613" s="109">
        <v>1.2551441039533942E-4</v>
      </c>
      <c r="AI2613" s="731">
        <v>3.5901309780779896E-4</v>
      </c>
      <c r="AJ2613" s="114"/>
      <c r="AK2613" s="115"/>
      <c r="AL2613" s="115"/>
    </row>
    <row r="2614" spans="1:38" x14ac:dyDescent="0.25">
      <c r="A2614" s="71">
        <v>2040</v>
      </c>
      <c r="B2614" s="718">
        <v>9</v>
      </c>
      <c r="C2614" s="108">
        <v>0.43646442995931833</v>
      </c>
      <c r="D2614" s="109">
        <v>0.42799326664523096</v>
      </c>
      <c r="E2614" s="731">
        <v>0.42428863674123213</v>
      </c>
      <c r="F2614" s="108">
        <v>1.5156238370727352E-2</v>
      </c>
      <c r="G2614" s="109">
        <v>1.6953379411535248E-2</v>
      </c>
      <c r="H2614" s="731">
        <v>2.4849455818348718E-2</v>
      </c>
      <c r="I2614" s="108">
        <v>8.351249524381375E-3</v>
      </c>
      <c r="J2614" s="109">
        <v>9.6220544718035109E-3</v>
      </c>
      <c r="K2614" s="731">
        <v>2.1671813663775383E-2</v>
      </c>
      <c r="L2614" s="108">
        <v>1.1329005111084967E-3</v>
      </c>
      <c r="M2614" s="109">
        <v>1.4151412030467586E-3</v>
      </c>
      <c r="N2614" s="731">
        <v>2.3259773474220676E-3</v>
      </c>
      <c r="O2614" s="108">
        <v>2.1947038747335643E-3</v>
      </c>
      <c r="P2614" s="109">
        <v>2.3854967416891866E-3</v>
      </c>
      <c r="Q2614" s="731">
        <v>5.9488104682407427E-3</v>
      </c>
      <c r="R2614" s="108">
        <v>2.5331226155676984E-3</v>
      </c>
      <c r="S2614" s="109">
        <v>3.3740863656433247E-3</v>
      </c>
      <c r="T2614" s="731">
        <v>1.0908621652602779E-2</v>
      </c>
      <c r="U2614" s="108">
        <v>2.1492238156600027E-4</v>
      </c>
      <c r="V2614" s="109">
        <v>2.2336297629615623E-4</v>
      </c>
      <c r="W2614" s="731">
        <v>5.4926409924731701E-4</v>
      </c>
      <c r="X2614" s="108">
        <v>1.3468110117133777E-5</v>
      </c>
      <c r="Y2614" s="109">
        <v>1.4118073698340903E-5</v>
      </c>
      <c r="Z2614" s="731">
        <v>3.7099611966132925E-5</v>
      </c>
      <c r="AA2614" s="108">
        <v>2.3632030254120554E-4</v>
      </c>
      <c r="AB2614" s="109">
        <v>2.5155419280092418E-4</v>
      </c>
      <c r="AC2614" s="731">
        <v>1.0243189036069904E-3</v>
      </c>
      <c r="AD2614" s="108">
        <v>9.3142990375518056E-5</v>
      </c>
      <c r="AE2614" s="109">
        <v>9.6113079481100147E-5</v>
      </c>
      <c r="AF2614" s="731">
        <v>2.271235020505953E-4</v>
      </c>
      <c r="AG2614" s="108">
        <v>1.1751283883654043E-4</v>
      </c>
      <c r="AH2614" s="109">
        <v>1.2521135543178813E-4</v>
      </c>
      <c r="AI2614" s="731">
        <v>3.5501049623850998E-4</v>
      </c>
      <c r="AJ2614" s="114"/>
      <c r="AK2614" s="115"/>
      <c r="AL2614" s="115"/>
    </row>
    <row r="2615" spans="1:38" x14ac:dyDescent="0.25">
      <c r="A2615" s="71">
        <v>2040</v>
      </c>
      <c r="B2615" s="718">
        <v>10</v>
      </c>
      <c r="C2615" s="108">
        <v>0.57785154690682183</v>
      </c>
      <c r="D2615" s="109">
        <v>0.55073446492472367</v>
      </c>
      <c r="E2615" s="731">
        <v>0.45906656423816766</v>
      </c>
      <c r="F2615" s="108">
        <v>1.8501121827872002E-2</v>
      </c>
      <c r="G2615" s="109">
        <v>1.9789141582504576E-2</v>
      </c>
      <c r="H2615" s="731">
        <v>3.0514187096595528E-2</v>
      </c>
      <c r="I2615" s="108">
        <v>8.9996880687843017E-3</v>
      </c>
      <c r="J2615" s="109">
        <v>1.0563856309688185E-2</v>
      </c>
      <c r="K2615" s="731">
        <v>2.1225265795755725E-2</v>
      </c>
      <c r="L2615" s="108">
        <v>1.4096975026324748E-3</v>
      </c>
      <c r="M2615" s="109">
        <v>1.6194363682783507E-3</v>
      </c>
      <c r="N2615" s="731">
        <v>2.4975535528211296E-3</v>
      </c>
      <c r="O2615" s="108">
        <v>2.5272611417803152E-3</v>
      </c>
      <c r="P2615" s="109">
        <v>2.6320424020703386E-3</v>
      </c>
      <c r="Q2615" s="731">
        <v>6.6927626284774052E-3</v>
      </c>
      <c r="R2615" s="108">
        <v>2.5331226155676984E-3</v>
      </c>
      <c r="S2615" s="109">
        <v>3.3740863656433247E-3</v>
      </c>
      <c r="T2615" s="731">
        <v>1.0908621652602779E-2</v>
      </c>
      <c r="U2615" s="108">
        <v>2.2933768541737824E-4</v>
      </c>
      <c r="V2615" s="109">
        <v>2.3349394670615716E-4</v>
      </c>
      <c r="W2615" s="731">
        <v>6.2822679892517088E-4</v>
      </c>
      <c r="X2615" s="108">
        <v>1.4545003867990127E-5</v>
      </c>
      <c r="Y2615" s="109">
        <v>1.4884299151467151E-5</v>
      </c>
      <c r="Z2615" s="731">
        <v>4.2231851485935447E-5</v>
      </c>
      <c r="AA2615" s="108">
        <v>2.6364296497189711E-4</v>
      </c>
      <c r="AB2615" s="109">
        <v>2.7273908829205371E-4</v>
      </c>
      <c r="AC2615" s="731">
        <v>1.1597513967319026E-3</v>
      </c>
      <c r="AD2615" s="108">
        <v>9.8114652232993027E-5</v>
      </c>
      <c r="AE2615" s="109">
        <v>9.9515051677751351E-5</v>
      </c>
      <c r="AF2615" s="731">
        <v>2.6405015196978397E-4</v>
      </c>
      <c r="AG2615" s="108">
        <v>1.3072686133121437E-4</v>
      </c>
      <c r="AH2615" s="109">
        <v>1.3485885468802084E-4</v>
      </c>
      <c r="AI2615" s="731">
        <v>3.9106204786604562E-4</v>
      </c>
      <c r="AJ2615" s="114"/>
      <c r="AK2615" s="115"/>
      <c r="AL2615" s="115"/>
    </row>
    <row r="2616" spans="1:38" ht="13" x14ac:dyDescent="0.3">
      <c r="A2616" s="71">
        <v>2040</v>
      </c>
      <c r="B2616" s="718">
        <v>11</v>
      </c>
      <c r="C2616" s="108">
        <v>0.57758982559944705</v>
      </c>
      <c r="D2616" s="109">
        <v>0.55029934215358201</v>
      </c>
      <c r="E2616" s="732">
        <v>0.4530358128111352</v>
      </c>
      <c r="F2616" s="108">
        <v>1.8682053394773218E-2</v>
      </c>
      <c r="G2616" s="109">
        <v>1.9947189509588438E-2</v>
      </c>
      <c r="H2616" s="732">
        <v>3.0301074563220596E-2</v>
      </c>
      <c r="I2616" s="108">
        <v>8.9850906449794061E-3</v>
      </c>
      <c r="J2616" s="109">
        <v>1.0532824487687366E-2</v>
      </c>
      <c r="K2616" s="732">
        <v>2.0843299606629565E-2</v>
      </c>
      <c r="L2616" s="108">
        <v>1.4079059664770172E-3</v>
      </c>
      <c r="M2616" s="109">
        <v>1.615333374742161E-3</v>
      </c>
      <c r="N2616" s="732">
        <v>2.4667390490498145E-3</v>
      </c>
      <c r="O2616" s="108">
        <v>2.5247683815172706E-3</v>
      </c>
      <c r="P2616" s="109">
        <v>2.6275230976837319E-3</v>
      </c>
      <c r="Q2616" s="732">
        <v>6.5838006342132218E-3</v>
      </c>
      <c r="R2616" s="108">
        <v>2.5331226155676984E-3</v>
      </c>
      <c r="S2616" s="109">
        <v>3.3740863656433247E-3</v>
      </c>
      <c r="T2616" s="732">
        <v>1.0908621652602779E-2</v>
      </c>
      <c r="U2616" s="108">
        <v>2.2894199395243059E-4</v>
      </c>
      <c r="V2616" s="109">
        <v>2.3277661828579165E-4</v>
      </c>
      <c r="W2616" s="732">
        <v>6.1657538659935025E-4</v>
      </c>
      <c r="X2616" s="108">
        <v>1.4521145847479112E-5</v>
      </c>
      <c r="Y2616" s="109">
        <v>1.4840899426711303E-5</v>
      </c>
      <c r="Z2616" s="732">
        <v>4.1495148194487391E-5</v>
      </c>
      <c r="AA2616" s="108">
        <v>2.6403421992480527E-4</v>
      </c>
      <c r="AB2616" s="109">
        <v>2.7280668495004352E-4</v>
      </c>
      <c r="AC2616" s="732">
        <v>1.1420193162836798E-3</v>
      </c>
      <c r="AD2616" s="108">
        <v>9.7931841232444904E-5</v>
      </c>
      <c r="AE2616" s="109">
        <v>9.9183237692996039E-5</v>
      </c>
      <c r="AF2616" s="732">
        <v>2.5862552316212664E-4</v>
      </c>
      <c r="AG2616" s="108">
        <v>1.3055335398883715E-4</v>
      </c>
      <c r="AH2616" s="109">
        <v>1.345437900681587E-4</v>
      </c>
      <c r="AI2616" s="732">
        <v>3.8582233964049213E-4</v>
      </c>
      <c r="AJ2616" s="114"/>
      <c r="AK2616" s="115"/>
      <c r="AL2616" s="115"/>
    </row>
    <row r="2617" spans="1:38" ht="13" x14ac:dyDescent="0.3">
      <c r="A2617" s="71">
        <v>2040</v>
      </c>
      <c r="B2617" s="718">
        <v>12</v>
      </c>
      <c r="C2617" s="108">
        <v>0.57732189860292515</v>
      </c>
      <c r="D2617" s="109">
        <v>0.5498761214437945</v>
      </c>
      <c r="E2617" s="732">
        <v>0.44685020540281184</v>
      </c>
      <c r="F2617" s="108">
        <v>1.887742660848617E-2</v>
      </c>
      <c r="G2617" s="109">
        <v>2.0119852415995378E-2</v>
      </c>
      <c r="H2617" s="732">
        <v>3.0092762155874062E-2</v>
      </c>
      <c r="I2617" s="108">
        <v>8.9701228065093772E-3</v>
      </c>
      <c r="J2617" s="109">
        <v>1.0502615932002007E-2</v>
      </c>
      <c r="K2617" s="732">
        <v>2.0451139538777505E-2</v>
      </c>
      <c r="L2617" s="108">
        <v>1.4060728959529873E-3</v>
      </c>
      <c r="M2617" s="109">
        <v>1.6113389246271796E-3</v>
      </c>
      <c r="N2617" s="732">
        <v>2.4350592352779519E-3</v>
      </c>
      <c r="O2617" s="108">
        <v>2.5222138350471115E-3</v>
      </c>
      <c r="P2617" s="109">
        <v>2.6231219698064226E-3</v>
      </c>
      <c r="Q2617" s="732">
        <v>6.4720219776758757E-3</v>
      </c>
      <c r="R2617" s="108">
        <v>2.5331226155676984E-3</v>
      </c>
      <c r="S2617" s="109">
        <v>3.3740863656433247E-3</v>
      </c>
      <c r="T2617" s="732">
        <v>1.0908621652602779E-2</v>
      </c>
      <c r="U2617" s="108">
        <v>2.2853657848644161E-4</v>
      </c>
      <c r="V2617" s="109">
        <v>2.320779531374689E-4</v>
      </c>
      <c r="W2617" s="732">
        <v>6.0462242344563801E-4</v>
      </c>
      <c r="X2617" s="108">
        <v>1.4496683667701432E-5</v>
      </c>
      <c r="Y2617" s="109">
        <v>1.4798649271326747E-5</v>
      </c>
      <c r="Z2617" s="732">
        <v>4.0739382008181128E-5</v>
      </c>
      <c r="AA2617" s="108">
        <v>2.6447378796828046E-4</v>
      </c>
      <c r="AB2617" s="109">
        <v>2.7294552591044136E-4</v>
      </c>
      <c r="AC2617" s="732">
        <v>1.1238685000550643E-3</v>
      </c>
      <c r="AD2617" s="108">
        <v>9.7744444842694735E-5</v>
      </c>
      <c r="AE2617" s="109">
        <v>9.8860297867478742E-5</v>
      </c>
      <c r="AF2617" s="732">
        <v>2.5306042196109041E-4</v>
      </c>
      <c r="AG2617" s="108">
        <v>1.3037572248762142E-4</v>
      </c>
      <c r="AH2617" s="109">
        <v>1.3423722919883775E-4</v>
      </c>
      <c r="AI2617" s="732">
        <v>3.8044740548010149E-4</v>
      </c>
      <c r="AJ2617" s="114"/>
      <c r="AK2617" s="115"/>
      <c r="AL2617" s="115"/>
    </row>
    <row r="2618" spans="1:38" ht="13" x14ac:dyDescent="0.3">
      <c r="A2618" s="71">
        <v>2040</v>
      </c>
      <c r="B2618" s="718">
        <v>13</v>
      </c>
      <c r="C2618" s="108">
        <v>0.57591339340830094</v>
      </c>
      <c r="D2618" s="109">
        <v>0.54840072015371089</v>
      </c>
      <c r="E2618" s="732">
        <v>0.43907895375318029</v>
      </c>
      <c r="F2618" s="108">
        <v>1.9084170467437708E-2</v>
      </c>
      <c r="G2618" s="109">
        <v>2.0301956691680664E-2</v>
      </c>
      <c r="H2618" s="732">
        <v>2.9817313475541729E-2</v>
      </c>
      <c r="I2618" s="108">
        <v>8.9537465449048663E-3</v>
      </c>
      <c r="J2618" s="109">
        <v>1.0471908060811812E-2</v>
      </c>
      <c r="K2618" s="732">
        <v>1.997610465242558E-2</v>
      </c>
      <c r="L2618" s="108">
        <v>1.4042019872466157E-3</v>
      </c>
      <c r="M2618" s="109">
        <v>1.6074311583318317E-3</v>
      </c>
      <c r="N2618" s="732">
        <v>2.396858296925508E-3</v>
      </c>
      <c r="O2618" s="108">
        <v>2.518899388993807E-3</v>
      </c>
      <c r="P2618" s="109">
        <v>2.6180714833428705E-3</v>
      </c>
      <c r="Q2618" s="732">
        <v>6.3376418686646981E-3</v>
      </c>
      <c r="R2618" s="108">
        <v>2.5331226155676984E-3</v>
      </c>
      <c r="S2618" s="109">
        <v>3.3740863656433247E-3</v>
      </c>
      <c r="T2618" s="732">
        <v>1.0908621652602779E-2</v>
      </c>
      <c r="U2618" s="108">
        <v>2.2811361188148033E-4</v>
      </c>
      <c r="V2618" s="109">
        <v>2.3138505937586555E-4</v>
      </c>
      <c r="W2618" s="732">
        <v>5.9030293829082049E-4</v>
      </c>
      <c r="X2618" s="108">
        <v>1.4470719108109694E-5</v>
      </c>
      <c r="Y2618" s="109">
        <v>1.4756241702296179E-5</v>
      </c>
      <c r="Z2618" s="732">
        <v>3.9832625521232021E-5</v>
      </c>
      <c r="AA2618" s="108">
        <v>2.6492894672447008E-4</v>
      </c>
      <c r="AB2618" s="109">
        <v>2.7311018253294012E-4</v>
      </c>
      <c r="AC2618" s="732">
        <v>1.1019475410795148E-3</v>
      </c>
      <c r="AD2618" s="108">
        <v>9.7553426307320139E-5</v>
      </c>
      <c r="AE2618" s="109">
        <v>9.8544500800177759E-5</v>
      </c>
      <c r="AF2618" s="732">
        <v>2.4640875330161427E-4</v>
      </c>
      <c r="AG2618" s="108">
        <v>1.3017275013026025E-4</v>
      </c>
      <c r="AH2618" s="109">
        <v>1.3391480438390836E-4</v>
      </c>
      <c r="AI2618" s="732">
        <v>3.7395049560007878E-4</v>
      </c>
      <c r="AJ2618" s="114"/>
      <c r="AK2618" s="115"/>
      <c r="AL2618" s="115"/>
    </row>
    <row r="2619" spans="1:38" ht="13" x14ac:dyDescent="0.3">
      <c r="A2619" s="71">
        <v>2040</v>
      </c>
      <c r="B2619" s="718">
        <v>14</v>
      </c>
      <c r="C2619" s="108">
        <v>0.57563343036021286</v>
      </c>
      <c r="D2619" s="109">
        <v>0.54799717403817749</v>
      </c>
      <c r="E2619" s="732">
        <v>0.43114277313415933</v>
      </c>
      <c r="F2619" s="108">
        <v>1.9309942633851249E-2</v>
      </c>
      <c r="G2619" s="109">
        <v>2.0503343626737912E-2</v>
      </c>
      <c r="H2619" s="732">
        <v>2.9523505574866386E-2</v>
      </c>
      <c r="I2619" s="108">
        <v>8.9381350987413049E-3</v>
      </c>
      <c r="J2619" s="109">
        <v>1.0443187177903405E-2</v>
      </c>
      <c r="K2619" s="732">
        <v>1.9470458676961008E-2</v>
      </c>
      <c r="L2619" s="108">
        <v>1.4022869357771003E-3</v>
      </c>
      <c r="M2619" s="109">
        <v>1.6036332685240831E-3</v>
      </c>
      <c r="N2619" s="732">
        <v>2.3556763832436505E-3</v>
      </c>
      <c r="O2619" s="108">
        <v>2.5162328397366506E-3</v>
      </c>
      <c r="P2619" s="109">
        <v>2.6138839151807489E-3</v>
      </c>
      <c r="Q2619" s="732">
        <v>6.1941130037725198E-3</v>
      </c>
      <c r="R2619" s="108">
        <v>2.5331226155676984E-3</v>
      </c>
      <c r="S2619" s="109">
        <v>3.3740863656433247E-3</v>
      </c>
      <c r="T2619" s="732">
        <v>1.0908621652602779E-2</v>
      </c>
      <c r="U2619" s="108">
        <v>2.2769054519194612E-4</v>
      </c>
      <c r="V2619" s="109">
        <v>2.3072095677668537E-4</v>
      </c>
      <c r="W2619" s="732">
        <v>5.7495379063736407E-4</v>
      </c>
      <c r="X2619" s="108">
        <v>1.4445183867869672E-5</v>
      </c>
      <c r="Y2619" s="109">
        <v>1.4716063018016845E-5</v>
      </c>
      <c r="Z2619" s="732">
        <v>3.8862301273144149E-5</v>
      </c>
      <c r="AA2619" s="108">
        <v>2.6547137785832756E-4</v>
      </c>
      <c r="AB2619" s="109">
        <v>2.7338731234097908E-4</v>
      </c>
      <c r="AC2619" s="732">
        <v>1.0785387368177576E-3</v>
      </c>
      <c r="AD2619" s="108">
        <v>9.7357781828340319E-5</v>
      </c>
      <c r="AE2619" s="109">
        <v>9.823745948407438E-5</v>
      </c>
      <c r="AF2619" s="732">
        <v>2.3926266564181108E-4</v>
      </c>
      <c r="AG2619" s="108">
        <v>1.2998721821008946E-4</v>
      </c>
      <c r="AH2619" s="109">
        <v>1.3362326305820958E-4</v>
      </c>
      <c r="AI2619" s="732">
        <v>3.6704942995122728E-4</v>
      </c>
      <c r="AJ2619" s="114"/>
      <c r="AK2619" s="115"/>
      <c r="AL2619" s="115"/>
    </row>
    <row r="2620" spans="1:38" ht="13" x14ac:dyDescent="0.3">
      <c r="A2620" s="71">
        <v>2040</v>
      </c>
      <c r="B2620" s="718">
        <v>15</v>
      </c>
      <c r="C2620" s="108">
        <v>0.71111945480683236</v>
      </c>
      <c r="D2620" s="109">
        <v>0.65764996783129248</v>
      </c>
      <c r="E2620" s="732">
        <v>0.44846301354115209</v>
      </c>
      <c r="F2620" s="108">
        <v>2.8952022060667992E-2</v>
      </c>
      <c r="G2620" s="109">
        <v>2.9216097091876479E-2</v>
      </c>
      <c r="H2620" s="732">
        <v>4.0714091205363352E-2</v>
      </c>
      <c r="I2620" s="108">
        <v>8.9259964840220293E-3</v>
      </c>
      <c r="J2620" s="109">
        <v>1.0352731127679565E-2</v>
      </c>
      <c r="K2620" s="732">
        <v>2.0508596617146328E-2</v>
      </c>
      <c r="L2620" s="108">
        <v>1.9333182225424119E-3</v>
      </c>
      <c r="M2620" s="109">
        <v>1.9634887119139182E-3</v>
      </c>
      <c r="N2620" s="732">
        <v>2.604090748335672E-3</v>
      </c>
      <c r="O2620" s="108">
        <v>2.5728557008559785E-3</v>
      </c>
      <c r="P2620" s="109">
        <v>2.6382006934030653E-3</v>
      </c>
      <c r="Q2620" s="732">
        <v>6.4705435097338867E-3</v>
      </c>
      <c r="R2620" s="108">
        <v>2.5331226155676984E-3</v>
      </c>
      <c r="S2620" s="109">
        <v>3.3740863656433247E-3</v>
      </c>
      <c r="T2620" s="732">
        <v>1.0908621652602779E-2</v>
      </c>
      <c r="U2620" s="108">
        <v>2.2810734263493696E-4</v>
      </c>
      <c r="V2620" s="109">
        <v>2.2894029816453141E-4</v>
      </c>
      <c r="W2620" s="732">
        <v>6.0421326155690801E-4</v>
      </c>
      <c r="X2620" s="108">
        <v>1.4505810945531452E-5</v>
      </c>
      <c r="Y2620" s="109">
        <v>1.4624419062780903E-5</v>
      </c>
      <c r="Z2620" s="732">
        <v>4.0783135290820721E-5</v>
      </c>
      <c r="AA2620" s="108">
        <v>3.008835907356679E-4</v>
      </c>
      <c r="AB2620" s="109">
        <v>3.0352739621744492E-4</v>
      </c>
      <c r="AC2620" s="732">
        <v>1.1608142995960988E-3</v>
      </c>
      <c r="AD2620" s="108">
        <v>9.7157687975355387E-5</v>
      </c>
      <c r="AE2620" s="109">
        <v>9.7145593395832192E-5</v>
      </c>
      <c r="AF2620" s="732">
        <v>2.529679031690576E-4</v>
      </c>
      <c r="AG2620" s="108">
        <v>1.3167553635786135E-4</v>
      </c>
      <c r="AH2620" s="109">
        <v>1.3380898027859166E-4</v>
      </c>
      <c r="AI2620" s="732">
        <v>3.8048326095906928E-4</v>
      </c>
      <c r="AJ2620" s="114"/>
      <c r="AK2620" s="115"/>
      <c r="AL2620" s="115"/>
    </row>
    <row r="2621" spans="1:38" ht="13" x14ac:dyDescent="0.3">
      <c r="A2621" s="71">
        <v>2040</v>
      </c>
      <c r="B2621" s="718">
        <v>16</v>
      </c>
      <c r="C2621" s="108">
        <v>0.71081335738253415</v>
      </c>
      <c r="D2621" s="109">
        <v>0.65725128055928705</v>
      </c>
      <c r="E2621" s="732">
        <v>0.43753418663441929</v>
      </c>
      <c r="F2621" s="108">
        <v>2.9499801698527939E-2</v>
      </c>
      <c r="G2621" s="109">
        <v>2.9732317983570674E-2</v>
      </c>
      <c r="H2621" s="732">
        <v>4.0590736966863515E-2</v>
      </c>
      <c r="I2621" s="108">
        <v>8.9098028357349549E-3</v>
      </c>
      <c r="J2621" s="109">
        <v>1.0325869483132034E-2</v>
      </c>
      <c r="K2621" s="732">
        <v>1.9808836839740759E-2</v>
      </c>
      <c r="L2621" s="108">
        <v>1.9305703220643341E-3</v>
      </c>
      <c r="M2621" s="109">
        <v>1.9590776171253738E-3</v>
      </c>
      <c r="N2621" s="732">
        <v>2.5349976783810217E-3</v>
      </c>
      <c r="O2621" s="108">
        <v>2.5700851553092409E-3</v>
      </c>
      <c r="P2621" s="109">
        <v>2.6342683367192006E-3</v>
      </c>
      <c r="Q2621" s="732">
        <v>6.2741340120678803E-3</v>
      </c>
      <c r="R2621" s="108">
        <v>2.5331226155676984E-3</v>
      </c>
      <c r="S2621" s="109">
        <v>3.3740863656433247E-3</v>
      </c>
      <c r="T2621" s="732">
        <v>1.0908621652602779E-2</v>
      </c>
      <c r="U2621" s="108">
        <v>2.2766715175372561E-4</v>
      </c>
      <c r="V2621" s="109">
        <v>2.2831693723097005E-4</v>
      </c>
      <c r="W2621" s="732">
        <v>5.8321937812945955E-4</v>
      </c>
      <c r="X2621" s="108">
        <v>1.4479252278207125E-5</v>
      </c>
      <c r="Y2621" s="109">
        <v>1.4586708732101056E-5</v>
      </c>
      <c r="Z2621" s="732">
        <v>3.9453493911880074E-5</v>
      </c>
      <c r="AA2621" s="108">
        <v>3.0255860676395757E-4</v>
      </c>
      <c r="AB2621" s="109">
        <v>3.0495594665837515E-4</v>
      </c>
      <c r="AC2621" s="732">
        <v>1.1297611879926602E-3</v>
      </c>
      <c r="AD2621" s="108">
        <v>9.6954394421066954E-5</v>
      </c>
      <c r="AE2621" s="109">
        <v>9.6857216293084881E-5</v>
      </c>
      <c r="AF2621" s="732">
        <v>2.4319067246781424E-4</v>
      </c>
      <c r="AG2621" s="108">
        <v>1.314824861015023E-4</v>
      </c>
      <c r="AH2621" s="109">
        <v>1.3353528008026215E-4</v>
      </c>
      <c r="AI2621" s="732">
        <v>3.7103485745582744E-4</v>
      </c>
      <c r="AJ2621" s="114"/>
      <c r="AK2621" s="115"/>
      <c r="AL2621" s="115"/>
    </row>
    <row r="2622" spans="1:38" ht="13" x14ac:dyDescent="0.3">
      <c r="A2622" s="71">
        <v>2040</v>
      </c>
      <c r="B2622" s="718">
        <v>17</v>
      </c>
      <c r="C2622" s="108">
        <v>0.71049483736136387</v>
      </c>
      <c r="D2622" s="109">
        <v>0.6568685755514353</v>
      </c>
      <c r="E2622" s="732">
        <v>0.43773909809016964</v>
      </c>
      <c r="F2622" s="108">
        <v>3.0078162681201146E-2</v>
      </c>
      <c r="G2622" s="109">
        <v>3.0269778368997965E-2</v>
      </c>
      <c r="H2622" s="732">
        <v>4.1217253601494974E-2</v>
      </c>
      <c r="I2622" s="108">
        <v>8.8930923966829209E-3</v>
      </c>
      <c r="J2622" s="109">
        <v>1.0300015077532941E-2</v>
      </c>
      <c r="K2622" s="732">
        <v>1.9828665689921726E-2</v>
      </c>
      <c r="L2622" s="108">
        <v>1.9277320312656224E-3</v>
      </c>
      <c r="M2622" s="109">
        <v>1.9548292519369851E-3</v>
      </c>
      <c r="N2622" s="732">
        <v>2.5382636201402935E-3</v>
      </c>
      <c r="O2622" s="108">
        <v>2.5672194571829429E-3</v>
      </c>
      <c r="P2622" s="109">
        <v>2.6304854302208296E-3</v>
      </c>
      <c r="Q2622" s="732">
        <v>6.2780119806318162E-3</v>
      </c>
      <c r="R2622" s="108">
        <v>2.5331226155676984E-3</v>
      </c>
      <c r="S2622" s="109">
        <v>3.3740863656433247E-3</v>
      </c>
      <c r="T2622" s="732">
        <v>1.0908621652602779E-2</v>
      </c>
      <c r="U2622" s="108">
        <v>2.2721288478668572E-4</v>
      </c>
      <c r="V2622" s="109">
        <v>2.2771650941278687E-4</v>
      </c>
      <c r="W2622" s="732">
        <v>5.8363417392533863E-4</v>
      </c>
      <c r="X2622" s="108">
        <v>1.4451846834391077E-5</v>
      </c>
      <c r="Y2622" s="109">
        <v>1.4550430940393919E-5</v>
      </c>
      <c r="Z2622" s="732">
        <v>3.9479362366717185E-5</v>
      </c>
      <c r="AA2622" s="108">
        <v>3.0433502087150698E-4</v>
      </c>
      <c r="AB2622" s="109">
        <v>3.0648093363924565E-4</v>
      </c>
      <c r="AC2622" s="732">
        <v>1.132660338115073E-3</v>
      </c>
      <c r="AD2622" s="108">
        <v>9.6744471743289188E-5</v>
      </c>
      <c r="AE2622" s="109">
        <v>9.6579714268362241E-5</v>
      </c>
      <c r="AF2622" s="732">
        <v>2.4338277111815928E-4</v>
      </c>
      <c r="AG2622" s="108">
        <v>1.3128330815641862E-4</v>
      </c>
      <c r="AH2622" s="109">
        <v>1.3327186067108116E-4</v>
      </c>
      <c r="AI2622" s="732">
        <v>3.7122160456953243E-4</v>
      </c>
      <c r="AJ2622" s="114"/>
      <c r="AK2622" s="115"/>
      <c r="AL2622" s="115"/>
    </row>
    <row r="2623" spans="1:38" ht="13" x14ac:dyDescent="0.3">
      <c r="A2623" s="71">
        <v>2040</v>
      </c>
      <c r="B2623" s="718">
        <v>18</v>
      </c>
      <c r="C2623" s="108">
        <v>0.70943702563218036</v>
      </c>
      <c r="D2623" s="109">
        <v>0.65583483146101818</v>
      </c>
      <c r="E2623" s="732">
        <v>0.43709466689138249</v>
      </c>
      <c r="F2623" s="108">
        <v>3.0683336544998302E-2</v>
      </c>
      <c r="G2623" s="109">
        <v>3.0814309676106062E-2</v>
      </c>
      <c r="H2623" s="732">
        <v>4.18095181179736E-2</v>
      </c>
      <c r="I2623" s="108">
        <v>8.8754621376976074E-3</v>
      </c>
      <c r="J2623" s="109">
        <v>1.0274391435943657E-2</v>
      </c>
      <c r="K2623" s="732">
        <v>1.9803155574070211E-2</v>
      </c>
      <c r="L2623" s="108">
        <v>1.9248355560633576E-3</v>
      </c>
      <c r="M2623" s="109">
        <v>1.9507183155615991E-3</v>
      </c>
      <c r="N2623" s="732">
        <v>2.5371832026069279E-3</v>
      </c>
      <c r="O2623" s="108">
        <v>2.5639261275434999E-3</v>
      </c>
      <c r="P2623" s="109">
        <v>2.6264404511971194E-3</v>
      </c>
      <c r="Q2623" s="732">
        <v>6.2696254890887877E-3</v>
      </c>
      <c r="R2623" s="108">
        <v>2.5331226155676984E-3</v>
      </c>
      <c r="S2623" s="109">
        <v>3.3740863656433247E-3</v>
      </c>
      <c r="T2623" s="732">
        <v>1.0908621652602779E-2</v>
      </c>
      <c r="U2623" s="108">
        <v>2.2674407217347726E-4</v>
      </c>
      <c r="V2623" s="109">
        <v>2.2713053552705592E-4</v>
      </c>
      <c r="W2623" s="732">
        <v>5.8276284645195986E-4</v>
      </c>
      <c r="X2623" s="108">
        <v>1.4423337056540851E-5</v>
      </c>
      <c r="Y2623" s="109">
        <v>1.4514754697201748E-5</v>
      </c>
      <c r="Z2623" s="732">
        <v>3.9423116965993916E-5</v>
      </c>
      <c r="AA2623" s="108">
        <v>3.0619101234504137E-4</v>
      </c>
      <c r="AB2623" s="109">
        <v>3.0803459086029613E-4</v>
      </c>
      <c r="AC2623" s="732">
        <v>1.133522051620801E-3</v>
      </c>
      <c r="AD2623" s="108">
        <v>9.6530107821798689E-5</v>
      </c>
      <c r="AE2623" s="109">
        <v>9.6311190274747056E-5</v>
      </c>
      <c r="AF2623" s="732">
        <v>2.4298366357548666E-4</v>
      </c>
      <c r="AG2623" s="108">
        <v>1.31068689494909E-4</v>
      </c>
      <c r="AH2623" s="109">
        <v>1.3300524118638833E-4</v>
      </c>
      <c r="AI2623" s="732">
        <v>3.7080107885479311E-4</v>
      </c>
      <c r="AJ2623" s="114"/>
      <c r="AK2623" s="115"/>
      <c r="AL2623" s="115"/>
    </row>
    <row r="2624" spans="1:38" ht="13" x14ac:dyDescent="0.3">
      <c r="A2624" s="71">
        <v>2040</v>
      </c>
      <c r="B2624" s="718">
        <v>19</v>
      </c>
      <c r="C2624" s="108">
        <v>0.70910660832966277</v>
      </c>
      <c r="D2624" s="109">
        <v>0.65547638542028441</v>
      </c>
      <c r="E2624" s="732">
        <v>0.4364540748741576</v>
      </c>
      <c r="F2624" s="108">
        <v>3.131565635682982E-2</v>
      </c>
      <c r="G2624" s="109">
        <v>3.1360342687902255E-2</v>
      </c>
      <c r="H2624" s="732">
        <v>4.2389389173585021E-2</v>
      </c>
      <c r="I2624" s="108">
        <v>8.8580243250173368E-3</v>
      </c>
      <c r="J2624" s="109">
        <v>1.0250246891076575E-2</v>
      </c>
      <c r="K2624" s="732">
        <v>1.9767694759251019E-2</v>
      </c>
      <c r="L2624" s="108">
        <v>1.9218747302268983E-3</v>
      </c>
      <c r="M2624" s="109">
        <v>1.9467509757690707E-3</v>
      </c>
      <c r="N2624" s="732">
        <v>2.5348233260047304E-3</v>
      </c>
      <c r="O2624" s="108">
        <v>2.5609399363266602E-3</v>
      </c>
      <c r="P2624" s="109">
        <v>2.6229065326579372E-3</v>
      </c>
      <c r="Q2624" s="732">
        <v>6.2582352964121336E-3</v>
      </c>
      <c r="R2624" s="108">
        <v>2.5331226155676984E-3</v>
      </c>
      <c r="S2624" s="109">
        <v>3.3740863656433247E-3</v>
      </c>
      <c r="T2624" s="732">
        <v>1.0908621652602779E-2</v>
      </c>
      <c r="U2624" s="108">
        <v>2.262700811065193E-4</v>
      </c>
      <c r="V2624" s="109">
        <v>2.2657007429157636E-4</v>
      </c>
      <c r="W2624" s="732">
        <v>5.8154503733413182E-4</v>
      </c>
      <c r="X2624" s="108">
        <v>1.439474319660811E-5</v>
      </c>
      <c r="Y2624" s="109">
        <v>1.4480859766070389E-5</v>
      </c>
      <c r="Z2624" s="732">
        <v>3.9345654361365268E-5</v>
      </c>
      <c r="AA2624" s="108">
        <v>3.08150693262787E-4</v>
      </c>
      <c r="AB2624" s="109">
        <v>3.0962168380150982E-4</v>
      </c>
      <c r="AC2624" s="732">
        <v>1.1338714968796636E-3</v>
      </c>
      <c r="AD2624" s="108">
        <v>9.6311012375961821E-5</v>
      </c>
      <c r="AE2624" s="109">
        <v>9.605203558305474E-5</v>
      </c>
      <c r="AF2624" s="732">
        <v>2.4241512827011651E-4</v>
      </c>
      <c r="AG2624" s="108">
        <v>1.3086079230903577E-4</v>
      </c>
      <c r="AH2624" s="109">
        <v>1.3275914547596752E-4</v>
      </c>
      <c r="AI2624" s="732">
        <v>3.7025409704647631E-4</v>
      </c>
      <c r="AJ2624" s="114"/>
      <c r="AK2624" s="115"/>
      <c r="AL2624" s="115"/>
    </row>
    <row r="2625" spans="1:38" ht="13" x14ac:dyDescent="0.3">
      <c r="A2625" s="71">
        <v>2040</v>
      </c>
      <c r="B2625" s="718">
        <v>20</v>
      </c>
      <c r="C2625" s="108">
        <v>0.78834017963372893</v>
      </c>
      <c r="D2625" s="109">
        <v>0.71552988124181305</v>
      </c>
      <c r="E2625" s="732">
        <v>0.48516846003103226</v>
      </c>
      <c r="F2625" s="108">
        <v>6.4048442047421106E-2</v>
      </c>
      <c r="G2625" s="109">
        <v>6.1536811797496781E-2</v>
      </c>
      <c r="H2625" s="732">
        <v>8.2160531754857394E-2</v>
      </c>
      <c r="I2625" s="108">
        <v>8.7973732138463372E-3</v>
      </c>
      <c r="J2625" s="109">
        <v>9.511741805025873E-3</v>
      </c>
      <c r="K2625" s="732">
        <v>2.1348235303428525E-2</v>
      </c>
      <c r="L2625" s="108">
        <v>2.5978750284290858E-3</v>
      </c>
      <c r="M2625" s="109">
        <v>2.3381522589211953E-3</v>
      </c>
      <c r="N2625" s="732">
        <v>2.8850109283693722E-3</v>
      </c>
      <c r="O2625" s="108">
        <v>2.5991561106453102E-3</v>
      </c>
      <c r="P2625" s="109">
        <v>2.5543994697939773E-3</v>
      </c>
      <c r="Q2625" s="732">
        <v>7.0787533587458535E-3</v>
      </c>
      <c r="R2625" s="108">
        <v>2.5331226155676984E-3</v>
      </c>
      <c r="S2625" s="109">
        <v>3.3740863656433247E-3</v>
      </c>
      <c r="T2625" s="732">
        <v>1.0908621652602779E-2</v>
      </c>
      <c r="U2625" s="108">
        <v>2.2539598413656901E-4</v>
      </c>
      <c r="V2625" s="109">
        <v>2.2085907063239965E-4</v>
      </c>
      <c r="W2625" s="732">
        <v>6.6868628751129791E-4</v>
      </c>
      <c r="X2625" s="108">
        <v>1.4365974386532652E-5</v>
      </c>
      <c r="Y2625" s="109">
        <v>1.409440686182465E-5</v>
      </c>
      <c r="Z2625" s="732">
        <v>4.4996588023672818E-5</v>
      </c>
      <c r="AA2625" s="108">
        <v>4.2355266551573665E-4</v>
      </c>
      <c r="AB2625" s="109">
        <v>4.1099109053948312E-4</v>
      </c>
      <c r="AC2625" s="732">
        <v>1.401160323571756E-3</v>
      </c>
      <c r="AD2625" s="108">
        <v>9.5582420319135136E-5</v>
      </c>
      <c r="AE2625" s="109">
        <v>9.3620613853814949E-5</v>
      </c>
      <c r="AF2625" s="732">
        <v>2.8315055341916257E-4</v>
      </c>
      <c r="AG2625" s="108">
        <v>1.3168145354530741E-4</v>
      </c>
      <c r="AH2625" s="109">
        <v>1.2928282144857763E-4</v>
      </c>
      <c r="AI2625" s="732">
        <v>4.0999265083681475E-4</v>
      </c>
      <c r="AJ2625" s="114"/>
      <c r="AK2625" s="115"/>
      <c r="AL2625" s="115"/>
    </row>
    <row r="2626" spans="1:38" ht="13" x14ac:dyDescent="0.3">
      <c r="A2626" s="71">
        <v>2040</v>
      </c>
      <c r="B2626" s="718">
        <v>21</v>
      </c>
      <c r="C2626" s="108">
        <v>0.78834017963372893</v>
      </c>
      <c r="D2626" s="109">
        <v>0.71552988124181305</v>
      </c>
      <c r="E2626" s="732">
        <v>0.48516846003103226</v>
      </c>
      <c r="F2626" s="108">
        <v>6.4048442047421106E-2</v>
      </c>
      <c r="G2626" s="109">
        <v>6.1536811797496781E-2</v>
      </c>
      <c r="H2626" s="732">
        <v>8.2160531754857394E-2</v>
      </c>
      <c r="I2626" s="108">
        <v>8.7973732138463372E-3</v>
      </c>
      <c r="J2626" s="109">
        <v>9.511741805025873E-3</v>
      </c>
      <c r="K2626" s="732">
        <v>2.1348235303428525E-2</v>
      </c>
      <c r="L2626" s="108">
        <v>2.5978750284290858E-3</v>
      </c>
      <c r="M2626" s="109">
        <v>2.3381522589211953E-3</v>
      </c>
      <c r="N2626" s="732">
        <v>2.8850109283693722E-3</v>
      </c>
      <c r="O2626" s="108">
        <v>2.5991561106453102E-3</v>
      </c>
      <c r="P2626" s="109">
        <v>2.5543994697939773E-3</v>
      </c>
      <c r="Q2626" s="732">
        <v>7.0787533587458535E-3</v>
      </c>
      <c r="R2626" s="108">
        <v>2.5331226155676984E-3</v>
      </c>
      <c r="S2626" s="109">
        <v>3.3740863656433247E-3</v>
      </c>
      <c r="T2626" s="732">
        <v>1.0908621652602779E-2</v>
      </c>
      <c r="U2626" s="108">
        <v>2.2539598413656901E-4</v>
      </c>
      <c r="V2626" s="109">
        <v>2.2085907063239965E-4</v>
      </c>
      <c r="W2626" s="732">
        <v>6.6868628751129791E-4</v>
      </c>
      <c r="X2626" s="108">
        <v>1.4365974386532652E-5</v>
      </c>
      <c r="Y2626" s="109">
        <v>1.409440686182465E-5</v>
      </c>
      <c r="Z2626" s="732">
        <v>4.4996588023672818E-5</v>
      </c>
      <c r="AA2626" s="108">
        <v>4.2355266551573665E-4</v>
      </c>
      <c r="AB2626" s="109">
        <v>4.1099109053948312E-4</v>
      </c>
      <c r="AC2626" s="732">
        <v>1.401160323571756E-3</v>
      </c>
      <c r="AD2626" s="108">
        <v>9.5582420319135136E-5</v>
      </c>
      <c r="AE2626" s="109">
        <v>9.3620613853814949E-5</v>
      </c>
      <c r="AF2626" s="732">
        <v>2.8315055341916257E-4</v>
      </c>
      <c r="AG2626" s="108">
        <v>1.3168145354530741E-4</v>
      </c>
      <c r="AH2626" s="109">
        <v>1.2928282144857763E-4</v>
      </c>
      <c r="AI2626" s="732">
        <v>4.0999265083681475E-4</v>
      </c>
      <c r="AJ2626" s="114"/>
      <c r="AK2626" s="115"/>
      <c r="AL2626" s="115"/>
    </row>
    <row r="2627" spans="1:38" ht="13" x14ac:dyDescent="0.3">
      <c r="A2627" s="71">
        <v>2040</v>
      </c>
      <c r="B2627" s="718">
        <v>22</v>
      </c>
      <c r="C2627" s="108">
        <v>0.78834017963372893</v>
      </c>
      <c r="D2627" s="109">
        <v>0.71552988124181305</v>
      </c>
      <c r="E2627" s="732">
        <v>0.48516846003103226</v>
      </c>
      <c r="F2627" s="108">
        <v>6.4048442047421106E-2</v>
      </c>
      <c r="G2627" s="109">
        <v>6.1536811797496781E-2</v>
      </c>
      <c r="H2627" s="732">
        <v>8.2160531754857394E-2</v>
      </c>
      <c r="I2627" s="108">
        <v>8.7973732138463372E-3</v>
      </c>
      <c r="J2627" s="109">
        <v>9.511741805025873E-3</v>
      </c>
      <c r="K2627" s="732">
        <v>2.1348235303428525E-2</v>
      </c>
      <c r="L2627" s="108">
        <v>2.5978750284290858E-3</v>
      </c>
      <c r="M2627" s="109">
        <v>2.3381522589211953E-3</v>
      </c>
      <c r="N2627" s="732">
        <v>2.8850109283693722E-3</v>
      </c>
      <c r="O2627" s="108">
        <v>2.5991561106453102E-3</v>
      </c>
      <c r="P2627" s="109">
        <v>2.5543994697939773E-3</v>
      </c>
      <c r="Q2627" s="732">
        <v>7.0787533587458535E-3</v>
      </c>
      <c r="R2627" s="108">
        <v>2.5331226155676984E-3</v>
      </c>
      <c r="S2627" s="109">
        <v>3.3740863656433247E-3</v>
      </c>
      <c r="T2627" s="732">
        <v>1.0908621652602779E-2</v>
      </c>
      <c r="U2627" s="108">
        <v>2.2539598413656901E-4</v>
      </c>
      <c r="V2627" s="109">
        <v>2.2085907063239965E-4</v>
      </c>
      <c r="W2627" s="732">
        <v>6.6868628751129791E-4</v>
      </c>
      <c r="X2627" s="108">
        <v>1.4365974386532652E-5</v>
      </c>
      <c r="Y2627" s="109">
        <v>1.409440686182465E-5</v>
      </c>
      <c r="Z2627" s="732">
        <v>4.4996588023672818E-5</v>
      </c>
      <c r="AA2627" s="108">
        <v>4.2355266551573665E-4</v>
      </c>
      <c r="AB2627" s="109">
        <v>4.1099109053948312E-4</v>
      </c>
      <c r="AC2627" s="732">
        <v>1.401160323571756E-3</v>
      </c>
      <c r="AD2627" s="108">
        <v>9.5582420319135136E-5</v>
      </c>
      <c r="AE2627" s="109">
        <v>9.3620613853814949E-5</v>
      </c>
      <c r="AF2627" s="732">
        <v>2.8315055341916257E-4</v>
      </c>
      <c r="AG2627" s="108">
        <v>1.3168145354530741E-4</v>
      </c>
      <c r="AH2627" s="109">
        <v>1.2928282144857763E-4</v>
      </c>
      <c r="AI2627" s="732">
        <v>4.0999265083681475E-4</v>
      </c>
      <c r="AJ2627" s="114"/>
      <c r="AK2627" s="115"/>
      <c r="AL2627" s="115"/>
    </row>
    <row r="2628" spans="1:38" ht="13" x14ac:dyDescent="0.3">
      <c r="A2628" s="71">
        <v>2040</v>
      </c>
      <c r="B2628" s="718">
        <v>23</v>
      </c>
      <c r="C2628" s="108">
        <v>0.78834017963372893</v>
      </c>
      <c r="D2628" s="109">
        <v>0.71552988124181305</v>
      </c>
      <c r="E2628" s="732">
        <v>0.48516846003103226</v>
      </c>
      <c r="F2628" s="108">
        <v>6.4048442047421106E-2</v>
      </c>
      <c r="G2628" s="109">
        <v>6.1536811797496781E-2</v>
      </c>
      <c r="H2628" s="732">
        <v>8.2160531754857394E-2</v>
      </c>
      <c r="I2628" s="108">
        <v>8.7973732138463372E-3</v>
      </c>
      <c r="J2628" s="109">
        <v>9.511741805025873E-3</v>
      </c>
      <c r="K2628" s="732">
        <v>2.1348235303428525E-2</v>
      </c>
      <c r="L2628" s="108">
        <v>2.5978750284290858E-3</v>
      </c>
      <c r="M2628" s="109">
        <v>2.3381522589211953E-3</v>
      </c>
      <c r="N2628" s="732">
        <v>2.8850109283693722E-3</v>
      </c>
      <c r="O2628" s="108">
        <v>2.5991561106453102E-3</v>
      </c>
      <c r="P2628" s="109">
        <v>2.5543994697939773E-3</v>
      </c>
      <c r="Q2628" s="732">
        <v>7.0787533587458535E-3</v>
      </c>
      <c r="R2628" s="108">
        <v>2.5331226155676984E-3</v>
      </c>
      <c r="S2628" s="109">
        <v>3.3740863656433247E-3</v>
      </c>
      <c r="T2628" s="732">
        <v>1.0908621652602779E-2</v>
      </c>
      <c r="U2628" s="108">
        <v>2.2539598413656901E-4</v>
      </c>
      <c r="V2628" s="109">
        <v>2.2085907063239965E-4</v>
      </c>
      <c r="W2628" s="732">
        <v>6.6868628751129791E-4</v>
      </c>
      <c r="X2628" s="108">
        <v>1.4365974386532652E-5</v>
      </c>
      <c r="Y2628" s="109">
        <v>1.409440686182465E-5</v>
      </c>
      <c r="Z2628" s="732">
        <v>4.4996588023672818E-5</v>
      </c>
      <c r="AA2628" s="108">
        <v>4.2355266551573665E-4</v>
      </c>
      <c r="AB2628" s="109">
        <v>4.1099109053948312E-4</v>
      </c>
      <c r="AC2628" s="732">
        <v>1.401160323571756E-3</v>
      </c>
      <c r="AD2628" s="108">
        <v>9.5582420319135136E-5</v>
      </c>
      <c r="AE2628" s="109">
        <v>9.3620613853814949E-5</v>
      </c>
      <c r="AF2628" s="732">
        <v>2.8315055341916257E-4</v>
      </c>
      <c r="AG2628" s="108">
        <v>1.3168145354530741E-4</v>
      </c>
      <c r="AH2628" s="109">
        <v>1.2928282144857763E-4</v>
      </c>
      <c r="AI2628" s="732">
        <v>4.0999265083681475E-4</v>
      </c>
      <c r="AJ2628" s="114"/>
      <c r="AK2628" s="115"/>
      <c r="AL2628" s="115"/>
    </row>
    <row r="2629" spans="1:38" ht="13" x14ac:dyDescent="0.3">
      <c r="A2629" s="71">
        <v>2040</v>
      </c>
      <c r="B2629" s="718">
        <v>24</v>
      </c>
      <c r="C2629" s="108">
        <v>0.78834017963372893</v>
      </c>
      <c r="D2629" s="109">
        <v>0.71552988124181305</v>
      </c>
      <c r="E2629" s="732">
        <v>0.48516846003103226</v>
      </c>
      <c r="F2629" s="108">
        <v>6.4048442047421106E-2</v>
      </c>
      <c r="G2629" s="109">
        <v>6.1536811797496781E-2</v>
      </c>
      <c r="H2629" s="732">
        <v>8.2160531754857394E-2</v>
      </c>
      <c r="I2629" s="108">
        <v>8.7973732138463372E-3</v>
      </c>
      <c r="J2629" s="109">
        <v>9.511741805025873E-3</v>
      </c>
      <c r="K2629" s="732">
        <v>2.1348235303428525E-2</v>
      </c>
      <c r="L2629" s="108">
        <v>2.5978750284290858E-3</v>
      </c>
      <c r="M2629" s="109">
        <v>2.3381522589211953E-3</v>
      </c>
      <c r="N2629" s="732">
        <v>2.8850109283693722E-3</v>
      </c>
      <c r="O2629" s="108">
        <v>2.5991561106453102E-3</v>
      </c>
      <c r="P2629" s="109">
        <v>2.5543994697939773E-3</v>
      </c>
      <c r="Q2629" s="732">
        <v>7.0787533587458535E-3</v>
      </c>
      <c r="R2629" s="108">
        <v>2.5331226155676984E-3</v>
      </c>
      <c r="S2629" s="109">
        <v>3.3740863656433247E-3</v>
      </c>
      <c r="T2629" s="732">
        <v>1.0908621652602779E-2</v>
      </c>
      <c r="U2629" s="108">
        <v>2.2539598413656901E-4</v>
      </c>
      <c r="V2629" s="109">
        <v>2.2085907063239965E-4</v>
      </c>
      <c r="W2629" s="732">
        <v>6.6868628751129791E-4</v>
      </c>
      <c r="X2629" s="108">
        <v>1.4365974386532652E-5</v>
      </c>
      <c r="Y2629" s="109">
        <v>1.409440686182465E-5</v>
      </c>
      <c r="Z2629" s="732">
        <v>4.4996588023672818E-5</v>
      </c>
      <c r="AA2629" s="108">
        <v>4.2355266551573665E-4</v>
      </c>
      <c r="AB2629" s="109">
        <v>4.1099109053948312E-4</v>
      </c>
      <c r="AC2629" s="732">
        <v>1.401160323571756E-3</v>
      </c>
      <c r="AD2629" s="108">
        <v>9.5582420319135136E-5</v>
      </c>
      <c r="AE2629" s="109">
        <v>9.3620613853814949E-5</v>
      </c>
      <c r="AF2629" s="732">
        <v>2.8315055341916257E-4</v>
      </c>
      <c r="AG2629" s="108">
        <v>1.3168145354530741E-4</v>
      </c>
      <c r="AH2629" s="109">
        <v>1.2928282144857763E-4</v>
      </c>
      <c r="AI2629" s="732">
        <v>4.0999265083681475E-4</v>
      </c>
      <c r="AJ2629" s="114"/>
      <c r="AK2629" s="115"/>
      <c r="AL2629" s="115"/>
    </row>
    <row r="2630" spans="1:38" ht="13" x14ac:dyDescent="0.3">
      <c r="A2630" s="71">
        <v>2040</v>
      </c>
      <c r="B2630" s="718">
        <v>25</v>
      </c>
      <c r="C2630" s="108">
        <v>0.78834017963372893</v>
      </c>
      <c r="D2630" s="109">
        <v>0.71552988124181305</v>
      </c>
      <c r="E2630" s="732">
        <v>0.48516846003103226</v>
      </c>
      <c r="F2630" s="108">
        <v>6.4048442047421106E-2</v>
      </c>
      <c r="G2630" s="109">
        <v>6.1536811797496781E-2</v>
      </c>
      <c r="H2630" s="732">
        <v>8.2160531754857394E-2</v>
      </c>
      <c r="I2630" s="108">
        <v>8.7973732138463372E-3</v>
      </c>
      <c r="J2630" s="109">
        <v>9.511741805025873E-3</v>
      </c>
      <c r="K2630" s="732">
        <v>2.1348235303428525E-2</v>
      </c>
      <c r="L2630" s="108">
        <v>2.5978750284290858E-3</v>
      </c>
      <c r="M2630" s="109">
        <v>2.3381522589211953E-3</v>
      </c>
      <c r="N2630" s="732">
        <v>2.8850109283693722E-3</v>
      </c>
      <c r="O2630" s="108">
        <v>2.5991561106453102E-3</v>
      </c>
      <c r="P2630" s="109">
        <v>2.5543994697939773E-3</v>
      </c>
      <c r="Q2630" s="732">
        <v>7.0787533587458535E-3</v>
      </c>
      <c r="R2630" s="108">
        <v>2.5331226155676984E-3</v>
      </c>
      <c r="S2630" s="109">
        <v>3.3740863656433247E-3</v>
      </c>
      <c r="T2630" s="732">
        <v>1.0908621652602779E-2</v>
      </c>
      <c r="U2630" s="108">
        <v>2.2539598413656901E-4</v>
      </c>
      <c r="V2630" s="109">
        <v>2.2085907063239965E-4</v>
      </c>
      <c r="W2630" s="732">
        <v>6.6868628751129791E-4</v>
      </c>
      <c r="X2630" s="108">
        <v>1.4365974386532652E-5</v>
      </c>
      <c r="Y2630" s="109">
        <v>1.409440686182465E-5</v>
      </c>
      <c r="Z2630" s="732">
        <v>4.4996588023672818E-5</v>
      </c>
      <c r="AA2630" s="108">
        <v>4.2355266551573665E-4</v>
      </c>
      <c r="AB2630" s="109">
        <v>4.1099109053948312E-4</v>
      </c>
      <c r="AC2630" s="732">
        <v>1.401160323571756E-3</v>
      </c>
      <c r="AD2630" s="108">
        <v>9.5582420319135136E-5</v>
      </c>
      <c r="AE2630" s="109">
        <v>9.3620613853814949E-5</v>
      </c>
      <c r="AF2630" s="732">
        <v>2.8315055341916257E-4</v>
      </c>
      <c r="AG2630" s="108">
        <v>1.3168145354530741E-4</v>
      </c>
      <c r="AH2630" s="109">
        <v>1.2928282144857763E-4</v>
      </c>
      <c r="AI2630" s="732">
        <v>4.0999265083681475E-4</v>
      </c>
      <c r="AJ2630" s="114"/>
      <c r="AK2630" s="115"/>
      <c r="AL2630" s="115"/>
    </row>
    <row r="2631" spans="1:38" ht="13" x14ac:dyDescent="0.3">
      <c r="A2631" s="71">
        <v>2040</v>
      </c>
      <c r="B2631" s="718">
        <v>26</v>
      </c>
      <c r="C2631" s="108">
        <v>0.78834017963372893</v>
      </c>
      <c r="D2631" s="109">
        <v>0.71552988124181305</v>
      </c>
      <c r="E2631" s="732">
        <v>0.48516846003103226</v>
      </c>
      <c r="F2631" s="108">
        <v>6.4048442047421106E-2</v>
      </c>
      <c r="G2631" s="109">
        <v>6.1536811797496781E-2</v>
      </c>
      <c r="H2631" s="732">
        <v>8.2160531754857394E-2</v>
      </c>
      <c r="I2631" s="108">
        <v>8.7973732138463372E-3</v>
      </c>
      <c r="J2631" s="109">
        <v>9.511741805025873E-3</v>
      </c>
      <c r="K2631" s="732">
        <v>2.1348235303428525E-2</v>
      </c>
      <c r="L2631" s="108">
        <v>2.5978750284290858E-3</v>
      </c>
      <c r="M2631" s="109">
        <v>2.3381522589211953E-3</v>
      </c>
      <c r="N2631" s="732">
        <v>2.8850109283693722E-3</v>
      </c>
      <c r="O2631" s="108">
        <v>2.5991561106453102E-3</v>
      </c>
      <c r="P2631" s="109">
        <v>2.5543994697939773E-3</v>
      </c>
      <c r="Q2631" s="732">
        <v>7.0787533587458535E-3</v>
      </c>
      <c r="R2631" s="108">
        <v>2.5331226155676984E-3</v>
      </c>
      <c r="S2631" s="109">
        <v>3.3740863656433247E-3</v>
      </c>
      <c r="T2631" s="732">
        <v>1.0908621652602779E-2</v>
      </c>
      <c r="U2631" s="108">
        <v>2.2539598413656901E-4</v>
      </c>
      <c r="V2631" s="109">
        <v>2.2085907063239965E-4</v>
      </c>
      <c r="W2631" s="732">
        <v>6.6868628751129791E-4</v>
      </c>
      <c r="X2631" s="108">
        <v>1.4365974386532652E-5</v>
      </c>
      <c r="Y2631" s="109">
        <v>1.409440686182465E-5</v>
      </c>
      <c r="Z2631" s="732">
        <v>4.4996588023672818E-5</v>
      </c>
      <c r="AA2631" s="108">
        <v>4.2355266551573665E-4</v>
      </c>
      <c r="AB2631" s="109">
        <v>4.1099109053948312E-4</v>
      </c>
      <c r="AC2631" s="732">
        <v>1.401160323571756E-3</v>
      </c>
      <c r="AD2631" s="108">
        <v>9.5582420319135136E-5</v>
      </c>
      <c r="AE2631" s="109">
        <v>9.3620613853814949E-5</v>
      </c>
      <c r="AF2631" s="732">
        <v>2.8315055341916257E-4</v>
      </c>
      <c r="AG2631" s="108">
        <v>1.3168145354530741E-4</v>
      </c>
      <c r="AH2631" s="109">
        <v>1.2928282144857763E-4</v>
      </c>
      <c r="AI2631" s="732">
        <v>4.0999265083681475E-4</v>
      </c>
      <c r="AJ2631" s="114"/>
      <c r="AK2631" s="115"/>
      <c r="AL2631" s="115"/>
    </row>
    <row r="2632" spans="1:38" ht="13" x14ac:dyDescent="0.3">
      <c r="A2632" s="71">
        <v>2040</v>
      </c>
      <c r="B2632" s="718">
        <v>27</v>
      </c>
      <c r="C2632" s="108">
        <v>0.78834017963372893</v>
      </c>
      <c r="D2632" s="109">
        <v>0.71552988124181305</v>
      </c>
      <c r="E2632" s="732">
        <v>0.48516846003103226</v>
      </c>
      <c r="F2632" s="108">
        <v>6.4048442047421106E-2</v>
      </c>
      <c r="G2632" s="109">
        <v>6.1536811797496781E-2</v>
      </c>
      <c r="H2632" s="732">
        <v>8.2160531754857394E-2</v>
      </c>
      <c r="I2632" s="108">
        <v>8.7973732138463372E-3</v>
      </c>
      <c r="J2632" s="109">
        <v>9.511741805025873E-3</v>
      </c>
      <c r="K2632" s="732">
        <v>2.1348235303428525E-2</v>
      </c>
      <c r="L2632" s="108">
        <v>2.5978750284290858E-3</v>
      </c>
      <c r="M2632" s="109">
        <v>2.3381522589211953E-3</v>
      </c>
      <c r="N2632" s="732">
        <v>2.8850109283693722E-3</v>
      </c>
      <c r="O2632" s="108">
        <v>2.5991561106453102E-3</v>
      </c>
      <c r="P2632" s="109">
        <v>2.5543994697939773E-3</v>
      </c>
      <c r="Q2632" s="732">
        <v>7.0787533587458535E-3</v>
      </c>
      <c r="R2632" s="108">
        <v>2.5331226155676984E-3</v>
      </c>
      <c r="S2632" s="109">
        <v>3.3740863656433247E-3</v>
      </c>
      <c r="T2632" s="732">
        <v>1.0908621652602779E-2</v>
      </c>
      <c r="U2632" s="108">
        <v>2.2539598413656901E-4</v>
      </c>
      <c r="V2632" s="109">
        <v>2.2085907063239965E-4</v>
      </c>
      <c r="W2632" s="732">
        <v>6.6868628751129791E-4</v>
      </c>
      <c r="X2632" s="108">
        <v>1.4365974386532652E-5</v>
      </c>
      <c r="Y2632" s="109">
        <v>1.409440686182465E-5</v>
      </c>
      <c r="Z2632" s="732">
        <v>4.4996588023672818E-5</v>
      </c>
      <c r="AA2632" s="108">
        <v>4.2355266551573665E-4</v>
      </c>
      <c r="AB2632" s="109">
        <v>4.1099109053948312E-4</v>
      </c>
      <c r="AC2632" s="732">
        <v>1.401160323571756E-3</v>
      </c>
      <c r="AD2632" s="108">
        <v>9.5582420319135136E-5</v>
      </c>
      <c r="AE2632" s="109">
        <v>9.3620613853814949E-5</v>
      </c>
      <c r="AF2632" s="732">
        <v>2.8315055341916257E-4</v>
      </c>
      <c r="AG2632" s="108">
        <v>1.3168145354530741E-4</v>
      </c>
      <c r="AH2632" s="109">
        <v>1.2928282144857763E-4</v>
      </c>
      <c r="AI2632" s="732">
        <v>4.0999265083681475E-4</v>
      </c>
      <c r="AJ2632" s="114"/>
      <c r="AK2632" s="115"/>
      <c r="AL2632" s="115"/>
    </row>
    <row r="2633" spans="1:38" ht="13" x14ac:dyDescent="0.3">
      <c r="A2633" s="71">
        <v>2040</v>
      </c>
      <c r="B2633" s="718">
        <v>28</v>
      </c>
      <c r="C2633" s="108">
        <v>0.78834017963372893</v>
      </c>
      <c r="D2633" s="109">
        <v>0.71552988124181305</v>
      </c>
      <c r="E2633" s="732">
        <v>0.48516846003103226</v>
      </c>
      <c r="F2633" s="108">
        <v>6.4048442047421106E-2</v>
      </c>
      <c r="G2633" s="109">
        <v>6.1536811797496781E-2</v>
      </c>
      <c r="H2633" s="732">
        <v>8.2160531754857394E-2</v>
      </c>
      <c r="I2633" s="108">
        <v>8.7973732138463372E-3</v>
      </c>
      <c r="J2633" s="109">
        <v>9.511741805025873E-3</v>
      </c>
      <c r="K2633" s="732">
        <v>2.1348235303428525E-2</v>
      </c>
      <c r="L2633" s="108">
        <v>2.5978750284290858E-3</v>
      </c>
      <c r="M2633" s="109">
        <v>2.3381522589211953E-3</v>
      </c>
      <c r="N2633" s="732">
        <v>2.8850109283693722E-3</v>
      </c>
      <c r="O2633" s="108">
        <v>2.5991561106453102E-3</v>
      </c>
      <c r="P2633" s="109">
        <v>2.5543994697939773E-3</v>
      </c>
      <c r="Q2633" s="732">
        <v>7.0787533587458535E-3</v>
      </c>
      <c r="R2633" s="108">
        <v>2.5331226155676984E-3</v>
      </c>
      <c r="S2633" s="109">
        <v>3.3740863656433247E-3</v>
      </c>
      <c r="T2633" s="732">
        <v>1.0908621652602779E-2</v>
      </c>
      <c r="U2633" s="108">
        <v>2.2539598413656901E-4</v>
      </c>
      <c r="V2633" s="109">
        <v>2.2085907063239965E-4</v>
      </c>
      <c r="W2633" s="732">
        <v>6.6868628751129791E-4</v>
      </c>
      <c r="X2633" s="108">
        <v>1.4365974386532652E-5</v>
      </c>
      <c r="Y2633" s="109">
        <v>1.409440686182465E-5</v>
      </c>
      <c r="Z2633" s="732">
        <v>4.4996588023672818E-5</v>
      </c>
      <c r="AA2633" s="108">
        <v>4.2355266551573665E-4</v>
      </c>
      <c r="AB2633" s="109">
        <v>4.1099109053948312E-4</v>
      </c>
      <c r="AC2633" s="732">
        <v>1.401160323571756E-3</v>
      </c>
      <c r="AD2633" s="108">
        <v>9.5582420319135136E-5</v>
      </c>
      <c r="AE2633" s="109">
        <v>9.3620613853814949E-5</v>
      </c>
      <c r="AF2633" s="732">
        <v>2.8315055341916257E-4</v>
      </c>
      <c r="AG2633" s="108">
        <v>1.3168145354530741E-4</v>
      </c>
      <c r="AH2633" s="109">
        <v>1.2928282144857763E-4</v>
      </c>
      <c r="AI2633" s="732">
        <v>4.0999265083681475E-4</v>
      </c>
      <c r="AJ2633" s="114"/>
      <c r="AK2633" s="115"/>
      <c r="AL2633" s="115"/>
    </row>
    <row r="2634" spans="1:38" ht="13" x14ac:dyDescent="0.3">
      <c r="A2634" s="71">
        <v>2040</v>
      </c>
      <c r="B2634" s="718">
        <v>29</v>
      </c>
      <c r="C2634" s="108">
        <v>0.78834017963372893</v>
      </c>
      <c r="D2634" s="109">
        <v>0.71552988124181305</v>
      </c>
      <c r="E2634" s="732">
        <v>0.48516846003103226</v>
      </c>
      <c r="F2634" s="108">
        <v>6.4048442047421106E-2</v>
      </c>
      <c r="G2634" s="109">
        <v>6.1536811797496781E-2</v>
      </c>
      <c r="H2634" s="732">
        <v>8.2160531754857394E-2</v>
      </c>
      <c r="I2634" s="108">
        <v>8.7973732138463372E-3</v>
      </c>
      <c r="J2634" s="109">
        <v>9.511741805025873E-3</v>
      </c>
      <c r="K2634" s="732">
        <v>2.1348235303428525E-2</v>
      </c>
      <c r="L2634" s="108">
        <v>2.5978750284290858E-3</v>
      </c>
      <c r="M2634" s="109">
        <v>2.3381522589211953E-3</v>
      </c>
      <c r="N2634" s="732">
        <v>2.8850109283693722E-3</v>
      </c>
      <c r="O2634" s="108">
        <v>2.5991561106453102E-3</v>
      </c>
      <c r="P2634" s="109">
        <v>2.5543994697939773E-3</v>
      </c>
      <c r="Q2634" s="732">
        <v>7.0787533587458535E-3</v>
      </c>
      <c r="R2634" s="108">
        <v>2.5331226155676984E-3</v>
      </c>
      <c r="S2634" s="109">
        <v>3.3740863656433247E-3</v>
      </c>
      <c r="T2634" s="732">
        <v>1.0908621652602779E-2</v>
      </c>
      <c r="U2634" s="108">
        <v>2.2539598413656901E-4</v>
      </c>
      <c r="V2634" s="109">
        <v>2.2085907063239965E-4</v>
      </c>
      <c r="W2634" s="732">
        <v>6.6868628751129791E-4</v>
      </c>
      <c r="X2634" s="108">
        <v>1.4365974386532652E-5</v>
      </c>
      <c r="Y2634" s="109">
        <v>1.409440686182465E-5</v>
      </c>
      <c r="Z2634" s="732">
        <v>4.4996588023672818E-5</v>
      </c>
      <c r="AA2634" s="108">
        <v>4.2355266551573665E-4</v>
      </c>
      <c r="AB2634" s="109">
        <v>4.1099109053948312E-4</v>
      </c>
      <c r="AC2634" s="732">
        <v>1.401160323571756E-3</v>
      </c>
      <c r="AD2634" s="108">
        <v>9.5582420319135136E-5</v>
      </c>
      <c r="AE2634" s="109">
        <v>9.3620613853814949E-5</v>
      </c>
      <c r="AF2634" s="732">
        <v>2.8315055341916257E-4</v>
      </c>
      <c r="AG2634" s="108">
        <v>1.3168145354530741E-4</v>
      </c>
      <c r="AH2634" s="109">
        <v>1.2928282144857763E-4</v>
      </c>
      <c r="AI2634" s="732">
        <v>4.0999265083681475E-4</v>
      </c>
      <c r="AJ2634" s="114"/>
      <c r="AK2634" s="115"/>
      <c r="AL2634" s="115"/>
    </row>
    <row r="2635" spans="1:38" ht="13" x14ac:dyDescent="0.3">
      <c r="A2635" s="71">
        <v>2040</v>
      </c>
      <c r="B2635" s="718">
        <v>30</v>
      </c>
      <c r="C2635" s="108">
        <v>0.78834017963372893</v>
      </c>
      <c r="D2635" s="109">
        <v>0.71552988124181305</v>
      </c>
      <c r="E2635" s="732">
        <v>0.48516846003103226</v>
      </c>
      <c r="F2635" s="108">
        <v>6.4048442047421106E-2</v>
      </c>
      <c r="G2635" s="109">
        <v>6.1536811797496781E-2</v>
      </c>
      <c r="H2635" s="732">
        <v>8.2160531754857394E-2</v>
      </c>
      <c r="I2635" s="108">
        <v>8.7973732138463372E-3</v>
      </c>
      <c r="J2635" s="109">
        <v>9.511741805025873E-3</v>
      </c>
      <c r="K2635" s="732">
        <v>2.1348235303428525E-2</v>
      </c>
      <c r="L2635" s="108">
        <v>2.5978750284290858E-3</v>
      </c>
      <c r="M2635" s="109">
        <v>2.3381522589211953E-3</v>
      </c>
      <c r="N2635" s="732">
        <v>2.8850109283693722E-3</v>
      </c>
      <c r="O2635" s="108">
        <v>2.5991561106453102E-3</v>
      </c>
      <c r="P2635" s="109">
        <v>2.5543994697939773E-3</v>
      </c>
      <c r="Q2635" s="732">
        <v>7.0787533587458535E-3</v>
      </c>
      <c r="R2635" s="108">
        <v>2.5331226155676984E-3</v>
      </c>
      <c r="S2635" s="109">
        <v>3.3740863656433247E-3</v>
      </c>
      <c r="T2635" s="732">
        <v>1.0908621652602779E-2</v>
      </c>
      <c r="U2635" s="108">
        <v>2.2539598413656901E-4</v>
      </c>
      <c r="V2635" s="109">
        <v>2.2085907063239965E-4</v>
      </c>
      <c r="W2635" s="732">
        <v>6.6868628751129791E-4</v>
      </c>
      <c r="X2635" s="108">
        <v>1.4365974386532652E-5</v>
      </c>
      <c r="Y2635" s="109">
        <v>1.409440686182465E-5</v>
      </c>
      <c r="Z2635" s="732">
        <v>4.4996588023672818E-5</v>
      </c>
      <c r="AA2635" s="108">
        <v>4.2355266551573665E-4</v>
      </c>
      <c r="AB2635" s="109">
        <v>4.1099109053948312E-4</v>
      </c>
      <c r="AC2635" s="732">
        <v>1.401160323571756E-3</v>
      </c>
      <c r="AD2635" s="108">
        <v>9.5582420319135136E-5</v>
      </c>
      <c r="AE2635" s="109">
        <v>9.3620613853814949E-5</v>
      </c>
      <c r="AF2635" s="732">
        <v>2.8315055341916257E-4</v>
      </c>
      <c r="AG2635" s="108">
        <v>1.3168145354530741E-4</v>
      </c>
      <c r="AH2635" s="109">
        <v>1.2928282144857763E-4</v>
      </c>
      <c r="AI2635" s="732">
        <v>4.0999265083681475E-4</v>
      </c>
      <c r="AJ2635" s="114"/>
      <c r="AK2635" s="115"/>
      <c r="AL2635" s="115"/>
    </row>
    <row r="2636" spans="1:38" ht="13" x14ac:dyDescent="0.3">
      <c r="A2636" s="71">
        <v>2040</v>
      </c>
      <c r="B2636" s="718">
        <v>31</v>
      </c>
      <c r="C2636" s="108">
        <v>0.78834017963372893</v>
      </c>
      <c r="D2636" s="109">
        <v>0.71552988124181305</v>
      </c>
      <c r="E2636" s="732">
        <v>0.48516846003103226</v>
      </c>
      <c r="F2636" s="108">
        <v>6.4048442047421106E-2</v>
      </c>
      <c r="G2636" s="109">
        <v>6.1536811797496781E-2</v>
      </c>
      <c r="H2636" s="732">
        <v>8.2160531754857394E-2</v>
      </c>
      <c r="I2636" s="108">
        <v>8.7973732138463372E-3</v>
      </c>
      <c r="J2636" s="109">
        <v>9.511741805025873E-3</v>
      </c>
      <c r="K2636" s="732">
        <v>2.1348235303428525E-2</v>
      </c>
      <c r="L2636" s="108">
        <v>2.5978750284290858E-3</v>
      </c>
      <c r="M2636" s="109">
        <v>2.3381522589211953E-3</v>
      </c>
      <c r="N2636" s="732">
        <v>2.8850109283693722E-3</v>
      </c>
      <c r="O2636" s="108">
        <v>2.5991561106453102E-3</v>
      </c>
      <c r="P2636" s="109">
        <v>2.5543994697939773E-3</v>
      </c>
      <c r="Q2636" s="732">
        <v>7.0787533587458535E-3</v>
      </c>
      <c r="R2636" s="108">
        <v>2.5331226155676984E-3</v>
      </c>
      <c r="S2636" s="109">
        <v>3.3740863656433247E-3</v>
      </c>
      <c r="T2636" s="732">
        <v>1.0908621652602779E-2</v>
      </c>
      <c r="U2636" s="108">
        <v>2.2539598413656901E-4</v>
      </c>
      <c r="V2636" s="109">
        <v>2.2085907063239965E-4</v>
      </c>
      <c r="W2636" s="732">
        <v>6.6868628751129791E-4</v>
      </c>
      <c r="X2636" s="108">
        <v>1.4365974386532652E-5</v>
      </c>
      <c r="Y2636" s="109">
        <v>1.409440686182465E-5</v>
      </c>
      <c r="Z2636" s="732">
        <v>4.4996588023672818E-5</v>
      </c>
      <c r="AA2636" s="108">
        <v>4.2355266551573665E-4</v>
      </c>
      <c r="AB2636" s="109">
        <v>4.1099109053948312E-4</v>
      </c>
      <c r="AC2636" s="732">
        <v>1.401160323571756E-3</v>
      </c>
      <c r="AD2636" s="108">
        <v>9.5582420319135136E-5</v>
      </c>
      <c r="AE2636" s="109">
        <v>9.3620613853814949E-5</v>
      </c>
      <c r="AF2636" s="732">
        <v>2.8315055341916257E-4</v>
      </c>
      <c r="AG2636" s="108">
        <v>1.3168145354530741E-4</v>
      </c>
      <c r="AH2636" s="109">
        <v>1.2928282144857763E-4</v>
      </c>
      <c r="AI2636" s="732">
        <v>4.0999265083681475E-4</v>
      </c>
      <c r="AJ2636" s="114"/>
      <c r="AK2636" s="115"/>
      <c r="AL2636" s="115"/>
    </row>
    <row r="2637" spans="1:38" ht="13" x14ac:dyDescent="0.3">
      <c r="A2637" s="71">
        <v>2040</v>
      </c>
      <c r="B2637" s="718">
        <v>32</v>
      </c>
      <c r="C2637" s="108">
        <v>0.78834017963372893</v>
      </c>
      <c r="D2637" s="109">
        <v>0.71552988124181305</v>
      </c>
      <c r="E2637" s="732">
        <v>0.48516846003103226</v>
      </c>
      <c r="F2637" s="108">
        <v>6.4048442047421106E-2</v>
      </c>
      <c r="G2637" s="109">
        <v>6.1536811797496781E-2</v>
      </c>
      <c r="H2637" s="732">
        <v>8.2160531754857394E-2</v>
      </c>
      <c r="I2637" s="108">
        <v>8.7973732138463372E-3</v>
      </c>
      <c r="J2637" s="109">
        <v>9.511741805025873E-3</v>
      </c>
      <c r="K2637" s="732">
        <v>2.1348235303428525E-2</v>
      </c>
      <c r="L2637" s="108">
        <v>2.5978750284290858E-3</v>
      </c>
      <c r="M2637" s="109">
        <v>2.3381522589211953E-3</v>
      </c>
      <c r="N2637" s="732">
        <v>2.8850109283693722E-3</v>
      </c>
      <c r="O2637" s="108">
        <v>2.5991561106453102E-3</v>
      </c>
      <c r="P2637" s="109">
        <v>2.5543994697939773E-3</v>
      </c>
      <c r="Q2637" s="732">
        <v>7.0787533587458535E-3</v>
      </c>
      <c r="R2637" s="108">
        <v>2.5331226155676984E-3</v>
      </c>
      <c r="S2637" s="109">
        <v>3.3740863656433247E-3</v>
      </c>
      <c r="T2637" s="732">
        <v>1.0908621652602779E-2</v>
      </c>
      <c r="U2637" s="108">
        <v>2.2539598413656901E-4</v>
      </c>
      <c r="V2637" s="109">
        <v>2.2085907063239965E-4</v>
      </c>
      <c r="W2637" s="732">
        <v>6.6868628751129791E-4</v>
      </c>
      <c r="X2637" s="108">
        <v>1.4365974386532652E-5</v>
      </c>
      <c r="Y2637" s="109">
        <v>1.409440686182465E-5</v>
      </c>
      <c r="Z2637" s="732">
        <v>4.4996588023672818E-5</v>
      </c>
      <c r="AA2637" s="108">
        <v>4.2355266551573665E-4</v>
      </c>
      <c r="AB2637" s="109">
        <v>4.1099109053948312E-4</v>
      </c>
      <c r="AC2637" s="732">
        <v>1.401160323571756E-3</v>
      </c>
      <c r="AD2637" s="108">
        <v>9.5582420319135136E-5</v>
      </c>
      <c r="AE2637" s="109">
        <v>9.3620613853814949E-5</v>
      </c>
      <c r="AF2637" s="732">
        <v>2.8315055341916257E-4</v>
      </c>
      <c r="AG2637" s="108">
        <v>1.3168145354530741E-4</v>
      </c>
      <c r="AH2637" s="109">
        <v>1.2928282144857763E-4</v>
      </c>
      <c r="AI2637" s="732">
        <v>4.0999265083681475E-4</v>
      </c>
      <c r="AJ2637" s="114"/>
      <c r="AK2637" s="115"/>
      <c r="AL2637" s="115"/>
    </row>
    <row r="2638" spans="1:38" ht="13" x14ac:dyDescent="0.3">
      <c r="A2638" s="71">
        <v>2040</v>
      </c>
      <c r="B2638" s="718">
        <v>33</v>
      </c>
      <c r="C2638" s="108">
        <v>0.78834017963372893</v>
      </c>
      <c r="D2638" s="109">
        <v>0.71552988124181305</v>
      </c>
      <c r="E2638" s="732">
        <v>0.48516846003103226</v>
      </c>
      <c r="F2638" s="108">
        <v>6.4048442047421106E-2</v>
      </c>
      <c r="G2638" s="109">
        <v>6.1536811797496781E-2</v>
      </c>
      <c r="H2638" s="732">
        <v>8.2160531754857394E-2</v>
      </c>
      <c r="I2638" s="108">
        <v>8.7973732138463372E-3</v>
      </c>
      <c r="J2638" s="109">
        <v>9.511741805025873E-3</v>
      </c>
      <c r="K2638" s="732">
        <v>2.1348235303428525E-2</v>
      </c>
      <c r="L2638" s="108">
        <v>2.5978750284290858E-3</v>
      </c>
      <c r="M2638" s="109">
        <v>2.3381522589211953E-3</v>
      </c>
      <c r="N2638" s="732">
        <v>2.8850109283693722E-3</v>
      </c>
      <c r="O2638" s="108">
        <v>2.5991561106453102E-3</v>
      </c>
      <c r="P2638" s="109">
        <v>2.5543994697939773E-3</v>
      </c>
      <c r="Q2638" s="732">
        <v>7.0787533587458535E-3</v>
      </c>
      <c r="R2638" s="108">
        <v>2.5331226155676984E-3</v>
      </c>
      <c r="S2638" s="109">
        <v>3.3740863656433247E-3</v>
      </c>
      <c r="T2638" s="732">
        <v>1.0908621652602779E-2</v>
      </c>
      <c r="U2638" s="108">
        <v>2.2539598413656901E-4</v>
      </c>
      <c r="V2638" s="109">
        <v>2.2085907063239965E-4</v>
      </c>
      <c r="W2638" s="732">
        <v>6.6868628751129791E-4</v>
      </c>
      <c r="X2638" s="108">
        <v>1.4365974386532652E-5</v>
      </c>
      <c r="Y2638" s="109">
        <v>1.409440686182465E-5</v>
      </c>
      <c r="Z2638" s="732">
        <v>4.4996588023672818E-5</v>
      </c>
      <c r="AA2638" s="108">
        <v>4.2355266551573665E-4</v>
      </c>
      <c r="AB2638" s="109">
        <v>4.1099109053948312E-4</v>
      </c>
      <c r="AC2638" s="732">
        <v>1.401160323571756E-3</v>
      </c>
      <c r="AD2638" s="108">
        <v>9.5582420319135136E-5</v>
      </c>
      <c r="AE2638" s="109">
        <v>9.3620613853814949E-5</v>
      </c>
      <c r="AF2638" s="732">
        <v>2.8315055341916257E-4</v>
      </c>
      <c r="AG2638" s="108">
        <v>1.3168145354530741E-4</v>
      </c>
      <c r="AH2638" s="109">
        <v>1.2928282144857763E-4</v>
      </c>
      <c r="AI2638" s="732">
        <v>4.0999265083681475E-4</v>
      </c>
      <c r="AJ2638" s="114"/>
      <c r="AK2638" s="115"/>
      <c r="AL2638" s="115"/>
    </row>
    <row r="2639" spans="1:38" ht="13" x14ac:dyDescent="0.3">
      <c r="A2639" s="71">
        <v>2040</v>
      </c>
      <c r="B2639" s="718">
        <v>34</v>
      </c>
      <c r="C2639" s="108">
        <v>0.78834017963372893</v>
      </c>
      <c r="D2639" s="109">
        <v>0.71552988124181305</v>
      </c>
      <c r="E2639" s="732">
        <v>0.48516846003103226</v>
      </c>
      <c r="F2639" s="108">
        <v>6.4048442047421106E-2</v>
      </c>
      <c r="G2639" s="109">
        <v>6.1536811797496781E-2</v>
      </c>
      <c r="H2639" s="732">
        <v>8.2160531754857394E-2</v>
      </c>
      <c r="I2639" s="108">
        <v>8.7973732138463372E-3</v>
      </c>
      <c r="J2639" s="109">
        <v>9.511741805025873E-3</v>
      </c>
      <c r="K2639" s="732">
        <v>2.1348235303428525E-2</v>
      </c>
      <c r="L2639" s="108">
        <v>2.5978750284290858E-3</v>
      </c>
      <c r="M2639" s="109">
        <v>2.3381522589211953E-3</v>
      </c>
      <c r="N2639" s="732">
        <v>2.8850109283693722E-3</v>
      </c>
      <c r="O2639" s="108">
        <v>2.5991561106453102E-3</v>
      </c>
      <c r="P2639" s="109">
        <v>2.5543994697939773E-3</v>
      </c>
      <c r="Q2639" s="732">
        <v>7.0787533587458535E-3</v>
      </c>
      <c r="R2639" s="108">
        <v>2.5331226155676984E-3</v>
      </c>
      <c r="S2639" s="109">
        <v>3.3740863656433247E-3</v>
      </c>
      <c r="T2639" s="732">
        <v>1.0908621652602779E-2</v>
      </c>
      <c r="U2639" s="108">
        <v>2.2539598413656901E-4</v>
      </c>
      <c r="V2639" s="109">
        <v>2.2085907063239965E-4</v>
      </c>
      <c r="W2639" s="732">
        <v>6.6868628751129791E-4</v>
      </c>
      <c r="X2639" s="108">
        <v>1.4365974386532652E-5</v>
      </c>
      <c r="Y2639" s="109">
        <v>1.409440686182465E-5</v>
      </c>
      <c r="Z2639" s="732">
        <v>4.4996588023672818E-5</v>
      </c>
      <c r="AA2639" s="108">
        <v>4.2355266551573665E-4</v>
      </c>
      <c r="AB2639" s="109">
        <v>4.1099109053948312E-4</v>
      </c>
      <c r="AC2639" s="732">
        <v>1.401160323571756E-3</v>
      </c>
      <c r="AD2639" s="108">
        <v>9.5582420319135136E-5</v>
      </c>
      <c r="AE2639" s="109">
        <v>9.3620613853814949E-5</v>
      </c>
      <c r="AF2639" s="732">
        <v>2.8315055341916257E-4</v>
      </c>
      <c r="AG2639" s="108">
        <v>1.3168145354530741E-4</v>
      </c>
      <c r="AH2639" s="109">
        <v>1.2928282144857763E-4</v>
      </c>
      <c r="AI2639" s="732">
        <v>4.0999265083681475E-4</v>
      </c>
      <c r="AJ2639" s="114"/>
      <c r="AK2639" s="115"/>
      <c r="AL2639" s="115"/>
    </row>
    <row r="2640" spans="1:38" ht="13" x14ac:dyDescent="0.3">
      <c r="A2640" s="71">
        <v>2040</v>
      </c>
      <c r="B2640" s="718">
        <v>35</v>
      </c>
      <c r="C2640" s="108">
        <v>0.78834017963372893</v>
      </c>
      <c r="D2640" s="109">
        <v>0.71552988124181305</v>
      </c>
      <c r="E2640" s="732">
        <v>0.48516846003103226</v>
      </c>
      <c r="F2640" s="108">
        <v>6.4048442047421106E-2</v>
      </c>
      <c r="G2640" s="109">
        <v>6.1536811797496781E-2</v>
      </c>
      <c r="H2640" s="732">
        <v>8.2160531754857394E-2</v>
      </c>
      <c r="I2640" s="108">
        <v>8.7973732138463372E-3</v>
      </c>
      <c r="J2640" s="109">
        <v>9.511741805025873E-3</v>
      </c>
      <c r="K2640" s="732">
        <v>2.1348235303428525E-2</v>
      </c>
      <c r="L2640" s="108">
        <v>2.5978750284290858E-3</v>
      </c>
      <c r="M2640" s="109">
        <v>2.3381522589211953E-3</v>
      </c>
      <c r="N2640" s="732">
        <v>2.8850109283693722E-3</v>
      </c>
      <c r="O2640" s="108">
        <v>2.5991561106453102E-3</v>
      </c>
      <c r="P2640" s="109">
        <v>2.5543994697939773E-3</v>
      </c>
      <c r="Q2640" s="732">
        <v>7.0787533587458535E-3</v>
      </c>
      <c r="R2640" s="108">
        <v>2.5331226155676984E-3</v>
      </c>
      <c r="S2640" s="109">
        <v>3.3740863656433247E-3</v>
      </c>
      <c r="T2640" s="732">
        <v>1.0908621652602779E-2</v>
      </c>
      <c r="U2640" s="108">
        <v>2.2539598413656901E-4</v>
      </c>
      <c r="V2640" s="109">
        <v>2.2085907063239965E-4</v>
      </c>
      <c r="W2640" s="732">
        <v>6.6868628751129791E-4</v>
      </c>
      <c r="X2640" s="108">
        <v>1.4365974386532652E-5</v>
      </c>
      <c r="Y2640" s="109">
        <v>1.409440686182465E-5</v>
      </c>
      <c r="Z2640" s="732">
        <v>4.4996588023672818E-5</v>
      </c>
      <c r="AA2640" s="108">
        <v>4.2355266551573665E-4</v>
      </c>
      <c r="AB2640" s="109">
        <v>4.1099109053948312E-4</v>
      </c>
      <c r="AC2640" s="732">
        <v>1.401160323571756E-3</v>
      </c>
      <c r="AD2640" s="108">
        <v>9.5582420319135136E-5</v>
      </c>
      <c r="AE2640" s="109">
        <v>9.3620613853814949E-5</v>
      </c>
      <c r="AF2640" s="732">
        <v>2.8315055341916257E-4</v>
      </c>
      <c r="AG2640" s="108">
        <v>1.3168145354530741E-4</v>
      </c>
      <c r="AH2640" s="109">
        <v>1.2928282144857763E-4</v>
      </c>
      <c r="AI2640" s="732">
        <v>4.0999265083681475E-4</v>
      </c>
      <c r="AJ2640" s="114"/>
      <c r="AK2640" s="115"/>
      <c r="AL2640" s="115"/>
    </row>
    <row r="2641" spans="1:38" ht="13" x14ac:dyDescent="0.3">
      <c r="A2641" s="71">
        <v>2040</v>
      </c>
      <c r="B2641" s="718">
        <v>36</v>
      </c>
      <c r="C2641" s="108">
        <v>0.78834017963372893</v>
      </c>
      <c r="D2641" s="109">
        <v>0.71552988124181305</v>
      </c>
      <c r="E2641" s="732">
        <v>0.48516846003103226</v>
      </c>
      <c r="F2641" s="108">
        <v>6.4048442047421106E-2</v>
      </c>
      <c r="G2641" s="109">
        <v>6.1536811797496781E-2</v>
      </c>
      <c r="H2641" s="732">
        <v>8.2160531754857394E-2</v>
      </c>
      <c r="I2641" s="108">
        <v>8.7973732138463372E-3</v>
      </c>
      <c r="J2641" s="109">
        <v>9.511741805025873E-3</v>
      </c>
      <c r="K2641" s="732">
        <v>2.1348235303428525E-2</v>
      </c>
      <c r="L2641" s="108">
        <v>2.5978750284290858E-3</v>
      </c>
      <c r="M2641" s="109">
        <v>2.3381522589211953E-3</v>
      </c>
      <c r="N2641" s="732">
        <v>2.8850109283693722E-3</v>
      </c>
      <c r="O2641" s="108">
        <v>2.5991561106453102E-3</v>
      </c>
      <c r="P2641" s="109">
        <v>2.5543994697939773E-3</v>
      </c>
      <c r="Q2641" s="732">
        <v>7.0787533587458535E-3</v>
      </c>
      <c r="R2641" s="108">
        <v>2.5331226155676984E-3</v>
      </c>
      <c r="S2641" s="109">
        <v>3.3740863656433247E-3</v>
      </c>
      <c r="T2641" s="732">
        <v>1.0908621652602779E-2</v>
      </c>
      <c r="U2641" s="108">
        <v>2.2539598413656901E-4</v>
      </c>
      <c r="V2641" s="109">
        <v>2.2085907063239965E-4</v>
      </c>
      <c r="W2641" s="732">
        <v>6.6868628751129791E-4</v>
      </c>
      <c r="X2641" s="108">
        <v>1.4365974386532652E-5</v>
      </c>
      <c r="Y2641" s="109">
        <v>1.409440686182465E-5</v>
      </c>
      <c r="Z2641" s="732">
        <v>4.4996588023672818E-5</v>
      </c>
      <c r="AA2641" s="108">
        <v>4.2355266551573665E-4</v>
      </c>
      <c r="AB2641" s="109">
        <v>4.1099109053948312E-4</v>
      </c>
      <c r="AC2641" s="732">
        <v>1.401160323571756E-3</v>
      </c>
      <c r="AD2641" s="108">
        <v>9.5582420319135136E-5</v>
      </c>
      <c r="AE2641" s="109">
        <v>9.3620613853814949E-5</v>
      </c>
      <c r="AF2641" s="732">
        <v>2.8315055341916257E-4</v>
      </c>
      <c r="AG2641" s="108">
        <v>1.3168145354530741E-4</v>
      </c>
      <c r="AH2641" s="109">
        <v>1.2928282144857763E-4</v>
      </c>
      <c r="AI2641" s="732">
        <v>4.0999265083681475E-4</v>
      </c>
      <c r="AJ2641" s="114"/>
      <c r="AK2641" s="115"/>
      <c r="AL2641" s="115"/>
    </row>
    <row r="2642" spans="1:38" ht="13" x14ac:dyDescent="0.3">
      <c r="A2642" s="71">
        <v>2040</v>
      </c>
      <c r="B2642" s="718">
        <v>37</v>
      </c>
      <c r="C2642" s="108">
        <v>0.78834017963372893</v>
      </c>
      <c r="D2642" s="109">
        <v>0.71552988124181305</v>
      </c>
      <c r="E2642" s="732">
        <v>0.48516846003103226</v>
      </c>
      <c r="F2642" s="108">
        <v>6.4048442047421106E-2</v>
      </c>
      <c r="G2642" s="109">
        <v>6.1536811797496781E-2</v>
      </c>
      <c r="H2642" s="732">
        <v>8.2160531754857394E-2</v>
      </c>
      <c r="I2642" s="108">
        <v>8.7973732138463372E-3</v>
      </c>
      <c r="J2642" s="109">
        <v>9.511741805025873E-3</v>
      </c>
      <c r="K2642" s="732">
        <v>2.1348235303428525E-2</v>
      </c>
      <c r="L2642" s="108">
        <v>2.5978750284290858E-3</v>
      </c>
      <c r="M2642" s="109">
        <v>2.3381522589211953E-3</v>
      </c>
      <c r="N2642" s="732">
        <v>2.8850109283693722E-3</v>
      </c>
      <c r="O2642" s="108">
        <v>2.5991561106453102E-3</v>
      </c>
      <c r="P2642" s="109">
        <v>2.5543994697939773E-3</v>
      </c>
      <c r="Q2642" s="732">
        <v>7.0787533587458535E-3</v>
      </c>
      <c r="R2642" s="108">
        <v>2.5331226155676984E-3</v>
      </c>
      <c r="S2642" s="109">
        <v>3.3740863656433247E-3</v>
      </c>
      <c r="T2642" s="732">
        <v>1.0908621652602779E-2</v>
      </c>
      <c r="U2642" s="108">
        <v>2.2539598413656901E-4</v>
      </c>
      <c r="V2642" s="109">
        <v>2.2085907063239965E-4</v>
      </c>
      <c r="W2642" s="732">
        <v>6.6868628751129791E-4</v>
      </c>
      <c r="X2642" s="108">
        <v>1.4365974386532652E-5</v>
      </c>
      <c r="Y2642" s="109">
        <v>1.409440686182465E-5</v>
      </c>
      <c r="Z2642" s="732">
        <v>4.4996588023672818E-5</v>
      </c>
      <c r="AA2642" s="108">
        <v>4.2355266551573665E-4</v>
      </c>
      <c r="AB2642" s="109">
        <v>4.1099109053948312E-4</v>
      </c>
      <c r="AC2642" s="732">
        <v>1.401160323571756E-3</v>
      </c>
      <c r="AD2642" s="108">
        <v>9.5582420319135136E-5</v>
      </c>
      <c r="AE2642" s="109">
        <v>9.3620613853814949E-5</v>
      </c>
      <c r="AF2642" s="732">
        <v>2.8315055341916257E-4</v>
      </c>
      <c r="AG2642" s="108">
        <v>1.3168145354530741E-4</v>
      </c>
      <c r="AH2642" s="109">
        <v>1.2928282144857763E-4</v>
      </c>
      <c r="AI2642" s="732">
        <v>4.0999265083681475E-4</v>
      </c>
      <c r="AJ2642" s="114"/>
      <c r="AK2642" s="115"/>
      <c r="AL2642" s="115"/>
    </row>
    <row r="2643" spans="1:38" ht="13" x14ac:dyDescent="0.3">
      <c r="A2643" s="71">
        <v>2040</v>
      </c>
      <c r="B2643" s="718">
        <v>38</v>
      </c>
      <c r="C2643" s="108">
        <v>0.78834017963372893</v>
      </c>
      <c r="D2643" s="109">
        <v>0.71552988124181305</v>
      </c>
      <c r="E2643" s="732">
        <v>0.48516846003103226</v>
      </c>
      <c r="F2643" s="108">
        <v>6.4048442047421106E-2</v>
      </c>
      <c r="G2643" s="109">
        <v>6.1536811797496781E-2</v>
      </c>
      <c r="H2643" s="732">
        <v>8.2160531754857394E-2</v>
      </c>
      <c r="I2643" s="108">
        <v>8.7973732138463372E-3</v>
      </c>
      <c r="J2643" s="109">
        <v>9.511741805025873E-3</v>
      </c>
      <c r="K2643" s="732">
        <v>2.1348235303428525E-2</v>
      </c>
      <c r="L2643" s="108">
        <v>2.5978750284290858E-3</v>
      </c>
      <c r="M2643" s="109">
        <v>2.3381522589211953E-3</v>
      </c>
      <c r="N2643" s="732">
        <v>2.8850109283693722E-3</v>
      </c>
      <c r="O2643" s="108">
        <v>2.5991561106453102E-3</v>
      </c>
      <c r="P2643" s="109">
        <v>2.5543994697939773E-3</v>
      </c>
      <c r="Q2643" s="732">
        <v>7.0787533587458535E-3</v>
      </c>
      <c r="R2643" s="108">
        <v>2.5331226155676984E-3</v>
      </c>
      <c r="S2643" s="109">
        <v>3.3740863656433247E-3</v>
      </c>
      <c r="T2643" s="732">
        <v>1.0908621652602779E-2</v>
      </c>
      <c r="U2643" s="108">
        <v>2.2539598413656901E-4</v>
      </c>
      <c r="V2643" s="109">
        <v>2.2085907063239965E-4</v>
      </c>
      <c r="W2643" s="732">
        <v>6.6868628751129791E-4</v>
      </c>
      <c r="X2643" s="108">
        <v>1.4365974386532652E-5</v>
      </c>
      <c r="Y2643" s="109">
        <v>1.409440686182465E-5</v>
      </c>
      <c r="Z2643" s="732">
        <v>4.4996588023672818E-5</v>
      </c>
      <c r="AA2643" s="108">
        <v>4.2355266551573665E-4</v>
      </c>
      <c r="AB2643" s="109">
        <v>4.1099109053948312E-4</v>
      </c>
      <c r="AC2643" s="732">
        <v>1.401160323571756E-3</v>
      </c>
      <c r="AD2643" s="108">
        <v>9.5582420319135136E-5</v>
      </c>
      <c r="AE2643" s="109">
        <v>9.3620613853814949E-5</v>
      </c>
      <c r="AF2643" s="732">
        <v>2.8315055341916257E-4</v>
      </c>
      <c r="AG2643" s="108">
        <v>1.3168145354530741E-4</v>
      </c>
      <c r="AH2643" s="109">
        <v>1.2928282144857763E-4</v>
      </c>
      <c r="AI2643" s="732">
        <v>4.0999265083681475E-4</v>
      </c>
      <c r="AJ2643" s="114"/>
      <c r="AK2643" s="115"/>
      <c r="AL2643" s="115"/>
    </row>
    <row r="2644" spans="1:38" ht="13.5" thickBot="1" x14ac:dyDescent="0.35">
      <c r="A2644" s="73">
        <v>2040</v>
      </c>
      <c r="B2644" s="719">
        <v>39</v>
      </c>
      <c r="C2644" s="110">
        <v>0.78834017963372893</v>
      </c>
      <c r="D2644" s="111">
        <v>0.71552988124181305</v>
      </c>
      <c r="E2644" s="733">
        <v>0.48516846003103226</v>
      </c>
      <c r="F2644" s="110">
        <v>6.4048442047421106E-2</v>
      </c>
      <c r="G2644" s="111">
        <v>6.1536811797496781E-2</v>
      </c>
      <c r="H2644" s="733">
        <v>8.2160531754857394E-2</v>
      </c>
      <c r="I2644" s="110">
        <v>8.7973732138463372E-3</v>
      </c>
      <c r="J2644" s="111">
        <v>9.511741805025873E-3</v>
      </c>
      <c r="K2644" s="733">
        <v>2.1348235303428525E-2</v>
      </c>
      <c r="L2644" s="110">
        <v>2.5978750284290858E-3</v>
      </c>
      <c r="M2644" s="111">
        <v>2.3381522589211953E-3</v>
      </c>
      <c r="N2644" s="733">
        <v>2.8850109283693722E-3</v>
      </c>
      <c r="O2644" s="110">
        <v>2.5991561106453102E-3</v>
      </c>
      <c r="P2644" s="111">
        <v>2.5543994697939773E-3</v>
      </c>
      <c r="Q2644" s="733">
        <v>7.0787533587458535E-3</v>
      </c>
      <c r="R2644" s="110">
        <v>2.5331226155676984E-3</v>
      </c>
      <c r="S2644" s="111">
        <v>3.3740863656433247E-3</v>
      </c>
      <c r="T2644" s="733">
        <v>1.0908621652602779E-2</v>
      </c>
      <c r="U2644" s="110">
        <v>2.2539598413656901E-4</v>
      </c>
      <c r="V2644" s="111">
        <v>2.2085907063239965E-4</v>
      </c>
      <c r="W2644" s="733">
        <v>6.6868628751129791E-4</v>
      </c>
      <c r="X2644" s="110">
        <v>1.4365974386532652E-5</v>
      </c>
      <c r="Y2644" s="111">
        <v>1.409440686182465E-5</v>
      </c>
      <c r="Z2644" s="733">
        <v>4.4996588023672818E-5</v>
      </c>
      <c r="AA2644" s="110">
        <v>4.2355266551573665E-4</v>
      </c>
      <c r="AB2644" s="111">
        <v>4.1099109053948312E-4</v>
      </c>
      <c r="AC2644" s="733">
        <v>1.401160323571756E-3</v>
      </c>
      <c r="AD2644" s="110">
        <v>9.5582420319135136E-5</v>
      </c>
      <c r="AE2644" s="111">
        <v>9.3620613853814949E-5</v>
      </c>
      <c r="AF2644" s="733">
        <v>2.8315055341916257E-4</v>
      </c>
      <c r="AG2644" s="110">
        <v>1.3168145354530741E-4</v>
      </c>
      <c r="AH2644" s="111">
        <v>1.2928282144857763E-4</v>
      </c>
      <c r="AI2644" s="733">
        <v>4.0999265083681475E-4</v>
      </c>
      <c r="AJ2644" s="116"/>
      <c r="AK2644" s="117"/>
      <c r="AL2644" s="117"/>
    </row>
    <row r="2645" spans="1:38" x14ac:dyDescent="0.25">
      <c r="A2645" s="69">
        <v>2041</v>
      </c>
      <c r="B2645" s="70">
        <v>0</v>
      </c>
      <c r="C2645" s="106">
        <v>0.2837117189370586</v>
      </c>
      <c r="D2645" s="107">
        <v>0.29186185911466894</v>
      </c>
      <c r="E2645" s="730">
        <v>0.24068821349712863</v>
      </c>
      <c r="F2645" s="106">
        <v>1.3454467380854776E-2</v>
      </c>
      <c r="G2645" s="107">
        <v>1.5295727442008487E-2</v>
      </c>
      <c r="H2645" s="730">
        <v>1.4503144923446414E-2</v>
      </c>
      <c r="I2645" s="106">
        <v>7.5541660953138828E-3</v>
      </c>
      <c r="J2645" s="107">
        <v>7.239510449640006E-3</v>
      </c>
      <c r="K2645" s="730">
        <v>1.6227336003557566E-2</v>
      </c>
      <c r="L2645" s="106">
        <v>7.3190997269131409E-4</v>
      </c>
      <c r="M2645" s="107">
        <v>8.1920511147928136E-4</v>
      </c>
      <c r="N2645" s="730">
        <v>1.3676664510404769E-3</v>
      </c>
      <c r="O2645" s="106">
        <v>1.8846861718914345E-3</v>
      </c>
      <c r="P2645" s="107">
        <v>1.7893234980136167E-3</v>
      </c>
      <c r="Q2645" s="730">
        <v>3.3039874672774533E-3</v>
      </c>
      <c r="R2645" s="106">
        <v>2.5331226155676984E-3</v>
      </c>
      <c r="S2645" s="107">
        <v>3.3740863656433247E-3</v>
      </c>
      <c r="T2645" s="730">
        <v>1.0908621652602779E-2</v>
      </c>
      <c r="U2645" s="106">
        <v>2.0066519179722355E-4</v>
      </c>
      <c r="V2645" s="107">
        <v>1.9574763515319327E-4</v>
      </c>
      <c r="W2645" s="730">
        <v>3.227842204114732E-4</v>
      </c>
      <c r="X2645" s="106">
        <v>1.2399551024803103E-5</v>
      </c>
      <c r="Y2645" s="107">
        <v>1.2058876612133421E-5</v>
      </c>
      <c r="Z2645" s="730">
        <v>2.0903245093243253E-5</v>
      </c>
      <c r="AA2645" s="106">
        <v>2.1501973219096562E-4</v>
      </c>
      <c r="AB2645" s="107">
        <v>2.1655377525904934E-4</v>
      </c>
      <c r="AC2645" s="730">
        <v>5.7335316623538339E-4</v>
      </c>
      <c r="AD2645" s="106">
        <v>8.8066487462337985E-5</v>
      </c>
      <c r="AE2645" s="107">
        <v>8.6259269088875574E-5</v>
      </c>
      <c r="AF2645" s="730">
        <v>1.3924693812596798E-4</v>
      </c>
      <c r="AG2645" s="106">
        <v>1.0491924419201718E-4</v>
      </c>
      <c r="AH2645" s="107">
        <v>1.0096335117887321E-4</v>
      </c>
      <c r="AI2645" s="730">
        <v>1.8363240181661747E-4</v>
      </c>
      <c r="AJ2645" s="112"/>
      <c r="AK2645" s="113"/>
      <c r="AL2645" s="113"/>
    </row>
    <row r="2646" spans="1:38" x14ac:dyDescent="0.25">
      <c r="A2646" s="71">
        <v>2041</v>
      </c>
      <c r="B2646" s="718">
        <v>1</v>
      </c>
      <c r="C2646" s="108">
        <v>0.28276719631255343</v>
      </c>
      <c r="D2646" s="109">
        <v>0.2909106624685745</v>
      </c>
      <c r="E2646" s="731">
        <v>0.24152889928707241</v>
      </c>
      <c r="F2646" s="108">
        <v>1.3459865004541455E-2</v>
      </c>
      <c r="G2646" s="109">
        <v>1.5301342566223054E-2</v>
      </c>
      <c r="H2646" s="731">
        <v>1.4578589195249094E-2</v>
      </c>
      <c r="I2646" s="108">
        <v>7.5225455646266868E-3</v>
      </c>
      <c r="J2646" s="109">
        <v>7.2118514031779216E-3</v>
      </c>
      <c r="K2646" s="731">
        <v>1.6304807795763827E-2</v>
      </c>
      <c r="L2646" s="108">
        <v>7.3039999338035178E-4</v>
      </c>
      <c r="M2646" s="109">
        <v>8.1766474016502309E-4</v>
      </c>
      <c r="N2646" s="731">
        <v>1.3719208988630033E-3</v>
      </c>
      <c r="O2646" s="108">
        <v>1.8775314229079172E-3</v>
      </c>
      <c r="P2646" s="109">
        <v>1.7835698204489948E-3</v>
      </c>
      <c r="Q2646" s="731">
        <v>3.3185172913675186E-3</v>
      </c>
      <c r="R2646" s="108">
        <v>2.5331226155676984E-3</v>
      </c>
      <c r="S2646" s="109">
        <v>3.3740863656433247E-3</v>
      </c>
      <c r="T2646" s="731">
        <v>1.0908621652602779E-2</v>
      </c>
      <c r="U2646" s="108">
        <v>1.9988471684279256E-4</v>
      </c>
      <c r="V2646" s="109">
        <v>1.9508361281150453E-4</v>
      </c>
      <c r="W2646" s="731">
        <v>3.2434964057572661E-4</v>
      </c>
      <c r="X2646" s="108">
        <v>1.2350593621803697E-5</v>
      </c>
      <c r="Y2646" s="109">
        <v>1.2017276634046432E-5</v>
      </c>
      <c r="Z2646" s="731">
        <v>2.0999294465729961E-5</v>
      </c>
      <c r="AA2646" s="108">
        <v>2.1441387477959343E-4</v>
      </c>
      <c r="AB2646" s="109">
        <v>2.1604892812266012E-4</v>
      </c>
      <c r="AC2646" s="731">
        <v>5.7592626998788517E-4</v>
      </c>
      <c r="AD2646" s="108">
        <v>8.7721492855492619E-5</v>
      </c>
      <c r="AE2646" s="109">
        <v>8.5963106052738941E-5</v>
      </c>
      <c r="AF2646" s="731">
        <v>1.3997203499089926E-4</v>
      </c>
      <c r="AG2646" s="108">
        <v>1.0451328523882763E-4</v>
      </c>
      <c r="AH2646" s="109">
        <v>1.0062677537508743E-4</v>
      </c>
      <c r="AI2646" s="731">
        <v>1.843258523527264E-4</v>
      </c>
      <c r="AJ2646" s="114"/>
      <c r="AK2646" s="115"/>
      <c r="AL2646" s="115"/>
    </row>
    <row r="2647" spans="1:38" x14ac:dyDescent="0.25">
      <c r="A2647" s="71">
        <v>2041</v>
      </c>
      <c r="B2647" s="718">
        <v>2</v>
      </c>
      <c r="C2647" s="108">
        <v>0.28103662801733975</v>
      </c>
      <c r="D2647" s="109">
        <v>0.28905505283046673</v>
      </c>
      <c r="E2647" s="731">
        <v>0.242631712848563</v>
      </c>
      <c r="F2647" s="108">
        <v>1.3444543631979283E-2</v>
      </c>
      <c r="G2647" s="109">
        <v>1.5290584420891266E-2</v>
      </c>
      <c r="H2647" s="731">
        <v>1.4667626315281592E-2</v>
      </c>
      <c r="I2647" s="108">
        <v>7.4779347066975463E-3</v>
      </c>
      <c r="J2647" s="109">
        <v>7.1688633001545472E-3</v>
      </c>
      <c r="K2647" s="731">
        <v>1.640546998700082E-2</v>
      </c>
      <c r="L2647" s="108">
        <v>7.2904276227954271E-4</v>
      </c>
      <c r="M2647" s="109">
        <v>8.160560796569321E-4</v>
      </c>
      <c r="N2647" s="731">
        <v>1.3774045289568313E-3</v>
      </c>
      <c r="O2647" s="108">
        <v>1.8663683105100181E-3</v>
      </c>
      <c r="P2647" s="109">
        <v>1.7739353963923713E-3</v>
      </c>
      <c r="Q2647" s="731">
        <v>3.3375176027477436E-3</v>
      </c>
      <c r="R2647" s="108">
        <v>2.5331226155676984E-3</v>
      </c>
      <c r="S2647" s="109">
        <v>3.3740863656433247E-3</v>
      </c>
      <c r="T2647" s="731">
        <v>1.0908621652602779E-2</v>
      </c>
      <c r="U2647" s="108">
        <v>1.9889492611883239E-4</v>
      </c>
      <c r="V2647" s="109">
        <v>1.9413711404012922E-4</v>
      </c>
      <c r="W2647" s="731">
        <v>3.2639607044498032E-4</v>
      </c>
      <c r="X2647" s="108">
        <v>1.2286203053402159E-5</v>
      </c>
      <c r="Y2647" s="109">
        <v>1.1956237505991969E-5</v>
      </c>
      <c r="Z2647" s="731">
        <v>2.112493254176134E-5</v>
      </c>
      <c r="AA2647" s="108">
        <v>2.1352577028911448E-4</v>
      </c>
      <c r="AB2647" s="109">
        <v>2.1523191911631192E-4</v>
      </c>
      <c r="AC2647" s="731">
        <v>5.7925265790139389E-4</v>
      </c>
      <c r="AD2647" s="108">
        <v>8.729786510134008E-5</v>
      </c>
      <c r="AE2647" s="109">
        <v>8.5550119321090002E-5</v>
      </c>
      <c r="AF2647" s="731">
        <v>1.409199406888148E-4</v>
      </c>
      <c r="AG2647" s="108">
        <v>1.0393730782748746E-4</v>
      </c>
      <c r="AH2647" s="109">
        <v>1.0010464555107187E-4</v>
      </c>
      <c r="AI2647" s="731">
        <v>1.8523297815695684E-4</v>
      </c>
      <c r="AJ2647" s="114"/>
      <c r="AK2647" s="115"/>
      <c r="AL2647" s="115"/>
    </row>
    <row r="2648" spans="1:38" x14ac:dyDescent="0.25">
      <c r="A2648" s="71">
        <v>2041</v>
      </c>
      <c r="B2648" s="718">
        <v>3</v>
      </c>
      <c r="C2648" s="108">
        <v>0.27833060358744444</v>
      </c>
      <c r="D2648" s="109">
        <v>0.2861134454308108</v>
      </c>
      <c r="E2648" s="731">
        <v>0.2441055733720183</v>
      </c>
      <c r="F2648" s="108">
        <v>1.342426698775121E-2</v>
      </c>
      <c r="G2648" s="109">
        <v>1.5274213057862413E-2</v>
      </c>
      <c r="H2648" s="731">
        <v>1.4783120365310813E-2</v>
      </c>
      <c r="I2648" s="108">
        <v>7.417179564212722E-3</v>
      </c>
      <c r="J2648" s="109">
        <v>7.1052172729676195E-3</v>
      </c>
      <c r="K2648" s="731">
        <v>1.6536055195542979E-2</v>
      </c>
      <c r="L2648" s="108">
        <v>7.2787926118776745E-4</v>
      </c>
      <c r="M2648" s="109">
        <v>8.1411829871288772E-4</v>
      </c>
      <c r="N2648" s="731">
        <v>1.3842729440297721E-3</v>
      </c>
      <c r="O2648" s="108">
        <v>1.8506607991486304E-3</v>
      </c>
      <c r="P2648" s="109">
        <v>1.7592690471877359E-3</v>
      </c>
      <c r="Q2648" s="731">
        <v>3.3627043218271511E-3</v>
      </c>
      <c r="R2648" s="108">
        <v>2.5331226155676984E-3</v>
      </c>
      <c r="S2648" s="109">
        <v>3.3740863656433247E-3</v>
      </c>
      <c r="T2648" s="731">
        <v>1.0908621652602779E-2</v>
      </c>
      <c r="U2648" s="108">
        <v>1.9765590637856723E-4</v>
      </c>
      <c r="V2648" s="109">
        <v>1.9278766925714665E-4</v>
      </c>
      <c r="W2648" s="731">
        <v>3.2910978279410662E-4</v>
      </c>
      <c r="X2648" s="108">
        <v>1.2203576939749604E-5</v>
      </c>
      <c r="Y2648" s="109">
        <v>1.1868169637652536E-5</v>
      </c>
      <c r="Z2648" s="731">
        <v>2.1291704877906044E-5</v>
      </c>
      <c r="AA2648" s="108">
        <v>2.1237812188630538E-4</v>
      </c>
      <c r="AB2648" s="109">
        <v>2.1404368618145386E-4</v>
      </c>
      <c r="AC2648" s="731">
        <v>5.8365027126735657E-4</v>
      </c>
      <c r="AD2648" s="108">
        <v>8.6778984337064198E-5</v>
      </c>
      <c r="AE2648" s="109">
        <v>8.4967698869771924E-5</v>
      </c>
      <c r="AF2648" s="731">
        <v>1.4217771604181046E-4</v>
      </c>
      <c r="AG2648" s="108">
        <v>1.0316523840414641E-4</v>
      </c>
      <c r="AH2648" s="109">
        <v>9.9332800696220674E-5</v>
      </c>
      <c r="AI2648" s="731">
        <v>1.8643454354881067E-4</v>
      </c>
      <c r="AJ2648" s="114"/>
      <c r="AK2648" s="115"/>
      <c r="AL2648" s="115"/>
    </row>
    <row r="2649" spans="1:38" x14ac:dyDescent="0.25">
      <c r="A2649" s="71">
        <v>2041</v>
      </c>
      <c r="B2649" s="718">
        <v>4</v>
      </c>
      <c r="C2649" s="108">
        <v>0.33791242048562947</v>
      </c>
      <c r="D2649" s="109">
        <v>0.34175431434929038</v>
      </c>
      <c r="E2649" s="731">
        <v>0.3288069785108374</v>
      </c>
      <c r="F2649" s="108">
        <v>1.3855561415991573E-2</v>
      </c>
      <c r="G2649" s="109">
        <v>1.5818002470489513E-2</v>
      </c>
      <c r="H2649" s="731">
        <v>1.8085419375463929E-2</v>
      </c>
      <c r="I2649" s="108">
        <v>7.8647472579481369E-3</v>
      </c>
      <c r="J2649" s="109">
        <v>8.3043026565931769E-3</v>
      </c>
      <c r="K2649" s="731">
        <v>1.9634892339206796E-2</v>
      </c>
      <c r="L2649" s="108">
        <v>8.802487975287565E-4</v>
      </c>
      <c r="M2649" s="109">
        <v>1.2151116642626185E-3</v>
      </c>
      <c r="N2649" s="731">
        <v>2.2397600063608749E-3</v>
      </c>
      <c r="O2649" s="108">
        <v>2.0000551083393416E-3</v>
      </c>
      <c r="P2649" s="109">
        <v>2.0544182029689504E-3</v>
      </c>
      <c r="Q2649" s="731">
        <v>4.2557902231069198E-3</v>
      </c>
      <c r="R2649" s="108">
        <v>2.5331226155676984E-3</v>
      </c>
      <c r="S2649" s="109">
        <v>3.3740863656433247E-3</v>
      </c>
      <c r="T2649" s="731">
        <v>1.0908621652602779E-2</v>
      </c>
      <c r="U2649" s="108">
        <v>2.0596427082143705E-4</v>
      </c>
      <c r="V2649" s="109">
        <v>2.087745339174629E-4</v>
      </c>
      <c r="W2649" s="731">
        <v>4.2392817170619826E-4</v>
      </c>
      <c r="X2649" s="108">
        <v>1.280022017421084E-5</v>
      </c>
      <c r="Y2649" s="109">
        <v>1.3020351385744812E-5</v>
      </c>
      <c r="Z2649" s="731">
        <v>2.7450035584063975E-5</v>
      </c>
      <c r="AA2649" s="108">
        <v>2.2206450038041056E-4</v>
      </c>
      <c r="AB2649" s="109">
        <v>2.3175710362292044E-4</v>
      </c>
      <c r="AC2649" s="731">
        <v>7.3382631876199762E-4</v>
      </c>
      <c r="AD2649" s="108">
        <v>8.995698157402008E-5</v>
      </c>
      <c r="AE2649" s="109">
        <v>9.1025775376227082E-5</v>
      </c>
      <c r="AF2649" s="731">
        <v>1.8651697796918595E-4</v>
      </c>
      <c r="AG2649" s="108">
        <v>1.0961475351662849E-4</v>
      </c>
      <c r="AH2649" s="109">
        <v>1.1195395809985896E-4</v>
      </c>
      <c r="AI2649" s="731">
        <v>2.2969821102657615E-4</v>
      </c>
      <c r="AJ2649" s="114"/>
      <c r="AK2649" s="115"/>
      <c r="AL2649" s="115"/>
    </row>
    <row r="2650" spans="1:38" x14ac:dyDescent="0.25">
      <c r="A2650" s="71">
        <v>2041</v>
      </c>
      <c r="B2650" s="718">
        <v>5</v>
      </c>
      <c r="C2650" s="108">
        <v>0.33673599355456929</v>
      </c>
      <c r="D2650" s="109">
        <v>0.340442456405669</v>
      </c>
      <c r="E2650" s="731">
        <v>0.3246843948235526</v>
      </c>
      <c r="F2650" s="108">
        <v>1.3880075461154405E-2</v>
      </c>
      <c r="G2650" s="109">
        <v>1.5832623357067425E-2</v>
      </c>
      <c r="H2650" s="731">
        <v>1.7908847550183533E-2</v>
      </c>
      <c r="I2650" s="108">
        <v>7.833563867306631E-3</v>
      </c>
      <c r="J2650" s="109">
        <v>8.2579601998373081E-3</v>
      </c>
      <c r="K2650" s="731">
        <v>1.9353029430339369E-2</v>
      </c>
      <c r="L2650" s="108">
        <v>8.7917979030426323E-4</v>
      </c>
      <c r="M2650" s="109">
        <v>1.2117139385985323E-3</v>
      </c>
      <c r="N2650" s="731">
        <v>2.2223894101161381E-3</v>
      </c>
      <c r="O2650" s="108">
        <v>1.99194834496982E-3</v>
      </c>
      <c r="P2650" s="109">
        <v>2.044189934724236E-3</v>
      </c>
      <c r="Q2650" s="731">
        <v>4.1949315623733135E-3</v>
      </c>
      <c r="R2650" s="108">
        <v>2.5331226155676984E-3</v>
      </c>
      <c r="S2650" s="109">
        <v>3.3740863656433247E-3</v>
      </c>
      <c r="T2650" s="731">
        <v>1.0908621652602779E-2</v>
      </c>
      <c r="U2650" s="108">
        <v>2.0523598341770641E-4</v>
      </c>
      <c r="V2650" s="109">
        <v>2.0768478180851143E-4</v>
      </c>
      <c r="W2650" s="731">
        <v>4.1739756040240142E-4</v>
      </c>
      <c r="X2650" s="108">
        <v>1.2752696159857484E-5</v>
      </c>
      <c r="Y2650" s="109">
        <v>1.2951234139901664E-5</v>
      </c>
      <c r="Z2650" s="731">
        <v>2.7042590541862633E-5</v>
      </c>
      <c r="AA2650" s="108">
        <v>2.2155593301540817E-4</v>
      </c>
      <c r="AB2650" s="109">
        <v>2.3093783532262787E-4</v>
      </c>
      <c r="AC2650" s="731">
        <v>7.2367611325951074E-4</v>
      </c>
      <c r="AD2650" s="108">
        <v>8.964432118870455E-5</v>
      </c>
      <c r="AE2650" s="109">
        <v>9.0544998172939763E-5</v>
      </c>
      <c r="AF2650" s="731">
        <v>1.8348308212910158E-4</v>
      </c>
      <c r="AG2650" s="108">
        <v>1.0919328996895295E-4</v>
      </c>
      <c r="AH2650" s="109">
        <v>1.1137873110355328E-4</v>
      </c>
      <c r="AI2650" s="731">
        <v>2.2678239576604201E-4</v>
      </c>
      <c r="AJ2650" s="114"/>
      <c r="AK2650" s="115"/>
      <c r="AL2650" s="115"/>
    </row>
    <row r="2651" spans="1:38" x14ac:dyDescent="0.25">
      <c r="A2651" s="71">
        <v>2041</v>
      </c>
      <c r="B2651" s="718">
        <v>6</v>
      </c>
      <c r="C2651" s="108">
        <v>0.38655038957011789</v>
      </c>
      <c r="D2651" s="109">
        <v>0.38578917814227176</v>
      </c>
      <c r="E2651" s="731">
        <v>0.44070673202457172</v>
      </c>
      <c r="F2651" s="108">
        <v>1.444746333553304E-2</v>
      </c>
      <c r="G2651" s="109">
        <v>1.6409636837110608E-2</v>
      </c>
      <c r="H2651" s="731">
        <v>2.3571256933142711E-2</v>
      </c>
      <c r="I2651" s="108">
        <v>8.0921791177011801E-3</v>
      </c>
      <c r="J2651" s="109">
        <v>9.1518612324149821E-3</v>
      </c>
      <c r="K2651" s="731">
        <v>2.1400276113339455E-2</v>
      </c>
      <c r="L2651" s="108">
        <v>9.9773216161392351E-4</v>
      </c>
      <c r="M2651" s="109">
        <v>1.3095600354986316E-3</v>
      </c>
      <c r="N2651" s="731">
        <v>2.2984541274967368E-3</v>
      </c>
      <c r="O2651" s="108">
        <v>2.1013933002225855E-3</v>
      </c>
      <c r="P2651" s="109">
        <v>2.2878520830280813E-3</v>
      </c>
      <c r="Q2651" s="731">
        <v>5.6985472574997507E-3</v>
      </c>
      <c r="R2651" s="108">
        <v>2.5331226155676984E-3</v>
      </c>
      <c r="S2651" s="109">
        <v>3.3740863656433247E-3</v>
      </c>
      <c r="T2651" s="731">
        <v>1.0908621652602779E-2</v>
      </c>
      <c r="U2651" s="108">
        <v>2.1122419816717124E-4</v>
      </c>
      <c r="V2651" s="109">
        <v>2.2009434200258218E-4</v>
      </c>
      <c r="W2651" s="731">
        <v>5.2288720416007815E-4</v>
      </c>
      <c r="X2651" s="108">
        <v>1.3183803710015277E-5</v>
      </c>
      <c r="Y2651" s="109">
        <v>1.3855006097348934E-5</v>
      </c>
      <c r="Z2651" s="731">
        <v>3.5335720428761487E-5</v>
      </c>
      <c r="AA2651" s="108">
        <v>2.2953700459656397E-4</v>
      </c>
      <c r="AB2651" s="109">
        <v>2.4555645879695092E-4</v>
      </c>
      <c r="AC2651" s="731">
        <v>9.8118290056983738E-4</v>
      </c>
      <c r="AD2651" s="108">
        <v>9.1921946527790543E-5</v>
      </c>
      <c r="AE2651" s="109">
        <v>9.5141571094792363E-5</v>
      </c>
      <c r="AF2651" s="731">
        <v>2.1472216469798321E-4</v>
      </c>
      <c r="AG2651" s="108">
        <v>1.1389058853297719E-4</v>
      </c>
      <c r="AH2651" s="109">
        <v>1.2158103068290661E-4</v>
      </c>
      <c r="AI2651" s="731">
        <v>3.4280120098027046E-4</v>
      </c>
      <c r="AJ2651" s="114"/>
      <c r="AK2651" s="115"/>
      <c r="AL2651" s="115"/>
    </row>
    <row r="2652" spans="1:38" x14ac:dyDescent="0.25">
      <c r="A2652" s="71">
        <v>2041</v>
      </c>
      <c r="B2652" s="718">
        <v>7</v>
      </c>
      <c r="C2652" s="108">
        <v>0.38628981032571025</v>
      </c>
      <c r="D2652" s="109">
        <v>0.38538537578143761</v>
      </c>
      <c r="E2652" s="731">
        <v>0.43605470301401045</v>
      </c>
      <c r="F2652" s="108">
        <v>1.451048251230575E-2</v>
      </c>
      <c r="G2652" s="109">
        <v>1.6456760166657262E-2</v>
      </c>
      <c r="H2652" s="731">
        <v>2.3367933021709194E-2</v>
      </c>
      <c r="I2652" s="108">
        <v>8.0768864928901039E-3</v>
      </c>
      <c r="J2652" s="109">
        <v>9.1233707273225394E-3</v>
      </c>
      <c r="K2652" s="731">
        <v>2.1086052326046999E-2</v>
      </c>
      <c r="L2652" s="108">
        <v>9.9628134964623396E-4</v>
      </c>
      <c r="M2652" s="109">
        <v>1.3061074300311016E-3</v>
      </c>
      <c r="N2652" s="731">
        <v>2.2785861254522046E-3</v>
      </c>
      <c r="O2652" s="108">
        <v>2.0987249851408423E-3</v>
      </c>
      <c r="P2652" s="109">
        <v>2.2833653251150012E-3</v>
      </c>
      <c r="Q2652" s="731">
        <v>5.6252784338883567E-3</v>
      </c>
      <c r="R2652" s="108">
        <v>2.5331226155676984E-3</v>
      </c>
      <c r="S2652" s="109">
        <v>3.3740863656433247E-3</v>
      </c>
      <c r="T2652" s="731">
        <v>1.0908621652602779E-2</v>
      </c>
      <c r="U2652" s="108">
        <v>2.1080035763954737E-4</v>
      </c>
      <c r="V2652" s="109">
        <v>2.1938192514843642E-4</v>
      </c>
      <c r="W2652" s="731">
        <v>5.1503697335631403E-4</v>
      </c>
      <c r="X2652" s="108">
        <v>1.3158364381208227E-5</v>
      </c>
      <c r="Y2652" s="109">
        <v>1.3812086668151616E-5</v>
      </c>
      <c r="Z2652" s="731">
        <v>3.4843108221977581E-5</v>
      </c>
      <c r="AA2652" s="108">
        <v>2.2947031454052734E-4</v>
      </c>
      <c r="AB2652" s="109">
        <v>2.4521238013905345E-4</v>
      </c>
      <c r="AC2652" s="731">
        <v>9.6901911362905235E-4</v>
      </c>
      <c r="AD2652" s="108">
        <v>9.1726205388436099E-5</v>
      </c>
      <c r="AE2652" s="109">
        <v>9.4812307497392715E-5</v>
      </c>
      <c r="AF2652" s="731">
        <v>2.1107185217975483E-4</v>
      </c>
      <c r="AG2652" s="108">
        <v>1.137052559401655E-4</v>
      </c>
      <c r="AH2652" s="109">
        <v>1.2126885590940806E-4</v>
      </c>
      <c r="AI2652" s="731">
        <v>3.3928515793484309E-4</v>
      </c>
      <c r="AJ2652" s="114"/>
      <c r="AK2652" s="115"/>
      <c r="AL2652" s="115"/>
    </row>
    <row r="2653" spans="1:38" x14ac:dyDescent="0.25">
      <c r="A2653" s="71">
        <v>2041</v>
      </c>
      <c r="B2653" s="718">
        <v>8</v>
      </c>
      <c r="C2653" s="108">
        <v>0.4364641077356618</v>
      </c>
      <c r="D2653" s="109">
        <v>0.42799517735302434</v>
      </c>
      <c r="E2653" s="731">
        <v>0.43029462494905335</v>
      </c>
      <c r="F2653" s="108">
        <v>1.5052457978719501E-2</v>
      </c>
      <c r="G2653" s="109">
        <v>1.6865169686862736E-2</v>
      </c>
      <c r="H2653" s="731">
        <v>2.5147079846505264E-2</v>
      </c>
      <c r="I2653" s="108">
        <v>8.3512480918733513E-3</v>
      </c>
      <c r="J2653" s="109">
        <v>9.6220068508092345E-3</v>
      </c>
      <c r="K2653" s="731">
        <v>2.2119866985758449E-2</v>
      </c>
      <c r="L2653" s="108">
        <v>1.1328982248198292E-3</v>
      </c>
      <c r="M2653" s="109">
        <v>1.415134539760928E-3</v>
      </c>
      <c r="N2653" s="731">
        <v>2.3565326586338013E-3</v>
      </c>
      <c r="O2653" s="108">
        <v>2.1947033418773547E-3</v>
      </c>
      <c r="P2653" s="109">
        <v>2.3854900433196119E-3</v>
      </c>
      <c r="Q2653" s="731">
        <v>6.055147509579013E-3</v>
      </c>
      <c r="R2653" s="108">
        <v>2.5331226155676984E-3</v>
      </c>
      <c r="S2653" s="109">
        <v>3.3740863656433247E-3</v>
      </c>
      <c r="T2653" s="731">
        <v>1.0908621652602779E-2</v>
      </c>
      <c r="U2653" s="108">
        <v>2.1492221712672202E-4</v>
      </c>
      <c r="V2653" s="109">
        <v>2.2336149683155939E-4</v>
      </c>
      <c r="W2653" s="731">
        <v>5.6065115176943221E-4</v>
      </c>
      <c r="X2653" s="108">
        <v>1.3468103223420131E-5</v>
      </c>
      <c r="Y2653" s="109">
        <v>1.41179937066015E-5</v>
      </c>
      <c r="Z2653" s="731">
        <v>3.7815936224683597E-5</v>
      </c>
      <c r="AA2653" s="108">
        <v>2.3590183728150655E-4</v>
      </c>
      <c r="AB2653" s="109">
        <v>2.5118708263458905E-4</v>
      </c>
      <c r="AC2653" s="731">
        <v>1.0419714536548156E-3</v>
      </c>
      <c r="AD2653" s="108">
        <v>9.3142920758141753E-5</v>
      </c>
      <c r="AE2653" s="109">
        <v>9.611223814263005E-5</v>
      </c>
      <c r="AF2653" s="731">
        <v>2.3242094946761965E-4</v>
      </c>
      <c r="AG2653" s="108">
        <v>1.1751266122258822E-4</v>
      </c>
      <c r="AH2653" s="109">
        <v>1.2521081132770497E-4</v>
      </c>
      <c r="AI2653" s="731">
        <v>3.6011605354793031E-4</v>
      </c>
      <c r="AJ2653" s="114"/>
      <c r="AK2653" s="115"/>
      <c r="AL2653" s="115"/>
    </row>
    <row r="2654" spans="1:38" x14ac:dyDescent="0.25">
      <c r="A2654" s="71">
        <v>2041</v>
      </c>
      <c r="B2654" s="718">
        <v>9</v>
      </c>
      <c r="C2654" s="108">
        <v>0.43622990616760282</v>
      </c>
      <c r="D2654" s="109">
        <v>0.42759183277992369</v>
      </c>
      <c r="E2654" s="731">
        <v>0.42563245800298943</v>
      </c>
      <c r="F2654" s="108">
        <v>1.5141304734309986E-2</v>
      </c>
      <c r="G2654" s="109">
        <v>1.6933874927351638E-2</v>
      </c>
      <c r="H2654" s="731">
        <v>2.4930881070933088E-2</v>
      </c>
      <c r="I2654" s="108">
        <v>8.3376056267384837E-3</v>
      </c>
      <c r="J2654" s="109">
        <v>9.5930718033327179E-3</v>
      </c>
      <c r="K2654" s="731">
        <v>2.1779768445308184E-2</v>
      </c>
      <c r="L2654" s="108">
        <v>1.131469753517983E-3</v>
      </c>
      <c r="M2654" s="109">
        <v>1.4115111807620855E-3</v>
      </c>
      <c r="N2654" s="731">
        <v>2.3342040478359655E-3</v>
      </c>
      <c r="O2654" s="108">
        <v>2.1923555235424776E-3</v>
      </c>
      <c r="P2654" s="109">
        <v>2.3810832377399583E-3</v>
      </c>
      <c r="Q2654" s="731">
        <v>5.9729630054412928E-3</v>
      </c>
      <c r="R2654" s="108">
        <v>2.5331226155676984E-3</v>
      </c>
      <c r="S2654" s="109">
        <v>3.3740863656433247E-3</v>
      </c>
      <c r="T2654" s="731">
        <v>1.0908621652602779E-2</v>
      </c>
      <c r="U2654" s="108">
        <v>2.1454907840122005E-4</v>
      </c>
      <c r="V2654" s="109">
        <v>2.2266181853844205E-4</v>
      </c>
      <c r="W2654" s="731">
        <v>5.5185328484920492E-4</v>
      </c>
      <c r="X2654" s="108">
        <v>1.3445687044598541E-5</v>
      </c>
      <c r="Y2654" s="109">
        <v>1.4075772988383747E-5</v>
      </c>
      <c r="Z2654" s="731">
        <v>3.7261987212245268E-5</v>
      </c>
      <c r="AA2654" s="108">
        <v>2.3597499025998332E-4</v>
      </c>
      <c r="AB2654" s="109">
        <v>2.509402842672018E-4</v>
      </c>
      <c r="AC2654" s="731">
        <v>1.0283880952746186E-3</v>
      </c>
      <c r="AD2654" s="108">
        <v>9.2970604553017835E-5</v>
      </c>
      <c r="AE2654" s="109">
        <v>9.5788810009660134E-5</v>
      </c>
      <c r="AF2654" s="731">
        <v>2.283276443354752E-4</v>
      </c>
      <c r="AG2654" s="108">
        <v>1.1734942681797401E-4</v>
      </c>
      <c r="AH2654" s="109">
        <v>1.2490396638243609E-4</v>
      </c>
      <c r="AI2654" s="731">
        <v>3.5616855208322909E-4</v>
      </c>
      <c r="AJ2654" s="114"/>
      <c r="AK2654" s="115"/>
      <c r="AL2654" s="115"/>
    </row>
    <row r="2655" spans="1:38" ht="13" x14ac:dyDescent="0.3">
      <c r="A2655" s="71">
        <v>2041</v>
      </c>
      <c r="B2655" s="718">
        <v>10</v>
      </c>
      <c r="C2655" s="108">
        <v>0.57758984252301404</v>
      </c>
      <c r="D2655" s="109">
        <v>0.55030342535337107</v>
      </c>
      <c r="E2655" s="732">
        <v>0.46052438131940121</v>
      </c>
      <c r="F2655" s="108">
        <v>1.8480062124577111E-2</v>
      </c>
      <c r="G2655" s="109">
        <v>1.9764855741463944E-2</v>
      </c>
      <c r="H2655" s="732">
        <v>3.0599408398521627E-2</v>
      </c>
      <c r="I2655" s="108">
        <v>8.9850921761613321E-3</v>
      </c>
      <c r="J2655" s="109">
        <v>1.0532789418584093E-2</v>
      </c>
      <c r="K2655" s="732">
        <v>2.1327374837093578E-2</v>
      </c>
      <c r="L2655" s="108">
        <v>1.4079073007617487E-3</v>
      </c>
      <c r="M2655" s="109">
        <v>1.6153285914415109E-3</v>
      </c>
      <c r="N2655" s="732">
        <v>2.5071062493410195E-3</v>
      </c>
      <c r="O2655" s="108">
        <v>2.5247674896710401E-3</v>
      </c>
      <c r="P2655" s="109">
        <v>2.6275226977390074E-3</v>
      </c>
      <c r="Q2655" s="732">
        <v>6.7195278653621425E-3</v>
      </c>
      <c r="R2655" s="108">
        <v>2.5331226155676984E-3</v>
      </c>
      <c r="S2655" s="109">
        <v>3.3740863656433247E-3</v>
      </c>
      <c r="T2655" s="732">
        <v>1.0908621652602779E-2</v>
      </c>
      <c r="U2655" s="108">
        <v>2.289420255921213E-4</v>
      </c>
      <c r="V2655" s="109">
        <v>2.3277555519418233E-4</v>
      </c>
      <c r="W2655" s="732">
        <v>6.3109225847349118E-4</v>
      </c>
      <c r="X2655" s="108">
        <v>1.4521147966263308E-5</v>
      </c>
      <c r="Y2655" s="109">
        <v>1.4840867512133545E-5</v>
      </c>
      <c r="Z2655" s="732">
        <v>4.2412406939997954E-5</v>
      </c>
      <c r="AA2655" s="108">
        <v>2.6325867414585491E-4</v>
      </c>
      <c r="AB2655" s="109">
        <v>2.720950782419087E-4</v>
      </c>
      <c r="AC2655" s="732">
        <v>1.164237540849086E-3</v>
      </c>
      <c r="AD2655" s="108">
        <v>9.7931851307520403E-5</v>
      </c>
      <c r="AE2655" s="109">
        <v>9.9182773514038127E-5</v>
      </c>
      <c r="AF2655" s="732">
        <v>2.6538375522438119E-4</v>
      </c>
      <c r="AG2655" s="108">
        <v>1.3055338259636263E-4</v>
      </c>
      <c r="AH2655" s="109">
        <v>1.3454369206275331E-4</v>
      </c>
      <c r="AI2655" s="732">
        <v>3.923471829967017E-4</v>
      </c>
      <c r="AJ2655" s="114"/>
      <c r="AK2655" s="115"/>
      <c r="AL2655" s="115"/>
    </row>
    <row r="2656" spans="1:38" ht="13" x14ac:dyDescent="0.3">
      <c r="A2656" s="71">
        <v>2041</v>
      </c>
      <c r="B2656" s="718">
        <v>11</v>
      </c>
      <c r="C2656" s="108">
        <v>0.57732173484986082</v>
      </c>
      <c r="D2656" s="109">
        <v>0.5498775885260393</v>
      </c>
      <c r="E2656" s="732">
        <v>0.45441811047752634</v>
      </c>
      <c r="F2656" s="108">
        <v>1.8660199948666384E-2</v>
      </c>
      <c r="G2656" s="109">
        <v>1.9922693762395721E-2</v>
      </c>
      <c r="H2656" s="732">
        <v>3.0380696289028848E-2</v>
      </c>
      <c r="I2656" s="108">
        <v>8.9701237118272811E-3</v>
      </c>
      <c r="J2656" s="109">
        <v>1.0502523543675226E-2</v>
      </c>
      <c r="K2656" s="732">
        <v>2.0940341678598609E-2</v>
      </c>
      <c r="L2656" s="108">
        <v>1.4060713299554699E-3</v>
      </c>
      <c r="M2656" s="109">
        <v>1.6113258783963253E-3</v>
      </c>
      <c r="N2656" s="732">
        <v>2.4758498257066389E-3</v>
      </c>
      <c r="O2656" s="108">
        <v>2.5222120709206407E-3</v>
      </c>
      <c r="P2656" s="109">
        <v>2.6231090080861175E-3</v>
      </c>
      <c r="Q2656" s="732">
        <v>6.6091883457761805E-3</v>
      </c>
      <c r="R2656" s="108">
        <v>2.5331226155676984E-3</v>
      </c>
      <c r="S2656" s="109">
        <v>3.3740863656433247E-3</v>
      </c>
      <c r="T2656" s="732">
        <v>1.0908621652602779E-2</v>
      </c>
      <c r="U2656" s="108">
        <v>2.2853650433528775E-4</v>
      </c>
      <c r="V2656" s="109">
        <v>2.3207579470578815E-4</v>
      </c>
      <c r="W2656" s="732">
        <v>6.1929358100103801E-4</v>
      </c>
      <c r="X2656" s="108">
        <v>1.4496678323186688E-5</v>
      </c>
      <c r="Y2656" s="109">
        <v>1.4798522686783219E-5</v>
      </c>
      <c r="Z2656" s="732">
        <v>4.1666391910451646E-5</v>
      </c>
      <c r="AA2656" s="108">
        <v>2.6363969042412654E-4</v>
      </c>
      <c r="AB2656" s="109">
        <v>2.7217554375326967E-4</v>
      </c>
      <c r="AC2656" s="732">
        <v>1.146269697861942E-3</v>
      </c>
      <c r="AD2656" s="108">
        <v>9.7744295594854222E-5</v>
      </c>
      <c r="AE2656" s="109">
        <v>9.8859299927852177E-5</v>
      </c>
      <c r="AF2656" s="732">
        <v>2.5989057796124194E-4</v>
      </c>
      <c r="AG2656" s="108">
        <v>1.3037549685667455E-4</v>
      </c>
      <c r="AH2656" s="109">
        <v>1.3423632777033285E-4</v>
      </c>
      <c r="AI2656" s="732">
        <v>3.8704143384029526E-4</v>
      </c>
      <c r="AJ2656" s="114"/>
      <c r="AK2656" s="115"/>
      <c r="AL2656" s="115"/>
    </row>
    <row r="2657" spans="1:38" ht="13" x14ac:dyDescent="0.3">
      <c r="A2657" s="71">
        <v>2041</v>
      </c>
      <c r="B2657" s="718">
        <v>12</v>
      </c>
      <c r="C2657" s="108">
        <v>0.57704874709863174</v>
      </c>
      <c r="D2657" s="109">
        <v>0.54946431790425443</v>
      </c>
      <c r="E2657" s="732">
        <v>0.44813453060344705</v>
      </c>
      <c r="F2657" s="108">
        <v>1.885512535165889E-2</v>
      </c>
      <c r="G2657" s="109">
        <v>2.0095358758388786E-2</v>
      </c>
      <c r="H2657" s="732">
        <v>3.0165528937551155E-2</v>
      </c>
      <c r="I2657" s="108">
        <v>8.9548737542423582E-3</v>
      </c>
      <c r="J2657" s="109">
        <v>1.0473011604778719E-2</v>
      </c>
      <c r="K2657" s="732">
        <v>2.0541715300540747E-2</v>
      </c>
      <c r="L2657" s="108">
        <v>1.4042026392822697E-3</v>
      </c>
      <c r="M2657" s="109">
        <v>1.6074249910426825E-3</v>
      </c>
      <c r="N2657" s="732">
        <v>2.4436099594536231E-3</v>
      </c>
      <c r="O2657" s="108">
        <v>2.5196104875766885E-3</v>
      </c>
      <c r="P2657" s="109">
        <v>2.6188112413968968E-3</v>
      </c>
      <c r="Q2657" s="732">
        <v>6.4956302731066567E-3</v>
      </c>
      <c r="R2657" s="108">
        <v>2.5331226155676984E-3</v>
      </c>
      <c r="S2657" s="109">
        <v>3.3740863656433247E-3</v>
      </c>
      <c r="T2657" s="732">
        <v>1.0908621652602779E-2</v>
      </c>
      <c r="U2657" s="108">
        <v>2.2812318240540287E-4</v>
      </c>
      <c r="V2657" s="109">
        <v>2.313936871045297E-4</v>
      </c>
      <c r="W2657" s="732">
        <v>6.0715013409550162E-4</v>
      </c>
      <c r="X2657" s="108">
        <v>1.4471749910859183E-5</v>
      </c>
      <c r="Y2657" s="109">
        <v>1.4757258563140822E-5</v>
      </c>
      <c r="Z2657" s="732">
        <v>4.0898603785301806E-5</v>
      </c>
      <c r="AA2657" s="108">
        <v>2.6407117596017129E-4</v>
      </c>
      <c r="AB2657" s="109">
        <v>2.7232664879369876E-4</v>
      </c>
      <c r="AC2657" s="732">
        <v>1.1278165003325627E-3</v>
      </c>
      <c r="AD2657" s="108">
        <v>9.7553429754837734E-5</v>
      </c>
      <c r="AE2657" s="109">
        <v>9.8543765964061392E-5</v>
      </c>
      <c r="AF2657" s="732">
        <v>2.5423684175448835E-4</v>
      </c>
      <c r="AG2657" s="108">
        <v>1.3019442255283997E-4</v>
      </c>
      <c r="AH2657" s="109">
        <v>1.3393684624044293E-4</v>
      </c>
      <c r="AI2657" s="732">
        <v>3.8158081921592151E-4</v>
      </c>
      <c r="AJ2657" s="114"/>
      <c r="AK2657" s="115"/>
      <c r="AL2657" s="115"/>
    </row>
    <row r="2658" spans="1:38" ht="13" x14ac:dyDescent="0.3">
      <c r="A2658" s="71">
        <v>2041</v>
      </c>
      <c r="B2658" s="718">
        <v>13</v>
      </c>
      <c r="C2658" s="108">
        <v>0.57563371762382942</v>
      </c>
      <c r="D2658" s="109">
        <v>0.54800135977376307</v>
      </c>
      <c r="E2658" s="732">
        <v>0.44023965864004794</v>
      </c>
      <c r="F2658" s="108">
        <v>1.906133231955064E-2</v>
      </c>
      <c r="G2658" s="109">
        <v>2.0277534016153901E-2</v>
      </c>
      <c r="H2658" s="732">
        <v>2.9881498733804971E-2</v>
      </c>
      <c r="I2658" s="108">
        <v>8.938125327140346E-3</v>
      </c>
      <c r="J2658" s="109">
        <v>1.0443153335324376E-2</v>
      </c>
      <c r="K2658" s="732">
        <v>2.0058519418305408E-2</v>
      </c>
      <c r="L2658" s="108">
        <v>1.4022868790988217E-3</v>
      </c>
      <c r="M2658" s="109">
        <v>1.6036279359353826E-3</v>
      </c>
      <c r="N2658" s="732">
        <v>2.4047042125042014E-3</v>
      </c>
      <c r="O2658" s="108">
        <v>2.5162335534917031E-3</v>
      </c>
      <c r="P2658" s="109">
        <v>2.6138853519817474E-3</v>
      </c>
      <c r="Q2658" s="732">
        <v>6.3590000261351922E-3</v>
      </c>
      <c r="R2658" s="108">
        <v>2.5331226155676984E-3</v>
      </c>
      <c r="S2658" s="109">
        <v>3.3740863656433247E-3</v>
      </c>
      <c r="T2658" s="732">
        <v>1.0908621652602779E-2</v>
      </c>
      <c r="U2658" s="108">
        <v>2.2769047901272026E-4</v>
      </c>
      <c r="V2658" s="109">
        <v>2.3071983993031429E-4</v>
      </c>
      <c r="W2658" s="732">
        <v>5.9258981573851496E-4</v>
      </c>
      <c r="X2658" s="108">
        <v>1.444518218943577E-5</v>
      </c>
      <c r="Y2658" s="109">
        <v>1.4716009608234082E-5</v>
      </c>
      <c r="Z2658" s="732">
        <v>3.9976641498180949E-5</v>
      </c>
      <c r="AA2658" s="108">
        <v>2.6451685773825386E-4</v>
      </c>
      <c r="AB2658" s="109">
        <v>2.7250621504732711E-4</v>
      </c>
      <c r="AC2658" s="732">
        <v>1.1055134010875577E-3</v>
      </c>
      <c r="AD2658" s="108">
        <v>9.7357858029751263E-5</v>
      </c>
      <c r="AE2658" s="109">
        <v>9.8236875731026404E-5</v>
      </c>
      <c r="AF2658" s="732">
        <v>2.4747302197288608E-4</v>
      </c>
      <c r="AG2658" s="108">
        <v>1.299873609863629E-4</v>
      </c>
      <c r="AH2658" s="109">
        <v>1.3362297784476085E-4</v>
      </c>
      <c r="AI2658" s="732">
        <v>3.7497585340498171E-4</v>
      </c>
      <c r="AJ2658" s="114"/>
      <c r="AK2658" s="115"/>
      <c r="AL2658" s="115"/>
    </row>
    <row r="2659" spans="1:38" ht="13" x14ac:dyDescent="0.3">
      <c r="A2659" s="71">
        <v>2041</v>
      </c>
      <c r="B2659" s="718">
        <v>14</v>
      </c>
      <c r="C2659" s="108">
        <v>0.57534598850519314</v>
      </c>
      <c r="D2659" s="109">
        <v>0.54760935138394684</v>
      </c>
      <c r="E2659" s="732">
        <v>0.43216529766410922</v>
      </c>
      <c r="F2659" s="108">
        <v>1.9286490246507353E-2</v>
      </c>
      <c r="G2659" s="109">
        <v>2.047893043832744E-2</v>
      </c>
      <c r="H2659" s="732">
        <v>2.9578094834365406E-2</v>
      </c>
      <c r="I2659" s="108">
        <v>8.9221082123562365E-3</v>
      </c>
      <c r="J2659" s="109">
        <v>1.0415259677746007E-2</v>
      </c>
      <c r="K2659" s="732">
        <v>1.9543765814842271E-2</v>
      </c>
      <c r="L2659" s="108">
        <v>1.4003229049053198E-3</v>
      </c>
      <c r="M2659" s="109">
        <v>1.5999407512333774E-3</v>
      </c>
      <c r="N2659" s="732">
        <v>2.3627370492555534E-3</v>
      </c>
      <c r="O2659" s="108">
        <v>2.5134974352230715E-3</v>
      </c>
      <c r="P2659" s="109">
        <v>2.6098210810290867E-3</v>
      </c>
      <c r="Q2659" s="732">
        <v>6.212964570572568E-3</v>
      </c>
      <c r="R2659" s="108">
        <v>2.5331226155676984E-3</v>
      </c>
      <c r="S2659" s="109">
        <v>3.3740863656433247E-3</v>
      </c>
      <c r="T2659" s="732">
        <v>1.0908621652602779E-2</v>
      </c>
      <c r="U2659" s="108">
        <v>2.2725634936289536E-4</v>
      </c>
      <c r="V2659" s="109">
        <v>2.3007502347306081E-4</v>
      </c>
      <c r="W2659" s="732">
        <v>5.7697282069864113E-4</v>
      </c>
      <c r="X2659" s="108">
        <v>1.4419009294665801E-5</v>
      </c>
      <c r="Y2659" s="109">
        <v>1.4677009210401825E-5</v>
      </c>
      <c r="Z2659" s="732">
        <v>3.8989409618254093E-5</v>
      </c>
      <c r="AA2659" s="108">
        <v>2.6504879435976708E-4</v>
      </c>
      <c r="AB2659" s="109">
        <v>2.7279802944825149E-4</v>
      </c>
      <c r="AC2659" s="732">
        <v>1.0816779118736327E-3</v>
      </c>
      <c r="AD2659" s="108">
        <v>9.7157335575272707E-5</v>
      </c>
      <c r="AE2659" s="109">
        <v>9.7938818896997897E-5</v>
      </c>
      <c r="AF2659" s="732">
        <v>2.402023400469483E-4</v>
      </c>
      <c r="AG2659" s="108">
        <v>1.2979696284933924E-4</v>
      </c>
      <c r="AH2659" s="109">
        <v>1.3333981733074438E-4</v>
      </c>
      <c r="AI2659" s="732">
        <v>3.6795409278722992E-4</v>
      </c>
      <c r="AJ2659" s="114"/>
      <c r="AK2659" s="115"/>
      <c r="AL2659" s="115"/>
    </row>
    <row r="2660" spans="1:38" ht="13" x14ac:dyDescent="0.3">
      <c r="A2660" s="71">
        <v>2041</v>
      </c>
      <c r="B2660" s="718">
        <v>15</v>
      </c>
      <c r="C2660" s="108">
        <v>0.71081226496034966</v>
      </c>
      <c r="D2660" s="109">
        <v>0.65725635916483705</v>
      </c>
      <c r="E2660" s="732">
        <v>0.44941721222153069</v>
      </c>
      <c r="F2660" s="108">
        <v>2.8910348637336748E-2</v>
      </c>
      <c r="G2660" s="109">
        <v>2.917641180722428E-2</v>
      </c>
      <c r="H2660" s="732">
        <v>4.074461835192069E-2</v>
      </c>
      <c r="I2660" s="108">
        <v>8.9097898369990217E-3</v>
      </c>
      <c r="J2660" s="109">
        <v>1.0325800716321267E-2</v>
      </c>
      <c r="K2660" s="732">
        <v>2.0577719364501184E-2</v>
      </c>
      <c r="L2660" s="108">
        <v>1.9305685411508022E-3</v>
      </c>
      <c r="M2660" s="109">
        <v>1.959069622310509E-3</v>
      </c>
      <c r="N2660" s="732">
        <v>2.612322619141749E-3</v>
      </c>
      <c r="O2660" s="108">
        <v>2.57008128675675E-3</v>
      </c>
      <c r="P2660" s="109">
        <v>2.6342646289098056E-3</v>
      </c>
      <c r="Q2660" s="732">
        <v>6.4880361001852377E-3</v>
      </c>
      <c r="R2660" s="108">
        <v>2.5331226155676984E-3</v>
      </c>
      <c r="S2660" s="109">
        <v>3.3740863656433247E-3</v>
      </c>
      <c r="T2660" s="732">
        <v>1.0908621652602779E-2</v>
      </c>
      <c r="U2660" s="108">
        <v>2.2766712459802008E-4</v>
      </c>
      <c r="V2660" s="109">
        <v>2.2831513750661578E-4</v>
      </c>
      <c r="W2660" s="732">
        <v>6.060857028651847E-4</v>
      </c>
      <c r="X2660" s="108">
        <v>1.447924198466115E-5</v>
      </c>
      <c r="Y2660" s="109">
        <v>1.4586623205756888E-5</v>
      </c>
      <c r="Z2660" s="732">
        <v>4.0901224540300619E-5</v>
      </c>
      <c r="AA2660" s="108">
        <v>3.0039159195479123E-4</v>
      </c>
      <c r="AB2660" s="109">
        <v>3.0289991618438473E-4</v>
      </c>
      <c r="AC2660" s="732">
        <v>1.1636536831111507E-3</v>
      </c>
      <c r="AD2660" s="108">
        <v>9.6954241196188693E-5</v>
      </c>
      <c r="AE2660" s="109">
        <v>9.6856451456250417E-5</v>
      </c>
      <c r="AF2660" s="732">
        <v>2.5383954051953306E-4</v>
      </c>
      <c r="AG2660" s="108">
        <v>1.3148246850887315E-4</v>
      </c>
      <c r="AH2660" s="109">
        <v>1.3353468463313405E-4</v>
      </c>
      <c r="AI2660" s="732">
        <v>3.8132323745728591E-4</v>
      </c>
      <c r="AJ2660" s="114"/>
      <c r="AK2660" s="115"/>
      <c r="AL2660" s="115"/>
    </row>
    <row r="2661" spans="1:38" ht="13" x14ac:dyDescent="0.3">
      <c r="A2661" s="71">
        <v>2041</v>
      </c>
      <c r="B2661" s="718">
        <v>16</v>
      </c>
      <c r="C2661" s="108">
        <v>0.71049570750002866</v>
      </c>
      <c r="D2661" s="109">
        <v>0.65687326695518222</v>
      </c>
      <c r="E2661" s="732">
        <v>0.43829600942339125</v>
      </c>
      <c r="F2661" s="108">
        <v>2.945688716472809E-2</v>
      </c>
      <c r="G2661" s="109">
        <v>2.9692110226086307E-2</v>
      </c>
      <c r="H2661" s="732">
        <v>4.0607382498223092E-2</v>
      </c>
      <c r="I2661" s="108">
        <v>8.8931033674563981E-3</v>
      </c>
      <c r="J2661" s="109">
        <v>1.0299943698860697E-2</v>
      </c>
      <c r="K2661" s="732">
        <v>1.9865265955879684E-2</v>
      </c>
      <c r="L2661" s="108">
        <v>1.9277357784791937E-3</v>
      </c>
      <c r="M2661" s="109">
        <v>1.9548212423125496E-3</v>
      </c>
      <c r="N2661" s="732">
        <v>2.541910056145963E-3</v>
      </c>
      <c r="O2661" s="108">
        <v>2.5672235240732991E-3</v>
      </c>
      <c r="P2661" s="109">
        <v>2.6304797192704789E-3</v>
      </c>
      <c r="Q2661" s="732">
        <v>6.2881500162575259E-3</v>
      </c>
      <c r="R2661" s="108">
        <v>2.5331226155676984E-3</v>
      </c>
      <c r="S2661" s="109">
        <v>3.3740863656433247E-3</v>
      </c>
      <c r="T2661" s="732">
        <v>1.0908621652602779E-2</v>
      </c>
      <c r="U2661" s="108">
        <v>2.2721313332516366E-4</v>
      </c>
      <c r="V2661" s="109">
        <v>2.2771484701597836E-4</v>
      </c>
      <c r="W2661" s="732">
        <v>5.847203164929248E-4</v>
      </c>
      <c r="X2661" s="108">
        <v>1.4451875288046332E-5</v>
      </c>
      <c r="Y2661" s="109">
        <v>1.45503326619537E-5</v>
      </c>
      <c r="Z2661" s="732">
        <v>3.9548065918665845E-5</v>
      </c>
      <c r="AA2661" s="108">
        <v>3.020514716795078E-4</v>
      </c>
      <c r="AB2661" s="109">
        <v>3.0434444528231055E-4</v>
      </c>
      <c r="AC2661" s="732">
        <v>1.1320081215916247E-3</v>
      </c>
      <c r="AD2661" s="108">
        <v>9.6744468593916607E-5</v>
      </c>
      <c r="AE2661" s="109">
        <v>9.6578895122510086E-5</v>
      </c>
      <c r="AF2661" s="732">
        <v>2.4388923647703951E-4</v>
      </c>
      <c r="AG2661" s="108">
        <v>1.3128353721910221E-4</v>
      </c>
      <c r="AH2661" s="109">
        <v>1.3327126063209679E-4</v>
      </c>
      <c r="AI2661" s="732">
        <v>3.7170749283084816E-4</v>
      </c>
      <c r="AJ2661" s="114"/>
      <c r="AK2661" s="115"/>
      <c r="AL2661" s="115"/>
    </row>
    <row r="2662" spans="1:38" ht="13" x14ac:dyDescent="0.3">
      <c r="A2662" s="71">
        <v>2041</v>
      </c>
      <c r="B2662" s="718">
        <v>17</v>
      </c>
      <c r="C2662" s="108">
        <v>0.71017266325701711</v>
      </c>
      <c r="D2662" s="109">
        <v>0.65650302564927476</v>
      </c>
      <c r="E2662" s="732">
        <v>0.4385411721207263</v>
      </c>
      <c r="F2662" s="108">
        <v>3.0034341718650093E-2</v>
      </c>
      <c r="G2662" s="109">
        <v>3.0229107878587708E-2</v>
      </c>
      <c r="H2662" s="732">
        <v>4.1235434414027654E-2</v>
      </c>
      <c r="I2662" s="108">
        <v>8.8760529954849191E-3</v>
      </c>
      <c r="J2662" s="109">
        <v>1.0274933156196193E-2</v>
      </c>
      <c r="K2662" s="732">
        <v>1.9887486046760033E-2</v>
      </c>
      <c r="L2662" s="108">
        <v>1.9248408855651741E-3</v>
      </c>
      <c r="M2662" s="109">
        <v>1.950712879370167E-3</v>
      </c>
      <c r="N2662" s="732">
        <v>2.545381430058986E-3</v>
      </c>
      <c r="O2662" s="108">
        <v>2.5643039279243159E-3</v>
      </c>
      <c r="P2662" s="109">
        <v>2.6268239454705572E-3</v>
      </c>
      <c r="Q2662" s="732">
        <v>6.2927435415924948E-3</v>
      </c>
      <c r="R2662" s="108">
        <v>2.5331226155676984E-3</v>
      </c>
      <c r="S2662" s="109">
        <v>3.3740863656433247E-3</v>
      </c>
      <c r="T2662" s="732">
        <v>1.0908621652602779E-2</v>
      </c>
      <c r="U2662" s="108">
        <v>2.2674982457492331E-4</v>
      </c>
      <c r="V2662" s="109">
        <v>2.2713431286402945E-4</v>
      </c>
      <c r="W2662" s="732">
        <v>5.8521143343660386E-4</v>
      </c>
      <c r="X2662" s="108">
        <v>1.4423914229797056E-5</v>
      </c>
      <c r="Y2662" s="109">
        <v>1.4515231833447019E-5</v>
      </c>
      <c r="Z2662" s="732">
        <v>3.9578788723644548E-5</v>
      </c>
      <c r="AA2662" s="108">
        <v>3.0381739663048584E-4</v>
      </c>
      <c r="AB2662" s="109">
        <v>3.0588289635296787E-4</v>
      </c>
      <c r="AC2662" s="732">
        <v>1.1350245819708672E-3</v>
      </c>
      <c r="AD2662" s="108">
        <v>9.6530388263736617E-5</v>
      </c>
      <c r="AE2662" s="109">
        <v>9.6310502778250908E-5</v>
      </c>
      <c r="AF2662" s="732">
        <v>2.4411714537433575E-4</v>
      </c>
      <c r="AG2662" s="108">
        <v>1.3108024197392213E-4</v>
      </c>
      <c r="AH2662" s="109">
        <v>1.3301645062716914E-4</v>
      </c>
      <c r="AI2662" s="732">
        <v>3.7192875185311925E-4</v>
      </c>
      <c r="AJ2662" s="114"/>
      <c r="AK2662" s="115"/>
      <c r="AL2662" s="115"/>
    </row>
    <row r="2663" spans="1:38" ht="13" x14ac:dyDescent="0.3">
      <c r="A2663" s="71">
        <v>2041</v>
      </c>
      <c r="B2663" s="718">
        <v>18</v>
      </c>
      <c r="C2663" s="108">
        <v>0.70910871868280512</v>
      </c>
      <c r="D2663" s="109">
        <v>0.65548147128195</v>
      </c>
      <c r="E2663" s="732">
        <v>0.43792559909159556</v>
      </c>
      <c r="F2663" s="108">
        <v>3.0638464151809312E-2</v>
      </c>
      <c r="G2663" s="109">
        <v>3.0773104055105058E-2</v>
      </c>
      <c r="H2663" s="732">
        <v>4.1828383404889799E-2</v>
      </c>
      <c r="I2663" s="108">
        <v>8.8580504389841001E-3</v>
      </c>
      <c r="J2663" s="109">
        <v>1.0250182266026643E-2</v>
      </c>
      <c r="K2663" s="732">
        <v>1.9863623358974087E-2</v>
      </c>
      <c r="L2663" s="108">
        <v>1.921881546844471E-3</v>
      </c>
      <c r="M2663" s="109">
        <v>1.9467455598274782E-3</v>
      </c>
      <c r="N2663" s="732">
        <v>2.5444274210954625E-3</v>
      </c>
      <c r="O2663" s="108">
        <v>2.5609473328602134E-3</v>
      </c>
      <c r="P2663" s="109">
        <v>2.6229037554850237E-3</v>
      </c>
      <c r="Q2663" s="732">
        <v>6.2848665360050624E-3</v>
      </c>
      <c r="R2663" s="108">
        <v>2.5331226155676984E-3</v>
      </c>
      <c r="S2663" s="109">
        <v>3.3740863656433247E-3</v>
      </c>
      <c r="T2663" s="732">
        <v>1.0908621652602779E-2</v>
      </c>
      <c r="U2663" s="108">
        <v>2.2627065017878859E-4</v>
      </c>
      <c r="V2663" s="109">
        <v>2.2656864400103817E-4</v>
      </c>
      <c r="W2663" s="732">
        <v>5.8439497398948262E-4</v>
      </c>
      <c r="X2663" s="108">
        <v>1.4394787730196259E-5</v>
      </c>
      <c r="Y2663" s="109">
        <v>1.448076610362161E-5</v>
      </c>
      <c r="Z2663" s="732">
        <v>3.9525987254277751E-5</v>
      </c>
      <c r="AA2663" s="108">
        <v>3.056618719010431E-4</v>
      </c>
      <c r="AB2663" s="109">
        <v>3.0744998662603912E-4</v>
      </c>
      <c r="AC2663" s="732">
        <v>1.1359681222051089E-3</v>
      </c>
      <c r="AD2663" s="108">
        <v>9.6311307261107094E-5</v>
      </c>
      <c r="AE2663" s="109">
        <v>9.6051291383267686E-5</v>
      </c>
      <c r="AF2663" s="732">
        <v>2.4374309421523619E-4</v>
      </c>
      <c r="AG2663" s="108">
        <v>1.3086123313002258E-4</v>
      </c>
      <c r="AH2663" s="109">
        <v>1.327586418195304E-4</v>
      </c>
      <c r="AI2663" s="732">
        <v>3.7153291929446205E-4</v>
      </c>
      <c r="AJ2663" s="114"/>
      <c r="AK2663" s="115"/>
      <c r="AL2663" s="115"/>
    </row>
    <row r="2664" spans="1:38" ht="13" x14ac:dyDescent="0.3">
      <c r="A2664" s="71">
        <v>2041</v>
      </c>
      <c r="B2664" s="718">
        <v>19</v>
      </c>
      <c r="C2664" s="108">
        <v>0.70877178968577981</v>
      </c>
      <c r="D2664" s="109">
        <v>0.65513376230723308</v>
      </c>
      <c r="E2664" s="732">
        <v>0.43730094355161719</v>
      </c>
      <c r="F2664" s="108">
        <v>3.1269945825541191E-2</v>
      </c>
      <c r="G2664" s="109">
        <v>3.1318862543457011E-2</v>
      </c>
      <c r="H2664" s="732">
        <v>4.2408446388012631E-2</v>
      </c>
      <c r="I2664" s="108">
        <v>8.8403547549344725E-3</v>
      </c>
      <c r="J2664" s="109">
        <v>1.0226734756469175E-2</v>
      </c>
      <c r="K2664" s="732">
        <v>1.9829008006624675E-2</v>
      </c>
      <c r="L2664" s="108">
        <v>1.9188750497374201E-3</v>
      </c>
      <c r="M2664" s="109">
        <v>1.9428939714035819E-3</v>
      </c>
      <c r="N2664" s="732">
        <v>2.5421218274410151E-3</v>
      </c>
      <c r="O2664" s="108">
        <v>2.5579123059730003E-3</v>
      </c>
      <c r="P2664" s="109">
        <v>2.6194734957523365E-3</v>
      </c>
      <c r="Q2664" s="732">
        <v>6.2737496382492481E-3</v>
      </c>
      <c r="R2664" s="108">
        <v>2.5331226155676984E-3</v>
      </c>
      <c r="S2664" s="109">
        <v>3.3740863656433247E-3</v>
      </c>
      <c r="T2664" s="732">
        <v>1.0908621652602779E-2</v>
      </c>
      <c r="U2664" s="108">
        <v>2.2578995287384355E-4</v>
      </c>
      <c r="V2664" s="109">
        <v>2.2602416782397454E-4</v>
      </c>
      <c r="W2664" s="732">
        <v>5.8320608025911724E-4</v>
      </c>
      <c r="X2664" s="108">
        <v>1.4365767008194214E-5</v>
      </c>
      <c r="Y2664" s="109">
        <v>1.4447860553314883E-5</v>
      </c>
      <c r="Z2664" s="732">
        <v>3.945040468999527E-5</v>
      </c>
      <c r="AA2664" s="108">
        <v>3.0761291357281817E-4</v>
      </c>
      <c r="AB2664" s="109">
        <v>3.0904859071697233E-4</v>
      </c>
      <c r="AC2664" s="732">
        <v>1.1363611497077948E-3</v>
      </c>
      <c r="AD2664" s="108">
        <v>9.6089005138714671E-5</v>
      </c>
      <c r="AE2664" s="109">
        <v>9.5799627294936016E-5</v>
      </c>
      <c r="AF2664" s="732">
        <v>2.4318839189853042E-4</v>
      </c>
      <c r="AG2664" s="108">
        <v>1.3065028453279281E-4</v>
      </c>
      <c r="AH2664" s="109">
        <v>1.3251973474482113E-4</v>
      </c>
      <c r="AI2664" s="732">
        <v>3.7099920921855942E-4</v>
      </c>
      <c r="AJ2664" s="114"/>
      <c r="AK2664" s="115"/>
      <c r="AL2664" s="115"/>
    </row>
    <row r="2665" spans="1:38" ht="13" x14ac:dyDescent="0.3">
      <c r="A2665" s="71">
        <v>2041</v>
      </c>
      <c r="B2665" s="718">
        <v>20</v>
      </c>
      <c r="C2665" s="108">
        <v>0.70877178968577981</v>
      </c>
      <c r="D2665" s="109">
        <v>0.65513376230723308</v>
      </c>
      <c r="E2665" s="732">
        <v>0.43730094355161719</v>
      </c>
      <c r="F2665" s="108">
        <v>3.1269945825541191E-2</v>
      </c>
      <c r="G2665" s="109">
        <v>3.1318862543457011E-2</v>
      </c>
      <c r="H2665" s="732">
        <v>4.2408446388012631E-2</v>
      </c>
      <c r="I2665" s="108">
        <v>8.8403547549344725E-3</v>
      </c>
      <c r="J2665" s="109">
        <v>1.0226734756469175E-2</v>
      </c>
      <c r="K2665" s="732">
        <v>1.9829008006624675E-2</v>
      </c>
      <c r="L2665" s="108">
        <v>1.9188750497374201E-3</v>
      </c>
      <c r="M2665" s="109">
        <v>1.9428939714035819E-3</v>
      </c>
      <c r="N2665" s="732">
        <v>2.5421218274410151E-3</v>
      </c>
      <c r="O2665" s="108">
        <v>2.5579123059730003E-3</v>
      </c>
      <c r="P2665" s="109">
        <v>2.6194734957523365E-3</v>
      </c>
      <c r="Q2665" s="732">
        <v>6.2737496382492481E-3</v>
      </c>
      <c r="R2665" s="108">
        <v>2.5331226155676984E-3</v>
      </c>
      <c r="S2665" s="109">
        <v>3.3740863656433247E-3</v>
      </c>
      <c r="T2665" s="732">
        <v>1.0908621652602779E-2</v>
      </c>
      <c r="U2665" s="108">
        <v>2.2578995287384355E-4</v>
      </c>
      <c r="V2665" s="109">
        <v>2.2602416782397454E-4</v>
      </c>
      <c r="W2665" s="732">
        <v>5.8320608025911724E-4</v>
      </c>
      <c r="X2665" s="108">
        <v>1.4365767008194214E-5</v>
      </c>
      <c r="Y2665" s="109">
        <v>1.4447860553314883E-5</v>
      </c>
      <c r="Z2665" s="732">
        <v>3.945040468999527E-5</v>
      </c>
      <c r="AA2665" s="108">
        <v>3.0761291357281817E-4</v>
      </c>
      <c r="AB2665" s="109">
        <v>3.0904859071697233E-4</v>
      </c>
      <c r="AC2665" s="732">
        <v>1.1363611497077948E-3</v>
      </c>
      <c r="AD2665" s="108">
        <v>9.6089005138714671E-5</v>
      </c>
      <c r="AE2665" s="109">
        <v>9.5799627294936016E-5</v>
      </c>
      <c r="AF2665" s="732">
        <v>2.4318839189853042E-4</v>
      </c>
      <c r="AG2665" s="108">
        <v>1.3065028453279281E-4</v>
      </c>
      <c r="AH2665" s="109">
        <v>1.3251973474482113E-4</v>
      </c>
      <c r="AI2665" s="732">
        <v>3.7099920921855942E-4</v>
      </c>
      <c r="AJ2665" s="114"/>
      <c r="AK2665" s="115"/>
      <c r="AL2665" s="115"/>
    </row>
    <row r="2666" spans="1:38" ht="13" x14ac:dyDescent="0.3">
      <c r="A2666" s="71">
        <v>2041</v>
      </c>
      <c r="B2666" s="718">
        <v>21</v>
      </c>
      <c r="C2666" s="108">
        <v>0.70877178968577981</v>
      </c>
      <c r="D2666" s="109">
        <v>0.65513376230723308</v>
      </c>
      <c r="E2666" s="732">
        <v>0.43730094355161719</v>
      </c>
      <c r="F2666" s="108">
        <v>3.1269945825541191E-2</v>
      </c>
      <c r="G2666" s="109">
        <v>3.1318862543457011E-2</v>
      </c>
      <c r="H2666" s="732">
        <v>4.2408446388012631E-2</v>
      </c>
      <c r="I2666" s="108">
        <v>8.8403547549344725E-3</v>
      </c>
      <c r="J2666" s="109">
        <v>1.0226734756469175E-2</v>
      </c>
      <c r="K2666" s="732">
        <v>1.9829008006624675E-2</v>
      </c>
      <c r="L2666" s="108">
        <v>1.9188750497374201E-3</v>
      </c>
      <c r="M2666" s="109">
        <v>1.9428939714035819E-3</v>
      </c>
      <c r="N2666" s="732">
        <v>2.5421218274410151E-3</v>
      </c>
      <c r="O2666" s="108">
        <v>2.5579123059730003E-3</v>
      </c>
      <c r="P2666" s="109">
        <v>2.6194734957523365E-3</v>
      </c>
      <c r="Q2666" s="732">
        <v>6.2737496382492481E-3</v>
      </c>
      <c r="R2666" s="108">
        <v>2.5331226155676984E-3</v>
      </c>
      <c r="S2666" s="109">
        <v>3.3740863656433247E-3</v>
      </c>
      <c r="T2666" s="732">
        <v>1.0908621652602779E-2</v>
      </c>
      <c r="U2666" s="108">
        <v>2.2578995287384355E-4</v>
      </c>
      <c r="V2666" s="109">
        <v>2.2602416782397454E-4</v>
      </c>
      <c r="W2666" s="732">
        <v>5.8320608025911724E-4</v>
      </c>
      <c r="X2666" s="108">
        <v>1.4365767008194214E-5</v>
      </c>
      <c r="Y2666" s="109">
        <v>1.4447860553314883E-5</v>
      </c>
      <c r="Z2666" s="732">
        <v>3.945040468999527E-5</v>
      </c>
      <c r="AA2666" s="108">
        <v>3.0761291357281817E-4</v>
      </c>
      <c r="AB2666" s="109">
        <v>3.0904859071697233E-4</v>
      </c>
      <c r="AC2666" s="732">
        <v>1.1363611497077948E-3</v>
      </c>
      <c r="AD2666" s="108">
        <v>9.6089005138714671E-5</v>
      </c>
      <c r="AE2666" s="109">
        <v>9.5799627294936016E-5</v>
      </c>
      <c r="AF2666" s="732">
        <v>2.4318839189853042E-4</v>
      </c>
      <c r="AG2666" s="108">
        <v>1.3065028453279281E-4</v>
      </c>
      <c r="AH2666" s="109">
        <v>1.3251973474482113E-4</v>
      </c>
      <c r="AI2666" s="732">
        <v>3.7099920921855942E-4</v>
      </c>
      <c r="AJ2666" s="114"/>
      <c r="AK2666" s="115"/>
      <c r="AL2666" s="115"/>
    </row>
    <row r="2667" spans="1:38" ht="13" x14ac:dyDescent="0.3">
      <c r="A2667" s="71">
        <v>2041</v>
      </c>
      <c r="B2667" s="718">
        <v>22</v>
      </c>
      <c r="C2667" s="108">
        <v>0.70877178968577981</v>
      </c>
      <c r="D2667" s="109">
        <v>0.65513376230723308</v>
      </c>
      <c r="E2667" s="732">
        <v>0.43730094355161719</v>
      </c>
      <c r="F2667" s="108">
        <v>3.1269945825541191E-2</v>
      </c>
      <c r="G2667" s="109">
        <v>3.1318862543457011E-2</v>
      </c>
      <c r="H2667" s="732">
        <v>4.2408446388012631E-2</v>
      </c>
      <c r="I2667" s="108">
        <v>8.8403547549344725E-3</v>
      </c>
      <c r="J2667" s="109">
        <v>1.0226734756469175E-2</v>
      </c>
      <c r="K2667" s="732">
        <v>1.9829008006624675E-2</v>
      </c>
      <c r="L2667" s="108">
        <v>1.9188750497374201E-3</v>
      </c>
      <c r="M2667" s="109">
        <v>1.9428939714035819E-3</v>
      </c>
      <c r="N2667" s="732">
        <v>2.5421218274410151E-3</v>
      </c>
      <c r="O2667" s="108">
        <v>2.5579123059730003E-3</v>
      </c>
      <c r="P2667" s="109">
        <v>2.6194734957523365E-3</v>
      </c>
      <c r="Q2667" s="732">
        <v>6.2737496382492481E-3</v>
      </c>
      <c r="R2667" s="108">
        <v>2.5331226155676984E-3</v>
      </c>
      <c r="S2667" s="109">
        <v>3.3740863656433247E-3</v>
      </c>
      <c r="T2667" s="732">
        <v>1.0908621652602779E-2</v>
      </c>
      <c r="U2667" s="108">
        <v>2.2578995287384355E-4</v>
      </c>
      <c r="V2667" s="109">
        <v>2.2602416782397454E-4</v>
      </c>
      <c r="W2667" s="732">
        <v>5.8320608025911724E-4</v>
      </c>
      <c r="X2667" s="108">
        <v>1.4365767008194214E-5</v>
      </c>
      <c r="Y2667" s="109">
        <v>1.4447860553314883E-5</v>
      </c>
      <c r="Z2667" s="732">
        <v>3.945040468999527E-5</v>
      </c>
      <c r="AA2667" s="108">
        <v>3.0761291357281817E-4</v>
      </c>
      <c r="AB2667" s="109">
        <v>3.0904859071697233E-4</v>
      </c>
      <c r="AC2667" s="732">
        <v>1.1363611497077948E-3</v>
      </c>
      <c r="AD2667" s="108">
        <v>9.6089005138714671E-5</v>
      </c>
      <c r="AE2667" s="109">
        <v>9.5799627294936016E-5</v>
      </c>
      <c r="AF2667" s="732">
        <v>2.4318839189853042E-4</v>
      </c>
      <c r="AG2667" s="108">
        <v>1.3065028453279281E-4</v>
      </c>
      <c r="AH2667" s="109">
        <v>1.3251973474482113E-4</v>
      </c>
      <c r="AI2667" s="732">
        <v>3.7099920921855942E-4</v>
      </c>
      <c r="AJ2667" s="114"/>
      <c r="AK2667" s="115"/>
      <c r="AL2667" s="115"/>
    </row>
    <row r="2668" spans="1:38" ht="13" x14ac:dyDescent="0.3">
      <c r="A2668" s="71">
        <v>2041</v>
      </c>
      <c r="B2668" s="718">
        <v>23</v>
      </c>
      <c r="C2668" s="108">
        <v>0.70877178968577981</v>
      </c>
      <c r="D2668" s="109">
        <v>0.65513376230723308</v>
      </c>
      <c r="E2668" s="732">
        <v>0.43730094355161719</v>
      </c>
      <c r="F2668" s="108">
        <v>3.1269945825541191E-2</v>
      </c>
      <c r="G2668" s="109">
        <v>3.1318862543457011E-2</v>
      </c>
      <c r="H2668" s="732">
        <v>4.2408446388012631E-2</v>
      </c>
      <c r="I2668" s="108">
        <v>8.8403547549344725E-3</v>
      </c>
      <c r="J2668" s="109">
        <v>1.0226734756469175E-2</v>
      </c>
      <c r="K2668" s="732">
        <v>1.9829008006624675E-2</v>
      </c>
      <c r="L2668" s="108">
        <v>1.9188750497374201E-3</v>
      </c>
      <c r="M2668" s="109">
        <v>1.9428939714035819E-3</v>
      </c>
      <c r="N2668" s="732">
        <v>2.5421218274410151E-3</v>
      </c>
      <c r="O2668" s="108">
        <v>2.5579123059730003E-3</v>
      </c>
      <c r="P2668" s="109">
        <v>2.6194734957523365E-3</v>
      </c>
      <c r="Q2668" s="732">
        <v>6.2737496382492481E-3</v>
      </c>
      <c r="R2668" s="108">
        <v>2.5331226155676984E-3</v>
      </c>
      <c r="S2668" s="109">
        <v>3.3740863656433247E-3</v>
      </c>
      <c r="T2668" s="732">
        <v>1.0908621652602779E-2</v>
      </c>
      <c r="U2668" s="108">
        <v>2.2578995287384355E-4</v>
      </c>
      <c r="V2668" s="109">
        <v>2.2602416782397454E-4</v>
      </c>
      <c r="W2668" s="732">
        <v>5.8320608025911724E-4</v>
      </c>
      <c r="X2668" s="108">
        <v>1.4365767008194214E-5</v>
      </c>
      <c r="Y2668" s="109">
        <v>1.4447860553314883E-5</v>
      </c>
      <c r="Z2668" s="732">
        <v>3.945040468999527E-5</v>
      </c>
      <c r="AA2668" s="108">
        <v>3.0761291357281817E-4</v>
      </c>
      <c r="AB2668" s="109">
        <v>3.0904859071697233E-4</v>
      </c>
      <c r="AC2668" s="732">
        <v>1.1363611497077948E-3</v>
      </c>
      <c r="AD2668" s="108">
        <v>9.6089005138714671E-5</v>
      </c>
      <c r="AE2668" s="109">
        <v>9.5799627294936016E-5</v>
      </c>
      <c r="AF2668" s="732">
        <v>2.4318839189853042E-4</v>
      </c>
      <c r="AG2668" s="108">
        <v>1.3065028453279281E-4</v>
      </c>
      <c r="AH2668" s="109">
        <v>1.3251973474482113E-4</v>
      </c>
      <c r="AI2668" s="732">
        <v>3.7099920921855942E-4</v>
      </c>
      <c r="AJ2668" s="114"/>
      <c r="AK2668" s="115"/>
      <c r="AL2668" s="115"/>
    </row>
    <row r="2669" spans="1:38" ht="13" x14ac:dyDescent="0.3">
      <c r="A2669" s="71">
        <v>2041</v>
      </c>
      <c r="B2669" s="718">
        <v>24</v>
      </c>
      <c r="C2669" s="108">
        <v>0.70877178968577981</v>
      </c>
      <c r="D2669" s="109">
        <v>0.65513376230723308</v>
      </c>
      <c r="E2669" s="732">
        <v>0.43730094355161719</v>
      </c>
      <c r="F2669" s="108">
        <v>3.1269945825541191E-2</v>
      </c>
      <c r="G2669" s="109">
        <v>3.1318862543457011E-2</v>
      </c>
      <c r="H2669" s="732">
        <v>4.2408446388012631E-2</v>
      </c>
      <c r="I2669" s="108">
        <v>8.8403547549344725E-3</v>
      </c>
      <c r="J2669" s="109">
        <v>1.0226734756469175E-2</v>
      </c>
      <c r="K2669" s="732">
        <v>1.9829008006624675E-2</v>
      </c>
      <c r="L2669" s="108">
        <v>1.9188750497374201E-3</v>
      </c>
      <c r="M2669" s="109">
        <v>1.9428939714035819E-3</v>
      </c>
      <c r="N2669" s="732">
        <v>2.5421218274410151E-3</v>
      </c>
      <c r="O2669" s="108">
        <v>2.5579123059730003E-3</v>
      </c>
      <c r="P2669" s="109">
        <v>2.6194734957523365E-3</v>
      </c>
      <c r="Q2669" s="732">
        <v>6.2737496382492481E-3</v>
      </c>
      <c r="R2669" s="108">
        <v>2.5331226155676984E-3</v>
      </c>
      <c r="S2669" s="109">
        <v>3.3740863656433247E-3</v>
      </c>
      <c r="T2669" s="732">
        <v>1.0908621652602779E-2</v>
      </c>
      <c r="U2669" s="108">
        <v>2.2578995287384355E-4</v>
      </c>
      <c r="V2669" s="109">
        <v>2.2602416782397454E-4</v>
      </c>
      <c r="W2669" s="732">
        <v>5.8320608025911724E-4</v>
      </c>
      <c r="X2669" s="108">
        <v>1.4365767008194214E-5</v>
      </c>
      <c r="Y2669" s="109">
        <v>1.4447860553314883E-5</v>
      </c>
      <c r="Z2669" s="732">
        <v>3.945040468999527E-5</v>
      </c>
      <c r="AA2669" s="108">
        <v>3.0761291357281817E-4</v>
      </c>
      <c r="AB2669" s="109">
        <v>3.0904859071697233E-4</v>
      </c>
      <c r="AC2669" s="732">
        <v>1.1363611497077948E-3</v>
      </c>
      <c r="AD2669" s="108">
        <v>9.6089005138714671E-5</v>
      </c>
      <c r="AE2669" s="109">
        <v>9.5799627294936016E-5</v>
      </c>
      <c r="AF2669" s="732">
        <v>2.4318839189853042E-4</v>
      </c>
      <c r="AG2669" s="108">
        <v>1.3065028453279281E-4</v>
      </c>
      <c r="AH2669" s="109">
        <v>1.3251973474482113E-4</v>
      </c>
      <c r="AI2669" s="732">
        <v>3.7099920921855942E-4</v>
      </c>
      <c r="AJ2669" s="114"/>
      <c r="AK2669" s="115"/>
      <c r="AL2669" s="115"/>
    </row>
    <row r="2670" spans="1:38" ht="13" x14ac:dyDescent="0.3">
      <c r="A2670" s="71">
        <v>2041</v>
      </c>
      <c r="B2670" s="718">
        <v>25</v>
      </c>
      <c r="C2670" s="108">
        <v>0.70877178968577981</v>
      </c>
      <c r="D2670" s="109">
        <v>0.65513376230723308</v>
      </c>
      <c r="E2670" s="732">
        <v>0.43730094355161719</v>
      </c>
      <c r="F2670" s="108">
        <v>3.1269945825541191E-2</v>
      </c>
      <c r="G2670" s="109">
        <v>3.1318862543457011E-2</v>
      </c>
      <c r="H2670" s="732">
        <v>4.2408446388012631E-2</v>
      </c>
      <c r="I2670" s="108">
        <v>8.8403547549344725E-3</v>
      </c>
      <c r="J2670" s="109">
        <v>1.0226734756469175E-2</v>
      </c>
      <c r="K2670" s="732">
        <v>1.9829008006624675E-2</v>
      </c>
      <c r="L2670" s="108">
        <v>1.9188750497374201E-3</v>
      </c>
      <c r="M2670" s="109">
        <v>1.9428939714035819E-3</v>
      </c>
      <c r="N2670" s="732">
        <v>2.5421218274410151E-3</v>
      </c>
      <c r="O2670" s="108">
        <v>2.5579123059730003E-3</v>
      </c>
      <c r="P2670" s="109">
        <v>2.6194734957523365E-3</v>
      </c>
      <c r="Q2670" s="732">
        <v>6.2737496382492481E-3</v>
      </c>
      <c r="R2670" s="108">
        <v>2.5331226155676984E-3</v>
      </c>
      <c r="S2670" s="109">
        <v>3.3740863656433247E-3</v>
      </c>
      <c r="T2670" s="732">
        <v>1.0908621652602779E-2</v>
      </c>
      <c r="U2670" s="108">
        <v>2.2578995287384355E-4</v>
      </c>
      <c r="V2670" s="109">
        <v>2.2602416782397454E-4</v>
      </c>
      <c r="W2670" s="732">
        <v>5.8320608025911724E-4</v>
      </c>
      <c r="X2670" s="108">
        <v>1.4365767008194214E-5</v>
      </c>
      <c r="Y2670" s="109">
        <v>1.4447860553314883E-5</v>
      </c>
      <c r="Z2670" s="732">
        <v>3.945040468999527E-5</v>
      </c>
      <c r="AA2670" s="108">
        <v>3.0761291357281817E-4</v>
      </c>
      <c r="AB2670" s="109">
        <v>3.0904859071697233E-4</v>
      </c>
      <c r="AC2670" s="732">
        <v>1.1363611497077948E-3</v>
      </c>
      <c r="AD2670" s="108">
        <v>9.6089005138714671E-5</v>
      </c>
      <c r="AE2670" s="109">
        <v>9.5799627294936016E-5</v>
      </c>
      <c r="AF2670" s="732">
        <v>2.4318839189853042E-4</v>
      </c>
      <c r="AG2670" s="108">
        <v>1.3065028453279281E-4</v>
      </c>
      <c r="AH2670" s="109">
        <v>1.3251973474482113E-4</v>
      </c>
      <c r="AI2670" s="732">
        <v>3.7099920921855942E-4</v>
      </c>
      <c r="AJ2670" s="114"/>
      <c r="AK2670" s="115"/>
      <c r="AL2670" s="115"/>
    </row>
    <row r="2671" spans="1:38" ht="13" x14ac:dyDescent="0.3">
      <c r="A2671" s="71">
        <v>2041</v>
      </c>
      <c r="B2671" s="718">
        <v>26</v>
      </c>
      <c r="C2671" s="108">
        <v>0.70877178968577981</v>
      </c>
      <c r="D2671" s="109">
        <v>0.65513376230723308</v>
      </c>
      <c r="E2671" s="732">
        <v>0.43730094355161719</v>
      </c>
      <c r="F2671" s="108">
        <v>3.1269945825541191E-2</v>
      </c>
      <c r="G2671" s="109">
        <v>3.1318862543457011E-2</v>
      </c>
      <c r="H2671" s="732">
        <v>4.2408446388012631E-2</v>
      </c>
      <c r="I2671" s="108">
        <v>8.8403547549344725E-3</v>
      </c>
      <c r="J2671" s="109">
        <v>1.0226734756469175E-2</v>
      </c>
      <c r="K2671" s="732">
        <v>1.9829008006624675E-2</v>
      </c>
      <c r="L2671" s="108">
        <v>1.9188750497374201E-3</v>
      </c>
      <c r="M2671" s="109">
        <v>1.9428939714035819E-3</v>
      </c>
      <c r="N2671" s="732">
        <v>2.5421218274410151E-3</v>
      </c>
      <c r="O2671" s="108">
        <v>2.5579123059730003E-3</v>
      </c>
      <c r="P2671" s="109">
        <v>2.6194734957523365E-3</v>
      </c>
      <c r="Q2671" s="732">
        <v>6.2737496382492481E-3</v>
      </c>
      <c r="R2671" s="108">
        <v>2.5331226155676984E-3</v>
      </c>
      <c r="S2671" s="109">
        <v>3.3740863656433247E-3</v>
      </c>
      <c r="T2671" s="732">
        <v>1.0908621652602779E-2</v>
      </c>
      <c r="U2671" s="108">
        <v>2.2578995287384355E-4</v>
      </c>
      <c r="V2671" s="109">
        <v>2.2602416782397454E-4</v>
      </c>
      <c r="W2671" s="732">
        <v>5.8320608025911724E-4</v>
      </c>
      <c r="X2671" s="108">
        <v>1.4365767008194214E-5</v>
      </c>
      <c r="Y2671" s="109">
        <v>1.4447860553314883E-5</v>
      </c>
      <c r="Z2671" s="732">
        <v>3.945040468999527E-5</v>
      </c>
      <c r="AA2671" s="108">
        <v>3.0761291357281817E-4</v>
      </c>
      <c r="AB2671" s="109">
        <v>3.0904859071697233E-4</v>
      </c>
      <c r="AC2671" s="732">
        <v>1.1363611497077948E-3</v>
      </c>
      <c r="AD2671" s="108">
        <v>9.6089005138714671E-5</v>
      </c>
      <c r="AE2671" s="109">
        <v>9.5799627294936016E-5</v>
      </c>
      <c r="AF2671" s="732">
        <v>2.4318839189853042E-4</v>
      </c>
      <c r="AG2671" s="108">
        <v>1.3065028453279281E-4</v>
      </c>
      <c r="AH2671" s="109">
        <v>1.3251973474482113E-4</v>
      </c>
      <c r="AI2671" s="732">
        <v>3.7099920921855942E-4</v>
      </c>
      <c r="AJ2671" s="114"/>
      <c r="AK2671" s="115"/>
      <c r="AL2671" s="115"/>
    </row>
    <row r="2672" spans="1:38" ht="13" x14ac:dyDescent="0.3">
      <c r="A2672" s="71">
        <v>2041</v>
      </c>
      <c r="B2672" s="718">
        <v>27</v>
      </c>
      <c r="C2672" s="108">
        <v>0.70877178968577981</v>
      </c>
      <c r="D2672" s="109">
        <v>0.65513376230723308</v>
      </c>
      <c r="E2672" s="732">
        <v>0.43730094355161719</v>
      </c>
      <c r="F2672" s="108">
        <v>3.1269945825541191E-2</v>
      </c>
      <c r="G2672" s="109">
        <v>3.1318862543457011E-2</v>
      </c>
      <c r="H2672" s="732">
        <v>4.2408446388012631E-2</v>
      </c>
      <c r="I2672" s="108">
        <v>8.8403547549344725E-3</v>
      </c>
      <c r="J2672" s="109">
        <v>1.0226734756469175E-2</v>
      </c>
      <c r="K2672" s="732">
        <v>1.9829008006624675E-2</v>
      </c>
      <c r="L2672" s="108">
        <v>1.9188750497374201E-3</v>
      </c>
      <c r="M2672" s="109">
        <v>1.9428939714035819E-3</v>
      </c>
      <c r="N2672" s="732">
        <v>2.5421218274410151E-3</v>
      </c>
      <c r="O2672" s="108">
        <v>2.5579123059730003E-3</v>
      </c>
      <c r="P2672" s="109">
        <v>2.6194734957523365E-3</v>
      </c>
      <c r="Q2672" s="732">
        <v>6.2737496382492481E-3</v>
      </c>
      <c r="R2672" s="108">
        <v>2.5331226155676984E-3</v>
      </c>
      <c r="S2672" s="109">
        <v>3.3740863656433247E-3</v>
      </c>
      <c r="T2672" s="732">
        <v>1.0908621652602779E-2</v>
      </c>
      <c r="U2672" s="108">
        <v>2.2578995287384355E-4</v>
      </c>
      <c r="V2672" s="109">
        <v>2.2602416782397454E-4</v>
      </c>
      <c r="W2672" s="732">
        <v>5.8320608025911724E-4</v>
      </c>
      <c r="X2672" s="108">
        <v>1.4365767008194214E-5</v>
      </c>
      <c r="Y2672" s="109">
        <v>1.4447860553314883E-5</v>
      </c>
      <c r="Z2672" s="732">
        <v>3.945040468999527E-5</v>
      </c>
      <c r="AA2672" s="108">
        <v>3.0761291357281817E-4</v>
      </c>
      <c r="AB2672" s="109">
        <v>3.0904859071697233E-4</v>
      </c>
      <c r="AC2672" s="732">
        <v>1.1363611497077948E-3</v>
      </c>
      <c r="AD2672" s="108">
        <v>9.6089005138714671E-5</v>
      </c>
      <c r="AE2672" s="109">
        <v>9.5799627294936016E-5</v>
      </c>
      <c r="AF2672" s="732">
        <v>2.4318839189853042E-4</v>
      </c>
      <c r="AG2672" s="108">
        <v>1.3065028453279281E-4</v>
      </c>
      <c r="AH2672" s="109">
        <v>1.3251973474482113E-4</v>
      </c>
      <c r="AI2672" s="732">
        <v>3.7099920921855942E-4</v>
      </c>
      <c r="AJ2672" s="114"/>
      <c r="AK2672" s="115"/>
      <c r="AL2672" s="115"/>
    </row>
    <row r="2673" spans="1:38" ht="13" x14ac:dyDescent="0.3">
      <c r="A2673" s="71">
        <v>2041</v>
      </c>
      <c r="B2673" s="718">
        <v>28</v>
      </c>
      <c r="C2673" s="108">
        <v>0.70877178968577981</v>
      </c>
      <c r="D2673" s="109">
        <v>0.65513376230723308</v>
      </c>
      <c r="E2673" s="732">
        <v>0.43730094355161719</v>
      </c>
      <c r="F2673" s="108">
        <v>3.1269945825541191E-2</v>
      </c>
      <c r="G2673" s="109">
        <v>3.1318862543457011E-2</v>
      </c>
      <c r="H2673" s="732">
        <v>4.2408446388012631E-2</v>
      </c>
      <c r="I2673" s="108">
        <v>8.8403547549344725E-3</v>
      </c>
      <c r="J2673" s="109">
        <v>1.0226734756469175E-2</v>
      </c>
      <c r="K2673" s="732">
        <v>1.9829008006624675E-2</v>
      </c>
      <c r="L2673" s="108">
        <v>1.9188750497374201E-3</v>
      </c>
      <c r="M2673" s="109">
        <v>1.9428939714035819E-3</v>
      </c>
      <c r="N2673" s="732">
        <v>2.5421218274410151E-3</v>
      </c>
      <c r="O2673" s="108">
        <v>2.5579123059730003E-3</v>
      </c>
      <c r="P2673" s="109">
        <v>2.6194734957523365E-3</v>
      </c>
      <c r="Q2673" s="732">
        <v>6.2737496382492481E-3</v>
      </c>
      <c r="R2673" s="108">
        <v>2.5331226155676984E-3</v>
      </c>
      <c r="S2673" s="109">
        <v>3.3740863656433247E-3</v>
      </c>
      <c r="T2673" s="732">
        <v>1.0908621652602779E-2</v>
      </c>
      <c r="U2673" s="108">
        <v>2.2578995287384355E-4</v>
      </c>
      <c r="V2673" s="109">
        <v>2.2602416782397454E-4</v>
      </c>
      <c r="W2673" s="732">
        <v>5.8320608025911724E-4</v>
      </c>
      <c r="X2673" s="108">
        <v>1.4365767008194214E-5</v>
      </c>
      <c r="Y2673" s="109">
        <v>1.4447860553314883E-5</v>
      </c>
      <c r="Z2673" s="732">
        <v>3.945040468999527E-5</v>
      </c>
      <c r="AA2673" s="108">
        <v>3.0761291357281817E-4</v>
      </c>
      <c r="AB2673" s="109">
        <v>3.0904859071697233E-4</v>
      </c>
      <c r="AC2673" s="732">
        <v>1.1363611497077948E-3</v>
      </c>
      <c r="AD2673" s="108">
        <v>9.6089005138714671E-5</v>
      </c>
      <c r="AE2673" s="109">
        <v>9.5799627294936016E-5</v>
      </c>
      <c r="AF2673" s="732">
        <v>2.4318839189853042E-4</v>
      </c>
      <c r="AG2673" s="108">
        <v>1.3065028453279281E-4</v>
      </c>
      <c r="AH2673" s="109">
        <v>1.3251973474482113E-4</v>
      </c>
      <c r="AI2673" s="732">
        <v>3.7099920921855942E-4</v>
      </c>
      <c r="AJ2673" s="114"/>
      <c r="AK2673" s="115"/>
      <c r="AL2673" s="115"/>
    </row>
    <row r="2674" spans="1:38" ht="13" x14ac:dyDescent="0.3">
      <c r="A2674" s="71">
        <v>2041</v>
      </c>
      <c r="B2674" s="718">
        <v>29</v>
      </c>
      <c r="C2674" s="108">
        <v>0.70877178968577981</v>
      </c>
      <c r="D2674" s="109">
        <v>0.65513376230723308</v>
      </c>
      <c r="E2674" s="732">
        <v>0.43730094355161719</v>
      </c>
      <c r="F2674" s="108">
        <v>3.1269945825541191E-2</v>
      </c>
      <c r="G2674" s="109">
        <v>3.1318862543457011E-2</v>
      </c>
      <c r="H2674" s="732">
        <v>4.2408446388012631E-2</v>
      </c>
      <c r="I2674" s="108">
        <v>8.8403547549344725E-3</v>
      </c>
      <c r="J2674" s="109">
        <v>1.0226734756469175E-2</v>
      </c>
      <c r="K2674" s="732">
        <v>1.9829008006624675E-2</v>
      </c>
      <c r="L2674" s="108">
        <v>1.9188750497374201E-3</v>
      </c>
      <c r="M2674" s="109">
        <v>1.9428939714035819E-3</v>
      </c>
      <c r="N2674" s="732">
        <v>2.5421218274410151E-3</v>
      </c>
      <c r="O2674" s="108">
        <v>2.5579123059730003E-3</v>
      </c>
      <c r="P2674" s="109">
        <v>2.6194734957523365E-3</v>
      </c>
      <c r="Q2674" s="732">
        <v>6.2737496382492481E-3</v>
      </c>
      <c r="R2674" s="108">
        <v>2.5331226155676984E-3</v>
      </c>
      <c r="S2674" s="109">
        <v>3.3740863656433247E-3</v>
      </c>
      <c r="T2674" s="732">
        <v>1.0908621652602779E-2</v>
      </c>
      <c r="U2674" s="108">
        <v>2.2578995287384355E-4</v>
      </c>
      <c r="V2674" s="109">
        <v>2.2602416782397454E-4</v>
      </c>
      <c r="W2674" s="732">
        <v>5.8320608025911724E-4</v>
      </c>
      <c r="X2674" s="108">
        <v>1.4365767008194214E-5</v>
      </c>
      <c r="Y2674" s="109">
        <v>1.4447860553314883E-5</v>
      </c>
      <c r="Z2674" s="732">
        <v>3.945040468999527E-5</v>
      </c>
      <c r="AA2674" s="108">
        <v>3.0761291357281817E-4</v>
      </c>
      <c r="AB2674" s="109">
        <v>3.0904859071697233E-4</v>
      </c>
      <c r="AC2674" s="732">
        <v>1.1363611497077948E-3</v>
      </c>
      <c r="AD2674" s="108">
        <v>9.6089005138714671E-5</v>
      </c>
      <c r="AE2674" s="109">
        <v>9.5799627294936016E-5</v>
      </c>
      <c r="AF2674" s="732">
        <v>2.4318839189853042E-4</v>
      </c>
      <c r="AG2674" s="108">
        <v>1.3065028453279281E-4</v>
      </c>
      <c r="AH2674" s="109">
        <v>1.3251973474482113E-4</v>
      </c>
      <c r="AI2674" s="732">
        <v>3.7099920921855942E-4</v>
      </c>
      <c r="AJ2674" s="114"/>
      <c r="AK2674" s="115"/>
      <c r="AL2674" s="115"/>
    </row>
    <row r="2675" spans="1:38" ht="13" x14ac:dyDescent="0.3">
      <c r="A2675" s="71">
        <v>2041</v>
      </c>
      <c r="B2675" s="718">
        <v>30</v>
      </c>
      <c r="C2675" s="108">
        <v>0.70877178968577981</v>
      </c>
      <c r="D2675" s="109">
        <v>0.65513376230723308</v>
      </c>
      <c r="E2675" s="732">
        <v>0.43730094355161719</v>
      </c>
      <c r="F2675" s="108">
        <v>3.1269945825541191E-2</v>
      </c>
      <c r="G2675" s="109">
        <v>3.1318862543457011E-2</v>
      </c>
      <c r="H2675" s="732">
        <v>4.2408446388012631E-2</v>
      </c>
      <c r="I2675" s="108">
        <v>8.8403547549344725E-3</v>
      </c>
      <c r="J2675" s="109">
        <v>1.0226734756469175E-2</v>
      </c>
      <c r="K2675" s="732">
        <v>1.9829008006624675E-2</v>
      </c>
      <c r="L2675" s="108">
        <v>1.9188750497374201E-3</v>
      </c>
      <c r="M2675" s="109">
        <v>1.9428939714035819E-3</v>
      </c>
      <c r="N2675" s="732">
        <v>2.5421218274410151E-3</v>
      </c>
      <c r="O2675" s="108">
        <v>2.5579123059730003E-3</v>
      </c>
      <c r="P2675" s="109">
        <v>2.6194734957523365E-3</v>
      </c>
      <c r="Q2675" s="732">
        <v>6.2737496382492481E-3</v>
      </c>
      <c r="R2675" s="108">
        <v>2.5331226155676984E-3</v>
      </c>
      <c r="S2675" s="109">
        <v>3.3740863656433247E-3</v>
      </c>
      <c r="T2675" s="732">
        <v>1.0908621652602779E-2</v>
      </c>
      <c r="U2675" s="108">
        <v>2.2578995287384355E-4</v>
      </c>
      <c r="V2675" s="109">
        <v>2.2602416782397454E-4</v>
      </c>
      <c r="W2675" s="732">
        <v>5.8320608025911724E-4</v>
      </c>
      <c r="X2675" s="108">
        <v>1.4365767008194214E-5</v>
      </c>
      <c r="Y2675" s="109">
        <v>1.4447860553314883E-5</v>
      </c>
      <c r="Z2675" s="732">
        <v>3.945040468999527E-5</v>
      </c>
      <c r="AA2675" s="108">
        <v>3.0761291357281817E-4</v>
      </c>
      <c r="AB2675" s="109">
        <v>3.0904859071697233E-4</v>
      </c>
      <c r="AC2675" s="732">
        <v>1.1363611497077948E-3</v>
      </c>
      <c r="AD2675" s="108">
        <v>9.6089005138714671E-5</v>
      </c>
      <c r="AE2675" s="109">
        <v>9.5799627294936016E-5</v>
      </c>
      <c r="AF2675" s="732">
        <v>2.4318839189853042E-4</v>
      </c>
      <c r="AG2675" s="108">
        <v>1.3065028453279281E-4</v>
      </c>
      <c r="AH2675" s="109">
        <v>1.3251973474482113E-4</v>
      </c>
      <c r="AI2675" s="732">
        <v>3.7099920921855942E-4</v>
      </c>
      <c r="AJ2675" s="114"/>
      <c r="AK2675" s="115"/>
      <c r="AL2675" s="115"/>
    </row>
    <row r="2676" spans="1:38" ht="13" x14ac:dyDescent="0.3">
      <c r="A2676" s="71">
        <v>2041</v>
      </c>
      <c r="B2676" s="718">
        <v>31</v>
      </c>
      <c r="C2676" s="108">
        <v>0.70877178968577981</v>
      </c>
      <c r="D2676" s="109">
        <v>0.65513376230723308</v>
      </c>
      <c r="E2676" s="732">
        <v>0.43730094355161719</v>
      </c>
      <c r="F2676" s="108">
        <v>3.1269945825541191E-2</v>
      </c>
      <c r="G2676" s="109">
        <v>3.1318862543457011E-2</v>
      </c>
      <c r="H2676" s="732">
        <v>4.2408446388012631E-2</v>
      </c>
      <c r="I2676" s="108">
        <v>8.8403547549344725E-3</v>
      </c>
      <c r="J2676" s="109">
        <v>1.0226734756469175E-2</v>
      </c>
      <c r="K2676" s="732">
        <v>1.9829008006624675E-2</v>
      </c>
      <c r="L2676" s="108">
        <v>1.9188750497374201E-3</v>
      </c>
      <c r="M2676" s="109">
        <v>1.9428939714035819E-3</v>
      </c>
      <c r="N2676" s="732">
        <v>2.5421218274410151E-3</v>
      </c>
      <c r="O2676" s="108">
        <v>2.5579123059730003E-3</v>
      </c>
      <c r="P2676" s="109">
        <v>2.6194734957523365E-3</v>
      </c>
      <c r="Q2676" s="732">
        <v>6.2737496382492481E-3</v>
      </c>
      <c r="R2676" s="108">
        <v>2.5331226155676984E-3</v>
      </c>
      <c r="S2676" s="109">
        <v>3.3740863656433247E-3</v>
      </c>
      <c r="T2676" s="732">
        <v>1.0908621652602779E-2</v>
      </c>
      <c r="U2676" s="108">
        <v>2.2578995287384355E-4</v>
      </c>
      <c r="V2676" s="109">
        <v>2.2602416782397454E-4</v>
      </c>
      <c r="W2676" s="732">
        <v>5.8320608025911724E-4</v>
      </c>
      <c r="X2676" s="108">
        <v>1.4365767008194214E-5</v>
      </c>
      <c r="Y2676" s="109">
        <v>1.4447860553314883E-5</v>
      </c>
      <c r="Z2676" s="732">
        <v>3.945040468999527E-5</v>
      </c>
      <c r="AA2676" s="108">
        <v>3.0761291357281817E-4</v>
      </c>
      <c r="AB2676" s="109">
        <v>3.0904859071697233E-4</v>
      </c>
      <c r="AC2676" s="732">
        <v>1.1363611497077948E-3</v>
      </c>
      <c r="AD2676" s="108">
        <v>9.6089005138714671E-5</v>
      </c>
      <c r="AE2676" s="109">
        <v>9.5799627294936016E-5</v>
      </c>
      <c r="AF2676" s="732">
        <v>2.4318839189853042E-4</v>
      </c>
      <c r="AG2676" s="108">
        <v>1.3065028453279281E-4</v>
      </c>
      <c r="AH2676" s="109">
        <v>1.3251973474482113E-4</v>
      </c>
      <c r="AI2676" s="732">
        <v>3.7099920921855942E-4</v>
      </c>
      <c r="AJ2676" s="114"/>
      <c r="AK2676" s="115"/>
      <c r="AL2676" s="115"/>
    </row>
    <row r="2677" spans="1:38" ht="13" x14ac:dyDescent="0.3">
      <c r="A2677" s="71">
        <v>2041</v>
      </c>
      <c r="B2677" s="718">
        <v>32</v>
      </c>
      <c r="C2677" s="108">
        <v>0.70877178968577981</v>
      </c>
      <c r="D2677" s="109">
        <v>0.65513376230723308</v>
      </c>
      <c r="E2677" s="732">
        <v>0.43730094355161719</v>
      </c>
      <c r="F2677" s="108">
        <v>3.1269945825541191E-2</v>
      </c>
      <c r="G2677" s="109">
        <v>3.1318862543457011E-2</v>
      </c>
      <c r="H2677" s="732">
        <v>4.2408446388012631E-2</v>
      </c>
      <c r="I2677" s="108">
        <v>8.8403547549344725E-3</v>
      </c>
      <c r="J2677" s="109">
        <v>1.0226734756469175E-2</v>
      </c>
      <c r="K2677" s="732">
        <v>1.9829008006624675E-2</v>
      </c>
      <c r="L2677" s="108">
        <v>1.9188750497374201E-3</v>
      </c>
      <c r="M2677" s="109">
        <v>1.9428939714035819E-3</v>
      </c>
      <c r="N2677" s="732">
        <v>2.5421218274410151E-3</v>
      </c>
      <c r="O2677" s="108">
        <v>2.5579123059730003E-3</v>
      </c>
      <c r="P2677" s="109">
        <v>2.6194734957523365E-3</v>
      </c>
      <c r="Q2677" s="732">
        <v>6.2737496382492481E-3</v>
      </c>
      <c r="R2677" s="108">
        <v>2.5331226155676984E-3</v>
      </c>
      <c r="S2677" s="109">
        <v>3.3740863656433247E-3</v>
      </c>
      <c r="T2677" s="732">
        <v>1.0908621652602779E-2</v>
      </c>
      <c r="U2677" s="108">
        <v>2.2578995287384355E-4</v>
      </c>
      <c r="V2677" s="109">
        <v>2.2602416782397454E-4</v>
      </c>
      <c r="W2677" s="732">
        <v>5.8320608025911724E-4</v>
      </c>
      <c r="X2677" s="108">
        <v>1.4365767008194214E-5</v>
      </c>
      <c r="Y2677" s="109">
        <v>1.4447860553314883E-5</v>
      </c>
      <c r="Z2677" s="732">
        <v>3.945040468999527E-5</v>
      </c>
      <c r="AA2677" s="108">
        <v>3.0761291357281817E-4</v>
      </c>
      <c r="AB2677" s="109">
        <v>3.0904859071697233E-4</v>
      </c>
      <c r="AC2677" s="732">
        <v>1.1363611497077948E-3</v>
      </c>
      <c r="AD2677" s="108">
        <v>9.6089005138714671E-5</v>
      </c>
      <c r="AE2677" s="109">
        <v>9.5799627294936016E-5</v>
      </c>
      <c r="AF2677" s="732">
        <v>2.4318839189853042E-4</v>
      </c>
      <c r="AG2677" s="108">
        <v>1.3065028453279281E-4</v>
      </c>
      <c r="AH2677" s="109">
        <v>1.3251973474482113E-4</v>
      </c>
      <c r="AI2677" s="732">
        <v>3.7099920921855942E-4</v>
      </c>
      <c r="AJ2677" s="114"/>
      <c r="AK2677" s="115"/>
      <c r="AL2677" s="115"/>
    </row>
    <row r="2678" spans="1:38" ht="13" x14ac:dyDescent="0.3">
      <c r="A2678" s="71">
        <v>2041</v>
      </c>
      <c r="B2678" s="718">
        <v>33</v>
      </c>
      <c r="C2678" s="108">
        <v>0.70877178968577981</v>
      </c>
      <c r="D2678" s="109">
        <v>0.65513376230723308</v>
      </c>
      <c r="E2678" s="732">
        <v>0.43730094355161719</v>
      </c>
      <c r="F2678" s="108">
        <v>3.1269945825541191E-2</v>
      </c>
      <c r="G2678" s="109">
        <v>3.1318862543457011E-2</v>
      </c>
      <c r="H2678" s="732">
        <v>4.2408446388012631E-2</v>
      </c>
      <c r="I2678" s="108">
        <v>8.8403547549344725E-3</v>
      </c>
      <c r="J2678" s="109">
        <v>1.0226734756469175E-2</v>
      </c>
      <c r="K2678" s="732">
        <v>1.9829008006624675E-2</v>
      </c>
      <c r="L2678" s="108">
        <v>1.9188750497374201E-3</v>
      </c>
      <c r="M2678" s="109">
        <v>1.9428939714035819E-3</v>
      </c>
      <c r="N2678" s="732">
        <v>2.5421218274410151E-3</v>
      </c>
      <c r="O2678" s="108">
        <v>2.5579123059730003E-3</v>
      </c>
      <c r="P2678" s="109">
        <v>2.6194734957523365E-3</v>
      </c>
      <c r="Q2678" s="732">
        <v>6.2737496382492481E-3</v>
      </c>
      <c r="R2678" s="108">
        <v>2.5331226155676984E-3</v>
      </c>
      <c r="S2678" s="109">
        <v>3.3740863656433247E-3</v>
      </c>
      <c r="T2678" s="732">
        <v>1.0908621652602779E-2</v>
      </c>
      <c r="U2678" s="108">
        <v>2.2578995287384355E-4</v>
      </c>
      <c r="V2678" s="109">
        <v>2.2602416782397454E-4</v>
      </c>
      <c r="W2678" s="732">
        <v>5.8320608025911724E-4</v>
      </c>
      <c r="X2678" s="108">
        <v>1.4365767008194214E-5</v>
      </c>
      <c r="Y2678" s="109">
        <v>1.4447860553314883E-5</v>
      </c>
      <c r="Z2678" s="732">
        <v>3.945040468999527E-5</v>
      </c>
      <c r="AA2678" s="108">
        <v>3.0761291357281817E-4</v>
      </c>
      <c r="AB2678" s="109">
        <v>3.0904859071697233E-4</v>
      </c>
      <c r="AC2678" s="732">
        <v>1.1363611497077948E-3</v>
      </c>
      <c r="AD2678" s="108">
        <v>9.6089005138714671E-5</v>
      </c>
      <c r="AE2678" s="109">
        <v>9.5799627294936016E-5</v>
      </c>
      <c r="AF2678" s="732">
        <v>2.4318839189853042E-4</v>
      </c>
      <c r="AG2678" s="108">
        <v>1.3065028453279281E-4</v>
      </c>
      <c r="AH2678" s="109">
        <v>1.3251973474482113E-4</v>
      </c>
      <c r="AI2678" s="732">
        <v>3.7099920921855942E-4</v>
      </c>
      <c r="AJ2678" s="114"/>
      <c r="AK2678" s="115"/>
      <c r="AL2678" s="115"/>
    </row>
    <row r="2679" spans="1:38" ht="13" x14ac:dyDescent="0.3">
      <c r="A2679" s="71">
        <v>2041</v>
      </c>
      <c r="B2679" s="718">
        <v>34</v>
      </c>
      <c r="C2679" s="108">
        <v>0.70877178968577981</v>
      </c>
      <c r="D2679" s="109">
        <v>0.65513376230723308</v>
      </c>
      <c r="E2679" s="732">
        <v>0.43730094355161719</v>
      </c>
      <c r="F2679" s="108">
        <v>3.1269945825541191E-2</v>
      </c>
      <c r="G2679" s="109">
        <v>3.1318862543457011E-2</v>
      </c>
      <c r="H2679" s="732">
        <v>4.2408446388012631E-2</v>
      </c>
      <c r="I2679" s="108">
        <v>8.8403547549344725E-3</v>
      </c>
      <c r="J2679" s="109">
        <v>1.0226734756469175E-2</v>
      </c>
      <c r="K2679" s="732">
        <v>1.9829008006624675E-2</v>
      </c>
      <c r="L2679" s="108">
        <v>1.9188750497374201E-3</v>
      </c>
      <c r="M2679" s="109">
        <v>1.9428939714035819E-3</v>
      </c>
      <c r="N2679" s="732">
        <v>2.5421218274410151E-3</v>
      </c>
      <c r="O2679" s="108">
        <v>2.5579123059730003E-3</v>
      </c>
      <c r="P2679" s="109">
        <v>2.6194734957523365E-3</v>
      </c>
      <c r="Q2679" s="732">
        <v>6.2737496382492481E-3</v>
      </c>
      <c r="R2679" s="108">
        <v>2.5331226155676984E-3</v>
      </c>
      <c r="S2679" s="109">
        <v>3.3740863656433247E-3</v>
      </c>
      <c r="T2679" s="732">
        <v>1.0908621652602779E-2</v>
      </c>
      <c r="U2679" s="108">
        <v>2.2578995287384355E-4</v>
      </c>
      <c r="V2679" s="109">
        <v>2.2602416782397454E-4</v>
      </c>
      <c r="W2679" s="732">
        <v>5.8320608025911724E-4</v>
      </c>
      <c r="X2679" s="108">
        <v>1.4365767008194214E-5</v>
      </c>
      <c r="Y2679" s="109">
        <v>1.4447860553314883E-5</v>
      </c>
      <c r="Z2679" s="732">
        <v>3.945040468999527E-5</v>
      </c>
      <c r="AA2679" s="108">
        <v>3.0761291357281817E-4</v>
      </c>
      <c r="AB2679" s="109">
        <v>3.0904859071697233E-4</v>
      </c>
      <c r="AC2679" s="732">
        <v>1.1363611497077948E-3</v>
      </c>
      <c r="AD2679" s="108">
        <v>9.6089005138714671E-5</v>
      </c>
      <c r="AE2679" s="109">
        <v>9.5799627294936016E-5</v>
      </c>
      <c r="AF2679" s="732">
        <v>2.4318839189853042E-4</v>
      </c>
      <c r="AG2679" s="108">
        <v>1.3065028453279281E-4</v>
      </c>
      <c r="AH2679" s="109">
        <v>1.3251973474482113E-4</v>
      </c>
      <c r="AI2679" s="732">
        <v>3.7099920921855942E-4</v>
      </c>
      <c r="AJ2679" s="114"/>
      <c r="AK2679" s="115"/>
      <c r="AL2679" s="115"/>
    </row>
    <row r="2680" spans="1:38" ht="13" x14ac:dyDescent="0.3">
      <c r="A2680" s="71">
        <v>2041</v>
      </c>
      <c r="B2680" s="718">
        <v>35</v>
      </c>
      <c r="C2680" s="108">
        <v>0.70877178968577981</v>
      </c>
      <c r="D2680" s="109">
        <v>0.65513376230723308</v>
      </c>
      <c r="E2680" s="732">
        <v>0.43730094355161719</v>
      </c>
      <c r="F2680" s="108">
        <v>3.1269945825541191E-2</v>
      </c>
      <c r="G2680" s="109">
        <v>3.1318862543457011E-2</v>
      </c>
      <c r="H2680" s="732">
        <v>4.2408446388012631E-2</v>
      </c>
      <c r="I2680" s="108">
        <v>8.8403547549344725E-3</v>
      </c>
      <c r="J2680" s="109">
        <v>1.0226734756469175E-2</v>
      </c>
      <c r="K2680" s="732">
        <v>1.9829008006624675E-2</v>
      </c>
      <c r="L2680" s="108">
        <v>1.9188750497374201E-3</v>
      </c>
      <c r="M2680" s="109">
        <v>1.9428939714035819E-3</v>
      </c>
      <c r="N2680" s="732">
        <v>2.5421218274410151E-3</v>
      </c>
      <c r="O2680" s="108">
        <v>2.5579123059730003E-3</v>
      </c>
      <c r="P2680" s="109">
        <v>2.6194734957523365E-3</v>
      </c>
      <c r="Q2680" s="732">
        <v>6.2737496382492481E-3</v>
      </c>
      <c r="R2680" s="108">
        <v>2.5331226155676984E-3</v>
      </c>
      <c r="S2680" s="109">
        <v>3.3740863656433247E-3</v>
      </c>
      <c r="T2680" s="732">
        <v>1.0908621652602779E-2</v>
      </c>
      <c r="U2680" s="108">
        <v>2.2578995287384355E-4</v>
      </c>
      <c r="V2680" s="109">
        <v>2.2602416782397454E-4</v>
      </c>
      <c r="W2680" s="732">
        <v>5.8320608025911724E-4</v>
      </c>
      <c r="X2680" s="108">
        <v>1.4365767008194214E-5</v>
      </c>
      <c r="Y2680" s="109">
        <v>1.4447860553314883E-5</v>
      </c>
      <c r="Z2680" s="732">
        <v>3.945040468999527E-5</v>
      </c>
      <c r="AA2680" s="108">
        <v>3.0761291357281817E-4</v>
      </c>
      <c r="AB2680" s="109">
        <v>3.0904859071697233E-4</v>
      </c>
      <c r="AC2680" s="732">
        <v>1.1363611497077948E-3</v>
      </c>
      <c r="AD2680" s="108">
        <v>9.6089005138714671E-5</v>
      </c>
      <c r="AE2680" s="109">
        <v>9.5799627294936016E-5</v>
      </c>
      <c r="AF2680" s="732">
        <v>2.4318839189853042E-4</v>
      </c>
      <c r="AG2680" s="108">
        <v>1.3065028453279281E-4</v>
      </c>
      <c r="AH2680" s="109">
        <v>1.3251973474482113E-4</v>
      </c>
      <c r="AI2680" s="732">
        <v>3.7099920921855942E-4</v>
      </c>
      <c r="AJ2680" s="114"/>
      <c r="AK2680" s="115"/>
      <c r="AL2680" s="115"/>
    </row>
    <row r="2681" spans="1:38" ht="13" x14ac:dyDescent="0.3">
      <c r="A2681" s="71">
        <v>2041</v>
      </c>
      <c r="B2681" s="718">
        <v>36</v>
      </c>
      <c r="C2681" s="108">
        <v>0.70877178968577981</v>
      </c>
      <c r="D2681" s="109">
        <v>0.65513376230723308</v>
      </c>
      <c r="E2681" s="732">
        <v>0.43730094355161719</v>
      </c>
      <c r="F2681" s="108">
        <v>3.1269945825541191E-2</v>
      </c>
      <c r="G2681" s="109">
        <v>3.1318862543457011E-2</v>
      </c>
      <c r="H2681" s="732">
        <v>4.2408446388012631E-2</v>
      </c>
      <c r="I2681" s="108">
        <v>8.8403547549344725E-3</v>
      </c>
      <c r="J2681" s="109">
        <v>1.0226734756469175E-2</v>
      </c>
      <c r="K2681" s="732">
        <v>1.9829008006624675E-2</v>
      </c>
      <c r="L2681" s="108">
        <v>1.9188750497374201E-3</v>
      </c>
      <c r="M2681" s="109">
        <v>1.9428939714035819E-3</v>
      </c>
      <c r="N2681" s="732">
        <v>2.5421218274410151E-3</v>
      </c>
      <c r="O2681" s="108">
        <v>2.5579123059730003E-3</v>
      </c>
      <c r="P2681" s="109">
        <v>2.6194734957523365E-3</v>
      </c>
      <c r="Q2681" s="732">
        <v>6.2737496382492481E-3</v>
      </c>
      <c r="R2681" s="108">
        <v>2.5331226155676984E-3</v>
      </c>
      <c r="S2681" s="109">
        <v>3.3740863656433247E-3</v>
      </c>
      <c r="T2681" s="732">
        <v>1.0908621652602779E-2</v>
      </c>
      <c r="U2681" s="108">
        <v>2.2578995287384355E-4</v>
      </c>
      <c r="V2681" s="109">
        <v>2.2602416782397454E-4</v>
      </c>
      <c r="W2681" s="732">
        <v>5.8320608025911724E-4</v>
      </c>
      <c r="X2681" s="108">
        <v>1.4365767008194214E-5</v>
      </c>
      <c r="Y2681" s="109">
        <v>1.4447860553314883E-5</v>
      </c>
      <c r="Z2681" s="732">
        <v>3.945040468999527E-5</v>
      </c>
      <c r="AA2681" s="108">
        <v>3.0761291357281817E-4</v>
      </c>
      <c r="AB2681" s="109">
        <v>3.0904859071697233E-4</v>
      </c>
      <c r="AC2681" s="732">
        <v>1.1363611497077948E-3</v>
      </c>
      <c r="AD2681" s="108">
        <v>9.6089005138714671E-5</v>
      </c>
      <c r="AE2681" s="109">
        <v>9.5799627294936016E-5</v>
      </c>
      <c r="AF2681" s="732">
        <v>2.4318839189853042E-4</v>
      </c>
      <c r="AG2681" s="108">
        <v>1.3065028453279281E-4</v>
      </c>
      <c r="AH2681" s="109">
        <v>1.3251973474482113E-4</v>
      </c>
      <c r="AI2681" s="732">
        <v>3.7099920921855942E-4</v>
      </c>
      <c r="AJ2681" s="114"/>
      <c r="AK2681" s="115"/>
      <c r="AL2681" s="115"/>
    </row>
    <row r="2682" spans="1:38" ht="13" x14ac:dyDescent="0.3">
      <c r="A2682" s="71">
        <v>2041</v>
      </c>
      <c r="B2682" s="718">
        <v>37</v>
      </c>
      <c r="C2682" s="108">
        <v>0.70877178968577981</v>
      </c>
      <c r="D2682" s="109">
        <v>0.65513376230723308</v>
      </c>
      <c r="E2682" s="732">
        <v>0.43730094355161719</v>
      </c>
      <c r="F2682" s="108">
        <v>3.1269945825541191E-2</v>
      </c>
      <c r="G2682" s="109">
        <v>3.1318862543457011E-2</v>
      </c>
      <c r="H2682" s="732">
        <v>4.2408446388012631E-2</v>
      </c>
      <c r="I2682" s="108">
        <v>8.8403547549344725E-3</v>
      </c>
      <c r="J2682" s="109">
        <v>1.0226734756469175E-2</v>
      </c>
      <c r="K2682" s="732">
        <v>1.9829008006624675E-2</v>
      </c>
      <c r="L2682" s="108">
        <v>1.9188750497374201E-3</v>
      </c>
      <c r="M2682" s="109">
        <v>1.9428939714035819E-3</v>
      </c>
      <c r="N2682" s="732">
        <v>2.5421218274410151E-3</v>
      </c>
      <c r="O2682" s="108">
        <v>2.5579123059730003E-3</v>
      </c>
      <c r="P2682" s="109">
        <v>2.6194734957523365E-3</v>
      </c>
      <c r="Q2682" s="732">
        <v>6.2737496382492481E-3</v>
      </c>
      <c r="R2682" s="108">
        <v>2.5331226155676984E-3</v>
      </c>
      <c r="S2682" s="109">
        <v>3.3740863656433247E-3</v>
      </c>
      <c r="T2682" s="732">
        <v>1.0908621652602779E-2</v>
      </c>
      <c r="U2682" s="108">
        <v>2.2578995287384355E-4</v>
      </c>
      <c r="V2682" s="109">
        <v>2.2602416782397454E-4</v>
      </c>
      <c r="W2682" s="732">
        <v>5.8320608025911724E-4</v>
      </c>
      <c r="X2682" s="108">
        <v>1.4365767008194214E-5</v>
      </c>
      <c r="Y2682" s="109">
        <v>1.4447860553314883E-5</v>
      </c>
      <c r="Z2682" s="732">
        <v>3.945040468999527E-5</v>
      </c>
      <c r="AA2682" s="108">
        <v>3.0761291357281817E-4</v>
      </c>
      <c r="AB2682" s="109">
        <v>3.0904859071697233E-4</v>
      </c>
      <c r="AC2682" s="732">
        <v>1.1363611497077948E-3</v>
      </c>
      <c r="AD2682" s="108">
        <v>9.6089005138714671E-5</v>
      </c>
      <c r="AE2682" s="109">
        <v>9.5799627294936016E-5</v>
      </c>
      <c r="AF2682" s="732">
        <v>2.4318839189853042E-4</v>
      </c>
      <c r="AG2682" s="108">
        <v>1.3065028453279281E-4</v>
      </c>
      <c r="AH2682" s="109">
        <v>1.3251973474482113E-4</v>
      </c>
      <c r="AI2682" s="732">
        <v>3.7099920921855942E-4</v>
      </c>
      <c r="AJ2682" s="114"/>
      <c r="AK2682" s="115"/>
      <c r="AL2682" s="115"/>
    </row>
    <row r="2683" spans="1:38" ht="13" x14ac:dyDescent="0.3">
      <c r="A2683" s="71">
        <v>2041</v>
      </c>
      <c r="B2683" s="718">
        <v>38</v>
      </c>
      <c r="C2683" s="108">
        <v>0.70877178968577981</v>
      </c>
      <c r="D2683" s="109">
        <v>0.65513376230723308</v>
      </c>
      <c r="E2683" s="732">
        <v>0.43730094355161719</v>
      </c>
      <c r="F2683" s="108">
        <v>3.1269945825541191E-2</v>
      </c>
      <c r="G2683" s="109">
        <v>3.1318862543457011E-2</v>
      </c>
      <c r="H2683" s="732">
        <v>4.2408446388012631E-2</v>
      </c>
      <c r="I2683" s="108">
        <v>8.8403547549344725E-3</v>
      </c>
      <c r="J2683" s="109">
        <v>1.0226734756469175E-2</v>
      </c>
      <c r="K2683" s="732">
        <v>1.9829008006624675E-2</v>
      </c>
      <c r="L2683" s="108">
        <v>1.9188750497374201E-3</v>
      </c>
      <c r="M2683" s="109">
        <v>1.9428939714035819E-3</v>
      </c>
      <c r="N2683" s="732">
        <v>2.5421218274410151E-3</v>
      </c>
      <c r="O2683" s="108">
        <v>2.5579123059730003E-3</v>
      </c>
      <c r="P2683" s="109">
        <v>2.6194734957523365E-3</v>
      </c>
      <c r="Q2683" s="732">
        <v>6.2737496382492481E-3</v>
      </c>
      <c r="R2683" s="108">
        <v>2.5331226155676984E-3</v>
      </c>
      <c r="S2683" s="109">
        <v>3.3740863656433247E-3</v>
      </c>
      <c r="T2683" s="732">
        <v>1.0908621652602779E-2</v>
      </c>
      <c r="U2683" s="108">
        <v>2.2578995287384355E-4</v>
      </c>
      <c r="V2683" s="109">
        <v>2.2602416782397454E-4</v>
      </c>
      <c r="W2683" s="732">
        <v>5.8320608025911724E-4</v>
      </c>
      <c r="X2683" s="108">
        <v>1.4365767008194214E-5</v>
      </c>
      <c r="Y2683" s="109">
        <v>1.4447860553314883E-5</v>
      </c>
      <c r="Z2683" s="732">
        <v>3.945040468999527E-5</v>
      </c>
      <c r="AA2683" s="108">
        <v>3.0761291357281817E-4</v>
      </c>
      <c r="AB2683" s="109">
        <v>3.0904859071697233E-4</v>
      </c>
      <c r="AC2683" s="732">
        <v>1.1363611497077948E-3</v>
      </c>
      <c r="AD2683" s="108">
        <v>9.6089005138714671E-5</v>
      </c>
      <c r="AE2683" s="109">
        <v>9.5799627294936016E-5</v>
      </c>
      <c r="AF2683" s="732">
        <v>2.4318839189853042E-4</v>
      </c>
      <c r="AG2683" s="108">
        <v>1.3065028453279281E-4</v>
      </c>
      <c r="AH2683" s="109">
        <v>1.3251973474482113E-4</v>
      </c>
      <c r="AI2683" s="732">
        <v>3.7099920921855942E-4</v>
      </c>
      <c r="AJ2683" s="114"/>
      <c r="AK2683" s="115"/>
      <c r="AL2683" s="115"/>
    </row>
    <row r="2684" spans="1:38" ht="13.5" thickBot="1" x14ac:dyDescent="0.35">
      <c r="A2684" s="73">
        <v>2041</v>
      </c>
      <c r="B2684" s="719">
        <v>39</v>
      </c>
      <c r="C2684" s="110">
        <v>0.70877178968577981</v>
      </c>
      <c r="D2684" s="111">
        <v>0.65513376230723308</v>
      </c>
      <c r="E2684" s="733">
        <v>0.43730094355161719</v>
      </c>
      <c r="F2684" s="110">
        <v>3.1269945825541191E-2</v>
      </c>
      <c r="G2684" s="111">
        <v>3.1318862543457011E-2</v>
      </c>
      <c r="H2684" s="733">
        <v>4.2408446388012631E-2</v>
      </c>
      <c r="I2684" s="110">
        <v>8.8403547549344725E-3</v>
      </c>
      <c r="J2684" s="111">
        <v>1.0226734756469175E-2</v>
      </c>
      <c r="K2684" s="733">
        <v>1.9829008006624675E-2</v>
      </c>
      <c r="L2684" s="110">
        <v>1.9188750497374201E-3</v>
      </c>
      <c r="M2684" s="111">
        <v>1.9428939714035819E-3</v>
      </c>
      <c r="N2684" s="733">
        <v>2.5421218274410151E-3</v>
      </c>
      <c r="O2684" s="110">
        <v>2.5579123059730003E-3</v>
      </c>
      <c r="P2684" s="111">
        <v>2.6194734957523365E-3</v>
      </c>
      <c r="Q2684" s="733">
        <v>6.2737496382492481E-3</v>
      </c>
      <c r="R2684" s="110">
        <v>2.5331226155676984E-3</v>
      </c>
      <c r="S2684" s="111">
        <v>3.3740863656433247E-3</v>
      </c>
      <c r="T2684" s="733">
        <v>1.0908621652602779E-2</v>
      </c>
      <c r="U2684" s="110">
        <v>2.2578995287384355E-4</v>
      </c>
      <c r="V2684" s="111">
        <v>2.2602416782397454E-4</v>
      </c>
      <c r="W2684" s="733">
        <v>5.8320608025911724E-4</v>
      </c>
      <c r="X2684" s="110">
        <v>1.4365767008194214E-5</v>
      </c>
      <c r="Y2684" s="111">
        <v>1.4447860553314883E-5</v>
      </c>
      <c r="Z2684" s="733">
        <v>3.945040468999527E-5</v>
      </c>
      <c r="AA2684" s="110">
        <v>3.0761291357281817E-4</v>
      </c>
      <c r="AB2684" s="111">
        <v>3.0904859071697233E-4</v>
      </c>
      <c r="AC2684" s="733">
        <v>1.1363611497077948E-3</v>
      </c>
      <c r="AD2684" s="110">
        <v>9.6089005138714671E-5</v>
      </c>
      <c r="AE2684" s="111">
        <v>9.5799627294936016E-5</v>
      </c>
      <c r="AF2684" s="733">
        <v>2.4318839189853042E-4</v>
      </c>
      <c r="AG2684" s="110">
        <v>1.3065028453279281E-4</v>
      </c>
      <c r="AH2684" s="111">
        <v>1.3251973474482113E-4</v>
      </c>
      <c r="AI2684" s="733">
        <v>3.7099920921855942E-4</v>
      </c>
      <c r="AJ2684" s="116"/>
      <c r="AK2684" s="117"/>
      <c r="AL2684" s="117"/>
    </row>
    <row r="2685" spans="1:38" x14ac:dyDescent="0.25">
      <c r="A2685" s="69">
        <v>2042</v>
      </c>
      <c r="B2685" s="70">
        <v>0</v>
      </c>
      <c r="C2685" s="106">
        <v>0.28338121087187063</v>
      </c>
      <c r="D2685" s="107">
        <v>0.29159693287432287</v>
      </c>
      <c r="E2685" s="730">
        <v>0.24175991829968768</v>
      </c>
      <c r="F2685" s="106">
        <v>1.3437773042118621E-2</v>
      </c>
      <c r="G2685" s="107">
        <v>1.5282077188623133E-2</v>
      </c>
      <c r="H2685" s="730">
        <v>1.4565637266572982E-2</v>
      </c>
      <c r="I2685" s="106">
        <v>7.5337743489437775E-3</v>
      </c>
      <c r="J2685" s="107">
        <v>7.2229911586288104E-3</v>
      </c>
      <c r="K2685" s="730">
        <v>1.6324567433828877E-2</v>
      </c>
      <c r="L2685" s="106">
        <v>7.3040112585646272E-4</v>
      </c>
      <c r="M2685" s="107">
        <v>8.1765606536346848E-4</v>
      </c>
      <c r="N2685" s="730">
        <v>1.372906695005962E-3</v>
      </c>
      <c r="O2685" s="106">
        <v>1.8810808479499692E-3</v>
      </c>
      <c r="P2685" s="107">
        <v>1.7864216643303636E-3</v>
      </c>
      <c r="Q2685" s="730">
        <v>3.3224335289682304E-3</v>
      </c>
      <c r="R2685" s="106">
        <v>2.5331226155676984E-3</v>
      </c>
      <c r="S2685" s="107">
        <v>3.3740863656433247E-3</v>
      </c>
      <c r="T2685" s="730">
        <v>1.0908621652602779E-2</v>
      </c>
      <c r="U2685" s="106">
        <v>2.000913923585724E-4</v>
      </c>
      <c r="V2685" s="107">
        <v>1.9528606494923197E-4</v>
      </c>
      <c r="W2685" s="730">
        <v>3.2477195984595121E-4</v>
      </c>
      <c r="X2685" s="106">
        <v>1.2365279484269477E-5</v>
      </c>
      <c r="Y2685" s="107">
        <v>1.2031311599141091E-5</v>
      </c>
      <c r="Z2685" s="730">
        <v>2.1025279743768297E-5</v>
      </c>
      <c r="AA2685" s="106">
        <v>2.1451457376540101E-4</v>
      </c>
      <c r="AB2685" s="107">
        <v>2.1614600628730042E-4</v>
      </c>
      <c r="AC2685" s="730">
        <v>5.76480385121388E-4</v>
      </c>
      <c r="AD2685" s="106">
        <v>8.7801656073571509E-5</v>
      </c>
      <c r="AE2685" s="107">
        <v>8.6046194224733826E-5</v>
      </c>
      <c r="AF2685" s="730">
        <v>1.4016810224817524E-4</v>
      </c>
      <c r="AG2685" s="106">
        <v>1.0466897795465482E-4</v>
      </c>
      <c r="AH2685" s="107">
        <v>1.0076199917450612E-4</v>
      </c>
      <c r="AI2685" s="730">
        <v>1.8451230475418273E-4</v>
      </c>
      <c r="AJ2685" s="112"/>
      <c r="AK2685" s="113"/>
      <c r="AL2685" s="113"/>
    </row>
    <row r="2686" spans="1:38" x14ac:dyDescent="0.25">
      <c r="A2686" s="71">
        <v>2042</v>
      </c>
      <c r="B2686" s="718">
        <v>1</v>
      </c>
      <c r="C2686" s="108">
        <v>0.2824702423497687</v>
      </c>
      <c r="D2686" s="109">
        <v>0.2906299481968822</v>
      </c>
      <c r="E2686" s="731">
        <v>0.24266156556155896</v>
      </c>
      <c r="F2686" s="108">
        <v>1.3444563086192038E-2</v>
      </c>
      <c r="G2686" s="109">
        <v>1.5287457496485189E-2</v>
      </c>
      <c r="H2686" s="731">
        <v>1.4645322261633153E-2</v>
      </c>
      <c r="I2686" s="108">
        <v>7.5042223553320872E-3</v>
      </c>
      <c r="J2686" s="109">
        <v>7.1946596471123125E-3</v>
      </c>
      <c r="K2686" s="731">
        <v>1.6408164155351419E-2</v>
      </c>
      <c r="L2686" s="108">
        <v>7.2904266187378815E-4</v>
      </c>
      <c r="M2686" s="109">
        <v>8.1604678475639654E-4</v>
      </c>
      <c r="N2686" s="731">
        <v>1.3775344834963416E-3</v>
      </c>
      <c r="O2686" s="108">
        <v>1.8742907358578189E-3</v>
      </c>
      <c r="P2686" s="109">
        <v>1.7805430404072297E-3</v>
      </c>
      <c r="Q2686" s="731">
        <v>3.3380410566317791E-3</v>
      </c>
      <c r="R2686" s="108">
        <v>2.5331226155676984E-3</v>
      </c>
      <c r="S2686" s="109">
        <v>3.3740863656433247E-3</v>
      </c>
      <c r="T2686" s="731">
        <v>1.0908621652602779E-2</v>
      </c>
      <c r="U2686" s="108">
        <v>1.9936904367248682E-4</v>
      </c>
      <c r="V2686" s="109">
        <v>1.9460303807652452E-4</v>
      </c>
      <c r="W2686" s="731">
        <v>3.2645306707881439E-4</v>
      </c>
      <c r="X2686" s="108">
        <v>1.2319790651998777E-5</v>
      </c>
      <c r="Y2686" s="109">
        <v>1.1988567367016685E-5</v>
      </c>
      <c r="Z2686" s="731">
        <v>2.1128415864891048E-5</v>
      </c>
      <c r="AA2686" s="108">
        <v>2.1395854099125306E-4</v>
      </c>
      <c r="AB2686" s="109">
        <v>2.15625933107412E-4</v>
      </c>
      <c r="AC2686" s="731">
        <v>5.7923884862267879E-4</v>
      </c>
      <c r="AD2686" s="108">
        <v>8.7483476122585181E-5</v>
      </c>
      <c r="AE2686" s="109">
        <v>8.5741357660126157E-5</v>
      </c>
      <c r="AF2686" s="731">
        <v>1.4094653568000529E-4</v>
      </c>
      <c r="AG2686" s="108">
        <v>1.0428837011779919E-4</v>
      </c>
      <c r="AH2686" s="109">
        <v>1.004170263268566E-4</v>
      </c>
      <c r="AI2686" s="731">
        <v>1.8525749723288275E-4</v>
      </c>
      <c r="AJ2686" s="114"/>
      <c r="AK2686" s="115"/>
      <c r="AL2686" s="115"/>
    </row>
    <row r="2687" spans="1:38" x14ac:dyDescent="0.25">
      <c r="A2687" s="71">
        <v>2042</v>
      </c>
      <c r="B2687" s="718">
        <v>2</v>
      </c>
      <c r="C2687" s="108">
        <v>0.28078305034800055</v>
      </c>
      <c r="D2687" s="109">
        <v>0.28872917615655658</v>
      </c>
      <c r="E2687" s="731">
        <v>0.24394190792406839</v>
      </c>
      <c r="F2687" s="108">
        <v>1.3431261873748691E-2</v>
      </c>
      <c r="G2687" s="109">
        <v>1.5275236691259551E-2</v>
      </c>
      <c r="H2687" s="731">
        <v>1.4745186873787799E-2</v>
      </c>
      <c r="I2687" s="108">
        <v>7.4622866934460257E-3</v>
      </c>
      <c r="J2687" s="109">
        <v>7.1481760642189175E-3</v>
      </c>
      <c r="K2687" s="731">
        <v>1.6522338798571398E-2</v>
      </c>
      <c r="L2687" s="108">
        <v>7.278794491398777E-4</v>
      </c>
      <c r="M2687" s="109">
        <v>8.1410944834306182E-4</v>
      </c>
      <c r="N2687" s="731">
        <v>1.3835784021128635E-3</v>
      </c>
      <c r="O2687" s="108">
        <v>1.8635962439139671E-3</v>
      </c>
      <c r="P2687" s="109">
        <v>1.7703042869733202E-3</v>
      </c>
      <c r="Q2687" s="731">
        <v>3.359963730904423E-3</v>
      </c>
      <c r="R2687" s="108">
        <v>2.5331226155676984E-3</v>
      </c>
      <c r="S2687" s="109">
        <v>3.3740863656433247E-3</v>
      </c>
      <c r="T2687" s="731">
        <v>1.0908621652602779E-2</v>
      </c>
      <c r="U2687" s="108">
        <v>1.9845379247458456E-4</v>
      </c>
      <c r="V2687" s="109">
        <v>1.9355772087302701E-4</v>
      </c>
      <c r="W2687" s="731">
        <v>3.2881507564743405E-4</v>
      </c>
      <c r="X2687" s="108">
        <v>1.2259867091276229E-5</v>
      </c>
      <c r="Y2687" s="109">
        <v>1.1921675278663483E-5</v>
      </c>
      <c r="Z2687" s="731">
        <v>2.1273544453961104E-5</v>
      </c>
      <c r="AA2687" s="108">
        <v>2.1313545781351186E-4</v>
      </c>
      <c r="AB2687" s="109">
        <v>2.1472825990339863E-4</v>
      </c>
      <c r="AC2687" s="731">
        <v>5.8306415228346373E-4</v>
      </c>
      <c r="AD2687" s="108">
        <v>8.7094281609543834E-5</v>
      </c>
      <c r="AE2687" s="109">
        <v>8.5282750886985959E-5</v>
      </c>
      <c r="AF2687" s="731">
        <v>1.4204134840898808E-4</v>
      </c>
      <c r="AG2687" s="108">
        <v>1.037450521703905E-4</v>
      </c>
      <c r="AH2687" s="109">
        <v>9.9852286788991893E-5</v>
      </c>
      <c r="AI2687" s="731">
        <v>1.8630320289100597E-4</v>
      </c>
      <c r="AJ2687" s="114"/>
      <c r="AK2687" s="115"/>
      <c r="AL2687" s="115"/>
    </row>
    <row r="2688" spans="1:38" x14ac:dyDescent="0.25">
      <c r="A2688" s="71">
        <v>2042</v>
      </c>
      <c r="B2688" s="718">
        <v>3</v>
      </c>
      <c r="C2688" s="108">
        <v>0.27812082901537738</v>
      </c>
      <c r="D2688" s="109">
        <v>0.2857659702349824</v>
      </c>
      <c r="E2688" s="731">
        <v>0.24521703257014416</v>
      </c>
      <c r="F2688" s="108">
        <v>1.3412854547662731E-2</v>
      </c>
      <c r="G2688" s="109">
        <v>1.5258396500664647E-2</v>
      </c>
      <c r="H2688" s="731">
        <v>1.4848970263916657E-2</v>
      </c>
      <c r="I2688" s="108">
        <v>7.4042550440569623E-3</v>
      </c>
      <c r="J2688" s="109">
        <v>7.0832095584015204E-3</v>
      </c>
      <c r="K2688" s="731">
        <v>1.6636503528469911E-2</v>
      </c>
      <c r="L2688" s="108">
        <v>7.2691282107029338E-4</v>
      </c>
      <c r="M2688" s="109">
        <v>8.1203513856836665E-4</v>
      </c>
      <c r="N2688" s="731">
        <v>1.3896477367179364E-3</v>
      </c>
      <c r="O2688" s="108">
        <v>1.848366149480686E-3</v>
      </c>
      <c r="P2688" s="109">
        <v>1.7553992304694724E-3</v>
      </c>
      <c r="Q2688" s="731">
        <v>3.3818253197943748E-3</v>
      </c>
      <c r="R2688" s="108">
        <v>2.5331226155676984E-3</v>
      </c>
      <c r="S2688" s="109">
        <v>3.3740863656433247E-3</v>
      </c>
      <c r="T2688" s="731">
        <v>1.0908621652602779E-2</v>
      </c>
      <c r="U2688" s="108">
        <v>1.9729082731924347E-4</v>
      </c>
      <c r="V2688" s="109">
        <v>1.921703943858891E-4</v>
      </c>
      <c r="W2688" s="731">
        <v>3.3117101100815229E-4</v>
      </c>
      <c r="X2688" s="108">
        <v>1.2181783005658105E-5</v>
      </c>
      <c r="Y2688" s="109">
        <v>1.1831348014487793E-5</v>
      </c>
      <c r="Z2688" s="731">
        <v>2.1418250918650794E-5</v>
      </c>
      <c r="AA2688" s="108">
        <v>2.1205326942808355E-4</v>
      </c>
      <c r="AB2688" s="109">
        <v>2.1350913051841367E-4</v>
      </c>
      <c r="AC2688" s="731">
        <v>5.8689617857057559E-4</v>
      </c>
      <c r="AD2688" s="108">
        <v>8.6610542430756547E-5</v>
      </c>
      <c r="AE2688" s="109">
        <v>8.4682911385141333E-5</v>
      </c>
      <c r="AF2688" s="731">
        <v>1.4313320591448613E-4</v>
      </c>
      <c r="AG2688" s="108">
        <v>1.0300606766539988E-4</v>
      </c>
      <c r="AH2688" s="109">
        <v>9.9063921136990967E-5</v>
      </c>
      <c r="AI2688" s="731">
        <v>1.873459611600688E-4</v>
      </c>
      <c r="AJ2688" s="114"/>
      <c r="AK2688" s="115"/>
      <c r="AL2688" s="115"/>
    </row>
    <row r="2689" spans="1:38" x14ac:dyDescent="0.25">
      <c r="A2689" s="71">
        <v>2042</v>
      </c>
      <c r="B2689" s="718">
        <v>4</v>
      </c>
      <c r="C2689" s="108">
        <v>0.33770594304234219</v>
      </c>
      <c r="D2689" s="109">
        <v>0.34134799897831281</v>
      </c>
      <c r="E2689" s="731">
        <v>0.33045730353305935</v>
      </c>
      <c r="F2689" s="108">
        <v>1.3844326925448876E-2</v>
      </c>
      <c r="G2689" s="109">
        <v>1.5799885333565501E-2</v>
      </c>
      <c r="H2689" s="731">
        <v>1.8172463506246565E-2</v>
      </c>
      <c r="I2689" s="108">
        <v>7.8522866026897523E-3</v>
      </c>
      <c r="J2689" s="109">
        <v>8.2765027071304426E-3</v>
      </c>
      <c r="K2689" s="731">
        <v>1.9758717910206183E-2</v>
      </c>
      <c r="L2689" s="108">
        <v>8.7917942500854529E-4</v>
      </c>
      <c r="M2689" s="109">
        <v>1.211701121992399E-3</v>
      </c>
      <c r="N2689" s="731">
        <v>2.2483683634322987E-3</v>
      </c>
      <c r="O2689" s="108">
        <v>1.9978768570533992E-3</v>
      </c>
      <c r="P2689" s="109">
        <v>2.0498659350035716E-3</v>
      </c>
      <c r="Q2689" s="731">
        <v>4.2808031331111815E-3</v>
      </c>
      <c r="R2689" s="108">
        <v>2.5331226155676984E-3</v>
      </c>
      <c r="S2689" s="109">
        <v>3.3740863656433247E-3</v>
      </c>
      <c r="T2689" s="731">
        <v>1.0908621652602779E-2</v>
      </c>
      <c r="U2689" s="108">
        <v>2.056179503750859E-4</v>
      </c>
      <c r="V2689" s="109">
        <v>2.080493294798148E-4</v>
      </c>
      <c r="W2689" s="731">
        <v>4.2661585904299839E-4</v>
      </c>
      <c r="X2689" s="108">
        <v>1.2779495310915745E-5</v>
      </c>
      <c r="Y2689" s="109">
        <v>1.2976836507738163E-5</v>
      </c>
      <c r="Z2689" s="731">
        <v>2.7617055649127969E-5</v>
      </c>
      <c r="AA2689" s="108">
        <v>2.217545810057371E-4</v>
      </c>
      <c r="AB2689" s="109">
        <v>2.3113120902355336E-4</v>
      </c>
      <c r="AC2689" s="731">
        <v>7.3806203200103772E-4</v>
      </c>
      <c r="AD2689" s="108">
        <v>8.9797158709889829E-5</v>
      </c>
      <c r="AE2689" s="109">
        <v>9.0690770080141786E-5</v>
      </c>
      <c r="AF2689" s="731">
        <v>1.8776511774848384E-4</v>
      </c>
      <c r="AG2689" s="108">
        <v>1.0946352122608723E-4</v>
      </c>
      <c r="AH2689" s="109">
        <v>1.1163722923305156E-4</v>
      </c>
      <c r="AI2689" s="731">
        <v>2.3089472719418916E-4</v>
      </c>
      <c r="AJ2689" s="114"/>
      <c r="AK2689" s="115"/>
      <c r="AL2689" s="115"/>
    </row>
    <row r="2690" spans="1:38" x14ac:dyDescent="0.25">
      <c r="A2690" s="71">
        <v>2042</v>
      </c>
      <c r="B2690" s="718">
        <v>5</v>
      </c>
      <c r="C2690" s="108">
        <v>0.33657286640874717</v>
      </c>
      <c r="D2690" s="109">
        <v>0.34005380931335866</v>
      </c>
      <c r="E2690" s="731">
        <v>0.32657067751527014</v>
      </c>
      <c r="F2690" s="108">
        <v>1.3870411737386509E-2</v>
      </c>
      <c r="G2690" s="109">
        <v>1.5815242563825917E-2</v>
      </c>
      <c r="H2690" s="731">
        <v>1.8008632669323042E-2</v>
      </c>
      <c r="I2690" s="108">
        <v>7.8237039488244786E-3</v>
      </c>
      <c r="J2690" s="109">
        <v>8.2313647921476527E-3</v>
      </c>
      <c r="K2690" s="731">
        <v>1.9493132886808959E-2</v>
      </c>
      <c r="L2690" s="108">
        <v>8.7833214282416483E-4</v>
      </c>
      <c r="M2690" s="109">
        <v>1.2084455637296611E-3</v>
      </c>
      <c r="N2690" s="731">
        <v>2.2320129400724498E-3</v>
      </c>
      <c r="O2690" s="108">
        <v>1.9902250001687482E-3</v>
      </c>
      <c r="P2690" s="109">
        <v>2.0398326838605308E-3</v>
      </c>
      <c r="Q2690" s="731">
        <v>4.2234351177114476E-3</v>
      </c>
      <c r="R2690" s="108">
        <v>2.5331226155676984E-3</v>
      </c>
      <c r="S2690" s="109">
        <v>3.3740863656433247E-3</v>
      </c>
      <c r="T2690" s="731">
        <v>1.0908621652602779E-2</v>
      </c>
      <c r="U2690" s="108">
        <v>2.0496191231805897E-4</v>
      </c>
      <c r="V2690" s="109">
        <v>2.0699053179030715E-4</v>
      </c>
      <c r="W2690" s="731">
        <v>4.2045989659650796E-4</v>
      </c>
      <c r="X2690" s="108">
        <v>1.2736299696665305E-5</v>
      </c>
      <c r="Y2690" s="109">
        <v>1.2909574346960511E-5</v>
      </c>
      <c r="Z2690" s="731">
        <v>2.7232984285361634E-5</v>
      </c>
      <c r="AA2690" s="108">
        <v>2.213074323108761E-4</v>
      </c>
      <c r="AB2690" s="109">
        <v>2.3033858829888927E-4</v>
      </c>
      <c r="AC2690" s="731">
        <v>7.2850539258445513E-4</v>
      </c>
      <c r="AD2690" s="108">
        <v>8.9517789329926823E-5</v>
      </c>
      <c r="AE2690" s="109">
        <v>9.0224365717356093E-5</v>
      </c>
      <c r="AF2690" s="731">
        <v>1.8490533397592533E-4</v>
      </c>
      <c r="AG2690" s="108">
        <v>1.0907366597771559E-4</v>
      </c>
      <c r="AH2690" s="109">
        <v>1.1107549287588887E-4</v>
      </c>
      <c r="AI2690" s="731">
        <v>2.2814611437999512E-4</v>
      </c>
      <c r="AJ2690" s="114"/>
      <c r="AK2690" s="115"/>
      <c r="AL2690" s="115"/>
    </row>
    <row r="2691" spans="1:38" x14ac:dyDescent="0.25">
      <c r="A2691" s="71">
        <v>2042</v>
      </c>
      <c r="B2691" s="718">
        <v>6</v>
      </c>
      <c r="C2691" s="108">
        <v>0.38629063585977713</v>
      </c>
      <c r="D2691" s="109">
        <v>0.38538996013560839</v>
      </c>
      <c r="E2691" s="731">
        <v>0.44224060988224095</v>
      </c>
      <c r="F2691" s="108">
        <v>1.4432488890157967E-2</v>
      </c>
      <c r="G2691" s="109">
        <v>1.6390025415061866E-2</v>
      </c>
      <c r="H2691" s="731">
        <v>2.3655481916224189E-2</v>
      </c>
      <c r="I2691" s="108">
        <v>8.0768985345012981E-3</v>
      </c>
      <c r="J2691" s="109">
        <v>9.1232250126452516E-3</v>
      </c>
      <c r="K2691" s="731">
        <v>2.1514377328933805E-2</v>
      </c>
      <c r="L2691" s="108">
        <v>9.9628346586180393E-4</v>
      </c>
      <c r="M2691" s="109">
        <v>1.3060939181804029E-3</v>
      </c>
      <c r="N2691" s="731">
        <v>2.3067047548571123E-3</v>
      </c>
      <c r="O2691" s="108">
        <v>2.0987288155055353E-3</v>
      </c>
      <c r="P2691" s="109">
        <v>2.2833523865415407E-3</v>
      </c>
      <c r="Q2691" s="731">
        <v>5.7232721657919884E-3</v>
      </c>
      <c r="R2691" s="108">
        <v>2.5331226155676984E-3</v>
      </c>
      <c r="S2691" s="109">
        <v>3.3740863656433247E-3</v>
      </c>
      <c r="T2691" s="731">
        <v>1.0908621652602779E-2</v>
      </c>
      <c r="U2691" s="108">
        <v>2.1080083741660305E-4</v>
      </c>
      <c r="V2691" s="109">
        <v>2.1937843830569314E-4</v>
      </c>
      <c r="W2691" s="731">
        <v>5.255410674168008E-4</v>
      </c>
      <c r="X2691" s="108">
        <v>1.3158397038857773E-5</v>
      </c>
      <c r="Y2691" s="109">
        <v>1.3811874930795E-5</v>
      </c>
      <c r="Z2691" s="731">
        <v>3.5501582417902695E-5</v>
      </c>
      <c r="AA2691" s="108">
        <v>2.2915353930190189E-4</v>
      </c>
      <c r="AB2691" s="109">
        <v>2.4493099174614688E-4</v>
      </c>
      <c r="AC2691" s="731">
        <v>9.853556059404244E-4</v>
      </c>
      <c r="AD2691" s="108">
        <v>9.1726427324100729E-5</v>
      </c>
      <c r="AE2691" s="109">
        <v>9.4810596276910953E-5</v>
      </c>
      <c r="AF2691" s="731">
        <v>2.1595619311410406E-4</v>
      </c>
      <c r="AG2691" s="108">
        <v>1.1370547350172307E-4</v>
      </c>
      <c r="AH2691" s="109">
        <v>1.2126752123426819E-4</v>
      </c>
      <c r="AI2691" s="731">
        <v>3.4398478931453374E-4</v>
      </c>
      <c r="AJ2691" s="114"/>
      <c r="AK2691" s="115"/>
      <c r="AL2691" s="115"/>
    </row>
    <row r="2692" spans="1:38" x14ac:dyDescent="0.25">
      <c r="A2692" s="71">
        <v>2042</v>
      </c>
      <c r="B2692" s="718">
        <v>7</v>
      </c>
      <c r="C2692" s="108">
        <v>0.38605656142033479</v>
      </c>
      <c r="D2692" s="109">
        <v>0.38500429168436912</v>
      </c>
      <c r="E2692" s="731">
        <v>0.43762429419772031</v>
      </c>
      <c r="F2692" s="108">
        <v>1.4496553664169128E-2</v>
      </c>
      <c r="G2692" s="109">
        <v>1.6437909165247705E-2</v>
      </c>
      <c r="H2692" s="731">
        <v>2.3454249537623491E-2</v>
      </c>
      <c r="I2692" s="108">
        <v>8.0631490888863344E-3</v>
      </c>
      <c r="J2692" s="109">
        <v>9.0960080892681077E-3</v>
      </c>
      <c r="K2692" s="731">
        <v>2.1202309727363609E-2</v>
      </c>
      <c r="L2692" s="108">
        <v>9.9497913090215717E-4</v>
      </c>
      <c r="M2692" s="109">
        <v>1.3027953848394782E-3</v>
      </c>
      <c r="N2692" s="731">
        <v>2.2869457257105492E-3</v>
      </c>
      <c r="O2692" s="108">
        <v>2.0963306200911997E-3</v>
      </c>
      <c r="P2692" s="109">
        <v>2.2790661074634311E-3</v>
      </c>
      <c r="Q2692" s="731">
        <v>5.6505545638391719E-3</v>
      </c>
      <c r="R2692" s="108">
        <v>2.5331226155676984E-3</v>
      </c>
      <c r="S2692" s="109">
        <v>3.3740863656433247E-3</v>
      </c>
      <c r="T2692" s="731">
        <v>1.0908621652602779E-2</v>
      </c>
      <c r="U2692" s="108">
        <v>2.1041961678939101E-4</v>
      </c>
      <c r="V2692" s="109">
        <v>2.1869764678089155E-4</v>
      </c>
      <c r="W2692" s="731">
        <v>5.1774989124711871E-4</v>
      </c>
      <c r="X2692" s="108">
        <v>1.3135527178597983E-5</v>
      </c>
      <c r="Y2692" s="109">
        <v>1.3770851017417708E-5</v>
      </c>
      <c r="Z2692" s="731">
        <v>3.5012673808453894E-5</v>
      </c>
      <c r="AA2692" s="108">
        <v>2.291234780568173E-4</v>
      </c>
      <c r="AB2692" s="109">
        <v>2.4461445358299613E-4</v>
      </c>
      <c r="AC2692" s="731">
        <v>9.7328545164588535E-4</v>
      </c>
      <c r="AD2692" s="108">
        <v>9.1550439121663039E-5</v>
      </c>
      <c r="AE2692" s="109">
        <v>9.4496084669898992E-5</v>
      </c>
      <c r="AF2692" s="731">
        <v>2.123333120286587E-4</v>
      </c>
      <c r="AG2692" s="108">
        <v>1.1353887116151236E-4</v>
      </c>
      <c r="AH2692" s="109">
        <v>1.2096933987104603E-4</v>
      </c>
      <c r="AI2692" s="731">
        <v>3.4049514646760769E-4</v>
      </c>
      <c r="AJ2692" s="114"/>
      <c r="AK2692" s="115"/>
      <c r="AL2692" s="115"/>
    </row>
    <row r="2693" spans="1:38" x14ac:dyDescent="0.25">
      <c r="A2693" s="71">
        <v>2042</v>
      </c>
      <c r="B2693" s="718">
        <v>8</v>
      </c>
      <c r="C2693" s="108">
        <v>0.43622975369307349</v>
      </c>
      <c r="D2693" s="109">
        <v>0.42759736940474097</v>
      </c>
      <c r="E2693" s="731">
        <v>0.43192073529053071</v>
      </c>
      <c r="F2693" s="108">
        <v>1.5037809394651214E-2</v>
      </c>
      <c r="G2693" s="109">
        <v>1.6845300648681946E-2</v>
      </c>
      <c r="H2693" s="731">
        <v>2.5246847459680609E-2</v>
      </c>
      <c r="I2693" s="108">
        <v>8.3375955616277354E-3</v>
      </c>
      <c r="J2693" s="109">
        <v>9.5929304485783823E-3</v>
      </c>
      <c r="K2693" s="731">
        <v>2.2249010037486978E-2</v>
      </c>
      <c r="L2693" s="108">
        <v>1.1314693537346338E-3</v>
      </c>
      <c r="M2693" s="109">
        <v>1.4114967948831022E-3</v>
      </c>
      <c r="N2693" s="731">
        <v>2.3662026271437054E-3</v>
      </c>
      <c r="O2693" s="108">
        <v>2.1923546165729777E-3</v>
      </c>
      <c r="P2693" s="109">
        <v>2.3810698309810361E-3</v>
      </c>
      <c r="Q2693" s="731">
        <v>6.0843044883413496E-3</v>
      </c>
      <c r="R2693" s="108">
        <v>2.5331226155676984E-3</v>
      </c>
      <c r="S2693" s="109">
        <v>3.3740863656433247E-3</v>
      </c>
      <c r="T2693" s="731">
        <v>1.0908621652602779E-2</v>
      </c>
      <c r="U2693" s="108">
        <v>2.1454894075247105E-4</v>
      </c>
      <c r="V2693" s="109">
        <v>2.2265821197266366E-4</v>
      </c>
      <c r="W2693" s="731">
        <v>5.6377709434323766E-4</v>
      </c>
      <c r="X2693" s="108">
        <v>1.3445674881571306E-5</v>
      </c>
      <c r="Y2693" s="109">
        <v>1.4075560687759088E-5</v>
      </c>
      <c r="Z2693" s="731">
        <v>3.8012068534699056E-5</v>
      </c>
      <c r="AA2693" s="108">
        <v>2.3555801218480644E-4</v>
      </c>
      <c r="AB2693" s="109">
        <v>2.505705065494147E-4</v>
      </c>
      <c r="AC2693" s="731">
        <v>1.0468892938302933E-3</v>
      </c>
      <c r="AD2693" s="108">
        <v>9.2970600651343075E-5</v>
      </c>
      <c r="AE2693" s="109">
        <v>9.5787110783275399E-5</v>
      </c>
      <c r="AF2693" s="731">
        <v>2.3387521354272038E-4</v>
      </c>
      <c r="AG2693" s="108">
        <v>1.173494098244472E-4</v>
      </c>
      <c r="AH2693" s="109">
        <v>1.2490263446601863E-4</v>
      </c>
      <c r="AI2693" s="731">
        <v>3.6151372591769292E-4</v>
      </c>
      <c r="AJ2693" s="114"/>
      <c r="AK2693" s="115"/>
      <c r="AL2693" s="115"/>
    </row>
    <row r="2694" spans="1:38" ht="13" x14ac:dyDescent="0.3">
      <c r="A2694" s="71">
        <v>2042</v>
      </c>
      <c r="B2694" s="718">
        <v>9</v>
      </c>
      <c r="C2694" s="108">
        <v>0.43599366650749344</v>
      </c>
      <c r="D2694" s="109">
        <v>0.42719801645993477</v>
      </c>
      <c r="E2694" s="732">
        <v>0.42717697291996315</v>
      </c>
      <c r="F2694" s="108">
        <v>1.5126391460496791E-2</v>
      </c>
      <c r="G2694" s="109">
        <v>1.6913955130670996E-2</v>
      </c>
      <c r="H2694" s="732">
        <v>2.5025200928063811E-2</v>
      </c>
      <c r="I2694" s="108">
        <v>8.3238849830976069E-3</v>
      </c>
      <c r="J2694" s="109">
        <v>9.5643619023148205E-3</v>
      </c>
      <c r="K2694" s="732">
        <v>2.1902777224672577E-2</v>
      </c>
      <c r="L2694" s="108">
        <v>1.1300318895306511E-3</v>
      </c>
      <c r="M2694" s="109">
        <v>1.4079182286932898E-3</v>
      </c>
      <c r="N2694" s="732">
        <v>2.3434457362394114E-3</v>
      </c>
      <c r="O2694" s="108">
        <v>2.1899920880486868E-3</v>
      </c>
      <c r="P2694" s="109">
        <v>2.3767140670673263E-3</v>
      </c>
      <c r="Q2694" s="732">
        <v>6.000673366650556E-3</v>
      </c>
      <c r="R2694" s="108">
        <v>2.5331226155676984E-3</v>
      </c>
      <c r="S2694" s="109">
        <v>3.3740863656433247E-3</v>
      </c>
      <c r="T2694" s="732">
        <v>1.0908621652602779E-2</v>
      </c>
      <c r="U2694" s="108">
        <v>2.14173631240074E-4</v>
      </c>
      <c r="V2694" s="109">
        <v>2.2196683487023434E-4</v>
      </c>
      <c r="W2694" s="732">
        <v>5.5482441872844416E-4</v>
      </c>
      <c r="X2694" s="108">
        <v>1.3423139572979225E-5</v>
      </c>
      <c r="Y2694" s="109">
        <v>1.4033852303132407E-5</v>
      </c>
      <c r="Z2694" s="732">
        <v>3.7448386526198924E-5</v>
      </c>
      <c r="AA2694" s="108">
        <v>2.3562835158911735E-4</v>
      </c>
      <c r="AB2694" s="109">
        <v>2.5033000230961528E-4</v>
      </c>
      <c r="AC2694" s="732">
        <v>1.0330598891937638E-3</v>
      </c>
      <c r="AD2694" s="108">
        <v>9.2797219939830752E-5</v>
      </c>
      <c r="AE2694" s="109">
        <v>9.5467600260290759E-5</v>
      </c>
      <c r="AF2694" s="732">
        <v>2.2970999549805517E-4</v>
      </c>
      <c r="AG2694" s="108">
        <v>1.1718527064233634E-4</v>
      </c>
      <c r="AH2694" s="109">
        <v>1.2459946125629385E-4</v>
      </c>
      <c r="AI2694" s="732">
        <v>3.5749663705864917E-4</v>
      </c>
      <c r="AJ2694" s="114"/>
      <c r="AK2694" s="115"/>
      <c r="AL2694" s="115"/>
    </row>
    <row r="2695" spans="1:38" ht="13" x14ac:dyDescent="0.3">
      <c r="A2695" s="71">
        <v>2042</v>
      </c>
      <c r="B2695" s="718">
        <v>10</v>
      </c>
      <c r="C2695" s="108">
        <v>0.57732252248061244</v>
      </c>
      <c r="D2695" s="109">
        <v>0.54988740739345354</v>
      </c>
      <c r="E2695" s="732">
        <v>0.4622261947718832</v>
      </c>
      <c r="F2695" s="108">
        <v>1.8458787655102019E-2</v>
      </c>
      <c r="G2695" s="109">
        <v>1.9739932645020049E-2</v>
      </c>
      <c r="H2695" s="732">
        <v>3.0700537114802383E-2</v>
      </c>
      <c r="I2695" s="108">
        <v>8.9701370745615492E-3</v>
      </c>
      <c r="J2695" s="109">
        <v>1.0502396562217154E-2</v>
      </c>
      <c r="K2695" s="732">
        <v>2.1445211718842571E-2</v>
      </c>
      <c r="L2695" s="108">
        <v>1.4060735666722103E-3</v>
      </c>
      <c r="M2695" s="109">
        <v>1.6113132499873718E-3</v>
      </c>
      <c r="N2695" s="732">
        <v>2.5179487390776757E-3</v>
      </c>
      <c r="O2695" s="108">
        <v>2.5222173691396075E-3</v>
      </c>
      <c r="P2695" s="109">
        <v>2.6231022675122385E-3</v>
      </c>
      <c r="Q2695" s="732">
        <v>6.7507226910824619E-3</v>
      </c>
      <c r="R2695" s="108">
        <v>2.5331226155676984E-3</v>
      </c>
      <c r="S2695" s="109">
        <v>3.3740863656433247E-3</v>
      </c>
      <c r="T2695" s="732">
        <v>1.0908621652602779E-2</v>
      </c>
      <c r="U2695" s="108">
        <v>2.2853693797283541E-4</v>
      </c>
      <c r="V2695" s="109">
        <v>2.3207268352455981E-4</v>
      </c>
      <c r="W2695" s="732">
        <v>6.3443246512302374E-4</v>
      </c>
      <c r="X2695" s="108">
        <v>1.449669996868321E-5</v>
      </c>
      <c r="Y2695" s="109">
        <v>1.479833838375635E-5</v>
      </c>
      <c r="Z2695" s="732">
        <v>4.2622928162330698E-5</v>
      </c>
      <c r="AA2695" s="108">
        <v>2.6286655682303549E-4</v>
      </c>
      <c r="AB2695" s="109">
        <v>2.7146072246416939E-4</v>
      </c>
      <c r="AC2695" s="732">
        <v>1.1694713783330169E-3</v>
      </c>
      <c r="AD2695" s="108">
        <v>9.7744634844505271E-5</v>
      </c>
      <c r="AE2695" s="109">
        <v>9.885766439671964E-5</v>
      </c>
      <c r="AF2695" s="732">
        <v>2.6693872790916858E-4</v>
      </c>
      <c r="AG2695" s="108">
        <v>1.3037575950504836E-4</v>
      </c>
      <c r="AH2695" s="109">
        <v>1.3423540137615875E-4</v>
      </c>
      <c r="AI2695" s="732">
        <v>3.9384460162212166E-4</v>
      </c>
      <c r="AJ2695" s="114"/>
      <c r="AK2695" s="115"/>
      <c r="AL2695" s="115"/>
    </row>
    <row r="2696" spans="1:38" ht="13" x14ac:dyDescent="0.3">
      <c r="A2696" s="71">
        <v>2042</v>
      </c>
      <c r="B2696" s="718">
        <v>11</v>
      </c>
      <c r="C2696" s="108">
        <v>0.57704757697795217</v>
      </c>
      <c r="D2696" s="109">
        <v>0.54947281977192652</v>
      </c>
      <c r="E2696" s="732">
        <v>0.45601582189076506</v>
      </c>
      <c r="F2696" s="108">
        <v>1.8638453019432309E-2</v>
      </c>
      <c r="G2696" s="109">
        <v>1.9897830746924354E-2</v>
      </c>
      <c r="H2696" s="732">
        <v>3.0474596371929574E-2</v>
      </c>
      <c r="I2696" s="108">
        <v>8.9548557907106561E-3</v>
      </c>
      <c r="J2696" s="109">
        <v>1.04728664114817E-2</v>
      </c>
      <c r="K2696" s="732">
        <v>2.1051319489860873E-2</v>
      </c>
      <c r="L2696" s="108">
        <v>1.404199720658295E-3</v>
      </c>
      <c r="M2696" s="109">
        <v>1.6074076304542417E-3</v>
      </c>
      <c r="N2696" s="732">
        <v>2.4860999834834066E-3</v>
      </c>
      <c r="O2696" s="108">
        <v>2.5196059203010405E-3</v>
      </c>
      <c r="P2696" s="109">
        <v>2.6187987720288886E-3</v>
      </c>
      <c r="Q2696" s="732">
        <v>6.6384902635152204E-3</v>
      </c>
      <c r="R2696" s="108">
        <v>2.5331226155676984E-3</v>
      </c>
      <c r="S2696" s="109">
        <v>3.3740863656433247E-3</v>
      </c>
      <c r="T2696" s="732">
        <v>1.0908621652602779E-2</v>
      </c>
      <c r="U2696" s="108">
        <v>2.2812284377588467E-4</v>
      </c>
      <c r="V2696" s="109">
        <v>2.3138975091336315E-4</v>
      </c>
      <c r="W2696" s="732">
        <v>6.2243110548114964E-4</v>
      </c>
      <c r="X2696" s="108">
        <v>1.4471724224329739E-5</v>
      </c>
      <c r="Y2696" s="109">
        <v>1.4757033270012516E-5</v>
      </c>
      <c r="Z2696" s="732">
        <v>4.1864131492795315E-5</v>
      </c>
      <c r="AA2696" s="108">
        <v>2.6323884033553629E-4</v>
      </c>
      <c r="AB2696" s="109">
        <v>2.7155408751393812E-4</v>
      </c>
      <c r="AC2696" s="732">
        <v>1.1511825892911883E-3</v>
      </c>
      <c r="AD2696" s="108">
        <v>9.7553282787503652E-5</v>
      </c>
      <c r="AE2696" s="109">
        <v>9.8541909325417513E-5</v>
      </c>
      <c r="AF2696" s="732">
        <v>2.613513213450067E-4</v>
      </c>
      <c r="AG2696" s="108">
        <v>1.301941827606086E-4</v>
      </c>
      <c r="AH2696" s="109">
        <v>1.3393550387775385E-4</v>
      </c>
      <c r="AI2696" s="732">
        <v>3.8844786599163115E-4</v>
      </c>
      <c r="AJ2696" s="114"/>
      <c r="AK2696" s="115"/>
      <c r="AL2696" s="115"/>
    </row>
    <row r="2697" spans="1:38" ht="13" x14ac:dyDescent="0.3">
      <c r="A2697" s="71">
        <v>2042</v>
      </c>
      <c r="B2697" s="718">
        <v>12</v>
      </c>
      <c r="C2697" s="108">
        <v>0.57676847198482917</v>
      </c>
      <c r="D2697" s="109">
        <v>0.54907041214017238</v>
      </c>
      <c r="E2697" s="732">
        <v>0.44962132269441357</v>
      </c>
      <c r="F2697" s="108">
        <v>1.8832881319484008E-2</v>
      </c>
      <c r="G2697" s="109">
        <v>2.0070509551475692E-2</v>
      </c>
      <c r="H2697" s="732">
        <v>3.0251692252822641E-2</v>
      </c>
      <c r="I2697" s="108">
        <v>8.9392495356726293E-3</v>
      </c>
      <c r="J2697" s="109">
        <v>1.0444155339191654E-2</v>
      </c>
      <c r="K2697" s="732">
        <v>2.0645334586900776E-2</v>
      </c>
      <c r="L2697" s="108">
        <v>1.4022870932762727E-3</v>
      </c>
      <c r="M2697" s="109">
        <v>1.6036120793729508E-3</v>
      </c>
      <c r="N2697" s="732">
        <v>2.4532237851972163E-3</v>
      </c>
      <c r="O2697" s="108">
        <v>2.5169448163657755E-3</v>
      </c>
      <c r="P2697" s="109">
        <v>2.614616973014156E-3</v>
      </c>
      <c r="Q2697" s="732">
        <v>6.5229112845597292E-3</v>
      </c>
      <c r="R2697" s="108">
        <v>2.5331226155676984E-3</v>
      </c>
      <c r="S2697" s="109">
        <v>3.3740863656433247E-3</v>
      </c>
      <c r="T2697" s="732">
        <v>1.0908621652602779E-2</v>
      </c>
      <c r="U2697" s="108">
        <v>2.2770011426072792E-4</v>
      </c>
      <c r="V2697" s="109">
        <v>2.3072619937536561E-4</v>
      </c>
      <c r="W2697" s="732">
        <v>6.100718343890404E-4</v>
      </c>
      <c r="X2697" s="108">
        <v>1.4446228966378718E-5</v>
      </c>
      <c r="Y2697" s="109">
        <v>1.4716878199143058E-5</v>
      </c>
      <c r="Z2697" s="732">
        <v>4.1082706177369501E-5</v>
      </c>
      <c r="AA2697" s="108">
        <v>2.6366157040742268E-4</v>
      </c>
      <c r="AB2697" s="109">
        <v>2.7171960831905942E-4</v>
      </c>
      <c r="AC2697" s="732">
        <v>1.1323859553814607E-3</v>
      </c>
      <c r="AD2697" s="108">
        <v>9.7357928703489216E-5</v>
      </c>
      <c r="AE2697" s="109">
        <v>9.8235109520345657E-5</v>
      </c>
      <c r="AF2697" s="732">
        <v>2.5559713891465098E-4</v>
      </c>
      <c r="AG2697" s="108">
        <v>1.3000892110147383E-4</v>
      </c>
      <c r="AH2697" s="109">
        <v>1.3364424512407125E-4</v>
      </c>
      <c r="AI2697" s="732">
        <v>3.8289012447992131E-4</v>
      </c>
      <c r="AJ2697" s="114"/>
      <c r="AK2697" s="115"/>
      <c r="AL2697" s="115"/>
    </row>
    <row r="2698" spans="1:38" ht="13" x14ac:dyDescent="0.3">
      <c r="A2698" s="71">
        <v>2042</v>
      </c>
      <c r="B2698" s="718">
        <v>13</v>
      </c>
      <c r="C2698" s="108">
        <v>0.57534570890029879</v>
      </c>
      <c r="D2698" s="109">
        <v>0.54761815369127331</v>
      </c>
      <c r="E2698" s="732">
        <v>0.44158738743564541</v>
      </c>
      <c r="F2698" s="108">
        <v>1.9038514971521144E-2</v>
      </c>
      <c r="G2698" s="109">
        <v>2.0252644263932661E-2</v>
      </c>
      <c r="H2698" s="732">
        <v>2.9958048532933393E-2</v>
      </c>
      <c r="I2698" s="108">
        <v>8.9221179041451826E-3</v>
      </c>
      <c r="J2698" s="109">
        <v>1.0415105302185743E-2</v>
      </c>
      <c r="K2698" s="732">
        <v>2.0152982002551535E-2</v>
      </c>
      <c r="L2698" s="108">
        <v>1.4003217080871655E-3</v>
      </c>
      <c r="M2698" s="109">
        <v>1.599924786848003E-3</v>
      </c>
      <c r="N2698" s="732">
        <v>2.4135292314769771E-3</v>
      </c>
      <c r="O2698" s="108">
        <v>2.5134982797711154E-3</v>
      </c>
      <c r="P2698" s="109">
        <v>2.6098088817907202E-3</v>
      </c>
      <c r="Q2698" s="732">
        <v>6.3837570057938041E-3</v>
      </c>
      <c r="R2698" s="108">
        <v>2.5331226155676984E-3</v>
      </c>
      <c r="S2698" s="109">
        <v>3.3740863656433247E-3</v>
      </c>
      <c r="T2698" s="732">
        <v>1.0908621652602779E-2</v>
      </c>
      <c r="U2698" s="108">
        <v>2.2725653011960301E-4</v>
      </c>
      <c r="V2698" s="109">
        <v>2.3007163611409178E-4</v>
      </c>
      <c r="W2698" s="732">
        <v>5.9524151732374107E-4</v>
      </c>
      <c r="X2698" s="108">
        <v>1.4419005750323031E-5</v>
      </c>
      <c r="Y2698" s="109">
        <v>1.4676796541140406E-5</v>
      </c>
      <c r="Z2698" s="732">
        <v>4.014370432944098E-5</v>
      </c>
      <c r="AA2698" s="108">
        <v>2.6409674215887316E-4</v>
      </c>
      <c r="AB2698" s="109">
        <v>2.7191361578302861E-4</v>
      </c>
      <c r="AC2698" s="732">
        <v>1.1096533159395746E-3</v>
      </c>
      <c r="AD2698" s="108">
        <v>9.715731045985664E-5</v>
      </c>
      <c r="AE2698" s="109">
        <v>9.7937025110957863E-5</v>
      </c>
      <c r="AF2698" s="732">
        <v>2.4870747682185574E-4</v>
      </c>
      <c r="AG2698" s="108">
        <v>1.2979698992042065E-4</v>
      </c>
      <c r="AH2698" s="109">
        <v>1.3333859161101554E-4</v>
      </c>
      <c r="AI2698" s="732">
        <v>3.7616363635869474E-4</v>
      </c>
      <c r="AJ2698" s="114"/>
      <c r="AK2698" s="115"/>
      <c r="AL2698" s="115"/>
    </row>
    <row r="2699" spans="1:38" ht="13" x14ac:dyDescent="0.3">
      <c r="A2699" s="71">
        <v>2042</v>
      </c>
      <c r="B2699" s="718">
        <v>14</v>
      </c>
      <c r="C2699" s="108">
        <v>0.57505648024948397</v>
      </c>
      <c r="D2699" s="109">
        <v>0.54723588146897895</v>
      </c>
      <c r="E2699" s="732">
        <v>0.43335256308844244</v>
      </c>
      <c r="F2699" s="108">
        <v>1.9263366769283908E-2</v>
      </c>
      <c r="G2699" s="109">
        <v>2.0454043127381222E-2</v>
      </c>
      <c r="H2699" s="732">
        <v>2.9643699775437057E-2</v>
      </c>
      <c r="I2699" s="108">
        <v>8.9058887121993245E-3</v>
      </c>
      <c r="J2699" s="109">
        <v>1.0387915674217365E-2</v>
      </c>
      <c r="K2699" s="732">
        <v>1.9627687976459567E-2</v>
      </c>
      <c r="L2699" s="108">
        <v>1.398334344778963E-3</v>
      </c>
      <c r="M2699" s="109">
        <v>1.5963285367741656E-3</v>
      </c>
      <c r="N2699" s="732">
        <v>2.370665056560339E-3</v>
      </c>
      <c r="O2699" s="108">
        <v>2.5107331336700392E-3</v>
      </c>
      <c r="P2699" s="109">
        <v>2.6058463327456312E-3</v>
      </c>
      <c r="Q2699" s="732">
        <v>6.2348041800015666E-3</v>
      </c>
      <c r="R2699" s="108">
        <v>2.5331226155676984E-3</v>
      </c>
      <c r="S2699" s="109">
        <v>3.3740863656433247E-3</v>
      </c>
      <c r="T2699" s="732">
        <v>1.0908621652602779E-2</v>
      </c>
      <c r="U2699" s="108">
        <v>2.2681693748707261E-4</v>
      </c>
      <c r="V2699" s="109">
        <v>2.2944304361452065E-4</v>
      </c>
      <c r="W2699" s="732">
        <v>5.7931228710970375E-4</v>
      </c>
      <c r="X2699" s="108">
        <v>1.4392497177843009E-5</v>
      </c>
      <c r="Y2699" s="109">
        <v>1.4638765380659641E-5</v>
      </c>
      <c r="Z2699" s="732">
        <v>3.913673697167646E-5</v>
      </c>
      <c r="AA2699" s="108">
        <v>2.6462294390662918E-4</v>
      </c>
      <c r="AB2699" s="109">
        <v>2.7221781097731763E-4</v>
      </c>
      <c r="AC2699" s="732">
        <v>1.0853234780272491E-3</v>
      </c>
      <c r="AD2699" s="108">
        <v>9.6954149008550406E-5</v>
      </c>
      <c r="AE2699" s="109">
        <v>9.7646356477601405E-5</v>
      </c>
      <c r="AF2699" s="732">
        <v>2.4129154940294168E-4</v>
      </c>
      <c r="AG2699" s="108">
        <v>1.2960436006140603E-4</v>
      </c>
      <c r="AH2699" s="109">
        <v>1.3306247019675662E-4</v>
      </c>
      <c r="AI2699" s="732">
        <v>3.6900160884921555E-4</v>
      </c>
      <c r="AJ2699" s="114"/>
      <c r="AK2699" s="115"/>
      <c r="AL2699" s="115"/>
    </row>
    <row r="2700" spans="1:38" ht="13" x14ac:dyDescent="0.3">
      <c r="A2700" s="71">
        <v>2042</v>
      </c>
      <c r="B2700" s="718">
        <v>15</v>
      </c>
      <c r="C2700" s="108">
        <v>0.71049690889317285</v>
      </c>
      <c r="D2700" s="109">
        <v>0.65688551837862741</v>
      </c>
      <c r="E2700" s="732">
        <v>0.45054842265559775</v>
      </c>
      <c r="F2700" s="108">
        <v>2.8868982209321215E-2</v>
      </c>
      <c r="G2700" s="109">
        <v>2.9136063879485065E-2</v>
      </c>
      <c r="H2700" s="732">
        <v>4.0786839711829108E-2</v>
      </c>
      <c r="I2700" s="108">
        <v>8.8931121094642535E-3</v>
      </c>
      <c r="J2700" s="109">
        <v>1.0299804347969808E-2</v>
      </c>
      <c r="K2700" s="732">
        <v>2.0658191439301362E-2</v>
      </c>
      <c r="L2700" s="108">
        <v>1.9277393684259867E-3</v>
      </c>
      <c r="M2700" s="109">
        <v>1.9548026880668403E-3</v>
      </c>
      <c r="N2700" s="732">
        <v>2.6216575520270104E-3</v>
      </c>
      <c r="O2700" s="108">
        <v>2.5672275334448907E-3</v>
      </c>
      <c r="P2700" s="109">
        <v>2.6304727094784864E-3</v>
      </c>
      <c r="Q2700" s="732">
        <v>6.5087190942028118E-3</v>
      </c>
      <c r="R2700" s="108">
        <v>2.5331226155676984E-3</v>
      </c>
      <c r="S2700" s="109">
        <v>3.3740863656433247E-3</v>
      </c>
      <c r="T2700" s="732">
        <v>1.0908621652602779E-2</v>
      </c>
      <c r="U2700" s="108">
        <v>2.2721351979688325E-4</v>
      </c>
      <c r="V2700" s="109">
        <v>2.2771149720241459E-4</v>
      </c>
      <c r="W2700" s="732">
        <v>6.0830054814605869E-4</v>
      </c>
      <c r="X2700" s="108">
        <v>1.4451888993564777E-5</v>
      </c>
      <c r="Y2700" s="109">
        <v>1.4550142447701912E-5</v>
      </c>
      <c r="Z2700" s="732">
        <v>4.1040973091734151E-5</v>
      </c>
      <c r="AA2700" s="108">
        <v>2.9989060658086922E-4</v>
      </c>
      <c r="AB2700" s="109">
        <v>3.0228679451669649E-4</v>
      </c>
      <c r="AC2700" s="732">
        <v>1.1670343136436175E-3</v>
      </c>
      <c r="AD2700" s="108">
        <v>9.6744683521853735E-5</v>
      </c>
      <c r="AE2700" s="109">
        <v>9.6577238537354928E-5</v>
      </c>
      <c r="AF2700" s="732">
        <v>2.5487100332180973E-4</v>
      </c>
      <c r="AG2700" s="108">
        <v>1.31283685155356E-4</v>
      </c>
      <c r="AH2700" s="109">
        <v>1.332701698280177E-4</v>
      </c>
      <c r="AI2700" s="732">
        <v>3.8231575731985287E-4</v>
      </c>
      <c r="AJ2700" s="114"/>
      <c r="AK2700" s="115"/>
      <c r="AL2700" s="115"/>
    </row>
    <row r="2701" spans="1:38" ht="13" x14ac:dyDescent="0.3">
      <c r="A2701" s="71">
        <v>2042</v>
      </c>
      <c r="B2701" s="718">
        <v>16</v>
      </c>
      <c r="C2701" s="108">
        <v>0.71017251491789679</v>
      </c>
      <c r="D2701" s="109">
        <v>0.65651465640571682</v>
      </c>
      <c r="E2701" s="732">
        <v>0.43920540901161831</v>
      </c>
      <c r="F2701" s="108">
        <v>2.9414522126408514E-2</v>
      </c>
      <c r="G2701" s="109">
        <v>2.9651257066667373E-2</v>
      </c>
      <c r="H2701" s="732">
        <v>4.063407938001843E-2</v>
      </c>
      <c r="I2701" s="108">
        <v>8.8760408958957135E-3</v>
      </c>
      <c r="J2701" s="109">
        <v>1.0274786689386818E-2</v>
      </c>
      <c r="K2701" s="732">
        <v>1.9931165770643269E-2</v>
      </c>
      <c r="L2701" s="108">
        <v>1.924838154125974E-3</v>
      </c>
      <c r="M2701" s="109">
        <v>1.9506938994103161E-3</v>
      </c>
      <c r="N2701" s="732">
        <v>2.5497440250963062E-3</v>
      </c>
      <c r="O2701" s="108">
        <v>2.5643011892514949E-3</v>
      </c>
      <c r="P2701" s="109">
        <v>2.6268115652948042E-3</v>
      </c>
      <c r="Q2701" s="732">
        <v>6.3048298197442903E-3</v>
      </c>
      <c r="R2701" s="108">
        <v>2.5331226155676984E-3</v>
      </c>
      <c r="S2701" s="109">
        <v>3.3740863656433247E-3</v>
      </c>
      <c r="T2701" s="732">
        <v>1.0908621652602779E-2</v>
      </c>
      <c r="U2701" s="108">
        <v>2.2674964327850262E-4</v>
      </c>
      <c r="V2701" s="109">
        <v>2.271308230463701E-4</v>
      </c>
      <c r="W2701" s="732">
        <v>5.8650683217916476E-4</v>
      </c>
      <c r="X2701" s="108">
        <v>1.4423897563031864E-5</v>
      </c>
      <c r="Y2701" s="109">
        <v>1.4515019026872589E-5</v>
      </c>
      <c r="Z2701" s="732">
        <v>3.9660710673511294E-5</v>
      </c>
      <c r="AA2701" s="108">
        <v>3.015388740390375E-4</v>
      </c>
      <c r="AB2701" s="109">
        <v>3.0374431551725712E-4</v>
      </c>
      <c r="AC2701" s="732">
        <v>1.1347071057218161E-3</v>
      </c>
      <c r="AD2701" s="108">
        <v>9.6530183118384292E-5</v>
      </c>
      <c r="AE2701" s="109">
        <v>9.630875294879904E-5</v>
      </c>
      <c r="AF2701" s="732">
        <v>2.4472147708420205E-4</v>
      </c>
      <c r="AG2701" s="108">
        <v>1.3108013821798897E-4</v>
      </c>
      <c r="AH2701" s="109">
        <v>1.3301523830041914E-4</v>
      </c>
      <c r="AI2701" s="732">
        <v>3.7250756222059512E-4</v>
      </c>
      <c r="AJ2701" s="114"/>
      <c r="AK2701" s="115"/>
      <c r="AL2701" s="115"/>
    </row>
    <row r="2702" spans="1:38" ht="13" x14ac:dyDescent="0.3">
      <c r="A2702" s="71">
        <v>2042</v>
      </c>
      <c r="B2702" s="718">
        <v>17</v>
      </c>
      <c r="C2702" s="108">
        <v>0.70984021180690615</v>
      </c>
      <c r="D2702" s="109">
        <v>0.65615606225687273</v>
      </c>
      <c r="E2702" s="732">
        <v>0.43949571164868634</v>
      </c>
      <c r="F2702" s="108">
        <v>2.9990872308294232E-2</v>
      </c>
      <c r="G2702" s="109">
        <v>3.0187627335587105E-2</v>
      </c>
      <c r="H2702" s="732">
        <v>4.1263853053061524E-2</v>
      </c>
      <c r="I2702" s="108">
        <v>8.8585937250796106E-3</v>
      </c>
      <c r="J2702" s="109">
        <v>1.0250637112188963E-2</v>
      </c>
      <c r="K2702" s="732">
        <v>1.9956087748245352E-2</v>
      </c>
      <c r="L2702" s="108">
        <v>1.9218753336694308E-3</v>
      </c>
      <c r="M2702" s="109">
        <v>1.9467253268436787E-3</v>
      </c>
      <c r="N2702" s="732">
        <v>2.5534471516670595E-3</v>
      </c>
      <c r="O2702" s="108">
        <v>2.5613109069114511E-3</v>
      </c>
      <c r="P2702" s="109">
        <v>2.6232780627631672E-3</v>
      </c>
      <c r="Q2702" s="732">
        <v>6.3102229398812942E-3</v>
      </c>
      <c r="R2702" s="108">
        <v>2.5331226155676984E-3</v>
      </c>
      <c r="S2702" s="109">
        <v>3.3740863656433247E-3</v>
      </c>
      <c r="T2702" s="732">
        <v>1.0908621652602779E-2</v>
      </c>
      <c r="U2702" s="108">
        <v>2.26274965513786E-4</v>
      </c>
      <c r="V2702" s="109">
        <v>2.2656995764055182E-4</v>
      </c>
      <c r="W2702" s="732">
        <v>5.8708341444139577E-4</v>
      </c>
      <c r="X2702" s="108">
        <v>1.4395288715780891E-5</v>
      </c>
      <c r="Y2702" s="109">
        <v>1.4481129270675811E-5</v>
      </c>
      <c r="Z2702" s="732">
        <v>3.9696844324912063E-5</v>
      </c>
      <c r="AA2702" s="108">
        <v>3.0329230476598836E-4</v>
      </c>
      <c r="AB2702" s="109">
        <v>3.0529554769605894E-4</v>
      </c>
      <c r="AC2702" s="732">
        <v>1.1378547265804785E-3</v>
      </c>
      <c r="AD2702" s="108">
        <v>9.631091205302641E-5</v>
      </c>
      <c r="AE2702" s="109">
        <v>9.6049547209503839E-5</v>
      </c>
      <c r="AF2702" s="732">
        <v>2.4498890670650027E-4</v>
      </c>
      <c r="AG2702" s="108">
        <v>1.3087209815611486E-4</v>
      </c>
      <c r="AH2702" s="109">
        <v>1.3276904656157448E-4</v>
      </c>
      <c r="AI2702" s="732">
        <v>3.7276761226800179E-4</v>
      </c>
      <c r="AJ2702" s="114"/>
      <c r="AK2702" s="115"/>
      <c r="AL2702" s="115"/>
    </row>
    <row r="2703" spans="1:38" ht="13" x14ac:dyDescent="0.3">
      <c r="A2703" s="71">
        <v>2042</v>
      </c>
      <c r="B2703" s="718">
        <v>18</v>
      </c>
      <c r="C2703" s="108">
        <v>0.70877241826794857</v>
      </c>
      <c r="D2703" s="109">
        <v>0.655145443947729</v>
      </c>
      <c r="E2703" s="732">
        <v>0.43890118938405664</v>
      </c>
      <c r="F2703" s="108">
        <v>3.0594272474652826E-2</v>
      </c>
      <c r="G2703" s="109">
        <v>3.0731225895715735E-2</v>
      </c>
      <c r="H2703" s="732">
        <v>4.1857314901490798E-2</v>
      </c>
      <c r="I2703" s="108">
        <v>8.8403589812944133E-3</v>
      </c>
      <c r="J2703" s="109">
        <v>1.022658188079589E-2</v>
      </c>
      <c r="K2703" s="732">
        <v>1.9933396128407468E-2</v>
      </c>
      <c r="L2703" s="108">
        <v>1.9188755666012241E-3</v>
      </c>
      <c r="M2703" s="109">
        <v>1.9428712655144588E-3</v>
      </c>
      <c r="N2703" s="732">
        <v>2.5525825421214513E-3</v>
      </c>
      <c r="O2703" s="108">
        <v>2.5579142056049793E-3</v>
      </c>
      <c r="P2703" s="109">
        <v>2.6194617524823486E-3</v>
      </c>
      <c r="Q2703" s="732">
        <v>6.3027193502063743E-3</v>
      </c>
      <c r="R2703" s="108">
        <v>2.5331226155676984E-3</v>
      </c>
      <c r="S2703" s="109">
        <v>3.3740863656433247E-3</v>
      </c>
      <c r="T2703" s="732">
        <v>1.0908621652602779E-2</v>
      </c>
      <c r="U2703" s="108">
        <v>2.2578986023186949E-4</v>
      </c>
      <c r="V2703" s="109">
        <v>2.2602031975547821E-4</v>
      </c>
      <c r="W2703" s="732">
        <v>5.8630653806277921E-4</v>
      </c>
      <c r="X2703" s="108">
        <v>1.4365771563671417E-5</v>
      </c>
      <c r="Y2703" s="109">
        <v>1.4447632563938396E-5</v>
      </c>
      <c r="Z2703" s="732">
        <v>3.9646593943804925E-5</v>
      </c>
      <c r="AA2703" s="108">
        <v>3.0512934553246067E-4</v>
      </c>
      <c r="AB2703" s="109">
        <v>3.0687380287392662E-4</v>
      </c>
      <c r="AC2703" s="732">
        <v>1.1388576701693068E-3</v>
      </c>
      <c r="AD2703" s="108">
        <v>9.6089070975935057E-5</v>
      </c>
      <c r="AE2703" s="109">
        <v>9.579786987575852E-5</v>
      </c>
      <c r="AF2703" s="732">
        <v>2.4463365781225726E-4</v>
      </c>
      <c r="AG2703" s="108">
        <v>1.3065029878323893E-4</v>
      </c>
      <c r="AH2703" s="109">
        <v>1.3251841783593489E-4</v>
      </c>
      <c r="AI2703" s="732">
        <v>3.7238962759290184E-4</v>
      </c>
      <c r="AJ2703" s="114"/>
      <c r="AK2703" s="115"/>
      <c r="AL2703" s="115"/>
    </row>
    <row r="2704" spans="1:38" ht="13" x14ac:dyDescent="0.3">
      <c r="A2704" s="71">
        <v>2042</v>
      </c>
      <c r="B2704" s="718">
        <v>19</v>
      </c>
      <c r="C2704" s="108">
        <v>0.70877241826794857</v>
      </c>
      <c r="D2704" s="109">
        <v>0.655145443947729</v>
      </c>
      <c r="E2704" s="732">
        <v>0.43890118938405664</v>
      </c>
      <c r="F2704" s="108">
        <v>3.0594272474652826E-2</v>
      </c>
      <c r="G2704" s="109">
        <v>3.0731225895715735E-2</v>
      </c>
      <c r="H2704" s="732">
        <v>4.1857314901490798E-2</v>
      </c>
      <c r="I2704" s="108">
        <v>8.8403589812944133E-3</v>
      </c>
      <c r="J2704" s="109">
        <v>1.022658188079589E-2</v>
      </c>
      <c r="K2704" s="732">
        <v>1.9933396128407468E-2</v>
      </c>
      <c r="L2704" s="108">
        <v>1.9188755666012241E-3</v>
      </c>
      <c r="M2704" s="109">
        <v>1.9428712655144588E-3</v>
      </c>
      <c r="N2704" s="732">
        <v>2.5525825421214513E-3</v>
      </c>
      <c r="O2704" s="108">
        <v>2.5579142056049793E-3</v>
      </c>
      <c r="P2704" s="109">
        <v>2.6194617524823486E-3</v>
      </c>
      <c r="Q2704" s="732">
        <v>6.3027193502063743E-3</v>
      </c>
      <c r="R2704" s="108">
        <v>2.5331226155676984E-3</v>
      </c>
      <c r="S2704" s="109">
        <v>3.3740863656433247E-3</v>
      </c>
      <c r="T2704" s="732">
        <v>1.0908621652602779E-2</v>
      </c>
      <c r="U2704" s="108">
        <v>2.2578986023186949E-4</v>
      </c>
      <c r="V2704" s="109">
        <v>2.2602031975547821E-4</v>
      </c>
      <c r="W2704" s="732">
        <v>5.8630653806277921E-4</v>
      </c>
      <c r="X2704" s="108">
        <v>1.4365771563671417E-5</v>
      </c>
      <c r="Y2704" s="109">
        <v>1.4447632563938396E-5</v>
      </c>
      <c r="Z2704" s="732">
        <v>3.9646593943804925E-5</v>
      </c>
      <c r="AA2704" s="108">
        <v>3.0512934553246067E-4</v>
      </c>
      <c r="AB2704" s="109">
        <v>3.0687380287392662E-4</v>
      </c>
      <c r="AC2704" s="732">
        <v>1.1388576701693068E-3</v>
      </c>
      <c r="AD2704" s="108">
        <v>9.6089070975935057E-5</v>
      </c>
      <c r="AE2704" s="109">
        <v>9.579786987575852E-5</v>
      </c>
      <c r="AF2704" s="732">
        <v>2.4463365781225726E-4</v>
      </c>
      <c r="AG2704" s="108">
        <v>1.3065029878323893E-4</v>
      </c>
      <c r="AH2704" s="109">
        <v>1.3251841783593489E-4</v>
      </c>
      <c r="AI2704" s="732">
        <v>3.7238962759290184E-4</v>
      </c>
      <c r="AJ2704" s="114"/>
      <c r="AK2704" s="115"/>
      <c r="AL2704" s="115"/>
    </row>
    <row r="2705" spans="1:38" ht="13" x14ac:dyDescent="0.3">
      <c r="A2705" s="71">
        <v>2042</v>
      </c>
      <c r="B2705" s="718">
        <v>20</v>
      </c>
      <c r="C2705" s="108">
        <v>0.70877241826794857</v>
      </c>
      <c r="D2705" s="109">
        <v>0.655145443947729</v>
      </c>
      <c r="E2705" s="732">
        <v>0.43890118938405664</v>
      </c>
      <c r="F2705" s="108">
        <v>3.0594272474652826E-2</v>
      </c>
      <c r="G2705" s="109">
        <v>3.0731225895715735E-2</v>
      </c>
      <c r="H2705" s="732">
        <v>4.1857314901490798E-2</v>
      </c>
      <c r="I2705" s="108">
        <v>8.8403589812944133E-3</v>
      </c>
      <c r="J2705" s="109">
        <v>1.022658188079589E-2</v>
      </c>
      <c r="K2705" s="732">
        <v>1.9933396128407468E-2</v>
      </c>
      <c r="L2705" s="108">
        <v>1.9188755666012241E-3</v>
      </c>
      <c r="M2705" s="109">
        <v>1.9428712655144588E-3</v>
      </c>
      <c r="N2705" s="732">
        <v>2.5525825421214513E-3</v>
      </c>
      <c r="O2705" s="108">
        <v>2.5579142056049793E-3</v>
      </c>
      <c r="P2705" s="109">
        <v>2.6194617524823486E-3</v>
      </c>
      <c r="Q2705" s="732">
        <v>6.3027193502063743E-3</v>
      </c>
      <c r="R2705" s="108">
        <v>2.5331226155676984E-3</v>
      </c>
      <c r="S2705" s="109">
        <v>3.3740863656433247E-3</v>
      </c>
      <c r="T2705" s="732">
        <v>1.0908621652602779E-2</v>
      </c>
      <c r="U2705" s="108">
        <v>2.2578986023186949E-4</v>
      </c>
      <c r="V2705" s="109">
        <v>2.2602031975547821E-4</v>
      </c>
      <c r="W2705" s="732">
        <v>5.8630653806277921E-4</v>
      </c>
      <c r="X2705" s="108">
        <v>1.4365771563671417E-5</v>
      </c>
      <c r="Y2705" s="109">
        <v>1.4447632563938396E-5</v>
      </c>
      <c r="Z2705" s="732">
        <v>3.9646593943804925E-5</v>
      </c>
      <c r="AA2705" s="108">
        <v>3.0512934553246067E-4</v>
      </c>
      <c r="AB2705" s="109">
        <v>3.0687380287392662E-4</v>
      </c>
      <c r="AC2705" s="732">
        <v>1.1388576701693068E-3</v>
      </c>
      <c r="AD2705" s="108">
        <v>9.6089070975935057E-5</v>
      </c>
      <c r="AE2705" s="109">
        <v>9.579786987575852E-5</v>
      </c>
      <c r="AF2705" s="732">
        <v>2.4463365781225726E-4</v>
      </c>
      <c r="AG2705" s="108">
        <v>1.3065029878323893E-4</v>
      </c>
      <c r="AH2705" s="109">
        <v>1.3251841783593489E-4</v>
      </c>
      <c r="AI2705" s="732">
        <v>3.7238962759290184E-4</v>
      </c>
      <c r="AJ2705" s="114"/>
      <c r="AK2705" s="115"/>
      <c r="AL2705" s="115"/>
    </row>
    <row r="2706" spans="1:38" ht="13" x14ac:dyDescent="0.3">
      <c r="A2706" s="71">
        <v>2042</v>
      </c>
      <c r="B2706" s="718">
        <v>21</v>
      </c>
      <c r="C2706" s="108">
        <v>0.70877241826794857</v>
      </c>
      <c r="D2706" s="109">
        <v>0.655145443947729</v>
      </c>
      <c r="E2706" s="732">
        <v>0.43890118938405664</v>
      </c>
      <c r="F2706" s="108">
        <v>3.0594272474652826E-2</v>
      </c>
      <c r="G2706" s="109">
        <v>3.0731225895715735E-2</v>
      </c>
      <c r="H2706" s="732">
        <v>4.1857314901490798E-2</v>
      </c>
      <c r="I2706" s="108">
        <v>8.8403589812944133E-3</v>
      </c>
      <c r="J2706" s="109">
        <v>1.022658188079589E-2</v>
      </c>
      <c r="K2706" s="732">
        <v>1.9933396128407468E-2</v>
      </c>
      <c r="L2706" s="108">
        <v>1.9188755666012241E-3</v>
      </c>
      <c r="M2706" s="109">
        <v>1.9428712655144588E-3</v>
      </c>
      <c r="N2706" s="732">
        <v>2.5525825421214513E-3</v>
      </c>
      <c r="O2706" s="108">
        <v>2.5579142056049793E-3</v>
      </c>
      <c r="P2706" s="109">
        <v>2.6194617524823486E-3</v>
      </c>
      <c r="Q2706" s="732">
        <v>6.3027193502063743E-3</v>
      </c>
      <c r="R2706" s="108">
        <v>2.5331226155676984E-3</v>
      </c>
      <c r="S2706" s="109">
        <v>3.3740863656433247E-3</v>
      </c>
      <c r="T2706" s="732">
        <v>1.0908621652602779E-2</v>
      </c>
      <c r="U2706" s="108">
        <v>2.2578986023186949E-4</v>
      </c>
      <c r="V2706" s="109">
        <v>2.2602031975547821E-4</v>
      </c>
      <c r="W2706" s="732">
        <v>5.8630653806277921E-4</v>
      </c>
      <c r="X2706" s="108">
        <v>1.4365771563671417E-5</v>
      </c>
      <c r="Y2706" s="109">
        <v>1.4447632563938396E-5</v>
      </c>
      <c r="Z2706" s="732">
        <v>3.9646593943804925E-5</v>
      </c>
      <c r="AA2706" s="108">
        <v>3.0512934553246067E-4</v>
      </c>
      <c r="AB2706" s="109">
        <v>3.0687380287392662E-4</v>
      </c>
      <c r="AC2706" s="732">
        <v>1.1388576701693068E-3</v>
      </c>
      <c r="AD2706" s="108">
        <v>9.6089070975935057E-5</v>
      </c>
      <c r="AE2706" s="109">
        <v>9.579786987575852E-5</v>
      </c>
      <c r="AF2706" s="732">
        <v>2.4463365781225726E-4</v>
      </c>
      <c r="AG2706" s="108">
        <v>1.3065029878323893E-4</v>
      </c>
      <c r="AH2706" s="109">
        <v>1.3251841783593489E-4</v>
      </c>
      <c r="AI2706" s="732">
        <v>3.7238962759290184E-4</v>
      </c>
      <c r="AJ2706" s="114"/>
      <c r="AK2706" s="115"/>
      <c r="AL2706" s="115"/>
    </row>
    <row r="2707" spans="1:38" ht="13" x14ac:dyDescent="0.3">
      <c r="A2707" s="71">
        <v>2042</v>
      </c>
      <c r="B2707" s="718">
        <v>22</v>
      </c>
      <c r="C2707" s="108">
        <v>0.70877241826794857</v>
      </c>
      <c r="D2707" s="109">
        <v>0.655145443947729</v>
      </c>
      <c r="E2707" s="732">
        <v>0.43890118938405664</v>
      </c>
      <c r="F2707" s="108">
        <v>3.0594272474652826E-2</v>
      </c>
      <c r="G2707" s="109">
        <v>3.0731225895715735E-2</v>
      </c>
      <c r="H2707" s="732">
        <v>4.1857314901490798E-2</v>
      </c>
      <c r="I2707" s="108">
        <v>8.8403589812944133E-3</v>
      </c>
      <c r="J2707" s="109">
        <v>1.022658188079589E-2</v>
      </c>
      <c r="K2707" s="732">
        <v>1.9933396128407468E-2</v>
      </c>
      <c r="L2707" s="108">
        <v>1.9188755666012241E-3</v>
      </c>
      <c r="M2707" s="109">
        <v>1.9428712655144588E-3</v>
      </c>
      <c r="N2707" s="732">
        <v>2.5525825421214513E-3</v>
      </c>
      <c r="O2707" s="108">
        <v>2.5579142056049793E-3</v>
      </c>
      <c r="P2707" s="109">
        <v>2.6194617524823486E-3</v>
      </c>
      <c r="Q2707" s="732">
        <v>6.3027193502063743E-3</v>
      </c>
      <c r="R2707" s="108">
        <v>2.5331226155676984E-3</v>
      </c>
      <c r="S2707" s="109">
        <v>3.3740863656433247E-3</v>
      </c>
      <c r="T2707" s="732">
        <v>1.0908621652602779E-2</v>
      </c>
      <c r="U2707" s="108">
        <v>2.2578986023186949E-4</v>
      </c>
      <c r="V2707" s="109">
        <v>2.2602031975547821E-4</v>
      </c>
      <c r="W2707" s="732">
        <v>5.8630653806277921E-4</v>
      </c>
      <c r="X2707" s="108">
        <v>1.4365771563671417E-5</v>
      </c>
      <c r="Y2707" s="109">
        <v>1.4447632563938396E-5</v>
      </c>
      <c r="Z2707" s="732">
        <v>3.9646593943804925E-5</v>
      </c>
      <c r="AA2707" s="108">
        <v>3.0512934553246067E-4</v>
      </c>
      <c r="AB2707" s="109">
        <v>3.0687380287392662E-4</v>
      </c>
      <c r="AC2707" s="732">
        <v>1.1388576701693068E-3</v>
      </c>
      <c r="AD2707" s="108">
        <v>9.6089070975935057E-5</v>
      </c>
      <c r="AE2707" s="109">
        <v>9.579786987575852E-5</v>
      </c>
      <c r="AF2707" s="732">
        <v>2.4463365781225726E-4</v>
      </c>
      <c r="AG2707" s="108">
        <v>1.3065029878323893E-4</v>
      </c>
      <c r="AH2707" s="109">
        <v>1.3251841783593489E-4</v>
      </c>
      <c r="AI2707" s="732">
        <v>3.7238962759290184E-4</v>
      </c>
      <c r="AJ2707" s="114"/>
      <c r="AK2707" s="115"/>
      <c r="AL2707" s="115"/>
    </row>
    <row r="2708" spans="1:38" ht="13" x14ac:dyDescent="0.3">
      <c r="A2708" s="71">
        <v>2042</v>
      </c>
      <c r="B2708" s="718">
        <v>23</v>
      </c>
      <c r="C2708" s="108">
        <v>0.70877241826794857</v>
      </c>
      <c r="D2708" s="109">
        <v>0.655145443947729</v>
      </c>
      <c r="E2708" s="732">
        <v>0.43890118938405664</v>
      </c>
      <c r="F2708" s="108">
        <v>3.0594272474652826E-2</v>
      </c>
      <c r="G2708" s="109">
        <v>3.0731225895715735E-2</v>
      </c>
      <c r="H2708" s="732">
        <v>4.1857314901490798E-2</v>
      </c>
      <c r="I2708" s="108">
        <v>8.8403589812944133E-3</v>
      </c>
      <c r="J2708" s="109">
        <v>1.022658188079589E-2</v>
      </c>
      <c r="K2708" s="732">
        <v>1.9933396128407468E-2</v>
      </c>
      <c r="L2708" s="108">
        <v>1.9188755666012241E-3</v>
      </c>
      <c r="M2708" s="109">
        <v>1.9428712655144588E-3</v>
      </c>
      <c r="N2708" s="732">
        <v>2.5525825421214513E-3</v>
      </c>
      <c r="O2708" s="108">
        <v>2.5579142056049793E-3</v>
      </c>
      <c r="P2708" s="109">
        <v>2.6194617524823486E-3</v>
      </c>
      <c r="Q2708" s="732">
        <v>6.3027193502063743E-3</v>
      </c>
      <c r="R2708" s="108">
        <v>2.5331226155676984E-3</v>
      </c>
      <c r="S2708" s="109">
        <v>3.3740863656433247E-3</v>
      </c>
      <c r="T2708" s="732">
        <v>1.0908621652602779E-2</v>
      </c>
      <c r="U2708" s="108">
        <v>2.2578986023186949E-4</v>
      </c>
      <c r="V2708" s="109">
        <v>2.2602031975547821E-4</v>
      </c>
      <c r="W2708" s="732">
        <v>5.8630653806277921E-4</v>
      </c>
      <c r="X2708" s="108">
        <v>1.4365771563671417E-5</v>
      </c>
      <c r="Y2708" s="109">
        <v>1.4447632563938396E-5</v>
      </c>
      <c r="Z2708" s="732">
        <v>3.9646593943804925E-5</v>
      </c>
      <c r="AA2708" s="108">
        <v>3.0512934553246067E-4</v>
      </c>
      <c r="AB2708" s="109">
        <v>3.0687380287392662E-4</v>
      </c>
      <c r="AC2708" s="732">
        <v>1.1388576701693068E-3</v>
      </c>
      <c r="AD2708" s="108">
        <v>9.6089070975935057E-5</v>
      </c>
      <c r="AE2708" s="109">
        <v>9.579786987575852E-5</v>
      </c>
      <c r="AF2708" s="732">
        <v>2.4463365781225726E-4</v>
      </c>
      <c r="AG2708" s="108">
        <v>1.3065029878323893E-4</v>
      </c>
      <c r="AH2708" s="109">
        <v>1.3251841783593489E-4</v>
      </c>
      <c r="AI2708" s="732">
        <v>3.7238962759290184E-4</v>
      </c>
      <c r="AJ2708" s="114"/>
      <c r="AK2708" s="115"/>
      <c r="AL2708" s="115"/>
    </row>
    <row r="2709" spans="1:38" ht="13" x14ac:dyDescent="0.3">
      <c r="A2709" s="71">
        <v>2042</v>
      </c>
      <c r="B2709" s="718">
        <v>24</v>
      </c>
      <c r="C2709" s="108">
        <v>0.70877241826794857</v>
      </c>
      <c r="D2709" s="109">
        <v>0.655145443947729</v>
      </c>
      <c r="E2709" s="732">
        <v>0.43890118938405664</v>
      </c>
      <c r="F2709" s="108">
        <v>3.0594272474652826E-2</v>
      </c>
      <c r="G2709" s="109">
        <v>3.0731225895715735E-2</v>
      </c>
      <c r="H2709" s="732">
        <v>4.1857314901490798E-2</v>
      </c>
      <c r="I2709" s="108">
        <v>8.8403589812944133E-3</v>
      </c>
      <c r="J2709" s="109">
        <v>1.022658188079589E-2</v>
      </c>
      <c r="K2709" s="732">
        <v>1.9933396128407468E-2</v>
      </c>
      <c r="L2709" s="108">
        <v>1.9188755666012241E-3</v>
      </c>
      <c r="M2709" s="109">
        <v>1.9428712655144588E-3</v>
      </c>
      <c r="N2709" s="732">
        <v>2.5525825421214513E-3</v>
      </c>
      <c r="O2709" s="108">
        <v>2.5579142056049793E-3</v>
      </c>
      <c r="P2709" s="109">
        <v>2.6194617524823486E-3</v>
      </c>
      <c r="Q2709" s="732">
        <v>6.3027193502063743E-3</v>
      </c>
      <c r="R2709" s="108">
        <v>2.5331226155676984E-3</v>
      </c>
      <c r="S2709" s="109">
        <v>3.3740863656433247E-3</v>
      </c>
      <c r="T2709" s="732">
        <v>1.0908621652602779E-2</v>
      </c>
      <c r="U2709" s="108">
        <v>2.2578986023186949E-4</v>
      </c>
      <c r="V2709" s="109">
        <v>2.2602031975547821E-4</v>
      </c>
      <c r="W2709" s="732">
        <v>5.8630653806277921E-4</v>
      </c>
      <c r="X2709" s="108">
        <v>1.4365771563671417E-5</v>
      </c>
      <c r="Y2709" s="109">
        <v>1.4447632563938396E-5</v>
      </c>
      <c r="Z2709" s="732">
        <v>3.9646593943804925E-5</v>
      </c>
      <c r="AA2709" s="108">
        <v>3.0512934553246067E-4</v>
      </c>
      <c r="AB2709" s="109">
        <v>3.0687380287392662E-4</v>
      </c>
      <c r="AC2709" s="732">
        <v>1.1388576701693068E-3</v>
      </c>
      <c r="AD2709" s="108">
        <v>9.6089070975935057E-5</v>
      </c>
      <c r="AE2709" s="109">
        <v>9.579786987575852E-5</v>
      </c>
      <c r="AF2709" s="732">
        <v>2.4463365781225726E-4</v>
      </c>
      <c r="AG2709" s="108">
        <v>1.3065029878323893E-4</v>
      </c>
      <c r="AH2709" s="109">
        <v>1.3251841783593489E-4</v>
      </c>
      <c r="AI2709" s="732">
        <v>3.7238962759290184E-4</v>
      </c>
      <c r="AJ2709" s="114"/>
      <c r="AK2709" s="115"/>
      <c r="AL2709" s="115"/>
    </row>
    <row r="2710" spans="1:38" ht="13" x14ac:dyDescent="0.3">
      <c r="A2710" s="71">
        <v>2042</v>
      </c>
      <c r="B2710" s="718">
        <v>25</v>
      </c>
      <c r="C2710" s="108">
        <v>0.70877241826794857</v>
      </c>
      <c r="D2710" s="109">
        <v>0.655145443947729</v>
      </c>
      <c r="E2710" s="732">
        <v>0.43890118938405664</v>
      </c>
      <c r="F2710" s="108">
        <v>3.0594272474652826E-2</v>
      </c>
      <c r="G2710" s="109">
        <v>3.0731225895715735E-2</v>
      </c>
      <c r="H2710" s="732">
        <v>4.1857314901490798E-2</v>
      </c>
      <c r="I2710" s="108">
        <v>8.8403589812944133E-3</v>
      </c>
      <c r="J2710" s="109">
        <v>1.022658188079589E-2</v>
      </c>
      <c r="K2710" s="732">
        <v>1.9933396128407468E-2</v>
      </c>
      <c r="L2710" s="108">
        <v>1.9188755666012241E-3</v>
      </c>
      <c r="M2710" s="109">
        <v>1.9428712655144588E-3</v>
      </c>
      <c r="N2710" s="732">
        <v>2.5525825421214513E-3</v>
      </c>
      <c r="O2710" s="108">
        <v>2.5579142056049793E-3</v>
      </c>
      <c r="P2710" s="109">
        <v>2.6194617524823486E-3</v>
      </c>
      <c r="Q2710" s="732">
        <v>6.3027193502063743E-3</v>
      </c>
      <c r="R2710" s="108">
        <v>2.5331226155676984E-3</v>
      </c>
      <c r="S2710" s="109">
        <v>3.3740863656433247E-3</v>
      </c>
      <c r="T2710" s="732">
        <v>1.0908621652602779E-2</v>
      </c>
      <c r="U2710" s="108">
        <v>2.2578986023186949E-4</v>
      </c>
      <c r="V2710" s="109">
        <v>2.2602031975547821E-4</v>
      </c>
      <c r="W2710" s="732">
        <v>5.8630653806277921E-4</v>
      </c>
      <c r="X2710" s="108">
        <v>1.4365771563671417E-5</v>
      </c>
      <c r="Y2710" s="109">
        <v>1.4447632563938396E-5</v>
      </c>
      <c r="Z2710" s="732">
        <v>3.9646593943804925E-5</v>
      </c>
      <c r="AA2710" s="108">
        <v>3.0512934553246067E-4</v>
      </c>
      <c r="AB2710" s="109">
        <v>3.0687380287392662E-4</v>
      </c>
      <c r="AC2710" s="732">
        <v>1.1388576701693068E-3</v>
      </c>
      <c r="AD2710" s="108">
        <v>9.6089070975935057E-5</v>
      </c>
      <c r="AE2710" s="109">
        <v>9.579786987575852E-5</v>
      </c>
      <c r="AF2710" s="732">
        <v>2.4463365781225726E-4</v>
      </c>
      <c r="AG2710" s="108">
        <v>1.3065029878323893E-4</v>
      </c>
      <c r="AH2710" s="109">
        <v>1.3251841783593489E-4</v>
      </c>
      <c r="AI2710" s="732">
        <v>3.7238962759290184E-4</v>
      </c>
      <c r="AJ2710" s="114"/>
      <c r="AK2710" s="115"/>
      <c r="AL2710" s="115"/>
    </row>
    <row r="2711" spans="1:38" ht="13" x14ac:dyDescent="0.3">
      <c r="A2711" s="71">
        <v>2042</v>
      </c>
      <c r="B2711" s="718">
        <v>26</v>
      </c>
      <c r="C2711" s="108">
        <v>0.70877241826794857</v>
      </c>
      <c r="D2711" s="109">
        <v>0.655145443947729</v>
      </c>
      <c r="E2711" s="732">
        <v>0.43890118938405664</v>
      </c>
      <c r="F2711" s="108">
        <v>3.0594272474652826E-2</v>
      </c>
      <c r="G2711" s="109">
        <v>3.0731225895715735E-2</v>
      </c>
      <c r="H2711" s="732">
        <v>4.1857314901490798E-2</v>
      </c>
      <c r="I2711" s="108">
        <v>8.8403589812944133E-3</v>
      </c>
      <c r="J2711" s="109">
        <v>1.022658188079589E-2</v>
      </c>
      <c r="K2711" s="732">
        <v>1.9933396128407468E-2</v>
      </c>
      <c r="L2711" s="108">
        <v>1.9188755666012241E-3</v>
      </c>
      <c r="M2711" s="109">
        <v>1.9428712655144588E-3</v>
      </c>
      <c r="N2711" s="732">
        <v>2.5525825421214513E-3</v>
      </c>
      <c r="O2711" s="108">
        <v>2.5579142056049793E-3</v>
      </c>
      <c r="P2711" s="109">
        <v>2.6194617524823486E-3</v>
      </c>
      <c r="Q2711" s="732">
        <v>6.3027193502063743E-3</v>
      </c>
      <c r="R2711" s="108">
        <v>2.5331226155676984E-3</v>
      </c>
      <c r="S2711" s="109">
        <v>3.3740863656433247E-3</v>
      </c>
      <c r="T2711" s="732">
        <v>1.0908621652602779E-2</v>
      </c>
      <c r="U2711" s="108">
        <v>2.2578986023186949E-4</v>
      </c>
      <c r="V2711" s="109">
        <v>2.2602031975547821E-4</v>
      </c>
      <c r="W2711" s="732">
        <v>5.8630653806277921E-4</v>
      </c>
      <c r="X2711" s="108">
        <v>1.4365771563671417E-5</v>
      </c>
      <c r="Y2711" s="109">
        <v>1.4447632563938396E-5</v>
      </c>
      <c r="Z2711" s="732">
        <v>3.9646593943804925E-5</v>
      </c>
      <c r="AA2711" s="108">
        <v>3.0512934553246067E-4</v>
      </c>
      <c r="AB2711" s="109">
        <v>3.0687380287392662E-4</v>
      </c>
      <c r="AC2711" s="732">
        <v>1.1388576701693068E-3</v>
      </c>
      <c r="AD2711" s="108">
        <v>9.6089070975935057E-5</v>
      </c>
      <c r="AE2711" s="109">
        <v>9.579786987575852E-5</v>
      </c>
      <c r="AF2711" s="732">
        <v>2.4463365781225726E-4</v>
      </c>
      <c r="AG2711" s="108">
        <v>1.3065029878323893E-4</v>
      </c>
      <c r="AH2711" s="109">
        <v>1.3251841783593489E-4</v>
      </c>
      <c r="AI2711" s="732">
        <v>3.7238962759290184E-4</v>
      </c>
      <c r="AJ2711" s="114"/>
      <c r="AK2711" s="115"/>
      <c r="AL2711" s="115"/>
    </row>
    <row r="2712" spans="1:38" ht="13" x14ac:dyDescent="0.3">
      <c r="A2712" s="71">
        <v>2042</v>
      </c>
      <c r="B2712" s="718">
        <v>27</v>
      </c>
      <c r="C2712" s="108">
        <v>0.70877241826794857</v>
      </c>
      <c r="D2712" s="109">
        <v>0.655145443947729</v>
      </c>
      <c r="E2712" s="732">
        <v>0.43890118938405664</v>
      </c>
      <c r="F2712" s="108">
        <v>3.0594272474652826E-2</v>
      </c>
      <c r="G2712" s="109">
        <v>3.0731225895715735E-2</v>
      </c>
      <c r="H2712" s="732">
        <v>4.1857314901490798E-2</v>
      </c>
      <c r="I2712" s="108">
        <v>8.8403589812944133E-3</v>
      </c>
      <c r="J2712" s="109">
        <v>1.022658188079589E-2</v>
      </c>
      <c r="K2712" s="732">
        <v>1.9933396128407468E-2</v>
      </c>
      <c r="L2712" s="108">
        <v>1.9188755666012241E-3</v>
      </c>
      <c r="M2712" s="109">
        <v>1.9428712655144588E-3</v>
      </c>
      <c r="N2712" s="732">
        <v>2.5525825421214513E-3</v>
      </c>
      <c r="O2712" s="108">
        <v>2.5579142056049793E-3</v>
      </c>
      <c r="P2712" s="109">
        <v>2.6194617524823486E-3</v>
      </c>
      <c r="Q2712" s="732">
        <v>6.3027193502063743E-3</v>
      </c>
      <c r="R2712" s="108">
        <v>2.5331226155676984E-3</v>
      </c>
      <c r="S2712" s="109">
        <v>3.3740863656433247E-3</v>
      </c>
      <c r="T2712" s="732">
        <v>1.0908621652602779E-2</v>
      </c>
      <c r="U2712" s="108">
        <v>2.2578986023186949E-4</v>
      </c>
      <c r="V2712" s="109">
        <v>2.2602031975547821E-4</v>
      </c>
      <c r="W2712" s="732">
        <v>5.8630653806277921E-4</v>
      </c>
      <c r="X2712" s="108">
        <v>1.4365771563671417E-5</v>
      </c>
      <c r="Y2712" s="109">
        <v>1.4447632563938396E-5</v>
      </c>
      <c r="Z2712" s="732">
        <v>3.9646593943804925E-5</v>
      </c>
      <c r="AA2712" s="108">
        <v>3.0512934553246067E-4</v>
      </c>
      <c r="AB2712" s="109">
        <v>3.0687380287392662E-4</v>
      </c>
      <c r="AC2712" s="732">
        <v>1.1388576701693068E-3</v>
      </c>
      <c r="AD2712" s="108">
        <v>9.6089070975935057E-5</v>
      </c>
      <c r="AE2712" s="109">
        <v>9.579786987575852E-5</v>
      </c>
      <c r="AF2712" s="732">
        <v>2.4463365781225726E-4</v>
      </c>
      <c r="AG2712" s="108">
        <v>1.3065029878323893E-4</v>
      </c>
      <c r="AH2712" s="109">
        <v>1.3251841783593489E-4</v>
      </c>
      <c r="AI2712" s="732">
        <v>3.7238962759290184E-4</v>
      </c>
      <c r="AJ2712" s="114"/>
      <c r="AK2712" s="115"/>
      <c r="AL2712" s="115"/>
    </row>
    <row r="2713" spans="1:38" ht="13" x14ac:dyDescent="0.3">
      <c r="A2713" s="71">
        <v>2042</v>
      </c>
      <c r="B2713" s="718">
        <v>28</v>
      </c>
      <c r="C2713" s="108">
        <v>0.70877241826794857</v>
      </c>
      <c r="D2713" s="109">
        <v>0.655145443947729</v>
      </c>
      <c r="E2713" s="732">
        <v>0.43890118938405664</v>
      </c>
      <c r="F2713" s="108">
        <v>3.0594272474652826E-2</v>
      </c>
      <c r="G2713" s="109">
        <v>3.0731225895715735E-2</v>
      </c>
      <c r="H2713" s="732">
        <v>4.1857314901490798E-2</v>
      </c>
      <c r="I2713" s="108">
        <v>8.8403589812944133E-3</v>
      </c>
      <c r="J2713" s="109">
        <v>1.022658188079589E-2</v>
      </c>
      <c r="K2713" s="732">
        <v>1.9933396128407468E-2</v>
      </c>
      <c r="L2713" s="108">
        <v>1.9188755666012241E-3</v>
      </c>
      <c r="M2713" s="109">
        <v>1.9428712655144588E-3</v>
      </c>
      <c r="N2713" s="732">
        <v>2.5525825421214513E-3</v>
      </c>
      <c r="O2713" s="108">
        <v>2.5579142056049793E-3</v>
      </c>
      <c r="P2713" s="109">
        <v>2.6194617524823486E-3</v>
      </c>
      <c r="Q2713" s="732">
        <v>6.3027193502063743E-3</v>
      </c>
      <c r="R2713" s="108">
        <v>2.5331226155676984E-3</v>
      </c>
      <c r="S2713" s="109">
        <v>3.3740863656433247E-3</v>
      </c>
      <c r="T2713" s="732">
        <v>1.0908621652602779E-2</v>
      </c>
      <c r="U2713" s="108">
        <v>2.2578986023186949E-4</v>
      </c>
      <c r="V2713" s="109">
        <v>2.2602031975547821E-4</v>
      </c>
      <c r="W2713" s="732">
        <v>5.8630653806277921E-4</v>
      </c>
      <c r="X2713" s="108">
        <v>1.4365771563671417E-5</v>
      </c>
      <c r="Y2713" s="109">
        <v>1.4447632563938396E-5</v>
      </c>
      <c r="Z2713" s="732">
        <v>3.9646593943804925E-5</v>
      </c>
      <c r="AA2713" s="108">
        <v>3.0512934553246067E-4</v>
      </c>
      <c r="AB2713" s="109">
        <v>3.0687380287392662E-4</v>
      </c>
      <c r="AC2713" s="732">
        <v>1.1388576701693068E-3</v>
      </c>
      <c r="AD2713" s="108">
        <v>9.6089070975935057E-5</v>
      </c>
      <c r="AE2713" s="109">
        <v>9.579786987575852E-5</v>
      </c>
      <c r="AF2713" s="732">
        <v>2.4463365781225726E-4</v>
      </c>
      <c r="AG2713" s="108">
        <v>1.3065029878323893E-4</v>
      </c>
      <c r="AH2713" s="109">
        <v>1.3251841783593489E-4</v>
      </c>
      <c r="AI2713" s="732">
        <v>3.7238962759290184E-4</v>
      </c>
      <c r="AJ2713" s="114"/>
      <c r="AK2713" s="115"/>
      <c r="AL2713" s="115"/>
    </row>
    <row r="2714" spans="1:38" ht="13" x14ac:dyDescent="0.3">
      <c r="A2714" s="71">
        <v>2042</v>
      </c>
      <c r="B2714" s="718">
        <v>29</v>
      </c>
      <c r="C2714" s="108">
        <v>0.70877241826794857</v>
      </c>
      <c r="D2714" s="109">
        <v>0.655145443947729</v>
      </c>
      <c r="E2714" s="732">
        <v>0.43890118938405664</v>
      </c>
      <c r="F2714" s="108">
        <v>3.0594272474652826E-2</v>
      </c>
      <c r="G2714" s="109">
        <v>3.0731225895715735E-2</v>
      </c>
      <c r="H2714" s="732">
        <v>4.1857314901490798E-2</v>
      </c>
      <c r="I2714" s="108">
        <v>8.8403589812944133E-3</v>
      </c>
      <c r="J2714" s="109">
        <v>1.022658188079589E-2</v>
      </c>
      <c r="K2714" s="732">
        <v>1.9933396128407468E-2</v>
      </c>
      <c r="L2714" s="108">
        <v>1.9188755666012241E-3</v>
      </c>
      <c r="M2714" s="109">
        <v>1.9428712655144588E-3</v>
      </c>
      <c r="N2714" s="732">
        <v>2.5525825421214513E-3</v>
      </c>
      <c r="O2714" s="108">
        <v>2.5579142056049793E-3</v>
      </c>
      <c r="P2714" s="109">
        <v>2.6194617524823486E-3</v>
      </c>
      <c r="Q2714" s="732">
        <v>6.3027193502063743E-3</v>
      </c>
      <c r="R2714" s="108">
        <v>2.5331226155676984E-3</v>
      </c>
      <c r="S2714" s="109">
        <v>3.3740863656433247E-3</v>
      </c>
      <c r="T2714" s="732">
        <v>1.0908621652602779E-2</v>
      </c>
      <c r="U2714" s="108">
        <v>2.2578986023186949E-4</v>
      </c>
      <c r="V2714" s="109">
        <v>2.2602031975547821E-4</v>
      </c>
      <c r="W2714" s="732">
        <v>5.8630653806277921E-4</v>
      </c>
      <c r="X2714" s="108">
        <v>1.4365771563671417E-5</v>
      </c>
      <c r="Y2714" s="109">
        <v>1.4447632563938396E-5</v>
      </c>
      <c r="Z2714" s="732">
        <v>3.9646593943804925E-5</v>
      </c>
      <c r="AA2714" s="108">
        <v>3.0512934553246067E-4</v>
      </c>
      <c r="AB2714" s="109">
        <v>3.0687380287392662E-4</v>
      </c>
      <c r="AC2714" s="732">
        <v>1.1388576701693068E-3</v>
      </c>
      <c r="AD2714" s="108">
        <v>9.6089070975935057E-5</v>
      </c>
      <c r="AE2714" s="109">
        <v>9.579786987575852E-5</v>
      </c>
      <c r="AF2714" s="732">
        <v>2.4463365781225726E-4</v>
      </c>
      <c r="AG2714" s="108">
        <v>1.3065029878323893E-4</v>
      </c>
      <c r="AH2714" s="109">
        <v>1.3251841783593489E-4</v>
      </c>
      <c r="AI2714" s="732">
        <v>3.7238962759290184E-4</v>
      </c>
      <c r="AJ2714" s="114"/>
      <c r="AK2714" s="115"/>
      <c r="AL2714" s="115"/>
    </row>
    <row r="2715" spans="1:38" ht="13" x14ac:dyDescent="0.3">
      <c r="A2715" s="71">
        <v>2042</v>
      </c>
      <c r="B2715" s="718">
        <v>30</v>
      </c>
      <c r="C2715" s="108">
        <v>0.70877241826794857</v>
      </c>
      <c r="D2715" s="109">
        <v>0.655145443947729</v>
      </c>
      <c r="E2715" s="732">
        <v>0.43890118938405664</v>
      </c>
      <c r="F2715" s="108">
        <v>3.0594272474652826E-2</v>
      </c>
      <c r="G2715" s="109">
        <v>3.0731225895715735E-2</v>
      </c>
      <c r="H2715" s="732">
        <v>4.1857314901490798E-2</v>
      </c>
      <c r="I2715" s="108">
        <v>8.8403589812944133E-3</v>
      </c>
      <c r="J2715" s="109">
        <v>1.022658188079589E-2</v>
      </c>
      <c r="K2715" s="732">
        <v>1.9933396128407468E-2</v>
      </c>
      <c r="L2715" s="108">
        <v>1.9188755666012241E-3</v>
      </c>
      <c r="M2715" s="109">
        <v>1.9428712655144588E-3</v>
      </c>
      <c r="N2715" s="732">
        <v>2.5525825421214513E-3</v>
      </c>
      <c r="O2715" s="108">
        <v>2.5579142056049793E-3</v>
      </c>
      <c r="P2715" s="109">
        <v>2.6194617524823486E-3</v>
      </c>
      <c r="Q2715" s="732">
        <v>6.3027193502063743E-3</v>
      </c>
      <c r="R2715" s="108">
        <v>2.5331226155676984E-3</v>
      </c>
      <c r="S2715" s="109">
        <v>3.3740863656433247E-3</v>
      </c>
      <c r="T2715" s="732">
        <v>1.0908621652602779E-2</v>
      </c>
      <c r="U2715" s="108">
        <v>2.2578986023186949E-4</v>
      </c>
      <c r="V2715" s="109">
        <v>2.2602031975547821E-4</v>
      </c>
      <c r="W2715" s="732">
        <v>5.8630653806277921E-4</v>
      </c>
      <c r="X2715" s="108">
        <v>1.4365771563671417E-5</v>
      </c>
      <c r="Y2715" s="109">
        <v>1.4447632563938396E-5</v>
      </c>
      <c r="Z2715" s="732">
        <v>3.9646593943804925E-5</v>
      </c>
      <c r="AA2715" s="108">
        <v>3.0512934553246067E-4</v>
      </c>
      <c r="AB2715" s="109">
        <v>3.0687380287392662E-4</v>
      </c>
      <c r="AC2715" s="732">
        <v>1.1388576701693068E-3</v>
      </c>
      <c r="AD2715" s="108">
        <v>9.6089070975935057E-5</v>
      </c>
      <c r="AE2715" s="109">
        <v>9.579786987575852E-5</v>
      </c>
      <c r="AF2715" s="732">
        <v>2.4463365781225726E-4</v>
      </c>
      <c r="AG2715" s="108">
        <v>1.3065029878323893E-4</v>
      </c>
      <c r="AH2715" s="109">
        <v>1.3251841783593489E-4</v>
      </c>
      <c r="AI2715" s="732">
        <v>3.7238962759290184E-4</v>
      </c>
      <c r="AJ2715" s="114"/>
      <c r="AK2715" s="115"/>
      <c r="AL2715" s="115"/>
    </row>
    <row r="2716" spans="1:38" ht="13" x14ac:dyDescent="0.3">
      <c r="A2716" s="71">
        <v>2042</v>
      </c>
      <c r="B2716" s="718">
        <v>31</v>
      </c>
      <c r="C2716" s="108">
        <v>0.70877241826794857</v>
      </c>
      <c r="D2716" s="109">
        <v>0.655145443947729</v>
      </c>
      <c r="E2716" s="732">
        <v>0.43890118938405664</v>
      </c>
      <c r="F2716" s="108">
        <v>3.0594272474652826E-2</v>
      </c>
      <c r="G2716" s="109">
        <v>3.0731225895715735E-2</v>
      </c>
      <c r="H2716" s="732">
        <v>4.1857314901490798E-2</v>
      </c>
      <c r="I2716" s="108">
        <v>8.8403589812944133E-3</v>
      </c>
      <c r="J2716" s="109">
        <v>1.022658188079589E-2</v>
      </c>
      <c r="K2716" s="732">
        <v>1.9933396128407468E-2</v>
      </c>
      <c r="L2716" s="108">
        <v>1.9188755666012241E-3</v>
      </c>
      <c r="M2716" s="109">
        <v>1.9428712655144588E-3</v>
      </c>
      <c r="N2716" s="732">
        <v>2.5525825421214513E-3</v>
      </c>
      <c r="O2716" s="108">
        <v>2.5579142056049793E-3</v>
      </c>
      <c r="P2716" s="109">
        <v>2.6194617524823486E-3</v>
      </c>
      <c r="Q2716" s="732">
        <v>6.3027193502063743E-3</v>
      </c>
      <c r="R2716" s="108">
        <v>2.5331226155676984E-3</v>
      </c>
      <c r="S2716" s="109">
        <v>3.3740863656433247E-3</v>
      </c>
      <c r="T2716" s="732">
        <v>1.0908621652602779E-2</v>
      </c>
      <c r="U2716" s="108">
        <v>2.2578986023186949E-4</v>
      </c>
      <c r="V2716" s="109">
        <v>2.2602031975547821E-4</v>
      </c>
      <c r="W2716" s="732">
        <v>5.8630653806277921E-4</v>
      </c>
      <c r="X2716" s="108">
        <v>1.4365771563671417E-5</v>
      </c>
      <c r="Y2716" s="109">
        <v>1.4447632563938396E-5</v>
      </c>
      <c r="Z2716" s="732">
        <v>3.9646593943804925E-5</v>
      </c>
      <c r="AA2716" s="108">
        <v>3.0512934553246067E-4</v>
      </c>
      <c r="AB2716" s="109">
        <v>3.0687380287392662E-4</v>
      </c>
      <c r="AC2716" s="732">
        <v>1.1388576701693068E-3</v>
      </c>
      <c r="AD2716" s="108">
        <v>9.6089070975935057E-5</v>
      </c>
      <c r="AE2716" s="109">
        <v>9.579786987575852E-5</v>
      </c>
      <c r="AF2716" s="732">
        <v>2.4463365781225726E-4</v>
      </c>
      <c r="AG2716" s="108">
        <v>1.3065029878323893E-4</v>
      </c>
      <c r="AH2716" s="109">
        <v>1.3251841783593489E-4</v>
      </c>
      <c r="AI2716" s="732">
        <v>3.7238962759290184E-4</v>
      </c>
      <c r="AJ2716" s="114"/>
      <c r="AK2716" s="115"/>
      <c r="AL2716" s="115"/>
    </row>
    <row r="2717" spans="1:38" ht="13" x14ac:dyDescent="0.3">
      <c r="A2717" s="71">
        <v>2042</v>
      </c>
      <c r="B2717" s="718">
        <v>32</v>
      </c>
      <c r="C2717" s="108">
        <v>0.70877241826794857</v>
      </c>
      <c r="D2717" s="109">
        <v>0.655145443947729</v>
      </c>
      <c r="E2717" s="732">
        <v>0.43890118938405664</v>
      </c>
      <c r="F2717" s="108">
        <v>3.0594272474652826E-2</v>
      </c>
      <c r="G2717" s="109">
        <v>3.0731225895715735E-2</v>
      </c>
      <c r="H2717" s="732">
        <v>4.1857314901490798E-2</v>
      </c>
      <c r="I2717" s="108">
        <v>8.8403589812944133E-3</v>
      </c>
      <c r="J2717" s="109">
        <v>1.022658188079589E-2</v>
      </c>
      <c r="K2717" s="732">
        <v>1.9933396128407468E-2</v>
      </c>
      <c r="L2717" s="108">
        <v>1.9188755666012241E-3</v>
      </c>
      <c r="M2717" s="109">
        <v>1.9428712655144588E-3</v>
      </c>
      <c r="N2717" s="732">
        <v>2.5525825421214513E-3</v>
      </c>
      <c r="O2717" s="108">
        <v>2.5579142056049793E-3</v>
      </c>
      <c r="P2717" s="109">
        <v>2.6194617524823486E-3</v>
      </c>
      <c r="Q2717" s="732">
        <v>6.3027193502063743E-3</v>
      </c>
      <c r="R2717" s="108">
        <v>2.5331226155676984E-3</v>
      </c>
      <c r="S2717" s="109">
        <v>3.3740863656433247E-3</v>
      </c>
      <c r="T2717" s="732">
        <v>1.0908621652602779E-2</v>
      </c>
      <c r="U2717" s="108">
        <v>2.2578986023186949E-4</v>
      </c>
      <c r="V2717" s="109">
        <v>2.2602031975547821E-4</v>
      </c>
      <c r="W2717" s="732">
        <v>5.8630653806277921E-4</v>
      </c>
      <c r="X2717" s="108">
        <v>1.4365771563671417E-5</v>
      </c>
      <c r="Y2717" s="109">
        <v>1.4447632563938396E-5</v>
      </c>
      <c r="Z2717" s="732">
        <v>3.9646593943804925E-5</v>
      </c>
      <c r="AA2717" s="108">
        <v>3.0512934553246067E-4</v>
      </c>
      <c r="AB2717" s="109">
        <v>3.0687380287392662E-4</v>
      </c>
      <c r="AC2717" s="732">
        <v>1.1388576701693068E-3</v>
      </c>
      <c r="AD2717" s="108">
        <v>9.6089070975935057E-5</v>
      </c>
      <c r="AE2717" s="109">
        <v>9.579786987575852E-5</v>
      </c>
      <c r="AF2717" s="732">
        <v>2.4463365781225726E-4</v>
      </c>
      <c r="AG2717" s="108">
        <v>1.3065029878323893E-4</v>
      </c>
      <c r="AH2717" s="109">
        <v>1.3251841783593489E-4</v>
      </c>
      <c r="AI2717" s="732">
        <v>3.7238962759290184E-4</v>
      </c>
      <c r="AJ2717" s="114"/>
      <c r="AK2717" s="115"/>
      <c r="AL2717" s="115"/>
    </row>
    <row r="2718" spans="1:38" ht="13" x14ac:dyDescent="0.3">
      <c r="A2718" s="71">
        <v>2042</v>
      </c>
      <c r="B2718" s="718">
        <v>33</v>
      </c>
      <c r="C2718" s="108">
        <v>0.70877241826794857</v>
      </c>
      <c r="D2718" s="109">
        <v>0.655145443947729</v>
      </c>
      <c r="E2718" s="732">
        <v>0.43890118938405664</v>
      </c>
      <c r="F2718" s="108">
        <v>3.0594272474652826E-2</v>
      </c>
      <c r="G2718" s="109">
        <v>3.0731225895715735E-2</v>
      </c>
      <c r="H2718" s="732">
        <v>4.1857314901490798E-2</v>
      </c>
      <c r="I2718" s="108">
        <v>8.8403589812944133E-3</v>
      </c>
      <c r="J2718" s="109">
        <v>1.022658188079589E-2</v>
      </c>
      <c r="K2718" s="732">
        <v>1.9933396128407468E-2</v>
      </c>
      <c r="L2718" s="108">
        <v>1.9188755666012241E-3</v>
      </c>
      <c r="M2718" s="109">
        <v>1.9428712655144588E-3</v>
      </c>
      <c r="N2718" s="732">
        <v>2.5525825421214513E-3</v>
      </c>
      <c r="O2718" s="108">
        <v>2.5579142056049793E-3</v>
      </c>
      <c r="P2718" s="109">
        <v>2.6194617524823486E-3</v>
      </c>
      <c r="Q2718" s="732">
        <v>6.3027193502063743E-3</v>
      </c>
      <c r="R2718" s="108">
        <v>2.5331226155676984E-3</v>
      </c>
      <c r="S2718" s="109">
        <v>3.3740863656433247E-3</v>
      </c>
      <c r="T2718" s="732">
        <v>1.0908621652602779E-2</v>
      </c>
      <c r="U2718" s="108">
        <v>2.2578986023186949E-4</v>
      </c>
      <c r="V2718" s="109">
        <v>2.2602031975547821E-4</v>
      </c>
      <c r="W2718" s="732">
        <v>5.8630653806277921E-4</v>
      </c>
      <c r="X2718" s="108">
        <v>1.4365771563671417E-5</v>
      </c>
      <c r="Y2718" s="109">
        <v>1.4447632563938396E-5</v>
      </c>
      <c r="Z2718" s="732">
        <v>3.9646593943804925E-5</v>
      </c>
      <c r="AA2718" s="108">
        <v>3.0512934553246067E-4</v>
      </c>
      <c r="AB2718" s="109">
        <v>3.0687380287392662E-4</v>
      </c>
      <c r="AC2718" s="732">
        <v>1.1388576701693068E-3</v>
      </c>
      <c r="AD2718" s="108">
        <v>9.6089070975935057E-5</v>
      </c>
      <c r="AE2718" s="109">
        <v>9.579786987575852E-5</v>
      </c>
      <c r="AF2718" s="732">
        <v>2.4463365781225726E-4</v>
      </c>
      <c r="AG2718" s="108">
        <v>1.3065029878323893E-4</v>
      </c>
      <c r="AH2718" s="109">
        <v>1.3251841783593489E-4</v>
      </c>
      <c r="AI2718" s="732">
        <v>3.7238962759290184E-4</v>
      </c>
      <c r="AJ2718" s="114"/>
      <c r="AK2718" s="115"/>
      <c r="AL2718" s="115"/>
    </row>
    <row r="2719" spans="1:38" ht="13" x14ac:dyDescent="0.3">
      <c r="A2719" s="71">
        <v>2042</v>
      </c>
      <c r="B2719" s="718">
        <v>34</v>
      </c>
      <c r="C2719" s="108">
        <v>0.70877241826794857</v>
      </c>
      <c r="D2719" s="109">
        <v>0.655145443947729</v>
      </c>
      <c r="E2719" s="732">
        <v>0.43890118938405664</v>
      </c>
      <c r="F2719" s="108">
        <v>3.0594272474652826E-2</v>
      </c>
      <c r="G2719" s="109">
        <v>3.0731225895715735E-2</v>
      </c>
      <c r="H2719" s="732">
        <v>4.1857314901490798E-2</v>
      </c>
      <c r="I2719" s="108">
        <v>8.8403589812944133E-3</v>
      </c>
      <c r="J2719" s="109">
        <v>1.022658188079589E-2</v>
      </c>
      <c r="K2719" s="732">
        <v>1.9933396128407468E-2</v>
      </c>
      <c r="L2719" s="108">
        <v>1.9188755666012241E-3</v>
      </c>
      <c r="M2719" s="109">
        <v>1.9428712655144588E-3</v>
      </c>
      <c r="N2719" s="732">
        <v>2.5525825421214513E-3</v>
      </c>
      <c r="O2719" s="108">
        <v>2.5579142056049793E-3</v>
      </c>
      <c r="P2719" s="109">
        <v>2.6194617524823486E-3</v>
      </c>
      <c r="Q2719" s="732">
        <v>6.3027193502063743E-3</v>
      </c>
      <c r="R2719" s="108">
        <v>2.5331226155676984E-3</v>
      </c>
      <c r="S2719" s="109">
        <v>3.3740863656433247E-3</v>
      </c>
      <c r="T2719" s="732">
        <v>1.0908621652602779E-2</v>
      </c>
      <c r="U2719" s="108">
        <v>2.2578986023186949E-4</v>
      </c>
      <c r="V2719" s="109">
        <v>2.2602031975547821E-4</v>
      </c>
      <c r="W2719" s="732">
        <v>5.8630653806277921E-4</v>
      </c>
      <c r="X2719" s="108">
        <v>1.4365771563671417E-5</v>
      </c>
      <c r="Y2719" s="109">
        <v>1.4447632563938396E-5</v>
      </c>
      <c r="Z2719" s="732">
        <v>3.9646593943804925E-5</v>
      </c>
      <c r="AA2719" s="108">
        <v>3.0512934553246067E-4</v>
      </c>
      <c r="AB2719" s="109">
        <v>3.0687380287392662E-4</v>
      </c>
      <c r="AC2719" s="732">
        <v>1.1388576701693068E-3</v>
      </c>
      <c r="AD2719" s="108">
        <v>9.6089070975935057E-5</v>
      </c>
      <c r="AE2719" s="109">
        <v>9.579786987575852E-5</v>
      </c>
      <c r="AF2719" s="732">
        <v>2.4463365781225726E-4</v>
      </c>
      <c r="AG2719" s="108">
        <v>1.3065029878323893E-4</v>
      </c>
      <c r="AH2719" s="109">
        <v>1.3251841783593489E-4</v>
      </c>
      <c r="AI2719" s="732">
        <v>3.7238962759290184E-4</v>
      </c>
      <c r="AJ2719" s="114"/>
      <c r="AK2719" s="115"/>
      <c r="AL2719" s="115"/>
    </row>
    <row r="2720" spans="1:38" ht="13" x14ac:dyDescent="0.3">
      <c r="A2720" s="71">
        <v>2042</v>
      </c>
      <c r="B2720" s="718">
        <v>35</v>
      </c>
      <c r="C2720" s="108">
        <v>0.70877241826794857</v>
      </c>
      <c r="D2720" s="109">
        <v>0.655145443947729</v>
      </c>
      <c r="E2720" s="732">
        <v>0.43890118938405664</v>
      </c>
      <c r="F2720" s="108">
        <v>3.0594272474652826E-2</v>
      </c>
      <c r="G2720" s="109">
        <v>3.0731225895715735E-2</v>
      </c>
      <c r="H2720" s="732">
        <v>4.1857314901490798E-2</v>
      </c>
      <c r="I2720" s="108">
        <v>8.8403589812944133E-3</v>
      </c>
      <c r="J2720" s="109">
        <v>1.022658188079589E-2</v>
      </c>
      <c r="K2720" s="732">
        <v>1.9933396128407468E-2</v>
      </c>
      <c r="L2720" s="108">
        <v>1.9188755666012241E-3</v>
      </c>
      <c r="M2720" s="109">
        <v>1.9428712655144588E-3</v>
      </c>
      <c r="N2720" s="732">
        <v>2.5525825421214513E-3</v>
      </c>
      <c r="O2720" s="108">
        <v>2.5579142056049793E-3</v>
      </c>
      <c r="P2720" s="109">
        <v>2.6194617524823486E-3</v>
      </c>
      <c r="Q2720" s="732">
        <v>6.3027193502063743E-3</v>
      </c>
      <c r="R2720" s="108">
        <v>2.5331226155676984E-3</v>
      </c>
      <c r="S2720" s="109">
        <v>3.3740863656433247E-3</v>
      </c>
      <c r="T2720" s="732">
        <v>1.0908621652602779E-2</v>
      </c>
      <c r="U2720" s="108">
        <v>2.2578986023186949E-4</v>
      </c>
      <c r="V2720" s="109">
        <v>2.2602031975547821E-4</v>
      </c>
      <c r="W2720" s="732">
        <v>5.8630653806277921E-4</v>
      </c>
      <c r="X2720" s="108">
        <v>1.4365771563671417E-5</v>
      </c>
      <c r="Y2720" s="109">
        <v>1.4447632563938396E-5</v>
      </c>
      <c r="Z2720" s="732">
        <v>3.9646593943804925E-5</v>
      </c>
      <c r="AA2720" s="108">
        <v>3.0512934553246067E-4</v>
      </c>
      <c r="AB2720" s="109">
        <v>3.0687380287392662E-4</v>
      </c>
      <c r="AC2720" s="732">
        <v>1.1388576701693068E-3</v>
      </c>
      <c r="AD2720" s="108">
        <v>9.6089070975935057E-5</v>
      </c>
      <c r="AE2720" s="109">
        <v>9.579786987575852E-5</v>
      </c>
      <c r="AF2720" s="732">
        <v>2.4463365781225726E-4</v>
      </c>
      <c r="AG2720" s="108">
        <v>1.3065029878323893E-4</v>
      </c>
      <c r="AH2720" s="109">
        <v>1.3251841783593489E-4</v>
      </c>
      <c r="AI2720" s="732">
        <v>3.7238962759290184E-4</v>
      </c>
      <c r="AJ2720" s="114"/>
      <c r="AK2720" s="115"/>
      <c r="AL2720" s="115"/>
    </row>
    <row r="2721" spans="1:38" ht="13" x14ac:dyDescent="0.3">
      <c r="A2721" s="71">
        <v>2042</v>
      </c>
      <c r="B2721" s="718">
        <v>36</v>
      </c>
      <c r="C2721" s="108">
        <v>0.70877241826794857</v>
      </c>
      <c r="D2721" s="109">
        <v>0.655145443947729</v>
      </c>
      <c r="E2721" s="732">
        <v>0.43890118938405664</v>
      </c>
      <c r="F2721" s="108">
        <v>3.0594272474652826E-2</v>
      </c>
      <c r="G2721" s="109">
        <v>3.0731225895715735E-2</v>
      </c>
      <c r="H2721" s="732">
        <v>4.1857314901490798E-2</v>
      </c>
      <c r="I2721" s="108">
        <v>8.8403589812944133E-3</v>
      </c>
      <c r="J2721" s="109">
        <v>1.022658188079589E-2</v>
      </c>
      <c r="K2721" s="732">
        <v>1.9933396128407468E-2</v>
      </c>
      <c r="L2721" s="108">
        <v>1.9188755666012241E-3</v>
      </c>
      <c r="M2721" s="109">
        <v>1.9428712655144588E-3</v>
      </c>
      <c r="N2721" s="732">
        <v>2.5525825421214513E-3</v>
      </c>
      <c r="O2721" s="108">
        <v>2.5579142056049793E-3</v>
      </c>
      <c r="P2721" s="109">
        <v>2.6194617524823486E-3</v>
      </c>
      <c r="Q2721" s="732">
        <v>6.3027193502063743E-3</v>
      </c>
      <c r="R2721" s="108">
        <v>2.5331226155676984E-3</v>
      </c>
      <c r="S2721" s="109">
        <v>3.3740863656433247E-3</v>
      </c>
      <c r="T2721" s="732">
        <v>1.0908621652602779E-2</v>
      </c>
      <c r="U2721" s="108">
        <v>2.2578986023186949E-4</v>
      </c>
      <c r="V2721" s="109">
        <v>2.2602031975547821E-4</v>
      </c>
      <c r="W2721" s="732">
        <v>5.8630653806277921E-4</v>
      </c>
      <c r="X2721" s="108">
        <v>1.4365771563671417E-5</v>
      </c>
      <c r="Y2721" s="109">
        <v>1.4447632563938396E-5</v>
      </c>
      <c r="Z2721" s="732">
        <v>3.9646593943804925E-5</v>
      </c>
      <c r="AA2721" s="108">
        <v>3.0512934553246067E-4</v>
      </c>
      <c r="AB2721" s="109">
        <v>3.0687380287392662E-4</v>
      </c>
      <c r="AC2721" s="732">
        <v>1.1388576701693068E-3</v>
      </c>
      <c r="AD2721" s="108">
        <v>9.6089070975935057E-5</v>
      </c>
      <c r="AE2721" s="109">
        <v>9.579786987575852E-5</v>
      </c>
      <c r="AF2721" s="732">
        <v>2.4463365781225726E-4</v>
      </c>
      <c r="AG2721" s="108">
        <v>1.3065029878323893E-4</v>
      </c>
      <c r="AH2721" s="109">
        <v>1.3251841783593489E-4</v>
      </c>
      <c r="AI2721" s="732">
        <v>3.7238962759290184E-4</v>
      </c>
      <c r="AJ2721" s="114"/>
      <c r="AK2721" s="115"/>
      <c r="AL2721" s="115"/>
    </row>
    <row r="2722" spans="1:38" ht="13" x14ac:dyDescent="0.3">
      <c r="A2722" s="71">
        <v>2042</v>
      </c>
      <c r="B2722" s="718">
        <v>37</v>
      </c>
      <c r="C2722" s="108">
        <v>0.70877241826794857</v>
      </c>
      <c r="D2722" s="109">
        <v>0.655145443947729</v>
      </c>
      <c r="E2722" s="732">
        <v>0.43890118938405664</v>
      </c>
      <c r="F2722" s="108">
        <v>3.0594272474652826E-2</v>
      </c>
      <c r="G2722" s="109">
        <v>3.0731225895715735E-2</v>
      </c>
      <c r="H2722" s="732">
        <v>4.1857314901490798E-2</v>
      </c>
      <c r="I2722" s="108">
        <v>8.8403589812944133E-3</v>
      </c>
      <c r="J2722" s="109">
        <v>1.022658188079589E-2</v>
      </c>
      <c r="K2722" s="732">
        <v>1.9933396128407468E-2</v>
      </c>
      <c r="L2722" s="108">
        <v>1.9188755666012241E-3</v>
      </c>
      <c r="M2722" s="109">
        <v>1.9428712655144588E-3</v>
      </c>
      <c r="N2722" s="732">
        <v>2.5525825421214513E-3</v>
      </c>
      <c r="O2722" s="108">
        <v>2.5579142056049793E-3</v>
      </c>
      <c r="P2722" s="109">
        <v>2.6194617524823486E-3</v>
      </c>
      <c r="Q2722" s="732">
        <v>6.3027193502063743E-3</v>
      </c>
      <c r="R2722" s="108">
        <v>2.5331226155676984E-3</v>
      </c>
      <c r="S2722" s="109">
        <v>3.3740863656433247E-3</v>
      </c>
      <c r="T2722" s="732">
        <v>1.0908621652602779E-2</v>
      </c>
      <c r="U2722" s="108">
        <v>2.2578986023186949E-4</v>
      </c>
      <c r="V2722" s="109">
        <v>2.2602031975547821E-4</v>
      </c>
      <c r="W2722" s="732">
        <v>5.8630653806277921E-4</v>
      </c>
      <c r="X2722" s="108">
        <v>1.4365771563671417E-5</v>
      </c>
      <c r="Y2722" s="109">
        <v>1.4447632563938396E-5</v>
      </c>
      <c r="Z2722" s="732">
        <v>3.9646593943804925E-5</v>
      </c>
      <c r="AA2722" s="108">
        <v>3.0512934553246067E-4</v>
      </c>
      <c r="AB2722" s="109">
        <v>3.0687380287392662E-4</v>
      </c>
      <c r="AC2722" s="732">
        <v>1.1388576701693068E-3</v>
      </c>
      <c r="AD2722" s="108">
        <v>9.6089070975935057E-5</v>
      </c>
      <c r="AE2722" s="109">
        <v>9.579786987575852E-5</v>
      </c>
      <c r="AF2722" s="732">
        <v>2.4463365781225726E-4</v>
      </c>
      <c r="AG2722" s="108">
        <v>1.3065029878323893E-4</v>
      </c>
      <c r="AH2722" s="109">
        <v>1.3251841783593489E-4</v>
      </c>
      <c r="AI2722" s="732">
        <v>3.7238962759290184E-4</v>
      </c>
      <c r="AJ2722" s="114"/>
      <c r="AK2722" s="115"/>
      <c r="AL2722" s="115"/>
    </row>
    <row r="2723" spans="1:38" ht="13" x14ac:dyDescent="0.3">
      <c r="A2723" s="71">
        <v>2042</v>
      </c>
      <c r="B2723" s="718">
        <v>38</v>
      </c>
      <c r="C2723" s="108">
        <v>0.70877241826794857</v>
      </c>
      <c r="D2723" s="109">
        <v>0.655145443947729</v>
      </c>
      <c r="E2723" s="732">
        <v>0.43890118938405664</v>
      </c>
      <c r="F2723" s="108">
        <v>3.0594272474652826E-2</v>
      </c>
      <c r="G2723" s="109">
        <v>3.0731225895715735E-2</v>
      </c>
      <c r="H2723" s="732">
        <v>4.1857314901490798E-2</v>
      </c>
      <c r="I2723" s="108">
        <v>8.8403589812944133E-3</v>
      </c>
      <c r="J2723" s="109">
        <v>1.022658188079589E-2</v>
      </c>
      <c r="K2723" s="732">
        <v>1.9933396128407468E-2</v>
      </c>
      <c r="L2723" s="108">
        <v>1.9188755666012241E-3</v>
      </c>
      <c r="M2723" s="109">
        <v>1.9428712655144588E-3</v>
      </c>
      <c r="N2723" s="732">
        <v>2.5525825421214513E-3</v>
      </c>
      <c r="O2723" s="108">
        <v>2.5579142056049793E-3</v>
      </c>
      <c r="P2723" s="109">
        <v>2.6194617524823486E-3</v>
      </c>
      <c r="Q2723" s="732">
        <v>6.3027193502063743E-3</v>
      </c>
      <c r="R2723" s="108">
        <v>2.5331226155676984E-3</v>
      </c>
      <c r="S2723" s="109">
        <v>3.3740863656433247E-3</v>
      </c>
      <c r="T2723" s="732">
        <v>1.0908621652602779E-2</v>
      </c>
      <c r="U2723" s="108">
        <v>2.2578986023186949E-4</v>
      </c>
      <c r="V2723" s="109">
        <v>2.2602031975547821E-4</v>
      </c>
      <c r="W2723" s="732">
        <v>5.8630653806277921E-4</v>
      </c>
      <c r="X2723" s="108">
        <v>1.4365771563671417E-5</v>
      </c>
      <c r="Y2723" s="109">
        <v>1.4447632563938396E-5</v>
      </c>
      <c r="Z2723" s="732">
        <v>3.9646593943804925E-5</v>
      </c>
      <c r="AA2723" s="108">
        <v>3.0512934553246067E-4</v>
      </c>
      <c r="AB2723" s="109">
        <v>3.0687380287392662E-4</v>
      </c>
      <c r="AC2723" s="732">
        <v>1.1388576701693068E-3</v>
      </c>
      <c r="AD2723" s="108">
        <v>9.6089070975935057E-5</v>
      </c>
      <c r="AE2723" s="109">
        <v>9.579786987575852E-5</v>
      </c>
      <c r="AF2723" s="732">
        <v>2.4463365781225726E-4</v>
      </c>
      <c r="AG2723" s="108">
        <v>1.3065029878323893E-4</v>
      </c>
      <c r="AH2723" s="109">
        <v>1.3251841783593489E-4</v>
      </c>
      <c r="AI2723" s="732">
        <v>3.7238962759290184E-4</v>
      </c>
      <c r="AJ2723" s="114"/>
      <c r="AK2723" s="115"/>
      <c r="AL2723" s="115"/>
    </row>
    <row r="2724" spans="1:38" ht="13.5" thickBot="1" x14ac:dyDescent="0.35">
      <c r="A2724" s="73">
        <v>2042</v>
      </c>
      <c r="B2724" s="719">
        <v>39</v>
      </c>
      <c r="C2724" s="110">
        <v>0.70877241826794857</v>
      </c>
      <c r="D2724" s="111">
        <v>0.655145443947729</v>
      </c>
      <c r="E2724" s="733">
        <v>0.43890118938405664</v>
      </c>
      <c r="F2724" s="110">
        <v>3.0594272474652826E-2</v>
      </c>
      <c r="G2724" s="111">
        <v>3.0731225895715735E-2</v>
      </c>
      <c r="H2724" s="733">
        <v>4.1857314901490798E-2</v>
      </c>
      <c r="I2724" s="110">
        <v>8.8403589812944133E-3</v>
      </c>
      <c r="J2724" s="111">
        <v>1.022658188079589E-2</v>
      </c>
      <c r="K2724" s="733">
        <v>1.9933396128407468E-2</v>
      </c>
      <c r="L2724" s="110">
        <v>1.9188755666012241E-3</v>
      </c>
      <c r="M2724" s="111">
        <v>1.9428712655144588E-3</v>
      </c>
      <c r="N2724" s="733">
        <v>2.5525825421214513E-3</v>
      </c>
      <c r="O2724" s="110">
        <v>2.5579142056049793E-3</v>
      </c>
      <c r="P2724" s="111">
        <v>2.6194617524823486E-3</v>
      </c>
      <c r="Q2724" s="733">
        <v>6.3027193502063743E-3</v>
      </c>
      <c r="R2724" s="110">
        <v>2.5331226155676984E-3</v>
      </c>
      <c r="S2724" s="111">
        <v>3.3740863656433247E-3</v>
      </c>
      <c r="T2724" s="733">
        <v>1.0908621652602779E-2</v>
      </c>
      <c r="U2724" s="110">
        <v>2.2578986023186949E-4</v>
      </c>
      <c r="V2724" s="111">
        <v>2.2602031975547821E-4</v>
      </c>
      <c r="W2724" s="733">
        <v>5.8630653806277921E-4</v>
      </c>
      <c r="X2724" s="110">
        <v>1.4365771563671417E-5</v>
      </c>
      <c r="Y2724" s="111">
        <v>1.4447632563938396E-5</v>
      </c>
      <c r="Z2724" s="733">
        <v>3.9646593943804925E-5</v>
      </c>
      <c r="AA2724" s="110">
        <v>3.0512934553246067E-4</v>
      </c>
      <c r="AB2724" s="111">
        <v>3.0687380287392662E-4</v>
      </c>
      <c r="AC2724" s="733">
        <v>1.1388576701693068E-3</v>
      </c>
      <c r="AD2724" s="110">
        <v>9.6089070975935057E-5</v>
      </c>
      <c r="AE2724" s="111">
        <v>9.579786987575852E-5</v>
      </c>
      <c r="AF2724" s="733">
        <v>2.4463365781225726E-4</v>
      </c>
      <c r="AG2724" s="110">
        <v>1.3065029878323893E-4</v>
      </c>
      <c r="AH2724" s="111">
        <v>1.3251841783593489E-4</v>
      </c>
      <c r="AI2724" s="733">
        <v>3.7238962759290184E-4</v>
      </c>
      <c r="AJ2724" s="116"/>
      <c r="AK2724" s="117"/>
      <c r="AL2724" s="117"/>
    </row>
    <row r="2725" spans="1:38" x14ac:dyDescent="0.25">
      <c r="A2725" s="69">
        <v>2043</v>
      </c>
      <c r="B2725" s="70">
        <v>0</v>
      </c>
      <c r="C2725" s="106">
        <v>0.28308311240720396</v>
      </c>
      <c r="D2725" s="107">
        <v>0.29131931717200671</v>
      </c>
      <c r="E2725" s="730">
        <v>0.24289119471177376</v>
      </c>
      <c r="F2725" s="106">
        <v>1.3422593127629386E-2</v>
      </c>
      <c r="G2725" s="107">
        <v>1.5268450098785127E-2</v>
      </c>
      <c r="H2725" s="730">
        <v>1.463235551390212E-2</v>
      </c>
      <c r="I2725" s="106">
        <v>7.5154163090134247E-3</v>
      </c>
      <c r="J2725" s="107">
        <v>7.2056695636570234E-3</v>
      </c>
      <c r="K2725" s="730">
        <v>1.6427943809816624E-2</v>
      </c>
      <c r="L2725" s="106">
        <v>7.2904104120513993E-4</v>
      </c>
      <c r="M2725" s="107">
        <v>8.1603239059553905E-4</v>
      </c>
      <c r="N2725" s="730">
        <v>1.3785148753077206E-3</v>
      </c>
      <c r="O2725" s="106">
        <v>1.8778315187270636E-3</v>
      </c>
      <c r="P2725" s="107">
        <v>1.7833797948591436E-3</v>
      </c>
      <c r="Q2725" s="730">
        <v>3.3419506751691669E-3</v>
      </c>
      <c r="R2725" s="106">
        <v>2.5331226155676984E-3</v>
      </c>
      <c r="S2725" s="107">
        <v>3.3740863656433247E-3</v>
      </c>
      <c r="T2725" s="730">
        <v>1.0908621652602779E-2</v>
      </c>
      <c r="U2725" s="106">
        <v>1.9957441187211296E-4</v>
      </c>
      <c r="V2725" s="107">
        <v>1.948019603792257E-4</v>
      </c>
      <c r="W2725" s="730">
        <v>3.2687542482234475E-4</v>
      </c>
      <c r="X2725" s="106">
        <v>1.2334405499505163E-5</v>
      </c>
      <c r="Y2725" s="107">
        <v>1.2002414051907677E-5</v>
      </c>
      <c r="Z2725" s="730">
        <v>2.1154373766149271E-5</v>
      </c>
      <c r="AA2725" s="106">
        <v>2.1405873739869477E-4</v>
      </c>
      <c r="AB2725" s="107">
        <v>2.1572142460213792E-4</v>
      </c>
      <c r="AC2725" s="730">
        <v>5.7979252482330079E-4</v>
      </c>
      <c r="AD2725" s="106">
        <v>8.7563206576147669E-5</v>
      </c>
      <c r="AE2725" s="107">
        <v>8.582285437544846E-5</v>
      </c>
      <c r="AF2725" s="730">
        <v>1.4114278323599583E-4</v>
      </c>
      <c r="AG2725" s="106">
        <v>1.0444347384031257E-4</v>
      </c>
      <c r="AH2725" s="107">
        <v>1.0055100511125065E-4</v>
      </c>
      <c r="AI2725" s="730">
        <v>1.8544304488395482E-4</v>
      </c>
      <c r="AJ2725" s="112"/>
      <c r="AK2725" s="113"/>
      <c r="AL2725" s="113"/>
    </row>
    <row r="2726" spans="1:38" x14ac:dyDescent="0.25">
      <c r="A2726" s="71">
        <v>2043</v>
      </c>
      <c r="B2726" s="718">
        <v>1</v>
      </c>
      <c r="C2726" s="108">
        <v>0.28221551430127167</v>
      </c>
      <c r="D2726" s="109">
        <v>0.29030665512727638</v>
      </c>
      <c r="E2726" s="731">
        <v>0.24396491052298849</v>
      </c>
      <c r="F2726" s="108">
        <v>1.3431386542227699E-2</v>
      </c>
      <c r="G2726" s="109">
        <v>1.5272337644043775E-2</v>
      </c>
      <c r="H2726" s="731">
        <v>1.4722524715788126E-2</v>
      </c>
      <c r="I2726" s="108">
        <v>7.4885245496433966E-3</v>
      </c>
      <c r="J2726" s="109">
        <v>7.1737868760226916E-3</v>
      </c>
      <c r="K2726" s="731">
        <v>1.6524600895525595E-2</v>
      </c>
      <c r="L2726" s="108">
        <v>7.2787885225743471E-4</v>
      </c>
      <c r="M2726" s="109">
        <v>8.1409395815365006E-4</v>
      </c>
      <c r="N2726" s="731">
        <v>1.3836802715135076E-3</v>
      </c>
      <c r="O2726" s="108">
        <v>1.8715102647016491E-3</v>
      </c>
      <c r="P2726" s="109">
        <v>1.7768914133666075E-3</v>
      </c>
      <c r="Q2726" s="731">
        <v>3.3603887379422982E-3</v>
      </c>
      <c r="R2726" s="108">
        <v>2.5331226155676984E-3</v>
      </c>
      <c r="S2726" s="109">
        <v>3.3740863656433247E-3</v>
      </c>
      <c r="T2726" s="731">
        <v>1.0908621652602779E-2</v>
      </c>
      <c r="U2726" s="108">
        <v>1.9892658445693474E-4</v>
      </c>
      <c r="V2726" s="109">
        <v>1.940194679948022E-4</v>
      </c>
      <c r="W2726" s="731">
        <v>3.2886245533697415E-4</v>
      </c>
      <c r="X2726" s="108">
        <v>1.2293371262400277E-5</v>
      </c>
      <c r="Y2726" s="109">
        <v>1.1953746221000308E-5</v>
      </c>
      <c r="Z2726" s="731">
        <v>2.1276404843038089E-5</v>
      </c>
      <c r="AA2726" s="108">
        <v>2.1356751180563857E-4</v>
      </c>
      <c r="AB2726" s="109">
        <v>2.1511986788552926E-4</v>
      </c>
      <c r="AC2726" s="731">
        <v>5.8303372033543925E-4</v>
      </c>
      <c r="AD2726" s="108">
        <v>8.7279393502365298E-5</v>
      </c>
      <c r="AE2726" s="109">
        <v>8.547198526489507E-5</v>
      </c>
      <c r="AF2726" s="731">
        <v>1.4206370284458732E-4</v>
      </c>
      <c r="AG2726" s="108">
        <v>1.0409547702237636E-4</v>
      </c>
      <c r="AH2726" s="109">
        <v>1.0016302867259103E-4</v>
      </c>
      <c r="AI2726" s="731">
        <v>1.8632249887647287E-4</v>
      </c>
      <c r="AJ2726" s="114"/>
      <c r="AK2726" s="115"/>
      <c r="AL2726" s="115"/>
    </row>
    <row r="2727" spans="1:38" x14ac:dyDescent="0.25">
      <c r="A2727" s="71">
        <v>2043</v>
      </c>
      <c r="B2727" s="718">
        <v>2</v>
      </c>
      <c r="C2727" s="108">
        <v>0.28057179480084637</v>
      </c>
      <c r="D2727" s="109">
        <v>0.28838308436952897</v>
      </c>
      <c r="E2727" s="731">
        <v>0.24504258632100623</v>
      </c>
      <c r="F2727" s="108">
        <v>1.341993775161799E-2</v>
      </c>
      <c r="G2727" s="109">
        <v>1.5259583754184017E-2</v>
      </c>
      <c r="H2727" s="731">
        <v>1.4810440835793201E-2</v>
      </c>
      <c r="I2727" s="108">
        <v>7.4492870311255186E-3</v>
      </c>
      <c r="J2727" s="109">
        <v>7.1259164046981391E-3</v>
      </c>
      <c r="K2727" s="731">
        <v>1.6622030318575717E-2</v>
      </c>
      <c r="L2727" s="108">
        <v>7.2691185657675452E-4</v>
      </c>
      <c r="M2727" s="109">
        <v>8.1201851616973149E-4</v>
      </c>
      <c r="N2727" s="731">
        <v>1.3889095646145925E-3</v>
      </c>
      <c r="O2727" s="108">
        <v>1.8612908749786189E-3</v>
      </c>
      <c r="P2727" s="109">
        <v>1.7664033394464741E-3</v>
      </c>
      <c r="Q2727" s="731">
        <v>3.3789212375078584E-3</v>
      </c>
      <c r="R2727" s="108">
        <v>2.5331226155676984E-3</v>
      </c>
      <c r="S2727" s="109">
        <v>3.3740863656433247E-3</v>
      </c>
      <c r="T2727" s="731">
        <v>1.0908621652602779E-2</v>
      </c>
      <c r="U2727" s="108">
        <v>1.9808692371414268E-4</v>
      </c>
      <c r="V2727" s="109">
        <v>1.929347069877404E-4</v>
      </c>
      <c r="W2727" s="731">
        <v>3.3085966435370093E-4</v>
      </c>
      <c r="X2727" s="108">
        <v>1.2237966796284402E-5</v>
      </c>
      <c r="Y2727" s="109">
        <v>1.188449610661525E-5</v>
      </c>
      <c r="Z2727" s="731">
        <v>2.1399034331046177E-5</v>
      </c>
      <c r="AA2727" s="108">
        <v>2.1280956999330004E-4</v>
      </c>
      <c r="AB2727" s="109">
        <v>2.1418989233032594E-4</v>
      </c>
      <c r="AC2727" s="731">
        <v>5.8628224138332092E-4</v>
      </c>
      <c r="AD2727" s="108">
        <v>8.6925104552383351E-5</v>
      </c>
      <c r="AE2727" s="109">
        <v>8.4995263141034267E-5</v>
      </c>
      <c r="AF2727" s="731">
        <v>1.4298924358960462E-4</v>
      </c>
      <c r="AG2727" s="108">
        <v>1.0358507346094472E-4</v>
      </c>
      <c r="AH2727" s="109">
        <v>9.9581000839868262E-5</v>
      </c>
      <c r="AI2727" s="731">
        <v>1.8720629820147665E-4</v>
      </c>
      <c r="AJ2727" s="114"/>
      <c r="AK2727" s="115"/>
      <c r="AL2727" s="115"/>
    </row>
    <row r="2728" spans="1:38" x14ac:dyDescent="0.25">
      <c r="A2728" s="71">
        <v>2043</v>
      </c>
      <c r="B2728" s="718">
        <v>3</v>
      </c>
      <c r="C2728" s="108">
        <v>0.27792888717817033</v>
      </c>
      <c r="D2728" s="109">
        <v>0.2853883376530465</v>
      </c>
      <c r="E2728" s="731">
        <v>0.24641230513984899</v>
      </c>
      <c r="F2728" s="108">
        <v>1.3402022985520548E-2</v>
      </c>
      <c r="G2728" s="109">
        <v>1.524147838143297E-2</v>
      </c>
      <c r="H2728" s="731">
        <v>1.492004656041286E-2</v>
      </c>
      <c r="I2728" s="108">
        <v>7.3924414073600914E-3</v>
      </c>
      <c r="J2728" s="109">
        <v>7.059008929034989E-3</v>
      </c>
      <c r="K2728" s="731">
        <v>1.6744834746607831E-2</v>
      </c>
      <c r="L2728" s="108">
        <v>7.2602939798153032E-4</v>
      </c>
      <c r="M2728" s="109">
        <v>8.0974785206205588E-4</v>
      </c>
      <c r="N2728" s="731">
        <v>1.3954481771803278E-3</v>
      </c>
      <c r="O2728" s="108">
        <v>1.8462691784024592E-3</v>
      </c>
      <c r="P2728" s="109">
        <v>1.7511470082714415E-3</v>
      </c>
      <c r="Q2728" s="731">
        <v>3.4024142817781476E-3</v>
      </c>
      <c r="R2728" s="108">
        <v>2.5331226155676984E-3</v>
      </c>
      <c r="S2728" s="109">
        <v>3.3740863656433247E-3</v>
      </c>
      <c r="T2728" s="731">
        <v>1.0908621652602779E-2</v>
      </c>
      <c r="U2728" s="108">
        <v>1.9695723759706802E-4</v>
      </c>
      <c r="V2728" s="109">
        <v>1.9149159063759481E-4</v>
      </c>
      <c r="W2728" s="731">
        <v>3.3339118285074241E-4</v>
      </c>
      <c r="X2728" s="108">
        <v>1.2161864220692133E-5</v>
      </c>
      <c r="Y2728" s="109">
        <v>1.1790852178922886E-5</v>
      </c>
      <c r="Z2728" s="731">
        <v>2.1554527801950346E-5</v>
      </c>
      <c r="AA2728" s="108">
        <v>2.1175467774466446E-4</v>
      </c>
      <c r="AB2728" s="109">
        <v>2.1292325710853881E-4</v>
      </c>
      <c r="AC2728" s="731">
        <v>5.9039250176847174E-4</v>
      </c>
      <c r="AD2728" s="108">
        <v>8.6456585940261317E-5</v>
      </c>
      <c r="AE2728" s="109">
        <v>8.4369586097284656E-5</v>
      </c>
      <c r="AF2728" s="731">
        <v>1.4416249589129345E-4</v>
      </c>
      <c r="AG2728" s="108">
        <v>1.0286060197102278E-4</v>
      </c>
      <c r="AH2728" s="109">
        <v>9.8768352091589852E-5</v>
      </c>
      <c r="AI2728" s="731">
        <v>1.8832690804548535E-4</v>
      </c>
      <c r="AJ2728" s="114"/>
      <c r="AK2728" s="115"/>
      <c r="AL2728" s="115"/>
    </row>
    <row r="2729" spans="1:38" x14ac:dyDescent="0.25">
      <c r="A2729" s="71">
        <v>2043</v>
      </c>
      <c r="B2729" s="718">
        <v>4</v>
      </c>
      <c r="C2729" s="108">
        <v>0.33754196648451595</v>
      </c>
      <c r="D2729" s="109">
        <v>0.34096293006916356</v>
      </c>
      <c r="E2729" s="731">
        <v>0.33238191474485967</v>
      </c>
      <c r="F2729" s="108">
        <v>1.3834907020951019E-2</v>
      </c>
      <c r="G2729" s="109">
        <v>1.5782977245673648E-2</v>
      </c>
      <c r="H2729" s="731">
        <v>1.827444342653612E-2</v>
      </c>
      <c r="I2729" s="108">
        <v>7.8424003117229558E-3</v>
      </c>
      <c r="J2729" s="109">
        <v>8.2497225392402576E-3</v>
      </c>
      <c r="K2729" s="731">
        <v>1.9901678539224352E-2</v>
      </c>
      <c r="L2729" s="108">
        <v>8.7833189903629191E-4</v>
      </c>
      <c r="M2729" s="109">
        <v>1.2084200156920622E-3</v>
      </c>
      <c r="N2729" s="731">
        <v>2.2581684819336927E-3</v>
      </c>
      <c r="O2729" s="108">
        <v>1.9961483237099591E-3</v>
      </c>
      <c r="P2729" s="109">
        <v>2.0454892820596393E-3</v>
      </c>
      <c r="Q2729" s="731">
        <v>4.3098965410818188E-3</v>
      </c>
      <c r="R2729" s="108">
        <v>2.5331226155676984E-3</v>
      </c>
      <c r="S2729" s="109">
        <v>3.3740863656433247E-3</v>
      </c>
      <c r="T2729" s="731">
        <v>1.0908621652602779E-2</v>
      </c>
      <c r="U2729" s="108">
        <v>2.0534310312148301E-4</v>
      </c>
      <c r="V2729" s="109">
        <v>2.0735040397414949E-4</v>
      </c>
      <c r="W2729" s="731">
        <v>4.2974211986601083E-4</v>
      </c>
      <c r="X2729" s="108">
        <v>1.2763028543557603E-5</v>
      </c>
      <c r="Y2729" s="109">
        <v>1.2934899509333662E-5</v>
      </c>
      <c r="Z2729" s="731">
        <v>2.7811410089352936E-5</v>
      </c>
      <c r="AA2729" s="108">
        <v>2.2150655487420122E-4</v>
      </c>
      <c r="AB2729" s="109">
        <v>2.3053018456780356E-4</v>
      </c>
      <c r="AC2729" s="731">
        <v>7.4299168023875565E-4</v>
      </c>
      <c r="AD2729" s="108">
        <v>8.9670324502615033E-5</v>
      </c>
      <c r="AE2729" s="109">
        <v>9.0367929883158738E-5</v>
      </c>
      <c r="AF2729" s="731">
        <v>1.8921720511317399E-4</v>
      </c>
      <c r="AG2729" s="108">
        <v>1.0934348252732094E-4</v>
      </c>
      <c r="AH2729" s="109">
        <v>1.113322350183716E-4</v>
      </c>
      <c r="AI2729" s="731">
        <v>2.3228614976281923E-4</v>
      </c>
      <c r="AJ2729" s="114"/>
      <c r="AK2729" s="115"/>
      <c r="AL2729" s="115"/>
    </row>
    <row r="2730" spans="1:38" x14ac:dyDescent="0.25">
      <c r="A2730" s="71">
        <v>2043</v>
      </c>
      <c r="B2730" s="718">
        <v>5</v>
      </c>
      <c r="C2730" s="108">
        <v>0.3363263635765909</v>
      </c>
      <c r="D2730" s="109">
        <v>0.33967630786991787</v>
      </c>
      <c r="E2730" s="731">
        <v>0.32813064496845179</v>
      </c>
      <c r="F2730" s="108">
        <v>1.3856724851902485E-2</v>
      </c>
      <c r="G2730" s="109">
        <v>1.579738243624864E-2</v>
      </c>
      <c r="H2730" s="731">
        <v>1.808961980612072E-2</v>
      </c>
      <c r="I2730" s="108">
        <v>7.8088551294312686E-3</v>
      </c>
      <c r="J2730" s="109">
        <v>8.2051928007015173E-3</v>
      </c>
      <c r="K2730" s="731">
        <v>1.9610367864151032E-2</v>
      </c>
      <c r="L2730" s="108">
        <v>8.7705537374063616E-4</v>
      </c>
      <c r="M2730" s="109">
        <v>1.2052332515333926E-3</v>
      </c>
      <c r="N2730" s="731">
        <v>2.2401586602642663E-3</v>
      </c>
      <c r="O2730" s="108">
        <v>1.9876280344738304E-3</v>
      </c>
      <c r="P2730" s="109">
        <v>2.0355499496024984E-3</v>
      </c>
      <c r="Q2730" s="731">
        <v>4.247100721726833E-3</v>
      </c>
      <c r="R2730" s="108">
        <v>2.5331226155676984E-3</v>
      </c>
      <c r="S2730" s="109">
        <v>3.3740863656433247E-3</v>
      </c>
      <c r="T2730" s="731">
        <v>1.0908621652602779E-2</v>
      </c>
      <c r="U2730" s="108">
        <v>2.0454896346318885E-4</v>
      </c>
      <c r="V2730" s="109">
        <v>2.063073569406829E-4</v>
      </c>
      <c r="W2730" s="731">
        <v>4.2300342422641748E-4</v>
      </c>
      <c r="X2730" s="108">
        <v>1.2711571621778021E-5</v>
      </c>
      <c r="Y2730" s="109">
        <v>1.2868595383094693E-5</v>
      </c>
      <c r="Z2730" s="731">
        <v>2.7391009083259002E-5</v>
      </c>
      <c r="AA2730" s="108">
        <v>2.2093671845319985E-4</v>
      </c>
      <c r="AB2730" s="109">
        <v>2.2974528147412754E-4</v>
      </c>
      <c r="AC2730" s="731">
        <v>7.3250700888590143E-4</v>
      </c>
      <c r="AD2730" s="108">
        <v>8.9327198881239623E-5</v>
      </c>
      <c r="AE2730" s="109">
        <v>8.9908764497979334E-5</v>
      </c>
      <c r="AF2730" s="731">
        <v>1.8608660658566391E-4</v>
      </c>
      <c r="AG2730" s="108">
        <v>1.0889332304843989E-4</v>
      </c>
      <c r="AH2730" s="109">
        <v>1.1077724015262663E-4</v>
      </c>
      <c r="AI2730" s="731">
        <v>2.2927761232161551E-4</v>
      </c>
      <c r="AJ2730" s="114"/>
      <c r="AK2730" s="115"/>
      <c r="AL2730" s="115"/>
    </row>
    <row r="2731" spans="1:38" x14ac:dyDescent="0.25">
      <c r="A2731" s="71">
        <v>2043</v>
      </c>
      <c r="B2731" s="718">
        <v>6</v>
      </c>
      <c r="C2731" s="108">
        <v>0.38605683731711082</v>
      </c>
      <c r="D2731" s="109">
        <v>0.38501373151190399</v>
      </c>
      <c r="E2731" s="731">
        <v>0.44399316235738845</v>
      </c>
      <c r="F2731" s="108">
        <v>1.44189644768034E-2</v>
      </c>
      <c r="G2731" s="109">
        <v>1.6371951711732131E-2</v>
      </c>
      <c r="H2731" s="731">
        <v>2.3752550446877498E-2</v>
      </c>
      <c r="I2731" s="108">
        <v>8.0631441788067727E-3</v>
      </c>
      <c r="J2731" s="109">
        <v>9.0957176240577548E-3</v>
      </c>
      <c r="K2731" s="731">
        <v>2.1643610700994735E-2</v>
      </c>
      <c r="L2731" s="108">
        <v>9.9497868354705759E-4</v>
      </c>
      <c r="M2731" s="109">
        <v>1.3027672964487818E-3</v>
      </c>
      <c r="N2731" s="731">
        <v>2.3159112085497308E-3</v>
      </c>
      <c r="O2731" s="108">
        <v>2.0963313220127445E-3</v>
      </c>
      <c r="P2731" s="109">
        <v>2.2790383996727412E-3</v>
      </c>
      <c r="Q2731" s="731">
        <v>5.75148200240529E-3</v>
      </c>
      <c r="R2731" s="108">
        <v>2.5331226155676984E-3</v>
      </c>
      <c r="S2731" s="109">
        <v>3.3740863656433247E-3</v>
      </c>
      <c r="T2731" s="731">
        <v>1.0908621652602779E-2</v>
      </c>
      <c r="U2731" s="108">
        <v>2.1041967245974665E-4</v>
      </c>
      <c r="V2731" s="109">
        <v>2.1869032733684863E-4</v>
      </c>
      <c r="W2731" s="731">
        <v>5.2857032361023444E-4</v>
      </c>
      <c r="X2731" s="108">
        <v>1.3135534526071775E-5</v>
      </c>
      <c r="Y2731" s="109">
        <v>1.3770425161014613E-5</v>
      </c>
      <c r="Z2731" s="731">
        <v>3.5690926521599282E-5</v>
      </c>
      <c r="AA2731" s="108">
        <v>2.2880781586896181E-4</v>
      </c>
      <c r="AB2731" s="109">
        <v>2.4433336121674267E-4</v>
      </c>
      <c r="AC2731" s="731">
        <v>9.9011979349893911E-4</v>
      </c>
      <c r="AD2731" s="108">
        <v>9.15504286781331E-5</v>
      </c>
      <c r="AE2731" s="109">
        <v>9.4492519207303442E-5</v>
      </c>
      <c r="AF2731" s="731">
        <v>2.1736539116474531E-4</v>
      </c>
      <c r="AG2731" s="108">
        <v>1.1353881848984508E-4</v>
      </c>
      <c r="AH2731" s="109">
        <v>1.2096661796996781E-4</v>
      </c>
      <c r="AI2731" s="731">
        <v>3.4533399295546793E-4</v>
      </c>
      <c r="AJ2731" s="114"/>
      <c r="AK2731" s="115"/>
      <c r="AL2731" s="115"/>
    </row>
    <row r="2732" spans="1:38" x14ac:dyDescent="0.25">
      <c r="A2732" s="71">
        <v>2043</v>
      </c>
      <c r="B2732" s="718">
        <v>7</v>
      </c>
      <c r="C2732" s="108">
        <v>0.38583072923345352</v>
      </c>
      <c r="D2732" s="109">
        <v>0.38462381656925748</v>
      </c>
      <c r="E2732" s="731">
        <v>0.43942816436694282</v>
      </c>
      <c r="F2732" s="108">
        <v>1.4483112948004469E-2</v>
      </c>
      <c r="G2732" s="109">
        <v>1.6419555914681E-2</v>
      </c>
      <c r="H2732" s="731">
        <v>2.3554133294896338E-2</v>
      </c>
      <c r="I2732" s="108">
        <v>8.0498682385480493E-3</v>
      </c>
      <c r="J2732" s="109">
        <v>9.0681827259596389E-3</v>
      </c>
      <c r="K2732" s="731">
        <v>2.1335196784691458E-2</v>
      </c>
      <c r="L2732" s="108">
        <v>9.937204925419428E-4</v>
      </c>
      <c r="M2732" s="109">
        <v>1.2994318256720856E-3</v>
      </c>
      <c r="N2732" s="731">
        <v>2.2964064656237531E-3</v>
      </c>
      <c r="O2732" s="108">
        <v>2.0940164174335532E-3</v>
      </c>
      <c r="P2732" s="109">
        <v>2.2747052751047013E-3</v>
      </c>
      <c r="Q2732" s="731">
        <v>5.6795785340658812E-3</v>
      </c>
      <c r="R2732" s="108">
        <v>2.5331226155676984E-3</v>
      </c>
      <c r="S2732" s="109">
        <v>3.3740863656433247E-3</v>
      </c>
      <c r="T2732" s="731">
        <v>1.0908621652602779E-2</v>
      </c>
      <c r="U2732" s="108">
        <v>2.1005204527410742E-4</v>
      </c>
      <c r="V2732" s="109">
        <v>2.180019376313033E-4</v>
      </c>
      <c r="W2732" s="731">
        <v>5.2086653336894432E-4</v>
      </c>
      <c r="X2732" s="108">
        <v>1.3113465664524572E-5</v>
      </c>
      <c r="Y2732" s="109">
        <v>1.3728948061658415E-5</v>
      </c>
      <c r="Z2732" s="731">
        <v>3.5207486932507733E-5</v>
      </c>
      <c r="AA2732" s="108">
        <v>2.2878855663460818E-4</v>
      </c>
      <c r="AB2732" s="109">
        <v>2.4400986457227459E-4</v>
      </c>
      <c r="AC2732" s="731">
        <v>9.7818781099823855E-4</v>
      </c>
      <c r="AD2732" s="108">
        <v>9.1380666851442185E-5</v>
      </c>
      <c r="AE2732" s="109">
        <v>9.4174485705341787E-5</v>
      </c>
      <c r="AF2732" s="731">
        <v>2.1378303084686347E-4</v>
      </c>
      <c r="AG2732" s="108">
        <v>1.1337811839761936E-4</v>
      </c>
      <c r="AH2732" s="109">
        <v>1.2066500545068961E-4</v>
      </c>
      <c r="AI2732" s="731">
        <v>3.4188355819093848E-4</v>
      </c>
      <c r="AJ2732" s="114"/>
      <c r="AK2732" s="115"/>
      <c r="AL2732" s="115"/>
    </row>
    <row r="2733" spans="1:38" ht="13" x14ac:dyDescent="0.3">
      <c r="A2733" s="71">
        <v>2043</v>
      </c>
      <c r="B2733" s="718">
        <v>8</v>
      </c>
      <c r="C2733" s="108">
        <v>0.43599360568954354</v>
      </c>
      <c r="D2733" s="109">
        <v>0.42720952777525573</v>
      </c>
      <c r="E2733" s="732">
        <v>0.4336293275322568</v>
      </c>
      <c r="F2733" s="108">
        <v>1.5023483661616824E-2</v>
      </c>
      <c r="G2733" s="109">
        <v>1.6826450264801292E-2</v>
      </c>
      <c r="H2733" s="732">
        <v>2.5352037343491729E-2</v>
      </c>
      <c r="I2733" s="108">
        <v>8.3238880084218914E-3</v>
      </c>
      <c r="J2733" s="109">
        <v>9.5640737011156336E-3</v>
      </c>
      <c r="K2733" s="732">
        <v>2.2384604659990318E-2</v>
      </c>
      <c r="L2733" s="108">
        <v>1.1300318396859725E-3</v>
      </c>
      <c r="M2733" s="109">
        <v>1.4078886266845466E-3</v>
      </c>
      <c r="N2733" s="732">
        <v>2.3762987183705876E-3</v>
      </c>
      <c r="O2733" s="108">
        <v>2.1899923574493639E-3</v>
      </c>
      <c r="P2733" s="109">
        <v>2.3766875105102289E-3</v>
      </c>
      <c r="Q2733" s="732">
        <v>6.1149670499738911E-3</v>
      </c>
      <c r="R2733" s="108">
        <v>2.5331226155676984E-3</v>
      </c>
      <c r="S2733" s="109">
        <v>3.3740863656433247E-3</v>
      </c>
      <c r="T2733" s="732">
        <v>1.0908621652602779E-2</v>
      </c>
      <c r="U2733" s="108">
        <v>2.1417372182625237E-4</v>
      </c>
      <c r="V2733" s="109">
        <v>2.2195948803907113E-4</v>
      </c>
      <c r="W2733" s="732">
        <v>5.6706630540484353E-4</v>
      </c>
      <c r="X2733" s="108">
        <v>1.3423131167003359E-5</v>
      </c>
      <c r="Y2733" s="109">
        <v>1.4033421577668172E-5</v>
      </c>
      <c r="Z2733" s="732">
        <v>3.8218406021837095E-5</v>
      </c>
      <c r="AA2733" s="108">
        <v>2.3521381625147192E-4</v>
      </c>
      <c r="AB2733" s="109">
        <v>2.4996149653381492E-4</v>
      </c>
      <c r="AC2733" s="732">
        <v>1.0520616401308214E-3</v>
      </c>
      <c r="AD2733" s="108">
        <v>9.2797273736416875E-5</v>
      </c>
      <c r="AE2733" s="109">
        <v>9.5464066582880356E-5</v>
      </c>
      <c r="AF2733" s="732">
        <v>2.3540611167590893E-4</v>
      </c>
      <c r="AG2733" s="108">
        <v>1.1718516227641865E-4</v>
      </c>
      <c r="AH2733" s="109">
        <v>1.2459675590831547E-4</v>
      </c>
      <c r="AI2733" s="732">
        <v>3.6298194115398614E-4</v>
      </c>
      <c r="AJ2733" s="114"/>
      <c r="AK2733" s="115"/>
      <c r="AL2733" s="115"/>
    </row>
    <row r="2734" spans="1:38" ht="13" x14ac:dyDescent="0.3">
      <c r="A2734" s="71">
        <v>2043</v>
      </c>
      <c r="B2734" s="718">
        <v>9</v>
      </c>
      <c r="C2734" s="108">
        <v>0.43575125467931536</v>
      </c>
      <c r="D2734" s="109">
        <v>0.42682129908667138</v>
      </c>
      <c r="E2734" s="732">
        <v>0.42882342659077222</v>
      </c>
      <c r="F2734" s="108">
        <v>1.5111587380470529E-2</v>
      </c>
      <c r="G2734" s="109">
        <v>1.6895266406442542E-2</v>
      </c>
      <c r="H2734" s="732">
        <v>2.5126082346025244E-2</v>
      </c>
      <c r="I2734" s="108">
        <v>8.3098295254795378E-3</v>
      </c>
      <c r="J2734" s="109">
        <v>9.5362595108874123E-3</v>
      </c>
      <c r="K2734" s="732">
        <v>2.203353943572255E-2</v>
      </c>
      <c r="L2734" s="108">
        <v>1.1285577895763503E-3</v>
      </c>
      <c r="M2734" s="109">
        <v>1.4044032839602182E-3</v>
      </c>
      <c r="N2734" s="732">
        <v>2.3531961248847706E-3</v>
      </c>
      <c r="O2734" s="108">
        <v>2.187569754208884E-3</v>
      </c>
      <c r="P2734" s="109">
        <v>2.3724484990760987E-3</v>
      </c>
      <c r="Q2734" s="732">
        <v>6.0302230810260187E-3</v>
      </c>
      <c r="R2734" s="108">
        <v>2.5331226155676984E-3</v>
      </c>
      <c r="S2734" s="109">
        <v>3.3740863656433247E-3</v>
      </c>
      <c r="T2734" s="732">
        <v>1.0908621652602779E-2</v>
      </c>
      <c r="U2734" s="108">
        <v>2.1378901361423654E-4</v>
      </c>
      <c r="V2734" s="109">
        <v>2.2128650607221008E-4</v>
      </c>
      <c r="W2734" s="732">
        <v>5.5799431989381101E-4</v>
      </c>
      <c r="X2734" s="108">
        <v>1.3400019201117208E-5</v>
      </c>
      <c r="Y2734" s="109">
        <v>1.3992827276793677E-5</v>
      </c>
      <c r="Z2734" s="732">
        <v>3.7647229861118319E-5</v>
      </c>
      <c r="AA2734" s="108">
        <v>2.352752032238416E-4</v>
      </c>
      <c r="AB2734" s="109">
        <v>2.4973553042874965E-4</v>
      </c>
      <c r="AC2734" s="732">
        <v>1.0380425456113225E-3</v>
      </c>
      <c r="AD2734" s="108">
        <v>9.2619581820174344E-5</v>
      </c>
      <c r="AE2734" s="109">
        <v>9.5153012171260719E-5</v>
      </c>
      <c r="AF2734" s="732">
        <v>2.3118532242020139E-4</v>
      </c>
      <c r="AG2734" s="108">
        <v>1.1701685976943832E-4</v>
      </c>
      <c r="AH2734" s="109">
        <v>1.2430167063112247E-4</v>
      </c>
      <c r="AI2734" s="732">
        <v>3.5891169740524966E-4</v>
      </c>
      <c r="AJ2734" s="114"/>
      <c r="AK2734" s="115"/>
      <c r="AL2734" s="115"/>
    </row>
    <row r="2735" spans="1:38" ht="13" x14ac:dyDescent="0.3">
      <c r="A2735" s="71">
        <v>2043</v>
      </c>
      <c r="B2735" s="718">
        <v>10</v>
      </c>
      <c r="C2735" s="108">
        <v>0.5770474831561645</v>
      </c>
      <c r="D2735" s="109">
        <v>0.54948982367787036</v>
      </c>
      <c r="E2735" s="732">
        <v>0.46402336551261014</v>
      </c>
      <c r="F2735" s="108">
        <v>1.8437980560909787E-2</v>
      </c>
      <c r="G2735" s="109">
        <v>1.9716776109215899E-2</v>
      </c>
      <c r="H2735" s="732">
        <v>3.0808099542418959E-2</v>
      </c>
      <c r="I2735" s="108">
        <v>8.9548526301857761E-3</v>
      </c>
      <c r="J2735" s="109">
        <v>1.0472557284260305E-2</v>
      </c>
      <c r="K2735" s="732">
        <v>2.1569380041627385E-2</v>
      </c>
      <c r="L2735" s="108">
        <v>1.4042001145067892E-3</v>
      </c>
      <c r="M2735" s="109">
        <v>1.6073762486942629E-3</v>
      </c>
      <c r="N2735" s="732">
        <v>2.5293011837018969E-3</v>
      </c>
      <c r="O2735" s="108">
        <v>2.5196054503680461E-3</v>
      </c>
      <c r="P2735" s="109">
        <v>2.6187753139454185E-3</v>
      </c>
      <c r="Q2735" s="732">
        <v>6.7836881182213376E-3</v>
      </c>
      <c r="R2735" s="108">
        <v>2.5331226155676984E-3</v>
      </c>
      <c r="S2735" s="109">
        <v>3.3740863656433247E-3</v>
      </c>
      <c r="T2735" s="732">
        <v>1.0908621652602779E-2</v>
      </c>
      <c r="U2735" s="108">
        <v>2.2812280738390697E-4</v>
      </c>
      <c r="V2735" s="109">
        <v>2.3138244782567937E-4</v>
      </c>
      <c r="W2735" s="732">
        <v>6.379640091868302E-4</v>
      </c>
      <c r="X2735" s="108">
        <v>1.4471728924278634E-5</v>
      </c>
      <c r="Y2735" s="109">
        <v>1.4756594343881457E-5</v>
      </c>
      <c r="Z2735" s="732">
        <v>4.2845494489682505E-5</v>
      </c>
      <c r="AA2735" s="108">
        <v>2.6246909529905184E-4</v>
      </c>
      <c r="AB2735" s="109">
        <v>2.7084290580979819E-4</v>
      </c>
      <c r="AC2735" s="732">
        <v>1.1750055402751987E-3</v>
      </c>
      <c r="AD2735" s="108">
        <v>9.7553225553941131E-5</v>
      </c>
      <c r="AE2735" s="109">
        <v>9.8538433354038158E-5</v>
      </c>
      <c r="AF2735" s="732">
        <v>2.6858343084742265E-4</v>
      </c>
      <c r="AG2735" s="108">
        <v>1.3019409917183471E-4</v>
      </c>
      <c r="AH2735" s="109">
        <v>1.3393300310871349E-4</v>
      </c>
      <c r="AI2735" s="732">
        <v>3.9542542895474437E-4</v>
      </c>
      <c r="AJ2735" s="114"/>
      <c r="AK2735" s="115"/>
      <c r="AL2735" s="115"/>
    </row>
    <row r="2736" spans="1:38" ht="13" x14ac:dyDescent="0.3">
      <c r="A2736" s="71">
        <v>2043</v>
      </c>
      <c r="B2736" s="718">
        <v>11</v>
      </c>
      <c r="C2736" s="108">
        <v>0.57676779887941065</v>
      </c>
      <c r="D2736" s="109">
        <v>0.54908625354763585</v>
      </c>
      <c r="E2736" s="732">
        <v>0.45770196596866286</v>
      </c>
      <c r="F2736" s="108">
        <v>1.8617256088916054E-2</v>
      </c>
      <c r="G2736" s="109">
        <v>1.9874769966048318E-2</v>
      </c>
      <c r="H2736" s="732">
        <v>3.0574468672973094E-2</v>
      </c>
      <c r="I2736" s="108">
        <v>8.9392397975812821E-3</v>
      </c>
      <c r="J2736" s="109">
        <v>1.0443826453605382E-2</v>
      </c>
      <c r="K2736" s="732">
        <v>2.1168139686081371E-2</v>
      </c>
      <c r="L2736" s="108">
        <v>1.4022859597297621E-3</v>
      </c>
      <c r="M2736" s="109">
        <v>1.6035774577455757E-3</v>
      </c>
      <c r="N2736" s="732">
        <v>2.4968159768208112E-3</v>
      </c>
      <c r="O2736" s="108">
        <v>2.5169396417338667E-3</v>
      </c>
      <c r="P2736" s="109">
        <v>2.6145875799686042E-3</v>
      </c>
      <c r="Q2736" s="732">
        <v>6.6694396238235363E-3</v>
      </c>
      <c r="R2736" s="108">
        <v>2.5331226155676984E-3</v>
      </c>
      <c r="S2736" s="109">
        <v>3.3740863656433247E-3</v>
      </c>
      <c r="T2736" s="732">
        <v>1.0908621652602779E-2</v>
      </c>
      <c r="U2736" s="108">
        <v>2.2769963306533913E-4</v>
      </c>
      <c r="V2736" s="109">
        <v>2.3071837252665374E-4</v>
      </c>
      <c r="W2736" s="732">
        <v>6.257470489053501E-4</v>
      </c>
      <c r="X2736" s="108">
        <v>1.444618921238719E-5</v>
      </c>
      <c r="Y2736" s="109">
        <v>1.4716412063568845E-5</v>
      </c>
      <c r="Z2736" s="732">
        <v>4.2073067307005986E-5</v>
      </c>
      <c r="AA2736" s="108">
        <v>2.6283322665841385E-4</v>
      </c>
      <c r="AB2736" s="109">
        <v>2.7095068460004538E-4</v>
      </c>
      <c r="AC2736" s="732">
        <v>1.1563747432559342E-3</v>
      </c>
      <c r="AD2736" s="108">
        <v>9.7357721616064669E-5</v>
      </c>
      <c r="AE2736" s="109">
        <v>9.823139987132178E-5</v>
      </c>
      <c r="AF2736" s="732">
        <v>2.6289558973094037E-4</v>
      </c>
      <c r="AG2736" s="108">
        <v>1.3000868844723602E-4</v>
      </c>
      <c r="AH2736" s="109">
        <v>1.336411927817207E-4</v>
      </c>
      <c r="AI2736" s="732">
        <v>3.8993176485726752E-4</v>
      </c>
      <c r="AJ2736" s="114"/>
      <c r="AK2736" s="115"/>
      <c r="AL2736" s="115"/>
    </row>
    <row r="2737" spans="1:38" ht="13" x14ac:dyDescent="0.3">
      <c r="A2737" s="71">
        <v>2043</v>
      </c>
      <c r="B2737" s="718">
        <v>12</v>
      </c>
      <c r="C2737" s="108">
        <v>0.57648056393114344</v>
      </c>
      <c r="D2737" s="109">
        <v>0.54869435269846456</v>
      </c>
      <c r="E2737" s="732">
        <v>0.45119243546053422</v>
      </c>
      <c r="F2737" s="108">
        <v>1.8811131277185641E-2</v>
      </c>
      <c r="G2737" s="109">
        <v>2.0047503246437087E-2</v>
      </c>
      <c r="H2737" s="732">
        <v>3.0343564226773836E-2</v>
      </c>
      <c r="I2737" s="108">
        <v>8.9232151724711658E-3</v>
      </c>
      <c r="J2737" s="109">
        <v>1.0415934040556333E-2</v>
      </c>
      <c r="K2737" s="732">
        <v>2.0754538171176586E-2</v>
      </c>
      <c r="L2737" s="108">
        <v>1.4003227052970632E-3</v>
      </c>
      <c r="M2737" s="109">
        <v>1.599890421951561E-3</v>
      </c>
      <c r="N2737" s="732">
        <v>2.4632799168721954E-3</v>
      </c>
      <c r="O2737" s="108">
        <v>2.5142071829409641E-3</v>
      </c>
      <c r="P2737" s="109">
        <v>2.6105247315242682E-3</v>
      </c>
      <c r="Q2737" s="732">
        <v>6.5517677027761038E-3</v>
      </c>
      <c r="R2737" s="108">
        <v>2.5331226155676984E-3</v>
      </c>
      <c r="S2737" s="109">
        <v>3.3740863656433247E-3</v>
      </c>
      <c r="T2737" s="732">
        <v>1.0908621652602779E-2</v>
      </c>
      <c r="U2737" s="108">
        <v>2.2726592290384337E-4</v>
      </c>
      <c r="V2737" s="109">
        <v>2.3007371531357871E-4</v>
      </c>
      <c r="W2737" s="732">
        <v>6.1316374510000363E-4</v>
      </c>
      <c r="X2737" s="108">
        <v>1.442003043279142E-5</v>
      </c>
      <c r="Y2737" s="109">
        <v>1.4677422829292982E-5</v>
      </c>
      <c r="Z2737" s="732">
        <v>4.1277526482162403E-5</v>
      </c>
      <c r="AA2737" s="108">
        <v>2.6324517269103211E-4</v>
      </c>
      <c r="AB2737" s="109">
        <v>2.7113110608167483E-4</v>
      </c>
      <c r="AC2737" s="732">
        <v>1.1372215800724934E-3</v>
      </c>
      <c r="AD2737" s="108">
        <v>9.7157248254444188E-5</v>
      </c>
      <c r="AE2737" s="109">
        <v>9.7933354327399397E-5</v>
      </c>
      <c r="AF2737" s="732">
        <v>2.5703720858094125E-4</v>
      </c>
      <c r="AG2737" s="108">
        <v>1.2981843379272757E-4</v>
      </c>
      <c r="AH2737" s="109">
        <v>1.3335838269841916E-4</v>
      </c>
      <c r="AI2737" s="732">
        <v>3.8427345267724093E-4</v>
      </c>
      <c r="AJ2737" s="114"/>
      <c r="AK2737" s="115"/>
      <c r="AL2737" s="115"/>
    </row>
    <row r="2738" spans="1:38" ht="13" x14ac:dyDescent="0.3">
      <c r="A2738" s="71">
        <v>2043</v>
      </c>
      <c r="B2738" s="718">
        <v>13</v>
      </c>
      <c r="C2738" s="108">
        <v>0.57505545957915782</v>
      </c>
      <c r="D2738" s="109">
        <v>0.5472532655124841</v>
      </c>
      <c r="E2738" s="732">
        <v>0.44300557516207389</v>
      </c>
      <c r="F2738" s="108">
        <v>1.9016484056975327E-2</v>
      </c>
      <c r="G2738" s="109">
        <v>2.0229772752660472E-2</v>
      </c>
      <c r="H2738" s="732">
        <v>3.0039502820505243E-2</v>
      </c>
      <c r="I2738" s="108">
        <v>8.9058761902484698E-3</v>
      </c>
      <c r="J2738" s="109">
        <v>1.0387619081613555E-2</v>
      </c>
      <c r="K2738" s="732">
        <v>2.0252135369103516E-2</v>
      </c>
      <c r="L2738" s="108">
        <v>1.3983332209908834E-3</v>
      </c>
      <c r="M2738" s="109">
        <v>1.5962990989826702E-3</v>
      </c>
      <c r="N2738" s="732">
        <v>2.4227281561578153E-3</v>
      </c>
      <c r="O2738" s="108">
        <v>2.5107278515590502E-3</v>
      </c>
      <c r="P2738" s="109">
        <v>2.6058252245908971E-3</v>
      </c>
      <c r="Q2738" s="732">
        <v>6.4098321588320342E-3</v>
      </c>
      <c r="R2738" s="108">
        <v>2.5331226155676984E-3</v>
      </c>
      <c r="S2738" s="109">
        <v>3.3740863656433247E-3</v>
      </c>
      <c r="T2738" s="732">
        <v>1.0908621652602779E-2</v>
      </c>
      <c r="U2738" s="108">
        <v>2.2681639146010637E-4</v>
      </c>
      <c r="V2738" s="109">
        <v>2.2943566362013294E-4</v>
      </c>
      <c r="W2738" s="732">
        <v>5.9803585485646016E-4</v>
      </c>
      <c r="X2738" s="108">
        <v>1.4392468166096966E-5</v>
      </c>
      <c r="Y2738" s="109">
        <v>1.4638348969077376E-5</v>
      </c>
      <c r="Z2738" s="732">
        <v>4.0319714887225255E-5</v>
      </c>
      <c r="AA2738" s="108">
        <v>2.6367470545011487E-4</v>
      </c>
      <c r="AB2738" s="109">
        <v>2.7133811886616429E-4</v>
      </c>
      <c r="AC2738" s="732">
        <v>1.1140171843790365E-3</v>
      </c>
      <c r="AD2738" s="108">
        <v>9.6953869627169705E-5</v>
      </c>
      <c r="AE2738" s="109">
        <v>9.7642926394656039E-5</v>
      </c>
      <c r="AF2738" s="732">
        <v>2.5000905887697966E-4</v>
      </c>
      <c r="AG2738" s="108">
        <v>1.2960410605135033E-4</v>
      </c>
      <c r="AH2738" s="109">
        <v>1.3305998368311244E-4</v>
      </c>
      <c r="AI2738" s="732">
        <v>3.7741342019877942E-4</v>
      </c>
      <c r="AJ2738" s="114"/>
      <c r="AK2738" s="115"/>
      <c r="AL2738" s="115"/>
    </row>
    <row r="2739" spans="1:38" ht="13" x14ac:dyDescent="0.3">
      <c r="A2739" s="71">
        <v>2043</v>
      </c>
      <c r="B2739" s="718">
        <v>14</v>
      </c>
      <c r="C2739" s="108">
        <v>0.57475522339877905</v>
      </c>
      <c r="D2739" s="109">
        <v>0.54688527932573916</v>
      </c>
      <c r="E2739" s="732">
        <v>0.43461851302654753</v>
      </c>
      <c r="F2739" s="108">
        <v>1.924065228871245E-2</v>
      </c>
      <c r="G2739" s="109">
        <v>2.0431272057703499E-2</v>
      </c>
      <c r="H2739" s="732">
        <v>2.9714614392551152E-2</v>
      </c>
      <c r="I2739" s="108">
        <v>8.8891236392452683E-3</v>
      </c>
      <c r="J2739" s="109">
        <v>1.0361424199270958E-2</v>
      </c>
      <c r="K2739" s="732">
        <v>1.9716785380755004E-2</v>
      </c>
      <c r="L2739" s="108">
        <v>1.3962793631231334E-3</v>
      </c>
      <c r="M2739" s="109">
        <v>1.5928355785195354E-3</v>
      </c>
      <c r="N2739" s="732">
        <v>2.3789932874830012E-3</v>
      </c>
      <c r="O2739" s="108">
        <v>2.5078675384979108E-3</v>
      </c>
      <c r="P2739" s="109">
        <v>2.6020078551526734E-3</v>
      </c>
      <c r="Q2739" s="732">
        <v>6.2581130302294197E-3</v>
      </c>
      <c r="R2739" s="108">
        <v>2.5331226155676984E-3</v>
      </c>
      <c r="S2739" s="109">
        <v>3.3740863656433247E-3</v>
      </c>
      <c r="T2739" s="732">
        <v>1.0908621652602779E-2</v>
      </c>
      <c r="U2739" s="108">
        <v>2.2636276006852401E-4</v>
      </c>
      <c r="V2739" s="109">
        <v>2.2883041767105203E-4</v>
      </c>
      <c r="W2739" s="732">
        <v>5.8181074726859725E-4</v>
      </c>
      <c r="X2739" s="108">
        <v>1.4365098538948538E-5</v>
      </c>
      <c r="Y2739" s="109">
        <v>1.4601725044396969E-5</v>
      </c>
      <c r="Z2739" s="732">
        <v>3.9294072696760633E-5</v>
      </c>
      <c r="AA2739" s="108">
        <v>2.6418742451125079E-4</v>
      </c>
      <c r="AB2739" s="109">
        <v>2.71660492131816E-4</v>
      </c>
      <c r="AC2739" s="732">
        <v>1.0892172453301884E-3</v>
      </c>
      <c r="AD2739" s="108">
        <v>9.6744226657740734E-5</v>
      </c>
      <c r="AE2739" s="109">
        <v>9.7362901683119412E-5</v>
      </c>
      <c r="AF2739" s="732">
        <v>2.4245531416092124E-4</v>
      </c>
      <c r="AG2739" s="108">
        <v>1.2940511084675715E-4</v>
      </c>
      <c r="AH2739" s="109">
        <v>1.3279415497348084E-4</v>
      </c>
      <c r="AI2739" s="732">
        <v>3.7011862677523611E-4</v>
      </c>
      <c r="AJ2739" s="114"/>
      <c r="AK2739" s="115"/>
      <c r="AL2739" s="115"/>
    </row>
    <row r="2740" spans="1:38" ht="13" x14ac:dyDescent="0.3">
      <c r="A2740" s="71">
        <v>2043</v>
      </c>
      <c r="B2740" s="718">
        <v>15</v>
      </c>
      <c r="C2740" s="108">
        <v>0.71017138002816882</v>
      </c>
      <c r="D2740" s="109">
        <v>0.65653571069334515</v>
      </c>
      <c r="E2740" s="732">
        <v>0.45175216070293889</v>
      </c>
      <c r="F2740" s="108">
        <v>2.8828769389994759E-2</v>
      </c>
      <c r="G2740" s="109">
        <v>2.9098657417766748E-2</v>
      </c>
      <c r="H2740" s="732">
        <v>4.0834181442018024E-2</v>
      </c>
      <c r="I2740" s="108">
        <v>8.876027512977773E-3</v>
      </c>
      <c r="J2740" s="109">
        <v>1.0274458356083671E-2</v>
      </c>
      <c r="K2740" s="732">
        <v>2.0743421090246704E-2</v>
      </c>
      <c r="L2740" s="108">
        <v>1.924835658548933E-3</v>
      </c>
      <c r="M2740" s="109">
        <v>1.9506496598680964E-3</v>
      </c>
      <c r="N2740" s="732">
        <v>2.6314448725991307E-3</v>
      </c>
      <c r="O2740" s="108">
        <v>2.5642997169829707E-3</v>
      </c>
      <c r="P2740" s="109">
        <v>2.6267814097871321E-3</v>
      </c>
      <c r="Q2740" s="732">
        <v>6.5307332925885172E-3</v>
      </c>
      <c r="R2740" s="108">
        <v>2.5331226155676984E-3</v>
      </c>
      <c r="S2740" s="109">
        <v>3.3740863656433247E-3</v>
      </c>
      <c r="T2740" s="732">
        <v>1.0908621652602779E-2</v>
      </c>
      <c r="U2740" s="108">
        <v>2.2674920881318318E-4</v>
      </c>
      <c r="V2740" s="109">
        <v>2.2712252256592406E-4</v>
      </c>
      <c r="W2740" s="732">
        <v>6.1065913079304376E-4</v>
      </c>
      <c r="X2740" s="108">
        <v>1.4423892336436918E-5</v>
      </c>
      <c r="Y2740" s="109">
        <v>1.451453327035754E-5</v>
      </c>
      <c r="Z2740" s="732">
        <v>4.1189781535116769E-5</v>
      </c>
      <c r="AA2740" s="108">
        <v>2.9938552822895699E-4</v>
      </c>
      <c r="AB2740" s="109">
        <v>3.0169590684072322E-4</v>
      </c>
      <c r="AC2740" s="732">
        <v>1.1706392570885185E-3</v>
      </c>
      <c r="AD2740" s="108">
        <v>9.6530087808538421E-5</v>
      </c>
      <c r="AE2740" s="109">
        <v>9.6304769570835637E-5</v>
      </c>
      <c r="AF2740" s="732">
        <v>2.5596992836922594E-4</v>
      </c>
      <c r="AG2740" s="108">
        <v>1.3108006091340317E-4</v>
      </c>
      <c r="AH2740" s="109">
        <v>1.3301208591198847E-4</v>
      </c>
      <c r="AI2740" s="732">
        <v>3.8337112764698481E-4</v>
      </c>
      <c r="AJ2740" s="114"/>
      <c r="AK2740" s="115"/>
      <c r="AL2740" s="115"/>
    </row>
    <row r="2741" spans="1:38" ht="13" x14ac:dyDescent="0.3">
      <c r="A2741" s="71">
        <v>2043</v>
      </c>
      <c r="B2741" s="718">
        <v>16</v>
      </c>
      <c r="C2741" s="108">
        <v>0.70984100413627582</v>
      </c>
      <c r="D2741" s="109">
        <v>0.65617773127476364</v>
      </c>
      <c r="E2741" s="732">
        <v>0.44017949002541296</v>
      </c>
      <c r="F2741" s="108">
        <v>2.937339862496512E-2</v>
      </c>
      <c r="G2741" s="109">
        <v>2.9613408349064129E-2</v>
      </c>
      <c r="H2741" s="732">
        <v>4.0665265925468097E-2</v>
      </c>
      <c r="I2741" s="108">
        <v>8.85859698216988E-3</v>
      </c>
      <c r="J2741" s="109">
        <v>1.0250318661584041E-2</v>
      </c>
      <c r="K2741" s="732">
        <v>2.0001334844787316E-2</v>
      </c>
      <c r="L2741" s="108">
        <v>1.9218754600967593E-3</v>
      </c>
      <c r="M2741" s="109">
        <v>1.9466836483510159E-3</v>
      </c>
      <c r="N2741" s="732">
        <v>2.557978322202155E-3</v>
      </c>
      <c r="O2741" s="108">
        <v>2.5613133222177221E-3</v>
      </c>
      <c r="P2741" s="109">
        <v>2.6232504732372438E-3</v>
      </c>
      <c r="Q2741" s="732">
        <v>6.3227066188866234E-3</v>
      </c>
      <c r="R2741" s="108">
        <v>2.5331226155676984E-3</v>
      </c>
      <c r="S2741" s="109">
        <v>3.3740863656433247E-3</v>
      </c>
      <c r="T2741" s="732">
        <v>1.0908621652602779E-2</v>
      </c>
      <c r="U2741" s="108">
        <v>2.2627534152348621E-4</v>
      </c>
      <c r="V2741" s="109">
        <v>2.2656215121315715E-4</v>
      </c>
      <c r="W2741" s="732">
        <v>5.8842316889903162E-4</v>
      </c>
      <c r="X2741" s="108">
        <v>1.4395298664712748E-5</v>
      </c>
      <c r="Y2741" s="109">
        <v>1.4480657394172668E-5</v>
      </c>
      <c r="Z2741" s="732">
        <v>3.9781514781580377E-5</v>
      </c>
      <c r="AA2741" s="108">
        <v>3.0102286744404158E-4</v>
      </c>
      <c r="AB2741" s="109">
        <v>3.0316747896255199E-4</v>
      </c>
      <c r="AC2741" s="732">
        <v>1.1376087676055271E-3</v>
      </c>
      <c r="AD2741" s="108">
        <v>9.6311062034383727E-5</v>
      </c>
      <c r="AE2741" s="109">
        <v>9.6045715050687612E-5</v>
      </c>
      <c r="AF2741" s="732">
        <v>2.4561470485505449E-4</v>
      </c>
      <c r="AG2741" s="108">
        <v>1.3087216865878884E-4</v>
      </c>
      <c r="AH2741" s="109">
        <v>1.3276617065723981E-4</v>
      </c>
      <c r="AI2741" s="732">
        <v>3.7336360475142503E-4</v>
      </c>
      <c r="AJ2741" s="114"/>
      <c r="AK2741" s="115"/>
      <c r="AL2741" s="115"/>
    </row>
    <row r="2742" spans="1:38" ht="13" x14ac:dyDescent="0.3">
      <c r="A2742" s="71">
        <v>2043</v>
      </c>
      <c r="B2742" s="718">
        <v>17</v>
      </c>
      <c r="C2742" s="108">
        <v>0.70950515481264875</v>
      </c>
      <c r="D2742" s="109">
        <v>0.65583011549690007</v>
      </c>
      <c r="E2742" s="732">
        <v>0.44050658370339585</v>
      </c>
      <c r="F2742" s="108">
        <v>2.994910187284508E-2</v>
      </c>
      <c r="G2742" s="109">
        <v>3.014949076049064E-2</v>
      </c>
      <c r="H2742" s="732">
        <v>4.1296562366279488E-2</v>
      </c>
      <c r="I2742" s="108">
        <v>8.8409152843622434E-3</v>
      </c>
      <c r="J2742" s="109">
        <v>1.0226869116811088E-2</v>
      </c>
      <c r="K2742" s="732">
        <v>2.0028476660287411E-2</v>
      </c>
      <c r="L2742" s="108">
        <v>1.9188720553683534E-3</v>
      </c>
      <c r="M2742" s="109">
        <v>1.9428319809590808E-3</v>
      </c>
      <c r="N2742" s="732">
        <v>2.561874167553361E-3</v>
      </c>
      <c r="O2742" s="108">
        <v>2.5582840767709152E-3</v>
      </c>
      <c r="P2742" s="109">
        <v>2.6198187598214353E-3</v>
      </c>
      <c r="Q2742" s="732">
        <v>6.3287571650430608E-3</v>
      </c>
      <c r="R2742" s="108">
        <v>2.5331226155676984E-3</v>
      </c>
      <c r="S2742" s="109">
        <v>3.3740863656433247E-3</v>
      </c>
      <c r="T2742" s="732">
        <v>1.0908621652602779E-2</v>
      </c>
      <c r="U2742" s="108">
        <v>2.2579446159919631E-4</v>
      </c>
      <c r="V2742" s="109">
        <v>2.2601769201279878E-4</v>
      </c>
      <c r="W2742" s="732">
        <v>5.890701872196788E-4</v>
      </c>
      <c r="X2742" s="108">
        <v>1.4366289514421915E-5</v>
      </c>
      <c r="Y2742" s="109">
        <v>1.4447748975999004E-5</v>
      </c>
      <c r="Z2742" s="732">
        <v>3.9822144110604132E-5</v>
      </c>
      <c r="AA2742" s="108">
        <v>3.027691624114146E-4</v>
      </c>
      <c r="AB2742" s="109">
        <v>3.0473030289437876E-4</v>
      </c>
      <c r="AC2742" s="732">
        <v>1.140864369289418E-3</v>
      </c>
      <c r="AD2742" s="108">
        <v>9.6088987598694738E-5</v>
      </c>
      <c r="AE2742" s="109">
        <v>9.5794076785186917E-5</v>
      </c>
      <c r="AF2742" s="732">
        <v>2.4591490155247424E-4</v>
      </c>
      <c r="AG2742" s="108">
        <v>1.3066155604464199E-4</v>
      </c>
      <c r="AH2742" s="109">
        <v>1.3252728443201344E-4</v>
      </c>
      <c r="AI2742" s="732">
        <v>3.736552590311723E-4</v>
      </c>
      <c r="AJ2742" s="114"/>
      <c r="AK2742" s="115"/>
      <c r="AL2742" s="115"/>
    </row>
    <row r="2743" spans="1:38" ht="13" x14ac:dyDescent="0.3">
      <c r="A2743" s="71">
        <v>2043</v>
      </c>
      <c r="B2743" s="718">
        <v>18</v>
      </c>
      <c r="C2743" s="108">
        <v>0.70950515481264875</v>
      </c>
      <c r="D2743" s="109">
        <v>0.65583011549690007</v>
      </c>
      <c r="E2743" s="732">
        <v>0.44050658370339585</v>
      </c>
      <c r="F2743" s="108">
        <v>2.994910187284508E-2</v>
      </c>
      <c r="G2743" s="109">
        <v>3.014949076049064E-2</v>
      </c>
      <c r="H2743" s="732">
        <v>4.1296562366279488E-2</v>
      </c>
      <c r="I2743" s="108">
        <v>8.8409152843622434E-3</v>
      </c>
      <c r="J2743" s="109">
        <v>1.0226869116811088E-2</v>
      </c>
      <c r="K2743" s="732">
        <v>2.0028476660287411E-2</v>
      </c>
      <c r="L2743" s="108">
        <v>1.9188720553683534E-3</v>
      </c>
      <c r="M2743" s="109">
        <v>1.9428319809590808E-3</v>
      </c>
      <c r="N2743" s="732">
        <v>2.561874167553361E-3</v>
      </c>
      <c r="O2743" s="108">
        <v>2.5582840767709152E-3</v>
      </c>
      <c r="P2743" s="109">
        <v>2.6198187598214353E-3</v>
      </c>
      <c r="Q2743" s="732">
        <v>6.3287571650430608E-3</v>
      </c>
      <c r="R2743" s="108">
        <v>2.5331226155676984E-3</v>
      </c>
      <c r="S2743" s="109">
        <v>3.3740863656433247E-3</v>
      </c>
      <c r="T2743" s="732">
        <v>1.0908621652602779E-2</v>
      </c>
      <c r="U2743" s="108">
        <v>2.2579446159919631E-4</v>
      </c>
      <c r="V2743" s="109">
        <v>2.2601769201279878E-4</v>
      </c>
      <c r="W2743" s="732">
        <v>5.890701872196788E-4</v>
      </c>
      <c r="X2743" s="108">
        <v>1.4366289514421915E-5</v>
      </c>
      <c r="Y2743" s="109">
        <v>1.4447748975999004E-5</v>
      </c>
      <c r="Z2743" s="732">
        <v>3.9822144110604132E-5</v>
      </c>
      <c r="AA2743" s="108">
        <v>3.027691624114146E-4</v>
      </c>
      <c r="AB2743" s="109">
        <v>3.0473030289437876E-4</v>
      </c>
      <c r="AC2743" s="732">
        <v>1.140864369289418E-3</v>
      </c>
      <c r="AD2743" s="108">
        <v>9.6088987598694738E-5</v>
      </c>
      <c r="AE2743" s="109">
        <v>9.5794076785186917E-5</v>
      </c>
      <c r="AF2743" s="732">
        <v>2.4591490155247424E-4</v>
      </c>
      <c r="AG2743" s="108">
        <v>1.3066155604464199E-4</v>
      </c>
      <c r="AH2743" s="109">
        <v>1.3252728443201344E-4</v>
      </c>
      <c r="AI2743" s="732">
        <v>3.736552590311723E-4</v>
      </c>
      <c r="AJ2743" s="114"/>
      <c r="AK2743" s="115"/>
      <c r="AL2743" s="115"/>
    </row>
    <row r="2744" spans="1:38" ht="13" x14ac:dyDescent="0.3">
      <c r="A2744" s="71">
        <v>2043</v>
      </c>
      <c r="B2744" s="718">
        <v>19</v>
      </c>
      <c r="C2744" s="108">
        <v>0.70950515481264875</v>
      </c>
      <c r="D2744" s="109">
        <v>0.65583011549690007</v>
      </c>
      <c r="E2744" s="732">
        <v>0.44050658370339585</v>
      </c>
      <c r="F2744" s="108">
        <v>2.994910187284508E-2</v>
      </c>
      <c r="G2744" s="109">
        <v>3.014949076049064E-2</v>
      </c>
      <c r="H2744" s="732">
        <v>4.1296562366279488E-2</v>
      </c>
      <c r="I2744" s="108">
        <v>8.8409152843622434E-3</v>
      </c>
      <c r="J2744" s="109">
        <v>1.0226869116811088E-2</v>
      </c>
      <c r="K2744" s="732">
        <v>2.0028476660287411E-2</v>
      </c>
      <c r="L2744" s="108">
        <v>1.9188720553683534E-3</v>
      </c>
      <c r="M2744" s="109">
        <v>1.9428319809590808E-3</v>
      </c>
      <c r="N2744" s="732">
        <v>2.561874167553361E-3</v>
      </c>
      <c r="O2744" s="108">
        <v>2.5582840767709152E-3</v>
      </c>
      <c r="P2744" s="109">
        <v>2.6198187598214353E-3</v>
      </c>
      <c r="Q2744" s="732">
        <v>6.3287571650430608E-3</v>
      </c>
      <c r="R2744" s="108">
        <v>2.5331226155676984E-3</v>
      </c>
      <c r="S2744" s="109">
        <v>3.3740863656433247E-3</v>
      </c>
      <c r="T2744" s="732">
        <v>1.0908621652602779E-2</v>
      </c>
      <c r="U2744" s="108">
        <v>2.2579446159919631E-4</v>
      </c>
      <c r="V2744" s="109">
        <v>2.2601769201279878E-4</v>
      </c>
      <c r="W2744" s="732">
        <v>5.890701872196788E-4</v>
      </c>
      <c r="X2744" s="108">
        <v>1.4366289514421915E-5</v>
      </c>
      <c r="Y2744" s="109">
        <v>1.4447748975999004E-5</v>
      </c>
      <c r="Z2744" s="732">
        <v>3.9822144110604132E-5</v>
      </c>
      <c r="AA2744" s="108">
        <v>3.027691624114146E-4</v>
      </c>
      <c r="AB2744" s="109">
        <v>3.0473030289437876E-4</v>
      </c>
      <c r="AC2744" s="732">
        <v>1.140864369289418E-3</v>
      </c>
      <c r="AD2744" s="108">
        <v>9.6088987598694738E-5</v>
      </c>
      <c r="AE2744" s="109">
        <v>9.5794076785186917E-5</v>
      </c>
      <c r="AF2744" s="732">
        <v>2.4591490155247424E-4</v>
      </c>
      <c r="AG2744" s="108">
        <v>1.3066155604464199E-4</v>
      </c>
      <c r="AH2744" s="109">
        <v>1.3252728443201344E-4</v>
      </c>
      <c r="AI2744" s="732">
        <v>3.736552590311723E-4</v>
      </c>
      <c r="AJ2744" s="114"/>
      <c r="AK2744" s="115"/>
      <c r="AL2744" s="115"/>
    </row>
    <row r="2745" spans="1:38" ht="13" x14ac:dyDescent="0.3">
      <c r="A2745" s="71">
        <v>2043</v>
      </c>
      <c r="B2745" s="718">
        <v>20</v>
      </c>
      <c r="C2745" s="108">
        <v>0.70950515481264875</v>
      </c>
      <c r="D2745" s="109">
        <v>0.65583011549690007</v>
      </c>
      <c r="E2745" s="732">
        <v>0.44050658370339585</v>
      </c>
      <c r="F2745" s="108">
        <v>2.994910187284508E-2</v>
      </c>
      <c r="G2745" s="109">
        <v>3.014949076049064E-2</v>
      </c>
      <c r="H2745" s="732">
        <v>4.1296562366279488E-2</v>
      </c>
      <c r="I2745" s="108">
        <v>8.8409152843622434E-3</v>
      </c>
      <c r="J2745" s="109">
        <v>1.0226869116811088E-2</v>
      </c>
      <c r="K2745" s="732">
        <v>2.0028476660287411E-2</v>
      </c>
      <c r="L2745" s="108">
        <v>1.9188720553683534E-3</v>
      </c>
      <c r="M2745" s="109">
        <v>1.9428319809590808E-3</v>
      </c>
      <c r="N2745" s="732">
        <v>2.561874167553361E-3</v>
      </c>
      <c r="O2745" s="108">
        <v>2.5582840767709152E-3</v>
      </c>
      <c r="P2745" s="109">
        <v>2.6198187598214353E-3</v>
      </c>
      <c r="Q2745" s="732">
        <v>6.3287571650430608E-3</v>
      </c>
      <c r="R2745" s="108">
        <v>2.5331226155676984E-3</v>
      </c>
      <c r="S2745" s="109">
        <v>3.3740863656433247E-3</v>
      </c>
      <c r="T2745" s="732">
        <v>1.0908621652602779E-2</v>
      </c>
      <c r="U2745" s="108">
        <v>2.2579446159919631E-4</v>
      </c>
      <c r="V2745" s="109">
        <v>2.2601769201279878E-4</v>
      </c>
      <c r="W2745" s="732">
        <v>5.890701872196788E-4</v>
      </c>
      <c r="X2745" s="108">
        <v>1.4366289514421915E-5</v>
      </c>
      <c r="Y2745" s="109">
        <v>1.4447748975999004E-5</v>
      </c>
      <c r="Z2745" s="732">
        <v>3.9822144110604132E-5</v>
      </c>
      <c r="AA2745" s="108">
        <v>3.027691624114146E-4</v>
      </c>
      <c r="AB2745" s="109">
        <v>3.0473030289437876E-4</v>
      </c>
      <c r="AC2745" s="732">
        <v>1.140864369289418E-3</v>
      </c>
      <c r="AD2745" s="108">
        <v>9.6088987598694738E-5</v>
      </c>
      <c r="AE2745" s="109">
        <v>9.5794076785186917E-5</v>
      </c>
      <c r="AF2745" s="732">
        <v>2.4591490155247424E-4</v>
      </c>
      <c r="AG2745" s="108">
        <v>1.3066155604464199E-4</v>
      </c>
      <c r="AH2745" s="109">
        <v>1.3252728443201344E-4</v>
      </c>
      <c r="AI2745" s="732">
        <v>3.736552590311723E-4</v>
      </c>
      <c r="AJ2745" s="114"/>
      <c r="AK2745" s="115"/>
      <c r="AL2745" s="115"/>
    </row>
    <row r="2746" spans="1:38" ht="13" x14ac:dyDescent="0.3">
      <c r="A2746" s="71">
        <v>2043</v>
      </c>
      <c r="B2746" s="718">
        <v>21</v>
      </c>
      <c r="C2746" s="108">
        <v>0.70950515481264875</v>
      </c>
      <c r="D2746" s="109">
        <v>0.65583011549690007</v>
      </c>
      <c r="E2746" s="732">
        <v>0.44050658370339585</v>
      </c>
      <c r="F2746" s="108">
        <v>2.994910187284508E-2</v>
      </c>
      <c r="G2746" s="109">
        <v>3.014949076049064E-2</v>
      </c>
      <c r="H2746" s="732">
        <v>4.1296562366279488E-2</v>
      </c>
      <c r="I2746" s="108">
        <v>8.8409152843622434E-3</v>
      </c>
      <c r="J2746" s="109">
        <v>1.0226869116811088E-2</v>
      </c>
      <c r="K2746" s="732">
        <v>2.0028476660287411E-2</v>
      </c>
      <c r="L2746" s="108">
        <v>1.9188720553683534E-3</v>
      </c>
      <c r="M2746" s="109">
        <v>1.9428319809590808E-3</v>
      </c>
      <c r="N2746" s="732">
        <v>2.561874167553361E-3</v>
      </c>
      <c r="O2746" s="108">
        <v>2.5582840767709152E-3</v>
      </c>
      <c r="P2746" s="109">
        <v>2.6198187598214353E-3</v>
      </c>
      <c r="Q2746" s="732">
        <v>6.3287571650430608E-3</v>
      </c>
      <c r="R2746" s="108">
        <v>2.5331226155676984E-3</v>
      </c>
      <c r="S2746" s="109">
        <v>3.3740863656433247E-3</v>
      </c>
      <c r="T2746" s="732">
        <v>1.0908621652602779E-2</v>
      </c>
      <c r="U2746" s="108">
        <v>2.2579446159919631E-4</v>
      </c>
      <c r="V2746" s="109">
        <v>2.2601769201279878E-4</v>
      </c>
      <c r="W2746" s="732">
        <v>5.890701872196788E-4</v>
      </c>
      <c r="X2746" s="108">
        <v>1.4366289514421915E-5</v>
      </c>
      <c r="Y2746" s="109">
        <v>1.4447748975999004E-5</v>
      </c>
      <c r="Z2746" s="732">
        <v>3.9822144110604132E-5</v>
      </c>
      <c r="AA2746" s="108">
        <v>3.027691624114146E-4</v>
      </c>
      <c r="AB2746" s="109">
        <v>3.0473030289437876E-4</v>
      </c>
      <c r="AC2746" s="732">
        <v>1.140864369289418E-3</v>
      </c>
      <c r="AD2746" s="108">
        <v>9.6088987598694738E-5</v>
      </c>
      <c r="AE2746" s="109">
        <v>9.5794076785186917E-5</v>
      </c>
      <c r="AF2746" s="732">
        <v>2.4591490155247424E-4</v>
      </c>
      <c r="AG2746" s="108">
        <v>1.3066155604464199E-4</v>
      </c>
      <c r="AH2746" s="109">
        <v>1.3252728443201344E-4</v>
      </c>
      <c r="AI2746" s="732">
        <v>3.736552590311723E-4</v>
      </c>
      <c r="AJ2746" s="114"/>
      <c r="AK2746" s="115"/>
      <c r="AL2746" s="115"/>
    </row>
    <row r="2747" spans="1:38" ht="13" x14ac:dyDescent="0.3">
      <c r="A2747" s="71">
        <v>2043</v>
      </c>
      <c r="B2747" s="718">
        <v>22</v>
      </c>
      <c r="C2747" s="108">
        <v>0.70950515481264875</v>
      </c>
      <c r="D2747" s="109">
        <v>0.65583011549690007</v>
      </c>
      <c r="E2747" s="732">
        <v>0.44050658370339585</v>
      </c>
      <c r="F2747" s="108">
        <v>2.994910187284508E-2</v>
      </c>
      <c r="G2747" s="109">
        <v>3.014949076049064E-2</v>
      </c>
      <c r="H2747" s="732">
        <v>4.1296562366279488E-2</v>
      </c>
      <c r="I2747" s="108">
        <v>8.8409152843622434E-3</v>
      </c>
      <c r="J2747" s="109">
        <v>1.0226869116811088E-2</v>
      </c>
      <c r="K2747" s="732">
        <v>2.0028476660287411E-2</v>
      </c>
      <c r="L2747" s="108">
        <v>1.9188720553683534E-3</v>
      </c>
      <c r="M2747" s="109">
        <v>1.9428319809590808E-3</v>
      </c>
      <c r="N2747" s="732">
        <v>2.561874167553361E-3</v>
      </c>
      <c r="O2747" s="108">
        <v>2.5582840767709152E-3</v>
      </c>
      <c r="P2747" s="109">
        <v>2.6198187598214353E-3</v>
      </c>
      <c r="Q2747" s="732">
        <v>6.3287571650430608E-3</v>
      </c>
      <c r="R2747" s="108">
        <v>2.5331226155676984E-3</v>
      </c>
      <c r="S2747" s="109">
        <v>3.3740863656433247E-3</v>
      </c>
      <c r="T2747" s="732">
        <v>1.0908621652602779E-2</v>
      </c>
      <c r="U2747" s="108">
        <v>2.2579446159919631E-4</v>
      </c>
      <c r="V2747" s="109">
        <v>2.2601769201279878E-4</v>
      </c>
      <c r="W2747" s="732">
        <v>5.890701872196788E-4</v>
      </c>
      <c r="X2747" s="108">
        <v>1.4366289514421915E-5</v>
      </c>
      <c r="Y2747" s="109">
        <v>1.4447748975999004E-5</v>
      </c>
      <c r="Z2747" s="732">
        <v>3.9822144110604132E-5</v>
      </c>
      <c r="AA2747" s="108">
        <v>3.027691624114146E-4</v>
      </c>
      <c r="AB2747" s="109">
        <v>3.0473030289437876E-4</v>
      </c>
      <c r="AC2747" s="732">
        <v>1.140864369289418E-3</v>
      </c>
      <c r="AD2747" s="108">
        <v>9.6088987598694738E-5</v>
      </c>
      <c r="AE2747" s="109">
        <v>9.5794076785186917E-5</v>
      </c>
      <c r="AF2747" s="732">
        <v>2.4591490155247424E-4</v>
      </c>
      <c r="AG2747" s="108">
        <v>1.3066155604464199E-4</v>
      </c>
      <c r="AH2747" s="109">
        <v>1.3252728443201344E-4</v>
      </c>
      <c r="AI2747" s="732">
        <v>3.736552590311723E-4</v>
      </c>
      <c r="AJ2747" s="114"/>
      <c r="AK2747" s="115"/>
      <c r="AL2747" s="115"/>
    </row>
    <row r="2748" spans="1:38" ht="13" x14ac:dyDescent="0.3">
      <c r="A2748" s="71">
        <v>2043</v>
      </c>
      <c r="B2748" s="718">
        <v>23</v>
      </c>
      <c r="C2748" s="108">
        <v>0.70950515481264875</v>
      </c>
      <c r="D2748" s="109">
        <v>0.65583011549690007</v>
      </c>
      <c r="E2748" s="732">
        <v>0.44050658370339585</v>
      </c>
      <c r="F2748" s="108">
        <v>2.994910187284508E-2</v>
      </c>
      <c r="G2748" s="109">
        <v>3.014949076049064E-2</v>
      </c>
      <c r="H2748" s="732">
        <v>4.1296562366279488E-2</v>
      </c>
      <c r="I2748" s="108">
        <v>8.8409152843622434E-3</v>
      </c>
      <c r="J2748" s="109">
        <v>1.0226869116811088E-2</v>
      </c>
      <c r="K2748" s="732">
        <v>2.0028476660287411E-2</v>
      </c>
      <c r="L2748" s="108">
        <v>1.9188720553683534E-3</v>
      </c>
      <c r="M2748" s="109">
        <v>1.9428319809590808E-3</v>
      </c>
      <c r="N2748" s="732">
        <v>2.561874167553361E-3</v>
      </c>
      <c r="O2748" s="108">
        <v>2.5582840767709152E-3</v>
      </c>
      <c r="P2748" s="109">
        <v>2.6198187598214353E-3</v>
      </c>
      <c r="Q2748" s="732">
        <v>6.3287571650430608E-3</v>
      </c>
      <c r="R2748" s="108">
        <v>2.5331226155676984E-3</v>
      </c>
      <c r="S2748" s="109">
        <v>3.3740863656433247E-3</v>
      </c>
      <c r="T2748" s="732">
        <v>1.0908621652602779E-2</v>
      </c>
      <c r="U2748" s="108">
        <v>2.2579446159919631E-4</v>
      </c>
      <c r="V2748" s="109">
        <v>2.2601769201279878E-4</v>
      </c>
      <c r="W2748" s="732">
        <v>5.890701872196788E-4</v>
      </c>
      <c r="X2748" s="108">
        <v>1.4366289514421915E-5</v>
      </c>
      <c r="Y2748" s="109">
        <v>1.4447748975999004E-5</v>
      </c>
      <c r="Z2748" s="732">
        <v>3.9822144110604132E-5</v>
      </c>
      <c r="AA2748" s="108">
        <v>3.027691624114146E-4</v>
      </c>
      <c r="AB2748" s="109">
        <v>3.0473030289437876E-4</v>
      </c>
      <c r="AC2748" s="732">
        <v>1.140864369289418E-3</v>
      </c>
      <c r="AD2748" s="108">
        <v>9.6088987598694738E-5</v>
      </c>
      <c r="AE2748" s="109">
        <v>9.5794076785186917E-5</v>
      </c>
      <c r="AF2748" s="732">
        <v>2.4591490155247424E-4</v>
      </c>
      <c r="AG2748" s="108">
        <v>1.3066155604464199E-4</v>
      </c>
      <c r="AH2748" s="109">
        <v>1.3252728443201344E-4</v>
      </c>
      <c r="AI2748" s="732">
        <v>3.736552590311723E-4</v>
      </c>
      <c r="AJ2748" s="114"/>
      <c r="AK2748" s="115"/>
      <c r="AL2748" s="115"/>
    </row>
    <row r="2749" spans="1:38" ht="13" x14ac:dyDescent="0.3">
      <c r="A2749" s="71">
        <v>2043</v>
      </c>
      <c r="B2749" s="718">
        <v>24</v>
      </c>
      <c r="C2749" s="108">
        <v>0.70950515481264875</v>
      </c>
      <c r="D2749" s="109">
        <v>0.65583011549690007</v>
      </c>
      <c r="E2749" s="732">
        <v>0.44050658370339585</v>
      </c>
      <c r="F2749" s="108">
        <v>2.994910187284508E-2</v>
      </c>
      <c r="G2749" s="109">
        <v>3.014949076049064E-2</v>
      </c>
      <c r="H2749" s="732">
        <v>4.1296562366279488E-2</v>
      </c>
      <c r="I2749" s="108">
        <v>8.8409152843622434E-3</v>
      </c>
      <c r="J2749" s="109">
        <v>1.0226869116811088E-2</v>
      </c>
      <c r="K2749" s="732">
        <v>2.0028476660287411E-2</v>
      </c>
      <c r="L2749" s="108">
        <v>1.9188720553683534E-3</v>
      </c>
      <c r="M2749" s="109">
        <v>1.9428319809590808E-3</v>
      </c>
      <c r="N2749" s="732">
        <v>2.561874167553361E-3</v>
      </c>
      <c r="O2749" s="108">
        <v>2.5582840767709152E-3</v>
      </c>
      <c r="P2749" s="109">
        <v>2.6198187598214353E-3</v>
      </c>
      <c r="Q2749" s="732">
        <v>6.3287571650430608E-3</v>
      </c>
      <c r="R2749" s="108">
        <v>2.5331226155676984E-3</v>
      </c>
      <c r="S2749" s="109">
        <v>3.3740863656433247E-3</v>
      </c>
      <c r="T2749" s="732">
        <v>1.0908621652602779E-2</v>
      </c>
      <c r="U2749" s="108">
        <v>2.2579446159919631E-4</v>
      </c>
      <c r="V2749" s="109">
        <v>2.2601769201279878E-4</v>
      </c>
      <c r="W2749" s="732">
        <v>5.890701872196788E-4</v>
      </c>
      <c r="X2749" s="108">
        <v>1.4366289514421915E-5</v>
      </c>
      <c r="Y2749" s="109">
        <v>1.4447748975999004E-5</v>
      </c>
      <c r="Z2749" s="732">
        <v>3.9822144110604132E-5</v>
      </c>
      <c r="AA2749" s="108">
        <v>3.027691624114146E-4</v>
      </c>
      <c r="AB2749" s="109">
        <v>3.0473030289437876E-4</v>
      </c>
      <c r="AC2749" s="732">
        <v>1.140864369289418E-3</v>
      </c>
      <c r="AD2749" s="108">
        <v>9.6088987598694738E-5</v>
      </c>
      <c r="AE2749" s="109">
        <v>9.5794076785186917E-5</v>
      </c>
      <c r="AF2749" s="732">
        <v>2.4591490155247424E-4</v>
      </c>
      <c r="AG2749" s="108">
        <v>1.3066155604464199E-4</v>
      </c>
      <c r="AH2749" s="109">
        <v>1.3252728443201344E-4</v>
      </c>
      <c r="AI2749" s="732">
        <v>3.736552590311723E-4</v>
      </c>
      <c r="AJ2749" s="114"/>
      <c r="AK2749" s="115"/>
      <c r="AL2749" s="115"/>
    </row>
    <row r="2750" spans="1:38" ht="13" x14ac:dyDescent="0.3">
      <c r="A2750" s="71">
        <v>2043</v>
      </c>
      <c r="B2750" s="718">
        <v>25</v>
      </c>
      <c r="C2750" s="108">
        <v>0.70950515481264875</v>
      </c>
      <c r="D2750" s="109">
        <v>0.65583011549690007</v>
      </c>
      <c r="E2750" s="732">
        <v>0.44050658370339585</v>
      </c>
      <c r="F2750" s="108">
        <v>2.994910187284508E-2</v>
      </c>
      <c r="G2750" s="109">
        <v>3.014949076049064E-2</v>
      </c>
      <c r="H2750" s="732">
        <v>4.1296562366279488E-2</v>
      </c>
      <c r="I2750" s="108">
        <v>8.8409152843622434E-3</v>
      </c>
      <c r="J2750" s="109">
        <v>1.0226869116811088E-2</v>
      </c>
      <c r="K2750" s="732">
        <v>2.0028476660287411E-2</v>
      </c>
      <c r="L2750" s="108">
        <v>1.9188720553683534E-3</v>
      </c>
      <c r="M2750" s="109">
        <v>1.9428319809590808E-3</v>
      </c>
      <c r="N2750" s="732">
        <v>2.561874167553361E-3</v>
      </c>
      <c r="O2750" s="108">
        <v>2.5582840767709152E-3</v>
      </c>
      <c r="P2750" s="109">
        <v>2.6198187598214353E-3</v>
      </c>
      <c r="Q2750" s="732">
        <v>6.3287571650430608E-3</v>
      </c>
      <c r="R2750" s="108">
        <v>2.5331226155676984E-3</v>
      </c>
      <c r="S2750" s="109">
        <v>3.3740863656433247E-3</v>
      </c>
      <c r="T2750" s="732">
        <v>1.0908621652602779E-2</v>
      </c>
      <c r="U2750" s="108">
        <v>2.2579446159919631E-4</v>
      </c>
      <c r="V2750" s="109">
        <v>2.2601769201279878E-4</v>
      </c>
      <c r="W2750" s="732">
        <v>5.890701872196788E-4</v>
      </c>
      <c r="X2750" s="108">
        <v>1.4366289514421915E-5</v>
      </c>
      <c r="Y2750" s="109">
        <v>1.4447748975999004E-5</v>
      </c>
      <c r="Z2750" s="732">
        <v>3.9822144110604132E-5</v>
      </c>
      <c r="AA2750" s="108">
        <v>3.027691624114146E-4</v>
      </c>
      <c r="AB2750" s="109">
        <v>3.0473030289437876E-4</v>
      </c>
      <c r="AC2750" s="732">
        <v>1.140864369289418E-3</v>
      </c>
      <c r="AD2750" s="108">
        <v>9.6088987598694738E-5</v>
      </c>
      <c r="AE2750" s="109">
        <v>9.5794076785186917E-5</v>
      </c>
      <c r="AF2750" s="732">
        <v>2.4591490155247424E-4</v>
      </c>
      <c r="AG2750" s="108">
        <v>1.3066155604464199E-4</v>
      </c>
      <c r="AH2750" s="109">
        <v>1.3252728443201344E-4</v>
      </c>
      <c r="AI2750" s="732">
        <v>3.736552590311723E-4</v>
      </c>
      <c r="AJ2750" s="114"/>
      <c r="AK2750" s="115"/>
      <c r="AL2750" s="115"/>
    </row>
    <row r="2751" spans="1:38" ht="13" x14ac:dyDescent="0.3">
      <c r="A2751" s="71">
        <v>2043</v>
      </c>
      <c r="B2751" s="718">
        <v>26</v>
      </c>
      <c r="C2751" s="108">
        <v>0.70950515481264875</v>
      </c>
      <c r="D2751" s="109">
        <v>0.65583011549690007</v>
      </c>
      <c r="E2751" s="732">
        <v>0.44050658370339585</v>
      </c>
      <c r="F2751" s="108">
        <v>2.994910187284508E-2</v>
      </c>
      <c r="G2751" s="109">
        <v>3.014949076049064E-2</v>
      </c>
      <c r="H2751" s="732">
        <v>4.1296562366279488E-2</v>
      </c>
      <c r="I2751" s="108">
        <v>8.8409152843622434E-3</v>
      </c>
      <c r="J2751" s="109">
        <v>1.0226869116811088E-2</v>
      </c>
      <c r="K2751" s="732">
        <v>2.0028476660287411E-2</v>
      </c>
      <c r="L2751" s="108">
        <v>1.9188720553683534E-3</v>
      </c>
      <c r="M2751" s="109">
        <v>1.9428319809590808E-3</v>
      </c>
      <c r="N2751" s="732">
        <v>2.561874167553361E-3</v>
      </c>
      <c r="O2751" s="108">
        <v>2.5582840767709152E-3</v>
      </c>
      <c r="P2751" s="109">
        <v>2.6198187598214353E-3</v>
      </c>
      <c r="Q2751" s="732">
        <v>6.3287571650430608E-3</v>
      </c>
      <c r="R2751" s="108">
        <v>2.5331226155676984E-3</v>
      </c>
      <c r="S2751" s="109">
        <v>3.3740863656433247E-3</v>
      </c>
      <c r="T2751" s="732">
        <v>1.0908621652602779E-2</v>
      </c>
      <c r="U2751" s="108">
        <v>2.2579446159919631E-4</v>
      </c>
      <c r="V2751" s="109">
        <v>2.2601769201279878E-4</v>
      </c>
      <c r="W2751" s="732">
        <v>5.890701872196788E-4</v>
      </c>
      <c r="X2751" s="108">
        <v>1.4366289514421915E-5</v>
      </c>
      <c r="Y2751" s="109">
        <v>1.4447748975999004E-5</v>
      </c>
      <c r="Z2751" s="732">
        <v>3.9822144110604132E-5</v>
      </c>
      <c r="AA2751" s="108">
        <v>3.027691624114146E-4</v>
      </c>
      <c r="AB2751" s="109">
        <v>3.0473030289437876E-4</v>
      </c>
      <c r="AC2751" s="732">
        <v>1.140864369289418E-3</v>
      </c>
      <c r="AD2751" s="108">
        <v>9.6088987598694738E-5</v>
      </c>
      <c r="AE2751" s="109">
        <v>9.5794076785186917E-5</v>
      </c>
      <c r="AF2751" s="732">
        <v>2.4591490155247424E-4</v>
      </c>
      <c r="AG2751" s="108">
        <v>1.3066155604464199E-4</v>
      </c>
      <c r="AH2751" s="109">
        <v>1.3252728443201344E-4</v>
      </c>
      <c r="AI2751" s="732">
        <v>3.736552590311723E-4</v>
      </c>
      <c r="AJ2751" s="114"/>
      <c r="AK2751" s="115"/>
      <c r="AL2751" s="115"/>
    </row>
    <row r="2752" spans="1:38" ht="13" x14ac:dyDescent="0.3">
      <c r="A2752" s="71">
        <v>2043</v>
      </c>
      <c r="B2752" s="718">
        <v>27</v>
      </c>
      <c r="C2752" s="108">
        <v>0.70950515481264875</v>
      </c>
      <c r="D2752" s="109">
        <v>0.65583011549690007</v>
      </c>
      <c r="E2752" s="732">
        <v>0.44050658370339585</v>
      </c>
      <c r="F2752" s="108">
        <v>2.994910187284508E-2</v>
      </c>
      <c r="G2752" s="109">
        <v>3.014949076049064E-2</v>
      </c>
      <c r="H2752" s="732">
        <v>4.1296562366279488E-2</v>
      </c>
      <c r="I2752" s="108">
        <v>8.8409152843622434E-3</v>
      </c>
      <c r="J2752" s="109">
        <v>1.0226869116811088E-2</v>
      </c>
      <c r="K2752" s="732">
        <v>2.0028476660287411E-2</v>
      </c>
      <c r="L2752" s="108">
        <v>1.9188720553683534E-3</v>
      </c>
      <c r="M2752" s="109">
        <v>1.9428319809590808E-3</v>
      </c>
      <c r="N2752" s="732">
        <v>2.561874167553361E-3</v>
      </c>
      <c r="O2752" s="108">
        <v>2.5582840767709152E-3</v>
      </c>
      <c r="P2752" s="109">
        <v>2.6198187598214353E-3</v>
      </c>
      <c r="Q2752" s="732">
        <v>6.3287571650430608E-3</v>
      </c>
      <c r="R2752" s="108">
        <v>2.5331226155676984E-3</v>
      </c>
      <c r="S2752" s="109">
        <v>3.3740863656433247E-3</v>
      </c>
      <c r="T2752" s="732">
        <v>1.0908621652602779E-2</v>
      </c>
      <c r="U2752" s="108">
        <v>2.2579446159919631E-4</v>
      </c>
      <c r="V2752" s="109">
        <v>2.2601769201279878E-4</v>
      </c>
      <c r="W2752" s="732">
        <v>5.890701872196788E-4</v>
      </c>
      <c r="X2752" s="108">
        <v>1.4366289514421915E-5</v>
      </c>
      <c r="Y2752" s="109">
        <v>1.4447748975999004E-5</v>
      </c>
      <c r="Z2752" s="732">
        <v>3.9822144110604132E-5</v>
      </c>
      <c r="AA2752" s="108">
        <v>3.027691624114146E-4</v>
      </c>
      <c r="AB2752" s="109">
        <v>3.0473030289437876E-4</v>
      </c>
      <c r="AC2752" s="732">
        <v>1.140864369289418E-3</v>
      </c>
      <c r="AD2752" s="108">
        <v>9.6088987598694738E-5</v>
      </c>
      <c r="AE2752" s="109">
        <v>9.5794076785186917E-5</v>
      </c>
      <c r="AF2752" s="732">
        <v>2.4591490155247424E-4</v>
      </c>
      <c r="AG2752" s="108">
        <v>1.3066155604464199E-4</v>
      </c>
      <c r="AH2752" s="109">
        <v>1.3252728443201344E-4</v>
      </c>
      <c r="AI2752" s="732">
        <v>3.736552590311723E-4</v>
      </c>
      <c r="AJ2752" s="114"/>
      <c r="AK2752" s="115"/>
      <c r="AL2752" s="115"/>
    </row>
    <row r="2753" spans="1:38" ht="13" x14ac:dyDescent="0.3">
      <c r="A2753" s="71">
        <v>2043</v>
      </c>
      <c r="B2753" s="718">
        <v>28</v>
      </c>
      <c r="C2753" s="108">
        <v>0.70950515481264875</v>
      </c>
      <c r="D2753" s="109">
        <v>0.65583011549690007</v>
      </c>
      <c r="E2753" s="732">
        <v>0.44050658370339585</v>
      </c>
      <c r="F2753" s="108">
        <v>2.994910187284508E-2</v>
      </c>
      <c r="G2753" s="109">
        <v>3.014949076049064E-2</v>
      </c>
      <c r="H2753" s="732">
        <v>4.1296562366279488E-2</v>
      </c>
      <c r="I2753" s="108">
        <v>8.8409152843622434E-3</v>
      </c>
      <c r="J2753" s="109">
        <v>1.0226869116811088E-2</v>
      </c>
      <c r="K2753" s="732">
        <v>2.0028476660287411E-2</v>
      </c>
      <c r="L2753" s="108">
        <v>1.9188720553683534E-3</v>
      </c>
      <c r="M2753" s="109">
        <v>1.9428319809590808E-3</v>
      </c>
      <c r="N2753" s="732">
        <v>2.561874167553361E-3</v>
      </c>
      <c r="O2753" s="108">
        <v>2.5582840767709152E-3</v>
      </c>
      <c r="P2753" s="109">
        <v>2.6198187598214353E-3</v>
      </c>
      <c r="Q2753" s="732">
        <v>6.3287571650430608E-3</v>
      </c>
      <c r="R2753" s="108">
        <v>2.5331226155676984E-3</v>
      </c>
      <c r="S2753" s="109">
        <v>3.3740863656433247E-3</v>
      </c>
      <c r="T2753" s="732">
        <v>1.0908621652602779E-2</v>
      </c>
      <c r="U2753" s="108">
        <v>2.2579446159919631E-4</v>
      </c>
      <c r="V2753" s="109">
        <v>2.2601769201279878E-4</v>
      </c>
      <c r="W2753" s="732">
        <v>5.890701872196788E-4</v>
      </c>
      <c r="X2753" s="108">
        <v>1.4366289514421915E-5</v>
      </c>
      <c r="Y2753" s="109">
        <v>1.4447748975999004E-5</v>
      </c>
      <c r="Z2753" s="732">
        <v>3.9822144110604132E-5</v>
      </c>
      <c r="AA2753" s="108">
        <v>3.027691624114146E-4</v>
      </c>
      <c r="AB2753" s="109">
        <v>3.0473030289437876E-4</v>
      </c>
      <c r="AC2753" s="732">
        <v>1.140864369289418E-3</v>
      </c>
      <c r="AD2753" s="108">
        <v>9.6088987598694738E-5</v>
      </c>
      <c r="AE2753" s="109">
        <v>9.5794076785186917E-5</v>
      </c>
      <c r="AF2753" s="732">
        <v>2.4591490155247424E-4</v>
      </c>
      <c r="AG2753" s="108">
        <v>1.3066155604464199E-4</v>
      </c>
      <c r="AH2753" s="109">
        <v>1.3252728443201344E-4</v>
      </c>
      <c r="AI2753" s="732">
        <v>3.736552590311723E-4</v>
      </c>
      <c r="AJ2753" s="114"/>
      <c r="AK2753" s="115"/>
      <c r="AL2753" s="115"/>
    </row>
    <row r="2754" spans="1:38" ht="13" x14ac:dyDescent="0.3">
      <c r="A2754" s="71">
        <v>2043</v>
      </c>
      <c r="B2754" s="718">
        <v>29</v>
      </c>
      <c r="C2754" s="108">
        <v>0.70950515481264875</v>
      </c>
      <c r="D2754" s="109">
        <v>0.65583011549690007</v>
      </c>
      <c r="E2754" s="732">
        <v>0.44050658370339585</v>
      </c>
      <c r="F2754" s="108">
        <v>2.994910187284508E-2</v>
      </c>
      <c r="G2754" s="109">
        <v>3.014949076049064E-2</v>
      </c>
      <c r="H2754" s="732">
        <v>4.1296562366279488E-2</v>
      </c>
      <c r="I2754" s="108">
        <v>8.8409152843622434E-3</v>
      </c>
      <c r="J2754" s="109">
        <v>1.0226869116811088E-2</v>
      </c>
      <c r="K2754" s="732">
        <v>2.0028476660287411E-2</v>
      </c>
      <c r="L2754" s="108">
        <v>1.9188720553683534E-3</v>
      </c>
      <c r="M2754" s="109">
        <v>1.9428319809590808E-3</v>
      </c>
      <c r="N2754" s="732">
        <v>2.561874167553361E-3</v>
      </c>
      <c r="O2754" s="108">
        <v>2.5582840767709152E-3</v>
      </c>
      <c r="P2754" s="109">
        <v>2.6198187598214353E-3</v>
      </c>
      <c r="Q2754" s="732">
        <v>6.3287571650430608E-3</v>
      </c>
      <c r="R2754" s="108">
        <v>2.5331226155676984E-3</v>
      </c>
      <c r="S2754" s="109">
        <v>3.3740863656433247E-3</v>
      </c>
      <c r="T2754" s="732">
        <v>1.0908621652602779E-2</v>
      </c>
      <c r="U2754" s="108">
        <v>2.2579446159919631E-4</v>
      </c>
      <c r="V2754" s="109">
        <v>2.2601769201279878E-4</v>
      </c>
      <c r="W2754" s="732">
        <v>5.890701872196788E-4</v>
      </c>
      <c r="X2754" s="108">
        <v>1.4366289514421915E-5</v>
      </c>
      <c r="Y2754" s="109">
        <v>1.4447748975999004E-5</v>
      </c>
      <c r="Z2754" s="732">
        <v>3.9822144110604132E-5</v>
      </c>
      <c r="AA2754" s="108">
        <v>3.027691624114146E-4</v>
      </c>
      <c r="AB2754" s="109">
        <v>3.0473030289437876E-4</v>
      </c>
      <c r="AC2754" s="732">
        <v>1.140864369289418E-3</v>
      </c>
      <c r="AD2754" s="108">
        <v>9.6088987598694738E-5</v>
      </c>
      <c r="AE2754" s="109">
        <v>9.5794076785186917E-5</v>
      </c>
      <c r="AF2754" s="732">
        <v>2.4591490155247424E-4</v>
      </c>
      <c r="AG2754" s="108">
        <v>1.3066155604464199E-4</v>
      </c>
      <c r="AH2754" s="109">
        <v>1.3252728443201344E-4</v>
      </c>
      <c r="AI2754" s="732">
        <v>3.736552590311723E-4</v>
      </c>
      <c r="AJ2754" s="114"/>
      <c r="AK2754" s="115"/>
      <c r="AL2754" s="115"/>
    </row>
    <row r="2755" spans="1:38" ht="13" x14ac:dyDescent="0.3">
      <c r="A2755" s="71">
        <v>2043</v>
      </c>
      <c r="B2755" s="718">
        <v>30</v>
      </c>
      <c r="C2755" s="108">
        <v>0.70950515481264875</v>
      </c>
      <c r="D2755" s="109">
        <v>0.65583011549690007</v>
      </c>
      <c r="E2755" s="732">
        <v>0.44050658370339585</v>
      </c>
      <c r="F2755" s="108">
        <v>2.994910187284508E-2</v>
      </c>
      <c r="G2755" s="109">
        <v>3.014949076049064E-2</v>
      </c>
      <c r="H2755" s="732">
        <v>4.1296562366279488E-2</v>
      </c>
      <c r="I2755" s="108">
        <v>8.8409152843622434E-3</v>
      </c>
      <c r="J2755" s="109">
        <v>1.0226869116811088E-2</v>
      </c>
      <c r="K2755" s="732">
        <v>2.0028476660287411E-2</v>
      </c>
      <c r="L2755" s="108">
        <v>1.9188720553683534E-3</v>
      </c>
      <c r="M2755" s="109">
        <v>1.9428319809590808E-3</v>
      </c>
      <c r="N2755" s="732">
        <v>2.561874167553361E-3</v>
      </c>
      <c r="O2755" s="108">
        <v>2.5582840767709152E-3</v>
      </c>
      <c r="P2755" s="109">
        <v>2.6198187598214353E-3</v>
      </c>
      <c r="Q2755" s="732">
        <v>6.3287571650430608E-3</v>
      </c>
      <c r="R2755" s="108">
        <v>2.5331226155676984E-3</v>
      </c>
      <c r="S2755" s="109">
        <v>3.3740863656433247E-3</v>
      </c>
      <c r="T2755" s="732">
        <v>1.0908621652602779E-2</v>
      </c>
      <c r="U2755" s="108">
        <v>2.2579446159919631E-4</v>
      </c>
      <c r="V2755" s="109">
        <v>2.2601769201279878E-4</v>
      </c>
      <c r="W2755" s="732">
        <v>5.890701872196788E-4</v>
      </c>
      <c r="X2755" s="108">
        <v>1.4366289514421915E-5</v>
      </c>
      <c r="Y2755" s="109">
        <v>1.4447748975999004E-5</v>
      </c>
      <c r="Z2755" s="732">
        <v>3.9822144110604132E-5</v>
      </c>
      <c r="AA2755" s="108">
        <v>3.027691624114146E-4</v>
      </c>
      <c r="AB2755" s="109">
        <v>3.0473030289437876E-4</v>
      </c>
      <c r="AC2755" s="732">
        <v>1.140864369289418E-3</v>
      </c>
      <c r="AD2755" s="108">
        <v>9.6088987598694738E-5</v>
      </c>
      <c r="AE2755" s="109">
        <v>9.5794076785186917E-5</v>
      </c>
      <c r="AF2755" s="732">
        <v>2.4591490155247424E-4</v>
      </c>
      <c r="AG2755" s="108">
        <v>1.3066155604464199E-4</v>
      </c>
      <c r="AH2755" s="109">
        <v>1.3252728443201344E-4</v>
      </c>
      <c r="AI2755" s="732">
        <v>3.736552590311723E-4</v>
      </c>
      <c r="AJ2755" s="114"/>
      <c r="AK2755" s="115"/>
      <c r="AL2755" s="115"/>
    </row>
    <row r="2756" spans="1:38" ht="13" x14ac:dyDescent="0.3">
      <c r="A2756" s="71">
        <v>2043</v>
      </c>
      <c r="B2756" s="718">
        <v>31</v>
      </c>
      <c r="C2756" s="108">
        <v>0.70950515481264875</v>
      </c>
      <c r="D2756" s="109">
        <v>0.65583011549690007</v>
      </c>
      <c r="E2756" s="732">
        <v>0.44050658370339585</v>
      </c>
      <c r="F2756" s="108">
        <v>2.994910187284508E-2</v>
      </c>
      <c r="G2756" s="109">
        <v>3.014949076049064E-2</v>
      </c>
      <c r="H2756" s="732">
        <v>4.1296562366279488E-2</v>
      </c>
      <c r="I2756" s="108">
        <v>8.8409152843622434E-3</v>
      </c>
      <c r="J2756" s="109">
        <v>1.0226869116811088E-2</v>
      </c>
      <c r="K2756" s="732">
        <v>2.0028476660287411E-2</v>
      </c>
      <c r="L2756" s="108">
        <v>1.9188720553683534E-3</v>
      </c>
      <c r="M2756" s="109">
        <v>1.9428319809590808E-3</v>
      </c>
      <c r="N2756" s="732">
        <v>2.561874167553361E-3</v>
      </c>
      <c r="O2756" s="108">
        <v>2.5582840767709152E-3</v>
      </c>
      <c r="P2756" s="109">
        <v>2.6198187598214353E-3</v>
      </c>
      <c r="Q2756" s="732">
        <v>6.3287571650430608E-3</v>
      </c>
      <c r="R2756" s="108">
        <v>2.5331226155676984E-3</v>
      </c>
      <c r="S2756" s="109">
        <v>3.3740863656433247E-3</v>
      </c>
      <c r="T2756" s="732">
        <v>1.0908621652602779E-2</v>
      </c>
      <c r="U2756" s="108">
        <v>2.2579446159919631E-4</v>
      </c>
      <c r="V2756" s="109">
        <v>2.2601769201279878E-4</v>
      </c>
      <c r="W2756" s="732">
        <v>5.890701872196788E-4</v>
      </c>
      <c r="X2756" s="108">
        <v>1.4366289514421915E-5</v>
      </c>
      <c r="Y2756" s="109">
        <v>1.4447748975999004E-5</v>
      </c>
      <c r="Z2756" s="732">
        <v>3.9822144110604132E-5</v>
      </c>
      <c r="AA2756" s="108">
        <v>3.027691624114146E-4</v>
      </c>
      <c r="AB2756" s="109">
        <v>3.0473030289437876E-4</v>
      </c>
      <c r="AC2756" s="732">
        <v>1.140864369289418E-3</v>
      </c>
      <c r="AD2756" s="108">
        <v>9.6088987598694738E-5</v>
      </c>
      <c r="AE2756" s="109">
        <v>9.5794076785186917E-5</v>
      </c>
      <c r="AF2756" s="732">
        <v>2.4591490155247424E-4</v>
      </c>
      <c r="AG2756" s="108">
        <v>1.3066155604464199E-4</v>
      </c>
      <c r="AH2756" s="109">
        <v>1.3252728443201344E-4</v>
      </c>
      <c r="AI2756" s="732">
        <v>3.736552590311723E-4</v>
      </c>
      <c r="AJ2756" s="114"/>
      <c r="AK2756" s="115"/>
      <c r="AL2756" s="115"/>
    </row>
    <row r="2757" spans="1:38" ht="13" x14ac:dyDescent="0.3">
      <c r="A2757" s="71">
        <v>2043</v>
      </c>
      <c r="B2757" s="718">
        <v>32</v>
      </c>
      <c r="C2757" s="108">
        <v>0.70950515481264875</v>
      </c>
      <c r="D2757" s="109">
        <v>0.65583011549690007</v>
      </c>
      <c r="E2757" s="732">
        <v>0.44050658370339585</v>
      </c>
      <c r="F2757" s="108">
        <v>2.994910187284508E-2</v>
      </c>
      <c r="G2757" s="109">
        <v>3.014949076049064E-2</v>
      </c>
      <c r="H2757" s="732">
        <v>4.1296562366279488E-2</v>
      </c>
      <c r="I2757" s="108">
        <v>8.8409152843622434E-3</v>
      </c>
      <c r="J2757" s="109">
        <v>1.0226869116811088E-2</v>
      </c>
      <c r="K2757" s="732">
        <v>2.0028476660287411E-2</v>
      </c>
      <c r="L2757" s="108">
        <v>1.9188720553683534E-3</v>
      </c>
      <c r="M2757" s="109">
        <v>1.9428319809590808E-3</v>
      </c>
      <c r="N2757" s="732">
        <v>2.561874167553361E-3</v>
      </c>
      <c r="O2757" s="108">
        <v>2.5582840767709152E-3</v>
      </c>
      <c r="P2757" s="109">
        <v>2.6198187598214353E-3</v>
      </c>
      <c r="Q2757" s="732">
        <v>6.3287571650430608E-3</v>
      </c>
      <c r="R2757" s="108">
        <v>2.5331226155676984E-3</v>
      </c>
      <c r="S2757" s="109">
        <v>3.3740863656433247E-3</v>
      </c>
      <c r="T2757" s="732">
        <v>1.0908621652602779E-2</v>
      </c>
      <c r="U2757" s="108">
        <v>2.2579446159919631E-4</v>
      </c>
      <c r="V2757" s="109">
        <v>2.2601769201279878E-4</v>
      </c>
      <c r="W2757" s="732">
        <v>5.890701872196788E-4</v>
      </c>
      <c r="X2757" s="108">
        <v>1.4366289514421915E-5</v>
      </c>
      <c r="Y2757" s="109">
        <v>1.4447748975999004E-5</v>
      </c>
      <c r="Z2757" s="732">
        <v>3.9822144110604132E-5</v>
      </c>
      <c r="AA2757" s="108">
        <v>3.027691624114146E-4</v>
      </c>
      <c r="AB2757" s="109">
        <v>3.0473030289437876E-4</v>
      </c>
      <c r="AC2757" s="732">
        <v>1.140864369289418E-3</v>
      </c>
      <c r="AD2757" s="108">
        <v>9.6088987598694738E-5</v>
      </c>
      <c r="AE2757" s="109">
        <v>9.5794076785186917E-5</v>
      </c>
      <c r="AF2757" s="732">
        <v>2.4591490155247424E-4</v>
      </c>
      <c r="AG2757" s="108">
        <v>1.3066155604464199E-4</v>
      </c>
      <c r="AH2757" s="109">
        <v>1.3252728443201344E-4</v>
      </c>
      <c r="AI2757" s="732">
        <v>3.736552590311723E-4</v>
      </c>
      <c r="AJ2757" s="114"/>
      <c r="AK2757" s="115"/>
      <c r="AL2757" s="115"/>
    </row>
    <row r="2758" spans="1:38" ht="13" x14ac:dyDescent="0.3">
      <c r="A2758" s="71">
        <v>2043</v>
      </c>
      <c r="B2758" s="718">
        <v>33</v>
      </c>
      <c r="C2758" s="108">
        <v>0.70950515481264875</v>
      </c>
      <c r="D2758" s="109">
        <v>0.65583011549690007</v>
      </c>
      <c r="E2758" s="732">
        <v>0.44050658370339585</v>
      </c>
      <c r="F2758" s="108">
        <v>2.994910187284508E-2</v>
      </c>
      <c r="G2758" s="109">
        <v>3.014949076049064E-2</v>
      </c>
      <c r="H2758" s="732">
        <v>4.1296562366279488E-2</v>
      </c>
      <c r="I2758" s="108">
        <v>8.8409152843622434E-3</v>
      </c>
      <c r="J2758" s="109">
        <v>1.0226869116811088E-2</v>
      </c>
      <c r="K2758" s="732">
        <v>2.0028476660287411E-2</v>
      </c>
      <c r="L2758" s="108">
        <v>1.9188720553683534E-3</v>
      </c>
      <c r="M2758" s="109">
        <v>1.9428319809590808E-3</v>
      </c>
      <c r="N2758" s="732">
        <v>2.561874167553361E-3</v>
      </c>
      <c r="O2758" s="108">
        <v>2.5582840767709152E-3</v>
      </c>
      <c r="P2758" s="109">
        <v>2.6198187598214353E-3</v>
      </c>
      <c r="Q2758" s="732">
        <v>6.3287571650430608E-3</v>
      </c>
      <c r="R2758" s="108">
        <v>2.5331226155676984E-3</v>
      </c>
      <c r="S2758" s="109">
        <v>3.3740863656433247E-3</v>
      </c>
      <c r="T2758" s="732">
        <v>1.0908621652602779E-2</v>
      </c>
      <c r="U2758" s="108">
        <v>2.2579446159919631E-4</v>
      </c>
      <c r="V2758" s="109">
        <v>2.2601769201279878E-4</v>
      </c>
      <c r="W2758" s="732">
        <v>5.890701872196788E-4</v>
      </c>
      <c r="X2758" s="108">
        <v>1.4366289514421915E-5</v>
      </c>
      <c r="Y2758" s="109">
        <v>1.4447748975999004E-5</v>
      </c>
      <c r="Z2758" s="732">
        <v>3.9822144110604132E-5</v>
      </c>
      <c r="AA2758" s="108">
        <v>3.027691624114146E-4</v>
      </c>
      <c r="AB2758" s="109">
        <v>3.0473030289437876E-4</v>
      </c>
      <c r="AC2758" s="732">
        <v>1.140864369289418E-3</v>
      </c>
      <c r="AD2758" s="108">
        <v>9.6088987598694738E-5</v>
      </c>
      <c r="AE2758" s="109">
        <v>9.5794076785186917E-5</v>
      </c>
      <c r="AF2758" s="732">
        <v>2.4591490155247424E-4</v>
      </c>
      <c r="AG2758" s="108">
        <v>1.3066155604464199E-4</v>
      </c>
      <c r="AH2758" s="109">
        <v>1.3252728443201344E-4</v>
      </c>
      <c r="AI2758" s="732">
        <v>3.736552590311723E-4</v>
      </c>
      <c r="AJ2758" s="114"/>
      <c r="AK2758" s="115"/>
      <c r="AL2758" s="115"/>
    </row>
    <row r="2759" spans="1:38" ht="13" x14ac:dyDescent="0.3">
      <c r="A2759" s="71">
        <v>2043</v>
      </c>
      <c r="B2759" s="718">
        <v>34</v>
      </c>
      <c r="C2759" s="108">
        <v>0.70950515481264875</v>
      </c>
      <c r="D2759" s="109">
        <v>0.65583011549690007</v>
      </c>
      <c r="E2759" s="732">
        <v>0.44050658370339585</v>
      </c>
      <c r="F2759" s="108">
        <v>2.994910187284508E-2</v>
      </c>
      <c r="G2759" s="109">
        <v>3.014949076049064E-2</v>
      </c>
      <c r="H2759" s="732">
        <v>4.1296562366279488E-2</v>
      </c>
      <c r="I2759" s="108">
        <v>8.8409152843622434E-3</v>
      </c>
      <c r="J2759" s="109">
        <v>1.0226869116811088E-2</v>
      </c>
      <c r="K2759" s="732">
        <v>2.0028476660287411E-2</v>
      </c>
      <c r="L2759" s="108">
        <v>1.9188720553683534E-3</v>
      </c>
      <c r="M2759" s="109">
        <v>1.9428319809590808E-3</v>
      </c>
      <c r="N2759" s="732">
        <v>2.561874167553361E-3</v>
      </c>
      <c r="O2759" s="108">
        <v>2.5582840767709152E-3</v>
      </c>
      <c r="P2759" s="109">
        <v>2.6198187598214353E-3</v>
      </c>
      <c r="Q2759" s="732">
        <v>6.3287571650430608E-3</v>
      </c>
      <c r="R2759" s="108">
        <v>2.5331226155676984E-3</v>
      </c>
      <c r="S2759" s="109">
        <v>3.3740863656433247E-3</v>
      </c>
      <c r="T2759" s="732">
        <v>1.0908621652602779E-2</v>
      </c>
      <c r="U2759" s="108">
        <v>2.2579446159919631E-4</v>
      </c>
      <c r="V2759" s="109">
        <v>2.2601769201279878E-4</v>
      </c>
      <c r="W2759" s="732">
        <v>5.890701872196788E-4</v>
      </c>
      <c r="X2759" s="108">
        <v>1.4366289514421915E-5</v>
      </c>
      <c r="Y2759" s="109">
        <v>1.4447748975999004E-5</v>
      </c>
      <c r="Z2759" s="732">
        <v>3.9822144110604132E-5</v>
      </c>
      <c r="AA2759" s="108">
        <v>3.027691624114146E-4</v>
      </c>
      <c r="AB2759" s="109">
        <v>3.0473030289437876E-4</v>
      </c>
      <c r="AC2759" s="732">
        <v>1.140864369289418E-3</v>
      </c>
      <c r="AD2759" s="108">
        <v>9.6088987598694738E-5</v>
      </c>
      <c r="AE2759" s="109">
        <v>9.5794076785186917E-5</v>
      </c>
      <c r="AF2759" s="732">
        <v>2.4591490155247424E-4</v>
      </c>
      <c r="AG2759" s="108">
        <v>1.3066155604464199E-4</v>
      </c>
      <c r="AH2759" s="109">
        <v>1.3252728443201344E-4</v>
      </c>
      <c r="AI2759" s="732">
        <v>3.736552590311723E-4</v>
      </c>
      <c r="AJ2759" s="114"/>
      <c r="AK2759" s="115"/>
      <c r="AL2759" s="115"/>
    </row>
    <row r="2760" spans="1:38" ht="13" x14ac:dyDescent="0.3">
      <c r="A2760" s="71">
        <v>2043</v>
      </c>
      <c r="B2760" s="718">
        <v>35</v>
      </c>
      <c r="C2760" s="108">
        <v>0.70950515481264875</v>
      </c>
      <c r="D2760" s="109">
        <v>0.65583011549690007</v>
      </c>
      <c r="E2760" s="732">
        <v>0.44050658370339585</v>
      </c>
      <c r="F2760" s="108">
        <v>2.994910187284508E-2</v>
      </c>
      <c r="G2760" s="109">
        <v>3.014949076049064E-2</v>
      </c>
      <c r="H2760" s="732">
        <v>4.1296562366279488E-2</v>
      </c>
      <c r="I2760" s="108">
        <v>8.8409152843622434E-3</v>
      </c>
      <c r="J2760" s="109">
        <v>1.0226869116811088E-2</v>
      </c>
      <c r="K2760" s="732">
        <v>2.0028476660287411E-2</v>
      </c>
      <c r="L2760" s="108">
        <v>1.9188720553683534E-3</v>
      </c>
      <c r="M2760" s="109">
        <v>1.9428319809590808E-3</v>
      </c>
      <c r="N2760" s="732">
        <v>2.561874167553361E-3</v>
      </c>
      <c r="O2760" s="108">
        <v>2.5582840767709152E-3</v>
      </c>
      <c r="P2760" s="109">
        <v>2.6198187598214353E-3</v>
      </c>
      <c r="Q2760" s="732">
        <v>6.3287571650430608E-3</v>
      </c>
      <c r="R2760" s="108">
        <v>2.5331226155676984E-3</v>
      </c>
      <c r="S2760" s="109">
        <v>3.3740863656433247E-3</v>
      </c>
      <c r="T2760" s="732">
        <v>1.0908621652602779E-2</v>
      </c>
      <c r="U2760" s="108">
        <v>2.2579446159919631E-4</v>
      </c>
      <c r="V2760" s="109">
        <v>2.2601769201279878E-4</v>
      </c>
      <c r="W2760" s="732">
        <v>5.890701872196788E-4</v>
      </c>
      <c r="X2760" s="108">
        <v>1.4366289514421915E-5</v>
      </c>
      <c r="Y2760" s="109">
        <v>1.4447748975999004E-5</v>
      </c>
      <c r="Z2760" s="732">
        <v>3.9822144110604132E-5</v>
      </c>
      <c r="AA2760" s="108">
        <v>3.027691624114146E-4</v>
      </c>
      <c r="AB2760" s="109">
        <v>3.0473030289437876E-4</v>
      </c>
      <c r="AC2760" s="732">
        <v>1.140864369289418E-3</v>
      </c>
      <c r="AD2760" s="108">
        <v>9.6088987598694738E-5</v>
      </c>
      <c r="AE2760" s="109">
        <v>9.5794076785186917E-5</v>
      </c>
      <c r="AF2760" s="732">
        <v>2.4591490155247424E-4</v>
      </c>
      <c r="AG2760" s="108">
        <v>1.3066155604464199E-4</v>
      </c>
      <c r="AH2760" s="109">
        <v>1.3252728443201344E-4</v>
      </c>
      <c r="AI2760" s="732">
        <v>3.736552590311723E-4</v>
      </c>
      <c r="AJ2760" s="114"/>
      <c r="AK2760" s="115"/>
      <c r="AL2760" s="115"/>
    </row>
    <row r="2761" spans="1:38" ht="13" x14ac:dyDescent="0.3">
      <c r="A2761" s="71">
        <v>2043</v>
      </c>
      <c r="B2761" s="718">
        <v>36</v>
      </c>
      <c r="C2761" s="108">
        <v>0.70950515481264875</v>
      </c>
      <c r="D2761" s="109">
        <v>0.65583011549690007</v>
      </c>
      <c r="E2761" s="732">
        <v>0.44050658370339585</v>
      </c>
      <c r="F2761" s="108">
        <v>2.994910187284508E-2</v>
      </c>
      <c r="G2761" s="109">
        <v>3.014949076049064E-2</v>
      </c>
      <c r="H2761" s="732">
        <v>4.1296562366279488E-2</v>
      </c>
      <c r="I2761" s="108">
        <v>8.8409152843622434E-3</v>
      </c>
      <c r="J2761" s="109">
        <v>1.0226869116811088E-2</v>
      </c>
      <c r="K2761" s="732">
        <v>2.0028476660287411E-2</v>
      </c>
      <c r="L2761" s="108">
        <v>1.9188720553683534E-3</v>
      </c>
      <c r="M2761" s="109">
        <v>1.9428319809590808E-3</v>
      </c>
      <c r="N2761" s="732">
        <v>2.561874167553361E-3</v>
      </c>
      <c r="O2761" s="108">
        <v>2.5582840767709152E-3</v>
      </c>
      <c r="P2761" s="109">
        <v>2.6198187598214353E-3</v>
      </c>
      <c r="Q2761" s="732">
        <v>6.3287571650430608E-3</v>
      </c>
      <c r="R2761" s="108">
        <v>2.5331226155676984E-3</v>
      </c>
      <c r="S2761" s="109">
        <v>3.3740863656433247E-3</v>
      </c>
      <c r="T2761" s="732">
        <v>1.0908621652602779E-2</v>
      </c>
      <c r="U2761" s="108">
        <v>2.2579446159919631E-4</v>
      </c>
      <c r="V2761" s="109">
        <v>2.2601769201279878E-4</v>
      </c>
      <c r="W2761" s="732">
        <v>5.890701872196788E-4</v>
      </c>
      <c r="X2761" s="108">
        <v>1.4366289514421915E-5</v>
      </c>
      <c r="Y2761" s="109">
        <v>1.4447748975999004E-5</v>
      </c>
      <c r="Z2761" s="732">
        <v>3.9822144110604132E-5</v>
      </c>
      <c r="AA2761" s="108">
        <v>3.027691624114146E-4</v>
      </c>
      <c r="AB2761" s="109">
        <v>3.0473030289437876E-4</v>
      </c>
      <c r="AC2761" s="732">
        <v>1.140864369289418E-3</v>
      </c>
      <c r="AD2761" s="108">
        <v>9.6088987598694738E-5</v>
      </c>
      <c r="AE2761" s="109">
        <v>9.5794076785186917E-5</v>
      </c>
      <c r="AF2761" s="732">
        <v>2.4591490155247424E-4</v>
      </c>
      <c r="AG2761" s="108">
        <v>1.3066155604464199E-4</v>
      </c>
      <c r="AH2761" s="109">
        <v>1.3252728443201344E-4</v>
      </c>
      <c r="AI2761" s="732">
        <v>3.736552590311723E-4</v>
      </c>
      <c r="AJ2761" s="114"/>
      <c r="AK2761" s="115"/>
      <c r="AL2761" s="115"/>
    </row>
    <row r="2762" spans="1:38" ht="13" x14ac:dyDescent="0.3">
      <c r="A2762" s="71">
        <v>2043</v>
      </c>
      <c r="B2762" s="718">
        <v>37</v>
      </c>
      <c r="C2762" s="108">
        <v>0.70950515481264875</v>
      </c>
      <c r="D2762" s="109">
        <v>0.65583011549690007</v>
      </c>
      <c r="E2762" s="732">
        <v>0.44050658370339585</v>
      </c>
      <c r="F2762" s="108">
        <v>2.994910187284508E-2</v>
      </c>
      <c r="G2762" s="109">
        <v>3.014949076049064E-2</v>
      </c>
      <c r="H2762" s="732">
        <v>4.1296562366279488E-2</v>
      </c>
      <c r="I2762" s="108">
        <v>8.8409152843622434E-3</v>
      </c>
      <c r="J2762" s="109">
        <v>1.0226869116811088E-2</v>
      </c>
      <c r="K2762" s="732">
        <v>2.0028476660287411E-2</v>
      </c>
      <c r="L2762" s="108">
        <v>1.9188720553683534E-3</v>
      </c>
      <c r="M2762" s="109">
        <v>1.9428319809590808E-3</v>
      </c>
      <c r="N2762" s="732">
        <v>2.561874167553361E-3</v>
      </c>
      <c r="O2762" s="108">
        <v>2.5582840767709152E-3</v>
      </c>
      <c r="P2762" s="109">
        <v>2.6198187598214353E-3</v>
      </c>
      <c r="Q2762" s="732">
        <v>6.3287571650430608E-3</v>
      </c>
      <c r="R2762" s="108">
        <v>2.5331226155676984E-3</v>
      </c>
      <c r="S2762" s="109">
        <v>3.3740863656433247E-3</v>
      </c>
      <c r="T2762" s="732">
        <v>1.0908621652602779E-2</v>
      </c>
      <c r="U2762" s="108">
        <v>2.2579446159919631E-4</v>
      </c>
      <c r="V2762" s="109">
        <v>2.2601769201279878E-4</v>
      </c>
      <c r="W2762" s="732">
        <v>5.890701872196788E-4</v>
      </c>
      <c r="X2762" s="108">
        <v>1.4366289514421915E-5</v>
      </c>
      <c r="Y2762" s="109">
        <v>1.4447748975999004E-5</v>
      </c>
      <c r="Z2762" s="732">
        <v>3.9822144110604132E-5</v>
      </c>
      <c r="AA2762" s="108">
        <v>3.027691624114146E-4</v>
      </c>
      <c r="AB2762" s="109">
        <v>3.0473030289437876E-4</v>
      </c>
      <c r="AC2762" s="732">
        <v>1.140864369289418E-3</v>
      </c>
      <c r="AD2762" s="108">
        <v>9.6088987598694738E-5</v>
      </c>
      <c r="AE2762" s="109">
        <v>9.5794076785186917E-5</v>
      </c>
      <c r="AF2762" s="732">
        <v>2.4591490155247424E-4</v>
      </c>
      <c r="AG2762" s="108">
        <v>1.3066155604464199E-4</v>
      </c>
      <c r="AH2762" s="109">
        <v>1.3252728443201344E-4</v>
      </c>
      <c r="AI2762" s="732">
        <v>3.736552590311723E-4</v>
      </c>
      <c r="AJ2762" s="114"/>
      <c r="AK2762" s="115"/>
      <c r="AL2762" s="115"/>
    </row>
    <row r="2763" spans="1:38" ht="13" x14ac:dyDescent="0.3">
      <c r="A2763" s="71">
        <v>2043</v>
      </c>
      <c r="B2763" s="718">
        <v>38</v>
      </c>
      <c r="C2763" s="108">
        <v>0.70950515481264875</v>
      </c>
      <c r="D2763" s="109">
        <v>0.65583011549690007</v>
      </c>
      <c r="E2763" s="732">
        <v>0.44050658370339585</v>
      </c>
      <c r="F2763" s="108">
        <v>2.994910187284508E-2</v>
      </c>
      <c r="G2763" s="109">
        <v>3.014949076049064E-2</v>
      </c>
      <c r="H2763" s="732">
        <v>4.1296562366279488E-2</v>
      </c>
      <c r="I2763" s="108">
        <v>8.8409152843622434E-3</v>
      </c>
      <c r="J2763" s="109">
        <v>1.0226869116811088E-2</v>
      </c>
      <c r="K2763" s="732">
        <v>2.0028476660287411E-2</v>
      </c>
      <c r="L2763" s="108">
        <v>1.9188720553683534E-3</v>
      </c>
      <c r="M2763" s="109">
        <v>1.9428319809590808E-3</v>
      </c>
      <c r="N2763" s="732">
        <v>2.561874167553361E-3</v>
      </c>
      <c r="O2763" s="108">
        <v>2.5582840767709152E-3</v>
      </c>
      <c r="P2763" s="109">
        <v>2.6198187598214353E-3</v>
      </c>
      <c r="Q2763" s="732">
        <v>6.3287571650430608E-3</v>
      </c>
      <c r="R2763" s="108">
        <v>2.5331226155676984E-3</v>
      </c>
      <c r="S2763" s="109">
        <v>3.3740863656433247E-3</v>
      </c>
      <c r="T2763" s="732">
        <v>1.0908621652602779E-2</v>
      </c>
      <c r="U2763" s="108">
        <v>2.2579446159919631E-4</v>
      </c>
      <c r="V2763" s="109">
        <v>2.2601769201279878E-4</v>
      </c>
      <c r="W2763" s="732">
        <v>5.890701872196788E-4</v>
      </c>
      <c r="X2763" s="108">
        <v>1.4366289514421915E-5</v>
      </c>
      <c r="Y2763" s="109">
        <v>1.4447748975999004E-5</v>
      </c>
      <c r="Z2763" s="732">
        <v>3.9822144110604132E-5</v>
      </c>
      <c r="AA2763" s="108">
        <v>3.027691624114146E-4</v>
      </c>
      <c r="AB2763" s="109">
        <v>3.0473030289437876E-4</v>
      </c>
      <c r="AC2763" s="732">
        <v>1.140864369289418E-3</v>
      </c>
      <c r="AD2763" s="108">
        <v>9.6088987598694738E-5</v>
      </c>
      <c r="AE2763" s="109">
        <v>9.5794076785186917E-5</v>
      </c>
      <c r="AF2763" s="732">
        <v>2.4591490155247424E-4</v>
      </c>
      <c r="AG2763" s="108">
        <v>1.3066155604464199E-4</v>
      </c>
      <c r="AH2763" s="109">
        <v>1.3252728443201344E-4</v>
      </c>
      <c r="AI2763" s="732">
        <v>3.736552590311723E-4</v>
      </c>
      <c r="AJ2763" s="114"/>
      <c r="AK2763" s="115"/>
      <c r="AL2763" s="115"/>
    </row>
    <row r="2764" spans="1:38" ht="13.5" thickBot="1" x14ac:dyDescent="0.35">
      <c r="A2764" s="73">
        <v>2043</v>
      </c>
      <c r="B2764" s="719">
        <v>39</v>
      </c>
      <c r="C2764" s="110">
        <v>0.70950515481264875</v>
      </c>
      <c r="D2764" s="111">
        <v>0.65583011549690007</v>
      </c>
      <c r="E2764" s="733">
        <v>0.44050658370339585</v>
      </c>
      <c r="F2764" s="110">
        <v>2.994910187284508E-2</v>
      </c>
      <c r="G2764" s="111">
        <v>3.014949076049064E-2</v>
      </c>
      <c r="H2764" s="733">
        <v>4.1296562366279488E-2</v>
      </c>
      <c r="I2764" s="110">
        <v>8.8409152843622434E-3</v>
      </c>
      <c r="J2764" s="111">
        <v>1.0226869116811088E-2</v>
      </c>
      <c r="K2764" s="733">
        <v>2.0028476660287411E-2</v>
      </c>
      <c r="L2764" s="110">
        <v>1.9188720553683534E-3</v>
      </c>
      <c r="M2764" s="111">
        <v>1.9428319809590808E-3</v>
      </c>
      <c r="N2764" s="733">
        <v>2.561874167553361E-3</v>
      </c>
      <c r="O2764" s="110">
        <v>2.5582840767709152E-3</v>
      </c>
      <c r="P2764" s="111">
        <v>2.6198187598214353E-3</v>
      </c>
      <c r="Q2764" s="733">
        <v>6.3287571650430608E-3</v>
      </c>
      <c r="R2764" s="110">
        <v>2.5331226155676984E-3</v>
      </c>
      <c r="S2764" s="111">
        <v>3.3740863656433247E-3</v>
      </c>
      <c r="T2764" s="733">
        <v>1.0908621652602779E-2</v>
      </c>
      <c r="U2764" s="110">
        <v>2.2579446159919631E-4</v>
      </c>
      <c r="V2764" s="111">
        <v>2.2601769201279878E-4</v>
      </c>
      <c r="W2764" s="733">
        <v>5.890701872196788E-4</v>
      </c>
      <c r="X2764" s="110">
        <v>1.4366289514421915E-5</v>
      </c>
      <c r="Y2764" s="111">
        <v>1.4447748975999004E-5</v>
      </c>
      <c r="Z2764" s="733">
        <v>3.9822144110604132E-5</v>
      </c>
      <c r="AA2764" s="110">
        <v>3.027691624114146E-4</v>
      </c>
      <c r="AB2764" s="111">
        <v>3.0473030289437876E-4</v>
      </c>
      <c r="AC2764" s="733">
        <v>1.140864369289418E-3</v>
      </c>
      <c r="AD2764" s="110">
        <v>9.6088987598694738E-5</v>
      </c>
      <c r="AE2764" s="111">
        <v>9.5794076785186917E-5</v>
      </c>
      <c r="AF2764" s="733">
        <v>2.4591490155247424E-4</v>
      </c>
      <c r="AG2764" s="110">
        <v>1.3066155604464199E-4</v>
      </c>
      <c r="AH2764" s="111">
        <v>1.3252728443201344E-4</v>
      </c>
      <c r="AI2764" s="733">
        <v>3.736552590311723E-4</v>
      </c>
      <c r="AJ2764" s="116"/>
      <c r="AK2764" s="117"/>
      <c r="AL2764" s="117"/>
    </row>
    <row r="2765" spans="1:38" x14ac:dyDescent="0.25">
      <c r="A2765" s="69">
        <v>2044</v>
      </c>
      <c r="B2765" s="70">
        <v>0</v>
      </c>
      <c r="C2765" s="106">
        <v>0.28282835433560133</v>
      </c>
      <c r="D2765" s="107">
        <v>0.29098776941749538</v>
      </c>
      <c r="E2765" s="730">
        <v>0.2436019194644278</v>
      </c>
      <c r="F2765" s="106">
        <v>1.3409338173095675E-2</v>
      </c>
      <c r="G2765" s="107">
        <v>1.5253183398788495E-2</v>
      </c>
      <c r="H2765" s="730">
        <v>1.4673340020576638E-2</v>
      </c>
      <c r="I2765" s="106">
        <v>7.4996923119955402E-3</v>
      </c>
      <c r="J2765" s="107">
        <v>7.185001645627952E-3</v>
      </c>
      <c r="K2765" s="730">
        <v>1.6493788798008571E-2</v>
      </c>
      <c r="L2765" s="106">
        <v>7.2787823460652556E-4</v>
      </c>
      <c r="M2765" s="107">
        <v>8.1409631378081963E-4</v>
      </c>
      <c r="N2765" s="730">
        <v>1.3821342707082639E-3</v>
      </c>
      <c r="O2765" s="106">
        <v>1.8750514333353402E-3</v>
      </c>
      <c r="P2765" s="107">
        <v>1.7797530700567191E-3</v>
      </c>
      <c r="Q2765" s="730">
        <v>3.3542650112822724E-3</v>
      </c>
      <c r="R2765" s="106">
        <v>2.5331226155676984E-3</v>
      </c>
      <c r="S2765" s="107">
        <v>3.3740863656433247E-3</v>
      </c>
      <c r="T2765" s="730">
        <v>1.0908621652602779E-2</v>
      </c>
      <c r="U2765" s="106">
        <v>1.9913193893946826E-4</v>
      </c>
      <c r="V2765" s="107">
        <v>1.9422478201242305E-4</v>
      </c>
      <c r="W2765" s="730">
        <v>3.2820277582952751E-4</v>
      </c>
      <c r="X2765" s="106">
        <v>1.2307982486564663E-5</v>
      </c>
      <c r="Y2765" s="107">
        <v>1.1967950439476547E-5</v>
      </c>
      <c r="Z2765" s="730">
        <v>2.1235788538466134E-5</v>
      </c>
      <c r="AA2765" s="106">
        <v>2.1366734848557288E-4</v>
      </c>
      <c r="AB2765" s="107">
        <v>2.1521947430793546E-4</v>
      </c>
      <c r="AC2765" s="730">
        <v>5.8187775001673693E-4</v>
      </c>
      <c r="AD2765" s="106">
        <v>8.7358941295979895E-5</v>
      </c>
      <c r="AE2765" s="107">
        <v>8.5556506443089009E-5</v>
      </c>
      <c r="AF2765" s="730">
        <v>1.4175783514789767E-4</v>
      </c>
      <c r="AG2765" s="106">
        <v>1.0425051826627972E-4</v>
      </c>
      <c r="AH2765" s="107">
        <v>1.002992356386532E-4</v>
      </c>
      <c r="AI2765" s="730">
        <v>1.8603027920051517E-4</v>
      </c>
      <c r="AJ2765" s="112"/>
      <c r="AK2765" s="113"/>
      <c r="AL2765" s="113"/>
    </row>
    <row r="2766" spans="1:38" x14ac:dyDescent="0.25">
      <c r="A2766" s="71">
        <v>2044</v>
      </c>
      <c r="B2766" s="718">
        <v>1</v>
      </c>
      <c r="C2766" s="108">
        <v>0.28200403550469749</v>
      </c>
      <c r="D2766" s="109">
        <v>0.28995252773165059</v>
      </c>
      <c r="E2766" s="731">
        <v>0.24445835926931289</v>
      </c>
      <c r="F2766" s="108">
        <v>1.3419971908082813E-2</v>
      </c>
      <c r="G2766" s="109">
        <v>1.5256561410655898E-2</v>
      </c>
      <c r="H2766" s="731">
        <v>1.4750642814150143E-2</v>
      </c>
      <c r="I2766" s="108">
        <v>7.4754743686892729E-3</v>
      </c>
      <c r="J2766" s="109">
        <v>7.151713320157134E-3</v>
      </c>
      <c r="K2766" s="731">
        <v>1.6572448746507529E-2</v>
      </c>
      <c r="L2766" s="108">
        <v>7.2691344059013429E-4</v>
      </c>
      <c r="M2766" s="109">
        <v>8.1202267263298428E-4</v>
      </c>
      <c r="N2766" s="731">
        <v>1.386422558821983E-3</v>
      </c>
      <c r="O2766" s="108">
        <v>1.8692045105478568E-3</v>
      </c>
      <c r="P2766" s="109">
        <v>1.773014708639188E-3</v>
      </c>
      <c r="Q2766" s="731">
        <v>3.3690641858969408E-3</v>
      </c>
      <c r="R2766" s="108">
        <v>2.5331226155676984E-3</v>
      </c>
      <c r="S2766" s="109">
        <v>3.3740863656433247E-3</v>
      </c>
      <c r="T2766" s="731">
        <v>1.0908621652602779E-2</v>
      </c>
      <c r="U2766" s="108">
        <v>1.9855949233589122E-4</v>
      </c>
      <c r="V2766" s="109">
        <v>1.9340239410645655E-4</v>
      </c>
      <c r="W2766" s="731">
        <v>3.2979804871299497E-4</v>
      </c>
      <c r="X2766" s="108">
        <v>1.2271446350163551E-5</v>
      </c>
      <c r="Y2766" s="109">
        <v>1.1916921450860971E-5</v>
      </c>
      <c r="Z2766" s="731">
        <v>2.1333671230697246E-5</v>
      </c>
      <c r="AA2766" s="108">
        <v>2.13241182596626E-4</v>
      </c>
      <c r="AB2766" s="109">
        <v>2.1458562378666774E-4</v>
      </c>
      <c r="AC2766" s="731">
        <v>5.8450005178971342E-4</v>
      </c>
      <c r="AD2766" s="108">
        <v>8.7109993766052422E-5</v>
      </c>
      <c r="AE2766" s="109">
        <v>8.5187304377618578E-5</v>
      </c>
      <c r="AF2766" s="731">
        <v>1.4249700227290344E-4</v>
      </c>
      <c r="AG2766" s="108">
        <v>1.0393531731536338E-4</v>
      </c>
      <c r="AH2766" s="109">
        <v>9.9894046243537228E-5</v>
      </c>
      <c r="AI2766" s="731">
        <v>1.8673590255148954E-4</v>
      </c>
      <c r="AJ2766" s="114"/>
      <c r="AK2766" s="115"/>
      <c r="AL2766" s="115"/>
    </row>
    <row r="2767" spans="1:38" x14ac:dyDescent="0.25">
      <c r="A2767" s="71">
        <v>2044</v>
      </c>
      <c r="B2767" s="718">
        <v>2</v>
      </c>
      <c r="C2767" s="108">
        <v>0.28037937019198628</v>
      </c>
      <c r="D2767" s="109">
        <v>0.28799703000437948</v>
      </c>
      <c r="E2767" s="731">
        <v>0.2456135119036103</v>
      </c>
      <c r="F2767" s="108">
        <v>1.3409020932446274E-2</v>
      </c>
      <c r="G2767" s="109">
        <v>1.5242560520443109E-2</v>
      </c>
      <c r="H2767" s="731">
        <v>1.4843345240986516E-2</v>
      </c>
      <c r="I2767" s="108">
        <v>7.4374169163310263E-3</v>
      </c>
      <c r="J2767" s="109">
        <v>7.1018474711309074E-3</v>
      </c>
      <c r="K2767" s="731">
        <v>1.66770624040741E-2</v>
      </c>
      <c r="L2767" s="108">
        <v>7.2603054285480734E-4</v>
      </c>
      <c r="M2767" s="109">
        <v>8.0975233204263087E-4</v>
      </c>
      <c r="N2767" s="731">
        <v>1.3920476071305253E-3</v>
      </c>
      <c r="O2767" s="108">
        <v>1.8591901409992482E-3</v>
      </c>
      <c r="P2767" s="109">
        <v>1.7621720738446914E-3</v>
      </c>
      <c r="Q2767" s="731">
        <v>3.3889375901890299E-3</v>
      </c>
      <c r="R2767" s="108">
        <v>2.5331226155676984E-3</v>
      </c>
      <c r="S2767" s="109">
        <v>3.3740863656433247E-3</v>
      </c>
      <c r="T2767" s="731">
        <v>1.0908621652602779E-2</v>
      </c>
      <c r="U2767" s="108">
        <v>1.9775254588474383E-4</v>
      </c>
      <c r="V2767" s="109">
        <v>1.922612277872517E-4</v>
      </c>
      <c r="W2767" s="731">
        <v>3.3193977302867618E-4</v>
      </c>
      <c r="X2767" s="108">
        <v>1.221799777531837E-5</v>
      </c>
      <c r="Y2767" s="109">
        <v>1.1844301784566096E-5</v>
      </c>
      <c r="Z2767" s="731">
        <v>2.1465163837226936E-5</v>
      </c>
      <c r="AA2767" s="108">
        <v>2.1251017070852502E-4</v>
      </c>
      <c r="AB2767" s="109">
        <v>2.1360775423174478E-4</v>
      </c>
      <c r="AC2767" s="731">
        <v>5.8797774665337427E-4</v>
      </c>
      <c r="AD2767" s="108">
        <v>8.6770812433610916E-5</v>
      </c>
      <c r="AE2767" s="109">
        <v>8.4684510664028131E-5</v>
      </c>
      <c r="AF2767" s="731">
        <v>1.4348957754736831E-4</v>
      </c>
      <c r="AG2767" s="108">
        <v>1.0343923248406207E-4</v>
      </c>
      <c r="AH2767" s="109">
        <v>9.9287403882075746E-5</v>
      </c>
      <c r="AI2767" s="731">
        <v>1.8768371849673548E-4</v>
      </c>
      <c r="AJ2767" s="114"/>
      <c r="AK2767" s="115"/>
      <c r="AL2767" s="115"/>
    </row>
    <row r="2768" spans="1:38" x14ac:dyDescent="0.25">
      <c r="A2768" s="71">
        <v>2044</v>
      </c>
      <c r="B2768" s="718">
        <v>3</v>
      </c>
      <c r="C2768" s="108">
        <v>0.27777661184391755</v>
      </c>
      <c r="D2768" s="109">
        <v>0.28501948685336348</v>
      </c>
      <c r="E2768" s="731">
        <v>0.24717491156269872</v>
      </c>
      <c r="F2768" s="108">
        <v>1.3392624716989026E-2</v>
      </c>
      <c r="G2768" s="109">
        <v>1.5225164462115368E-2</v>
      </c>
      <c r="H2768" s="731">
        <v>1.4964753977181637E-2</v>
      </c>
      <c r="I2768" s="108">
        <v>7.3830709074071054E-3</v>
      </c>
      <c r="J2768" s="109">
        <v>7.0360433073836633E-3</v>
      </c>
      <c r="K2768" s="731">
        <v>1.6815869685083858E-2</v>
      </c>
      <c r="L2768" s="108">
        <v>7.2532912199626436E-4</v>
      </c>
      <c r="M2768" s="109">
        <v>8.0757349195422488E-4</v>
      </c>
      <c r="N2768" s="731">
        <v>1.3993738766287394E-3</v>
      </c>
      <c r="O2768" s="108">
        <v>1.8446052565107688E-3</v>
      </c>
      <c r="P2768" s="109">
        <v>1.7471023306409607E-3</v>
      </c>
      <c r="Q2768" s="731">
        <v>3.4156471042098824E-3</v>
      </c>
      <c r="R2768" s="108">
        <v>2.5331226155676984E-3</v>
      </c>
      <c r="S2768" s="109">
        <v>3.3740863656433247E-3</v>
      </c>
      <c r="T2768" s="731">
        <v>1.0908621652602779E-2</v>
      </c>
      <c r="U2768" s="108">
        <v>1.9669239284826089E-4</v>
      </c>
      <c r="V2768" s="109">
        <v>1.9084760878173153E-4</v>
      </c>
      <c r="W2768" s="731">
        <v>3.3481773335303379E-4</v>
      </c>
      <c r="X2768" s="108">
        <v>1.2146061548434433E-5</v>
      </c>
      <c r="Y2768" s="109">
        <v>1.1752441806294381E-5</v>
      </c>
      <c r="Z2768" s="731">
        <v>2.1642000426085207E-5</v>
      </c>
      <c r="AA2768" s="108">
        <v>2.1151450884238638E-4</v>
      </c>
      <c r="AB2768" s="109">
        <v>2.1236632381990244E-4</v>
      </c>
      <c r="AC2768" s="731">
        <v>5.9263639325571392E-4</v>
      </c>
      <c r="AD2768" s="108">
        <v>8.6334407247689853E-5</v>
      </c>
      <c r="AE2768" s="109">
        <v>8.4072547781742659E-5</v>
      </c>
      <c r="AF2768" s="731">
        <v>1.4482340914726745E-4</v>
      </c>
      <c r="AG2768" s="108">
        <v>1.0274510137822562E-4</v>
      </c>
      <c r="AH2768" s="109">
        <v>9.8487703323327117E-5</v>
      </c>
      <c r="AI2768" s="731">
        <v>1.8895795078741981E-4</v>
      </c>
      <c r="AJ2768" s="114"/>
      <c r="AK2768" s="115"/>
      <c r="AL2768" s="115"/>
    </row>
    <row r="2769" spans="1:38" x14ac:dyDescent="0.25">
      <c r="A2769" s="71">
        <v>2044</v>
      </c>
      <c r="B2769" s="718">
        <v>4</v>
      </c>
      <c r="C2769" s="108">
        <v>0.33729530421082299</v>
      </c>
      <c r="D2769" s="109">
        <v>0.3405758140646829</v>
      </c>
      <c r="E2769" s="731">
        <v>0.33330364815889962</v>
      </c>
      <c r="F2769" s="108">
        <v>1.3821057368036658E-2</v>
      </c>
      <c r="G2769" s="109">
        <v>1.5764792661237901E-2</v>
      </c>
      <c r="H2769" s="731">
        <v>1.8321107293692938E-2</v>
      </c>
      <c r="I2769" s="108">
        <v>7.8275348847056808E-3</v>
      </c>
      <c r="J2769" s="109">
        <v>8.223794440184052E-3</v>
      </c>
      <c r="K2769" s="731">
        <v>1.9973727545960367E-2</v>
      </c>
      <c r="L2769" s="108">
        <v>8.7705690533369752E-4</v>
      </c>
      <c r="M2769" s="109">
        <v>1.2052371924466921E-3</v>
      </c>
      <c r="N2769" s="731">
        <v>2.2634333465691918E-3</v>
      </c>
      <c r="O2769" s="108">
        <v>1.9935504958343443E-3</v>
      </c>
      <c r="P2769" s="109">
        <v>2.0412319086195794E-3</v>
      </c>
      <c r="Q2769" s="731">
        <v>4.3240321413700262E-3</v>
      </c>
      <c r="R2769" s="108">
        <v>2.5331226155676984E-3</v>
      </c>
      <c r="S2769" s="109">
        <v>3.3740863656433247E-3</v>
      </c>
      <c r="T2769" s="731">
        <v>1.0908621652602779E-2</v>
      </c>
      <c r="U2769" s="108">
        <v>2.0492994894666711E-4</v>
      </c>
      <c r="V2769" s="109">
        <v>2.0667399818092576E-4</v>
      </c>
      <c r="W2769" s="731">
        <v>4.3126131038514473E-4</v>
      </c>
      <c r="X2769" s="108">
        <v>1.2738304466348608E-5</v>
      </c>
      <c r="Y2769" s="109">
        <v>1.2894306636419659E-5</v>
      </c>
      <c r="Z2769" s="731">
        <v>2.7905654901224066E-5</v>
      </c>
      <c r="AA2769" s="108">
        <v>2.2113513160531764E-4</v>
      </c>
      <c r="AB2769" s="109">
        <v>2.2994090794688983E-4</v>
      </c>
      <c r="AC2769" s="731">
        <v>7.4537596821838367E-4</v>
      </c>
      <c r="AD2769" s="108">
        <v>8.947959120681529E-5</v>
      </c>
      <c r="AE2769" s="109">
        <v>9.0055609997242718E-5</v>
      </c>
      <c r="AF2769" s="731">
        <v>1.8992234092678298E-4</v>
      </c>
      <c r="AG2769" s="108">
        <v>1.0916307795035483E-4</v>
      </c>
      <c r="AH2769" s="109">
        <v>1.110363441801362E-4</v>
      </c>
      <c r="AI2769" s="731">
        <v>2.3296239889108696E-4</v>
      </c>
      <c r="AJ2769" s="114"/>
      <c r="AK2769" s="115"/>
      <c r="AL2769" s="115"/>
    </row>
    <row r="2770" spans="1:38" x14ac:dyDescent="0.25">
      <c r="A2770" s="71">
        <v>2044</v>
      </c>
      <c r="B2770" s="718">
        <v>5</v>
      </c>
      <c r="C2770" s="108">
        <v>0.33610463746122987</v>
      </c>
      <c r="D2770" s="109">
        <v>0.33930786009512315</v>
      </c>
      <c r="E2770" s="731">
        <v>0.32910924353793508</v>
      </c>
      <c r="F2770" s="108">
        <v>1.3843882854624316E-2</v>
      </c>
      <c r="G2770" s="109">
        <v>1.5779994661051656E-2</v>
      </c>
      <c r="H2770" s="731">
        <v>1.8139407659354637E-2</v>
      </c>
      <c r="I2770" s="108">
        <v>7.7954992140675172E-3</v>
      </c>
      <c r="J2770" s="109">
        <v>8.1804861294693752E-3</v>
      </c>
      <c r="K2770" s="731">
        <v>1.9686109149281542E-2</v>
      </c>
      <c r="L2770" s="108">
        <v>8.7590680346961937E-4</v>
      </c>
      <c r="M2770" s="109">
        <v>1.2021946102759428E-3</v>
      </c>
      <c r="N2770" s="731">
        <v>2.2456340250508263E-3</v>
      </c>
      <c r="O2770" s="108">
        <v>1.9852945682587286E-3</v>
      </c>
      <c r="P2770" s="109">
        <v>2.0314924086598891E-3</v>
      </c>
      <c r="Q2770" s="731">
        <v>4.262062665636477E-3</v>
      </c>
      <c r="R2770" s="108">
        <v>2.5331226155676984E-3</v>
      </c>
      <c r="S2770" s="109">
        <v>3.3740863656433247E-3</v>
      </c>
      <c r="T2770" s="731">
        <v>1.0908621652602779E-2</v>
      </c>
      <c r="U2770" s="108">
        <v>2.0417781392759497E-4</v>
      </c>
      <c r="V2770" s="109">
        <v>2.0566260102115367E-4</v>
      </c>
      <c r="W2770" s="731">
        <v>4.2461109011921019E-4</v>
      </c>
      <c r="X2770" s="108">
        <v>1.268934603312385E-5</v>
      </c>
      <c r="Y2770" s="109">
        <v>1.2829896006998464E-5</v>
      </c>
      <c r="Z2770" s="731">
        <v>2.7490798173141648E-5</v>
      </c>
      <c r="AA2770" s="108">
        <v>2.2060145965052932E-4</v>
      </c>
      <c r="AB2770" s="109">
        <v>2.2918307830852044E-4</v>
      </c>
      <c r="AC2770" s="731">
        <v>7.3503226018022116E-4</v>
      </c>
      <c r="AD2770" s="108">
        <v>8.9155825079154286E-5</v>
      </c>
      <c r="AE2770" s="109">
        <v>8.9611024565346346E-5</v>
      </c>
      <c r="AF2770" s="731">
        <v>1.8683290175009184E-4</v>
      </c>
      <c r="AG2770" s="108">
        <v>1.087312234475193E-4</v>
      </c>
      <c r="AH2770" s="109">
        <v>1.1049532897702256E-4</v>
      </c>
      <c r="AI2770" s="731">
        <v>2.299934321784047E-4</v>
      </c>
      <c r="AJ2770" s="114"/>
      <c r="AK2770" s="115"/>
      <c r="AL2770" s="115"/>
    </row>
    <row r="2771" spans="1:38" x14ac:dyDescent="0.25">
      <c r="A2771" s="71">
        <v>2044</v>
      </c>
      <c r="B2771" s="718">
        <v>6</v>
      </c>
      <c r="C2771" s="108">
        <v>0.38583141243908187</v>
      </c>
      <c r="D2771" s="109">
        <v>0.38462213708615633</v>
      </c>
      <c r="E2771" s="731">
        <v>0.44515219907794545</v>
      </c>
      <c r="F2771" s="108">
        <v>1.4405301435272244E-2</v>
      </c>
      <c r="G2771" s="109">
        <v>1.6353126829752557E-2</v>
      </c>
      <c r="H2771" s="731">
        <v>2.3815469751480568E-2</v>
      </c>
      <c r="I2771" s="108">
        <v>8.0498823534641568E-3</v>
      </c>
      <c r="J2771" s="109">
        <v>9.0682203350332235E-3</v>
      </c>
      <c r="K2771" s="731">
        <v>2.1731231214979729E-2</v>
      </c>
      <c r="L2771" s="108">
        <v>9.9372293996602239E-4</v>
      </c>
      <c r="M2771" s="109">
        <v>1.2994351816174197E-3</v>
      </c>
      <c r="N2771" s="731">
        <v>2.322408630445286E-3</v>
      </c>
      <c r="O2771" s="108">
        <v>2.0940187961658854E-3</v>
      </c>
      <c r="P2771" s="109">
        <v>2.2747074916067826E-3</v>
      </c>
      <c r="Q2771" s="731">
        <v>5.7702215843335987E-3</v>
      </c>
      <c r="R2771" s="108">
        <v>2.5331226155676984E-3</v>
      </c>
      <c r="S2771" s="109">
        <v>3.3740863656433247E-3</v>
      </c>
      <c r="T2771" s="731">
        <v>1.0908621652602779E-2</v>
      </c>
      <c r="U2771" s="108">
        <v>2.100522224092108E-4</v>
      </c>
      <c r="V2771" s="109">
        <v>2.1800292117011793E-4</v>
      </c>
      <c r="W2771" s="731">
        <v>5.3058068087439084E-4</v>
      </c>
      <c r="X2771" s="108">
        <v>1.3113481956360928E-5</v>
      </c>
      <c r="Y2771" s="109">
        <v>1.3729004558978664E-5</v>
      </c>
      <c r="Z2771" s="731">
        <v>3.5816517296116543E-5</v>
      </c>
      <c r="AA2771" s="108">
        <v>2.2847215194728911E-4</v>
      </c>
      <c r="AB2771" s="109">
        <v>2.4373319723793645E-4</v>
      </c>
      <c r="AC2771" s="731">
        <v>9.9327989257329123E-4</v>
      </c>
      <c r="AD2771" s="108">
        <v>9.1380715280918624E-5</v>
      </c>
      <c r="AE2771" s="109">
        <v>9.4174963107539694E-5</v>
      </c>
      <c r="AF2771" s="731">
        <v>2.1829945132986192E-4</v>
      </c>
      <c r="AG2771" s="108">
        <v>1.1337822831229435E-4</v>
      </c>
      <c r="AH2771" s="109">
        <v>1.2066538552604224E-4</v>
      </c>
      <c r="AI2771" s="731">
        <v>3.4623231636021789E-4</v>
      </c>
      <c r="AJ2771" s="114"/>
      <c r="AK2771" s="115"/>
      <c r="AL2771" s="115"/>
    </row>
    <row r="2772" spans="1:38" ht="13" x14ac:dyDescent="0.3">
      <c r="A2772" s="71">
        <v>2044</v>
      </c>
      <c r="B2772" s="718">
        <v>7</v>
      </c>
      <c r="C2772" s="108">
        <v>0.38560467982920449</v>
      </c>
      <c r="D2772" s="109">
        <v>0.38423710973771946</v>
      </c>
      <c r="E2772" s="732">
        <v>0.44053521827337966</v>
      </c>
      <c r="F2772" s="108">
        <v>1.446927721097206E-2</v>
      </c>
      <c r="G2772" s="109">
        <v>1.6400774746243671E-2</v>
      </c>
      <c r="H2772" s="732">
        <v>2.3613919808080412E-2</v>
      </c>
      <c r="I2772" s="108">
        <v>8.0365687672788646E-3</v>
      </c>
      <c r="J2772" s="109">
        <v>9.0410523760142743E-3</v>
      </c>
      <c r="K2772" s="732">
        <v>2.1419158536676492E-2</v>
      </c>
      <c r="L2772" s="108">
        <v>9.9245987430529852E-4</v>
      </c>
      <c r="M2772" s="109">
        <v>1.2961430692139668E-3</v>
      </c>
      <c r="N2772" s="732">
        <v>2.3026573599048573E-3</v>
      </c>
      <c r="O2772" s="108">
        <v>2.091695128670744E-3</v>
      </c>
      <c r="P2772" s="109">
        <v>2.2704294622333432E-3</v>
      </c>
      <c r="Q2772" s="732">
        <v>5.6974961530220861E-3</v>
      </c>
      <c r="R2772" s="108">
        <v>2.5331226155676984E-3</v>
      </c>
      <c r="S2772" s="109">
        <v>3.3740863656433247E-3</v>
      </c>
      <c r="T2772" s="732">
        <v>1.0908621652602779E-2</v>
      </c>
      <c r="U2772" s="108">
        <v>2.0968317877557611E-4</v>
      </c>
      <c r="V2772" s="109">
        <v>2.1732353703271781E-4</v>
      </c>
      <c r="W2772" s="732">
        <v>5.2278825236050863E-4</v>
      </c>
      <c r="X2772" s="108">
        <v>1.3091339641387084E-5</v>
      </c>
      <c r="Y2772" s="109">
        <v>1.3688065692065071E-5</v>
      </c>
      <c r="Z2772" s="732">
        <v>3.5327544868842301E-5</v>
      </c>
      <c r="AA2772" s="108">
        <v>2.2845117184083389E-4</v>
      </c>
      <c r="AB2772" s="109">
        <v>2.4341663647251016E-4</v>
      </c>
      <c r="AC2772" s="732">
        <v>9.8120723248342097E-4</v>
      </c>
      <c r="AD2772" s="108">
        <v>9.1210364622295602E-5</v>
      </c>
      <c r="AE2772" s="109">
        <v>9.3860929636870196E-5</v>
      </c>
      <c r="AF2772" s="732">
        <v>2.1467605085249072E-4</v>
      </c>
      <c r="AG2772" s="108">
        <v>1.1321682192853753E-4</v>
      </c>
      <c r="AH2772" s="109">
        <v>1.2036781385686872E-4</v>
      </c>
      <c r="AI2772" s="732">
        <v>3.4274240659688484E-4</v>
      </c>
      <c r="AJ2772" s="114"/>
      <c r="AK2772" s="115"/>
      <c r="AL2772" s="115"/>
    </row>
    <row r="2773" spans="1:38" ht="13" x14ac:dyDescent="0.3">
      <c r="A2773" s="71">
        <v>2044</v>
      </c>
      <c r="B2773" s="718">
        <v>8</v>
      </c>
      <c r="C2773" s="108">
        <v>0.43575117794038992</v>
      </c>
      <c r="D2773" s="109">
        <v>0.42682040223091927</v>
      </c>
      <c r="E2773" s="732">
        <v>0.43469758920294288</v>
      </c>
      <c r="F2773" s="108">
        <v>1.5008352371081665E-2</v>
      </c>
      <c r="G2773" s="109">
        <v>1.6807096877268921E-2</v>
      </c>
      <c r="H2773" s="732">
        <v>2.5415911918328704E-2</v>
      </c>
      <c r="I2773" s="108">
        <v>8.3098248805408888E-3</v>
      </c>
      <c r="J2773" s="109">
        <v>9.5363192252457003E-3</v>
      </c>
      <c r="K2773" s="732">
        <v>2.2471563958329315E-2</v>
      </c>
      <c r="L2773" s="108">
        <v>1.1285586208956725E-3</v>
      </c>
      <c r="M2773" s="109">
        <v>1.4044104850648369E-3</v>
      </c>
      <c r="N2773" s="732">
        <v>2.3830670700254507E-3</v>
      </c>
      <c r="O2773" s="108">
        <v>2.1875709282945552E-3</v>
      </c>
      <c r="P2773" s="109">
        <v>2.3724557343489192E-3</v>
      </c>
      <c r="Q2773" s="732">
        <v>6.1342030130304903E-3</v>
      </c>
      <c r="R2773" s="108">
        <v>2.5331226155676984E-3</v>
      </c>
      <c r="S2773" s="109">
        <v>3.3740863656433247E-3</v>
      </c>
      <c r="T2773" s="732">
        <v>1.0908621652602779E-2</v>
      </c>
      <c r="U2773" s="108">
        <v>2.1378891310243174E-4</v>
      </c>
      <c r="V2773" s="109">
        <v>2.2128778702532195E-4</v>
      </c>
      <c r="W2773" s="732">
        <v>5.6912762341350767E-4</v>
      </c>
      <c r="X2773" s="108">
        <v>1.3400014094371084E-5</v>
      </c>
      <c r="Y2773" s="109">
        <v>1.3992894902214614E-5</v>
      </c>
      <c r="Z2773" s="732">
        <v>3.8347642613280944E-5</v>
      </c>
      <c r="AA2773" s="108">
        <v>2.3485921609151593E-4</v>
      </c>
      <c r="AB2773" s="109">
        <v>2.4937126309947756E-4</v>
      </c>
      <c r="AC2773" s="732">
        <v>1.0552989023128339E-3</v>
      </c>
      <c r="AD2773" s="108">
        <v>9.261963724678815E-5</v>
      </c>
      <c r="AE2773" s="109">
        <v>9.5153554307803734E-5</v>
      </c>
      <c r="AF2773" s="732">
        <v>2.3636448152977496E-4</v>
      </c>
      <c r="AG2773" s="108">
        <v>1.1701685223197201E-4</v>
      </c>
      <c r="AH2773" s="109">
        <v>1.2430225889302978E-4</v>
      </c>
      <c r="AI2773" s="732">
        <v>3.6390497167790591E-4</v>
      </c>
      <c r="AJ2773" s="114"/>
      <c r="AK2773" s="115"/>
      <c r="AL2773" s="115"/>
    </row>
    <row r="2774" spans="1:38" ht="13" x14ac:dyDescent="0.3">
      <c r="A2774" s="71">
        <v>2044</v>
      </c>
      <c r="B2774" s="718">
        <v>9</v>
      </c>
      <c r="C2774" s="108">
        <v>0.43550510205415288</v>
      </c>
      <c r="D2774" s="109">
        <v>0.42644068597842799</v>
      </c>
      <c r="E2774" s="732">
        <v>0.4298411746049407</v>
      </c>
      <c r="F2774" s="108">
        <v>1.5096205189810991E-2</v>
      </c>
      <c r="G2774" s="109">
        <v>1.6876067102807393E-2</v>
      </c>
      <c r="H2774" s="732">
        <v>2.5186548126931364E-2</v>
      </c>
      <c r="I2774" s="108">
        <v>8.2955136040871302E-3</v>
      </c>
      <c r="J2774" s="109">
        <v>9.5091353713970261E-3</v>
      </c>
      <c r="K2774" s="732">
        <v>2.211662219856065E-2</v>
      </c>
      <c r="L2774" s="108">
        <v>1.1270577272345969E-3</v>
      </c>
      <c r="M2774" s="109">
        <v>1.4010054623094501E-3</v>
      </c>
      <c r="N2774" s="732">
        <v>2.3596814112863546E-3</v>
      </c>
      <c r="O2774" s="108">
        <v>2.1851057423950557E-3</v>
      </c>
      <c r="P2774" s="109">
        <v>2.3683142945847965E-3</v>
      </c>
      <c r="Q2774" s="732">
        <v>6.0485628801553526E-3</v>
      </c>
      <c r="R2774" s="108">
        <v>2.5331226155676984E-3</v>
      </c>
      <c r="S2774" s="109">
        <v>3.3740863656433247E-3</v>
      </c>
      <c r="T2774" s="732">
        <v>1.0908621652602779E-2</v>
      </c>
      <c r="U2774" s="108">
        <v>2.1339713292931978E-4</v>
      </c>
      <c r="V2774" s="109">
        <v>2.2063008025641892E-4</v>
      </c>
      <c r="W2774" s="732">
        <v>5.5995983368731467E-4</v>
      </c>
      <c r="X2774" s="108">
        <v>1.3376484626133325E-5</v>
      </c>
      <c r="Y2774" s="109">
        <v>1.3953220994202491E-5</v>
      </c>
      <c r="Z2774" s="732">
        <v>3.7770439732505636E-5</v>
      </c>
      <c r="AA2774" s="108">
        <v>2.3491415928548879E-4</v>
      </c>
      <c r="AB2774" s="109">
        <v>2.4915757299618865E-4</v>
      </c>
      <c r="AC2774" s="732">
        <v>1.0411278779428456E-3</v>
      </c>
      <c r="AD2774" s="108">
        <v>9.2438650693096909E-5</v>
      </c>
      <c r="AE2774" s="109">
        <v>9.484972161275566E-5</v>
      </c>
      <c r="AF2774" s="732">
        <v>2.3209914556665448E-4</v>
      </c>
      <c r="AG2774" s="108">
        <v>1.1684549689835574E-4</v>
      </c>
      <c r="AH2774" s="109">
        <v>1.2401391356587686E-4</v>
      </c>
      <c r="AI2774" s="732">
        <v>3.5979169692203466E-4</v>
      </c>
      <c r="AJ2774" s="114"/>
      <c r="AK2774" s="115"/>
      <c r="AL2774" s="115"/>
    </row>
    <row r="2775" spans="1:38" ht="13" x14ac:dyDescent="0.3">
      <c r="A2775" s="71">
        <v>2044</v>
      </c>
      <c r="B2775" s="718">
        <v>10</v>
      </c>
      <c r="C2775" s="108">
        <v>0.57676898153535383</v>
      </c>
      <c r="D2775" s="109">
        <v>0.54908491946974458</v>
      </c>
      <c r="E2775" s="732">
        <v>0.46513056251598567</v>
      </c>
      <c r="F2775" s="108">
        <v>1.8416428460813025E-2</v>
      </c>
      <c r="G2775" s="109">
        <v>1.9692812220830545E-2</v>
      </c>
      <c r="H2775" s="732">
        <v>3.0870365544802117E-2</v>
      </c>
      <c r="I2775" s="108">
        <v>8.9392471293738719E-3</v>
      </c>
      <c r="J2775" s="109">
        <v>1.0443900081962915E-2</v>
      </c>
      <c r="K2775" s="732">
        <v>2.1648154444651572E-2</v>
      </c>
      <c r="L2775" s="108">
        <v>1.4022888406662174E-3</v>
      </c>
      <c r="M2775" s="109">
        <v>1.6035840009397133E-3</v>
      </c>
      <c r="N2775" s="732">
        <v>2.5368410971354418E-3</v>
      </c>
      <c r="O2775" s="108">
        <v>2.5169447716657913E-3</v>
      </c>
      <c r="P2775" s="109">
        <v>2.6145971542152527E-3</v>
      </c>
      <c r="Q2775" s="732">
        <v>6.8040471606002906E-3</v>
      </c>
      <c r="R2775" s="108">
        <v>2.5331226155676984E-3</v>
      </c>
      <c r="S2775" s="109">
        <v>3.3740863656433247E-3</v>
      </c>
      <c r="T2775" s="732">
        <v>1.0908621652602779E-2</v>
      </c>
      <c r="U2775" s="108">
        <v>2.2770004073563983E-4</v>
      </c>
      <c r="V2775" s="109">
        <v>2.3071970690282095E-4</v>
      </c>
      <c r="W2775" s="732">
        <v>6.4014331889784002E-4</v>
      </c>
      <c r="X2775" s="108">
        <v>1.4446221842793213E-5</v>
      </c>
      <c r="Y2775" s="109">
        <v>1.4716518365009868E-5</v>
      </c>
      <c r="Z2775" s="732">
        <v>4.2982750826306669E-5</v>
      </c>
      <c r="AA2775" s="108">
        <v>2.6206236427197654E-4</v>
      </c>
      <c r="AB2775" s="109">
        <v>2.7024264258884961E-4</v>
      </c>
      <c r="AC2775" s="732">
        <v>1.1784088943259134E-3</v>
      </c>
      <c r="AD2775" s="108">
        <v>9.7357809571609874E-5</v>
      </c>
      <c r="AE2775" s="109">
        <v>9.823204039581914E-5</v>
      </c>
      <c r="AF2775" s="732">
        <v>2.695974028494168E-4</v>
      </c>
      <c r="AG2775" s="108">
        <v>1.3000878364798974E-4</v>
      </c>
      <c r="AH2775" s="109">
        <v>1.3364193918917675E-4</v>
      </c>
      <c r="AI2775" s="732">
        <v>3.9640356179425167E-4</v>
      </c>
      <c r="AJ2775" s="114"/>
      <c r="AK2775" s="115"/>
      <c r="AL2775" s="115"/>
    </row>
    <row r="2776" spans="1:38" ht="13" x14ac:dyDescent="0.3">
      <c r="A2776" s="71">
        <v>2044</v>
      </c>
      <c r="B2776" s="718">
        <v>11</v>
      </c>
      <c r="C2776" s="108">
        <v>0.57648223155248146</v>
      </c>
      <c r="D2776" s="109">
        <v>0.54869364386659025</v>
      </c>
      <c r="E2776" s="732">
        <v>0.45873929501566307</v>
      </c>
      <c r="F2776" s="108">
        <v>1.859519125482853E-2</v>
      </c>
      <c r="G2776" s="109">
        <v>1.9850882273643861E-2</v>
      </c>
      <c r="H2776" s="732">
        <v>3.0631741649402813E-2</v>
      </c>
      <c r="I2776" s="108">
        <v>8.9232446456127164E-3</v>
      </c>
      <c r="J2776" s="109">
        <v>1.0416011121792856E-2</v>
      </c>
      <c r="K2776" s="732">
        <v>2.124218860286976E-2</v>
      </c>
      <c r="L2776" s="108">
        <v>1.4003263152992627E-3</v>
      </c>
      <c r="M2776" s="109">
        <v>1.5998977316100357E-3</v>
      </c>
      <c r="N2776" s="732">
        <v>2.5039390055167894E-3</v>
      </c>
      <c r="O2776" s="108">
        <v>2.514212101698908E-3</v>
      </c>
      <c r="P2776" s="109">
        <v>2.6105355162718688E-3</v>
      </c>
      <c r="Q2776" s="732">
        <v>6.6885196961586147E-3</v>
      </c>
      <c r="R2776" s="108">
        <v>2.5331226155676984E-3</v>
      </c>
      <c r="S2776" s="109">
        <v>3.3740863656433247E-3</v>
      </c>
      <c r="T2776" s="732">
        <v>1.0908621652602779E-2</v>
      </c>
      <c r="U2776" s="108">
        <v>2.2726647905171082E-4</v>
      </c>
      <c r="V2776" s="109">
        <v>2.3007537433687784E-4</v>
      </c>
      <c r="W2776" s="732">
        <v>6.2778932304497197E-4</v>
      </c>
      <c r="X2776" s="108">
        <v>1.4420083041038194E-5</v>
      </c>
      <c r="Y2776" s="109">
        <v>1.4677522403279089E-5</v>
      </c>
      <c r="Z2776" s="732">
        <v>4.220167307512039E-5</v>
      </c>
      <c r="AA2776" s="108">
        <v>2.62416386467941E-4</v>
      </c>
      <c r="AB2776" s="109">
        <v>2.7036603082908545E-4</v>
      </c>
      <c r="AC2776" s="732">
        <v>1.159559213578074E-3</v>
      </c>
      <c r="AD2776" s="108">
        <v>9.7157491354115996E-5</v>
      </c>
      <c r="AE2776" s="109">
        <v>9.7934050343509812E-5</v>
      </c>
      <c r="AF2776" s="732">
        <v>2.6384570667802319E-4</v>
      </c>
      <c r="AG2776" s="108">
        <v>1.2981890543994589E-4</v>
      </c>
      <c r="AH2776" s="109">
        <v>1.3335892313012768E-4</v>
      </c>
      <c r="AI2776" s="732">
        <v>3.9084846468488129E-4</v>
      </c>
      <c r="AJ2776" s="114"/>
      <c r="AK2776" s="115"/>
      <c r="AL2776" s="115"/>
    </row>
    <row r="2777" spans="1:38" ht="13" x14ac:dyDescent="0.3">
      <c r="A2777" s="71">
        <v>2044</v>
      </c>
      <c r="B2777" s="718">
        <v>12</v>
      </c>
      <c r="C2777" s="108">
        <v>0.5761903235608864</v>
      </c>
      <c r="D2777" s="109">
        <v>0.54831027085683037</v>
      </c>
      <c r="E2777" s="732">
        <v>0.45214548155831052</v>
      </c>
      <c r="F2777" s="108">
        <v>1.8788715710642716E-2</v>
      </c>
      <c r="G2777" s="109">
        <v>2.0023607052248763E-2</v>
      </c>
      <c r="H2777" s="732">
        <v>3.0394976105227428E-2</v>
      </c>
      <c r="I2777" s="108">
        <v>8.9069821244473126E-3</v>
      </c>
      <c r="J2777" s="109">
        <v>1.0388802559724091E-2</v>
      </c>
      <c r="K2777" s="732">
        <v>2.0823026820138545E-2</v>
      </c>
      <c r="L2777" s="108">
        <v>1.398332154841193E-3</v>
      </c>
      <c r="M2777" s="109">
        <v>1.5962988289398505E-3</v>
      </c>
      <c r="N2777" s="732">
        <v>2.4699173671873086E-3</v>
      </c>
      <c r="O2777" s="108">
        <v>2.5114355739326495E-3</v>
      </c>
      <c r="P2777" s="109">
        <v>2.606567136965967E-3</v>
      </c>
      <c r="Q2777" s="732">
        <v>6.5693198245187472E-3</v>
      </c>
      <c r="R2777" s="108">
        <v>2.5331226155676984E-3</v>
      </c>
      <c r="S2777" s="109">
        <v>3.3740863656433247E-3</v>
      </c>
      <c r="T2777" s="732">
        <v>1.0908621652602779E-2</v>
      </c>
      <c r="U2777" s="108">
        <v>2.2682592365347266E-4</v>
      </c>
      <c r="V2777" s="109">
        <v>2.294461400276932E-4</v>
      </c>
      <c r="W2777" s="732">
        <v>6.1504234192992827E-4</v>
      </c>
      <c r="X2777" s="108">
        <v>1.4393493338386443E-5</v>
      </c>
      <c r="Y2777" s="109">
        <v>1.4639461556174086E-5</v>
      </c>
      <c r="Z2777" s="732">
        <v>4.1395804362479786E-5</v>
      </c>
      <c r="AA2777" s="108">
        <v>2.6282194674309695E-4</v>
      </c>
      <c r="AB2777" s="109">
        <v>2.7055796893699687E-4</v>
      </c>
      <c r="AC2777" s="732">
        <v>1.1401459824325049E-3</v>
      </c>
      <c r="AD2777" s="108">
        <v>9.6953822771511259E-5</v>
      </c>
      <c r="AE2777" s="109">
        <v>9.7643182962820025E-5</v>
      </c>
      <c r="AF2777" s="732">
        <v>2.5791119054331961E-4</v>
      </c>
      <c r="AG2777" s="108">
        <v>1.2962561332985502E-4</v>
      </c>
      <c r="AH2777" s="109">
        <v>1.3308265810971754E-4</v>
      </c>
      <c r="AI2777" s="732">
        <v>3.8511671284111162E-4</v>
      </c>
      <c r="AJ2777" s="114"/>
      <c r="AK2777" s="115"/>
      <c r="AL2777" s="115"/>
    </row>
    <row r="2778" spans="1:38" ht="13" x14ac:dyDescent="0.3">
      <c r="A2778" s="71">
        <v>2044</v>
      </c>
      <c r="B2778" s="718">
        <v>13</v>
      </c>
      <c r="C2778" s="108">
        <v>0.57475594775393457</v>
      </c>
      <c r="D2778" s="109">
        <v>0.54688249495033148</v>
      </c>
      <c r="E2778" s="732">
        <v>0.44387138028980361</v>
      </c>
      <c r="F2778" s="108">
        <v>1.8993418445549415E-2</v>
      </c>
      <c r="G2778" s="109">
        <v>2.0205900208773751E-2</v>
      </c>
      <c r="H2778" s="732">
        <v>3.0084693855775814E-2</v>
      </c>
      <c r="I2778" s="108">
        <v>8.8891255101070862E-3</v>
      </c>
      <c r="J2778" s="109">
        <v>1.0361451917203092E-2</v>
      </c>
      <c r="K2778" s="732">
        <v>2.0314750146269881E-2</v>
      </c>
      <c r="L2778" s="108">
        <v>1.3962794833443305E-3</v>
      </c>
      <c r="M2778" s="109">
        <v>1.5928366798425948E-3</v>
      </c>
      <c r="N2778" s="732">
        <v>2.4288452044936657E-3</v>
      </c>
      <c r="O2778" s="108">
        <v>2.5078698363836115E-3</v>
      </c>
      <c r="P2778" s="109">
        <v>2.6020068672785533E-3</v>
      </c>
      <c r="Q2778" s="732">
        <v>6.425793419676148E-3</v>
      </c>
      <c r="R2778" s="108">
        <v>2.5331226155676984E-3</v>
      </c>
      <c r="S2778" s="109">
        <v>3.3740863656433247E-3</v>
      </c>
      <c r="T2778" s="732">
        <v>1.0908621652602779E-2</v>
      </c>
      <c r="U2778" s="108">
        <v>2.2636288424765158E-4</v>
      </c>
      <c r="V2778" s="109">
        <v>2.2883077199595164E-4</v>
      </c>
      <c r="W2778" s="732">
        <v>5.9974469951936445E-4</v>
      </c>
      <c r="X2778" s="108">
        <v>1.4365100804013563E-5</v>
      </c>
      <c r="Y2778" s="109">
        <v>1.4601757320970549E-5</v>
      </c>
      <c r="Z2778" s="732">
        <v>4.0427268034387333E-5</v>
      </c>
      <c r="AA2778" s="108">
        <v>2.6323829002251263E-4</v>
      </c>
      <c r="AB2778" s="109">
        <v>2.7078252618924274E-4</v>
      </c>
      <c r="AC2778" s="732">
        <v>1.116671367571291E-3</v>
      </c>
      <c r="AD2778" s="108">
        <v>9.6744282807463558E-5</v>
      </c>
      <c r="AE2778" s="109">
        <v>9.7363270580937819E-5</v>
      </c>
      <c r="AF2778" s="732">
        <v>2.5080389087769515E-4</v>
      </c>
      <c r="AG2778" s="108">
        <v>1.2940515701041617E-4</v>
      </c>
      <c r="AH2778" s="109">
        <v>1.3279424453621139E-4</v>
      </c>
      <c r="AI2778" s="732">
        <v>3.781802354419172E-4</v>
      </c>
      <c r="AJ2778" s="114"/>
      <c r="AK2778" s="115"/>
      <c r="AL2778" s="115"/>
    </row>
    <row r="2779" spans="1:38" ht="13" x14ac:dyDescent="0.3">
      <c r="A2779" s="71">
        <v>2044</v>
      </c>
      <c r="B2779" s="718">
        <v>14</v>
      </c>
      <c r="C2779" s="108">
        <v>0.57444864718031685</v>
      </c>
      <c r="D2779" s="109">
        <v>0.54652661754577569</v>
      </c>
      <c r="E2779" s="732">
        <v>0.43537794789961165</v>
      </c>
      <c r="F2779" s="108">
        <v>1.9217089473035208E-2</v>
      </c>
      <c r="G2779" s="109">
        <v>2.040746178419537E-2</v>
      </c>
      <c r="H2779" s="732">
        <v>2.9752383702596964E-2</v>
      </c>
      <c r="I2779" s="108">
        <v>8.8719968071587774E-3</v>
      </c>
      <c r="J2779" s="109">
        <v>1.0336127277008177E-2</v>
      </c>
      <c r="K2779" s="732">
        <v>1.9772343245169285E-2</v>
      </c>
      <c r="L2779" s="108">
        <v>1.3941821846115041E-3</v>
      </c>
      <c r="M2779" s="109">
        <v>1.5894882008115803E-3</v>
      </c>
      <c r="N2779" s="732">
        <v>2.3844934892458722E-3</v>
      </c>
      <c r="O2779" s="108">
        <v>2.504946635485907E-3</v>
      </c>
      <c r="P2779" s="109">
        <v>2.5983181767744107E-3</v>
      </c>
      <c r="Q2779" s="732">
        <v>6.2721399016583881E-3</v>
      </c>
      <c r="R2779" s="108">
        <v>2.5331226155676984E-3</v>
      </c>
      <c r="S2779" s="109">
        <v>3.3740863656433247E-3</v>
      </c>
      <c r="T2779" s="732">
        <v>1.0908621652602779E-2</v>
      </c>
      <c r="U2779" s="108">
        <v>2.2589893875672566E-4</v>
      </c>
      <c r="V2779" s="109">
        <v>2.2824535687064054E-4</v>
      </c>
      <c r="W2779" s="732">
        <v>5.8331272359188986E-4</v>
      </c>
      <c r="X2779" s="108">
        <v>1.4337119465870495E-5</v>
      </c>
      <c r="Y2779" s="109">
        <v>1.4566345471183927E-5</v>
      </c>
      <c r="Z2779" s="732">
        <v>3.9388572408406173E-5</v>
      </c>
      <c r="AA2779" s="108">
        <v>2.6374143778286157E-4</v>
      </c>
      <c r="AB2779" s="109">
        <v>2.7112028078363226E-4</v>
      </c>
      <c r="AC2779" s="732">
        <v>1.0915421005276826E-3</v>
      </c>
      <c r="AD2779" s="108">
        <v>9.6529840787720476E-5</v>
      </c>
      <c r="AE2779" s="109">
        <v>9.7092536245398954E-5</v>
      </c>
      <c r="AF2779" s="732">
        <v>2.4315394282275725E-4</v>
      </c>
      <c r="AG2779" s="108">
        <v>1.2920183457357318E-4</v>
      </c>
      <c r="AH2779" s="109">
        <v>1.3253732571306514E-4</v>
      </c>
      <c r="AI2779" s="732">
        <v>3.7079248892340431E-4</v>
      </c>
      <c r="AJ2779" s="114"/>
      <c r="AK2779" s="115"/>
      <c r="AL2779" s="115"/>
    </row>
    <row r="2780" spans="1:38" ht="13" x14ac:dyDescent="0.3">
      <c r="A2780" s="71">
        <v>2044</v>
      </c>
      <c r="B2780" s="718">
        <v>15</v>
      </c>
      <c r="C2780" s="108">
        <v>0.70984188861480568</v>
      </c>
      <c r="D2780" s="109">
        <v>0.65617475420870242</v>
      </c>
      <c r="E2780" s="732">
        <v>0.45246432791101415</v>
      </c>
      <c r="F2780" s="108">
        <v>2.8787636830925563E-2</v>
      </c>
      <c r="G2780" s="109">
        <v>2.9059726705626853E-2</v>
      </c>
      <c r="H2780" s="732">
        <v>4.0850090719713898E-2</v>
      </c>
      <c r="I2780" s="108">
        <v>8.8586154905322696E-3</v>
      </c>
      <c r="J2780" s="109">
        <v>1.0250350067202485E-2</v>
      </c>
      <c r="K2780" s="732">
        <v>2.0796030474292893E-2</v>
      </c>
      <c r="L2780" s="108">
        <v>1.9218797961401816E-3</v>
      </c>
      <c r="M2780" s="109">
        <v>1.9466870556340251E-3</v>
      </c>
      <c r="N2780" s="732">
        <v>2.6378903567556792E-3</v>
      </c>
      <c r="O2780" s="108">
        <v>2.5613150250083515E-3</v>
      </c>
      <c r="P2780" s="109">
        <v>2.6232509301812061E-3</v>
      </c>
      <c r="Q2780" s="732">
        <v>6.5438194191697469E-3</v>
      </c>
      <c r="R2780" s="108">
        <v>2.5331226155676984E-3</v>
      </c>
      <c r="S2780" s="109">
        <v>3.3740863656433247E-3</v>
      </c>
      <c r="T2780" s="732">
        <v>1.0908621652602779E-2</v>
      </c>
      <c r="U2780" s="108">
        <v>2.2627540359738247E-4</v>
      </c>
      <c r="V2780" s="109">
        <v>2.265628971465654E-4</v>
      </c>
      <c r="W2780" s="732">
        <v>6.1205947015579231E-4</v>
      </c>
      <c r="X2780" s="108">
        <v>1.4395305475518106E-5</v>
      </c>
      <c r="Y2780" s="109">
        <v>1.4480692695042849E-5</v>
      </c>
      <c r="Z2780" s="732">
        <v>4.1278032372573772E-5</v>
      </c>
      <c r="AA2780" s="108">
        <v>2.9886967391751305E-4</v>
      </c>
      <c r="AB2780" s="109">
        <v>3.0112145537859324E-4</v>
      </c>
      <c r="AC2780" s="732">
        <v>1.172738835326474E-3</v>
      </c>
      <c r="AD2780" s="108">
        <v>9.6311159241766197E-5</v>
      </c>
      <c r="AE2780" s="109">
        <v>9.6046099451412148E-5</v>
      </c>
      <c r="AF2780" s="732">
        <v>2.5662161705436193E-4</v>
      </c>
      <c r="AG2780" s="108">
        <v>1.3087235138226313E-4</v>
      </c>
      <c r="AH2780" s="109">
        <v>1.3276635488554669E-4</v>
      </c>
      <c r="AI2780" s="732">
        <v>3.8399993412930846E-4</v>
      </c>
      <c r="AJ2780" s="114"/>
      <c r="AK2780" s="115"/>
      <c r="AL2780" s="115"/>
    </row>
    <row r="2781" spans="1:38" ht="13" x14ac:dyDescent="0.3">
      <c r="A2781" s="71">
        <v>2044</v>
      </c>
      <c r="B2781" s="718">
        <v>16</v>
      </c>
      <c r="C2781" s="108">
        <v>0.70950654401754842</v>
      </c>
      <c r="D2781" s="109">
        <v>0.65582763106942954</v>
      </c>
      <c r="E2781" s="732">
        <v>0.44072995282211419</v>
      </c>
      <c r="F2781" s="108">
        <v>2.9331565457590678E-2</v>
      </c>
      <c r="G2781" s="109">
        <v>2.9574115548207741E-2</v>
      </c>
      <c r="H2781" s="732">
        <v>4.0669776366020788E-2</v>
      </c>
      <c r="I2781" s="108">
        <v>8.8409335622250847E-3</v>
      </c>
      <c r="J2781" s="109">
        <v>1.0226910774802631E-2</v>
      </c>
      <c r="K2781" s="732">
        <v>2.0043316386633186E-2</v>
      </c>
      <c r="L2781" s="108">
        <v>1.9188763360781489E-3</v>
      </c>
      <c r="M2781" s="109">
        <v>1.9428358017140053E-3</v>
      </c>
      <c r="N2781" s="732">
        <v>2.5633234750024863E-3</v>
      </c>
      <c r="O2781" s="108">
        <v>2.5582872670042982E-3</v>
      </c>
      <c r="P2781" s="109">
        <v>2.6198224992277338E-3</v>
      </c>
      <c r="Q2781" s="732">
        <v>6.3328740337797338E-3</v>
      </c>
      <c r="R2781" s="108">
        <v>2.5331226155676984E-3</v>
      </c>
      <c r="S2781" s="109">
        <v>3.3740863656433247E-3</v>
      </c>
      <c r="T2781" s="732">
        <v>1.0908621652602779E-2</v>
      </c>
      <c r="U2781" s="108">
        <v>2.2579492332284472E-4</v>
      </c>
      <c r="V2781" s="109">
        <v>2.2601878610041467E-4</v>
      </c>
      <c r="W2781" s="732">
        <v>5.8951150820607469E-4</v>
      </c>
      <c r="X2781" s="108">
        <v>1.4366320027813924E-5</v>
      </c>
      <c r="Y2781" s="109">
        <v>1.4447793532878049E-5</v>
      </c>
      <c r="Z2781" s="732">
        <v>3.9850028103737375E-5</v>
      </c>
      <c r="AA2781" s="108">
        <v>3.0049932587843196E-4</v>
      </c>
      <c r="AB2781" s="109">
        <v>3.0260424415908828E-4</v>
      </c>
      <c r="AC2781" s="732">
        <v>1.1392113777479935E-3</v>
      </c>
      <c r="AD2781" s="108">
        <v>9.608906469853255E-5</v>
      </c>
      <c r="AE2781" s="109">
        <v>9.5794471145813577E-5</v>
      </c>
      <c r="AF2781" s="732">
        <v>2.4612084119219268E-4</v>
      </c>
      <c r="AG2781" s="108">
        <v>1.306617134940688E-4</v>
      </c>
      <c r="AH2781" s="109">
        <v>1.3252761672865248E-4</v>
      </c>
      <c r="AI2781" s="732">
        <v>3.7385236240197425E-4</v>
      </c>
      <c r="AJ2781" s="114"/>
      <c r="AK2781" s="115"/>
      <c r="AL2781" s="115"/>
    </row>
    <row r="2782" spans="1:38" ht="13" x14ac:dyDescent="0.3">
      <c r="A2782" s="71">
        <v>2044</v>
      </c>
      <c r="B2782" s="718">
        <v>17</v>
      </c>
      <c r="C2782" s="108">
        <v>0.70950654401754842</v>
      </c>
      <c r="D2782" s="109">
        <v>0.65582763106942954</v>
      </c>
      <c r="E2782" s="732">
        <v>0.44072995282211419</v>
      </c>
      <c r="F2782" s="108">
        <v>2.9331565457590678E-2</v>
      </c>
      <c r="G2782" s="109">
        <v>2.9574115548207741E-2</v>
      </c>
      <c r="H2782" s="732">
        <v>4.0669776366020788E-2</v>
      </c>
      <c r="I2782" s="108">
        <v>8.8409335622250847E-3</v>
      </c>
      <c r="J2782" s="109">
        <v>1.0226910774802631E-2</v>
      </c>
      <c r="K2782" s="732">
        <v>2.0043316386633186E-2</v>
      </c>
      <c r="L2782" s="108">
        <v>1.9188763360781489E-3</v>
      </c>
      <c r="M2782" s="109">
        <v>1.9428358017140053E-3</v>
      </c>
      <c r="N2782" s="732">
        <v>2.5633234750024863E-3</v>
      </c>
      <c r="O2782" s="108">
        <v>2.5582872670042982E-3</v>
      </c>
      <c r="P2782" s="109">
        <v>2.6198224992277338E-3</v>
      </c>
      <c r="Q2782" s="732">
        <v>6.3328740337797338E-3</v>
      </c>
      <c r="R2782" s="108">
        <v>2.5331226155676984E-3</v>
      </c>
      <c r="S2782" s="109">
        <v>3.3740863656433247E-3</v>
      </c>
      <c r="T2782" s="732">
        <v>1.0908621652602779E-2</v>
      </c>
      <c r="U2782" s="108">
        <v>2.2579492332284472E-4</v>
      </c>
      <c r="V2782" s="109">
        <v>2.2601878610041467E-4</v>
      </c>
      <c r="W2782" s="732">
        <v>5.8951150820607469E-4</v>
      </c>
      <c r="X2782" s="108">
        <v>1.4366320027813924E-5</v>
      </c>
      <c r="Y2782" s="109">
        <v>1.4447793532878049E-5</v>
      </c>
      <c r="Z2782" s="732">
        <v>3.9850028103737375E-5</v>
      </c>
      <c r="AA2782" s="108">
        <v>3.0049932587843196E-4</v>
      </c>
      <c r="AB2782" s="109">
        <v>3.0260424415908828E-4</v>
      </c>
      <c r="AC2782" s="732">
        <v>1.1392113777479935E-3</v>
      </c>
      <c r="AD2782" s="108">
        <v>9.608906469853255E-5</v>
      </c>
      <c r="AE2782" s="109">
        <v>9.5794471145813577E-5</v>
      </c>
      <c r="AF2782" s="732">
        <v>2.4612084119219268E-4</v>
      </c>
      <c r="AG2782" s="108">
        <v>1.306617134940688E-4</v>
      </c>
      <c r="AH2782" s="109">
        <v>1.3252761672865248E-4</v>
      </c>
      <c r="AI2782" s="732">
        <v>3.7385236240197425E-4</v>
      </c>
      <c r="AJ2782" s="114"/>
      <c r="AK2782" s="115"/>
      <c r="AL2782" s="115"/>
    </row>
    <row r="2783" spans="1:38" ht="13" x14ac:dyDescent="0.3">
      <c r="A2783" s="71">
        <v>2044</v>
      </c>
      <c r="B2783" s="718">
        <v>18</v>
      </c>
      <c r="C2783" s="108">
        <v>0.70950654401754842</v>
      </c>
      <c r="D2783" s="109">
        <v>0.65582763106942954</v>
      </c>
      <c r="E2783" s="732">
        <v>0.44072995282211419</v>
      </c>
      <c r="F2783" s="108">
        <v>2.9331565457590678E-2</v>
      </c>
      <c r="G2783" s="109">
        <v>2.9574115548207741E-2</v>
      </c>
      <c r="H2783" s="732">
        <v>4.0669776366020788E-2</v>
      </c>
      <c r="I2783" s="108">
        <v>8.8409335622250847E-3</v>
      </c>
      <c r="J2783" s="109">
        <v>1.0226910774802631E-2</v>
      </c>
      <c r="K2783" s="732">
        <v>2.0043316386633186E-2</v>
      </c>
      <c r="L2783" s="108">
        <v>1.9188763360781489E-3</v>
      </c>
      <c r="M2783" s="109">
        <v>1.9428358017140053E-3</v>
      </c>
      <c r="N2783" s="732">
        <v>2.5633234750024863E-3</v>
      </c>
      <c r="O2783" s="108">
        <v>2.5582872670042982E-3</v>
      </c>
      <c r="P2783" s="109">
        <v>2.6198224992277338E-3</v>
      </c>
      <c r="Q2783" s="732">
        <v>6.3328740337797338E-3</v>
      </c>
      <c r="R2783" s="108">
        <v>2.5331226155676984E-3</v>
      </c>
      <c r="S2783" s="109">
        <v>3.3740863656433247E-3</v>
      </c>
      <c r="T2783" s="732">
        <v>1.0908621652602779E-2</v>
      </c>
      <c r="U2783" s="108">
        <v>2.2579492332284472E-4</v>
      </c>
      <c r="V2783" s="109">
        <v>2.2601878610041467E-4</v>
      </c>
      <c r="W2783" s="732">
        <v>5.8951150820607469E-4</v>
      </c>
      <c r="X2783" s="108">
        <v>1.4366320027813924E-5</v>
      </c>
      <c r="Y2783" s="109">
        <v>1.4447793532878049E-5</v>
      </c>
      <c r="Z2783" s="732">
        <v>3.9850028103737375E-5</v>
      </c>
      <c r="AA2783" s="108">
        <v>3.0049932587843196E-4</v>
      </c>
      <c r="AB2783" s="109">
        <v>3.0260424415908828E-4</v>
      </c>
      <c r="AC2783" s="732">
        <v>1.1392113777479935E-3</v>
      </c>
      <c r="AD2783" s="108">
        <v>9.608906469853255E-5</v>
      </c>
      <c r="AE2783" s="109">
        <v>9.5794471145813577E-5</v>
      </c>
      <c r="AF2783" s="732">
        <v>2.4612084119219268E-4</v>
      </c>
      <c r="AG2783" s="108">
        <v>1.306617134940688E-4</v>
      </c>
      <c r="AH2783" s="109">
        <v>1.3252761672865248E-4</v>
      </c>
      <c r="AI2783" s="732">
        <v>3.7385236240197425E-4</v>
      </c>
      <c r="AJ2783" s="114"/>
      <c r="AK2783" s="115"/>
      <c r="AL2783" s="115"/>
    </row>
    <row r="2784" spans="1:38" ht="13" x14ac:dyDescent="0.3">
      <c r="A2784" s="71">
        <v>2044</v>
      </c>
      <c r="B2784" s="718">
        <v>19</v>
      </c>
      <c r="C2784" s="108">
        <v>0.70950654401754842</v>
      </c>
      <c r="D2784" s="109">
        <v>0.65582763106942954</v>
      </c>
      <c r="E2784" s="732">
        <v>0.44072995282211419</v>
      </c>
      <c r="F2784" s="108">
        <v>2.9331565457590678E-2</v>
      </c>
      <c r="G2784" s="109">
        <v>2.9574115548207741E-2</v>
      </c>
      <c r="H2784" s="732">
        <v>4.0669776366020788E-2</v>
      </c>
      <c r="I2784" s="108">
        <v>8.8409335622250847E-3</v>
      </c>
      <c r="J2784" s="109">
        <v>1.0226910774802631E-2</v>
      </c>
      <c r="K2784" s="732">
        <v>2.0043316386633186E-2</v>
      </c>
      <c r="L2784" s="108">
        <v>1.9188763360781489E-3</v>
      </c>
      <c r="M2784" s="109">
        <v>1.9428358017140053E-3</v>
      </c>
      <c r="N2784" s="732">
        <v>2.5633234750024863E-3</v>
      </c>
      <c r="O2784" s="108">
        <v>2.5582872670042982E-3</v>
      </c>
      <c r="P2784" s="109">
        <v>2.6198224992277338E-3</v>
      </c>
      <c r="Q2784" s="732">
        <v>6.3328740337797338E-3</v>
      </c>
      <c r="R2784" s="108">
        <v>2.5331226155676984E-3</v>
      </c>
      <c r="S2784" s="109">
        <v>3.3740863656433247E-3</v>
      </c>
      <c r="T2784" s="732">
        <v>1.0908621652602779E-2</v>
      </c>
      <c r="U2784" s="108">
        <v>2.2579492332284472E-4</v>
      </c>
      <c r="V2784" s="109">
        <v>2.2601878610041467E-4</v>
      </c>
      <c r="W2784" s="732">
        <v>5.8951150820607469E-4</v>
      </c>
      <c r="X2784" s="108">
        <v>1.4366320027813924E-5</v>
      </c>
      <c r="Y2784" s="109">
        <v>1.4447793532878049E-5</v>
      </c>
      <c r="Z2784" s="732">
        <v>3.9850028103737375E-5</v>
      </c>
      <c r="AA2784" s="108">
        <v>3.0049932587843196E-4</v>
      </c>
      <c r="AB2784" s="109">
        <v>3.0260424415908828E-4</v>
      </c>
      <c r="AC2784" s="732">
        <v>1.1392113777479935E-3</v>
      </c>
      <c r="AD2784" s="108">
        <v>9.608906469853255E-5</v>
      </c>
      <c r="AE2784" s="109">
        <v>9.5794471145813577E-5</v>
      </c>
      <c r="AF2784" s="732">
        <v>2.4612084119219268E-4</v>
      </c>
      <c r="AG2784" s="108">
        <v>1.306617134940688E-4</v>
      </c>
      <c r="AH2784" s="109">
        <v>1.3252761672865248E-4</v>
      </c>
      <c r="AI2784" s="732">
        <v>3.7385236240197425E-4</v>
      </c>
      <c r="AJ2784" s="114"/>
      <c r="AK2784" s="115"/>
      <c r="AL2784" s="115"/>
    </row>
    <row r="2785" spans="1:38" ht="13" x14ac:dyDescent="0.3">
      <c r="A2785" s="71">
        <v>2044</v>
      </c>
      <c r="B2785" s="718">
        <v>20</v>
      </c>
      <c r="C2785" s="108">
        <v>0.70950654401754842</v>
      </c>
      <c r="D2785" s="109">
        <v>0.65582763106942954</v>
      </c>
      <c r="E2785" s="732">
        <v>0.44072995282211419</v>
      </c>
      <c r="F2785" s="108">
        <v>2.9331565457590678E-2</v>
      </c>
      <c r="G2785" s="109">
        <v>2.9574115548207741E-2</v>
      </c>
      <c r="H2785" s="732">
        <v>4.0669776366020788E-2</v>
      </c>
      <c r="I2785" s="108">
        <v>8.8409335622250847E-3</v>
      </c>
      <c r="J2785" s="109">
        <v>1.0226910774802631E-2</v>
      </c>
      <c r="K2785" s="732">
        <v>2.0043316386633186E-2</v>
      </c>
      <c r="L2785" s="108">
        <v>1.9188763360781489E-3</v>
      </c>
      <c r="M2785" s="109">
        <v>1.9428358017140053E-3</v>
      </c>
      <c r="N2785" s="732">
        <v>2.5633234750024863E-3</v>
      </c>
      <c r="O2785" s="108">
        <v>2.5582872670042982E-3</v>
      </c>
      <c r="P2785" s="109">
        <v>2.6198224992277338E-3</v>
      </c>
      <c r="Q2785" s="732">
        <v>6.3328740337797338E-3</v>
      </c>
      <c r="R2785" s="108">
        <v>2.5331226155676984E-3</v>
      </c>
      <c r="S2785" s="109">
        <v>3.3740863656433247E-3</v>
      </c>
      <c r="T2785" s="732">
        <v>1.0908621652602779E-2</v>
      </c>
      <c r="U2785" s="108">
        <v>2.2579492332284472E-4</v>
      </c>
      <c r="V2785" s="109">
        <v>2.2601878610041467E-4</v>
      </c>
      <c r="W2785" s="732">
        <v>5.8951150820607469E-4</v>
      </c>
      <c r="X2785" s="108">
        <v>1.4366320027813924E-5</v>
      </c>
      <c r="Y2785" s="109">
        <v>1.4447793532878049E-5</v>
      </c>
      <c r="Z2785" s="732">
        <v>3.9850028103737375E-5</v>
      </c>
      <c r="AA2785" s="108">
        <v>3.0049932587843196E-4</v>
      </c>
      <c r="AB2785" s="109">
        <v>3.0260424415908828E-4</v>
      </c>
      <c r="AC2785" s="732">
        <v>1.1392113777479935E-3</v>
      </c>
      <c r="AD2785" s="108">
        <v>9.608906469853255E-5</v>
      </c>
      <c r="AE2785" s="109">
        <v>9.5794471145813577E-5</v>
      </c>
      <c r="AF2785" s="732">
        <v>2.4612084119219268E-4</v>
      </c>
      <c r="AG2785" s="108">
        <v>1.306617134940688E-4</v>
      </c>
      <c r="AH2785" s="109">
        <v>1.3252761672865248E-4</v>
      </c>
      <c r="AI2785" s="732">
        <v>3.7385236240197425E-4</v>
      </c>
      <c r="AJ2785" s="114"/>
      <c r="AK2785" s="115"/>
      <c r="AL2785" s="115"/>
    </row>
    <row r="2786" spans="1:38" ht="13" x14ac:dyDescent="0.3">
      <c r="A2786" s="71">
        <v>2044</v>
      </c>
      <c r="B2786" s="718">
        <v>21</v>
      </c>
      <c r="C2786" s="108">
        <v>0.70950654401754842</v>
      </c>
      <c r="D2786" s="109">
        <v>0.65582763106942954</v>
      </c>
      <c r="E2786" s="732">
        <v>0.44072995282211419</v>
      </c>
      <c r="F2786" s="108">
        <v>2.9331565457590678E-2</v>
      </c>
      <c r="G2786" s="109">
        <v>2.9574115548207741E-2</v>
      </c>
      <c r="H2786" s="732">
        <v>4.0669776366020788E-2</v>
      </c>
      <c r="I2786" s="108">
        <v>8.8409335622250847E-3</v>
      </c>
      <c r="J2786" s="109">
        <v>1.0226910774802631E-2</v>
      </c>
      <c r="K2786" s="732">
        <v>2.0043316386633186E-2</v>
      </c>
      <c r="L2786" s="108">
        <v>1.9188763360781489E-3</v>
      </c>
      <c r="M2786" s="109">
        <v>1.9428358017140053E-3</v>
      </c>
      <c r="N2786" s="732">
        <v>2.5633234750024863E-3</v>
      </c>
      <c r="O2786" s="108">
        <v>2.5582872670042982E-3</v>
      </c>
      <c r="P2786" s="109">
        <v>2.6198224992277338E-3</v>
      </c>
      <c r="Q2786" s="732">
        <v>6.3328740337797338E-3</v>
      </c>
      <c r="R2786" s="108">
        <v>2.5331226155676984E-3</v>
      </c>
      <c r="S2786" s="109">
        <v>3.3740863656433247E-3</v>
      </c>
      <c r="T2786" s="732">
        <v>1.0908621652602779E-2</v>
      </c>
      <c r="U2786" s="108">
        <v>2.2579492332284472E-4</v>
      </c>
      <c r="V2786" s="109">
        <v>2.2601878610041467E-4</v>
      </c>
      <c r="W2786" s="732">
        <v>5.8951150820607469E-4</v>
      </c>
      <c r="X2786" s="108">
        <v>1.4366320027813924E-5</v>
      </c>
      <c r="Y2786" s="109">
        <v>1.4447793532878049E-5</v>
      </c>
      <c r="Z2786" s="732">
        <v>3.9850028103737375E-5</v>
      </c>
      <c r="AA2786" s="108">
        <v>3.0049932587843196E-4</v>
      </c>
      <c r="AB2786" s="109">
        <v>3.0260424415908828E-4</v>
      </c>
      <c r="AC2786" s="732">
        <v>1.1392113777479935E-3</v>
      </c>
      <c r="AD2786" s="108">
        <v>9.608906469853255E-5</v>
      </c>
      <c r="AE2786" s="109">
        <v>9.5794471145813577E-5</v>
      </c>
      <c r="AF2786" s="732">
        <v>2.4612084119219268E-4</v>
      </c>
      <c r="AG2786" s="108">
        <v>1.306617134940688E-4</v>
      </c>
      <c r="AH2786" s="109">
        <v>1.3252761672865248E-4</v>
      </c>
      <c r="AI2786" s="732">
        <v>3.7385236240197425E-4</v>
      </c>
      <c r="AJ2786" s="114"/>
      <c r="AK2786" s="115"/>
      <c r="AL2786" s="115"/>
    </row>
    <row r="2787" spans="1:38" ht="13" x14ac:dyDescent="0.3">
      <c r="A2787" s="71">
        <v>2044</v>
      </c>
      <c r="B2787" s="718">
        <v>22</v>
      </c>
      <c r="C2787" s="108">
        <v>0.70950654401754842</v>
      </c>
      <c r="D2787" s="109">
        <v>0.65582763106942954</v>
      </c>
      <c r="E2787" s="732">
        <v>0.44072995282211419</v>
      </c>
      <c r="F2787" s="108">
        <v>2.9331565457590678E-2</v>
      </c>
      <c r="G2787" s="109">
        <v>2.9574115548207741E-2</v>
      </c>
      <c r="H2787" s="732">
        <v>4.0669776366020788E-2</v>
      </c>
      <c r="I2787" s="108">
        <v>8.8409335622250847E-3</v>
      </c>
      <c r="J2787" s="109">
        <v>1.0226910774802631E-2</v>
      </c>
      <c r="K2787" s="732">
        <v>2.0043316386633186E-2</v>
      </c>
      <c r="L2787" s="108">
        <v>1.9188763360781489E-3</v>
      </c>
      <c r="M2787" s="109">
        <v>1.9428358017140053E-3</v>
      </c>
      <c r="N2787" s="732">
        <v>2.5633234750024863E-3</v>
      </c>
      <c r="O2787" s="108">
        <v>2.5582872670042982E-3</v>
      </c>
      <c r="P2787" s="109">
        <v>2.6198224992277338E-3</v>
      </c>
      <c r="Q2787" s="732">
        <v>6.3328740337797338E-3</v>
      </c>
      <c r="R2787" s="108">
        <v>2.5331226155676984E-3</v>
      </c>
      <c r="S2787" s="109">
        <v>3.3740863656433247E-3</v>
      </c>
      <c r="T2787" s="732">
        <v>1.0908621652602779E-2</v>
      </c>
      <c r="U2787" s="108">
        <v>2.2579492332284472E-4</v>
      </c>
      <c r="V2787" s="109">
        <v>2.2601878610041467E-4</v>
      </c>
      <c r="W2787" s="732">
        <v>5.8951150820607469E-4</v>
      </c>
      <c r="X2787" s="108">
        <v>1.4366320027813924E-5</v>
      </c>
      <c r="Y2787" s="109">
        <v>1.4447793532878049E-5</v>
      </c>
      <c r="Z2787" s="732">
        <v>3.9850028103737375E-5</v>
      </c>
      <c r="AA2787" s="108">
        <v>3.0049932587843196E-4</v>
      </c>
      <c r="AB2787" s="109">
        <v>3.0260424415908828E-4</v>
      </c>
      <c r="AC2787" s="732">
        <v>1.1392113777479935E-3</v>
      </c>
      <c r="AD2787" s="108">
        <v>9.608906469853255E-5</v>
      </c>
      <c r="AE2787" s="109">
        <v>9.5794471145813577E-5</v>
      </c>
      <c r="AF2787" s="732">
        <v>2.4612084119219268E-4</v>
      </c>
      <c r="AG2787" s="108">
        <v>1.306617134940688E-4</v>
      </c>
      <c r="AH2787" s="109">
        <v>1.3252761672865248E-4</v>
      </c>
      <c r="AI2787" s="732">
        <v>3.7385236240197425E-4</v>
      </c>
      <c r="AJ2787" s="114"/>
      <c r="AK2787" s="115"/>
      <c r="AL2787" s="115"/>
    </row>
    <row r="2788" spans="1:38" ht="13" x14ac:dyDescent="0.3">
      <c r="A2788" s="71">
        <v>2044</v>
      </c>
      <c r="B2788" s="718">
        <v>23</v>
      </c>
      <c r="C2788" s="108">
        <v>0.70950654401754842</v>
      </c>
      <c r="D2788" s="109">
        <v>0.65582763106942954</v>
      </c>
      <c r="E2788" s="732">
        <v>0.44072995282211419</v>
      </c>
      <c r="F2788" s="108">
        <v>2.9331565457590678E-2</v>
      </c>
      <c r="G2788" s="109">
        <v>2.9574115548207741E-2</v>
      </c>
      <c r="H2788" s="732">
        <v>4.0669776366020788E-2</v>
      </c>
      <c r="I2788" s="108">
        <v>8.8409335622250847E-3</v>
      </c>
      <c r="J2788" s="109">
        <v>1.0226910774802631E-2</v>
      </c>
      <c r="K2788" s="732">
        <v>2.0043316386633186E-2</v>
      </c>
      <c r="L2788" s="108">
        <v>1.9188763360781489E-3</v>
      </c>
      <c r="M2788" s="109">
        <v>1.9428358017140053E-3</v>
      </c>
      <c r="N2788" s="732">
        <v>2.5633234750024863E-3</v>
      </c>
      <c r="O2788" s="108">
        <v>2.5582872670042982E-3</v>
      </c>
      <c r="P2788" s="109">
        <v>2.6198224992277338E-3</v>
      </c>
      <c r="Q2788" s="732">
        <v>6.3328740337797338E-3</v>
      </c>
      <c r="R2788" s="108">
        <v>2.5331226155676984E-3</v>
      </c>
      <c r="S2788" s="109">
        <v>3.3740863656433247E-3</v>
      </c>
      <c r="T2788" s="732">
        <v>1.0908621652602779E-2</v>
      </c>
      <c r="U2788" s="108">
        <v>2.2579492332284472E-4</v>
      </c>
      <c r="V2788" s="109">
        <v>2.2601878610041467E-4</v>
      </c>
      <c r="W2788" s="732">
        <v>5.8951150820607469E-4</v>
      </c>
      <c r="X2788" s="108">
        <v>1.4366320027813924E-5</v>
      </c>
      <c r="Y2788" s="109">
        <v>1.4447793532878049E-5</v>
      </c>
      <c r="Z2788" s="732">
        <v>3.9850028103737375E-5</v>
      </c>
      <c r="AA2788" s="108">
        <v>3.0049932587843196E-4</v>
      </c>
      <c r="AB2788" s="109">
        <v>3.0260424415908828E-4</v>
      </c>
      <c r="AC2788" s="732">
        <v>1.1392113777479935E-3</v>
      </c>
      <c r="AD2788" s="108">
        <v>9.608906469853255E-5</v>
      </c>
      <c r="AE2788" s="109">
        <v>9.5794471145813577E-5</v>
      </c>
      <c r="AF2788" s="732">
        <v>2.4612084119219268E-4</v>
      </c>
      <c r="AG2788" s="108">
        <v>1.306617134940688E-4</v>
      </c>
      <c r="AH2788" s="109">
        <v>1.3252761672865248E-4</v>
      </c>
      <c r="AI2788" s="732">
        <v>3.7385236240197425E-4</v>
      </c>
      <c r="AJ2788" s="114"/>
      <c r="AK2788" s="115"/>
      <c r="AL2788" s="115"/>
    </row>
    <row r="2789" spans="1:38" ht="13" x14ac:dyDescent="0.3">
      <c r="A2789" s="71">
        <v>2044</v>
      </c>
      <c r="B2789" s="718">
        <v>24</v>
      </c>
      <c r="C2789" s="108">
        <v>0.70950654401754842</v>
      </c>
      <c r="D2789" s="109">
        <v>0.65582763106942954</v>
      </c>
      <c r="E2789" s="732">
        <v>0.44072995282211419</v>
      </c>
      <c r="F2789" s="108">
        <v>2.9331565457590678E-2</v>
      </c>
      <c r="G2789" s="109">
        <v>2.9574115548207741E-2</v>
      </c>
      <c r="H2789" s="732">
        <v>4.0669776366020788E-2</v>
      </c>
      <c r="I2789" s="108">
        <v>8.8409335622250847E-3</v>
      </c>
      <c r="J2789" s="109">
        <v>1.0226910774802631E-2</v>
      </c>
      <c r="K2789" s="732">
        <v>2.0043316386633186E-2</v>
      </c>
      <c r="L2789" s="108">
        <v>1.9188763360781489E-3</v>
      </c>
      <c r="M2789" s="109">
        <v>1.9428358017140053E-3</v>
      </c>
      <c r="N2789" s="732">
        <v>2.5633234750024863E-3</v>
      </c>
      <c r="O2789" s="108">
        <v>2.5582872670042982E-3</v>
      </c>
      <c r="P2789" s="109">
        <v>2.6198224992277338E-3</v>
      </c>
      <c r="Q2789" s="732">
        <v>6.3328740337797338E-3</v>
      </c>
      <c r="R2789" s="108">
        <v>2.5331226155676984E-3</v>
      </c>
      <c r="S2789" s="109">
        <v>3.3740863656433247E-3</v>
      </c>
      <c r="T2789" s="732">
        <v>1.0908621652602779E-2</v>
      </c>
      <c r="U2789" s="108">
        <v>2.2579492332284472E-4</v>
      </c>
      <c r="V2789" s="109">
        <v>2.2601878610041467E-4</v>
      </c>
      <c r="W2789" s="732">
        <v>5.8951150820607469E-4</v>
      </c>
      <c r="X2789" s="108">
        <v>1.4366320027813924E-5</v>
      </c>
      <c r="Y2789" s="109">
        <v>1.4447793532878049E-5</v>
      </c>
      <c r="Z2789" s="732">
        <v>3.9850028103737375E-5</v>
      </c>
      <c r="AA2789" s="108">
        <v>3.0049932587843196E-4</v>
      </c>
      <c r="AB2789" s="109">
        <v>3.0260424415908828E-4</v>
      </c>
      <c r="AC2789" s="732">
        <v>1.1392113777479935E-3</v>
      </c>
      <c r="AD2789" s="108">
        <v>9.608906469853255E-5</v>
      </c>
      <c r="AE2789" s="109">
        <v>9.5794471145813577E-5</v>
      </c>
      <c r="AF2789" s="732">
        <v>2.4612084119219268E-4</v>
      </c>
      <c r="AG2789" s="108">
        <v>1.306617134940688E-4</v>
      </c>
      <c r="AH2789" s="109">
        <v>1.3252761672865248E-4</v>
      </c>
      <c r="AI2789" s="732">
        <v>3.7385236240197425E-4</v>
      </c>
      <c r="AJ2789" s="114"/>
      <c r="AK2789" s="115"/>
      <c r="AL2789" s="115"/>
    </row>
    <row r="2790" spans="1:38" ht="13" x14ac:dyDescent="0.3">
      <c r="A2790" s="71">
        <v>2044</v>
      </c>
      <c r="B2790" s="718">
        <v>25</v>
      </c>
      <c r="C2790" s="108">
        <v>0.70950654401754842</v>
      </c>
      <c r="D2790" s="109">
        <v>0.65582763106942954</v>
      </c>
      <c r="E2790" s="732">
        <v>0.44072995282211419</v>
      </c>
      <c r="F2790" s="108">
        <v>2.9331565457590678E-2</v>
      </c>
      <c r="G2790" s="109">
        <v>2.9574115548207741E-2</v>
      </c>
      <c r="H2790" s="732">
        <v>4.0669776366020788E-2</v>
      </c>
      <c r="I2790" s="108">
        <v>8.8409335622250847E-3</v>
      </c>
      <c r="J2790" s="109">
        <v>1.0226910774802631E-2</v>
      </c>
      <c r="K2790" s="732">
        <v>2.0043316386633186E-2</v>
      </c>
      <c r="L2790" s="108">
        <v>1.9188763360781489E-3</v>
      </c>
      <c r="M2790" s="109">
        <v>1.9428358017140053E-3</v>
      </c>
      <c r="N2790" s="732">
        <v>2.5633234750024863E-3</v>
      </c>
      <c r="O2790" s="108">
        <v>2.5582872670042982E-3</v>
      </c>
      <c r="P2790" s="109">
        <v>2.6198224992277338E-3</v>
      </c>
      <c r="Q2790" s="732">
        <v>6.3328740337797338E-3</v>
      </c>
      <c r="R2790" s="108">
        <v>2.5331226155676984E-3</v>
      </c>
      <c r="S2790" s="109">
        <v>3.3740863656433247E-3</v>
      </c>
      <c r="T2790" s="732">
        <v>1.0908621652602779E-2</v>
      </c>
      <c r="U2790" s="108">
        <v>2.2579492332284472E-4</v>
      </c>
      <c r="V2790" s="109">
        <v>2.2601878610041467E-4</v>
      </c>
      <c r="W2790" s="732">
        <v>5.8951150820607469E-4</v>
      </c>
      <c r="X2790" s="108">
        <v>1.4366320027813924E-5</v>
      </c>
      <c r="Y2790" s="109">
        <v>1.4447793532878049E-5</v>
      </c>
      <c r="Z2790" s="732">
        <v>3.9850028103737375E-5</v>
      </c>
      <c r="AA2790" s="108">
        <v>3.0049932587843196E-4</v>
      </c>
      <c r="AB2790" s="109">
        <v>3.0260424415908828E-4</v>
      </c>
      <c r="AC2790" s="732">
        <v>1.1392113777479935E-3</v>
      </c>
      <c r="AD2790" s="108">
        <v>9.608906469853255E-5</v>
      </c>
      <c r="AE2790" s="109">
        <v>9.5794471145813577E-5</v>
      </c>
      <c r="AF2790" s="732">
        <v>2.4612084119219268E-4</v>
      </c>
      <c r="AG2790" s="108">
        <v>1.306617134940688E-4</v>
      </c>
      <c r="AH2790" s="109">
        <v>1.3252761672865248E-4</v>
      </c>
      <c r="AI2790" s="732">
        <v>3.7385236240197425E-4</v>
      </c>
      <c r="AJ2790" s="114"/>
      <c r="AK2790" s="115"/>
      <c r="AL2790" s="115"/>
    </row>
    <row r="2791" spans="1:38" ht="13" x14ac:dyDescent="0.3">
      <c r="A2791" s="71">
        <v>2044</v>
      </c>
      <c r="B2791" s="718">
        <v>26</v>
      </c>
      <c r="C2791" s="108">
        <v>0.70950654401754842</v>
      </c>
      <c r="D2791" s="109">
        <v>0.65582763106942954</v>
      </c>
      <c r="E2791" s="732">
        <v>0.44072995282211419</v>
      </c>
      <c r="F2791" s="108">
        <v>2.9331565457590678E-2</v>
      </c>
      <c r="G2791" s="109">
        <v>2.9574115548207741E-2</v>
      </c>
      <c r="H2791" s="732">
        <v>4.0669776366020788E-2</v>
      </c>
      <c r="I2791" s="108">
        <v>8.8409335622250847E-3</v>
      </c>
      <c r="J2791" s="109">
        <v>1.0226910774802631E-2</v>
      </c>
      <c r="K2791" s="732">
        <v>2.0043316386633186E-2</v>
      </c>
      <c r="L2791" s="108">
        <v>1.9188763360781489E-3</v>
      </c>
      <c r="M2791" s="109">
        <v>1.9428358017140053E-3</v>
      </c>
      <c r="N2791" s="732">
        <v>2.5633234750024863E-3</v>
      </c>
      <c r="O2791" s="108">
        <v>2.5582872670042982E-3</v>
      </c>
      <c r="P2791" s="109">
        <v>2.6198224992277338E-3</v>
      </c>
      <c r="Q2791" s="732">
        <v>6.3328740337797338E-3</v>
      </c>
      <c r="R2791" s="108">
        <v>2.5331226155676984E-3</v>
      </c>
      <c r="S2791" s="109">
        <v>3.3740863656433247E-3</v>
      </c>
      <c r="T2791" s="732">
        <v>1.0908621652602779E-2</v>
      </c>
      <c r="U2791" s="108">
        <v>2.2579492332284472E-4</v>
      </c>
      <c r="V2791" s="109">
        <v>2.2601878610041467E-4</v>
      </c>
      <c r="W2791" s="732">
        <v>5.8951150820607469E-4</v>
      </c>
      <c r="X2791" s="108">
        <v>1.4366320027813924E-5</v>
      </c>
      <c r="Y2791" s="109">
        <v>1.4447793532878049E-5</v>
      </c>
      <c r="Z2791" s="732">
        <v>3.9850028103737375E-5</v>
      </c>
      <c r="AA2791" s="108">
        <v>3.0049932587843196E-4</v>
      </c>
      <c r="AB2791" s="109">
        <v>3.0260424415908828E-4</v>
      </c>
      <c r="AC2791" s="732">
        <v>1.1392113777479935E-3</v>
      </c>
      <c r="AD2791" s="108">
        <v>9.608906469853255E-5</v>
      </c>
      <c r="AE2791" s="109">
        <v>9.5794471145813577E-5</v>
      </c>
      <c r="AF2791" s="732">
        <v>2.4612084119219268E-4</v>
      </c>
      <c r="AG2791" s="108">
        <v>1.306617134940688E-4</v>
      </c>
      <c r="AH2791" s="109">
        <v>1.3252761672865248E-4</v>
      </c>
      <c r="AI2791" s="732">
        <v>3.7385236240197425E-4</v>
      </c>
      <c r="AJ2791" s="114"/>
      <c r="AK2791" s="115"/>
      <c r="AL2791" s="115"/>
    </row>
    <row r="2792" spans="1:38" ht="13" x14ac:dyDescent="0.3">
      <c r="A2792" s="71">
        <v>2044</v>
      </c>
      <c r="B2792" s="718">
        <v>27</v>
      </c>
      <c r="C2792" s="108">
        <v>0.70950654401754842</v>
      </c>
      <c r="D2792" s="109">
        <v>0.65582763106942954</v>
      </c>
      <c r="E2792" s="732">
        <v>0.44072995282211419</v>
      </c>
      <c r="F2792" s="108">
        <v>2.9331565457590678E-2</v>
      </c>
      <c r="G2792" s="109">
        <v>2.9574115548207741E-2</v>
      </c>
      <c r="H2792" s="732">
        <v>4.0669776366020788E-2</v>
      </c>
      <c r="I2792" s="108">
        <v>8.8409335622250847E-3</v>
      </c>
      <c r="J2792" s="109">
        <v>1.0226910774802631E-2</v>
      </c>
      <c r="K2792" s="732">
        <v>2.0043316386633186E-2</v>
      </c>
      <c r="L2792" s="108">
        <v>1.9188763360781489E-3</v>
      </c>
      <c r="M2792" s="109">
        <v>1.9428358017140053E-3</v>
      </c>
      <c r="N2792" s="732">
        <v>2.5633234750024863E-3</v>
      </c>
      <c r="O2792" s="108">
        <v>2.5582872670042982E-3</v>
      </c>
      <c r="P2792" s="109">
        <v>2.6198224992277338E-3</v>
      </c>
      <c r="Q2792" s="732">
        <v>6.3328740337797338E-3</v>
      </c>
      <c r="R2792" s="108">
        <v>2.5331226155676984E-3</v>
      </c>
      <c r="S2792" s="109">
        <v>3.3740863656433247E-3</v>
      </c>
      <c r="T2792" s="732">
        <v>1.0908621652602779E-2</v>
      </c>
      <c r="U2792" s="108">
        <v>2.2579492332284472E-4</v>
      </c>
      <c r="V2792" s="109">
        <v>2.2601878610041467E-4</v>
      </c>
      <c r="W2792" s="732">
        <v>5.8951150820607469E-4</v>
      </c>
      <c r="X2792" s="108">
        <v>1.4366320027813924E-5</v>
      </c>
      <c r="Y2792" s="109">
        <v>1.4447793532878049E-5</v>
      </c>
      <c r="Z2792" s="732">
        <v>3.9850028103737375E-5</v>
      </c>
      <c r="AA2792" s="108">
        <v>3.0049932587843196E-4</v>
      </c>
      <c r="AB2792" s="109">
        <v>3.0260424415908828E-4</v>
      </c>
      <c r="AC2792" s="732">
        <v>1.1392113777479935E-3</v>
      </c>
      <c r="AD2792" s="108">
        <v>9.608906469853255E-5</v>
      </c>
      <c r="AE2792" s="109">
        <v>9.5794471145813577E-5</v>
      </c>
      <c r="AF2792" s="732">
        <v>2.4612084119219268E-4</v>
      </c>
      <c r="AG2792" s="108">
        <v>1.306617134940688E-4</v>
      </c>
      <c r="AH2792" s="109">
        <v>1.3252761672865248E-4</v>
      </c>
      <c r="AI2792" s="732">
        <v>3.7385236240197425E-4</v>
      </c>
      <c r="AJ2792" s="114"/>
      <c r="AK2792" s="115"/>
      <c r="AL2792" s="115"/>
    </row>
    <row r="2793" spans="1:38" ht="13" x14ac:dyDescent="0.3">
      <c r="A2793" s="71">
        <v>2044</v>
      </c>
      <c r="B2793" s="718">
        <v>28</v>
      </c>
      <c r="C2793" s="108">
        <v>0.70950654401754842</v>
      </c>
      <c r="D2793" s="109">
        <v>0.65582763106942954</v>
      </c>
      <c r="E2793" s="732">
        <v>0.44072995282211419</v>
      </c>
      <c r="F2793" s="108">
        <v>2.9331565457590678E-2</v>
      </c>
      <c r="G2793" s="109">
        <v>2.9574115548207741E-2</v>
      </c>
      <c r="H2793" s="732">
        <v>4.0669776366020788E-2</v>
      </c>
      <c r="I2793" s="108">
        <v>8.8409335622250847E-3</v>
      </c>
      <c r="J2793" s="109">
        <v>1.0226910774802631E-2</v>
      </c>
      <c r="K2793" s="732">
        <v>2.0043316386633186E-2</v>
      </c>
      <c r="L2793" s="108">
        <v>1.9188763360781489E-3</v>
      </c>
      <c r="M2793" s="109">
        <v>1.9428358017140053E-3</v>
      </c>
      <c r="N2793" s="732">
        <v>2.5633234750024863E-3</v>
      </c>
      <c r="O2793" s="108">
        <v>2.5582872670042982E-3</v>
      </c>
      <c r="P2793" s="109">
        <v>2.6198224992277338E-3</v>
      </c>
      <c r="Q2793" s="732">
        <v>6.3328740337797338E-3</v>
      </c>
      <c r="R2793" s="108">
        <v>2.5331226155676984E-3</v>
      </c>
      <c r="S2793" s="109">
        <v>3.3740863656433247E-3</v>
      </c>
      <c r="T2793" s="732">
        <v>1.0908621652602779E-2</v>
      </c>
      <c r="U2793" s="108">
        <v>2.2579492332284472E-4</v>
      </c>
      <c r="V2793" s="109">
        <v>2.2601878610041467E-4</v>
      </c>
      <c r="W2793" s="732">
        <v>5.8951150820607469E-4</v>
      </c>
      <c r="X2793" s="108">
        <v>1.4366320027813924E-5</v>
      </c>
      <c r="Y2793" s="109">
        <v>1.4447793532878049E-5</v>
      </c>
      <c r="Z2793" s="732">
        <v>3.9850028103737375E-5</v>
      </c>
      <c r="AA2793" s="108">
        <v>3.0049932587843196E-4</v>
      </c>
      <c r="AB2793" s="109">
        <v>3.0260424415908828E-4</v>
      </c>
      <c r="AC2793" s="732">
        <v>1.1392113777479935E-3</v>
      </c>
      <c r="AD2793" s="108">
        <v>9.608906469853255E-5</v>
      </c>
      <c r="AE2793" s="109">
        <v>9.5794471145813577E-5</v>
      </c>
      <c r="AF2793" s="732">
        <v>2.4612084119219268E-4</v>
      </c>
      <c r="AG2793" s="108">
        <v>1.306617134940688E-4</v>
      </c>
      <c r="AH2793" s="109">
        <v>1.3252761672865248E-4</v>
      </c>
      <c r="AI2793" s="732">
        <v>3.7385236240197425E-4</v>
      </c>
      <c r="AJ2793" s="114"/>
      <c r="AK2793" s="115"/>
      <c r="AL2793" s="115"/>
    </row>
    <row r="2794" spans="1:38" ht="13" x14ac:dyDescent="0.3">
      <c r="A2794" s="71">
        <v>2044</v>
      </c>
      <c r="B2794" s="718">
        <v>29</v>
      </c>
      <c r="C2794" s="108">
        <v>0.70950654401754842</v>
      </c>
      <c r="D2794" s="109">
        <v>0.65582763106942954</v>
      </c>
      <c r="E2794" s="732">
        <v>0.44072995282211419</v>
      </c>
      <c r="F2794" s="108">
        <v>2.9331565457590678E-2</v>
      </c>
      <c r="G2794" s="109">
        <v>2.9574115548207741E-2</v>
      </c>
      <c r="H2794" s="732">
        <v>4.0669776366020788E-2</v>
      </c>
      <c r="I2794" s="108">
        <v>8.8409335622250847E-3</v>
      </c>
      <c r="J2794" s="109">
        <v>1.0226910774802631E-2</v>
      </c>
      <c r="K2794" s="732">
        <v>2.0043316386633186E-2</v>
      </c>
      <c r="L2794" s="108">
        <v>1.9188763360781489E-3</v>
      </c>
      <c r="M2794" s="109">
        <v>1.9428358017140053E-3</v>
      </c>
      <c r="N2794" s="732">
        <v>2.5633234750024863E-3</v>
      </c>
      <c r="O2794" s="108">
        <v>2.5582872670042982E-3</v>
      </c>
      <c r="P2794" s="109">
        <v>2.6198224992277338E-3</v>
      </c>
      <c r="Q2794" s="732">
        <v>6.3328740337797338E-3</v>
      </c>
      <c r="R2794" s="108">
        <v>2.5331226155676984E-3</v>
      </c>
      <c r="S2794" s="109">
        <v>3.3740863656433247E-3</v>
      </c>
      <c r="T2794" s="732">
        <v>1.0908621652602779E-2</v>
      </c>
      <c r="U2794" s="108">
        <v>2.2579492332284472E-4</v>
      </c>
      <c r="V2794" s="109">
        <v>2.2601878610041467E-4</v>
      </c>
      <c r="W2794" s="732">
        <v>5.8951150820607469E-4</v>
      </c>
      <c r="X2794" s="108">
        <v>1.4366320027813924E-5</v>
      </c>
      <c r="Y2794" s="109">
        <v>1.4447793532878049E-5</v>
      </c>
      <c r="Z2794" s="732">
        <v>3.9850028103737375E-5</v>
      </c>
      <c r="AA2794" s="108">
        <v>3.0049932587843196E-4</v>
      </c>
      <c r="AB2794" s="109">
        <v>3.0260424415908828E-4</v>
      </c>
      <c r="AC2794" s="732">
        <v>1.1392113777479935E-3</v>
      </c>
      <c r="AD2794" s="108">
        <v>9.608906469853255E-5</v>
      </c>
      <c r="AE2794" s="109">
        <v>9.5794471145813577E-5</v>
      </c>
      <c r="AF2794" s="732">
        <v>2.4612084119219268E-4</v>
      </c>
      <c r="AG2794" s="108">
        <v>1.306617134940688E-4</v>
      </c>
      <c r="AH2794" s="109">
        <v>1.3252761672865248E-4</v>
      </c>
      <c r="AI2794" s="732">
        <v>3.7385236240197425E-4</v>
      </c>
      <c r="AJ2794" s="114"/>
      <c r="AK2794" s="115"/>
      <c r="AL2794" s="115"/>
    </row>
    <row r="2795" spans="1:38" ht="13" x14ac:dyDescent="0.3">
      <c r="A2795" s="71">
        <v>2044</v>
      </c>
      <c r="B2795" s="718">
        <v>30</v>
      </c>
      <c r="C2795" s="108">
        <v>0.70950654401754842</v>
      </c>
      <c r="D2795" s="109">
        <v>0.65582763106942954</v>
      </c>
      <c r="E2795" s="732">
        <v>0.44072995282211419</v>
      </c>
      <c r="F2795" s="108">
        <v>2.9331565457590678E-2</v>
      </c>
      <c r="G2795" s="109">
        <v>2.9574115548207741E-2</v>
      </c>
      <c r="H2795" s="732">
        <v>4.0669776366020788E-2</v>
      </c>
      <c r="I2795" s="108">
        <v>8.8409335622250847E-3</v>
      </c>
      <c r="J2795" s="109">
        <v>1.0226910774802631E-2</v>
      </c>
      <c r="K2795" s="732">
        <v>2.0043316386633186E-2</v>
      </c>
      <c r="L2795" s="108">
        <v>1.9188763360781489E-3</v>
      </c>
      <c r="M2795" s="109">
        <v>1.9428358017140053E-3</v>
      </c>
      <c r="N2795" s="732">
        <v>2.5633234750024863E-3</v>
      </c>
      <c r="O2795" s="108">
        <v>2.5582872670042982E-3</v>
      </c>
      <c r="P2795" s="109">
        <v>2.6198224992277338E-3</v>
      </c>
      <c r="Q2795" s="732">
        <v>6.3328740337797338E-3</v>
      </c>
      <c r="R2795" s="108">
        <v>2.5331226155676984E-3</v>
      </c>
      <c r="S2795" s="109">
        <v>3.3740863656433247E-3</v>
      </c>
      <c r="T2795" s="732">
        <v>1.0908621652602779E-2</v>
      </c>
      <c r="U2795" s="108">
        <v>2.2579492332284472E-4</v>
      </c>
      <c r="V2795" s="109">
        <v>2.2601878610041467E-4</v>
      </c>
      <c r="W2795" s="732">
        <v>5.8951150820607469E-4</v>
      </c>
      <c r="X2795" s="108">
        <v>1.4366320027813924E-5</v>
      </c>
      <c r="Y2795" s="109">
        <v>1.4447793532878049E-5</v>
      </c>
      <c r="Z2795" s="732">
        <v>3.9850028103737375E-5</v>
      </c>
      <c r="AA2795" s="108">
        <v>3.0049932587843196E-4</v>
      </c>
      <c r="AB2795" s="109">
        <v>3.0260424415908828E-4</v>
      </c>
      <c r="AC2795" s="732">
        <v>1.1392113777479935E-3</v>
      </c>
      <c r="AD2795" s="108">
        <v>9.608906469853255E-5</v>
      </c>
      <c r="AE2795" s="109">
        <v>9.5794471145813577E-5</v>
      </c>
      <c r="AF2795" s="732">
        <v>2.4612084119219268E-4</v>
      </c>
      <c r="AG2795" s="108">
        <v>1.306617134940688E-4</v>
      </c>
      <c r="AH2795" s="109">
        <v>1.3252761672865248E-4</v>
      </c>
      <c r="AI2795" s="732">
        <v>3.7385236240197425E-4</v>
      </c>
      <c r="AJ2795" s="114"/>
      <c r="AK2795" s="115"/>
      <c r="AL2795" s="115"/>
    </row>
    <row r="2796" spans="1:38" ht="13" x14ac:dyDescent="0.3">
      <c r="A2796" s="71">
        <v>2044</v>
      </c>
      <c r="B2796" s="718">
        <v>31</v>
      </c>
      <c r="C2796" s="108">
        <v>0.70950654401754842</v>
      </c>
      <c r="D2796" s="109">
        <v>0.65582763106942954</v>
      </c>
      <c r="E2796" s="732">
        <v>0.44072995282211419</v>
      </c>
      <c r="F2796" s="108">
        <v>2.9331565457590678E-2</v>
      </c>
      <c r="G2796" s="109">
        <v>2.9574115548207741E-2</v>
      </c>
      <c r="H2796" s="732">
        <v>4.0669776366020788E-2</v>
      </c>
      <c r="I2796" s="108">
        <v>8.8409335622250847E-3</v>
      </c>
      <c r="J2796" s="109">
        <v>1.0226910774802631E-2</v>
      </c>
      <c r="K2796" s="732">
        <v>2.0043316386633186E-2</v>
      </c>
      <c r="L2796" s="108">
        <v>1.9188763360781489E-3</v>
      </c>
      <c r="M2796" s="109">
        <v>1.9428358017140053E-3</v>
      </c>
      <c r="N2796" s="732">
        <v>2.5633234750024863E-3</v>
      </c>
      <c r="O2796" s="108">
        <v>2.5582872670042982E-3</v>
      </c>
      <c r="P2796" s="109">
        <v>2.6198224992277338E-3</v>
      </c>
      <c r="Q2796" s="732">
        <v>6.3328740337797338E-3</v>
      </c>
      <c r="R2796" s="108">
        <v>2.5331226155676984E-3</v>
      </c>
      <c r="S2796" s="109">
        <v>3.3740863656433247E-3</v>
      </c>
      <c r="T2796" s="732">
        <v>1.0908621652602779E-2</v>
      </c>
      <c r="U2796" s="108">
        <v>2.2579492332284472E-4</v>
      </c>
      <c r="V2796" s="109">
        <v>2.2601878610041467E-4</v>
      </c>
      <c r="W2796" s="732">
        <v>5.8951150820607469E-4</v>
      </c>
      <c r="X2796" s="108">
        <v>1.4366320027813924E-5</v>
      </c>
      <c r="Y2796" s="109">
        <v>1.4447793532878049E-5</v>
      </c>
      <c r="Z2796" s="732">
        <v>3.9850028103737375E-5</v>
      </c>
      <c r="AA2796" s="108">
        <v>3.0049932587843196E-4</v>
      </c>
      <c r="AB2796" s="109">
        <v>3.0260424415908828E-4</v>
      </c>
      <c r="AC2796" s="732">
        <v>1.1392113777479935E-3</v>
      </c>
      <c r="AD2796" s="108">
        <v>9.608906469853255E-5</v>
      </c>
      <c r="AE2796" s="109">
        <v>9.5794471145813577E-5</v>
      </c>
      <c r="AF2796" s="732">
        <v>2.4612084119219268E-4</v>
      </c>
      <c r="AG2796" s="108">
        <v>1.306617134940688E-4</v>
      </c>
      <c r="AH2796" s="109">
        <v>1.3252761672865248E-4</v>
      </c>
      <c r="AI2796" s="732">
        <v>3.7385236240197425E-4</v>
      </c>
      <c r="AJ2796" s="114"/>
      <c r="AK2796" s="115"/>
      <c r="AL2796" s="115"/>
    </row>
    <row r="2797" spans="1:38" ht="13" x14ac:dyDescent="0.3">
      <c r="A2797" s="71">
        <v>2044</v>
      </c>
      <c r="B2797" s="718">
        <v>32</v>
      </c>
      <c r="C2797" s="108">
        <v>0.70950654401754842</v>
      </c>
      <c r="D2797" s="109">
        <v>0.65582763106942954</v>
      </c>
      <c r="E2797" s="732">
        <v>0.44072995282211419</v>
      </c>
      <c r="F2797" s="108">
        <v>2.9331565457590678E-2</v>
      </c>
      <c r="G2797" s="109">
        <v>2.9574115548207741E-2</v>
      </c>
      <c r="H2797" s="732">
        <v>4.0669776366020788E-2</v>
      </c>
      <c r="I2797" s="108">
        <v>8.8409335622250847E-3</v>
      </c>
      <c r="J2797" s="109">
        <v>1.0226910774802631E-2</v>
      </c>
      <c r="K2797" s="732">
        <v>2.0043316386633186E-2</v>
      </c>
      <c r="L2797" s="108">
        <v>1.9188763360781489E-3</v>
      </c>
      <c r="M2797" s="109">
        <v>1.9428358017140053E-3</v>
      </c>
      <c r="N2797" s="732">
        <v>2.5633234750024863E-3</v>
      </c>
      <c r="O2797" s="108">
        <v>2.5582872670042982E-3</v>
      </c>
      <c r="P2797" s="109">
        <v>2.6198224992277338E-3</v>
      </c>
      <c r="Q2797" s="732">
        <v>6.3328740337797338E-3</v>
      </c>
      <c r="R2797" s="108">
        <v>2.5331226155676984E-3</v>
      </c>
      <c r="S2797" s="109">
        <v>3.3740863656433247E-3</v>
      </c>
      <c r="T2797" s="732">
        <v>1.0908621652602779E-2</v>
      </c>
      <c r="U2797" s="108">
        <v>2.2579492332284472E-4</v>
      </c>
      <c r="V2797" s="109">
        <v>2.2601878610041467E-4</v>
      </c>
      <c r="W2797" s="732">
        <v>5.8951150820607469E-4</v>
      </c>
      <c r="X2797" s="108">
        <v>1.4366320027813924E-5</v>
      </c>
      <c r="Y2797" s="109">
        <v>1.4447793532878049E-5</v>
      </c>
      <c r="Z2797" s="732">
        <v>3.9850028103737375E-5</v>
      </c>
      <c r="AA2797" s="108">
        <v>3.0049932587843196E-4</v>
      </c>
      <c r="AB2797" s="109">
        <v>3.0260424415908828E-4</v>
      </c>
      <c r="AC2797" s="732">
        <v>1.1392113777479935E-3</v>
      </c>
      <c r="AD2797" s="108">
        <v>9.608906469853255E-5</v>
      </c>
      <c r="AE2797" s="109">
        <v>9.5794471145813577E-5</v>
      </c>
      <c r="AF2797" s="732">
        <v>2.4612084119219268E-4</v>
      </c>
      <c r="AG2797" s="108">
        <v>1.306617134940688E-4</v>
      </c>
      <c r="AH2797" s="109">
        <v>1.3252761672865248E-4</v>
      </c>
      <c r="AI2797" s="732">
        <v>3.7385236240197425E-4</v>
      </c>
      <c r="AJ2797" s="114"/>
      <c r="AK2797" s="115"/>
      <c r="AL2797" s="115"/>
    </row>
    <row r="2798" spans="1:38" ht="13" x14ac:dyDescent="0.3">
      <c r="A2798" s="71">
        <v>2044</v>
      </c>
      <c r="B2798" s="718">
        <v>33</v>
      </c>
      <c r="C2798" s="108">
        <v>0.70950654401754842</v>
      </c>
      <c r="D2798" s="109">
        <v>0.65582763106942954</v>
      </c>
      <c r="E2798" s="732">
        <v>0.44072995282211419</v>
      </c>
      <c r="F2798" s="108">
        <v>2.9331565457590678E-2</v>
      </c>
      <c r="G2798" s="109">
        <v>2.9574115548207741E-2</v>
      </c>
      <c r="H2798" s="732">
        <v>4.0669776366020788E-2</v>
      </c>
      <c r="I2798" s="108">
        <v>8.8409335622250847E-3</v>
      </c>
      <c r="J2798" s="109">
        <v>1.0226910774802631E-2</v>
      </c>
      <c r="K2798" s="732">
        <v>2.0043316386633186E-2</v>
      </c>
      <c r="L2798" s="108">
        <v>1.9188763360781489E-3</v>
      </c>
      <c r="M2798" s="109">
        <v>1.9428358017140053E-3</v>
      </c>
      <c r="N2798" s="732">
        <v>2.5633234750024863E-3</v>
      </c>
      <c r="O2798" s="108">
        <v>2.5582872670042982E-3</v>
      </c>
      <c r="P2798" s="109">
        <v>2.6198224992277338E-3</v>
      </c>
      <c r="Q2798" s="732">
        <v>6.3328740337797338E-3</v>
      </c>
      <c r="R2798" s="108">
        <v>2.5331226155676984E-3</v>
      </c>
      <c r="S2798" s="109">
        <v>3.3740863656433247E-3</v>
      </c>
      <c r="T2798" s="732">
        <v>1.0908621652602779E-2</v>
      </c>
      <c r="U2798" s="108">
        <v>2.2579492332284472E-4</v>
      </c>
      <c r="V2798" s="109">
        <v>2.2601878610041467E-4</v>
      </c>
      <c r="W2798" s="732">
        <v>5.8951150820607469E-4</v>
      </c>
      <c r="X2798" s="108">
        <v>1.4366320027813924E-5</v>
      </c>
      <c r="Y2798" s="109">
        <v>1.4447793532878049E-5</v>
      </c>
      <c r="Z2798" s="732">
        <v>3.9850028103737375E-5</v>
      </c>
      <c r="AA2798" s="108">
        <v>3.0049932587843196E-4</v>
      </c>
      <c r="AB2798" s="109">
        <v>3.0260424415908828E-4</v>
      </c>
      <c r="AC2798" s="732">
        <v>1.1392113777479935E-3</v>
      </c>
      <c r="AD2798" s="108">
        <v>9.608906469853255E-5</v>
      </c>
      <c r="AE2798" s="109">
        <v>9.5794471145813577E-5</v>
      </c>
      <c r="AF2798" s="732">
        <v>2.4612084119219268E-4</v>
      </c>
      <c r="AG2798" s="108">
        <v>1.306617134940688E-4</v>
      </c>
      <c r="AH2798" s="109">
        <v>1.3252761672865248E-4</v>
      </c>
      <c r="AI2798" s="732">
        <v>3.7385236240197425E-4</v>
      </c>
      <c r="AJ2798" s="114"/>
      <c r="AK2798" s="115"/>
      <c r="AL2798" s="115"/>
    </row>
    <row r="2799" spans="1:38" ht="13" x14ac:dyDescent="0.3">
      <c r="A2799" s="71">
        <v>2044</v>
      </c>
      <c r="B2799" s="718">
        <v>34</v>
      </c>
      <c r="C2799" s="108">
        <v>0.70950654401754842</v>
      </c>
      <c r="D2799" s="109">
        <v>0.65582763106942954</v>
      </c>
      <c r="E2799" s="732">
        <v>0.44072995282211419</v>
      </c>
      <c r="F2799" s="108">
        <v>2.9331565457590678E-2</v>
      </c>
      <c r="G2799" s="109">
        <v>2.9574115548207741E-2</v>
      </c>
      <c r="H2799" s="732">
        <v>4.0669776366020788E-2</v>
      </c>
      <c r="I2799" s="108">
        <v>8.8409335622250847E-3</v>
      </c>
      <c r="J2799" s="109">
        <v>1.0226910774802631E-2</v>
      </c>
      <c r="K2799" s="732">
        <v>2.0043316386633186E-2</v>
      </c>
      <c r="L2799" s="108">
        <v>1.9188763360781489E-3</v>
      </c>
      <c r="M2799" s="109">
        <v>1.9428358017140053E-3</v>
      </c>
      <c r="N2799" s="732">
        <v>2.5633234750024863E-3</v>
      </c>
      <c r="O2799" s="108">
        <v>2.5582872670042982E-3</v>
      </c>
      <c r="P2799" s="109">
        <v>2.6198224992277338E-3</v>
      </c>
      <c r="Q2799" s="732">
        <v>6.3328740337797338E-3</v>
      </c>
      <c r="R2799" s="108">
        <v>2.5331226155676984E-3</v>
      </c>
      <c r="S2799" s="109">
        <v>3.3740863656433247E-3</v>
      </c>
      <c r="T2799" s="732">
        <v>1.0908621652602779E-2</v>
      </c>
      <c r="U2799" s="108">
        <v>2.2579492332284472E-4</v>
      </c>
      <c r="V2799" s="109">
        <v>2.2601878610041467E-4</v>
      </c>
      <c r="W2799" s="732">
        <v>5.8951150820607469E-4</v>
      </c>
      <c r="X2799" s="108">
        <v>1.4366320027813924E-5</v>
      </c>
      <c r="Y2799" s="109">
        <v>1.4447793532878049E-5</v>
      </c>
      <c r="Z2799" s="732">
        <v>3.9850028103737375E-5</v>
      </c>
      <c r="AA2799" s="108">
        <v>3.0049932587843196E-4</v>
      </c>
      <c r="AB2799" s="109">
        <v>3.0260424415908828E-4</v>
      </c>
      <c r="AC2799" s="732">
        <v>1.1392113777479935E-3</v>
      </c>
      <c r="AD2799" s="108">
        <v>9.608906469853255E-5</v>
      </c>
      <c r="AE2799" s="109">
        <v>9.5794471145813577E-5</v>
      </c>
      <c r="AF2799" s="732">
        <v>2.4612084119219268E-4</v>
      </c>
      <c r="AG2799" s="108">
        <v>1.306617134940688E-4</v>
      </c>
      <c r="AH2799" s="109">
        <v>1.3252761672865248E-4</v>
      </c>
      <c r="AI2799" s="732">
        <v>3.7385236240197425E-4</v>
      </c>
      <c r="AJ2799" s="114"/>
      <c r="AK2799" s="115"/>
      <c r="AL2799" s="115"/>
    </row>
    <row r="2800" spans="1:38" ht="13" x14ac:dyDescent="0.3">
      <c r="A2800" s="71">
        <v>2044</v>
      </c>
      <c r="B2800" s="718">
        <v>35</v>
      </c>
      <c r="C2800" s="108">
        <v>0.70950654401754842</v>
      </c>
      <c r="D2800" s="109">
        <v>0.65582763106942954</v>
      </c>
      <c r="E2800" s="732">
        <v>0.44072995282211419</v>
      </c>
      <c r="F2800" s="108">
        <v>2.9331565457590678E-2</v>
      </c>
      <c r="G2800" s="109">
        <v>2.9574115548207741E-2</v>
      </c>
      <c r="H2800" s="732">
        <v>4.0669776366020788E-2</v>
      </c>
      <c r="I2800" s="108">
        <v>8.8409335622250847E-3</v>
      </c>
      <c r="J2800" s="109">
        <v>1.0226910774802631E-2</v>
      </c>
      <c r="K2800" s="732">
        <v>2.0043316386633186E-2</v>
      </c>
      <c r="L2800" s="108">
        <v>1.9188763360781489E-3</v>
      </c>
      <c r="M2800" s="109">
        <v>1.9428358017140053E-3</v>
      </c>
      <c r="N2800" s="732">
        <v>2.5633234750024863E-3</v>
      </c>
      <c r="O2800" s="108">
        <v>2.5582872670042982E-3</v>
      </c>
      <c r="P2800" s="109">
        <v>2.6198224992277338E-3</v>
      </c>
      <c r="Q2800" s="732">
        <v>6.3328740337797338E-3</v>
      </c>
      <c r="R2800" s="108">
        <v>2.5331226155676984E-3</v>
      </c>
      <c r="S2800" s="109">
        <v>3.3740863656433247E-3</v>
      </c>
      <c r="T2800" s="732">
        <v>1.0908621652602779E-2</v>
      </c>
      <c r="U2800" s="108">
        <v>2.2579492332284472E-4</v>
      </c>
      <c r="V2800" s="109">
        <v>2.2601878610041467E-4</v>
      </c>
      <c r="W2800" s="732">
        <v>5.8951150820607469E-4</v>
      </c>
      <c r="X2800" s="108">
        <v>1.4366320027813924E-5</v>
      </c>
      <c r="Y2800" s="109">
        <v>1.4447793532878049E-5</v>
      </c>
      <c r="Z2800" s="732">
        <v>3.9850028103737375E-5</v>
      </c>
      <c r="AA2800" s="108">
        <v>3.0049932587843196E-4</v>
      </c>
      <c r="AB2800" s="109">
        <v>3.0260424415908828E-4</v>
      </c>
      <c r="AC2800" s="732">
        <v>1.1392113777479935E-3</v>
      </c>
      <c r="AD2800" s="108">
        <v>9.608906469853255E-5</v>
      </c>
      <c r="AE2800" s="109">
        <v>9.5794471145813577E-5</v>
      </c>
      <c r="AF2800" s="732">
        <v>2.4612084119219268E-4</v>
      </c>
      <c r="AG2800" s="108">
        <v>1.306617134940688E-4</v>
      </c>
      <c r="AH2800" s="109">
        <v>1.3252761672865248E-4</v>
      </c>
      <c r="AI2800" s="732">
        <v>3.7385236240197425E-4</v>
      </c>
      <c r="AJ2800" s="114"/>
      <c r="AK2800" s="115"/>
      <c r="AL2800" s="115"/>
    </row>
    <row r="2801" spans="1:38" ht="13" x14ac:dyDescent="0.3">
      <c r="A2801" s="71">
        <v>2044</v>
      </c>
      <c r="B2801" s="718">
        <v>36</v>
      </c>
      <c r="C2801" s="108">
        <v>0.70950654401754842</v>
      </c>
      <c r="D2801" s="109">
        <v>0.65582763106942954</v>
      </c>
      <c r="E2801" s="732">
        <v>0.44072995282211419</v>
      </c>
      <c r="F2801" s="108">
        <v>2.9331565457590678E-2</v>
      </c>
      <c r="G2801" s="109">
        <v>2.9574115548207741E-2</v>
      </c>
      <c r="H2801" s="732">
        <v>4.0669776366020788E-2</v>
      </c>
      <c r="I2801" s="108">
        <v>8.8409335622250847E-3</v>
      </c>
      <c r="J2801" s="109">
        <v>1.0226910774802631E-2</v>
      </c>
      <c r="K2801" s="732">
        <v>2.0043316386633186E-2</v>
      </c>
      <c r="L2801" s="108">
        <v>1.9188763360781489E-3</v>
      </c>
      <c r="M2801" s="109">
        <v>1.9428358017140053E-3</v>
      </c>
      <c r="N2801" s="732">
        <v>2.5633234750024863E-3</v>
      </c>
      <c r="O2801" s="108">
        <v>2.5582872670042982E-3</v>
      </c>
      <c r="P2801" s="109">
        <v>2.6198224992277338E-3</v>
      </c>
      <c r="Q2801" s="732">
        <v>6.3328740337797338E-3</v>
      </c>
      <c r="R2801" s="108">
        <v>2.5331226155676984E-3</v>
      </c>
      <c r="S2801" s="109">
        <v>3.3740863656433247E-3</v>
      </c>
      <c r="T2801" s="732">
        <v>1.0908621652602779E-2</v>
      </c>
      <c r="U2801" s="108">
        <v>2.2579492332284472E-4</v>
      </c>
      <c r="V2801" s="109">
        <v>2.2601878610041467E-4</v>
      </c>
      <c r="W2801" s="732">
        <v>5.8951150820607469E-4</v>
      </c>
      <c r="X2801" s="108">
        <v>1.4366320027813924E-5</v>
      </c>
      <c r="Y2801" s="109">
        <v>1.4447793532878049E-5</v>
      </c>
      <c r="Z2801" s="732">
        <v>3.9850028103737375E-5</v>
      </c>
      <c r="AA2801" s="108">
        <v>3.0049932587843196E-4</v>
      </c>
      <c r="AB2801" s="109">
        <v>3.0260424415908828E-4</v>
      </c>
      <c r="AC2801" s="732">
        <v>1.1392113777479935E-3</v>
      </c>
      <c r="AD2801" s="108">
        <v>9.608906469853255E-5</v>
      </c>
      <c r="AE2801" s="109">
        <v>9.5794471145813577E-5</v>
      </c>
      <c r="AF2801" s="732">
        <v>2.4612084119219268E-4</v>
      </c>
      <c r="AG2801" s="108">
        <v>1.306617134940688E-4</v>
      </c>
      <c r="AH2801" s="109">
        <v>1.3252761672865248E-4</v>
      </c>
      <c r="AI2801" s="732">
        <v>3.7385236240197425E-4</v>
      </c>
      <c r="AJ2801" s="114"/>
      <c r="AK2801" s="115"/>
      <c r="AL2801" s="115"/>
    </row>
    <row r="2802" spans="1:38" ht="13" x14ac:dyDescent="0.3">
      <c r="A2802" s="71">
        <v>2044</v>
      </c>
      <c r="B2802" s="718">
        <v>37</v>
      </c>
      <c r="C2802" s="108">
        <v>0.70950654401754842</v>
      </c>
      <c r="D2802" s="109">
        <v>0.65582763106942954</v>
      </c>
      <c r="E2802" s="732">
        <v>0.44072995282211419</v>
      </c>
      <c r="F2802" s="108">
        <v>2.9331565457590678E-2</v>
      </c>
      <c r="G2802" s="109">
        <v>2.9574115548207741E-2</v>
      </c>
      <c r="H2802" s="732">
        <v>4.0669776366020788E-2</v>
      </c>
      <c r="I2802" s="108">
        <v>8.8409335622250847E-3</v>
      </c>
      <c r="J2802" s="109">
        <v>1.0226910774802631E-2</v>
      </c>
      <c r="K2802" s="732">
        <v>2.0043316386633186E-2</v>
      </c>
      <c r="L2802" s="108">
        <v>1.9188763360781489E-3</v>
      </c>
      <c r="M2802" s="109">
        <v>1.9428358017140053E-3</v>
      </c>
      <c r="N2802" s="732">
        <v>2.5633234750024863E-3</v>
      </c>
      <c r="O2802" s="108">
        <v>2.5582872670042982E-3</v>
      </c>
      <c r="P2802" s="109">
        <v>2.6198224992277338E-3</v>
      </c>
      <c r="Q2802" s="732">
        <v>6.3328740337797338E-3</v>
      </c>
      <c r="R2802" s="108">
        <v>2.5331226155676984E-3</v>
      </c>
      <c r="S2802" s="109">
        <v>3.3740863656433247E-3</v>
      </c>
      <c r="T2802" s="732">
        <v>1.0908621652602779E-2</v>
      </c>
      <c r="U2802" s="108">
        <v>2.2579492332284472E-4</v>
      </c>
      <c r="V2802" s="109">
        <v>2.2601878610041467E-4</v>
      </c>
      <c r="W2802" s="732">
        <v>5.8951150820607469E-4</v>
      </c>
      <c r="X2802" s="108">
        <v>1.4366320027813924E-5</v>
      </c>
      <c r="Y2802" s="109">
        <v>1.4447793532878049E-5</v>
      </c>
      <c r="Z2802" s="732">
        <v>3.9850028103737375E-5</v>
      </c>
      <c r="AA2802" s="108">
        <v>3.0049932587843196E-4</v>
      </c>
      <c r="AB2802" s="109">
        <v>3.0260424415908828E-4</v>
      </c>
      <c r="AC2802" s="732">
        <v>1.1392113777479935E-3</v>
      </c>
      <c r="AD2802" s="108">
        <v>9.608906469853255E-5</v>
      </c>
      <c r="AE2802" s="109">
        <v>9.5794471145813577E-5</v>
      </c>
      <c r="AF2802" s="732">
        <v>2.4612084119219268E-4</v>
      </c>
      <c r="AG2802" s="108">
        <v>1.306617134940688E-4</v>
      </c>
      <c r="AH2802" s="109">
        <v>1.3252761672865248E-4</v>
      </c>
      <c r="AI2802" s="732">
        <v>3.7385236240197425E-4</v>
      </c>
      <c r="AJ2802" s="114"/>
      <c r="AK2802" s="115"/>
      <c r="AL2802" s="115"/>
    </row>
    <row r="2803" spans="1:38" ht="13" x14ac:dyDescent="0.3">
      <c r="A2803" s="71">
        <v>2044</v>
      </c>
      <c r="B2803" s="718">
        <v>38</v>
      </c>
      <c r="C2803" s="108">
        <v>0.70950654401754842</v>
      </c>
      <c r="D2803" s="109">
        <v>0.65582763106942954</v>
      </c>
      <c r="E2803" s="732">
        <v>0.44072995282211419</v>
      </c>
      <c r="F2803" s="108">
        <v>2.9331565457590678E-2</v>
      </c>
      <c r="G2803" s="109">
        <v>2.9574115548207741E-2</v>
      </c>
      <c r="H2803" s="732">
        <v>4.0669776366020788E-2</v>
      </c>
      <c r="I2803" s="108">
        <v>8.8409335622250847E-3</v>
      </c>
      <c r="J2803" s="109">
        <v>1.0226910774802631E-2</v>
      </c>
      <c r="K2803" s="732">
        <v>2.0043316386633186E-2</v>
      </c>
      <c r="L2803" s="108">
        <v>1.9188763360781489E-3</v>
      </c>
      <c r="M2803" s="109">
        <v>1.9428358017140053E-3</v>
      </c>
      <c r="N2803" s="732">
        <v>2.5633234750024863E-3</v>
      </c>
      <c r="O2803" s="108">
        <v>2.5582872670042982E-3</v>
      </c>
      <c r="P2803" s="109">
        <v>2.6198224992277338E-3</v>
      </c>
      <c r="Q2803" s="732">
        <v>6.3328740337797338E-3</v>
      </c>
      <c r="R2803" s="108">
        <v>2.5331226155676984E-3</v>
      </c>
      <c r="S2803" s="109">
        <v>3.3740863656433247E-3</v>
      </c>
      <c r="T2803" s="732">
        <v>1.0908621652602779E-2</v>
      </c>
      <c r="U2803" s="108">
        <v>2.2579492332284472E-4</v>
      </c>
      <c r="V2803" s="109">
        <v>2.2601878610041467E-4</v>
      </c>
      <c r="W2803" s="732">
        <v>5.8951150820607469E-4</v>
      </c>
      <c r="X2803" s="108">
        <v>1.4366320027813924E-5</v>
      </c>
      <c r="Y2803" s="109">
        <v>1.4447793532878049E-5</v>
      </c>
      <c r="Z2803" s="732">
        <v>3.9850028103737375E-5</v>
      </c>
      <c r="AA2803" s="108">
        <v>3.0049932587843196E-4</v>
      </c>
      <c r="AB2803" s="109">
        <v>3.0260424415908828E-4</v>
      </c>
      <c r="AC2803" s="732">
        <v>1.1392113777479935E-3</v>
      </c>
      <c r="AD2803" s="108">
        <v>9.608906469853255E-5</v>
      </c>
      <c r="AE2803" s="109">
        <v>9.5794471145813577E-5</v>
      </c>
      <c r="AF2803" s="732">
        <v>2.4612084119219268E-4</v>
      </c>
      <c r="AG2803" s="108">
        <v>1.306617134940688E-4</v>
      </c>
      <c r="AH2803" s="109">
        <v>1.3252761672865248E-4</v>
      </c>
      <c r="AI2803" s="732">
        <v>3.7385236240197425E-4</v>
      </c>
      <c r="AJ2803" s="114"/>
      <c r="AK2803" s="115"/>
      <c r="AL2803" s="115"/>
    </row>
    <row r="2804" spans="1:38" ht="13.5" thickBot="1" x14ac:dyDescent="0.35">
      <c r="A2804" s="73">
        <v>2044</v>
      </c>
      <c r="B2804" s="719">
        <v>39</v>
      </c>
      <c r="C2804" s="110">
        <v>0.70950654401754842</v>
      </c>
      <c r="D2804" s="111">
        <v>0.65582763106942954</v>
      </c>
      <c r="E2804" s="733">
        <v>0.44072995282211419</v>
      </c>
      <c r="F2804" s="110">
        <v>2.9331565457590678E-2</v>
      </c>
      <c r="G2804" s="111">
        <v>2.9574115548207741E-2</v>
      </c>
      <c r="H2804" s="733">
        <v>4.0669776366020788E-2</v>
      </c>
      <c r="I2804" s="110">
        <v>8.8409335622250847E-3</v>
      </c>
      <c r="J2804" s="111">
        <v>1.0226910774802631E-2</v>
      </c>
      <c r="K2804" s="733">
        <v>2.0043316386633186E-2</v>
      </c>
      <c r="L2804" s="110">
        <v>1.9188763360781489E-3</v>
      </c>
      <c r="M2804" s="111">
        <v>1.9428358017140053E-3</v>
      </c>
      <c r="N2804" s="733">
        <v>2.5633234750024863E-3</v>
      </c>
      <c r="O2804" s="110">
        <v>2.5582872670042982E-3</v>
      </c>
      <c r="P2804" s="111">
        <v>2.6198224992277338E-3</v>
      </c>
      <c r="Q2804" s="733">
        <v>6.3328740337797338E-3</v>
      </c>
      <c r="R2804" s="110">
        <v>2.5331226155676984E-3</v>
      </c>
      <c r="S2804" s="111">
        <v>3.3740863656433247E-3</v>
      </c>
      <c r="T2804" s="733">
        <v>1.0908621652602779E-2</v>
      </c>
      <c r="U2804" s="110">
        <v>2.2579492332284472E-4</v>
      </c>
      <c r="V2804" s="111">
        <v>2.2601878610041467E-4</v>
      </c>
      <c r="W2804" s="733">
        <v>5.8951150820607469E-4</v>
      </c>
      <c r="X2804" s="110">
        <v>1.4366320027813924E-5</v>
      </c>
      <c r="Y2804" s="111">
        <v>1.4447793532878049E-5</v>
      </c>
      <c r="Z2804" s="733">
        <v>3.9850028103737375E-5</v>
      </c>
      <c r="AA2804" s="110">
        <v>3.0049932587843196E-4</v>
      </c>
      <c r="AB2804" s="111">
        <v>3.0260424415908828E-4</v>
      </c>
      <c r="AC2804" s="733">
        <v>1.1392113777479935E-3</v>
      </c>
      <c r="AD2804" s="110">
        <v>9.608906469853255E-5</v>
      </c>
      <c r="AE2804" s="111">
        <v>9.5794471145813577E-5</v>
      </c>
      <c r="AF2804" s="733">
        <v>2.4612084119219268E-4</v>
      </c>
      <c r="AG2804" s="110">
        <v>1.306617134940688E-4</v>
      </c>
      <c r="AH2804" s="111">
        <v>1.3252761672865248E-4</v>
      </c>
      <c r="AI2804" s="733">
        <v>3.7385236240197425E-4</v>
      </c>
      <c r="AJ2804" s="116"/>
      <c r="AK2804" s="117"/>
      <c r="AL2804" s="117"/>
    </row>
    <row r="2805" spans="1:38" x14ac:dyDescent="0.25">
      <c r="A2805" s="69">
        <v>2045</v>
      </c>
      <c r="B2805" s="70">
        <v>0</v>
      </c>
      <c r="C2805" s="106">
        <v>0.28261691380914838</v>
      </c>
      <c r="D2805" s="107">
        <v>0.29063332521870439</v>
      </c>
      <c r="E2805" s="730">
        <v>0.24434095879364481</v>
      </c>
      <c r="F2805" s="106">
        <v>1.3398000124556865E-2</v>
      </c>
      <c r="G2805" s="107">
        <v>1.5237387379009348E-2</v>
      </c>
      <c r="H2805" s="730">
        <v>1.4716533676901634E-2</v>
      </c>
      <c r="I2805" s="106">
        <v>7.4866420681194337E-3</v>
      </c>
      <c r="J2805" s="107">
        <v>7.1628917458193353E-3</v>
      </c>
      <c r="K2805" s="730">
        <v>1.6562445734378903E-2</v>
      </c>
      <c r="L2805" s="106">
        <v>7.2691303874501516E-4</v>
      </c>
      <c r="M2805" s="107">
        <v>8.1202284480211978E-4</v>
      </c>
      <c r="N2805" s="730">
        <v>1.3859213171774801E-3</v>
      </c>
      <c r="O2805" s="106">
        <v>1.8727433215010728E-3</v>
      </c>
      <c r="P2805" s="107">
        <v>1.775870421941648E-3</v>
      </c>
      <c r="Q2805" s="730">
        <v>3.3670782186096255E-3</v>
      </c>
      <c r="R2805" s="106">
        <v>2.5331226155676984E-3</v>
      </c>
      <c r="S2805" s="107">
        <v>3.3740863656433247E-3</v>
      </c>
      <c r="T2805" s="730">
        <v>1.0908621652602779E-2</v>
      </c>
      <c r="U2805" s="106">
        <v>1.9876452626817269E-4</v>
      </c>
      <c r="V2805" s="107">
        <v>1.9360684731500652E-4</v>
      </c>
      <c r="W2805" s="730">
        <v>3.2958407148582286E-4</v>
      </c>
      <c r="X2805" s="106">
        <v>1.2286047443993139E-5</v>
      </c>
      <c r="Y2805" s="107">
        <v>1.1931066151094512E-5</v>
      </c>
      <c r="Z2805" s="730">
        <v>2.1320501072253177E-5</v>
      </c>
      <c r="AA2805" s="106">
        <v>2.133411575508404E-4</v>
      </c>
      <c r="AB2805" s="107">
        <v>2.1468463089147806E-4</v>
      </c>
      <c r="AC2805" s="730">
        <v>5.8404973175764797E-4</v>
      </c>
      <c r="AD2805" s="106">
        <v>8.7189416117477113E-5</v>
      </c>
      <c r="AE2805" s="107">
        <v>8.5271506338104803E-5</v>
      </c>
      <c r="AF2805" s="730">
        <v>1.4239773563767361E-4</v>
      </c>
      <c r="AG2805" s="106">
        <v>1.0409032894824264E-4</v>
      </c>
      <c r="AH2805" s="107">
        <v>1.0002982887917623E-4</v>
      </c>
      <c r="AI2805" s="730">
        <v>1.8664125151284452E-4</v>
      </c>
      <c r="AJ2805" s="112"/>
      <c r="AK2805" s="113"/>
      <c r="AL2805" s="113"/>
    </row>
    <row r="2806" spans="1:38" x14ac:dyDescent="0.25">
      <c r="A2806" s="71">
        <v>2045</v>
      </c>
      <c r="B2806" s="718">
        <v>1</v>
      </c>
      <c r="C2806" s="108">
        <v>0.28181092051559037</v>
      </c>
      <c r="D2806" s="109">
        <v>0.28956481361800168</v>
      </c>
      <c r="E2806" s="731">
        <v>0.24527546023780439</v>
      </c>
      <c r="F2806" s="108">
        <v>1.3409082102268113E-2</v>
      </c>
      <c r="G2806" s="109">
        <v>1.5239468657559586E-2</v>
      </c>
      <c r="H2806" s="731">
        <v>1.4798653260374949E-2</v>
      </c>
      <c r="I2806" s="108">
        <v>7.4635758364887577E-3</v>
      </c>
      <c r="J2806" s="109">
        <v>7.1275507372615364E-3</v>
      </c>
      <c r="K2806" s="731">
        <v>1.66483626844235E-2</v>
      </c>
      <c r="L2806" s="108">
        <v>7.2603058336811132E-4</v>
      </c>
      <c r="M2806" s="109">
        <v>8.0975265002639454E-4</v>
      </c>
      <c r="N2806" s="731">
        <v>1.3906073670452237E-3</v>
      </c>
      <c r="O2806" s="108">
        <v>1.8670966187961976E-3</v>
      </c>
      <c r="P2806" s="109">
        <v>1.7687685537911256E-3</v>
      </c>
      <c r="Q2806" s="731">
        <v>3.383233982098019E-3</v>
      </c>
      <c r="R2806" s="108">
        <v>2.5331226155676984E-3</v>
      </c>
      <c r="S2806" s="109">
        <v>3.3740863656433247E-3</v>
      </c>
      <c r="T2806" s="731">
        <v>1.0908621652602779E-2</v>
      </c>
      <c r="U2806" s="108">
        <v>1.9822417540553308E-4</v>
      </c>
      <c r="V2806" s="109">
        <v>1.9272690320408035E-4</v>
      </c>
      <c r="W2806" s="731">
        <v>3.313253404943591E-4</v>
      </c>
      <c r="X2806" s="108">
        <v>1.2251426110449543E-5</v>
      </c>
      <c r="Y2806" s="109">
        <v>1.1876588754760583E-5</v>
      </c>
      <c r="Z2806" s="731">
        <v>2.1427344116068147E-5</v>
      </c>
      <c r="AA2806" s="108">
        <v>2.1294134496165879E-4</v>
      </c>
      <c r="AB2806" s="109">
        <v>2.1400136478951754E-4</v>
      </c>
      <c r="AC2806" s="731">
        <v>5.8690322287735161E-4</v>
      </c>
      <c r="AD2806" s="108">
        <v>8.6955307335257514E-5</v>
      </c>
      <c r="AE2806" s="109">
        <v>8.487556838393805E-5</v>
      </c>
      <c r="AF2806" s="731">
        <v>1.4320474690872873E-4</v>
      </c>
      <c r="AG2806" s="108">
        <v>1.037891237602744E-4</v>
      </c>
      <c r="AH2806" s="109">
        <v>9.9599368185249412E-5</v>
      </c>
      <c r="AI2806" s="731">
        <v>1.874114829130365E-4</v>
      </c>
      <c r="AJ2806" s="114"/>
      <c r="AK2806" s="115"/>
      <c r="AL2806" s="115"/>
    </row>
    <row r="2807" spans="1:38" x14ac:dyDescent="0.25">
      <c r="A2807" s="71">
        <v>2045</v>
      </c>
      <c r="B2807" s="718">
        <v>2</v>
      </c>
      <c r="C2807" s="108">
        <v>0.28022672185994529</v>
      </c>
      <c r="D2807" s="109">
        <v>0.28762641507630099</v>
      </c>
      <c r="E2807" s="731">
        <v>0.24662373179273445</v>
      </c>
      <c r="F2807" s="108">
        <v>1.3399688624010322E-2</v>
      </c>
      <c r="G2807" s="109">
        <v>1.5226202346109722E-2</v>
      </c>
      <c r="H2807" s="731">
        <v>1.4903251446651286E-2</v>
      </c>
      <c r="I2807" s="108">
        <v>7.4280057839251137E-3</v>
      </c>
      <c r="J2807" s="109">
        <v>7.0787505094481685E-3</v>
      </c>
      <c r="K2807" s="731">
        <v>1.6769100484971836E-2</v>
      </c>
      <c r="L2807" s="108">
        <v>7.2533077106110152E-4</v>
      </c>
      <c r="M2807" s="109">
        <v>8.0757623900414932E-4</v>
      </c>
      <c r="N2807" s="731">
        <v>1.3970267027542101E-3</v>
      </c>
      <c r="O2807" s="108">
        <v>1.857522550400141E-3</v>
      </c>
      <c r="P2807" s="109">
        <v>1.7581101445222338E-3</v>
      </c>
      <c r="Q2807" s="731">
        <v>3.406350223624188E-3</v>
      </c>
      <c r="R2807" s="108">
        <v>2.5331226155676984E-3</v>
      </c>
      <c r="S2807" s="109">
        <v>3.3740863656433247E-3</v>
      </c>
      <c r="T2807" s="731">
        <v>1.0908621652602779E-2</v>
      </c>
      <c r="U2807" s="108">
        <v>1.9748724453889287E-4</v>
      </c>
      <c r="V2807" s="109">
        <v>1.9161480305864356E-4</v>
      </c>
      <c r="W2807" s="731">
        <v>3.3381630537081475E-4</v>
      </c>
      <c r="X2807" s="108">
        <v>1.2202149060356334E-5</v>
      </c>
      <c r="Y2807" s="109">
        <v>1.1805720187532602E-5</v>
      </c>
      <c r="Z2807" s="731">
        <v>2.1580353152661828E-5</v>
      </c>
      <c r="AA2807" s="108">
        <v>2.1226957093956872E-4</v>
      </c>
      <c r="AB2807" s="109">
        <v>2.1304846419524325E-4</v>
      </c>
      <c r="AC2807" s="731">
        <v>5.9093376276296214E-4</v>
      </c>
      <c r="AD2807" s="108">
        <v>8.6648295979767796E-5</v>
      </c>
      <c r="AE2807" s="109">
        <v>8.4386334784114603E-5</v>
      </c>
      <c r="AF2807" s="731">
        <v>1.4435915451119419E-4</v>
      </c>
      <c r="AG2807" s="108">
        <v>1.03323579824681E-4</v>
      </c>
      <c r="AH2807" s="109">
        <v>9.9005591374385745E-5</v>
      </c>
      <c r="AI2807" s="731">
        <v>1.8851420162941721E-4</v>
      </c>
      <c r="AJ2807" s="114"/>
      <c r="AK2807" s="115"/>
      <c r="AL2807" s="115"/>
    </row>
    <row r="2808" spans="1:38" x14ac:dyDescent="0.25">
      <c r="A2808" s="71">
        <v>2045</v>
      </c>
      <c r="B2808" s="718">
        <v>3</v>
      </c>
      <c r="C2808" s="108">
        <v>0.27754868582046094</v>
      </c>
      <c r="D2808" s="109">
        <v>0.28465938988308953</v>
      </c>
      <c r="E2808" s="731">
        <v>0.24810893363926273</v>
      </c>
      <c r="F2808" s="108">
        <v>1.3379370058132882E-2</v>
      </c>
      <c r="G2808" s="109">
        <v>1.5208097110624146E-2</v>
      </c>
      <c r="H2808" s="731">
        <v>1.5018804958177078E-2</v>
      </c>
      <c r="I2808" s="108">
        <v>7.3690015747579643E-3</v>
      </c>
      <c r="J2808" s="109">
        <v>7.0136000978020937E-3</v>
      </c>
      <c r="K2808" s="731">
        <v>1.6901355004699883E-2</v>
      </c>
      <c r="L2808" s="108">
        <v>7.2427750028286879E-4</v>
      </c>
      <c r="M2808" s="109">
        <v>8.054475386208126E-4</v>
      </c>
      <c r="N2808" s="731">
        <v>1.4040201791258543E-3</v>
      </c>
      <c r="O2808" s="108">
        <v>1.8421086671938525E-3</v>
      </c>
      <c r="P2808" s="109">
        <v>1.7431490907193416E-3</v>
      </c>
      <c r="Q2808" s="731">
        <v>3.4317692824043767E-3</v>
      </c>
      <c r="R2808" s="108">
        <v>2.5331226155676984E-3</v>
      </c>
      <c r="S2808" s="109">
        <v>3.3740863656433247E-3</v>
      </c>
      <c r="T2808" s="731">
        <v>1.0908621652602779E-2</v>
      </c>
      <c r="U2808" s="108">
        <v>1.9629483611012009E-4</v>
      </c>
      <c r="V2808" s="109">
        <v>1.9021841203696152E-4</v>
      </c>
      <c r="W2808" s="731">
        <v>3.3655508065240196E-4</v>
      </c>
      <c r="X2808" s="108">
        <v>1.2122338173710562E-5</v>
      </c>
      <c r="Y2808" s="109">
        <v>1.1714890638347173E-5</v>
      </c>
      <c r="Z2808" s="731">
        <v>2.1748629752153483E-5</v>
      </c>
      <c r="AA2808" s="108">
        <v>2.1115733448053483E-4</v>
      </c>
      <c r="AB2808" s="109">
        <v>2.1181727630340081E-4</v>
      </c>
      <c r="AC2808" s="731">
        <v>5.9536777707513218E-4</v>
      </c>
      <c r="AD2808" s="108">
        <v>8.6150952302019705E-5</v>
      </c>
      <c r="AE2808" s="109">
        <v>8.378220403604818E-5</v>
      </c>
      <c r="AF2808" s="731">
        <v>1.4562853895294455E-4</v>
      </c>
      <c r="AG2808" s="108">
        <v>1.0257180271721662E-4</v>
      </c>
      <c r="AH2808" s="109">
        <v>9.8213428630104801E-5</v>
      </c>
      <c r="AI2808" s="731">
        <v>1.8972680018588647E-4</v>
      </c>
      <c r="AJ2808" s="114"/>
      <c r="AK2808" s="115"/>
      <c r="AL2808" s="115"/>
    </row>
    <row r="2809" spans="1:38" x14ac:dyDescent="0.25">
      <c r="A2809" s="71">
        <v>2045</v>
      </c>
      <c r="B2809" s="718">
        <v>4</v>
      </c>
      <c r="C2809" s="108">
        <v>0.33707342444280564</v>
      </c>
      <c r="D2809" s="109">
        <v>0.34020669602256409</v>
      </c>
      <c r="E2809" s="731">
        <v>0.33471301646277873</v>
      </c>
      <c r="F2809" s="108">
        <v>1.3808336799811685E-2</v>
      </c>
      <c r="G2809" s="109">
        <v>1.574739877123928E-2</v>
      </c>
      <c r="H2809" s="731">
        <v>1.8394247180340169E-2</v>
      </c>
      <c r="I2809" s="108">
        <v>7.8141528859773345E-3</v>
      </c>
      <c r="J2809" s="109">
        <v>8.1990207466745776E-3</v>
      </c>
      <c r="K2809" s="731">
        <v>2.0079731484454771E-2</v>
      </c>
      <c r="L2809" s="108">
        <v>8.7590857606181349E-4</v>
      </c>
      <c r="M2809" s="109">
        <v>1.2021969284414435E-3</v>
      </c>
      <c r="N2809" s="731">
        <v>2.2708495331060273E-3</v>
      </c>
      <c r="O2809" s="108">
        <v>1.9912105084343339E-3</v>
      </c>
      <c r="P2809" s="109">
        <v>2.0371676487933067E-3</v>
      </c>
      <c r="Q2809" s="731">
        <v>4.3453984116401424E-3</v>
      </c>
      <c r="R2809" s="108">
        <v>2.5331226155676984E-3</v>
      </c>
      <c r="S2809" s="109">
        <v>3.3740863656433247E-3</v>
      </c>
      <c r="T2809" s="731">
        <v>1.0908621652602779E-2</v>
      </c>
      <c r="U2809" s="108">
        <v>2.0455800861266099E-4</v>
      </c>
      <c r="V2809" s="109">
        <v>2.0602812383716166E-4</v>
      </c>
      <c r="W2809" s="731">
        <v>4.3355648588636899E-4</v>
      </c>
      <c r="X2809" s="108">
        <v>1.2716027507520011E-5</v>
      </c>
      <c r="Y2809" s="109">
        <v>1.2855544961683766E-5</v>
      </c>
      <c r="Z2809" s="731">
        <v>2.8048289410951445E-5</v>
      </c>
      <c r="AA2809" s="108">
        <v>2.2079965669785886E-4</v>
      </c>
      <c r="AB2809" s="109">
        <v>2.2937782862287562E-4</v>
      </c>
      <c r="AC2809" s="731">
        <v>7.4898966835990858E-4</v>
      </c>
      <c r="AD2809" s="108">
        <v>8.9307914329473181E-5</v>
      </c>
      <c r="AE2809" s="109">
        <v>8.9757356144071077E-5</v>
      </c>
      <c r="AF2809" s="731">
        <v>1.9098796551377453E-4</v>
      </c>
      <c r="AG2809" s="108">
        <v>1.0900066645149696E-4</v>
      </c>
      <c r="AH2809" s="109">
        <v>1.1075402677050862E-4</v>
      </c>
      <c r="AI2809" s="731">
        <v>2.3398501797339868E-4</v>
      </c>
      <c r="AJ2809" s="114"/>
      <c r="AK2809" s="115"/>
      <c r="AL2809" s="115"/>
    </row>
    <row r="2810" spans="1:38" x14ac:dyDescent="0.25">
      <c r="A2810" s="71">
        <v>2045</v>
      </c>
      <c r="B2810" s="718">
        <v>5</v>
      </c>
      <c r="C2810" s="108">
        <v>0.33589138849521533</v>
      </c>
      <c r="D2810" s="109">
        <v>0.33893445867901179</v>
      </c>
      <c r="E2810" s="731">
        <v>0.33056584718187437</v>
      </c>
      <c r="F2810" s="108">
        <v>1.383134976058966E-2</v>
      </c>
      <c r="G2810" s="109">
        <v>1.5762350670487858E-2</v>
      </c>
      <c r="H2810" s="731">
        <v>1.8215032554275385E-2</v>
      </c>
      <c r="I2810" s="108">
        <v>7.7826373989417375E-3</v>
      </c>
      <c r="J2810" s="109">
        <v>8.1554860673173739E-3</v>
      </c>
      <c r="K2810" s="731">
        <v>1.9795559791667191E-2</v>
      </c>
      <c r="L2810" s="108">
        <v>8.7480200656359704E-4</v>
      </c>
      <c r="M2810" s="109">
        <v>1.1991158297774897E-3</v>
      </c>
      <c r="N2810" s="731">
        <v>2.2532798902219148E-3</v>
      </c>
      <c r="O2810" s="108">
        <v>1.9830454298471315E-3</v>
      </c>
      <c r="P2810" s="109">
        <v>2.0273862432857426E-3</v>
      </c>
      <c r="Q2810" s="731">
        <v>4.284140066684471E-3</v>
      </c>
      <c r="R2810" s="108">
        <v>2.5331226155676984E-3</v>
      </c>
      <c r="S2810" s="109">
        <v>3.3740863656433247E-3</v>
      </c>
      <c r="T2810" s="731">
        <v>1.0908621652602779E-2</v>
      </c>
      <c r="U2810" s="108">
        <v>2.0382011246767705E-4</v>
      </c>
      <c r="V2810" s="109">
        <v>2.0501004962844162E-4</v>
      </c>
      <c r="W2810" s="731">
        <v>4.269826871257194E-4</v>
      </c>
      <c r="X2810" s="108">
        <v>1.2667927631217812E-5</v>
      </c>
      <c r="Y2810" s="109">
        <v>1.2790736788994983E-5</v>
      </c>
      <c r="Z2810" s="731">
        <v>2.7638183620480436E-5</v>
      </c>
      <c r="AA2810" s="108">
        <v>2.2027756488899729E-4</v>
      </c>
      <c r="AB2810" s="109">
        <v>2.2861421831403729E-4</v>
      </c>
      <c r="AC2810" s="731">
        <v>7.3876616493233317E-4</v>
      </c>
      <c r="AD2810" s="108">
        <v>8.8990752641803577E-5</v>
      </c>
      <c r="AE2810" s="109">
        <v>8.9309724894087662E-5</v>
      </c>
      <c r="AF2810" s="731">
        <v>1.8793403642757223E-4</v>
      </c>
      <c r="AG2810" s="108">
        <v>1.0857505736617836E-4</v>
      </c>
      <c r="AH2810" s="109">
        <v>1.1020999209286258E-4</v>
      </c>
      <c r="AI2810" s="731">
        <v>2.3105009108213026E-4</v>
      </c>
      <c r="AJ2810" s="114"/>
      <c r="AK2810" s="115"/>
      <c r="AL2810" s="115"/>
    </row>
    <row r="2811" spans="1:38" ht="13" x14ac:dyDescent="0.3">
      <c r="A2811" s="71">
        <v>2045</v>
      </c>
      <c r="B2811" s="718">
        <v>6</v>
      </c>
      <c r="C2811" s="108">
        <v>0.38560451377691518</v>
      </c>
      <c r="D2811" s="109">
        <v>0.38423601847393851</v>
      </c>
      <c r="E2811" s="732">
        <v>0.44668814969568887</v>
      </c>
      <c r="F2811" s="108">
        <v>1.4391645025073171E-2</v>
      </c>
      <c r="G2811" s="109">
        <v>1.633438346339423E-2</v>
      </c>
      <c r="H2811" s="732">
        <v>2.3900067077249048E-2</v>
      </c>
      <c r="I2811" s="108">
        <v>8.0365663652750656E-3</v>
      </c>
      <c r="J2811" s="109">
        <v>9.0410974846916233E-3</v>
      </c>
      <c r="K2811" s="732">
        <v>2.1844869606031929E-2</v>
      </c>
      <c r="L2811" s="108">
        <v>9.924577820897612E-4</v>
      </c>
      <c r="M2811" s="109">
        <v>1.2961472260090326E-3</v>
      </c>
      <c r="N2811" s="732">
        <v>2.3306110000208971E-3</v>
      </c>
      <c r="O2811" s="108">
        <v>2.0916954881222659E-3</v>
      </c>
      <c r="P2811" s="109">
        <v>2.2704343593550761E-3</v>
      </c>
      <c r="Q2811" s="732">
        <v>5.7949316820772052E-3</v>
      </c>
      <c r="R2811" s="108">
        <v>2.5331226155676984E-3</v>
      </c>
      <c r="S2811" s="109">
        <v>3.3740863656433247E-3</v>
      </c>
      <c r="T2811" s="732">
        <v>1.0908621652602779E-2</v>
      </c>
      <c r="U2811" s="108">
        <v>2.0968311459054577E-4</v>
      </c>
      <c r="V2811" s="109">
        <v>2.1732469323699591E-4</v>
      </c>
      <c r="W2811" s="732">
        <v>5.3323059564834878E-4</v>
      </c>
      <c r="X2811" s="108">
        <v>1.3091334867930499E-5</v>
      </c>
      <c r="Y2811" s="109">
        <v>1.368813574807392E-5</v>
      </c>
      <c r="Z2811" s="732">
        <v>3.5982206188175686E-5</v>
      </c>
      <c r="AA2811" s="108">
        <v>2.2813537471921136E-4</v>
      </c>
      <c r="AB2811" s="109">
        <v>2.4314026446353916E-4</v>
      </c>
      <c r="AC2811" s="732">
        <v>9.9745169008254482E-4</v>
      </c>
      <c r="AD2811" s="108">
        <v>9.1210361475846708E-5</v>
      </c>
      <c r="AE2811" s="109">
        <v>9.3861590044551943E-5</v>
      </c>
      <c r="AF2811" s="732">
        <v>2.1953093624943709E-4</v>
      </c>
      <c r="AG2811" s="108">
        <v>1.1321690245808027E-4</v>
      </c>
      <c r="AH2811" s="109">
        <v>1.2036822208055185E-4</v>
      </c>
      <c r="AI2811" s="732">
        <v>3.4741705670351963E-4</v>
      </c>
      <c r="AJ2811" s="114"/>
      <c r="AK2811" s="115"/>
      <c r="AL2811" s="115"/>
    </row>
    <row r="2812" spans="1:38" ht="13" x14ac:dyDescent="0.3">
      <c r="A2812" s="71">
        <v>2045</v>
      </c>
      <c r="B2812" s="718">
        <v>7</v>
      </c>
      <c r="C2812" s="108">
        <v>0.38537264477720823</v>
      </c>
      <c r="D2812" s="109">
        <v>0.38386034613540848</v>
      </c>
      <c r="E2812" s="732">
        <v>0.4420292484094055</v>
      </c>
      <c r="F2812" s="108">
        <v>1.4455229959032822E-2</v>
      </c>
      <c r="G2812" s="109">
        <v>1.6382145391324838E-2</v>
      </c>
      <c r="H2812" s="732">
        <v>2.3695850557539266E-2</v>
      </c>
      <c r="I2812" s="108">
        <v>8.0229234792860409E-3</v>
      </c>
      <c r="J2812" s="109">
        <v>9.014611525762958E-3</v>
      </c>
      <c r="K2812" s="732">
        <v>2.1529730109842445E-2</v>
      </c>
      <c r="L2812" s="108">
        <v>9.9116500909701547E-4</v>
      </c>
      <c r="M2812" s="109">
        <v>1.2929372294510936E-3</v>
      </c>
      <c r="N2812" s="732">
        <v>2.3106421122815503E-3</v>
      </c>
      <c r="O2812" s="108">
        <v>2.0893184579334023E-3</v>
      </c>
      <c r="P2812" s="109">
        <v>2.2662650224072128E-3</v>
      </c>
      <c r="Q2812" s="732">
        <v>5.721529785198202E-3</v>
      </c>
      <c r="R2812" s="108">
        <v>2.5331226155676984E-3</v>
      </c>
      <c r="S2812" s="109">
        <v>3.3740863656433247E-3</v>
      </c>
      <c r="T2812" s="732">
        <v>1.0908621652602779E-2</v>
      </c>
      <c r="U2812" s="108">
        <v>2.0930511481936069E-4</v>
      </c>
      <c r="V2812" s="109">
        <v>2.1666253553153148E-4</v>
      </c>
      <c r="W2812" s="732">
        <v>5.2536587285143335E-4</v>
      </c>
      <c r="X2812" s="108">
        <v>1.3068654846905076E-5</v>
      </c>
      <c r="Y2812" s="109">
        <v>1.3648245184518303E-5</v>
      </c>
      <c r="Z2812" s="732">
        <v>3.5488704268669129E-5</v>
      </c>
      <c r="AA2812" s="108">
        <v>2.2810597382226294E-4</v>
      </c>
      <c r="AB2812" s="109">
        <v>2.4283718289384138E-4</v>
      </c>
      <c r="AC2812" s="732">
        <v>9.852638220670183E-4</v>
      </c>
      <c r="AD2812" s="108">
        <v>9.1035698031559947E-5</v>
      </c>
      <c r="AE2812" s="109">
        <v>9.355554530831823E-5</v>
      </c>
      <c r="AF2812" s="732">
        <v>2.158737479506522E-4</v>
      </c>
      <c r="AG2812" s="108">
        <v>1.1305161260188744E-4</v>
      </c>
      <c r="AH2812" s="109">
        <v>1.2007811438288498E-4</v>
      </c>
      <c r="AI2812" s="732">
        <v>3.4389470773759794E-4</v>
      </c>
      <c r="AJ2812" s="114"/>
      <c r="AK2812" s="115"/>
      <c r="AL2812" s="115"/>
    </row>
    <row r="2813" spans="1:38" ht="13" x14ac:dyDescent="0.3">
      <c r="A2813" s="71">
        <v>2045</v>
      </c>
      <c r="B2813" s="718">
        <v>8</v>
      </c>
      <c r="C2813" s="108">
        <v>0.43550515056469735</v>
      </c>
      <c r="D2813" s="109">
        <v>0.4264391505912975</v>
      </c>
      <c r="E2813" s="732">
        <v>0.43611950208514422</v>
      </c>
      <c r="F2813" s="108">
        <v>1.4993210830811282E-2</v>
      </c>
      <c r="G2813" s="109">
        <v>1.678790834898404E-2</v>
      </c>
      <c r="H2813" s="732">
        <v>2.5502535868923301E-2</v>
      </c>
      <c r="I2813" s="108">
        <v>8.2955050782496861E-3</v>
      </c>
      <c r="J2813" s="109">
        <v>9.5091814655143461E-3</v>
      </c>
      <c r="K2813" s="732">
        <v>2.2584756398772977E-2</v>
      </c>
      <c r="L2813" s="108">
        <v>1.1270559586864916E-3</v>
      </c>
      <c r="M2813" s="109">
        <v>1.401010133858327E-3</v>
      </c>
      <c r="N2813" s="732">
        <v>2.391610729585917E-3</v>
      </c>
      <c r="O2813" s="108">
        <v>2.1851044811972602E-3</v>
      </c>
      <c r="P2813" s="109">
        <v>2.3683180801282026E-3</v>
      </c>
      <c r="Q2813" s="732">
        <v>6.1596865829726356E-3</v>
      </c>
      <c r="R2813" s="108">
        <v>2.5331226155676984E-3</v>
      </c>
      <c r="S2813" s="109">
        <v>3.3740863656433247E-3</v>
      </c>
      <c r="T2813" s="732">
        <v>1.0908621652602779E-2</v>
      </c>
      <c r="U2813" s="108">
        <v>2.1339710364426655E-4</v>
      </c>
      <c r="V2813" s="109">
        <v>2.2063144498498156E-4</v>
      </c>
      <c r="W2813" s="732">
        <v>5.7185820548483798E-4</v>
      </c>
      <c r="X2813" s="108">
        <v>1.337647681928516E-5</v>
      </c>
      <c r="Y2813" s="109">
        <v>1.3953292346551617E-5</v>
      </c>
      <c r="Z2813" s="732">
        <v>3.8518979851166723E-5</v>
      </c>
      <c r="AA2813" s="108">
        <v>2.3449934520110557E-4</v>
      </c>
      <c r="AB2813" s="109">
        <v>2.4879318863921436E-4</v>
      </c>
      <c r="AC2813" s="732">
        <v>1.0595948041319651E-3</v>
      </c>
      <c r="AD2813" s="108">
        <v>9.2438564362326266E-5</v>
      </c>
      <c r="AE2813" s="109">
        <v>9.4850203491090665E-5</v>
      </c>
      <c r="AF2813" s="732">
        <v>2.3763409881736702E-4</v>
      </c>
      <c r="AG2813" s="108">
        <v>1.1684547311962172E-4</v>
      </c>
      <c r="AH2813" s="109">
        <v>1.2401435853282356E-4</v>
      </c>
      <c r="AI2813" s="732">
        <v>3.6512798100154267E-4</v>
      </c>
      <c r="AJ2813" s="114"/>
      <c r="AK2813" s="115"/>
      <c r="AL2813" s="115"/>
    </row>
    <row r="2814" spans="1:38" ht="13" x14ac:dyDescent="0.3">
      <c r="A2814" s="71">
        <v>2045</v>
      </c>
      <c r="B2814" s="718">
        <v>9</v>
      </c>
      <c r="C2814" s="108">
        <v>0.43525274641321715</v>
      </c>
      <c r="D2814" s="109">
        <v>0.42607038872457614</v>
      </c>
      <c r="E2814" s="732">
        <v>0.43119800071642711</v>
      </c>
      <c r="F2814" s="108">
        <v>1.5080720307379692E-2</v>
      </c>
      <c r="G2814" s="109">
        <v>1.6857092941956111E-2</v>
      </c>
      <c r="H2814" s="732">
        <v>2.5268799180842912E-2</v>
      </c>
      <c r="I2814" s="108">
        <v>8.2808456273649952E-3</v>
      </c>
      <c r="J2814" s="109">
        <v>9.4827603225539469E-3</v>
      </c>
      <c r="K2814" s="732">
        <v>2.2224774549591427E-2</v>
      </c>
      <c r="L2814" s="108">
        <v>1.1255187589107119E-3</v>
      </c>
      <c r="M2814" s="109">
        <v>1.3976998970299996E-3</v>
      </c>
      <c r="N2814" s="732">
        <v>2.3678624260884571E-3</v>
      </c>
      <c r="O2814" s="108">
        <v>2.1825779811677657E-3</v>
      </c>
      <c r="P2814" s="109">
        <v>2.3642923108320134E-3</v>
      </c>
      <c r="Q2814" s="732">
        <v>6.0728855965937753E-3</v>
      </c>
      <c r="R2814" s="108">
        <v>2.5331226155676984E-3</v>
      </c>
      <c r="S2814" s="109">
        <v>3.3740863656433247E-3</v>
      </c>
      <c r="T2814" s="732">
        <v>1.0908621652602779E-2</v>
      </c>
      <c r="U2814" s="108">
        <v>2.1299581716478457E-4</v>
      </c>
      <c r="V2814" s="109">
        <v>2.1999202058671754E-4</v>
      </c>
      <c r="W2814" s="732">
        <v>5.6256592501315484E-4</v>
      </c>
      <c r="X2814" s="108">
        <v>1.3352375257849559E-5</v>
      </c>
      <c r="Y2814" s="109">
        <v>1.3914733897162008E-5</v>
      </c>
      <c r="Z2814" s="732">
        <v>3.7933963058621861E-5</v>
      </c>
      <c r="AA2814" s="108">
        <v>2.3454583993648575E-4</v>
      </c>
      <c r="AB2814" s="109">
        <v>2.4859406989637974E-4</v>
      </c>
      <c r="AC2814" s="732">
        <v>1.0452257137844952E-3</v>
      </c>
      <c r="AD2814" s="108">
        <v>9.2253194733718001E-5</v>
      </c>
      <c r="AE2814" s="109">
        <v>9.4554789157802056E-5</v>
      </c>
      <c r="AF2814" s="732">
        <v>2.3331086149708938E-4</v>
      </c>
      <c r="AG2814" s="108">
        <v>1.1666983001983257E-4</v>
      </c>
      <c r="AH2814" s="109">
        <v>1.2373417193734958E-4</v>
      </c>
      <c r="AI2814" s="732">
        <v>3.6095896595859559E-4</v>
      </c>
      <c r="AJ2814" s="114"/>
      <c r="AK2814" s="115"/>
      <c r="AL2814" s="115"/>
    </row>
    <row r="2815" spans="1:38" ht="13" x14ac:dyDescent="0.3">
      <c r="A2815" s="71">
        <v>2045</v>
      </c>
      <c r="B2815" s="718">
        <v>10</v>
      </c>
      <c r="C2815" s="108">
        <v>0.57648173782097933</v>
      </c>
      <c r="D2815" s="109">
        <v>0.54869077424438573</v>
      </c>
      <c r="E2815" s="732">
        <v>0.46661115255010099</v>
      </c>
      <c r="F2815" s="108">
        <v>1.8394843341105544E-2</v>
      </c>
      <c r="G2815" s="109">
        <v>1.966902701358849E-2</v>
      </c>
      <c r="H2815" s="732">
        <v>3.0957304492783923E-2</v>
      </c>
      <c r="I2815" s="108">
        <v>8.9232516186771114E-3</v>
      </c>
      <c r="J2815" s="109">
        <v>1.0416048007826252E-2</v>
      </c>
      <c r="K2815" s="732">
        <v>2.1750857003452286E-2</v>
      </c>
      <c r="L2815" s="108">
        <v>1.4003272711167148E-3</v>
      </c>
      <c r="M2815" s="109">
        <v>1.5999015540270501E-3</v>
      </c>
      <c r="N2815" s="732">
        <v>2.5463544561595153E-3</v>
      </c>
      <c r="O2815" s="108">
        <v>2.514212879384403E-3</v>
      </c>
      <c r="P2815" s="109">
        <v>2.6105364617094264E-3</v>
      </c>
      <c r="Q2815" s="732">
        <v>6.8311667294493105E-3</v>
      </c>
      <c r="R2815" s="108">
        <v>2.5331226155676984E-3</v>
      </c>
      <c r="S2815" s="109">
        <v>3.3740863656433247E-3</v>
      </c>
      <c r="T2815" s="732">
        <v>1.0908621652602779E-2</v>
      </c>
      <c r="U2815" s="108">
        <v>2.2726651592333699E-4</v>
      </c>
      <c r="V2815" s="109">
        <v>2.3007607974795809E-4</v>
      </c>
      <c r="W2815" s="732">
        <v>6.430454245552079E-4</v>
      </c>
      <c r="X2815" s="108">
        <v>1.4420073625151197E-5</v>
      </c>
      <c r="Y2815" s="109">
        <v>1.4677571748373657E-5</v>
      </c>
      <c r="Z2815" s="732">
        <v>4.3165684658629003E-5</v>
      </c>
      <c r="AA2815" s="108">
        <v>2.6164728012283817E-4</v>
      </c>
      <c r="AB2815" s="109">
        <v>2.6965782164118442E-4</v>
      </c>
      <c r="AC2815" s="732">
        <v>1.1829563433908682E-3</v>
      </c>
      <c r="AD2815" s="108">
        <v>9.7157537288339963E-5</v>
      </c>
      <c r="AE2815" s="109">
        <v>9.7934459844077504E-5</v>
      </c>
      <c r="AF2815" s="732">
        <v>2.7094777303854638E-4</v>
      </c>
      <c r="AG2815" s="108">
        <v>1.2981874538437301E-4</v>
      </c>
      <c r="AH2815" s="109">
        <v>1.3335923946535048E-4</v>
      </c>
      <c r="AI2815" s="732">
        <v>3.9770682178947366E-4</v>
      </c>
      <c r="AJ2815" s="114"/>
      <c r="AK2815" s="115"/>
      <c r="AL2815" s="115"/>
    </row>
    <row r="2816" spans="1:38" ht="13" x14ac:dyDescent="0.3">
      <c r="A2816" s="71">
        <v>2045</v>
      </c>
      <c r="B2816" s="718">
        <v>11</v>
      </c>
      <c r="C2816" s="108">
        <v>0.57618970613779996</v>
      </c>
      <c r="D2816" s="109">
        <v>0.5483073828854651</v>
      </c>
      <c r="E2816" s="732">
        <v>0.46011878320278371</v>
      </c>
      <c r="F2816" s="108">
        <v>1.8573250073429554E-2</v>
      </c>
      <c r="G2816" s="109">
        <v>1.9827082038266126E-2</v>
      </c>
      <c r="H2816" s="732">
        <v>3.0711733554574003E-2</v>
      </c>
      <c r="I2816" s="108">
        <v>8.9069812694526854E-3</v>
      </c>
      <c r="J2816" s="109">
        <v>1.0388825029770135E-2</v>
      </c>
      <c r="K2816" s="732">
        <v>2.1338242688493141E-2</v>
      </c>
      <c r="L2816" s="108">
        <v>1.3983320144621354E-3</v>
      </c>
      <c r="M2816" s="109">
        <v>1.5963015189801668E-3</v>
      </c>
      <c r="N2816" s="732">
        <v>2.5128762090416193E-3</v>
      </c>
      <c r="O2816" s="108">
        <v>2.5114350955930133E-3</v>
      </c>
      <c r="P2816" s="109">
        <v>2.6065665437348148E-3</v>
      </c>
      <c r="Q2816" s="732">
        <v>6.7138085190505204E-3</v>
      </c>
      <c r="R2816" s="108">
        <v>2.5331226155676984E-3</v>
      </c>
      <c r="S2816" s="109">
        <v>3.3740863656433247E-3</v>
      </c>
      <c r="T2816" s="732">
        <v>1.0908621652602779E-2</v>
      </c>
      <c r="U2816" s="108">
        <v>2.2682577315681233E-4</v>
      </c>
      <c r="V2816" s="109">
        <v>2.2944678560489341E-4</v>
      </c>
      <c r="W2816" s="732">
        <v>6.304955306155501E-4</v>
      </c>
      <c r="X2816" s="108">
        <v>1.4393507515737577E-5</v>
      </c>
      <c r="Y2816" s="109">
        <v>1.4639495667681028E-5</v>
      </c>
      <c r="Z2816" s="732">
        <v>4.2372266314668689E-5</v>
      </c>
      <c r="AA2816" s="108">
        <v>2.6199441080989325E-4</v>
      </c>
      <c r="AB2816" s="109">
        <v>2.6979255704444603E-4</v>
      </c>
      <c r="AC2816" s="732">
        <v>1.1637952887866515E-3</v>
      </c>
      <c r="AD2816" s="108">
        <v>9.6953882217576382E-5</v>
      </c>
      <c r="AE2816" s="109">
        <v>9.7643512949339905E-5</v>
      </c>
      <c r="AF2816" s="732">
        <v>2.6510495968657956E-4</v>
      </c>
      <c r="AG2816" s="108">
        <v>1.296255834888477E-4</v>
      </c>
      <c r="AH2816" s="109">
        <v>1.3308278737591571E-4</v>
      </c>
      <c r="AI2816" s="732">
        <v>3.9206352526616715E-4</v>
      </c>
      <c r="AJ2816" s="114"/>
      <c r="AK2816" s="115"/>
      <c r="AL2816" s="115"/>
    </row>
    <row r="2817" spans="1:38" ht="13" x14ac:dyDescent="0.3">
      <c r="A2817" s="71">
        <v>2045</v>
      </c>
      <c r="B2817" s="718">
        <v>12</v>
      </c>
      <c r="C2817" s="108">
        <v>0.57589053256270495</v>
      </c>
      <c r="D2817" s="109">
        <v>0.54794056559050452</v>
      </c>
      <c r="E2817" s="732">
        <v>0.45343952182638442</v>
      </c>
      <c r="F2817" s="108">
        <v>1.8766224507097425E-2</v>
      </c>
      <c r="G2817" s="109">
        <v>1.9999977711354602E-2</v>
      </c>
      <c r="H2817" s="732">
        <v>3.046889897136798E-2</v>
      </c>
      <c r="I2817" s="108">
        <v>8.8902540446251285E-3</v>
      </c>
      <c r="J2817" s="109">
        <v>1.0362650830866562E-2</v>
      </c>
      <c r="K2817" s="732">
        <v>2.0913305160401054E-2</v>
      </c>
      <c r="L2817" s="108">
        <v>1.3962826940038232E-3</v>
      </c>
      <c r="M2817" s="109">
        <v>1.5928415627865578E-3</v>
      </c>
      <c r="N2817" s="732">
        <v>2.4783439928951273E-3</v>
      </c>
      <c r="O2817" s="108">
        <v>2.5085804334461833E-3</v>
      </c>
      <c r="P2817" s="109">
        <v>2.6027560169981073E-3</v>
      </c>
      <c r="Q2817" s="732">
        <v>6.5930467407698586E-3</v>
      </c>
      <c r="R2817" s="108">
        <v>2.5331226155676984E-3</v>
      </c>
      <c r="S2817" s="109">
        <v>3.3740863656433247E-3</v>
      </c>
      <c r="T2817" s="732">
        <v>1.0908621652602779E-2</v>
      </c>
      <c r="U2817" s="108">
        <v>2.2637238902740333E-4</v>
      </c>
      <c r="V2817" s="109">
        <v>2.2884193916710127E-4</v>
      </c>
      <c r="W2817" s="732">
        <v>6.1758161283336844E-4</v>
      </c>
      <c r="X2817" s="108">
        <v>1.4366142606845564E-5</v>
      </c>
      <c r="Y2817" s="109">
        <v>1.4602897279702191E-5</v>
      </c>
      <c r="Z2817" s="732">
        <v>4.1555829719006511E-5</v>
      </c>
      <c r="AA2817" s="108">
        <v>2.6238792992265694E-4</v>
      </c>
      <c r="AB2817" s="109">
        <v>2.7000376715954276E-4</v>
      </c>
      <c r="AC2817" s="732">
        <v>1.1441168136570356E-3</v>
      </c>
      <c r="AD2817" s="108">
        <v>9.674429608566359E-5</v>
      </c>
      <c r="AE2817" s="109">
        <v>9.7363787426405787E-5</v>
      </c>
      <c r="AF2817" s="732">
        <v>2.5909260984636085E-4</v>
      </c>
      <c r="AG2817" s="108">
        <v>1.2942684984455842E-4</v>
      </c>
      <c r="AH2817" s="109">
        <v>1.3281728265860732E-4</v>
      </c>
      <c r="AI2817" s="732">
        <v>3.8625680150552582E-4</v>
      </c>
      <c r="AJ2817" s="114"/>
      <c r="AK2817" s="115"/>
      <c r="AL2817" s="115"/>
    </row>
    <row r="2818" spans="1:38" ht="13" x14ac:dyDescent="0.3">
      <c r="A2818" s="71">
        <v>2045</v>
      </c>
      <c r="B2818" s="718">
        <v>13</v>
      </c>
      <c r="C2818" s="108">
        <v>0.57444820982968692</v>
      </c>
      <c r="D2818" s="109">
        <v>0.5465261514739449</v>
      </c>
      <c r="E2818" s="732">
        <v>0.44504616150917214</v>
      </c>
      <c r="F2818" s="108">
        <v>1.8970424427708261E-2</v>
      </c>
      <c r="G2818" s="109">
        <v>2.0182374001783659E-2</v>
      </c>
      <c r="H2818" s="732">
        <v>3.0150369891230565E-2</v>
      </c>
      <c r="I2818" s="108">
        <v>8.8720131243660311E-3</v>
      </c>
      <c r="J2818" s="109">
        <v>1.0336192964395202E-2</v>
      </c>
      <c r="K2818" s="732">
        <v>2.0397125937456427E-2</v>
      </c>
      <c r="L2818" s="108">
        <v>1.3941819113538212E-3</v>
      </c>
      <c r="M2818" s="109">
        <v>1.5894949882177694E-3</v>
      </c>
      <c r="N2818" s="732">
        <v>2.4365854448140305E-3</v>
      </c>
      <c r="O2818" s="108">
        <v>2.5049458950876938E-3</v>
      </c>
      <c r="P2818" s="109">
        <v>2.5983270555446397E-3</v>
      </c>
      <c r="Q2818" s="732">
        <v>6.4473510727085801E-3</v>
      </c>
      <c r="R2818" s="108">
        <v>2.5331226155676984E-3</v>
      </c>
      <c r="S2818" s="109">
        <v>3.3740863656433247E-3</v>
      </c>
      <c r="T2818" s="732">
        <v>1.0908621652602779E-2</v>
      </c>
      <c r="U2818" s="108">
        <v>2.2589893958873211E-4</v>
      </c>
      <c r="V2818" s="109">
        <v>2.2824685875341228E-4</v>
      </c>
      <c r="W2818" s="732">
        <v>6.0205154271612902E-4</v>
      </c>
      <c r="X2818" s="108">
        <v>1.4337124125758127E-5</v>
      </c>
      <c r="Y2818" s="109">
        <v>1.4566423636186639E-5</v>
      </c>
      <c r="Z2818" s="732">
        <v>4.0572639624404769E-5</v>
      </c>
      <c r="AA2818" s="108">
        <v>2.6279439509308228E-4</v>
      </c>
      <c r="AB2818" s="109">
        <v>2.7024436267699173E-4</v>
      </c>
      <c r="AC2818" s="732">
        <v>1.1202730450444716E-3</v>
      </c>
      <c r="AD2818" s="108">
        <v>9.6529848831405132E-5</v>
      </c>
      <c r="AE2818" s="109">
        <v>9.7093166246622087E-5</v>
      </c>
      <c r="AF2818" s="732">
        <v>2.5187735497306463E-4</v>
      </c>
      <c r="AG2818" s="108">
        <v>1.2920175975780513E-4</v>
      </c>
      <c r="AH2818" s="109">
        <v>1.3253787977736964E-4</v>
      </c>
      <c r="AI2818" s="732">
        <v>3.7921631927347461E-4</v>
      </c>
      <c r="AJ2818" s="114"/>
      <c r="AK2818" s="115"/>
      <c r="AL2818" s="115"/>
    </row>
    <row r="2819" spans="1:38" ht="13" x14ac:dyDescent="0.3">
      <c r="A2819" s="71">
        <v>2045</v>
      </c>
      <c r="B2819" s="718">
        <v>14</v>
      </c>
      <c r="C2819" s="108">
        <v>0.57413489167332565</v>
      </c>
      <c r="D2819" s="109">
        <v>0.54618168951111001</v>
      </c>
      <c r="E2819" s="732">
        <v>0.43642513646081738</v>
      </c>
      <c r="F2819" s="108">
        <v>1.9193594144046956E-2</v>
      </c>
      <c r="G2819" s="109">
        <v>2.0383906107833132E-2</v>
      </c>
      <c r="H2819" s="732">
        <v>2.9809221067219394E-2</v>
      </c>
      <c r="I2819" s="108">
        <v>8.8545132255114893E-3</v>
      </c>
      <c r="J2819" s="109">
        <v>1.0311720863885763E-2</v>
      </c>
      <c r="K2819" s="732">
        <v>1.9846248548777996E-2</v>
      </c>
      <c r="L2819" s="108">
        <v>1.3920366642465631E-3</v>
      </c>
      <c r="M2819" s="109">
        <v>1.586259523934711E-3</v>
      </c>
      <c r="N2819" s="732">
        <v>2.3915020082761313E-3</v>
      </c>
      <c r="O2819" s="108">
        <v>2.5019601711707062E-3</v>
      </c>
      <c r="P2819" s="109">
        <v>2.594760629088943E-3</v>
      </c>
      <c r="Q2819" s="732">
        <v>6.291373848824269E-3</v>
      </c>
      <c r="R2819" s="108">
        <v>2.5331226155676984E-3</v>
      </c>
      <c r="S2819" s="109">
        <v>3.3740863656433247E-3</v>
      </c>
      <c r="T2819" s="732">
        <v>1.0908621652602779E-2</v>
      </c>
      <c r="U2819" s="108">
        <v>2.2542481340684329E-4</v>
      </c>
      <c r="V2819" s="109">
        <v>2.2768135756747726E-4</v>
      </c>
      <c r="W2819" s="732">
        <v>5.8537073437863461E-4</v>
      </c>
      <c r="X2819" s="108">
        <v>1.4308515649680906E-5</v>
      </c>
      <c r="Y2819" s="109">
        <v>1.4532209233332329E-5</v>
      </c>
      <c r="Z2819" s="732">
        <v>3.9518235911840678E-5</v>
      </c>
      <c r="AA2819" s="108">
        <v>2.6328785777932529E-4</v>
      </c>
      <c r="AB2819" s="109">
        <v>2.7059721575645759E-4</v>
      </c>
      <c r="AC2819" s="732">
        <v>1.0947489959082382E-3</v>
      </c>
      <c r="AD2819" s="108">
        <v>9.6310794563810571E-5</v>
      </c>
      <c r="AE2819" s="109">
        <v>9.6831779290943863E-5</v>
      </c>
      <c r="AF2819" s="732">
        <v>2.4411141604681682E-4</v>
      </c>
      <c r="AG2819" s="108">
        <v>1.2899395801042047E-4</v>
      </c>
      <c r="AH2819" s="109">
        <v>1.3228956476263231E-4</v>
      </c>
      <c r="AI2819" s="732">
        <v>3.7171656546136015E-4</v>
      </c>
      <c r="AJ2819" s="114"/>
      <c r="AK2819" s="115"/>
      <c r="AL2819" s="115"/>
    </row>
    <row r="2820" spans="1:38" ht="13" x14ac:dyDescent="0.3">
      <c r="A2820" s="71">
        <v>2045</v>
      </c>
      <c r="B2820" s="718">
        <v>15</v>
      </c>
      <c r="C2820" s="108">
        <v>0.70950493741603504</v>
      </c>
      <c r="D2820" s="109">
        <v>0.6558251080382741</v>
      </c>
      <c r="E2820" s="732">
        <v>0.45345252718874579</v>
      </c>
      <c r="F2820" s="108">
        <v>2.8747045705757236E-2</v>
      </c>
      <c r="G2820" s="109">
        <v>2.902126427630014E-2</v>
      </c>
      <c r="H2820" s="732">
        <v>4.0884665443614132E-2</v>
      </c>
      <c r="I2820" s="108">
        <v>8.8409151584259056E-3</v>
      </c>
      <c r="J2820" s="109">
        <v>1.0226951856068773E-2</v>
      </c>
      <c r="K2820" s="732">
        <v>2.08662983984482E-2</v>
      </c>
      <c r="L2820" s="108">
        <v>1.9188739145494249E-3</v>
      </c>
      <c r="M2820" s="109">
        <v>1.942842294419082E-3</v>
      </c>
      <c r="N2820" s="732">
        <v>2.646087932574241E-3</v>
      </c>
      <c r="O2820" s="108">
        <v>2.5582842487051022E-3</v>
      </c>
      <c r="P2820" s="109">
        <v>2.6198282869704806E-3</v>
      </c>
      <c r="Q2820" s="732">
        <v>6.5618556939263184E-3</v>
      </c>
      <c r="R2820" s="108">
        <v>2.5331226155676984E-3</v>
      </c>
      <c r="S2820" s="109">
        <v>3.3740863656433247E-3</v>
      </c>
      <c r="T2820" s="732">
        <v>1.0908621652602779E-2</v>
      </c>
      <c r="U2820" s="108">
        <v>2.2579452600352841E-4</v>
      </c>
      <c r="V2820" s="109">
        <v>2.2601982033772819E-4</v>
      </c>
      <c r="W2820" s="732">
        <v>6.1398873470945722E-4</v>
      </c>
      <c r="X2820" s="108">
        <v>1.4366301193496411E-5</v>
      </c>
      <c r="Y2820" s="109">
        <v>1.4447862324898386E-5</v>
      </c>
      <c r="Z2820" s="732">
        <v>4.1399794584362779E-5</v>
      </c>
      <c r="AA2820" s="108">
        <v>2.983504362831413E-4</v>
      </c>
      <c r="AB2820" s="109">
        <v>3.0056150800638926E-4</v>
      </c>
      <c r="AC2820" s="732">
        <v>1.1756776920564531E-3</v>
      </c>
      <c r="AD2820" s="108">
        <v>9.6088896096347223E-5</v>
      </c>
      <c r="AE2820" s="109">
        <v>9.5794998073699694E-5</v>
      </c>
      <c r="AF2820" s="732">
        <v>2.575193345405849E-4</v>
      </c>
      <c r="AG2820" s="108">
        <v>1.3066142243745198E-4</v>
      </c>
      <c r="AH2820" s="109">
        <v>1.325279967614429E-4</v>
      </c>
      <c r="AI2820" s="732">
        <v>3.8486722302126308E-4</v>
      </c>
      <c r="AJ2820" s="114"/>
      <c r="AK2820" s="115"/>
      <c r="AL2820" s="115"/>
    </row>
    <row r="2821" spans="1:38" ht="13" x14ac:dyDescent="0.3">
      <c r="A2821" s="71">
        <v>2045</v>
      </c>
      <c r="B2821" s="718">
        <v>16</v>
      </c>
      <c r="C2821" s="108">
        <v>0.70950493741603504</v>
      </c>
      <c r="D2821" s="109">
        <v>0.6558251080382741</v>
      </c>
      <c r="E2821" s="732">
        <v>0.45345252718874579</v>
      </c>
      <c r="F2821" s="108">
        <v>2.8747045705757236E-2</v>
      </c>
      <c r="G2821" s="109">
        <v>2.902126427630014E-2</v>
      </c>
      <c r="H2821" s="732">
        <v>4.0884665443614132E-2</v>
      </c>
      <c r="I2821" s="108">
        <v>8.8409151584259056E-3</v>
      </c>
      <c r="J2821" s="109">
        <v>1.0226951856068773E-2</v>
      </c>
      <c r="K2821" s="732">
        <v>2.08662983984482E-2</v>
      </c>
      <c r="L2821" s="108">
        <v>1.9188739145494249E-3</v>
      </c>
      <c r="M2821" s="109">
        <v>1.942842294419082E-3</v>
      </c>
      <c r="N2821" s="732">
        <v>2.646087932574241E-3</v>
      </c>
      <c r="O2821" s="108">
        <v>2.5582842487051022E-3</v>
      </c>
      <c r="P2821" s="109">
        <v>2.6198282869704806E-3</v>
      </c>
      <c r="Q2821" s="732">
        <v>6.5618556939263184E-3</v>
      </c>
      <c r="R2821" s="108">
        <v>2.5331226155676984E-3</v>
      </c>
      <c r="S2821" s="109">
        <v>3.3740863656433247E-3</v>
      </c>
      <c r="T2821" s="732">
        <v>1.0908621652602779E-2</v>
      </c>
      <c r="U2821" s="108">
        <v>2.2579452600352841E-4</v>
      </c>
      <c r="V2821" s="109">
        <v>2.2601982033772819E-4</v>
      </c>
      <c r="W2821" s="732">
        <v>6.1398873470945722E-4</v>
      </c>
      <c r="X2821" s="108">
        <v>1.4366301193496411E-5</v>
      </c>
      <c r="Y2821" s="109">
        <v>1.4447862324898386E-5</v>
      </c>
      <c r="Z2821" s="732">
        <v>4.1399794584362779E-5</v>
      </c>
      <c r="AA2821" s="108">
        <v>2.983504362831413E-4</v>
      </c>
      <c r="AB2821" s="109">
        <v>3.0056150800638926E-4</v>
      </c>
      <c r="AC2821" s="732">
        <v>1.1756776920564531E-3</v>
      </c>
      <c r="AD2821" s="108">
        <v>9.6088896096347223E-5</v>
      </c>
      <c r="AE2821" s="109">
        <v>9.5794998073699694E-5</v>
      </c>
      <c r="AF2821" s="732">
        <v>2.575193345405849E-4</v>
      </c>
      <c r="AG2821" s="108">
        <v>1.3066142243745198E-4</v>
      </c>
      <c r="AH2821" s="109">
        <v>1.325279967614429E-4</v>
      </c>
      <c r="AI2821" s="732">
        <v>3.8486722302126308E-4</v>
      </c>
      <c r="AJ2821" s="114"/>
      <c r="AK2821" s="115"/>
      <c r="AL2821" s="115"/>
    </row>
    <row r="2822" spans="1:38" ht="13" x14ac:dyDescent="0.3">
      <c r="A2822" s="71">
        <v>2045</v>
      </c>
      <c r="B2822" s="718">
        <v>17</v>
      </c>
      <c r="C2822" s="108">
        <v>0.70950493741603504</v>
      </c>
      <c r="D2822" s="109">
        <v>0.6558251080382741</v>
      </c>
      <c r="E2822" s="732">
        <v>0.45345252718874579</v>
      </c>
      <c r="F2822" s="108">
        <v>2.8747045705757236E-2</v>
      </c>
      <c r="G2822" s="109">
        <v>2.902126427630014E-2</v>
      </c>
      <c r="H2822" s="732">
        <v>4.0884665443614132E-2</v>
      </c>
      <c r="I2822" s="108">
        <v>8.8409151584259056E-3</v>
      </c>
      <c r="J2822" s="109">
        <v>1.0226951856068773E-2</v>
      </c>
      <c r="K2822" s="732">
        <v>2.08662983984482E-2</v>
      </c>
      <c r="L2822" s="108">
        <v>1.9188739145494249E-3</v>
      </c>
      <c r="M2822" s="109">
        <v>1.942842294419082E-3</v>
      </c>
      <c r="N2822" s="732">
        <v>2.646087932574241E-3</v>
      </c>
      <c r="O2822" s="108">
        <v>2.5582842487051022E-3</v>
      </c>
      <c r="P2822" s="109">
        <v>2.6198282869704806E-3</v>
      </c>
      <c r="Q2822" s="732">
        <v>6.5618556939263184E-3</v>
      </c>
      <c r="R2822" s="108">
        <v>2.5331226155676984E-3</v>
      </c>
      <c r="S2822" s="109">
        <v>3.3740863656433247E-3</v>
      </c>
      <c r="T2822" s="732">
        <v>1.0908621652602779E-2</v>
      </c>
      <c r="U2822" s="108">
        <v>2.2579452600352841E-4</v>
      </c>
      <c r="V2822" s="109">
        <v>2.2601982033772819E-4</v>
      </c>
      <c r="W2822" s="732">
        <v>6.1398873470945722E-4</v>
      </c>
      <c r="X2822" s="108">
        <v>1.4366301193496411E-5</v>
      </c>
      <c r="Y2822" s="109">
        <v>1.4447862324898386E-5</v>
      </c>
      <c r="Z2822" s="732">
        <v>4.1399794584362779E-5</v>
      </c>
      <c r="AA2822" s="108">
        <v>2.983504362831413E-4</v>
      </c>
      <c r="AB2822" s="109">
        <v>3.0056150800638926E-4</v>
      </c>
      <c r="AC2822" s="732">
        <v>1.1756776920564531E-3</v>
      </c>
      <c r="AD2822" s="108">
        <v>9.6088896096347223E-5</v>
      </c>
      <c r="AE2822" s="109">
        <v>9.5794998073699694E-5</v>
      </c>
      <c r="AF2822" s="732">
        <v>2.575193345405849E-4</v>
      </c>
      <c r="AG2822" s="108">
        <v>1.3066142243745198E-4</v>
      </c>
      <c r="AH2822" s="109">
        <v>1.325279967614429E-4</v>
      </c>
      <c r="AI2822" s="732">
        <v>3.8486722302126308E-4</v>
      </c>
      <c r="AJ2822" s="114"/>
      <c r="AK2822" s="115"/>
      <c r="AL2822" s="115"/>
    </row>
    <row r="2823" spans="1:38" ht="13" x14ac:dyDescent="0.3">
      <c r="A2823" s="71">
        <v>2045</v>
      </c>
      <c r="B2823" s="718">
        <v>18</v>
      </c>
      <c r="C2823" s="108">
        <v>0.70950493741603504</v>
      </c>
      <c r="D2823" s="109">
        <v>0.6558251080382741</v>
      </c>
      <c r="E2823" s="732">
        <v>0.45345252718874579</v>
      </c>
      <c r="F2823" s="108">
        <v>2.8747045705757236E-2</v>
      </c>
      <c r="G2823" s="109">
        <v>2.902126427630014E-2</v>
      </c>
      <c r="H2823" s="732">
        <v>4.0884665443614132E-2</v>
      </c>
      <c r="I2823" s="108">
        <v>8.8409151584259056E-3</v>
      </c>
      <c r="J2823" s="109">
        <v>1.0226951856068773E-2</v>
      </c>
      <c r="K2823" s="732">
        <v>2.08662983984482E-2</v>
      </c>
      <c r="L2823" s="108">
        <v>1.9188739145494249E-3</v>
      </c>
      <c r="M2823" s="109">
        <v>1.942842294419082E-3</v>
      </c>
      <c r="N2823" s="732">
        <v>2.646087932574241E-3</v>
      </c>
      <c r="O2823" s="108">
        <v>2.5582842487051022E-3</v>
      </c>
      <c r="P2823" s="109">
        <v>2.6198282869704806E-3</v>
      </c>
      <c r="Q2823" s="732">
        <v>6.5618556939263184E-3</v>
      </c>
      <c r="R2823" s="108">
        <v>2.5331226155676984E-3</v>
      </c>
      <c r="S2823" s="109">
        <v>3.3740863656433247E-3</v>
      </c>
      <c r="T2823" s="732">
        <v>1.0908621652602779E-2</v>
      </c>
      <c r="U2823" s="108">
        <v>2.2579452600352841E-4</v>
      </c>
      <c r="V2823" s="109">
        <v>2.2601982033772819E-4</v>
      </c>
      <c r="W2823" s="732">
        <v>6.1398873470945722E-4</v>
      </c>
      <c r="X2823" s="108">
        <v>1.4366301193496411E-5</v>
      </c>
      <c r="Y2823" s="109">
        <v>1.4447862324898386E-5</v>
      </c>
      <c r="Z2823" s="732">
        <v>4.1399794584362779E-5</v>
      </c>
      <c r="AA2823" s="108">
        <v>2.983504362831413E-4</v>
      </c>
      <c r="AB2823" s="109">
        <v>3.0056150800638926E-4</v>
      </c>
      <c r="AC2823" s="732">
        <v>1.1756776920564531E-3</v>
      </c>
      <c r="AD2823" s="108">
        <v>9.6088896096347223E-5</v>
      </c>
      <c r="AE2823" s="109">
        <v>9.5794998073699694E-5</v>
      </c>
      <c r="AF2823" s="732">
        <v>2.575193345405849E-4</v>
      </c>
      <c r="AG2823" s="108">
        <v>1.3066142243745198E-4</v>
      </c>
      <c r="AH2823" s="109">
        <v>1.325279967614429E-4</v>
      </c>
      <c r="AI2823" s="732">
        <v>3.8486722302126308E-4</v>
      </c>
      <c r="AJ2823" s="114"/>
      <c r="AK2823" s="115"/>
      <c r="AL2823" s="115"/>
    </row>
    <row r="2824" spans="1:38" ht="13" x14ac:dyDescent="0.3">
      <c r="A2824" s="71">
        <v>2045</v>
      </c>
      <c r="B2824" s="718">
        <v>19</v>
      </c>
      <c r="C2824" s="108">
        <v>0.70950493741603504</v>
      </c>
      <c r="D2824" s="109">
        <v>0.6558251080382741</v>
      </c>
      <c r="E2824" s="732">
        <v>0.45345252718874579</v>
      </c>
      <c r="F2824" s="108">
        <v>2.8747045705757236E-2</v>
      </c>
      <c r="G2824" s="109">
        <v>2.902126427630014E-2</v>
      </c>
      <c r="H2824" s="732">
        <v>4.0884665443614132E-2</v>
      </c>
      <c r="I2824" s="108">
        <v>8.8409151584259056E-3</v>
      </c>
      <c r="J2824" s="109">
        <v>1.0226951856068773E-2</v>
      </c>
      <c r="K2824" s="732">
        <v>2.08662983984482E-2</v>
      </c>
      <c r="L2824" s="108">
        <v>1.9188739145494249E-3</v>
      </c>
      <c r="M2824" s="109">
        <v>1.942842294419082E-3</v>
      </c>
      <c r="N2824" s="732">
        <v>2.646087932574241E-3</v>
      </c>
      <c r="O2824" s="108">
        <v>2.5582842487051022E-3</v>
      </c>
      <c r="P2824" s="109">
        <v>2.6198282869704806E-3</v>
      </c>
      <c r="Q2824" s="732">
        <v>6.5618556939263184E-3</v>
      </c>
      <c r="R2824" s="108">
        <v>2.5331226155676984E-3</v>
      </c>
      <c r="S2824" s="109">
        <v>3.3740863656433247E-3</v>
      </c>
      <c r="T2824" s="732">
        <v>1.0908621652602779E-2</v>
      </c>
      <c r="U2824" s="108">
        <v>2.2579452600352841E-4</v>
      </c>
      <c r="V2824" s="109">
        <v>2.2601982033772819E-4</v>
      </c>
      <c r="W2824" s="732">
        <v>6.1398873470945722E-4</v>
      </c>
      <c r="X2824" s="108">
        <v>1.4366301193496411E-5</v>
      </c>
      <c r="Y2824" s="109">
        <v>1.4447862324898386E-5</v>
      </c>
      <c r="Z2824" s="732">
        <v>4.1399794584362779E-5</v>
      </c>
      <c r="AA2824" s="108">
        <v>2.983504362831413E-4</v>
      </c>
      <c r="AB2824" s="109">
        <v>3.0056150800638926E-4</v>
      </c>
      <c r="AC2824" s="732">
        <v>1.1756776920564531E-3</v>
      </c>
      <c r="AD2824" s="108">
        <v>9.6088896096347223E-5</v>
      </c>
      <c r="AE2824" s="109">
        <v>9.5794998073699694E-5</v>
      </c>
      <c r="AF2824" s="732">
        <v>2.575193345405849E-4</v>
      </c>
      <c r="AG2824" s="108">
        <v>1.3066142243745198E-4</v>
      </c>
      <c r="AH2824" s="109">
        <v>1.325279967614429E-4</v>
      </c>
      <c r="AI2824" s="732">
        <v>3.8486722302126308E-4</v>
      </c>
      <c r="AJ2824" s="114"/>
      <c r="AK2824" s="115"/>
      <c r="AL2824" s="115"/>
    </row>
    <row r="2825" spans="1:38" ht="13" x14ac:dyDescent="0.3">
      <c r="A2825" s="71">
        <v>2045</v>
      </c>
      <c r="B2825" s="718">
        <v>20</v>
      </c>
      <c r="C2825" s="108">
        <v>0.70950493741603504</v>
      </c>
      <c r="D2825" s="109">
        <v>0.6558251080382741</v>
      </c>
      <c r="E2825" s="732">
        <v>0.45345252718874579</v>
      </c>
      <c r="F2825" s="108">
        <v>2.8747045705757236E-2</v>
      </c>
      <c r="G2825" s="109">
        <v>2.902126427630014E-2</v>
      </c>
      <c r="H2825" s="732">
        <v>4.0884665443614132E-2</v>
      </c>
      <c r="I2825" s="108">
        <v>8.8409151584259056E-3</v>
      </c>
      <c r="J2825" s="109">
        <v>1.0226951856068773E-2</v>
      </c>
      <c r="K2825" s="732">
        <v>2.08662983984482E-2</v>
      </c>
      <c r="L2825" s="108">
        <v>1.9188739145494249E-3</v>
      </c>
      <c r="M2825" s="109">
        <v>1.942842294419082E-3</v>
      </c>
      <c r="N2825" s="732">
        <v>2.646087932574241E-3</v>
      </c>
      <c r="O2825" s="108">
        <v>2.5582842487051022E-3</v>
      </c>
      <c r="P2825" s="109">
        <v>2.6198282869704806E-3</v>
      </c>
      <c r="Q2825" s="732">
        <v>6.5618556939263184E-3</v>
      </c>
      <c r="R2825" s="108">
        <v>2.5331226155676984E-3</v>
      </c>
      <c r="S2825" s="109">
        <v>3.3740863656433247E-3</v>
      </c>
      <c r="T2825" s="732">
        <v>1.0908621652602779E-2</v>
      </c>
      <c r="U2825" s="108">
        <v>2.2579452600352841E-4</v>
      </c>
      <c r="V2825" s="109">
        <v>2.2601982033772819E-4</v>
      </c>
      <c r="W2825" s="732">
        <v>6.1398873470945722E-4</v>
      </c>
      <c r="X2825" s="108">
        <v>1.4366301193496411E-5</v>
      </c>
      <c r="Y2825" s="109">
        <v>1.4447862324898386E-5</v>
      </c>
      <c r="Z2825" s="732">
        <v>4.1399794584362779E-5</v>
      </c>
      <c r="AA2825" s="108">
        <v>2.983504362831413E-4</v>
      </c>
      <c r="AB2825" s="109">
        <v>3.0056150800638926E-4</v>
      </c>
      <c r="AC2825" s="732">
        <v>1.1756776920564531E-3</v>
      </c>
      <c r="AD2825" s="108">
        <v>9.6088896096347223E-5</v>
      </c>
      <c r="AE2825" s="109">
        <v>9.5794998073699694E-5</v>
      </c>
      <c r="AF2825" s="732">
        <v>2.575193345405849E-4</v>
      </c>
      <c r="AG2825" s="108">
        <v>1.3066142243745198E-4</v>
      </c>
      <c r="AH2825" s="109">
        <v>1.325279967614429E-4</v>
      </c>
      <c r="AI2825" s="732">
        <v>3.8486722302126308E-4</v>
      </c>
      <c r="AJ2825" s="114"/>
      <c r="AK2825" s="115"/>
      <c r="AL2825" s="115"/>
    </row>
    <row r="2826" spans="1:38" ht="13" x14ac:dyDescent="0.3">
      <c r="A2826" s="71">
        <v>2045</v>
      </c>
      <c r="B2826" s="718">
        <v>21</v>
      </c>
      <c r="C2826" s="108">
        <v>0.70950493741603504</v>
      </c>
      <c r="D2826" s="109">
        <v>0.6558251080382741</v>
      </c>
      <c r="E2826" s="732">
        <v>0.45345252718874579</v>
      </c>
      <c r="F2826" s="108">
        <v>2.8747045705757236E-2</v>
      </c>
      <c r="G2826" s="109">
        <v>2.902126427630014E-2</v>
      </c>
      <c r="H2826" s="732">
        <v>4.0884665443614132E-2</v>
      </c>
      <c r="I2826" s="108">
        <v>8.8409151584259056E-3</v>
      </c>
      <c r="J2826" s="109">
        <v>1.0226951856068773E-2</v>
      </c>
      <c r="K2826" s="732">
        <v>2.08662983984482E-2</v>
      </c>
      <c r="L2826" s="108">
        <v>1.9188739145494249E-3</v>
      </c>
      <c r="M2826" s="109">
        <v>1.942842294419082E-3</v>
      </c>
      <c r="N2826" s="732">
        <v>2.646087932574241E-3</v>
      </c>
      <c r="O2826" s="108">
        <v>2.5582842487051022E-3</v>
      </c>
      <c r="P2826" s="109">
        <v>2.6198282869704806E-3</v>
      </c>
      <c r="Q2826" s="732">
        <v>6.5618556939263184E-3</v>
      </c>
      <c r="R2826" s="108">
        <v>2.5331226155676984E-3</v>
      </c>
      <c r="S2826" s="109">
        <v>3.3740863656433247E-3</v>
      </c>
      <c r="T2826" s="732">
        <v>1.0908621652602779E-2</v>
      </c>
      <c r="U2826" s="108">
        <v>2.2579452600352841E-4</v>
      </c>
      <c r="V2826" s="109">
        <v>2.2601982033772819E-4</v>
      </c>
      <c r="W2826" s="732">
        <v>6.1398873470945722E-4</v>
      </c>
      <c r="X2826" s="108">
        <v>1.4366301193496411E-5</v>
      </c>
      <c r="Y2826" s="109">
        <v>1.4447862324898386E-5</v>
      </c>
      <c r="Z2826" s="732">
        <v>4.1399794584362779E-5</v>
      </c>
      <c r="AA2826" s="108">
        <v>2.983504362831413E-4</v>
      </c>
      <c r="AB2826" s="109">
        <v>3.0056150800638926E-4</v>
      </c>
      <c r="AC2826" s="732">
        <v>1.1756776920564531E-3</v>
      </c>
      <c r="AD2826" s="108">
        <v>9.6088896096347223E-5</v>
      </c>
      <c r="AE2826" s="109">
        <v>9.5794998073699694E-5</v>
      </c>
      <c r="AF2826" s="732">
        <v>2.575193345405849E-4</v>
      </c>
      <c r="AG2826" s="108">
        <v>1.3066142243745198E-4</v>
      </c>
      <c r="AH2826" s="109">
        <v>1.325279967614429E-4</v>
      </c>
      <c r="AI2826" s="732">
        <v>3.8486722302126308E-4</v>
      </c>
      <c r="AJ2826" s="114"/>
      <c r="AK2826" s="115"/>
      <c r="AL2826" s="115"/>
    </row>
    <row r="2827" spans="1:38" ht="13" x14ac:dyDescent="0.3">
      <c r="A2827" s="71">
        <v>2045</v>
      </c>
      <c r="B2827" s="718">
        <v>22</v>
      </c>
      <c r="C2827" s="108">
        <v>0.70950493741603504</v>
      </c>
      <c r="D2827" s="109">
        <v>0.6558251080382741</v>
      </c>
      <c r="E2827" s="732">
        <v>0.45345252718874579</v>
      </c>
      <c r="F2827" s="108">
        <v>2.8747045705757236E-2</v>
      </c>
      <c r="G2827" s="109">
        <v>2.902126427630014E-2</v>
      </c>
      <c r="H2827" s="732">
        <v>4.0884665443614132E-2</v>
      </c>
      <c r="I2827" s="108">
        <v>8.8409151584259056E-3</v>
      </c>
      <c r="J2827" s="109">
        <v>1.0226951856068773E-2</v>
      </c>
      <c r="K2827" s="732">
        <v>2.08662983984482E-2</v>
      </c>
      <c r="L2827" s="108">
        <v>1.9188739145494249E-3</v>
      </c>
      <c r="M2827" s="109">
        <v>1.942842294419082E-3</v>
      </c>
      <c r="N2827" s="732">
        <v>2.646087932574241E-3</v>
      </c>
      <c r="O2827" s="108">
        <v>2.5582842487051022E-3</v>
      </c>
      <c r="P2827" s="109">
        <v>2.6198282869704806E-3</v>
      </c>
      <c r="Q2827" s="732">
        <v>6.5618556939263184E-3</v>
      </c>
      <c r="R2827" s="108">
        <v>2.5331226155676984E-3</v>
      </c>
      <c r="S2827" s="109">
        <v>3.3740863656433247E-3</v>
      </c>
      <c r="T2827" s="732">
        <v>1.0908621652602779E-2</v>
      </c>
      <c r="U2827" s="108">
        <v>2.2579452600352841E-4</v>
      </c>
      <c r="V2827" s="109">
        <v>2.2601982033772819E-4</v>
      </c>
      <c r="W2827" s="732">
        <v>6.1398873470945722E-4</v>
      </c>
      <c r="X2827" s="108">
        <v>1.4366301193496411E-5</v>
      </c>
      <c r="Y2827" s="109">
        <v>1.4447862324898386E-5</v>
      </c>
      <c r="Z2827" s="732">
        <v>4.1399794584362779E-5</v>
      </c>
      <c r="AA2827" s="108">
        <v>2.983504362831413E-4</v>
      </c>
      <c r="AB2827" s="109">
        <v>3.0056150800638926E-4</v>
      </c>
      <c r="AC2827" s="732">
        <v>1.1756776920564531E-3</v>
      </c>
      <c r="AD2827" s="108">
        <v>9.6088896096347223E-5</v>
      </c>
      <c r="AE2827" s="109">
        <v>9.5794998073699694E-5</v>
      </c>
      <c r="AF2827" s="732">
        <v>2.575193345405849E-4</v>
      </c>
      <c r="AG2827" s="108">
        <v>1.3066142243745198E-4</v>
      </c>
      <c r="AH2827" s="109">
        <v>1.325279967614429E-4</v>
      </c>
      <c r="AI2827" s="732">
        <v>3.8486722302126308E-4</v>
      </c>
      <c r="AJ2827" s="114"/>
      <c r="AK2827" s="115"/>
      <c r="AL2827" s="115"/>
    </row>
    <row r="2828" spans="1:38" ht="13" x14ac:dyDescent="0.3">
      <c r="A2828" s="71">
        <v>2045</v>
      </c>
      <c r="B2828" s="718">
        <v>23</v>
      </c>
      <c r="C2828" s="108">
        <v>0.70950493741603504</v>
      </c>
      <c r="D2828" s="109">
        <v>0.6558251080382741</v>
      </c>
      <c r="E2828" s="732">
        <v>0.45345252718874579</v>
      </c>
      <c r="F2828" s="108">
        <v>2.8747045705757236E-2</v>
      </c>
      <c r="G2828" s="109">
        <v>2.902126427630014E-2</v>
      </c>
      <c r="H2828" s="732">
        <v>4.0884665443614132E-2</v>
      </c>
      <c r="I2828" s="108">
        <v>8.8409151584259056E-3</v>
      </c>
      <c r="J2828" s="109">
        <v>1.0226951856068773E-2</v>
      </c>
      <c r="K2828" s="732">
        <v>2.08662983984482E-2</v>
      </c>
      <c r="L2828" s="108">
        <v>1.9188739145494249E-3</v>
      </c>
      <c r="M2828" s="109">
        <v>1.942842294419082E-3</v>
      </c>
      <c r="N2828" s="732">
        <v>2.646087932574241E-3</v>
      </c>
      <c r="O2828" s="108">
        <v>2.5582842487051022E-3</v>
      </c>
      <c r="P2828" s="109">
        <v>2.6198282869704806E-3</v>
      </c>
      <c r="Q2828" s="732">
        <v>6.5618556939263184E-3</v>
      </c>
      <c r="R2828" s="108">
        <v>2.5331226155676984E-3</v>
      </c>
      <c r="S2828" s="109">
        <v>3.3740863656433247E-3</v>
      </c>
      <c r="T2828" s="732">
        <v>1.0908621652602779E-2</v>
      </c>
      <c r="U2828" s="108">
        <v>2.2579452600352841E-4</v>
      </c>
      <c r="V2828" s="109">
        <v>2.2601982033772819E-4</v>
      </c>
      <c r="W2828" s="732">
        <v>6.1398873470945722E-4</v>
      </c>
      <c r="X2828" s="108">
        <v>1.4366301193496411E-5</v>
      </c>
      <c r="Y2828" s="109">
        <v>1.4447862324898386E-5</v>
      </c>
      <c r="Z2828" s="732">
        <v>4.1399794584362779E-5</v>
      </c>
      <c r="AA2828" s="108">
        <v>2.983504362831413E-4</v>
      </c>
      <c r="AB2828" s="109">
        <v>3.0056150800638926E-4</v>
      </c>
      <c r="AC2828" s="732">
        <v>1.1756776920564531E-3</v>
      </c>
      <c r="AD2828" s="108">
        <v>9.6088896096347223E-5</v>
      </c>
      <c r="AE2828" s="109">
        <v>9.5794998073699694E-5</v>
      </c>
      <c r="AF2828" s="732">
        <v>2.575193345405849E-4</v>
      </c>
      <c r="AG2828" s="108">
        <v>1.3066142243745198E-4</v>
      </c>
      <c r="AH2828" s="109">
        <v>1.325279967614429E-4</v>
      </c>
      <c r="AI2828" s="732">
        <v>3.8486722302126308E-4</v>
      </c>
      <c r="AJ2828" s="114"/>
      <c r="AK2828" s="115"/>
      <c r="AL2828" s="115"/>
    </row>
    <row r="2829" spans="1:38" ht="13" x14ac:dyDescent="0.3">
      <c r="A2829" s="71">
        <v>2045</v>
      </c>
      <c r="B2829" s="718">
        <v>24</v>
      </c>
      <c r="C2829" s="108">
        <v>0.70950493741603504</v>
      </c>
      <c r="D2829" s="109">
        <v>0.6558251080382741</v>
      </c>
      <c r="E2829" s="732">
        <v>0.45345252718874579</v>
      </c>
      <c r="F2829" s="108">
        <v>2.8747045705757236E-2</v>
      </c>
      <c r="G2829" s="109">
        <v>2.902126427630014E-2</v>
      </c>
      <c r="H2829" s="732">
        <v>4.0884665443614132E-2</v>
      </c>
      <c r="I2829" s="108">
        <v>8.8409151584259056E-3</v>
      </c>
      <c r="J2829" s="109">
        <v>1.0226951856068773E-2</v>
      </c>
      <c r="K2829" s="732">
        <v>2.08662983984482E-2</v>
      </c>
      <c r="L2829" s="108">
        <v>1.9188739145494249E-3</v>
      </c>
      <c r="M2829" s="109">
        <v>1.942842294419082E-3</v>
      </c>
      <c r="N2829" s="732">
        <v>2.646087932574241E-3</v>
      </c>
      <c r="O2829" s="108">
        <v>2.5582842487051022E-3</v>
      </c>
      <c r="P2829" s="109">
        <v>2.6198282869704806E-3</v>
      </c>
      <c r="Q2829" s="732">
        <v>6.5618556939263184E-3</v>
      </c>
      <c r="R2829" s="108">
        <v>2.5331226155676984E-3</v>
      </c>
      <c r="S2829" s="109">
        <v>3.3740863656433247E-3</v>
      </c>
      <c r="T2829" s="732">
        <v>1.0908621652602779E-2</v>
      </c>
      <c r="U2829" s="108">
        <v>2.2579452600352841E-4</v>
      </c>
      <c r="V2829" s="109">
        <v>2.2601982033772819E-4</v>
      </c>
      <c r="W2829" s="732">
        <v>6.1398873470945722E-4</v>
      </c>
      <c r="X2829" s="108">
        <v>1.4366301193496411E-5</v>
      </c>
      <c r="Y2829" s="109">
        <v>1.4447862324898386E-5</v>
      </c>
      <c r="Z2829" s="732">
        <v>4.1399794584362779E-5</v>
      </c>
      <c r="AA2829" s="108">
        <v>2.983504362831413E-4</v>
      </c>
      <c r="AB2829" s="109">
        <v>3.0056150800638926E-4</v>
      </c>
      <c r="AC2829" s="732">
        <v>1.1756776920564531E-3</v>
      </c>
      <c r="AD2829" s="108">
        <v>9.6088896096347223E-5</v>
      </c>
      <c r="AE2829" s="109">
        <v>9.5794998073699694E-5</v>
      </c>
      <c r="AF2829" s="732">
        <v>2.575193345405849E-4</v>
      </c>
      <c r="AG2829" s="108">
        <v>1.3066142243745198E-4</v>
      </c>
      <c r="AH2829" s="109">
        <v>1.325279967614429E-4</v>
      </c>
      <c r="AI2829" s="732">
        <v>3.8486722302126308E-4</v>
      </c>
      <c r="AJ2829" s="114"/>
      <c r="AK2829" s="115"/>
      <c r="AL2829" s="115"/>
    </row>
    <row r="2830" spans="1:38" ht="13" x14ac:dyDescent="0.3">
      <c r="A2830" s="71">
        <v>2045</v>
      </c>
      <c r="B2830" s="718">
        <v>25</v>
      </c>
      <c r="C2830" s="108">
        <v>0.70950493741603504</v>
      </c>
      <c r="D2830" s="109">
        <v>0.6558251080382741</v>
      </c>
      <c r="E2830" s="732">
        <v>0.45345252718874579</v>
      </c>
      <c r="F2830" s="108">
        <v>2.8747045705757236E-2</v>
      </c>
      <c r="G2830" s="109">
        <v>2.902126427630014E-2</v>
      </c>
      <c r="H2830" s="732">
        <v>4.0884665443614132E-2</v>
      </c>
      <c r="I2830" s="108">
        <v>8.8409151584259056E-3</v>
      </c>
      <c r="J2830" s="109">
        <v>1.0226951856068773E-2</v>
      </c>
      <c r="K2830" s="732">
        <v>2.08662983984482E-2</v>
      </c>
      <c r="L2830" s="108">
        <v>1.9188739145494249E-3</v>
      </c>
      <c r="M2830" s="109">
        <v>1.942842294419082E-3</v>
      </c>
      <c r="N2830" s="732">
        <v>2.646087932574241E-3</v>
      </c>
      <c r="O2830" s="108">
        <v>2.5582842487051022E-3</v>
      </c>
      <c r="P2830" s="109">
        <v>2.6198282869704806E-3</v>
      </c>
      <c r="Q2830" s="732">
        <v>6.5618556939263184E-3</v>
      </c>
      <c r="R2830" s="108">
        <v>2.5331226155676984E-3</v>
      </c>
      <c r="S2830" s="109">
        <v>3.3740863656433247E-3</v>
      </c>
      <c r="T2830" s="732">
        <v>1.0908621652602779E-2</v>
      </c>
      <c r="U2830" s="108">
        <v>2.2579452600352841E-4</v>
      </c>
      <c r="V2830" s="109">
        <v>2.2601982033772819E-4</v>
      </c>
      <c r="W2830" s="732">
        <v>6.1398873470945722E-4</v>
      </c>
      <c r="X2830" s="108">
        <v>1.4366301193496411E-5</v>
      </c>
      <c r="Y2830" s="109">
        <v>1.4447862324898386E-5</v>
      </c>
      <c r="Z2830" s="732">
        <v>4.1399794584362779E-5</v>
      </c>
      <c r="AA2830" s="108">
        <v>2.983504362831413E-4</v>
      </c>
      <c r="AB2830" s="109">
        <v>3.0056150800638926E-4</v>
      </c>
      <c r="AC2830" s="732">
        <v>1.1756776920564531E-3</v>
      </c>
      <c r="AD2830" s="108">
        <v>9.6088896096347223E-5</v>
      </c>
      <c r="AE2830" s="109">
        <v>9.5794998073699694E-5</v>
      </c>
      <c r="AF2830" s="732">
        <v>2.575193345405849E-4</v>
      </c>
      <c r="AG2830" s="108">
        <v>1.3066142243745198E-4</v>
      </c>
      <c r="AH2830" s="109">
        <v>1.325279967614429E-4</v>
      </c>
      <c r="AI2830" s="732">
        <v>3.8486722302126308E-4</v>
      </c>
      <c r="AJ2830" s="114"/>
      <c r="AK2830" s="115"/>
      <c r="AL2830" s="115"/>
    </row>
    <row r="2831" spans="1:38" ht="13" x14ac:dyDescent="0.3">
      <c r="A2831" s="71">
        <v>2045</v>
      </c>
      <c r="B2831" s="718">
        <v>26</v>
      </c>
      <c r="C2831" s="108">
        <v>0.70950493741603504</v>
      </c>
      <c r="D2831" s="109">
        <v>0.6558251080382741</v>
      </c>
      <c r="E2831" s="732">
        <v>0.45345252718874579</v>
      </c>
      <c r="F2831" s="108">
        <v>2.8747045705757236E-2</v>
      </c>
      <c r="G2831" s="109">
        <v>2.902126427630014E-2</v>
      </c>
      <c r="H2831" s="732">
        <v>4.0884665443614132E-2</v>
      </c>
      <c r="I2831" s="108">
        <v>8.8409151584259056E-3</v>
      </c>
      <c r="J2831" s="109">
        <v>1.0226951856068773E-2</v>
      </c>
      <c r="K2831" s="732">
        <v>2.08662983984482E-2</v>
      </c>
      <c r="L2831" s="108">
        <v>1.9188739145494249E-3</v>
      </c>
      <c r="M2831" s="109">
        <v>1.942842294419082E-3</v>
      </c>
      <c r="N2831" s="732">
        <v>2.646087932574241E-3</v>
      </c>
      <c r="O2831" s="108">
        <v>2.5582842487051022E-3</v>
      </c>
      <c r="P2831" s="109">
        <v>2.6198282869704806E-3</v>
      </c>
      <c r="Q2831" s="732">
        <v>6.5618556939263184E-3</v>
      </c>
      <c r="R2831" s="108">
        <v>2.5331226155676984E-3</v>
      </c>
      <c r="S2831" s="109">
        <v>3.3740863656433247E-3</v>
      </c>
      <c r="T2831" s="732">
        <v>1.0908621652602779E-2</v>
      </c>
      <c r="U2831" s="108">
        <v>2.2579452600352841E-4</v>
      </c>
      <c r="V2831" s="109">
        <v>2.2601982033772819E-4</v>
      </c>
      <c r="W2831" s="732">
        <v>6.1398873470945722E-4</v>
      </c>
      <c r="X2831" s="108">
        <v>1.4366301193496411E-5</v>
      </c>
      <c r="Y2831" s="109">
        <v>1.4447862324898386E-5</v>
      </c>
      <c r="Z2831" s="732">
        <v>4.1399794584362779E-5</v>
      </c>
      <c r="AA2831" s="108">
        <v>2.983504362831413E-4</v>
      </c>
      <c r="AB2831" s="109">
        <v>3.0056150800638926E-4</v>
      </c>
      <c r="AC2831" s="732">
        <v>1.1756776920564531E-3</v>
      </c>
      <c r="AD2831" s="108">
        <v>9.6088896096347223E-5</v>
      </c>
      <c r="AE2831" s="109">
        <v>9.5794998073699694E-5</v>
      </c>
      <c r="AF2831" s="732">
        <v>2.575193345405849E-4</v>
      </c>
      <c r="AG2831" s="108">
        <v>1.3066142243745198E-4</v>
      </c>
      <c r="AH2831" s="109">
        <v>1.325279967614429E-4</v>
      </c>
      <c r="AI2831" s="732">
        <v>3.8486722302126308E-4</v>
      </c>
      <c r="AJ2831" s="114"/>
      <c r="AK2831" s="115"/>
      <c r="AL2831" s="115"/>
    </row>
    <row r="2832" spans="1:38" ht="13" x14ac:dyDescent="0.3">
      <c r="A2832" s="71">
        <v>2045</v>
      </c>
      <c r="B2832" s="718">
        <v>27</v>
      </c>
      <c r="C2832" s="108">
        <v>0.70950493741603504</v>
      </c>
      <c r="D2832" s="109">
        <v>0.6558251080382741</v>
      </c>
      <c r="E2832" s="732">
        <v>0.45345252718874579</v>
      </c>
      <c r="F2832" s="108">
        <v>2.8747045705757236E-2</v>
      </c>
      <c r="G2832" s="109">
        <v>2.902126427630014E-2</v>
      </c>
      <c r="H2832" s="732">
        <v>4.0884665443614132E-2</v>
      </c>
      <c r="I2832" s="108">
        <v>8.8409151584259056E-3</v>
      </c>
      <c r="J2832" s="109">
        <v>1.0226951856068773E-2</v>
      </c>
      <c r="K2832" s="732">
        <v>2.08662983984482E-2</v>
      </c>
      <c r="L2832" s="108">
        <v>1.9188739145494249E-3</v>
      </c>
      <c r="M2832" s="109">
        <v>1.942842294419082E-3</v>
      </c>
      <c r="N2832" s="732">
        <v>2.646087932574241E-3</v>
      </c>
      <c r="O2832" s="108">
        <v>2.5582842487051022E-3</v>
      </c>
      <c r="P2832" s="109">
        <v>2.6198282869704806E-3</v>
      </c>
      <c r="Q2832" s="732">
        <v>6.5618556939263184E-3</v>
      </c>
      <c r="R2832" s="108">
        <v>2.5331226155676984E-3</v>
      </c>
      <c r="S2832" s="109">
        <v>3.3740863656433247E-3</v>
      </c>
      <c r="T2832" s="732">
        <v>1.0908621652602779E-2</v>
      </c>
      <c r="U2832" s="108">
        <v>2.2579452600352841E-4</v>
      </c>
      <c r="V2832" s="109">
        <v>2.2601982033772819E-4</v>
      </c>
      <c r="W2832" s="732">
        <v>6.1398873470945722E-4</v>
      </c>
      <c r="X2832" s="108">
        <v>1.4366301193496411E-5</v>
      </c>
      <c r="Y2832" s="109">
        <v>1.4447862324898386E-5</v>
      </c>
      <c r="Z2832" s="732">
        <v>4.1399794584362779E-5</v>
      </c>
      <c r="AA2832" s="108">
        <v>2.983504362831413E-4</v>
      </c>
      <c r="AB2832" s="109">
        <v>3.0056150800638926E-4</v>
      </c>
      <c r="AC2832" s="732">
        <v>1.1756776920564531E-3</v>
      </c>
      <c r="AD2832" s="108">
        <v>9.6088896096347223E-5</v>
      </c>
      <c r="AE2832" s="109">
        <v>9.5794998073699694E-5</v>
      </c>
      <c r="AF2832" s="732">
        <v>2.575193345405849E-4</v>
      </c>
      <c r="AG2832" s="108">
        <v>1.3066142243745198E-4</v>
      </c>
      <c r="AH2832" s="109">
        <v>1.325279967614429E-4</v>
      </c>
      <c r="AI2832" s="732">
        <v>3.8486722302126308E-4</v>
      </c>
      <c r="AJ2832" s="114"/>
      <c r="AK2832" s="115"/>
      <c r="AL2832" s="115"/>
    </row>
    <row r="2833" spans="1:38" ht="13" x14ac:dyDescent="0.3">
      <c r="A2833" s="71">
        <v>2045</v>
      </c>
      <c r="B2833" s="718">
        <v>28</v>
      </c>
      <c r="C2833" s="108">
        <v>0.70950493741603504</v>
      </c>
      <c r="D2833" s="109">
        <v>0.6558251080382741</v>
      </c>
      <c r="E2833" s="732">
        <v>0.45345252718874579</v>
      </c>
      <c r="F2833" s="108">
        <v>2.8747045705757236E-2</v>
      </c>
      <c r="G2833" s="109">
        <v>2.902126427630014E-2</v>
      </c>
      <c r="H2833" s="732">
        <v>4.0884665443614132E-2</v>
      </c>
      <c r="I2833" s="108">
        <v>8.8409151584259056E-3</v>
      </c>
      <c r="J2833" s="109">
        <v>1.0226951856068773E-2</v>
      </c>
      <c r="K2833" s="732">
        <v>2.08662983984482E-2</v>
      </c>
      <c r="L2833" s="108">
        <v>1.9188739145494249E-3</v>
      </c>
      <c r="M2833" s="109">
        <v>1.942842294419082E-3</v>
      </c>
      <c r="N2833" s="732">
        <v>2.646087932574241E-3</v>
      </c>
      <c r="O2833" s="108">
        <v>2.5582842487051022E-3</v>
      </c>
      <c r="P2833" s="109">
        <v>2.6198282869704806E-3</v>
      </c>
      <c r="Q2833" s="732">
        <v>6.5618556939263184E-3</v>
      </c>
      <c r="R2833" s="108">
        <v>2.5331226155676984E-3</v>
      </c>
      <c r="S2833" s="109">
        <v>3.3740863656433247E-3</v>
      </c>
      <c r="T2833" s="732">
        <v>1.0908621652602779E-2</v>
      </c>
      <c r="U2833" s="108">
        <v>2.2579452600352841E-4</v>
      </c>
      <c r="V2833" s="109">
        <v>2.2601982033772819E-4</v>
      </c>
      <c r="W2833" s="732">
        <v>6.1398873470945722E-4</v>
      </c>
      <c r="X2833" s="108">
        <v>1.4366301193496411E-5</v>
      </c>
      <c r="Y2833" s="109">
        <v>1.4447862324898386E-5</v>
      </c>
      <c r="Z2833" s="732">
        <v>4.1399794584362779E-5</v>
      </c>
      <c r="AA2833" s="108">
        <v>2.983504362831413E-4</v>
      </c>
      <c r="AB2833" s="109">
        <v>3.0056150800638926E-4</v>
      </c>
      <c r="AC2833" s="732">
        <v>1.1756776920564531E-3</v>
      </c>
      <c r="AD2833" s="108">
        <v>9.6088896096347223E-5</v>
      </c>
      <c r="AE2833" s="109">
        <v>9.5794998073699694E-5</v>
      </c>
      <c r="AF2833" s="732">
        <v>2.575193345405849E-4</v>
      </c>
      <c r="AG2833" s="108">
        <v>1.3066142243745198E-4</v>
      </c>
      <c r="AH2833" s="109">
        <v>1.325279967614429E-4</v>
      </c>
      <c r="AI2833" s="732">
        <v>3.8486722302126308E-4</v>
      </c>
      <c r="AJ2833" s="114"/>
      <c r="AK2833" s="115"/>
      <c r="AL2833" s="115"/>
    </row>
    <row r="2834" spans="1:38" ht="13" x14ac:dyDescent="0.3">
      <c r="A2834" s="71">
        <v>2045</v>
      </c>
      <c r="B2834" s="718">
        <v>29</v>
      </c>
      <c r="C2834" s="108">
        <v>0.70950493741603504</v>
      </c>
      <c r="D2834" s="109">
        <v>0.6558251080382741</v>
      </c>
      <c r="E2834" s="732">
        <v>0.45345252718874579</v>
      </c>
      <c r="F2834" s="108">
        <v>2.8747045705757236E-2</v>
      </c>
      <c r="G2834" s="109">
        <v>2.902126427630014E-2</v>
      </c>
      <c r="H2834" s="732">
        <v>4.0884665443614132E-2</v>
      </c>
      <c r="I2834" s="108">
        <v>8.8409151584259056E-3</v>
      </c>
      <c r="J2834" s="109">
        <v>1.0226951856068773E-2</v>
      </c>
      <c r="K2834" s="732">
        <v>2.08662983984482E-2</v>
      </c>
      <c r="L2834" s="108">
        <v>1.9188739145494249E-3</v>
      </c>
      <c r="M2834" s="109">
        <v>1.942842294419082E-3</v>
      </c>
      <c r="N2834" s="732">
        <v>2.646087932574241E-3</v>
      </c>
      <c r="O2834" s="108">
        <v>2.5582842487051022E-3</v>
      </c>
      <c r="P2834" s="109">
        <v>2.6198282869704806E-3</v>
      </c>
      <c r="Q2834" s="732">
        <v>6.5618556939263184E-3</v>
      </c>
      <c r="R2834" s="108">
        <v>2.5331226155676984E-3</v>
      </c>
      <c r="S2834" s="109">
        <v>3.3740863656433247E-3</v>
      </c>
      <c r="T2834" s="732">
        <v>1.0908621652602779E-2</v>
      </c>
      <c r="U2834" s="108">
        <v>2.2579452600352841E-4</v>
      </c>
      <c r="V2834" s="109">
        <v>2.2601982033772819E-4</v>
      </c>
      <c r="W2834" s="732">
        <v>6.1398873470945722E-4</v>
      </c>
      <c r="X2834" s="108">
        <v>1.4366301193496411E-5</v>
      </c>
      <c r="Y2834" s="109">
        <v>1.4447862324898386E-5</v>
      </c>
      <c r="Z2834" s="732">
        <v>4.1399794584362779E-5</v>
      </c>
      <c r="AA2834" s="108">
        <v>2.983504362831413E-4</v>
      </c>
      <c r="AB2834" s="109">
        <v>3.0056150800638926E-4</v>
      </c>
      <c r="AC2834" s="732">
        <v>1.1756776920564531E-3</v>
      </c>
      <c r="AD2834" s="108">
        <v>9.6088896096347223E-5</v>
      </c>
      <c r="AE2834" s="109">
        <v>9.5794998073699694E-5</v>
      </c>
      <c r="AF2834" s="732">
        <v>2.575193345405849E-4</v>
      </c>
      <c r="AG2834" s="108">
        <v>1.3066142243745198E-4</v>
      </c>
      <c r="AH2834" s="109">
        <v>1.325279967614429E-4</v>
      </c>
      <c r="AI2834" s="732">
        <v>3.8486722302126308E-4</v>
      </c>
      <c r="AJ2834" s="114"/>
      <c r="AK2834" s="115"/>
      <c r="AL2834" s="115"/>
    </row>
    <row r="2835" spans="1:38" ht="13" x14ac:dyDescent="0.3">
      <c r="A2835" s="71">
        <v>2045</v>
      </c>
      <c r="B2835" s="718">
        <v>30</v>
      </c>
      <c r="C2835" s="108">
        <v>0.70950493741603504</v>
      </c>
      <c r="D2835" s="109">
        <v>0.6558251080382741</v>
      </c>
      <c r="E2835" s="732">
        <v>0.45345252718874579</v>
      </c>
      <c r="F2835" s="108">
        <v>2.8747045705757236E-2</v>
      </c>
      <c r="G2835" s="109">
        <v>2.902126427630014E-2</v>
      </c>
      <c r="H2835" s="732">
        <v>4.0884665443614132E-2</v>
      </c>
      <c r="I2835" s="108">
        <v>8.8409151584259056E-3</v>
      </c>
      <c r="J2835" s="109">
        <v>1.0226951856068773E-2</v>
      </c>
      <c r="K2835" s="732">
        <v>2.08662983984482E-2</v>
      </c>
      <c r="L2835" s="108">
        <v>1.9188739145494249E-3</v>
      </c>
      <c r="M2835" s="109">
        <v>1.942842294419082E-3</v>
      </c>
      <c r="N2835" s="732">
        <v>2.646087932574241E-3</v>
      </c>
      <c r="O2835" s="108">
        <v>2.5582842487051022E-3</v>
      </c>
      <c r="P2835" s="109">
        <v>2.6198282869704806E-3</v>
      </c>
      <c r="Q2835" s="732">
        <v>6.5618556939263184E-3</v>
      </c>
      <c r="R2835" s="108">
        <v>2.5331226155676984E-3</v>
      </c>
      <c r="S2835" s="109">
        <v>3.3740863656433247E-3</v>
      </c>
      <c r="T2835" s="732">
        <v>1.0908621652602779E-2</v>
      </c>
      <c r="U2835" s="108">
        <v>2.2579452600352841E-4</v>
      </c>
      <c r="V2835" s="109">
        <v>2.2601982033772819E-4</v>
      </c>
      <c r="W2835" s="732">
        <v>6.1398873470945722E-4</v>
      </c>
      <c r="X2835" s="108">
        <v>1.4366301193496411E-5</v>
      </c>
      <c r="Y2835" s="109">
        <v>1.4447862324898386E-5</v>
      </c>
      <c r="Z2835" s="732">
        <v>4.1399794584362779E-5</v>
      </c>
      <c r="AA2835" s="108">
        <v>2.983504362831413E-4</v>
      </c>
      <c r="AB2835" s="109">
        <v>3.0056150800638926E-4</v>
      </c>
      <c r="AC2835" s="732">
        <v>1.1756776920564531E-3</v>
      </c>
      <c r="AD2835" s="108">
        <v>9.6088896096347223E-5</v>
      </c>
      <c r="AE2835" s="109">
        <v>9.5794998073699694E-5</v>
      </c>
      <c r="AF2835" s="732">
        <v>2.575193345405849E-4</v>
      </c>
      <c r="AG2835" s="108">
        <v>1.3066142243745198E-4</v>
      </c>
      <c r="AH2835" s="109">
        <v>1.325279967614429E-4</v>
      </c>
      <c r="AI2835" s="732">
        <v>3.8486722302126308E-4</v>
      </c>
      <c r="AJ2835" s="114"/>
      <c r="AK2835" s="115"/>
      <c r="AL2835" s="115"/>
    </row>
    <row r="2836" spans="1:38" ht="13" x14ac:dyDescent="0.3">
      <c r="A2836" s="71">
        <v>2045</v>
      </c>
      <c r="B2836" s="718">
        <v>31</v>
      </c>
      <c r="C2836" s="108">
        <v>0.70950493741603504</v>
      </c>
      <c r="D2836" s="109">
        <v>0.6558251080382741</v>
      </c>
      <c r="E2836" s="732">
        <v>0.45345252718874579</v>
      </c>
      <c r="F2836" s="108">
        <v>2.8747045705757236E-2</v>
      </c>
      <c r="G2836" s="109">
        <v>2.902126427630014E-2</v>
      </c>
      <c r="H2836" s="732">
        <v>4.0884665443614132E-2</v>
      </c>
      <c r="I2836" s="108">
        <v>8.8409151584259056E-3</v>
      </c>
      <c r="J2836" s="109">
        <v>1.0226951856068773E-2</v>
      </c>
      <c r="K2836" s="732">
        <v>2.08662983984482E-2</v>
      </c>
      <c r="L2836" s="108">
        <v>1.9188739145494249E-3</v>
      </c>
      <c r="M2836" s="109">
        <v>1.942842294419082E-3</v>
      </c>
      <c r="N2836" s="732">
        <v>2.646087932574241E-3</v>
      </c>
      <c r="O2836" s="108">
        <v>2.5582842487051022E-3</v>
      </c>
      <c r="P2836" s="109">
        <v>2.6198282869704806E-3</v>
      </c>
      <c r="Q2836" s="732">
        <v>6.5618556939263184E-3</v>
      </c>
      <c r="R2836" s="108">
        <v>2.5331226155676984E-3</v>
      </c>
      <c r="S2836" s="109">
        <v>3.3740863656433247E-3</v>
      </c>
      <c r="T2836" s="732">
        <v>1.0908621652602779E-2</v>
      </c>
      <c r="U2836" s="108">
        <v>2.2579452600352841E-4</v>
      </c>
      <c r="V2836" s="109">
        <v>2.2601982033772819E-4</v>
      </c>
      <c r="W2836" s="732">
        <v>6.1398873470945722E-4</v>
      </c>
      <c r="X2836" s="108">
        <v>1.4366301193496411E-5</v>
      </c>
      <c r="Y2836" s="109">
        <v>1.4447862324898386E-5</v>
      </c>
      <c r="Z2836" s="732">
        <v>4.1399794584362779E-5</v>
      </c>
      <c r="AA2836" s="108">
        <v>2.983504362831413E-4</v>
      </c>
      <c r="AB2836" s="109">
        <v>3.0056150800638926E-4</v>
      </c>
      <c r="AC2836" s="732">
        <v>1.1756776920564531E-3</v>
      </c>
      <c r="AD2836" s="108">
        <v>9.6088896096347223E-5</v>
      </c>
      <c r="AE2836" s="109">
        <v>9.5794998073699694E-5</v>
      </c>
      <c r="AF2836" s="732">
        <v>2.575193345405849E-4</v>
      </c>
      <c r="AG2836" s="108">
        <v>1.3066142243745198E-4</v>
      </c>
      <c r="AH2836" s="109">
        <v>1.325279967614429E-4</v>
      </c>
      <c r="AI2836" s="732">
        <v>3.8486722302126308E-4</v>
      </c>
      <c r="AJ2836" s="114"/>
      <c r="AK2836" s="115"/>
      <c r="AL2836" s="115"/>
    </row>
    <row r="2837" spans="1:38" ht="13" x14ac:dyDescent="0.3">
      <c r="A2837" s="71">
        <v>2045</v>
      </c>
      <c r="B2837" s="718">
        <v>32</v>
      </c>
      <c r="C2837" s="108">
        <v>0.70950493741603504</v>
      </c>
      <c r="D2837" s="109">
        <v>0.6558251080382741</v>
      </c>
      <c r="E2837" s="732">
        <v>0.45345252718874579</v>
      </c>
      <c r="F2837" s="108">
        <v>2.8747045705757236E-2</v>
      </c>
      <c r="G2837" s="109">
        <v>2.902126427630014E-2</v>
      </c>
      <c r="H2837" s="732">
        <v>4.0884665443614132E-2</v>
      </c>
      <c r="I2837" s="108">
        <v>8.8409151584259056E-3</v>
      </c>
      <c r="J2837" s="109">
        <v>1.0226951856068773E-2</v>
      </c>
      <c r="K2837" s="732">
        <v>2.08662983984482E-2</v>
      </c>
      <c r="L2837" s="108">
        <v>1.9188739145494249E-3</v>
      </c>
      <c r="M2837" s="109">
        <v>1.942842294419082E-3</v>
      </c>
      <c r="N2837" s="732">
        <v>2.646087932574241E-3</v>
      </c>
      <c r="O2837" s="108">
        <v>2.5582842487051022E-3</v>
      </c>
      <c r="P2837" s="109">
        <v>2.6198282869704806E-3</v>
      </c>
      <c r="Q2837" s="732">
        <v>6.5618556939263184E-3</v>
      </c>
      <c r="R2837" s="108">
        <v>2.5331226155676984E-3</v>
      </c>
      <c r="S2837" s="109">
        <v>3.3740863656433247E-3</v>
      </c>
      <c r="T2837" s="732">
        <v>1.0908621652602779E-2</v>
      </c>
      <c r="U2837" s="108">
        <v>2.2579452600352841E-4</v>
      </c>
      <c r="V2837" s="109">
        <v>2.2601982033772819E-4</v>
      </c>
      <c r="W2837" s="732">
        <v>6.1398873470945722E-4</v>
      </c>
      <c r="X2837" s="108">
        <v>1.4366301193496411E-5</v>
      </c>
      <c r="Y2837" s="109">
        <v>1.4447862324898386E-5</v>
      </c>
      <c r="Z2837" s="732">
        <v>4.1399794584362779E-5</v>
      </c>
      <c r="AA2837" s="108">
        <v>2.983504362831413E-4</v>
      </c>
      <c r="AB2837" s="109">
        <v>3.0056150800638926E-4</v>
      </c>
      <c r="AC2837" s="732">
        <v>1.1756776920564531E-3</v>
      </c>
      <c r="AD2837" s="108">
        <v>9.6088896096347223E-5</v>
      </c>
      <c r="AE2837" s="109">
        <v>9.5794998073699694E-5</v>
      </c>
      <c r="AF2837" s="732">
        <v>2.575193345405849E-4</v>
      </c>
      <c r="AG2837" s="108">
        <v>1.3066142243745198E-4</v>
      </c>
      <c r="AH2837" s="109">
        <v>1.325279967614429E-4</v>
      </c>
      <c r="AI2837" s="732">
        <v>3.8486722302126308E-4</v>
      </c>
      <c r="AJ2837" s="114"/>
      <c r="AK2837" s="115"/>
      <c r="AL2837" s="115"/>
    </row>
    <row r="2838" spans="1:38" ht="13" x14ac:dyDescent="0.3">
      <c r="A2838" s="71">
        <v>2045</v>
      </c>
      <c r="B2838" s="718">
        <v>33</v>
      </c>
      <c r="C2838" s="108">
        <v>0.70950493741603504</v>
      </c>
      <c r="D2838" s="109">
        <v>0.6558251080382741</v>
      </c>
      <c r="E2838" s="732">
        <v>0.45345252718874579</v>
      </c>
      <c r="F2838" s="108">
        <v>2.8747045705757236E-2</v>
      </c>
      <c r="G2838" s="109">
        <v>2.902126427630014E-2</v>
      </c>
      <c r="H2838" s="732">
        <v>4.0884665443614132E-2</v>
      </c>
      <c r="I2838" s="108">
        <v>8.8409151584259056E-3</v>
      </c>
      <c r="J2838" s="109">
        <v>1.0226951856068773E-2</v>
      </c>
      <c r="K2838" s="732">
        <v>2.08662983984482E-2</v>
      </c>
      <c r="L2838" s="108">
        <v>1.9188739145494249E-3</v>
      </c>
      <c r="M2838" s="109">
        <v>1.942842294419082E-3</v>
      </c>
      <c r="N2838" s="732">
        <v>2.646087932574241E-3</v>
      </c>
      <c r="O2838" s="108">
        <v>2.5582842487051022E-3</v>
      </c>
      <c r="P2838" s="109">
        <v>2.6198282869704806E-3</v>
      </c>
      <c r="Q2838" s="732">
        <v>6.5618556939263184E-3</v>
      </c>
      <c r="R2838" s="108">
        <v>2.5331226155676984E-3</v>
      </c>
      <c r="S2838" s="109">
        <v>3.3740863656433247E-3</v>
      </c>
      <c r="T2838" s="732">
        <v>1.0908621652602779E-2</v>
      </c>
      <c r="U2838" s="108">
        <v>2.2579452600352841E-4</v>
      </c>
      <c r="V2838" s="109">
        <v>2.2601982033772819E-4</v>
      </c>
      <c r="W2838" s="732">
        <v>6.1398873470945722E-4</v>
      </c>
      <c r="X2838" s="108">
        <v>1.4366301193496411E-5</v>
      </c>
      <c r="Y2838" s="109">
        <v>1.4447862324898386E-5</v>
      </c>
      <c r="Z2838" s="732">
        <v>4.1399794584362779E-5</v>
      </c>
      <c r="AA2838" s="108">
        <v>2.983504362831413E-4</v>
      </c>
      <c r="AB2838" s="109">
        <v>3.0056150800638926E-4</v>
      </c>
      <c r="AC2838" s="732">
        <v>1.1756776920564531E-3</v>
      </c>
      <c r="AD2838" s="108">
        <v>9.6088896096347223E-5</v>
      </c>
      <c r="AE2838" s="109">
        <v>9.5794998073699694E-5</v>
      </c>
      <c r="AF2838" s="732">
        <v>2.575193345405849E-4</v>
      </c>
      <c r="AG2838" s="108">
        <v>1.3066142243745198E-4</v>
      </c>
      <c r="AH2838" s="109">
        <v>1.325279967614429E-4</v>
      </c>
      <c r="AI2838" s="732">
        <v>3.8486722302126308E-4</v>
      </c>
      <c r="AJ2838" s="114"/>
      <c r="AK2838" s="115"/>
      <c r="AL2838" s="115"/>
    </row>
    <row r="2839" spans="1:38" ht="13" x14ac:dyDescent="0.3">
      <c r="A2839" s="71">
        <v>2045</v>
      </c>
      <c r="B2839" s="718">
        <v>34</v>
      </c>
      <c r="C2839" s="108">
        <v>0.70950493741603504</v>
      </c>
      <c r="D2839" s="109">
        <v>0.6558251080382741</v>
      </c>
      <c r="E2839" s="732">
        <v>0.45345252718874579</v>
      </c>
      <c r="F2839" s="108">
        <v>2.8747045705757236E-2</v>
      </c>
      <c r="G2839" s="109">
        <v>2.902126427630014E-2</v>
      </c>
      <c r="H2839" s="732">
        <v>4.0884665443614132E-2</v>
      </c>
      <c r="I2839" s="108">
        <v>8.8409151584259056E-3</v>
      </c>
      <c r="J2839" s="109">
        <v>1.0226951856068773E-2</v>
      </c>
      <c r="K2839" s="732">
        <v>2.08662983984482E-2</v>
      </c>
      <c r="L2839" s="108">
        <v>1.9188739145494249E-3</v>
      </c>
      <c r="M2839" s="109">
        <v>1.942842294419082E-3</v>
      </c>
      <c r="N2839" s="732">
        <v>2.646087932574241E-3</v>
      </c>
      <c r="O2839" s="108">
        <v>2.5582842487051022E-3</v>
      </c>
      <c r="P2839" s="109">
        <v>2.6198282869704806E-3</v>
      </c>
      <c r="Q2839" s="732">
        <v>6.5618556939263184E-3</v>
      </c>
      <c r="R2839" s="108">
        <v>2.5331226155676984E-3</v>
      </c>
      <c r="S2839" s="109">
        <v>3.3740863656433247E-3</v>
      </c>
      <c r="T2839" s="732">
        <v>1.0908621652602779E-2</v>
      </c>
      <c r="U2839" s="108">
        <v>2.2579452600352841E-4</v>
      </c>
      <c r="V2839" s="109">
        <v>2.2601982033772819E-4</v>
      </c>
      <c r="W2839" s="732">
        <v>6.1398873470945722E-4</v>
      </c>
      <c r="X2839" s="108">
        <v>1.4366301193496411E-5</v>
      </c>
      <c r="Y2839" s="109">
        <v>1.4447862324898386E-5</v>
      </c>
      <c r="Z2839" s="732">
        <v>4.1399794584362779E-5</v>
      </c>
      <c r="AA2839" s="108">
        <v>2.983504362831413E-4</v>
      </c>
      <c r="AB2839" s="109">
        <v>3.0056150800638926E-4</v>
      </c>
      <c r="AC2839" s="732">
        <v>1.1756776920564531E-3</v>
      </c>
      <c r="AD2839" s="108">
        <v>9.6088896096347223E-5</v>
      </c>
      <c r="AE2839" s="109">
        <v>9.5794998073699694E-5</v>
      </c>
      <c r="AF2839" s="732">
        <v>2.575193345405849E-4</v>
      </c>
      <c r="AG2839" s="108">
        <v>1.3066142243745198E-4</v>
      </c>
      <c r="AH2839" s="109">
        <v>1.325279967614429E-4</v>
      </c>
      <c r="AI2839" s="732">
        <v>3.8486722302126308E-4</v>
      </c>
      <c r="AJ2839" s="114"/>
      <c r="AK2839" s="115"/>
      <c r="AL2839" s="115"/>
    </row>
    <row r="2840" spans="1:38" ht="13" x14ac:dyDescent="0.3">
      <c r="A2840" s="71">
        <v>2045</v>
      </c>
      <c r="B2840" s="718">
        <v>35</v>
      </c>
      <c r="C2840" s="108">
        <v>0.70950493741603504</v>
      </c>
      <c r="D2840" s="109">
        <v>0.6558251080382741</v>
      </c>
      <c r="E2840" s="732">
        <v>0.45345252718874579</v>
      </c>
      <c r="F2840" s="108">
        <v>2.8747045705757236E-2</v>
      </c>
      <c r="G2840" s="109">
        <v>2.902126427630014E-2</v>
      </c>
      <c r="H2840" s="732">
        <v>4.0884665443614132E-2</v>
      </c>
      <c r="I2840" s="108">
        <v>8.8409151584259056E-3</v>
      </c>
      <c r="J2840" s="109">
        <v>1.0226951856068773E-2</v>
      </c>
      <c r="K2840" s="732">
        <v>2.08662983984482E-2</v>
      </c>
      <c r="L2840" s="108">
        <v>1.9188739145494249E-3</v>
      </c>
      <c r="M2840" s="109">
        <v>1.942842294419082E-3</v>
      </c>
      <c r="N2840" s="732">
        <v>2.646087932574241E-3</v>
      </c>
      <c r="O2840" s="108">
        <v>2.5582842487051022E-3</v>
      </c>
      <c r="P2840" s="109">
        <v>2.6198282869704806E-3</v>
      </c>
      <c r="Q2840" s="732">
        <v>6.5618556939263184E-3</v>
      </c>
      <c r="R2840" s="108">
        <v>2.5331226155676984E-3</v>
      </c>
      <c r="S2840" s="109">
        <v>3.3740863656433247E-3</v>
      </c>
      <c r="T2840" s="732">
        <v>1.0908621652602779E-2</v>
      </c>
      <c r="U2840" s="108">
        <v>2.2579452600352841E-4</v>
      </c>
      <c r="V2840" s="109">
        <v>2.2601982033772819E-4</v>
      </c>
      <c r="W2840" s="732">
        <v>6.1398873470945722E-4</v>
      </c>
      <c r="X2840" s="108">
        <v>1.4366301193496411E-5</v>
      </c>
      <c r="Y2840" s="109">
        <v>1.4447862324898386E-5</v>
      </c>
      <c r="Z2840" s="732">
        <v>4.1399794584362779E-5</v>
      </c>
      <c r="AA2840" s="108">
        <v>2.983504362831413E-4</v>
      </c>
      <c r="AB2840" s="109">
        <v>3.0056150800638926E-4</v>
      </c>
      <c r="AC2840" s="732">
        <v>1.1756776920564531E-3</v>
      </c>
      <c r="AD2840" s="108">
        <v>9.6088896096347223E-5</v>
      </c>
      <c r="AE2840" s="109">
        <v>9.5794998073699694E-5</v>
      </c>
      <c r="AF2840" s="732">
        <v>2.575193345405849E-4</v>
      </c>
      <c r="AG2840" s="108">
        <v>1.3066142243745198E-4</v>
      </c>
      <c r="AH2840" s="109">
        <v>1.325279967614429E-4</v>
      </c>
      <c r="AI2840" s="732">
        <v>3.8486722302126308E-4</v>
      </c>
      <c r="AJ2840" s="114"/>
      <c r="AK2840" s="115"/>
      <c r="AL2840" s="115"/>
    </row>
    <row r="2841" spans="1:38" ht="13" x14ac:dyDescent="0.3">
      <c r="A2841" s="71">
        <v>2045</v>
      </c>
      <c r="B2841" s="718">
        <v>36</v>
      </c>
      <c r="C2841" s="108">
        <v>0.70950493741603504</v>
      </c>
      <c r="D2841" s="109">
        <v>0.6558251080382741</v>
      </c>
      <c r="E2841" s="732">
        <v>0.45345252718874579</v>
      </c>
      <c r="F2841" s="108">
        <v>2.8747045705757236E-2</v>
      </c>
      <c r="G2841" s="109">
        <v>2.902126427630014E-2</v>
      </c>
      <c r="H2841" s="732">
        <v>4.0884665443614132E-2</v>
      </c>
      <c r="I2841" s="108">
        <v>8.8409151584259056E-3</v>
      </c>
      <c r="J2841" s="109">
        <v>1.0226951856068773E-2</v>
      </c>
      <c r="K2841" s="732">
        <v>2.08662983984482E-2</v>
      </c>
      <c r="L2841" s="108">
        <v>1.9188739145494249E-3</v>
      </c>
      <c r="M2841" s="109">
        <v>1.942842294419082E-3</v>
      </c>
      <c r="N2841" s="732">
        <v>2.646087932574241E-3</v>
      </c>
      <c r="O2841" s="108">
        <v>2.5582842487051022E-3</v>
      </c>
      <c r="P2841" s="109">
        <v>2.6198282869704806E-3</v>
      </c>
      <c r="Q2841" s="732">
        <v>6.5618556939263184E-3</v>
      </c>
      <c r="R2841" s="108">
        <v>2.5331226155676984E-3</v>
      </c>
      <c r="S2841" s="109">
        <v>3.3740863656433247E-3</v>
      </c>
      <c r="T2841" s="732">
        <v>1.0908621652602779E-2</v>
      </c>
      <c r="U2841" s="108">
        <v>2.2579452600352841E-4</v>
      </c>
      <c r="V2841" s="109">
        <v>2.2601982033772819E-4</v>
      </c>
      <c r="W2841" s="732">
        <v>6.1398873470945722E-4</v>
      </c>
      <c r="X2841" s="108">
        <v>1.4366301193496411E-5</v>
      </c>
      <c r="Y2841" s="109">
        <v>1.4447862324898386E-5</v>
      </c>
      <c r="Z2841" s="732">
        <v>4.1399794584362779E-5</v>
      </c>
      <c r="AA2841" s="108">
        <v>2.983504362831413E-4</v>
      </c>
      <c r="AB2841" s="109">
        <v>3.0056150800638926E-4</v>
      </c>
      <c r="AC2841" s="732">
        <v>1.1756776920564531E-3</v>
      </c>
      <c r="AD2841" s="108">
        <v>9.6088896096347223E-5</v>
      </c>
      <c r="AE2841" s="109">
        <v>9.5794998073699694E-5</v>
      </c>
      <c r="AF2841" s="732">
        <v>2.575193345405849E-4</v>
      </c>
      <c r="AG2841" s="108">
        <v>1.3066142243745198E-4</v>
      </c>
      <c r="AH2841" s="109">
        <v>1.325279967614429E-4</v>
      </c>
      <c r="AI2841" s="732">
        <v>3.8486722302126308E-4</v>
      </c>
      <c r="AJ2841" s="114"/>
      <c r="AK2841" s="115"/>
      <c r="AL2841" s="115"/>
    </row>
    <row r="2842" spans="1:38" ht="13" x14ac:dyDescent="0.3">
      <c r="A2842" s="71">
        <v>2045</v>
      </c>
      <c r="B2842" s="718">
        <v>37</v>
      </c>
      <c r="C2842" s="108">
        <v>0.70950493741603504</v>
      </c>
      <c r="D2842" s="109">
        <v>0.6558251080382741</v>
      </c>
      <c r="E2842" s="732">
        <v>0.45345252718874579</v>
      </c>
      <c r="F2842" s="108">
        <v>2.8747045705757236E-2</v>
      </c>
      <c r="G2842" s="109">
        <v>2.902126427630014E-2</v>
      </c>
      <c r="H2842" s="732">
        <v>4.0884665443614132E-2</v>
      </c>
      <c r="I2842" s="108">
        <v>8.8409151584259056E-3</v>
      </c>
      <c r="J2842" s="109">
        <v>1.0226951856068773E-2</v>
      </c>
      <c r="K2842" s="732">
        <v>2.08662983984482E-2</v>
      </c>
      <c r="L2842" s="108">
        <v>1.9188739145494249E-3</v>
      </c>
      <c r="M2842" s="109">
        <v>1.942842294419082E-3</v>
      </c>
      <c r="N2842" s="732">
        <v>2.646087932574241E-3</v>
      </c>
      <c r="O2842" s="108">
        <v>2.5582842487051022E-3</v>
      </c>
      <c r="P2842" s="109">
        <v>2.6198282869704806E-3</v>
      </c>
      <c r="Q2842" s="732">
        <v>6.5618556939263184E-3</v>
      </c>
      <c r="R2842" s="108">
        <v>2.5331226155676984E-3</v>
      </c>
      <c r="S2842" s="109">
        <v>3.3740863656433247E-3</v>
      </c>
      <c r="T2842" s="732">
        <v>1.0908621652602779E-2</v>
      </c>
      <c r="U2842" s="108">
        <v>2.2579452600352841E-4</v>
      </c>
      <c r="V2842" s="109">
        <v>2.2601982033772819E-4</v>
      </c>
      <c r="W2842" s="732">
        <v>6.1398873470945722E-4</v>
      </c>
      <c r="X2842" s="108">
        <v>1.4366301193496411E-5</v>
      </c>
      <c r="Y2842" s="109">
        <v>1.4447862324898386E-5</v>
      </c>
      <c r="Z2842" s="732">
        <v>4.1399794584362779E-5</v>
      </c>
      <c r="AA2842" s="108">
        <v>2.983504362831413E-4</v>
      </c>
      <c r="AB2842" s="109">
        <v>3.0056150800638926E-4</v>
      </c>
      <c r="AC2842" s="732">
        <v>1.1756776920564531E-3</v>
      </c>
      <c r="AD2842" s="108">
        <v>9.6088896096347223E-5</v>
      </c>
      <c r="AE2842" s="109">
        <v>9.5794998073699694E-5</v>
      </c>
      <c r="AF2842" s="732">
        <v>2.575193345405849E-4</v>
      </c>
      <c r="AG2842" s="108">
        <v>1.3066142243745198E-4</v>
      </c>
      <c r="AH2842" s="109">
        <v>1.325279967614429E-4</v>
      </c>
      <c r="AI2842" s="732">
        <v>3.8486722302126308E-4</v>
      </c>
      <c r="AJ2842" s="114"/>
      <c r="AK2842" s="115"/>
      <c r="AL2842" s="115"/>
    </row>
    <row r="2843" spans="1:38" ht="13" x14ac:dyDescent="0.3">
      <c r="A2843" s="71">
        <v>2045</v>
      </c>
      <c r="B2843" s="718">
        <v>38</v>
      </c>
      <c r="C2843" s="108">
        <v>0.70950493741603504</v>
      </c>
      <c r="D2843" s="109">
        <v>0.6558251080382741</v>
      </c>
      <c r="E2843" s="732">
        <v>0.45345252718874579</v>
      </c>
      <c r="F2843" s="108">
        <v>2.8747045705757236E-2</v>
      </c>
      <c r="G2843" s="109">
        <v>2.902126427630014E-2</v>
      </c>
      <c r="H2843" s="732">
        <v>4.0884665443614132E-2</v>
      </c>
      <c r="I2843" s="108">
        <v>8.8409151584259056E-3</v>
      </c>
      <c r="J2843" s="109">
        <v>1.0226951856068773E-2</v>
      </c>
      <c r="K2843" s="732">
        <v>2.08662983984482E-2</v>
      </c>
      <c r="L2843" s="108">
        <v>1.9188739145494249E-3</v>
      </c>
      <c r="M2843" s="109">
        <v>1.942842294419082E-3</v>
      </c>
      <c r="N2843" s="732">
        <v>2.646087932574241E-3</v>
      </c>
      <c r="O2843" s="108">
        <v>2.5582842487051022E-3</v>
      </c>
      <c r="P2843" s="109">
        <v>2.6198282869704806E-3</v>
      </c>
      <c r="Q2843" s="732">
        <v>6.5618556939263184E-3</v>
      </c>
      <c r="R2843" s="108">
        <v>2.5331226155676984E-3</v>
      </c>
      <c r="S2843" s="109">
        <v>3.3740863656433247E-3</v>
      </c>
      <c r="T2843" s="732">
        <v>1.0908621652602779E-2</v>
      </c>
      <c r="U2843" s="108">
        <v>2.2579452600352841E-4</v>
      </c>
      <c r="V2843" s="109">
        <v>2.2601982033772819E-4</v>
      </c>
      <c r="W2843" s="732">
        <v>6.1398873470945722E-4</v>
      </c>
      <c r="X2843" s="108">
        <v>1.4366301193496411E-5</v>
      </c>
      <c r="Y2843" s="109">
        <v>1.4447862324898386E-5</v>
      </c>
      <c r="Z2843" s="732">
        <v>4.1399794584362779E-5</v>
      </c>
      <c r="AA2843" s="108">
        <v>2.983504362831413E-4</v>
      </c>
      <c r="AB2843" s="109">
        <v>3.0056150800638926E-4</v>
      </c>
      <c r="AC2843" s="732">
        <v>1.1756776920564531E-3</v>
      </c>
      <c r="AD2843" s="108">
        <v>9.6088896096347223E-5</v>
      </c>
      <c r="AE2843" s="109">
        <v>9.5794998073699694E-5</v>
      </c>
      <c r="AF2843" s="732">
        <v>2.575193345405849E-4</v>
      </c>
      <c r="AG2843" s="108">
        <v>1.3066142243745198E-4</v>
      </c>
      <c r="AH2843" s="109">
        <v>1.325279967614429E-4</v>
      </c>
      <c r="AI2843" s="732">
        <v>3.8486722302126308E-4</v>
      </c>
      <c r="AJ2843" s="114"/>
      <c r="AK2843" s="115"/>
      <c r="AL2843" s="115"/>
    </row>
    <row r="2844" spans="1:38" ht="13.5" thickBot="1" x14ac:dyDescent="0.35">
      <c r="A2844" s="73">
        <v>2045</v>
      </c>
      <c r="B2844" s="719">
        <v>39</v>
      </c>
      <c r="C2844" s="110">
        <v>0.70950493741603504</v>
      </c>
      <c r="D2844" s="111">
        <v>0.6558251080382741</v>
      </c>
      <c r="E2844" s="733">
        <v>0.45345252718874579</v>
      </c>
      <c r="F2844" s="110">
        <v>2.8747045705757236E-2</v>
      </c>
      <c r="G2844" s="111">
        <v>2.902126427630014E-2</v>
      </c>
      <c r="H2844" s="733">
        <v>4.0884665443614132E-2</v>
      </c>
      <c r="I2844" s="110">
        <v>8.8409151584259056E-3</v>
      </c>
      <c r="J2844" s="111">
        <v>1.0226951856068773E-2</v>
      </c>
      <c r="K2844" s="733">
        <v>2.08662983984482E-2</v>
      </c>
      <c r="L2844" s="110">
        <v>1.9188739145494249E-3</v>
      </c>
      <c r="M2844" s="111">
        <v>1.942842294419082E-3</v>
      </c>
      <c r="N2844" s="733">
        <v>2.646087932574241E-3</v>
      </c>
      <c r="O2844" s="110">
        <v>2.5582842487051022E-3</v>
      </c>
      <c r="P2844" s="111">
        <v>2.6198282869704806E-3</v>
      </c>
      <c r="Q2844" s="733">
        <v>6.5618556939263184E-3</v>
      </c>
      <c r="R2844" s="110">
        <v>2.5331226155676984E-3</v>
      </c>
      <c r="S2844" s="111">
        <v>3.3740863656433247E-3</v>
      </c>
      <c r="T2844" s="733">
        <v>1.0908621652602779E-2</v>
      </c>
      <c r="U2844" s="110">
        <v>2.2579452600352841E-4</v>
      </c>
      <c r="V2844" s="111">
        <v>2.2601982033772819E-4</v>
      </c>
      <c r="W2844" s="733">
        <v>6.1398873470945722E-4</v>
      </c>
      <c r="X2844" s="110">
        <v>1.4366301193496411E-5</v>
      </c>
      <c r="Y2844" s="111">
        <v>1.4447862324898386E-5</v>
      </c>
      <c r="Z2844" s="733">
        <v>4.1399794584362779E-5</v>
      </c>
      <c r="AA2844" s="110">
        <v>2.983504362831413E-4</v>
      </c>
      <c r="AB2844" s="111">
        <v>3.0056150800638926E-4</v>
      </c>
      <c r="AC2844" s="733">
        <v>1.1756776920564531E-3</v>
      </c>
      <c r="AD2844" s="110">
        <v>9.6088896096347223E-5</v>
      </c>
      <c r="AE2844" s="111">
        <v>9.5794998073699694E-5</v>
      </c>
      <c r="AF2844" s="733">
        <v>2.575193345405849E-4</v>
      </c>
      <c r="AG2844" s="110">
        <v>1.3066142243745198E-4</v>
      </c>
      <c r="AH2844" s="111">
        <v>1.325279967614429E-4</v>
      </c>
      <c r="AI2844" s="733">
        <v>3.8486722302126308E-4</v>
      </c>
      <c r="AJ2844" s="116"/>
      <c r="AK2844" s="117"/>
      <c r="AL2844" s="117"/>
    </row>
    <row r="2845" spans="1:38" x14ac:dyDescent="0.25">
      <c r="A2845" s="69">
        <v>2046</v>
      </c>
      <c r="B2845" s="70">
        <v>0</v>
      </c>
      <c r="C2845" s="106">
        <v>0.28242325571615351</v>
      </c>
      <c r="D2845" s="107">
        <v>0.29024586803867369</v>
      </c>
      <c r="E2845" s="730">
        <v>0.2443958213324845</v>
      </c>
      <c r="F2845" s="106">
        <v>1.3387384519550545E-2</v>
      </c>
      <c r="G2845" s="107">
        <v>1.5220990676079477E-2</v>
      </c>
      <c r="H2845" s="730">
        <v>1.4717962482135333E-2</v>
      </c>
      <c r="I2845" s="106">
        <v>7.4747064314357892E-3</v>
      </c>
      <c r="J2845" s="107">
        <v>7.1386957571168315E-3</v>
      </c>
      <c r="K2845" s="730">
        <v>1.6573735109103521E-2</v>
      </c>
      <c r="L2845" s="106">
        <v>7.2603009586525954E-4</v>
      </c>
      <c r="M2845" s="107">
        <v>8.0975535988019975E-4</v>
      </c>
      <c r="N2845" s="730">
        <v>1.3868625443970866E-3</v>
      </c>
      <c r="O2845" s="106">
        <v>1.8706320199191617E-3</v>
      </c>
      <c r="P2845" s="107">
        <v>1.7716231059662399E-3</v>
      </c>
      <c r="Q2845" s="730">
        <v>3.3683944245299397E-3</v>
      </c>
      <c r="R2845" s="106">
        <v>2.5331226155676984E-3</v>
      </c>
      <c r="S2845" s="107">
        <v>3.3740863656433247E-3</v>
      </c>
      <c r="T2845" s="730">
        <v>1.0908621652602779E-2</v>
      </c>
      <c r="U2845" s="106">
        <v>1.9842883678261738E-4</v>
      </c>
      <c r="V2845" s="107">
        <v>1.9293080507221902E-4</v>
      </c>
      <c r="W2845" s="730">
        <v>3.2972726324589322E-4</v>
      </c>
      <c r="X2845" s="106">
        <v>1.2265994537537497E-5</v>
      </c>
      <c r="Y2845" s="107">
        <v>1.1890710304563383E-5</v>
      </c>
      <c r="Z2845" s="730">
        <v>2.1328950267380697E-5</v>
      </c>
      <c r="AA2845" s="106">
        <v>2.1304200033689448E-4</v>
      </c>
      <c r="AB2845" s="107">
        <v>2.1410264438214164E-4</v>
      </c>
      <c r="AC2845" s="730">
        <v>5.8426255443022547E-4</v>
      </c>
      <c r="AD2845" s="106">
        <v>8.7034514979326673E-5</v>
      </c>
      <c r="AE2845" s="107">
        <v>8.495942914292169E-5</v>
      </c>
      <c r="AF2845" s="730">
        <v>1.4246383351256776E-4</v>
      </c>
      <c r="AG2845" s="106">
        <v>1.039438806991898E-4</v>
      </c>
      <c r="AH2845" s="107">
        <v>9.9735088710578806E-5</v>
      </c>
      <c r="AI2845" s="730">
        <v>1.8670329176040143E-4</v>
      </c>
      <c r="AJ2845" s="112"/>
      <c r="AK2845" s="113"/>
      <c r="AL2845" s="113"/>
    </row>
    <row r="2846" spans="1:38" x14ac:dyDescent="0.25">
      <c r="A2846" s="71">
        <v>2046</v>
      </c>
      <c r="B2846" s="718">
        <v>1</v>
      </c>
      <c r="C2846" s="108">
        <v>0.28165749593583578</v>
      </c>
      <c r="D2846" s="109">
        <v>0.28919318086676826</v>
      </c>
      <c r="E2846" s="731">
        <v>0.24550454935304467</v>
      </c>
      <c r="F2846" s="108">
        <v>1.3399980016184749E-2</v>
      </c>
      <c r="G2846" s="109">
        <v>1.5223733612428307E-2</v>
      </c>
      <c r="H2846" s="731">
        <v>1.4810804380921697E-2</v>
      </c>
      <c r="I2846" s="108">
        <v>7.4541155565981182E-3</v>
      </c>
      <c r="J2846" s="109">
        <v>7.1043704102038375E-3</v>
      </c>
      <c r="K2846" s="731">
        <v>1.6674159343280467E-2</v>
      </c>
      <c r="L2846" s="108">
        <v>7.2532902740965173E-4</v>
      </c>
      <c r="M2846" s="109">
        <v>8.0757743893449451E-4</v>
      </c>
      <c r="N2846" s="731">
        <v>1.3922632019121464E-3</v>
      </c>
      <c r="O2846" s="108">
        <v>1.8654221836692012E-3</v>
      </c>
      <c r="P2846" s="109">
        <v>1.7646971095724362E-3</v>
      </c>
      <c r="Q2846" s="731">
        <v>3.3874702879928766E-3</v>
      </c>
      <c r="R2846" s="108">
        <v>2.5331226155676984E-3</v>
      </c>
      <c r="S2846" s="109">
        <v>3.3740863656433247E-3</v>
      </c>
      <c r="T2846" s="731">
        <v>1.0908621652602779E-2</v>
      </c>
      <c r="U2846" s="108">
        <v>1.979578725017592E-4</v>
      </c>
      <c r="V2846" s="109">
        <v>1.9207881289557156E-4</v>
      </c>
      <c r="W2846" s="731">
        <v>3.3178322532616722E-4</v>
      </c>
      <c r="X2846" s="108">
        <v>1.2235518443469081E-5</v>
      </c>
      <c r="Y2846" s="109">
        <v>1.1837906022830086E-5</v>
      </c>
      <c r="Z2846" s="731">
        <v>2.1455171294598457E-5</v>
      </c>
      <c r="AA2846" s="108">
        <v>2.1270095697613361E-4</v>
      </c>
      <c r="AB2846" s="109">
        <v>2.1344363456274361E-4</v>
      </c>
      <c r="AC2846" s="731">
        <v>5.8761424141916003E-4</v>
      </c>
      <c r="AD2846" s="108">
        <v>8.6832418096265452E-5</v>
      </c>
      <c r="AE2846" s="109">
        <v>8.4576524687399456E-5</v>
      </c>
      <c r="AF2846" s="731">
        <v>1.4341659196628296E-4</v>
      </c>
      <c r="AG2846" s="108">
        <v>1.0367298311603387E-4</v>
      </c>
      <c r="AH2846" s="109">
        <v>9.9316805174886613E-5</v>
      </c>
      <c r="AI2846" s="731">
        <v>1.8761313168719876E-4</v>
      </c>
      <c r="AJ2846" s="114"/>
      <c r="AK2846" s="115"/>
      <c r="AL2846" s="115"/>
    </row>
    <row r="2847" spans="1:38" x14ac:dyDescent="0.25">
      <c r="A2847" s="71">
        <v>2046</v>
      </c>
      <c r="B2847" s="718">
        <v>2</v>
      </c>
      <c r="C2847" s="108">
        <v>0.27999666244906413</v>
      </c>
      <c r="D2847" s="109">
        <v>0.28726401627238424</v>
      </c>
      <c r="E2847" s="731">
        <v>0.24675659877560335</v>
      </c>
      <c r="F2847" s="108">
        <v>1.3386616892957488E-2</v>
      </c>
      <c r="G2847" s="109">
        <v>1.5209705178767127E-2</v>
      </c>
      <c r="H2847" s="731">
        <v>1.4908352838925849E-2</v>
      </c>
      <c r="I2847" s="108">
        <v>7.4138260534200428E-3</v>
      </c>
      <c r="J2847" s="109">
        <v>7.0561676968598462E-3</v>
      </c>
      <c r="K2847" s="731">
        <v>1.6786653503640867E-2</v>
      </c>
      <c r="L2847" s="108">
        <v>7.2427591649795275E-4</v>
      </c>
      <c r="M2847" s="109">
        <v>8.0544920340379876E-4</v>
      </c>
      <c r="N2847" s="731">
        <v>1.3982642242252722E-3</v>
      </c>
      <c r="O2847" s="108">
        <v>1.8550092133981441E-3</v>
      </c>
      <c r="P2847" s="109">
        <v>1.7541385787710839E-3</v>
      </c>
      <c r="Q2847" s="731">
        <v>3.4089605659853432E-3</v>
      </c>
      <c r="R2847" s="108">
        <v>2.5331226155676984E-3</v>
      </c>
      <c r="S2847" s="109">
        <v>3.3740863656433247E-3</v>
      </c>
      <c r="T2847" s="731">
        <v>1.0908621652602779E-2</v>
      </c>
      <c r="U2847" s="108">
        <v>1.9708741586391978E-4</v>
      </c>
      <c r="V2847" s="109">
        <v>1.9098258927904312E-4</v>
      </c>
      <c r="W2847" s="731">
        <v>3.3409888526105198E-4</v>
      </c>
      <c r="X2847" s="108">
        <v>1.2178290524638134E-5</v>
      </c>
      <c r="Y2847" s="109">
        <v>1.1767983885926134E-5</v>
      </c>
      <c r="Z2847" s="731">
        <v>2.1597388373639794E-5</v>
      </c>
      <c r="AA2847" s="108">
        <v>2.1191153551334242E-4</v>
      </c>
      <c r="AB2847" s="109">
        <v>2.1249932352643749E-4</v>
      </c>
      <c r="AC2847" s="731">
        <v>5.9136278315299841E-4</v>
      </c>
      <c r="AD2847" s="108">
        <v>8.646388910682907E-5</v>
      </c>
      <c r="AE2847" s="109">
        <v>8.4094534518092573E-5</v>
      </c>
      <c r="AF2847" s="731">
        <v>1.4448974563368894E-4</v>
      </c>
      <c r="AG2847" s="108">
        <v>1.0314917723102732E-4</v>
      </c>
      <c r="AH2847" s="109">
        <v>9.8729983223776359E-5</v>
      </c>
      <c r="AI2847" s="731">
        <v>1.8863803402813082E-4</v>
      </c>
      <c r="AJ2847" s="114"/>
      <c r="AK2847" s="115"/>
      <c r="AL2847" s="115"/>
    </row>
    <row r="2848" spans="1:38" x14ac:dyDescent="0.25">
      <c r="A2848" s="71">
        <v>2046</v>
      </c>
      <c r="B2848" s="718">
        <v>3</v>
      </c>
      <c r="C2848" s="108">
        <v>0.27734250291363421</v>
      </c>
      <c r="D2848" s="109">
        <v>0.28431453223950887</v>
      </c>
      <c r="E2848" s="731">
        <v>0.24832197260453789</v>
      </c>
      <c r="F2848" s="108">
        <v>1.3367324166602832E-2</v>
      </c>
      <c r="G2848" s="109">
        <v>1.5192336178228832E-2</v>
      </c>
      <c r="H2848" s="731">
        <v>1.5028922173593553E-2</v>
      </c>
      <c r="I2848" s="108">
        <v>7.3563001602564093E-3</v>
      </c>
      <c r="J2848" s="109">
        <v>6.992126958431019E-3</v>
      </c>
      <c r="K2848" s="731">
        <v>1.6925434003862375E-2</v>
      </c>
      <c r="L2848" s="108">
        <v>7.2332753745826795E-4</v>
      </c>
      <c r="M2848" s="109">
        <v>8.0341464792874127E-4</v>
      </c>
      <c r="N2848" s="731">
        <v>1.405570345352014E-3</v>
      </c>
      <c r="O2848" s="108">
        <v>1.8398547023938047E-3</v>
      </c>
      <c r="P2848" s="109">
        <v>1.7393655399638255E-3</v>
      </c>
      <c r="Q2848" s="731">
        <v>3.4357140370505595E-3</v>
      </c>
      <c r="R2848" s="108">
        <v>2.5331226155676984E-3</v>
      </c>
      <c r="S2848" s="109">
        <v>3.3740863656433247E-3</v>
      </c>
      <c r="T2848" s="731">
        <v>1.0908621652602779E-2</v>
      </c>
      <c r="U2848" s="108">
        <v>1.9593633572997639E-4</v>
      </c>
      <c r="V2848" s="109">
        <v>1.8961629259181382E-4</v>
      </c>
      <c r="W2848" s="731">
        <v>3.3698131529514869E-4</v>
      </c>
      <c r="X2848" s="108">
        <v>1.2100934924817385E-5</v>
      </c>
      <c r="Y2848" s="109">
        <v>1.1678971147724584E-5</v>
      </c>
      <c r="Z2848" s="731">
        <v>2.1774534059049888E-5</v>
      </c>
      <c r="AA2848" s="108">
        <v>2.1083462676208293E-4</v>
      </c>
      <c r="AB2848" s="109">
        <v>2.1129410644566129E-4</v>
      </c>
      <c r="AC2848" s="731">
        <v>5.9602459697090274E-4</v>
      </c>
      <c r="AD2848" s="108">
        <v>8.5985520544859141E-5</v>
      </c>
      <c r="AE2848" s="109">
        <v>8.3504375911629521E-5</v>
      </c>
      <c r="AF2848" s="731">
        <v>1.4582572617072762E-4</v>
      </c>
      <c r="AG2848" s="108">
        <v>1.0241548987067259E-4</v>
      </c>
      <c r="AH2848" s="109">
        <v>9.7950935626073127E-5</v>
      </c>
      <c r="AI2848" s="731">
        <v>1.8991443456383122E-4</v>
      </c>
      <c r="AJ2848" s="114"/>
      <c r="AK2848" s="115"/>
      <c r="AL2848" s="115"/>
    </row>
    <row r="2849" spans="1:38" x14ac:dyDescent="0.25">
      <c r="A2849" s="71">
        <v>2046</v>
      </c>
      <c r="B2849" s="718">
        <v>4</v>
      </c>
      <c r="C2849" s="108">
        <v>0.33685894672248651</v>
      </c>
      <c r="D2849" s="109">
        <v>0.339833537899211</v>
      </c>
      <c r="E2849" s="731">
        <v>0.33508294600926852</v>
      </c>
      <c r="F2849" s="108">
        <v>1.3796320539046438E-2</v>
      </c>
      <c r="G2849" s="109">
        <v>1.5731112592669589E-2</v>
      </c>
      <c r="H2849" s="731">
        <v>1.8411372728992348E-2</v>
      </c>
      <c r="I2849" s="108">
        <v>7.8012425024748186E-3</v>
      </c>
      <c r="J2849" s="109">
        <v>8.1739643458872396E-3</v>
      </c>
      <c r="K2849" s="731">
        <v>2.0112849963933543E-2</v>
      </c>
      <c r="L2849" s="108">
        <v>8.7480027720577343E-4</v>
      </c>
      <c r="M2849" s="109">
        <v>1.199120859001659E-3</v>
      </c>
      <c r="N2849" s="731">
        <v>2.2736008824946778E-3</v>
      </c>
      <c r="O2849" s="108">
        <v>1.9889542550208684E-3</v>
      </c>
      <c r="P2849" s="109">
        <v>2.0330541309998835E-3</v>
      </c>
      <c r="Q2849" s="731">
        <v>4.351319612127905E-3</v>
      </c>
      <c r="R2849" s="108">
        <v>2.5331226155676984E-3</v>
      </c>
      <c r="S2849" s="109">
        <v>3.3740863656433247E-3</v>
      </c>
      <c r="T2849" s="731">
        <v>1.0908621652602779E-2</v>
      </c>
      <c r="U2849" s="108">
        <v>2.0419914973992745E-4</v>
      </c>
      <c r="V2849" s="109">
        <v>2.0537442786833479E-4</v>
      </c>
      <c r="W2849" s="731">
        <v>4.3419355598572662E-4</v>
      </c>
      <c r="X2849" s="108">
        <v>1.2694538601819393E-5</v>
      </c>
      <c r="Y2849" s="109">
        <v>1.2816309837831858E-5</v>
      </c>
      <c r="Z2849" s="731">
        <v>2.8087585374552024E-5</v>
      </c>
      <c r="AA2849" s="108">
        <v>2.2047707820920857E-4</v>
      </c>
      <c r="AB2849" s="109">
        <v>2.2881302849486775E-4</v>
      </c>
      <c r="AC2849" s="731">
        <v>7.4997993665104222E-4</v>
      </c>
      <c r="AD2849" s="108">
        <v>8.9142269556405132E-5</v>
      </c>
      <c r="AE2849" s="109">
        <v>8.9455545086943955E-5</v>
      </c>
      <c r="AF2849" s="731">
        <v>1.9128348001741773E-4</v>
      </c>
      <c r="AG2849" s="108">
        <v>1.0884393546658503E-4</v>
      </c>
      <c r="AH2849" s="109">
        <v>1.1046808165966599E-4</v>
      </c>
      <c r="AI2849" s="731">
        <v>2.3426760483234634E-4</v>
      </c>
      <c r="AJ2849" s="114"/>
      <c r="AK2849" s="115"/>
      <c r="AL2849" s="115"/>
    </row>
    <row r="2850" spans="1:38" ht="13" x14ac:dyDescent="0.3">
      <c r="A2850" s="71">
        <v>2046</v>
      </c>
      <c r="B2850" s="718">
        <v>5</v>
      </c>
      <c r="C2850" s="108">
        <v>0.33567693817294458</v>
      </c>
      <c r="D2850" s="109">
        <v>0.3385663119254716</v>
      </c>
      <c r="E2850" s="732">
        <v>0.33091507221423611</v>
      </c>
      <c r="F2850" s="108">
        <v>1.3819255414507551E-2</v>
      </c>
      <c r="G2850" s="109">
        <v>1.5746178975213906E-2</v>
      </c>
      <c r="H2850" s="732">
        <v>1.8230931142005077E-2</v>
      </c>
      <c r="I2850" s="108">
        <v>7.7697203097127493E-3</v>
      </c>
      <c r="J2850" s="109">
        <v>8.1307882362653353E-3</v>
      </c>
      <c r="K2850" s="732">
        <v>1.9827149899613233E-2</v>
      </c>
      <c r="L2850" s="108">
        <v>8.7369015301114064E-4</v>
      </c>
      <c r="M2850" s="109">
        <v>1.1960797204043812E-3</v>
      </c>
      <c r="N2850" s="732">
        <v>2.2559290551535387E-3</v>
      </c>
      <c r="O2850" s="108">
        <v>1.9807850875866455E-3</v>
      </c>
      <c r="P2850" s="109">
        <v>2.0233311433484054E-3</v>
      </c>
      <c r="Q2850" s="732">
        <v>4.2897479996670306E-3</v>
      </c>
      <c r="R2850" s="108">
        <v>2.5331226155676984E-3</v>
      </c>
      <c r="S2850" s="109">
        <v>3.3740863656433247E-3</v>
      </c>
      <c r="T2850" s="732">
        <v>1.0908621652602779E-2</v>
      </c>
      <c r="U2850" s="108">
        <v>2.034607100357743E-4</v>
      </c>
      <c r="V2850" s="109">
        <v>2.0436560702662037E-4</v>
      </c>
      <c r="W2850" s="732">
        <v>4.2758636813564164E-4</v>
      </c>
      <c r="X2850" s="108">
        <v>1.2646414658628196E-5</v>
      </c>
      <c r="Y2850" s="109">
        <v>1.2752061863020214E-5</v>
      </c>
      <c r="Z2850" s="732">
        <v>2.7675400958277287E-5</v>
      </c>
      <c r="AA2850" s="108">
        <v>2.1995410742131367E-4</v>
      </c>
      <c r="AB2850" s="109">
        <v>2.2805688426292008E-4</v>
      </c>
      <c r="AC2850" s="732">
        <v>7.397028032051355E-4</v>
      </c>
      <c r="AD2850" s="108">
        <v>8.882474597988503E-5</v>
      </c>
      <c r="AE2850" s="109">
        <v>8.9012136341496504E-5</v>
      </c>
      <c r="AF2850" s="732">
        <v>1.8821393571634895E-4</v>
      </c>
      <c r="AG2850" s="108">
        <v>1.0841806560093133E-4</v>
      </c>
      <c r="AH2850" s="109">
        <v>1.0992818088447109E-4</v>
      </c>
      <c r="AI2850" s="732">
        <v>2.3131786263488473E-4</v>
      </c>
      <c r="AJ2850" s="114"/>
      <c r="AK2850" s="115"/>
      <c r="AL2850" s="115"/>
    </row>
    <row r="2851" spans="1:38" ht="13" x14ac:dyDescent="0.3">
      <c r="A2851" s="71">
        <v>2046</v>
      </c>
      <c r="B2851" s="718">
        <v>6</v>
      </c>
      <c r="C2851" s="108">
        <v>0.38537282737294404</v>
      </c>
      <c r="D2851" s="109">
        <v>0.38385904473371862</v>
      </c>
      <c r="E2851" s="732">
        <v>0.44707010108660278</v>
      </c>
      <c r="F2851" s="108">
        <v>1.4378453054509436E-2</v>
      </c>
      <c r="G2851" s="109">
        <v>1.6317729522081253E-2</v>
      </c>
      <c r="H2851" s="732">
        <v>2.3918289269093358E-2</v>
      </c>
      <c r="I2851" s="108">
        <v>8.0229281673949299E-3</v>
      </c>
      <c r="J2851" s="109">
        <v>9.0146196204260488E-3</v>
      </c>
      <c r="K2851" s="732">
        <v>2.1878490637311419E-2</v>
      </c>
      <c r="L2851" s="108">
        <v>9.9116722826985294E-4</v>
      </c>
      <c r="M2851" s="109">
        <v>1.292939161121061E-3</v>
      </c>
      <c r="N2851" s="732">
        <v>2.3335370481864896E-3</v>
      </c>
      <c r="O2851" s="108">
        <v>2.0893194393836433E-3</v>
      </c>
      <c r="P2851" s="109">
        <v>2.2662657083132825E-3</v>
      </c>
      <c r="Q2851" s="732">
        <v>5.8013563898290134E-3</v>
      </c>
      <c r="R2851" s="108">
        <v>2.5331226155676984E-3</v>
      </c>
      <c r="S2851" s="109">
        <v>3.3740863656433247E-3</v>
      </c>
      <c r="T2851" s="732">
        <v>1.0908621652602779E-2</v>
      </c>
      <c r="U2851" s="108">
        <v>2.0930522207711339E-4</v>
      </c>
      <c r="V2851" s="109">
        <v>2.1666297558289497E-4</v>
      </c>
      <c r="W2851" s="732">
        <v>5.339208956778521E-4</v>
      </c>
      <c r="X2851" s="108">
        <v>1.3068662580696957E-5</v>
      </c>
      <c r="Y2851" s="109">
        <v>1.3648272102274352E-5</v>
      </c>
      <c r="Z2851" s="732">
        <v>3.6025053287893088E-5</v>
      </c>
      <c r="AA2851" s="108">
        <v>2.2779355385228603E-4</v>
      </c>
      <c r="AB2851" s="109">
        <v>2.425675817525515E-4</v>
      </c>
      <c r="AC2851" s="732">
        <v>9.9852298214232553E-4</v>
      </c>
      <c r="AD2851" s="108">
        <v>9.1035911674638571E-5</v>
      </c>
      <c r="AE2851" s="109">
        <v>9.3555815072289523E-5</v>
      </c>
      <c r="AF2851" s="732">
        <v>2.1985125481605237E-4</v>
      </c>
      <c r="AG2851" s="108">
        <v>1.130517334921263E-4</v>
      </c>
      <c r="AH2851" s="109">
        <v>1.2007825159356912E-4</v>
      </c>
      <c r="AI2851" s="732">
        <v>3.4772442645537475E-4</v>
      </c>
      <c r="AJ2851" s="114"/>
      <c r="AK2851" s="115"/>
      <c r="AL2851" s="115"/>
    </row>
    <row r="2852" spans="1:38" ht="13" x14ac:dyDescent="0.3">
      <c r="A2852" s="71">
        <v>2046</v>
      </c>
      <c r="B2852" s="718">
        <v>7</v>
      </c>
      <c r="C2852" s="108">
        <v>0.38513641037643725</v>
      </c>
      <c r="D2852" s="109">
        <v>0.38349253358693741</v>
      </c>
      <c r="E2852" s="732">
        <v>0.44239368715456384</v>
      </c>
      <c r="F2852" s="108">
        <v>1.4441812952449409E-2</v>
      </c>
      <c r="G2852" s="109">
        <v>1.6365768821658178E-2</v>
      </c>
      <c r="H2852" s="732">
        <v>2.3712937480653763E-2</v>
      </c>
      <c r="I2852" s="108">
        <v>8.009021927730892E-3</v>
      </c>
      <c r="J2852" s="109">
        <v>8.9887611262264005E-3</v>
      </c>
      <c r="K2852" s="732">
        <v>2.1562011718004096E-2</v>
      </c>
      <c r="L2852" s="108">
        <v>9.8984843757536894E-4</v>
      </c>
      <c r="M2852" s="109">
        <v>1.2898066981459789E-3</v>
      </c>
      <c r="N2852" s="732">
        <v>2.3134654572296194E-3</v>
      </c>
      <c r="O2852" s="108">
        <v>2.0868941181601164E-3</v>
      </c>
      <c r="P2852" s="109">
        <v>2.2621955864301348E-3</v>
      </c>
      <c r="Q2852" s="732">
        <v>5.7276735578928708E-3</v>
      </c>
      <c r="R2852" s="108">
        <v>2.5331226155676984E-3</v>
      </c>
      <c r="S2852" s="109">
        <v>3.3740863656433247E-3</v>
      </c>
      <c r="T2852" s="732">
        <v>1.0908621652602779E-2</v>
      </c>
      <c r="U2852" s="108">
        <v>2.0891982743895062E-4</v>
      </c>
      <c r="V2852" s="109">
        <v>2.1601649587926015E-4</v>
      </c>
      <c r="W2852" s="732">
        <v>5.2602590057215163E-4</v>
      </c>
      <c r="X2852" s="108">
        <v>1.3045553727597509E-5</v>
      </c>
      <c r="Y2852" s="109">
        <v>1.3609311641616008E-5</v>
      </c>
      <c r="Z2852" s="732">
        <v>3.5529660763041103E-5</v>
      </c>
      <c r="AA2852" s="108">
        <v>2.27757512833994E-4</v>
      </c>
      <c r="AB2852" s="109">
        <v>2.422776419154762E-4</v>
      </c>
      <c r="AC2852" s="732">
        <v>9.8628649570031441E-4</v>
      </c>
      <c r="AD2852" s="108">
        <v>9.0857879204952983E-5</v>
      </c>
      <c r="AE2852" s="109">
        <v>9.3257081890931365E-5</v>
      </c>
      <c r="AF2852" s="732">
        <v>2.1618020180584065E-4</v>
      </c>
      <c r="AG2852" s="108">
        <v>1.1288312656714482E-4</v>
      </c>
      <c r="AH2852" s="109">
        <v>1.1979491572202704E-4</v>
      </c>
      <c r="AI2852" s="732">
        <v>3.4418854324482569E-4</v>
      </c>
      <c r="AJ2852" s="114"/>
      <c r="AK2852" s="115"/>
      <c r="AL2852" s="115"/>
    </row>
    <row r="2853" spans="1:38" ht="13" x14ac:dyDescent="0.3">
      <c r="A2853" s="71">
        <v>2046</v>
      </c>
      <c r="B2853" s="718">
        <v>8</v>
      </c>
      <c r="C2853" s="108">
        <v>0.43525234731459778</v>
      </c>
      <c r="D2853" s="109">
        <v>0.42606948733571792</v>
      </c>
      <c r="E2853" s="732">
        <v>0.43646163708942026</v>
      </c>
      <c r="F2853" s="108">
        <v>1.4978874261641009E-2</v>
      </c>
      <c r="G2853" s="109">
        <v>1.6771654002293416E-2</v>
      </c>
      <c r="H2853" s="732">
        <v>2.5519885788307741E-2</v>
      </c>
      <c r="I2853" s="108">
        <v>8.2808451864537242E-3</v>
      </c>
      <c r="J2853" s="109">
        <v>9.4827842391348397E-3</v>
      </c>
      <c r="K2853" s="732">
        <v>2.2617265821628586E-2</v>
      </c>
      <c r="L2853" s="108">
        <v>1.1255213427012808E-3</v>
      </c>
      <c r="M2853" s="109">
        <v>1.3977037731131453E-3</v>
      </c>
      <c r="N2853" s="732">
        <v>2.3946245627772017E-3</v>
      </c>
      <c r="O2853" s="108">
        <v>2.1825778115746805E-3</v>
      </c>
      <c r="P2853" s="109">
        <v>2.3642939560552462E-3</v>
      </c>
      <c r="Q2853" s="732">
        <v>6.1660587214828035E-3</v>
      </c>
      <c r="R2853" s="108">
        <v>2.5331226155676984E-3</v>
      </c>
      <c r="S2853" s="109">
        <v>3.3740863656433247E-3</v>
      </c>
      <c r="T2853" s="732">
        <v>1.0908621652602779E-2</v>
      </c>
      <c r="U2853" s="108">
        <v>2.1299572836514205E-4</v>
      </c>
      <c r="V2853" s="109">
        <v>2.1999275749830783E-4</v>
      </c>
      <c r="W2853" s="732">
        <v>5.7254232007112498E-4</v>
      </c>
      <c r="X2853" s="108">
        <v>1.3352375346431935E-5</v>
      </c>
      <c r="Y2853" s="109">
        <v>1.3914773326830596E-5</v>
      </c>
      <c r="Z2853" s="732">
        <v>3.8561583016023357E-5</v>
      </c>
      <c r="AA2853" s="108">
        <v>2.3413500623007641E-4</v>
      </c>
      <c r="AB2853" s="109">
        <v>2.4823978058662082E-4</v>
      </c>
      <c r="AC2853" s="732">
        <v>1.0606530450505607E-3</v>
      </c>
      <c r="AD2853" s="108">
        <v>9.225322991186476E-5</v>
      </c>
      <c r="AE2853" s="109">
        <v>9.4555050794457743E-5</v>
      </c>
      <c r="AF2853" s="732">
        <v>2.3795171942861632E-4</v>
      </c>
      <c r="AG2853" s="108">
        <v>1.1666983164676356E-4</v>
      </c>
      <c r="AH2853" s="109">
        <v>1.2373429458617624E-4</v>
      </c>
      <c r="AI2853" s="732">
        <v>3.6543319761757809E-4</v>
      </c>
      <c r="AJ2853" s="114"/>
      <c r="AK2853" s="115"/>
      <c r="AL2853" s="115"/>
    </row>
    <row r="2854" spans="1:38" ht="13" x14ac:dyDescent="0.3">
      <c r="A2854" s="71">
        <v>2046</v>
      </c>
      <c r="B2854" s="718">
        <v>9</v>
      </c>
      <c r="C2854" s="108">
        <v>0.43499374792799006</v>
      </c>
      <c r="D2854" s="109">
        <v>0.42571127289200211</v>
      </c>
      <c r="E2854" s="732">
        <v>0.43152132441061425</v>
      </c>
      <c r="F2854" s="108">
        <v>1.5066084445901873E-2</v>
      </c>
      <c r="G2854" s="109">
        <v>1.6841148426785222E-2</v>
      </c>
      <c r="H2854" s="732">
        <v>2.5284757675935077E-2</v>
      </c>
      <c r="I2854" s="108">
        <v>8.2658296829032224E-3</v>
      </c>
      <c r="J2854" s="109">
        <v>9.4571392865220368E-3</v>
      </c>
      <c r="K2854" s="732">
        <v>2.2255688593961688E-2</v>
      </c>
      <c r="L2854" s="108">
        <v>1.1239465148037034E-3</v>
      </c>
      <c r="M2854" s="109">
        <v>1.3944914082203164E-3</v>
      </c>
      <c r="N2854" s="732">
        <v>2.3707498002382165E-3</v>
      </c>
      <c r="O2854" s="108">
        <v>2.1799919691142086E-3</v>
      </c>
      <c r="P2854" s="109">
        <v>2.3603871271529412E-3</v>
      </c>
      <c r="Q2854" s="732">
        <v>6.0789156319558443E-3</v>
      </c>
      <c r="R2854" s="108">
        <v>2.5331226155676984E-3</v>
      </c>
      <c r="S2854" s="109">
        <v>3.3740863656433247E-3</v>
      </c>
      <c r="T2854" s="732">
        <v>1.0908621652602779E-2</v>
      </c>
      <c r="U2854" s="108">
        <v>2.1258463153766877E-4</v>
      </c>
      <c r="V2854" s="109">
        <v>2.1937211452530955E-4</v>
      </c>
      <c r="W2854" s="732">
        <v>5.6321299253605703E-4</v>
      </c>
      <c r="X2854" s="108">
        <v>1.3327673317102072E-5</v>
      </c>
      <c r="Y2854" s="109">
        <v>1.3877322892892524E-5</v>
      </c>
      <c r="Z2854" s="732">
        <v>3.7974255979578252E-5</v>
      </c>
      <c r="AA2854" s="108">
        <v>2.3417290522262835E-4</v>
      </c>
      <c r="AB2854" s="109">
        <v>2.4805602890183142E-4</v>
      </c>
      <c r="AC2854" s="732">
        <v>1.0462254108351628E-3</v>
      </c>
      <c r="AD2854" s="108">
        <v>9.2063434918155353E-5</v>
      </c>
      <c r="AE2854" s="109">
        <v>9.4268239528250058E-5</v>
      </c>
      <c r="AF2854" s="732">
        <v>2.3361126624016446E-4</v>
      </c>
      <c r="AG2854" s="108">
        <v>1.1649001704868141E-4</v>
      </c>
      <c r="AH2854" s="109">
        <v>1.2346230184071029E-4</v>
      </c>
      <c r="AI2854" s="732">
        <v>3.6124781159911271E-4</v>
      </c>
      <c r="AJ2854" s="114"/>
      <c r="AK2854" s="115"/>
      <c r="AL2854" s="115"/>
    </row>
    <row r="2855" spans="1:38" ht="13" x14ac:dyDescent="0.3">
      <c r="A2855" s="71">
        <v>2046</v>
      </c>
      <c r="B2855" s="718">
        <v>10</v>
      </c>
      <c r="C2855" s="108">
        <v>0.57619068110680993</v>
      </c>
      <c r="D2855" s="109">
        <v>0.5483070437729235</v>
      </c>
      <c r="E2855" s="732">
        <v>0.46694602412334052</v>
      </c>
      <c r="F2855" s="108">
        <v>1.8374702122519359E-2</v>
      </c>
      <c r="G2855" s="109">
        <v>1.9649455191844429E-2</v>
      </c>
      <c r="H2855" s="732">
        <v>3.0969124028931819E-2</v>
      </c>
      <c r="I2855" s="108">
        <v>8.9069924190659615E-3</v>
      </c>
      <c r="J2855" s="109">
        <v>1.0388869431135926E-2</v>
      </c>
      <c r="K2855" s="732">
        <v>2.1779396640086091E-2</v>
      </c>
      <c r="L2855" s="108">
        <v>1.3983322514598006E-3</v>
      </c>
      <c r="M2855" s="109">
        <v>1.5963075827400447E-3</v>
      </c>
      <c r="N2855" s="732">
        <v>2.549655864491727E-3</v>
      </c>
      <c r="O2855" s="108">
        <v>2.5114388691231302E-3</v>
      </c>
      <c r="P2855" s="109">
        <v>2.6065736489166739E-3</v>
      </c>
      <c r="Q2855" s="732">
        <v>6.8375275433283757E-3</v>
      </c>
      <c r="R2855" s="108">
        <v>2.5331226155676984E-3</v>
      </c>
      <c r="S2855" s="109">
        <v>3.3740863656433247E-3</v>
      </c>
      <c r="T2855" s="732">
        <v>1.0908621652602779E-2</v>
      </c>
      <c r="U2855" s="108">
        <v>2.2682615632346208E-4</v>
      </c>
      <c r="V2855" s="109">
        <v>2.2944794496842399E-4</v>
      </c>
      <c r="W2855" s="732">
        <v>6.4372745557331114E-4</v>
      </c>
      <c r="X2855" s="108">
        <v>1.4393507621787343E-5</v>
      </c>
      <c r="Y2855" s="109">
        <v>1.4639558902147367E-5</v>
      </c>
      <c r="Z2855" s="732">
        <v>4.3208355307174752E-5</v>
      </c>
      <c r="AA2855" s="108">
        <v>2.6123231373081078E-4</v>
      </c>
      <c r="AB2855" s="109">
        <v>2.6910047853938253E-4</v>
      </c>
      <c r="AC2855" s="732">
        <v>1.1839917778087416E-3</v>
      </c>
      <c r="AD2855" s="108">
        <v>9.6953954684810242E-5</v>
      </c>
      <c r="AE2855" s="109">
        <v>9.7644004737974555E-5</v>
      </c>
      <c r="AF2855" s="732">
        <v>2.7126463504335412E-4</v>
      </c>
      <c r="AG2855" s="108">
        <v>1.2962565650463057E-4</v>
      </c>
      <c r="AH2855" s="109">
        <v>1.3308328116445938E-4</v>
      </c>
      <c r="AI2855" s="732">
        <v>3.9801190027245086E-4</v>
      </c>
      <c r="AJ2855" s="114"/>
      <c r="AK2855" s="115"/>
      <c r="AL2855" s="115"/>
    </row>
    <row r="2856" spans="1:38" ht="13" x14ac:dyDescent="0.3">
      <c r="A2856" s="71">
        <v>2046</v>
      </c>
      <c r="B2856" s="718">
        <v>11</v>
      </c>
      <c r="C2856" s="108">
        <v>0.57589003692794261</v>
      </c>
      <c r="D2856" s="109">
        <v>0.54793984013657571</v>
      </c>
      <c r="E2856" s="732">
        <v>0.46043435636794638</v>
      </c>
      <c r="F2856" s="108">
        <v>1.8552592429138506E-2</v>
      </c>
      <c r="G2856" s="109">
        <v>1.9807851333230573E-2</v>
      </c>
      <c r="H2856" s="732">
        <v>3.0721883711438573E-2</v>
      </c>
      <c r="I2856" s="108">
        <v>8.8902437921961289E-3</v>
      </c>
      <c r="J2856" s="109">
        <v>1.0362683154761741E-2</v>
      </c>
      <c r="K2856" s="732">
        <v>2.1365294385145048E-2</v>
      </c>
      <c r="L2856" s="108">
        <v>1.3962782333820389E-3</v>
      </c>
      <c r="M2856" s="109">
        <v>1.5928461337754627E-3</v>
      </c>
      <c r="N2856" s="732">
        <v>2.5160233290980679E-3</v>
      </c>
      <c r="O2856" s="108">
        <v>2.5085774098087578E-3</v>
      </c>
      <c r="P2856" s="109">
        <v>2.602759751805417E-3</v>
      </c>
      <c r="Q2856" s="732">
        <v>6.7198104929531224E-3</v>
      </c>
      <c r="R2856" s="108">
        <v>2.5331226155676984E-3</v>
      </c>
      <c r="S2856" s="109">
        <v>3.3740863656433247E-3</v>
      </c>
      <c r="T2856" s="732">
        <v>1.0908621652602779E-2</v>
      </c>
      <c r="U2856" s="108">
        <v>2.2637224677857294E-4</v>
      </c>
      <c r="V2856" s="109">
        <v>2.2884259340767208E-4</v>
      </c>
      <c r="W2856" s="732">
        <v>6.3113898893157904E-4</v>
      </c>
      <c r="X2856" s="108">
        <v>1.4366137291918298E-5</v>
      </c>
      <c r="Y2856" s="109">
        <v>1.4602939101063923E-5</v>
      </c>
      <c r="Z2856" s="732">
        <v>4.241250501442401E-5</v>
      </c>
      <c r="AA2856" s="108">
        <v>2.615675631326721E-4</v>
      </c>
      <c r="AB2856" s="109">
        <v>2.6925482211225698E-4</v>
      </c>
      <c r="AC2856" s="732">
        <v>1.1647691349010475E-3</v>
      </c>
      <c r="AD2856" s="108">
        <v>9.6744194944391529E-5</v>
      </c>
      <c r="AE2856" s="109">
        <v>9.7364146472774812E-5</v>
      </c>
      <c r="AF2856" s="732">
        <v>2.6540394503500131E-4</v>
      </c>
      <c r="AG2856" s="108">
        <v>1.2942667398795529E-4</v>
      </c>
      <c r="AH2856" s="109">
        <v>1.3281756981573843E-4</v>
      </c>
      <c r="AI2856" s="732">
        <v>3.9235154582608576E-4</v>
      </c>
      <c r="AJ2856" s="114"/>
      <c r="AK2856" s="115"/>
      <c r="AL2856" s="115"/>
    </row>
    <row r="2857" spans="1:38" ht="13" x14ac:dyDescent="0.3">
      <c r="A2857" s="71">
        <v>2046</v>
      </c>
      <c r="B2857" s="718">
        <v>12</v>
      </c>
      <c r="C2857" s="108">
        <v>0.57558303375115127</v>
      </c>
      <c r="D2857" s="109">
        <v>0.54758338994495315</v>
      </c>
      <c r="E2857" s="732">
        <v>0.45372425405087463</v>
      </c>
      <c r="F2857" s="108">
        <v>1.8745146445103788E-2</v>
      </c>
      <c r="G2857" s="109">
        <v>1.9980932842890663E-2</v>
      </c>
      <c r="H2857" s="732">
        <v>3.0476642259595111E-2</v>
      </c>
      <c r="I2857" s="108">
        <v>8.873120392594299E-3</v>
      </c>
      <c r="J2857" s="109">
        <v>1.0337339846869029E-2</v>
      </c>
      <c r="K2857" s="732">
        <v>2.0938163453044074E-2</v>
      </c>
      <c r="L2857" s="108">
        <v>1.3941809931794374E-3</v>
      </c>
      <c r="M2857" s="109">
        <v>1.5894950780057056E-3</v>
      </c>
      <c r="N2857" s="732">
        <v>2.4812814970871068E-3</v>
      </c>
      <c r="O2857" s="108">
        <v>2.5056556658673472E-3</v>
      </c>
      <c r="P2857" s="109">
        <v>2.5990637452496003E-3</v>
      </c>
      <c r="Q2857" s="732">
        <v>6.5984785498894843E-3</v>
      </c>
      <c r="R2857" s="108">
        <v>2.5331226155676984E-3</v>
      </c>
      <c r="S2857" s="109">
        <v>3.3740863656433247E-3</v>
      </c>
      <c r="T2857" s="732">
        <v>1.0908621652602779E-2</v>
      </c>
      <c r="U2857" s="108">
        <v>2.2590847060162994E-4</v>
      </c>
      <c r="V2857" s="109">
        <v>2.2825652070708027E-4</v>
      </c>
      <c r="W2857" s="732">
        <v>6.1816409412236196E-4</v>
      </c>
      <c r="X2857" s="108">
        <v>1.4338157335696426E-5</v>
      </c>
      <c r="Y2857" s="109">
        <v>1.4567490433547194E-5</v>
      </c>
      <c r="Z2857" s="732">
        <v>4.1592240739597261E-5</v>
      </c>
      <c r="AA2857" s="108">
        <v>2.6195102947040855E-4</v>
      </c>
      <c r="AB2857" s="109">
        <v>2.6948127414710347E-4</v>
      </c>
      <c r="AC2857" s="732">
        <v>1.1449920725561265E-3</v>
      </c>
      <c r="AD2857" s="108">
        <v>9.6529823440467027E-5</v>
      </c>
      <c r="AE2857" s="109">
        <v>9.7093226361984821E-5</v>
      </c>
      <c r="AF2857" s="732">
        <v>2.5936321742557513E-4</v>
      </c>
      <c r="AG2857" s="108">
        <v>1.2922328709229406E-4</v>
      </c>
      <c r="AH2857" s="109">
        <v>1.3256019152880932E-4</v>
      </c>
      <c r="AI2857" s="732">
        <v>3.8651749935811715E-4</v>
      </c>
      <c r="AJ2857" s="114"/>
      <c r="AK2857" s="115"/>
      <c r="AL2857" s="115"/>
    </row>
    <row r="2858" spans="1:38" ht="13" x14ac:dyDescent="0.3">
      <c r="A2858" s="71">
        <v>2046</v>
      </c>
      <c r="B2858" s="718">
        <v>13</v>
      </c>
      <c r="C2858" s="108">
        <v>0.57413404029019799</v>
      </c>
      <c r="D2858" s="109">
        <v>0.54618054758815271</v>
      </c>
      <c r="E2858" s="732">
        <v>0.44529228094000051</v>
      </c>
      <c r="F2858" s="108">
        <v>1.894890888149222E-2</v>
      </c>
      <c r="G2858" s="109">
        <v>2.0163529579079357E-2</v>
      </c>
      <c r="H2858" s="732">
        <v>3.0155147110023067E-2</v>
      </c>
      <c r="I2858" s="108">
        <v>8.854494601360589E-3</v>
      </c>
      <c r="J2858" s="109">
        <v>1.0311752606040673E-2</v>
      </c>
      <c r="K2858" s="732">
        <v>2.0419291053583383E-2</v>
      </c>
      <c r="L2858" s="108">
        <v>1.3920334966430567E-3</v>
      </c>
      <c r="M2858" s="109">
        <v>1.5862630349399952E-3</v>
      </c>
      <c r="N2858" s="732">
        <v>2.4392705822687058E-3</v>
      </c>
      <c r="O2858" s="108">
        <v>2.5019557712458477E-3</v>
      </c>
      <c r="P2858" s="109">
        <v>2.5947628785525216E-3</v>
      </c>
      <c r="Q2858" s="732">
        <v>6.4520769545903921E-3</v>
      </c>
      <c r="R2858" s="108">
        <v>2.5331226155676984E-3</v>
      </c>
      <c r="S2858" s="109">
        <v>3.3740863656433247E-3</v>
      </c>
      <c r="T2858" s="732">
        <v>1.0908621652602779E-2</v>
      </c>
      <c r="U2858" s="108">
        <v>2.254245227334486E-4</v>
      </c>
      <c r="V2858" s="109">
        <v>2.2768194214775961E-4</v>
      </c>
      <c r="W2858" s="732">
        <v>6.0255850876144129E-4</v>
      </c>
      <c r="X2858" s="108">
        <v>1.4308497645265808E-5</v>
      </c>
      <c r="Y2858" s="109">
        <v>1.4532237880121257E-5</v>
      </c>
      <c r="Z2858" s="732">
        <v>4.0604306661177422E-5</v>
      </c>
      <c r="AA2858" s="108">
        <v>2.623480755780844E-4</v>
      </c>
      <c r="AB2858" s="109">
        <v>2.6973802924852705E-4</v>
      </c>
      <c r="AC2858" s="732">
        <v>1.1210282510803117E-3</v>
      </c>
      <c r="AD2858" s="108">
        <v>9.6310672026683343E-5</v>
      </c>
      <c r="AE2858" s="109">
        <v>9.6832065292726775E-5</v>
      </c>
      <c r="AF2858" s="732">
        <v>2.521129346706965E-4</v>
      </c>
      <c r="AG2858" s="108">
        <v>1.2899383501218403E-4</v>
      </c>
      <c r="AH2858" s="109">
        <v>1.3228966087734664E-4</v>
      </c>
      <c r="AI2858" s="732">
        <v>3.7944274590307381E-4</v>
      </c>
      <c r="AJ2858" s="114"/>
      <c r="AK2858" s="115"/>
      <c r="AL2858" s="115"/>
    </row>
    <row r="2859" spans="1:38" ht="13" x14ac:dyDescent="0.3">
      <c r="A2859" s="71">
        <v>2046</v>
      </c>
      <c r="B2859" s="718">
        <v>14</v>
      </c>
      <c r="C2859" s="108">
        <v>0.57381701241721572</v>
      </c>
      <c r="D2859" s="109">
        <v>0.54584604004768733</v>
      </c>
      <c r="E2859" s="732">
        <v>0.43661847743198362</v>
      </c>
      <c r="F2859" s="108">
        <v>1.91718197565947E-2</v>
      </c>
      <c r="G2859" s="109">
        <v>2.0365303055903516E-2</v>
      </c>
      <c r="H2859" s="732">
        <v>2.981019725936224E-2</v>
      </c>
      <c r="I2859" s="108">
        <v>8.8367750608939546E-3</v>
      </c>
      <c r="J2859" s="109">
        <v>1.028799489133077E-2</v>
      </c>
      <c r="K2859" s="732">
        <v>1.9864839686746211E-2</v>
      </c>
      <c r="L2859" s="108">
        <v>1.3898606103302997E-3</v>
      </c>
      <c r="M2859" s="109">
        <v>1.5831233510244726E-3</v>
      </c>
      <c r="N2859" s="732">
        <v>2.3938675182743649E-3</v>
      </c>
      <c r="O2859" s="108">
        <v>2.4989327183678823E-3</v>
      </c>
      <c r="P2859" s="109">
        <v>2.591299932667988E-3</v>
      </c>
      <c r="Q2859" s="732">
        <v>6.2951362638043852E-3</v>
      </c>
      <c r="R2859" s="108">
        <v>2.5331226155676984E-3</v>
      </c>
      <c r="S2859" s="109">
        <v>3.3740863656433247E-3</v>
      </c>
      <c r="T2859" s="732">
        <v>1.0908621652602779E-2</v>
      </c>
      <c r="U2859" s="108">
        <v>2.2494431965341396E-4</v>
      </c>
      <c r="V2859" s="109">
        <v>2.2713276724484259E-4</v>
      </c>
      <c r="W2859" s="732">
        <v>5.8577469952284693E-4</v>
      </c>
      <c r="X2859" s="108">
        <v>1.4279543299371297E-5</v>
      </c>
      <c r="Y2859" s="109">
        <v>1.4499015530034183E-5</v>
      </c>
      <c r="Z2859" s="732">
        <v>3.954337025331371E-5</v>
      </c>
      <c r="AA2859" s="108">
        <v>2.6283591820392397E-4</v>
      </c>
      <c r="AB2859" s="109">
        <v>2.7010431505332551E-4</v>
      </c>
      <c r="AC2859" s="732">
        <v>1.0953397935756725E-3</v>
      </c>
      <c r="AD2859" s="108">
        <v>9.6088787244343735E-5</v>
      </c>
      <c r="AE2859" s="109">
        <v>9.6578207888237355E-5</v>
      </c>
      <c r="AF2859" s="732">
        <v>2.4429894782770917E-4</v>
      </c>
      <c r="AG2859" s="108">
        <v>1.2878328527927114E-4</v>
      </c>
      <c r="AH2859" s="109">
        <v>1.3204863822499773E-4</v>
      </c>
      <c r="AI2859" s="732">
        <v>3.7189686084758856E-4</v>
      </c>
      <c r="AJ2859" s="114"/>
      <c r="AK2859" s="115"/>
      <c r="AL2859" s="115"/>
    </row>
    <row r="2860" spans="1:38" ht="13" x14ac:dyDescent="0.3">
      <c r="A2860" s="71">
        <v>2046</v>
      </c>
      <c r="B2860" s="718">
        <v>15</v>
      </c>
      <c r="C2860" s="108">
        <v>0.57381701241721572</v>
      </c>
      <c r="D2860" s="109">
        <v>0.54584604004768733</v>
      </c>
      <c r="E2860" s="732">
        <v>0.43661847743198362</v>
      </c>
      <c r="F2860" s="108">
        <v>1.91718197565947E-2</v>
      </c>
      <c r="G2860" s="109">
        <v>2.0365303055903516E-2</v>
      </c>
      <c r="H2860" s="732">
        <v>2.981019725936224E-2</v>
      </c>
      <c r="I2860" s="108">
        <v>8.8367750608939546E-3</v>
      </c>
      <c r="J2860" s="109">
        <v>1.028799489133077E-2</v>
      </c>
      <c r="K2860" s="732">
        <v>1.9864839686746211E-2</v>
      </c>
      <c r="L2860" s="108">
        <v>1.3898606103302997E-3</v>
      </c>
      <c r="M2860" s="109">
        <v>1.5831233510244726E-3</v>
      </c>
      <c r="N2860" s="732">
        <v>2.3938675182743649E-3</v>
      </c>
      <c r="O2860" s="108">
        <v>2.4989327183678823E-3</v>
      </c>
      <c r="P2860" s="109">
        <v>2.591299932667988E-3</v>
      </c>
      <c r="Q2860" s="732">
        <v>6.2951362638043852E-3</v>
      </c>
      <c r="R2860" s="108">
        <v>2.5331226155676984E-3</v>
      </c>
      <c r="S2860" s="109">
        <v>3.3740863656433247E-3</v>
      </c>
      <c r="T2860" s="732">
        <v>1.0908621652602779E-2</v>
      </c>
      <c r="U2860" s="108">
        <v>2.2494431965341396E-4</v>
      </c>
      <c r="V2860" s="109">
        <v>2.2713276724484259E-4</v>
      </c>
      <c r="W2860" s="732">
        <v>5.8577469952284693E-4</v>
      </c>
      <c r="X2860" s="108">
        <v>1.4279543299371297E-5</v>
      </c>
      <c r="Y2860" s="109">
        <v>1.4499015530034183E-5</v>
      </c>
      <c r="Z2860" s="732">
        <v>3.954337025331371E-5</v>
      </c>
      <c r="AA2860" s="108">
        <v>2.6283591820392397E-4</v>
      </c>
      <c r="AB2860" s="109">
        <v>2.7010431505332551E-4</v>
      </c>
      <c r="AC2860" s="732">
        <v>1.0953397935756725E-3</v>
      </c>
      <c r="AD2860" s="108">
        <v>9.6088787244343735E-5</v>
      </c>
      <c r="AE2860" s="109">
        <v>9.6578207888237355E-5</v>
      </c>
      <c r="AF2860" s="732">
        <v>2.4429894782770917E-4</v>
      </c>
      <c r="AG2860" s="108">
        <v>1.2878328527927114E-4</v>
      </c>
      <c r="AH2860" s="109">
        <v>1.3204863822499773E-4</v>
      </c>
      <c r="AI2860" s="732">
        <v>3.7189686084758856E-4</v>
      </c>
      <c r="AJ2860" s="114"/>
      <c r="AK2860" s="115"/>
      <c r="AL2860" s="115"/>
    </row>
    <row r="2861" spans="1:38" ht="13" x14ac:dyDescent="0.3">
      <c r="A2861" s="71">
        <v>2046</v>
      </c>
      <c r="B2861" s="718">
        <v>16</v>
      </c>
      <c r="C2861" s="108">
        <v>0.57381701241721572</v>
      </c>
      <c r="D2861" s="109">
        <v>0.54584604004768733</v>
      </c>
      <c r="E2861" s="732">
        <v>0.43661847743198362</v>
      </c>
      <c r="F2861" s="108">
        <v>1.91718197565947E-2</v>
      </c>
      <c r="G2861" s="109">
        <v>2.0365303055903516E-2</v>
      </c>
      <c r="H2861" s="732">
        <v>2.981019725936224E-2</v>
      </c>
      <c r="I2861" s="108">
        <v>8.8367750608939546E-3</v>
      </c>
      <c r="J2861" s="109">
        <v>1.028799489133077E-2</v>
      </c>
      <c r="K2861" s="732">
        <v>1.9864839686746211E-2</v>
      </c>
      <c r="L2861" s="108">
        <v>1.3898606103302997E-3</v>
      </c>
      <c r="M2861" s="109">
        <v>1.5831233510244726E-3</v>
      </c>
      <c r="N2861" s="732">
        <v>2.3938675182743649E-3</v>
      </c>
      <c r="O2861" s="108">
        <v>2.4989327183678823E-3</v>
      </c>
      <c r="P2861" s="109">
        <v>2.591299932667988E-3</v>
      </c>
      <c r="Q2861" s="732">
        <v>6.2951362638043852E-3</v>
      </c>
      <c r="R2861" s="108">
        <v>2.5331226155676984E-3</v>
      </c>
      <c r="S2861" s="109">
        <v>3.3740863656433247E-3</v>
      </c>
      <c r="T2861" s="732">
        <v>1.0908621652602779E-2</v>
      </c>
      <c r="U2861" s="108">
        <v>2.2494431965341396E-4</v>
      </c>
      <c r="V2861" s="109">
        <v>2.2713276724484259E-4</v>
      </c>
      <c r="W2861" s="732">
        <v>5.8577469952284693E-4</v>
      </c>
      <c r="X2861" s="108">
        <v>1.4279543299371297E-5</v>
      </c>
      <c r="Y2861" s="109">
        <v>1.4499015530034183E-5</v>
      </c>
      <c r="Z2861" s="732">
        <v>3.954337025331371E-5</v>
      </c>
      <c r="AA2861" s="108">
        <v>2.6283591820392397E-4</v>
      </c>
      <c r="AB2861" s="109">
        <v>2.7010431505332551E-4</v>
      </c>
      <c r="AC2861" s="732">
        <v>1.0953397935756725E-3</v>
      </c>
      <c r="AD2861" s="108">
        <v>9.6088787244343735E-5</v>
      </c>
      <c r="AE2861" s="109">
        <v>9.6578207888237355E-5</v>
      </c>
      <c r="AF2861" s="732">
        <v>2.4429894782770917E-4</v>
      </c>
      <c r="AG2861" s="108">
        <v>1.2878328527927114E-4</v>
      </c>
      <c r="AH2861" s="109">
        <v>1.3204863822499773E-4</v>
      </c>
      <c r="AI2861" s="732">
        <v>3.7189686084758856E-4</v>
      </c>
      <c r="AJ2861" s="114"/>
      <c r="AK2861" s="115"/>
      <c r="AL2861" s="115"/>
    </row>
    <row r="2862" spans="1:38" ht="13" x14ac:dyDescent="0.3">
      <c r="A2862" s="71">
        <v>2046</v>
      </c>
      <c r="B2862" s="718">
        <v>17</v>
      </c>
      <c r="C2862" s="108">
        <v>0.57381701241721572</v>
      </c>
      <c r="D2862" s="109">
        <v>0.54584604004768733</v>
      </c>
      <c r="E2862" s="732">
        <v>0.43661847743198362</v>
      </c>
      <c r="F2862" s="108">
        <v>1.91718197565947E-2</v>
      </c>
      <c r="G2862" s="109">
        <v>2.0365303055903516E-2</v>
      </c>
      <c r="H2862" s="732">
        <v>2.981019725936224E-2</v>
      </c>
      <c r="I2862" s="108">
        <v>8.8367750608939546E-3</v>
      </c>
      <c r="J2862" s="109">
        <v>1.028799489133077E-2</v>
      </c>
      <c r="K2862" s="732">
        <v>1.9864839686746211E-2</v>
      </c>
      <c r="L2862" s="108">
        <v>1.3898606103302997E-3</v>
      </c>
      <c r="M2862" s="109">
        <v>1.5831233510244726E-3</v>
      </c>
      <c r="N2862" s="732">
        <v>2.3938675182743649E-3</v>
      </c>
      <c r="O2862" s="108">
        <v>2.4989327183678823E-3</v>
      </c>
      <c r="P2862" s="109">
        <v>2.591299932667988E-3</v>
      </c>
      <c r="Q2862" s="732">
        <v>6.2951362638043852E-3</v>
      </c>
      <c r="R2862" s="108">
        <v>2.5331226155676984E-3</v>
      </c>
      <c r="S2862" s="109">
        <v>3.3740863656433247E-3</v>
      </c>
      <c r="T2862" s="732">
        <v>1.0908621652602779E-2</v>
      </c>
      <c r="U2862" s="108">
        <v>2.2494431965341396E-4</v>
      </c>
      <c r="V2862" s="109">
        <v>2.2713276724484259E-4</v>
      </c>
      <c r="W2862" s="732">
        <v>5.8577469952284693E-4</v>
      </c>
      <c r="X2862" s="108">
        <v>1.4279543299371297E-5</v>
      </c>
      <c r="Y2862" s="109">
        <v>1.4499015530034183E-5</v>
      </c>
      <c r="Z2862" s="732">
        <v>3.954337025331371E-5</v>
      </c>
      <c r="AA2862" s="108">
        <v>2.6283591820392397E-4</v>
      </c>
      <c r="AB2862" s="109">
        <v>2.7010431505332551E-4</v>
      </c>
      <c r="AC2862" s="732">
        <v>1.0953397935756725E-3</v>
      </c>
      <c r="AD2862" s="108">
        <v>9.6088787244343735E-5</v>
      </c>
      <c r="AE2862" s="109">
        <v>9.6578207888237355E-5</v>
      </c>
      <c r="AF2862" s="732">
        <v>2.4429894782770917E-4</v>
      </c>
      <c r="AG2862" s="108">
        <v>1.2878328527927114E-4</v>
      </c>
      <c r="AH2862" s="109">
        <v>1.3204863822499773E-4</v>
      </c>
      <c r="AI2862" s="732">
        <v>3.7189686084758856E-4</v>
      </c>
      <c r="AJ2862" s="114"/>
      <c r="AK2862" s="115"/>
      <c r="AL2862" s="115"/>
    </row>
    <row r="2863" spans="1:38" ht="13" x14ac:dyDescent="0.3">
      <c r="A2863" s="71">
        <v>2046</v>
      </c>
      <c r="B2863" s="718">
        <v>18</v>
      </c>
      <c r="C2863" s="108">
        <v>0.57381701241721572</v>
      </c>
      <c r="D2863" s="109">
        <v>0.54584604004768733</v>
      </c>
      <c r="E2863" s="732">
        <v>0.43661847743198362</v>
      </c>
      <c r="F2863" s="108">
        <v>1.91718197565947E-2</v>
      </c>
      <c r="G2863" s="109">
        <v>2.0365303055903516E-2</v>
      </c>
      <c r="H2863" s="732">
        <v>2.981019725936224E-2</v>
      </c>
      <c r="I2863" s="108">
        <v>8.8367750608939546E-3</v>
      </c>
      <c r="J2863" s="109">
        <v>1.028799489133077E-2</v>
      </c>
      <c r="K2863" s="732">
        <v>1.9864839686746211E-2</v>
      </c>
      <c r="L2863" s="108">
        <v>1.3898606103302997E-3</v>
      </c>
      <c r="M2863" s="109">
        <v>1.5831233510244726E-3</v>
      </c>
      <c r="N2863" s="732">
        <v>2.3938675182743649E-3</v>
      </c>
      <c r="O2863" s="108">
        <v>2.4989327183678823E-3</v>
      </c>
      <c r="P2863" s="109">
        <v>2.591299932667988E-3</v>
      </c>
      <c r="Q2863" s="732">
        <v>6.2951362638043852E-3</v>
      </c>
      <c r="R2863" s="108">
        <v>2.5331226155676984E-3</v>
      </c>
      <c r="S2863" s="109">
        <v>3.3740863656433247E-3</v>
      </c>
      <c r="T2863" s="732">
        <v>1.0908621652602779E-2</v>
      </c>
      <c r="U2863" s="108">
        <v>2.2494431965341396E-4</v>
      </c>
      <c r="V2863" s="109">
        <v>2.2713276724484259E-4</v>
      </c>
      <c r="W2863" s="732">
        <v>5.8577469952284693E-4</v>
      </c>
      <c r="X2863" s="108">
        <v>1.4279543299371297E-5</v>
      </c>
      <c r="Y2863" s="109">
        <v>1.4499015530034183E-5</v>
      </c>
      <c r="Z2863" s="732">
        <v>3.954337025331371E-5</v>
      </c>
      <c r="AA2863" s="108">
        <v>2.6283591820392397E-4</v>
      </c>
      <c r="AB2863" s="109">
        <v>2.7010431505332551E-4</v>
      </c>
      <c r="AC2863" s="732">
        <v>1.0953397935756725E-3</v>
      </c>
      <c r="AD2863" s="108">
        <v>9.6088787244343735E-5</v>
      </c>
      <c r="AE2863" s="109">
        <v>9.6578207888237355E-5</v>
      </c>
      <c r="AF2863" s="732">
        <v>2.4429894782770917E-4</v>
      </c>
      <c r="AG2863" s="108">
        <v>1.2878328527927114E-4</v>
      </c>
      <c r="AH2863" s="109">
        <v>1.3204863822499773E-4</v>
      </c>
      <c r="AI2863" s="732">
        <v>3.7189686084758856E-4</v>
      </c>
      <c r="AJ2863" s="114"/>
      <c r="AK2863" s="115"/>
      <c r="AL2863" s="115"/>
    </row>
    <row r="2864" spans="1:38" ht="13" x14ac:dyDescent="0.3">
      <c r="A2864" s="71">
        <v>2046</v>
      </c>
      <c r="B2864" s="718">
        <v>19</v>
      </c>
      <c r="C2864" s="108">
        <v>0.57381701241721572</v>
      </c>
      <c r="D2864" s="109">
        <v>0.54584604004768733</v>
      </c>
      <c r="E2864" s="732">
        <v>0.43661847743198362</v>
      </c>
      <c r="F2864" s="108">
        <v>1.91718197565947E-2</v>
      </c>
      <c r="G2864" s="109">
        <v>2.0365303055903516E-2</v>
      </c>
      <c r="H2864" s="732">
        <v>2.981019725936224E-2</v>
      </c>
      <c r="I2864" s="108">
        <v>8.8367750608939546E-3</v>
      </c>
      <c r="J2864" s="109">
        <v>1.028799489133077E-2</v>
      </c>
      <c r="K2864" s="732">
        <v>1.9864839686746211E-2</v>
      </c>
      <c r="L2864" s="108">
        <v>1.3898606103302997E-3</v>
      </c>
      <c r="M2864" s="109">
        <v>1.5831233510244726E-3</v>
      </c>
      <c r="N2864" s="732">
        <v>2.3938675182743649E-3</v>
      </c>
      <c r="O2864" s="108">
        <v>2.4989327183678823E-3</v>
      </c>
      <c r="P2864" s="109">
        <v>2.591299932667988E-3</v>
      </c>
      <c r="Q2864" s="732">
        <v>6.2951362638043852E-3</v>
      </c>
      <c r="R2864" s="108">
        <v>2.5331226155676984E-3</v>
      </c>
      <c r="S2864" s="109">
        <v>3.3740863656433247E-3</v>
      </c>
      <c r="T2864" s="732">
        <v>1.0908621652602779E-2</v>
      </c>
      <c r="U2864" s="108">
        <v>2.2494431965341396E-4</v>
      </c>
      <c r="V2864" s="109">
        <v>2.2713276724484259E-4</v>
      </c>
      <c r="W2864" s="732">
        <v>5.8577469952284693E-4</v>
      </c>
      <c r="X2864" s="108">
        <v>1.4279543299371297E-5</v>
      </c>
      <c r="Y2864" s="109">
        <v>1.4499015530034183E-5</v>
      </c>
      <c r="Z2864" s="732">
        <v>3.954337025331371E-5</v>
      </c>
      <c r="AA2864" s="108">
        <v>2.6283591820392397E-4</v>
      </c>
      <c r="AB2864" s="109">
        <v>2.7010431505332551E-4</v>
      </c>
      <c r="AC2864" s="732">
        <v>1.0953397935756725E-3</v>
      </c>
      <c r="AD2864" s="108">
        <v>9.6088787244343735E-5</v>
      </c>
      <c r="AE2864" s="109">
        <v>9.6578207888237355E-5</v>
      </c>
      <c r="AF2864" s="732">
        <v>2.4429894782770917E-4</v>
      </c>
      <c r="AG2864" s="108">
        <v>1.2878328527927114E-4</v>
      </c>
      <c r="AH2864" s="109">
        <v>1.3204863822499773E-4</v>
      </c>
      <c r="AI2864" s="732">
        <v>3.7189686084758856E-4</v>
      </c>
      <c r="AJ2864" s="114"/>
      <c r="AK2864" s="115"/>
      <c r="AL2864" s="115"/>
    </row>
    <row r="2865" spans="1:38" ht="13" x14ac:dyDescent="0.3">
      <c r="A2865" s="71">
        <v>2046</v>
      </c>
      <c r="B2865" s="718">
        <v>20</v>
      </c>
      <c r="C2865" s="108">
        <v>0.57381701241721572</v>
      </c>
      <c r="D2865" s="109">
        <v>0.54584604004768733</v>
      </c>
      <c r="E2865" s="732">
        <v>0.43661847743198362</v>
      </c>
      <c r="F2865" s="108">
        <v>1.91718197565947E-2</v>
      </c>
      <c r="G2865" s="109">
        <v>2.0365303055903516E-2</v>
      </c>
      <c r="H2865" s="732">
        <v>2.981019725936224E-2</v>
      </c>
      <c r="I2865" s="108">
        <v>8.8367750608939546E-3</v>
      </c>
      <c r="J2865" s="109">
        <v>1.028799489133077E-2</v>
      </c>
      <c r="K2865" s="732">
        <v>1.9864839686746211E-2</v>
      </c>
      <c r="L2865" s="108">
        <v>1.3898606103302997E-3</v>
      </c>
      <c r="M2865" s="109">
        <v>1.5831233510244726E-3</v>
      </c>
      <c r="N2865" s="732">
        <v>2.3938675182743649E-3</v>
      </c>
      <c r="O2865" s="108">
        <v>2.4989327183678823E-3</v>
      </c>
      <c r="P2865" s="109">
        <v>2.591299932667988E-3</v>
      </c>
      <c r="Q2865" s="732">
        <v>6.2951362638043852E-3</v>
      </c>
      <c r="R2865" s="108">
        <v>2.5331226155676984E-3</v>
      </c>
      <c r="S2865" s="109">
        <v>3.3740863656433247E-3</v>
      </c>
      <c r="T2865" s="732">
        <v>1.0908621652602779E-2</v>
      </c>
      <c r="U2865" s="108">
        <v>2.2494431965341396E-4</v>
      </c>
      <c r="V2865" s="109">
        <v>2.2713276724484259E-4</v>
      </c>
      <c r="W2865" s="732">
        <v>5.8577469952284693E-4</v>
      </c>
      <c r="X2865" s="108">
        <v>1.4279543299371297E-5</v>
      </c>
      <c r="Y2865" s="109">
        <v>1.4499015530034183E-5</v>
      </c>
      <c r="Z2865" s="732">
        <v>3.954337025331371E-5</v>
      </c>
      <c r="AA2865" s="108">
        <v>2.6283591820392397E-4</v>
      </c>
      <c r="AB2865" s="109">
        <v>2.7010431505332551E-4</v>
      </c>
      <c r="AC2865" s="732">
        <v>1.0953397935756725E-3</v>
      </c>
      <c r="AD2865" s="108">
        <v>9.6088787244343735E-5</v>
      </c>
      <c r="AE2865" s="109">
        <v>9.6578207888237355E-5</v>
      </c>
      <c r="AF2865" s="732">
        <v>2.4429894782770917E-4</v>
      </c>
      <c r="AG2865" s="108">
        <v>1.2878328527927114E-4</v>
      </c>
      <c r="AH2865" s="109">
        <v>1.3204863822499773E-4</v>
      </c>
      <c r="AI2865" s="732">
        <v>3.7189686084758856E-4</v>
      </c>
      <c r="AJ2865" s="114"/>
      <c r="AK2865" s="115"/>
      <c r="AL2865" s="115"/>
    </row>
    <row r="2866" spans="1:38" ht="13" x14ac:dyDescent="0.3">
      <c r="A2866" s="71">
        <v>2046</v>
      </c>
      <c r="B2866" s="718">
        <v>21</v>
      </c>
      <c r="C2866" s="108">
        <v>0.57381701241721572</v>
      </c>
      <c r="D2866" s="109">
        <v>0.54584604004768733</v>
      </c>
      <c r="E2866" s="732">
        <v>0.43661847743198362</v>
      </c>
      <c r="F2866" s="108">
        <v>1.91718197565947E-2</v>
      </c>
      <c r="G2866" s="109">
        <v>2.0365303055903516E-2</v>
      </c>
      <c r="H2866" s="732">
        <v>2.981019725936224E-2</v>
      </c>
      <c r="I2866" s="108">
        <v>8.8367750608939546E-3</v>
      </c>
      <c r="J2866" s="109">
        <v>1.028799489133077E-2</v>
      </c>
      <c r="K2866" s="732">
        <v>1.9864839686746211E-2</v>
      </c>
      <c r="L2866" s="108">
        <v>1.3898606103302997E-3</v>
      </c>
      <c r="M2866" s="109">
        <v>1.5831233510244726E-3</v>
      </c>
      <c r="N2866" s="732">
        <v>2.3938675182743649E-3</v>
      </c>
      <c r="O2866" s="108">
        <v>2.4989327183678823E-3</v>
      </c>
      <c r="P2866" s="109">
        <v>2.591299932667988E-3</v>
      </c>
      <c r="Q2866" s="732">
        <v>6.2951362638043852E-3</v>
      </c>
      <c r="R2866" s="108">
        <v>2.5331226155676984E-3</v>
      </c>
      <c r="S2866" s="109">
        <v>3.3740863656433247E-3</v>
      </c>
      <c r="T2866" s="732">
        <v>1.0908621652602779E-2</v>
      </c>
      <c r="U2866" s="108">
        <v>2.2494431965341396E-4</v>
      </c>
      <c r="V2866" s="109">
        <v>2.2713276724484259E-4</v>
      </c>
      <c r="W2866" s="732">
        <v>5.8577469952284693E-4</v>
      </c>
      <c r="X2866" s="108">
        <v>1.4279543299371297E-5</v>
      </c>
      <c r="Y2866" s="109">
        <v>1.4499015530034183E-5</v>
      </c>
      <c r="Z2866" s="732">
        <v>3.954337025331371E-5</v>
      </c>
      <c r="AA2866" s="108">
        <v>2.6283591820392397E-4</v>
      </c>
      <c r="AB2866" s="109">
        <v>2.7010431505332551E-4</v>
      </c>
      <c r="AC2866" s="732">
        <v>1.0953397935756725E-3</v>
      </c>
      <c r="AD2866" s="108">
        <v>9.6088787244343735E-5</v>
      </c>
      <c r="AE2866" s="109">
        <v>9.6578207888237355E-5</v>
      </c>
      <c r="AF2866" s="732">
        <v>2.4429894782770917E-4</v>
      </c>
      <c r="AG2866" s="108">
        <v>1.2878328527927114E-4</v>
      </c>
      <c r="AH2866" s="109">
        <v>1.3204863822499773E-4</v>
      </c>
      <c r="AI2866" s="732">
        <v>3.7189686084758856E-4</v>
      </c>
      <c r="AJ2866" s="114"/>
      <c r="AK2866" s="115"/>
      <c r="AL2866" s="115"/>
    </row>
    <row r="2867" spans="1:38" ht="13" x14ac:dyDescent="0.3">
      <c r="A2867" s="71">
        <v>2046</v>
      </c>
      <c r="B2867" s="718">
        <v>22</v>
      </c>
      <c r="C2867" s="108">
        <v>0.57381701241721572</v>
      </c>
      <c r="D2867" s="109">
        <v>0.54584604004768733</v>
      </c>
      <c r="E2867" s="732">
        <v>0.43661847743198362</v>
      </c>
      <c r="F2867" s="108">
        <v>1.91718197565947E-2</v>
      </c>
      <c r="G2867" s="109">
        <v>2.0365303055903516E-2</v>
      </c>
      <c r="H2867" s="732">
        <v>2.981019725936224E-2</v>
      </c>
      <c r="I2867" s="108">
        <v>8.8367750608939546E-3</v>
      </c>
      <c r="J2867" s="109">
        <v>1.028799489133077E-2</v>
      </c>
      <c r="K2867" s="732">
        <v>1.9864839686746211E-2</v>
      </c>
      <c r="L2867" s="108">
        <v>1.3898606103302997E-3</v>
      </c>
      <c r="M2867" s="109">
        <v>1.5831233510244726E-3</v>
      </c>
      <c r="N2867" s="732">
        <v>2.3938675182743649E-3</v>
      </c>
      <c r="O2867" s="108">
        <v>2.4989327183678823E-3</v>
      </c>
      <c r="P2867" s="109">
        <v>2.591299932667988E-3</v>
      </c>
      <c r="Q2867" s="732">
        <v>6.2951362638043852E-3</v>
      </c>
      <c r="R2867" s="108">
        <v>2.5331226155676984E-3</v>
      </c>
      <c r="S2867" s="109">
        <v>3.3740863656433247E-3</v>
      </c>
      <c r="T2867" s="732">
        <v>1.0908621652602779E-2</v>
      </c>
      <c r="U2867" s="108">
        <v>2.2494431965341396E-4</v>
      </c>
      <c r="V2867" s="109">
        <v>2.2713276724484259E-4</v>
      </c>
      <c r="W2867" s="732">
        <v>5.8577469952284693E-4</v>
      </c>
      <c r="X2867" s="108">
        <v>1.4279543299371297E-5</v>
      </c>
      <c r="Y2867" s="109">
        <v>1.4499015530034183E-5</v>
      </c>
      <c r="Z2867" s="732">
        <v>3.954337025331371E-5</v>
      </c>
      <c r="AA2867" s="108">
        <v>2.6283591820392397E-4</v>
      </c>
      <c r="AB2867" s="109">
        <v>2.7010431505332551E-4</v>
      </c>
      <c r="AC2867" s="732">
        <v>1.0953397935756725E-3</v>
      </c>
      <c r="AD2867" s="108">
        <v>9.6088787244343735E-5</v>
      </c>
      <c r="AE2867" s="109">
        <v>9.6578207888237355E-5</v>
      </c>
      <c r="AF2867" s="732">
        <v>2.4429894782770917E-4</v>
      </c>
      <c r="AG2867" s="108">
        <v>1.2878328527927114E-4</v>
      </c>
      <c r="AH2867" s="109">
        <v>1.3204863822499773E-4</v>
      </c>
      <c r="AI2867" s="732">
        <v>3.7189686084758856E-4</v>
      </c>
      <c r="AJ2867" s="114"/>
      <c r="AK2867" s="115"/>
      <c r="AL2867" s="115"/>
    </row>
    <row r="2868" spans="1:38" ht="13" x14ac:dyDescent="0.3">
      <c r="A2868" s="71">
        <v>2046</v>
      </c>
      <c r="B2868" s="718">
        <v>23</v>
      </c>
      <c r="C2868" s="108">
        <v>0.57381701241721572</v>
      </c>
      <c r="D2868" s="109">
        <v>0.54584604004768733</v>
      </c>
      <c r="E2868" s="732">
        <v>0.43661847743198362</v>
      </c>
      <c r="F2868" s="108">
        <v>1.91718197565947E-2</v>
      </c>
      <c r="G2868" s="109">
        <v>2.0365303055903516E-2</v>
      </c>
      <c r="H2868" s="732">
        <v>2.981019725936224E-2</v>
      </c>
      <c r="I2868" s="108">
        <v>8.8367750608939546E-3</v>
      </c>
      <c r="J2868" s="109">
        <v>1.028799489133077E-2</v>
      </c>
      <c r="K2868" s="732">
        <v>1.9864839686746211E-2</v>
      </c>
      <c r="L2868" s="108">
        <v>1.3898606103302997E-3</v>
      </c>
      <c r="M2868" s="109">
        <v>1.5831233510244726E-3</v>
      </c>
      <c r="N2868" s="732">
        <v>2.3938675182743649E-3</v>
      </c>
      <c r="O2868" s="108">
        <v>2.4989327183678823E-3</v>
      </c>
      <c r="P2868" s="109">
        <v>2.591299932667988E-3</v>
      </c>
      <c r="Q2868" s="732">
        <v>6.2951362638043852E-3</v>
      </c>
      <c r="R2868" s="108">
        <v>2.5331226155676984E-3</v>
      </c>
      <c r="S2868" s="109">
        <v>3.3740863656433247E-3</v>
      </c>
      <c r="T2868" s="732">
        <v>1.0908621652602779E-2</v>
      </c>
      <c r="U2868" s="108">
        <v>2.2494431965341396E-4</v>
      </c>
      <c r="V2868" s="109">
        <v>2.2713276724484259E-4</v>
      </c>
      <c r="W2868" s="732">
        <v>5.8577469952284693E-4</v>
      </c>
      <c r="X2868" s="108">
        <v>1.4279543299371297E-5</v>
      </c>
      <c r="Y2868" s="109">
        <v>1.4499015530034183E-5</v>
      </c>
      <c r="Z2868" s="732">
        <v>3.954337025331371E-5</v>
      </c>
      <c r="AA2868" s="108">
        <v>2.6283591820392397E-4</v>
      </c>
      <c r="AB2868" s="109">
        <v>2.7010431505332551E-4</v>
      </c>
      <c r="AC2868" s="732">
        <v>1.0953397935756725E-3</v>
      </c>
      <c r="AD2868" s="108">
        <v>9.6088787244343735E-5</v>
      </c>
      <c r="AE2868" s="109">
        <v>9.6578207888237355E-5</v>
      </c>
      <c r="AF2868" s="732">
        <v>2.4429894782770917E-4</v>
      </c>
      <c r="AG2868" s="108">
        <v>1.2878328527927114E-4</v>
      </c>
      <c r="AH2868" s="109">
        <v>1.3204863822499773E-4</v>
      </c>
      <c r="AI2868" s="732">
        <v>3.7189686084758856E-4</v>
      </c>
      <c r="AJ2868" s="114"/>
      <c r="AK2868" s="115"/>
      <c r="AL2868" s="115"/>
    </row>
    <row r="2869" spans="1:38" ht="13" x14ac:dyDescent="0.3">
      <c r="A2869" s="71">
        <v>2046</v>
      </c>
      <c r="B2869" s="718">
        <v>24</v>
      </c>
      <c r="C2869" s="108">
        <v>0.57381701241721572</v>
      </c>
      <c r="D2869" s="109">
        <v>0.54584604004768733</v>
      </c>
      <c r="E2869" s="732">
        <v>0.43661847743198362</v>
      </c>
      <c r="F2869" s="108">
        <v>1.91718197565947E-2</v>
      </c>
      <c r="G2869" s="109">
        <v>2.0365303055903516E-2</v>
      </c>
      <c r="H2869" s="732">
        <v>2.981019725936224E-2</v>
      </c>
      <c r="I2869" s="108">
        <v>8.8367750608939546E-3</v>
      </c>
      <c r="J2869" s="109">
        <v>1.028799489133077E-2</v>
      </c>
      <c r="K2869" s="732">
        <v>1.9864839686746211E-2</v>
      </c>
      <c r="L2869" s="108">
        <v>1.3898606103302997E-3</v>
      </c>
      <c r="M2869" s="109">
        <v>1.5831233510244726E-3</v>
      </c>
      <c r="N2869" s="732">
        <v>2.3938675182743649E-3</v>
      </c>
      <c r="O2869" s="108">
        <v>2.4989327183678823E-3</v>
      </c>
      <c r="P2869" s="109">
        <v>2.591299932667988E-3</v>
      </c>
      <c r="Q2869" s="732">
        <v>6.2951362638043852E-3</v>
      </c>
      <c r="R2869" s="108">
        <v>2.5331226155676984E-3</v>
      </c>
      <c r="S2869" s="109">
        <v>3.3740863656433247E-3</v>
      </c>
      <c r="T2869" s="732">
        <v>1.0908621652602779E-2</v>
      </c>
      <c r="U2869" s="108">
        <v>2.2494431965341396E-4</v>
      </c>
      <c r="V2869" s="109">
        <v>2.2713276724484259E-4</v>
      </c>
      <c r="W2869" s="732">
        <v>5.8577469952284693E-4</v>
      </c>
      <c r="X2869" s="108">
        <v>1.4279543299371297E-5</v>
      </c>
      <c r="Y2869" s="109">
        <v>1.4499015530034183E-5</v>
      </c>
      <c r="Z2869" s="732">
        <v>3.954337025331371E-5</v>
      </c>
      <c r="AA2869" s="108">
        <v>2.6283591820392397E-4</v>
      </c>
      <c r="AB2869" s="109">
        <v>2.7010431505332551E-4</v>
      </c>
      <c r="AC2869" s="732">
        <v>1.0953397935756725E-3</v>
      </c>
      <c r="AD2869" s="108">
        <v>9.6088787244343735E-5</v>
      </c>
      <c r="AE2869" s="109">
        <v>9.6578207888237355E-5</v>
      </c>
      <c r="AF2869" s="732">
        <v>2.4429894782770917E-4</v>
      </c>
      <c r="AG2869" s="108">
        <v>1.2878328527927114E-4</v>
      </c>
      <c r="AH2869" s="109">
        <v>1.3204863822499773E-4</v>
      </c>
      <c r="AI2869" s="732">
        <v>3.7189686084758856E-4</v>
      </c>
      <c r="AJ2869" s="114"/>
      <c r="AK2869" s="115"/>
      <c r="AL2869" s="115"/>
    </row>
    <row r="2870" spans="1:38" ht="13" x14ac:dyDescent="0.3">
      <c r="A2870" s="71">
        <v>2046</v>
      </c>
      <c r="B2870" s="718">
        <v>25</v>
      </c>
      <c r="C2870" s="108">
        <v>0.57381701241721572</v>
      </c>
      <c r="D2870" s="109">
        <v>0.54584604004768733</v>
      </c>
      <c r="E2870" s="732">
        <v>0.43661847743198362</v>
      </c>
      <c r="F2870" s="108">
        <v>1.91718197565947E-2</v>
      </c>
      <c r="G2870" s="109">
        <v>2.0365303055903516E-2</v>
      </c>
      <c r="H2870" s="732">
        <v>2.981019725936224E-2</v>
      </c>
      <c r="I2870" s="108">
        <v>8.8367750608939546E-3</v>
      </c>
      <c r="J2870" s="109">
        <v>1.028799489133077E-2</v>
      </c>
      <c r="K2870" s="732">
        <v>1.9864839686746211E-2</v>
      </c>
      <c r="L2870" s="108">
        <v>1.3898606103302997E-3</v>
      </c>
      <c r="M2870" s="109">
        <v>1.5831233510244726E-3</v>
      </c>
      <c r="N2870" s="732">
        <v>2.3938675182743649E-3</v>
      </c>
      <c r="O2870" s="108">
        <v>2.4989327183678823E-3</v>
      </c>
      <c r="P2870" s="109">
        <v>2.591299932667988E-3</v>
      </c>
      <c r="Q2870" s="732">
        <v>6.2951362638043852E-3</v>
      </c>
      <c r="R2870" s="108">
        <v>2.5331226155676984E-3</v>
      </c>
      <c r="S2870" s="109">
        <v>3.3740863656433247E-3</v>
      </c>
      <c r="T2870" s="732">
        <v>1.0908621652602779E-2</v>
      </c>
      <c r="U2870" s="108">
        <v>2.2494431965341396E-4</v>
      </c>
      <c r="V2870" s="109">
        <v>2.2713276724484259E-4</v>
      </c>
      <c r="W2870" s="732">
        <v>5.8577469952284693E-4</v>
      </c>
      <c r="X2870" s="108">
        <v>1.4279543299371297E-5</v>
      </c>
      <c r="Y2870" s="109">
        <v>1.4499015530034183E-5</v>
      </c>
      <c r="Z2870" s="732">
        <v>3.954337025331371E-5</v>
      </c>
      <c r="AA2870" s="108">
        <v>2.6283591820392397E-4</v>
      </c>
      <c r="AB2870" s="109">
        <v>2.7010431505332551E-4</v>
      </c>
      <c r="AC2870" s="732">
        <v>1.0953397935756725E-3</v>
      </c>
      <c r="AD2870" s="108">
        <v>9.6088787244343735E-5</v>
      </c>
      <c r="AE2870" s="109">
        <v>9.6578207888237355E-5</v>
      </c>
      <c r="AF2870" s="732">
        <v>2.4429894782770917E-4</v>
      </c>
      <c r="AG2870" s="108">
        <v>1.2878328527927114E-4</v>
      </c>
      <c r="AH2870" s="109">
        <v>1.3204863822499773E-4</v>
      </c>
      <c r="AI2870" s="732">
        <v>3.7189686084758856E-4</v>
      </c>
      <c r="AJ2870" s="114"/>
      <c r="AK2870" s="115"/>
      <c r="AL2870" s="115"/>
    </row>
    <row r="2871" spans="1:38" ht="13" x14ac:dyDescent="0.3">
      <c r="A2871" s="71">
        <v>2046</v>
      </c>
      <c r="B2871" s="718">
        <v>26</v>
      </c>
      <c r="C2871" s="108">
        <v>0.57381701241721572</v>
      </c>
      <c r="D2871" s="109">
        <v>0.54584604004768733</v>
      </c>
      <c r="E2871" s="732">
        <v>0.43661847743198362</v>
      </c>
      <c r="F2871" s="108">
        <v>1.91718197565947E-2</v>
      </c>
      <c r="G2871" s="109">
        <v>2.0365303055903516E-2</v>
      </c>
      <c r="H2871" s="732">
        <v>2.981019725936224E-2</v>
      </c>
      <c r="I2871" s="108">
        <v>8.8367750608939546E-3</v>
      </c>
      <c r="J2871" s="109">
        <v>1.028799489133077E-2</v>
      </c>
      <c r="K2871" s="732">
        <v>1.9864839686746211E-2</v>
      </c>
      <c r="L2871" s="108">
        <v>1.3898606103302997E-3</v>
      </c>
      <c r="M2871" s="109">
        <v>1.5831233510244726E-3</v>
      </c>
      <c r="N2871" s="732">
        <v>2.3938675182743649E-3</v>
      </c>
      <c r="O2871" s="108">
        <v>2.4989327183678823E-3</v>
      </c>
      <c r="P2871" s="109">
        <v>2.591299932667988E-3</v>
      </c>
      <c r="Q2871" s="732">
        <v>6.2951362638043852E-3</v>
      </c>
      <c r="R2871" s="108">
        <v>2.5331226155676984E-3</v>
      </c>
      <c r="S2871" s="109">
        <v>3.3740863656433247E-3</v>
      </c>
      <c r="T2871" s="732">
        <v>1.0908621652602779E-2</v>
      </c>
      <c r="U2871" s="108">
        <v>2.2494431965341396E-4</v>
      </c>
      <c r="V2871" s="109">
        <v>2.2713276724484259E-4</v>
      </c>
      <c r="W2871" s="732">
        <v>5.8577469952284693E-4</v>
      </c>
      <c r="X2871" s="108">
        <v>1.4279543299371297E-5</v>
      </c>
      <c r="Y2871" s="109">
        <v>1.4499015530034183E-5</v>
      </c>
      <c r="Z2871" s="732">
        <v>3.954337025331371E-5</v>
      </c>
      <c r="AA2871" s="108">
        <v>2.6283591820392397E-4</v>
      </c>
      <c r="AB2871" s="109">
        <v>2.7010431505332551E-4</v>
      </c>
      <c r="AC2871" s="732">
        <v>1.0953397935756725E-3</v>
      </c>
      <c r="AD2871" s="108">
        <v>9.6088787244343735E-5</v>
      </c>
      <c r="AE2871" s="109">
        <v>9.6578207888237355E-5</v>
      </c>
      <c r="AF2871" s="732">
        <v>2.4429894782770917E-4</v>
      </c>
      <c r="AG2871" s="108">
        <v>1.2878328527927114E-4</v>
      </c>
      <c r="AH2871" s="109">
        <v>1.3204863822499773E-4</v>
      </c>
      <c r="AI2871" s="732">
        <v>3.7189686084758856E-4</v>
      </c>
      <c r="AJ2871" s="114"/>
      <c r="AK2871" s="115"/>
      <c r="AL2871" s="115"/>
    </row>
    <row r="2872" spans="1:38" ht="13" x14ac:dyDescent="0.3">
      <c r="A2872" s="71">
        <v>2046</v>
      </c>
      <c r="B2872" s="718">
        <v>27</v>
      </c>
      <c r="C2872" s="108">
        <v>0.57381701241721572</v>
      </c>
      <c r="D2872" s="109">
        <v>0.54584604004768733</v>
      </c>
      <c r="E2872" s="732">
        <v>0.43661847743198362</v>
      </c>
      <c r="F2872" s="108">
        <v>1.91718197565947E-2</v>
      </c>
      <c r="G2872" s="109">
        <v>2.0365303055903516E-2</v>
      </c>
      <c r="H2872" s="732">
        <v>2.981019725936224E-2</v>
      </c>
      <c r="I2872" s="108">
        <v>8.8367750608939546E-3</v>
      </c>
      <c r="J2872" s="109">
        <v>1.028799489133077E-2</v>
      </c>
      <c r="K2872" s="732">
        <v>1.9864839686746211E-2</v>
      </c>
      <c r="L2872" s="108">
        <v>1.3898606103302997E-3</v>
      </c>
      <c r="M2872" s="109">
        <v>1.5831233510244726E-3</v>
      </c>
      <c r="N2872" s="732">
        <v>2.3938675182743649E-3</v>
      </c>
      <c r="O2872" s="108">
        <v>2.4989327183678823E-3</v>
      </c>
      <c r="P2872" s="109">
        <v>2.591299932667988E-3</v>
      </c>
      <c r="Q2872" s="732">
        <v>6.2951362638043852E-3</v>
      </c>
      <c r="R2872" s="108">
        <v>2.5331226155676984E-3</v>
      </c>
      <c r="S2872" s="109">
        <v>3.3740863656433247E-3</v>
      </c>
      <c r="T2872" s="732">
        <v>1.0908621652602779E-2</v>
      </c>
      <c r="U2872" s="108">
        <v>2.2494431965341396E-4</v>
      </c>
      <c r="V2872" s="109">
        <v>2.2713276724484259E-4</v>
      </c>
      <c r="W2872" s="732">
        <v>5.8577469952284693E-4</v>
      </c>
      <c r="X2872" s="108">
        <v>1.4279543299371297E-5</v>
      </c>
      <c r="Y2872" s="109">
        <v>1.4499015530034183E-5</v>
      </c>
      <c r="Z2872" s="732">
        <v>3.954337025331371E-5</v>
      </c>
      <c r="AA2872" s="108">
        <v>2.6283591820392397E-4</v>
      </c>
      <c r="AB2872" s="109">
        <v>2.7010431505332551E-4</v>
      </c>
      <c r="AC2872" s="732">
        <v>1.0953397935756725E-3</v>
      </c>
      <c r="AD2872" s="108">
        <v>9.6088787244343735E-5</v>
      </c>
      <c r="AE2872" s="109">
        <v>9.6578207888237355E-5</v>
      </c>
      <c r="AF2872" s="732">
        <v>2.4429894782770917E-4</v>
      </c>
      <c r="AG2872" s="108">
        <v>1.2878328527927114E-4</v>
      </c>
      <c r="AH2872" s="109">
        <v>1.3204863822499773E-4</v>
      </c>
      <c r="AI2872" s="732">
        <v>3.7189686084758856E-4</v>
      </c>
      <c r="AJ2872" s="114"/>
      <c r="AK2872" s="115"/>
      <c r="AL2872" s="115"/>
    </row>
    <row r="2873" spans="1:38" ht="13" x14ac:dyDescent="0.3">
      <c r="A2873" s="71">
        <v>2046</v>
      </c>
      <c r="B2873" s="718">
        <v>28</v>
      </c>
      <c r="C2873" s="108">
        <v>0.57381701241721572</v>
      </c>
      <c r="D2873" s="109">
        <v>0.54584604004768733</v>
      </c>
      <c r="E2873" s="732">
        <v>0.43661847743198362</v>
      </c>
      <c r="F2873" s="108">
        <v>1.91718197565947E-2</v>
      </c>
      <c r="G2873" s="109">
        <v>2.0365303055903516E-2</v>
      </c>
      <c r="H2873" s="732">
        <v>2.981019725936224E-2</v>
      </c>
      <c r="I2873" s="108">
        <v>8.8367750608939546E-3</v>
      </c>
      <c r="J2873" s="109">
        <v>1.028799489133077E-2</v>
      </c>
      <c r="K2873" s="732">
        <v>1.9864839686746211E-2</v>
      </c>
      <c r="L2873" s="108">
        <v>1.3898606103302997E-3</v>
      </c>
      <c r="M2873" s="109">
        <v>1.5831233510244726E-3</v>
      </c>
      <c r="N2873" s="732">
        <v>2.3938675182743649E-3</v>
      </c>
      <c r="O2873" s="108">
        <v>2.4989327183678823E-3</v>
      </c>
      <c r="P2873" s="109">
        <v>2.591299932667988E-3</v>
      </c>
      <c r="Q2873" s="732">
        <v>6.2951362638043852E-3</v>
      </c>
      <c r="R2873" s="108">
        <v>2.5331226155676984E-3</v>
      </c>
      <c r="S2873" s="109">
        <v>3.3740863656433247E-3</v>
      </c>
      <c r="T2873" s="732">
        <v>1.0908621652602779E-2</v>
      </c>
      <c r="U2873" s="108">
        <v>2.2494431965341396E-4</v>
      </c>
      <c r="V2873" s="109">
        <v>2.2713276724484259E-4</v>
      </c>
      <c r="W2873" s="732">
        <v>5.8577469952284693E-4</v>
      </c>
      <c r="X2873" s="108">
        <v>1.4279543299371297E-5</v>
      </c>
      <c r="Y2873" s="109">
        <v>1.4499015530034183E-5</v>
      </c>
      <c r="Z2873" s="732">
        <v>3.954337025331371E-5</v>
      </c>
      <c r="AA2873" s="108">
        <v>2.6283591820392397E-4</v>
      </c>
      <c r="AB2873" s="109">
        <v>2.7010431505332551E-4</v>
      </c>
      <c r="AC2873" s="732">
        <v>1.0953397935756725E-3</v>
      </c>
      <c r="AD2873" s="108">
        <v>9.6088787244343735E-5</v>
      </c>
      <c r="AE2873" s="109">
        <v>9.6578207888237355E-5</v>
      </c>
      <c r="AF2873" s="732">
        <v>2.4429894782770917E-4</v>
      </c>
      <c r="AG2873" s="108">
        <v>1.2878328527927114E-4</v>
      </c>
      <c r="AH2873" s="109">
        <v>1.3204863822499773E-4</v>
      </c>
      <c r="AI2873" s="732">
        <v>3.7189686084758856E-4</v>
      </c>
      <c r="AJ2873" s="114"/>
      <c r="AK2873" s="115"/>
      <c r="AL2873" s="115"/>
    </row>
    <row r="2874" spans="1:38" ht="13" x14ac:dyDescent="0.3">
      <c r="A2874" s="71">
        <v>2046</v>
      </c>
      <c r="B2874" s="718">
        <v>29</v>
      </c>
      <c r="C2874" s="108">
        <v>0.57381701241721572</v>
      </c>
      <c r="D2874" s="109">
        <v>0.54584604004768733</v>
      </c>
      <c r="E2874" s="732">
        <v>0.43661847743198362</v>
      </c>
      <c r="F2874" s="108">
        <v>1.91718197565947E-2</v>
      </c>
      <c r="G2874" s="109">
        <v>2.0365303055903516E-2</v>
      </c>
      <c r="H2874" s="732">
        <v>2.981019725936224E-2</v>
      </c>
      <c r="I2874" s="108">
        <v>8.8367750608939546E-3</v>
      </c>
      <c r="J2874" s="109">
        <v>1.028799489133077E-2</v>
      </c>
      <c r="K2874" s="732">
        <v>1.9864839686746211E-2</v>
      </c>
      <c r="L2874" s="108">
        <v>1.3898606103302997E-3</v>
      </c>
      <c r="M2874" s="109">
        <v>1.5831233510244726E-3</v>
      </c>
      <c r="N2874" s="732">
        <v>2.3938675182743649E-3</v>
      </c>
      <c r="O2874" s="108">
        <v>2.4989327183678823E-3</v>
      </c>
      <c r="P2874" s="109">
        <v>2.591299932667988E-3</v>
      </c>
      <c r="Q2874" s="732">
        <v>6.2951362638043852E-3</v>
      </c>
      <c r="R2874" s="108">
        <v>2.5331226155676984E-3</v>
      </c>
      <c r="S2874" s="109">
        <v>3.3740863656433247E-3</v>
      </c>
      <c r="T2874" s="732">
        <v>1.0908621652602779E-2</v>
      </c>
      <c r="U2874" s="108">
        <v>2.2494431965341396E-4</v>
      </c>
      <c r="V2874" s="109">
        <v>2.2713276724484259E-4</v>
      </c>
      <c r="W2874" s="732">
        <v>5.8577469952284693E-4</v>
      </c>
      <c r="X2874" s="108">
        <v>1.4279543299371297E-5</v>
      </c>
      <c r="Y2874" s="109">
        <v>1.4499015530034183E-5</v>
      </c>
      <c r="Z2874" s="732">
        <v>3.954337025331371E-5</v>
      </c>
      <c r="AA2874" s="108">
        <v>2.6283591820392397E-4</v>
      </c>
      <c r="AB2874" s="109">
        <v>2.7010431505332551E-4</v>
      </c>
      <c r="AC2874" s="732">
        <v>1.0953397935756725E-3</v>
      </c>
      <c r="AD2874" s="108">
        <v>9.6088787244343735E-5</v>
      </c>
      <c r="AE2874" s="109">
        <v>9.6578207888237355E-5</v>
      </c>
      <c r="AF2874" s="732">
        <v>2.4429894782770917E-4</v>
      </c>
      <c r="AG2874" s="108">
        <v>1.2878328527927114E-4</v>
      </c>
      <c r="AH2874" s="109">
        <v>1.3204863822499773E-4</v>
      </c>
      <c r="AI2874" s="732">
        <v>3.7189686084758856E-4</v>
      </c>
      <c r="AJ2874" s="114"/>
      <c r="AK2874" s="115"/>
      <c r="AL2874" s="115"/>
    </row>
    <row r="2875" spans="1:38" ht="13" x14ac:dyDescent="0.3">
      <c r="A2875" s="71">
        <v>2046</v>
      </c>
      <c r="B2875" s="718">
        <v>30</v>
      </c>
      <c r="C2875" s="108">
        <v>0.57381701241721572</v>
      </c>
      <c r="D2875" s="109">
        <v>0.54584604004768733</v>
      </c>
      <c r="E2875" s="732">
        <v>0.43661847743198362</v>
      </c>
      <c r="F2875" s="108">
        <v>1.91718197565947E-2</v>
      </c>
      <c r="G2875" s="109">
        <v>2.0365303055903516E-2</v>
      </c>
      <c r="H2875" s="732">
        <v>2.981019725936224E-2</v>
      </c>
      <c r="I2875" s="108">
        <v>8.8367750608939546E-3</v>
      </c>
      <c r="J2875" s="109">
        <v>1.028799489133077E-2</v>
      </c>
      <c r="K2875" s="732">
        <v>1.9864839686746211E-2</v>
      </c>
      <c r="L2875" s="108">
        <v>1.3898606103302997E-3</v>
      </c>
      <c r="M2875" s="109">
        <v>1.5831233510244726E-3</v>
      </c>
      <c r="N2875" s="732">
        <v>2.3938675182743649E-3</v>
      </c>
      <c r="O2875" s="108">
        <v>2.4989327183678823E-3</v>
      </c>
      <c r="P2875" s="109">
        <v>2.591299932667988E-3</v>
      </c>
      <c r="Q2875" s="732">
        <v>6.2951362638043852E-3</v>
      </c>
      <c r="R2875" s="108">
        <v>2.5331226155676984E-3</v>
      </c>
      <c r="S2875" s="109">
        <v>3.3740863656433247E-3</v>
      </c>
      <c r="T2875" s="732">
        <v>1.0908621652602779E-2</v>
      </c>
      <c r="U2875" s="108">
        <v>2.2494431965341396E-4</v>
      </c>
      <c r="V2875" s="109">
        <v>2.2713276724484259E-4</v>
      </c>
      <c r="W2875" s="732">
        <v>5.8577469952284693E-4</v>
      </c>
      <c r="X2875" s="108">
        <v>1.4279543299371297E-5</v>
      </c>
      <c r="Y2875" s="109">
        <v>1.4499015530034183E-5</v>
      </c>
      <c r="Z2875" s="732">
        <v>3.954337025331371E-5</v>
      </c>
      <c r="AA2875" s="108">
        <v>2.6283591820392397E-4</v>
      </c>
      <c r="AB2875" s="109">
        <v>2.7010431505332551E-4</v>
      </c>
      <c r="AC2875" s="732">
        <v>1.0953397935756725E-3</v>
      </c>
      <c r="AD2875" s="108">
        <v>9.6088787244343735E-5</v>
      </c>
      <c r="AE2875" s="109">
        <v>9.6578207888237355E-5</v>
      </c>
      <c r="AF2875" s="732">
        <v>2.4429894782770917E-4</v>
      </c>
      <c r="AG2875" s="108">
        <v>1.2878328527927114E-4</v>
      </c>
      <c r="AH2875" s="109">
        <v>1.3204863822499773E-4</v>
      </c>
      <c r="AI2875" s="732">
        <v>3.7189686084758856E-4</v>
      </c>
      <c r="AJ2875" s="114"/>
      <c r="AK2875" s="115"/>
      <c r="AL2875" s="115"/>
    </row>
    <row r="2876" spans="1:38" ht="13" x14ac:dyDescent="0.3">
      <c r="A2876" s="71">
        <v>2046</v>
      </c>
      <c r="B2876" s="718">
        <v>31</v>
      </c>
      <c r="C2876" s="108">
        <v>0.57381701241721572</v>
      </c>
      <c r="D2876" s="109">
        <v>0.54584604004768733</v>
      </c>
      <c r="E2876" s="732">
        <v>0.43661847743198362</v>
      </c>
      <c r="F2876" s="108">
        <v>1.91718197565947E-2</v>
      </c>
      <c r="G2876" s="109">
        <v>2.0365303055903516E-2</v>
      </c>
      <c r="H2876" s="732">
        <v>2.981019725936224E-2</v>
      </c>
      <c r="I2876" s="108">
        <v>8.8367750608939546E-3</v>
      </c>
      <c r="J2876" s="109">
        <v>1.028799489133077E-2</v>
      </c>
      <c r="K2876" s="732">
        <v>1.9864839686746211E-2</v>
      </c>
      <c r="L2876" s="108">
        <v>1.3898606103302997E-3</v>
      </c>
      <c r="M2876" s="109">
        <v>1.5831233510244726E-3</v>
      </c>
      <c r="N2876" s="732">
        <v>2.3938675182743649E-3</v>
      </c>
      <c r="O2876" s="108">
        <v>2.4989327183678823E-3</v>
      </c>
      <c r="P2876" s="109">
        <v>2.591299932667988E-3</v>
      </c>
      <c r="Q2876" s="732">
        <v>6.2951362638043852E-3</v>
      </c>
      <c r="R2876" s="108">
        <v>2.5331226155676984E-3</v>
      </c>
      <c r="S2876" s="109">
        <v>3.3740863656433247E-3</v>
      </c>
      <c r="T2876" s="732">
        <v>1.0908621652602779E-2</v>
      </c>
      <c r="U2876" s="108">
        <v>2.2494431965341396E-4</v>
      </c>
      <c r="V2876" s="109">
        <v>2.2713276724484259E-4</v>
      </c>
      <c r="W2876" s="732">
        <v>5.8577469952284693E-4</v>
      </c>
      <c r="X2876" s="108">
        <v>1.4279543299371297E-5</v>
      </c>
      <c r="Y2876" s="109">
        <v>1.4499015530034183E-5</v>
      </c>
      <c r="Z2876" s="732">
        <v>3.954337025331371E-5</v>
      </c>
      <c r="AA2876" s="108">
        <v>2.6283591820392397E-4</v>
      </c>
      <c r="AB2876" s="109">
        <v>2.7010431505332551E-4</v>
      </c>
      <c r="AC2876" s="732">
        <v>1.0953397935756725E-3</v>
      </c>
      <c r="AD2876" s="108">
        <v>9.6088787244343735E-5</v>
      </c>
      <c r="AE2876" s="109">
        <v>9.6578207888237355E-5</v>
      </c>
      <c r="AF2876" s="732">
        <v>2.4429894782770917E-4</v>
      </c>
      <c r="AG2876" s="108">
        <v>1.2878328527927114E-4</v>
      </c>
      <c r="AH2876" s="109">
        <v>1.3204863822499773E-4</v>
      </c>
      <c r="AI2876" s="732">
        <v>3.7189686084758856E-4</v>
      </c>
      <c r="AJ2876" s="114"/>
      <c r="AK2876" s="115"/>
      <c r="AL2876" s="115"/>
    </row>
    <row r="2877" spans="1:38" ht="13" x14ac:dyDescent="0.3">
      <c r="A2877" s="71">
        <v>2046</v>
      </c>
      <c r="B2877" s="718">
        <v>32</v>
      </c>
      <c r="C2877" s="108">
        <v>0.57381701241721572</v>
      </c>
      <c r="D2877" s="109">
        <v>0.54584604004768733</v>
      </c>
      <c r="E2877" s="732">
        <v>0.43661847743198362</v>
      </c>
      <c r="F2877" s="108">
        <v>1.91718197565947E-2</v>
      </c>
      <c r="G2877" s="109">
        <v>2.0365303055903516E-2</v>
      </c>
      <c r="H2877" s="732">
        <v>2.981019725936224E-2</v>
      </c>
      <c r="I2877" s="108">
        <v>8.8367750608939546E-3</v>
      </c>
      <c r="J2877" s="109">
        <v>1.028799489133077E-2</v>
      </c>
      <c r="K2877" s="732">
        <v>1.9864839686746211E-2</v>
      </c>
      <c r="L2877" s="108">
        <v>1.3898606103302997E-3</v>
      </c>
      <c r="M2877" s="109">
        <v>1.5831233510244726E-3</v>
      </c>
      <c r="N2877" s="732">
        <v>2.3938675182743649E-3</v>
      </c>
      <c r="O2877" s="108">
        <v>2.4989327183678823E-3</v>
      </c>
      <c r="P2877" s="109">
        <v>2.591299932667988E-3</v>
      </c>
      <c r="Q2877" s="732">
        <v>6.2951362638043852E-3</v>
      </c>
      <c r="R2877" s="108">
        <v>2.5331226155676984E-3</v>
      </c>
      <c r="S2877" s="109">
        <v>3.3740863656433247E-3</v>
      </c>
      <c r="T2877" s="732">
        <v>1.0908621652602779E-2</v>
      </c>
      <c r="U2877" s="108">
        <v>2.2494431965341396E-4</v>
      </c>
      <c r="V2877" s="109">
        <v>2.2713276724484259E-4</v>
      </c>
      <c r="W2877" s="732">
        <v>5.8577469952284693E-4</v>
      </c>
      <c r="X2877" s="108">
        <v>1.4279543299371297E-5</v>
      </c>
      <c r="Y2877" s="109">
        <v>1.4499015530034183E-5</v>
      </c>
      <c r="Z2877" s="732">
        <v>3.954337025331371E-5</v>
      </c>
      <c r="AA2877" s="108">
        <v>2.6283591820392397E-4</v>
      </c>
      <c r="AB2877" s="109">
        <v>2.7010431505332551E-4</v>
      </c>
      <c r="AC2877" s="732">
        <v>1.0953397935756725E-3</v>
      </c>
      <c r="AD2877" s="108">
        <v>9.6088787244343735E-5</v>
      </c>
      <c r="AE2877" s="109">
        <v>9.6578207888237355E-5</v>
      </c>
      <c r="AF2877" s="732">
        <v>2.4429894782770917E-4</v>
      </c>
      <c r="AG2877" s="108">
        <v>1.2878328527927114E-4</v>
      </c>
      <c r="AH2877" s="109">
        <v>1.3204863822499773E-4</v>
      </c>
      <c r="AI2877" s="732">
        <v>3.7189686084758856E-4</v>
      </c>
      <c r="AJ2877" s="114"/>
      <c r="AK2877" s="115"/>
      <c r="AL2877" s="115"/>
    </row>
    <row r="2878" spans="1:38" ht="13" x14ac:dyDescent="0.3">
      <c r="A2878" s="71">
        <v>2046</v>
      </c>
      <c r="B2878" s="718">
        <v>33</v>
      </c>
      <c r="C2878" s="108">
        <v>0.57381701241721572</v>
      </c>
      <c r="D2878" s="109">
        <v>0.54584604004768733</v>
      </c>
      <c r="E2878" s="732">
        <v>0.43661847743198362</v>
      </c>
      <c r="F2878" s="108">
        <v>1.91718197565947E-2</v>
      </c>
      <c r="G2878" s="109">
        <v>2.0365303055903516E-2</v>
      </c>
      <c r="H2878" s="732">
        <v>2.981019725936224E-2</v>
      </c>
      <c r="I2878" s="108">
        <v>8.8367750608939546E-3</v>
      </c>
      <c r="J2878" s="109">
        <v>1.028799489133077E-2</v>
      </c>
      <c r="K2878" s="732">
        <v>1.9864839686746211E-2</v>
      </c>
      <c r="L2878" s="108">
        <v>1.3898606103302997E-3</v>
      </c>
      <c r="M2878" s="109">
        <v>1.5831233510244726E-3</v>
      </c>
      <c r="N2878" s="732">
        <v>2.3938675182743649E-3</v>
      </c>
      <c r="O2878" s="108">
        <v>2.4989327183678823E-3</v>
      </c>
      <c r="P2878" s="109">
        <v>2.591299932667988E-3</v>
      </c>
      <c r="Q2878" s="732">
        <v>6.2951362638043852E-3</v>
      </c>
      <c r="R2878" s="108">
        <v>2.5331226155676984E-3</v>
      </c>
      <c r="S2878" s="109">
        <v>3.3740863656433247E-3</v>
      </c>
      <c r="T2878" s="732">
        <v>1.0908621652602779E-2</v>
      </c>
      <c r="U2878" s="108">
        <v>2.2494431965341396E-4</v>
      </c>
      <c r="V2878" s="109">
        <v>2.2713276724484259E-4</v>
      </c>
      <c r="W2878" s="732">
        <v>5.8577469952284693E-4</v>
      </c>
      <c r="X2878" s="108">
        <v>1.4279543299371297E-5</v>
      </c>
      <c r="Y2878" s="109">
        <v>1.4499015530034183E-5</v>
      </c>
      <c r="Z2878" s="732">
        <v>3.954337025331371E-5</v>
      </c>
      <c r="AA2878" s="108">
        <v>2.6283591820392397E-4</v>
      </c>
      <c r="AB2878" s="109">
        <v>2.7010431505332551E-4</v>
      </c>
      <c r="AC2878" s="732">
        <v>1.0953397935756725E-3</v>
      </c>
      <c r="AD2878" s="108">
        <v>9.6088787244343735E-5</v>
      </c>
      <c r="AE2878" s="109">
        <v>9.6578207888237355E-5</v>
      </c>
      <c r="AF2878" s="732">
        <v>2.4429894782770917E-4</v>
      </c>
      <c r="AG2878" s="108">
        <v>1.2878328527927114E-4</v>
      </c>
      <c r="AH2878" s="109">
        <v>1.3204863822499773E-4</v>
      </c>
      <c r="AI2878" s="732">
        <v>3.7189686084758856E-4</v>
      </c>
      <c r="AJ2878" s="114"/>
      <c r="AK2878" s="115"/>
      <c r="AL2878" s="115"/>
    </row>
    <row r="2879" spans="1:38" ht="13" x14ac:dyDescent="0.3">
      <c r="A2879" s="71">
        <v>2046</v>
      </c>
      <c r="B2879" s="718">
        <v>34</v>
      </c>
      <c r="C2879" s="108">
        <v>0.57381701241721572</v>
      </c>
      <c r="D2879" s="109">
        <v>0.54584604004768733</v>
      </c>
      <c r="E2879" s="732">
        <v>0.43661847743198362</v>
      </c>
      <c r="F2879" s="108">
        <v>1.91718197565947E-2</v>
      </c>
      <c r="G2879" s="109">
        <v>2.0365303055903516E-2</v>
      </c>
      <c r="H2879" s="732">
        <v>2.981019725936224E-2</v>
      </c>
      <c r="I2879" s="108">
        <v>8.8367750608939546E-3</v>
      </c>
      <c r="J2879" s="109">
        <v>1.028799489133077E-2</v>
      </c>
      <c r="K2879" s="732">
        <v>1.9864839686746211E-2</v>
      </c>
      <c r="L2879" s="108">
        <v>1.3898606103302997E-3</v>
      </c>
      <c r="M2879" s="109">
        <v>1.5831233510244726E-3</v>
      </c>
      <c r="N2879" s="732">
        <v>2.3938675182743649E-3</v>
      </c>
      <c r="O2879" s="108">
        <v>2.4989327183678823E-3</v>
      </c>
      <c r="P2879" s="109">
        <v>2.591299932667988E-3</v>
      </c>
      <c r="Q2879" s="732">
        <v>6.2951362638043852E-3</v>
      </c>
      <c r="R2879" s="108">
        <v>2.5331226155676984E-3</v>
      </c>
      <c r="S2879" s="109">
        <v>3.3740863656433247E-3</v>
      </c>
      <c r="T2879" s="732">
        <v>1.0908621652602779E-2</v>
      </c>
      <c r="U2879" s="108">
        <v>2.2494431965341396E-4</v>
      </c>
      <c r="V2879" s="109">
        <v>2.2713276724484259E-4</v>
      </c>
      <c r="W2879" s="732">
        <v>5.8577469952284693E-4</v>
      </c>
      <c r="X2879" s="108">
        <v>1.4279543299371297E-5</v>
      </c>
      <c r="Y2879" s="109">
        <v>1.4499015530034183E-5</v>
      </c>
      <c r="Z2879" s="732">
        <v>3.954337025331371E-5</v>
      </c>
      <c r="AA2879" s="108">
        <v>2.6283591820392397E-4</v>
      </c>
      <c r="AB2879" s="109">
        <v>2.7010431505332551E-4</v>
      </c>
      <c r="AC2879" s="732">
        <v>1.0953397935756725E-3</v>
      </c>
      <c r="AD2879" s="108">
        <v>9.6088787244343735E-5</v>
      </c>
      <c r="AE2879" s="109">
        <v>9.6578207888237355E-5</v>
      </c>
      <c r="AF2879" s="732">
        <v>2.4429894782770917E-4</v>
      </c>
      <c r="AG2879" s="108">
        <v>1.2878328527927114E-4</v>
      </c>
      <c r="AH2879" s="109">
        <v>1.3204863822499773E-4</v>
      </c>
      <c r="AI2879" s="732">
        <v>3.7189686084758856E-4</v>
      </c>
      <c r="AJ2879" s="114"/>
      <c r="AK2879" s="115"/>
      <c r="AL2879" s="115"/>
    </row>
    <row r="2880" spans="1:38" ht="13" x14ac:dyDescent="0.3">
      <c r="A2880" s="71">
        <v>2046</v>
      </c>
      <c r="B2880" s="718">
        <v>35</v>
      </c>
      <c r="C2880" s="108">
        <v>0.57381701241721572</v>
      </c>
      <c r="D2880" s="109">
        <v>0.54584604004768733</v>
      </c>
      <c r="E2880" s="732">
        <v>0.43661847743198362</v>
      </c>
      <c r="F2880" s="108">
        <v>1.91718197565947E-2</v>
      </c>
      <c r="G2880" s="109">
        <v>2.0365303055903516E-2</v>
      </c>
      <c r="H2880" s="732">
        <v>2.981019725936224E-2</v>
      </c>
      <c r="I2880" s="108">
        <v>8.8367750608939546E-3</v>
      </c>
      <c r="J2880" s="109">
        <v>1.028799489133077E-2</v>
      </c>
      <c r="K2880" s="732">
        <v>1.9864839686746211E-2</v>
      </c>
      <c r="L2880" s="108">
        <v>1.3898606103302997E-3</v>
      </c>
      <c r="M2880" s="109">
        <v>1.5831233510244726E-3</v>
      </c>
      <c r="N2880" s="732">
        <v>2.3938675182743649E-3</v>
      </c>
      <c r="O2880" s="108">
        <v>2.4989327183678823E-3</v>
      </c>
      <c r="P2880" s="109">
        <v>2.591299932667988E-3</v>
      </c>
      <c r="Q2880" s="732">
        <v>6.2951362638043852E-3</v>
      </c>
      <c r="R2880" s="108">
        <v>2.5331226155676984E-3</v>
      </c>
      <c r="S2880" s="109">
        <v>3.3740863656433247E-3</v>
      </c>
      <c r="T2880" s="732">
        <v>1.0908621652602779E-2</v>
      </c>
      <c r="U2880" s="108">
        <v>2.2494431965341396E-4</v>
      </c>
      <c r="V2880" s="109">
        <v>2.2713276724484259E-4</v>
      </c>
      <c r="W2880" s="732">
        <v>5.8577469952284693E-4</v>
      </c>
      <c r="X2880" s="108">
        <v>1.4279543299371297E-5</v>
      </c>
      <c r="Y2880" s="109">
        <v>1.4499015530034183E-5</v>
      </c>
      <c r="Z2880" s="732">
        <v>3.954337025331371E-5</v>
      </c>
      <c r="AA2880" s="108">
        <v>2.6283591820392397E-4</v>
      </c>
      <c r="AB2880" s="109">
        <v>2.7010431505332551E-4</v>
      </c>
      <c r="AC2880" s="732">
        <v>1.0953397935756725E-3</v>
      </c>
      <c r="AD2880" s="108">
        <v>9.6088787244343735E-5</v>
      </c>
      <c r="AE2880" s="109">
        <v>9.6578207888237355E-5</v>
      </c>
      <c r="AF2880" s="732">
        <v>2.4429894782770917E-4</v>
      </c>
      <c r="AG2880" s="108">
        <v>1.2878328527927114E-4</v>
      </c>
      <c r="AH2880" s="109">
        <v>1.3204863822499773E-4</v>
      </c>
      <c r="AI2880" s="732">
        <v>3.7189686084758856E-4</v>
      </c>
      <c r="AJ2880" s="114"/>
      <c r="AK2880" s="115"/>
      <c r="AL2880" s="115"/>
    </row>
    <row r="2881" spans="1:38" ht="13" x14ac:dyDescent="0.3">
      <c r="A2881" s="71">
        <v>2046</v>
      </c>
      <c r="B2881" s="718">
        <v>36</v>
      </c>
      <c r="C2881" s="108">
        <v>0.57381701241721572</v>
      </c>
      <c r="D2881" s="109">
        <v>0.54584604004768733</v>
      </c>
      <c r="E2881" s="732">
        <v>0.43661847743198362</v>
      </c>
      <c r="F2881" s="108">
        <v>1.91718197565947E-2</v>
      </c>
      <c r="G2881" s="109">
        <v>2.0365303055903516E-2</v>
      </c>
      <c r="H2881" s="732">
        <v>2.981019725936224E-2</v>
      </c>
      <c r="I2881" s="108">
        <v>8.8367750608939546E-3</v>
      </c>
      <c r="J2881" s="109">
        <v>1.028799489133077E-2</v>
      </c>
      <c r="K2881" s="732">
        <v>1.9864839686746211E-2</v>
      </c>
      <c r="L2881" s="108">
        <v>1.3898606103302997E-3</v>
      </c>
      <c r="M2881" s="109">
        <v>1.5831233510244726E-3</v>
      </c>
      <c r="N2881" s="732">
        <v>2.3938675182743649E-3</v>
      </c>
      <c r="O2881" s="108">
        <v>2.4989327183678823E-3</v>
      </c>
      <c r="P2881" s="109">
        <v>2.591299932667988E-3</v>
      </c>
      <c r="Q2881" s="732">
        <v>6.2951362638043852E-3</v>
      </c>
      <c r="R2881" s="108">
        <v>2.5331226155676984E-3</v>
      </c>
      <c r="S2881" s="109">
        <v>3.3740863656433247E-3</v>
      </c>
      <c r="T2881" s="732">
        <v>1.0908621652602779E-2</v>
      </c>
      <c r="U2881" s="108">
        <v>2.2494431965341396E-4</v>
      </c>
      <c r="V2881" s="109">
        <v>2.2713276724484259E-4</v>
      </c>
      <c r="W2881" s="732">
        <v>5.8577469952284693E-4</v>
      </c>
      <c r="X2881" s="108">
        <v>1.4279543299371297E-5</v>
      </c>
      <c r="Y2881" s="109">
        <v>1.4499015530034183E-5</v>
      </c>
      <c r="Z2881" s="732">
        <v>3.954337025331371E-5</v>
      </c>
      <c r="AA2881" s="108">
        <v>2.6283591820392397E-4</v>
      </c>
      <c r="AB2881" s="109">
        <v>2.7010431505332551E-4</v>
      </c>
      <c r="AC2881" s="732">
        <v>1.0953397935756725E-3</v>
      </c>
      <c r="AD2881" s="108">
        <v>9.6088787244343735E-5</v>
      </c>
      <c r="AE2881" s="109">
        <v>9.6578207888237355E-5</v>
      </c>
      <c r="AF2881" s="732">
        <v>2.4429894782770917E-4</v>
      </c>
      <c r="AG2881" s="108">
        <v>1.2878328527927114E-4</v>
      </c>
      <c r="AH2881" s="109">
        <v>1.3204863822499773E-4</v>
      </c>
      <c r="AI2881" s="732">
        <v>3.7189686084758856E-4</v>
      </c>
      <c r="AJ2881" s="114"/>
      <c r="AK2881" s="115"/>
      <c r="AL2881" s="115"/>
    </row>
    <row r="2882" spans="1:38" ht="13" x14ac:dyDescent="0.3">
      <c r="A2882" s="71">
        <v>2046</v>
      </c>
      <c r="B2882" s="718">
        <v>37</v>
      </c>
      <c r="C2882" s="108">
        <v>0.57381701241721572</v>
      </c>
      <c r="D2882" s="109">
        <v>0.54584604004768733</v>
      </c>
      <c r="E2882" s="732">
        <v>0.43661847743198362</v>
      </c>
      <c r="F2882" s="108">
        <v>1.91718197565947E-2</v>
      </c>
      <c r="G2882" s="109">
        <v>2.0365303055903516E-2</v>
      </c>
      <c r="H2882" s="732">
        <v>2.981019725936224E-2</v>
      </c>
      <c r="I2882" s="108">
        <v>8.8367750608939546E-3</v>
      </c>
      <c r="J2882" s="109">
        <v>1.028799489133077E-2</v>
      </c>
      <c r="K2882" s="732">
        <v>1.9864839686746211E-2</v>
      </c>
      <c r="L2882" s="108">
        <v>1.3898606103302997E-3</v>
      </c>
      <c r="M2882" s="109">
        <v>1.5831233510244726E-3</v>
      </c>
      <c r="N2882" s="732">
        <v>2.3938675182743649E-3</v>
      </c>
      <c r="O2882" s="108">
        <v>2.4989327183678823E-3</v>
      </c>
      <c r="P2882" s="109">
        <v>2.591299932667988E-3</v>
      </c>
      <c r="Q2882" s="732">
        <v>6.2951362638043852E-3</v>
      </c>
      <c r="R2882" s="108">
        <v>2.5331226155676984E-3</v>
      </c>
      <c r="S2882" s="109">
        <v>3.3740863656433247E-3</v>
      </c>
      <c r="T2882" s="732">
        <v>1.0908621652602779E-2</v>
      </c>
      <c r="U2882" s="108">
        <v>2.2494431965341396E-4</v>
      </c>
      <c r="V2882" s="109">
        <v>2.2713276724484259E-4</v>
      </c>
      <c r="W2882" s="732">
        <v>5.8577469952284693E-4</v>
      </c>
      <c r="X2882" s="108">
        <v>1.4279543299371297E-5</v>
      </c>
      <c r="Y2882" s="109">
        <v>1.4499015530034183E-5</v>
      </c>
      <c r="Z2882" s="732">
        <v>3.954337025331371E-5</v>
      </c>
      <c r="AA2882" s="108">
        <v>2.6283591820392397E-4</v>
      </c>
      <c r="AB2882" s="109">
        <v>2.7010431505332551E-4</v>
      </c>
      <c r="AC2882" s="732">
        <v>1.0953397935756725E-3</v>
      </c>
      <c r="AD2882" s="108">
        <v>9.6088787244343735E-5</v>
      </c>
      <c r="AE2882" s="109">
        <v>9.6578207888237355E-5</v>
      </c>
      <c r="AF2882" s="732">
        <v>2.4429894782770917E-4</v>
      </c>
      <c r="AG2882" s="108">
        <v>1.2878328527927114E-4</v>
      </c>
      <c r="AH2882" s="109">
        <v>1.3204863822499773E-4</v>
      </c>
      <c r="AI2882" s="732">
        <v>3.7189686084758856E-4</v>
      </c>
      <c r="AJ2882" s="114"/>
      <c r="AK2882" s="115"/>
      <c r="AL2882" s="115"/>
    </row>
    <row r="2883" spans="1:38" ht="13" x14ac:dyDescent="0.3">
      <c r="A2883" s="71">
        <v>2046</v>
      </c>
      <c r="B2883" s="718">
        <v>38</v>
      </c>
      <c r="C2883" s="108">
        <v>0.57381701241721572</v>
      </c>
      <c r="D2883" s="109">
        <v>0.54584604004768733</v>
      </c>
      <c r="E2883" s="732">
        <v>0.43661847743198362</v>
      </c>
      <c r="F2883" s="108">
        <v>1.91718197565947E-2</v>
      </c>
      <c r="G2883" s="109">
        <v>2.0365303055903516E-2</v>
      </c>
      <c r="H2883" s="732">
        <v>2.981019725936224E-2</v>
      </c>
      <c r="I2883" s="108">
        <v>8.8367750608939546E-3</v>
      </c>
      <c r="J2883" s="109">
        <v>1.028799489133077E-2</v>
      </c>
      <c r="K2883" s="732">
        <v>1.9864839686746211E-2</v>
      </c>
      <c r="L2883" s="108">
        <v>1.3898606103302997E-3</v>
      </c>
      <c r="M2883" s="109">
        <v>1.5831233510244726E-3</v>
      </c>
      <c r="N2883" s="732">
        <v>2.3938675182743649E-3</v>
      </c>
      <c r="O2883" s="108">
        <v>2.4989327183678823E-3</v>
      </c>
      <c r="P2883" s="109">
        <v>2.591299932667988E-3</v>
      </c>
      <c r="Q2883" s="732">
        <v>6.2951362638043852E-3</v>
      </c>
      <c r="R2883" s="108">
        <v>2.5331226155676984E-3</v>
      </c>
      <c r="S2883" s="109">
        <v>3.3740863656433247E-3</v>
      </c>
      <c r="T2883" s="732">
        <v>1.0908621652602779E-2</v>
      </c>
      <c r="U2883" s="108">
        <v>2.2494431965341396E-4</v>
      </c>
      <c r="V2883" s="109">
        <v>2.2713276724484259E-4</v>
      </c>
      <c r="W2883" s="732">
        <v>5.8577469952284693E-4</v>
      </c>
      <c r="X2883" s="108">
        <v>1.4279543299371297E-5</v>
      </c>
      <c r="Y2883" s="109">
        <v>1.4499015530034183E-5</v>
      </c>
      <c r="Z2883" s="732">
        <v>3.954337025331371E-5</v>
      </c>
      <c r="AA2883" s="108">
        <v>2.6283591820392397E-4</v>
      </c>
      <c r="AB2883" s="109">
        <v>2.7010431505332551E-4</v>
      </c>
      <c r="AC2883" s="732">
        <v>1.0953397935756725E-3</v>
      </c>
      <c r="AD2883" s="108">
        <v>9.6088787244343735E-5</v>
      </c>
      <c r="AE2883" s="109">
        <v>9.6578207888237355E-5</v>
      </c>
      <c r="AF2883" s="732">
        <v>2.4429894782770917E-4</v>
      </c>
      <c r="AG2883" s="108">
        <v>1.2878328527927114E-4</v>
      </c>
      <c r="AH2883" s="109">
        <v>1.3204863822499773E-4</v>
      </c>
      <c r="AI2883" s="732">
        <v>3.7189686084758856E-4</v>
      </c>
      <c r="AJ2883" s="114"/>
      <c r="AK2883" s="115"/>
      <c r="AL2883" s="115"/>
    </row>
    <row r="2884" spans="1:38" ht="13.5" thickBot="1" x14ac:dyDescent="0.35">
      <c r="A2884" s="73">
        <v>2046</v>
      </c>
      <c r="B2884" s="719">
        <v>39</v>
      </c>
      <c r="C2884" s="110">
        <v>0.57381701241721572</v>
      </c>
      <c r="D2884" s="111">
        <v>0.54584604004768733</v>
      </c>
      <c r="E2884" s="733">
        <v>0.43661847743198362</v>
      </c>
      <c r="F2884" s="110">
        <v>1.91718197565947E-2</v>
      </c>
      <c r="G2884" s="111">
        <v>2.0365303055903516E-2</v>
      </c>
      <c r="H2884" s="733">
        <v>2.981019725936224E-2</v>
      </c>
      <c r="I2884" s="110">
        <v>8.8367750608939546E-3</v>
      </c>
      <c r="J2884" s="111">
        <v>1.028799489133077E-2</v>
      </c>
      <c r="K2884" s="733">
        <v>1.9864839686746211E-2</v>
      </c>
      <c r="L2884" s="110">
        <v>1.3898606103302997E-3</v>
      </c>
      <c r="M2884" s="111">
        <v>1.5831233510244726E-3</v>
      </c>
      <c r="N2884" s="733">
        <v>2.3938675182743649E-3</v>
      </c>
      <c r="O2884" s="110">
        <v>2.4989327183678823E-3</v>
      </c>
      <c r="P2884" s="111">
        <v>2.591299932667988E-3</v>
      </c>
      <c r="Q2884" s="733">
        <v>6.2951362638043852E-3</v>
      </c>
      <c r="R2884" s="110">
        <v>2.5331226155676984E-3</v>
      </c>
      <c r="S2884" s="111">
        <v>3.3740863656433247E-3</v>
      </c>
      <c r="T2884" s="733">
        <v>1.0908621652602779E-2</v>
      </c>
      <c r="U2884" s="110">
        <v>2.2494431965341396E-4</v>
      </c>
      <c r="V2884" s="111">
        <v>2.2713276724484259E-4</v>
      </c>
      <c r="W2884" s="733">
        <v>5.8577469952284693E-4</v>
      </c>
      <c r="X2884" s="110">
        <v>1.4279543299371297E-5</v>
      </c>
      <c r="Y2884" s="111">
        <v>1.4499015530034183E-5</v>
      </c>
      <c r="Z2884" s="733">
        <v>3.954337025331371E-5</v>
      </c>
      <c r="AA2884" s="110">
        <v>2.6283591820392397E-4</v>
      </c>
      <c r="AB2884" s="111">
        <v>2.7010431505332551E-4</v>
      </c>
      <c r="AC2884" s="733">
        <v>1.0953397935756725E-3</v>
      </c>
      <c r="AD2884" s="110">
        <v>9.6088787244343735E-5</v>
      </c>
      <c r="AE2884" s="111">
        <v>9.6578207888237355E-5</v>
      </c>
      <c r="AF2884" s="733">
        <v>2.4429894782770917E-4</v>
      </c>
      <c r="AG2884" s="110">
        <v>1.2878328527927114E-4</v>
      </c>
      <c r="AH2884" s="111">
        <v>1.3204863822499773E-4</v>
      </c>
      <c r="AI2884" s="733">
        <v>3.7189686084758856E-4</v>
      </c>
      <c r="AJ2884" s="116"/>
      <c r="AK2884" s="117"/>
      <c r="AL2884" s="117"/>
    </row>
    <row r="2885" spans="1:38" x14ac:dyDescent="0.25">
      <c r="A2885" s="69">
        <v>2047</v>
      </c>
      <c r="B2885" s="70">
        <v>0</v>
      </c>
      <c r="C2885" s="106">
        <v>0.28227034472343454</v>
      </c>
      <c r="D2885" s="107">
        <v>0.28987363687103307</v>
      </c>
      <c r="E2885" s="730">
        <v>0.24511905828769653</v>
      </c>
      <c r="F2885" s="106">
        <v>1.337811241177546E-2</v>
      </c>
      <c r="G2885" s="107">
        <v>1.5204674465637009E-2</v>
      </c>
      <c r="H2885" s="730">
        <v>1.4760406156953114E-2</v>
      </c>
      <c r="I2885" s="106">
        <v>7.4652616545446571E-3</v>
      </c>
      <c r="J2885" s="107">
        <v>7.1154904075704977E-3</v>
      </c>
      <c r="K2885" s="730">
        <v>1.6641439909188625E-2</v>
      </c>
      <c r="L2885" s="106">
        <v>7.2533084891431812E-4</v>
      </c>
      <c r="M2885" s="107">
        <v>8.075796707920352E-4</v>
      </c>
      <c r="N2885" s="730">
        <v>1.3906230883901478E-3</v>
      </c>
      <c r="O2885" s="106">
        <v>1.8689595397482007E-3</v>
      </c>
      <c r="P2885" s="107">
        <v>1.7675471882187767E-3</v>
      </c>
      <c r="Q2885" s="730">
        <v>3.3809676007508292E-3</v>
      </c>
      <c r="R2885" s="106">
        <v>2.5331226155676984E-3</v>
      </c>
      <c r="S2885" s="107">
        <v>3.3740863656433247E-3</v>
      </c>
      <c r="T2885" s="730">
        <v>1.0908621652602779E-2</v>
      </c>
      <c r="U2885" s="106">
        <v>1.9816263846042138E-4</v>
      </c>
      <c r="V2885" s="107">
        <v>1.9228216694963836E-4</v>
      </c>
      <c r="W2885" s="730">
        <v>3.3108267146899045E-4</v>
      </c>
      <c r="X2885" s="106">
        <v>1.2250094982516343E-5</v>
      </c>
      <c r="Y2885" s="107">
        <v>1.1851995210702738E-5</v>
      </c>
      <c r="Z2885" s="730">
        <v>2.141204011608898E-5</v>
      </c>
      <c r="AA2885" s="106">
        <v>2.1280120792773117E-4</v>
      </c>
      <c r="AB2885" s="107">
        <v>2.1354206536406843E-4</v>
      </c>
      <c r="AC2885" s="730">
        <v>5.8639401187323846E-4</v>
      </c>
      <c r="AD2885" s="106">
        <v>8.691170818826928E-5</v>
      </c>
      <c r="AE2885" s="107">
        <v>8.4660196379296795E-5</v>
      </c>
      <c r="AF2885" s="730">
        <v>1.4309169617818444E-4</v>
      </c>
      <c r="AG2885" s="106">
        <v>1.0382771935643597E-4</v>
      </c>
      <c r="AH2885" s="107">
        <v>9.9452280146970559E-5</v>
      </c>
      <c r="AI2885" s="730">
        <v>1.8730270914808065E-4</v>
      </c>
      <c r="AJ2885" s="112"/>
      <c r="AK2885" s="113"/>
      <c r="AL2885" s="113"/>
    </row>
    <row r="2886" spans="1:38" x14ac:dyDescent="0.25">
      <c r="A2886" s="71">
        <v>2047</v>
      </c>
      <c r="B2886" s="718">
        <v>1</v>
      </c>
      <c r="C2886" s="108">
        <v>0.28142706479572205</v>
      </c>
      <c r="D2886" s="109">
        <v>0.28883026664728806</v>
      </c>
      <c r="E2886" s="731">
        <v>0.24614046439381859</v>
      </c>
      <c r="F2886" s="108">
        <v>1.3386711589045272E-2</v>
      </c>
      <c r="G2886" s="109">
        <v>1.5206692113925868E-2</v>
      </c>
      <c r="H2886" s="731">
        <v>1.4846754110595101E-2</v>
      </c>
      <c r="I2886" s="108">
        <v>7.4398932876388081E-3</v>
      </c>
      <c r="J2886" s="109">
        <v>7.081718504049336E-3</v>
      </c>
      <c r="K2886" s="731">
        <v>1.6734373916573394E-2</v>
      </c>
      <c r="L2886" s="108">
        <v>7.242755301517461E-4</v>
      </c>
      <c r="M2886" s="109">
        <v>8.0545137693368381E-4</v>
      </c>
      <c r="N2886" s="731">
        <v>1.395642879571972E-3</v>
      </c>
      <c r="O2886" s="108">
        <v>1.8629056650881185E-3</v>
      </c>
      <c r="P2886" s="109">
        <v>1.7607183560867585E-3</v>
      </c>
      <c r="Q2886" s="731">
        <v>3.3985648501908177E-3</v>
      </c>
      <c r="R2886" s="108">
        <v>2.5331226155676984E-3</v>
      </c>
      <c r="S2886" s="109">
        <v>3.3740863656433247E-3</v>
      </c>
      <c r="T2886" s="731">
        <v>1.0908621652602779E-2</v>
      </c>
      <c r="U2886" s="108">
        <v>1.9755741119925374E-4</v>
      </c>
      <c r="V2886" s="109">
        <v>1.9144567938300734E-4</v>
      </c>
      <c r="W2886" s="731">
        <v>3.3297931654840534E-4</v>
      </c>
      <c r="X2886" s="108">
        <v>1.2211603413578216E-5</v>
      </c>
      <c r="Y2886" s="109">
        <v>1.1800104244992911E-5</v>
      </c>
      <c r="Z2886" s="731">
        <v>2.1528465774695575E-5</v>
      </c>
      <c r="AA2886" s="108">
        <v>2.1234172111544406E-4</v>
      </c>
      <c r="AB2886" s="109">
        <v>2.128918065945309E-4</v>
      </c>
      <c r="AC2886" s="731">
        <v>5.8948950238801509E-4</v>
      </c>
      <c r="AD2886" s="108">
        <v>8.6647606841263423E-5</v>
      </c>
      <c r="AE2886" s="109">
        <v>8.4284335571148703E-5</v>
      </c>
      <c r="AF2886" s="731">
        <v>1.4397063552757381E-4</v>
      </c>
      <c r="AG2886" s="108">
        <v>1.0349832798125148E-4</v>
      </c>
      <c r="AH2886" s="109">
        <v>9.9040854687291183E-5</v>
      </c>
      <c r="AI2886" s="731">
        <v>1.8814201537295224E-4</v>
      </c>
      <c r="AJ2886" s="114"/>
      <c r="AK2886" s="115"/>
      <c r="AL2886" s="115"/>
    </row>
    <row r="2887" spans="1:38" x14ac:dyDescent="0.25">
      <c r="A2887" s="71">
        <v>2047</v>
      </c>
      <c r="B2887" s="718">
        <v>2</v>
      </c>
      <c r="C2887" s="108">
        <v>0.27979008194659311</v>
      </c>
      <c r="D2887" s="109">
        <v>0.28691810264703493</v>
      </c>
      <c r="E2887" s="731">
        <v>0.2474817239928177</v>
      </c>
      <c r="F2887" s="108">
        <v>1.3374398344543986E-2</v>
      </c>
      <c r="G2887" s="109">
        <v>1.5193432766381697E-2</v>
      </c>
      <c r="H2887" s="731">
        <v>1.4949871265115558E-2</v>
      </c>
      <c r="I2887" s="108">
        <v>7.4010719492259057E-3</v>
      </c>
      <c r="J2887" s="109">
        <v>7.0345883529979308E-3</v>
      </c>
      <c r="K2887" s="731">
        <v>1.6854158365129834E-2</v>
      </c>
      <c r="L2887" s="108">
        <v>7.2332892397479747E-4</v>
      </c>
      <c r="M2887" s="109">
        <v>8.0341800669622384E-4</v>
      </c>
      <c r="N2887" s="731">
        <v>1.4019953871489644E-3</v>
      </c>
      <c r="O2887" s="108">
        <v>1.8527520319188823E-3</v>
      </c>
      <c r="P2887" s="109">
        <v>1.7503456308293091E-3</v>
      </c>
      <c r="Q2887" s="731">
        <v>3.4215420575840717E-3</v>
      </c>
      <c r="R2887" s="108">
        <v>2.5331226155676984E-3</v>
      </c>
      <c r="S2887" s="109">
        <v>3.3740863656433247E-3</v>
      </c>
      <c r="T2887" s="731">
        <v>1.0908621652602779E-2</v>
      </c>
      <c r="U2887" s="108">
        <v>1.967279840540081E-4</v>
      </c>
      <c r="V2887" s="109">
        <v>1.9037884700956917E-4</v>
      </c>
      <c r="W2887" s="731">
        <v>3.3545497884711648E-4</v>
      </c>
      <c r="X2887" s="108">
        <v>1.2156822750725569E-5</v>
      </c>
      <c r="Y2887" s="109">
        <v>1.1731957947462049E-5</v>
      </c>
      <c r="Z2887" s="731">
        <v>2.1680559223251039E-5</v>
      </c>
      <c r="AA2887" s="108">
        <v>2.1158771224587128E-4</v>
      </c>
      <c r="AB2887" s="109">
        <v>2.119731143806959E-4</v>
      </c>
      <c r="AC2887" s="731">
        <v>5.9349161079586422E-4</v>
      </c>
      <c r="AD2887" s="108">
        <v>8.6298003434312763E-5</v>
      </c>
      <c r="AE2887" s="109">
        <v>8.3816032637318112E-5</v>
      </c>
      <c r="AF2887" s="731">
        <v>1.4511808883045595E-4</v>
      </c>
      <c r="AG2887" s="108">
        <v>1.029924235862735E-4</v>
      </c>
      <c r="AH2887" s="109">
        <v>9.8466793339099183E-5</v>
      </c>
      <c r="AI2887" s="731">
        <v>1.8923794362209157E-4</v>
      </c>
      <c r="AJ2887" s="114"/>
      <c r="AK2887" s="115"/>
      <c r="AL2887" s="115"/>
    </row>
    <row r="2888" spans="1:38" x14ac:dyDescent="0.25">
      <c r="A2888" s="71">
        <v>2047</v>
      </c>
      <c r="B2888" s="718">
        <v>3</v>
      </c>
      <c r="C2888" s="108">
        <v>0.27714424449121439</v>
      </c>
      <c r="D2888" s="109">
        <v>0.28396600410757861</v>
      </c>
      <c r="E2888" s="731">
        <v>0.2491360836007169</v>
      </c>
      <c r="F2888" s="108">
        <v>1.3355335668582807E-2</v>
      </c>
      <c r="G2888" s="109">
        <v>1.5175904752341761E-2</v>
      </c>
      <c r="H2888" s="731">
        <v>1.5075866122658032E-2</v>
      </c>
      <c r="I2888" s="108">
        <v>7.3440813978807983E-3</v>
      </c>
      <c r="J2888" s="109">
        <v>6.9704228774770133E-3</v>
      </c>
      <c r="K2888" s="731">
        <v>1.7000601441058888E-2</v>
      </c>
      <c r="L2888" s="108">
        <v>7.2241447761385862E-4</v>
      </c>
      <c r="M2888" s="109">
        <v>8.0135858260433235E-4</v>
      </c>
      <c r="N2888" s="731">
        <v>1.4096900803873536E-3</v>
      </c>
      <c r="O2888" s="108">
        <v>1.8376845967168973E-3</v>
      </c>
      <c r="P2888" s="109">
        <v>1.7355430122406507E-3</v>
      </c>
      <c r="Q2888" s="731">
        <v>3.4498055313340503E-3</v>
      </c>
      <c r="R2888" s="108">
        <v>2.5331226155676984E-3</v>
      </c>
      <c r="S2888" s="109">
        <v>3.3740863656433247E-3</v>
      </c>
      <c r="T2888" s="731">
        <v>1.0908621652602779E-2</v>
      </c>
      <c r="U2888" s="108">
        <v>1.9559093831558096E-4</v>
      </c>
      <c r="V2888" s="109">
        <v>1.8900780857691212E-4</v>
      </c>
      <c r="W2888" s="731">
        <v>3.3850008219226855E-4</v>
      </c>
      <c r="X2888" s="108">
        <v>1.2080319036634213E-5</v>
      </c>
      <c r="Y2888" s="109">
        <v>1.1642664668620686E-5</v>
      </c>
      <c r="Z2888" s="731">
        <v>2.1867708449226295E-5</v>
      </c>
      <c r="AA2888" s="108">
        <v>2.1052254920593072E-4</v>
      </c>
      <c r="AB2888" s="109">
        <v>2.1076349660236016E-4</v>
      </c>
      <c r="AC2888" s="731">
        <v>5.9841062846917835E-4</v>
      </c>
      <c r="AD2888" s="108">
        <v>8.5826134255631041E-5</v>
      </c>
      <c r="AE2888" s="109">
        <v>8.3223652927450902E-5</v>
      </c>
      <c r="AF2888" s="731">
        <v>1.4652946588050177E-4</v>
      </c>
      <c r="AG2888" s="108">
        <v>1.0226491784409798E-4</v>
      </c>
      <c r="AH2888" s="109">
        <v>9.7685717163903876E-5</v>
      </c>
      <c r="AI2888" s="731">
        <v>1.9058641542173609E-4</v>
      </c>
      <c r="AJ2888" s="114"/>
      <c r="AK2888" s="115"/>
      <c r="AL2888" s="115"/>
    </row>
    <row r="2889" spans="1:38" ht="13" x14ac:dyDescent="0.3">
      <c r="A2889" s="71">
        <v>2047</v>
      </c>
      <c r="B2889" s="718">
        <v>4</v>
      </c>
      <c r="C2889" s="108">
        <v>0.33664438381137562</v>
      </c>
      <c r="D2889" s="109">
        <v>0.33946467878145625</v>
      </c>
      <c r="E2889" s="732">
        <v>0.33623606133769351</v>
      </c>
      <c r="F2889" s="108">
        <v>1.3783827795645453E-2</v>
      </c>
      <c r="G2889" s="109">
        <v>1.5713784758361892E-2</v>
      </c>
      <c r="H2889" s="732">
        <v>1.8470771583522574E-2</v>
      </c>
      <c r="I2889" s="108">
        <v>7.7882958785621794E-3</v>
      </c>
      <c r="J2889" s="109">
        <v>8.1492330504422637E-3</v>
      </c>
      <c r="K2889" s="732">
        <v>2.0200900694342602E-2</v>
      </c>
      <c r="L2889" s="108">
        <v>8.7368989546669838E-4</v>
      </c>
      <c r="M2889" s="109">
        <v>1.1960844508751226E-3</v>
      </c>
      <c r="N2889" s="732">
        <v>2.2798735904267027E-3</v>
      </c>
      <c r="O2889" s="108">
        <v>1.9866933943515153E-3</v>
      </c>
      <c r="P2889" s="109">
        <v>2.0289947988730381E-3</v>
      </c>
      <c r="Q2889" s="732">
        <v>4.3688794058444596E-3</v>
      </c>
      <c r="R2889" s="108">
        <v>2.5331226155676984E-3</v>
      </c>
      <c r="S2889" s="109">
        <v>3.3740863656433247E-3</v>
      </c>
      <c r="T2889" s="732">
        <v>1.0908621652602779E-2</v>
      </c>
      <c r="U2889" s="108">
        <v>2.0383954770963013E-4</v>
      </c>
      <c r="V2889" s="109">
        <v>2.0472941659407346E-4</v>
      </c>
      <c r="W2889" s="732">
        <v>4.3608033464385981E-4</v>
      </c>
      <c r="X2889" s="108">
        <v>1.2673015155125165E-5</v>
      </c>
      <c r="Y2889" s="109">
        <v>1.2777593637166157E-5</v>
      </c>
      <c r="Z2889" s="732">
        <v>2.820475187357669E-5</v>
      </c>
      <c r="AA2889" s="108">
        <v>2.2015207861804807E-4</v>
      </c>
      <c r="AB2889" s="109">
        <v>2.2825121607479985E-4</v>
      </c>
      <c r="AC2889" s="732">
        <v>7.5294716130921058E-4</v>
      </c>
      <c r="AD2889" s="108">
        <v>8.8976280351489578E-5</v>
      </c>
      <c r="AE2889" s="109">
        <v>8.9157665247646561E-5</v>
      </c>
      <c r="AF2889" s="732">
        <v>1.9215928245801373E-4</v>
      </c>
      <c r="AG2889" s="108">
        <v>1.0868694423148775E-4</v>
      </c>
      <c r="AH2889" s="109">
        <v>1.1018607322526548E-4</v>
      </c>
      <c r="AI2889" s="732">
        <v>2.3510797946745441E-4</v>
      </c>
      <c r="AJ2889" s="114"/>
      <c r="AK2889" s="115"/>
      <c r="AL2889" s="115"/>
    </row>
    <row r="2890" spans="1:38" ht="13" x14ac:dyDescent="0.3">
      <c r="A2890" s="71">
        <v>2047</v>
      </c>
      <c r="B2890" s="718">
        <v>5</v>
      </c>
      <c r="C2890" s="108">
        <v>0.33545653643206086</v>
      </c>
      <c r="D2890" s="109">
        <v>0.3382085743001555</v>
      </c>
      <c r="E2890" s="732">
        <v>0.33204375507053274</v>
      </c>
      <c r="F2890" s="108">
        <v>1.3806421361703446E-2</v>
      </c>
      <c r="G2890" s="109">
        <v>1.5729109395531786E-2</v>
      </c>
      <c r="H2890" s="732">
        <v>1.8288817772432478E-2</v>
      </c>
      <c r="I2890" s="108">
        <v>7.7564613337592903E-3</v>
      </c>
      <c r="J2890" s="109">
        <v>8.1067719755937278E-3</v>
      </c>
      <c r="K2890" s="732">
        <v>1.9913335461899818E-2</v>
      </c>
      <c r="L2890" s="108">
        <v>8.7255048528040748E-4</v>
      </c>
      <c r="M2890" s="109">
        <v>1.1931255248432578E-3</v>
      </c>
      <c r="N2890" s="732">
        <v>2.2620685040947103E-3</v>
      </c>
      <c r="O2890" s="108">
        <v>1.9784680232806289E-3</v>
      </c>
      <c r="P2890" s="109">
        <v>2.0193893894218488E-3</v>
      </c>
      <c r="Q2890" s="732">
        <v>4.306934622993891E-3</v>
      </c>
      <c r="R2890" s="108">
        <v>2.5331226155676984E-3</v>
      </c>
      <c r="S2890" s="109">
        <v>3.3740863656433247E-3</v>
      </c>
      <c r="T2890" s="732">
        <v>1.0908621652602779E-2</v>
      </c>
      <c r="U2890" s="108">
        <v>2.0309221231503514E-4</v>
      </c>
      <c r="V2890" s="109">
        <v>2.0373894397599066E-4</v>
      </c>
      <c r="W2890" s="732">
        <v>4.2943299305849708E-4</v>
      </c>
      <c r="X2890" s="108">
        <v>1.2624351240811402E-5</v>
      </c>
      <c r="Y2890" s="109">
        <v>1.2714455592045119E-5</v>
      </c>
      <c r="Z2890" s="732">
        <v>2.7790079607626626E-5</v>
      </c>
      <c r="AA2890" s="108">
        <v>2.1962092751521591E-4</v>
      </c>
      <c r="AB2890" s="109">
        <v>2.2750987531058221E-4</v>
      </c>
      <c r="AC2890" s="732">
        <v>7.4260619459869364E-4</v>
      </c>
      <c r="AD2890" s="108">
        <v>8.865477377267722E-5</v>
      </c>
      <c r="AE2890" s="109">
        <v>8.872275910090538E-5</v>
      </c>
      <c r="AF2890" s="732">
        <v>1.8907113922836849E-4</v>
      </c>
      <c r="AG2890" s="108">
        <v>1.0825719072710803E-4</v>
      </c>
      <c r="AH2890" s="109">
        <v>1.0965424444258371E-4</v>
      </c>
      <c r="AI2890" s="732">
        <v>2.3214033390359565E-4</v>
      </c>
      <c r="AJ2890" s="114"/>
      <c r="AK2890" s="115"/>
      <c r="AL2890" s="115"/>
    </row>
    <row r="2891" spans="1:38" ht="13" x14ac:dyDescent="0.3">
      <c r="A2891" s="71">
        <v>2047</v>
      </c>
      <c r="B2891" s="718">
        <v>6</v>
      </c>
      <c r="C2891" s="108">
        <v>0.38513578574762047</v>
      </c>
      <c r="D2891" s="109">
        <v>0.38349192504965651</v>
      </c>
      <c r="E2891" s="732">
        <v>0.44826368416162454</v>
      </c>
      <c r="F2891" s="108">
        <v>1.4364433507712559E-2</v>
      </c>
      <c r="G2891" s="109">
        <v>1.6299725499433697E-2</v>
      </c>
      <c r="H2891" s="732">
        <v>2.3983190979983238E-2</v>
      </c>
      <c r="I2891" s="108">
        <v>8.0090174607358091E-3</v>
      </c>
      <c r="J2891" s="109">
        <v>8.9888157494745942E-3</v>
      </c>
      <c r="K2891" s="732">
        <v>2.1968118616383911E-2</v>
      </c>
      <c r="L2891" s="108">
        <v>9.8984641680482325E-4</v>
      </c>
      <c r="M2891" s="109">
        <v>1.2898112528653425E-3</v>
      </c>
      <c r="N2891" s="732">
        <v>2.3401333426746559E-3</v>
      </c>
      <c r="O2891" s="108">
        <v>2.086891357539609E-3</v>
      </c>
      <c r="P2891" s="109">
        <v>2.2622026242432405E-3</v>
      </c>
      <c r="Q2891" s="732">
        <v>5.8206276141933022E-3</v>
      </c>
      <c r="R2891" s="108">
        <v>2.5331226155676984E-3</v>
      </c>
      <c r="S2891" s="109">
        <v>3.3740863656433247E-3</v>
      </c>
      <c r="T2891" s="732">
        <v>1.0908621652602779E-2</v>
      </c>
      <c r="U2891" s="108">
        <v>2.0891964009468338E-4</v>
      </c>
      <c r="V2891" s="109">
        <v>2.1601773922171169E-4</v>
      </c>
      <c r="W2891" s="732">
        <v>5.359874784455201E-4</v>
      </c>
      <c r="X2891" s="108">
        <v>1.304553070651571E-5</v>
      </c>
      <c r="Y2891" s="109">
        <v>1.3609398501614001E-5</v>
      </c>
      <c r="Z2891" s="732">
        <v>3.6154208886511495E-5</v>
      </c>
      <c r="AA2891" s="108">
        <v>2.2744275256403847E-4</v>
      </c>
      <c r="AB2891" s="109">
        <v>2.420030387951052E-4</v>
      </c>
      <c r="AC2891" s="732">
        <v>1.0017728005671132E-3</v>
      </c>
      <c r="AD2891" s="108">
        <v>9.0857719470039861E-5</v>
      </c>
      <c r="AE2891" s="109">
        <v>9.325768369931116E-5</v>
      </c>
      <c r="AF2891" s="732">
        <v>2.208115776721084E-4</v>
      </c>
      <c r="AG2891" s="108">
        <v>1.1288310755428694E-4</v>
      </c>
      <c r="AH2891" s="109">
        <v>1.1979550718506959E-4</v>
      </c>
      <c r="AI2891" s="732">
        <v>3.4864837036130116E-4</v>
      </c>
      <c r="AJ2891" s="114"/>
      <c r="AK2891" s="115"/>
      <c r="AL2891" s="115"/>
    </row>
    <row r="2892" spans="1:38" ht="13" x14ac:dyDescent="0.3">
      <c r="A2892" s="71">
        <v>2047</v>
      </c>
      <c r="B2892" s="718">
        <v>7</v>
      </c>
      <c r="C2892" s="108">
        <v>0.3848935836792568</v>
      </c>
      <c r="D2892" s="109">
        <v>0.38313565566779373</v>
      </c>
      <c r="E2892" s="732">
        <v>0.44353976832740621</v>
      </c>
      <c r="F2892" s="108">
        <v>1.4427506597470626E-2</v>
      </c>
      <c r="G2892" s="109">
        <v>1.6348013710445794E-2</v>
      </c>
      <c r="H2892" s="732">
        <v>2.3774964711618069E-2</v>
      </c>
      <c r="I2892" s="108">
        <v>7.9947875559919623E-3</v>
      </c>
      <c r="J2892" s="109">
        <v>8.9636684448088366E-3</v>
      </c>
      <c r="K2892" s="732">
        <v>2.1648204077054208E-2</v>
      </c>
      <c r="L2892" s="108">
        <v>9.8849622553151464E-4</v>
      </c>
      <c r="M2892" s="109">
        <v>1.2867659556004859E-3</v>
      </c>
      <c r="N2892" s="732">
        <v>2.3198188749308508E-3</v>
      </c>
      <c r="O2892" s="108">
        <v>2.0844095667813698E-3</v>
      </c>
      <c r="P2892" s="109">
        <v>2.2582462872914586E-3</v>
      </c>
      <c r="Q2892" s="732">
        <v>5.7461852157754886E-3</v>
      </c>
      <c r="R2892" s="108">
        <v>2.5331226155676984E-3</v>
      </c>
      <c r="S2892" s="109">
        <v>3.3740863656433247E-3</v>
      </c>
      <c r="T2892" s="732">
        <v>1.0908621652602779E-2</v>
      </c>
      <c r="U2892" s="108">
        <v>2.0852510712883075E-4</v>
      </c>
      <c r="V2892" s="109">
        <v>2.1538917267155546E-4</v>
      </c>
      <c r="W2892" s="732">
        <v>5.2801149619592126E-4</v>
      </c>
      <c r="X2892" s="108">
        <v>1.302186063688405E-5</v>
      </c>
      <c r="Y2892" s="109">
        <v>1.3571502059623827E-5</v>
      </c>
      <c r="Z2892" s="732">
        <v>3.5653725802613776E-5</v>
      </c>
      <c r="AA2892" s="108">
        <v>2.2739859412630067E-4</v>
      </c>
      <c r="AB2892" s="109">
        <v>2.4172762997753358E-4</v>
      </c>
      <c r="AC2892" s="732">
        <v>9.8940693281961232E-4</v>
      </c>
      <c r="AD2892" s="108">
        <v>9.0675619597863408E-5</v>
      </c>
      <c r="AE2892" s="109">
        <v>9.2967178161222191E-5</v>
      </c>
      <c r="AF2892" s="732">
        <v>2.1710269196678695E-4</v>
      </c>
      <c r="AG2892" s="108">
        <v>1.1271055510639067E-4</v>
      </c>
      <c r="AH2892" s="109">
        <v>1.1952013105120905E-4</v>
      </c>
      <c r="AI2892" s="732">
        <v>3.4507600811359702E-4</v>
      </c>
      <c r="AJ2892" s="114"/>
      <c r="AK2892" s="115"/>
      <c r="AL2892" s="115"/>
    </row>
    <row r="2893" spans="1:38" ht="13" x14ac:dyDescent="0.3">
      <c r="A2893" s="71">
        <v>2047</v>
      </c>
      <c r="B2893" s="718">
        <v>8</v>
      </c>
      <c r="C2893" s="108">
        <v>0.43499366884702512</v>
      </c>
      <c r="D2893" s="109">
        <v>0.42570998380485037</v>
      </c>
      <c r="E2893" s="732">
        <v>0.43755147156161256</v>
      </c>
      <c r="F2893" s="108">
        <v>1.4963423219708033E-2</v>
      </c>
      <c r="G2893" s="109">
        <v>1.6753389357888612E-2</v>
      </c>
      <c r="H2893" s="732">
        <v>2.5585276871998384E-2</v>
      </c>
      <c r="I2893" s="108">
        <v>8.2658214354213912E-3</v>
      </c>
      <c r="J2893" s="109">
        <v>9.4571802951756781E-3</v>
      </c>
      <c r="K2893" s="732">
        <v>2.2705335019157388E-2</v>
      </c>
      <c r="L2893" s="108">
        <v>1.1239456350539544E-3</v>
      </c>
      <c r="M2893" s="109">
        <v>1.3944961049279731E-3</v>
      </c>
      <c r="N2893" s="732">
        <v>2.4014162650770467E-3</v>
      </c>
      <c r="O2893" s="108">
        <v>2.1799906408280258E-3</v>
      </c>
      <c r="P2893" s="109">
        <v>2.3603895324691608E-3</v>
      </c>
      <c r="Q2893" s="732">
        <v>6.1856528836255276E-3</v>
      </c>
      <c r="R2893" s="108">
        <v>2.5331226155676984E-3</v>
      </c>
      <c r="S2893" s="109">
        <v>3.3740863656433247E-3</v>
      </c>
      <c r="T2893" s="732">
        <v>1.0908621652602779E-2</v>
      </c>
      <c r="U2893" s="108">
        <v>2.1258470750265969E-4</v>
      </c>
      <c r="V2893" s="109">
        <v>2.1937295872232428E-4</v>
      </c>
      <c r="W2893" s="732">
        <v>5.7464177071836779E-4</v>
      </c>
      <c r="X2893" s="108">
        <v>1.3327674838157682E-5</v>
      </c>
      <c r="Y2893" s="109">
        <v>1.3877374394203348E-5</v>
      </c>
      <c r="Z2893" s="732">
        <v>3.8693247039981039E-5</v>
      </c>
      <c r="AA2893" s="108">
        <v>2.3375929756489744E-4</v>
      </c>
      <c r="AB2893" s="109">
        <v>2.4769323370045634E-4</v>
      </c>
      <c r="AC2893" s="732">
        <v>1.0639523737316144E-3</v>
      </c>
      <c r="AD2893" s="108">
        <v>9.2063405831170579E-5</v>
      </c>
      <c r="AE2893" s="109">
        <v>9.4268668427283941E-5</v>
      </c>
      <c r="AF2893" s="732">
        <v>2.3892779811819829E-4</v>
      </c>
      <c r="AG2893" s="108">
        <v>1.1649002834992198E-4</v>
      </c>
      <c r="AH2893" s="109">
        <v>1.2346252319001084E-4</v>
      </c>
      <c r="AI2893" s="732">
        <v>3.663736778152542E-4</v>
      </c>
      <c r="AJ2893" s="114"/>
      <c r="AK2893" s="115"/>
      <c r="AL2893" s="115"/>
    </row>
    <row r="2894" spans="1:38" ht="13" x14ac:dyDescent="0.3">
      <c r="A2894" s="71">
        <v>2047</v>
      </c>
      <c r="B2894" s="718">
        <v>9</v>
      </c>
      <c r="C2894" s="108">
        <v>0.43473133459574759</v>
      </c>
      <c r="D2894" s="109">
        <v>0.42536032629850618</v>
      </c>
      <c r="E2894" s="732">
        <v>0.43255042323167431</v>
      </c>
      <c r="F2894" s="108">
        <v>1.5050423303548041E-2</v>
      </c>
      <c r="G2894" s="109">
        <v>1.6823075030837669E-2</v>
      </c>
      <c r="H2894" s="732">
        <v>2.5346102300400127E-2</v>
      </c>
      <c r="I2894" s="108">
        <v>8.250568625563913E-3</v>
      </c>
      <c r="J2894" s="109">
        <v>9.4321594667910545E-3</v>
      </c>
      <c r="K2894" s="732">
        <v>2.233911224060588E-2</v>
      </c>
      <c r="L2894" s="108">
        <v>1.1223469392380306E-3</v>
      </c>
      <c r="M2894" s="109">
        <v>1.3913613308790458E-3</v>
      </c>
      <c r="N2894" s="732">
        <v>2.377204505726256E-3</v>
      </c>
      <c r="O2894" s="108">
        <v>2.1773635674397669E-3</v>
      </c>
      <c r="P2894" s="109">
        <v>2.3565769654210855E-3</v>
      </c>
      <c r="Q2894" s="732">
        <v>6.0974315980718884E-3</v>
      </c>
      <c r="R2894" s="108">
        <v>2.5331226155676984E-3</v>
      </c>
      <c r="S2894" s="109">
        <v>3.3740863656433247E-3</v>
      </c>
      <c r="T2894" s="732">
        <v>1.0908621652602779E-2</v>
      </c>
      <c r="U2894" s="108">
        <v>2.1216723845042114E-4</v>
      </c>
      <c r="V2894" s="109">
        <v>2.1876769457230592E-4</v>
      </c>
      <c r="W2894" s="732">
        <v>5.6519718952651712E-4</v>
      </c>
      <c r="X2894" s="108">
        <v>1.3302592572531656E-5</v>
      </c>
      <c r="Y2894" s="109">
        <v>1.3840861141906909E-5</v>
      </c>
      <c r="Z2894" s="732">
        <v>3.809866491014444E-5</v>
      </c>
      <c r="AA2894" s="108">
        <v>2.3379124061177655E-4</v>
      </c>
      <c r="AB2894" s="109">
        <v>2.4752197991144903E-4</v>
      </c>
      <c r="AC2894" s="732">
        <v>1.0493408474374051E-3</v>
      </c>
      <c r="AD2894" s="108">
        <v>9.1870486814626032E-5</v>
      </c>
      <c r="AE2894" s="109">
        <v>9.3988855416701485E-5</v>
      </c>
      <c r="AF2894" s="732">
        <v>2.3453375253887365E-4</v>
      </c>
      <c r="AG2894" s="108">
        <v>1.1630730881399686E-4</v>
      </c>
      <c r="AH2894" s="109">
        <v>1.2319723649202905E-4</v>
      </c>
      <c r="AI2894" s="732">
        <v>3.6213624093501021E-4</v>
      </c>
      <c r="AJ2894" s="114"/>
      <c r="AK2894" s="115"/>
      <c r="AL2894" s="115"/>
    </row>
    <row r="2895" spans="1:38" ht="13" x14ac:dyDescent="0.3">
      <c r="A2895" s="71">
        <v>2047</v>
      </c>
      <c r="B2895" s="718">
        <v>10</v>
      </c>
      <c r="C2895" s="108">
        <v>0.57589013016714852</v>
      </c>
      <c r="D2895" s="109">
        <v>0.54793784435030179</v>
      </c>
      <c r="E2895" s="732">
        <v>0.46807711402942048</v>
      </c>
      <c r="F2895" s="108">
        <v>1.835294850788315E-2</v>
      </c>
      <c r="G2895" s="109">
        <v>1.9626835183178069E-2</v>
      </c>
      <c r="H2895" s="732">
        <v>3.1033345292941633E-2</v>
      </c>
      <c r="I2895" s="108">
        <v>8.8902382776674359E-3</v>
      </c>
      <c r="J2895" s="109">
        <v>1.0362725246632969E-2</v>
      </c>
      <c r="K2895" s="732">
        <v>2.1859143186685276E-2</v>
      </c>
      <c r="L2895" s="108">
        <v>1.3962801594125491E-3</v>
      </c>
      <c r="M2895" s="109">
        <v>1.5928501659547864E-3</v>
      </c>
      <c r="N2895" s="732">
        <v>2.5572040147544156E-3</v>
      </c>
      <c r="O2895" s="108">
        <v>2.5085769046915831E-3</v>
      </c>
      <c r="P2895" s="109">
        <v>2.6027623936551759E-3</v>
      </c>
      <c r="Q2895" s="732">
        <v>6.8583053144738093E-3</v>
      </c>
      <c r="R2895" s="108">
        <v>2.5331226155676984E-3</v>
      </c>
      <c r="S2895" s="109">
        <v>3.3740863656433247E-3</v>
      </c>
      <c r="T2895" s="732">
        <v>1.0908621652602779E-2</v>
      </c>
      <c r="U2895" s="108">
        <v>2.2637222379011951E-4</v>
      </c>
      <c r="V2895" s="109">
        <v>2.2884364204152393E-4</v>
      </c>
      <c r="W2895" s="732">
        <v>6.459510135148846E-4</v>
      </c>
      <c r="X2895" s="108">
        <v>1.4366134511492178E-5</v>
      </c>
      <c r="Y2895" s="109">
        <v>1.4602995352757054E-5</v>
      </c>
      <c r="Z2895" s="732">
        <v>4.3348448098025603E-5</v>
      </c>
      <c r="AA2895" s="108">
        <v>2.6080088417646907E-4</v>
      </c>
      <c r="AB2895" s="109">
        <v>2.6855006658394446E-4</v>
      </c>
      <c r="AC2895" s="732">
        <v>1.1874667311062824E-3</v>
      </c>
      <c r="AD2895" s="108">
        <v>9.6744189598860965E-5</v>
      </c>
      <c r="AE2895" s="109">
        <v>9.7364597013002929E-5</v>
      </c>
      <c r="AF2895" s="732">
        <v>2.7229921563877798E-4</v>
      </c>
      <c r="AG2895" s="108">
        <v>1.29426686254036E-4</v>
      </c>
      <c r="AH2895" s="109">
        <v>1.328179008476059E-4</v>
      </c>
      <c r="AI2895" s="732">
        <v>3.9901028651296796E-4</v>
      </c>
      <c r="AJ2895" s="114"/>
      <c r="AK2895" s="115"/>
      <c r="AL2895" s="115"/>
    </row>
    <row r="2896" spans="1:38" ht="13" x14ac:dyDescent="0.3">
      <c r="A2896" s="71">
        <v>2047</v>
      </c>
      <c r="B2896" s="718">
        <v>11</v>
      </c>
      <c r="C2896" s="108">
        <v>0.57558397700077812</v>
      </c>
      <c r="D2896" s="109">
        <v>0.547582977156714</v>
      </c>
      <c r="E2896" s="732">
        <v>0.46149567118173485</v>
      </c>
      <c r="F2896" s="108">
        <v>1.8530453275013847E-2</v>
      </c>
      <c r="G2896" s="109">
        <v>1.9785365437562291E-2</v>
      </c>
      <c r="H2896" s="732">
        <v>3.0781176844967065E-2</v>
      </c>
      <c r="I2896" s="108">
        <v>8.8731375799607423E-3</v>
      </c>
      <c r="J2896" s="109">
        <v>1.0337412804503125E-2</v>
      </c>
      <c r="K2896" s="732">
        <v>2.1440342462258077E-2</v>
      </c>
      <c r="L2896" s="108">
        <v>1.3941821672729363E-3</v>
      </c>
      <c r="M2896" s="109">
        <v>1.5895032794307309E-3</v>
      </c>
      <c r="N2896" s="732">
        <v>2.5231524190381036E-3</v>
      </c>
      <c r="O2896" s="108">
        <v>2.5056576002920193E-3</v>
      </c>
      <c r="P2896" s="109">
        <v>2.5990748567185293E-3</v>
      </c>
      <c r="Q2896" s="732">
        <v>6.7393119011617611E-3</v>
      </c>
      <c r="R2896" s="108">
        <v>2.5331226155676984E-3</v>
      </c>
      <c r="S2896" s="109">
        <v>3.3740863656433247E-3</v>
      </c>
      <c r="T2896" s="732">
        <v>1.0908621652602779E-2</v>
      </c>
      <c r="U2896" s="108">
        <v>2.2590869879628159E-4</v>
      </c>
      <c r="V2896" s="109">
        <v>2.2825815658940416E-4</v>
      </c>
      <c r="W2896" s="732">
        <v>6.332260580612165E-4</v>
      </c>
      <c r="X2896" s="108">
        <v>1.4338170051978386E-5</v>
      </c>
      <c r="Y2896" s="109">
        <v>1.4567588645242199E-5</v>
      </c>
      <c r="Z2896" s="732">
        <v>4.2543980928650057E-5</v>
      </c>
      <c r="AA2896" s="108">
        <v>2.6112729008567049E-4</v>
      </c>
      <c r="AB2896" s="109">
        <v>2.6872040375750119E-4</v>
      </c>
      <c r="AC2896" s="732">
        <v>1.1680269436728649E-3</v>
      </c>
      <c r="AD2896" s="108">
        <v>9.6530086012709839E-5</v>
      </c>
      <c r="AE2896" s="109">
        <v>9.7093888423048426E-5</v>
      </c>
      <c r="AF2896" s="732">
        <v>2.6637493653012233E-4</v>
      </c>
      <c r="AG2896" s="108">
        <v>1.2922355144051706E-4</v>
      </c>
      <c r="AH2896" s="109">
        <v>1.3256092934705208E-4</v>
      </c>
      <c r="AI2896" s="732">
        <v>3.9328850443714157E-4</v>
      </c>
      <c r="AJ2896" s="114"/>
      <c r="AK2896" s="115"/>
      <c r="AL2896" s="115"/>
    </row>
    <row r="2897" spans="1:38" ht="13" x14ac:dyDescent="0.3">
      <c r="A2897" s="71">
        <v>2047</v>
      </c>
      <c r="B2897" s="718">
        <v>12</v>
      </c>
      <c r="C2897" s="108">
        <v>0.57527020779386073</v>
      </c>
      <c r="D2897" s="109">
        <v>0.54723885675360173</v>
      </c>
      <c r="E2897" s="732">
        <v>0.45471614965855045</v>
      </c>
      <c r="F2897" s="108">
        <v>1.8722524345744954E-2</v>
      </c>
      <c r="G2897" s="109">
        <v>1.9958530044332679E-2</v>
      </c>
      <c r="H2897" s="732">
        <v>3.053098065296906E-2</v>
      </c>
      <c r="I2897" s="108">
        <v>8.8556304242522928E-3</v>
      </c>
      <c r="J2897" s="109">
        <v>1.0312937294491774E-2</v>
      </c>
      <c r="K2897" s="732">
        <v>2.100850730179878E-2</v>
      </c>
      <c r="L2897" s="108">
        <v>1.3920354745664682E-3</v>
      </c>
      <c r="M2897" s="109">
        <v>1.5862678031797806E-3</v>
      </c>
      <c r="N2897" s="732">
        <v>2.4879904132106023E-3</v>
      </c>
      <c r="O2897" s="108">
        <v>2.5026681915676584E-3</v>
      </c>
      <c r="P2897" s="109">
        <v>2.5955086790431015E-3</v>
      </c>
      <c r="Q2897" s="732">
        <v>6.6167141457354629E-3</v>
      </c>
      <c r="R2897" s="108">
        <v>2.5331226155676984E-3</v>
      </c>
      <c r="S2897" s="109">
        <v>3.3740863656433247E-3</v>
      </c>
      <c r="T2897" s="732">
        <v>1.0908621652602779E-2</v>
      </c>
      <c r="U2897" s="108">
        <v>2.2543442455004242E-4</v>
      </c>
      <c r="V2897" s="109">
        <v>2.27692687942457E-4</v>
      </c>
      <c r="W2897" s="732">
        <v>6.2011556411516384E-4</v>
      </c>
      <c r="X2897" s="108">
        <v>1.4309568444831323E-5</v>
      </c>
      <c r="Y2897" s="109">
        <v>1.4533377067598143E-5</v>
      </c>
      <c r="Z2897" s="732">
        <v>4.1715170137535512E-5</v>
      </c>
      <c r="AA2897" s="108">
        <v>2.6150099455672844E-4</v>
      </c>
      <c r="AB2897" s="109">
        <v>2.6896270846672163E-4</v>
      </c>
      <c r="AC2897" s="732">
        <v>1.1480347333200397E-3</v>
      </c>
      <c r="AD2897" s="108">
        <v>9.6310847806296553E-5</v>
      </c>
      <c r="AE2897" s="109">
        <v>9.6832531518831739E-5</v>
      </c>
      <c r="AF2897" s="732">
        <v>2.602711475819341E-4</v>
      </c>
      <c r="AG2897" s="108">
        <v>1.2901546700129908E-4</v>
      </c>
      <c r="AH2897" s="109">
        <v>1.3231265010017984E-4</v>
      </c>
      <c r="AI2897" s="732">
        <v>3.8739366413962593E-4</v>
      </c>
      <c r="AJ2897" s="114"/>
      <c r="AK2897" s="115"/>
      <c r="AL2897" s="115"/>
    </row>
    <row r="2898" spans="1:38" ht="13" x14ac:dyDescent="0.3">
      <c r="A2898" s="71">
        <v>2047</v>
      </c>
      <c r="B2898" s="718">
        <v>13</v>
      </c>
      <c r="C2898" s="108">
        <v>0.5738162732600347</v>
      </c>
      <c r="D2898" s="109">
        <v>0.54584534921739569</v>
      </c>
      <c r="E2898" s="732">
        <v>0.44618547454006291</v>
      </c>
      <c r="F2898" s="108">
        <v>1.8925943025709369E-2</v>
      </c>
      <c r="G2898" s="109">
        <v>2.0141165345830239E-2</v>
      </c>
      <c r="H2898" s="732">
        <v>3.0202685063689536E-2</v>
      </c>
      <c r="I2898" s="108">
        <v>8.8367530718806708E-3</v>
      </c>
      <c r="J2898" s="109">
        <v>1.0288045038631444E-2</v>
      </c>
      <c r="K2898" s="732">
        <v>2.0483073451257647E-2</v>
      </c>
      <c r="L2898" s="108">
        <v>1.38985841501823E-3</v>
      </c>
      <c r="M2898" s="109">
        <v>1.5831289672451909E-3</v>
      </c>
      <c r="N2898" s="732">
        <v>2.4454117970327616E-3</v>
      </c>
      <c r="O2898" s="108">
        <v>2.4989274651818945E-3</v>
      </c>
      <c r="P2898" s="109">
        <v>2.5913070494878914E-3</v>
      </c>
      <c r="Q2898" s="732">
        <v>6.4685144477752508E-3</v>
      </c>
      <c r="R2898" s="108">
        <v>2.5331226155676984E-3</v>
      </c>
      <c r="S2898" s="109">
        <v>3.3740863656433247E-3</v>
      </c>
      <c r="T2898" s="732">
        <v>1.0908621652602779E-2</v>
      </c>
      <c r="U2898" s="108">
        <v>2.249438938716455E-4</v>
      </c>
      <c r="V2898" s="109">
        <v>2.271340371663145E-4</v>
      </c>
      <c r="W2898" s="732">
        <v>6.0431763114987579E-4</v>
      </c>
      <c r="X2898" s="108">
        <v>1.4279512268382629E-5</v>
      </c>
      <c r="Y2898" s="109">
        <v>1.4499088704742656E-5</v>
      </c>
      <c r="Z2898" s="732">
        <v>4.0715070981325017E-5</v>
      </c>
      <c r="AA2898" s="108">
        <v>2.6189154293471774E-4</v>
      </c>
      <c r="AB2898" s="109">
        <v>2.692318471809481E-4</v>
      </c>
      <c r="AC2898" s="732">
        <v>1.1237640957865742E-3</v>
      </c>
      <c r="AD2898" s="108">
        <v>9.6088499369468688E-5</v>
      </c>
      <c r="AE2898" s="109">
        <v>9.6578740904706194E-5</v>
      </c>
      <c r="AF2898" s="732">
        <v>2.5293114502140197E-4</v>
      </c>
      <c r="AG2898" s="108">
        <v>1.2878309781538068E-4</v>
      </c>
      <c r="AH2898" s="109">
        <v>1.3204910468956363E-4</v>
      </c>
      <c r="AI2898" s="732">
        <v>3.8023265102693119E-4</v>
      </c>
      <c r="AJ2898" s="114"/>
      <c r="AK2898" s="115"/>
      <c r="AL2898" s="115"/>
    </row>
    <row r="2899" spans="1:38" ht="13" x14ac:dyDescent="0.3">
      <c r="A2899" s="71">
        <v>2047</v>
      </c>
      <c r="B2899" s="718">
        <v>14</v>
      </c>
      <c r="C2899" s="108">
        <v>0.5738162732600347</v>
      </c>
      <c r="D2899" s="109">
        <v>0.54584534921739569</v>
      </c>
      <c r="E2899" s="732">
        <v>0.44618547454006291</v>
      </c>
      <c r="F2899" s="108">
        <v>1.8925943025709369E-2</v>
      </c>
      <c r="G2899" s="109">
        <v>2.0141165345830239E-2</v>
      </c>
      <c r="H2899" s="732">
        <v>3.0202685063689536E-2</v>
      </c>
      <c r="I2899" s="108">
        <v>8.8367530718806708E-3</v>
      </c>
      <c r="J2899" s="109">
        <v>1.0288045038631444E-2</v>
      </c>
      <c r="K2899" s="732">
        <v>2.0483073451257647E-2</v>
      </c>
      <c r="L2899" s="108">
        <v>1.38985841501823E-3</v>
      </c>
      <c r="M2899" s="109">
        <v>1.5831289672451909E-3</v>
      </c>
      <c r="N2899" s="732">
        <v>2.4454117970327616E-3</v>
      </c>
      <c r="O2899" s="108">
        <v>2.4989274651818945E-3</v>
      </c>
      <c r="P2899" s="109">
        <v>2.5913070494878914E-3</v>
      </c>
      <c r="Q2899" s="732">
        <v>6.4685144477752508E-3</v>
      </c>
      <c r="R2899" s="108">
        <v>2.5331226155676984E-3</v>
      </c>
      <c r="S2899" s="109">
        <v>3.3740863656433247E-3</v>
      </c>
      <c r="T2899" s="732">
        <v>1.0908621652602779E-2</v>
      </c>
      <c r="U2899" s="108">
        <v>2.249438938716455E-4</v>
      </c>
      <c r="V2899" s="109">
        <v>2.271340371663145E-4</v>
      </c>
      <c r="W2899" s="732">
        <v>6.0431763114987579E-4</v>
      </c>
      <c r="X2899" s="108">
        <v>1.4279512268382629E-5</v>
      </c>
      <c r="Y2899" s="109">
        <v>1.4499088704742656E-5</v>
      </c>
      <c r="Z2899" s="732">
        <v>4.0715070981325017E-5</v>
      </c>
      <c r="AA2899" s="108">
        <v>2.6189154293471774E-4</v>
      </c>
      <c r="AB2899" s="109">
        <v>2.692318471809481E-4</v>
      </c>
      <c r="AC2899" s="732">
        <v>1.1237640957865742E-3</v>
      </c>
      <c r="AD2899" s="108">
        <v>9.6088499369468688E-5</v>
      </c>
      <c r="AE2899" s="109">
        <v>9.6578740904706194E-5</v>
      </c>
      <c r="AF2899" s="732">
        <v>2.5293114502140197E-4</v>
      </c>
      <c r="AG2899" s="108">
        <v>1.2878309781538068E-4</v>
      </c>
      <c r="AH2899" s="109">
        <v>1.3204910468956363E-4</v>
      </c>
      <c r="AI2899" s="732">
        <v>3.8023265102693119E-4</v>
      </c>
      <c r="AJ2899" s="114"/>
      <c r="AK2899" s="115"/>
      <c r="AL2899" s="115"/>
    </row>
    <row r="2900" spans="1:38" ht="13" x14ac:dyDescent="0.3">
      <c r="A2900" s="71">
        <v>2047</v>
      </c>
      <c r="B2900" s="718">
        <v>15</v>
      </c>
      <c r="C2900" s="108">
        <v>0.5738162732600347</v>
      </c>
      <c r="D2900" s="109">
        <v>0.54584534921739569</v>
      </c>
      <c r="E2900" s="732">
        <v>0.44618547454006291</v>
      </c>
      <c r="F2900" s="108">
        <v>1.8925943025709369E-2</v>
      </c>
      <c r="G2900" s="109">
        <v>2.0141165345830239E-2</v>
      </c>
      <c r="H2900" s="732">
        <v>3.0202685063689536E-2</v>
      </c>
      <c r="I2900" s="108">
        <v>8.8367530718806708E-3</v>
      </c>
      <c r="J2900" s="109">
        <v>1.0288045038631444E-2</v>
      </c>
      <c r="K2900" s="732">
        <v>2.0483073451257647E-2</v>
      </c>
      <c r="L2900" s="108">
        <v>1.38985841501823E-3</v>
      </c>
      <c r="M2900" s="109">
        <v>1.5831289672451909E-3</v>
      </c>
      <c r="N2900" s="732">
        <v>2.4454117970327616E-3</v>
      </c>
      <c r="O2900" s="108">
        <v>2.4989274651818945E-3</v>
      </c>
      <c r="P2900" s="109">
        <v>2.5913070494878914E-3</v>
      </c>
      <c r="Q2900" s="732">
        <v>6.4685144477752508E-3</v>
      </c>
      <c r="R2900" s="108">
        <v>2.5331226155676984E-3</v>
      </c>
      <c r="S2900" s="109">
        <v>3.3740863656433247E-3</v>
      </c>
      <c r="T2900" s="732">
        <v>1.0908621652602779E-2</v>
      </c>
      <c r="U2900" s="108">
        <v>2.249438938716455E-4</v>
      </c>
      <c r="V2900" s="109">
        <v>2.271340371663145E-4</v>
      </c>
      <c r="W2900" s="732">
        <v>6.0431763114987579E-4</v>
      </c>
      <c r="X2900" s="108">
        <v>1.4279512268382629E-5</v>
      </c>
      <c r="Y2900" s="109">
        <v>1.4499088704742656E-5</v>
      </c>
      <c r="Z2900" s="732">
        <v>4.0715070981325017E-5</v>
      </c>
      <c r="AA2900" s="108">
        <v>2.6189154293471774E-4</v>
      </c>
      <c r="AB2900" s="109">
        <v>2.692318471809481E-4</v>
      </c>
      <c r="AC2900" s="732">
        <v>1.1237640957865742E-3</v>
      </c>
      <c r="AD2900" s="108">
        <v>9.6088499369468688E-5</v>
      </c>
      <c r="AE2900" s="109">
        <v>9.6578740904706194E-5</v>
      </c>
      <c r="AF2900" s="732">
        <v>2.5293114502140197E-4</v>
      </c>
      <c r="AG2900" s="108">
        <v>1.2878309781538068E-4</v>
      </c>
      <c r="AH2900" s="109">
        <v>1.3204910468956363E-4</v>
      </c>
      <c r="AI2900" s="732">
        <v>3.8023265102693119E-4</v>
      </c>
      <c r="AJ2900" s="114"/>
      <c r="AK2900" s="115"/>
      <c r="AL2900" s="115"/>
    </row>
    <row r="2901" spans="1:38" ht="13" x14ac:dyDescent="0.3">
      <c r="A2901" s="71">
        <v>2047</v>
      </c>
      <c r="B2901" s="718">
        <v>16</v>
      </c>
      <c r="C2901" s="108">
        <v>0.5738162732600347</v>
      </c>
      <c r="D2901" s="109">
        <v>0.54584534921739569</v>
      </c>
      <c r="E2901" s="732">
        <v>0.44618547454006291</v>
      </c>
      <c r="F2901" s="108">
        <v>1.8925943025709369E-2</v>
      </c>
      <c r="G2901" s="109">
        <v>2.0141165345830239E-2</v>
      </c>
      <c r="H2901" s="732">
        <v>3.0202685063689536E-2</v>
      </c>
      <c r="I2901" s="108">
        <v>8.8367530718806708E-3</v>
      </c>
      <c r="J2901" s="109">
        <v>1.0288045038631444E-2</v>
      </c>
      <c r="K2901" s="732">
        <v>2.0483073451257647E-2</v>
      </c>
      <c r="L2901" s="108">
        <v>1.38985841501823E-3</v>
      </c>
      <c r="M2901" s="109">
        <v>1.5831289672451909E-3</v>
      </c>
      <c r="N2901" s="732">
        <v>2.4454117970327616E-3</v>
      </c>
      <c r="O2901" s="108">
        <v>2.4989274651818945E-3</v>
      </c>
      <c r="P2901" s="109">
        <v>2.5913070494878914E-3</v>
      </c>
      <c r="Q2901" s="732">
        <v>6.4685144477752508E-3</v>
      </c>
      <c r="R2901" s="108">
        <v>2.5331226155676984E-3</v>
      </c>
      <c r="S2901" s="109">
        <v>3.3740863656433247E-3</v>
      </c>
      <c r="T2901" s="732">
        <v>1.0908621652602779E-2</v>
      </c>
      <c r="U2901" s="108">
        <v>2.249438938716455E-4</v>
      </c>
      <c r="V2901" s="109">
        <v>2.271340371663145E-4</v>
      </c>
      <c r="W2901" s="732">
        <v>6.0431763114987579E-4</v>
      </c>
      <c r="X2901" s="108">
        <v>1.4279512268382629E-5</v>
      </c>
      <c r="Y2901" s="109">
        <v>1.4499088704742656E-5</v>
      </c>
      <c r="Z2901" s="732">
        <v>4.0715070981325017E-5</v>
      </c>
      <c r="AA2901" s="108">
        <v>2.6189154293471774E-4</v>
      </c>
      <c r="AB2901" s="109">
        <v>2.692318471809481E-4</v>
      </c>
      <c r="AC2901" s="732">
        <v>1.1237640957865742E-3</v>
      </c>
      <c r="AD2901" s="108">
        <v>9.6088499369468688E-5</v>
      </c>
      <c r="AE2901" s="109">
        <v>9.6578740904706194E-5</v>
      </c>
      <c r="AF2901" s="732">
        <v>2.5293114502140197E-4</v>
      </c>
      <c r="AG2901" s="108">
        <v>1.2878309781538068E-4</v>
      </c>
      <c r="AH2901" s="109">
        <v>1.3204910468956363E-4</v>
      </c>
      <c r="AI2901" s="732">
        <v>3.8023265102693119E-4</v>
      </c>
      <c r="AJ2901" s="114"/>
      <c r="AK2901" s="115"/>
      <c r="AL2901" s="115"/>
    </row>
    <row r="2902" spans="1:38" ht="13" x14ac:dyDescent="0.3">
      <c r="A2902" s="71">
        <v>2047</v>
      </c>
      <c r="B2902" s="718">
        <v>17</v>
      </c>
      <c r="C2902" s="108">
        <v>0.5738162732600347</v>
      </c>
      <c r="D2902" s="109">
        <v>0.54584534921739569</v>
      </c>
      <c r="E2902" s="732">
        <v>0.44618547454006291</v>
      </c>
      <c r="F2902" s="108">
        <v>1.8925943025709369E-2</v>
      </c>
      <c r="G2902" s="109">
        <v>2.0141165345830239E-2</v>
      </c>
      <c r="H2902" s="732">
        <v>3.0202685063689536E-2</v>
      </c>
      <c r="I2902" s="108">
        <v>8.8367530718806708E-3</v>
      </c>
      <c r="J2902" s="109">
        <v>1.0288045038631444E-2</v>
      </c>
      <c r="K2902" s="732">
        <v>2.0483073451257647E-2</v>
      </c>
      <c r="L2902" s="108">
        <v>1.38985841501823E-3</v>
      </c>
      <c r="M2902" s="109">
        <v>1.5831289672451909E-3</v>
      </c>
      <c r="N2902" s="732">
        <v>2.4454117970327616E-3</v>
      </c>
      <c r="O2902" s="108">
        <v>2.4989274651818945E-3</v>
      </c>
      <c r="P2902" s="109">
        <v>2.5913070494878914E-3</v>
      </c>
      <c r="Q2902" s="732">
        <v>6.4685144477752508E-3</v>
      </c>
      <c r="R2902" s="108">
        <v>2.5331226155676984E-3</v>
      </c>
      <c r="S2902" s="109">
        <v>3.3740863656433247E-3</v>
      </c>
      <c r="T2902" s="732">
        <v>1.0908621652602779E-2</v>
      </c>
      <c r="U2902" s="108">
        <v>2.249438938716455E-4</v>
      </c>
      <c r="V2902" s="109">
        <v>2.271340371663145E-4</v>
      </c>
      <c r="W2902" s="732">
        <v>6.0431763114987579E-4</v>
      </c>
      <c r="X2902" s="108">
        <v>1.4279512268382629E-5</v>
      </c>
      <c r="Y2902" s="109">
        <v>1.4499088704742656E-5</v>
      </c>
      <c r="Z2902" s="732">
        <v>4.0715070981325017E-5</v>
      </c>
      <c r="AA2902" s="108">
        <v>2.6189154293471774E-4</v>
      </c>
      <c r="AB2902" s="109">
        <v>2.692318471809481E-4</v>
      </c>
      <c r="AC2902" s="732">
        <v>1.1237640957865742E-3</v>
      </c>
      <c r="AD2902" s="108">
        <v>9.6088499369468688E-5</v>
      </c>
      <c r="AE2902" s="109">
        <v>9.6578740904706194E-5</v>
      </c>
      <c r="AF2902" s="732">
        <v>2.5293114502140197E-4</v>
      </c>
      <c r="AG2902" s="108">
        <v>1.2878309781538068E-4</v>
      </c>
      <c r="AH2902" s="109">
        <v>1.3204910468956363E-4</v>
      </c>
      <c r="AI2902" s="732">
        <v>3.8023265102693119E-4</v>
      </c>
      <c r="AJ2902" s="114"/>
      <c r="AK2902" s="115"/>
      <c r="AL2902" s="115"/>
    </row>
    <row r="2903" spans="1:38" ht="13" x14ac:dyDescent="0.3">
      <c r="A2903" s="71">
        <v>2047</v>
      </c>
      <c r="B2903" s="718">
        <v>18</v>
      </c>
      <c r="C2903" s="108">
        <v>0.5738162732600347</v>
      </c>
      <c r="D2903" s="109">
        <v>0.54584534921739569</v>
      </c>
      <c r="E2903" s="732">
        <v>0.44618547454006291</v>
      </c>
      <c r="F2903" s="108">
        <v>1.8925943025709369E-2</v>
      </c>
      <c r="G2903" s="109">
        <v>2.0141165345830239E-2</v>
      </c>
      <c r="H2903" s="732">
        <v>3.0202685063689536E-2</v>
      </c>
      <c r="I2903" s="108">
        <v>8.8367530718806708E-3</v>
      </c>
      <c r="J2903" s="109">
        <v>1.0288045038631444E-2</v>
      </c>
      <c r="K2903" s="732">
        <v>2.0483073451257647E-2</v>
      </c>
      <c r="L2903" s="108">
        <v>1.38985841501823E-3</v>
      </c>
      <c r="M2903" s="109">
        <v>1.5831289672451909E-3</v>
      </c>
      <c r="N2903" s="732">
        <v>2.4454117970327616E-3</v>
      </c>
      <c r="O2903" s="108">
        <v>2.4989274651818945E-3</v>
      </c>
      <c r="P2903" s="109">
        <v>2.5913070494878914E-3</v>
      </c>
      <c r="Q2903" s="732">
        <v>6.4685144477752508E-3</v>
      </c>
      <c r="R2903" s="108">
        <v>2.5331226155676984E-3</v>
      </c>
      <c r="S2903" s="109">
        <v>3.3740863656433247E-3</v>
      </c>
      <c r="T2903" s="732">
        <v>1.0908621652602779E-2</v>
      </c>
      <c r="U2903" s="108">
        <v>2.249438938716455E-4</v>
      </c>
      <c r="V2903" s="109">
        <v>2.271340371663145E-4</v>
      </c>
      <c r="W2903" s="732">
        <v>6.0431763114987579E-4</v>
      </c>
      <c r="X2903" s="108">
        <v>1.4279512268382629E-5</v>
      </c>
      <c r="Y2903" s="109">
        <v>1.4499088704742656E-5</v>
      </c>
      <c r="Z2903" s="732">
        <v>4.0715070981325017E-5</v>
      </c>
      <c r="AA2903" s="108">
        <v>2.6189154293471774E-4</v>
      </c>
      <c r="AB2903" s="109">
        <v>2.692318471809481E-4</v>
      </c>
      <c r="AC2903" s="732">
        <v>1.1237640957865742E-3</v>
      </c>
      <c r="AD2903" s="108">
        <v>9.6088499369468688E-5</v>
      </c>
      <c r="AE2903" s="109">
        <v>9.6578740904706194E-5</v>
      </c>
      <c r="AF2903" s="732">
        <v>2.5293114502140197E-4</v>
      </c>
      <c r="AG2903" s="108">
        <v>1.2878309781538068E-4</v>
      </c>
      <c r="AH2903" s="109">
        <v>1.3204910468956363E-4</v>
      </c>
      <c r="AI2903" s="732">
        <v>3.8023265102693119E-4</v>
      </c>
      <c r="AJ2903" s="114"/>
      <c r="AK2903" s="115"/>
      <c r="AL2903" s="115"/>
    </row>
    <row r="2904" spans="1:38" ht="13" x14ac:dyDescent="0.3">
      <c r="A2904" s="71">
        <v>2047</v>
      </c>
      <c r="B2904" s="718">
        <v>19</v>
      </c>
      <c r="C2904" s="108">
        <v>0.5738162732600347</v>
      </c>
      <c r="D2904" s="109">
        <v>0.54584534921739569</v>
      </c>
      <c r="E2904" s="732">
        <v>0.44618547454006291</v>
      </c>
      <c r="F2904" s="108">
        <v>1.8925943025709369E-2</v>
      </c>
      <c r="G2904" s="109">
        <v>2.0141165345830239E-2</v>
      </c>
      <c r="H2904" s="732">
        <v>3.0202685063689536E-2</v>
      </c>
      <c r="I2904" s="108">
        <v>8.8367530718806708E-3</v>
      </c>
      <c r="J2904" s="109">
        <v>1.0288045038631444E-2</v>
      </c>
      <c r="K2904" s="732">
        <v>2.0483073451257647E-2</v>
      </c>
      <c r="L2904" s="108">
        <v>1.38985841501823E-3</v>
      </c>
      <c r="M2904" s="109">
        <v>1.5831289672451909E-3</v>
      </c>
      <c r="N2904" s="732">
        <v>2.4454117970327616E-3</v>
      </c>
      <c r="O2904" s="108">
        <v>2.4989274651818945E-3</v>
      </c>
      <c r="P2904" s="109">
        <v>2.5913070494878914E-3</v>
      </c>
      <c r="Q2904" s="732">
        <v>6.4685144477752508E-3</v>
      </c>
      <c r="R2904" s="108">
        <v>2.5331226155676984E-3</v>
      </c>
      <c r="S2904" s="109">
        <v>3.3740863656433247E-3</v>
      </c>
      <c r="T2904" s="732">
        <v>1.0908621652602779E-2</v>
      </c>
      <c r="U2904" s="108">
        <v>2.249438938716455E-4</v>
      </c>
      <c r="V2904" s="109">
        <v>2.271340371663145E-4</v>
      </c>
      <c r="W2904" s="732">
        <v>6.0431763114987579E-4</v>
      </c>
      <c r="X2904" s="108">
        <v>1.4279512268382629E-5</v>
      </c>
      <c r="Y2904" s="109">
        <v>1.4499088704742656E-5</v>
      </c>
      <c r="Z2904" s="732">
        <v>4.0715070981325017E-5</v>
      </c>
      <c r="AA2904" s="108">
        <v>2.6189154293471774E-4</v>
      </c>
      <c r="AB2904" s="109">
        <v>2.692318471809481E-4</v>
      </c>
      <c r="AC2904" s="732">
        <v>1.1237640957865742E-3</v>
      </c>
      <c r="AD2904" s="108">
        <v>9.6088499369468688E-5</v>
      </c>
      <c r="AE2904" s="109">
        <v>9.6578740904706194E-5</v>
      </c>
      <c r="AF2904" s="732">
        <v>2.5293114502140197E-4</v>
      </c>
      <c r="AG2904" s="108">
        <v>1.2878309781538068E-4</v>
      </c>
      <c r="AH2904" s="109">
        <v>1.3204910468956363E-4</v>
      </c>
      <c r="AI2904" s="732">
        <v>3.8023265102693119E-4</v>
      </c>
      <c r="AJ2904" s="114"/>
      <c r="AK2904" s="115"/>
      <c r="AL2904" s="115"/>
    </row>
    <row r="2905" spans="1:38" ht="13" x14ac:dyDescent="0.3">
      <c r="A2905" s="71">
        <v>2047</v>
      </c>
      <c r="B2905" s="718">
        <v>20</v>
      </c>
      <c r="C2905" s="108">
        <v>0.5738162732600347</v>
      </c>
      <c r="D2905" s="109">
        <v>0.54584534921739569</v>
      </c>
      <c r="E2905" s="732">
        <v>0.44618547454006291</v>
      </c>
      <c r="F2905" s="108">
        <v>1.8925943025709369E-2</v>
      </c>
      <c r="G2905" s="109">
        <v>2.0141165345830239E-2</v>
      </c>
      <c r="H2905" s="732">
        <v>3.0202685063689536E-2</v>
      </c>
      <c r="I2905" s="108">
        <v>8.8367530718806708E-3</v>
      </c>
      <c r="J2905" s="109">
        <v>1.0288045038631444E-2</v>
      </c>
      <c r="K2905" s="732">
        <v>2.0483073451257647E-2</v>
      </c>
      <c r="L2905" s="108">
        <v>1.38985841501823E-3</v>
      </c>
      <c r="M2905" s="109">
        <v>1.5831289672451909E-3</v>
      </c>
      <c r="N2905" s="732">
        <v>2.4454117970327616E-3</v>
      </c>
      <c r="O2905" s="108">
        <v>2.4989274651818945E-3</v>
      </c>
      <c r="P2905" s="109">
        <v>2.5913070494878914E-3</v>
      </c>
      <c r="Q2905" s="732">
        <v>6.4685144477752508E-3</v>
      </c>
      <c r="R2905" s="108">
        <v>2.5331226155676984E-3</v>
      </c>
      <c r="S2905" s="109">
        <v>3.3740863656433247E-3</v>
      </c>
      <c r="T2905" s="732">
        <v>1.0908621652602779E-2</v>
      </c>
      <c r="U2905" s="108">
        <v>2.249438938716455E-4</v>
      </c>
      <c r="V2905" s="109">
        <v>2.271340371663145E-4</v>
      </c>
      <c r="W2905" s="732">
        <v>6.0431763114987579E-4</v>
      </c>
      <c r="X2905" s="108">
        <v>1.4279512268382629E-5</v>
      </c>
      <c r="Y2905" s="109">
        <v>1.4499088704742656E-5</v>
      </c>
      <c r="Z2905" s="732">
        <v>4.0715070981325017E-5</v>
      </c>
      <c r="AA2905" s="108">
        <v>2.6189154293471774E-4</v>
      </c>
      <c r="AB2905" s="109">
        <v>2.692318471809481E-4</v>
      </c>
      <c r="AC2905" s="732">
        <v>1.1237640957865742E-3</v>
      </c>
      <c r="AD2905" s="108">
        <v>9.6088499369468688E-5</v>
      </c>
      <c r="AE2905" s="109">
        <v>9.6578740904706194E-5</v>
      </c>
      <c r="AF2905" s="732">
        <v>2.5293114502140197E-4</v>
      </c>
      <c r="AG2905" s="108">
        <v>1.2878309781538068E-4</v>
      </c>
      <c r="AH2905" s="109">
        <v>1.3204910468956363E-4</v>
      </c>
      <c r="AI2905" s="732">
        <v>3.8023265102693119E-4</v>
      </c>
      <c r="AJ2905" s="114"/>
      <c r="AK2905" s="115"/>
      <c r="AL2905" s="115"/>
    </row>
    <row r="2906" spans="1:38" ht="13" x14ac:dyDescent="0.3">
      <c r="A2906" s="71">
        <v>2047</v>
      </c>
      <c r="B2906" s="718">
        <v>21</v>
      </c>
      <c r="C2906" s="108">
        <v>0.5738162732600347</v>
      </c>
      <c r="D2906" s="109">
        <v>0.54584534921739569</v>
      </c>
      <c r="E2906" s="732">
        <v>0.44618547454006291</v>
      </c>
      <c r="F2906" s="108">
        <v>1.8925943025709369E-2</v>
      </c>
      <c r="G2906" s="109">
        <v>2.0141165345830239E-2</v>
      </c>
      <c r="H2906" s="732">
        <v>3.0202685063689536E-2</v>
      </c>
      <c r="I2906" s="108">
        <v>8.8367530718806708E-3</v>
      </c>
      <c r="J2906" s="109">
        <v>1.0288045038631444E-2</v>
      </c>
      <c r="K2906" s="732">
        <v>2.0483073451257647E-2</v>
      </c>
      <c r="L2906" s="108">
        <v>1.38985841501823E-3</v>
      </c>
      <c r="M2906" s="109">
        <v>1.5831289672451909E-3</v>
      </c>
      <c r="N2906" s="732">
        <v>2.4454117970327616E-3</v>
      </c>
      <c r="O2906" s="108">
        <v>2.4989274651818945E-3</v>
      </c>
      <c r="P2906" s="109">
        <v>2.5913070494878914E-3</v>
      </c>
      <c r="Q2906" s="732">
        <v>6.4685144477752508E-3</v>
      </c>
      <c r="R2906" s="108">
        <v>2.5331226155676984E-3</v>
      </c>
      <c r="S2906" s="109">
        <v>3.3740863656433247E-3</v>
      </c>
      <c r="T2906" s="732">
        <v>1.0908621652602779E-2</v>
      </c>
      <c r="U2906" s="108">
        <v>2.249438938716455E-4</v>
      </c>
      <c r="V2906" s="109">
        <v>2.271340371663145E-4</v>
      </c>
      <c r="W2906" s="732">
        <v>6.0431763114987579E-4</v>
      </c>
      <c r="X2906" s="108">
        <v>1.4279512268382629E-5</v>
      </c>
      <c r="Y2906" s="109">
        <v>1.4499088704742656E-5</v>
      </c>
      <c r="Z2906" s="732">
        <v>4.0715070981325017E-5</v>
      </c>
      <c r="AA2906" s="108">
        <v>2.6189154293471774E-4</v>
      </c>
      <c r="AB2906" s="109">
        <v>2.692318471809481E-4</v>
      </c>
      <c r="AC2906" s="732">
        <v>1.1237640957865742E-3</v>
      </c>
      <c r="AD2906" s="108">
        <v>9.6088499369468688E-5</v>
      </c>
      <c r="AE2906" s="109">
        <v>9.6578740904706194E-5</v>
      </c>
      <c r="AF2906" s="732">
        <v>2.5293114502140197E-4</v>
      </c>
      <c r="AG2906" s="108">
        <v>1.2878309781538068E-4</v>
      </c>
      <c r="AH2906" s="109">
        <v>1.3204910468956363E-4</v>
      </c>
      <c r="AI2906" s="732">
        <v>3.8023265102693119E-4</v>
      </c>
      <c r="AJ2906" s="114"/>
      <c r="AK2906" s="115"/>
      <c r="AL2906" s="115"/>
    </row>
    <row r="2907" spans="1:38" ht="13" x14ac:dyDescent="0.3">
      <c r="A2907" s="71">
        <v>2047</v>
      </c>
      <c r="B2907" s="718">
        <v>22</v>
      </c>
      <c r="C2907" s="108">
        <v>0.5738162732600347</v>
      </c>
      <c r="D2907" s="109">
        <v>0.54584534921739569</v>
      </c>
      <c r="E2907" s="732">
        <v>0.44618547454006291</v>
      </c>
      <c r="F2907" s="108">
        <v>1.8925943025709369E-2</v>
      </c>
      <c r="G2907" s="109">
        <v>2.0141165345830239E-2</v>
      </c>
      <c r="H2907" s="732">
        <v>3.0202685063689536E-2</v>
      </c>
      <c r="I2907" s="108">
        <v>8.8367530718806708E-3</v>
      </c>
      <c r="J2907" s="109">
        <v>1.0288045038631444E-2</v>
      </c>
      <c r="K2907" s="732">
        <v>2.0483073451257647E-2</v>
      </c>
      <c r="L2907" s="108">
        <v>1.38985841501823E-3</v>
      </c>
      <c r="M2907" s="109">
        <v>1.5831289672451909E-3</v>
      </c>
      <c r="N2907" s="732">
        <v>2.4454117970327616E-3</v>
      </c>
      <c r="O2907" s="108">
        <v>2.4989274651818945E-3</v>
      </c>
      <c r="P2907" s="109">
        <v>2.5913070494878914E-3</v>
      </c>
      <c r="Q2907" s="732">
        <v>6.4685144477752508E-3</v>
      </c>
      <c r="R2907" s="108">
        <v>2.5331226155676984E-3</v>
      </c>
      <c r="S2907" s="109">
        <v>3.3740863656433247E-3</v>
      </c>
      <c r="T2907" s="732">
        <v>1.0908621652602779E-2</v>
      </c>
      <c r="U2907" s="108">
        <v>2.249438938716455E-4</v>
      </c>
      <c r="V2907" s="109">
        <v>2.271340371663145E-4</v>
      </c>
      <c r="W2907" s="732">
        <v>6.0431763114987579E-4</v>
      </c>
      <c r="X2907" s="108">
        <v>1.4279512268382629E-5</v>
      </c>
      <c r="Y2907" s="109">
        <v>1.4499088704742656E-5</v>
      </c>
      <c r="Z2907" s="732">
        <v>4.0715070981325017E-5</v>
      </c>
      <c r="AA2907" s="108">
        <v>2.6189154293471774E-4</v>
      </c>
      <c r="AB2907" s="109">
        <v>2.692318471809481E-4</v>
      </c>
      <c r="AC2907" s="732">
        <v>1.1237640957865742E-3</v>
      </c>
      <c r="AD2907" s="108">
        <v>9.6088499369468688E-5</v>
      </c>
      <c r="AE2907" s="109">
        <v>9.6578740904706194E-5</v>
      </c>
      <c r="AF2907" s="732">
        <v>2.5293114502140197E-4</v>
      </c>
      <c r="AG2907" s="108">
        <v>1.2878309781538068E-4</v>
      </c>
      <c r="AH2907" s="109">
        <v>1.3204910468956363E-4</v>
      </c>
      <c r="AI2907" s="732">
        <v>3.8023265102693119E-4</v>
      </c>
      <c r="AJ2907" s="114"/>
      <c r="AK2907" s="115"/>
      <c r="AL2907" s="115"/>
    </row>
    <row r="2908" spans="1:38" ht="13" x14ac:dyDescent="0.3">
      <c r="A2908" s="71">
        <v>2047</v>
      </c>
      <c r="B2908" s="718">
        <v>23</v>
      </c>
      <c r="C2908" s="108">
        <v>0.5738162732600347</v>
      </c>
      <c r="D2908" s="109">
        <v>0.54584534921739569</v>
      </c>
      <c r="E2908" s="732">
        <v>0.44618547454006291</v>
      </c>
      <c r="F2908" s="108">
        <v>1.8925943025709369E-2</v>
      </c>
      <c r="G2908" s="109">
        <v>2.0141165345830239E-2</v>
      </c>
      <c r="H2908" s="732">
        <v>3.0202685063689536E-2</v>
      </c>
      <c r="I2908" s="108">
        <v>8.8367530718806708E-3</v>
      </c>
      <c r="J2908" s="109">
        <v>1.0288045038631444E-2</v>
      </c>
      <c r="K2908" s="732">
        <v>2.0483073451257647E-2</v>
      </c>
      <c r="L2908" s="108">
        <v>1.38985841501823E-3</v>
      </c>
      <c r="M2908" s="109">
        <v>1.5831289672451909E-3</v>
      </c>
      <c r="N2908" s="732">
        <v>2.4454117970327616E-3</v>
      </c>
      <c r="O2908" s="108">
        <v>2.4989274651818945E-3</v>
      </c>
      <c r="P2908" s="109">
        <v>2.5913070494878914E-3</v>
      </c>
      <c r="Q2908" s="732">
        <v>6.4685144477752508E-3</v>
      </c>
      <c r="R2908" s="108">
        <v>2.5331226155676984E-3</v>
      </c>
      <c r="S2908" s="109">
        <v>3.3740863656433247E-3</v>
      </c>
      <c r="T2908" s="732">
        <v>1.0908621652602779E-2</v>
      </c>
      <c r="U2908" s="108">
        <v>2.249438938716455E-4</v>
      </c>
      <c r="V2908" s="109">
        <v>2.271340371663145E-4</v>
      </c>
      <c r="W2908" s="732">
        <v>6.0431763114987579E-4</v>
      </c>
      <c r="X2908" s="108">
        <v>1.4279512268382629E-5</v>
      </c>
      <c r="Y2908" s="109">
        <v>1.4499088704742656E-5</v>
      </c>
      <c r="Z2908" s="732">
        <v>4.0715070981325017E-5</v>
      </c>
      <c r="AA2908" s="108">
        <v>2.6189154293471774E-4</v>
      </c>
      <c r="AB2908" s="109">
        <v>2.692318471809481E-4</v>
      </c>
      <c r="AC2908" s="732">
        <v>1.1237640957865742E-3</v>
      </c>
      <c r="AD2908" s="108">
        <v>9.6088499369468688E-5</v>
      </c>
      <c r="AE2908" s="109">
        <v>9.6578740904706194E-5</v>
      </c>
      <c r="AF2908" s="732">
        <v>2.5293114502140197E-4</v>
      </c>
      <c r="AG2908" s="108">
        <v>1.2878309781538068E-4</v>
      </c>
      <c r="AH2908" s="109">
        <v>1.3204910468956363E-4</v>
      </c>
      <c r="AI2908" s="732">
        <v>3.8023265102693119E-4</v>
      </c>
      <c r="AJ2908" s="114"/>
      <c r="AK2908" s="115"/>
      <c r="AL2908" s="115"/>
    </row>
    <row r="2909" spans="1:38" ht="13" x14ac:dyDescent="0.3">
      <c r="A2909" s="71">
        <v>2047</v>
      </c>
      <c r="B2909" s="718">
        <v>24</v>
      </c>
      <c r="C2909" s="108">
        <v>0.5738162732600347</v>
      </c>
      <c r="D2909" s="109">
        <v>0.54584534921739569</v>
      </c>
      <c r="E2909" s="732">
        <v>0.44618547454006291</v>
      </c>
      <c r="F2909" s="108">
        <v>1.8925943025709369E-2</v>
      </c>
      <c r="G2909" s="109">
        <v>2.0141165345830239E-2</v>
      </c>
      <c r="H2909" s="732">
        <v>3.0202685063689536E-2</v>
      </c>
      <c r="I2909" s="108">
        <v>8.8367530718806708E-3</v>
      </c>
      <c r="J2909" s="109">
        <v>1.0288045038631444E-2</v>
      </c>
      <c r="K2909" s="732">
        <v>2.0483073451257647E-2</v>
      </c>
      <c r="L2909" s="108">
        <v>1.38985841501823E-3</v>
      </c>
      <c r="M2909" s="109">
        <v>1.5831289672451909E-3</v>
      </c>
      <c r="N2909" s="732">
        <v>2.4454117970327616E-3</v>
      </c>
      <c r="O2909" s="108">
        <v>2.4989274651818945E-3</v>
      </c>
      <c r="P2909" s="109">
        <v>2.5913070494878914E-3</v>
      </c>
      <c r="Q2909" s="732">
        <v>6.4685144477752508E-3</v>
      </c>
      <c r="R2909" s="108">
        <v>2.5331226155676984E-3</v>
      </c>
      <c r="S2909" s="109">
        <v>3.3740863656433247E-3</v>
      </c>
      <c r="T2909" s="732">
        <v>1.0908621652602779E-2</v>
      </c>
      <c r="U2909" s="108">
        <v>2.249438938716455E-4</v>
      </c>
      <c r="V2909" s="109">
        <v>2.271340371663145E-4</v>
      </c>
      <c r="W2909" s="732">
        <v>6.0431763114987579E-4</v>
      </c>
      <c r="X2909" s="108">
        <v>1.4279512268382629E-5</v>
      </c>
      <c r="Y2909" s="109">
        <v>1.4499088704742656E-5</v>
      </c>
      <c r="Z2909" s="732">
        <v>4.0715070981325017E-5</v>
      </c>
      <c r="AA2909" s="108">
        <v>2.6189154293471774E-4</v>
      </c>
      <c r="AB2909" s="109">
        <v>2.692318471809481E-4</v>
      </c>
      <c r="AC2909" s="732">
        <v>1.1237640957865742E-3</v>
      </c>
      <c r="AD2909" s="108">
        <v>9.6088499369468688E-5</v>
      </c>
      <c r="AE2909" s="109">
        <v>9.6578740904706194E-5</v>
      </c>
      <c r="AF2909" s="732">
        <v>2.5293114502140197E-4</v>
      </c>
      <c r="AG2909" s="108">
        <v>1.2878309781538068E-4</v>
      </c>
      <c r="AH2909" s="109">
        <v>1.3204910468956363E-4</v>
      </c>
      <c r="AI2909" s="732">
        <v>3.8023265102693119E-4</v>
      </c>
      <c r="AJ2909" s="114"/>
      <c r="AK2909" s="115"/>
      <c r="AL2909" s="115"/>
    </row>
    <row r="2910" spans="1:38" ht="13" x14ac:dyDescent="0.3">
      <c r="A2910" s="71">
        <v>2047</v>
      </c>
      <c r="B2910" s="718">
        <v>25</v>
      </c>
      <c r="C2910" s="108">
        <v>0.5738162732600347</v>
      </c>
      <c r="D2910" s="109">
        <v>0.54584534921739569</v>
      </c>
      <c r="E2910" s="732">
        <v>0.44618547454006291</v>
      </c>
      <c r="F2910" s="108">
        <v>1.8925943025709369E-2</v>
      </c>
      <c r="G2910" s="109">
        <v>2.0141165345830239E-2</v>
      </c>
      <c r="H2910" s="732">
        <v>3.0202685063689536E-2</v>
      </c>
      <c r="I2910" s="108">
        <v>8.8367530718806708E-3</v>
      </c>
      <c r="J2910" s="109">
        <v>1.0288045038631444E-2</v>
      </c>
      <c r="K2910" s="732">
        <v>2.0483073451257647E-2</v>
      </c>
      <c r="L2910" s="108">
        <v>1.38985841501823E-3</v>
      </c>
      <c r="M2910" s="109">
        <v>1.5831289672451909E-3</v>
      </c>
      <c r="N2910" s="732">
        <v>2.4454117970327616E-3</v>
      </c>
      <c r="O2910" s="108">
        <v>2.4989274651818945E-3</v>
      </c>
      <c r="P2910" s="109">
        <v>2.5913070494878914E-3</v>
      </c>
      <c r="Q2910" s="732">
        <v>6.4685144477752508E-3</v>
      </c>
      <c r="R2910" s="108">
        <v>2.5331226155676984E-3</v>
      </c>
      <c r="S2910" s="109">
        <v>3.3740863656433247E-3</v>
      </c>
      <c r="T2910" s="732">
        <v>1.0908621652602779E-2</v>
      </c>
      <c r="U2910" s="108">
        <v>2.249438938716455E-4</v>
      </c>
      <c r="V2910" s="109">
        <v>2.271340371663145E-4</v>
      </c>
      <c r="W2910" s="732">
        <v>6.0431763114987579E-4</v>
      </c>
      <c r="X2910" s="108">
        <v>1.4279512268382629E-5</v>
      </c>
      <c r="Y2910" s="109">
        <v>1.4499088704742656E-5</v>
      </c>
      <c r="Z2910" s="732">
        <v>4.0715070981325017E-5</v>
      </c>
      <c r="AA2910" s="108">
        <v>2.6189154293471774E-4</v>
      </c>
      <c r="AB2910" s="109">
        <v>2.692318471809481E-4</v>
      </c>
      <c r="AC2910" s="732">
        <v>1.1237640957865742E-3</v>
      </c>
      <c r="AD2910" s="108">
        <v>9.6088499369468688E-5</v>
      </c>
      <c r="AE2910" s="109">
        <v>9.6578740904706194E-5</v>
      </c>
      <c r="AF2910" s="732">
        <v>2.5293114502140197E-4</v>
      </c>
      <c r="AG2910" s="108">
        <v>1.2878309781538068E-4</v>
      </c>
      <c r="AH2910" s="109">
        <v>1.3204910468956363E-4</v>
      </c>
      <c r="AI2910" s="732">
        <v>3.8023265102693119E-4</v>
      </c>
      <c r="AJ2910" s="114"/>
      <c r="AK2910" s="115"/>
      <c r="AL2910" s="115"/>
    </row>
    <row r="2911" spans="1:38" ht="13" x14ac:dyDescent="0.3">
      <c r="A2911" s="71">
        <v>2047</v>
      </c>
      <c r="B2911" s="718">
        <v>26</v>
      </c>
      <c r="C2911" s="108">
        <v>0.5738162732600347</v>
      </c>
      <c r="D2911" s="109">
        <v>0.54584534921739569</v>
      </c>
      <c r="E2911" s="732">
        <v>0.44618547454006291</v>
      </c>
      <c r="F2911" s="108">
        <v>1.8925943025709369E-2</v>
      </c>
      <c r="G2911" s="109">
        <v>2.0141165345830239E-2</v>
      </c>
      <c r="H2911" s="732">
        <v>3.0202685063689536E-2</v>
      </c>
      <c r="I2911" s="108">
        <v>8.8367530718806708E-3</v>
      </c>
      <c r="J2911" s="109">
        <v>1.0288045038631444E-2</v>
      </c>
      <c r="K2911" s="732">
        <v>2.0483073451257647E-2</v>
      </c>
      <c r="L2911" s="108">
        <v>1.38985841501823E-3</v>
      </c>
      <c r="M2911" s="109">
        <v>1.5831289672451909E-3</v>
      </c>
      <c r="N2911" s="732">
        <v>2.4454117970327616E-3</v>
      </c>
      <c r="O2911" s="108">
        <v>2.4989274651818945E-3</v>
      </c>
      <c r="P2911" s="109">
        <v>2.5913070494878914E-3</v>
      </c>
      <c r="Q2911" s="732">
        <v>6.4685144477752508E-3</v>
      </c>
      <c r="R2911" s="108">
        <v>2.5331226155676984E-3</v>
      </c>
      <c r="S2911" s="109">
        <v>3.3740863656433247E-3</v>
      </c>
      <c r="T2911" s="732">
        <v>1.0908621652602779E-2</v>
      </c>
      <c r="U2911" s="108">
        <v>2.249438938716455E-4</v>
      </c>
      <c r="V2911" s="109">
        <v>2.271340371663145E-4</v>
      </c>
      <c r="W2911" s="732">
        <v>6.0431763114987579E-4</v>
      </c>
      <c r="X2911" s="108">
        <v>1.4279512268382629E-5</v>
      </c>
      <c r="Y2911" s="109">
        <v>1.4499088704742656E-5</v>
      </c>
      <c r="Z2911" s="732">
        <v>4.0715070981325017E-5</v>
      </c>
      <c r="AA2911" s="108">
        <v>2.6189154293471774E-4</v>
      </c>
      <c r="AB2911" s="109">
        <v>2.692318471809481E-4</v>
      </c>
      <c r="AC2911" s="732">
        <v>1.1237640957865742E-3</v>
      </c>
      <c r="AD2911" s="108">
        <v>9.6088499369468688E-5</v>
      </c>
      <c r="AE2911" s="109">
        <v>9.6578740904706194E-5</v>
      </c>
      <c r="AF2911" s="732">
        <v>2.5293114502140197E-4</v>
      </c>
      <c r="AG2911" s="108">
        <v>1.2878309781538068E-4</v>
      </c>
      <c r="AH2911" s="109">
        <v>1.3204910468956363E-4</v>
      </c>
      <c r="AI2911" s="732">
        <v>3.8023265102693119E-4</v>
      </c>
      <c r="AJ2911" s="114"/>
      <c r="AK2911" s="115"/>
      <c r="AL2911" s="115"/>
    </row>
    <row r="2912" spans="1:38" ht="13" x14ac:dyDescent="0.3">
      <c r="A2912" s="71">
        <v>2047</v>
      </c>
      <c r="B2912" s="718">
        <v>27</v>
      </c>
      <c r="C2912" s="108">
        <v>0.5738162732600347</v>
      </c>
      <c r="D2912" s="109">
        <v>0.54584534921739569</v>
      </c>
      <c r="E2912" s="732">
        <v>0.44618547454006291</v>
      </c>
      <c r="F2912" s="108">
        <v>1.8925943025709369E-2</v>
      </c>
      <c r="G2912" s="109">
        <v>2.0141165345830239E-2</v>
      </c>
      <c r="H2912" s="732">
        <v>3.0202685063689536E-2</v>
      </c>
      <c r="I2912" s="108">
        <v>8.8367530718806708E-3</v>
      </c>
      <c r="J2912" s="109">
        <v>1.0288045038631444E-2</v>
      </c>
      <c r="K2912" s="732">
        <v>2.0483073451257647E-2</v>
      </c>
      <c r="L2912" s="108">
        <v>1.38985841501823E-3</v>
      </c>
      <c r="M2912" s="109">
        <v>1.5831289672451909E-3</v>
      </c>
      <c r="N2912" s="732">
        <v>2.4454117970327616E-3</v>
      </c>
      <c r="O2912" s="108">
        <v>2.4989274651818945E-3</v>
      </c>
      <c r="P2912" s="109">
        <v>2.5913070494878914E-3</v>
      </c>
      <c r="Q2912" s="732">
        <v>6.4685144477752508E-3</v>
      </c>
      <c r="R2912" s="108">
        <v>2.5331226155676984E-3</v>
      </c>
      <c r="S2912" s="109">
        <v>3.3740863656433247E-3</v>
      </c>
      <c r="T2912" s="732">
        <v>1.0908621652602779E-2</v>
      </c>
      <c r="U2912" s="108">
        <v>2.249438938716455E-4</v>
      </c>
      <c r="V2912" s="109">
        <v>2.271340371663145E-4</v>
      </c>
      <c r="W2912" s="732">
        <v>6.0431763114987579E-4</v>
      </c>
      <c r="X2912" s="108">
        <v>1.4279512268382629E-5</v>
      </c>
      <c r="Y2912" s="109">
        <v>1.4499088704742656E-5</v>
      </c>
      <c r="Z2912" s="732">
        <v>4.0715070981325017E-5</v>
      </c>
      <c r="AA2912" s="108">
        <v>2.6189154293471774E-4</v>
      </c>
      <c r="AB2912" s="109">
        <v>2.692318471809481E-4</v>
      </c>
      <c r="AC2912" s="732">
        <v>1.1237640957865742E-3</v>
      </c>
      <c r="AD2912" s="108">
        <v>9.6088499369468688E-5</v>
      </c>
      <c r="AE2912" s="109">
        <v>9.6578740904706194E-5</v>
      </c>
      <c r="AF2912" s="732">
        <v>2.5293114502140197E-4</v>
      </c>
      <c r="AG2912" s="108">
        <v>1.2878309781538068E-4</v>
      </c>
      <c r="AH2912" s="109">
        <v>1.3204910468956363E-4</v>
      </c>
      <c r="AI2912" s="732">
        <v>3.8023265102693119E-4</v>
      </c>
      <c r="AJ2912" s="114"/>
      <c r="AK2912" s="115"/>
      <c r="AL2912" s="115"/>
    </row>
    <row r="2913" spans="1:38" ht="13" x14ac:dyDescent="0.3">
      <c r="A2913" s="71">
        <v>2047</v>
      </c>
      <c r="B2913" s="718">
        <v>28</v>
      </c>
      <c r="C2913" s="108">
        <v>0.5738162732600347</v>
      </c>
      <c r="D2913" s="109">
        <v>0.54584534921739569</v>
      </c>
      <c r="E2913" s="732">
        <v>0.44618547454006291</v>
      </c>
      <c r="F2913" s="108">
        <v>1.8925943025709369E-2</v>
      </c>
      <c r="G2913" s="109">
        <v>2.0141165345830239E-2</v>
      </c>
      <c r="H2913" s="732">
        <v>3.0202685063689536E-2</v>
      </c>
      <c r="I2913" s="108">
        <v>8.8367530718806708E-3</v>
      </c>
      <c r="J2913" s="109">
        <v>1.0288045038631444E-2</v>
      </c>
      <c r="K2913" s="732">
        <v>2.0483073451257647E-2</v>
      </c>
      <c r="L2913" s="108">
        <v>1.38985841501823E-3</v>
      </c>
      <c r="M2913" s="109">
        <v>1.5831289672451909E-3</v>
      </c>
      <c r="N2913" s="732">
        <v>2.4454117970327616E-3</v>
      </c>
      <c r="O2913" s="108">
        <v>2.4989274651818945E-3</v>
      </c>
      <c r="P2913" s="109">
        <v>2.5913070494878914E-3</v>
      </c>
      <c r="Q2913" s="732">
        <v>6.4685144477752508E-3</v>
      </c>
      <c r="R2913" s="108">
        <v>2.5331226155676984E-3</v>
      </c>
      <c r="S2913" s="109">
        <v>3.3740863656433247E-3</v>
      </c>
      <c r="T2913" s="732">
        <v>1.0908621652602779E-2</v>
      </c>
      <c r="U2913" s="108">
        <v>2.249438938716455E-4</v>
      </c>
      <c r="V2913" s="109">
        <v>2.271340371663145E-4</v>
      </c>
      <c r="W2913" s="732">
        <v>6.0431763114987579E-4</v>
      </c>
      <c r="X2913" s="108">
        <v>1.4279512268382629E-5</v>
      </c>
      <c r="Y2913" s="109">
        <v>1.4499088704742656E-5</v>
      </c>
      <c r="Z2913" s="732">
        <v>4.0715070981325017E-5</v>
      </c>
      <c r="AA2913" s="108">
        <v>2.6189154293471774E-4</v>
      </c>
      <c r="AB2913" s="109">
        <v>2.692318471809481E-4</v>
      </c>
      <c r="AC2913" s="732">
        <v>1.1237640957865742E-3</v>
      </c>
      <c r="AD2913" s="108">
        <v>9.6088499369468688E-5</v>
      </c>
      <c r="AE2913" s="109">
        <v>9.6578740904706194E-5</v>
      </c>
      <c r="AF2913" s="732">
        <v>2.5293114502140197E-4</v>
      </c>
      <c r="AG2913" s="108">
        <v>1.2878309781538068E-4</v>
      </c>
      <c r="AH2913" s="109">
        <v>1.3204910468956363E-4</v>
      </c>
      <c r="AI2913" s="732">
        <v>3.8023265102693119E-4</v>
      </c>
      <c r="AJ2913" s="114"/>
      <c r="AK2913" s="115"/>
      <c r="AL2913" s="115"/>
    </row>
    <row r="2914" spans="1:38" ht="13" x14ac:dyDescent="0.3">
      <c r="A2914" s="71">
        <v>2047</v>
      </c>
      <c r="B2914" s="718">
        <v>29</v>
      </c>
      <c r="C2914" s="108">
        <v>0.5738162732600347</v>
      </c>
      <c r="D2914" s="109">
        <v>0.54584534921739569</v>
      </c>
      <c r="E2914" s="732">
        <v>0.44618547454006291</v>
      </c>
      <c r="F2914" s="108">
        <v>1.8925943025709369E-2</v>
      </c>
      <c r="G2914" s="109">
        <v>2.0141165345830239E-2</v>
      </c>
      <c r="H2914" s="732">
        <v>3.0202685063689536E-2</v>
      </c>
      <c r="I2914" s="108">
        <v>8.8367530718806708E-3</v>
      </c>
      <c r="J2914" s="109">
        <v>1.0288045038631444E-2</v>
      </c>
      <c r="K2914" s="732">
        <v>2.0483073451257647E-2</v>
      </c>
      <c r="L2914" s="108">
        <v>1.38985841501823E-3</v>
      </c>
      <c r="M2914" s="109">
        <v>1.5831289672451909E-3</v>
      </c>
      <c r="N2914" s="732">
        <v>2.4454117970327616E-3</v>
      </c>
      <c r="O2914" s="108">
        <v>2.4989274651818945E-3</v>
      </c>
      <c r="P2914" s="109">
        <v>2.5913070494878914E-3</v>
      </c>
      <c r="Q2914" s="732">
        <v>6.4685144477752508E-3</v>
      </c>
      <c r="R2914" s="108">
        <v>2.5331226155676984E-3</v>
      </c>
      <c r="S2914" s="109">
        <v>3.3740863656433247E-3</v>
      </c>
      <c r="T2914" s="732">
        <v>1.0908621652602779E-2</v>
      </c>
      <c r="U2914" s="108">
        <v>2.249438938716455E-4</v>
      </c>
      <c r="V2914" s="109">
        <v>2.271340371663145E-4</v>
      </c>
      <c r="W2914" s="732">
        <v>6.0431763114987579E-4</v>
      </c>
      <c r="X2914" s="108">
        <v>1.4279512268382629E-5</v>
      </c>
      <c r="Y2914" s="109">
        <v>1.4499088704742656E-5</v>
      </c>
      <c r="Z2914" s="732">
        <v>4.0715070981325017E-5</v>
      </c>
      <c r="AA2914" s="108">
        <v>2.6189154293471774E-4</v>
      </c>
      <c r="AB2914" s="109">
        <v>2.692318471809481E-4</v>
      </c>
      <c r="AC2914" s="732">
        <v>1.1237640957865742E-3</v>
      </c>
      <c r="AD2914" s="108">
        <v>9.6088499369468688E-5</v>
      </c>
      <c r="AE2914" s="109">
        <v>9.6578740904706194E-5</v>
      </c>
      <c r="AF2914" s="732">
        <v>2.5293114502140197E-4</v>
      </c>
      <c r="AG2914" s="108">
        <v>1.2878309781538068E-4</v>
      </c>
      <c r="AH2914" s="109">
        <v>1.3204910468956363E-4</v>
      </c>
      <c r="AI2914" s="732">
        <v>3.8023265102693119E-4</v>
      </c>
      <c r="AJ2914" s="114"/>
      <c r="AK2914" s="115"/>
      <c r="AL2914" s="115"/>
    </row>
    <row r="2915" spans="1:38" ht="13" x14ac:dyDescent="0.3">
      <c r="A2915" s="71">
        <v>2047</v>
      </c>
      <c r="B2915" s="718">
        <v>30</v>
      </c>
      <c r="C2915" s="108">
        <v>0.5738162732600347</v>
      </c>
      <c r="D2915" s="109">
        <v>0.54584534921739569</v>
      </c>
      <c r="E2915" s="732">
        <v>0.44618547454006291</v>
      </c>
      <c r="F2915" s="108">
        <v>1.8925943025709369E-2</v>
      </c>
      <c r="G2915" s="109">
        <v>2.0141165345830239E-2</v>
      </c>
      <c r="H2915" s="732">
        <v>3.0202685063689536E-2</v>
      </c>
      <c r="I2915" s="108">
        <v>8.8367530718806708E-3</v>
      </c>
      <c r="J2915" s="109">
        <v>1.0288045038631444E-2</v>
      </c>
      <c r="K2915" s="732">
        <v>2.0483073451257647E-2</v>
      </c>
      <c r="L2915" s="108">
        <v>1.38985841501823E-3</v>
      </c>
      <c r="M2915" s="109">
        <v>1.5831289672451909E-3</v>
      </c>
      <c r="N2915" s="732">
        <v>2.4454117970327616E-3</v>
      </c>
      <c r="O2915" s="108">
        <v>2.4989274651818945E-3</v>
      </c>
      <c r="P2915" s="109">
        <v>2.5913070494878914E-3</v>
      </c>
      <c r="Q2915" s="732">
        <v>6.4685144477752508E-3</v>
      </c>
      <c r="R2915" s="108">
        <v>2.5331226155676984E-3</v>
      </c>
      <c r="S2915" s="109">
        <v>3.3740863656433247E-3</v>
      </c>
      <c r="T2915" s="732">
        <v>1.0908621652602779E-2</v>
      </c>
      <c r="U2915" s="108">
        <v>2.249438938716455E-4</v>
      </c>
      <c r="V2915" s="109">
        <v>2.271340371663145E-4</v>
      </c>
      <c r="W2915" s="732">
        <v>6.0431763114987579E-4</v>
      </c>
      <c r="X2915" s="108">
        <v>1.4279512268382629E-5</v>
      </c>
      <c r="Y2915" s="109">
        <v>1.4499088704742656E-5</v>
      </c>
      <c r="Z2915" s="732">
        <v>4.0715070981325017E-5</v>
      </c>
      <c r="AA2915" s="108">
        <v>2.6189154293471774E-4</v>
      </c>
      <c r="AB2915" s="109">
        <v>2.692318471809481E-4</v>
      </c>
      <c r="AC2915" s="732">
        <v>1.1237640957865742E-3</v>
      </c>
      <c r="AD2915" s="108">
        <v>9.6088499369468688E-5</v>
      </c>
      <c r="AE2915" s="109">
        <v>9.6578740904706194E-5</v>
      </c>
      <c r="AF2915" s="732">
        <v>2.5293114502140197E-4</v>
      </c>
      <c r="AG2915" s="108">
        <v>1.2878309781538068E-4</v>
      </c>
      <c r="AH2915" s="109">
        <v>1.3204910468956363E-4</v>
      </c>
      <c r="AI2915" s="732">
        <v>3.8023265102693119E-4</v>
      </c>
      <c r="AJ2915" s="114"/>
      <c r="AK2915" s="115"/>
      <c r="AL2915" s="115"/>
    </row>
    <row r="2916" spans="1:38" ht="13" x14ac:dyDescent="0.3">
      <c r="A2916" s="71">
        <v>2047</v>
      </c>
      <c r="B2916" s="718">
        <v>31</v>
      </c>
      <c r="C2916" s="108">
        <v>0.5738162732600347</v>
      </c>
      <c r="D2916" s="109">
        <v>0.54584534921739569</v>
      </c>
      <c r="E2916" s="732">
        <v>0.44618547454006291</v>
      </c>
      <c r="F2916" s="108">
        <v>1.8925943025709369E-2</v>
      </c>
      <c r="G2916" s="109">
        <v>2.0141165345830239E-2</v>
      </c>
      <c r="H2916" s="732">
        <v>3.0202685063689536E-2</v>
      </c>
      <c r="I2916" s="108">
        <v>8.8367530718806708E-3</v>
      </c>
      <c r="J2916" s="109">
        <v>1.0288045038631444E-2</v>
      </c>
      <c r="K2916" s="732">
        <v>2.0483073451257647E-2</v>
      </c>
      <c r="L2916" s="108">
        <v>1.38985841501823E-3</v>
      </c>
      <c r="M2916" s="109">
        <v>1.5831289672451909E-3</v>
      </c>
      <c r="N2916" s="732">
        <v>2.4454117970327616E-3</v>
      </c>
      <c r="O2916" s="108">
        <v>2.4989274651818945E-3</v>
      </c>
      <c r="P2916" s="109">
        <v>2.5913070494878914E-3</v>
      </c>
      <c r="Q2916" s="732">
        <v>6.4685144477752508E-3</v>
      </c>
      <c r="R2916" s="108">
        <v>2.5331226155676984E-3</v>
      </c>
      <c r="S2916" s="109">
        <v>3.3740863656433247E-3</v>
      </c>
      <c r="T2916" s="732">
        <v>1.0908621652602779E-2</v>
      </c>
      <c r="U2916" s="108">
        <v>2.249438938716455E-4</v>
      </c>
      <c r="V2916" s="109">
        <v>2.271340371663145E-4</v>
      </c>
      <c r="W2916" s="732">
        <v>6.0431763114987579E-4</v>
      </c>
      <c r="X2916" s="108">
        <v>1.4279512268382629E-5</v>
      </c>
      <c r="Y2916" s="109">
        <v>1.4499088704742656E-5</v>
      </c>
      <c r="Z2916" s="732">
        <v>4.0715070981325017E-5</v>
      </c>
      <c r="AA2916" s="108">
        <v>2.6189154293471774E-4</v>
      </c>
      <c r="AB2916" s="109">
        <v>2.692318471809481E-4</v>
      </c>
      <c r="AC2916" s="732">
        <v>1.1237640957865742E-3</v>
      </c>
      <c r="AD2916" s="108">
        <v>9.6088499369468688E-5</v>
      </c>
      <c r="AE2916" s="109">
        <v>9.6578740904706194E-5</v>
      </c>
      <c r="AF2916" s="732">
        <v>2.5293114502140197E-4</v>
      </c>
      <c r="AG2916" s="108">
        <v>1.2878309781538068E-4</v>
      </c>
      <c r="AH2916" s="109">
        <v>1.3204910468956363E-4</v>
      </c>
      <c r="AI2916" s="732">
        <v>3.8023265102693119E-4</v>
      </c>
      <c r="AJ2916" s="114"/>
      <c r="AK2916" s="115"/>
      <c r="AL2916" s="115"/>
    </row>
    <row r="2917" spans="1:38" ht="13" x14ac:dyDescent="0.3">
      <c r="A2917" s="71">
        <v>2047</v>
      </c>
      <c r="B2917" s="718">
        <v>32</v>
      </c>
      <c r="C2917" s="108">
        <v>0.5738162732600347</v>
      </c>
      <c r="D2917" s="109">
        <v>0.54584534921739569</v>
      </c>
      <c r="E2917" s="732">
        <v>0.44618547454006291</v>
      </c>
      <c r="F2917" s="108">
        <v>1.8925943025709369E-2</v>
      </c>
      <c r="G2917" s="109">
        <v>2.0141165345830239E-2</v>
      </c>
      <c r="H2917" s="732">
        <v>3.0202685063689536E-2</v>
      </c>
      <c r="I2917" s="108">
        <v>8.8367530718806708E-3</v>
      </c>
      <c r="J2917" s="109">
        <v>1.0288045038631444E-2</v>
      </c>
      <c r="K2917" s="732">
        <v>2.0483073451257647E-2</v>
      </c>
      <c r="L2917" s="108">
        <v>1.38985841501823E-3</v>
      </c>
      <c r="M2917" s="109">
        <v>1.5831289672451909E-3</v>
      </c>
      <c r="N2917" s="732">
        <v>2.4454117970327616E-3</v>
      </c>
      <c r="O2917" s="108">
        <v>2.4989274651818945E-3</v>
      </c>
      <c r="P2917" s="109">
        <v>2.5913070494878914E-3</v>
      </c>
      <c r="Q2917" s="732">
        <v>6.4685144477752508E-3</v>
      </c>
      <c r="R2917" s="108">
        <v>2.5331226155676984E-3</v>
      </c>
      <c r="S2917" s="109">
        <v>3.3740863656433247E-3</v>
      </c>
      <c r="T2917" s="732">
        <v>1.0908621652602779E-2</v>
      </c>
      <c r="U2917" s="108">
        <v>2.249438938716455E-4</v>
      </c>
      <c r="V2917" s="109">
        <v>2.271340371663145E-4</v>
      </c>
      <c r="W2917" s="732">
        <v>6.0431763114987579E-4</v>
      </c>
      <c r="X2917" s="108">
        <v>1.4279512268382629E-5</v>
      </c>
      <c r="Y2917" s="109">
        <v>1.4499088704742656E-5</v>
      </c>
      <c r="Z2917" s="732">
        <v>4.0715070981325017E-5</v>
      </c>
      <c r="AA2917" s="108">
        <v>2.6189154293471774E-4</v>
      </c>
      <c r="AB2917" s="109">
        <v>2.692318471809481E-4</v>
      </c>
      <c r="AC2917" s="732">
        <v>1.1237640957865742E-3</v>
      </c>
      <c r="AD2917" s="108">
        <v>9.6088499369468688E-5</v>
      </c>
      <c r="AE2917" s="109">
        <v>9.6578740904706194E-5</v>
      </c>
      <c r="AF2917" s="732">
        <v>2.5293114502140197E-4</v>
      </c>
      <c r="AG2917" s="108">
        <v>1.2878309781538068E-4</v>
      </c>
      <c r="AH2917" s="109">
        <v>1.3204910468956363E-4</v>
      </c>
      <c r="AI2917" s="732">
        <v>3.8023265102693119E-4</v>
      </c>
      <c r="AJ2917" s="114"/>
      <c r="AK2917" s="115"/>
      <c r="AL2917" s="115"/>
    </row>
    <row r="2918" spans="1:38" ht="13" x14ac:dyDescent="0.3">
      <c r="A2918" s="71">
        <v>2047</v>
      </c>
      <c r="B2918" s="718">
        <v>33</v>
      </c>
      <c r="C2918" s="108">
        <v>0.5738162732600347</v>
      </c>
      <c r="D2918" s="109">
        <v>0.54584534921739569</v>
      </c>
      <c r="E2918" s="732">
        <v>0.44618547454006291</v>
      </c>
      <c r="F2918" s="108">
        <v>1.8925943025709369E-2</v>
      </c>
      <c r="G2918" s="109">
        <v>2.0141165345830239E-2</v>
      </c>
      <c r="H2918" s="732">
        <v>3.0202685063689536E-2</v>
      </c>
      <c r="I2918" s="108">
        <v>8.8367530718806708E-3</v>
      </c>
      <c r="J2918" s="109">
        <v>1.0288045038631444E-2</v>
      </c>
      <c r="K2918" s="732">
        <v>2.0483073451257647E-2</v>
      </c>
      <c r="L2918" s="108">
        <v>1.38985841501823E-3</v>
      </c>
      <c r="M2918" s="109">
        <v>1.5831289672451909E-3</v>
      </c>
      <c r="N2918" s="732">
        <v>2.4454117970327616E-3</v>
      </c>
      <c r="O2918" s="108">
        <v>2.4989274651818945E-3</v>
      </c>
      <c r="P2918" s="109">
        <v>2.5913070494878914E-3</v>
      </c>
      <c r="Q2918" s="732">
        <v>6.4685144477752508E-3</v>
      </c>
      <c r="R2918" s="108">
        <v>2.5331226155676984E-3</v>
      </c>
      <c r="S2918" s="109">
        <v>3.3740863656433247E-3</v>
      </c>
      <c r="T2918" s="732">
        <v>1.0908621652602779E-2</v>
      </c>
      <c r="U2918" s="108">
        <v>2.249438938716455E-4</v>
      </c>
      <c r="V2918" s="109">
        <v>2.271340371663145E-4</v>
      </c>
      <c r="W2918" s="732">
        <v>6.0431763114987579E-4</v>
      </c>
      <c r="X2918" s="108">
        <v>1.4279512268382629E-5</v>
      </c>
      <c r="Y2918" s="109">
        <v>1.4499088704742656E-5</v>
      </c>
      <c r="Z2918" s="732">
        <v>4.0715070981325017E-5</v>
      </c>
      <c r="AA2918" s="108">
        <v>2.6189154293471774E-4</v>
      </c>
      <c r="AB2918" s="109">
        <v>2.692318471809481E-4</v>
      </c>
      <c r="AC2918" s="732">
        <v>1.1237640957865742E-3</v>
      </c>
      <c r="AD2918" s="108">
        <v>9.6088499369468688E-5</v>
      </c>
      <c r="AE2918" s="109">
        <v>9.6578740904706194E-5</v>
      </c>
      <c r="AF2918" s="732">
        <v>2.5293114502140197E-4</v>
      </c>
      <c r="AG2918" s="108">
        <v>1.2878309781538068E-4</v>
      </c>
      <c r="AH2918" s="109">
        <v>1.3204910468956363E-4</v>
      </c>
      <c r="AI2918" s="732">
        <v>3.8023265102693119E-4</v>
      </c>
      <c r="AJ2918" s="114"/>
      <c r="AK2918" s="115"/>
      <c r="AL2918" s="115"/>
    </row>
    <row r="2919" spans="1:38" ht="13" x14ac:dyDescent="0.3">
      <c r="A2919" s="71">
        <v>2047</v>
      </c>
      <c r="B2919" s="718">
        <v>34</v>
      </c>
      <c r="C2919" s="108">
        <v>0.5738162732600347</v>
      </c>
      <c r="D2919" s="109">
        <v>0.54584534921739569</v>
      </c>
      <c r="E2919" s="732">
        <v>0.44618547454006291</v>
      </c>
      <c r="F2919" s="108">
        <v>1.8925943025709369E-2</v>
      </c>
      <c r="G2919" s="109">
        <v>2.0141165345830239E-2</v>
      </c>
      <c r="H2919" s="732">
        <v>3.0202685063689536E-2</v>
      </c>
      <c r="I2919" s="108">
        <v>8.8367530718806708E-3</v>
      </c>
      <c r="J2919" s="109">
        <v>1.0288045038631444E-2</v>
      </c>
      <c r="K2919" s="732">
        <v>2.0483073451257647E-2</v>
      </c>
      <c r="L2919" s="108">
        <v>1.38985841501823E-3</v>
      </c>
      <c r="M2919" s="109">
        <v>1.5831289672451909E-3</v>
      </c>
      <c r="N2919" s="732">
        <v>2.4454117970327616E-3</v>
      </c>
      <c r="O2919" s="108">
        <v>2.4989274651818945E-3</v>
      </c>
      <c r="P2919" s="109">
        <v>2.5913070494878914E-3</v>
      </c>
      <c r="Q2919" s="732">
        <v>6.4685144477752508E-3</v>
      </c>
      <c r="R2919" s="108">
        <v>2.5331226155676984E-3</v>
      </c>
      <c r="S2919" s="109">
        <v>3.3740863656433247E-3</v>
      </c>
      <c r="T2919" s="732">
        <v>1.0908621652602779E-2</v>
      </c>
      <c r="U2919" s="108">
        <v>2.249438938716455E-4</v>
      </c>
      <c r="V2919" s="109">
        <v>2.271340371663145E-4</v>
      </c>
      <c r="W2919" s="732">
        <v>6.0431763114987579E-4</v>
      </c>
      <c r="X2919" s="108">
        <v>1.4279512268382629E-5</v>
      </c>
      <c r="Y2919" s="109">
        <v>1.4499088704742656E-5</v>
      </c>
      <c r="Z2919" s="732">
        <v>4.0715070981325017E-5</v>
      </c>
      <c r="AA2919" s="108">
        <v>2.6189154293471774E-4</v>
      </c>
      <c r="AB2919" s="109">
        <v>2.692318471809481E-4</v>
      </c>
      <c r="AC2919" s="732">
        <v>1.1237640957865742E-3</v>
      </c>
      <c r="AD2919" s="108">
        <v>9.6088499369468688E-5</v>
      </c>
      <c r="AE2919" s="109">
        <v>9.6578740904706194E-5</v>
      </c>
      <c r="AF2919" s="732">
        <v>2.5293114502140197E-4</v>
      </c>
      <c r="AG2919" s="108">
        <v>1.2878309781538068E-4</v>
      </c>
      <c r="AH2919" s="109">
        <v>1.3204910468956363E-4</v>
      </c>
      <c r="AI2919" s="732">
        <v>3.8023265102693119E-4</v>
      </c>
      <c r="AJ2919" s="114"/>
      <c r="AK2919" s="115"/>
      <c r="AL2919" s="115"/>
    </row>
    <row r="2920" spans="1:38" ht="13" x14ac:dyDescent="0.3">
      <c r="A2920" s="71">
        <v>2047</v>
      </c>
      <c r="B2920" s="718">
        <v>35</v>
      </c>
      <c r="C2920" s="108">
        <v>0.5738162732600347</v>
      </c>
      <c r="D2920" s="109">
        <v>0.54584534921739569</v>
      </c>
      <c r="E2920" s="732">
        <v>0.44618547454006291</v>
      </c>
      <c r="F2920" s="108">
        <v>1.8925943025709369E-2</v>
      </c>
      <c r="G2920" s="109">
        <v>2.0141165345830239E-2</v>
      </c>
      <c r="H2920" s="732">
        <v>3.0202685063689536E-2</v>
      </c>
      <c r="I2920" s="108">
        <v>8.8367530718806708E-3</v>
      </c>
      <c r="J2920" s="109">
        <v>1.0288045038631444E-2</v>
      </c>
      <c r="K2920" s="732">
        <v>2.0483073451257647E-2</v>
      </c>
      <c r="L2920" s="108">
        <v>1.38985841501823E-3</v>
      </c>
      <c r="M2920" s="109">
        <v>1.5831289672451909E-3</v>
      </c>
      <c r="N2920" s="732">
        <v>2.4454117970327616E-3</v>
      </c>
      <c r="O2920" s="108">
        <v>2.4989274651818945E-3</v>
      </c>
      <c r="P2920" s="109">
        <v>2.5913070494878914E-3</v>
      </c>
      <c r="Q2920" s="732">
        <v>6.4685144477752508E-3</v>
      </c>
      <c r="R2920" s="108">
        <v>2.5331226155676984E-3</v>
      </c>
      <c r="S2920" s="109">
        <v>3.3740863656433247E-3</v>
      </c>
      <c r="T2920" s="732">
        <v>1.0908621652602779E-2</v>
      </c>
      <c r="U2920" s="108">
        <v>2.249438938716455E-4</v>
      </c>
      <c r="V2920" s="109">
        <v>2.271340371663145E-4</v>
      </c>
      <c r="W2920" s="732">
        <v>6.0431763114987579E-4</v>
      </c>
      <c r="X2920" s="108">
        <v>1.4279512268382629E-5</v>
      </c>
      <c r="Y2920" s="109">
        <v>1.4499088704742656E-5</v>
      </c>
      <c r="Z2920" s="732">
        <v>4.0715070981325017E-5</v>
      </c>
      <c r="AA2920" s="108">
        <v>2.6189154293471774E-4</v>
      </c>
      <c r="AB2920" s="109">
        <v>2.692318471809481E-4</v>
      </c>
      <c r="AC2920" s="732">
        <v>1.1237640957865742E-3</v>
      </c>
      <c r="AD2920" s="108">
        <v>9.6088499369468688E-5</v>
      </c>
      <c r="AE2920" s="109">
        <v>9.6578740904706194E-5</v>
      </c>
      <c r="AF2920" s="732">
        <v>2.5293114502140197E-4</v>
      </c>
      <c r="AG2920" s="108">
        <v>1.2878309781538068E-4</v>
      </c>
      <c r="AH2920" s="109">
        <v>1.3204910468956363E-4</v>
      </c>
      <c r="AI2920" s="732">
        <v>3.8023265102693119E-4</v>
      </c>
      <c r="AJ2920" s="114"/>
      <c r="AK2920" s="115"/>
      <c r="AL2920" s="115"/>
    </row>
    <row r="2921" spans="1:38" ht="13" x14ac:dyDescent="0.3">
      <c r="A2921" s="71">
        <v>2047</v>
      </c>
      <c r="B2921" s="718">
        <v>36</v>
      </c>
      <c r="C2921" s="108">
        <v>0.5738162732600347</v>
      </c>
      <c r="D2921" s="109">
        <v>0.54584534921739569</v>
      </c>
      <c r="E2921" s="732">
        <v>0.44618547454006291</v>
      </c>
      <c r="F2921" s="108">
        <v>1.8925943025709369E-2</v>
      </c>
      <c r="G2921" s="109">
        <v>2.0141165345830239E-2</v>
      </c>
      <c r="H2921" s="732">
        <v>3.0202685063689536E-2</v>
      </c>
      <c r="I2921" s="108">
        <v>8.8367530718806708E-3</v>
      </c>
      <c r="J2921" s="109">
        <v>1.0288045038631444E-2</v>
      </c>
      <c r="K2921" s="732">
        <v>2.0483073451257647E-2</v>
      </c>
      <c r="L2921" s="108">
        <v>1.38985841501823E-3</v>
      </c>
      <c r="M2921" s="109">
        <v>1.5831289672451909E-3</v>
      </c>
      <c r="N2921" s="732">
        <v>2.4454117970327616E-3</v>
      </c>
      <c r="O2921" s="108">
        <v>2.4989274651818945E-3</v>
      </c>
      <c r="P2921" s="109">
        <v>2.5913070494878914E-3</v>
      </c>
      <c r="Q2921" s="732">
        <v>6.4685144477752508E-3</v>
      </c>
      <c r="R2921" s="108">
        <v>2.5331226155676984E-3</v>
      </c>
      <c r="S2921" s="109">
        <v>3.3740863656433247E-3</v>
      </c>
      <c r="T2921" s="732">
        <v>1.0908621652602779E-2</v>
      </c>
      <c r="U2921" s="108">
        <v>2.249438938716455E-4</v>
      </c>
      <c r="V2921" s="109">
        <v>2.271340371663145E-4</v>
      </c>
      <c r="W2921" s="732">
        <v>6.0431763114987579E-4</v>
      </c>
      <c r="X2921" s="108">
        <v>1.4279512268382629E-5</v>
      </c>
      <c r="Y2921" s="109">
        <v>1.4499088704742656E-5</v>
      </c>
      <c r="Z2921" s="732">
        <v>4.0715070981325017E-5</v>
      </c>
      <c r="AA2921" s="108">
        <v>2.6189154293471774E-4</v>
      </c>
      <c r="AB2921" s="109">
        <v>2.692318471809481E-4</v>
      </c>
      <c r="AC2921" s="732">
        <v>1.1237640957865742E-3</v>
      </c>
      <c r="AD2921" s="108">
        <v>9.6088499369468688E-5</v>
      </c>
      <c r="AE2921" s="109">
        <v>9.6578740904706194E-5</v>
      </c>
      <c r="AF2921" s="732">
        <v>2.5293114502140197E-4</v>
      </c>
      <c r="AG2921" s="108">
        <v>1.2878309781538068E-4</v>
      </c>
      <c r="AH2921" s="109">
        <v>1.3204910468956363E-4</v>
      </c>
      <c r="AI2921" s="732">
        <v>3.8023265102693119E-4</v>
      </c>
      <c r="AJ2921" s="114"/>
      <c r="AK2921" s="115"/>
      <c r="AL2921" s="115"/>
    </row>
    <row r="2922" spans="1:38" ht="13" x14ac:dyDescent="0.3">
      <c r="A2922" s="71">
        <v>2047</v>
      </c>
      <c r="B2922" s="718">
        <v>37</v>
      </c>
      <c r="C2922" s="108">
        <v>0.5738162732600347</v>
      </c>
      <c r="D2922" s="109">
        <v>0.54584534921739569</v>
      </c>
      <c r="E2922" s="732">
        <v>0.44618547454006291</v>
      </c>
      <c r="F2922" s="108">
        <v>1.8925943025709369E-2</v>
      </c>
      <c r="G2922" s="109">
        <v>2.0141165345830239E-2</v>
      </c>
      <c r="H2922" s="732">
        <v>3.0202685063689536E-2</v>
      </c>
      <c r="I2922" s="108">
        <v>8.8367530718806708E-3</v>
      </c>
      <c r="J2922" s="109">
        <v>1.0288045038631444E-2</v>
      </c>
      <c r="K2922" s="732">
        <v>2.0483073451257647E-2</v>
      </c>
      <c r="L2922" s="108">
        <v>1.38985841501823E-3</v>
      </c>
      <c r="M2922" s="109">
        <v>1.5831289672451909E-3</v>
      </c>
      <c r="N2922" s="732">
        <v>2.4454117970327616E-3</v>
      </c>
      <c r="O2922" s="108">
        <v>2.4989274651818945E-3</v>
      </c>
      <c r="P2922" s="109">
        <v>2.5913070494878914E-3</v>
      </c>
      <c r="Q2922" s="732">
        <v>6.4685144477752508E-3</v>
      </c>
      <c r="R2922" s="108">
        <v>2.5331226155676984E-3</v>
      </c>
      <c r="S2922" s="109">
        <v>3.3740863656433247E-3</v>
      </c>
      <c r="T2922" s="732">
        <v>1.0908621652602779E-2</v>
      </c>
      <c r="U2922" s="108">
        <v>2.249438938716455E-4</v>
      </c>
      <c r="V2922" s="109">
        <v>2.271340371663145E-4</v>
      </c>
      <c r="W2922" s="732">
        <v>6.0431763114987579E-4</v>
      </c>
      <c r="X2922" s="108">
        <v>1.4279512268382629E-5</v>
      </c>
      <c r="Y2922" s="109">
        <v>1.4499088704742656E-5</v>
      </c>
      <c r="Z2922" s="732">
        <v>4.0715070981325017E-5</v>
      </c>
      <c r="AA2922" s="108">
        <v>2.6189154293471774E-4</v>
      </c>
      <c r="AB2922" s="109">
        <v>2.692318471809481E-4</v>
      </c>
      <c r="AC2922" s="732">
        <v>1.1237640957865742E-3</v>
      </c>
      <c r="AD2922" s="108">
        <v>9.6088499369468688E-5</v>
      </c>
      <c r="AE2922" s="109">
        <v>9.6578740904706194E-5</v>
      </c>
      <c r="AF2922" s="732">
        <v>2.5293114502140197E-4</v>
      </c>
      <c r="AG2922" s="108">
        <v>1.2878309781538068E-4</v>
      </c>
      <c r="AH2922" s="109">
        <v>1.3204910468956363E-4</v>
      </c>
      <c r="AI2922" s="732">
        <v>3.8023265102693119E-4</v>
      </c>
      <c r="AJ2922" s="114"/>
      <c r="AK2922" s="115"/>
      <c r="AL2922" s="115"/>
    </row>
    <row r="2923" spans="1:38" ht="13" x14ac:dyDescent="0.3">
      <c r="A2923" s="71">
        <v>2047</v>
      </c>
      <c r="B2923" s="718">
        <v>38</v>
      </c>
      <c r="C2923" s="108">
        <v>0.5738162732600347</v>
      </c>
      <c r="D2923" s="109">
        <v>0.54584534921739569</v>
      </c>
      <c r="E2923" s="732">
        <v>0.44618547454006291</v>
      </c>
      <c r="F2923" s="108">
        <v>1.8925943025709369E-2</v>
      </c>
      <c r="G2923" s="109">
        <v>2.0141165345830239E-2</v>
      </c>
      <c r="H2923" s="732">
        <v>3.0202685063689536E-2</v>
      </c>
      <c r="I2923" s="108">
        <v>8.8367530718806708E-3</v>
      </c>
      <c r="J2923" s="109">
        <v>1.0288045038631444E-2</v>
      </c>
      <c r="K2923" s="732">
        <v>2.0483073451257647E-2</v>
      </c>
      <c r="L2923" s="108">
        <v>1.38985841501823E-3</v>
      </c>
      <c r="M2923" s="109">
        <v>1.5831289672451909E-3</v>
      </c>
      <c r="N2923" s="732">
        <v>2.4454117970327616E-3</v>
      </c>
      <c r="O2923" s="108">
        <v>2.4989274651818945E-3</v>
      </c>
      <c r="P2923" s="109">
        <v>2.5913070494878914E-3</v>
      </c>
      <c r="Q2923" s="732">
        <v>6.4685144477752508E-3</v>
      </c>
      <c r="R2923" s="108">
        <v>2.5331226155676984E-3</v>
      </c>
      <c r="S2923" s="109">
        <v>3.3740863656433247E-3</v>
      </c>
      <c r="T2923" s="732">
        <v>1.0908621652602779E-2</v>
      </c>
      <c r="U2923" s="108">
        <v>2.249438938716455E-4</v>
      </c>
      <c r="V2923" s="109">
        <v>2.271340371663145E-4</v>
      </c>
      <c r="W2923" s="732">
        <v>6.0431763114987579E-4</v>
      </c>
      <c r="X2923" s="108">
        <v>1.4279512268382629E-5</v>
      </c>
      <c r="Y2923" s="109">
        <v>1.4499088704742656E-5</v>
      </c>
      <c r="Z2923" s="732">
        <v>4.0715070981325017E-5</v>
      </c>
      <c r="AA2923" s="108">
        <v>2.6189154293471774E-4</v>
      </c>
      <c r="AB2923" s="109">
        <v>2.692318471809481E-4</v>
      </c>
      <c r="AC2923" s="732">
        <v>1.1237640957865742E-3</v>
      </c>
      <c r="AD2923" s="108">
        <v>9.6088499369468688E-5</v>
      </c>
      <c r="AE2923" s="109">
        <v>9.6578740904706194E-5</v>
      </c>
      <c r="AF2923" s="732">
        <v>2.5293114502140197E-4</v>
      </c>
      <c r="AG2923" s="108">
        <v>1.2878309781538068E-4</v>
      </c>
      <c r="AH2923" s="109">
        <v>1.3204910468956363E-4</v>
      </c>
      <c r="AI2923" s="732">
        <v>3.8023265102693119E-4</v>
      </c>
      <c r="AJ2923" s="114"/>
      <c r="AK2923" s="115"/>
      <c r="AL2923" s="115"/>
    </row>
    <row r="2924" spans="1:38" ht="13.5" thickBot="1" x14ac:dyDescent="0.35">
      <c r="A2924" s="73">
        <v>2047</v>
      </c>
      <c r="B2924" s="719">
        <v>39</v>
      </c>
      <c r="C2924" s="110">
        <v>0.5738162732600347</v>
      </c>
      <c r="D2924" s="111">
        <v>0.54584534921739569</v>
      </c>
      <c r="E2924" s="733">
        <v>0.44618547454006291</v>
      </c>
      <c r="F2924" s="110">
        <v>1.8925943025709369E-2</v>
      </c>
      <c r="G2924" s="111">
        <v>2.0141165345830239E-2</v>
      </c>
      <c r="H2924" s="733">
        <v>3.0202685063689536E-2</v>
      </c>
      <c r="I2924" s="110">
        <v>8.8367530718806708E-3</v>
      </c>
      <c r="J2924" s="111">
        <v>1.0288045038631444E-2</v>
      </c>
      <c r="K2924" s="733">
        <v>2.0483073451257647E-2</v>
      </c>
      <c r="L2924" s="110">
        <v>1.38985841501823E-3</v>
      </c>
      <c r="M2924" s="111">
        <v>1.5831289672451909E-3</v>
      </c>
      <c r="N2924" s="733">
        <v>2.4454117970327616E-3</v>
      </c>
      <c r="O2924" s="110">
        <v>2.4989274651818945E-3</v>
      </c>
      <c r="P2924" s="111">
        <v>2.5913070494878914E-3</v>
      </c>
      <c r="Q2924" s="733">
        <v>6.4685144477752508E-3</v>
      </c>
      <c r="R2924" s="110">
        <v>2.5331226155676984E-3</v>
      </c>
      <c r="S2924" s="111">
        <v>3.3740863656433247E-3</v>
      </c>
      <c r="T2924" s="733">
        <v>1.0908621652602779E-2</v>
      </c>
      <c r="U2924" s="110">
        <v>2.249438938716455E-4</v>
      </c>
      <c r="V2924" s="111">
        <v>2.271340371663145E-4</v>
      </c>
      <c r="W2924" s="733">
        <v>6.0431763114987579E-4</v>
      </c>
      <c r="X2924" s="110">
        <v>1.4279512268382629E-5</v>
      </c>
      <c r="Y2924" s="111">
        <v>1.4499088704742656E-5</v>
      </c>
      <c r="Z2924" s="733">
        <v>4.0715070981325017E-5</v>
      </c>
      <c r="AA2924" s="110">
        <v>2.6189154293471774E-4</v>
      </c>
      <c r="AB2924" s="111">
        <v>2.692318471809481E-4</v>
      </c>
      <c r="AC2924" s="733">
        <v>1.1237640957865742E-3</v>
      </c>
      <c r="AD2924" s="110">
        <v>9.6088499369468688E-5</v>
      </c>
      <c r="AE2924" s="111">
        <v>9.6578740904706194E-5</v>
      </c>
      <c r="AF2924" s="733">
        <v>2.5293114502140197E-4</v>
      </c>
      <c r="AG2924" s="110">
        <v>1.2878309781538068E-4</v>
      </c>
      <c r="AH2924" s="111">
        <v>1.3204910468956363E-4</v>
      </c>
      <c r="AI2924" s="733">
        <v>3.8023265102693119E-4</v>
      </c>
      <c r="AJ2924" s="116"/>
      <c r="AK2924" s="117"/>
      <c r="AL2924" s="117"/>
    </row>
    <row r="2925" spans="1:38" x14ac:dyDescent="0.25">
      <c r="A2925" s="69">
        <v>2048</v>
      </c>
      <c r="B2925" s="70">
        <v>0</v>
      </c>
      <c r="C2925" s="106">
        <v>0.28203935943491182</v>
      </c>
      <c r="D2925" s="107">
        <v>0.28950956458890403</v>
      </c>
      <c r="E2925" s="730">
        <v>0.24581086726463008</v>
      </c>
      <c r="F2925" s="106">
        <v>1.3364811012586703E-2</v>
      </c>
      <c r="G2925" s="107">
        <v>1.5187379516726367E-2</v>
      </c>
      <c r="H2925" s="730">
        <v>1.4799846803220091E-2</v>
      </c>
      <c r="I2925" s="106">
        <v>7.4510155559609475E-3</v>
      </c>
      <c r="J2925" s="107">
        <v>7.0927934515751167E-3</v>
      </c>
      <c r="K2925" s="730">
        <v>1.67064029803888E-2</v>
      </c>
      <c r="L2925" s="106">
        <v>7.2427614086433033E-4</v>
      </c>
      <c r="M2925" s="107">
        <v>8.0545347444753879E-4</v>
      </c>
      <c r="N2925" s="730">
        <v>1.3942389048997735E-3</v>
      </c>
      <c r="O2925" s="106">
        <v>1.8664410797435088E-3</v>
      </c>
      <c r="P2925" s="107">
        <v>1.7635643079471357E-3</v>
      </c>
      <c r="Q2925" s="730">
        <v>3.3930051614009995E-3</v>
      </c>
      <c r="R2925" s="106">
        <v>2.5331226155676984E-3</v>
      </c>
      <c r="S2925" s="107">
        <v>3.3740863656433247E-3</v>
      </c>
      <c r="T2925" s="730">
        <v>1.0908621652602779E-2</v>
      </c>
      <c r="U2925" s="106">
        <v>1.9776181116429778E-4</v>
      </c>
      <c r="V2925" s="107">
        <v>1.9164830106616412E-4</v>
      </c>
      <c r="W2925" s="730">
        <v>3.3238038075928029E-4</v>
      </c>
      <c r="X2925" s="106">
        <v>1.2226160293785921E-5</v>
      </c>
      <c r="Y2925" s="107">
        <v>1.1814142666223557E-5</v>
      </c>
      <c r="Z2925" s="730">
        <v>2.149159954889363E-5</v>
      </c>
      <c r="AA2925" s="106">
        <v>2.1244155760535635E-4</v>
      </c>
      <c r="AB2925" s="107">
        <v>2.1298895602046993E-4</v>
      </c>
      <c r="AC2925" s="730">
        <v>5.8843037213162546E-4</v>
      </c>
      <c r="AD2925" s="106">
        <v>8.6726768285947512E-5</v>
      </c>
      <c r="AE2925" s="107">
        <v>8.4367697522524712E-5</v>
      </c>
      <c r="AF2925" s="730">
        <v>1.4369299349493222E-4</v>
      </c>
      <c r="AG2925" s="106">
        <v>1.0365296410444479E-4</v>
      </c>
      <c r="AH2925" s="107">
        <v>9.9175810530315674E-5</v>
      </c>
      <c r="AI2925" s="730">
        <v>1.8787665702567913E-4</v>
      </c>
      <c r="AJ2925" s="112"/>
      <c r="AK2925" s="113"/>
      <c r="AL2925" s="113"/>
    </row>
    <row r="2926" spans="1:38" x14ac:dyDescent="0.25">
      <c r="A2926" s="71">
        <v>2048</v>
      </c>
      <c r="B2926" s="718">
        <v>1</v>
      </c>
      <c r="C2926" s="108">
        <v>0.28122007372922958</v>
      </c>
      <c r="D2926" s="109">
        <v>0.28848275636945953</v>
      </c>
      <c r="E2926" s="731">
        <v>0.24691948794470911</v>
      </c>
      <c r="F2926" s="108">
        <v>1.3374443502006172E-2</v>
      </c>
      <c r="G2926" s="109">
        <v>1.5190143723963819E-2</v>
      </c>
      <c r="H2926" s="731">
        <v>1.489162700171153E-2</v>
      </c>
      <c r="I2926" s="108">
        <v>7.4271125036536392E-3</v>
      </c>
      <c r="J2926" s="109">
        <v>7.0600665831466848E-3</v>
      </c>
      <c r="K2926" s="731">
        <v>1.6806461951356197E-2</v>
      </c>
      <c r="L2926" s="108">
        <v>7.2332873286909849E-4</v>
      </c>
      <c r="M2926" s="109">
        <v>8.034201868683306E-4</v>
      </c>
      <c r="N2926" s="731">
        <v>1.3996017369456572E-3</v>
      </c>
      <c r="O2926" s="108">
        <v>1.860645516209992E-3</v>
      </c>
      <c r="P2926" s="109">
        <v>1.7569170891938829E-3</v>
      </c>
      <c r="Q2926" s="731">
        <v>3.4120565125854061E-3</v>
      </c>
      <c r="R2926" s="108">
        <v>2.5331226155676984E-3</v>
      </c>
      <c r="S2926" s="109">
        <v>3.3740863656433247E-3</v>
      </c>
      <c r="T2926" s="731">
        <v>1.0908621652602779E-2</v>
      </c>
      <c r="U2926" s="108">
        <v>1.9719748068274166E-4</v>
      </c>
      <c r="V2926" s="109">
        <v>1.9084044279174967E-4</v>
      </c>
      <c r="W2926" s="731">
        <v>3.344335162739474E-4</v>
      </c>
      <c r="X2926" s="108">
        <v>1.2190119580340671E-5</v>
      </c>
      <c r="Y2926" s="109">
        <v>1.1763983744872608E-5</v>
      </c>
      <c r="Z2926" s="731">
        <v>2.1617672530137591E-5</v>
      </c>
      <c r="AA2926" s="108">
        <v>2.1201742612765001E-4</v>
      </c>
      <c r="AB2926" s="109">
        <v>2.1236341699429684E-4</v>
      </c>
      <c r="AC2926" s="731">
        <v>5.9177406328159653E-4</v>
      </c>
      <c r="AD2926" s="108">
        <v>8.6481539191032224E-5</v>
      </c>
      <c r="AE2926" s="109">
        <v>8.4005227507255093E-5</v>
      </c>
      <c r="AF2926" s="731">
        <v>1.4464450520181856E-4</v>
      </c>
      <c r="AG2926" s="108">
        <v>1.0334139941140766E-4</v>
      </c>
      <c r="AH2926" s="109">
        <v>9.8776942097194165E-5</v>
      </c>
      <c r="AI2926" s="731">
        <v>1.8878538278406778E-4</v>
      </c>
      <c r="AJ2926" s="114"/>
      <c r="AK2926" s="115"/>
      <c r="AL2926" s="115"/>
    </row>
    <row r="2927" spans="1:38" x14ac:dyDescent="0.25">
      <c r="A2927" s="71">
        <v>2048</v>
      </c>
      <c r="B2927" s="718">
        <v>2</v>
      </c>
      <c r="C2927" s="108">
        <v>0.27959067740909466</v>
      </c>
      <c r="D2927" s="109">
        <v>0.28656739001510578</v>
      </c>
      <c r="E2927" s="731">
        <v>0.24834753553058314</v>
      </c>
      <c r="F2927" s="108">
        <v>1.3362342825200456E-2</v>
      </c>
      <c r="G2927" s="109">
        <v>1.5176729756192537E-2</v>
      </c>
      <c r="H2927" s="731">
        <v>1.50000359703073E-2</v>
      </c>
      <c r="I2927" s="108">
        <v>7.3887725703565251E-3</v>
      </c>
      <c r="J2927" s="109">
        <v>7.0127610182864897E-3</v>
      </c>
      <c r="K2927" s="731">
        <v>1.6933711786568016E-2</v>
      </c>
      <c r="L2927" s="108">
        <v>7.2241420157193416E-4</v>
      </c>
      <c r="M2927" s="109">
        <v>8.013622574588044E-4</v>
      </c>
      <c r="N2927" s="731">
        <v>1.4063350380170796E-3</v>
      </c>
      <c r="O2927" s="108">
        <v>1.8505736552558154E-3</v>
      </c>
      <c r="P2927" s="109">
        <v>1.7465068786388001E-3</v>
      </c>
      <c r="Q2927" s="731">
        <v>3.4365019505714573E-3</v>
      </c>
      <c r="R2927" s="108">
        <v>2.5331226155676984E-3</v>
      </c>
      <c r="S2927" s="109">
        <v>3.3740863656433247E-3</v>
      </c>
      <c r="T2927" s="731">
        <v>1.0908621652602779E-2</v>
      </c>
      <c r="U2927" s="108">
        <v>1.9638146622443834E-4</v>
      </c>
      <c r="V2927" s="109">
        <v>1.8976806749713051E-4</v>
      </c>
      <c r="W2927" s="731">
        <v>3.3706767626198524E-4</v>
      </c>
      <c r="X2927" s="108">
        <v>1.2136131542954017E-5</v>
      </c>
      <c r="Y2927" s="109">
        <v>1.1695489966609015E-5</v>
      </c>
      <c r="Z2927" s="731">
        <v>2.1779506206369054E-5</v>
      </c>
      <c r="AA2927" s="108">
        <v>2.1127430480255666E-4</v>
      </c>
      <c r="AB2927" s="109">
        <v>2.1143978278432248E-4</v>
      </c>
      <c r="AC2927" s="731">
        <v>5.960264332884477E-4</v>
      </c>
      <c r="AD2927" s="108">
        <v>8.6138131843611354E-5</v>
      </c>
      <c r="AE2927" s="109">
        <v>8.353411270638977E-5</v>
      </c>
      <c r="AF2927" s="731">
        <v>1.4586533440292019E-4</v>
      </c>
      <c r="AG2927" s="108">
        <v>1.0284132195916786E-4</v>
      </c>
      <c r="AH2927" s="109">
        <v>9.8200499011247906E-5</v>
      </c>
      <c r="AI2927" s="731">
        <v>1.8995153668149929E-4</v>
      </c>
      <c r="AJ2927" s="114"/>
      <c r="AK2927" s="115"/>
      <c r="AL2927" s="115"/>
    </row>
    <row r="2928" spans="1:38" ht="13" x14ac:dyDescent="0.3">
      <c r="A2928" s="71">
        <v>2048</v>
      </c>
      <c r="B2928" s="718">
        <v>3</v>
      </c>
      <c r="C2928" s="108">
        <v>0.27694523378680908</v>
      </c>
      <c r="D2928" s="109">
        <v>0.283622177824774</v>
      </c>
      <c r="E2928" s="732">
        <v>0.25003674582127777</v>
      </c>
      <c r="F2928" s="108">
        <v>1.3343273499860864E-2</v>
      </c>
      <c r="G2928" s="109">
        <v>1.5159416761853129E-2</v>
      </c>
      <c r="H2928" s="732">
        <v>1.5128114681733864E-2</v>
      </c>
      <c r="I2928" s="108">
        <v>7.3318045878337417E-3</v>
      </c>
      <c r="J2928" s="109">
        <v>6.9490099131490398E-3</v>
      </c>
      <c r="K2928" s="732">
        <v>1.7083053572150623E-2</v>
      </c>
      <c r="L2928" s="108">
        <v>7.214970585840677E-4</v>
      </c>
      <c r="M2928" s="109">
        <v>7.9933115478709733E-4</v>
      </c>
      <c r="N2928" s="732">
        <v>1.4141718976014108E-3</v>
      </c>
      <c r="O2928" s="108">
        <v>1.8355070135369965E-3</v>
      </c>
      <c r="P2928" s="109">
        <v>1.7317707087974555E-3</v>
      </c>
      <c r="Q2928" s="732">
        <v>3.4653513849577638E-3</v>
      </c>
      <c r="R2928" s="108">
        <v>2.5331226155676984E-3</v>
      </c>
      <c r="S2928" s="109">
        <v>3.3740863656433247E-3</v>
      </c>
      <c r="T2928" s="732">
        <v>1.0908621652602779E-2</v>
      </c>
      <c r="U2928" s="108">
        <v>1.9524434079208359E-4</v>
      </c>
      <c r="V2928" s="109">
        <v>1.8840742264147E-4</v>
      </c>
      <c r="W2928" s="732">
        <v>3.401757042912724E-4</v>
      </c>
      <c r="X2928" s="108">
        <v>1.2059629823332223E-5</v>
      </c>
      <c r="Y2928" s="109">
        <v>1.1606834793260717E-5</v>
      </c>
      <c r="Z2928" s="732">
        <v>2.1970533210111645E-5</v>
      </c>
      <c r="AA2928" s="108">
        <v>2.1020905448949852E-4</v>
      </c>
      <c r="AB2928" s="109">
        <v>2.1023903063253763E-4</v>
      </c>
      <c r="AC2928" s="732">
        <v>6.0104510707844055E-4</v>
      </c>
      <c r="AD2928" s="108">
        <v>8.5666238137090589E-5</v>
      </c>
      <c r="AE2928" s="109">
        <v>8.2946668667184246E-5</v>
      </c>
      <c r="AF2928" s="732">
        <v>1.473058582665763E-4</v>
      </c>
      <c r="AG2928" s="108">
        <v>1.0211385095355517E-4</v>
      </c>
      <c r="AH2928" s="109">
        <v>9.74239666820472E-5</v>
      </c>
      <c r="AI2928" s="732">
        <v>1.9132792994646042E-4</v>
      </c>
      <c r="AJ2928" s="114"/>
      <c r="AK2928" s="115"/>
      <c r="AL2928" s="115"/>
    </row>
    <row r="2929" spans="1:38" ht="13" x14ac:dyDescent="0.3">
      <c r="A2929" s="71">
        <v>2048</v>
      </c>
      <c r="B2929" s="718">
        <v>4</v>
      </c>
      <c r="C2929" s="108">
        <v>0.33642443980409109</v>
      </c>
      <c r="D2929" s="109">
        <v>0.33910561786539789</v>
      </c>
      <c r="E2929" s="732">
        <v>0.33753485561033336</v>
      </c>
      <c r="F2929" s="108">
        <v>1.3770929075434575E-2</v>
      </c>
      <c r="G2929" s="109">
        <v>1.569616020863316E-2</v>
      </c>
      <c r="H2929" s="732">
        <v>1.8537953925190157E-2</v>
      </c>
      <c r="I2929" s="108">
        <v>7.7750345322275425E-3</v>
      </c>
      <c r="J2929" s="109">
        <v>8.1251516957779497E-3</v>
      </c>
      <c r="K2929" s="732">
        <v>2.0299059903006005E-2</v>
      </c>
      <c r="L2929" s="108">
        <v>8.7255239227367087E-4</v>
      </c>
      <c r="M2929" s="109">
        <v>1.1931280681394345E-3</v>
      </c>
      <c r="N2929" s="732">
        <v>2.2867778403300458E-3</v>
      </c>
      <c r="O2929" s="108">
        <v>1.9843748008441867E-3</v>
      </c>
      <c r="P2929" s="109">
        <v>2.0250428991783471E-3</v>
      </c>
      <c r="Q2929" s="732">
        <v>4.3885994866928093E-3</v>
      </c>
      <c r="R2929" s="108">
        <v>2.5331226155676984E-3</v>
      </c>
      <c r="S2929" s="109">
        <v>3.3740863656433247E-3</v>
      </c>
      <c r="T2929" s="732">
        <v>1.0908621652602779E-2</v>
      </c>
      <c r="U2929" s="108">
        <v>2.0347073374438407E-4</v>
      </c>
      <c r="V2929" s="109">
        <v>2.0410117569650586E-4</v>
      </c>
      <c r="W2929" s="732">
        <v>4.3819861777782618E-4</v>
      </c>
      <c r="X2929" s="108">
        <v>1.2650924523072015E-5</v>
      </c>
      <c r="Y2929" s="109">
        <v>1.2739890594138992E-5</v>
      </c>
      <c r="Z2929" s="732">
        <v>2.8336383885865483E-5</v>
      </c>
      <c r="AA2929" s="108">
        <v>2.1981821278078677E-4</v>
      </c>
      <c r="AB2929" s="109">
        <v>2.2770078361085888E-4</v>
      </c>
      <c r="AC2929" s="732">
        <v>7.5628099033075579E-4</v>
      </c>
      <c r="AD2929" s="108">
        <v>8.8806011673009066E-5</v>
      </c>
      <c r="AE2929" s="109">
        <v>8.8867551744901965E-5</v>
      </c>
      <c r="AF2929" s="732">
        <v>1.9314288874466815E-4</v>
      </c>
      <c r="AG2929" s="108">
        <v>1.0852579682798242E-4</v>
      </c>
      <c r="AH2929" s="109">
        <v>1.0991130399005964E-4</v>
      </c>
      <c r="AI2929" s="732">
        <v>2.3605174511307994E-4</v>
      </c>
      <c r="AJ2929" s="114"/>
      <c r="AK2929" s="115"/>
      <c r="AL2929" s="115"/>
    </row>
    <row r="2930" spans="1:38" ht="13" x14ac:dyDescent="0.3">
      <c r="A2930" s="71">
        <v>2048</v>
      </c>
      <c r="B2930" s="718">
        <v>5</v>
      </c>
      <c r="C2930" s="108">
        <v>0.33523301978693343</v>
      </c>
      <c r="D2930" s="109">
        <v>0.3378578972416591</v>
      </c>
      <c r="E2930" s="732">
        <v>0.33329807311155746</v>
      </c>
      <c r="F2930" s="108">
        <v>1.3793365214818871E-2</v>
      </c>
      <c r="G2930" s="109">
        <v>1.5711719398265739E-2</v>
      </c>
      <c r="H2930" s="732">
        <v>1.8353501592526571E-2</v>
      </c>
      <c r="I2930" s="108">
        <v>7.7429762107279528E-3</v>
      </c>
      <c r="J2930" s="109">
        <v>8.0832875106329419E-3</v>
      </c>
      <c r="K2930" s="732">
        <v>2.0008222933849226E-2</v>
      </c>
      <c r="L2930" s="108">
        <v>8.713917201177352E-4</v>
      </c>
      <c r="M2930" s="109">
        <v>1.1902364977817721E-3</v>
      </c>
      <c r="N2930" s="732">
        <v>2.2687522946973973E-3</v>
      </c>
      <c r="O2930" s="108">
        <v>1.9761096241500188E-3</v>
      </c>
      <c r="P2930" s="109">
        <v>2.0155316947287295E-3</v>
      </c>
      <c r="Q2930" s="732">
        <v>4.3259860964876213E-3</v>
      </c>
      <c r="R2930" s="108">
        <v>2.5331226155676984E-3</v>
      </c>
      <c r="S2930" s="109">
        <v>3.3740863656433247E-3</v>
      </c>
      <c r="T2930" s="732">
        <v>1.0908621652602779E-2</v>
      </c>
      <c r="U2930" s="108">
        <v>2.0271709774591465E-4</v>
      </c>
      <c r="V2930" s="109">
        <v>2.0312619910126378E-4</v>
      </c>
      <c r="W2930" s="732">
        <v>4.3147923760423996E-4</v>
      </c>
      <c r="X2930" s="108">
        <v>1.2601898962678926E-5</v>
      </c>
      <c r="Y2930" s="109">
        <v>1.2677688946206126E-5</v>
      </c>
      <c r="Z2930" s="732">
        <v>2.7917222900730287E-5</v>
      </c>
      <c r="AA2930" s="108">
        <v>2.1928178210553484E-4</v>
      </c>
      <c r="AB2930" s="109">
        <v>2.2697219478917408E-4</v>
      </c>
      <c r="AC2930" s="732">
        <v>7.4582599923192353E-4</v>
      </c>
      <c r="AD2930" s="108">
        <v>8.8481513937576343E-5</v>
      </c>
      <c r="AE2930" s="109">
        <v>8.8439834410059681E-5</v>
      </c>
      <c r="AF2930" s="732">
        <v>1.9002127019530175E-4</v>
      </c>
      <c r="AG2930" s="108">
        <v>1.0809331431783177E-4</v>
      </c>
      <c r="AH2930" s="109">
        <v>1.0938622687923213E-4</v>
      </c>
      <c r="AI2930" s="732">
        <v>2.3305198316904527E-4</v>
      </c>
      <c r="AJ2930" s="114"/>
      <c r="AK2930" s="115"/>
      <c r="AL2930" s="115"/>
    </row>
    <row r="2931" spans="1:38" ht="13" x14ac:dyDescent="0.3">
      <c r="A2931" s="71">
        <v>2048</v>
      </c>
      <c r="B2931" s="718">
        <v>6</v>
      </c>
      <c r="C2931" s="108">
        <v>0.38489445694151986</v>
      </c>
      <c r="D2931" s="109">
        <v>0.38313393144775493</v>
      </c>
      <c r="E2931" s="732">
        <v>0.44958974558932957</v>
      </c>
      <c r="F2931" s="108">
        <v>1.4350083703275705E-2</v>
      </c>
      <c r="G2931" s="109">
        <v>1.6281222986289642E-2</v>
      </c>
      <c r="H2931" s="732">
        <v>2.4055713221108711E-2</v>
      </c>
      <c r="I2931" s="108">
        <v>7.9947926681749413E-3</v>
      </c>
      <c r="J2931" s="109">
        <v>8.9637029499929199E-3</v>
      </c>
      <c r="K2931" s="732">
        <v>2.2066794613497507E-2</v>
      </c>
      <c r="L2931" s="108">
        <v>9.8849918478924694E-4</v>
      </c>
      <c r="M2931" s="109">
        <v>1.2867684981241964E-3</v>
      </c>
      <c r="N2931" s="732">
        <v>2.347305724333251E-3</v>
      </c>
      <c r="O2931" s="108">
        <v>2.0844132552207827E-3</v>
      </c>
      <c r="P2931" s="109">
        <v>2.2582466483037369E-3</v>
      </c>
      <c r="Q2931" s="732">
        <v>5.8419875700710224E-3</v>
      </c>
      <c r="R2931" s="108">
        <v>2.5331226155676984E-3</v>
      </c>
      <c r="S2931" s="109">
        <v>3.3740863656433247E-3</v>
      </c>
      <c r="T2931" s="732">
        <v>1.0908621652602779E-2</v>
      </c>
      <c r="U2931" s="108">
        <v>2.0852550781183817E-4</v>
      </c>
      <c r="V2931" s="109">
        <v>2.1538976795934392E-4</v>
      </c>
      <c r="W2931" s="732">
        <v>5.382784859995222E-4</v>
      </c>
      <c r="X2931" s="108">
        <v>1.3021887064683699E-5</v>
      </c>
      <c r="Y2931" s="109">
        <v>1.3571557195362933E-5</v>
      </c>
      <c r="Z2931" s="732">
        <v>3.6297425355516476E-5</v>
      </c>
      <c r="AA2931" s="108">
        <v>2.2708429440279607E-4</v>
      </c>
      <c r="AB2931" s="109">
        <v>2.4144966974871983E-4</v>
      </c>
      <c r="AC2931" s="732">
        <v>1.0053771731999125E-3</v>
      </c>
      <c r="AD2931" s="108">
        <v>9.067584642488661E-5</v>
      </c>
      <c r="AE2931" s="109">
        <v>9.2967541691930684E-5</v>
      </c>
      <c r="AF2931" s="732">
        <v>2.2187630994935129E-4</v>
      </c>
      <c r="AG2931" s="108">
        <v>1.1271081751368072E-4</v>
      </c>
      <c r="AH2931" s="109">
        <v>1.195204048605233E-4</v>
      </c>
      <c r="AI2931" s="732">
        <v>3.4967233275152483E-4</v>
      </c>
      <c r="AJ2931" s="114"/>
      <c r="AK2931" s="115"/>
      <c r="AL2931" s="115"/>
    </row>
    <row r="2932" spans="1:38" ht="13" x14ac:dyDescent="0.3">
      <c r="A2932" s="71">
        <v>2048</v>
      </c>
      <c r="B2932" s="718">
        <v>7</v>
      </c>
      <c r="C2932" s="108">
        <v>0.3846461775659108</v>
      </c>
      <c r="D2932" s="109">
        <v>0.38278747575134758</v>
      </c>
      <c r="E2932" s="732">
        <v>0.44481489458955786</v>
      </c>
      <c r="F2932" s="108">
        <v>1.4412851919619244E-2</v>
      </c>
      <c r="G2932" s="109">
        <v>1.6329725570828752E-2</v>
      </c>
      <c r="H2932" s="732">
        <v>2.3844406986653424E-2</v>
      </c>
      <c r="I2932" s="108">
        <v>7.9802076574017333E-3</v>
      </c>
      <c r="J2932" s="109">
        <v>8.9392777478193887E-3</v>
      </c>
      <c r="K2932" s="732">
        <v>2.1743151113807219E-2</v>
      </c>
      <c r="L2932" s="108">
        <v>9.8711569991310403E-4</v>
      </c>
      <c r="M2932" s="109">
        <v>1.283808157183563E-3</v>
      </c>
      <c r="N2932" s="732">
        <v>2.3267303833779999E-3</v>
      </c>
      <c r="O2932" s="108">
        <v>2.0818694550337174E-3</v>
      </c>
      <c r="P2932" s="109">
        <v>2.2544024248787198E-3</v>
      </c>
      <c r="Q2932" s="732">
        <v>5.7667267658270266E-3</v>
      </c>
      <c r="R2932" s="108">
        <v>2.5331226155676984E-3</v>
      </c>
      <c r="S2932" s="109">
        <v>3.3740863656433247E-3</v>
      </c>
      <c r="T2932" s="732">
        <v>1.0908621652602779E-2</v>
      </c>
      <c r="U2932" s="108">
        <v>2.0812124411952055E-4</v>
      </c>
      <c r="V2932" s="109">
        <v>2.1477939801443785E-4</v>
      </c>
      <c r="W2932" s="732">
        <v>5.3021447876552266E-4</v>
      </c>
      <c r="X2932" s="108">
        <v>1.2997632457042813E-5</v>
      </c>
      <c r="Y2932" s="109">
        <v>1.353476525686429E-5</v>
      </c>
      <c r="Z2932" s="732">
        <v>3.5791444255459646E-5</v>
      </c>
      <c r="AA2932" s="108">
        <v>2.2703131792156772E-4</v>
      </c>
      <c r="AB2932" s="109">
        <v>2.4118877040949527E-4</v>
      </c>
      <c r="AC2932" s="732">
        <v>9.9287198857067409E-4</v>
      </c>
      <c r="AD2932" s="108">
        <v>9.0489050140530136E-5</v>
      </c>
      <c r="AE2932" s="109">
        <v>9.268540310975628E-5</v>
      </c>
      <c r="AF2932" s="732">
        <v>2.1812655288049669E-4</v>
      </c>
      <c r="AG2932" s="108">
        <v>1.1253402397219366E-4</v>
      </c>
      <c r="AH2932" s="109">
        <v>1.1925279612537845E-4</v>
      </c>
      <c r="AI2932" s="732">
        <v>3.4606085323117574E-4</v>
      </c>
      <c r="AJ2932" s="114"/>
      <c r="AK2932" s="115"/>
      <c r="AL2932" s="115"/>
    </row>
    <row r="2933" spans="1:38" ht="13" x14ac:dyDescent="0.3">
      <c r="A2933" s="71">
        <v>2048</v>
      </c>
      <c r="B2933" s="718">
        <v>8</v>
      </c>
      <c r="C2933" s="108">
        <v>0.43473121527481251</v>
      </c>
      <c r="D2933" s="109">
        <v>0.42535920575375369</v>
      </c>
      <c r="E2933" s="732">
        <v>0.43875442230231182</v>
      </c>
      <c r="F2933" s="108">
        <v>1.4947626338847249E-2</v>
      </c>
      <c r="G2933" s="109">
        <v>1.6734341498071729E-2</v>
      </c>
      <c r="H2933" s="732">
        <v>2.5657998119720381E-2</v>
      </c>
      <c r="I2933" s="108">
        <v>8.250557178588783E-3</v>
      </c>
      <c r="J2933" s="109">
        <v>9.4321906752039674E-3</v>
      </c>
      <c r="K2933" s="732">
        <v>2.2801724815544665E-2</v>
      </c>
      <c r="L2933" s="108">
        <v>1.1223467715997697E-3</v>
      </c>
      <c r="M2933" s="109">
        <v>1.3913652807207215E-3</v>
      </c>
      <c r="N2933" s="732">
        <v>2.4087558110149091E-3</v>
      </c>
      <c r="O2933" s="108">
        <v>2.1773638113904161E-3</v>
      </c>
      <c r="P2933" s="109">
        <v>2.3565803687639365E-3</v>
      </c>
      <c r="Q2933" s="732">
        <v>6.2072449286728129E-3</v>
      </c>
      <c r="R2933" s="108">
        <v>2.5331226155676984E-3</v>
      </c>
      <c r="S2933" s="109">
        <v>3.3740863656433247E-3</v>
      </c>
      <c r="T2933" s="732">
        <v>1.0908621652602779E-2</v>
      </c>
      <c r="U2933" s="108">
        <v>2.1216714568334777E-4</v>
      </c>
      <c r="V2933" s="109">
        <v>2.1876846267998283E-4</v>
      </c>
      <c r="W2933" s="732">
        <v>5.7695527292520867E-4</v>
      </c>
      <c r="X2933" s="108">
        <v>1.3302586625815921E-5</v>
      </c>
      <c r="Y2933" s="109">
        <v>1.3840904848575805E-5</v>
      </c>
      <c r="Z2933" s="732">
        <v>3.8838392948232387E-5</v>
      </c>
      <c r="AA2933" s="108">
        <v>2.3337741631899254E-4</v>
      </c>
      <c r="AB2933" s="109">
        <v>2.4715578851649612E-4</v>
      </c>
      <c r="AC2933" s="732">
        <v>1.0675885776775325E-3</v>
      </c>
      <c r="AD2933" s="108">
        <v>9.1870435977697967E-5</v>
      </c>
      <c r="AE2933" s="109">
        <v>9.3989395203263965E-5</v>
      </c>
      <c r="AF2933" s="732">
        <v>2.4000359001882153E-4</v>
      </c>
      <c r="AG2933" s="108">
        <v>1.1630741443615515E-4</v>
      </c>
      <c r="AH2933" s="109">
        <v>1.2319756022093054E-4</v>
      </c>
      <c r="AI2933" s="732">
        <v>3.674095824404687E-4</v>
      </c>
      <c r="AJ2933" s="114"/>
      <c r="AK2933" s="115"/>
      <c r="AL2933" s="115"/>
    </row>
    <row r="2934" spans="1:38" ht="13" x14ac:dyDescent="0.3">
      <c r="A2934" s="71">
        <v>2048</v>
      </c>
      <c r="B2934" s="718">
        <v>9</v>
      </c>
      <c r="C2934" s="108">
        <v>0.434461035452399</v>
      </c>
      <c r="D2934" s="109">
        <v>0.42502289165705304</v>
      </c>
      <c r="E2934" s="732">
        <v>0.43370782560947424</v>
      </c>
      <c r="F2934" s="108">
        <v>1.5034219596843977E-2</v>
      </c>
      <c r="G2934" s="109">
        <v>1.6804279688954208E-2</v>
      </c>
      <c r="H2934" s="732">
        <v>2.5415696891028315E-2</v>
      </c>
      <c r="I2934" s="108">
        <v>8.2348474751095541E-3</v>
      </c>
      <c r="J2934" s="109">
        <v>9.4081008897575202E-3</v>
      </c>
      <c r="K2934" s="732">
        <v>2.2431856673236966E-2</v>
      </c>
      <c r="L2934" s="108">
        <v>1.1206994684021874E-3</v>
      </c>
      <c r="M2934" s="109">
        <v>1.3883476825662655E-3</v>
      </c>
      <c r="N2934" s="732">
        <v>2.3842735919809748E-3</v>
      </c>
      <c r="O2934" s="108">
        <v>2.1746569610014846E-3</v>
      </c>
      <c r="P2934" s="109">
        <v>2.3529106984218865E-3</v>
      </c>
      <c r="Q2934" s="732">
        <v>6.1182031192193254E-3</v>
      </c>
      <c r="R2934" s="108">
        <v>2.5331226155676984E-3</v>
      </c>
      <c r="S2934" s="109">
        <v>3.3740863656433247E-3</v>
      </c>
      <c r="T2934" s="732">
        <v>1.0908621652602779E-2</v>
      </c>
      <c r="U2934" s="108">
        <v>2.1173713054457752E-4</v>
      </c>
      <c r="V2934" s="109">
        <v>2.1818571852515439E-4</v>
      </c>
      <c r="W2934" s="732">
        <v>5.6742272812734047E-4</v>
      </c>
      <c r="X2934" s="108">
        <v>1.3276756119657942E-5</v>
      </c>
      <c r="Y2934" s="109">
        <v>1.3805759917913471E-5</v>
      </c>
      <c r="Z2934" s="732">
        <v>3.823828715013451E-5</v>
      </c>
      <c r="AA2934" s="108">
        <v>2.3339795636742914E-4</v>
      </c>
      <c r="AB2934" s="109">
        <v>2.4700287652341859E-4</v>
      </c>
      <c r="AC2934" s="732">
        <v>1.0528389736471962E-3</v>
      </c>
      <c r="AD2934" s="108">
        <v>9.167188736628326E-5</v>
      </c>
      <c r="AE2934" s="109">
        <v>9.3720048446133638E-5</v>
      </c>
      <c r="AF2934" s="732">
        <v>2.3556855098669016E-4</v>
      </c>
      <c r="AG2934" s="108">
        <v>1.1611917654048838E-4</v>
      </c>
      <c r="AH2934" s="109">
        <v>1.2294206018417396E-4</v>
      </c>
      <c r="AI2934" s="732">
        <v>3.631331292823335E-4</v>
      </c>
      <c r="AJ2934" s="114"/>
      <c r="AK2934" s="115"/>
      <c r="AL2934" s="115"/>
    </row>
    <row r="2935" spans="1:38" ht="13" x14ac:dyDescent="0.3">
      <c r="A2935" s="71">
        <v>2048</v>
      </c>
      <c r="B2935" s="718">
        <v>10</v>
      </c>
      <c r="C2935" s="108">
        <v>0.57558312764207453</v>
      </c>
      <c r="D2935" s="109">
        <v>0.5475800362529718</v>
      </c>
      <c r="E2935" s="732">
        <v>0.46933960665956181</v>
      </c>
      <c r="F2935" s="108">
        <v>1.8330695495275863E-2</v>
      </c>
      <c r="G2935" s="109">
        <v>1.9602990987285872E-2</v>
      </c>
      <c r="H2935" s="732">
        <v>3.1106323050954982E-2</v>
      </c>
      <c r="I2935" s="108">
        <v>8.8731185147124976E-3</v>
      </c>
      <c r="J2935" s="109">
        <v>1.0337415335814261E-2</v>
      </c>
      <c r="K2935" s="732">
        <v>2.1947193120161371E-2</v>
      </c>
      <c r="L2935" s="108">
        <v>1.3941813520897686E-3</v>
      </c>
      <c r="M2935" s="109">
        <v>1.5895047795999246E-3</v>
      </c>
      <c r="N2935" s="732">
        <v>2.5654198891141766E-3</v>
      </c>
      <c r="O2935" s="108">
        <v>2.5056571073570561E-3</v>
      </c>
      <c r="P2935" s="109">
        <v>2.5990712868363356E-3</v>
      </c>
      <c r="Q2935" s="732">
        <v>6.881448887158379E-3</v>
      </c>
      <c r="R2935" s="108">
        <v>2.5331226155676984E-3</v>
      </c>
      <c r="S2935" s="109">
        <v>3.3740863656433247E-3</v>
      </c>
      <c r="T2935" s="732">
        <v>1.0908621652602779E-2</v>
      </c>
      <c r="U2935" s="108">
        <v>2.2590842568696737E-4</v>
      </c>
      <c r="V2935" s="109">
        <v>2.2825865486707342E-4</v>
      </c>
      <c r="W2935" s="732">
        <v>6.4842766058870432E-4</v>
      </c>
      <c r="X2935" s="108">
        <v>1.4338156131566728E-5</v>
      </c>
      <c r="Y2935" s="109">
        <v>1.4567608301464218E-5</v>
      </c>
      <c r="Z2935" s="732">
        <v>4.3504539897670356E-5</v>
      </c>
      <c r="AA2935" s="108">
        <v>2.6036023136077603E-4</v>
      </c>
      <c r="AB2935" s="109">
        <v>2.6801019240075083E-4</v>
      </c>
      <c r="AC2935" s="732">
        <v>1.1913428429951387E-3</v>
      </c>
      <c r="AD2935" s="108">
        <v>9.652988577412451E-5</v>
      </c>
      <c r="AE2935" s="109">
        <v>9.7094127835486936E-5</v>
      </c>
      <c r="AF2935" s="732">
        <v>2.7345161800221816E-4</v>
      </c>
      <c r="AG2935" s="108">
        <v>1.2922336321466324E-4</v>
      </c>
      <c r="AH2935" s="109">
        <v>1.3256107846147037E-4</v>
      </c>
      <c r="AI2935" s="732">
        <v>4.0012233662384679E-4</v>
      </c>
      <c r="AJ2935" s="114"/>
      <c r="AK2935" s="115"/>
      <c r="AL2935" s="115"/>
    </row>
    <row r="2936" spans="1:38" ht="13" x14ac:dyDescent="0.3">
      <c r="A2936" s="71">
        <v>2048</v>
      </c>
      <c r="B2936" s="718">
        <v>11</v>
      </c>
      <c r="C2936" s="108">
        <v>0.57526978270204743</v>
      </c>
      <c r="D2936" s="109">
        <v>0.54723704966214148</v>
      </c>
      <c r="E2936" s="732">
        <v>0.46268604828823845</v>
      </c>
      <c r="F2936" s="108">
        <v>1.8507718869766772E-2</v>
      </c>
      <c r="G2936" s="109">
        <v>1.9761532701420774E-2</v>
      </c>
      <c r="H2936" s="732">
        <v>3.084904363491521E-2</v>
      </c>
      <c r="I2936" s="108">
        <v>8.8556242341512863E-3</v>
      </c>
      <c r="J2936" s="109">
        <v>1.0312956411052227E-2</v>
      </c>
      <c r="K2936" s="732">
        <v>2.152351908604358E-2</v>
      </c>
      <c r="L2936" s="108">
        <v>1.3920369372152344E-3</v>
      </c>
      <c r="M2936" s="109">
        <v>1.5862716724977164E-3</v>
      </c>
      <c r="N2936" s="732">
        <v>2.5309344182685863E-3</v>
      </c>
      <c r="O2936" s="108">
        <v>2.5026696228575653E-3</v>
      </c>
      <c r="P2936" s="109">
        <v>2.5955101970610676E-3</v>
      </c>
      <c r="Q2936" s="732">
        <v>6.7611401461808423E-3</v>
      </c>
      <c r="R2936" s="108">
        <v>2.5331226155676984E-3</v>
      </c>
      <c r="S2936" s="109">
        <v>3.3740863656433247E-3</v>
      </c>
      <c r="T2936" s="732">
        <v>1.0908621652602779E-2</v>
      </c>
      <c r="U2936" s="108">
        <v>2.2543442027784166E-4</v>
      </c>
      <c r="V2936" s="109">
        <v>2.2769359449593867E-4</v>
      </c>
      <c r="W2936" s="732">
        <v>6.3556213641839904E-4</v>
      </c>
      <c r="X2936" s="108">
        <v>1.4309561550974123E-5</v>
      </c>
      <c r="Y2936" s="109">
        <v>1.4533425899899418E-5</v>
      </c>
      <c r="Z2936" s="732">
        <v>4.2691193128176532E-5</v>
      </c>
      <c r="AA2936" s="108">
        <v>2.606764237655823E-4</v>
      </c>
      <c r="AB2936" s="109">
        <v>2.6819595008789295E-4</v>
      </c>
      <c r="AC2936" s="732">
        <v>1.1716785114234522E-3</v>
      </c>
      <c r="AD2936" s="108">
        <v>9.6310842874945652E-5</v>
      </c>
      <c r="AE2936" s="109">
        <v>9.683281515309327E-5</v>
      </c>
      <c r="AF2936" s="732">
        <v>2.6746186353432969E-4</v>
      </c>
      <c r="AG2936" s="108">
        <v>1.2901557378172283E-4</v>
      </c>
      <c r="AH2936" s="109">
        <v>1.3231282881081484E-4</v>
      </c>
      <c r="AI2936" s="732">
        <v>3.9433730986063745E-4</v>
      </c>
      <c r="AJ2936" s="114"/>
      <c r="AK2936" s="115"/>
      <c r="AL2936" s="115"/>
    </row>
    <row r="2937" spans="1:38" ht="13" x14ac:dyDescent="0.3">
      <c r="A2937" s="71">
        <v>2048</v>
      </c>
      <c r="B2937" s="718">
        <v>12</v>
      </c>
      <c r="C2937" s="108">
        <v>0.57495168000205465</v>
      </c>
      <c r="D2937" s="109">
        <v>0.54690345785397787</v>
      </c>
      <c r="E2937" s="732">
        <v>0.45582059672496267</v>
      </c>
      <c r="F2937" s="108">
        <v>1.8699483750212856E-2</v>
      </c>
      <c r="G2937" s="109">
        <v>1.993473001257277E-2</v>
      </c>
      <c r="H2937" s="732">
        <v>3.0592920816913591E-2</v>
      </c>
      <c r="I2937" s="108">
        <v>8.837882109696724E-3</v>
      </c>
      <c r="J2937" s="109">
        <v>1.0289222927074614E-2</v>
      </c>
      <c r="K2937" s="732">
        <v>2.1085972438302743E-2</v>
      </c>
      <c r="L2937" s="108">
        <v>1.38986096776707E-3</v>
      </c>
      <c r="M2937" s="109">
        <v>1.5831323793589155E-3</v>
      </c>
      <c r="N2937" s="732">
        <v>2.4952735313023221E-3</v>
      </c>
      <c r="O2937" s="108">
        <v>2.4996401200701951E-3</v>
      </c>
      <c r="P2937" s="109">
        <v>2.5920509935162396E-3</v>
      </c>
      <c r="Q2937" s="732">
        <v>6.6369812751421522E-3</v>
      </c>
      <c r="R2937" s="108">
        <v>2.5331226155676984E-3</v>
      </c>
      <c r="S2937" s="109">
        <v>3.3740863656433247E-3</v>
      </c>
      <c r="T2937" s="732">
        <v>1.0908621652602779E-2</v>
      </c>
      <c r="U2937" s="108">
        <v>2.2495379308501898E-4</v>
      </c>
      <c r="V2937" s="109">
        <v>2.2714470445851442E-4</v>
      </c>
      <c r="W2937" s="732">
        <v>6.222845730093139E-4</v>
      </c>
      <c r="X2937" s="108">
        <v>1.4280563826583673E-5</v>
      </c>
      <c r="Y2937" s="109">
        <v>1.4500224492541794E-5</v>
      </c>
      <c r="Z2937" s="732">
        <v>4.1851839530380269E-5</v>
      </c>
      <c r="AA2937" s="108">
        <v>2.6104417799954158E-4</v>
      </c>
      <c r="AB2937" s="109">
        <v>2.6845120252336598E-4</v>
      </c>
      <c r="AC2937" s="732">
        <v>1.1514211979565558E-3</v>
      </c>
      <c r="AD2937" s="108">
        <v>9.608876048628826E-5</v>
      </c>
      <c r="AE2937" s="109">
        <v>9.6579086243466983E-5</v>
      </c>
      <c r="AF2937" s="732">
        <v>2.6128039038413509E-4</v>
      </c>
      <c r="AG2937" s="108">
        <v>1.2880474129071376E-4</v>
      </c>
      <c r="AH2937" s="109">
        <v>1.3207188260472161E-4</v>
      </c>
      <c r="AI2937" s="732">
        <v>3.8836724711540076E-4</v>
      </c>
      <c r="AJ2937" s="114"/>
      <c r="AK2937" s="115"/>
      <c r="AL2937" s="115"/>
    </row>
    <row r="2938" spans="1:38" ht="13" x14ac:dyDescent="0.3">
      <c r="A2938" s="71">
        <v>2048</v>
      </c>
      <c r="B2938" s="718">
        <v>13</v>
      </c>
      <c r="C2938" s="108">
        <v>0.57495168000205465</v>
      </c>
      <c r="D2938" s="109">
        <v>0.54690345785397787</v>
      </c>
      <c r="E2938" s="732">
        <v>0.45582059672496267</v>
      </c>
      <c r="F2938" s="108">
        <v>1.8699483750212856E-2</v>
      </c>
      <c r="G2938" s="109">
        <v>1.993473001257277E-2</v>
      </c>
      <c r="H2938" s="732">
        <v>3.0592920816913591E-2</v>
      </c>
      <c r="I2938" s="108">
        <v>8.837882109696724E-3</v>
      </c>
      <c r="J2938" s="109">
        <v>1.0289222927074614E-2</v>
      </c>
      <c r="K2938" s="732">
        <v>2.1085972438302743E-2</v>
      </c>
      <c r="L2938" s="108">
        <v>1.38986096776707E-3</v>
      </c>
      <c r="M2938" s="109">
        <v>1.5831323793589155E-3</v>
      </c>
      <c r="N2938" s="732">
        <v>2.4952735313023221E-3</v>
      </c>
      <c r="O2938" s="108">
        <v>2.4996401200701951E-3</v>
      </c>
      <c r="P2938" s="109">
        <v>2.5920509935162396E-3</v>
      </c>
      <c r="Q2938" s="732">
        <v>6.6369812751421522E-3</v>
      </c>
      <c r="R2938" s="108">
        <v>2.5331226155676984E-3</v>
      </c>
      <c r="S2938" s="109">
        <v>3.3740863656433247E-3</v>
      </c>
      <c r="T2938" s="732">
        <v>1.0908621652602779E-2</v>
      </c>
      <c r="U2938" s="108">
        <v>2.2495379308501898E-4</v>
      </c>
      <c r="V2938" s="109">
        <v>2.2714470445851442E-4</v>
      </c>
      <c r="W2938" s="732">
        <v>6.222845730093139E-4</v>
      </c>
      <c r="X2938" s="108">
        <v>1.4280563826583673E-5</v>
      </c>
      <c r="Y2938" s="109">
        <v>1.4500224492541794E-5</v>
      </c>
      <c r="Z2938" s="732">
        <v>4.1851839530380269E-5</v>
      </c>
      <c r="AA2938" s="108">
        <v>2.6104417799954158E-4</v>
      </c>
      <c r="AB2938" s="109">
        <v>2.6845120252336598E-4</v>
      </c>
      <c r="AC2938" s="732">
        <v>1.1514211979565558E-3</v>
      </c>
      <c r="AD2938" s="108">
        <v>9.608876048628826E-5</v>
      </c>
      <c r="AE2938" s="109">
        <v>9.6579086243466983E-5</v>
      </c>
      <c r="AF2938" s="732">
        <v>2.6128039038413509E-4</v>
      </c>
      <c r="AG2938" s="108">
        <v>1.2880474129071376E-4</v>
      </c>
      <c r="AH2938" s="109">
        <v>1.3207188260472161E-4</v>
      </c>
      <c r="AI2938" s="732">
        <v>3.8836724711540076E-4</v>
      </c>
      <c r="AJ2938" s="114"/>
      <c r="AK2938" s="115"/>
      <c r="AL2938" s="115"/>
    </row>
    <row r="2939" spans="1:38" ht="13" x14ac:dyDescent="0.3">
      <c r="A2939" s="71">
        <v>2048</v>
      </c>
      <c r="B2939" s="718">
        <v>14</v>
      </c>
      <c r="C2939" s="108">
        <v>0.57495168000205465</v>
      </c>
      <c r="D2939" s="109">
        <v>0.54690345785397787</v>
      </c>
      <c r="E2939" s="732">
        <v>0.45582059672496267</v>
      </c>
      <c r="F2939" s="108">
        <v>1.8699483750212856E-2</v>
      </c>
      <c r="G2939" s="109">
        <v>1.993473001257277E-2</v>
      </c>
      <c r="H2939" s="732">
        <v>3.0592920816913591E-2</v>
      </c>
      <c r="I2939" s="108">
        <v>8.837882109696724E-3</v>
      </c>
      <c r="J2939" s="109">
        <v>1.0289222927074614E-2</v>
      </c>
      <c r="K2939" s="732">
        <v>2.1085972438302743E-2</v>
      </c>
      <c r="L2939" s="108">
        <v>1.38986096776707E-3</v>
      </c>
      <c r="M2939" s="109">
        <v>1.5831323793589155E-3</v>
      </c>
      <c r="N2939" s="732">
        <v>2.4952735313023221E-3</v>
      </c>
      <c r="O2939" s="108">
        <v>2.4996401200701951E-3</v>
      </c>
      <c r="P2939" s="109">
        <v>2.5920509935162396E-3</v>
      </c>
      <c r="Q2939" s="732">
        <v>6.6369812751421522E-3</v>
      </c>
      <c r="R2939" s="108">
        <v>2.5331226155676984E-3</v>
      </c>
      <c r="S2939" s="109">
        <v>3.3740863656433247E-3</v>
      </c>
      <c r="T2939" s="732">
        <v>1.0908621652602779E-2</v>
      </c>
      <c r="U2939" s="108">
        <v>2.2495379308501898E-4</v>
      </c>
      <c r="V2939" s="109">
        <v>2.2714470445851442E-4</v>
      </c>
      <c r="W2939" s="732">
        <v>6.222845730093139E-4</v>
      </c>
      <c r="X2939" s="108">
        <v>1.4280563826583673E-5</v>
      </c>
      <c r="Y2939" s="109">
        <v>1.4500224492541794E-5</v>
      </c>
      <c r="Z2939" s="732">
        <v>4.1851839530380269E-5</v>
      </c>
      <c r="AA2939" s="108">
        <v>2.6104417799954158E-4</v>
      </c>
      <c r="AB2939" s="109">
        <v>2.6845120252336598E-4</v>
      </c>
      <c r="AC2939" s="732">
        <v>1.1514211979565558E-3</v>
      </c>
      <c r="AD2939" s="108">
        <v>9.608876048628826E-5</v>
      </c>
      <c r="AE2939" s="109">
        <v>9.6579086243466983E-5</v>
      </c>
      <c r="AF2939" s="732">
        <v>2.6128039038413509E-4</v>
      </c>
      <c r="AG2939" s="108">
        <v>1.2880474129071376E-4</v>
      </c>
      <c r="AH2939" s="109">
        <v>1.3207188260472161E-4</v>
      </c>
      <c r="AI2939" s="732">
        <v>3.8836724711540076E-4</v>
      </c>
      <c r="AJ2939" s="114"/>
      <c r="AK2939" s="115"/>
      <c r="AL2939" s="115"/>
    </row>
    <row r="2940" spans="1:38" ht="13" x14ac:dyDescent="0.3">
      <c r="A2940" s="71">
        <v>2048</v>
      </c>
      <c r="B2940" s="718">
        <v>15</v>
      </c>
      <c r="C2940" s="108">
        <v>0.57495168000205465</v>
      </c>
      <c r="D2940" s="109">
        <v>0.54690345785397787</v>
      </c>
      <c r="E2940" s="732">
        <v>0.45582059672496267</v>
      </c>
      <c r="F2940" s="108">
        <v>1.8699483750212856E-2</v>
      </c>
      <c r="G2940" s="109">
        <v>1.993473001257277E-2</v>
      </c>
      <c r="H2940" s="732">
        <v>3.0592920816913591E-2</v>
      </c>
      <c r="I2940" s="108">
        <v>8.837882109696724E-3</v>
      </c>
      <c r="J2940" s="109">
        <v>1.0289222927074614E-2</v>
      </c>
      <c r="K2940" s="732">
        <v>2.1085972438302743E-2</v>
      </c>
      <c r="L2940" s="108">
        <v>1.38986096776707E-3</v>
      </c>
      <c r="M2940" s="109">
        <v>1.5831323793589155E-3</v>
      </c>
      <c r="N2940" s="732">
        <v>2.4952735313023221E-3</v>
      </c>
      <c r="O2940" s="108">
        <v>2.4996401200701951E-3</v>
      </c>
      <c r="P2940" s="109">
        <v>2.5920509935162396E-3</v>
      </c>
      <c r="Q2940" s="732">
        <v>6.6369812751421522E-3</v>
      </c>
      <c r="R2940" s="108">
        <v>2.5331226155676984E-3</v>
      </c>
      <c r="S2940" s="109">
        <v>3.3740863656433247E-3</v>
      </c>
      <c r="T2940" s="732">
        <v>1.0908621652602779E-2</v>
      </c>
      <c r="U2940" s="108">
        <v>2.2495379308501898E-4</v>
      </c>
      <c r="V2940" s="109">
        <v>2.2714470445851442E-4</v>
      </c>
      <c r="W2940" s="732">
        <v>6.222845730093139E-4</v>
      </c>
      <c r="X2940" s="108">
        <v>1.4280563826583673E-5</v>
      </c>
      <c r="Y2940" s="109">
        <v>1.4500224492541794E-5</v>
      </c>
      <c r="Z2940" s="732">
        <v>4.1851839530380269E-5</v>
      </c>
      <c r="AA2940" s="108">
        <v>2.6104417799954158E-4</v>
      </c>
      <c r="AB2940" s="109">
        <v>2.6845120252336598E-4</v>
      </c>
      <c r="AC2940" s="732">
        <v>1.1514211979565558E-3</v>
      </c>
      <c r="AD2940" s="108">
        <v>9.608876048628826E-5</v>
      </c>
      <c r="AE2940" s="109">
        <v>9.6579086243466983E-5</v>
      </c>
      <c r="AF2940" s="732">
        <v>2.6128039038413509E-4</v>
      </c>
      <c r="AG2940" s="108">
        <v>1.2880474129071376E-4</v>
      </c>
      <c r="AH2940" s="109">
        <v>1.3207188260472161E-4</v>
      </c>
      <c r="AI2940" s="732">
        <v>3.8836724711540076E-4</v>
      </c>
      <c r="AJ2940" s="114"/>
      <c r="AK2940" s="115"/>
      <c r="AL2940" s="115"/>
    </row>
    <row r="2941" spans="1:38" ht="13" x14ac:dyDescent="0.3">
      <c r="A2941" s="71">
        <v>2048</v>
      </c>
      <c r="B2941" s="718">
        <v>16</v>
      </c>
      <c r="C2941" s="108">
        <v>0.57495168000205465</v>
      </c>
      <c r="D2941" s="109">
        <v>0.54690345785397787</v>
      </c>
      <c r="E2941" s="732">
        <v>0.45582059672496267</v>
      </c>
      <c r="F2941" s="108">
        <v>1.8699483750212856E-2</v>
      </c>
      <c r="G2941" s="109">
        <v>1.993473001257277E-2</v>
      </c>
      <c r="H2941" s="732">
        <v>3.0592920816913591E-2</v>
      </c>
      <c r="I2941" s="108">
        <v>8.837882109696724E-3</v>
      </c>
      <c r="J2941" s="109">
        <v>1.0289222927074614E-2</v>
      </c>
      <c r="K2941" s="732">
        <v>2.1085972438302743E-2</v>
      </c>
      <c r="L2941" s="108">
        <v>1.38986096776707E-3</v>
      </c>
      <c r="M2941" s="109">
        <v>1.5831323793589155E-3</v>
      </c>
      <c r="N2941" s="732">
        <v>2.4952735313023221E-3</v>
      </c>
      <c r="O2941" s="108">
        <v>2.4996401200701951E-3</v>
      </c>
      <c r="P2941" s="109">
        <v>2.5920509935162396E-3</v>
      </c>
      <c r="Q2941" s="732">
        <v>6.6369812751421522E-3</v>
      </c>
      <c r="R2941" s="108">
        <v>2.5331226155676984E-3</v>
      </c>
      <c r="S2941" s="109">
        <v>3.3740863656433247E-3</v>
      </c>
      <c r="T2941" s="732">
        <v>1.0908621652602779E-2</v>
      </c>
      <c r="U2941" s="108">
        <v>2.2495379308501898E-4</v>
      </c>
      <c r="V2941" s="109">
        <v>2.2714470445851442E-4</v>
      </c>
      <c r="W2941" s="732">
        <v>6.222845730093139E-4</v>
      </c>
      <c r="X2941" s="108">
        <v>1.4280563826583673E-5</v>
      </c>
      <c r="Y2941" s="109">
        <v>1.4500224492541794E-5</v>
      </c>
      <c r="Z2941" s="732">
        <v>4.1851839530380269E-5</v>
      </c>
      <c r="AA2941" s="108">
        <v>2.6104417799954158E-4</v>
      </c>
      <c r="AB2941" s="109">
        <v>2.6845120252336598E-4</v>
      </c>
      <c r="AC2941" s="732">
        <v>1.1514211979565558E-3</v>
      </c>
      <c r="AD2941" s="108">
        <v>9.608876048628826E-5</v>
      </c>
      <c r="AE2941" s="109">
        <v>9.6579086243466983E-5</v>
      </c>
      <c r="AF2941" s="732">
        <v>2.6128039038413509E-4</v>
      </c>
      <c r="AG2941" s="108">
        <v>1.2880474129071376E-4</v>
      </c>
      <c r="AH2941" s="109">
        <v>1.3207188260472161E-4</v>
      </c>
      <c r="AI2941" s="732">
        <v>3.8836724711540076E-4</v>
      </c>
      <c r="AJ2941" s="114"/>
      <c r="AK2941" s="115"/>
      <c r="AL2941" s="115"/>
    </row>
    <row r="2942" spans="1:38" ht="13" x14ac:dyDescent="0.3">
      <c r="A2942" s="71">
        <v>2048</v>
      </c>
      <c r="B2942" s="718">
        <v>17</v>
      </c>
      <c r="C2942" s="108">
        <v>0.57495168000205465</v>
      </c>
      <c r="D2942" s="109">
        <v>0.54690345785397787</v>
      </c>
      <c r="E2942" s="732">
        <v>0.45582059672496267</v>
      </c>
      <c r="F2942" s="108">
        <v>1.8699483750212856E-2</v>
      </c>
      <c r="G2942" s="109">
        <v>1.993473001257277E-2</v>
      </c>
      <c r="H2942" s="732">
        <v>3.0592920816913591E-2</v>
      </c>
      <c r="I2942" s="108">
        <v>8.837882109696724E-3</v>
      </c>
      <c r="J2942" s="109">
        <v>1.0289222927074614E-2</v>
      </c>
      <c r="K2942" s="732">
        <v>2.1085972438302743E-2</v>
      </c>
      <c r="L2942" s="108">
        <v>1.38986096776707E-3</v>
      </c>
      <c r="M2942" s="109">
        <v>1.5831323793589155E-3</v>
      </c>
      <c r="N2942" s="732">
        <v>2.4952735313023221E-3</v>
      </c>
      <c r="O2942" s="108">
        <v>2.4996401200701951E-3</v>
      </c>
      <c r="P2942" s="109">
        <v>2.5920509935162396E-3</v>
      </c>
      <c r="Q2942" s="732">
        <v>6.6369812751421522E-3</v>
      </c>
      <c r="R2942" s="108">
        <v>2.5331226155676984E-3</v>
      </c>
      <c r="S2942" s="109">
        <v>3.3740863656433247E-3</v>
      </c>
      <c r="T2942" s="732">
        <v>1.0908621652602779E-2</v>
      </c>
      <c r="U2942" s="108">
        <v>2.2495379308501898E-4</v>
      </c>
      <c r="V2942" s="109">
        <v>2.2714470445851442E-4</v>
      </c>
      <c r="W2942" s="732">
        <v>6.222845730093139E-4</v>
      </c>
      <c r="X2942" s="108">
        <v>1.4280563826583673E-5</v>
      </c>
      <c r="Y2942" s="109">
        <v>1.4500224492541794E-5</v>
      </c>
      <c r="Z2942" s="732">
        <v>4.1851839530380269E-5</v>
      </c>
      <c r="AA2942" s="108">
        <v>2.6104417799954158E-4</v>
      </c>
      <c r="AB2942" s="109">
        <v>2.6845120252336598E-4</v>
      </c>
      <c r="AC2942" s="732">
        <v>1.1514211979565558E-3</v>
      </c>
      <c r="AD2942" s="108">
        <v>9.608876048628826E-5</v>
      </c>
      <c r="AE2942" s="109">
        <v>9.6579086243466983E-5</v>
      </c>
      <c r="AF2942" s="732">
        <v>2.6128039038413509E-4</v>
      </c>
      <c r="AG2942" s="108">
        <v>1.2880474129071376E-4</v>
      </c>
      <c r="AH2942" s="109">
        <v>1.3207188260472161E-4</v>
      </c>
      <c r="AI2942" s="732">
        <v>3.8836724711540076E-4</v>
      </c>
      <c r="AJ2942" s="114"/>
      <c r="AK2942" s="115"/>
      <c r="AL2942" s="115"/>
    </row>
    <row r="2943" spans="1:38" ht="13" x14ac:dyDescent="0.3">
      <c r="A2943" s="71">
        <v>2048</v>
      </c>
      <c r="B2943" s="718">
        <v>18</v>
      </c>
      <c r="C2943" s="108">
        <v>0.57495168000205465</v>
      </c>
      <c r="D2943" s="109">
        <v>0.54690345785397787</v>
      </c>
      <c r="E2943" s="732">
        <v>0.45582059672496267</v>
      </c>
      <c r="F2943" s="108">
        <v>1.8699483750212856E-2</v>
      </c>
      <c r="G2943" s="109">
        <v>1.993473001257277E-2</v>
      </c>
      <c r="H2943" s="732">
        <v>3.0592920816913591E-2</v>
      </c>
      <c r="I2943" s="108">
        <v>8.837882109696724E-3</v>
      </c>
      <c r="J2943" s="109">
        <v>1.0289222927074614E-2</v>
      </c>
      <c r="K2943" s="732">
        <v>2.1085972438302743E-2</v>
      </c>
      <c r="L2943" s="108">
        <v>1.38986096776707E-3</v>
      </c>
      <c r="M2943" s="109">
        <v>1.5831323793589155E-3</v>
      </c>
      <c r="N2943" s="732">
        <v>2.4952735313023221E-3</v>
      </c>
      <c r="O2943" s="108">
        <v>2.4996401200701951E-3</v>
      </c>
      <c r="P2943" s="109">
        <v>2.5920509935162396E-3</v>
      </c>
      <c r="Q2943" s="732">
        <v>6.6369812751421522E-3</v>
      </c>
      <c r="R2943" s="108">
        <v>2.5331226155676984E-3</v>
      </c>
      <c r="S2943" s="109">
        <v>3.3740863656433247E-3</v>
      </c>
      <c r="T2943" s="732">
        <v>1.0908621652602779E-2</v>
      </c>
      <c r="U2943" s="108">
        <v>2.2495379308501898E-4</v>
      </c>
      <c r="V2943" s="109">
        <v>2.2714470445851442E-4</v>
      </c>
      <c r="W2943" s="732">
        <v>6.222845730093139E-4</v>
      </c>
      <c r="X2943" s="108">
        <v>1.4280563826583673E-5</v>
      </c>
      <c r="Y2943" s="109">
        <v>1.4500224492541794E-5</v>
      </c>
      <c r="Z2943" s="732">
        <v>4.1851839530380269E-5</v>
      </c>
      <c r="AA2943" s="108">
        <v>2.6104417799954158E-4</v>
      </c>
      <c r="AB2943" s="109">
        <v>2.6845120252336598E-4</v>
      </c>
      <c r="AC2943" s="732">
        <v>1.1514211979565558E-3</v>
      </c>
      <c r="AD2943" s="108">
        <v>9.608876048628826E-5</v>
      </c>
      <c r="AE2943" s="109">
        <v>9.6579086243466983E-5</v>
      </c>
      <c r="AF2943" s="732">
        <v>2.6128039038413509E-4</v>
      </c>
      <c r="AG2943" s="108">
        <v>1.2880474129071376E-4</v>
      </c>
      <c r="AH2943" s="109">
        <v>1.3207188260472161E-4</v>
      </c>
      <c r="AI2943" s="732">
        <v>3.8836724711540076E-4</v>
      </c>
      <c r="AJ2943" s="114"/>
      <c r="AK2943" s="115"/>
      <c r="AL2943" s="115"/>
    </row>
    <row r="2944" spans="1:38" ht="13" x14ac:dyDescent="0.3">
      <c r="A2944" s="71">
        <v>2048</v>
      </c>
      <c r="B2944" s="718">
        <v>19</v>
      </c>
      <c r="C2944" s="108">
        <v>0.57495168000205465</v>
      </c>
      <c r="D2944" s="109">
        <v>0.54690345785397787</v>
      </c>
      <c r="E2944" s="732">
        <v>0.45582059672496267</v>
      </c>
      <c r="F2944" s="108">
        <v>1.8699483750212856E-2</v>
      </c>
      <c r="G2944" s="109">
        <v>1.993473001257277E-2</v>
      </c>
      <c r="H2944" s="732">
        <v>3.0592920816913591E-2</v>
      </c>
      <c r="I2944" s="108">
        <v>8.837882109696724E-3</v>
      </c>
      <c r="J2944" s="109">
        <v>1.0289222927074614E-2</v>
      </c>
      <c r="K2944" s="732">
        <v>2.1085972438302743E-2</v>
      </c>
      <c r="L2944" s="108">
        <v>1.38986096776707E-3</v>
      </c>
      <c r="M2944" s="109">
        <v>1.5831323793589155E-3</v>
      </c>
      <c r="N2944" s="732">
        <v>2.4952735313023221E-3</v>
      </c>
      <c r="O2944" s="108">
        <v>2.4996401200701951E-3</v>
      </c>
      <c r="P2944" s="109">
        <v>2.5920509935162396E-3</v>
      </c>
      <c r="Q2944" s="732">
        <v>6.6369812751421522E-3</v>
      </c>
      <c r="R2944" s="108">
        <v>2.5331226155676984E-3</v>
      </c>
      <c r="S2944" s="109">
        <v>3.3740863656433247E-3</v>
      </c>
      <c r="T2944" s="732">
        <v>1.0908621652602779E-2</v>
      </c>
      <c r="U2944" s="108">
        <v>2.2495379308501898E-4</v>
      </c>
      <c r="V2944" s="109">
        <v>2.2714470445851442E-4</v>
      </c>
      <c r="W2944" s="732">
        <v>6.222845730093139E-4</v>
      </c>
      <c r="X2944" s="108">
        <v>1.4280563826583673E-5</v>
      </c>
      <c r="Y2944" s="109">
        <v>1.4500224492541794E-5</v>
      </c>
      <c r="Z2944" s="732">
        <v>4.1851839530380269E-5</v>
      </c>
      <c r="AA2944" s="108">
        <v>2.6104417799954158E-4</v>
      </c>
      <c r="AB2944" s="109">
        <v>2.6845120252336598E-4</v>
      </c>
      <c r="AC2944" s="732">
        <v>1.1514211979565558E-3</v>
      </c>
      <c r="AD2944" s="108">
        <v>9.608876048628826E-5</v>
      </c>
      <c r="AE2944" s="109">
        <v>9.6579086243466983E-5</v>
      </c>
      <c r="AF2944" s="732">
        <v>2.6128039038413509E-4</v>
      </c>
      <c r="AG2944" s="108">
        <v>1.2880474129071376E-4</v>
      </c>
      <c r="AH2944" s="109">
        <v>1.3207188260472161E-4</v>
      </c>
      <c r="AI2944" s="732">
        <v>3.8836724711540076E-4</v>
      </c>
      <c r="AJ2944" s="114"/>
      <c r="AK2944" s="115"/>
      <c r="AL2944" s="115"/>
    </row>
    <row r="2945" spans="1:38" ht="13" x14ac:dyDescent="0.3">
      <c r="A2945" s="71">
        <v>2048</v>
      </c>
      <c r="B2945" s="718">
        <v>20</v>
      </c>
      <c r="C2945" s="108">
        <v>0.57495168000205465</v>
      </c>
      <c r="D2945" s="109">
        <v>0.54690345785397787</v>
      </c>
      <c r="E2945" s="732">
        <v>0.45582059672496267</v>
      </c>
      <c r="F2945" s="108">
        <v>1.8699483750212856E-2</v>
      </c>
      <c r="G2945" s="109">
        <v>1.993473001257277E-2</v>
      </c>
      <c r="H2945" s="732">
        <v>3.0592920816913591E-2</v>
      </c>
      <c r="I2945" s="108">
        <v>8.837882109696724E-3</v>
      </c>
      <c r="J2945" s="109">
        <v>1.0289222927074614E-2</v>
      </c>
      <c r="K2945" s="732">
        <v>2.1085972438302743E-2</v>
      </c>
      <c r="L2945" s="108">
        <v>1.38986096776707E-3</v>
      </c>
      <c r="M2945" s="109">
        <v>1.5831323793589155E-3</v>
      </c>
      <c r="N2945" s="732">
        <v>2.4952735313023221E-3</v>
      </c>
      <c r="O2945" s="108">
        <v>2.4996401200701951E-3</v>
      </c>
      <c r="P2945" s="109">
        <v>2.5920509935162396E-3</v>
      </c>
      <c r="Q2945" s="732">
        <v>6.6369812751421522E-3</v>
      </c>
      <c r="R2945" s="108">
        <v>2.5331226155676984E-3</v>
      </c>
      <c r="S2945" s="109">
        <v>3.3740863656433247E-3</v>
      </c>
      <c r="T2945" s="732">
        <v>1.0908621652602779E-2</v>
      </c>
      <c r="U2945" s="108">
        <v>2.2495379308501898E-4</v>
      </c>
      <c r="V2945" s="109">
        <v>2.2714470445851442E-4</v>
      </c>
      <c r="W2945" s="732">
        <v>6.222845730093139E-4</v>
      </c>
      <c r="X2945" s="108">
        <v>1.4280563826583673E-5</v>
      </c>
      <c r="Y2945" s="109">
        <v>1.4500224492541794E-5</v>
      </c>
      <c r="Z2945" s="732">
        <v>4.1851839530380269E-5</v>
      </c>
      <c r="AA2945" s="108">
        <v>2.6104417799954158E-4</v>
      </c>
      <c r="AB2945" s="109">
        <v>2.6845120252336598E-4</v>
      </c>
      <c r="AC2945" s="732">
        <v>1.1514211979565558E-3</v>
      </c>
      <c r="AD2945" s="108">
        <v>9.608876048628826E-5</v>
      </c>
      <c r="AE2945" s="109">
        <v>9.6579086243466983E-5</v>
      </c>
      <c r="AF2945" s="732">
        <v>2.6128039038413509E-4</v>
      </c>
      <c r="AG2945" s="108">
        <v>1.2880474129071376E-4</v>
      </c>
      <c r="AH2945" s="109">
        <v>1.3207188260472161E-4</v>
      </c>
      <c r="AI2945" s="732">
        <v>3.8836724711540076E-4</v>
      </c>
      <c r="AJ2945" s="114"/>
      <c r="AK2945" s="115"/>
      <c r="AL2945" s="115"/>
    </row>
    <row r="2946" spans="1:38" ht="13" x14ac:dyDescent="0.3">
      <c r="A2946" s="71">
        <v>2048</v>
      </c>
      <c r="B2946" s="718">
        <v>21</v>
      </c>
      <c r="C2946" s="108">
        <v>0.57495168000205465</v>
      </c>
      <c r="D2946" s="109">
        <v>0.54690345785397787</v>
      </c>
      <c r="E2946" s="732">
        <v>0.45582059672496267</v>
      </c>
      <c r="F2946" s="108">
        <v>1.8699483750212856E-2</v>
      </c>
      <c r="G2946" s="109">
        <v>1.993473001257277E-2</v>
      </c>
      <c r="H2946" s="732">
        <v>3.0592920816913591E-2</v>
      </c>
      <c r="I2946" s="108">
        <v>8.837882109696724E-3</v>
      </c>
      <c r="J2946" s="109">
        <v>1.0289222927074614E-2</v>
      </c>
      <c r="K2946" s="732">
        <v>2.1085972438302743E-2</v>
      </c>
      <c r="L2946" s="108">
        <v>1.38986096776707E-3</v>
      </c>
      <c r="M2946" s="109">
        <v>1.5831323793589155E-3</v>
      </c>
      <c r="N2946" s="732">
        <v>2.4952735313023221E-3</v>
      </c>
      <c r="O2946" s="108">
        <v>2.4996401200701951E-3</v>
      </c>
      <c r="P2946" s="109">
        <v>2.5920509935162396E-3</v>
      </c>
      <c r="Q2946" s="732">
        <v>6.6369812751421522E-3</v>
      </c>
      <c r="R2946" s="108">
        <v>2.5331226155676984E-3</v>
      </c>
      <c r="S2946" s="109">
        <v>3.3740863656433247E-3</v>
      </c>
      <c r="T2946" s="732">
        <v>1.0908621652602779E-2</v>
      </c>
      <c r="U2946" s="108">
        <v>2.2495379308501898E-4</v>
      </c>
      <c r="V2946" s="109">
        <v>2.2714470445851442E-4</v>
      </c>
      <c r="W2946" s="732">
        <v>6.222845730093139E-4</v>
      </c>
      <c r="X2946" s="108">
        <v>1.4280563826583673E-5</v>
      </c>
      <c r="Y2946" s="109">
        <v>1.4500224492541794E-5</v>
      </c>
      <c r="Z2946" s="732">
        <v>4.1851839530380269E-5</v>
      </c>
      <c r="AA2946" s="108">
        <v>2.6104417799954158E-4</v>
      </c>
      <c r="AB2946" s="109">
        <v>2.6845120252336598E-4</v>
      </c>
      <c r="AC2946" s="732">
        <v>1.1514211979565558E-3</v>
      </c>
      <c r="AD2946" s="108">
        <v>9.608876048628826E-5</v>
      </c>
      <c r="AE2946" s="109">
        <v>9.6579086243466983E-5</v>
      </c>
      <c r="AF2946" s="732">
        <v>2.6128039038413509E-4</v>
      </c>
      <c r="AG2946" s="108">
        <v>1.2880474129071376E-4</v>
      </c>
      <c r="AH2946" s="109">
        <v>1.3207188260472161E-4</v>
      </c>
      <c r="AI2946" s="732">
        <v>3.8836724711540076E-4</v>
      </c>
      <c r="AJ2946" s="114"/>
      <c r="AK2946" s="115"/>
      <c r="AL2946" s="115"/>
    </row>
    <row r="2947" spans="1:38" ht="13" x14ac:dyDescent="0.3">
      <c r="A2947" s="71">
        <v>2048</v>
      </c>
      <c r="B2947" s="718">
        <v>22</v>
      </c>
      <c r="C2947" s="108">
        <v>0.57495168000205465</v>
      </c>
      <c r="D2947" s="109">
        <v>0.54690345785397787</v>
      </c>
      <c r="E2947" s="732">
        <v>0.45582059672496267</v>
      </c>
      <c r="F2947" s="108">
        <v>1.8699483750212856E-2</v>
      </c>
      <c r="G2947" s="109">
        <v>1.993473001257277E-2</v>
      </c>
      <c r="H2947" s="732">
        <v>3.0592920816913591E-2</v>
      </c>
      <c r="I2947" s="108">
        <v>8.837882109696724E-3</v>
      </c>
      <c r="J2947" s="109">
        <v>1.0289222927074614E-2</v>
      </c>
      <c r="K2947" s="732">
        <v>2.1085972438302743E-2</v>
      </c>
      <c r="L2947" s="108">
        <v>1.38986096776707E-3</v>
      </c>
      <c r="M2947" s="109">
        <v>1.5831323793589155E-3</v>
      </c>
      <c r="N2947" s="732">
        <v>2.4952735313023221E-3</v>
      </c>
      <c r="O2947" s="108">
        <v>2.4996401200701951E-3</v>
      </c>
      <c r="P2947" s="109">
        <v>2.5920509935162396E-3</v>
      </c>
      <c r="Q2947" s="732">
        <v>6.6369812751421522E-3</v>
      </c>
      <c r="R2947" s="108">
        <v>2.5331226155676984E-3</v>
      </c>
      <c r="S2947" s="109">
        <v>3.3740863656433247E-3</v>
      </c>
      <c r="T2947" s="732">
        <v>1.0908621652602779E-2</v>
      </c>
      <c r="U2947" s="108">
        <v>2.2495379308501898E-4</v>
      </c>
      <c r="V2947" s="109">
        <v>2.2714470445851442E-4</v>
      </c>
      <c r="W2947" s="732">
        <v>6.222845730093139E-4</v>
      </c>
      <c r="X2947" s="108">
        <v>1.4280563826583673E-5</v>
      </c>
      <c r="Y2947" s="109">
        <v>1.4500224492541794E-5</v>
      </c>
      <c r="Z2947" s="732">
        <v>4.1851839530380269E-5</v>
      </c>
      <c r="AA2947" s="108">
        <v>2.6104417799954158E-4</v>
      </c>
      <c r="AB2947" s="109">
        <v>2.6845120252336598E-4</v>
      </c>
      <c r="AC2947" s="732">
        <v>1.1514211979565558E-3</v>
      </c>
      <c r="AD2947" s="108">
        <v>9.608876048628826E-5</v>
      </c>
      <c r="AE2947" s="109">
        <v>9.6579086243466983E-5</v>
      </c>
      <c r="AF2947" s="732">
        <v>2.6128039038413509E-4</v>
      </c>
      <c r="AG2947" s="108">
        <v>1.2880474129071376E-4</v>
      </c>
      <c r="AH2947" s="109">
        <v>1.3207188260472161E-4</v>
      </c>
      <c r="AI2947" s="732">
        <v>3.8836724711540076E-4</v>
      </c>
      <c r="AJ2947" s="114"/>
      <c r="AK2947" s="115"/>
      <c r="AL2947" s="115"/>
    </row>
    <row r="2948" spans="1:38" ht="13" x14ac:dyDescent="0.3">
      <c r="A2948" s="71">
        <v>2048</v>
      </c>
      <c r="B2948" s="718">
        <v>23</v>
      </c>
      <c r="C2948" s="108">
        <v>0.57495168000205465</v>
      </c>
      <c r="D2948" s="109">
        <v>0.54690345785397787</v>
      </c>
      <c r="E2948" s="732">
        <v>0.45582059672496267</v>
      </c>
      <c r="F2948" s="108">
        <v>1.8699483750212856E-2</v>
      </c>
      <c r="G2948" s="109">
        <v>1.993473001257277E-2</v>
      </c>
      <c r="H2948" s="732">
        <v>3.0592920816913591E-2</v>
      </c>
      <c r="I2948" s="108">
        <v>8.837882109696724E-3</v>
      </c>
      <c r="J2948" s="109">
        <v>1.0289222927074614E-2</v>
      </c>
      <c r="K2948" s="732">
        <v>2.1085972438302743E-2</v>
      </c>
      <c r="L2948" s="108">
        <v>1.38986096776707E-3</v>
      </c>
      <c r="M2948" s="109">
        <v>1.5831323793589155E-3</v>
      </c>
      <c r="N2948" s="732">
        <v>2.4952735313023221E-3</v>
      </c>
      <c r="O2948" s="108">
        <v>2.4996401200701951E-3</v>
      </c>
      <c r="P2948" s="109">
        <v>2.5920509935162396E-3</v>
      </c>
      <c r="Q2948" s="732">
        <v>6.6369812751421522E-3</v>
      </c>
      <c r="R2948" s="108">
        <v>2.5331226155676984E-3</v>
      </c>
      <c r="S2948" s="109">
        <v>3.3740863656433247E-3</v>
      </c>
      <c r="T2948" s="732">
        <v>1.0908621652602779E-2</v>
      </c>
      <c r="U2948" s="108">
        <v>2.2495379308501898E-4</v>
      </c>
      <c r="V2948" s="109">
        <v>2.2714470445851442E-4</v>
      </c>
      <c r="W2948" s="732">
        <v>6.222845730093139E-4</v>
      </c>
      <c r="X2948" s="108">
        <v>1.4280563826583673E-5</v>
      </c>
      <c r="Y2948" s="109">
        <v>1.4500224492541794E-5</v>
      </c>
      <c r="Z2948" s="732">
        <v>4.1851839530380269E-5</v>
      </c>
      <c r="AA2948" s="108">
        <v>2.6104417799954158E-4</v>
      </c>
      <c r="AB2948" s="109">
        <v>2.6845120252336598E-4</v>
      </c>
      <c r="AC2948" s="732">
        <v>1.1514211979565558E-3</v>
      </c>
      <c r="AD2948" s="108">
        <v>9.608876048628826E-5</v>
      </c>
      <c r="AE2948" s="109">
        <v>9.6579086243466983E-5</v>
      </c>
      <c r="AF2948" s="732">
        <v>2.6128039038413509E-4</v>
      </c>
      <c r="AG2948" s="108">
        <v>1.2880474129071376E-4</v>
      </c>
      <c r="AH2948" s="109">
        <v>1.3207188260472161E-4</v>
      </c>
      <c r="AI2948" s="732">
        <v>3.8836724711540076E-4</v>
      </c>
      <c r="AJ2948" s="114"/>
      <c r="AK2948" s="115"/>
      <c r="AL2948" s="115"/>
    </row>
    <row r="2949" spans="1:38" ht="13" x14ac:dyDescent="0.3">
      <c r="A2949" s="71">
        <v>2048</v>
      </c>
      <c r="B2949" s="718">
        <v>24</v>
      </c>
      <c r="C2949" s="108">
        <v>0.57495168000205465</v>
      </c>
      <c r="D2949" s="109">
        <v>0.54690345785397787</v>
      </c>
      <c r="E2949" s="732">
        <v>0.45582059672496267</v>
      </c>
      <c r="F2949" s="108">
        <v>1.8699483750212856E-2</v>
      </c>
      <c r="G2949" s="109">
        <v>1.993473001257277E-2</v>
      </c>
      <c r="H2949" s="732">
        <v>3.0592920816913591E-2</v>
      </c>
      <c r="I2949" s="108">
        <v>8.837882109696724E-3</v>
      </c>
      <c r="J2949" s="109">
        <v>1.0289222927074614E-2</v>
      </c>
      <c r="K2949" s="732">
        <v>2.1085972438302743E-2</v>
      </c>
      <c r="L2949" s="108">
        <v>1.38986096776707E-3</v>
      </c>
      <c r="M2949" s="109">
        <v>1.5831323793589155E-3</v>
      </c>
      <c r="N2949" s="732">
        <v>2.4952735313023221E-3</v>
      </c>
      <c r="O2949" s="108">
        <v>2.4996401200701951E-3</v>
      </c>
      <c r="P2949" s="109">
        <v>2.5920509935162396E-3</v>
      </c>
      <c r="Q2949" s="732">
        <v>6.6369812751421522E-3</v>
      </c>
      <c r="R2949" s="108">
        <v>2.5331226155676984E-3</v>
      </c>
      <c r="S2949" s="109">
        <v>3.3740863656433247E-3</v>
      </c>
      <c r="T2949" s="732">
        <v>1.0908621652602779E-2</v>
      </c>
      <c r="U2949" s="108">
        <v>2.2495379308501898E-4</v>
      </c>
      <c r="V2949" s="109">
        <v>2.2714470445851442E-4</v>
      </c>
      <c r="W2949" s="732">
        <v>6.222845730093139E-4</v>
      </c>
      <c r="X2949" s="108">
        <v>1.4280563826583673E-5</v>
      </c>
      <c r="Y2949" s="109">
        <v>1.4500224492541794E-5</v>
      </c>
      <c r="Z2949" s="732">
        <v>4.1851839530380269E-5</v>
      </c>
      <c r="AA2949" s="108">
        <v>2.6104417799954158E-4</v>
      </c>
      <c r="AB2949" s="109">
        <v>2.6845120252336598E-4</v>
      </c>
      <c r="AC2949" s="732">
        <v>1.1514211979565558E-3</v>
      </c>
      <c r="AD2949" s="108">
        <v>9.608876048628826E-5</v>
      </c>
      <c r="AE2949" s="109">
        <v>9.6579086243466983E-5</v>
      </c>
      <c r="AF2949" s="732">
        <v>2.6128039038413509E-4</v>
      </c>
      <c r="AG2949" s="108">
        <v>1.2880474129071376E-4</v>
      </c>
      <c r="AH2949" s="109">
        <v>1.3207188260472161E-4</v>
      </c>
      <c r="AI2949" s="732">
        <v>3.8836724711540076E-4</v>
      </c>
      <c r="AJ2949" s="114"/>
      <c r="AK2949" s="115"/>
      <c r="AL2949" s="115"/>
    </row>
    <row r="2950" spans="1:38" ht="13" x14ac:dyDescent="0.3">
      <c r="A2950" s="71">
        <v>2048</v>
      </c>
      <c r="B2950" s="718">
        <v>25</v>
      </c>
      <c r="C2950" s="108">
        <v>0.57495168000205465</v>
      </c>
      <c r="D2950" s="109">
        <v>0.54690345785397787</v>
      </c>
      <c r="E2950" s="732">
        <v>0.45582059672496267</v>
      </c>
      <c r="F2950" s="108">
        <v>1.8699483750212856E-2</v>
      </c>
      <c r="G2950" s="109">
        <v>1.993473001257277E-2</v>
      </c>
      <c r="H2950" s="732">
        <v>3.0592920816913591E-2</v>
      </c>
      <c r="I2950" s="108">
        <v>8.837882109696724E-3</v>
      </c>
      <c r="J2950" s="109">
        <v>1.0289222927074614E-2</v>
      </c>
      <c r="K2950" s="732">
        <v>2.1085972438302743E-2</v>
      </c>
      <c r="L2950" s="108">
        <v>1.38986096776707E-3</v>
      </c>
      <c r="M2950" s="109">
        <v>1.5831323793589155E-3</v>
      </c>
      <c r="N2950" s="732">
        <v>2.4952735313023221E-3</v>
      </c>
      <c r="O2950" s="108">
        <v>2.4996401200701951E-3</v>
      </c>
      <c r="P2950" s="109">
        <v>2.5920509935162396E-3</v>
      </c>
      <c r="Q2950" s="732">
        <v>6.6369812751421522E-3</v>
      </c>
      <c r="R2950" s="108">
        <v>2.5331226155676984E-3</v>
      </c>
      <c r="S2950" s="109">
        <v>3.3740863656433247E-3</v>
      </c>
      <c r="T2950" s="732">
        <v>1.0908621652602779E-2</v>
      </c>
      <c r="U2950" s="108">
        <v>2.2495379308501898E-4</v>
      </c>
      <c r="V2950" s="109">
        <v>2.2714470445851442E-4</v>
      </c>
      <c r="W2950" s="732">
        <v>6.222845730093139E-4</v>
      </c>
      <c r="X2950" s="108">
        <v>1.4280563826583673E-5</v>
      </c>
      <c r="Y2950" s="109">
        <v>1.4500224492541794E-5</v>
      </c>
      <c r="Z2950" s="732">
        <v>4.1851839530380269E-5</v>
      </c>
      <c r="AA2950" s="108">
        <v>2.6104417799954158E-4</v>
      </c>
      <c r="AB2950" s="109">
        <v>2.6845120252336598E-4</v>
      </c>
      <c r="AC2950" s="732">
        <v>1.1514211979565558E-3</v>
      </c>
      <c r="AD2950" s="108">
        <v>9.608876048628826E-5</v>
      </c>
      <c r="AE2950" s="109">
        <v>9.6579086243466983E-5</v>
      </c>
      <c r="AF2950" s="732">
        <v>2.6128039038413509E-4</v>
      </c>
      <c r="AG2950" s="108">
        <v>1.2880474129071376E-4</v>
      </c>
      <c r="AH2950" s="109">
        <v>1.3207188260472161E-4</v>
      </c>
      <c r="AI2950" s="732">
        <v>3.8836724711540076E-4</v>
      </c>
      <c r="AJ2950" s="114"/>
      <c r="AK2950" s="115"/>
      <c r="AL2950" s="115"/>
    </row>
    <row r="2951" spans="1:38" ht="13" x14ac:dyDescent="0.3">
      <c r="A2951" s="71">
        <v>2048</v>
      </c>
      <c r="B2951" s="718">
        <v>26</v>
      </c>
      <c r="C2951" s="108">
        <v>0.57495168000205465</v>
      </c>
      <c r="D2951" s="109">
        <v>0.54690345785397787</v>
      </c>
      <c r="E2951" s="732">
        <v>0.45582059672496267</v>
      </c>
      <c r="F2951" s="108">
        <v>1.8699483750212856E-2</v>
      </c>
      <c r="G2951" s="109">
        <v>1.993473001257277E-2</v>
      </c>
      <c r="H2951" s="732">
        <v>3.0592920816913591E-2</v>
      </c>
      <c r="I2951" s="108">
        <v>8.837882109696724E-3</v>
      </c>
      <c r="J2951" s="109">
        <v>1.0289222927074614E-2</v>
      </c>
      <c r="K2951" s="732">
        <v>2.1085972438302743E-2</v>
      </c>
      <c r="L2951" s="108">
        <v>1.38986096776707E-3</v>
      </c>
      <c r="M2951" s="109">
        <v>1.5831323793589155E-3</v>
      </c>
      <c r="N2951" s="732">
        <v>2.4952735313023221E-3</v>
      </c>
      <c r="O2951" s="108">
        <v>2.4996401200701951E-3</v>
      </c>
      <c r="P2951" s="109">
        <v>2.5920509935162396E-3</v>
      </c>
      <c r="Q2951" s="732">
        <v>6.6369812751421522E-3</v>
      </c>
      <c r="R2951" s="108">
        <v>2.5331226155676984E-3</v>
      </c>
      <c r="S2951" s="109">
        <v>3.3740863656433247E-3</v>
      </c>
      <c r="T2951" s="732">
        <v>1.0908621652602779E-2</v>
      </c>
      <c r="U2951" s="108">
        <v>2.2495379308501898E-4</v>
      </c>
      <c r="V2951" s="109">
        <v>2.2714470445851442E-4</v>
      </c>
      <c r="W2951" s="732">
        <v>6.222845730093139E-4</v>
      </c>
      <c r="X2951" s="108">
        <v>1.4280563826583673E-5</v>
      </c>
      <c r="Y2951" s="109">
        <v>1.4500224492541794E-5</v>
      </c>
      <c r="Z2951" s="732">
        <v>4.1851839530380269E-5</v>
      </c>
      <c r="AA2951" s="108">
        <v>2.6104417799954158E-4</v>
      </c>
      <c r="AB2951" s="109">
        <v>2.6845120252336598E-4</v>
      </c>
      <c r="AC2951" s="732">
        <v>1.1514211979565558E-3</v>
      </c>
      <c r="AD2951" s="108">
        <v>9.608876048628826E-5</v>
      </c>
      <c r="AE2951" s="109">
        <v>9.6579086243466983E-5</v>
      </c>
      <c r="AF2951" s="732">
        <v>2.6128039038413509E-4</v>
      </c>
      <c r="AG2951" s="108">
        <v>1.2880474129071376E-4</v>
      </c>
      <c r="AH2951" s="109">
        <v>1.3207188260472161E-4</v>
      </c>
      <c r="AI2951" s="732">
        <v>3.8836724711540076E-4</v>
      </c>
      <c r="AJ2951" s="114"/>
      <c r="AK2951" s="115"/>
      <c r="AL2951" s="115"/>
    </row>
    <row r="2952" spans="1:38" ht="13" x14ac:dyDescent="0.3">
      <c r="A2952" s="71">
        <v>2048</v>
      </c>
      <c r="B2952" s="718">
        <v>27</v>
      </c>
      <c r="C2952" s="108">
        <v>0.57495168000205465</v>
      </c>
      <c r="D2952" s="109">
        <v>0.54690345785397787</v>
      </c>
      <c r="E2952" s="732">
        <v>0.45582059672496267</v>
      </c>
      <c r="F2952" s="108">
        <v>1.8699483750212856E-2</v>
      </c>
      <c r="G2952" s="109">
        <v>1.993473001257277E-2</v>
      </c>
      <c r="H2952" s="732">
        <v>3.0592920816913591E-2</v>
      </c>
      <c r="I2952" s="108">
        <v>8.837882109696724E-3</v>
      </c>
      <c r="J2952" s="109">
        <v>1.0289222927074614E-2</v>
      </c>
      <c r="K2952" s="732">
        <v>2.1085972438302743E-2</v>
      </c>
      <c r="L2952" s="108">
        <v>1.38986096776707E-3</v>
      </c>
      <c r="M2952" s="109">
        <v>1.5831323793589155E-3</v>
      </c>
      <c r="N2952" s="732">
        <v>2.4952735313023221E-3</v>
      </c>
      <c r="O2952" s="108">
        <v>2.4996401200701951E-3</v>
      </c>
      <c r="P2952" s="109">
        <v>2.5920509935162396E-3</v>
      </c>
      <c r="Q2952" s="732">
        <v>6.6369812751421522E-3</v>
      </c>
      <c r="R2952" s="108">
        <v>2.5331226155676984E-3</v>
      </c>
      <c r="S2952" s="109">
        <v>3.3740863656433247E-3</v>
      </c>
      <c r="T2952" s="732">
        <v>1.0908621652602779E-2</v>
      </c>
      <c r="U2952" s="108">
        <v>2.2495379308501898E-4</v>
      </c>
      <c r="V2952" s="109">
        <v>2.2714470445851442E-4</v>
      </c>
      <c r="W2952" s="732">
        <v>6.222845730093139E-4</v>
      </c>
      <c r="X2952" s="108">
        <v>1.4280563826583673E-5</v>
      </c>
      <c r="Y2952" s="109">
        <v>1.4500224492541794E-5</v>
      </c>
      <c r="Z2952" s="732">
        <v>4.1851839530380269E-5</v>
      </c>
      <c r="AA2952" s="108">
        <v>2.6104417799954158E-4</v>
      </c>
      <c r="AB2952" s="109">
        <v>2.6845120252336598E-4</v>
      </c>
      <c r="AC2952" s="732">
        <v>1.1514211979565558E-3</v>
      </c>
      <c r="AD2952" s="108">
        <v>9.608876048628826E-5</v>
      </c>
      <c r="AE2952" s="109">
        <v>9.6579086243466983E-5</v>
      </c>
      <c r="AF2952" s="732">
        <v>2.6128039038413509E-4</v>
      </c>
      <c r="AG2952" s="108">
        <v>1.2880474129071376E-4</v>
      </c>
      <c r="AH2952" s="109">
        <v>1.3207188260472161E-4</v>
      </c>
      <c r="AI2952" s="732">
        <v>3.8836724711540076E-4</v>
      </c>
      <c r="AJ2952" s="114"/>
      <c r="AK2952" s="115"/>
      <c r="AL2952" s="115"/>
    </row>
    <row r="2953" spans="1:38" ht="13" x14ac:dyDescent="0.3">
      <c r="A2953" s="71">
        <v>2048</v>
      </c>
      <c r="B2953" s="718">
        <v>28</v>
      </c>
      <c r="C2953" s="108">
        <v>0.57495168000205465</v>
      </c>
      <c r="D2953" s="109">
        <v>0.54690345785397787</v>
      </c>
      <c r="E2953" s="732">
        <v>0.45582059672496267</v>
      </c>
      <c r="F2953" s="108">
        <v>1.8699483750212856E-2</v>
      </c>
      <c r="G2953" s="109">
        <v>1.993473001257277E-2</v>
      </c>
      <c r="H2953" s="732">
        <v>3.0592920816913591E-2</v>
      </c>
      <c r="I2953" s="108">
        <v>8.837882109696724E-3</v>
      </c>
      <c r="J2953" s="109">
        <v>1.0289222927074614E-2</v>
      </c>
      <c r="K2953" s="732">
        <v>2.1085972438302743E-2</v>
      </c>
      <c r="L2953" s="108">
        <v>1.38986096776707E-3</v>
      </c>
      <c r="M2953" s="109">
        <v>1.5831323793589155E-3</v>
      </c>
      <c r="N2953" s="732">
        <v>2.4952735313023221E-3</v>
      </c>
      <c r="O2953" s="108">
        <v>2.4996401200701951E-3</v>
      </c>
      <c r="P2953" s="109">
        <v>2.5920509935162396E-3</v>
      </c>
      <c r="Q2953" s="732">
        <v>6.6369812751421522E-3</v>
      </c>
      <c r="R2953" s="108">
        <v>2.5331226155676984E-3</v>
      </c>
      <c r="S2953" s="109">
        <v>3.3740863656433247E-3</v>
      </c>
      <c r="T2953" s="732">
        <v>1.0908621652602779E-2</v>
      </c>
      <c r="U2953" s="108">
        <v>2.2495379308501898E-4</v>
      </c>
      <c r="V2953" s="109">
        <v>2.2714470445851442E-4</v>
      </c>
      <c r="W2953" s="732">
        <v>6.222845730093139E-4</v>
      </c>
      <c r="X2953" s="108">
        <v>1.4280563826583673E-5</v>
      </c>
      <c r="Y2953" s="109">
        <v>1.4500224492541794E-5</v>
      </c>
      <c r="Z2953" s="732">
        <v>4.1851839530380269E-5</v>
      </c>
      <c r="AA2953" s="108">
        <v>2.6104417799954158E-4</v>
      </c>
      <c r="AB2953" s="109">
        <v>2.6845120252336598E-4</v>
      </c>
      <c r="AC2953" s="732">
        <v>1.1514211979565558E-3</v>
      </c>
      <c r="AD2953" s="108">
        <v>9.608876048628826E-5</v>
      </c>
      <c r="AE2953" s="109">
        <v>9.6579086243466983E-5</v>
      </c>
      <c r="AF2953" s="732">
        <v>2.6128039038413509E-4</v>
      </c>
      <c r="AG2953" s="108">
        <v>1.2880474129071376E-4</v>
      </c>
      <c r="AH2953" s="109">
        <v>1.3207188260472161E-4</v>
      </c>
      <c r="AI2953" s="732">
        <v>3.8836724711540076E-4</v>
      </c>
      <c r="AJ2953" s="114"/>
      <c r="AK2953" s="115"/>
      <c r="AL2953" s="115"/>
    </row>
    <row r="2954" spans="1:38" ht="13" x14ac:dyDescent="0.3">
      <c r="A2954" s="71">
        <v>2048</v>
      </c>
      <c r="B2954" s="718">
        <v>29</v>
      </c>
      <c r="C2954" s="108">
        <v>0.57495168000205465</v>
      </c>
      <c r="D2954" s="109">
        <v>0.54690345785397787</v>
      </c>
      <c r="E2954" s="732">
        <v>0.45582059672496267</v>
      </c>
      <c r="F2954" s="108">
        <v>1.8699483750212856E-2</v>
      </c>
      <c r="G2954" s="109">
        <v>1.993473001257277E-2</v>
      </c>
      <c r="H2954" s="732">
        <v>3.0592920816913591E-2</v>
      </c>
      <c r="I2954" s="108">
        <v>8.837882109696724E-3</v>
      </c>
      <c r="J2954" s="109">
        <v>1.0289222927074614E-2</v>
      </c>
      <c r="K2954" s="732">
        <v>2.1085972438302743E-2</v>
      </c>
      <c r="L2954" s="108">
        <v>1.38986096776707E-3</v>
      </c>
      <c r="M2954" s="109">
        <v>1.5831323793589155E-3</v>
      </c>
      <c r="N2954" s="732">
        <v>2.4952735313023221E-3</v>
      </c>
      <c r="O2954" s="108">
        <v>2.4996401200701951E-3</v>
      </c>
      <c r="P2954" s="109">
        <v>2.5920509935162396E-3</v>
      </c>
      <c r="Q2954" s="732">
        <v>6.6369812751421522E-3</v>
      </c>
      <c r="R2954" s="108">
        <v>2.5331226155676984E-3</v>
      </c>
      <c r="S2954" s="109">
        <v>3.3740863656433247E-3</v>
      </c>
      <c r="T2954" s="732">
        <v>1.0908621652602779E-2</v>
      </c>
      <c r="U2954" s="108">
        <v>2.2495379308501898E-4</v>
      </c>
      <c r="V2954" s="109">
        <v>2.2714470445851442E-4</v>
      </c>
      <c r="W2954" s="732">
        <v>6.222845730093139E-4</v>
      </c>
      <c r="X2954" s="108">
        <v>1.4280563826583673E-5</v>
      </c>
      <c r="Y2954" s="109">
        <v>1.4500224492541794E-5</v>
      </c>
      <c r="Z2954" s="732">
        <v>4.1851839530380269E-5</v>
      </c>
      <c r="AA2954" s="108">
        <v>2.6104417799954158E-4</v>
      </c>
      <c r="AB2954" s="109">
        <v>2.6845120252336598E-4</v>
      </c>
      <c r="AC2954" s="732">
        <v>1.1514211979565558E-3</v>
      </c>
      <c r="AD2954" s="108">
        <v>9.608876048628826E-5</v>
      </c>
      <c r="AE2954" s="109">
        <v>9.6579086243466983E-5</v>
      </c>
      <c r="AF2954" s="732">
        <v>2.6128039038413509E-4</v>
      </c>
      <c r="AG2954" s="108">
        <v>1.2880474129071376E-4</v>
      </c>
      <c r="AH2954" s="109">
        <v>1.3207188260472161E-4</v>
      </c>
      <c r="AI2954" s="732">
        <v>3.8836724711540076E-4</v>
      </c>
      <c r="AJ2954" s="114"/>
      <c r="AK2954" s="115"/>
      <c r="AL2954" s="115"/>
    </row>
    <row r="2955" spans="1:38" ht="13" x14ac:dyDescent="0.3">
      <c r="A2955" s="71">
        <v>2048</v>
      </c>
      <c r="B2955" s="718">
        <v>30</v>
      </c>
      <c r="C2955" s="108">
        <v>0.57495168000205465</v>
      </c>
      <c r="D2955" s="109">
        <v>0.54690345785397787</v>
      </c>
      <c r="E2955" s="732">
        <v>0.45582059672496267</v>
      </c>
      <c r="F2955" s="108">
        <v>1.8699483750212856E-2</v>
      </c>
      <c r="G2955" s="109">
        <v>1.993473001257277E-2</v>
      </c>
      <c r="H2955" s="732">
        <v>3.0592920816913591E-2</v>
      </c>
      <c r="I2955" s="108">
        <v>8.837882109696724E-3</v>
      </c>
      <c r="J2955" s="109">
        <v>1.0289222927074614E-2</v>
      </c>
      <c r="K2955" s="732">
        <v>2.1085972438302743E-2</v>
      </c>
      <c r="L2955" s="108">
        <v>1.38986096776707E-3</v>
      </c>
      <c r="M2955" s="109">
        <v>1.5831323793589155E-3</v>
      </c>
      <c r="N2955" s="732">
        <v>2.4952735313023221E-3</v>
      </c>
      <c r="O2955" s="108">
        <v>2.4996401200701951E-3</v>
      </c>
      <c r="P2955" s="109">
        <v>2.5920509935162396E-3</v>
      </c>
      <c r="Q2955" s="732">
        <v>6.6369812751421522E-3</v>
      </c>
      <c r="R2955" s="108">
        <v>2.5331226155676984E-3</v>
      </c>
      <c r="S2955" s="109">
        <v>3.3740863656433247E-3</v>
      </c>
      <c r="T2955" s="732">
        <v>1.0908621652602779E-2</v>
      </c>
      <c r="U2955" s="108">
        <v>2.2495379308501898E-4</v>
      </c>
      <c r="V2955" s="109">
        <v>2.2714470445851442E-4</v>
      </c>
      <c r="W2955" s="732">
        <v>6.222845730093139E-4</v>
      </c>
      <c r="X2955" s="108">
        <v>1.4280563826583673E-5</v>
      </c>
      <c r="Y2955" s="109">
        <v>1.4500224492541794E-5</v>
      </c>
      <c r="Z2955" s="732">
        <v>4.1851839530380269E-5</v>
      </c>
      <c r="AA2955" s="108">
        <v>2.6104417799954158E-4</v>
      </c>
      <c r="AB2955" s="109">
        <v>2.6845120252336598E-4</v>
      </c>
      <c r="AC2955" s="732">
        <v>1.1514211979565558E-3</v>
      </c>
      <c r="AD2955" s="108">
        <v>9.608876048628826E-5</v>
      </c>
      <c r="AE2955" s="109">
        <v>9.6579086243466983E-5</v>
      </c>
      <c r="AF2955" s="732">
        <v>2.6128039038413509E-4</v>
      </c>
      <c r="AG2955" s="108">
        <v>1.2880474129071376E-4</v>
      </c>
      <c r="AH2955" s="109">
        <v>1.3207188260472161E-4</v>
      </c>
      <c r="AI2955" s="732">
        <v>3.8836724711540076E-4</v>
      </c>
      <c r="AJ2955" s="114"/>
      <c r="AK2955" s="115"/>
      <c r="AL2955" s="115"/>
    </row>
    <row r="2956" spans="1:38" ht="13" x14ac:dyDescent="0.3">
      <c r="A2956" s="71">
        <v>2048</v>
      </c>
      <c r="B2956" s="718">
        <v>31</v>
      </c>
      <c r="C2956" s="108">
        <v>0.57495168000205465</v>
      </c>
      <c r="D2956" s="109">
        <v>0.54690345785397787</v>
      </c>
      <c r="E2956" s="732">
        <v>0.45582059672496267</v>
      </c>
      <c r="F2956" s="108">
        <v>1.8699483750212856E-2</v>
      </c>
      <c r="G2956" s="109">
        <v>1.993473001257277E-2</v>
      </c>
      <c r="H2956" s="732">
        <v>3.0592920816913591E-2</v>
      </c>
      <c r="I2956" s="108">
        <v>8.837882109696724E-3</v>
      </c>
      <c r="J2956" s="109">
        <v>1.0289222927074614E-2</v>
      </c>
      <c r="K2956" s="732">
        <v>2.1085972438302743E-2</v>
      </c>
      <c r="L2956" s="108">
        <v>1.38986096776707E-3</v>
      </c>
      <c r="M2956" s="109">
        <v>1.5831323793589155E-3</v>
      </c>
      <c r="N2956" s="732">
        <v>2.4952735313023221E-3</v>
      </c>
      <c r="O2956" s="108">
        <v>2.4996401200701951E-3</v>
      </c>
      <c r="P2956" s="109">
        <v>2.5920509935162396E-3</v>
      </c>
      <c r="Q2956" s="732">
        <v>6.6369812751421522E-3</v>
      </c>
      <c r="R2956" s="108">
        <v>2.5331226155676984E-3</v>
      </c>
      <c r="S2956" s="109">
        <v>3.3740863656433247E-3</v>
      </c>
      <c r="T2956" s="732">
        <v>1.0908621652602779E-2</v>
      </c>
      <c r="U2956" s="108">
        <v>2.2495379308501898E-4</v>
      </c>
      <c r="V2956" s="109">
        <v>2.2714470445851442E-4</v>
      </c>
      <c r="W2956" s="732">
        <v>6.222845730093139E-4</v>
      </c>
      <c r="X2956" s="108">
        <v>1.4280563826583673E-5</v>
      </c>
      <c r="Y2956" s="109">
        <v>1.4500224492541794E-5</v>
      </c>
      <c r="Z2956" s="732">
        <v>4.1851839530380269E-5</v>
      </c>
      <c r="AA2956" s="108">
        <v>2.6104417799954158E-4</v>
      </c>
      <c r="AB2956" s="109">
        <v>2.6845120252336598E-4</v>
      </c>
      <c r="AC2956" s="732">
        <v>1.1514211979565558E-3</v>
      </c>
      <c r="AD2956" s="108">
        <v>9.608876048628826E-5</v>
      </c>
      <c r="AE2956" s="109">
        <v>9.6579086243466983E-5</v>
      </c>
      <c r="AF2956" s="732">
        <v>2.6128039038413509E-4</v>
      </c>
      <c r="AG2956" s="108">
        <v>1.2880474129071376E-4</v>
      </c>
      <c r="AH2956" s="109">
        <v>1.3207188260472161E-4</v>
      </c>
      <c r="AI2956" s="732">
        <v>3.8836724711540076E-4</v>
      </c>
      <c r="AJ2956" s="114"/>
      <c r="AK2956" s="115"/>
      <c r="AL2956" s="115"/>
    </row>
    <row r="2957" spans="1:38" ht="13" x14ac:dyDescent="0.3">
      <c r="A2957" s="71">
        <v>2048</v>
      </c>
      <c r="B2957" s="718">
        <v>32</v>
      </c>
      <c r="C2957" s="108">
        <v>0.57495168000205465</v>
      </c>
      <c r="D2957" s="109">
        <v>0.54690345785397787</v>
      </c>
      <c r="E2957" s="732">
        <v>0.45582059672496267</v>
      </c>
      <c r="F2957" s="108">
        <v>1.8699483750212856E-2</v>
      </c>
      <c r="G2957" s="109">
        <v>1.993473001257277E-2</v>
      </c>
      <c r="H2957" s="732">
        <v>3.0592920816913591E-2</v>
      </c>
      <c r="I2957" s="108">
        <v>8.837882109696724E-3</v>
      </c>
      <c r="J2957" s="109">
        <v>1.0289222927074614E-2</v>
      </c>
      <c r="K2957" s="732">
        <v>2.1085972438302743E-2</v>
      </c>
      <c r="L2957" s="108">
        <v>1.38986096776707E-3</v>
      </c>
      <c r="M2957" s="109">
        <v>1.5831323793589155E-3</v>
      </c>
      <c r="N2957" s="732">
        <v>2.4952735313023221E-3</v>
      </c>
      <c r="O2957" s="108">
        <v>2.4996401200701951E-3</v>
      </c>
      <c r="P2957" s="109">
        <v>2.5920509935162396E-3</v>
      </c>
      <c r="Q2957" s="732">
        <v>6.6369812751421522E-3</v>
      </c>
      <c r="R2957" s="108">
        <v>2.5331226155676984E-3</v>
      </c>
      <c r="S2957" s="109">
        <v>3.3740863656433247E-3</v>
      </c>
      <c r="T2957" s="732">
        <v>1.0908621652602779E-2</v>
      </c>
      <c r="U2957" s="108">
        <v>2.2495379308501898E-4</v>
      </c>
      <c r="V2957" s="109">
        <v>2.2714470445851442E-4</v>
      </c>
      <c r="W2957" s="732">
        <v>6.222845730093139E-4</v>
      </c>
      <c r="X2957" s="108">
        <v>1.4280563826583673E-5</v>
      </c>
      <c r="Y2957" s="109">
        <v>1.4500224492541794E-5</v>
      </c>
      <c r="Z2957" s="732">
        <v>4.1851839530380269E-5</v>
      </c>
      <c r="AA2957" s="108">
        <v>2.6104417799954158E-4</v>
      </c>
      <c r="AB2957" s="109">
        <v>2.6845120252336598E-4</v>
      </c>
      <c r="AC2957" s="732">
        <v>1.1514211979565558E-3</v>
      </c>
      <c r="AD2957" s="108">
        <v>9.608876048628826E-5</v>
      </c>
      <c r="AE2957" s="109">
        <v>9.6579086243466983E-5</v>
      </c>
      <c r="AF2957" s="732">
        <v>2.6128039038413509E-4</v>
      </c>
      <c r="AG2957" s="108">
        <v>1.2880474129071376E-4</v>
      </c>
      <c r="AH2957" s="109">
        <v>1.3207188260472161E-4</v>
      </c>
      <c r="AI2957" s="732">
        <v>3.8836724711540076E-4</v>
      </c>
      <c r="AJ2957" s="114"/>
      <c r="AK2957" s="115"/>
      <c r="AL2957" s="115"/>
    </row>
    <row r="2958" spans="1:38" ht="13" x14ac:dyDescent="0.3">
      <c r="A2958" s="71">
        <v>2048</v>
      </c>
      <c r="B2958" s="718">
        <v>33</v>
      </c>
      <c r="C2958" s="108">
        <v>0.57495168000205465</v>
      </c>
      <c r="D2958" s="109">
        <v>0.54690345785397787</v>
      </c>
      <c r="E2958" s="732">
        <v>0.45582059672496267</v>
      </c>
      <c r="F2958" s="108">
        <v>1.8699483750212856E-2</v>
      </c>
      <c r="G2958" s="109">
        <v>1.993473001257277E-2</v>
      </c>
      <c r="H2958" s="732">
        <v>3.0592920816913591E-2</v>
      </c>
      <c r="I2958" s="108">
        <v>8.837882109696724E-3</v>
      </c>
      <c r="J2958" s="109">
        <v>1.0289222927074614E-2</v>
      </c>
      <c r="K2958" s="732">
        <v>2.1085972438302743E-2</v>
      </c>
      <c r="L2958" s="108">
        <v>1.38986096776707E-3</v>
      </c>
      <c r="M2958" s="109">
        <v>1.5831323793589155E-3</v>
      </c>
      <c r="N2958" s="732">
        <v>2.4952735313023221E-3</v>
      </c>
      <c r="O2958" s="108">
        <v>2.4996401200701951E-3</v>
      </c>
      <c r="P2958" s="109">
        <v>2.5920509935162396E-3</v>
      </c>
      <c r="Q2958" s="732">
        <v>6.6369812751421522E-3</v>
      </c>
      <c r="R2958" s="108">
        <v>2.5331226155676984E-3</v>
      </c>
      <c r="S2958" s="109">
        <v>3.3740863656433247E-3</v>
      </c>
      <c r="T2958" s="732">
        <v>1.0908621652602779E-2</v>
      </c>
      <c r="U2958" s="108">
        <v>2.2495379308501898E-4</v>
      </c>
      <c r="V2958" s="109">
        <v>2.2714470445851442E-4</v>
      </c>
      <c r="W2958" s="732">
        <v>6.222845730093139E-4</v>
      </c>
      <c r="X2958" s="108">
        <v>1.4280563826583673E-5</v>
      </c>
      <c r="Y2958" s="109">
        <v>1.4500224492541794E-5</v>
      </c>
      <c r="Z2958" s="732">
        <v>4.1851839530380269E-5</v>
      </c>
      <c r="AA2958" s="108">
        <v>2.6104417799954158E-4</v>
      </c>
      <c r="AB2958" s="109">
        <v>2.6845120252336598E-4</v>
      </c>
      <c r="AC2958" s="732">
        <v>1.1514211979565558E-3</v>
      </c>
      <c r="AD2958" s="108">
        <v>9.608876048628826E-5</v>
      </c>
      <c r="AE2958" s="109">
        <v>9.6579086243466983E-5</v>
      </c>
      <c r="AF2958" s="732">
        <v>2.6128039038413509E-4</v>
      </c>
      <c r="AG2958" s="108">
        <v>1.2880474129071376E-4</v>
      </c>
      <c r="AH2958" s="109">
        <v>1.3207188260472161E-4</v>
      </c>
      <c r="AI2958" s="732">
        <v>3.8836724711540076E-4</v>
      </c>
      <c r="AJ2958" s="114"/>
      <c r="AK2958" s="115"/>
      <c r="AL2958" s="115"/>
    </row>
    <row r="2959" spans="1:38" ht="13" x14ac:dyDescent="0.3">
      <c r="A2959" s="71">
        <v>2048</v>
      </c>
      <c r="B2959" s="718">
        <v>34</v>
      </c>
      <c r="C2959" s="108">
        <v>0.57495168000205465</v>
      </c>
      <c r="D2959" s="109">
        <v>0.54690345785397787</v>
      </c>
      <c r="E2959" s="732">
        <v>0.45582059672496267</v>
      </c>
      <c r="F2959" s="108">
        <v>1.8699483750212856E-2</v>
      </c>
      <c r="G2959" s="109">
        <v>1.993473001257277E-2</v>
      </c>
      <c r="H2959" s="732">
        <v>3.0592920816913591E-2</v>
      </c>
      <c r="I2959" s="108">
        <v>8.837882109696724E-3</v>
      </c>
      <c r="J2959" s="109">
        <v>1.0289222927074614E-2</v>
      </c>
      <c r="K2959" s="732">
        <v>2.1085972438302743E-2</v>
      </c>
      <c r="L2959" s="108">
        <v>1.38986096776707E-3</v>
      </c>
      <c r="M2959" s="109">
        <v>1.5831323793589155E-3</v>
      </c>
      <c r="N2959" s="732">
        <v>2.4952735313023221E-3</v>
      </c>
      <c r="O2959" s="108">
        <v>2.4996401200701951E-3</v>
      </c>
      <c r="P2959" s="109">
        <v>2.5920509935162396E-3</v>
      </c>
      <c r="Q2959" s="732">
        <v>6.6369812751421522E-3</v>
      </c>
      <c r="R2959" s="108">
        <v>2.5331226155676984E-3</v>
      </c>
      <c r="S2959" s="109">
        <v>3.3740863656433247E-3</v>
      </c>
      <c r="T2959" s="732">
        <v>1.0908621652602779E-2</v>
      </c>
      <c r="U2959" s="108">
        <v>2.2495379308501898E-4</v>
      </c>
      <c r="V2959" s="109">
        <v>2.2714470445851442E-4</v>
      </c>
      <c r="W2959" s="732">
        <v>6.222845730093139E-4</v>
      </c>
      <c r="X2959" s="108">
        <v>1.4280563826583673E-5</v>
      </c>
      <c r="Y2959" s="109">
        <v>1.4500224492541794E-5</v>
      </c>
      <c r="Z2959" s="732">
        <v>4.1851839530380269E-5</v>
      </c>
      <c r="AA2959" s="108">
        <v>2.6104417799954158E-4</v>
      </c>
      <c r="AB2959" s="109">
        <v>2.6845120252336598E-4</v>
      </c>
      <c r="AC2959" s="732">
        <v>1.1514211979565558E-3</v>
      </c>
      <c r="AD2959" s="108">
        <v>9.608876048628826E-5</v>
      </c>
      <c r="AE2959" s="109">
        <v>9.6579086243466983E-5</v>
      </c>
      <c r="AF2959" s="732">
        <v>2.6128039038413509E-4</v>
      </c>
      <c r="AG2959" s="108">
        <v>1.2880474129071376E-4</v>
      </c>
      <c r="AH2959" s="109">
        <v>1.3207188260472161E-4</v>
      </c>
      <c r="AI2959" s="732">
        <v>3.8836724711540076E-4</v>
      </c>
      <c r="AJ2959" s="114"/>
      <c r="AK2959" s="115"/>
      <c r="AL2959" s="115"/>
    </row>
    <row r="2960" spans="1:38" ht="13" x14ac:dyDescent="0.3">
      <c r="A2960" s="71">
        <v>2048</v>
      </c>
      <c r="B2960" s="718">
        <v>35</v>
      </c>
      <c r="C2960" s="108">
        <v>0.57495168000205465</v>
      </c>
      <c r="D2960" s="109">
        <v>0.54690345785397787</v>
      </c>
      <c r="E2960" s="732">
        <v>0.45582059672496267</v>
      </c>
      <c r="F2960" s="108">
        <v>1.8699483750212856E-2</v>
      </c>
      <c r="G2960" s="109">
        <v>1.993473001257277E-2</v>
      </c>
      <c r="H2960" s="732">
        <v>3.0592920816913591E-2</v>
      </c>
      <c r="I2960" s="108">
        <v>8.837882109696724E-3</v>
      </c>
      <c r="J2960" s="109">
        <v>1.0289222927074614E-2</v>
      </c>
      <c r="K2960" s="732">
        <v>2.1085972438302743E-2</v>
      </c>
      <c r="L2960" s="108">
        <v>1.38986096776707E-3</v>
      </c>
      <c r="M2960" s="109">
        <v>1.5831323793589155E-3</v>
      </c>
      <c r="N2960" s="732">
        <v>2.4952735313023221E-3</v>
      </c>
      <c r="O2960" s="108">
        <v>2.4996401200701951E-3</v>
      </c>
      <c r="P2960" s="109">
        <v>2.5920509935162396E-3</v>
      </c>
      <c r="Q2960" s="732">
        <v>6.6369812751421522E-3</v>
      </c>
      <c r="R2960" s="108">
        <v>2.5331226155676984E-3</v>
      </c>
      <c r="S2960" s="109">
        <v>3.3740863656433247E-3</v>
      </c>
      <c r="T2960" s="732">
        <v>1.0908621652602779E-2</v>
      </c>
      <c r="U2960" s="108">
        <v>2.2495379308501898E-4</v>
      </c>
      <c r="V2960" s="109">
        <v>2.2714470445851442E-4</v>
      </c>
      <c r="W2960" s="732">
        <v>6.222845730093139E-4</v>
      </c>
      <c r="X2960" s="108">
        <v>1.4280563826583673E-5</v>
      </c>
      <c r="Y2960" s="109">
        <v>1.4500224492541794E-5</v>
      </c>
      <c r="Z2960" s="732">
        <v>4.1851839530380269E-5</v>
      </c>
      <c r="AA2960" s="108">
        <v>2.6104417799954158E-4</v>
      </c>
      <c r="AB2960" s="109">
        <v>2.6845120252336598E-4</v>
      </c>
      <c r="AC2960" s="732">
        <v>1.1514211979565558E-3</v>
      </c>
      <c r="AD2960" s="108">
        <v>9.608876048628826E-5</v>
      </c>
      <c r="AE2960" s="109">
        <v>9.6579086243466983E-5</v>
      </c>
      <c r="AF2960" s="732">
        <v>2.6128039038413509E-4</v>
      </c>
      <c r="AG2960" s="108">
        <v>1.2880474129071376E-4</v>
      </c>
      <c r="AH2960" s="109">
        <v>1.3207188260472161E-4</v>
      </c>
      <c r="AI2960" s="732">
        <v>3.8836724711540076E-4</v>
      </c>
      <c r="AJ2960" s="114"/>
      <c r="AK2960" s="115"/>
      <c r="AL2960" s="115"/>
    </row>
    <row r="2961" spans="1:38" ht="13" x14ac:dyDescent="0.3">
      <c r="A2961" s="71">
        <v>2048</v>
      </c>
      <c r="B2961" s="718">
        <v>36</v>
      </c>
      <c r="C2961" s="108">
        <v>0.57495168000205465</v>
      </c>
      <c r="D2961" s="109">
        <v>0.54690345785397787</v>
      </c>
      <c r="E2961" s="732">
        <v>0.45582059672496267</v>
      </c>
      <c r="F2961" s="108">
        <v>1.8699483750212856E-2</v>
      </c>
      <c r="G2961" s="109">
        <v>1.993473001257277E-2</v>
      </c>
      <c r="H2961" s="732">
        <v>3.0592920816913591E-2</v>
      </c>
      <c r="I2961" s="108">
        <v>8.837882109696724E-3</v>
      </c>
      <c r="J2961" s="109">
        <v>1.0289222927074614E-2</v>
      </c>
      <c r="K2961" s="732">
        <v>2.1085972438302743E-2</v>
      </c>
      <c r="L2961" s="108">
        <v>1.38986096776707E-3</v>
      </c>
      <c r="M2961" s="109">
        <v>1.5831323793589155E-3</v>
      </c>
      <c r="N2961" s="732">
        <v>2.4952735313023221E-3</v>
      </c>
      <c r="O2961" s="108">
        <v>2.4996401200701951E-3</v>
      </c>
      <c r="P2961" s="109">
        <v>2.5920509935162396E-3</v>
      </c>
      <c r="Q2961" s="732">
        <v>6.6369812751421522E-3</v>
      </c>
      <c r="R2961" s="108">
        <v>2.5331226155676984E-3</v>
      </c>
      <c r="S2961" s="109">
        <v>3.3740863656433247E-3</v>
      </c>
      <c r="T2961" s="732">
        <v>1.0908621652602779E-2</v>
      </c>
      <c r="U2961" s="108">
        <v>2.2495379308501898E-4</v>
      </c>
      <c r="V2961" s="109">
        <v>2.2714470445851442E-4</v>
      </c>
      <c r="W2961" s="732">
        <v>6.222845730093139E-4</v>
      </c>
      <c r="X2961" s="108">
        <v>1.4280563826583673E-5</v>
      </c>
      <c r="Y2961" s="109">
        <v>1.4500224492541794E-5</v>
      </c>
      <c r="Z2961" s="732">
        <v>4.1851839530380269E-5</v>
      </c>
      <c r="AA2961" s="108">
        <v>2.6104417799954158E-4</v>
      </c>
      <c r="AB2961" s="109">
        <v>2.6845120252336598E-4</v>
      </c>
      <c r="AC2961" s="732">
        <v>1.1514211979565558E-3</v>
      </c>
      <c r="AD2961" s="108">
        <v>9.608876048628826E-5</v>
      </c>
      <c r="AE2961" s="109">
        <v>9.6579086243466983E-5</v>
      </c>
      <c r="AF2961" s="732">
        <v>2.6128039038413509E-4</v>
      </c>
      <c r="AG2961" s="108">
        <v>1.2880474129071376E-4</v>
      </c>
      <c r="AH2961" s="109">
        <v>1.3207188260472161E-4</v>
      </c>
      <c r="AI2961" s="732">
        <v>3.8836724711540076E-4</v>
      </c>
      <c r="AJ2961" s="114"/>
      <c r="AK2961" s="115"/>
      <c r="AL2961" s="115"/>
    </row>
    <row r="2962" spans="1:38" ht="13" x14ac:dyDescent="0.3">
      <c r="A2962" s="71">
        <v>2048</v>
      </c>
      <c r="B2962" s="718">
        <v>37</v>
      </c>
      <c r="C2962" s="108">
        <v>0.57495168000205465</v>
      </c>
      <c r="D2962" s="109">
        <v>0.54690345785397787</v>
      </c>
      <c r="E2962" s="732">
        <v>0.45582059672496267</v>
      </c>
      <c r="F2962" s="108">
        <v>1.8699483750212856E-2</v>
      </c>
      <c r="G2962" s="109">
        <v>1.993473001257277E-2</v>
      </c>
      <c r="H2962" s="732">
        <v>3.0592920816913591E-2</v>
      </c>
      <c r="I2962" s="108">
        <v>8.837882109696724E-3</v>
      </c>
      <c r="J2962" s="109">
        <v>1.0289222927074614E-2</v>
      </c>
      <c r="K2962" s="732">
        <v>2.1085972438302743E-2</v>
      </c>
      <c r="L2962" s="108">
        <v>1.38986096776707E-3</v>
      </c>
      <c r="M2962" s="109">
        <v>1.5831323793589155E-3</v>
      </c>
      <c r="N2962" s="732">
        <v>2.4952735313023221E-3</v>
      </c>
      <c r="O2962" s="108">
        <v>2.4996401200701951E-3</v>
      </c>
      <c r="P2962" s="109">
        <v>2.5920509935162396E-3</v>
      </c>
      <c r="Q2962" s="732">
        <v>6.6369812751421522E-3</v>
      </c>
      <c r="R2962" s="108">
        <v>2.5331226155676984E-3</v>
      </c>
      <c r="S2962" s="109">
        <v>3.3740863656433247E-3</v>
      </c>
      <c r="T2962" s="732">
        <v>1.0908621652602779E-2</v>
      </c>
      <c r="U2962" s="108">
        <v>2.2495379308501898E-4</v>
      </c>
      <c r="V2962" s="109">
        <v>2.2714470445851442E-4</v>
      </c>
      <c r="W2962" s="732">
        <v>6.222845730093139E-4</v>
      </c>
      <c r="X2962" s="108">
        <v>1.4280563826583673E-5</v>
      </c>
      <c r="Y2962" s="109">
        <v>1.4500224492541794E-5</v>
      </c>
      <c r="Z2962" s="732">
        <v>4.1851839530380269E-5</v>
      </c>
      <c r="AA2962" s="108">
        <v>2.6104417799954158E-4</v>
      </c>
      <c r="AB2962" s="109">
        <v>2.6845120252336598E-4</v>
      </c>
      <c r="AC2962" s="732">
        <v>1.1514211979565558E-3</v>
      </c>
      <c r="AD2962" s="108">
        <v>9.608876048628826E-5</v>
      </c>
      <c r="AE2962" s="109">
        <v>9.6579086243466983E-5</v>
      </c>
      <c r="AF2962" s="732">
        <v>2.6128039038413509E-4</v>
      </c>
      <c r="AG2962" s="108">
        <v>1.2880474129071376E-4</v>
      </c>
      <c r="AH2962" s="109">
        <v>1.3207188260472161E-4</v>
      </c>
      <c r="AI2962" s="732">
        <v>3.8836724711540076E-4</v>
      </c>
      <c r="AJ2962" s="114"/>
      <c r="AK2962" s="115"/>
      <c r="AL2962" s="115"/>
    </row>
    <row r="2963" spans="1:38" ht="13" x14ac:dyDescent="0.3">
      <c r="A2963" s="71">
        <v>2048</v>
      </c>
      <c r="B2963" s="718">
        <v>38</v>
      </c>
      <c r="C2963" s="108">
        <v>0.57495168000205465</v>
      </c>
      <c r="D2963" s="109">
        <v>0.54690345785397787</v>
      </c>
      <c r="E2963" s="732">
        <v>0.45582059672496267</v>
      </c>
      <c r="F2963" s="108">
        <v>1.8699483750212856E-2</v>
      </c>
      <c r="G2963" s="109">
        <v>1.993473001257277E-2</v>
      </c>
      <c r="H2963" s="732">
        <v>3.0592920816913591E-2</v>
      </c>
      <c r="I2963" s="108">
        <v>8.837882109696724E-3</v>
      </c>
      <c r="J2963" s="109">
        <v>1.0289222927074614E-2</v>
      </c>
      <c r="K2963" s="732">
        <v>2.1085972438302743E-2</v>
      </c>
      <c r="L2963" s="108">
        <v>1.38986096776707E-3</v>
      </c>
      <c r="M2963" s="109">
        <v>1.5831323793589155E-3</v>
      </c>
      <c r="N2963" s="732">
        <v>2.4952735313023221E-3</v>
      </c>
      <c r="O2963" s="108">
        <v>2.4996401200701951E-3</v>
      </c>
      <c r="P2963" s="109">
        <v>2.5920509935162396E-3</v>
      </c>
      <c r="Q2963" s="732">
        <v>6.6369812751421522E-3</v>
      </c>
      <c r="R2963" s="108">
        <v>2.5331226155676984E-3</v>
      </c>
      <c r="S2963" s="109">
        <v>3.3740863656433247E-3</v>
      </c>
      <c r="T2963" s="732">
        <v>1.0908621652602779E-2</v>
      </c>
      <c r="U2963" s="108">
        <v>2.2495379308501898E-4</v>
      </c>
      <c r="V2963" s="109">
        <v>2.2714470445851442E-4</v>
      </c>
      <c r="W2963" s="732">
        <v>6.222845730093139E-4</v>
      </c>
      <c r="X2963" s="108">
        <v>1.4280563826583673E-5</v>
      </c>
      <c r="Y2963" s="109">
        <v>1.4500224492541794E-5</v>
      </c>
      <c r="Z2963" s="732">
        <v>4.1851839530380269E-5</v>
      </c>
      <c r="AA2963" s="108">
        <v>2.6104417799954158E-4</v>
      </c>
      <c r="AB2963" s="109">
        <v>2.6845120252336598E-4</v>
      </c>
      <c r="AC2963" s="732">
        <v>1.1514211979565558E-3</v>
      </c>
      <c r="AD2963" s="108">
        <v>9.608876048628826E-5</v>
      </c>
      <c r="AE2963" s="109">
        <v>9.6579086243466983E-5</v>
      </c>
      <c r="AF2963" s="732">
        <v>2.6128039038413509E-4</v>
      </c>
      <c r="AG2963" s="108">
        <v>1.2880474129071376E-4</v>
      </c>
      <c r="AH2963" s="109">
        <v>1.3207188260472161E-4</v>
      </c>
      <c r="AI2963" s="732">
        <v>3.8836724711540076E-4</v>
      </c>
      <c r="AJ2963" s="114"/>
      <c r="AK2963" s="115"/>
      <c r="AL2963" s="115"/>
    </row>
    <row r="2964" spans="1:38" ht="13.5" thickBot="1" x14ac:dyDescent="0.35">
      <c r="A2964" s="73">
        <v>2048</v>
      </c>
      <c r="B2964" s="719">
        <v>39</v>
      </c>
      <c r="C2964" s="110">
        <v>0.57495168000205465</v>
      </c>
      <c r="D2964" s="111">
        <v>0.54690345785397787</v>
      </c>
      <c r="E2964" s="733">
        <v>0.45582059672496267</v>
      </c>
      <c r="F2964" s="110">
        <v>1.8699483750212856E-2</v>
      </c>
      <c r="G2964" s="111">
        <v>1.993473001257277E-2</v>
      </c>
      <c r="H2964" s="733">
        <v>3.0592920816913591E-2</v>
      </c>
      <c r="I2964" s="110">
        <v>8.837882109696724E-3</v>
      </c>
      <c r="J2964" s="111">
        <v>1.0289222927074614E-2</v>
      </c>
      <c r="K2964" s="733">
        <v>2.1085972438302743E-2</v>
      </c>
      <c r="L2964" s="110">
        <v>1.38986096776707E-3</v>
      </c>
      <c r="M2964" s="111">
        <v>1.5831323793589155E-3</v>
      </c>
      <c r="N2964" s="733">
        <v>2.4952735313023221E-3</v>
      </c>
      <c r="O2964" s="110">
        <v>2.4996401200701951E-3</v>
      </c>
      <c r="P2964" s="111">
        <v>2.5920509935162396E-3</v>
      </c>
      <c r="Q2964" s="733">
        <v>6.6369812751421522E-3</v>
      </c>
      <c r="R2964" s="110">
        <v>2.5331226155676984E-3</v>
      </c>
      <c r="S2964" s="111">
        <v>3.3740863656433247E-3</v>
      </c>
      <c r="T2964" s="733">
        <v>1.0908621652602779E-2</v>
      </c>
      <c r="U2964" s="110">
        <v>2.2495379308501898E-4</v>
      </c>
      <c r="V2964" s="111">
        <v>2.2714470445851442E-4</v>
      </c>
      <c r="W2964" s="733">
        <v>6.222845730093139E-4</v>
      </c>
      <c r="X2964" s="110">
        <v>1.4280563826583673E-5</v>
      </c>
      <c r="Y2964" s="111">
        <v>1.4500224492541794E-5</v>
      </c>
      <c r="Z2964" s="733">
        <v>4.1851839530380269E-5</v>
      </c>
      <c r="AA2964" s="110">
        <v>2.6104417799954158E-4</v>
      </c>
      <c r="AB2964" s="111">
        <v>2.6845120252336598E-4</v>
      </c>
      <c r="AC2964" s="733">
        <v>1.1514211979565558E-3</v>
      </c>
      <c r="AD2964" s="110">
        <v>9.608876048628826E-5</v>
      </c>
      <c r="AE2964" s="111">
        <v>9.6579086243466983E-5</v>
      </c>
      <c r="AF2964" s="733">
        <v>2.6128039038413509E-4</v>
      </c>
      <c r="AG2964" s="110">
        <v>1.2880474129071376E-4</v>
      </c>
      <c r="AH2964" s="111">
        <v>1.3207188260472161E-4</v>
      </c>
      <c r="AI2964" s="733">
        <v>3.8836724711540076E-4</v>
      </c>
      <c r="AJ2964" s="116"/>
      <c r="AK2964" s="117"/>
      <c r="AL2964" s="117"/>
    </row>
    <row r="2965" spans="1:38" x14ac:dyDescent="0.25">
      <c r="A2965" s="69">
        <v>2049</v>
      </c>
      <c r="B2965" s="70">
        <v>0</v>
      </c>
      <c r="C2965" s="106">
        <v>0.28183176396188947</v>
      </c>
      <c r="D2965" s="107">
        <v>0.28916163232128117</v>
      </c>
      <c r="E2965" s="730">
        <v>0.24640702950012211</v>
      </c>
      <c r="F2965" s="106">
        <v>1.3352509523098353E-2</v>
      </c>
      <c r="G2965" s="107">
        <v>1.5170804503654199E-2</v>
      </c>
      <c r="H2965" s="730">
        <v>1.4833597678001768E-2</v>
      </c>
      <c r="I2965" s="106">
        <v>7.4382042585652668E-3</v>
      </c>
      <c r="J2965" s="107">
        <v>7.0711138556530757E-3</v>
      </c>
      <c r="K2965" s="730">
        <v>1.6762986360679733E-2</v>
      </c>
      <c r="L2965" s="106">
        <v>7.2332900260248831E-4</v>
      </c>
      <c r="M2965" s="107">
        <v>8.0342211905204766E-4</v>
      </c>
      <c r="N2965" s="730">
        <v>1.3974210995040353E-3</v>
      </c>
      <c r="O2965" s="106">
        <v>1.8641755422175747E-3</v>
      </c>
      <c r="P2965" s="107">
        <v>1.7597587899500645E-3</v>
      </c>
      <c r="Q2965" s="730">
        <v>3.4034136581981311E-3</v>
      </c>
      <c r="R2965" s="106">
        <v>2.5331226155676984E-3</v>
      </c>
      <c r="S2965" s="107">
        <v>3.3740863656433247E-3</v>
      </c>
      <c r="T2965" s="730">
        <v>1.0908621652602779E-2</v>
      </c>
      <c r="U2965" s="106">
        <v>1.9740124372086542E-4</v>
      </c>
      <c r="V2965" s="107">
        <v>1.9104274886980565E-4</v>
      </c>
      <c r="W2965" s="730">
        <v>3.3350260805673724E-4</v>
      </c>
      <c r="X2965" s="106">
        <v>1.2204619248078886E-5</v>
      </c>
      <c r="Y2965" s="107">
        <v>1.1777992372556137E-5</v>
      </c>
      <c r="Z2965" s="730">
        <v>2.156035547372914E-5</v>
      </c>
      <c r="AA2965" s="106">
        <v>2.1211668519827457E-4</v>
      </c>
      <c r="AB2965" s="107">
        <v>2.1246029404879904E-4</v>
      </c>
      <c r="AC2965" s="730">
        <v>5.9018982066358675E-4</v>
      </c>
      <c r="AD2965" s="106">
        <v>8.6560348964450975E-5</v>
      </c>
      <c r="AE2965" s="107">
        <v>8.4088371149066205E-5</v>
      </c>
      <c r="AF2965" s="730">
        <v>1.4421282447573915E-4</v>
      </c>
      <c r="AG2965" s="106">
        <v>1.0349575217952446E-4</v>
      </c>
      <c r="AH2965" s="107">
        <v>9.8911862216171834E-5</v>
      </c>
      <c r="AI2965" s="730">
        <v>1.883728017129551E-4</v>
      </c>
      <c r="AJ2965" s="112"/>
      <c r="AK2965" s="113"/>
      <c r="AL2965" s="113"/>
    </row>
    <row r="2966" spans="1:38" x14ac:dyDescent="0.25">
      <c r="A2966" s="71">
        <v>2049</v>
      </c>
      <c r="B2966" s="718">
        <v>1</v>
      </c>
      <c r="C2966" s="108">
        <v>0.2810198749584506</v>
      </c>
      <c r="D2966" s="109">
        <v>0.28813110664392194</v>
      </c>
      <c r="E2966" s="731">
        <v>0.24759477085599282</v>
      </c>
      <c r="F2966" s="108">
        <v>1.3362336727733726E-2</v>
      </c>
      <c r="G2966" s="109">
        <v>1.5173372038517869E-2</v>
      </c>
      <c r="H2966" s="731">
        <v>1.4930190955649318E-2</v>
      </c>
      <c r="I2966" s="108">
        <v>7.4147875602970951E-3</v>
      </c>
      <c r="J2966" s="109">
        <v>7.0381663932025992E-3</v>
      </c>
      <c r="K2966" s="731">
        <v>1.6869850788797287E-2</v>
      </c>
      <c r="L2966" s="108">
        <v>7.224149953391646E-4</v>
      </c>
      <c r="M2966" s="109">
        <v>8.0136451729317492E-4</v>
      </c>
      <c r="N2966" s="731">
        <v>1.4031312988714013E-3</v>
      </c>
      <c r="O2966" s="108">
        <v>1.8584621149587022E-3</v>
      </c>
      <c r="P2966" s="109">
        <v>1.7530706296176937E-3</v>
      </c>
      <c r="Q2966" s="731">
        <v>3.4238064287558136E-3</v>
      </c>
      <c r="R2966" s="108">
        <v>2.5331226155676984E-3</v>
      </c>
      <c r="S2966" s="109">
        <v>3.3740863656433247E-3</v>
      </c>
      <c r="T2966" s="731">
        <v>1.0908621652602779E-2</v>
      </c>
      <c r="U2966" s="108">
        <v>1.968501310713214E-4</v>
      </c>
      <c r="V2966" s="109">
        <v>1.9022856223493444E-4</v>
      </c>
      <c r="W2966" s="731">
        <v>3.357002237444523E-4</v>
      </c>
      <c r="X2966" s="108">
        <v>1.2169366313660796E-5</v>
      </c>
      <c r="Y2966" s="109">
        <v>1.1727455908329531E-5</v>
      </c>
      <c r="Z2966" s="731">
        <v>2.1695318063632982E-5</v>
      </c>
      <c r="AA2966" s="108">
        <v>2.1170336170493894E-4</v>
      </c>
      <c r="AB2966" s="109">
        <v>2.1182882372491031E-4</v>
      </c>
      <c r="AC2966" s="731">
        <v>5.9376131219747972E-4</v>
      </c>
      <c r="AD2966" s="108">
        <v>8.6321245656404997E-5</v>
      </c>
      <c r="AE2966" s="109">
        <v>8.3722767075058822E-5</v>
      </c>
      <c r="AF2966" s="731">
        <v>1.4523132924420509E-4</v>
      </c>
      <c r="AG2966" s="108">
        <v>1.0318989173028303E-4</v>
      </c>
      <c r="AH2966" s="109">
        <v>9.8510075925739969E-5</v>
      </c>
      <c r="AI2966" s="731">
        <v>1.8934544936374589E-4</v>
      </c>
      <c r="AJ2966" s="114"/>
      <c r="AK2966" s="115"/>
      <c r="AL2966" s="115"/>
    </row>
    <row r="2967" spans="1:38" ht="13" x14ac:dyDescent="0.3">
      <c r="A2967" s="71">
        <v>2049</v>
      </c>
      <c r="B2967" s="718">
        <v>2</v>
      </c>
      <c r="C2967" s="108">
        <v>0.27939034385157957</v>
      </c>
      <c r="D2967" s="109">
        <v>0.28622131094859737</v>
      </c>
      <c r="E2967" s="732">
        <v>0.24905007358271361</v>
      </c>
      <c r="F2967" s="108">
        <v>1.3350213025438921E-2</v>
      </c>
      <c r="G2967" s="109">
        <v>1.5160147857812315E-2</v>
      </c>
      <c r="H2967" s="732">
        <v>1.5040234638037739E-2</v>
      </c>
      <c r="I2967" s="108">
        <v>7.376435930778533E-3</v>
      </c>
      <c r="J2967" s="109">
        <v>6.9912184615857579E-3</v>
      </c>
      <c r="K2967" s="732">
        <v>1.6999360415368498E-2</v>
      </c>
      <c r="L2967" s="108">
        <v>7.214966062306827E-4</v>
      </c>
      <c r="M2967" s="109">
        <v>7.9933266023261222E-4</v>
      </c>
      <c r="N2967" s="732">
        <v>1.4099741248137414E-3</v>
      </c>
      <c r="O2967" s="108">
        <v>1.8483860806008114E-3</v>
      </c>
      <c r="P2967" s="109">
        <v>1.7427187938062758E-3</v>
      </c>
      <c r="Q2967" s="732">
        <v>3.4487089504071449E-3</v>
      </c>
      <c r="R2967" s="108">
        <v>2.5331226155676984E-3</v>
      </c>
      <c r="S2967" s="109">
        <v>3.3740863656433247E-3</v>
      </c>
      <c r="T2967" s="732">
        <v>1.0908621652602779E-2</v>
      </c>
      <c r="U2967" s="108">
        <v>1.9603338083340287E-4</v>
      </c>
      <c r="V2967" s="109">
        <v>1.8916534080319381E-4</v>
      </c>
      <c r="W2967" s="732">
        <v>3.3838344210324175E-4</v>
      </c>
      <c r="X2967" s="108">
        <v>1.211534258503656E-5</v>
      </c>
      <c r="Y2967" s="109">
        <v>1.1659529290678482E-5</v>
      </c>
      <c r="Z2967" s="732">
        <v>2.1860180733742135E-5</v>
      </c>
      <c r="AA2967" s="108">
        <v>2.109596553205287E-4</v>
      </c>
      <c r="AB2967" s="109">
        <v>2.1091325678750808E-4</v>
      </c>
      <c r="AC2967" s="732">
        <v>5.9809212693760392E-4</v>
      </c>
      <c r="AD2967" s="108">
        <v>8.5977464550601593E-5</v>
      </c>
      <c r="AE2967" s="109">
        <v>8.3256138256887103E-5</v>
      </c>
      <c r="AF2967" s="732">
        <v>1.4647489801179305E-4</v>
      </c>
      <c r="AG2967" s="108">
        <v>1.0268953131605112E-4</v>
      </c>
      <c r="AH2967" s="109">
        <v>9.7937609861039091E-5</v>
      </c>
      <c r="AI2967" s="732">
        <v>1.9053351818625457E-4</v>
      </c>
      <c r="AJ2967" s="114"/>
      <c r="AK2967" s="115"/>
      <c r="AL2967" s="115"/>
    </row>
    <row r="2968" spans="1:38" ht="13" x14ac:dyDescent="0.3">
      <c r="A2968" s="71">
        <v>2049</v>
      </c>
      <c r="B2968" s="718">
        <v>3</v>
      </c>
      <c r="C2968" s="108">
        <v>0.2767410300041423</v>
      </c>
      <c r="D2968" s="109">
        <v>0.28328673125499826</v>
      </c>
      <c r="E2968" s="732">
        <v>0.25078561613645273</v>
      </c>
      <c r="F2968" s="108">
        <v>1.3330938613532075E-2</v>
      </c>
      <c r="G2968" s="109">
        <v>1.5143137054598731E-2</v>
      </c>
      <c r="H2968" s="732">
        <v>1.5171016706711149E-2</v>
      </c>
      <c r="I2968" s="108">
        <v>7.3192245137483798E-3</v>
      </c>
      <c r="J2968" s="109">
        <v>6.9281352172610045E-3</v>
      </c>
      <c r="K2968" s="732">
        <v>1.7152493857138122E-2</v>
      </c>
      <c r="L2968" s="108">
        <v>7.2055722880696028E-4</v>
      </c>
      <c r="M2968" s="109">
        <v>7.9735466757250878E-4</v>
      </c>
      <c r="N2968" s="732">
        <v>1.4179959050685232E-3</v>
      </c>
      <c r="O2968" s="108">
        <v>1.8332747159955694E-3</v>
      </c>
      <c r="P2968" s="109">
        <v>1.7280944943742027E-3</v>
      </c>
      <c r="Q2968" s="732">
        <v>3.4783285459260545E-3</v>
      </c>
      <c r="R2968" s="108">
        <v>2.5331226155676984E-3</v>
      </c>
      <c r="S2968" s="109">
        <v>3.3740863656433247E-3</v>
      </c>
      <c r="T2968" s="732">
        <v>1.0908621652602779E-2</v>
      </c>
      <c r="U2968" s="108">
        <v>1.9488902487557603E-4</v>
      </c>
      <c r="V2968" s="109">
        <v>1.8782237179772017E-4</v>
      </c>
      <c r="W2968" s="732">
        <v>3.4157453620517719E-4</v>
      </c>
      <c r="X2968" s="108">
        <v>1.2038422944562494E-5</v>
      </c>
      <c r="Y2968" s="109">
        <v>1.1571939887476026E-5</v>
      </c>
      <c r="Z2968" s="732">
        <v>2.2056329284878681E-5</v>
      </c>
      <c r="AA2968" s="108">
        <v>2.0988800131934015E-4</v>
      </c>
      <c r="AB2968" s="109">
        <v>2.0972694836588762E-4</v>
      </c>
      <c r="AC2968" s="732">
        <v>6.0324136897520555E-4</v>
      </c>
      <c r="AD2968" s="108">
        <v>8.5502342156133513E-5</v>
      </c>
      <c r="AE2968" s="109">
        <v>8.2676805643675273E-5</v>
      </c>
      <c r="AF2968" s="732">
        <v>1.4795400480456175E-4</v>
      </c>
      <c r="AG2968" s="108">
        <v>1.0195892585772778E-4</v>
      </c>
      <c r="AH2968" s="109">
        <v>9.716898443506938E-5</v>
      </c>
      <c r="AI2968" s="732">
        <v>1.9194673726757465E-4</v>
      </c>
      <c r="AJ2968" s="114"/>
      <c r="AK2968" s="115"/>
      <c r="AL2968" s="115"/>
    </row>
    <row r="2969" spans="1:38" ht="13" x14ac:dyDescent="0.3">
      <c r="A2969" s="71">
        <v>2049</v>
      </c>
      <c r="B2969" s="718">
        <v>4</v>
      </c>
      <c r="C2969" s="108">
        <v>0.33619991950302636</v>
      </c>
      <c r="D2969" s="109">
        <v>0.3387543341258355</v>
      </c>
      <c r="E2969" s="732">
        <v>0.3385994303625347</v>
      </c>
      <c r="F2969" s="108">
        <v>1.3757785894444943E-2</v>
      </c>
      <c r="G2969" s="109">
        <v>1.5678707401395851E-2</v>
      </c>
      <c r="H2969" s="732">
        <v>1.8592515641915032E-2</v>
      </c>
      <c r="I2969" s="108">
        <v>7.761503017524163E-3</v>
      </c>
      <c r="J2969" s="109">
        <v>8.1016204156108499E-3</v>
      </c>
      <c r="K2969" s="732">
        <v>2.0380609304233077E-2</v>
      </c>
      <c r="L2969" s="108">
        <v>8.7139122065766684E-4</v>
      </c>
      <c r="M2969" s="109">
        <v>1.1902392083511853E-3</v>
      </c>
      <c r="N2969" s="732">
        <v>2.2926046508308351E-3</v>
      </c>
      <c r="O2969" s="108">
        <v>1.9820101985799973E-3</v>
      </c>
      <c r="P2969" s="109">
        <v>2.0211787266486295E-3</v>
      </c>
      <c r="Q2969" s="732">
        <v>4.4048269083385005E-3</v>
      </c>
      <c r="R2969" s="108">
        <v>2.5331226155676984E-3</v>
      </c>
      <c r="S2969" s="109">
        <v>3.3740863656433247E-3</v>
      </c>
      <c r="T2969" s="732">
        <v>1.0908621652602779E-2</v>
      </c>
      <c r="U2969" s="108">
        <v>2.0309474621927825E-4</v>
      </c>
      <c r="V2969" s="109">
        <v>2.0348749009621166E-4</v>
      </c>
      <c r="W2969" s="732">
        <v>4.3994235418170016E-4</v>
      </c>
      <c r="X2969" s="108">
        <v>1.2628412915165671E-5</v>
      </c>
      <c r="Y2969" s="109">
        <v>1.2703054919222731E-5</v>
      </c>
      <c r="Z2969" s="732">
        <v>2.8444648746369621E-5</v>
      </c>
      <c r="AA2969" s="108">
        <v>2.194782624204067E-4</v>
      </c>
      <c r="AB2969" s="109">
        <v>2.2716259121352005E-4</v>
      </c>
      <c r="AC2969" s="732">
        <v>7.590222244054978E-4</v>
      </c>
      <c r="AD2969" s="108">
        <v>8.863247356832495E-5</v>
      </c>
      <c r="AE2969" s="109">
        <v>8.8584126994664111E-5</v>
      </c>
      <c r="AF2969" s="732">
        <v>1.9395225914090757E-4</v>
      </c>
      <c r="AG2969" s="108">
        <v>1.0836164092066946E-4</v>
      </c>
      <c r="AH2969" s="109">
        <v>1.0964297113831469E-4</v>
      </c>
      <c r="AI2969" s="732">
        <v>2.3682812045438975E-4</v>
      </c>
      <c r="AJ2969" s="114"/>
      <c r="AK2969" s="115"/>
      <c r="AL2969" s="115"/>
    </row>
    <row r="2970" spans="1:38" ht="13" x14ac:dyDescent="0.3">
      <c r="A2970" s="71">
        <v>2049</v>
      </c>
      <c r="B2970" s="718">
        <v>5</v>
      </c>
      <c r="C2970" s="108">
        <v>0.33500356438129525</v>
      </c>
      <c r="D2970" s="109">
        <v>0.33751676022317595</v>
      </c>
      <c r="E2970" s="732">
        <v>0.33432376222544391</v>
      </c>
      <c r="F2970" s="108">
        <v>1.3780005205336522E-2</v>
      </c>
      <c r="G2970" s="109">
        <v>1.5694561523138573E-2</v>
      </c>
      <c r="H2970" s="732">
        <v>1.8405870785815775E-2</v>
      </c>
      <c r="I2970" s="108">
        <v>7.7291555492291948E-3</v>
      </c>
      <c r="J2970" s="109">
        <v>8.0604505696081491E-3</v>
      </c>
      <c r="K2970" s="732">
        <v>2.0086894063148335E-2</v>
      </c>
      <c r="L2970" s="108">
        <v>8.7020335470604064E-4</v>
      </c>
      <c r="M2970" s="109">
        <v>1.1874280985665654E-3</v>
      </c>
      <c r="N2970" s="732">
        <v>2.2743807633832562E-3</v>
      </c>
      <c r="O2970" s="108">
        <v>1.9736925583292283E-3</v>
      </c>
      <c r="P2970" s="109">
        <v>2.011780388724474E-3</v>
      </c>
      <c r="Q2970" s="732">
        <v>4.3416258879902239E-3</v>
      </c>
      <c r="R2970" s="108">
        <v>2.5331226155676984E-3</v>
      </c>
      <c r="S2970" s="109">
        <v>3.3740863656433247E-3</v>
      </c>
      <c r="T2970" s="732">
        <v>1.0908621652602779E-2</v>
      </c>
      <c r="U2970" s="108">
        <v>2.0233281452772912E-4</v>
      </c>
      <c r="V2970" s="109">
        <v>2.0253017165382231E-4</v>
      </c>
      <c r="W2970" s="732">
        <v>4.3316002216452546E-4</v>
      </c>
      <c r="X2970" s="108">
        <v>1.2578885525076142E-5</v>
      </c>
      <c r="Y2970" s="109">
        <v>1.2641923197552261E-5</v>
      </c>
      <c r="Z2970" s="732">
        <v>2.8021574139660326E-5</v>
      </c>
      <c r="AA2970" s="108">
        <v>2.189345306130345E-4</v>
      </c>
      <c r="AB2970" s="109">
        <v>2.2644872860586241E-4</v>
      </c>
      <c r="AC2970" s="732">
        <v>7.4846670569651721E-4</v>
      </c>
      <c r="AD2970" s="108">
        <v>8.830414707129465E-5</v>
      </c>
      <c r="AE2970" s="109">
        <v>8.8164564869366781E-5</v>
      </c>
      <c r="AF2970" s="732">
        <v>1.908014143213457E-4</v>
      </c>
      <c r="AG2970" s="108">
        <v>1.0792552448612313E-4</v>
      </c>
      <c r="AH2970" s="109">
        <v>1.0912560518715932E-4</v>
      </c>
      <c r="AI2970" s="732">
        <v>2.3380035842234724E-4</v>
      </c>
      <c r="AJ2970" s="114"/>
      <c r="AK2970" s="115"/>
      <c r="AL2970" s="115"/>
    </row>
    <row r="2971" spans="1:38" ht="13" x14ac:dyDescent="0.3">
      <c r="A2971" s="71">
        <v>2049</v>
      </c>
      <c r="B2971" s="718">
        <v>6</v>
      </c>
      <c r="C2971" s="108">
        <v>0.38464631320910914</v>
      </c>
      <c r="D2971" s="109">
        <v>0.3827861575196046</v>
      </c>
      <c r="E2971" s="732">
        <v>0.45067321032830554</v>
      </c>
      <c r="F2971" s="108">
        <v>1.4335347273108135E-2</v>
      </c>
      <c r="G2971" s="109">
        <v>1.6262909305679685E-2</v>
      </c>
      <c r="H2971" s="732">
        <v>2.4114326883554468E-2</v>
      </c>
      <c r="I2971" s="108">
        <v>7.9802008127877744E-3</v>
      </c>
      <c r="J2971" s="109">
        <v>8.9393173518641043E-3</v>
      </c>
      <c r="K2971" s="732">
        <v>2.2148487713537147E-2</v>
      </c>
      <c r="L2971" s="108">
        <v>9.8711471130072804E-4</v>
      </c>
      <c r="M2971" s="109">
        <v>1.2838105691452203E-3</v>
      </c>
      <c r="N2971" s="732">
        <v>2.3533427344615923E-3</v>
      </c>
      <c r="O2971" s="108">
        <v>2.0818702871868975E-3</v>
      </c>
      <c r="P2971" s="109">
        <v>2.2544046803456416E-3</v>
      </c>
      <c r="Q2971" s="732">
        <v>5.8594969526176936E-3</v>
      </c>
      <c r="R2971" s="108">
        <v>2.5331226155676984E-3</v>
      </c>
      <c r="S2971" s="109">
        <v>3.3740863656433247E-3</v>
      </c>
      <c r="T2971" s="732">
        <v>1.0908621652602779E-2</v>
      </c>
      <c r="U2971" s="108">
        <v>2.0812135370906231E-4</v>
      </c>
      <c r="V2971" s="109">
        <v>2.1478014455437861E-4</v>
      </c>
      <c r="W2971" s="732">
        <v>5.401567708660616E-4</v>
      </c>
      <c r="X2971" s="108">
        <v>1.2997642370649011E-5</v>
      </c>
      <c r="Y2971" s="109">
        <v>1.3534821275648635E-5</v>
      </c>
      <c r="Z2971" s="732">
        <v>3.6414774544983442E-5</v>
      </c>
      <c r="AA2971" s="108">
        <v>2.2671665173740153E-4</v>
      </c>
      <c r="AB2971" s="109">
        <v>2.4091087957181916E-4</v>
      </c>
      <c r="AC2971" s="732">
        <v>1.008328333434276E-3</v>
      </c>
      <c r="AD2971" s="108">
        <v>9.0489160095386215E-5</v>
      </c>
      <c r="AE2971" s="109">
        <v>9.2685848810271471E-5</v>
      </c>
      <c r="AF2971" s="732">
        <v>2.2274911317623832E-4</v>
      </c>
      <c r="AG2971" s="108">
        <v>1.125340519027647E-4</v>
      </c>
      <c r="AH2971" s="109">
        <v>1.1925312403706703E-4</v>
      </c>
      <c r="AI2971" s="732">
        <v>3.5051157495849517E-4</v>
      </c>
      <c r="AJ2971" s="114"/>
      <c r="AK2971" s="115"/>
      <c r="AL2971" s="115"/>
    </row>
    <row r="2972" spans="1:38" ht="13" x14ac:dyDescent="0.3">
      <c r="A2972" s="71">
        <v>2049</v>
      </c>
      <c r="B2972" s="718">
        <v>7</v>
      </c>
      <c r="C2972" s="108">
        <v>0.3843942311693615</v>
      </c>
      <c r="D2972" s="109">
        <v>0.3824486628497632</v>
      </c>
      <c r="E2972" s="732">
        <v>0.4458464933915412</v>
      </c>
      <c r="F2972" s="108">
        <v>1.4397916392322754E-2</v>
      </c>
      <c r="G2972" s="109">
        <v>1.6311614917068822E-2</v>
      </c>
      <c r="H2972" s="732">
        <v>2.389992531641804E-2</v>
      </c>
      <c r="I2972" s="108">
        <v>7.9653877475767756E-3</v>
      </c>
      <c r="J2972" s="109">
        <v>8.9154999009435822E-3</v>
      </c>
      <c r="K2972" s="732">
        <v>2.1821102974100521E-2</v>
      </c>
      <c r="L2972" s="108">
        <v>9.8570940302745123E-4</v>
      </c>
      <c r="M2972" s="109">
        <v>1.2809281896868604E-3</v>
      </c>
      <c r="N2972" s="732">
        <v>2.3325081573553892E-3</v>
      </c>
      <c r="O2972" s="108">
        <v>2.0792856386172977E-3</v>
      </c>
      <c r="P2972" s="109">
        <v>2.2506571684796908E-3</v>
      </c>
      <c r="Q2972" s="732">
        <v>5.7834046561562377E-3</v>
      </c>
      <c r="R2972" s="108">
        <v>2.5331226155676984E-3</v>
      </c>
      <c r="S2972" s="109">
        <v>3.3740863656433247E-3</v>
      </c>
      <c r="T2972" s="732">
        <v>1.0908621652602779E-2</v>
      </c>
      <c r="U2972" s="108">
        <v>2.0771067612496266E-4</v>
      </c>
      <c r="V2972" s="109">
        <v>2.1418493619310998E-4</v>
      </c>
      <c r="W2972" s="732">
        <v>5.3200328942790706E-4</v>
      </c>
      <c r="X2972" s="108">
        <v>1.297298595862442E-5</v>
      </c>
      <c r="Y2972" s="109">
        <v>1.3498956766974002E-5</v>
      </c>
      <c r="Z2972" s="732">
        <v>3.5903212665375475E-5</v>
      </c>
      <c r="AA2972" s="108">
        <v>2.2665807323492152E-4</v>
      </c>
      <c r="AB2972" s="109">
        <v>2.4066266351729934E-4</v>
      </c>
      <c r="AC2972" s="732">
        <v>9.9568186100038774E-4</v>
      </c>
      <c r="AD2972" s="108">
        <v>9.0299519277063661E-5</v>
      </c>
      <c r="AE2972" s="109">
        <v>9.241075741622714E-5</v>
      </c>
      <c r="AF2972" s="732">
        <v>2.1895778303382009E-4</v>
      </c>
      <c r="AG2972" s="108">
        <v>1.1235456788642003E-4</v>
      </c>
      <c r="AH2972" s="109">
        <v>1.1899238753075814E-4</v>
      </c>
      <c r="AI2972" s="732">
        <v>3.4686033040271549E-4</v>
      </c>
      <c r="AJ2972" s="114"/>
      <c r="AK2972" s="115"/>
      <c r="AL2972" s="115"/>
    </row>
    <row r="2973" spans="1:38" ht="13" x14ac:dyDescent="0.3">
      <c r="A2973" s="71">
        <v>2049</v>
      </c>
      <c r="B2973" s="718">
        <v>8</v>
      </c>
      <c r="C2973" s="108">
        <v>0.4344606963742369</v>
      </c>
      <c r="D2973" s="109">
        <v>0.42502125426665854</v>
      </c>
      <c r="E2973" s="732">
        <v>0.43974353573804736</v>
      </c>
      <c r="F2973" s="108">
        <v>1.4931323570049367E-2</v>
      </c>
      <c r="G2973" s="109">
        <v>1.6715481829935583E-2</v>
      </c>
      <c r="H2973" s="732">
        <v>2.5716993510416127E-2</v>
      </c>
      <c r="I2973" s="108">
        <v>8.2348356126466689E-3</v>
      </c>
      <c r="J2973" s="109">
        <v>9.4081451202711105E-3</v>
      </c>
      <c r="K2973" s="732">
        <v>2.2881937330131757E-2</v>
      </c>
      <c r="L2973" s="108">
        <v>1.1206982295611939E-3</v>
      </c>
      <c r="M2973" s="109">
        <v>1.3883499000227281E-3</v>
      </c>
      <c r="N2973" s="732">
        <v>2.4149657881373859E-3</v>
      </c>
      <c r="O2973" s="108">
        <v>2.1746565843791016E-3</v>
      </c>
      <c r="P2973" s="109">
        <v>2.3529121739944048E-3</v>
      </c>
      <c r="Q2973" s="732">
        <v>6.2250361465610686E-3</v>
      </c>
      <c r="R2973" s="108">
        <v>2.5331226155676984E-3</v>
      </c>
      <c r="S2973" s="109">
        <v>3.3740863656433247E-3</v>
      </c>
      <c r="T2973" s="732">
        <v>1.0908621652602779E-2</v>
      </c>
      <c r="U2973" s="108">
        <v>2.1173704747378026E-4</v>
      </c>
      <c r="V2973" s="109">
        <v>2.1818653287229136E-4</v>
      </c>
      <c r="W2973" s="732">
        <v>5.7886200322974587E-4</v>
      </c>
      <c r="X2973" s="108">
        <v>1.3276751403526585E-5</v>
      </c>
      <c r="Y2973" s="109">
        <v>1.3805803433947512E-5</v>
      </c>
      <c r="Z2973" s="732">
        <v>3.8957947906470486E-5</v>
      </c>
      <c r="AA2973" s="108">
        <v>2.3298381166240466E-4</v>
      </c>
      <c r="AB2973" s="109">
        <v>2.4663629009059396E-4</v>
      </c>
      <c r="AC2973" s="732">
        <v>1.0705831686206061E-3</v>
      </c>
      <c r="AD2973" s="108">
        <v>9.1671813651810299E-5</v>
      </c>
      <c r="AE2973" s="109">
        <v>9.3720388045110005E-5</v>
      </c>
      <c r="AF2973" s="732">
        <v>2.4089008892380249E-4</v>
      </c>
      <c r="AG2973" s="108">
        <v>1.1611915553126822E-4</v>
      </c>
      <c r="AH2973" s="109">
        <v>1.229423509246213E-4</v>
      </c>
      <c r="AI2973" s="732">
        <v>3.6826331719931501E-4</v>
      </c>
      <c r="AJ2973" s="114"/>
      <c r="AK2973" s="115"/>
      <c r="AL2973" s="115"/>
    </row>
    <row r="2974" spans="1:38" ht="13" x14ac:dyDescent="0.3">
      <c r="A2974" s="71">
        <v>2049</v>
      </c>
      <c r="B2974" s="718">
        <v>9</v>
      </c>
      <c r="C2974" s="108">
        <v>0.43418401029319337</v>
      </c>
      <c r="D2974" s="109">
        <v>0.42469573319013054</v>
      </c>
      <c r="E2974" s="732">
        <v>0.43465086252648055</v>
      </c>
      <c r="F2974" s="108">
        <v>1.5017590863243077E-2</v>
      </c>
      <c r="G2974" s="109">
        <v>1.6785612532926125E-2</v>
      </c>
      <c r="H2974" s="732">
        <v>2.5471575137014594E-2</v>
      </c>
      <c r="I2974" s="108">
        <v>8.2187732696429247E-3</v>
      </c>
      <c r="J2974" s="109">
        <v>9.3848332439369457E-3</v>
      </c>
      <c r="K2974" s="732">
        <v>2.2508450821767365E-2</v>
      </c>
      <c r="L2974" s="108">
        <v>1.1190141574059186E-3</v>
      </c>
      <c r="M2974" s="109">
        <v>1.3854312200315081E-3</v>
      </c>
      <c r="N2974" s="732">
        <v>2.3902151248130113E-3</v>
      </c>
      <c r="O2974" s="108">
        <v>2.1718890361578833E-3</v>
      </c>
      <c r="P2974" s="109">
        <v>2.3493614829715628E-3</v>
      </c>
      <c r="Q2974" s="732">
        <v>6.135174405955515E-3</v>
      </c>
      <c r="R2974" s="108">
        <v>2.5331226155676984E-3</v>
      </c>
      <c r="S2974" s="109">
        <v>3.3740863656433247E-3</v>
      </c>
      <c r="T2974" s="732">
        <v>1.0908621652602779E-2</v>
      </c>
      <c r="U2974" s="108">
        <v>2.1129721513050981E-4</v>
      </c>
      <c r="V2974" s="109">
        <v>2.1762256016945921E-4</v>
      </c>
      <c r="W2974" s="732">
        <v>5.6924153961335081E-4</v>
      </c>
      <c r="X2974" s="108">
        <v>1.3250329582018737E-5</v>
      </c>
      <c r="Y2974" s="109">
        <v>1.3771780557154028E-5</v>
      </c>
      <c r="Z2974" s="732">
        <v>3.835232222956771E-5</v>
      </c>
      <c r="AA2974" s="108">
        <v>2.3299594769022561E-4</v>
      </c>
      <c r="AB2974" s="109">
        <v>2.464985075918486E-4</v>
      </c>
      <c r="AC2974" s="732">
        <v>1.0556929689691233E-3</v>
      </c>
      <c r="AD2974" s="108">
        <v>9.1468772660668017E-5</v>
      </c>
      <c r="AE2974" s="109">
        <v>9.3459740501851448E-5</v>
      </c>
      <c r="AF2974" s="732">
        <v>2.3641421616025829E-4</v>
      </c>
      <c r="AG2974" s="108">
        <v>1.1592682755960278E-4</v>
      </c>
      <c r="AH2974" s="109">
        <v>1.2269504354278635E-4</v>
      </c>
      <c r="AI2974" s="732">
        <v>3.6394742260136654E-4</v>
      </c>
      <c r="AJ2974" s="114"/>
      <c r="AK2974" s="115"/>
      <c r="AL2974" s="115"/>
    </row>
    <row r="2975" spans="1:38" ht="13" x14ac:dyDescent="0.3">
      <c r="A2975" s="71">
        <v>2049</v>
      </c>
      <c r="B2975" s="718">
        <v>10</v>
      </c>
      <c r="C2975" s="108">
        <v>0.57527021053475869</v>
      </c>
      <c r="D2975" s="109">
        <v>0.54723503066112289</v>
      </c>
      <c r="E2975" s="732">
        <v>0.47037388946208497</v>
      </c>
      <c r="F2975" s="108">
        <v>1.8307966277505097E-2</v>
      </c>
      <c r="G2975" s="109">
        <v>1.9579245018293469E-2</v>
      </c>
      <c r="H2975" s="732">
        <v>3.1164405111751628E-2</v>
      </c>
      <c r="I2975" s="108">
        <v>8.8556276169815106E-3</v>
      </c>
      <c r="J2975" s="109">
        <v>1.0313024354321096E-2</v>
      </c>
      <c r="K2975" s="732">
        <v>2.2020277368403309E-2</v>
      </c>
      <c r="L2975" s="108">
        <v>1.3920372543111213E-3</v>
      </c>
      <c r="M2975" s="109">
        <v>1.5862760964041498E-3</v>
      </c>
      <c r="N2975" s="732">
        <v>2.5723559688326527E-3</v>
      </c>
      <c r="O2975" s="108">
        <v>2.502670632383608E-3</v>
      </c>
      <c r="P2975" s="109">
        <v>2.5955153257628347E-3</v>
      </c>
      <c r="Q2975" s="732">
        <v>6.9004510671755222E-3</v>
      </c>
      <c r="R2975" s="108">
        <v>2.5331226155676984E-3</v>
      </c>
      <c r="S2975" s="109">
        <v>3.3740863656433247E-3</v>
      </c>
      <c r="T2975" s="732">
        <v>1.0908621652602779E-2</v>
      </c>
      <c r="U2975" s="108">
        <v>2.2543456558667905E-4</v>
      </c>
      <c r="V2975" s="109">
        <v>2.2769452281914878E-4</v>
      </c>
      <c r="W2975" s="732">
        <v>6.5046148195091274E-4</v>
      </c>
      <c r="X2975" s="108">
        <v>1.4309565058403605E-5</v>
      </c>
      <c r="Y2975" s="109">
        <v>1.4533475419378712E-5</v>
      </c>
      <c r="Z2975" s="732">
        <v>4.3632662839896338E-5</v>
      </c>
      <c r="AA2975" s="108">
        <v>2.5990974972771698E-4</v>
      </c>
      <c r="AB2975" s="109">
        <v>2.6748670702339902E-4</v>
      </c>
      <c r="AC2975" s="732">
        <v>1.194518662755035E-3</v>
      </c>
      <c r="AD2975" s="108">
        <v>9.6310855283951834E-5</v>
      </c>
      <c r="AE2975" s="109">
        <v>9.6833437711202068E-5</v>
      </c>
      <c r="AF2975" s="732">
        <v>2.7439778052399549E-4</v>
      </c>
      <c r="AG2975" s="108">
        <v>1.2901560117661235E-4</v>
      </c>
      <c r="AH2975" s="109">
        <v>1.3231327749808333E-4</v>
      </c>
      <c r="AI2975" s="732">
        <v>4.0103532649475977E-4</v>
      </c>
      <c r="AJ2975" s="114"/>
      <c r="AK2975" s="115"/>
      <c r="AL2975" s="115"/>
    </row>
    <row r="2976" spans="1:38" ht="13" x14ac:dyDescent="0.3">
      <c r="A2976" s="71">
        <v>2049</v>
      </c>
      <c r="B2976" s="718">
        <v>11</v>
      </c>
      <c r="C2976" s="108">
        <v>0.57495213934772571</v>
      </c>
      <c r="D2976" s="109">
        <v>0.54690166401407259</v>
      </c>
      <c r="E2976" s="732">
        <v>0.46365069755483784</v>
      </c>
      <c r="F2976" s="108">
        <v>1.8484673334368474E-2</v>
      </c>
      <c r="G2976" s="109">
        <v>1.9737790929596957E-2</v>
      </c>
      <c r="H2976" s="732">
        <v>3.0902305669616426E-2</v>
      </c>
      <c r="I2976" s="108">
        <v>8.8378983371122273E-3</v>
      </c>
      <c r="J2976" s="109">
        <v>1.0289267399672154E-2</v>
      </c>
      <c r="K2976" s="732">
        <v>2.1591953776952513E-2</v>
      </c>
      <c r="L2976" s="108">
        <v>1.3898632969113721E-3</v>
      </c>
      <c r="M2976" s="109">
        <v>1.5831359277212846E-3</v>
      </c>
      <c r="N2976" s="732">
        <v>2.5374603095633355E-3</v>
      </c>
      <c r="O2976" s="108">
        <v>2.4996423470133211E-3</v>
      </c>
      <c r="P2976" s="109">
        <v>2.5920543564984886E-3</v>
      </c>
      <c r="Q2976" s="732">
        <v>6.7788769381657557E-3</v>
      </c>
      <c r="R2976" s="108">
        <v>2.5331226155676984E-3</v>
      </c>
      <c r="S2976" s="109">
        <v>3.3740863656433247E-3</v>
      </c>
      <c r="T2976" s="732">
        <v>1.0908621652602779E-2</v>
      </c>
      <c r="U2976" s="108">
        <v>2.2495374566111853E-4</v>
      </c>
      <c r="V2976" s="109">
        <v>2.2714564748352518E-4</v>
      </c>
      <c r="W2976" s="732">
        <v>6.3746085352595159E-4</v>
      </c>
      <c r="X2976" s="108">
        <v>1.4280572310663442E-5</v>
      </c>
      <c r="Y2976" s="109">
        <v>1.4500273448634462E-5</v>
      </c>
      <c r="Z2976" s="732">
        <v>4.2810789486702987E-5</v>
      </c>
      <c r="AA2976" s="108">
        <v>2.6021989735916512E-4</v>
      </c>
      <c r="AB2976" s="109">
        <v>2.6768476134288779E-4</v>
      </c>
      <c r="AC2976" s="732">
        <v>1.1746397152404275E-3</v>
      </c>
      <c r="AD2976" s="108">
        <v>9.6088764647901358E-5</v>
      </c>
      <c r="AE2976" s="109">
        <v>9.6579452897925256E-5</v>
      </c>
      <c r="AF2976" s="732">
        <v>2.6834528710361873E-4</v>
      </c>
      <c r="AG2976" s="108">
        <v>1.2880483132873631E-4</v>
      </c>
      <c r="AH2976" s="109">
        <v>1.320721608829142E-4</v>
      </c>
      <c r="AI2976" s="732">
        <v>3.9518949145793891E-4</v>
      </c>
      <c r="AJ2976" s="114"/>
      <c r="AK2976" s="115"/>
      <c r="AL2976" s="115"/>
    </row>
    <row r="2977" spans="1:38" ht="13" x14ac:dyDescent="0.3">
      <c r="A2977" s="71">
        <v>2049</v>
      </c>
      <c r="B2977" s="718">
        <v>12</v>
      </c>
      <c r="C2977" s="108">
        <v>0.57495213934772571</v>
      </c>
      <c r="D2977" s="109">
        <v>0.54690166401407259</v>
      </c>
      <c r="E2977" s="732">
        <v>0.46365069755483784</v>
      </c>
      <c r="F2977" s="108">
        <v>1.8484673334368474E-2</v>
      </c>
      <c r="G2977" s="109">
        <v>1.9737790929596957E-2</v>
      </c>
      <c r="H2977" s="732">
        <v>3.0902305669616426E-2</v>
      </c>
      <c r="I2977" s="108">
        <v>8.8378983371122273E-3</v>
      </c>
      <c r="J2977" s="109">
        <v>1.0289267399672154E-2</v>
      </c>
      <c r="K2977" s="732">
        <v>2.1591953776952513E-2</v>
      </c>
      <c r="L2977" s="108">
        <v>1.3898632969113721E-3</v>
      </c>
      <c r="M2977" s="109">
        <v>1.5831359277212846E-3</v>
      </c>
      <c r="N2977" s="732">
        <v>2.5374603095633355E-3</v>
      </c>
      <c r="O2977" s="108">
        <v>2.4996423470133211E-3</v>
      </c>
      <c r="P2977" s="109">
        <v>2.5920543564984886E-3</v>
      </c>
      <c r="Q2977" s="732">
        <v>6.7788769381657557E-3</v>
      </c>
      <c r="R2977" s="108">
        <v>2.5331226155676984E-3</v>
      </c>
      <c r="S2977" s="109">
        <v>3.3740863656433247E-3</v>
      </c>
      <c r="T2977" s="732">
        <v>1.0908621652602779E-2</v>
      </c>
      <c r="U2977" s="108">
        <v>2.2495374566111853E-4</v>
      </c>
      <c r="V2977" s="109">
        <v>2.2714564748352518E-4</v>
      </c>
      <c r="W2977" s="732">
        <v>6.3746085352595159E-4</v>
      </c>
      <c r="X2977" s="108">
        <v>1.4280572310663442E-5</v>
      </c>
      <c r="Y2977" s="109">
        <v>1.4500273448634462E-5</v>
      </c>
      <c r="Z2977" s="732">
        <v>4.2810789486702987E-5</v>
      </c>
      <c r="AA2977" s="108">
        <v>2.6021989735916512E-4</v>
      </c>
      <c r="AB2977" s="109">
        <v>2.6768476134288779E-4</v>
      </c>
      <c r="AC2977" s="732">
        <v>1.1746397152404275E-3</v>
      </c>
      <c r="AD2977" s="108">
        <v>9.6088764647901358E-5</v>
      </c>
      <c r="AE2977" s="109">
        <v>9.6579452897925256E-5</v>
      </c>
      <c r="AF2977" s="732">
        <v>2.6834528710361873E-4</v>
      </c>
      <c r="AG2977" s="108">
        <v>1.2880483132873631E-4</v>
      </c>
      <c r="AH2977" s="109">
        <v>1.320721608829142E-4</v>
      </c>
      <c r="AI2977" s="732">
        <v>3.9518949145793891E-4</v>
      </c>
      <c r="AJ2977" s="114"/>
      <c r="AK2977" s="115"/>
      <c r="AL2977" s="115"/>
    </row>
    <row r="2978" spans="1:38" ht="13" x14ac:dyDescent="0.3">
      <c r="A2978" s="71">
        <v>2049</v>
      </c>
      <c r="B2978" s="718">
        <v>13</v>
      </c>
      <c r="C2978" s="108">
        <v>0.57495213934772571</v>
      </c>
      <c r="D2978" s="109">
        <v>0.54690166401407259</v>
      </c>
      <c r="E2978" s="732">
        <v>0.46365069755483784</v>
      </c>
      <c r="F2978" s="108">
        <v>1.8484673334368474E-2</v>
      </c>
      <c r="G2978" s="109">
        <v>1.9737790929596957E-2</v>
      </c>
      <c r="H2978" s="732">
        <v>3.0902305669616426E-2</v>
      </c>
      <c r="I2978" s="108">
        <v>8.8378983371122273E-3</v>
      </c>
      <c r="J2978" s="109">
        <v>1.0289267399672154E-2</v>
      </c>
      <c r="K2978" s="732">
        <v>2.1591953776952513E-2</v>
      </c>
      <c r="L2978" s="108">
        <v>1.3898632969113721E-3</v>
      </c>
      <c r="M2978" s="109">
        <v>1.5831359277212846E-3</v>
      </c>
      <c r="N2978" s="732">
        <v>2.5374603095633355E-3</v>
      </c>
      <c r="O2978" s="108">
        <v>2.4996423470133211E-3</v>
      </c>
      <c r="P2978" s="109">
        <v>2.5920543564984886E-3</v>
      </c>
      <c r="Q2978" s="732">
        <v>6.7788769381657557E-3</v>
      </c>
      <c r="R2978" s="108">
        <v>2.5331226155676984E-3</v>
      </c>
      <c r="S2978" s="109">
        <v>3.3740863656433247E-3</v>
      </c>
      <c r="T2978" s="732">
        <v>1.0908621652602779E-2</v>
      </c>
      <c r="U2978" s="108">
        <v>2.2495374566111853E-4</v>
      </c>
      <c r="V2978" s="109">
        <v>2.2714564748352518E-4</v>
      </c>
      <c r="W2978" s="732">
        <v>6.3746085352595159E-4</v>
      </c>
      <c r="X2978" s="108">
        <v>1.4280572310663442E-5</v>
      </c>
      <c r="Y2978" s="109">
        <v>1.4500273448634462E-5</v>
      </c>
      <c r="Z2978" s="732">
        <v>4.2810789486702987E-5</v>
      </c>
      <c r="AA2978" s="108">
        <v>2.6021989735916512E-4</v>
      </c>
      <c r="AB2978" s="109">
        <v>2.6768476134288779E-4</v>
      </c>
      <c r="AC2978" s="732">
        <v>1.1746397152404275E-3</v>
      </c>
      <c r="AD2978" s="108">
        <v>9.6088764647901358E-5</v>
      </c>
      <c r="AE2978" s="109">
        <v>9.6579452897925256E-5</v>
      </c>
      <c r="AF2978" s="732">
        <v>2.6834528710361873E-4</v>
      </c>
      <c r="AG2978" s="108">
        <v>1.2880483132873631E-4</v>
      </c>
      <c r="AH2978" s="109">
        <v>1.320721608829142E-4</v>
      </c>
      <c r="AI2978" s="732">
        <v>3.9518949145793891E-4</v>
      </c>
      <c r="AJ2978" s="114"/>
      <c r="AK2978" s="115"/>
      <c r="AL2978" s="115"/>
    </row>
    <row r="2979" spans="1:38" ht="13" x14ac:dyDescent="0.3">
      <c r="A2979" s="71">
        <v>2049</v>
      </c>
      <c r="B2979" s="718">
        <v>14</v>
      </c>
      <c r="C2979" s="108">
        <v>0.57495213934772571</v>
      </c>
      <c r="D2979" s="109">
        <v>0.54690166401407259</v>
      </c>
      <c r="E2979" s="732">
        <v>0.46365069755483784</v>
      </c>
      <c r="F2979" s="108">
        <v>1.8484673334368474E-2</v>
      </c>
      <c r="G2979" s="109">
        <v>1.9737790929596957E-2</v>
      </c>
      <c r="H2979" s="732">
        <v>3.0902305669616426E-2</v>
      </c>
      <c r="I2979" s="108">
        <v>8.8378983371122273E-3</v>
      </c>
      <c r="J2979" s="109">
        <v>1.0289267399672154E-2</v>
      </c>
      <c r="K2979" s="732">
        <v>2.1591953776952513E-2</v>
      </c>
      <c r="L2979" s="108">
        <v>1.3898632969113721E-3</v>
      </c>
      <c r="M2979" s="109">
        <v>1.5831359277212846E-3</v>
      </c>
      <c r="N2979" s="732">
        <v>2.5374603095633355E-3</v>
      </c>
      <c r="O2979" s="108">
        <v>2.4996423470133211E-3</v>
      </c>
      <c r="P2979" s="109">
        <v>2.5920543564984886E-3</v>
      </c>
      <c r="Q2979" s="732">
        <v>6.7788769381657557E-3</v>
      </c>
      <c r="R2979" s="108">
        <v>2.5331226155676984E-3</v>
      </c>
      <c r="S2979" s="109">
        <v>3.3740863656433247E-3</v>
      </c>
      <c r="T2979" s="732">
        <v>1.0908621652602779E-2</v>
      </c>
      <c r="U2979" s="108">
        <v>2.2495374566111853E-4</v>
      </c>
      <c r="V2979" s="109">
        <v>2.2714564748352518E-4</v>
      </c>
      <c r="W2979" s="732">
        <v>6.3746085352595159E-4</v>
      </c>
      <c r="X2979" s="108">
        <v>1.4280572310663442E-5</v>
      </c>
      <c r="Y2979" s="109">
        <v>1.4500273448634462E-5</v>
      </c>
      <c r="Z2979" s="732">
        <v>4.2810789486702987E-5</v>
      </c>
      <c r="AA2979" s="108">
        <v>2.6021989735916512E-4</v>
      </c>
      <c r="AB2979" s="109">
        <v>2.6768476134288779E-4</v>
      </c>
      <c r="AC2979" s="732">
        <v>1.1746397152404275E-3</v>
      </c>
      <c r="AD2979" s="108">
        <v>9.6088764647901358E-5</v>
      </c>
      <c r="AE2979" s="109">
        <v>9.6579452897925256E-5</v>
      </c>
      <c r="AF2979" s="732">
        <v>2.6834528710361873E-4</v>
      </c>
      <c r="AG2979" s="108">
        <v>1.2880483132873631E-4</v>
      </c>
      <c r="AH2979" s="109">
        <v>1.320721608829142E-4</v>
      </c>
      <c r="AI2979" s="732">
        <v>3.9518949145793891E-4</v>
      </c>
      <c r="AJ2979" s="114"/>
      <c r="AK2979" s="115"/>
      <c r="AL2979" s="115"/>
    </row>
    <row r="2980" spans="1:38" ht="13" x14ac:dyDescent="0.3">
      <c r="A2980" s="71">
        <v>2049</v>
      </c>
      <c r="B2980" s="718">
        <v>15</v>
      </c>
      <c r="C2980" s="108">
        <v>0.57495213934772571</v>
      </c>
      <c r="D2980" s="109">
        <v>0.54690166401407259</v>
      </c>
      <c r="E2980" s="732">
        <v>0.46365069755483784</v>
      </c>
      <c r="F2980" s="108">
        <v>1.8484673334368474E-2</v>
      </c>
      <c r="G2980" s="109">
        <v>1.9737790929596957E-2</v>
      </c>
      <c r="H2980" s="732">
        <v>3.0902305669616426E-2</v>
      </c>
      <c r="I2980" s="108">
        <v>8.8378983371122273E-3</v>
      </c>
      <c r="J2980" s="109">
        <v>1.0289267399672154E-2</v>
      </c>
      <c r="K2980" s="732">
        <v>2.1591953776952513E-2</v>
      </c>
      <c r="L2980" s="108">
        <v>1.3898632969113721E-3</v>
      </c>
      <c r="M2980" s="109">
        <v>1.5831359277212846E-3</v>
      </c>
      <c r="N2980" s="732">
        <v>2.5374603095633355E-3</v>
      </c>
      <c r="O2980" s="108">
        <v>2.4996423470133211E-3</v>
      </c>
      <c r="P2980" s="109">
        <v>2.5920543564984886E-3</v>
      </c>
      <c r="Q2980" s="732">
        <v>6.7788769381657557E-3</v>
      </c>
      <c r="R2980" s="108">
        <v>2.5331226155676984E-3</v>
      </c>
      <c r="S2980" s="109">
        <v>3.3740863656433247E-3</v>
      </c>
      <c r="T2980" s="732">
        <v>1.0908621652602779E-2</v>
      </c>
      <c r="U2980" s="108">
        <v>2.2495374566111853E-4</v>
      </c>
      <c r="V2980" s="109">
        <v>2.2714564748352518E-4</v>
      </c>
      <c r="W2980" s="732">
        <v>6.3746085352595159E-4</v>
      </c>
      <c r="X2980" s="108">
        <v>1.4280572310663442E-5</v>
      </c>
      <c r="Y2980" s="109">
        <v>1.4500273448634462E-5</v>
      </c>
      <c r="Z2980" s="732">
        <v>4.2810789486702987E-5</v>
      </c>
      <c r="AA2980" s="108">
        <v>2.6021989735916512E-4</v>
      </c>
      <c r="AB2980" s="109">
        <v>2.6768476134288779E-4</v>
      </c>
      <c r="AC2980" s="732">
        <v>1.1746397152404275E-3</v>
      </c>
      <c r="AD2980" s="108">
        <v>9.6088764647901358E-5</v>
      </c>
      <c r="AE2980" s="109">
        <v>9.6579452897925256E-5</v>
      </c>
      <c r="AF2980" s="732">
        <v>2.6834528710361873E-4</v>
      </c>
      <c r="AG2980" s="108">
        <v>1.2880483132873631E-4</v>
      </c>
      <c r="AH2980" s="109">
        <v>1.320721608829142E-4</v>
      </c>
      <c r="AI2980" s="732">
        <v>3.9518949145793891E-4</v>
      </c>
      <c r="AJ2980" s="114"/>
      <c r="AK2980" s="115"/>
      <c r="AL2980" s="115"/>
    </row>
    <row r="2981" spans="1:38" ht="13" x14ac:dyDescent="0.3">
      <c r="A2981" s="71">
        <v>2049</v>
      </c>
      <c r="B2981" s="718">
        <v>16</v>
      </c>
      <c r="C2981" s="108">
        <v>0.57495213934772571</v>
      </c>
      <c r="D2981" s="109">
        <v>0.54690166401407259</v>
      </c>
      <c r="E2981" s="732">
        <v>0.46365069755483784</v>
      </c>
      <c r="F2981" s="108">
        <v>1.8484673334368474E-2</v>
      </c>
      <c r="G2981" s="109">
        <v>1.9737790929596957E-2</v>
      </c>
      <c r="H2981" s="732">
        <v>3.0902305669616426E-2</v>
      </c>
      <c r="I2981" s="108">
        <v>8.8378983371122273E-3</v>
      </c>
      <c r="J2981" s="109">
        <v>1.0289267399672154E-2</v>
      </c>
      <c r="K2981" s="732">
        <v>2.1591953776952513E-2</v>
      </c>
      <c r="L2981" s="108">
        <v>1.3898632969113721E-3</v>
      </c>
      <c r="M2981" s="109">
        <v>1.5831359277212846E-3</v>
      </c>
      <c r="N2981" s="732">
        <v>2.5374603095633355E-3</v>
      </c>
      <c r="O2981" s="108">
        <v>2.4996423470133211E-3</v>
      </c>
      <c r="P2981" s="109">
        <v>2.5920543564984886E-3</v>
      </c>
      <c r="Q2981" s="732">
        <v>6.7788769381657557E-3</v>
      </c>
      <c r="R2981" s="108">
        <v>2.5331226155676984E-3</v>
      </c>
      <c r="S2981" s="109">
        <v>3.3740863656433247E-3</v>
      </c>
      <c r="T2981" s="732">
        <v>1.0908621652602779E-2</v>
      </c>
      <c r="U2981" s="108">
        <v>2.2495374566111853E-4</v>
      </c>
      <c r="V2981" s="109">
        <v>2.2714564748352518E-4</v>
      </c>
      <c r="W2981" s="732">
        <v>6.3746085352595159E-4</v>
      </c>
      <c r="X2981" s="108">
        <v>1.4280572310663442E-5</v>
      </c>
      <c r="Y2981" s="109">
        <v>1.4500273448634462E-5</v>
      </c>
      <c r="Z2981" s="732">
        <v>4.2810789486702987E-5</v>
      </c>
      <c r="AA2981" s="108">
        <v>2.6021989735916512E-4</v>
      </c>
      <c r="AB2981" s="109">
        <v>2.6768476134288779E-4</v>
      </c>
      <c r="AC2981" s="732">
        <v>1.1746397152404275E-3</v>
      </c>
      <c r="AD2981" s="108">
        <v>9.6088764647901358E-5</v>
      </c>
      <c r="AE2981" s="109">
        <v>9.6579452897925256E-5</v>
      </c>
      <c r="AF2981" s="732">
        <v>2.6834528710361873E-4</v>
      </c>
      <c r="AG2981" s="108">
        <v>1.2880483132873631E-4</v>
      </c>
      <c r="AH2981" s="109">
        <v>1.320721608829142E-4</v>
      </c>
      <c r="AI2981" s="732">
        <v>3.9518949145793891E-4</v>
      </c>
      <c r="AJ2981" s="114"/>
      <c r="AK2981" s="115"/>
      <c r="AL2981" s="115"/>
    </row>
    <row r="2982" spans="1:38" ht="13" x14ac:dyDescent="0.3">
      <c r="A2982" s="71">
        <v>2049</v>
      </c>
      <c r="B2982" s="718">
        <v>17</v>
      </c>
      <c r="C2982" s="108">
        <v>0.57495213934772571</v>
      </c>
      <c r="D2982" s="109">
        <v>0.54690166401407259</v>
      </c>
      <c r="E2982" s="732">
        <v>0.46365069755483784</v>
      </c>
      <c r="F2982" s="108">
        <v>1.8484673334368474E-2</v>
      </c>
      <c r="G2982" s="109">
        <v>1.9737790929596957E-2</v>
      </c>
      <c r="H2982" s="732">
        <v>3.0902305669616426E-2</v>
      </c>
      <c r="I2982" s="108">
        <v>8.8378983371122273E-3</v>
      </c>
      <c r="J2982" s="109">
        <v>1.0289267399672154E-2</v>
      </c>
      <c r="K2982" s="732">
        <v>2.1591953776952513E-2</v>
      </c>
      <c r="L2982" s="108">
        <v>1.3898632969113721E-3</v>
      </c>
      <c r="M2982" s="109">
        <v>1.5831359277212846E-3</v>
      </c>
      <c r="N2982" s="732">
        <v>2.5374603095633355E-3</v>
      </c>
      <c r="O2982" s="108">
        <v>2.4996423470133211E-3</v>
      </c>
      <c r="P2982" s="109">
        <v>2.5920543564984886E-3</v>
      </c>
      <c r="Q2982" s="732">
        <v>6.7788769381657557E-3</v>
      </c>
      <c r="R2982" s="108">
        <v>2.5331226155676984E-3</v>
      </c>
      <c r="S2982" s="109">
        <v>3.3740863656433247E-3</v>
      </c>
      <c r="T2982" s="732">
        <v>1.0908621652602779E-2</v>
      </c>
      <c r="U2982" s="108">
        <v>2.2495374566111853E-4</v>
      </c>
      <c r="V2982" s="109">
        <v>2.2714564748352518E-4</v>
      </c>
      <c r="W2982" s="732">
        <v>6.3746085352595159E-4</v>
      </c>
      <c r="X2982" s="108">
        <v>1.4280572310663442E-5</v>
      </c>
      <c r="Y2982" s="109">
        <v>1.4500273448634462E-5</v>
      </c>
      <c r="Z2982" s="732">
        <v>4.2810789486702987E-5</v>
      </c>
      <c r="AA2982" s="108">
        <v>2.6021989735916512E-4</v>
      </c>
      <c r="AB2982" s="109">
        <v>2.6768476134288779E-4</v>
      </c>
      <c r="AC2982" s="732">
        <v>1.1746397152404275E-3</v>
      </c>
      <c r="AD2982" s="108">
        <v>9.6088764647901358E-5</v>
      </c>
      <c r="AE2982" s="109">
        <v>9.6579452897925256E-5</v>
      </c>
      <c r="AF2982" s="732">
        <v>2.6834528710361873E-4</v>
      </c>
      <c r="AG2982" s="108">
        <v>1.2880483132873631E-4</v>
      </c>
      <c r="AH2982" s="109">
        <v>1.320721608829142E-4</v>
      </c>
      <c r="AI2982" s="732">
        <v>3.9518949145793891E-4</v>
      </c>
      <c r="AJ2982" s="114"/>
      <c r="AK2982" s="115"/>
      <c r="AL2982" s="115"/>
    </row>
    <row r="2983" spans="1:38" ht="13" x14ac:dyDescent="0.3">
      <c r="A2983" s="71">
        <v>2049</v>
      </c>
      <c r="B2983" s="718">
        <v>18</v>
      </c>
      <c r="C2983" s="108">
        <v>0.57495213934772571</v>
      </c>
      <c r="D2983" s="109">
        <v>0.54690166401407259</v>
      </c>
      <c r="E2983" s="732">
        <v>0.46365069755483784</v>
      </c>
      <c r="F2983" s="108">
        <v>1.8484673334368474E-2</v>
      </c>
      <c r="G2983" s="109">
        <v>1.9737790929596957E-2</v>
      </c>
      <c r="H2983" s="732">
        <v>3.0902305669616426E-2</v>
      </c>
      <c r="I2983" s="108">
        <v>8.8378983371122273E-3</v>
      </c>
      <c r="J2983" s="109">
        <v>1.0289267399672154E-2</v>
      </c>
      <c r="K2983" s="732">
        <v>2.1591953776952513E-2</v>
      </c>
      <c r="L2983" s="108">
        <v>1.3898632969113721E-3</v>
      </c>
      <c r="M2983" s="109">
        <v>1.5831359277212846E-3</v>
      </c>
      <c r="N2983" s="732">
        <v>2.5374603095633355E-3</v>
      </c>
      <c r="O2983" s="108">
        <v>2.4996423470133211E-3</v>
      </c>
      <c r="P2983" s="109">
        <v>2.5920543564984886E-3</v>
      </c>
      <c r="Q2983" s="732">
        <v>6.7788769381657557E-3</v>
      </c>
      <c r="R2983" s="108">
        <v>2.5331226155676984E-3</v>
      </c>
      <c r="S2983" s="109">
        <v>3.3740863656433247E-3</v>
      </c>
      <c r="T2983" s="732">
        <v>1.0908621652602779E-2</v>
      </c>
      <c r="U2983" s="108">
        <v>2.2495374566111853E-4</v>
      </c>
      <c r="V2983" s="109">
        <v>2.2714564748352518E-4</v>
      </c>
      <c r="W2983" s="732">
        <v>6.3746085352595159E-4</v>
      </c>
      <c r="X2983" s="108">
        <v>1.4280572310663442E-5</v>
      </c>
      <c r="Y2983" s="109">
        <v>1.4500273448634462E-5</v>
      </c>
      <c r="Z2983" s="732">
        <v>4.2810789486702987E-5</v>
      </c>
      <c r="AA2983" s="108">
        <v>2.6021989735916512E-4</v>
      </c>
      <c r="AB2983" s="109">
        <v>2.6768476134288779E-4</v>
      </c>
      <c r="AC2983" s="732">
        <v>1.1746397152404275E-3</v>
      </c>
      <c r="AD2983" s="108">
        <v>9.6088764647901358E-5</v>
      </c>
      <c r="AE2983" s="109">
        <v>9.6579452897925256E-5</v>
      </c>
      <c r="AF2983" s="732">
        <v>2.6834528710361873E-4</v>
      </c>
      <c r="AG2983" s="108">
        <v>1.2880483132873631E-4</v>
      </c>
      <c r="AH2983" s="109">
        <v>1.320721608829142E-4</v>
      </c>
      <c r="AI2983" s="732">
        <v>3.9518949145793891E-4</v>
      </c>
      <c r="AJ2983" s="114"/>
      <c r="AK2983" s="115"/>
      <c r="AL2983" s="115"/>
    </row>
    <row r="2984" spans="1:38" ht="13" x14ac:dyDescent="0.3">
      <c r="A2984" s="71">
        <v>2049</v>
      </c>
      <c r="B2984" s="718">
        <v>19</v>
      </c>
      <c r="C2984" s="108">
        <v>0.57495213934772571</v>
      </c>
      <c r="D2984" s="109">
        <v>0.54690166401407259</v>
      </c>
      <c r="E2984" s="732">
        <v>0.46365069755483784</v>
      </c>
      <c r="F2984" s="108">
        <v>1.8484673334368474E-2</v>
      </c>
      <c r="G2984" s="109">
        <v>1.9737790929596957E-2</v>
      </c>
      <c r="H2984" s="732">
        <v>3.0902305669616426E-2</v>
      </c>
      <c r="I2984" s="108">
        <v>8.8378983371122273E-3</v>
      </c>
      <c r="J2984" s="109">
        <v>1.0289267399672154E-2</v>
      </c>
      <c r="K2984" s="732">
        <v>2.1591953776952513E-2</v>
      </c>
      <c r="L2984" s="108">
        <v>1.3898632969113721E-3</v>
      </c>
      <c r="M2984" s="109">
        <v>1.5831359277212846E-3</v>
      </c>
      <c r="N2984" s="732">
        <v>2.5374603095633355E-3</v>
      </c>
      <c r="O2984" s="108">
        <v>2.4996423470133211E-3</v>
      </c>
      <c r="P2984" s="109">
        <v>2.5920543564984886E-3</v>
      </c>
      <c r="Q2984" s="732">
        <v>6.7788769381657557E-3</v>
      </c>
      <c r="R2984" s="108">
        <v>2.5331226155676984E-3</v>
      </c>
      <c r="S2984" s="109">
        <v>3.3740863656433247E-3</v>
      </c>
      <c r="T2984" s="732">
        <v>1.0908621652602779E-2</v>
      </c>
      <c r="U2984" s="108">
        <v>2.2495374566111853E-4</v>
      </c>
      <c r="V2984" s="109">
        <v>2.2714564748352518E-4</v>
      </c>
      <c r="W2984" s="732">
        <v>6.3746085352595159E-4</v>
      </c>
      <c r="X2984" s="108">
        <v>1.4280572310663442E-5</v>
      </c>
      <c r="Y2984" s="109">
        <v>1.4500273448634462E-5</v>
      </c>
      <c r="Z2984" s="732">
        <v>4.2810789486702987E-5</v>
      </c>
      <c r="AA2984" s="108">
        <v>2.6021989735916512E-4</v>
      </c>
      <c r="AB2984" s="109">
        <v>2.6768476134288779E-4</v>
      </c>
      <c r="AC2984" s="732">
        <v>1.1746397152404275E-3</v>
      </c>
      <c r="AD2984" s="108">
        <v>9.6088764647901358E-5</v>
      </c>
      <c r="AE2984" s="109">
        <v>9.6579452897925256E-5</v>
      </c>
      <c r="AF2984" s="732">
        <v>2.6834528710361873E-4</v>
      </c>
      <c r="AG2984" s="108">
        <v>1.2880483132873631E-4</v>
      </c>
      <c r="AH2984" s="109">
        <v>1.320721608829142E-4</v>
      </c>
      <c r="AI2984" s="732">
        <v>3.9518949145793891E-4</v>
      </c>
      <c r="AJ2984" s="114"/>
      <c r="AK2984" s="115"/>
      <c r="AL2984" s="115"/>
    </row>
    <row r="2985" spans="1:38" ht="13" x14ac:dyDescent="0.3">
      <c r="A2985" s="71">
        <v>2049</v>
      </c>
      <c r="B2985" s="718">
        <v>20</v>
      </c>
      <c r="C2985" s="108">
        <v>0.57495213934772571</v>
      </c>
      <c r="D2985" s="109">
        <v>0.54690166401407259</v>
      </c>
      <c r="E2985" s="732">
        <v>0.46365069755483784</v>
      </c>
      <c r="F2985" s="108">
        <v>1.8484673334368474E-2</v>
      </c>
      <c r="G2985" s="109">
        <v>1.9737790929596957E-2</v>
      </c>
      <c r="H2985" s="732">
        <v>3.0902305669616426E-2</v>
      </c>
      <c r="I2985" s="108">
        <v>8.8378983371122273E-3</v>
      </c>
      <c r="J2985" s="109">
        <v>1.0289267399672154E-2</v>
      </c>
      <c r="K2985" s="732">
        <v>2.1591953776952513E-2</v>
      </c>
      <c r="L2985" s="108">
        <v>1.3898632969113721E-3</v>
      </c>
      <c r="M2985" s="109">
        <v>1.5831359277212846E-3</v>
      </c>
      <c r="N2985" s="732">
        <v>2.5374603095633355E-3</v>
      </c>
      <c r="O2985" s="108">
        <v>2.4996423470133211E-3</v>
      </c>
      <c r="P2985" s="109">
        <v>2.5920543564984886E-3</v>
      </c>
      <c r="Q2985" s="732">
        <v>6.7788769381657557E-3</v>
      </c>
      <c r="R2985" s="108">
        <v>2.5331226155676984E-3</v>
      </c>
      <c r="S2985" s="109">
        <v>3.3740863656433247E-3</v>
      </c>
      <c r="T2985" s="732">
        <v>1.0908621652602779E-2</v>
      </c>
      <c r="U2985" s="108">
        <v>2.2495374566111853E-4</v>
      </c>
      <c r="V2985" s="109">
        <v>2.2714564748352518E-4</v>
      </c>
      <c r="W2985" s="732">
        <v>6.3746085352595159E-4</v>
      </c>
      <c r="X2985" s="108">
        <v>1.4280572310663442E-5</v>
      </c>
      <c r="Y2985" s="109">
        <v>1.4500273448634462E-5</v>
      </c>
      <c r="Z2985" s="732">
        <v>4.2810789486702987E-5</v>
      </c>
      <c r="AA2985" s="108">
        <v>2.6021989735916512E-4</v>
      </c>
      <c r="AB2985" s="109">
        <v>2.6768476134288779E-4</v>
      </c>
      <c r="AC2985" s="732">
        <v>1.1746397152404275E-3</v>
      </c>
      <c r="AD2985" s="108">
        <v>9.6088764647901358E-5</v>
      </c>
      <c r="AE2985" s="109">
        <v>9.6579452897925256E-5</v>
      </c>
      <c r="AF2985" s="732">
        <v>2.6834528710361873E-4</v>
      </c>
      <c r="AG2985" s="108">
        <v>1.2880483132873631E-4</v>
      </c>
      <c r="AH2985" s="109">
        <v>1.320721608829142E-4</v>
      </c>
      <c r="AI2985" s="732">
        <v>3.9518949145793891E-4</v>
      </c>
      <c r="AJ2985" s="114"/>
      <c r="AK2985" s="115"/>
      <c r="AL2985" s="115"/>
    </row>
    <row r="2986" spans="1:38" ht="13" x14ac:dyDescent="0.3">
      <c r="A2986" s="71">
        <v>2049</v>
      </c>
      <c r="B2986" s="718">
        <v>21</v>
      </c>
      <c r="C2986" s="108">
        <v>0.57495213934772571</v>
      </c>
      <c r="D2986" s="109">
        <v>0.54690166401407259</v>
      </c>
      <c r="E2986" s="732">
        <v>0.46365069755483784</v>
      </c>
      <c r="F2986" s="108">
        <v>1.8484673334368474E-2</v>
      </c>
      <c r="G2986" s="109">
        <v>1.9737790929596957E-2</v>
      </c>
      <c r="H2986" s="732">
        <v>3.0902305669616426E-2</v>
      </c>
      <c r="I2986" s="108">
        <v>8.8378983371122273E-3</v>
      </c>
      <c r="J2986" s="109">
        <v>1.0289267399672154E-2</v>
      </c>
      <c r="K2986" s="732">
        <v>2.1591953776952513E-2</v>
      </c>
      <c r="L2986" s="108">
        <v>1.3898632969113721E-3</v>
      </c>
      <c r="M2986" s="109">
        <v>1.5831359277212846E-3</v>
      </c>
      <c r="N2986" s="732">
        <v>2.5374603095633355E-3</v>
      </c>
      <c r="O2986" s="108">
        <v>2.4996423470133211E-3</v>
      </c>
      <c r="P2986" s="109">
        <v>2.5920543564984886E-3</v>
      </c>
      <c r="Q2986" s="732">
        <v>6.7788769381657557E-3</v>
      </c>
      <c r="R2986" s="108">
        <v>2.5331226155676984E-3</v>
      </c>
      <c r="S2986" s="109">
        <v>3.3740863656433247E-3</v>
      </c>
      <c r="T2986" s="732">
        <v>1.0908621652602779E-2</v>
      </c>
      <c r="U2986" s="108">
        <v>2.2495374566111853E-4</v>
      </c>
      <c r="V2986" s="109">
        <v>2.2714564748352518E-4</v>
      </c>
      <c r="W2986" s="732">
        <v>6.3746085352595159E-4</v>
      </c>
      <c r="X2986" s="108">
        <v>1.4280572310663442E-5</v>
      </c>
      <c r="Y2986" s="109">
        <v>1.4500273448634462E-5</v>
      </c>
      <c r="Z2986" s="732">
        <v>4.2810789486702987E-5</v>
      </c>
      <c r="AA2986" s="108">
        <v>2.6021989735916512E-4</v>
      </c>
      <c r="AB2986" s="109">
        <v>2.6768476134288779E-4</v>
      </c>
      <c r="AC2986" s="732">
        <v>1.1746397152404275E-3</v>
      </c>
      <c r="AD2986" s="108">
        <v>9.6088764647901358E-5</v>
      </c>
      <c r="AE2986" s="109">
        <v>9.6579452897925256E-5</v>
      </c>
      <c r="AF2986" s="732">
        <v>2.6834528710361873E-4</v>
      </c>
      <c r="AG2986" s="108">
        <v>1.2880483132873631E-4</v>
      </c>
      <c r="AH2986" s="109">
        <v>1.320721608829142E-4</v>
      </c>
      <c r="AI2986" s="732">
        <v>3.9518949145793891E-4</v>
      </c>
      <c r="AJ2986" s="114"/>
      <c r="AK2986" s="115"/>
      <c r="AL2986" s="115"/>
    </row>
    <row r="2987" spans="1:38" ht="13" x14ac:dyDescent="0.3">
      <c r="A2987" s="71">
        <v>2049</v>
      </c>
      <c r="B2987" s="718">
        <v>22</v>
      </c>
      <c r="C2987" s="108">
        <v>0.57495213934772571</v>
      </c>
      <c r="D2987" s="109">
        <v>0.54690166401407259</v>
      </c>
      <c r="E2987" s="732">
        <v>0.46365069755483784</v>
      </c>
      <c r="F2987" s="108">
        <v>1.8484673334368474E-2</v>
      </c>
      <c r="G2987" s="109">
        <v>1.9737790929596957E-2</v>
      </c>
      <c r="H2987" s="732">
        <v>3.0902305669616426E-2</v>
      </c>
      <c r="I2987" s="108">
        <v>8.8378983371122273E-3</v>
      </c>
      <c r="J2987" s="109">
        <v>1.0289267399672154E-2</v>
      </c>
      <c r="K2987" s="732">
        <v>2.1591953776952513E-2</v>
      </c>
      <c r="L2987" s="108">
        <v>1.3898632969113721E-3</v>
      </c>
      <c r="M2987" s="109">
        <v>1.5831359277212846E-3</v>
      </c>
      <c r="N2987" s="732">
        <v>2.5374603095633355E-3</v>
      </c>
      <c r="O2987" s="108">
        <v>2.4996423470133211E-3</v>
      </c>
      <c r="P2987" s="109">
        <v>2.5920543564984886E-3</v>
      </c>
      <c r="Q2987" s="732">
        <v>6.7788769381657557E-3</v>
      </c>
      <c r="R2987" s="108">
        <v>2.5331226155676984E-3</v>
      </c>
      <c r="S2987" s="109">
        <v>3.3740863656433247E-3</v>
      </c>
      <c r="T2987" s="732">
        <v>1.0908621652602779E-2</v>
      </c>
      <c r="U2987" s="108">
        <v>2.2495374566111853E-4</v>
      </c>
      <c r="V2987" s="109">
        <v>2.2714564748352518E-4</v>
      </c>
      <c r="W2987" s="732">
        <v>6.3746085352595159E-4</v>
      </c>
      <c r="X2987" s="108">
        <v>1.4280572310663442E-5</v>
      </c>
      <c r="Y2987" s="109">
        <v>1.4500273448634462E-5</v>
      </c>
      <c r="Z2987" s="732">
        <v>4.2810789486702987E-5</v>
      </c>
      <c r="AA2987" s="108">
        <v>2.6021989735916512E-4</v>
      </c>
      <c r="AB2987" s="109">
        <v>2.6768476134288779E-4</v>
      </c>
      <c r="AC2987" s="732">
        <v>1.1746397152404275E-3</v>
      </c>
      <c r="AD2987" s="108">
        <v>9.6088764647901358E-5</v>
      </c>
      <c r="AE2987" s="109">
        <v>9.6579452897925256E-5</v>
      </c>
      <c r="AF2987" s="732">
        <v>2.6834528710361873E-4</v>
      </c>
      <c r="AG2987" s="108">
        <v>1.2880483132873631E-4</v>
      </c>
      <c r="AH2987" s="109">
        <v>1.320721608829142E-4</v>
      </c>
      <c r="AI2987" s="732">
        <v>3.9518949145793891E-4</v>
      </c>
      <c r="AJ2987" s="114"/>
      <c r="AK2987" s="115"/>
      <c r="AL2987" s="115"/>
    </row>
    <row r="2988" spans="1:38" ht="13" x14ac:dyDescent="0.3">
      <c r="A2988" s="71">
        <v>2049</v>
      </c>
      <c r="B2988" s="718">
        <v>23</v>
      </c>
      <c r="C2988" s="108">
        <v>0.57495213934772571</v>
      </c>
      <c r="D2988" s="109">
        <v>0.54690166401407259</v>
      </c>
      <c r="E2988" s="732">
        <v>0.46365069755483784</v>
      </c>
      <c r="F2988" s="108">
        <v>1.8484673334368474E-2</v>
      </c>
      <c r="G2988" s="109">
        <v>1.9737790929596957E-2</v>
      </c>
      <c r="H2988" s="732">
        <v>3.0902305669616426E-2</v>
      </c>
      <c r="I2988" s="108">
        <v>8.8378983371122273E-3</v>
      </c>
      <c r="J2988" s="109">
        <v>1.0289267399672154E-2</v>
      </c>
      <c r="K2988" s="732">
        <v>2.1591953776952513E-2</v>
      </c>
      <c r="L2988" s="108">
        <v>1.3898632969113721E-3</v>
      </c>
      <c r="M2988" s="109">
        <v>1.5831359277212846E-3</v>
      </c>
      <c r="N2988" s="732">
        <v>2.5374603095633355E-3</v>
      </c>
      <c r="O2988" s="108">
        <v>2.4996423470133211E-3</v>
      </c>
      <c r="P2988" s="109">
        <v>2.5920543564984886E-3</v>
      </c>
      <c r="Q2988" s="732">
        <v>6.7788769381657557E-3</v>
      </c>
      <c r="R2988" s="108">
        <v>2.5331226155676984E-3</v>
      </c>
      <c r="S2988" s="109">
        <v>3.3740863656433247E-3</v>
      </c>
      <c r="T2988" s="732">
        <v>1.0908621652602779E-2</v>
      </c>
      <c r="U2988" s="108">
        <v>2.2495374566111853E-4</v>
      </c>
      <c r="V2988" s="109">
        <v>2.2714564748352518E-4</v>
      </c>
      <c r="W2988" s="732">
        <v>6.3746085352595159E-4</v>
      </c>
      <c r="X2988" s="108">
        <v>1.4280572310663442E-5</v>
      </c>
      <c r="Y2988" s="109">
        <v>1.4500273448634462E-5</v>
      </c>
      <c r="Z2988" s="732">
        <v>4.2810789486702987E-5</v>
      </c>
      <c r="AA2988" s="108">
        <v>2.6021989735916512E-4</v>
      </c>
      <c r="AB2988" s="109">
        <v>2.6768476134288779E-4</v>
      </c>
      <c r="AC2988" s="732">
        <v>1.1746397152404275E-3</v>
      </c>
      <c r="AD2988" s="108">
        <v>9.6088764647901358E-5</v>
      </c>
      <c r="AE2988" s="109">
        <v>9.6579452897925256E-5</v>
      </c>
      <c r="AF2988" s="732">
        <v>2.6834528710361873E-4</v>
      </c>
      <c r="AG2988" s="108">
        <v>1.2880483132873631E-4</v>
      </c>
      <c r="AH2988" s="109">
        <v>1.320721608829142E-4</v>
      </c>
      <c r="AI2988" s="732">
        <v>3.9518949145793891E-4</v>
      </c>
      <c r="AJ2988" s="114"/>
      <c r="AK2988" s="115"/>
      <c r="AL2988" s="115"/>
    </row>
    <row r="2989" spans="1:38" ht="13" x14ac:dyDescent="0.3">
      <c r="A2989" s="71">
        <v>2049</v>
      </c>
      <c r="B2989" s="718">
        <v>24</v>
      </c>
      <c r="C2989" s="108">
        <v>0.57495213934772571</v>
      </c>
      <c r="D2989" s="109">
        <v>0.54690166401407259</v>
      </c>
      <c r="E2989" s="732">
        <v>0.46365069755483784</v>
      </c>
      <c r="F2989" s="108">
        <v>1.8484673334368474E-2</v>
      </c>
      <c r="G2989" s="109">
        <v>1.9737790929596957E-2</v>
      </c>
      <c r="H2989" s="732">
        <v>3.0902305669616426E-2</v>
      </c>
      <c r="I2989" s="108">
        <v>8.8378983371122273E-3</v>
      </c>
      <c r="J2989" s="109">
        <v>1.0289267399672154E-2</v>
      </c>
      <c r="K2989" s="732">
        <v>2.1591953776952513E-2</v>
      </c>
      <c r="L2989" s="108">
        <v>1.3898632969113721E-3</v>
      </c>
      <c r="M2989" s="109">
        <v>1.5831359277212846E-3</v>
      </c>
      <c r="N2989" s="732">
        <v>2.5374603095633355E-3</v>
      </c>
      <c r="O2989" s="108">
        <v>2.4996423470133211E-3</v>
      </c>
      <c r="P2989" s="109">
        <v>2.5920543564984886E-3</v>
      </c>
      <c r="Q2989" s="732">
        <v>6.7788769381657557E-3</v>
      </c>
      <c r="R2989" s="108">
        <v>2.5331226155676984E-3</v>
      </c>
      <c r="S2989" s="109">
        <v>3.3740863656433247E-3</v>
      </c>
      <c r="T2989" s="732">
        <v>1.0908621652602779E-2</v>
      </c>
      <c r="U2989" s="108">
        <v>2.2495374566111853E-4</v>
      </c>
      <c r="V2989" s="109">
        <v>2.2714564748352518E-4</v>
      </c>
      <c r="W2989" s="732">
        <v>6.3746085352595159E-4</v>
      </c>
      <c r="X2989" s="108">
        <v>1.4280572310663442E-5</v>
      </c>
      <c r="Y2989" s="109">
        <v>1.4500273448634462E-5</v>
      </c>
      <c r="Z2989" s="732">
        <v>4.2810789486702987E-5</v>
      </c>
      <c r="AA2989" s="108">
        <v>2.6021989735916512E-4</v>
      </c>
      <c r="AB2989" s="109">
        <v>2.6768476134288779E-4</v>
      </c>
      <c r="AC2989" s="732">
        <v>1.1746397152404275E-3</v>
      </c>
      <c r="AD2989" s="108">
        <v>9.6088764647901358E-5</v>
      </c>
      <c r="AE2989" s="109">
        <v>9.6579452897925256E-5</v>
      </c>
      <c r="AF2989" s="732">
        <v>2.6834528710361873E-4</v>
      </c>
      <c r="AG2989" s="108">
        <v>1.2880483132873631E-4</v>
      </c>
      <c r="AH2989" s="109">
        <v>1.320721608829142E-4</v>
      </c>
      <c r="AI2989" s="732">
        <v>3.9518949145793891E-4</v>
      </c>
      <c r="AJ2989" s="114"/>
      <c r="AK2989" s="115"/>
      <c r="AL2989" s="115"/>
    </row>
    <row r="2990" spans="1:38" ht="13" x14ac:dyDescent="0.3">
      <c r="A2990" s="71">
        <v>2049</v>
      </c>
      <c r="B2990" s="718">
        <v>25</v>
      </c>
      <c r="C2990" s="108">
        <v>0.57495213934772571</v>
      </c>
      <c r="D2990" s="109">
        <v>0.54690166401407259</v>
      </c>
      <c r="E2990" s="732">
        <v>0.46365069755483784</v>
      </c>
      <c r="F2990" s="108">
        <v>1.8484673334368474E-2</v>
      </c>
      <c r="G2990" s="109">
        <v>1.9737790929596957E-2</v>
      </c>
      <c r="H2990" s="732">
        <v>3.0902305669616426E-2</v>
      </c>
      <c r="I2990" s="108">
        <v>8.8378983371122273E-3</v>
      </c>
      <c r="J2990" s="109">
        <v>1.0289267399672154E-2</v>
      </c>
      <c r="K2990" s="732">
        <v>2.1591953776952513E-2</v>
      </c>
      <c r="L2990" s="108">
        <v>1.3898632969113721E-3</v>
      </c>
      <c r="M2990" s="109">
        <v>1.5831359277212846E-3</v>
      </c>
      <c r="N2990" s="732">
        <v>2.5374603095633355E-3</v>
      </c>
      <c r="O2990" s="108">
        <v>2.4996423470133211E-3</v>
      </c>
      <c r="P2990" s="109">
        <v>2.5920543564984886E-3</v>
      </c>
      <c r="Q2990" s="732">
        <v>6.7788769381657557E-3</v>
      </c>
      <c r="R2990" s="108">
        <v>2.5331226155676984E-3</v>
      </c>
      <c r="S2990" s="109">
        <v>3.3740863656433247E-3</v>
      </c>
      <c r="T2990" s="732">
        <v>1.0908621652602779E-2</v>
      </c>
      <c r="U2990" s="108">
        <v>2.2495374566111853E-4</v>
      </c>
      <c r="V2990" s="109">
        <v>2.2714564748352518E-4</v>
      </c>
      <c r="W2990" s="732">
        <v>6.3746085352595159E-4</v>
      </c>
      <c r="X2990" s="108">
        <v>1.4280572310663442E-5</v>
      </c>
      <c r="Y2990" s="109">
        <v>1.4500273448634462E-5</v>
      </c>
      <c r="Z2990" s="732">
        <v>4.2810789486702987E-5</v>
      </c>
      <c r="AA2990" s="108">
        <v>2.6021989735916512E-4</v>
      </c>
      <c r="AB2990" s="109">
        <v>2.6768476134288779E-4</v>
      </c>
      <c r="AC2990" s="732">
        <v>1.1746397152404275E-3</v>
      </c>
      <c r="AD2990" s="108">
        <v>9.6088764647901358E-5</v>
      </c>
      <c r="AE2990" s="109">
        <v>9.6579452897925256E-5</v>
      </c>
      <c r="AF2990" s="732">
        <v>2.6834528710361873E-4</v>
      </c>
      <c r="AG2990" s="108">
        <v>1.2880483132873631E-4</v>
      </c>
      <c r="AH2990" s="109">
        <v>1.320721608829142E-4</v>
      </c>
      <c r="AI2990" s="732">
        <v>3.9518949145793891E-4</v>
      </c>
      <c r="AJ2990" s="114"/>
      <c r="AK2990" s="115"/>
      <c r="AL2990" s="115"/>
    </row>
    <row r="2991" spans="1:38" ht="13" x14ac:dyDescent="0.3">
      <c r="A2991" s="71">
        <v>2049</v>
      </c>
      <c r="B2991" s="718">
        <v>26</v>
      </c>
      <c r="C2991" s="108">
        <v>0.57495213934772571</v>
      </c>
      <c r="D2991" s="109">
        <v>0.54690166401407259</v>
      </c>
      <c r="E2991" s="732">
        <v>0.46365069755483784</v>
      </c>
      <c r="F2991" s="108">
        <v>1.8484673334368474E-2</v>
      </c>
      <c r="G2991" s="109">
        <v>1.9737790929596957E-2</v>
      </c>
      <c r="H2991" s="732">
        <v>3.0902305669616426E-2</v>
      </c>
      <c r="I2991" s="108">
        <v>8.8378983371122273E-3</v>
      </c>
      <c r="J2991" s="109">
        <v>1.0289267399672154E-2</v>
      </c>
      <c r="K2991" s="732">
        <v>2.1591953776952513E-2</v>
      </c>
      <c r="L2991" s="108">
        <v>1.3898632969113721E-3</v>
      </c>
      <c r="M2991" s="109">
        <v>1.5831359277212846E-3</v>
      </c>
      <c r="N2991" s="732">
        <v>2.5374603095633355E-3</v>
      </c>
      <c r="O2991" s="108">
        <v>2.4996423470133211E-3</v>
      </c>
      <c r="P2991" s="109">
        <v>2.5920543564984886E-3</v>
      </c>
      <c r="Q2991" s="732">
        <v>6.7788769381657557E-3</v>
      </c>
      <c r="R2991" s="108">
        <v>2.5331226155676984E-3</v>
      </c>
      <c r="S2991" s="109">
        <v>3.3740863656433247E-3</v>
      </c>
      <c r="T2991" s="732">
        <v>1.0908621652602779E-2</v>
      </c>
      <c r="U2991" s="108">
        <v>2.2495374566111853E-4</v>
      </c>
      <c r="V2991" s="109">
        <v>2.2714564748352518E-4</v>
      </c>
      <c r="W2991" s="732">
        <v>6.3746085352595159E-4</v>
      </c>
      <c r="X2991" s="108">
        <v>1.4280572310663442E-5</v>
      </c>
      <c r="Y2991" s="109">
        <v>1.4500273448634462E-5</v>
      </c>
      <c r="Z2991" s="732">
        <v>4.2810789486702987E-5</v>
      </c>
      <c r="AA2991" s="108">
        <v>2.6021989735916512E-4</v>
      </c>
      <c r="AB2991" s="109">
        <v>2.6768476134288779E-4</v>
      </c>
      <c r="AC2991" s="732">
        <v>1.1746397152404275E-3</v>
      </c>
      <c r="AD2991" s="108">
        <v>9.6088764647901358E-5</v>
      </c>
      <c r="AE2991" s="109">
        <v>9.6579452897925256E-5</v>
      </c>
      <c r="AF2991" s="732">
        <v>2.6834528710361873E-4</v>
      </c>
      <c r="AG2991" s="108">
        <v>1.2880483132873631E-4</v>
      </c>
      <c r="AH2991" s="109">
        <v>1.320721608829142E-4</v>
      </c>
      <c r="AI2991" s="732">
        <v>3.9518949145793891E-4</v>
      </c>
      <c r="AJ2991" s="114"/>
      <c r="AK2991" s="115"/>
      <c r="AL2991" s="115"/>
    </row>
    <row r="2992" spans="1:38" ht="13" x14ac:dyDescent="0.3">
      <c r="A2992" s="71">
        <v>2049</v>
      </c>
      <c r="B2992" s="718">
        <v>27</v>
      </c>
      <c r="C2992" s="108">
        <v>0.57495213934772571</v>
      </c>
      <c r="D2992" s="109">
        <v>0.54690166401407259</v>
      </c>
      <c r="E2992" s="732">
        <v>0.46365069755483784</v>
      </c>
      <c r="F2992" s="108">
        <v>1.8484673334368474E-2</v>
      </c>
      <c r="G2992" s="109">
        <v>1.9737790929596957E-2</v>
      </c>
      <c r="H2992" s="732">
        <v>3.0902305669616426E-2</v>
      </c>
      <c r="I2992" s="108">
        <v>8.8378983371122273E-3</v>
      </c>
      <c r="J2992" s="109">
        <v>1.0289267399672154E-2</v>
      </c>
      <c r="K2992" s="732">
        <v>2.1591953776952513E-2</v>
      </c>
      <c r="L2992" s="108">
        <v>1.3898632969113721E-3</v>
      </c>
      <c r="M2992" s="109">
        <v>1.5831359277212846E-3</v>
      </c>
      <c r="N2992" s="732">
        <v>2.5374603095633355E-3</v>
      </c>
      <c r="O2992" s="108">
        <v>2.4996423470133211E-3</v>
      </c>
      <c r="P2992" s="109">
        <v>2.5920543564984886E-3</v>
      </c>
      <c r="Q2992" s="732">
        <v>6.7788769381657557E-3</v>
      </c>
      <c r="R2992" s="108">
        <v>2.5331226155676984E-3</v>
      </c>
      <c r="S2992" s="109">
        <v>3.3740863656433247E-3</v>
      </c>
      <c r="T2992" s="732">
        <v>1.0908621652602779E-2</v>
      </c>
      <c r="U2992" s="108">
        <v>2.2495374566111853E-4</v>
      </c>
      <c r="V2992" s="109">
        <v>2.2714564748352518E-4</v>
      </c>
      <c r="W2992" s="732">
        <v>6.3746085352595159E-4</v>
      </c>
      <c r="X2992" s="108">
        <v>1.4280572310663442E-5</v>
      </c>
      <c r="Y2992" s="109">
        <v>1.4500273448634462E-5</v>
      </c>
      <c r="Z2992" s="732">
        <v>4.2810789486702987E-5</v>
      </c>
      <c r="AA2992" s="108">
        <v>2.6021989735916512E-4</v>
      </c>
      <c r="AB2992" s="109">
        <v>2.6768476134288779E-4</v>
      </c>
      <c r="AC2992" s="732">
        <v>1.1746397152404275E-3</v>
      </c>
      <c r="AD2992" s="108">
        <v>9.6088764647901358E-5</v>
      </c>
      <c r="AE2992" s="109">
        <v>9.6579452897925256E-5</v>
      </c>
      <c r="AF2992" s="732">
        <v>2.6834528710361873E-4</v>
      </c>
      <c r="AG2992" s="108">
        <v>1.2880483132873631E-4</v>
      </c>
      <c r="AH2992" s="109">
        <v>1.320721608829142E-4</v>
      </c>
      <c r="AI2992" s="732">
        <v>3.9518949145793891E-4</v>
      </c>
      <c r="AJ2992" s="114"/>
      <c r="AK2992" s="115"/>
      <c r="AL2992" s="115"/>
    </row>
    <row r="2993" spans="1:38" ht="13" x14ac:dyDescent="0.3">
      <c r="A2993" s="71">
        <v>2049</v>
      </c>
      <c r="B2993" s="718">
        <v>28</v>
      </c>
      <c r="C2993" s="108">
        <v>0.57495213934772571</v>
      </c>
      <c r="D2993" s="109">
        <v>0.54690166401407259</v>
      </c>
      <c r="E2993" s="732">
        <v>0.46365069755483784</v>
      </c>
      <c r="F2993" s="108">
        <v>1.8484673334368474E-2</v>
      </c>
      <c r="G2993" s="109">
        <v>1.9737790929596957E-2</v>
      </c>
      <c r="H2993" s="732">
        <v>3.0902305669616426E-2</v>
      </c>
      <c r="I2993" s="108">
        <v>8.8378983371122273E-3</v>
      </c>
      <c r="J2993" s="109">
        <v>1.0289267399672154E-2</v>
      </c>
      <c r="K2993" s="732">
        <v>2.1591953776952513E-2</v>
      </c>
      <c r="L2993" s="108">
        <v>1.3898632969113721E-3</v>
      </c>
      <c r="M2993" s="109">
        <v>1.5831359277212846E-3</v>
      </c>
      <c r="N2993" s="732">
        <v>2.5374603095633355E-3</v>
      </c>
      <c r="O2993" s="108">
        <v>2.4996423470133211E-3</v>
      </c>
      <c r="P2993" s="109">
        <v>2.5920543564984886E-3</v>
      </c>
      <c r="Q2993" s="732">
        <v>6.7788769381657557E-3</v>
      </c>
      <c r="R2993" s="108">
        <v>2.5331226155676984E-3</v>
      </c>
      <c r="S2993" s="109">
        <v>3.3740863656433247E-3</v>
      </c>
      <c r="T2993" s="732">
        <v>1.0908621652602779E-2</v>
      </c>
      <c r="U2993" s="108">
        <v>2.2495374566111853E-4</v>
      </c>
      <c r="V2993" s="109">
        <v>2.2714564748352518E-4</v>
      </c>
      <c r="W2993" s="732">
        <v>6.3746085352595159E-4</v>
      </c>
      <c r="X2993" s="108">
        <v>1.4280572310663442E-5</v>
      </c>
      <c r="Y2993" s="109">
        <v>1.4500273448634462E-5</v>
      </c>
      <c r="Z2993" s="732">
        <v>4.2810789486702987E-5</v>
      </c>
      <c r="AA2993" s="108">
        <v>2.6021989735916512E-4</v>
      </c>
      <c r="AB2993" s="109">
        <v>2.6768476134288779E-4</v>
      </c>
      <c r="AC2993" s="732">
        <v>1.1746397152404275E-3</v>
      </c>
      <c r="AD2993" s="108">
        <v>9.6088764647901358E-5</v>
      </c>
      <c r="AE2993" s="109">
        <v>9.6579452897925256E-5</v>
      </c>
      <c r="AF2993" s="732">
        <v>2.6834528710361873E-4</v>
      </c>
      <c r="AG2993" s="108">
        <v>1.2880483132873631E-4</v>
      </c>
      <c r="AH2993" s="109">
        <v>1.320721608829142E-4</v>
      </c>
      <c r="AI2993" s="732">
        <v>3.9518949145793891E-4</v>
      </c>
      <c r="AJ2993" s="114"/>
      <c r="AK2993" s="115"/>
      <c r="AL2993" s="115"/>
    </row>
    <row r="2994" spans="1:38" ht="13" x14ac:dyDescent="0.3">
      <c r="A2994" s="71">
        <v>2049</v>
      </c>
      <c r="B2994" s="718">
        <v>29</v>
      </c>
      <c r="C2994" s="108">
        <v>0.57495213934772571</v>
      </c>
      <c r="D2994" s="109">
        <v>0.54690166401407259</v>
      </c>
      <c r="E2994" s="732">
        <v>0.46365069755483784</v>
      </c>
      <c r="F2994" s="108">
        <v>1.8484673334368474E-2</v>
      </c>
      <c r="G2994" s="109">
        <v>1.9737790929596957E-2</v>
      </c>
      <c r="H2994" s="732">
        <v>3.0902305669616426E-2</v>
      </c>
      <c r="I2994" s="108">
        <v>8.8378983371122273E-3</v>
      </c>
      <c r="J2994" s="109">
        <v>1.0289267399672154E-2</v>
      </c>
      <c r="K2994" s="732">
        <v>2.1591953776952513E-2</v>
      </c>
      <c r="L2994" s="108">
        <v>1.3898632969113721E-3</v>
      </c>
      <c r="M2994" s="109">
        <v>1.5831359277212846E-3</v>
      </c>
      <c r="N2994" s="732">
        <v>2.5374603095633355E-3</v>
      </c>
      <c r="O2994" s="108">
        <v>2.4996423470133211E-3</v>
      </c>
      <c r="P2994" s="109">
        <v>2.5920543564984886E-3</v>
      </c>
      <c r="Q2994" s="732">
        <v>6.7788769381657557E-3</v>
      </c>
      <c r="R2994" s="108">
        <v>2.5331226155676984E-3</v>
      </c>
      <c r="S2994" s="109">
        <v>3.3740863656433247E-3</v>
      </c>
      <c r="T2994" s="732">
        <v>1.0908621652602779E-2</v>
      </c>
      <c r="U2994" s="108">
        <v>2.2495374566111853E-4</v>
      </c>
      <c r="V2994" s="109">
        <v>2.2714564748352518E-4</v>
      </c>
      <c r="W2994" s="732">
        <v>6.3746085352595159E-4</v>
      </c>
      <c r="X2994" s="108">
        <v>1.4280572310663442E-5</v>
      </c>
      <c r="Y2994" s="109">
        <v>1.4500273448634462E-5</v>
      </c>
      <c r="Z2994" s="732">
        <v>4.2810789486702987E-5</v>
      </c>
      <c r="AA2994" s="108">
        <v>2.6021989735916512E-4</v>
      </c>
      <c r="AB2994" s="109">
        <v>2.6768476134288779E-4</v>
      </c>
      <c r="AC2994" s="732">
        <v>1.1746397152404275E-3</v>
      </c>
      <c r="AD2994" s="108">
        <v>9.6088764647901358E-5</v>
      </c>
      <c r="AE2994" s="109">
        <v>9.6579452897925256E-5</v>
      </c>
      <c r="AF2994" s="732">
        <v>2.6834528710361873E-4</v>
      </c>
      <c r="AG2994" s="108">
        <v>1.2880483132873631E-4</v>
      </c>
      <c r="AH2994" s="109">
        <v>1.320721608829142E-4</v>
      </c>
      <c r="AI2994" s="732">
        <v>3.9518949145793891E-4</v>
      </c>
      <c r="AJ2994" s="114"/>
      <c r="AK2994" s="115"/>
      <c r="AL2994" s="115"/>
    </row>
    <row r="2995" spans="1:38" ht="13" x14ac:dyDescent="0.3">
      <c r="A2995" s="71">
        <v>2049</v>
      </c>
      <c r="B2995" s="718">
        <v>30</v>
      </c>
      <c r="C2995" s="108">
        <v>0.57495213934772571</v>
      </c>
      <c r="D2995" s="109">
        <v>0.54690166401407259</v>
      </c>
      <c r="E2995" s="732">
        <v>0.46365069755483784</v>
      </c>
      <c r="F2995" s="108">
        <v>1.8484673334368474E-2</v>
      </c>
      <c r="G2995" s="109">
        <v>1.9737790929596957E-2</v>
      </c>
      <c r="H2995" s="732">
        <v>3.0902305669616426E-2</v>
      </c>
      <c r="I2995" s="108">
        <v>8.8378983371122273E-3</v>
      </c>
      <c r="J2995" s="109">
        <v>1.0289267399672154E-2</v>
      </c>
      <c r="K2995" s="732">
        <v>2.1591953776952513E-2</v>
      </c>
      <c r="L2995" s="108">
        <v>1.3898632969113721E-3</v>
      </c>
      <c r="M2995" s="109">
        <v>1.5831359277212846E-3</v>
      </c>
      <c r="N2995" s="732">
        <v>2.5374603095633355E-3</v>
      </c>
      <c r="O2995" s="108">
        <v>2.4996423470133211E-3</v>
      </c>
      <c r="P2995" s="109">
        <v>2.5920543564984886E-3</v>
      </c>
      <c r="Q2995" s="732">
        <v>6.7788769381657557E-3</v>
      </c>
      <c r="R2995" s="108">
        <v>2.5331226155676984E-3</v>
      </c>
      <c r="S2995" s="109">
        <v>3.3740863656433247E-3</v>
      </c>
      <c r="T2995" s="732">
        <v>1.0908621652602779E-2</v>
      </c>
      <c r="U2995" s="108">
        <v>2.2495374566111853E-4</v>
      </c>
      <c r="V2995" s="109">
        <v>2.2714564748352518E-4</v>
      </c>
      <c r="W2995" s="732">
        <v>6.3746085352595159E-4</v>
      </c>
      <c r="X2995" s="108">
        <v>1.4280572310663442E-5</v>
      </c>
      <c r="Y2995" s="109">
        <v>1.4500273448634462E-5</v>
      </c>
      <c r="Z2995" s="732">
        <v>4.2810789486702987E-5</v>
      </c>
      <c r="AA2995" s="108">
        <v>2.6021989735916512E-4</v>
      </c>
      <c r="AB2995" s="109">
        <v>2.6768476134288779E-4</v>
      </c>
      <c r="AC2995" s="732">
        <v>1.1746397152404275E-3</v>
      </c>
      <c r="AD2995" s="108">
        <v>9.6088764647901358E-5</v>
      </c>
      <c r="AE2995" s="109">
        <v>9.6579452897925256E-5</v>
      </c>
      <c r="AF2995" s="732">
        <v>2.6834528710361873E-4</v>
      </c>
      <c r="AG2995" s="108">
        <v>1.2880483132873631E-4</v>
      </c>
      <c r="AH2995" s="109">
        <v>1.320721608829142E-4</v>
      </c>
      <c r="AI2995" s="732">
        <v>3.9518949145793891E-4</v>
      </c>
      <c r="AJ2995" s="114"/>
      <c r="AK2995" s="115"/>
      <c r="AL2995" s="115"/>
    </row>
    <row r="2996" spans="1:38" ht="13" x14ac:dyDescent="0.3">
      <c r="A2996" s="71">
        <v>2049</v>
      </c>
      <c r="B2996" s="718">
        <v>31</v>
      </c>
      <c r="C2996" s="108">
        <v>0.57495213934772571</v>
      </c>
      <c r="D2996" s="109">
        <v>0.54690166401407259</v>
      </c>
      <c r="E2996" s="732">
        <v>0.46365069755483784</v>
      </c>
      <c r="F2996" s="108">
        <v>1.8484673334368474E-2</v>
      </c>
      <c r="G2996" s="109">
        <v>1.9737790929596957E-2</v>
      </c>
      <c r="H2996" s="732">
        <v>3.0902305669616426E-2</v>
      </c>
      <c r="I2996" s="108">
        <v>8.8378983371122273E-3</v>
      </c>
      <c r="J2996" s="109">
        <v>1.0289267399672154E-2</v>
      </c>
      <c r="K2996" s="732">
        <v>2.1591953776952513E-2</v>
      </c>
      <c r="L2996" s="108">
        <v>1.3898632969113721E-3</v>
      </c>
      <c r="M2996" s="109">
        <v>1.5831359277212846E-3</v>
      </c>
      <c r="N2996" s="732">
        <v>2.5374603095633355E-3</v>
      </c>
      <c r="O2996" s="108">
        <v>2.4996423470133211E-3</v>
      </c>
      <c r="P2996" s="109">
        <v>2.5920543564984886E-3</v>
      </c>
      <c r="Q2996" s="732">
        <v>6.7788769381657557E-3</v>
      </c>
      <c r="R2996" s="108">
        <v>2.5331226155676984E-3</v>
      </c>
      <c r="S2996" s="109">
        <v>3.3740863656433247E-3</v>
      </c>
      <c r="T2996" s="732">
        <v>1.0908621652602779E-2</v>
      </c>
      <c r="U2996" s="108">
        <v>2.2495374566111853E-4</v>
      </c>
      <c r="V2996" s="109">
        <v>2.2714564748352518E-4</v>
      </c>
      <c r="W2996" s="732">
        <v>6.3746085352595159E-4</v>
      </c>
      <c r="X2996" s="108">
        <v>1.4280572310663442E-5</v>
      </c>
      <c r="Y2996" s="109">
        <v>1.4500273448634462E-5</v>
      </c>
      <c r="Z2996" s="732">
        <v>4.2810789486702987E-5</v>
      </c>
      <c r="AA2996" s="108">
        <v>2.6021989735916512E-4</v>
      </c>
      <c r="AB2996" s="109">
        <v>2.6768476134288779E-4</v>
      </c>
      <c r="AC2996" s="732">
        <v>1.1746397152404275E-3</v>
      </c>
      <c r="AD2996" s="108">
        <v>9.6088764647901358E-5</v>
      </c>
      <c r="AE2996" s="109">
        <v>9.6579452897925256E-5</v>
      </c>
      <c r="AF2996" s="732">
        <v>2.6834528710361873E-4</v>
      </c>
      <c r="AG2996" s="108">
        <v>1.2880483132873631E-4</v>
      </c>
      <c r="AH2996" s="109">
        <v>1.320721608829142E-4</v>
      </c>
      <c r="AI2996" s="732">
        <v>3.9518949145793891E-4</v>
      </c>
      <c r="AJ2996" s="114"/>
      <c r="AK2996" s="115"/>
      <c r="AL2996" s="115"/>
    </row>
    <row r="2997" spans="1:38" ht="13" x14ac:dyDescent="0.3">
      <c r="A2997" s="71">
        <v>2049</v>
      </c>
      <c r="B2997" s="718">
        <v>32</v>
      </c>
      <c r="C2997" s="108">
        <v>0.57495213934772571</v>
      </c>
      <c r="D2997" s="109">
        <v>0.54690166401407259</v>
      </c>
      <c r="E2997" s="732">
        <v>0.46365069755483784</v>
      </c>
      <c r="F2997" s="108">
        <v>1.8484673334368474E-2</v>
      </c>
      <c r="G2997" s="109">
        <v>1.9737790929596957E-2</v>
      </c>
      <c r="H2997" s="732">
        <v>3.0902305669616426E-2</v>
      </c>
      <c r="I2997" s="108">
        <v>8.8378983371122273E-3</v>
      </c>
      <c r="J2997" s="109">
        <v>1.0289267399672154E-2</v>
      </c>
      <c r="K2997" s="732">
        <v>2.1591953776952513E-2</v>
      </c>
      <c r="L2997" s="108">
        <v>1.3898632969113721E-3</v>
      </c>
      <c r="M2997" s="109">
        <v>1.5831359277212846E-3</v>
      </c>
      <c r="N2997" s="732">
        <v>2.5374603095633355E-3</v>
      </c>
      <c r="O2997" s="108">
        <v>2.4996423470133211E-3</v>
      </c>
      <c r="P2997" s="109">
        <v>2.5920543564984886E-3</v>
      </c>
      <c r="Q2997" s="732">
        <v>6.7788769381657557E-3</v>
      </c>
      <c r="R2997" s="108">
        <v>2.5331226155676984E-3</v>
      </c>
      <c r="S2997" s="109">
        <v>3.3740863656433247E-3</v>
      </c>
      <c r="T2997" s="732">
        <v>1.0908621652602779E-2</v>
      </c>
      <c r="U2997" s="108">
        <v>2.2495374566111853E-4</v>
      </c>
      <c r="V2997" s="109">
        <v>2.2714564748352518E-4</v>
      </c>
      <c r="W2997" s="732">
        <v>6.3746085352595159E-4</v>
      </c>
      <c r="X2997" s="108">
        <v>1.4280572310663442E-5</v>
      </c>
      <c r="Y2997" s="109">
        <v>1.4500273448634462E-5</v>
      </c>
      <c r="Z2997" s="732">
        <v>4.2810789486702987E-5</v>
      </c>
      <c r="AA2997" s="108">
        <v>2.6021989735916512E-4</v>
      </c>
      <c r="AB2997" s="109">
        <v>2.6768476134288779E-4</v>
      </c>
      <c r="AC2997" s="732">
        <v>1.1746397152404275E-3</v>
      </c>
      <c r="AD2997" s="108">
        <v>9.6088764647901358E-5</v>
      </c>
      <c r="AE2997" s="109">
        <v>9.6579452897925256E-5</v>
      </c>
      <c r="AF2997" s="732">
        <v>2.6834528710361873E-4</v>
      </c>
      <c r="AG2997" s="108">
        <v>1.2880483132873631E-4</v>
      </c>
      <c r="AH2997" s="109">
        <v>1.320721608829142E-4</v>
      </c>
      <c r="AI2997" s="732">
        <v>3.9518949145793891E-4</v>
      </c>
      <c r="AJ2997" s="114"/>
      <c r="AK2997" s="115"/>
      <c r="AL2997" s="115"/>
    </row>
    <row r="2998" spans="1:38" ht="13" x14ac:dyDescent="0.3">
      <c r="A2998" s="71">
        <v>2049</v>
      </c>
      <c r="B2998" s="718">
        <v>33</v>
      </c>
      <c r="C2998" s="108">
        <v>0.57495213934772571</v>
      </c>
      <c r="D2998" s="109">
        <v>0.54690166401407259</v>
      </c>
      <c r="E2998" s="732">
        <v>0.46365069755483784</v>
      </c>
      <c r="F2998" s="108">
        <v>1.8484673334368474E-2</v>
      </c>
      <c r="G2998" s="109">
        <v>1.9737790929596957E-2</v>
      </c>
      <c r="H2998" s="732">
        <v>3.0902305669616426E-2</v>
      </c>
      <c r="I2998" s="108">
        <v>8.8378983371122273E-3</v>
      </c>
      <c r="J2998" s="109">
        <v>1.0289267399672154E-2</v>
      </c>
      <c r="K2998" s="732">
        <v>2.1591953776952513E-2</v>
      </c>
      <c r="L2998" s="108">
        <v>1.3898632969113721E-3</v>
      </c>
      <c r="M2998" s="109">
        <v>1.5831359277212846E-3</v>
      </c>
      <c r="N2998" s="732">
        <v>2.5374603095633355E-3</v>
      </c>
      <c r="O2998" s="108">
        <v>2.4996423470133211E-3</v>
      </c>
      <c r="P2998" s="109">
        <v>2.5920543564984886E-3</v>
      </c>
      <c r="Q2998" s="732">
        <v>6.7788769381657557E-3</v>
      </c>
      <c r="R2998" s="108">
        <v>2.5331226155676984E-3</v>
      </c>
      <c r="S2998" s="109">
        <v>3.3740863656433247E-3</v>
      </c>
      <c r="T2998" s="732">
        <v>1.0908621652602779E-2</v>
      </c>
      <c r="U2998" s="108">
        <v>2.2495374566111853E-4</v>
      </c>
      <c r="V2998" s="109">
        <v>2.2714564748352518E-4</v>
      </c>
      <c r="W2998" s="732">
        <v>6.3746085352595159E-4</v>
      </c>
      <c r="X2998" s="108">
        <v>1.4280572310663442E-5</v>
      </c>
      <c r="Y2998" s="109">
        <v>1.4500273448634462E-5</v>
      </c>
      <c r="Z2998" s="732">
        <v>4.2810789486702987E-5</v>
      </c>
      <c r="AA2998" s="108">
        <v>2.6021989735916512E-4</v>
      </c>
      <c r="AB2998" s="109">
        <v>2.6768476134288779E-4</v>
      </c>
      <c r="AC2998" s="732">
        <v>1.1746397152404275E-3</v>
      </c>
      <c r="AD2998" s="108">
        <v>9.6088764647901358E-5</v>
      </c>
      <c r="AE2998" s="109">
        <v>9.6579452897925256E-5</v>
      </c>
      <c r="AF2998" s="732">
        <v>2.6834528710361873E-4</v>
      </c>
      <c r="AG2998" s="108">
        <v>1.2880483132873631E-4</v>
      </c>
      <c r="AH2998" s="109">
        <v>1.320721608829142E-4</v>
      </c>
      <c r="AI2998" s="732">
        <v>3.9518949145793891E-4</v>
      </c>
      <c r="AJ2998" s="114"/>
      <c r="AK2998" s="115"/>
      <c r="AL2998" s="115"/>
    </row>
    <row r="2999" spans="1:38" ht="13" x14ac:dyDescent="0.3">
      <c r="A2999" s="71">
        <v>2049</v>
      </c>
      <c r="B2999" s="718">
        <v>34</v>
      </c>
      <c r="C2999" s="108">
        <v>0.57495213934772571</v>
      </c>
      <c r="D2999" s="109">
        <v>0.54690166401407259</v>
      </c>
      <c r="E2999" s="732">
        <v>0.46365069755483784</v>
      </c>
      <c r="F2999" s="108">
        <v>1.8484673334368474E-2</v>
      </c>
      <c r="G2999" s="109">
        <v>1.9737790929596957E-2</v>
      </c>
      <c r="H2999" s="732">
        <v>3.0902305669616426E-2</v>
      </c>
      <c r="I2999" s="108">
        <v>8.8378983371122273E-3</v>
      </c>
      <c r="J2999" s="109">
        <v>1.0289267399672154E-2</v>
      </c>
      <c r="K2999" s="732">
        <v>2.1591953776952513E-2</v>
      </c>
      <c r="L2999" s="108">
        <v>1.3898632969113721E-3</v>
      </c>
      <c r="M2999" s="109">
        <v>1.5831359277212846E-3</v>
      </c>
      <c r="N2999" s="732">
        <v>2.5374603095633355E-3</v>
      </c>
      <c r="O2999" s="108">
        <v>2.4996423470133211E-3</v>
      </c>
      <c r="P2999" s="109">
        <v>2.5920543564984886E-3</v>
      </c>
      <c r="Q2999" s="732">
        <v>6.7788769381657557E-3</v>
      </c>
      <c r="R2999" s="108">
        <v>2.5331226155676984E-3</v>
      </c>
      <c r="S2999" s="109">
        <v>3.3740863656433247E-3</v>
      </c>
      <c r="T2999" s="732">
        <v>1.0908621652602779E-2</v>
      </c>
      <c r="U2999" s="108">
        <v>2.2495374566111853E-4</v>
      </c>
      <c r="V2999" s="109">
        <v>2.2714564748352518E-4</v>
      </c>
      <c r="W2999" s="732">
        <v>6.3746085352595159E-4</v>
      </c>
      <c r="X2999" s="108">
        <v>1.4280572310663442E-5</v>
      </c>
      <c r="Y2999" s="109">
        <v>1.4500273448634462E-5</v>
      </c>
      <c r="Z2999" s="732">
        <v>4.2810789486702987E-5</v>
      </c>
      <c r="AA2999" s="108">
        <v>2.6021989735916512E-4</v>
      </c>
      <c r="AB2999" s="109">
        <v>2.6768476134288779E-4</v>
      </c>
      <c r="AC2999" s="732">
        <v>1.1746397152404275E-3</v>
      </c>
      <c r="AD2999" s="108">
        <v>9.6088764647901358E-5</v>
      </c>
      <c r="AE2999" s="109">
        <v>9.6579452897925256E-5</v>
      </c>
      <c r="AF2999" s="732">
        <v>2.6834528710361873E-4</v>
      </c>
      <c r="AG2999" s="108">
        <v>1.2880483132873631E-4</v>
      </c>
      <c r="AH2999" s="109">
        <v>1.320721608829142E-4</v>
      </c>
      <c r="AI2999" s="732">
        <v>3.9518949145793891E-4</v>
      </c>
      <c r="AJ2999" s="114"/>
      <c r="AK2999" s="115"/>
      <c r="AL2999" s="115"/>
    </row>
    <row r="3000" spans="1:38" ht="13" x14ac:dyDescent="0.3">
      <c r="A3000" s="71">
        <v>2049</v>
      </c>
      <c r="B3000" s="718">
        <v>35</v>
      </c>
      <c r="C3000" s="108">
        <v>0.57495213934772571</v>
      </c>
      <c r="D3000" s="109">
        <v>0.54690166401407259</v>
      </c>
      <c r="E3000" s="732">
        <v>0.46365069755483784</v>
      </c>
      <c r="F3000" s="108">
        <v>1.8484673334368474E-2</v>
      </c>
      <c r="G3000" s="109">
        <v>1.9737790929596957E-2</v>
      </c>
      <c r="H3000" s="732">
        <v>3.0902305669616426E-2</v>
      </c>
      <c r="I3000" s="108">
        <v>8.8378983371122273E-3</v>
      </c>
      <c r="J3000" s="109">
        <v>1.0289267399672154E-2</v>
      </c>
      <c r="K3000" s="732">
        <v>2.1591953776952513E-2</v>
      </c>
      <c r="L3000" s="108">
        <v>1.3898632969113721E-3</v>
      </c>
      <c r="M3000" s="109">
        <v>1.5831359277212846E-3</v>
      </c>
      <c r="N3000" s="732">
        <v>2.5374603095633355E-3</v>
      </c>
      <c r="O3000" s="108">
        <v>2.4996423470133211E-3</v>
      </c>
      <c r="P3000" s="109">
        <v>2.5920543564984886E-3</v>
      </c>
      <c r="Q3000" s="732">
        <v>6.7788769381657557E-3</v>
      </c>
      <c r="R3000" s="108">
        <v>2.5331226155676984E-3</v>
      </c>
      <c r="S3000" s="109">
        <v>3.3740863656433247E-3</v>
      </c>
      <c r="T3000" s="732">
        <v>1.0908621652602779E-2</v>
      </c>
      <c r="U3000" s="108">
        <v>2.2495374566111853E-4</v>
      </c>
      <c r="V3000" s="109">
        <v>2.2714564748352518E-4</v>
      </c>
      <c r="W3000" s="732">
        <v>6.3746085352595159E-4</v>
      </c>
      <c r="X3000" s="108">
        <v>1.4280572310663442E-5</v>
      </c>
      <c r="Y3000" s="109">
        <v>1.4500273448634462E-5</v>
      </c>
      <c r="Z3000" s="732">
        <v>4.2810789486702987E-5</v>
      </c>
      <c r="AA3000" s="108">
        <v>2.6021989735916512E-4</v>
      </c>
      <c r="AB3000" s="109">
        <v>2.6768476134288779E-4</v>
      </c>
      <c r="AC3000" s="732">
        <v>1.1746397152404275E-3</v>
      </c>
      <c r="AD3000" s="108">
        <v>9.6088764647901358E-5</v>
      </c>
      <c r="AE3000" s="109">
        <v>9.6579452897925256E-5</v>
      </c>
      <c r="AF3000" s="732">
        <v>2.6834528710361873E-4</v>
      </c>
      <c r="AG3000" s="108">
        <v>1.2880483132873631E-4</v>
      </c>
      <c r="AH3000" s="109">
        <v>1.320721608829142E-4</v>
      </c>
      <c r="AI3000" s="732">
        <v>3.9518949145793891E-4</v>
      </c>
      <c r="AJ3000" s="114"/>
      <c r="AK3000" s="115"/>
      <c r="AL3000" s="115"/>
    </row>
    <row r="3001" spans="1:38" ht="13" x14ac:dyDescent="0.3">
      <c r="A3001" s="71">
        <v>2049</v>
      </c>
      <c r="B3001" s="718">
        <v>36</v>
      </c>
      <c r="C3001" s="108">
        <v>0.57495213934772571</v>
      </c>
      <c r="D3001" s="109">
        <v>0.54690166401407259</v>
      </c>
      <c r="E3001" s="732">
        <v>0.46365069755483784</v>
      </c>
      <c r="F3001" s="108">
        <v>1.8484673334368474E-2</v>
      </c>
      <c r="G3001" s="109">
        <v>1.9737790929596957E-2</v>
      </c>
      <c r="H3001" s="732">
        <v>3.0902305669616426E-2</v>
      </c>
      <c r="I3001" s="108">
        <v>8.8378983371122273E-3</v>
      </c>
      <c r="J3001" s="109">
        <v>1.0289267399672154E-2</v>
      </c>
      <c r="K3001" s="732">
        <v>2.1591953776952513E-2</v>
      </c>
      <c r="L3001" s="108">
        <v>1.3898632969113721E-3</v>
      </c>
      <c r="M3001" s="109">
        <v>1.5831359277212846E-3</v>
      </c>
      <c r="N3001" s="732">
        <v>2.5374603095633355E-3</v>
      </c>
      <c r="O3001" s="108">
        <v>2.4996423470133211E-3</v>
      </c>
      <c r="P3001" s="109">
        <v>2.5920543564984886E-3</v>
      </c>
      <c r="Q3001" s="732">
        <v>6.7788769381657557E-3</v>
      </c>
      <c r="R3001" s="108">
        <v>2.5331226155676984E-3</v>
      </c>
      <c r="S3001" s="109">
        <v>3.3740863656433247E-3</v>
      </c>
      <c r="T3001" s="732">
        <v>1.0908621652602779E-2</v>
      </c>
      <c r="U3001" s="108">
        <v>2.2495374566111853E-4</v>
      </c>
      <c r="V3001" s="109">
        <v>2.2714564748352518E-4</v>
      </c>
      <c r="W3001" s="732">
        <v>6.3746085352595159E-4</v>
      </c>
      <c r="X3001" s="108">
        <v>1.4280572310663442E-5</v>
      </c>
      <c r="Y3001" s="109">
        <v>1.4500273448634462E-5</v>
      </c>
      <c r="Z3001" s="732">
        <v>4.2810789486702987E-5</v>
      </c>
      <c r="AA3001" s="108">
        <v>2.6021989735916512E-4</v>
      </c>
      <c r="AB3001" s="109">
        <v>2.6768476134288779E-4</v>
      </c>
      <c r="AC3001" s="732">
        <v>1.1746397152404275E-3</v>
      </c>
      <c r="AD3001" s="108">
        <v>9.6088764647901358E-5</v>
      </c>
      <c r="AE3001" s="109">
        <v>9.6579452897925256E-5</v>
      </c>
      <c r="AF3001" s="732">
        <v>2.6834528710361873E-4</v>
      </c>
      <c r="AG3001" s="108">
        <v>1.2880483132873631E-4</v>
      </c>
      <c r="AH3001" s="109">
        <v>1.320721608829142E-4</v>
      </c>
      <c r="AI3001" s="732">
        <v>3.9518949145793891E-4</v>
      </c>
      <c r="AJ3001" s="114"/>
      <c r="AK3001" s="115"/>
      <c r="AL3001" s="115"/>
    </row>
    <row r="3002" spans="1:38" ht="13" x14ac:dyDescent="0.3">
      <c r="A3002" s="71">
        <v>2049</v>
      </c>
      <c r="B3002" s="718">
        <v>37</v>
      </c>
      <c r="C3002" s="108">
        <v>0.57495213934772571</v>
      </c>
      <c r="D3002" s="109">
        <v>0.54690166401407259</v>
      </c>
      <c r="E3002" s="732">
        <v>0.46365069755483784</v>
      </c>
      <c r="F3002" s="108">
        <v>1.8484673334368474E-2</v>
      </c>
      <c r="G3002" s="109">
        <v>1.9737790929596957E-2</v>
      </c>
      <c r="H3002" s="732">
        <v>3.0902305669616426E-2</v>
      </c>
      <c r="I3002" s="108">
        <v>8.8378983371122273E-3</v>
      </c>
      <c r="J3002" s="109">
        <v>1.0289267399672154E-2</v>
      </c>
      <c r="K3002" s="732">
        <v>2.1591953776952513E-2</v>
      </c>
      <c r="L3002" s="108">
        <v>1.3898632969113721E-3</v>
      </c>
      <c r="M3002" s="109">
        <v>1.5831359277212846E-3</v>
      </c>
      <c r="N3002" s="732">
        <v>2.5374603095633355E-3</v>
      </c>
      <c r="O3002" s="108">
        <v>2.4996423470133211E-3</v>
      </c>
      <c r="P3002" s="109">
        <v>2.5920543564984886E-3</v>
      </c>
      <c r="Q3002" s="732">
        <v>6.7788769381657557E-3</v>
      </c>
      <c r="R3002" s="108">
        <v>2.5331226155676984E-3</v>
      </c>
      <c r="S3002" s="109">
        <v>3.3740863656433247E-3</v>
      </c>
      <c r="T3002" s="732">
        <v>1.0908621652602779E-2</v>
      </c>
      <c r="U3002" s="108">
        <v>2.2495374566111853E-4</v>
      </c>
      <c r="V3002" s="109">
        <v>2.2714564748352518E-4</v>
      </c>
      <c r="W3002" s="732">
        <v>6.3746085352595159E-4</v>
      </c>
      <c r="X3002" s="108">
        <v>1.4280572310663442E-5</v>
      </c>
      <c r="Y3002" s="109">
        <v>1.4500273448634462E-5</v>
      </c>
      <c r="Z3002" s="732">
        <v>4.2810789486702987E-5</v>
      </c>
      <c r="AA3002" s="108">
        <v>2.6021989735916512E-4</v>
      </c>
      <c r="AB3002" s="109">
        <v>2.6768476134288779E-4</v>
      </c>
      <c r="AC3002" s="732">
        <v>1.1746397152404275E-3</v>
      </c>
      <c r="AD3002" s="108">
        <v>9.6088764647901358E-5</v>
      </c>
      <c r="AE3002" s="109">
        <v>9.6579452897925256E-5</v>
      </c>
      <c r="AF3002" s="732">
        <v>2.6834528710361873E-4</v>
      </c>
      <c r="AG3002" s="108">
        <v>1.2880483132873631E-4</v>
      </c>
      <c r="AH3002" s="109">
        <v>1.320721608829142E-4</v>
      </c>
      <c r="AI3002" s="732">
        <v>3.9518949145793891E-4</v>
      </c>
      <c r="AJ3002" s="114"/>
      <c r="AK3002" s="115"/>
      <c r="AL3002" s="115"/>
    </row>
    <row r="3003" spans="1:38" ht="13" x14ac:dyDescent="0.3">
      <c r="A3003" s="71">
        <v>2049</v>
      </c>
      <c r="B3003" s="718">
        <v>38</v>
      </c>
      <c r="C3003" s="108">
        <v>0.57495213934772571</v>
      </c>
      <c r="D3003" s="109">
        <v>0.54690166401407259</v>
      </c>
      <c r="E3003" s="732">
        <v>0.46365069755483784</v>
      </c>
      <c r="F3003" s="108">
        <v>1.8484673334368474E-2</v>
      </c>
      <c r="G3003" s="109">
        <v>1.9737790929596957E-2</v>
      </c>
      <c r="H3003" s="732">
        <v>3.0902305669616426E-2</v>
      </c>
      <c r="I3003" s="108">
        <v>8.8378983371122273E-3</v>
      </c>
      <c r="J3003" s="109">
        <v>1.0289267399672154E-2</v>
      </c>
      <c r="K3003" s="732">
        <v>2.1591953776952513E-2</v>
      </c>
      <c r="L3003" s="108">
        <v>1.3898632969113721E-3</v>
      </c>
      <c r="M3003" s="109">
        <v>1.5831359277212846E-3</v>
      </c>
      <c r="N3003" s="732">
        <v>2.5374603095633355E-3</v>
      </c>
      <c r="O3003" s="108">
        <v>2.4996423470133211E-3</v>
      </c>
      <c r="P3003" s="109">
        <v>2.5920543564984886E-3</v>
      </c>
      <c r="Q3003" s="732">
        <v>6.7788769381657557E-3</v>
      </c>
      <c r="R3003" s="108">
        <v>2.5331226155676984E-3</v>
      </c>
      <c r="S3003" s="109">
        <v>3.3740863656433247E-3</v>
      </c>
      <c r="T3003" s="732">
        <v>1.0908621652602779E-2</v>
      </c>
      <c r="U3003" s="108">
        <v>2.2495374566111853E-4</v>
      </c>
      <c r="V3003" s="109">
        <v>2.2714564748352518E-4</v>
      </c>
      <c r="W3003" s="732">
        <v>6.3746085352595159E-4</v>
      </c>
      <c r="X3003" s="108">
        <v>1.4280572310663442E-5</v>
      </c>
      <c r="Y3003" s="109">
        <v>1.4500273448634462E-5</v>
      </c>
      <c r="Z3003" s="732">
        <v>4.2810789486702987E-5</v>
      </c>
      <c r="AA3003" s="108">
        <v>2.6021989735916512E-4</v>
      </c>
      <c r="AB3003" s="109">
        <v>2.6768476134288779E-4</v>
      </c>
      <c r="AC3003" s="732">
        <v>1.1746397152404275E-3</v>
      </c>
      <c r="AD3003" s="108">
        <v>9.6088764647901358E-5</v>
      </c>
      <c r="AE3003" s="109">
        <v>9.6579452897925256E-5</v>
      </c>
      <c r="AF3003" s="732">
        <v>2.6834528710361873E-4</v>
      </c>
      <c r="AG3003" s="108">
        <v>1.2880483132873631E-4</v>
      </c>
      <c r="AH3003" s="109">
        <v>1.320721608829142E-4</v>
      </c>
      <c r="AI3003" s="732">
        <v>3.9518949145793891E-4</v>
      </c>
      <c r="AJ3003" s="114"/>
      <c r="AK3003" s="115"/>
      <c r="AL3003" s="115"/>
    </row>
    <row r="3004" spans="1:38" ht="13.5" thickBot="1" x14ac:dyDescent="0.35">
      <c r="A3004" s="73">
        <v>2049</v>
      </c>
      <c r="B3004" s="719">
        <v>39</v>
      </c>
      <c r="C3004" s="110">
        <v>0.57495213934772571</v>
      </c>
      <c r="D3004" s="111">
        <v>0.54690166401407259</v>
      </c>
      <c r="E3004" s="733">
        <v>0.46365069755483784</v>
      </c>
      <c r="F3004" s="110">
        <v>1.8484673334368474E-2</v>
      </c>
      <c r="G3004" s="111">
        <v>1.9737790929596957E-2</v>
      </c>
      <c r="H3004" s="733">
        <v>3.0902305669616426E-2</v>
      </c>
      <c r="I3004" s="110">
        <v>8.8378983371122273E-3</v>
      </c>
      <c r="J3004" s="111">
        <v>1.0289267399672154E-2</v>
      </c>
      <c r="K3004" s="733">
        <v>2.1591953776952513E-2</v>
      </c>
      <c r="L3004" s="110">
        <v>1.3898632969113721E-3</v>
      </c>
      <c r="M3004" s="111">
        <v>1.5831359277212846E-3</v>
      </c>
      <c r="N3004" s="733">
        <v>2.5374603095633355E-3</v>
      </c>
      <c r="O3004" s="110">
        <v>2.4996423470133211E-3</v>
      </c>
      <c r="P3004" s="111">
        <v>2.5920543564984886E-3</v>
      </c>
      <c r="Q3004" s="733">
        <v>6.7788769381657557E-3</v>
      </c>
      <c r="R3004" s="110">
        <v>2.5331226155676984E-3</v>
      </c>
      <c r="S3004" s="111">
        <v>3.3740863656433247E-3</v>
      </c>
      <c r="T3004" s="733">
        <v>1.0908621652602779E-2</v>
      </c>
      <c r="U3004" s="110">
        <v>2.2495374566111853E-4</v>
      </c>
      <c r="V3004" s="111">
        <v>2.2714564748352518E-4</v>
      </c>
      <c r="W3004" s="733">
        <v>6.3746085352595159E-4</v>
      </c>
      <c r="X3004" s="110">
        <v>1.4280572310663442E-5</v>
      </c>
      <c r="Y3004" s="111">
        <v>1.4500273448634462E-5</v>
      </c>
      <c r="Z3004" s="733">
        <v>4.2810789486702987E-5</v>
      </c>
      <c r="AA3004" s="110">
        <v>2.6021989735916512E-4</v>
      </c>
      <c r="AB3004" s="111">
        <v>2.6768476134288779E-4</v>
      </c>
      <c r="AC3004" s="733">
        <v>1.1746397152404275E-3</v>
      </c>
      <c r="AD3004" s="110">
        <v>9.6088764647901358E-5</v>
      </c>
      <c r="AE3004" s="111">
        <v>9.6579452897925256E-5</v>
      </c>
      <c r="AF3004" s="733">
        <v>2.6834528710361873E-4</v>
      </c>
      <c r="AG3004" s="110">
        <v>1.2880483132873631E-4</v>
      </c>
      <c r="AH3004" s="111">
        <v>1.320721608829142E-4</v>
      </c>
      <c r="AI3004" s="733">
        <v>3.9518949145793891E-4</v>
      </c>
      <c r="AJ3004" s="116"/>
      <c r="AK3004" s="117"/>
      <c r="AL3004" s="117"/>
    </row>
    <row r="3005" spans="1:38" x14ac:dyDescent="0.25">
      <c r="A3005" s="69">
        <v>2050</v>
      </c>
      <c r="B3005" s="70">
        <v>0</v>
      </c>
      <c r="C3005" s="106">
        <v>0.28163165238161381</v>
      </c>
      <c r="D3005" s="107">
        <v>0.28880965856091489</v>
      </c>
      <c r="E3005" s="730">
        <v>0.24705066546136967</v>
      </c>
      <c r="F3005" s="106">
        <v>1.3340517119884078E-2</v>
      </c>
      <c r="G3005" s="107">
        <v>1.5154082620473588E-2</v>
      </c>
      <c r="H3005" s="730">
        <v>1.4870293007802219E-2</v>
      </c>
      <c r="I3005" s="106">
        <v>7.4258575471588713E-3</v>
      </c>
      <c r="J3005" s="107">
        <v>7.0492022184727252E-3</v>
      </c>
      <c r="K3005" s="730">
        <v>1.6823694875958629E-2</v>
      </c>
      <c r="L3005" s="106">
        <v>7.2241532574884263E-4</v>
      </c>
      <c r="M3005" s="107">
        <v>8.0136748621448966E-4</v>
      </c>
      <c r="N3005" s="730">
        <v>1.4008145313461628E-3</v>
      </c>
      <c r="O3005" s="106">
        <v>1.8619930843692821E-3</v>
      </c>
      <c r="P3005" s="107">
        <v>1.7559098450012631E-3</v>
      </c>
      <c r="Q3005" s="730">
        <v>3.4146275742782668E-3</v>
      </c>
      <c r="R3005" s="106">
        <v>2.5331226155676984E-3</v>
      </c>
      <c r="S3005" s="107">
        <v>3.3740863656433247E-3</v>
      </c>
      <c r="T3005" s="730">
        <v>1.0908621652602779E-2</v>
      </c>
      <c r="U3005" s="106">
        <v>1.9705374174253001E-4</v>
      </c>
      <c r="V3005" s="107">
        <v>1.9043008003776367E-4</v>
      </c>
      <c r="W3005" s="730">
        <v>3.3471176773943183E-4</v>
      </c>
      <c r="X3005" s="106">
        <v>1.2183875244641067E-5</v>
      </c>
      <c r="Y3005" s="107">
        <v>1.1741422347518817E-5</v>
      </c>
      <c r="Z3005" s="730">
        <v>2.1634460175225843E-5</v>
      </c>
      <c r="AA3005" s="106">
        <v>2.1180315146631772E-4</v>
      </c>
      <c r="AB3005" s="107">
        <v>2.1192550032236675E-4</v>
      </c>
      <c r="AC3005" s="730">
        <v>5.9208663797481428E-4</v>
      </c>
      <c r="AD3005" s="106">
        <v>8.6400009301161471E-5</v>
      </c>
      <c r="AE3005" s="107">
        <v>8.3805643294963253E-5</v>
      </c>
      <c r="AF3005" s="730">
        <v>1.4477307533987879E-4</v>
      </c>
      <c r="AG3005" s="106">
        <v>1.0334418565469492E-4</v>
      </c>
      <c r="AH3005" s="107">
        <v>9.8644664720698175E-5</v>
      </c>
      <c r="AI3005" s="730">
        <v>1.8890743318221789E-4</v>
      </c>
      <c r="AJ3005" s="112"/>
      <c r="AK3005" s="113"/>
      <c r="AL3005" s="113"/>
    </row>
    <row r="3006" spans="1:38" ht="13" x14ac:dyDescent="0.3">
      <c r="A3006" s="71">
        <v>2050</v>
      </c>
      <c r="B3006" s="718">
        <v>1</v>
      </c>
      <c r="C3006" s="108">
        <v>0.28081931446179714</v>
      </c>
      <c r="D3006" s="109">
        <v>0.28778410187482045</v>
      </c>
      <c r="E3006" s="732">
        <v>0.24826205626765219</v>
      </c>
      <c r="F3006" s="108">
        <v>1.3350270748315872E-2</v>
      </c>
      <c r="G3006" s="109">
        <v>1.5156784810669139E-2</v>
      </c>
      <c r="H3006" s="732">
        <v>1.4968283128277185E-2</v>
      </c>
      <c r="I3006" s="108">
        <v>7.4023942575539474E-3</v>
      </c>
      <c r="J3006" s="109">
        <v>7.016571118202846E-3</v>
      </c>
      <c r="K3006" s="732">
        <v>1.6932519685221383E-2</v>
      </c>
      <c r="L3006" s="108">
        <v>7.2149739908592184E-4</v>
      </c>
      <c r="M3006" s="109">
        <v>7.9933623028154187E-4</v>
      </c>
      <c r="N3006" s="732">
        <v>1.4066202689483509E-3</v>
      </c>
      <c r="O3006" s="108">
        <v>1.8562720608610768E-3</v>
      </c>
      <c r="P3006" s="109">
        <v>1.7492748665423673E-3</v>
      </c>
      <c r="Q3006" s="732">
        <v>3.4354168098627617E-3</v>
      </c>
      <c r="R3006" s="108">
        <v>2.5331226155676984E-3</v>
      </c>
      <c r="S3006" s="109">
        <v>3.3740863656433247E-3</v>
      </c>
      <c r="T3006" s="732">
        <v>1.0908621652602779E-2</v>
      </c>
      <c r="U3006" s="108">
        <v>1.9650164482817685E-4</v>
      </c>
      <c r="V3006" s="109">
        <v>1.896245126339198E-4</v>
      </c>
      <c r="W3006" s="732">
        <v>3.3695205047974621E-4</v>
      </c>
      <c r="X3006" s="108">
        <v>1.2148562549090516E-5</v>
      </c>
      <c r="Y3006" s="109">
        <v>1.1691394520845543E-5</v>
      </c>
      <c r="Z3006" s="732">
        <v>2.1772045653455389E-5</v>
      </c>
      <c r="AA3006" s="108">
        <v>2.1138856733873354E-4</v>
      </c>
      <c r="AB3006" s="109">
        <v>2.1130142160873125E-4</v>
      </c>
      <c r="AC3006" s="732">
        <v>5.9572582289751171E-4</v>
      </c>
      <c r="AD3006" s="108">
        <v>8.6160375204270175E-5</v>
      </c>
      <c r="AE3006" s="109">
        <v>8.3444078220247793E-5</v>
      </c>
      <c r="AF3006" s="732">
        <v>1.4581121075609731E-4</v>
      </c>
      <c r="AG3006" s="108">
        <v>1.0303791115937409E-4</v>
      </c>
      <c r="AH3006" s="109">
        <v>9.8246700395062281E-5</v>
      </c>
      <c r="AI3006" s="732">
        <v>1.8989907145064707E-4</v>
      </c>
      <c r="AJ3006" s="114"/>
      <c r="AK3006" s="115"/>
      <c r="AL3006" s="115"/>
    </row>
    <row r="3007" spans="1:38" ht="13" x14ac:dyDescent="0.3">
      <c r="A3007" s="71">
        <v>2050</v>
      </c>
      <c r="B3007" s="718">
        <v>2</v>
      </c>
      <c r="C3007" s="108">
        <v>0.27918551014440229</v>
      </c>
      <c r="D3007" s="109">
        <v>0.28588421463688302</v>
      </c>
      <c r="E3007" s="732">
        <v>0.24975921839743268</v>
      </c>
      <c r="F3007" s="108">
        <v>1.333794206369655E-2</v>
      </c>
      <c r="G3007" s="109">
        <v>1.5143845377467857E-2</v>
      </c>
      <c r="H3007" s="732">
        <v>1.508077007262588E-2</v>
      </c>
      <c r="I3007" s="108">
        <v>7.3637932440348101E-3</v>
      </c>
      <c r="J3007" s="109">
        <v>6.9702458969684326E-3</v>
      </c>
      <c r="K3007" s="732">
        <v>1.70654435173382E-2</v>
      </c>
      <c r="L3007" s="108">
        <v>7.2055794577526294E-4</v>
      </c>
      <c r="M3007" s="109">
        <v>7.9735706290856437E-4</v>
      </c>
      <c r="N3007" s="732">
        <v>1.4136260994793632E-3</v>
      </c>
      <c r="O3007" s="108">
        <v>1.8461486533620261E-3</v>
      </c>
      <c r="P3007" s="109">
        <v>1.7390289117785655E-3</v>
      </c>
      <c r="Q3007" s="732">
        <v>3.4610177250404819E-3</v>
      </c>
      <c r="R3007" s="108">
        <v>2.5331226155676984E-3</v>
      </c>
      <c r="S3007" s="109">
        <v>3.3740863656433247E-3</v>
      </c>
      <c r="T3007" s="732">
        <v>1.0908621652602779E-2</v>
      </c>
      <c r="U3007" s="108">
        <v>1.95677018554995E-4</v>
      </c>
      <c r="V3007" s="109">
        <v>1.8857822901300399E-4</v>
      </c>
      <c r="W3007" s="732">
        <v>3.3971032860084029E-4</v>
      </c>
      <c r="X3007" s="108">
        <v>1.2094073741281661E-5</v>
      </c>
      <c r="Y3007" s="109">
        <v>1.1624480652650172E-5</v>
      </c>
      <c r="Z3007" s="732">
        <v>2.1941549037445623E-5</v>
      </c>
      <c r="AA3007" s="108">
        <v>2.1063812033512858E-4</v>
      </c>
      <c r="AB3007" s="109">
        <v>2.1039938604684331E-4</v>
      </c>
      <c r="AC3007" s="732">
        <v>6.0017454328071867E-4</v>
      </c>
      <c r="AD3007" s="108">
        <v>8.5813037628216948E-5</v>
      </c>
      <c r="AE3007" s="109">
        <v>8.298520601773425E-5</v>
      </c>
      <c r="AF3007" s="732">
        <v>1.4708973993793226E-4</v>
      </c>
      <c r="AG3007" s="108">
        <v>1.0253421057124739E-4</v>
      </c>
      <c r="AH3007" s="109">
        <v>9.7681683180599022E-5</v>
      </c>
      <c r="AI3007" s="732">
        <v>1.9112035289452884E-4</v>
      </c>
      <c r="AJ3007" s="114"/>
      <c r="AK3007" s="115"/>
      <c r="AL3007" s="115"/>
    </row>
    <row r="3008" spans="1:38" ht="13" x14ac:dyDescent="0.3">
      <c r="A3008" s="71">
        <v>2050</v>
      </c>
      <c r="B3008" s="718">
        <v>3</v>
      </c>
      <c r="C3008" s="108">
        <v>0.2765329543337503</v>
      </c>
      <c r="D3008" s="109">
        <v>0.28295922975463156</v>
      </c>
      <c r="E3008" s="732">
        <v>0.25152941677909579</v>
      </c>
      <c r="F3008" s="108">
        <v>1.3318565634504814E-2</v>
      </c>
      <c r="G3008" s="109">
        <v>1.5127187983028229E-2</v>
      </c>
      <c r="H3008" s="732">
        <v>1.5213636347433364E-2</v>
      </c>
      <c r="I3008" s="108">
        <v>7.3063932235354527E-3</v>
      </c>
      <c r="J3008" s="109">
        <v>6.9077644018017336E-3</v>
      </c>
      <c r="K3008" s="732">
        <v>1.7221404086519211E-2</v>
      </c>
      <c r="L3008" s="108">
        <v>7.1959810161172273E-4</v>
      </c>
      <c r="M3008" s="109">
        <v>7.9542529300330195E-4</v>
      </c>
      <c r="N3008" s="732">
        <v>1.4217824713943417E-3</v>
      </c>
      <c r="O3008" s="108">
        <v>1.8309987512956311E-3</v>
      </c>
      <c r="P3008" s="109">
        <v>1.7245050142868439E-3</v>
      </c>
      <c r="Q3008" s="732">
        <v>3.4912180936363451E-3</v>
      </c>
      <c r="R3008" s="108">
        <v>2.5331226155676984E-3</v>
      </c>
      <c r="S3008" s="109">
        <v>3.3740863656433247E-3</v>
      </c>
      <c r="T3008" s="732">
        <v>1.0908621652602779E-2</v>
      </c>
      <c r="U3008" s="108">
        <v>1.9452683657234741E-4</v>
      </c>
      <c r="V3008" s="109">
        <v>1.8725113477043002E-4</v>
      </c>
      <c r="W3008" s="732">
        <v>3.4296371375264461E-4</v>
      </c>
      <c r="X3008" s="108">
        <v>1.2016808089326614E-5</v>
      </c>
      <c r="Y3008" s="109">
        <v>1.1537851995227161E-5</v>
      </c>
      <c r="Z3008" s="732">
        <v>2.2141535048528605E-5</v>
      </c>
      <c r="AA3008" s="108">
        <v>2.0956146739931774E-4</v>
      </c>
      <c r="AB3008" s="109">
        <v>2.0922674909777328E-4</v>
      </c>
      <c r="AC3008" s="732">
        <v>6.0542244476679717E-4</v>
      </c>
      <c r="AD3008" s="108">
        <v>8.5335234203697853E-5</v>
      </c>
      <c r="AE3008" s="109">
        <v>8.2413159745956723E-5</v>
      </c>
      <c r="AF3008" s="732">
        <v>1.4859763339534706E-4</v>
      </c>
      <c r="AG3008" s="108">
        <v>1.018009337775062E-4</v>
      </c>
      <c r="AH3008" s="109">
        <v>9.6919948530152993E-5</v>
      </c>
      <c r="AI3008" s="732">
        <v>1.9256119935977823E-4</v>
      </c>
      <c r="AJ3008" s="114"/>
      <c r="AK3008" s="115"/>
      <c r="AL3008" s="115"/>
    </row>
    <row r="3009" spans="1:38" ht="13" x14ac:dyDescent="0.3">
      <c r="A3009" s="71">
        <v>2050</v>
      </c>
      <c r="B3009" s="718">
        <v>4</v>
      </c>
      <c r="C3009" s="108">
        <v>0.33597025972767314</v>
      </c>
      <c r="D3009" s="109">
        <v>0.33841270529131762</v>
      </c>
      <c r="E3009" s="732">
        <v>0.33965607452665691</v>
      </c>
      <c r="F3009" s="108">
        <v>1.374461055703695E-2</v>
      </c>
      <c r="G3009" s="109">
        <v>1.5661637707836372E-2</v>
      </c>
      <c r="H3009" s="732">
        <v>1.8646685030431726E-2</v>
      </c>
      <c r="I3009" s="108">
        <v>7.7476641027668536E-3</v>
      </c>
      <c r="J3009" s="109">
        <v>8.0787315689260005E-3</v>
      </c>
      <c r="K3009" s="732">
        <v>2.0461467831675687E-2</v>
      </c>
      <c r="L3009" s="108">
        <v>8.7020397537803512E-4</v>
      </c>
      <c r="M3009" s="109">
        <v>1.1874304939400613E-3</v>
      </c>
      <c r="N3009" s="732">
        <v>2.2983733951619451E-3</v>
      </c>
      <c r="O3009" s="108">
        <v>1.9795899164874839E-3</v>
      </c>
      <c r="P3009" s="109">
        <v>2.0174228229286567E-3</v>
      </c>
      <c r="Q3009" s="732">
        <v>4.4209297105471035E-3</v>
      </c>
      <c r="R3009" s="108">
        <v>2.5331226155676984E-3</v>
      </c>
      <c r="S3009" s="109">
        <v>3.3740863656433247E-3</v>
      </c>
      <c r="T3009" s="732">
        <v>1.0908621652602779E-2</v>
      </c>
      <c r="U3009" s="108">
        <v>2.0270988333225703E-4</v>
      </c>
      <c r="V3009" s="109">
        <v>2.0289068228347375E-4</v>
      </c>
      <c r="W3009" s="732">
        <v>4.4167254266816648E-4</v>
      </c>
      <c r="X3009" s="108">
        <v>1.2605370570744094E-5</v>
      </c>
      <c r="Y3009" s="109">
        <v>1.2667237495345358E-5</v>
      </c>
      <c r="Z3009" s="732">
        <v>2.855208783082374E-5</v>
      </c>
      <c r="AA3009" s="108">
        <v>2.1913139889064628E-4</v>
      </c>
      <c r="AB3009" s="109">
        <v>2.2663873754140472E-4</v>
      </c>
      <c r="AC3009" s="732">
        <v>7.6174192000002269E-4</v>
      </c>
      <c r="AD3009" s="108">
        <v>8.8454808948356181E-5</v>
      </c>
      <c r="AE3009" s="109">
        <v>8.830858952042531E-5</v>
      </c>
      <c r="AF3009" s="732">
        <v>1.9475547584998798E-4</v>
      </c>
      <c r="AG3009" s="108">
        <v>1.0819354664827597E-4</v>
      </c>
      <c r="AH3009" s="109">
        <v>1.0938199320435034E-4</v>
      </c>
      <c r="AI3009" s="732">
        <v>2.3759867383366828E-4</v>
      </c>
      <c r="AJ3009" s="114"/>
      <c r="AK3009" s="115"/>
      <c r="AL3009" s="115"/>
    </row>
    <row r="3010" spans="1:38" ht="13" x14ac:dyDescent="0.3">
      <c r="A3010" s="71">
        <v>2050</v>
      </c>
      <c r="B3010" s="718">
        <v>5</v>
      </c>
      <c r="C3010" s="108">
        <v>0.3347685131598182</v>
      </c>
      <c r="D3010" s="109">
        <v>0.33718580148359301</v>
      </c>
      <c r="E3010" s="732">
        <v>0.33534233609022884</v>
      </c>
      <c r="F3010" s="108">
        <v>1.3766608774640707E-2</v>
      </c>
      <c r="G3010" s="109">
        <v>1.5677794865146415E-2</v>
      </c>
      <c r="H3010" s="732">
        <v>1.8457879345651251E-2</v>
      </c>
      <c r="I3010" s="108">
        <v>7.7149957609823254E-3</v>
      </c>
      <c r="J3010" s="109">
        <v>8.0382857049962862E-3</v>
      </c>
      <c r="K3010" s="732">
        <v>2.0164901558353609E-2</v>
      </c>
      <c r="L3010" s="108">
        <v>8.6898594917039177E-4</v>
      </c>
      <c r="M3010" s="109">
        <v>1.1847009806333288E-3</v>
      </c>
      <c r="N3010" s="732">
        <v>2.2799524057125755E-3</v>
      </c>
      <c r="O3010" s="108">
        <v>1.9712171610753271E-3</v>
      </c>
      <c r="P3010" s="109">
        <v>2.0081421905135156E-3</v>
      </c>
      <c r="Q3010" s="732">
        <v>4.3571515259415057E-3</v>
      </c>
      <c r="R3010" s="108">
        <v>2.5331226155676984E-3</v>
      </c>
      <c r="S3010" s="109">
        <v>3.3740863656433247E-3</v>
      </c>
      <c r="T3010" s="732">
        <v>1.0908621652602779E-2</v>
      </c>
      <c r="U3010" s="108">
        <v>2.0193903827616738E-4</v>
      </c>
      <c r="V3010" s="109">
        <v>2.0195198835481828E-4</v>
      </c>
      <c r="W3010" s="732">
        <v>4.3482798927719547E-4</v>
      </c>
      <c r="X3010" s="108">
        <v>1.2555321914616595E-5</v>
      </c>
      <c r="Y3010" s="109">
        <v>1.2607222700808584E-5</v>
      </c>
      <c r="Z3010" s="732">
        <v>2.8125160363755613E-5</v>
      </c>
      <c r="AA3010" s="108">
        <v>2.1857996926592823E-4</v>
      </c>
      <c r="AB3010" s="109">
        <v>2.2594005398319668E-4</v>
      </c>
      <c r="AC3010" s="732">
        <v>7.5108864081697198E-4</v>
      </c>
      <c r="AD3010" s="108">
        <v>8.81223777697538E-5</v>
      </c>
      <c r="AE3010" s="109">
        <v>8.7897617598302295E-5</v>
      </c>
      <c r="AF3010" s="732">
        <v>1.9157578999403355E-4</v>
      </c>
      <c r="AG3010" s="108">
        <v>1.0775358584070862E-4</v>
      </c>
      <c r="AH3010" s="109">
        <v>1.0887278788281454E-4</v>
      </c>
      <c r="AI3010" s="732">
        <v>2.3454323509932665E-4</v>
      </c>
      <c r="AJ3010" s="114"/>
      <c r="AK3010" s="115"/>
      <c r="AL3010" s="115"/>
    </row>
    <row r="3011" spans="1:38" ht="13" x14ac:dyDescent="0.3">
      <c r="A3011" s="71">
        <v>2050</v>
      </c>
      <c r="B3011" s="718">
        <v>6</v>
      </c>
      <c r="C3011" s="108">
        <v>0.3843949230094526</v>
      </c>
      <c r="D3011" s="109">
        <v>0.38244763813874688</v>
      </c>
      <c r="E3011" s="732">
        <v>0.45173948737009217</v>
      </c>
      <c r="F3011" s="108">
        <v>1.4320730573556381E-2</v>
      </c>
      <c r="G3011" s="109">
        <v>1.6244980890001433E-2</v>
      </c>
      <c r="H3011" s="732">
        <v>2.417200880108383E-2</v>
      </c>
      <c r="I3011" s="108">
        <v>7.9653998939409731E-3</v>
      </c>
      <c r="J3011" s="109">
        <v>8.9155444717065567E-3</v>
      </c>
      <c r="K3011" s="732">
        <v>2.2228853548144644E-2</v>
      </c>
      <c r="L3011" s="108">
        <v>9.8571085598910761E-4</v>
      </c>
      <c r="M3011" s="109">
        <v>1.2809306893741344E-3</v>
      </c>
      <c r="N3011" s="732">
        <v>2.359279284581889E-3</v>
      </c>
      <c r="O3011" s="108">
        <v>2.0792893506488912E-3</v>
      </c>
      <c r="P3011" s="109">
        <v>2.2506627414199559E-3</v>
      </c>
      <c r="Q3011" s="732">
        <v>5.8767279186634673E-3</v>
      </c>
      <c r="R3011" s="108">
        <v>2.5331226155676984E-3</v>
      </c>
      <c r="S3011" s="109">
        <v>3.3740863656433247E-3</v>
      </c>
      <c r="T3011" s="732">
        <v>1.0908621652602779E-2</v>
      </c>
      <c r="U3011" s="108">
        <v>2.0771099850016761E-4</v>
      </c>
      <c r="V3011" s="109">
        <v>2.1418597734454989E-4</v>
      </c>
      <c r="W3011" s="732">
        <v>5.4200490876807469E-4</v>
      </c>
      <c r="X3011" s="108">
        <v>1.2973017993859523E-5</v>
      </c>
      <c r="Y3011" s="109">
        <v>1.3499018106373591E-5</v>
      </c>
      <c r="Z3011" s="732">
        <v>3.6530244608693595E-5</v>
      </c>
      <c r="AA3011" s="108">
        <v>2.2634460051759332E-4</v>
      </c>
      <c r="AB3011" s="109">
        <v>2.4038583329168869E-4</v>
      </c>
      <c r="AC3011" s="732">
        <v>1.0112324832111572E-3</v>
      </c>
      <c r="AD3011" s="108">
        <v>9.0299646874822693E-5</v>
      </c>
      <c r="AE3011" s="109">
        <v>9.2411337997172981E-5</v>
      </c>
      <c r="AF3011" s="732">
        <v>2.2360789106205497E-4</v>
      </c>
      <c r="AG3011" s="108">
        <v>1.1235476042378693E-4</v>
      </c>
      <c r="AH3011" s="109">
        <v>1.1899271477617523E-4</v>
      </c>
      <c r="AI3011" s="732">
        <v>3.5133740646082394E-4</v>
      </c>
      <c r="AJ3011" s="114"/>
      <c r="AK3011" s="115"/>
      <c r="AL3011" s="115"/>
    </row>
    <row r="3012" spans="1:38" ht="13" x14ac:dyDescent="0.3">
      <c r="A3012" s="71">
        <v>2050</v>
      </c>
      <c r="B3012" s="718">
        <v>7</v>
      </c>
      <c r="C3012" s="108">
        <v>0.38413482303487118</v>
      </c>
      <c r="D3012" s="109">
        <v>0.38212278752869355</v>
      </c>
      <c r="E3012" s="732">
        <v>0.44687960495221557</v>
      </c>
      <c r="F3012" s="108">
        <v>1.4382925511727486E-2</v>
      </c>
      <c r="G3012" s="109">
        <v>1.6293975312431791E-2</v>
      </c>
      <c r="H3012" s="732">
        <v>2.3955534612951676E-2</v>
      </c>
      <c r="I3012" s="108">
        <v>7.9501226234386206E-3</v>
      </c>
      <c r="J3012" s="109">
        <v>8.892608225578115E-3</v>
      </c>
      <c r="K3012" s="732">
        <v>2.1898949255463773E-2</v>
      </c>
      <c r="L3012" s="108">
        <v>9.8426319371018632E-4</v>
      </c>
      <c r="M3012" s="109">
        <v>1.278152112637535E-3</v>
      </c>
      <c r="N3012" s="732">
        <v>2.3382579948146701E-3</v>
      </c>
      <c r="O3012" s="108">
        <v>2.0766248356904392E-3</v>
      </c>
      <c r="P3012" s="109">
        <v>2.247053000128848E-3</v>
      </c>
      <c r="Q3012" s="732">
        <v>5.8000964917612778E-3</v>
      </c>
      <c r="R3012" s="108">
        <v>2.5331226155676984E-3</v>
      </c>
      <c r="S3012" s="109">
        <v>3.3740863656433247E-3</v>
      </c>
      <c r="T3012" s="732">
        <v>1.0908621652602779E-2</v>
      </c>
      <c r="U3012" s="108">
        <v>2.072876141916108E-4</v>
      </c>
      <c r="V3012" s="109">
        <v>2.1361278561192191E-4</v>
      </c>
      <c r="W3012" s="732">
        <v>5.3379392779617579E-4</v>
      </c>
      <c r="X3012" s="108">
        <v>1.294762417743425E-5</v>
      </c>
      <c r="Y3012" s="109">
        <v>1.3464475936493461E-5</v>
      </c>
      <c r="Z3012" s="732">
        <v>3.6015094530770052E-5</v>
      </c>
      <c r="AA3012" s="108">
        <v>2.2627507056003179E-4</v>
      </c>
      <c r="AB3012" s="109">
        <v>2.4015522467460589E-4</v>
      </c>
      <c r="AC3012" s="732">
        <v>9.9849476358799638E-4</v>
      </c>
      <c r="AD3012" s="108">
        <v>9.0104244714789302E-5</v>
      </c>
      <c r="AE3012" s="109">
        <v>9.2146408157998158E-5</v>
      </c>
      <c r="AF3012" s="732">
        <v>2.1978980515970523E-4</v>
      </c>
      <c r="AG3012" s="108">
        <v>1.1216962864157872E-4</v>
      </c>
      <c r="AH3012" s="109">
        <v>1.1874156389184135E-4</v>
      </c>
      <c r="AI3012" s="732">
        <v>3.4766038699290649E-4</v>
      </c>
      <c r="AJ3012" s="114"/>
      <c r="AK3012" s="115"/>
      <c r="AL3012" s="115"/>
    </row>
    <row r="3013" spans="1:38" ht="13" x14ac:dyDescent="0.3">
      <c r="A3013" s="71">
        <v>2050</v>
      </c>
      <c r="B3013" s="718">
        <v>8</v>
      </c>
      <c r="C3013" s="108">
        <v>0.4341844454641533</v>
      </c>
      <c r="D3013" s="109">
        <v>0.42469360641059301</v>
      </c>
      <c r="E3013" s="732">
        <v>0.44072635876077626</v>
      </c>
      <c r="F3013" s="108">
        <v>1.491510765155735E-2</v>
      </c>
      <c r="G3013" s="109">
        <v>1.6697017893933578E-2</v>
      </c>
      <c r="H3013" s="732">
        <v>2.577564932487374E-2</v>
      </c>
      <c r="I3013" s="108">
        <v>8.2187796154551355E-3</v>
      </c>
      <c r="J3013" s="109">
        <v>9.384846284588147E-3</v>
      </c>
      <c r="K3013" s="732">
        <v>2.2961482905952534E-2</v>
      </c>
      <c r="L3013" s="108">
        <v>1.1190149788193921E-3</v>
      </c>
      <c r="M3013" s="109">
        <v>1.3854319598628542E-3</v>
      </c>
      <c r="N3013" s="732">
        <v>2.421111056264622E-3</v>
      </c>
      <c r="O3013" s="108">
        <v>2.1718902188601601E-3</v>
      </c>
      <c r="P3013" s="109">
        <v>2.349359916500007E-3</v>
      </c>
      <c r="Q3013" s="732">
        <v>6.2427142672760658E-3</v>
      </c>
      <c r="R3013" s="108">
        <v>2.5331226155676984E-3</v>
      </c>
      <c r="S3013" s="109">
        <v>3.3740863656433247E-3</v>
      </c>
      <c r="T3013" s="732">
        <v>1.0908621652602779E-2</v>
      </c>
      <c r="U3013" s="108">
        <v>2.1129727851008082E-4</v>
      </c>
      <c r="V3013" s="109">
        <v>2.1762302219840732E-4</v>
      </c>
      <c r="W3013" s="732">
        <v>5.8075635787789483E-4</v>
      </c>
      <c r="X3013" s="108">
        <v>1.3250329032574588E-5</v>
      </c>
      <c r="Y3013" s="109">
        <v>1.3771798423476196E-5</v>
      </c>
      <c r="Z3013" s="732">
        <v>3.9076727865153237E-5</v>
      </c>
      <c r="AA3013" s="108">
        <v>2.3258345790115378E-4</v>
      </c>
      <c r="AB3013" s="109">
        <v>2.4613250614063698E-4</v>
      </c>
      <c r="AC3013" s="732">
        <v>1.0735576131989479E-3</v>
      </c>
      <c r="AD3013" s="108">
        <v>9.1468865171994795E-5</v>
      </c>
      <c r="AE3013" s="109">
        <v>9.3460011051410766E-5</v>
      </c>
      <c r="AF3013" s="732">
        <v>2.4177077280049253E-4</v>
      </c>
      <c r="AG3013" s="108">
        <v>1.1592679001459003E-4</v>
      </c>
      <c r="AH3013" s="109">
        <v>1.2269519462850665E-4</v>
      </c>
      <c r="AI3013" s="732">
        <v>3.6911146645662824E-4</v>
      </c>
      <c r="AJ3013" s="114"/>
      <c r="AK3013" s="115"/>
      <c r="AL3013" s="115"/>
    </row>
    <row r="3014" spans="1:38" ht="13" x14ac:dyDescent="0.3">
      <c r="A3014" s="71">
        <v>2050</v>
      </c>
      <c r="B3014" s="718">
        <v>9</v>
      </c>
      <c r="C3014" s="108">
        <v>0.43390188041708039</v>
      </c>
      <c r="D3014" s="109">
        <v>0.42437996096178515</v>
      </c>
      <c r="E3014" s="732">
        <v>0.43559397283017903</v>
      </c>
      <c r="F3014" s="108">
        <v>1.50010547899185E-2</v>
      </c>
      <c r="G3014" s="109">
        <v>1.6767353495917715E-2</v>
      </c>
      <c r="H3014" s="732">
        <v>2.5527501016975072E-2</v>
      </c>
      <c r="I3014" s="108">
        <v>8.2023541779593003E-3</v>
      </c>
      <c r="J3014" s="109">
        <v>9.3623604138416798E-3</v>
      </c>
      <c r="K3014" s="732">
        <v>2.2584824125157252E-2</v>
      </c>
      <c r="L3014" s="108">
        <v>1.1172936549206224E-3</v>
      </c>
      <c r="M3014" s="109">
        <v>1.382616251469558E-3</v>
      </c>
      <c r="N3014" s="732">
        <v>2.3961205299257329E-3</v>
      </c>
      <c r="O3014" s="108">
        <v>2.1690617245465429E-3</v>
      </c>
      <c r="P3014" s="109">
        <v>2.3459350091265072E-3</v>
      </c>
      <c r="Q3014" s="732">
        <v>6.1521363229119011E-3</v>
      </c>
      <c r="R3014" s="108">
        <v>2.5331226155676984E-3</v>
      </c>
      <c r="S3014" s="109">
        <v>3.3740863656433247E-3</v>
      </c>
      <c r="T3014" s="732">
        <v>1.0908621652602779E-2</v>
      </c>
      <c r="U3014" s="108">
        <v>2.1084791228749341E-4</v>
      </c>
      <c r="V3014" s="109">
        <v>2.1707899016231474E-4</v>
      </c>
      <c r="W3014" s="732">
        <v>5.7105919863950974E-4</v>
      </c>
      <c r="X3014" s="108">
        <v>1.3223331729819041E-5</v>
      </c>
      <c r="Y3014" s="109">
        <v>1.3738989683889157E-5</v>
      </c>
      <c r="Z3014" s="732">
        <v>3.8466314615318587E-5</v>
      </c>
      <c r="AA3014" s="108">
        <v>2.3258682293378092E-4</v>
      </c>
      <c r="AB3014" s="109">
        <v>2.4601049002050774E-4</v>
      </c>
      <c r="AC3014" s="732">
        <v>1.0585459214115167E-3</v>
      </c>
      <c r="AD3014" s="108">
        <v>9.1261258991619078E-5</v>
      </c>
      <c r="AE3014" s="109">
        <v>9.3208562874075982E-5</v>
      </c>
      <c r="AF3014" s="732">
        <v>2.3725936407183044E-4</v>
      </c>
      <c r="AG3014" s="108">
        <v>1.1573024258304734E-4</v>
      </c>
      <c r="AH3014" s="109">
        <v>1.2245669769723002E-4</v>
      </c>
      <c r="AI3014" s="732">
        <v>3.6476124734465031E-4</v>
      </c>
      <c r="AJ3014" s="114"/>
      <c r="AK3014" s="115"/>
      <c r="AL3014" s="115"/>
    </row>
    <row r="3015" spans="1:38" ht="13" x14ac:dyDescent="0.3">
      <c r="A3015" s="71">
        <v>2050</v>
      </c>
      <c r="B3015" s="718">
        <v>10</v>
      </c>
      <c r="C3015" s="108">
        <v>0.57495242002490021</v>
      </c>
      <c r="D3015" s="109">
        <v>0.5468988211623288</v>
      </c>
      <c r="E3015" s="732">
        <v>0.47139704624675371</v>
      </c>
      <c r="F3015" s="108">
        <v>1.8285600983898941E-2</v>
      </c>
      <c r="G3015" s="109">
        <v>1.9555912207752154E-2</v>
      </c>
      <c r="H3015" s="732">
        <v>3.1221961223963039E-2</v>
      </c>
      <c r="I3015" s="108">
        <v>8.8378969801804052E-3</v>
      </c>
      <c r="J3015" s="109">
        <v>1.0289291376213114E-2</v>
      </c>
      <c r="K3015" s="732">
        <v>2.2092504563098886E-2</v>
      </c>
      <c r="L3015" s="108">
        <v>1.3898637287199122E-3</v>
      </c>
      <c r="M3015" s="109">
        <v>1.5831370879369978E-3</v>
      </c>
      <c r="N3015" s="732">
        <v>2.5791989855397084E-3</v>
      </c>
      <c r="O3015" s="108">
        <v>2.4996452872882856E-3</v>
      </c>
      <c r="P3015" s="109">
        <v>2.5920544741394745E-3</v>
      </c>
      <c r="Q3015" s="732">
        <v>6.919244601182626E-3</v>
      </c>
      <c r="R3015" s="108">
        <v>2.5331226155676984E-3</v>
      </c>
      <c r="S3015" s="109">
        <v>3.3740863656433247E-3</v>
      </c>
      <c r="T3015" s="732">
        <v>1.0908621652602779E-2</v>
      </c>
      <c r="U3015" s="108">
        <v>2.249542631305804E-4</v>
      </c>
      <c r="V3015" s="109">
        <v>2.2714609194853088E-4</v>
      </c>
      <c r="W3015" s="732">
        <v>6.5247291278201238E-4</v>
      </c>
      <c r="X3015" s="108">
        <v>1.4280597730239818E-5</v>
      </c>
      <c r="Y3015" s="109">
        <v>1.4500303393982045E-5</v>
      </c>
      <c r="Z3015" s="732">
        <v>4.3759378100136167E-5</v>
      </c>
      <c r="AA3015" s="108">
        <v>2.5945605147366385E-4</v>
      </c>
      <c r="AB3015" s="109">
        <v>2.6697699791555188E-4</v>
      </c>
      <c r="AC3015" s="732">
        <v>1.1976596448305464E-3</v>
      </c>
      <c r="AD3015" s="108">
        <v>9.6088779135382655E-5</v>
      </c>
      <c r="AE3015" s="109">
        <v>9.6579799094228055E-5</v>
      </c>
      <c r="AF3015" s="732">
        <v>2.7533376258079647E-4</v>
      </c>
      <c r="AG3015" s="108">
        <v>1.2880490934844346E-4</v>
      </c>
      <c r="AH3015" s="109">
        <v>1.3207241658249824E-4</v>
      </c>
      <c r="AI3015" s="732">
        <v>4.0193818230814662E-4</v>
      </c>
      <c r="AJ3015" s="114"/>
      <c r="AK3015" s="115"/>
      <c r="AL3015" s="115"/>
    </row>
    <row r="3016" spans="1:38" ht="13" x14ac:dyDescent="0.3">
      <c r="A3016" s="71">
        <v>2050</v>
      </c>
      <c r="B3016" s="718">
        <v>11</v>
      </c>
      <c r="C3016" s="108">
        <v>0.57495242002490021</v>
      </c>
      <c r="D3016" s="109">
        <v>0.5468988211623288</v>
      </c>
      <c r="E3016" s="732">
        <v>0.47139704624675371</v>
      </c>
      <c r="F3016" s="108">
        <v>1.8285600983898941E-2</v>
      </c>
      <c r="G3016" s="109">
        <v>1.9555912207752154E-2</v>
      </c>
      <c r="H3016" s="732">
        <v>3.1221961223963039E-2</v>
      </c>
      <c r="I3016" s="108">
        <v>8.8378969801804052E-3</v>
      </c>
      <c r="J3016" s="109">
        <v>1.0289291376213114E-2</v>
      </c>
      <c r="K3016" s="732">
        <v>2.2092504563098886E-2</v>
      </c>
      <c r="L3016" s="108">
        <v>1.3898637287199122E-3</v>
      </c>
      <c r="M3016" s="109">
        <v>1.5831370879369978E-3</v>
      </c>
      <c r="N3016" s="732">
        <v>2.5791989855397084E-3</v>
      </c>
      <c r="O3016" s="108">
        <v>2.4996452872882856E-3</v>
      </c>
      <c r="P3016" s="109">
        <v>2.5920544741394745E-3</v>
      </c>
      <c r="Q3016" s="732">
        <v>6.919244601182626E-3</v>
      </c>
      <c r="R3016" s="108">
        <v>2.5331226155676984E-3</v>
      </c>
      <c r="S3016" s="109">
        <v>3.3740863656433247E-3</v>
      </c>
      <c r="T3016" s="732">
        <v>1.0908621652602779E-2</v>
      </c>
      <c r="U3016" s="108">
        <v>2.249542631305804E-4</v>
      </c>
      <c r="V3016" s="109">
        <v>2.2714609194853088E-4</v>
      </c>
      <c r="W3016" s="732">
        <v>6.5247291278201238E-4</v>
      </c>
      <c r="X3016" s="108">
        <v>1.4280597730239818E-5</v>
      </c>
      <c r="Y3016" s="109">
        <v>1.4500303393982045E-5</v>
      </c>
      <c r="Z3016" s="732">
        <v>4.3759378100136167E-5</v>
      </c>
      <c r="AA3016" s="108">
        <v>2.5945605147366385E-4</v>
      </c>
      <c r="AB3016" s="109">
        <v>2.6697699791555188E-4</v>
      </c>
      <c r="AC3016" s="732">
        <v>1.1976596448305464E-3</v>
      </c>
      <c r="AD3016" s="108">
        <v>9.6088779135382655E-5</v>
      </c>
      <c r="AE3016" s="109">
        <v>9.6579799094228055E-5</v>
      </c>
      <c r="AF3016" s="732">
        <v>2.7533376258079647E-4</v>
      </c>
      <c r="AG3016" s="108">
        <v>1.2880490934844346E-4</v>
      </c>
      <c r="AH3016" s="109">
        <v>1.3207241658249824E-4</v>
      </c>
      <c r="AI3016" s="732">
        <v>4.0193818230814662E-4</v>
      </c>
      <c r="AJ3016" s="114"/>
      <c r="AK3016" s="115"/>
      <c r="AL3016" s="115"/>
    </row>
    <row r="3017" spans="1:38" ht="13" x14ac:dyDescent="0.3">
      <c r="A3017" s="71">
        <v>2050</v>
      </c>
      <c r="B3017" s="718">
        <v>12</v>
      </c>
      <c r="C3017" s="108">
        <v>0.57495242002490021</v>
      </c>
      <c r="D3017" s="109">
        <v>0.5468988211623288</v>
      </c>
      <c r="E3017" s="732">
        <v>0.47139704624675371</v>
      </c>
      <c r="F3017" s="108">
        <v>1.8285600983898941E-2</v>
      </c>
      <c r="G3017" s="109">
        <v>1.9555912207752154E-2</v>
      </c>
      <c r="H3017" s="732">
        <v>3.1221961223963039E-2</v>
      </c>
      <c r="I3017" s="108">
        <v>8.8378969801804052E-3</v>
      </c>
      <c r="J3017" s="109">
        <v>1.0289291376213114E-2</v>
      </c>
      <c r="K3017" s="732">
        <v>2.2092504563098886E-2</v>
      </c>
      <c r="L3017" s="108">
        <v>1.3898637287199122E-3</v>
      </c>
      <c r="M3017" s="109">
        <v>1.5831370879369978E-3</v>
      </c>
      <c r="N3017" s="732">
        <v>2.5791989855397084E-3</v>
      </c>
      <c r="O3017" s="108">
        <v>2.4996452872882856E-3</v>
      </c>
      <c r="P3017" s="109">
        <v>2.5920544741394745E-3</v>
      </c>
      <c r="Q3017" s="732">
        <v>6.919244601182626E-3</v>
      </c>
      <c r="R3017" s="108">
        <v>2.5331226155676984E-3</v>
      </c>
      <c r="S3017" s="109">
        <v>3.3740863656433247E-3</v>
      </c>
      <c r="T3017" s="732">
        <v>1.0908621652602779E-2</v>
      </c>
      <c r="U3017" s="108">
        <v>2.249542631305804E-4</v>
      </c>
      <c r="V3017" s="109">
        <v>2.2714609194853088E-4</v>
      </c>
      <c r="W3017" s="732">
        <v>6.5247291278201238E-4</v>
      </c>
      <c r="X3017" s="108">
        <v>1.4280597730239818E-5</v>
      </c>
      <c r="Y3017" s="109">
        <v>1.4500303393982045E-5</v>
      </c>
      <c r="Z3017" s="732">
        <v>4.3759378100136167E-5</v>
      </c>
      <c r="AA3017" s="108">
        <v>2.5945605147366385E-4</v>
      </c>
      <c r="AB3017" s="109">
        <v>2.6697699791555188E-4</v>
      </c>
      <c r="AC3017" s="732">
        <v>1.1976596448305464E-3</v>
      </c>
      <c r="AD3017" s="108">
        <v>9.6088779135382655E-5</v>
      </c>
      <c r="AE3017" s="109">
        <v>9.6579799094228055E-5</v>
      </c>
      <c r="AF3017" s="732">
        <v>2.7533376258079647E-4</v>
      </c>
      <c r="AG3017" s="108">
        <v>1.2880490934844346E-4</v>
      </c>
      <c r="AH3017" s="109">
        <v>1.3207241658249824E-4</v>
      </c>
      <c r="AI3017" s="732">
        <v>4.0193818230814662E-4</v>
      </c>
      <c r="AJ3017" s="114"/>
      <c r="AK3017" s="115"/>
      <c r="AL3017" s="115"/>
    </row>
    <row r="3018" spans="1:38" ht="13" x14ac:dyDescent="0.3">
      <c r="A3018" s="71">
        <v>2050</v>
      </c>
      <c r="B3018" s="718">
        <v>13</v>
      </c>
      <c r="C3018" s="108">
        <v>0.57495242002490021</v>
      </c>
      <c r="D3018" s="109">
        <v>0.5468988211623288</v>
      </c>
      <c r="E3018" s="732">
        <v>0.47139704624675371</v>
      </c>
      <c r="F3018" s="108">
        <v>1.8285600983898941E-2</v>
      </c>
      <c r="G3018" s="109">
        <v>1.9555912207752154E-2</v>
      </c>
      <c r="H3018" s="732">
        <v>3.1221961223963039E-2</v>
      </c>
      <c r="I3018" s="108">
        <v>8.8378969801804052E-3</v>
      </c>
      <c r="J3018" s="109">
        <v>1.0289291376213114E-2</v>
      </c>
      <c r="K3018" s="732">
        <v>2.2092504563098886E-2</v>
      </c>
      <c r="L3018" s="108">
        <v>1.3898637287199122E-3</v>
      </c>
      <c r="M3018" s="109">
        <v>1.5831370879369978E-3</v>
      </c>
      <c r="N3018" s="732">
        <v>2.5791989855397084E-3</v>
      </c>
      <c r="O3018" s="108">
        <v>2.4996452872882856E-3</v>
      </c>
      <c r="P3018" s="109">
        <v>2.5920544741394745E-3</v>
      </c>
      <c r="Q3018" s="732">
        <v>6.919244601182626E-3</v>
      </c>
      <c r="R3018" s="108">
        <v>2.5331226155676984E-3</v>
      </c>
      <c r="S3018" s="109">
        <v>3.3740863656433247E-3</v>
      </c>
      <c r="T3018" s="732">
        <v>1.0908621652602779E-2</v>
      </c>
      <c r="U3018" s="108">
        <v>2.249542631305804E-4</v>
      </c>
      <c r="V3018" s="109">
        <v>2.2714609194853088E-4</v>
      </c>
      <c r="W3018" s="732">
        <v>6.5247291278201238E-4</v>
      </c>
      <c r="X3018" s="108">
        <v>1.4280597730239818E-5</v>
      </c>
      <c r="Y3018" s="109">
        <v>1.4500303393982045E-5</v>
      </c>
      <c r="Z3018" s="732">
        <v>4.3759378100136167E-5</v>
      </c>
      <c r="AA3018" s="108">
        <v>2.5945605147366385E-4</v>
      </c>
      <c r="AB3018" s="109">
        <v>2.6697699791555188E-4</v>
      </c>
      <c r="AC3018" s="732">
        <v>1.1976596448305464E-3</v>
      </c>
      <c r="AD3018" s="108">
        <v>9.6088779135382655E-5</v>
      </c>
      <c r="AE3018" s="109">
        <v>9.6579799094228055E-5</v>
      </c>
      <c r="AF3018" s="732">
        <v>2.7533376258079647E-4</v>
      </c>
      <c r="AG3018" s="108">
        <v>1.2880490934844346E-4</v>
      </c>
      <c r="AH3018" s="109">
        <v>1.3207241658249824E-4</v>
      </c>
      <c r="AI3018" s="732">
        <v>4.0193818230814662E-4</v>
      </c>
      <c r="AJ3018" s="114"/>
      <c r="AK3018" s="115"/>
      <c r="AL3018" s="115"/>
    </row>
    <row r="3019" spans="1:38" ht="13" x14ac:dyDescent="0.3">
      <c r="A3019" s="71">
        <v>2050</v>
      </c>
      <c r="B3019" s="718">
        <v>14</v>
      </c>
      <c r="C3019" s="108">
        <v>0.57495242002490021</v>
      </c>
      <c r="D3019" s="109">
        <v>0.5468988211623288</v>
      </c>
      <c r="E3019" s="732">
        <v>0.47139704624675371</v>
      </c>
      <c r="F3019" s="108">
        <v>1.8285600983898941E-2</v>
      </c>
      <c r="G3019" s="109">
        <v>1.9555912207752154E-2</v>
      </c>
      <c r="H3019" s="732">
        <v>3.1221961223963039E-2</v>
      </c>
      <c r="I3019" s="108">
        <v>8.8378969801804052E-3</v>
      </c>
      <c r="J3019" s="109">
        <v>1.0289291376213114E-2</v>
      </c>
      <c r="K3019" s="732">
        <v>2.2092504563098886E-2</v>
      </c>
      <c r="L3019" s="108">
        <v>1.3898637287199122E-3</v>
      </c>
      <c r="M3019" s="109">
        <v>1.5831370879369978E-3</v>
      </c>
      <c r="N3019" s="732">
        <v>2.5791989855397084E-3</v>
      </c>
      <c r="O3019" s="108">
        <v>2.4996452872882856E-3</v>
      </c>
      <c r="P3019" s="109">
        <v>2.5920544741394745E-3</v>
      </c>
      <c r="Q3019" s="732">
        <v>6.919244601182626E-3</v>
      </c>
      <c r="R3019" s="108">
        <v>2.5331226155676984E-3</v>
      </c>
      <c r="S3019" s="109">
        <v>3.3740863656433247E-3</v>
      </c>
      <c r="T3019" s="732">
        <v>1.0908621652602779E-2</v>
      </c>
      <c r="U3019" s="108">
        <v>2.249542631305804E-4</v>
      </c>
      <c r="V3019" s="109">
        <v>2.2714609194853088E-4</v>
      </c>
      <c r="W3019" s="732">
        <v>6.5247291278201238E-4</v>
      </c>
      <c r="X3019" s="108">
        <v>1.4280597730239818E-5</v>
      </c>
      <c r="Y3019" s="109">
        <v>1.4500303393982045E-5</v>
      </c>
      <c r="Z3019" s="732">
        <v>4.3759378100136167E-5</v>
      </c>
      <c r="AA3019" s="108">
        <v>2.5945605147366385E-4</v>
      </c>
      <c r="AB3019" s="109">
        <v>2.6697699791555188E-4</v>
      </c>
      <c r="AC3019" s="732">
        <v>1.1976596448305464E-3</v>
      </c>
      <c r="AD3019" s="108">
        <v>9.6088779135382655E-5</v>
      </c>
      <c r="AE3019" s="109">
        <v>9.6579799094228055E-5</v>
      </c>
      <c r="AF3019" s="732">
        <v>2.7533376258079647E-4</v>
      </c>
      <c r="AG3019" s="108">
        <v>1.2880490934844346E-4</v>
      </c>
      <c r="AH3019" s="109">
        <v>1.3207241658249824E-4</v>
      </c>
      <c r="AI3019" s="732">
        <v>4.0193818230814662E-4</v>
      </c>
      <c r="AJ3019" s="114"/>
      <c r="AK3019" s="115"/>
      <c r="AL3019" s="115"/>
    </row>
    <row r="3020" spans="1:38" ht="13" x14ac:dyDescent="0.3">
      <c r="A3020" s="71">
        <v>2050</v>
      </c>
      <c r="B3020" s="718">
        <v>15</v>
      </c>
      <c r="C3020" s="108">
        <v>0.57495242002490021</v>
      </c>
      <c r="D3020" s="109">
        <v>0.5468988211623288</v>
      </c>
      <c r="E3020" s="732">
        <v>0.47139704624675371</v>
      </c>
      <c r="F3020" s="108">
        <v>1.8285600983898941E-2</v>
      </c>
      <c r="G3020" s="109">
        <v>1.9555912207752154E-2</v>
      </c>
      <c r="H3020" s="732">
        <v>3.1221961223963039E-2</v>
      </c>
      <c r="I3020" s="108">
        <v>8.8378969801804052E-3</v>
      </c>
      <c r="J3020" s="109">
        <v>1.0289291376213114E-2</v>
      </c>
      <c r="K3020" s="732">
        <v>2.2092504563098886E-2</v>
      </c>
      <c r="L3020" s="108">
        <v>1.3898637287199122E-3</v>
      </c>
      <c r="M3020" s="109">
        <v>1.5831370879369978E-3</v>
      </c>
      <c r="N3020" s="732">
        <v>2.5791989855397084E-3</v>
      </c>
      <c r="O3020" s="108">
        <v>2.4996452872882856E-3</v>
      </c>
      <c r="P3020" s="109">
        <v>2.5920544741394745E-3</v>
      </c>
      <c r="Q3020" s="732">
        <v>6.919244601182626E-3</v>
      </c>
      <c r="R3020" s="108">
        <v>2.5331226155676984E-3</v>
      </c>
      <c r="S3020" s="109">
        <v>3.3740863656433247E-3</v>
      </c>
      <c r="T3020" s="732">
        <v>1.0908621652602779E-2</v>
      </c>
      <c r="U3020" s="108">
        <v>2.249542631305804E-4</v>
      </c>
      <c r="V3020" s="109">
        <v>2.2714609194853088E-4</v>
      </c>
      <c r="W3020" s="732">
        <v>6.5247291278201238E-4</v>
      </c>
      <c r="X3020" s="108">
        <v>1.4280597730239818E-5</v>
      </c>
      <c r="Y3020" s="109">
        <v>1.4500303393982045E-5</v>
      </c>
      <c r="Z3020" s="732">
        <v>4.3759378100136167E-5</v>
      </c>
      <c r="AA3020" s="108">
        <v>2.5945605147366385E-4</v>
      </c>
      <c r="AB3020" s="109">
        <v>2.6697699791555188E-4</v>
      </c>
      <c r="AC3020" s="732">
        <v>1.1976596448305464E-3</v>
      </c>
      <c r="AD3020" s="108">
        <v>9.6088779135382655E-5</v>
      </c>
      <c r="AE3020" s="109">
        <v>9.6579799094228055E-5</v>
      </c>
      <c r="AF3020" s="732">
        <v>2.7533376258079647E-4</v>
      </c>
      <c r="AG3020" s="108">
        <v>1.2880490934844346E-4</v>
      </c>
      <c r="AH3020" s="109">
        <v>1.3207241658249824E-4</v>
      </c>
      <c r="AI3020" s="732">
        <v>4.0193818230814662E-4</v>
      </c>
      <c r="AJ3020" s="114"/>
      <c r="AK3020" s="115"/>
      <c r="AL3020" s="115"/>
    </row>
    <row r="3021" spans="1:38" ht="13" x14ac:dyDescent="0.3">
      <c r="A3021" s="71">
        <v>2050</v>
      </c>
      <c r="B3021" s="718">
        <v>16</v>
      </c>
      <c r="C3021" s="108">
        <v>0.57495242002490021</v>
      </c>
      <c r="D3021" s="109">
        <v>0.5468988211623288</v>
      </c>
      <c r="E3021" s="732">
        <v>0.47139704624675371</v>
      </c>
      <c r="F3021" s="108">
        <v>1.8285600983898941E-2</v>
      </c>
      <c r="G3021" s="109">
        <v>1.9555912207752154E-2</v>
      </c>
      <c r="H3021" s="732">
        <v>3.1221961223963039E-2</v>
      </c>
      <c r="I3021" s="108">
        <v>8.8378969801804052E-3</v>
      </c>
      <c r="J3021" s="109">
        <v>1.0289291376213114E-2</v>
      </c>
      <c r="K3021" s="732">
        <v>2.2092504563098886E-2</v>
      </c>
      <c r="L3021" s="108">
        <v>1.3898637287199122E-3</v>
      </c>
      <c r="M3021" s="109">
        <v>1.5831370879369978E-3</v>
      </c>
      <c r="N3021" s="732">
        <v>2.5791989855397084E-3</v>
      </c>
      <c r="O3021" s="108">
        <v>2.4996452872882856E-3</v>
      </c>
      <c r="P3021" s="109">
        <v>2.5920544741394745E-3</v>
      </c>
      <c r="Q3021" s="732">
        <v>6.919244601182626E-3</v>
      </c>
      <c r="R3021" s="108">
        <v>2.5331226155676984E-3</v>
      </c>
      <c r="S3021" s="109">
        <v>3.3740863656433247E-3</v>
      </c>
      <c r="T3021" s="732">
        <v>1.0908621652602779E-2</v>
      </c>
      <c r="U3021" s="108">
        <v>2.249542631305804E-4</v>
      </c>
      <c r="V3021" s="109">
        <v>2.2714609194853088E-4</v>
      </c>
      <c r="W3021" s="732">
        <v>6.5247291278201238E-4</v>
      </c>
      <c r="X3021" s="108">
        <v>1.4280597730239818E-5</v>
      </c>
      <c r="Y3021" s="109">
        <v>1.4500303393982045E-5</v>
      </c>
      <c r="Z3021" s="732">
        <v>4.3759378100136167E-5</v>
      </c>
      <c r="AA3021" s="108">
        <v>2.5945605147366385E-4</v>
      </c>
      <c r="AB3021" s="109">
        <v>2.6697699791555188E-4</v>
      </c>
      <c r="AC3021" s="732">
        <v>1.1976596448305464E-3</v>
      </c>
      <c r="AD3021" s="108">
        <v>9.6088779135382655E-5</v>
      </c>
      <c r="AE3021" s="109">
        <v>9.6579799094228055E-5</v>
      </c>
      <c r="AF3021" s="732">
        <v>2.7533376258079647E-4</v>
      </c>
      <c r="AG3021" s="108">
        <v>1.2880490934844346E-4</v>
      </c>
      <c r="AH3021" s="109">
        <v>1.3207241658249824E-4</v>
      </c>
      <c r="AI3021" s="732">
        <v>4.0193818230814662E-4</v>
      </c>
      <c r="AJ3021" s="114"/>
      <c r="AK3021" s="115"/>
      <c r="AL3021" s="115"/>
    </row>
    <row r="3022" spans="1:38" ht="13" x14ac:dyDescent="0.3">
      <c r="A3022" s="71">
        <v>2050</v>
      </c>
      <c r="B3022" s="718">
        <v>17</v>
      </c>
      <c r="C3022" s="108">
        <v>0.57495242002490021</v>
      </c>
      <c r="D3022" s="109">
        <v>0.5468988211623288</v>
      </c>
      <c r="E3022" s="732">
        <v>0.47139704624675371</v>
      </c>
      <c r="F3022" s="108">
        <v>1.8285600983898941E-2</v>
      </c>
      <c r="G3022" s="109">
        <v>1.9555912207752154E-2</v>
      </c>
      <c r="H3022" s="732">
        <v>3.1221961223963039E-2</v>
      </c>
      <c r="I3022" s="108">
        <v>8.8378969801804052E-3</v>
      </c>
      <c r="J3022" s="109">
        <v>1.0289291376213114E-2</v>
      </c>
      <c r="K3022" s="732">
        <v>2.2092504563098886E-2</v>
      </c>
      <c r="L3022" s="108">
        <v>1.3898637287199122E-3</v>
      </c>
      <c r="M3022" s="109">
        <v>1.5831370879369978E-3</v>
      </c>
      <c r="N3022" s="732">
        <v>2.5791989855397084E-3</v>
      </c>
      <c r="O3022" s="108">
        <v>2.4996452872882856E-3</v>
      </c>
      <c r="P3022" s="109">
        <v>2.5920544741394745E-3</v>
      </c>
      <c r="Q3022" s="732">
        <v>6.919244601182626E-3</v>
      </c>
      <c r="R3022" s="108">
        <v>2.5331226155676984E-3</v>
      </c>
      <c r="S3022" s="109">
        <v>3.3740863656433247E-3</v>
      </c>
      <c r="T3022" s="732">
        <v>1.0908621652602779E-2</v>
      </c>
      <c r="U3022" s="108">
        <v>2.249542631305804E-4</v>
      </c>
      <c r="V3022" s="109">
        <v>2.2714609194853088E-4</v>
      </c>
      <c r="W3022" s="732">
        <v>6.5247291278201238E-4</v>
      </c>
      <c r="X3022" s="108">
        <v>1.4280597730239818E-5</v>
      </c>
      <c r="Y3022" s="109">
        <v>1.4500303393982045E-5</v>
      </c>
      <c r="Z3022" s="732">
        <v>4.3759378100136167E-5</v>
      </c>
      <c r="AA3022" s="108">
        <v>2.5945605147366385E-4</v>
      </c>
      <c r="AB3022" s="109">
        <v>2.6697699791555188E-4</v>
      </c>
      <c r="AC3022" s="732">
        <v>1.1976596448305464E-3</v>
      </c>
      <c r="AD3022" s="108">
        <v>9.6088779135382655E-5</v>
      </c>
      <c r="AE3022" s="109">
        <v>9.6579799094228055E-5</v>
      </c>
      <c r="AF3022" s="732">
        <v>2.7533376258079647E-4</v>
      </c>
      <c r="AG3022" s="108">
        <v>1.2880490934844346E-4</v>
      </c>
      <c r="AH3022" s="109">
        <v>1.3207241658249824E-4</v>
      </c>
      <c r="AI3022" s="732">
        <v>4.0193818230814662E-4</v>
      </c>
      <c r="AJ3022" s="114"/>
      <c r="AK3022" s="115"/>
      <c r="AL3022" s="115"/>
    </row>
    <row r="3023" spans="1:38" ht="13" x14ac:dyDescent="0.3">
      <c r="A3023" s="71">
        <v>2050</v>
      </c>
      <c r="B3023" s="718">
        <v>18</v>
      </c>
      <c r="C3023" s="108">
        <v>0.57495242002490021</v>
      </c>
      <c r="D3023" s="109">
        <v>0.5468988211623288</v>
      </c>
      <c r="E3023" s="732">
        <v>0.47139704624675371</v>
      </c>
      <c r="F3023" s="108">
        <v>1.8285600983898941E-2</v>
      </c>
      <c r="G3023" s="109">
        <v>1.9555912207752154E-2</v>
      </c>
      <c r="H3023" s="732">
        <v>3.1221961223963039E-2</v>
      </c>
      <c r="I3023" s="108">
        <v>8.8378969801804052E-3</v>
      </c>
      <c r="J3023" s="109">
        <v>1.0289291376213114E-2</v>
      </c>
      <c r="K3023" s="732">
        <v>2.2092504563098886E-2</v>
      </c>
      <c r="L3023" s="108">
        <v>1.3898637287199122E-3</v>
      </c>
      <c r="M3023" s="109">
        <v>1.5831370879369978E-3</v>
      </c>
      <c r="N3023" s="732">
        <v>2.5791989855397084E-3</v>
      </c>
      <c r="O3023" s="108">
        <v>2.4996452872882856E-3</v>
      </c>
      <c r="P3023" s="109">
        <v>2.5920544741394745E-3</v>
      </c>
      <c r="Q3023" s="732">
        <v>6.919244601182626E-3</v>
      </c>
      <c r="R3023" s="108">
        <v>2.5331226155676984E-3</v>
      </c>
      <c r="S3023" s="109">
        <v>3.3740863656433247E-3</v>
      </c>
      <c r="T3023" s="732">
        <v>1.0908621652602779E-2</v>
      </c>
      <c r="U3023" s="108">
        <v>2.249542631305804E-4</v>
      </c>
      <c r="V3023" s="109">
        <v>2.2714609194853088E-4</v>
      </c>
      <c r="W3023" s="732">
        <v>6.5247291278201238E-4</v>
      </c>
      <c r="X3023" s="108">
        <v>1.4280597730239818E-5</v>
      </c>
      <c r="Y3023" s="109">
        <v>1.4500303393982045E-5</v>
      </c>
      <c r="Z3023" s="732">
        <v>4.3759378100136167E-5</v>
      </c>
      <c r="AA3023" s="108">
        <v>2.5945605147366385E-4</v>
      </c>
      <c r="AB3023" s="109">
        <v>2.6697699791555188E-4</v>
      </c>
      <c r="AC3023" s="732">
        <v>1.1976596448305464E-3</v>
      </c>
      <c r="AD3023" s="108">
        <v>9.6088779135382655E-5</v>
      </c>
      <c r="AE3023" s="109">
        <v>9.6579799094228055E-5</v>
      </c>
      <c r="AF3023" s="732">
        <v>2.7533376258079647E-4</v>
      </c>
      <c r="AG3023" s="108">
        <v>1.2880490934844346E-4</v>
      </c>
      <c r="AH3023" s="109">
        <v>1.3207241658249824E-4</v>
      </c>
      <c r="AI3023" s="732">
        <v>4.0193818230814662E-4</v>
      </c>
      <c r="AJ3023" s="114"/>
      <c r="AK3023" s="115"/>
      <c r="AL3023" s="115"/>
    </row>
    <row r="3024" spans="1:38" ht="13" x14ac:dyDescent="0.3">
      <c r="A3024" s="71">
        <v>2050</v>
      </c>
      <c r="B3024" s="718">
        <v>19</v>
      </c>
      <c r="C3024" s="108">
        <v>0.57495242002490021</v>
      </c>
      <c r="D3024" s="109">
        <v>0.5468988211623288</v>
      </c>
      <c r="E3024" s="732">
        <v>0.47139704624675371</v>
      </c>
      <c r="F3024" s="108">
        <v>1.8285600983898941E-2</v>
      </c>
      <c r="G3024" s="109">
        <v>1.9555912207752154E-2</v>
      </c>
      <c r="H3024" s="732">
        <v>3.1221961223963039E-2</v>
      </c>
      <c r="I3024" s="108">
        <v>8.8378969801804052E-3</v>
      </c>
      <c r="J3024" s="109">
        <v>1.0289291376213114E-2</v>
      </c>
      <c r="K3024" s="732">
        <v>2.2092504563098886E-2</v>
      </c>
      <c r="L3024" s="108">
        <v>1.3898637287199122E-3</v>
      </c>
      <c r="M3024" s="109">
        <v>1.5831370879369978E-3</v>
      </c>
      <c r="N3024" s="732">
        <v>2.5791989855397084E-3</v>
      </c>
      <c r="O3024" s="108">
        <v>2.4996452872882856E-3</v>
      </c>
      <c r="P3024" s="109">
        <v>2.5920544741394745E-3</v>
      </c>
      <c r="Q3024" s="732">
        <v>6.919244601182626E-3</v>
      </c>
      <c r="R3024" s="108">
        <v>2.5331226155676984E-3</v>
      </c>
      <c r="S3024" s="109">
        <v>3.3740863656433247E-3</v>
      </c>
      <c r="T3024" s="732">
        <v>1.0908621652602779E-2</v>
      </c>
      <c r="U3024" s="108">
        <v>2.249542631305804E-4</v>
      </c>
      <c r="V3024" s="109">
        <v>2.2714609194853088E-4</v>
      </c>
      <c r="W3024" s="732">
        <v>6.5247291278201238E-4</v>
      </c>
      <c r="X3024" s="108">
        <v>1.4280597730239818E-5</v>
      </c>
      <c r="Y3024" s="109">
        <v>1.4500303393982045E-5</v>
      </c>
      <c r="Z3024" s="732">
        <v>4.3759378100136167E-5</v>
      </c>
      <c r="AA3024" s="108">
        <v>2.5945605147366385E-4</v>
      </c>
      <c r="AB3024" s="109">
        <v>2.6697699791555188E-4</v>
      </c>
      <c r="AC3024" s="732">
        <v>1.1976596448305464E-3</v>
      </c>
      <c r="AD3024" s="108">
        <v>9.6088779135382655E-5</v>
      </c>
      <c r="AE3024" s="109">
        <v>9.6579799094228055E-5</v>
      </c>
      <c r="AF3024" s="732">
        <v>2.7533376258079647E-4</v>
      </c>
      <c r="AG3024" s="108">
        <v>1.2880490934844346E-4</v>
      </c>
      <c r="AH3024" s="109">
        <v>1.3207241658249824E-4</v>
      </c>
      <c r="AI3024" s="732">
        <v>4.0193818230814662E-4</v>
      </c>
      <c r="AJ3024" s="114"/>
      <c r="AK3024" s="115"/>
      <c r="AL3024" s="115"/>
    </row>
    <row r="3025" spans="1:38" ht="13" x14ac:dyDescent="0.3">
      <c r="A3025" s="71">
        <v>2050</v>
      </c>
      <c r="B3025" s="718">
        <v>20</v>
      </c>
      <c r="C3025" s="108">
        <v>0.57495242002490021</v>
      </c>
      <c r="D3025" s="109">
        <v>0.5468988211623288</v>
      </c>
      <c r="E3025" s="732">
        <v>0.47139704624675371</v>
      </c>
      <c r="F3025" s="108">
        <v>1.8285600983898941E-2</v>
      </c>
      <c r="G3025" s="109">
        <v>1.9555912207752154E-2</v>
      </c>
      <c r="H3025" s="732">
        <v>3.1221961223963039E-2</v>
      </c>
      <c r="I3025" s="108">
        <v>8.8378969801804052E-3</v>
      </c>
      <c r="J3025" s="109">
        <v>1.0289291376213114E-2</v>
      </c>
      <c r="K3025" s="732">
        <v>2.2092504563098886E-2</v>
      </c>
      <c r="L3025" s="108">
        <v>1.3898637287199122E-3</v>
      </c>
      <c r="M3025" s="109">
        <v>1.5831370879369978E-3</v>
      </c>
      <c r="N3025" s="732">
        <v>2.5791989855397084E-3</v>
      </c>
      <c r="O3025" s="108">
        <v>2.4996452872882856E-3</v>
      </c>
      <c r="P3025" s="109">
        <v>2.5920544741394745E-3</v>
      </c>
      <c r="Q3025" s="732">
        <v>6.919244601182626E-3</v>
      </c>
      <c r="R3025" s="108">
        <v>2.5331226155676984E-3</v>
      </c>
      <c r="S3025" s="109">
        <v>3.3740863656433247E-3</v>
      </c>
      <c r="T3025" s="732">
        <v>1.0908621652602779E-2</v>
      </c>
      <c r="U3025" s="108">
        <v>2.249542631305804E-4</v>
      </c>
      <c r="V3025" s="109">
        <v>2.2714609194853088E-4</v>
      </c>
      <c r="W3025" s="732">
        <v>6.5247291278201238E-4</v>
      </c>
      <c r="X3025" s="108">
        <v>1.4280597730239818E-5</v>
      </c>
      <c r="Y3025" s="109">
        <v>1.4500303393982045E-5</v>
      </c>
      <c r="Z3025" s="732">
        <v>4.3759378100136167E-5</v>
      </c>
      <c r="AA3025" s="108">
        <v>2.5945605147366385E-4</v>
      </c>
      <c r="AB3025" s="109">
        <v>2.6697699791555188E-4</v>
      </c>
      <c r="AC3025" s="732">
        <v>1.1976596448305464E-3</v>
      </c>
      <c r="AD3025" s="108">
        <v>9.6088779135382655E-5</v>
      </c>
      <c r="AE3025" s="109">
        <v>9.6579799094228055E-5</v>
      </c>
      <c r="AF3025" s="732">
        <v>2.7533376258079647E-4</v>
      </c>
      <c r="AG3025" s="108">
        <v>1.2880490934844346E-4</v>
      </c>
      <c r="AH3025" s="109">
        <v>1.3207241658249824E-4</v>
      </c>
      <c r="AI3025" s="732">
        <v>4.0193818230814662E-4</v>
      </c>
      <c r="AJ3025" s="114"/>
      <c r="AK3025" s="115"/>
      <c r="AL3025" s="115"/>
    </row>
    <row r="3026" spans="1:38" ht="13" x14ac:dyDescent="0.3">
      <c r="A3026" s="71">
        <v>2050</v>
      </c>
      <c r="B3026" s="718">
        <v>21</v>
      </c>
      <c r="C3026" s="108">
        <v>0.57495242002490021</v>
      </c>
      <c r="D3026" s="109">
        <v>0.5468988211623288</v>
      </c>
      <c r="E3026" s="732">
        <v>0.47139704624675371</v>
      </c>
      <c r="F3026" s="108">
        <v>1.8285600983898941E-2</v>
      </c>
      <c r="G3026" s="109">
        <v>1.9555912207752154E-2</v>
      </c>
      <c r="H3026" s="732">
        <v>3.1221961223963039E-2</v>
      </c>
      <c r="I3026" s="108">
        <v>8.8378969801804052E-3</v>
      </c>
      <c r="J3026" s="109">
        <v>1.0289291376213114E-2</v>
      </c>
      <c r="K3026" s="732">
        <v>2.2092504563098886E-2</v>
      </c>
      <c r="L3026" s="108">
        <v>1.3898637287199122E-3</v>
      </c>
      <c r="M3026" s="109">
        <v>1.5831370879369978E-3</v>
      </c>
      <c r="N3026" s="732">
        <v>2.5791989855397084E-3</v>
      </c>
      <c r="O3026" s="108">
        <v>2.4996452872882856E-3</v>
      </c>
      <c r="P3026" s="109">
        <v>2.5920544741394745E-3</v>
      </c>
      <c r="Q3026" s="732">
        <v>6.919244601182626E-3</v>
      </c>
      <c r="R3026" s="108">
        <v>2.5331226155676984E-3</v>
      </c>
      <c r="S3026" s="109">
        <v>3.3740863656433247E-3</v>
      </c>
      <c r="T3026" s="732">
        <v>1.0908621652602779E-2</v>
      </c>
      <c r="U3026" s="108">
        <v>2.249542631305804E-4</v>
      </c>
      <c r="V3026" s="109">
        <v>2.2714609194853088E-4</v>
      </c>
      <c r="W3026" s="732">
        <v>6.5247291278201238E-4</v>
      </c>
      <c r="X3026" s="108">
        <v>1.4280597730239818E-5</v>
      </c>
      <c r="Y3026" s="109">
        <v>1.4500303393982045E-5</v>
      </c>
      <c r="Z3026" s="732">
        <v>4.3759378100136167E-5</v>
      </c>
      <c r="AA3026" s="108">
        <v>2.5945605147366385E-4</v>
      </c>
      <c r="AB3026" s="109">
        <v>2.6697699791555188E-4</v>
      </c>
      <c r="AC3026" s="732">
        <v>1.1976596448305464E-3</v>
      </c>
      <c r="AD3026" s="108">
        <v>9.6088779135382655E-5</v>
      </c>
      <c r="AE3026" s="109">
        <v>9.6579799094228055E-5</v>
      </c>
      <c r="AF3026" s="732">
        <v>2.7533376258079647E-4</v>
      </c>
      <c r="AG3026" s="108">
        <v>1.2880490934844346E-4</v>
      </c>
      <c r="AH3026" s="109">
        <v>1.3207241658249824E-4</v>
      </c>
      <c r="AI3026" s="732">
        <v>4.0193818230814662E-4</v>
      </c>
      <c r="AJ3026" s="114"/>
      <c r="AK3026" s="115"/>
      <c r="AL3026" s="115"/>
    </row>
    <row r="3027" spans="1:38" ht="13" x14ac:dyDescent="0.3">
      <c r="A3027" s="71">
        <v>2050</v>
      </c>
      <c r="B3027" s="718">
        <v>22</v>
      </c>
      <c r="C3027" s="108">
        <v>0.57495242002490021</v>
      </c>
      <c r="D3027" s="109">
        <v>0.5468988211623288</v>
      </c>
      <c r="E3027" s="732">
        <v>0.47139704624675371</v>
      </c>
      <c r="F3027" s="108">
        <v>1.8285600983898941E-2</v>
      </c>
      <c r="G3027" s="109">
        <v>1.9555912207752154E-2</v>
      </c>
      <c r="H3027" s="732">
        <v>3.1221961223963039E-2</v>
      </c>
      <c r="I3027" s="108">
        <v>8.8378969801804052E-3</v>
      </c>
      <c r="J3027" s="109">
        <v>1.0289291376213114E-2</v>
      </c>
      <c r="K3027" s="732">
        <v>2.2092504563098886E-2</v>
      </c>
      <c r="L3027" s="108">
        <v>1.3898637287199122E-3</v>
      </c>
      <c r="M3027" s="109">
        <v>1.5831370879369978E-3</v>
      </c>
      <c r="N3027" s="732">
        <v>2.5791989855397084E-3</v>
      </c>
      <c r="O3027" s="108">
        <v>2.4996452872882856E-3</v>
      </c>
      <c r="P3027" s="109">
        <v>2.5920544741394745E-3</v>
      </c>
      <c r="Q3027" s="732">
        <v>6.919244601182626E-3</v>
      </c>
      <c r="R3027" s="108">
        <v>2.5331226155676984E-3</v>
      </c>
      <c r="S3027" s="109">
        <v>3.3740863656433247E-3</v>
      </c>
      <c r="T3027" s="732">
        <v>1.0908621652602779E-2</v>
      </c>
      <c r="U3027" s="108">
        <v>2.249542631305804E-4</v>
      </c>
      <c r="V3027" s="109">
        <v>2.2714609194853088E-4</v>
      </c>
      <c r="W3027" s="732">
        <v>6.5247291278201238E-4</v>
      </c>
      <c r="X3027" s="108">
        <v>1.4280597730239818E-5</v>
      </c>
      <c r="Y3027" s="109">
        <v>1.4500303393982045E-5</v>
      </c>
      <c r="Z3027" s="732">
        <v>4.3759378100136167E-5</v>
      </c>
      <c r="AA3027" s="108">
        <v>2.5945605147366385E-4</v>
      </c>
      <c r="AB3027" s="109">
        <v>2.6697699791555188E-4</v>
      </c>
      <c r="AC3027" s="732">
        <v>1.1976596448305464E-3</v>
      </c>
      <c r="AD3027" s="108">
        <v>9.6088779135382655E-5</v>
      </c>
      <c r="AE3027" s="109">
        <v>9.6579799094228055E-5</v>
      </c>
      <c r="AF3027" s="732">
        <v>2.7533376258079647E-4</v>
      </c>
      <c r="AG3027" s="108">
        <v>1.2880490934844346E-4</v>
      </c>
      <c r="AH3027" s="109">
        <v>1.3207241658249824E-4</v>
      </c>
      <c r="AI3027" s="732">
        <v>4.0193818230814662E-4</v>
      </c>
      <c r="AJ3027" s="114"/>
      <c r="AK3027" s="115"/>
      <c r="AL3027" s="115"/>
    </row>
    <row r="3028" spans="1:38" ht="13" x14ac:dyDescent="0.3">
      <c r="A3028" s="71">
        <v>2050</v>
      </c>
      <c r="B3028" s="718">
        <v>23</v>
      </c>
      <c r="C3028" s="108">
        <v>0.57495242002490021</v>
      </c>
      <c r="D3028" s="109">
        <v>0.5468988211623288</v>
      </c>
      <c r="E3028" s="732">
        <v>0.47139704624675371</v>
      </c>
      <c r="F3028" s="108">
        <v>1.8285600983898941E-2</v>
      </c>
      <c r="G3028" s="109">
        <v>1.9555912207752154E-2</v>
      </c>
      <c r="H3028" s="732">
        <v>3.1221961223963039E-2</v>
      </c>
      <c r="I3028" s="108">
        <v>8.8378969801804052E-3</v>
      </c>
      <c r="J3028" s="109">
        <v>1.0289291376213114E-2</v>
      </c>
      <c r="K3028" s="732">
        <v>2.2092504563098886E-2</v>
      </c>
      <c r="L3028" s="108">
        <v>1.3898637287199122E-3</v>
      </c>
      <c r="M3028" s="109">
        <v>1.5831370879369978E-3</v>
      </c>
      <c r="N3028" s="732">
        <v>2.5791989855397084E-3</v>
      </c>
      <c r="O3028" s="108">
        <v>2.4996452872882856E-3</v>
      </c>
      <c r="P3028" s="109">
        <v>2.5920544741394745E-3</v>
      </c>
      <c r="Q3028" s="732">
        <v>6.919244601182626E-3</v>
      </c>
      <c r="R3028" s="108">
        <v>2.5331226155676984E-3</v>
      </c>
      <c r="S3028" s="109">
        <v>3.3740863656433247E-3</v>
      </c>
      <c r="T3028" s="732">
        <v>1.0908621652602779E-2</v>
      </c>
      <c r="U3028" s="108">
        <v>2.249542631305804E-4</v>
      </c>
      <c r="V3028" s="109">
        <v>2.2714609194853088E-4</v>
      </c>
      <c r="W3028" s="732">
        <v>6.5247291278201238E-4</v>
      </c>
      <c r="X3028" s="108">
        <v>1.4280597730239818E-5</v>
      </c>
      <c r="Y3028" s="109">
        <v>1.4500303393982045E-5</v>
      </c>
      <c r="Z3028" s="732">
        <v>4.3759378100136167E-5</v>
      </c>
      <c r="AA3028" s="108">
        <v>2.5945605147366385E-4</v>
      </c>
      <c r="AB3028" s="109">
        <v>2.6697699791555188E-4</v>
      </c>
      <c r="AC3028" s="732">
        <v>1.1976596448305464E-3</v>
      </c>
      <c r="AD3028" s="108">
        <v>9.6088779135382655E-5</v>
      </c>
      <c r="AE3028" s="109">
        <v>9.6579799094228055E-5</v>
      </c>
      <c r="AF3028" s="732">
        <v>2.7533376258079647E-4</v>
      </c>
      <c r="AG3028" s="108">
        <v>1.2880490934844346E-4</v>
      </c>
      <c r="AH3028" s="109">
        <v>1.3207241658249824E-4</v>
      </c>
      <c r="AI3028" s="732">
        <v>4.0193818230814662E-4</v>
      </c>
      <c r="AJ3028" s="114"/>
      <c r="AK3028" s="115"/>
      <c r="AL3028" s="115"/>
    </row>
    <row r="3029" spans="1:38" ht="13" x14ac:dyDescent="0.3">
      <c r="A3029" s="71">
        <v>2050</v>
      </c>
      <c r="B3029" s="718">
        <v>24</v>
      </c>
      <c r="C3029" s="108">
        <v>0.57495242002490021</v>
      </c>
      <c r="D3029" s="109">
        <v>0.5468988211623288</v>
      </c>
      <c r="E3029" s="732">
        <v>0.47139704624675371</v>
      </c>
      <c r="F3029" s="108">
        <v>1.8285600983898941E-2</v>
      </c>
      <c r="G3029" s="109">
        <v>1.9555912207752154E-2</v>
      </c>
      <c r="H3029" s="732">
        <v>3.1221961223963039E-2</v>
      </c>
      <c r="I3029" s="108">
        <v>8.8378969801804052E-3</v>
      </c>
      <c r="J3029" s="109">
        <v>1.0289291376213114E-2</v>
      </c>
      <c r="K3029" s="732">
        <v>2.2092504563098886E-2</v>
      </c>
      <c r="L3029" s="108">
        <v>1.3898637287199122E-3</v>
      </c>
      <c r="M3029" s="109">
        <v>1.5831370879369978E-3</v>
      </c>
      <c r="N3029" s="732">
        <v>2.5791989855397084E-3</v>
      </c>
      <c r="O3029" s="108">
        <v>2.4996452872882856E-3</v>
      </c>
      <c r="P3029" s="109">
        <v>2.5920544741394745E-3</v>
      </c>
      <c r="Q3029" s="732">
        <v>6.919244601182626E-3</v>
      </c>
      <c r="R3029" s="108">
        <v>2.5331226155676984E-3</v>
      </c>
      <c r="S3029" s="109">
        <v>3.3740863656433247E-3</v>
      </c>
      <c r="T3029" s="732">
        <v>1.0908621652602779E-2</v>
      </c>
      <c r="U3029" s="108">
        <v>2.249542631305804E-4</v>
      </c>
      <c r="V3029" s="109">
        <v>2.2714609194853088E-4</v>
      </c>
      <c r="W3029" s="732">
        <v>6.5247291278201238E-4</v>
      </c>
      <c r="X3029" s="108">
        <v>1.4280597730239818E-5</v>
      </c>
      <c r="Y3029" s="109">
        <v>1.4500303393982045E-5</v>
      </c>
      <c r="Z3029" s="732">
        <v>4.3759378100136167E-5</v>
      </c>
      <c r="AA3029" s="108">
        <v>2.5945605147366385E-4</v>
      </c>
      <c r="AB3029" s="109">
        <v>2.6697699791555188E-4</v>
      </c>
      <c r="AC3029" s="732">
        <v>1.1976596448305464E-3</v>
      </c>
      <c r="AD3029" s="108">
        <v>9.6088779135382655E-5</v>
      </c>
      <c r="AE3029" s="109">
        <v>9.6579799094228055E-5</v>
      </c>
      <c r="AF3029" s="732">
        <v>2.7533376258079647E-4</v>
      </c>
      <c r="AG3029" s="108">
        <v>1.2880490934844346E-4</v>
      </c>
      <c r="AH3029" s="109">
        <v>1.3207241658249824E-4</v>
      </c>
      <c r="AI3029" s="732">
        <v>4.0193818230814662E-4</v>
      </c>
      <c r="AJ3029" s="114"/>
      <c r="AK3029" s="115"/>
      <c r="AL3029" s="115"/>
    </row>
    <row r="3030" spans="1:38" ht="13" x14ac:dyDescent="0.3">
      <c r="A3030" s="71">
        <v>2050</v>
      </c>
      <c r="B3030" s="718">
        <v>25</v>
      </c>
      <c r="C3030" s="108">
        <v>0.57495242002490021</v>
      </c>
      <c r="D3030" s="109">
        <v>0.5468988211623288</v>
      </c>
      <c r="E3030" s="732">
        <v>0.47139704624675371</v>
      </c>
      <c r="F3030" s="108">
        <v>1.8285600983898941E-2</v>
      </c>
      <c r="G3030" s="109">
        <v>1.9555912207752154E-2</v>
      </c>
      <c r="H3030" s="732">
        <v>3.1221961223963039E-2</v>
      </c>
      <c r="I3030" s="108">
        <v>8.8378969801804052E-3</v>
      </c>
      <c r="J3030" s="109">
        <v>1.0289291376213114E-2</v>
      </c>
      <c r="K3030" s="732">
        <v>2.2092504563098886E-2</v>
      </c>
      <c r="L3030" s="108">
        <v>1.3898637287199122E-3</v>
      </c>
      <c r="M3030" s="109">
        <v>1.5831370879369978E-3</v>
      </c>
      <c r="N3030" s="732">
        <v>2.5791989855397084E-3</v>
      </c>
      <c r="O3030" s="108">
        <v>2.4996452872882856E-3</v>
      </c>
      <c r="P3030" s="109">
        <v>2.5920544741394745E-3</v>
      </c>
      <c r="Q3030" s="732">
        <v>6.919244601182626E-3</v>
      </c>
      <c r="R3030" s="108">
        <v>2.5331226155676984E-3</v>
      </c>
      <c r="S3030" s="109">
        <v>3.3740863656433247E-3</v>
      </c>
      <c r="T3030" s="732">
        <v>1.0908621652602779E-2</v>
      </c>
      <c r="U3030" s="108">
        <v>2.249542631305804E-4</v>
      </c>
      <c r="V3030" s="109">
        <v>2.2714609194853088E-4</v>
      </c>
      <c r="W3030" s="732">
        <v>6.5247291278201238E-4</v>
      </c>
      <c r="X3030" s="108">
        <v>1.4280597730239818E-5</v>
      </c>
      <c r="Y3030" s="109">
        <v>1.4500303393982045E-5</v>
      </c>
      <c r="Z3030" s="732">
        <v>4.3759378100136167E-5</v>
      </c>
      <c r="AA3030" s="108">
        <v>2.5945605147366385E-4</v>
      </c>
      <c r="AB3030" s="109">
        <v>2.6697699791555188E-4</v>
      </c>
      <c r="AC3030" s="732">
        <v>1.1976596448305464E-3</v>
      </c>
      <c r="AD3030" s="108">
        <v>9.6088779135382655E-5</v>
      </c>
      <c r="AE3030" s="109">
        <v>9.6579799094228055E-5</v>
      </c>
      <c r="AF3030" s="732">
        <v>2.7533376258079647E-4</v>
      </c>
      <c r="AG3030" s="108">
        <v>1.2880490934844346E-4</v>
      </c>
      <c r="AH3030" s="109">
        <v>1.3207241658249824E-4</v>
      </c>
      <c r="AI3030" s="732">
        <v>4.0193818230814662E-4</v>
      </c>
      <c r="AJ3030" s="114"/>
      <c r="AK3030" s="115"/>
      <c r="AL3030" s="115"/>
    </row>
    <row r="3031" spans="1:38" ht="13" x14ac:dyDescent="0.3">
      <c r="A3031" s="71">
        <v>2050</v>
      </c>
      <c r="B3031" s="718">
        <v>26</v>
      </c>
      <c r="C3031" s="108">
        <v>0.57495242002490021</v>
      </c>
      <c r="D3031" s="109">
        <v>0.5468988211623288</v>
      </c>
      <c r="E3031" s="732">
        <v>0.47139704624675371</v>
      </c>
      <c r="F3031" s="108">
        <v>1.8285600983898941E-2</v>
      </c>
      <c r="G3031" s="109">
        <v>1.9555912207752154E-2</v>
      </c>
      <c r="H3031" s="732">
        <v>3.1221961223963039E-2</v>
      </c>
      <c r="I3031" s="108">
        <v>8.8378969801804052E-3</v>
      </c>
      <c r="J3031" s="109">
        <v>1.0289291376213114E-2</v>
      </c>
      <c r="K3031" s="732">
        <v>2.2092504563098886E-2</v>
      </c>
      <c r="L3031" s="108">
        <v>1.3898637287199122E-3</v>
      </c>
      <c r="M3031" s="109">
        <v>1.5831370879369978E-3</v>
      </c>
      <c r="N3031" s="732">
        <v>2.5791989855397084E-3</v>
      </c>
      <c r="O3031" s="108">
        <v>2.4996452872882856E-3</v>
      </c>
      <c r="P3031" s="109">
        <v>2.5920544741394745E-3</v>
      </c>
      <c r="Q3031" s="732">
        <v>6.919244601182626E-3</v>
      </c>
      <c r="R3031" s="108">
        <v>2.5331226155676984E-3</v>
      </c>
      <c r="S3031" s="109">
        <v>3.3740863656433247E-3</v>
      </c>
      <c r="T3031" s="732">
        <v>1.0908621652602779E-2</v>
      </c>
      <c r="U3031" s="108">
        <v>2.249542631305804E-4</v>
      </c>
      <c r="V3031" s="109">
        <v>2.2714609194853088E-4</v>
      </c>
      <c r="W3031" s="732">
        <v>6.5247291278201238E-4</v>
      </c>
      <c r="X3031" s="108">
        <v>1.4280597730239818E-5</v>
      </c>
      <c r="Y3031" s="109">
        <v>1.4500303393982045E-5</v>
      </c>
      <c r="Z3031" s="732">
        <v>4.3759378100136167E-5</v>
      </c>
      <c r="AA3031" s="108">
        <v>2.5945605147366385E-4</v>
      </c>
      <c r="AB3031" s="109">
        <v>2.6697699791555188E-4</v>
      </c>
      <c r="AC3031" s="732">
        <v>1.1976596448305464E-3</v>
      </c>
      <c r="AD3031" s="108">
        <v>9.6088779135382655E-5</v>
      </c>
      <c r="AE3031" s="109">
        <v>9.6579799094228055E-5</v>
      </c>
      <c r="AF3031" s="732">
        <v>2.7533376258079647E-4</v>
      </c>
      <c r="AG3031" s="108">
        <v>1.2880490934844346E-4</v>
      </c>
      <c r="AH3031" s="109">
        <v>1.3207241658249824E-4</v>
      </c>
      <c r="AI3031" s="732">
        <v>4.0193818230814662E-4</v>
      </c>
      <c r="AJ3031" s="114"/>
      <c r="AK3031" s="115"/>
      <c r="AL3031" s="115"/>
    </row>
    <row r="3032" spans="1:38" ht="13" x14ac:dyDescent="0.3">
      <c r="A3032" s="71">
        <v>2050</v>
      </c>
      <c r="B3032" s="718">
        <v>27</v>
      </c>
      <c r="C3032" s="108">
        <v>0.57495242002490021</v>
      </c>
      <c r="D3032" s="109">
        <v>0.5468988211623288</v>
      </c>
      <c r="E3032" s="732">
        <v>0.47139704624675371</v>
      </c>
      <c r="F3032" s="108">
        <v>1.8285600983898941E-2</v>
      </c>
      <c r="G3032" s="109">
        <v>1.9555912207752154E-2</v>
      </c>
      <c r="H3032" s="732">
        <v>3.1221961223963039E-2</v>
      </c>
      <c r="I3032" s="108">
        <v>8.8378969801804052E-3</v>
      </c>
      <c r="J3032" s="109">
        <v>1.0289291376213114E-2</v>
      </c>
      <c r="K3032" s="732">
        <v>2.2092504563098886E-2</v>
      </c>
      <c r="L3032" s="108">
        <v>1.3898637287199122E-3</v>
      </c>
      <c r="M3032" s="109">
        <v>1.5831370879369978E-3</v>
      </c>
      <c r="N3032" s="732">
        <v>2.5791989855397084E-3</v>
      </c>
      <c r="O3032" s="108">
        <v>2.4996452872882856E-3</v>
      </c>
      <c r="P3032" s="109">
        <v>2.5920544741394745E-3</v>
      </c>
      <c r="Q3032" s="732">
        <v>6.919244601182626E-3</v>
      </c>
      <c r="R3032" s="108">
        <v>2.5331226155676984E-3</v>
      </c>
      <c r="S3032" s="109">
        <v>3.3740863656433247E-3</v>
      </c>
      <c r="T3032" s="732">
        <v>1.0908621652602779E-2</v>
      </c>
      <c r="U3032" s="108">
        <v>2.249542631305804E-4</v>
      </c>
      <c r="V3032" s="109">
        <v>2.2714609194853088E-4</v>
      </c>
      <c r="W3032" s="732">
        <v>6.5247291278201238E-4</v>
      </c>
      <c r="X3032" s="108">
        <v>1.4280597730239818E-5</v>
      </c>
      <c r="Y3032" s="109">
        <v>1.4500303393982045E-5</v>
      </c>
      <c r="Z3032" s="732">
        <v>4.3759378100136167E-5</v>
      </c>
      <c r="AA3032" s="108">
        <v>2.5945605147366385E-4</v>
      </c>
      <c r="AB3032" s="109">
        <v>2.6697699791555188E-4</v>
      </c>
      <c r="AC3032" s="732">
        <v>1.1976596448305464E-3</v>
      </c>
      <c r="AD3032" s="108">
        <v>9.6088779135382655E-5</v>
      </c>
      <c r="AE3032" s="109">
        <v>9.6579799094228055E-5</v>
      </c>
      <c r="AF3032" s="732">
        <v>2.7533376258079647E-4</v>
      </c>
      <c r="AG3032" s="108">
        <v>1.2880490934844346E-4</v>
      </c>
      <c r="AH3032" s="109">
        <v>1.3207241658249824E-4</v>
      </c>
      <c r="AI3032" s="732">
        <v>4.0193818230814662E-4</v>
      </c>
      <c r="AJ3032" s="114"/>
      <c r="AK3032" s="115"/>
      <c r="AL3032" s="115"/>
    </row>
    <row r="3033" spans="1:38" ht="13" x14ac:dyDescent="0.3">
      <c r="A3033" s="71">
        <v>2050</v>
      </c>
      <c r="B3033" s="718">
        <v>28</v>
      </c>
      <c r="C3033" s="108">
        <v>0.57495242002490021</v>
      </c>
      <c r="D3033" s="109">
        <v>0.5468988211623288</v>
      </c>
      <c r="E3033" s="732">
        <v>0.47139704624675371</v>
      </c>
      <c r="F3033" s="108">
        <v>1.8285600983898941E-2</v>
      </c>
      <c r="G3033" s="109">
        <v>1.9555912207752154E-2</v>
      </c>
      <c r="H3033" s="732">
        <v>3.1221961223963039E-2</v>
      </c>
      <c r="I3033" s="108">
        <v>8.8378969801804052E-3</v>
      </c>
      <c r="J3033" s="109">
        <v>1.0289291376213114E-2</v>
      </c>
      <c r="K3033" s="732">
        <v>2.2092504563098886E-2</v>
      </c>
      <c r="L3033" s="108">
        <v>1.3898637287199122E-3</v>
      </c>
      <c r="M3033" s="109">
        <v>1.5831370879369978E-3</v>
      </c>
      <c r="N3033" s="732">
        <v>2.5791989855397084E-3</v>
      </c>
      <c r="O3033" s="108">
        <v>2.4996452872882856E-3</v>
      </c>
      <c r="P3033" s="109">
        <v>2.5920544741394745E-3</v>
      </c>
      <c r="Q3033" s="732">
        <v>6.919244601182626E-3</v>
      </c>
      <c r="R3033" s="108">
        <v>2.5331226155676984E-3</v>
      </c>
      <c r="S3033" s="109">
        <v>3.3740863656433247E-3</v>
      </c>
      <c r="T3033" s="732">
        <v>1.0908621652602779E-2</v>
      </c>
      <c r="U3033" s="108">
        <v>2.249542631305804E-4</v>
      </c>
      <c r="V3033" s="109">
        <v>2.2714609194853088E-4</v>
      </c>
      <c r="W3033" s="732">
        <v>6.5247291278201238E-4</v>
      </c>
      <c r="X3033" s="108">
        <v>1.4280597730239818E-5</v>
      </c>
      <c r="Y3033" s="109">
        <v>1.4500303393982045E-5</v>
      </c>
      <c r="Z3033" s="732">
        <v>4.3759378100136167E-5</v>
      </c>
      <c r="AA3033" s="108">
        <v>2.5945605147366385E-4</v>
      </c>
      <c r="AB3033" s="109">
        <v>2.6697699791555188E-4</v>
      </c>
      <c r="AC3033" s="732">
        <v>1.1976596448305464E-3</v>
      </c>
      <c r="AD3033" s="108">
        <v>9.6088779135382655E-5</v>
      </c>
      <c r="AE3033" s="109">
        <v>9.6579799094228055E-5</v>
      </c>
      <c r="AF3033" s="732">
        <v>2.7533376258079647E-4</v>
      </c>
      <c r="AG3033" s="108">
        <v>1.2880490934844346E-4</v>
      </c>
      <c r="AH3033" s="109">
        <v>1.3207241658249824E-4</v>
      </c>
      <c r="AI3033" s="732">
        <v>4.0193818230814662E-4</v>
      </c>
      <c r="AJ3033" s="114"/>
      <c r="AK3033" s="115"/>
      <c r="AL3033" s="115"/>
    </row>
    <row r="3034" spans="1:38" ht="13" x14ac:dyDescent="0.3">
      <c r="A3034" s="71">
        <v>2050</v>
      </c>
      <c r="B3034" s="718">
        <v>29</v>
      </c>
      <c r="C3034" s="108">
        <v>0.57495242002490021</v>
      </c>
      <c r="D3034" s="109">
        <v>0.5468988211623288</v>
      </c>
      <c r="E3034" s="732">
        <v>0.47139704624675371</v>
      </c>
      <c r="F3034" s="108">
        <v>1.8285600983898941E-2</v>
      </c>
      <c r="G3034" s="109">
        <v>1.9555912207752154E-2</v>
      </c>
      <c r="H3034" s="732">
        <v>3.1221961223963039E-2</v>
      </c>
      <c r="I3034" s="108">
        <v>8.8378969801804052E-3</v>
      </c>
      <c r="J3034" s="109">
        <v>1.0289291376213114E-2</v>
      </c>
      <c r="K3034" s="732">
        <v>2.2092504563098886E-2</v>
      </c>
      <c r="L3034" s="108">
        <v>1.3898637287199122E-3</v>
      </c>
      <c r="M3034" s="109">
        <v>1.5831370879369978E-3</v>
      </c>
      <c r="N3034" s="732">
        <v>2.5791989855397084E-3</v>
      </c>
      <c r="O3034" s="108">
        <v>2.4996452872882856E-3</v>
      </c>
      <c r="P3034" s="109">
        <v>2.5920544741394745E-3</v>
      </c>
      <c r="Q3034" s="732">
        <v>6.919244601182626E-3</v>
      </c>
      <c r="R3034" s="108">
        <v>2.5331226155676984E-3</v>
      </c>
      <c r="S3034" s="109">
        <v>3.3740863656433247E-3</v>
      </c>
      <c r="T3034" s="732">
        <v>1.0908621652602779E-2</v>
      </c>
      <c r="U3034" s="108">
        <v>2.249542631305804E-4</v>
      </c>
      <c r="V3034" s="109">
        <v>2.2714609194853088E-4</v>
      </c>
      <c r="W3034" s="732">
        <v>6.5247291278201238E-4</v>
      </c>
      <c r="X3034" s="108">
        <v>1.4280597730239818E-5</v>
      </c>
      <c r="Y3034" s="109">
        <v>1.4500303393982045E-5</v>
      </c>
      <c r="Z3034" s="732">
        <v>4.3759378100136167E-5</v>
      </c>
      <c r="AA3034" s="108">
        <v>2.5945605147366385E-4</v>
      </c>
      <c r="AB3034" s="109">
        <v>2.6697699791555188E-4</v>
      </c>
      <c r="AC3034" s="732">
        <v>1.1976596448305464E-3</v>
      </c>
      <c r="AD3034" s="108">
        <v>9.6088779135382655E-5</v>
      </c>
      <c r="AE3034" s="109">
        <v>9.6579799094228055E-5</v>
      </c>
      <c r="AF3034" s="732">
        <v>2.7533376258079647E-4</v>
      </c>
      <c r="AG3034" s="108">
        <v>1.2880490934844346E-4</v>
      </c>
      <c r="AH3034" s="109">
        <v>1.3207241658249824E-4</v>
      </c>
      <c r="AI3034" s="732">
        <v>4.0193818230814662E-4</v>
      </c>
      <c r="AJ3034" s="114"/>
      <c r="AK3034" s="115"/>
      <c r="AL3034" s="115"/>
    </row>
    <row r="3035" spans="1:38" ht="13" x14ac:dyDescent="0.3">
      <c r="A3035" s="71">
        <v>2050</v>
      </c>
      <c r="B3035" s="718">
        <v>30</v>
      </c>
      <c r="C3035" s="108">
        <v>0.57495242002490021</v>
      </c>
      <c r="D3035" s="109">
        <v>0.5468988211623288</v>
      </c>
      <c r="E3035" s="732">
        <v>0.47139704624675371</v>
      </c>
      <c r="F3035" s="108">
        <v>1.8285600983898941E-2</v>
      </c>
      <c r="G3035" s="109">
        <v>1.9555912207752154E-2</v>
      </c>
      <c r="H3035" s="732">
        <v>3.1221961223963039E-2</v>
      </c>
      <c r="I3035" s="108">
        <v>8.8378969801804052E-3</v>
      </c>
      <c r="J3035" s="109">
        <v>1.0289291376213114E-2</v>
      </c>
      <c r="K3035" s="732">
        <v>2.2092504563098886E-2</v>
      </c>
      <c r="L3035" s="108">
        <v>1.3898637287199122E-3</v>
      </c>
      <c r="M3035" s="109">
        <v>1.5831370879369978E-3</v>
      </c>
      <c r="N3035" s="732">
        <v>2.5791989855397084E-3</v>
      </c>
      <c r="O3035" s="108">
        <v>2.4996452872882856E-3</v>
      </c>
      <c r="P3035" s="109">
        <v>2.5920544741394745E-3</v>
      </c>
      <c r="Q3035" s="732">
        <v>6.919244601182626E-3</v>
      </c>
      <c r="R3035" s="108">
        <v>2.5331226155676984E-3</v>
      </c>
      <c r="S3035" s="109">
        <v>3.3740863656433247E-3</v>
      </c>
      <c r="T3035" s="732">
        <v>1.0908621652602779E-2</v>
      </c>
      <c r="U3035" s="108">
        <v>2.249542631305804E-4</v>
      </c>
      <c r="V3035" s="109">
        <v>2.2714609194853088E-4</v>
      </c>
      <c r="W3035" s="732">
        <v>6.5247291278201238E-4</v>
      </c>
      <c r="X3035" s="108">
        <v>1.4280597730239818E-5</v>
      </c>
      <c r="Y3035" s="109">
        <v>1.4500303393982045E-5</v>
      </c>
      <c r="Z3035" s="732">
        <v>4.3759378100136167E-5</v>
      </c>
      <c r="AA3035" s="108">
        <v>2.5945605147366385E-4</v>
      </c>
      <c r="AB3035" s="109">
        <v>2.6697699791555188E-4</v>
      </c>
      <c r="AC3035" s="732">
        <v>1.1976596448305464E-3</v>
      </c>
      <c r="AD3035" s="108">
        <v>9.6088779135382655E-5</v>
      </c>
      <c r="AE3035" s="109">
        <v>9.6579799094228055E-5</v>
      </c>
      <c r="AF3035" s="732">
        <v>2.7533376258079647E-4</v>
      </c>
      <c r="AG3035" s="108">
        <v>1.2880490934844346E-4</v>
      </c>
      <c r="AH3035" s="109">
        <v>1.3207241658249824E-4</v>
      </c>
      <c r="AI3035" s="732">
        <v>4.0193818230814662E-4</v>
      </c>
      <c r="AJ3035" s="114"/>
      <c r="AK3035" s="115"/>
      <c r="AL3035" s="115"/>
    </row>
    <row r="3036" spans="1:38" ht="13" x14ac:dyDescent="0.3">
      <c r="A3036" s="71">
        <v>2050</v>
      </c>
      <c r="B3036" s="718">
        <v>31</v>
      </c>
      <c r="C3036" s="108">
        <v>0.57495242002490021</v>
      </c>
      <c r="D3036" s="109">
        <v>0.5468988211623288</v>
      </c>
      <c r="E3036" s="732">
        <v>0.47139704624675371</v>
      </c>
      <c r="F3036" s="108">
        <v>1.8285600983898941E-2</v>
      </c>
      <c r="G3036" s="109">
        <v>1.9555912207752154E-2</v>
      </c>
      <c r="H3036" s="732">
        <v>3.1221961223963039E-2</v>
      </c>
      <c r="I3036" s="108">
        <v>8.8378969801804052E-3</v>
      </c>
      <c r="J3036" s="109">
        <v>1.0289291376213114E-2</v>
      </c>
      <c r="K3036" s="732">
        <v>2.2092504563098886E-2</v>
      </c>
      <c r="L3036" s="108">
        <v>1.3898637287199122E-3</v>
      </c>
      <c r="M3036" s="109">
        <v>1.5831370879369978E-3</v>
      </c>
      <c r="N3036" s="732">
        <v>2.5791989855397084E-3</v>
      </c>
      <c r="O3036" s="108">
        <v>2.4996452872882856E-3</v>
      </c>
      <c r="P3036" s="109">
        <v>2.5920544741394745E-3</v>
      </c>
      <c r="Q3036" s="732">
        <v>6.919244601182626E-3</v>
      </c>
      <c r="R3036" s="108">
        <v>2.5331226155676984E-3</v>
      </c>
      <c r="S3036" s="109">
        <v>3.3740863656433247E-3</v>
      </c>
      <c r="T3036" s="732">
        <v>1.0908621652602779E-2</v>
      </c>
      <c r="U3036" s="108">
        <v>2.249542631305804E-4</v>
      </c>
      <c r="V3036" s="109">
        <v>2.2714609194853088E-4</v>
      </c>
      <c r="W3036" s="732">
        <v>6.5247291278201238E-4</v>
      </c>
      <c r="X3036" s="108">
        <v>1.4280597730239818E-5</v>
      </c>
      <c r="Y3036" s="109">
        <v>1.4500303393982045E-5</v>
      </c>
      <c r="Z3036" s="732">
        <v>4.3759378100136167E-5</v>
      </c>
      <c r="AA3036" s="108">
        <v>2.5945605147366385E-4</v>
      </c>
      <c r="AB3036" s="109">
        <v>2.6697699791555188E-4</v>
      </c>
      <c r="AC3036" s="732">
        <v>1.1976596448305464E-3</v>
      </c>
      <c r="AD3036" s="108">
        <v>9.6088779135382655E-5</v>
      </c>
      <c r="AE3036" s="109">
        <v>9.6579799094228055E-5</v>
      </c>
      <c r="AF3036" s="732">
        <v>2.7533376258079647E-4</v>
      </c>
      <c r="AG3036" s="108">
        <v>1.2880490934844346E-4</v>
      </c>
      <c r="AH3036" s="109">
        <v>1.3207241658249824E-4</v>
      </c>
      <c r="AI3036" s="732">
        <v>4.0193818230814662E-4</v>
      </c>
      <c r="AJ3036" s="114"/>
      <c r="AK3036" s="115"/>
      <c r="AL3036" s="115"/>
    </row>
    <row r="3037" spans="1:38" ht="13" x14ac:dyDescent="0.3">
      <c r="A3037" s="71">
        <v>2050</v>
      </c>
      <c r="B3037" s="718">
        <v>32</v>
      </c>
      <c r="C3037" s="108">
        <v>0.57495242002490021</v>
      </c>
      <c r="D3037" s="109">
        <v>0.5468988211623288</v>
      </c>
      <c r="E3037" s="732">
        <v>0.47139704624675371</v>
      </c>
      <c r="F3037" s="108">
        <v>1.8285600983898941E-2</v>
      </c>
      <c r="G3037" s="109">
        <v>1.9555912207752154E-2</v>
      </c>
      <c r="H3037" s="732">
        <v>3.1221961223963039E-2</v>
      </c>
      <c r="I3037" s="108">
        <v>8.8378969801804052E-3</v>
      </c>
      <c r="J3037" s="109">
        <v>1.0289291376213114E-2</v>
      </c>
      <c r="K3037" s="732">
        <v>2.2092504563098886E-2</v>
      </c>
      <c r="L3037" s="108">
        <v>1.3898637287199122E-3</v>
      </c>
      <c r="M3037" s="109">
        <v>1.5831370879369978E-3</v>
      </c>
      <c r="N3037" s="732">
        <v>2.5791989855397084E-3</v>
      </c>
      <c r="O3037" s="108">
        <v>2.4996452872882856E-3</v>
      </c>
      <c r="P3037" s="109">
        <v>2.5920544741394745E-3</v>
      </c>
      <c r="Q3037" s="732">
        <v>6.919244601182626E-3</v>
      </c>
      <c r="R3037" s="108">
        <v>2.5331226155676984E-3</v>
      </c>
      <c r="S3037" s="109">
        <v>3.3740863656433247E-3</v>
      </c>
      <c r="T3037" s="732">
        <v>1.0908621652602779E-2</v>
      </c>
      <c r="U3037" s="108">
        <v>2.249542631305804E-4</v>
      </c>
      <c r="V3037" s="109">
        <v>2.2714609194853088E-4</v>
      </c>
      <c r="W3037" s="732">
        <v>6.5247291278201238E-4</v>
      </c>
      <c r="X3037" s="108">
        <v>1.4280597730239818E-5</v>
      </c>
      <c r="Y3037" s="109">
        <v>1.4500303393982045E-5</v>
      </c>
      <c r="Z3037" s="732">
        <v>4.3759378100136167E-5</v>
      </c>
      <c r="AA3037" s="108">
        <v>2.5945605147366385E-4</v>
      </c>
      <c r="AB3037" s="109">
        <v>2.6697699791555188E-4</v>
      </c>
      <c r="AC3037" s="732">
        <v>1.1976596448305464E-3</v>
      </c>
      <c r="AD3037" s="108">
        <v>9.6088779135382655E-5</v>
      </c>
      <c r="AE3037" s="109">
        <v>9.6579799094228055E-5</v>
      </c>
      <c r="AF3037" s="732">
        <v>2.7533376258079647E-4</v>
      </c>
      <c r="AG3037" s="108">
        <v>1.2880490934844346E-4</v>
      </c>
      <c r="AH3037" s="109">
        <v>1.3207241658249824E-4</v>
      </c>
      <c r="AI3037" s="732">
        <v>4.0193818230814662E-4</v>
      </c>
      <c r="AJ3037" s="114"/>
      <c r="AK3037" s="115"/>
      <c r="AL3037" s="115"/>
    </row>
    <row r="3038" spans="1:38" ht="13" x14ac:dyDescent="0.3">
      <c r="A3038" s="71">
        <v>2050</v>
      </c>
      <c r="B3038" s="718">
        <v>33</v>
      </c>
      <c r="C3038" s="108">
        <v>0.57495242002490021</v>
      </c>
      <c r="D3038" s="109">
        <v>0.5468988211623288</v>
      </c>
      <c r="E3038" s="732">
        <v>0.47139704624675371</v>
      </c>
      <c r="F3038" s="108">
        <v>1.8285600983898941E-2</v>
      </c>
      <c r="G3038" s="109">
        <v>1.9555912207752154E-2</v>
      </c>
      <c r="H3038" s="732">
        <v>3.1221961223963039E-2</v>
      </c>
      <c r="I3038" s="108">
        <v>8.8378969801804052E-3</v>
      </c>
      <c r="J3038" s="109">
        <v>1.0289291376213114E-2</v>
      </c>
      <c r="K3038" s="732">
        <v>2.2092504563098886E-2</v>
      </c>
      <c r="L3038" s="108">
        <v>1.3898637287199122E-3</v>
      </c>
      <c r="M3038" s="109">
        <v>1.5831370879369978E-3</v>
      </c>
      <c r="N3038" s="732">
        <v>2.5791989855397084E-3</v>
      </c>
      <c r="O3038" s="108">
        <v>2.4996452872882856E-3</v>
      </c>
      <c r="P3038" s="109">
        <v>2.5920544741394745E-3</v>
      </c>
      <c r="Q3038" s="732">
        <v>6.919244601182626E-3</v>
      </c>
      <c r="R3038" s="108">
        <v>2.5331226155676984E-3</v>
      </c>
      <c r="S3038" s="109">
        <v>3.3740863656433247E-3</v>
      </c>
      <c r="T3038" s="732">
        <v>1.0908621652602779E-2</v>
      </c>
      <c r="U3038" s="108">
        <v>2.249542631305804E-4</v>
      </c>
      <c r="V3038" s="109">
        <v>2.2714609194853088E-4</v>
      </c>
      <c r="W3038" s="732">
        <v>6.5247291278201238E-4</v>
      </c>
      <c r="X3038" s="108">
        <v>1.4280597730239818E-5</v>
      </c>
      <c r="Y3038" s="109">
        <v>1.4500303393982045E-5</v>
      </c>
      <c r="Z3038" s="732">
        <v>4.3759378100136167E-5</v>
      </c>
      <c r="AA3038" s="108">
        <v>2.5945605147366385E-4</v>
      </c>
      <c r="AB3038" s="109">
        <v>2.6697699791555188E-4</v>
      </c>
      <c r="AC3038" s="732">
        <v>1.1976596448305464E-3</v>
      </c>
      <c r="AD3038" s="108">
        <v>9.6088779135382655E-5</v>
      </c>
      <c r="AE3038" s="109">
        <v>9.6579799094228055E-5</v>
      </c>
      <c r="AF3038" s="732">
        <v>2.7533376258079647E-4</v>
      </c>
      <c r="AG3038" s="108">
        <v>1.2880490934844346E-4</v>
      </c>
      <c r="AH3038" s="109">
        <v>1.3207241658249824E-4</v>
      </c>
      <c r="AI3038" s="732">
        <v>4.0193818230814662E-4</v>
      </c>
      <c r="AJ3038" s="114"/>
      <c r="AK3038" s="115"/>
      <c r="AL3038" s="115"/>
    </row>
    <row r="3039" spans="1:38" ht="13" x14ac:dyDescent="0.3">
      <c r="A3039" s="71">
        <v>2050</v>
      </c>
      <c r="B3039" s="718">
        <v>34</v>
      </c>
      <c r="C3039" s="108">
        <v>0.57495242002490021</v>
      </c>
      <c r="D3039" s="109">
        <v>0.5468988211623288</v>
      </c>
      <c r="E3039" s="732">
        <v>0.47139704624675371</v>
      </c>
      <c r="F3039" s="108">
        <v>1.8285600983898941E-2</v>
      </c>
      <c r="G3039" s="109">
        <v>1.9555912207752154E-2</v>
      </c>
      <c r="H3039" s="732">
        <v>3.1221961223963039E-2</v>
      </c>
      <c r="I3039" s="108">
        <v>8.8378969801804052E-3</v>
      </c>
      <c r="J3039" s="109">
        <v>1.0289291376213114E-2</v>
      </c>
      <c r="K3039" s="732">
        <v>2.2092504563098886E-2</v>
      </c>
      <c r="L3039" s="108">
        <v>1.3898637287199122E-3</v>
      </c>
      <c r="M3039" s="109">
        <v>1.5831370879369978E-3</v>
      </c>
      <c r="N3039" s="732">
        <v>2.5791989855397084E-3</v>
      </c>
      <c r="O3039" s="108">
        <v>2.4996452872882856E-3</v>
      </c>
      <c r="P3039" s="109">
        <v>2.5920544741394745E-3</v>
      </c>
      <c r="Q3039" s="732">
        <v>6.919244601182626E-3</v>
      </c>
      <c r="R3039" s="108">
        <v>2.5331226155676984E-3</v>
      </c>
      <c r="S3039" s="109">
        <v>3.3740863656433247E-3</v>
      </c>
      <c r="T3039" s="732">
        <v>1.0908621652602779E-2</v>
      </c>
      <c r="U3039" s="108">
        <v>2.249542631305804E-4</v>
      </c>
      <c r="V3039" s="109">
        <v>2.2714609194853088E-4</v>
      </c>
      <c r="W3039" s="732">
        <v>6.5247291278201238E-4</v>
      </c>
      <c r="X3039" s="108">
        <v>1.4280597730239818E-5</v>
      </c>
      <c r="Y3039" s="109">
        <v>1.4500303393982045E-5</v>
      </c>
      <c r="Z3039" s="732">
        <v>4.3759378100136167E-5</v>
      </c>
      <c r="AA3039" s="108">
        <v>2.5945605147366385E-4</v>
      </c>
      <c r="AB3039" s="109">
        <v>2.6697699791555188E-4</v>
      </c>
      <c r="AC3039" s="732">
        <v>1.1976596448305464E-3</v>
      </c>
      <c r="AD3039" s="108">
        <v>9.6088779135382655E-5</v>
      </c>
      <c r="AE3039" s="109">
        <v>9.6579799094228055E-5</v>
      </c>
      <c r="AF3039" s="732">
        <v>2.7533376258079647E-4</v>
      </c>
      <c r="AG3039" s="108">
        <v>1.2880490934844346E-4</v>
      </c>
      <c r="AH3039" s="109">
        <v>1.3207241658249824E-4</v>
      </c>
      <c r="AI3039" s="732">
        <v>4.0193818230814662E-4</v>
      </c>
      <c r="AJ3039" s="114"/>
      <c r="AK3039" s="115"/>
      <c r="AL3039" s="115"/>
    </row>
    <row r="3040" spans="1:38" ht="13" x14ac:dyDescent="0.3">
      <c r="A3040" s="71">
        <v>2050</v>
      </c>
      <c r="B3040" s="718">
        <v>35</v>
      </c>
      <c r="C3040" s="108">
        <v>0.57495242002490021</v>
      </c>
      <c r="D3040" s="109">
        <v>0.5468988211623288</v>
      </c>
      <c r="E3040" s="732">
        <v>0.47139704624675371</v>
      </c>
      <c r="F3040" s="108">
        <v>1.8285600983898941E-2</v>
      </c>
      <c r="G3040" s="109">
        <v>1.9555912207752154E-2</v>
      </c>
      <c r="H3040" s="732">
        <v>3.1221961223963039E-2</v>
      </c>
      <c r="I3040" s="108">
        <v>8.8378969801804052E-3</v>
      </c>
      <c r="J3040" s="109">
        <v>1.0289291376213114E-2</v>
      </c>
      <c r="K3040" s="732">
        <v>2.2092504563098886E-2</v>
      </c>
      <c r="L3040" s="108">
        <v>1.3898637287199122E-3</v>
      </c>
      <c r="M3040" s="109">
        <v>1.5831370879369978E-3</v>
      </c>
      <c r="N3040" s="732">
        <v>2.5791989855397084E-3</v>
      </c>
      <c r="O3040" s="108">
        <v>2.4996452872882856E-3</v>
      </c>
      <c r="P3040" s="109">
        <v>2.5920544741394745E-3</v>
      </c>
      <c r="Q3040" s="732">
        <v>6.919244601182626E-3</v>
      </c>
      <c r="R3040" s="108">
        <v>2.5331226155676984E-3</v>
      </c>
      <c r="S3040" s="109">
        <v>3.3740863656433247E-3</v>
      </c>
      <c r="T3040" s="732">
        <v>1.0908621652602779E-2</v>
      </c>
      <c r="U3040" s="108">
        <v>2.249542631305804E-4</v>
      </c>
      <c r="V3040" s="109">
        <v>2.2714609194853088E-4</v>
      </c>
      <c r="W3040" s="732">
        <v>6.5247291278201238E-4</v>
      </c>
      <c r="X3040" s="108">
        <v>1.4280597730239818E-5</v>
      </c>
      <c r="Y3040" s="109">
        <v>1.4500303393982045E-5</v>
      </c>
      <c r="Z3040" s="732">
        <v>4.3759378100136167E-5</v>
      </c>
      <c r="AA3040" s="108">
        <v>2.5945605147366385E-4</v>
      </c>
      <c r="AB3040" s="109">
        <v>2.6697699791555188E-4</v>
      </c>
      <c r="AC3040" s="732">
        <v>1.1976596448305464E-3</v>
      </c>
      <c r="AD3040" s="108">
        <v>9.6088779135382655E-5</v>
      </c>
      <c r="AE3040" s="109">
        <v>9.6579799094228055E-5</v>
      </c>
      <c r="AF3040" s="732">
        <v>2.7533376258079647E-4</v>
      </c>
      <c r="AG3040" s="108">
        <v>1.2880490934844346E-4</v>
      </c>
      <c r="AH3040" s="109">
        <v>1.3207241658249824E-4</v>
      </c>
      <c r="AI3040" s="732">
        <v>4.0193818230814662E-4</v>
      </c>
      <c r="AJ3040" s="114"/>
      <c r="AK3040" s="115"/>
      <c r="AL3040" s="115"/>
    </row>
    <row r="3041" spans="1:38" ht="13" x14ac:dyDescent="0.3">
      <c r="A3041" s="71">
        <v>2050</v>
      </c>
      <c r="B3041" s="718">
        <v>36</v>
      </c>
      <c r="C3041" s="108">
        <v>0.57495242002490021</v>
      </c>
      <c r="D3041" s="109">
        <v>0.5468988211623288</v>
      </c>
      <c r="E3041" s="732">
        <v>0.47139704624675371</v>
      </c>
      <c r="F3041" s="108">
        <v>1.8285600983898941E-2</v>
      </c>
      <c r="G3041" s="109">
        <v>1.9555912207752154E-2</v>
      </c>
      <c r="H3041" s="732">
        <v>3.1221961223963039E-2</v>
      </c>
      <c r="I3041" s="108">
        <v>8.8378969801804052E-3</v>
      </c>
      <c r="J3041" s="109">
        <v>1.0289291376213114E-2</v>
      </c>
      <c r="K3041" s="732">
        <v>2.2092504563098886E-2</v>
      </c>
      <c r="L3041" s="108">
        <v>1.3898637287199122E-3</v>
      </c>
      <c r="M3041" s="109">
        <v>1.5831370879369978E-3</v>
      </c>
      <c r="N3041" s="732">
        <v>2.5791989855397084E-3</v>
      </c>
      <c r="O3041" s="108">
        <v>2.4996452872882856E-3</v>
      </c>
      <c r="P3041" s="109">
        <v>2.5920544741394745E-3</v>
      </c>
      <c r="Q3041" s="732">
        <v>6.919244601182626E-3</v>
      </c>
      <c r="R3041" s="108">
        <v>2.5331226155676984E-3</v>
      </c>
      <c r="S3041" s="109">
        <v>3.3740863656433247E-3</v>
      </c>
      <c r="T3041" s="732">
        <v>1.0908621652602779E-2</v>
      </c>
      <c r="U3041" s="108">
        <v>2.249542631305804E-4</v>
      </c>
      <c r="V3041" s="109">
        <v>2.2714609194853088E-4</v>
      </c>
      <c r="W3041" s="732">
        <v>6.5247291278201238E-4</v>
      </c>
      <c r="X3041" s="108">
        <v>1.4280597730239818E-5</v>
      </c>
      <c r="Y3041" s="109">
        <v>1.4500303393982045E-5</v>
      </c>
      <c r="Z3041" s="732">
        <v>4.3759378100136167E-5</v>
      </c>
      <c r="AA3041" s="108">
        <v>2.5945605147366385E-4</v>
      </c>
      <c r="AB3041" s="109">
        <v>2.6697699791555188E-4</v>
      </c>
      <c r="AC3041" s="732">
        <v>1.1976596448305464E-3</v>
      </c>
      <c r="AD3041" s="108">
        <v>9.6088779135382655E-5</v>
      </c>
      <c r="AE3041" s="109">
        <v>9.6579799094228055E-5</v>
      </c>
      <c r="AF3041" s="732">
        <v>2.7533376258079647E-4</v>
      </c>
      <c r="AG3041" s="108">
        <v>1.2880490934844346E-4</v>
      </c>
      <c r="AH3041" s="109">
        <v>1.3207241658249824E-4</v>
      </c>
      <c r="AI3041" s="732">
        <v>4.0193818230814662E-4</v>
      </c>
      <c r="AJ3041" s="114"/>
      <c r="AK3041" s="115"/>
      <c r="AL3041" s="115"/>
    </row>
    <row r="3042" spans="1:38" ht="13" x14ac:dyDescent="0.3">
      <c r="A3042" s="71">
        <v>2050</v>
      </c>
      <c r="B3042" s="718">
        <v>37</v>
      </c>
      <c r="C3042" s="108">
        <v>0.57495242002490021</v>
      </c>
      <c r="D3042" s="109">
        <v>0.5468988211623288</v>
      </c>
      <c r="E3042" s="732">
        <v>0.47139704624675371</v>
      </c>
      <c r="F3042" s="108">
        <v>1.8285600983898941E-2</v>
      </c>
      <c r="G3042" s="109">
        <v>1.9555912207752154E-2</v>
      </c>
      <c r="H3042" s="732">
        <v>3.1221961223963039E-2</v>
      </c>
      <c r="I3042" s="108">
        <v>8.8378969801804052E-3</v>
      </c>
      <c r="J3042" s="109">
        <v>1.0289291376213114E-2</v>
      </c>
      <c r="K3042" s="732">
        <v>2.2092504563098886E-2</v>
      </c>
      <c r="L3042" s="108">
        <v>1.3898637287199122E-3</v>
      </c>
      <c r="M3042" s="109">
        <v>1.5831370879369978E-3</v>
      </c>
      <c r="N3042" s="732">
        <v>2.5791989855397084E-3</v>
      </c>
      <c r="O3042" s="108">
        <v>2.4996452872882856E-3</v>
      </c>
      <c r="P3042" s="109">
        <v>2.5920544741394745E-3</v>
      </c>
      <c r="Q3042" s="732">
        <v>6.919244601182626E-3</v>
      </c>
      <c r="R3042" s="108">
        <v>2.5331226155676984E-3</v>
      </c>
      <c r="S3042" s="109">
        <v>3.3740863656433247E-3</v>
      </c>
      <c r="T3042" s="732">
        <v>1.0908621652602779E-2</v>
      </c>
      <c r="U3042" s="108">
        <v>2.249542631305804E-4</v>
      </c>
      <c r="V3042" s="109">
        <v>2.2714609194853088E-4</v>
      </c>
      <c r="W3042" s="732">
        <v>6.5247291278201238E-4</v>
      </c>
      <c r="X3042" s="108">
        <v>1.4280597730239818E-5</v>
      </c>
      <c r="Y3042" s="109">
        <v>1.4500303393982045E-5</v>
      </c>
      <c r="Z3042" s="732">
        <v>4.3759378100136167E-5</v>
      </c>
      <c r="AA3042" s="108">
        <v>2.5945605147366385E-4</v>
      </c>
      <c r="AB3042" s="109">
        <v>2.6697699791555188E-4</v>
      </c>
      <c r="AC3042" s="732">
        <v>1.1976596448305464E-3</v>
      </c>
      <c r="AD3042" s="108">
        <v>9.6088779135382655E-5</v>
      </c>
      <c r="AE3042" s="109">
        <v>9.6579799094228055E-5</v>
      </c>
      <c r="AF3042" s="732">
        <v>2.7533376258079647E-4</v>
      </c>
      <c r="AG3042" s="108">
        <v>1.2880490934844346E-4</v>
      </c>
      <c r="AH3042" s="109">
        <v>1.3207241658249824E-4</v>
      </c>
      <c r="AI3042" s="732">
        <v>4.0193818230814662E-4</v>
      </c>
      <c r="AJ3042" s="114"/>
      <c r="AK3042" s="115"/>
      <c r="AL3042" s="115"/>
    </row>
    <row r="3043" spans="1:38" ht="13" x14ac:dyDescent="0.3">
      <c r="A3043" s="71">
        <v>2050</v>
      </c>
      <c r="B3043" s="718">
        <v>38</v>
      </c>
      <c r="C3043" s="108">
        <v>0.57495242002490021</v>
      </c>
      <c r="D3043" s="109">
        <v>0.5468988211623288</v>
      </c>
      <c r="E3043" s="732">
        <v>0.47139704624675371</v>
      </c>
      <c r="F3043" s="108">
        <v>1.8285600983898941E-2</v>
      </c>
      <c r="G3043" s="109">
        <v>1.9555912207752154E-2</v>
      </c>
      <c r="H3043" s="732">
        <v>3.1221961223963039E-2</v>
      </c>
      <c r="I3043" s="108">
        <v>8.8378969801804052E-3</v>
      </c>
      <c r="J3043" s="109">
        <v>1.0289291376213114E-2</v>
      </c>
      <c r="K3043" s="732">
        <v>2.2092504563098886E-2</v>
      </c>
      <c r="L3043" s="108">
        <v>1.3898637287199122E-3</v>
      </c>
      <c r="M3043" s="109">
        <v>1.5831370879369978E-3</v>
      </c>
      <c r="N3043" s="732">
        <v>2.5791989855397084E-3</v>
      </c>
      <c r="O3043" s="108">
        <v>2.4996452872882856E-3</v>
      </c>
      <c r="P3043" s="109">
        <v>2.5920544741394745E-3</v>
      </c>
      <c r="Q3043" s="732">
        <v>6.919244601182626E-3</v>
      </c>
      <c r="R3043" s="108">
        <v>2.5331226155676984E-3</v>
      </c>
      <c r="S3043" s="109">
        <v>3.3740863656433247E-3</v>
      </c>
      <c r="T3043" s="732">
        <v>1.0908621652602779E-2</v>
      </c>
      <c r="U3043" s="108">
        <v>2.249542631305804E-4</v>
      </c>
      <c r="V3043" s="109">
        <v>2.2714609194853088E-4</v>
      </c>
      <c r="W3043" s="732">
        <v>6.5247291278201238E-4</v>
      </c>
      <c r="X3043" s="108">
        <v>1.4280597730239818E-5</v>
      </c>
      <c r="Y3043" s="109">
        <v>1.4500303393982045E-5</v>
      </c>
      <c r="Z3043" s="732">
        <v>4.3759378100136167E-5</v>
      </c>
      <c r="AA3043" s="108">
        <v>2.5945605147366385E-4</v>
      </c>
      <c r="AB3043" s="109">
        <v>2.6697699791555188E-4</v>
      </c>
      <c r="AC3043" s="732">
        <v>1.1976596448305464E-3</v>
      </c>
      <c r="AD3043" s="108">
        <v>9.6088779135382655E-5</v>
      </c>
      <c r="AE3043" s="109">
        <v>9.6579799094228055E-5</v>
      </c>
      <c r="AF3043" s="732">
        <v>2.7533376258079647E-4</v>
      </c>
      <c r="AG3043" s="108">
        <v>1.2880490934844346E-4</v>
      </c>
      <c r="AH3043" s="109">
        <v>1.3207241658249824E-4</v>
      </c>
      <c r="AI3043" s="732">
        <v>4.0193818230814662E-4</v>
      </c>
      <c r="AJ3043" s="114"/>
      <c r="AK3043" s="115"/>
      <c r="AL3043" s="115"/>
    </row>
    <row r="3044" spans="1:38" ht="13.5" thickBot="1" x14ac:dyDescent="0.35">
      <c r="A3044" s="73">
        <v>2050</v>
      </c>
      <c r="B3044" s="719">
        <v>39</v>
      </c>
      <c r="C3044" s="110">
        <v>0.57495242002490021</v>
      </c>
      <c r="D3044" s="111">
        <v>0.5468988211623288</v>
      </c>
      <c r="E3044" s="733">
        <v>0.47139704624675371</v>
      </c>
      <c r="F3044" s="110">
        <v>1.8285600983898941E-2</v>
      </c>
      <c r="G3044" s="111">
        <v>1.9555912207752154E-2</v>
      </c>
      <c r="H3044" s="733">
        <v>3.1221961223963039E-2</v>
      </c>
      <c r="I3044" s="110">
        <v>8.8378969801804052E-3</v>
      </c>
      <c r="J3044" s="111">
        <v>1.0289291376213114E-2</v>
      </c>
      <c r="K3044" s="733">
        <v>2.2092504563098886E-2</v>
      </c>
      <c r="L3044" s="110">
        <v>1.3898637287199122E-3</v>
      </c>
      <c r="M3044" s="111">
        <v>1.5831370879369978E-3</v>
      </c>
      <c r="N3044" s="733">
        <v>2.5791989855397084E-3</v>
      </c>
      <c r="O3044" s="110">
        <v>2.4996452872882856E-3</v>
      </c>
      <c r="P3044" s="111">
        <v>2.5920544741394745E-3</v>
      </c>
      <c r="Q3044" s="733">
        <v>6.919244601182626E-3</v>
      </c>
      <c r="R3044" s="110">
        <v>2.5331226155676984E-3</v>
      </c>
      <c r="S3044" s="111">
        <v>3.3740863656433247E-3</v>
      </c>
      <c r="T3044" s="733">
        <v>1.0908621652602779E-2</v>
      </c>
      <c r="U3044" s="110">
        <v>2.249542631305804E-4</v>
      </c>
      <c r="V3044" s="111">
        <v>2.2714609194853088E-4</v>
      </c>
      <c r="W3044" s="733">
        <v>6.5247291278201238E-4</v>
      </c>
      <c r="X3044" s="110">
        <v>1.4280597730239818E-5</v>
      </c>
      <c r="Y3044" s="111">
        <v>1.4500303393982045E-5</v>
      </c>
      <c r="Z3044" s="733">
        <v>4.3759378100136167E-5</v>
      </c>
      <c r="AA3044" s="110">
        <v>2.5945605147366385E-4</v>
      </c>
      <c r="AB3044" s="111">
        <v>2.6697699791555188E-4</v>
      </c>
      <c r="AC3044" s="733">
        <v>1.1976596448305464E-3</v>
      </c>
      <c r="AD3044" s="110">
        <v>9.6088779135382655E-5</v>
      </c>
      <c r="AE3044" s="111">
        <v>9.6579799094228055E-5</v>
      </c>
      <c r="AF3044" s="733">
        <v>2.7533376258079647E-4</v>
      </c>
      <c r="AG3044" s="110">
        <v>1.2880490934844346E-4</v>
      </c>
      <c r="AH3044" s="111">
        <v>1.3207241658249824E-4</v>
      </c>
      <c r="AI3044" s="733">
        <v>4.0193818230814662E-4</v>
      </c>
      <c r="AJ3044" s="116"/>
      <c r="AK3044" s="117"/>
      <c r="AL3044" s="117"/>
    </row>
    <row r="3045" spans="1:38" x14ac:dyDescent="0.25">
      <c r="A3045" s="720">
        <f>A3005+1</f>
        <v>2051</v>
      </c>
      <c r="B3045" s="70">
        <v>0</v>
      </c>
      <c r="C3045" s="106">
        <v>0.28143054633617992</v>
      </c>
      <c r="D3045" s="107">
        <v>0.28846270441956823</v>
      </c>
      <c r="E3045" s="730">
        <v>0.24820481315053461</v>
      </c>
      <c r="F3045" s="106">
        <v>1.3328436604308099E-2</v>
      </c>
      <c r="G3045" s="107">
        <v>1.5137897540261376E-2</v>
      </c>
      <c r="H3045" s="730">
        <v>1.4938245589687855E-2</v>
      </c>
      <c r="I3045" s="106">
        <v>7.4134624141111837E-3</v>
      </c>
      <c r="J3045" s="107">
        <v>7.0275453012201197E-3</v>
      </c>
      <c r="K3045" s="730">
        <v>1.6927638104560605E-2</v>
      </c>
      <c r="L3045" s="106">
        <v>7.2149727122839259E-4</v>
      </c>
      <c r="M3045" s="107">
        <v>7.9933802244499261E-4</v>
      </c>
      <c r="N3045" s="730">
        <v>1.4063743914210873E-3</v>
      </c>
      <c r="O3045" s="106">
        <v>1.8598003795295725E-3</v>
      </c>
      <c r="P3045" s="107">
        <v>1.7521094806245733E-3</v>
      </c>
      <c r="Q3045" s="730">
        <v>3.4344490861767133E-3</v>
      </c>
      <c r="R3045" s="106">
        <v>2.5331226155676984E-3</v>
      </c>
      <c r="S3045" s="107">
        <v>3.3740863656433247E-3</v>
      </c>
      <c r="T3045" s="730">
        <v>1.0908621652602779E-2</v>
      </c>
      <c r="U3045" s="106">
        <v>1.967048280136566E-4</v>
      </c>
      <c r="V3045" s="107">
        <v>1.8982527790260294E-4</v>
      </c>
      <c r="W3045" s="730">
        <v>3.3684781376090841E-4</v>
      </c>
      <c r="X3045" s="106">
        <v>1.2163037351452452E-5</v>
      </c>
      <c r="Y3045" s="107">
        <v>1.1705306658858711E-5</v>
      </c>
      <c r="Z3045" s="730">
        <v>2.1765631249448627E-5</v>
      </c>
      <c r="AA3045" s="106">
        <v>2.1148782212925056E-4</v>
      </c>
      <c r="AB3045" s="107">
        <v>2.1139881731845427E-4</v>
      </c>
      <c r="AC3045" s="730">
        <v>5.9545041647438078E-4</v>
      </c>
      <c r="AD3045" s="106">
        <v>8.6239045064933202E-5</v>
      </c>
      <c r="AE3045" s="107">
        <v>8.3526653057563105E-5</v>
      </c>
      <c r="AF3045" s="730">
        <v>1.4576289318315189E-4</v>
      </c>
      <c r="AG3045" s="106">
        <v>1.0319200553631824E-4</v>
      </c>
      <c r="AH3045" s="107">
        <v>9.8380950250306098E-5</v>
      </c>
      <c r="AI3045" s="730">
        <v>1.8985292823541498E-4</v>
      </c>
      <c r="AJ3045" s="112"/>
      <c r="AK3045" s="113"/>
      <c r="AL3045" s="113"/>
    </row>
    <row r="3046" spans="1:38" x14ac:dyDescent="0.25">
      <c r="A3046" s="71">
        <f>A3006+1</f>
        <v>2051</v>
      </c>
      <c r="B3046" s="718">
        <v>1</v>
      </c>
      <c r="C3046" s="108">
        <v>0.28061320345800866</v>
      </c>
      <c r="D3046" s="109">
        <v>0.28744583547902619</v>
      </c>
      <c r="E3046" s="731">
        <v>0.2494651089929697</v>
      </c>
      <c r="F3046" s="108">
        <v>1.3337910454981044E-2</v>
      </c>
      <c r="G3046" s="109">
        <v>1.514079929007056E-2</v>
      </c>
      <c r="H3046" s="731">
        <v>1.5039105138159231E-2</v>
      </c>
      <c r="I3046" s="108">
        <v>7.3896947738475811E-3</v>
      </c>
      <c r="J3046" s="109">
        <v>6.9954990323060464E-3</v>
      </c>
      <c r="K3046" s="731">
        <v>1.7040480474246413E-2</v>
      </c>
      <c r="L3046" s="108">
        <v>7.2055614820293876E-4</v>
      </c>
      <c r="M3046" s="109">
        <v>7.9735854341123058E-4</v>
      </c>
      <c r="N3046" s="731">
        <v>1.41237422655169E-3</v>
      </c>
      <c r="O3046" s="108">
        <v>1.8540236834021166E-3</v>
      </c>
      <c r="P3046" s="109">
        <v>1.7455724120920965E-3</v>
      </c>
      <c r="Q3046" s="731">
        <v>3.4560568082955198E-3</v>
      </c>
      <c r="R3046" s="108">
        <v>2.5331226155676984E-3</v>
      </c>
      <c r="S3046" s="109">
        <v>3.3740863656433247E-3</v>
      </c>
      <c r="T3046" s="731">
        <v>1.0908621652602779E-2</v>
      </c>
      <c r="U3046" s="108">
        <v>1.9614386800974727E-4</v>
      </c>
      <c r="V3046" s="109">
        <v>1.8903547488552283E-4</v>
      </c>
      <c r="W3046" s="731">
        <v>3.3917597775374347E-4</v>
      </c>
      <c r="X3046" s="108">
        <v>1.2127199716643696E-5</v>
      </c>
      <c r="Y3046" s="109">
        <v>1.1656240761799821E-5</v>
      </c>
      <c r="Z3046" s="731">
        <v>2.1908644712515803E-5</v>
      </c>
      <c r="AA3046" s="108">
        <v>2.1106553883935109E-4</v>
      </c>
      <c r="AB3046" s="109">
        <v>2.1078741008484904E-4</v>
      </c>
      <c r="AC3046" s="731">
        <v>5.9922847904400156E-4</v>
      </c>
      <c r="AD3046" s="108">
        <v>8.5995395157850241E-5</v>
      </c>
      <c r="AE3046" s="109">
        <v>8.3172402483432741E-5</v>
      </c>
      <c r="AF3046" s="731">
        <v>1.4684187741567889E-4</v>
      </c>
      <c r="AG3046" s="108">
        <v>1.0288184592816844E-4</v>
      </c>
      <c r="AH3046" s="109">
        <v>9.7989825299345072E-5</v>
      </c>
      <c r="AI3046" s="731">
        <v>1.9088364469670491E-4</v>
      </c>
      <c r="AJ3046" s="114"/>
      <c r="AK3046" s="115"/>
      <c r="AL3046" s="115"/>
    </row>
    <row r="3047" spans="1:38" x14ac:dyDescent="0.25">
      <c r="A3047" s="71">
        <f t="shared" ref="A3047:A3110" si="0">A3007+1</f>
        <v>2051</v>
      </c>
      <c r="B3047" s="718">
        <v>2</v>
      </c>
      <c r="C3047" s="108">
        <v>0.27897638257190688</v>
      </c>
      <c r="D3047" s="109">
        <v>0.28555545466739579</v>
      </c>
      <c r="E3047" s="731">
        <v>0.25100574609583459</v>
      </c>
      <c r="F3047" s="108">
        <v>1.3325509231094761E-2</v>
      </c>
      <c r="G3047" s="109">
        <v>1.5128212452272236E-2</v>
      </c>
      <c r="H3047" s="731">
        <v>1.515422623864791E-2</v>
      </c>
      <c r="I3047" s="108">
        <v>7.3508955464494903E-3</v>
      </c>
      <c r="J3047" s="109">
        <v>6.9497500309281049E-3</v>
      </c>
      <c r="K3047" s="731">
        <v>1.7176975565161238E-2</v>
      </c>
      <c r="L3047" s="108">
        <v>7.1959853745484994E-4</v>
      </c>
      <c r="M3047" s="109">
        <v>7.9542699904117781E-4</v>
      </c>
      <c r="N3047" s="731">
        <v>1.4195530265519725E-3</v>
      </c>
      <c r="O3047" s="108">
        <v>1.8438638432056477E-3</v>
      </c>
      <c r="P3047" s="109">
        <v>1.7354250993541975E-3</v>
      </c>
      <c r="Q3047" s="731">
        <v>3.4823827396215407E-3</v>
      </c>
      <c r="R3047" s="108">
        <v>2.5331226155676984E-3</v>
      </c>
      <c r="S3047" s="109">
        <v>3.3740863656433247E-3</v>
      </c>
      <c r="T3047" s="731">
        <v>1.0908621652602779E-2</v>
      </c>
      <c r="U3047" s="108">
        <v>1.9531359165709402E-4</v>
      </c>
      <c r="V3047" s="109">
        <v>1.8800458688429813E-4</v>
      </c>
      <c r="W3047" s="731">
        <v>3.4201217683979855E-4</v>
      </c>
      <c r="X3047" s="108">
        <v>1.2072375177773723E-5</v>
      </c>
      <c r="Y3047" s="109">
        <v>1.1590258717219839E-5</v>
      </c>
      <c r="Z3047" s="731">
        <v>2.2082964012971093E-5</v>
      </c>
      <c r="AA3047" s="108">
        <v>2.1031045168090596E-4</v>
      </c>
      <c r="AB3047" s="109">
        <v>2.0989885851379744E-4</v>
      </c>
      <c r="AC3047" s="731">
        <v>6.0380079179872645E-4</v>
      </c>
      <c r="AD3047" s="108">
        <v>8.5645396775358213E-5</v>
      </c>
      <c r="AE3047" s="109">
        <v>8.272056352680063E-5</v>
      </c>
      <c r="AF3047" s="731">
        <v>1.4815655246312398E-4</v>
      </c>
      <c r="AG3047" s="108">
        <v>1.0237566851440954E-4</v>
      </c>
      <c r="AH3047" s="109">
        <v>9.7431582663837801E-5</v>
      </c>
      <c r="AI3047" s="731">
        <v>1.9213961922003877E-4</v>
      </c>
      <c r="AJ3047" s="114"/>
      <c r="AK3047" s="115"/>
      <c r="AL3047" s="115"/>
    </row>
    <row r="3048" spans="1:38" x14ac:dyDescent="0.25">
      <c r="A3048" s="71">
        <f t="shared" si="0"/>
        <v>2051</v>
      </c>
      <c r="B3048" s="718">
        <v>3</v>
      </c>
      <c r="C3048" s="108">
        <v>0.27631999055454026</v>
      </c>
      <c r="D3048" s="109">
        <v>0.28264120478590743</v>
      </c>
      <c r="E3048" s="731">
        <v>0.25282306340405414</v>
      </c>
      <c r="F3048" s="108">
        <v>1.3306021940368637E-2</v>
      </c>
      <c r="G3048" s="109">
        <v>1.5111913633897134E-2</v>
      </c>
      <c r="H3048" s="731">
        <v>1.5289925106368238E-2</v>
      </c>
      <c r="I3048" s="108">
        <v>7.2932707639299411E-3</v>
      </c>
      <c r="J3048" s="109">
        <v>6.8879548436569342E-3</v>
      </c>
      <c r="K3048" s="731">
        <v>1.7336784323992223E-2</v>
      </c>
      <c r="L3048" s="108">
        <v>7.1861708774224149E-4</v>
      </c>
      <c r="M3048" s="109">
        <v>7.9354840010145049E-4</v>
      </c>
      <c r="N3048" s="731">
        <v>1.427895038456069E-3</v>
      </c>
      <c r="O3048" s="108">
        <v>1.8286699594803005E-3</v>
      </c>
      <c r="P3048" s="109">
        <v>1.7210129118399823E-3</v>
      </c>
      <c r="Q3048" s="731">
        <v>3.513367443898836E-3</v>
      </c>
      <c r="R3048" s="108">
        <v>2.5331226155676984E-3</v>
      </c>
      <c r="S3048" s="109">
        <v>3.3740863656433247E-3</v>
      </c>
      <c r="T3048" s="731">
        <v>1.0908621652602779E-2</v>
      </c>
      <c r="U3048" s="108">
        <v>1.9415610085813417E-4</v>
      </c>
      <c r="V3048" s="109">
        <v>1.8669540359731433E-4</v>
      </c>
      <c r="W3048" s="731">
        <v>3.4535027852401632E-4</v>
      </c>
      <c r="X3048" s="108">
        <v>1.1994675746043064E-5</v>
      </c>
      <c r="Y3048" s="109">
        <v>1.1504696653877708E-5</v>
      </c>
      <c r="Z3048" s="731">
        <v>2.228816512814122E-5</v>
      </c>
      <c r="AA3048" s="108">
        <v>2.092277320388283E-4</v>
      </c>
      <c r="AB3048" s="109">
        <v>2.0874082140989066E-4</v>
      </c>
      <c r="AC3048" s="731">
        <v>6.0918239467997511E-4</v>
      </c>
      <c r="AD3048" s="108">
        <v>8.5164160014859747E-5</v>
      </c>
      <c r="AE3048" s="109">
        <v>8.2156809193243435E-5</v>
      </c>
      <c r="AF3048" s="731">
        <v>1.4970372226581026E-4</v>
      </c>
      <c r="AG3048" s="108">
        <v>1.0163937746204799E-4</v>
      </c>
      <c r="AH3048" s="109">
        <v>9.6677719359794046E-5</v>
      </c>
      <c r="AI3048" s="731">
        <v>1.9361798192382018E-4</v>
      </c>
      <c r="AJ3048" s="114"/>
      <c r="AK3048" s="115"/>
      <c r="AL3048" s="115"/>
    </row>
    <row r="3049" spans="1:38" x14ac:dyDescent="0.25">
      <c r="A3049" s="71">
        <f t="shared" si="0"/>
        <v>2051</v>
      </c>
      <c r="B3049" s="718">
        <v>4</v>
      </c>
      <c r="C3049" s="108">
        <v>0.33573455000717972</v>
      </c>
      <c r="D3049" s="109">
        <v>0.33808188423904878</v>
      </c>
      <c r="E3049" s="731">
        <v>0.34150409165902817</v>
      </c>
      <c r="F3049" s="108">
        <v>1.3731145220187152E-2</v>
      </c>
      <c r="G3049" s="109">
        <v>1.5645683201661605E-2</v>
      </c>
      <c r="H3049" s="731">
        <v>1.8743562265451433E-2</v>
      </c>
      <c r="I3049" s="108">
        <v>7.733460215188173E-3</v>
      </c>
      <c r="J3049" s="109">
        <v>8.0565191815815083E-3</v>
      </c>
      <c r="K3049" s="731">
        <v>2.0597742242676256E-2</v>
      </c>
      <c r="L3049" s="108">
        <v>8.6898492568557794E-4</v>
      </c>
      <c r="M3049" s="109">
        <v>1.1847031799839191E-3</v>
      </c>
      <c r="N3049" s="731">
        <v>2.3076778275081073E-3</v>
      </c>
      <c r="O3049" s="108">
        <v>1.977107611955515E-3</v>
      </c>
      <c r="P3049" s="109">
        <v>2.013777602167735E-3</v>
      </c>
      <c r="Q3049" s="731">
        <v>4.4487897760150568E-3</v>
      </c>
      <c r="R3049" s="108">
        <v>2.5331226155676984E-3</v>
      </c>
      <c r="S3049" s="109">
        <v>3.3740863656433247E-3</v>
      </c>
      <c r="T3049" s="731">
        <v>1.0908621652602779E-2</v>
      </c>
      <c r="U3049" s="108">
        <v>2.0231527171530006E-4</v>
      </c>
      <c r="V3049" s="109">
        <v>2.0231136330687858E-4</v>
      </c>
      <c r="W3049" s="731">
        <v>4.446647244756257E-4</v>
      </c>
      <c r="X3049" s="108">
        <v>1.2581743340644774E-5</v>
      </c>
      <c r="Y3049" s="109">
        <v>1.2632458066207165E-5</v>
      </c>
      <c r="Z3049" s="731">
        <v>2.8738186290918965E-5</v>
      </c>
      <c r="AA3049" s="108">
        <v>2.1877601729134103E-4</v>
      </c>
      <c r="AB3049" s="109">
        <v>2.2613222510126685E-4</v>
      </c>
      <c r="AC3049" s="731">
        <v>7.6645897865852794E-4</v>
      </c>
      <c r="AD3049" s="108">
        <v>8.8272600976062749E-5</v>
      </c>
      <c r="AE3049" s="109">
        <v>8.8041037431257671E-5</v>
      </c>
      <c r="AF3049" s="731">
        <v>1.9614488663977816E-4</v>
      </c>
      <c r="AG3049" s="108">
        <v>1.0802116757895046E-4</v>
      </c>
      <c r="AH3049" s="109">
        <v>1.0912860078702439E-4</v>
      </c>
      <c r="AI3049" s="731">
        <v>2.3893236767171083E-4</v>
      </c>
      <c r="AJ3049" s="114"/>
      <c r="AK3049" s="115"/>
      <c r="AL3049" s="115"/>
    </row>
    <row r="3050" spans="1:38" x14ac:dyDescent="0.25">
      <c r="A3050" s="71">
        <f t="shared" si="0"/>
        <v>2051</v>
      </c>
      <c r="B3050" s="718">
        <v>5</v>
      </c>
      <c r="C3050" s="108">
        <v>0.33453025053390129</v>
      </c>
      <c r="D3050" s="109">
        <v>0.33686327110940456</v>
      </c>
      <c r="E3050" s="731">
        <v>0.33711681746951794</v>
      </c>
      <c r="F3050" s="108">
        <v>1.3753053978369742E-2</v>
      </c>
      <c r="G3050" s="109">
        <v>1.5662099191017805E-2</v>
      </c>
      <c r="H3050" s="731">
        <v>1.8550713763266086E-2</v>
      </c>
      <c r="I3050" s="108">
        <v>7.7006274808227868E-3</v>
      </c>
      <c r="J3050" s="109">
        <v>8.0166608955861505E-3</v>
      </c>
      <c r="K3050" s="731">
        <v>2.0295881335204949E-2</v>
      </c>
      <c r="L3050" s="108">
        <v>8.6775021761600728E-4</v>
      </c>
      <c r="M3050" s="109">
        <v>1.1820404516079642E-3</v>
      </c>
      <c r="N3050" s="731">
        <v>2.2889039575487839E-3</v>
      </c>
      <c r="O3050" s="108">
        <v>1.9687055711907317E-3</v>
      </c>
      <c r="P3050" s="109">
        <v>2.0045910735163697E-3</v>
      </c>
      <c r="Q3050" s="731">
        <v>4.3839114991248923E-3</v>
      </c>
      <c r="R3050" s="108">
        <v>2.5331226155676984E-3</v>
      </c>
      <c r="S3050" s="109">
        <v>3.3740863656433247E-3</v>
      </c>
      <c r="T3050" s="731">
        <v>1.0908621652602779E-2</v>
      </c>
      <c r="U3050" s="108">
        <v>2.015393334426073E-4</v>
      </c>
      <c r="V3050" s="109">
        <v>2.0138771152025862E-4</v>
      </c>
      <c r="W3050" s="731">
        <v>4.3770209438228236E-4</v>
      </c>
      <c r="X3050" s="108">
        <v>1.2531391331841429E-5</v>
      </c>
      <c r="Y3050" s="109">
        <v>1.2573360826561805E-5</v>
      </c>
      <c r="Z3050" s="731">
        <v>2.830390305417949E-5</v>
      </c>
      <c r="AA3050" s="108">
        <v>2.1822023007923941E-4</v>
      </c>
      <c r="AB3050" s="109">
        <v>2.2544619304694447E-4</v>
      </c>
      <c r="AC3050" s="731">
        <v>7.5561830094289051E-4</v>
      </c>
      <c r="AD3050" s="108">
        <v>8.7937845209669718E-5</v>
      </c>
      <c r="AE3050" s="109">
        <v>8.7637067019118812E-5</v>
      </c>
      <c r="AF3050" s="731">
        <v>1.9291029330573668E-4</v>
      </c>
      <c r="AG3050" s="108">
        <v>1.0757908560314876E-4</v>
      </c>
      <c r="AH3050" s="109">
        <v>1.0862609800610167E-4</v>
      </c>
      <c r="AI3050" s="731">
        <v>2.3582415017508662E-4</v>
      </c>
      <c r="AJ3050" s="114"/>
      <c r="AK3050" s="115"/>
      <c r="AL3050" s="115"/>
    </row>
    <row r="3051" spans="1:38" x14ac:dyDescent="0.25">
      <c r="A3051" s="71">
        <f t="shared" si="0"/>
        <v>2051</v>
      </c>
      <c r="B3051" s="718">
        <v>6</v>
      </c>
      <c r="C3051" s="108">
        <v>0.38413473377355406</v>
      </c>
      <c r="D3051" s="109">
        <v>0.38212114790223572</v>
      </c>
      <c r="E3051" s="731">
        <v>0.45362996127032867</v>
      </c>
      <c r="F3051" s="108">
        <v>1.4305682415542538E-2</v>
      </c>
      <c r="G3051" s="109">
        <v>1.6228516744819583E-2</v>
      </c>
      <c r="H3051" s="731">
        <v>2.4277063089518273E-2</v>
      </c>
      <c r="I3051" s="108">
        <v>7.9501300315797802E-3</v>
      </c>
      <c r="J3051" s="109">
        <v>8.8926291096078185E-3</v>
      </c>
      <c r="K3051" s="731">
        <v>2.236603755787191E-2</v>
      </c>
      <c r="L3051" s="108">
        <v>9.8426279798045262E-4</v>
      </c>
      <c r="M3051" s="109">
        <v>1.2781527512350133E-3</v>
      </c>
      <c r="N3051" s="731">
        <v>2.3689278840667754E-3</v>
      </c>
      <c r="O3051" s="108">
        <v>2.0766251425681673E-3</v>
      </c>
      <c r="P3051" s="109">
        <v>2.247052048471847E-3</v>
      </c>
      <c r="Q3051" s="731">
        <v>5.9069985916786949E-3</v>
      </c>
      <c r="R3051" s="108">
        <v>2.5331226155676984E-3</v>
      </c>
      <c r="S3051" s="109">
        <v>3.3740863656433247E-3</v>
      </c>
      <c r="T3051" s="731">
        <v>1.0908621652602779E-2</v>
      </c>
      <c r="U3051" s="108">
        <v>2.072876879145366E-4</v>
      </c>
      <c r="V3051" s="109">
        <v>2.1361306095943442E-4</v>
      </c>
      <c r="W3051" s="731">
        <v>5.4525100802911249E-4</v>
      </c>
      <c r="X3051" s="108">
        <v>1.2947622653985998E-5</v>
      </c>
      <c r="Y3051" s="109">
        <v>1.3464495639988402E-5</v>
      </c>
      <c r="Z3051" s="731">
        <v>3.6733363782225848E-5</v>
      </c>
      <c r="AA3051" s="108">
        <v>2.259611334891446E-4</v>
      </c>
      <c r="AB3051" s="109">
        <v>2.3988228904244324E-4</v>
      </c>
      <c r="AC3051" s="731">
        <v>1.0163483957873706E-3</v>
      </c>
      <c r="AD3051" s="108">
        <v>9.0104231522142769E-5</v>
      </c>
      <c r="AE3051" s="109">
        <v>9.2146663562498048E-5</v>
      </c>
      <c r="AF3051" s="731">
        <v>2.2511654982248507E-4</v>
      </c>
      <c r="AG3051" s="108">
        <v>1.1216959848564104E-4</v>
      </c>
      <c r="AH3051" s="109">
        <v>1.187415720854943E-4</v>
      </c>
      <c r="AI3051" s="731">
        <v>3.5278894023552213E-4</v>
      </c>
      <c r="AJ3051" s="114"/>
      <c r="AK3051" s="115"/>
      <c r="AL3051" s="115"/>
    </row>
    <row r="3052" spans="1:38" x14ac:dyDescent="0.25">
      <c r="A3052" s="71">
        <f t="shared" si="0"/>
        <v>2051</v>
      </c>
      <c r="B3052" s="718">
        <v>7</v>
      </c>
      <c r="C3052" s="108">
        <v>0.38386985941324642</v>
      </c>
      <c r="D3052" s="109">
        <v>0.38180657015409014</v>
      </c>
      <c r="E3052" s="731">
        <v>0.44869978521556908</v>
      </c>
      <c r="F3052" s="108">
        <v>1.4367638207668669E-2</v>
      </c>
      <c r="G3052" s="109">
        <v>1.6277788293444461E-2</v>
      </c>
      <c r="H3052" s="731">
        <v>2.4056423702302883E-2</v>
      </c>
      <c r="I3052" s="108">
        <v>7.9345397161122121E-3</v>
      </c>
      <c r="J3052" s="109">
        <v>8.8704361061907495E-3</v>
      </c>
      <c r="K3052" s="731">
        <v>2.2031080483439706E-2</v>
      </c>
      <c r="L3052" s="108">
        <v>9.8278485898758332E-4</v>
      </c>
      <c r="M3052" s="109">
        <v>1.2754638835186095E-3</v>
      </c>
      <c r="N3052" s="731">
        <v>2.3475561822773067E-3</v>
      </c>
      <c r="O3052" s="108">
        <v>2.0739076388692399E-3</v>
      </c>
      <c r="P3052" s="109">
        <v>2.2435592947801261E-3</v>
      </c>
      <c r="Q3052" s="731">
        <v>5.8292448652125422E-3</v>
      </c>
      <c r="R3052" s="108">
        <v>2.5331226155676984E-3</v>
      </c>
      <c r="S3052" s="109">
        <v>3.3740863656433247E-3</v>
      </c>
      <c r="T3052" s="731">
        <v>1.0908621652602779E-2</v>
      </c>
      <c r="U3052" s="108">
        <v>2.0685572249647249E-4</v>
      </c>
      <c r="V3052" s="109">
        <v>2.1305837990492199E-4</v>
      </c>
      <c r="W3052" s="731">
        <v>5.3691918095022449E-4</v>
      </c>
      <c r="X3052" s="108">
        <v>1.2921705037419309E-5</v>
      </c>
      <c r="Y3052" s="109">
        <v>1.3431063990424241E-5</v>
      </c>
      <c r="Z3052" s="731">
        <v>3.621065719386877E-5</v>
      </c>
      <c r="AA3052" s="108">
        <v>2.2588399519945124E-4</v>
      </c>
      <c r="AB3052" s="109">
        <v>2.3966706698204818E-4</v>
      </c>
      <c r="AC3052" s="731">
        <v>1.0034191690785055E-3</v>
      </c>
      <c r="AD3052" s="108">
        <v>8.9904702728773174E-5</v>
      </c>
      <c r="AE3052" s="109">
        <v>9.1890229534474167E-5</v>
      </c>
      <c r="AF3052" s="731">
        <v>2.2124235012168018E-4</v>
      </c>
      <c r="AG3052" s="108">
        <v>1.1198078695117113E-4</v>
      </c>
      <c r="AH3052" s="109">
        <v>1.1849860578473589E-4</v>
      </c>
      <c r="AI3052" s="731">
        <v>3.490581999392176E-4</v>
      </c>
      <c r="AJ3052" s="114"/>
      <c r="AK3052" s="115"/>
      <c r="AL3052" s="115"/>
    </row>
    <row r="3053" spans="1:38" x14ac:dyDescent="0.25">
      <c r="A3053" s="71">
        <f t="shared" si="0"/>
        <v>2051</v>
      </c>
      <c r="B3053" s="718">
        <v>8</v>
      </c>
      <c r="C3053" s="108">
        <v>0.43390163101870688</v>
      </c>
      <c r="D3053" s="109">
        <v>0.42437815124777678</v>
      </c>
      <c r="E3053" s="731">
        <v>0.44246686488556014</v>
      </c>
      <c r="F3053" s="108">
        <v>1.4898486442829387E-2</v>
      </c>
      <c r="G3053" s="109">
        <v>1.6680417097587222E-2</v>
      </c>
      <c r="H3053" s="731">
        <v>2.5883007102298215E-2</v>
      </c>
      <c r="I3053" s="108">
        <v>8.2023485695953292E-3</v>
      </c>
      <c r="J3053" s="109">
        <v>9.3623617086995292E-3</v>
      </c>
      <c r="K3053" s="731">
        <v>2.3097343544049357E-2</v>
      </c>
      <c r="L3053" s="108">
        <v>1.117293342271409E-3</v>
      </c>
      <c r="M3053" s="109">
        <v>1.3826161563455822E-3</v>
      </c>
      <c r="N3053" s="731">
        <v>2.4310751332692346E-3</v>
      </c>
      <c r="O3053" s="108">
        <v>2.1690608897318802E-3</v>
      </c>
      <c r="P3053" s="109">
        <v>2.3459322886909047E-3</v>
      </c>
      <c r="Q3053" s="731">
        <v>6.2737925487918083E-3</v>
      </c>
      <c r="R3053" s="108">
        <v>2.5331226155676984E-3</v>
      </c>
      <c r="S3053" s="109">
        <v>3.3740863656433247E-3</v>
      </c>
      <c r="T3053" s="731">
        <v>1.0908621652602779E-2</v>
      </c>
      <c r="U3053" s="108">
        <v>2.1084780909779872E-4</v>
      </c>
      <c r="V3053" s="109">
        <v>2.1707928312642382E-4</v>
      </c>
      <c r="W3053" s="731">
        <v>5.8408510159862071E-4</v>
      </c>
      <c r="X3053" s="108">
        <v>1.3223332101210669E-5</v>
      </c>
      <c r="Y3053" s="109">
        <v>1.3738992203924718E-5</v>
      </c>
      <c r="Z3053" s="731">
        <v>3.9285787800428429E-5</v>
      </c>
      <c r="AA3053" s="108">
        <v>2.3217391993583315E-4</v>
      </c>
      <c r="AB3053" s="109">
        <v>2.4565067948766799E-4</v>
      </c>
      <c r="AC3053" s="731">
        <v>1.0788027236887207E-3</v>
      </c>
      <c r="AD3053" s="108">
        <v>9.1261221979831779E-5</v>
      </c>
      <c r="AE3053" s="109">
        <v>9.320869600578906E-5</v>
      </c>
      <c r="AF3053" s="731">
        <v>2.4331888881459849E-4</v>
      </c>
      <c r="AG3053" s="108">
        <v>1.1573009708792355E-4</v>
      </c>
      <c r="AH3053" s="109">
        <v>1.2245668794545818E-4</v>
      </c>
      <c r="AI3053" s="731">
        <v>3.7060318548784058E-4</v>
      </c>
      <c r="AJ3053" s="114"/>
      <c r="AK3053" s="115"/>
      <c r="AL3053" s="115"/>
    </row>
    <row r="3054" spans="1:38" x14ac:dyDescent="0.25">
      <c r="A3054" s="71">
        <f t="shared" si="0"/>
        <v>2051</v>
      </c>
      <c r="B3054" s="718">
        <v>9</v>
      </c>
      <c r="C3054" s="108">
        <v>0.43361489140852172</v>
      </c>
      <c r="D3054" s="109">
        <v>0.4240736539953861</v>
      </c>
      <c r="E3054" s="731">
        <v>0.43725363948843909</v>
      </c>
      <c r="F3054" s="108">
        <v>1.4984210300201304E-2</v>
      </c>
      <c r="G3054" s="109">
        <v>1.6750973978484747E-2</v>
      </c>
      <c r="H3054" s="731">
        <v>2.5629558447760523E-2</v>
      </c>
      <c r="I3054" s="108">
        <v>8.1856869665347491E-3</v>
      </c>
      <c r="J3054" s="109">
        <v>9.3405318378484217E-3</v>
      </c>
      <c r="K3054" s="731">
        <v>2.2714527044879373E-2</v>
      </c>
      <c r="L3054" s="108">
        <v>1.1155478183444989E-3</v>
      </c>
      <c r="M3054" s="109">
        <v>1.379880959246521E-3</v>
      </c>
      <c r="N3054" s="731">
        <v>2.4056434893669036E-3</v>
      </c>
      <c r="O3054" s="108">
        <v>2.166191847115609E-3</v>
      </c>
      <c r="P3054" s="109">
        <v>2.3426057094663708E-3</v>
      </c>
      <c r="Q3054" s="731">
        <v>6.1817791978949323E-3</v>
      </c>
      <c r="R3054" s="108">
        <v>2.5331226155676984E-3</v>
      </c>
      <c r="S3054" s="109">
        <v>3.3740863656433247E-3</v>
      </c>
      <c r="T3054" s="731">
        <v>1.0908621652602779E-2</v>
      </c>
      <c r="U3054" s="108">
        <v>2.1039209048757726E-4</v>
      </c>
      <c r="V3054" s="109">
        <v>2.1655082874669882E-4</v>
      </c>
      <c r="W3054" s="731">
        <v>5.7423462361500292E-4</v>
      </c>
      <c r="X3054" s="108">
        <v>1.3195941637235929E-5</v>
      </c>
      <c r="Y3054" s="109">
        <v>1.3707123125790597E-5</v>
      </c>
      <c r="Z3054" s="731">
        <v>3.8665705629583684E-5</v>
      </c>
      <c r="AA3054" s="108">
        <v>2.3217143621287996E-4</v>
      </c>
      <c r="AB3054" s="109">
        <v>2.4554155239206633E-4</v>
      </c>
      <c r="AC3054" s="731">
        <v>1.0635468992607105E-3</v>
      </c>
      <c r="AD3054" s="108">
        <v>9.1050702746413637E-5</v>
      </c>
      <c r="AE3054" s="109">
        <v>9.2964530132149821E-5</v>
      </c>
      <c r="AF3054" s="731">
        <v>2.3873601914982926E-4</v>
      </c>
      <c r="AG3054" s="108">
        <v>1.15530759785331E-4</v>
      </c>
      <c r="AH3054" s="109">
        <v>1.2222508896960271E-4</v>
      </c>
      <c r="AI3054" s="731">
        <v>3.6618395523419482E-4</v>
      </c>
      <c r="AJ3054" s="114"/>
      <c r="AK3054" s="115"/>
      <c r="AL3054" s="115"/>
    </row>
    <row r="3055" spans="1:38" x14ac:dyDescent="0.25">
      <c r="A3055" s="71">
        <f t="shared" si="0"/>
        <v>2051</v>
      </c>
      <c r="B3055" s="718">
        <v>10</v>
      </c>
      <c r="C3055" s="108">
        <v>0.43361489140852172</v>
      </c>
      <c r="D3055" s="109">
        <v>0.4240736539953861</v>
      </c>
      <c r="E3055" s="731">
        <v>0.43725363948843909</v>
      </c>
      <c r="F3055" s="108">
        <v>1.4984210300201304E-2</v>
      </c>
      <c r="G3055" s="109">
        <v>1.6750973978484747E-2</v>
      </c>
      <c r="H3055" s="731">
        <v>2.5629558447760523E-2</v>
      </c>
      <c r="I3055" s="108">
        <v>8.1856869665347491E-3</v>
      </c>
      <c r="J3055" s="109">
        <v>9.3405318378484217E-3</v>
      </c>
      <c r="K3055" s="731">
        <v>2.2714527044879373E-2</v>
      </c>
      <c r="L3055" s="108">
        <v>1.1155478183444989E-3</v>
      </c>
      <c r="M3055" s="109">
        <v>1.379880959246521E-3</v>
      </c>
      <c r="N3055" s="731">
        <v>2.4056434893669036E-3</v>
      </c>
      <c r="O3055" s="108">
        <v>2.166191847115609E-3</v>
      </c>
      <c r="P3055" s="109">
        <v>2.3426057094663708E-3</v>
      </c>
      <c r="Q3055" s="731">
        <v>6.1817791978949323E-3</v>
      </c>
      <c r="R3055" s="108">
        <v>2.5331226155676984E-3</v>
      </c>
      <c r="S3055" s="109">
        <v>3.3740863656433247E-3</v>
      </c>
      <c r="T3055" s="731">
        <v>1.0908621652602779E-2</v>
      </c>
      <c r="U3055" s="108">
        <v>2.1039209048757726E-4</v>
      </c>
      <c r="V3055" s="109">
        <v>2.1655082874669882E-4</v>
      </c>
      <c r="W3055" s="731">
        <v>5.7423462361500292E-4</v>
      </c>
      <c r="X3055" s="108">
        <v>1.3195941637235929E-5</v>
      </c>
      <c r="Y3055" s="109">
        <v>1.3707123125790597E-5</v>
      </c>
      <c r="Z3055" s="731">
        <v>3.8665705629583684E-5</v>
      </c>
      <c r="AA3055" s="108">
        <v>2.3217143621287996E-4</v>
      </c>
      <c r="AB3055" s="109">
        <v>2.4554155239206633E-4</v>
      </c>
      <c r="AC3055" s="731">
        <v>1.0635468992607105E-3</v>
      </c>
      <c r="AD3055" s="108">
        <v>9.1050702746413637E-5</v>
      </c>
      <c r="AE3055" s="109">
        <v>9.2964530132149821E-5</v>
      </c>
      <c r="AF3055" s="731">
        <v>2.3873601914982926E-4</v>
      </c>
      <c r="AG3055" s="108">
        <v>1.15530759785331E-4</v>
      </c>
      <c r="AH3055" s="109">
        <v>1.2222508896960271E-4</v>
      </c>
      <c r="AI3055" s="731">
        <v>3.6618395523419482E-4</v>
      </c>
      <c r="AJ3055" s="114"/>
      <c r="AK3055" s="115"/>
      <c r="AL3055" s="115"/>
    </row>
    <row r="3056" spans="1:38" ht="13" x14ac:dyDescent="0.3">
      <c r="A3056" s="71">
        <f t="shared" si="0"/>
        <v>2051</v>
      </c>
      <c r="B3056" s="718">
        <v>11</v>
      </c>
      <c r="C3056" s="108">
        <v>0.43361489140852172</v>
      </c>
      <c r="D3056" s="109">
        <v>0.4240736539953861</v>
      </c>
      <c r="E3056" s="732">
        <v>0.43725363948843909</v>
      </c>
      <c r="F3056" s="108">
        <v>1.4984210300201304E-2</v>
      </c>
      <c r="G3056" s="109">
        <v>1.6750973978484747E-2</v>
      </c>
      <c r="H3056" s="732">
        <v>2.5629558447760523E-2</v>
      </c>
      <c r="I3056" s="108">
        <v>8.1856869665347491E-3</v>
      </c>
      <c r="J3056" s="109">
        <v>9.3405318378484217E-3</v>
      </c>
      <c r="K3056" s="732">
        <v>2.2714527044879373E-2</v>
      </c>
      <c r="L3056" s="108">
        <v>1.1155478183444989E-3</v>
      </c>
      <c r="M3056" s="109">
        <v>1.379880959246521E-3</v>
      </c>
      <c r="N3056" s="732">
        <v>2.4056434893669036E-3</v>
      </c>
      <c r="O3056" s="108">
        <v>2.166191847115609E-3</v>
      </c>
      <c r="P3056" s="109">
        <v>2.3426057094663708E-3</v>
      </c>
      <c r="Q3056" s="732">
        <v>6.1817791978949323E-3</v>
      </c>
      <c r="R3056" s="108">
        <v>2.5331226155676984E-3</v>
      </c>
      <c r="S3056" s="109">
        <v>3.3740863656433247E-3</v>
      </c>
      <c r="T3056" s="732">
        <v>1.0908621652602779E-2</v>
      </c>
      <c r="U3056" s="108">
        <v>2.1039209048757726E-4</v>
      </c>
      <c r="V3056" s="109">
        <v>2.1655082874669882E-4</v>
      </c>
      <c r="W3056" s="732">
        <v>5.7423462361500292E-4</v>
      </c>
      <c r="X3056" s="108">
        <v>1.3195941637235929E-5</v>
      </c>
      <c r="Y3056" s="109">
        <v>1.3707123125790597E-5</v>
      </c>
      <c r="Z3056" s="732">
        <v>3.8665705629583684E-5</v>
      </c>
      <c r="AA3056" s="108">
        <v>2.3217143621287996E-4</v>
      </c>
      <c r="AB3056" s="109">
        <v>2.4554155239206633E-4</v>
      </c>
      <c r="AC3056" s="732">
        <v>1.0635468992607105E-3</v>
      </c>
      <c r="AD3056" s="108">
        <v>9.1050702746413637E-5</v>
      </c>
      <c r="AE3056" s="109">
        <v>9.2964530132149821E-5</v>
      </c>
      <c r="AF3056" s="732">
        <v>2.3873601914982926E-4</v>
      </c>
      <c r="AG3056" s="108">
        <v>1.15530759785331E-4</v>
      </c>
      <c r="AH3056" s="109">
        <v>1.2222508896960271E-4</v>
      </c>
      <c r="AI3056" s="732">
        <v>3.6618395523419482E-4</v>
      </c>
      <c r="AJ3056" s="114"/>
      <c r="AK3056" s="115"/>
      <c r="AL3056" s="115"/>
    </row>
    <row r="3057" spans="1:38" ht="13" x14ac:dyDescent="0.3">
      <c r="A3057" s="71">
        <f t="shared" si="0"/>
        <v>2051</v>
      </c>
      <c r="B3057" s="718">
        <v>12</v>
      </c>
      <c r="C3057" s="108">
        <v>0.43361489140852172</v>
      </c>
      <c r="D3057" s="109">
        <v>0.4240736539953861</v>
      </c>
      <c r="E3057" s="732">
        <v>0.43725363948843909</v>
      </c>
      <c r="F3057" s="108">
        <v>1.4984210300201304E-2</v>
      </c>
      <c r="G3057" s="109">
        <v>1.6750973978484747E-2</v>
      </c>
      <c r="H3057" s="732">
        <v>2.5629558447760523E-2</v>
      </c>
      <c r="I3057" s="108">
        <v>8.1856869665347491E-3</v>
      </c>
      <c r="J3057" s="109">
        <v>9.3405318378484217E-3</v>
      </c>
      <c r="K3057" s="732">
        <v>2.2714527044879373E-2</v>
      </c>
      <c r="L3057" s="108">
        <v>1.1155478183444989E-3</v>
      </c>
      <c r="M3057" s="109">
        <v>1.379880959246521E-3</v>
      </c>
      <c r="N3057" s="732">
        <v>2.4056434893669036E-3</v>
      </c>
      <c r="O3057" s="108">
        <v>2.166191847115609E-3</v>
      </c>
      <c r="P3057" s="109">
        <v>2.3426057094663708E-3</v>
      </c>
      <c r="Q3057" s="732">
        <v>6.1817791978949323E-3</v>
      </c>
      <c r="R3057" s="108">
        <v>2.5331226155676984E-3</v>
      </c>
      <c r="S3057" s="109">
        <v>3.3740863656433247E-3</v>
      </c>
      <c r="T3057" s="732">
        <v>1.0908621652602779E-2</v>
      </c>
      <c r="U3057" s="108">
        <v>2.1039209048757726E-4</v>
      </c>
      <c r="V3057" s="109">
        <v>2.1655082874669882E-4</v>
      </c>
      <c r="W3057" s="732">
        <v>5.7423462361500292E-4</v>
      </c>
      <c r="X3057" s="108">
        <v>1.3195941637235929E-5</v>
      </c>
      <c r="Y3057" s="109">
        <v>1.3707123125790597E-5</v>
      </c>
      <c r="Z3057" s="732">
        <v>3.8665705629583684E-5</v>
      </c>
      <c r="AA3057" s="108">
        <v>2.3217143621287996E-4</v>
      </c>
      <c r="AB3057" s="109">
        <v>2.4554155239206633E-4</v>
      </c>
      <c r="AC3057" s="732">
        <v>1.0635468992607105E-3</v>
      </c>
      <c r="AD3057" s="108">
        <v>9.1050702746413637E-5</v>
      </c>
      <c r="AE3057" s="109">
        <v>9.2964530132149821E-5</v>
      </c>
      <c r="AF3057" s="732">
        <v>2.3873601914982926E-4</v>
      </c>
      <c r="AG3057" s="108">
        <v>1.15530759785331E-4</v>
      </c>
      <c r="AH3057" s="109">
        <v>1.2222508896960271E-4</v>
      </c>
      <c r="AI3057" s="732">
        <v>3.6618395523419482E-4</v>
      </c>
      <c r="AJ3057" s="114"/>
      <c r="AK3057" s="115"/>
      <c r="AL3057" s="115"/>
    </row>
    <row r="3058" spans="1:38" ht="13" x14ac:dyDescent="0.3">
      <c r="A3058" s="71">
        <f t="shared" si="0"/>
        <v>2051</v>
      </c>
      <c r="B3058" s="718">
        <v>13</v>
      </c>
      <c r="C3058" s="108">
        <v>0.43361489140852172</v>
      </c>
      <c r="D3058" s="109">
        <v>0.4240736539953861</v>
      </c>
      <c r="E3058" s="732">
        <v>0.43725363948843909</v>
      </c>
      <c r="F3058" s="108">
        <v>1.4984210300201304E-2</v>
      </c>
      <c r="G3058" s="109">
        <v>1.6750973978484747E-2</v>
      </c>
      <c r="H3058" s="732">
        <v>2.5629558447760523E-2</v>
      </c>
      <c r="I3058" s="108">
        <v>8.1856869665347491E-3</v>
      </c>
      <c r="J3058" s="109">
        <v>9.3405318378484217E-3</v>
      </c>
      <c r="K3058" s="732">
        <v>2.2714527044879373E-2</v>
      </c>
      <c r="L3058" s="108">
        <v>1.1155478183444989E-3</v>
      </c>
      <c r="M3058" s="109">
        <v>1.379880959246521E-3</v>
      </c>
      <c r="N3058" s="732">
        <v>2.4056434893669036E-3</v>
      </c>
      <c r="O3058" s="108">
        <v>2.166191847115609E-3</v>
      </c>
      <c r="P3058" s="109">
        <v>2.3426057094663708E-3</v>
      </c>
      <c r="Q3058" s="732">
        <v>6.1817791978949323E-3</v>
      </c>
      <c r="R3058" s="108">
        <v>2.5331226155676984E-3</v>
      </c>
      <c r="S3058" s="109">
        <v>3.3740863656433247E-3</v>
      </c>
      <c r="T3058" s="732">
        <v>1.0908621652602779E-2</v>
      </c>
      <c r="U3058" s="108">
        <v>2.1039209048757726E-4</v>
      </c>
      <c r="V3058" s="109">
        <v>2.1655082874669882E-4</v>
      </c>
      <c r="W3058" s="732">
        <v>5.7423462361500292E-4</v>
      </c>
      <c r="X3058" s="108">
        <v>1.3195941637235929E-5</v>
      </c>
      <c r="Y3058" s="109">
        <v>1.3707123125790597E-5</v>
      </c>
      <c r="Z3058" s="732">
        <v>3.8665705629583684E-5</v>
      </c>
      <c r="AA3058" s="108">
        <v>2.3217143621287996E-4</v>
      </c>
      <c r="AB3058" s="109">
        <v>2.4554155239206633E-4</v>
      </c>
      <c r="AC3058" s="732">
        <v>1.0635468992607105E-3</v>
      </c>
      <c r="AD3058" s="108">
        <v>9.1050702746413637E-5</v>
      </c>
      <c r="AE3058" s="109">
        <v>9.2964530132149821E-5</v>
      </c>
      <c r="AF3058" s="732">
        <v>2.3873601914982926E-4</v>
      </c>
      <c r="AG3058" s="108">
        <v>1.15530759785331E-4</v>
      </c>
      <c r="AH3058" s="109">
        <v>1.2222508896960271E-4</v>
      </c>
      <c r="AI3058" s="732">
        <v>3.6618395523419482E-4</v>
      </c>
      <c r="AJ3058" s="114"/>
      <c r="AK3058" s="115"/>
      <c r="AL3058" s="115"/>
    </row>
    <row r="3059" spans="1:38" ht="13" x14ac:dyDescent="0.3">
      <c r="A3059" s="71">
        <f t="shared" si="0"/>
        <v>2051</v>
      </c>
      <c r="B3059" s="718">
        <v>14</v>
      </c>
      <c r="C3059" s="108">
        <v>0.43361489140852172</v>
      </c>
      <c r="D3059" s="109">
        <v>0.4240736539953861</v>
      </c>
      <c r="E3059" s="732">
        <v>0.43725363948843909</v>
      </c>
      <c r="F3059" s="108">
        <v>1.4984210300201304E-2</v>
      </c>
      <c r="G3059" s="109">
        <v>1.6750973978484747E-2</v>
      </c>
      <c r="H3059" s="732">
        <v>2.5629558447760523E-2</v>
      </c>
      <c r="I3059" s="108">
        <v>8.1856869665347491E-3</v>
      </c>
      <c r="J3059" s="109">
        <v>9.3405318378484217E-3</v>
      </c>
      <c r="K3059" s="732">
        <v>2.2714527044879373E-2</v>
      </c>
      <c r="L3059" s="108">
        <v>1.1155478183444989E-3</v>
      </c>
      <c r="M3059" s="109">
        <v>1.379880959246521E-3</v>
      </c>
      <c r="N3059" s="732">
        <v>2.4056434893669036E-3</v>
      </c>
      <c r="O3059" s="108">
        <v>2.166191847115609E-3</v>
      </c>
      <c r="P3059" s="109">
        <v>2.3426057094663708E-3</v>
      </c>
      <c r="Q3059" s="732">
        <v>6.1817791978949323E-3</v>
      </c>
      <c r="R3059" s="108">
        <v>2.5331226155676984E-3</v>
      </c>
      <c r="S3059" s="109">
        <v>3.3740863656433247E-3</v>
      </c>
      <c r="T3059" s="732">
        <v>1.0908621652602779E-2</v>
      </c>
      <c r="U3059" s="108">
        <v>2.1039209048757726E-4</v>
      </c>
      <c r="V3059" s="109">
        <v>2.1655082874669882E-4</v>
      </c>
      <c r="W3059" s="732">
        <v>5.7423462361500292E-4</v>
      </c>
      <c r="X3059" s="108">
        <v>1.3195941637235929E-5</v>
      </c>
      <c r="Y3059" s="109">
        <v>1.3707123125790597E-5</v>
      </c>
      <c r="Z3059" s="732">
        <v>3.8665705629583684E-5</v>
      </c>
      <c r="AA3059" s="108">
        <v>2.3217143621287996E-4</v>
      </c>
      <c r="AB3059" s="109">
        <v>2.4554155239206633E-4</v>
      </c>
      <c r="AC3059" s="732">
        <v>1.0635468992607105E-3</v>
      </c>
      <c r="AD3059" s="108">
        <v>9.1050702746413637E-5</v>
      </c>
      <c r="AE3059" s="109">
        <v>9.2964530132149821E-5</v>
      </c>
      <c r="AF3059" s="732">
        <v>2.3873601914982926E-4</v>
      </c>
      <c r="AG3059" s="108">
        <v>1.15530759785331E-4</v>
      </c>
      <c r="AH3059" s="109">
        <v>1.2222508896960271E-4</v>
      </c>
      <c r="AI3059" s="732">
        <v>3.6618395523419482E-4</v>
      </c>
      <c r="AJ3059" s="114"/>
      <c r="AK3059" s="115"/>
      <c r="AL3059" s="115"/>
    </row>
    <row r="3060" spans="1:38" ht="13" x14ac:dyDescent="0.3">
      <c r="A3060" s="71">
        <f t="shared" si="0"/>
        <v>2051</v>
      </c>
      <c r="B3060" s="718">
        <v>15</v>
      </c>
      <c r="C3060" s="108">
        <v>0.43361489140852172</v>
      </c>
      <c r="D3060" s="109">
        <v>0.4240736539953861</v>
      </c>
      <c r="E3060" s="732">
        <v>0.43725363948843909</v>
      </c>
      <c r="F3060" s="108">
        <v>1.4984210300201304E-2</v>
      </c>
      <c r="G3060" s="109">
        <v>1.6750973978484747E-2</v>
      </c>
      <c r="H3060" s="732">
        <v>2.5629558447760523E-2</v>
      </c>
      <c r="I3060" s="108">
        <v>8.1856869665347491E-3</v>
      </c>
      <c r="J3060" s="109">
        <v>9.3405318378484217E-3</v>
      </c>
      <c r="K3060" s="732">
        <v>2.2714527044879373E-2</v>
      </c>
      <c r="L3060" s="108">
        <v>1.1155478183444989E-3</v>
      </c>
      <c r="M3060" s="109">
        <v>1.379880959246521E-3</v>
      </c>
      <c r="N3060" s="732">
        <v>2.4056434893669036E-3</v>
      </c>
      <c r="O3060" s="108">
        <v>2.166191847115609E-3</v>
      </c>
      <c r="P3060" s="109">
        <v>2.3426057094663708E-3</v>
      </c>
      <c r="Q3060" s="732">
        <v>6.1817791978949323E-3</v>
      </c>
      <c r="R3060" s="108">
        <v>2.5331226155676984E-3</v>
      </c>
      <c r="S3060" s="109">
        <v>3.3740863656433247E-3</v>
      </c>
      <c r="T3060" s="732">
        <v>1.0908621652602779E-2</v>
      </c>
      <c r="U3060" s="108">
        <v>2.1039209048757726E-4</v>
      </c>
      <c r="V3060" s="109">
        <v>2.1655082874669882E-4</v>
      </c>
      <c r="W3060" s="732">
        <v>5.7423462361500292E-4</v>
      </c>
      <c r="X3060" s="108">
        <v>1.3195941637235929E-5</v>
      </c>
      <c r="Y3060" s="109">
        <v>1.3707123125790597E-5</v>
      </c>
      <c r="Z3060" s="732">
        <v>3.8665705629583684E-5</v>
      </c>
      <c r="AA3060" s="108">
        <v>2.3217143621287996E-4</v>
      </c>
      <c r="AB3060" s="109">
        <v>2.4554155239206633E-4</v>
      </c>
      <c r="AC3060" s="732">
        <v>1.0635468992607105E-3</v>
      </c>
      <c r="AD3060" s="108">
        <v>9.1050702746413637E-5</v>
      </c>
      <c r="AE3060" s="109">
        <v>9.2964530132149821E-5</v>
      </c>
      <c r="AF3060" s="732">
        <v>2.3873601914982926E-4</v>
      </c>
      <c r="AG3060" s="108">
        <v>1.15530759785331E-4</v>
      </c>
      <c r="AH3060" s="109">
        <v>1.2222508896960271E-4</v>
      </c>
      <c r="AI3060" s="732">
        <v>3.6618395523419482E-4</v>
      </c>
      <c r="AJ3060" s="114"/>
      <c r="AK3060" s="115"/>
      <c r="AL3060" s="115"/>
    </row>
    <row r="3061" spans="1:38" ht="13" x14ac:dyDescent="0.3">
      <c r="A3061" s="71">
        <f t="shared" si="0"/>
        <v>2051</v>
      </c>
      <c r="B3061" s="718">
        <v>16</v>
      </c>
      <c r="C3061" s="108">
        <v>0.43361489140852172</v>
      </c>
      <c r="D3061" s="109">
        <v>0.4240736539953861</v>
      </c>
      <c r="E3061" s="732">
        <v>0.43725363948843909</v>
      </c>
      <c r="F3061" s="108">
        <v>1.4984210300201304E-2</v>
      </c>
      <c r="G3061" s="109">
        <v>1.6750973978484747E-2</v>
      </c>
      <c r="H3061" s="732">
        <v>2.5629558447760523E-2</v>
      </c>
      <c r="I3061" s="108">
        <v>8.1856869665347491E-3</v>
      </c>
      <c r="J3061" s="109">
        <v>9.3405318378484217E-3</v>
      </c>
      <c r="K3061" s="732">
        <v>2.2714527044879373E-2</v>
      </c>
      <c r="L3061" s="108">
        <v>1.1155478183444989E-3</v>
      </c>
      <c r="M3061" s="109">
        <v>1.379880959246521E-3</v>
      </c>
      <c r="N3061" s="732">
        <v>2.4056434893669036E-3</v>
      </c>
      <c r="O3061" s="108">
        <v>2.166191847115609E-3</v>
      </c>
      <c r="P3061" s="109">
        <v>2.3426057094663708E-3</v>
      </c>
      <c r="Q3061" s="732">
        <v>6.1817791978949323E-3</v>
      </c>
      <c r="R3061" s="108">
        <v>2.5331226155676984E-3</v>
      </c>
      <c r="S3061" s="109">
        <v>3.3740863656433247E-3</v>
      </c>
      <c r="T3061" s="732">
        <v>1.0908621652602779E-2</v>
      </c>
      <c r="U3061" s="108">
        <v>2.1039209048757726E-4</v>
      </c>
      <c r="V3061" s="109">
        <v>2.1655082874669882E-4</v>
      </c>
      <c r="W3061" s="732">
        <v>5.7423462361500292E-4</v>
      </c>
      <c r="X3061" s="108">
        <v>1.3195941637235929E-5</v>
      </c>
      <c r="Y3061" s="109">
        <v>1.3707123125790597E-5</v>
      </c>
      <c r="Z3061" s="732">
        <v>3.8665705629583684E-5</v>
      </c>
      <c r="AA3061" s="108">
        <v>2.3217143621287996E-4</v>
      </c>
      <c r="AB3061" s="109">
        <v>2.4554155239206633E-4</v>
      </c>
      <c r="AC3061" s="732">
        <v>1.0635468992607105E-3</v>
      </c>
      <c r="AD3061" s="108">
        <v>9.1050702746413637E-5</v>
      </c>
      <c r="AE3061" s="109">
        <v>9.2964530132149821E-5</v>
      </c>
      <c r="AF3061" s="732">
        <v>2.3873601914982926E-4</v>
      </c>
      <c r="AG3061" s="108">
        <v>1.15530759785331E-4</v>
      </c>
      <c r="AH3061" s="109">
        <v>1.2222508896960271E-4</v>
      </c>
      <c r="AI3061" s="732">
        <v>3.6618395523419482E-4</v>
      </c>
      <c r="AJ3061" s="114"/>
      <c r="AK3061" s="115"/>
      <c r="AL3061" s="115"/>
    </row>
    <row r="3062" spans="1:38" ht="13" x14ac:dyDescent="0.3">
      <c r="A3062" s="71">
        <f t="shared" si="0"/>
        <v>2051</v>
      </c>
      <c r="B3062" s="718">
        <v>17</v>
      </c>
      <c r="C3062" s="108">
        <v>0.43361489140852172</v>
      </c>
      <c r="D3062" s="109">
        <v>0.4240736539953861</v>
      </c>
      <c r="E3062" s="732">
        <v>0.43725363948843909</v>
      </c>
      <c r="F3062" s="108">
        <v>1.4984210300201304E-2</v>
      </c>
      <c r="G3062" s="109">
        <v>1.6750973978484747E-2</v>
      </c>
      <c r="H3062" s="732">
        <v>2.5629558447760523E-2</v>
      </c>
      <c r="I3062" s="108">
        <v>8.1856869665347491E-3</v>
      </c>
      <c r="J3062" s="109">
        <v>9.3405318378484217E-3</v>
      </c>
      <c r="K3062" s="732">
        <v>2.2714527044879373E-2</v>
      </c>
      <c r="L3062" s="108">
        <v>1.1155478183444989E-3</v>
      </c>
      <c r="M3062" s="109">
        <v>1.379880959246521E-3</v>
      </c>
      <c r="N3062" s="732">
        <v>2.4056434893669036E-3</v>
      </c>
      <c r="O3062" s="108">
        <v>2.166191847115609E-3</v>
      </c>
      <c r="P3062" s="109">
        <v>2.3426057094663708E-3</v>
      </c>
      <c r="Q3062" s="732">
        <v>6.1817791978949323E-3</v>
      </c>
      <c r="R3062" s="108">
        <v>2.5331226155676984E-3</v>
      </c>
      <c r="S3062" s="109">
        <v>3.3740863656433247E-3</v>
      </c>
      <c r="T3062" s="732">
        <v>1.0908621652602779E-2</v>
      </c>
      <c r="U3062" s="108">
        <v>2.1039209048757726E-4</v>
      </c>
      <c r="V3062" s="109">
        <v>2.1655082874669882E-4</v>
      </c>
      <c r="W3062" s="732">
        <v>5.7423462361500292E-4</v>
      </c>
      <c r="X3062" s="108">
        <v>1.3195941637235929E-5</v>
      </c>
      <c r="Y3062" s="109">
        <v>1.3707123125790597E-5</v>
      </c>
      <c r="Z3062" s="732">
        <v>3.8665705629583684E-5</v>
      </c>
      <c r="AA3062" s="108">
        <v>2.3217143621287996E-4</v>
      </c>
      <c r="AB3062" s="109">
        <v>2.4554155239206633E-4</v>
      </c>
      <c r="AC3062" s="732">
        <v>1.0635468992607105E-3</v>
      </c>
      <c r="AD3062" s="108">
        <v>9.1050702746413637E-5</v>
      </c>
      <c r="AE3062" s="109">
        <v>9.2964530132149821E-5</v>
      </c>
      <c r="AF3062" s="732">
        <v>2.3873601914982926E-4</v>
      </c>
      <c r="AG3062" s="108">
        <v>1.15530759785331E-4</v>
      </c>
      <c r="AH3062" s="109">
        <v>1.2222508896960271E-4</v>
      </c>
      <c r="AI3062" s="732">
        <v>3.6618395523419482E-4</v>
      </c>
      <c r="AJ3062" s="114"/>
      <c r="AK3062" s="115"/>
      <c r="AL3062" s="115"/>
    </row>
    <row r="3063" spans="1:38" ht="13" x14ac:dyDescent="0.3">
      <c r="A3063" s="71">
        <f t="shared" si="0"/>
        <v>2051</v>
      </c>
      <c r="B3063" s="718">
        <v>18</v>
      </c>
      <c r="C3063" s="108">
        <v>0.43361489140852172</v>
      </c>
      <c r="D3063" s="109">
        <v>0.4240736539953861</v>
      </c>
      <c r="E3063" s="732">
        <v>0.43725363948843909</v>
      </c>
      <c r="F3063" s="108">
        <v>1.4984210300201304E-2</v>
      </c>
      <c r="G3063" s="109">
        <v>1.6750973978484747E-2</v>
      </c>
      <c r="H3063" s="732">
        <v>2.5629558447760523E-2</v>
      </c>
      <c r="I3063" s="108">
        <v>8.1856869665347491E-3</v>
      </c>
      <c r="J3063" s="109">
        <v>9.3405318378484217E-3</v>
      </c>
      <c r="K3063" s="732">
        <v>2.2714527044879373E-2</v>
      </c>
      <c r="L3063" s="108">
        <v>1.1155478183444989E-3</v>
      </c>
      <c r="M3063" s="109">
        <v>1.379880959246521E-3</v>
      </c>
      <c r="N3063" s="732">
        <v>2.4056434893669036E-3</v>
      </c>
      <c r="O3063" s="108">
        <v>2.166191847115609E-3</v>
      </c>
      <c r="P3063" s="109">
        <v>2.3426057094663708E-3</v>
      </c>
      <c r="Q3063" s="732">
        <v>6.1817791978949323E-3</v>
      </c>
      <c r="R3063" s="108">
        <v>2.5331226155676984E-3</v>
      </c>
      <c r="S3063" s="109">
        <v>3.3740863656433247E-3</v>
      </c>
      <c r="T3063" s="732">
        <v>1.0908621652602779E-2</v>
      </c>
      <c r="U3063" s="108">
        <v>2.1039209048757726E-4</v>
      </c>
      <c r="V3063" s="109">
        <v>2.1655082874669882E-4</v>
      </c>
      <c r="W3063" s="732">
        <v>5.7423462361500292E-4</v>
      </c>
      <c r="X3063" s="108">
        <v>1.3195941637235929E-5</v>
      </c>
      <c r="Y3063" s="109">
        <v>1.3707123125790597E-5</v>
      </c>
      <c r="Z3063" s="732">
        <v>3.8665705629583684E-5</v>
      </c>
      <c r="AA3063" s="108">
        <v>2.3217143621287996E-4</v>
      </c>
      <c r="AB3063" s="109">
        <v>2.4554155239206633E-4</v>
      </c>
      <c r="AC3063" s="732">
        <v>1.0635468992607105E-3</v>
      </c>
      <c r="AD3063" s="108">
        <v>9.1050702746413637E-5</v>
      </c>
      <c r="AE3063" s="109">
        <v>9.2964530132149821E-5</v>
      </c>
      <c r="AF3063" s="732">
        <v>2.3873601914982926E-4</v>
      </c>
      <c r="AG3063" s="108">
        <v>1.15530759785331E-4</v>
      </c>
      <c r="AH3063" s="109">
        <v>1.2222508896960271E-4</v>
      </c>
      <c r="AI3063" s="732">
        <v>3.6618395523419482E-4</v>
      </c>
      <c r="AJ3063" s="114"/>
      <c r="AK3063" s="115"/>
      <c r="AL3063" s="115"/>
    </row>
    <row r="3064" spans="1:38" ht="13" x14ac:dyDescent="0.3">
      <c r="A3064" s="71">
        <f t="shared" si="0"/>
        <v>2051</v>
      </c>
      <c r="B3064" s="718">
        <v>19</v>
      </c>
      <c r="C3064" s="108">
        <v>0.43361489140852172</v>
      </c>
      <c r="D3064" s="109">
        <v>0.4240736539953861</v>
      </c>
      <c r="E3064" s="732">
        <v>0.43725363948843909</v>
      </c>
      <c r="F3064" s="108">
        <v>1.4984210300201304E-2</v>
      </c>
      <c r="G3064" s="109">
        <v>1.6750973978484747E-2</v>
      </c>
      <c r="H3064" s="732">
        <v>2.5629558447760523E-2</v>
      </c>
      <c r="I3064" s="108">
        <v>8.1856869665347491E-3</v>
      </c>
      <c r="J3064" s="109">
        <v>9.3405318378484217E-3</v>
      </c>
      <c r="K3064" s="732">
        <v>2.2714527044879373E-2</v>
      </c>
      <c r="L3064" s="108">
        <v>1.1155478183444989E-3</v>
      </c>
      <c r="M3064" s="109">
        <v>1.379880959246521E-3</v>
      </c>
      <c r="N3064" s="732">
        <v>2.4056434893669036E-3</v>
      </c>
      <c r="O3064" s="108">
        <v>2.166191847115609E-3</v>
      </c>
      <c r="P3064" s="109">
        <v>2.3426057094663708E-3</v>
      </c>
      <c r="Q3064" s="732">
        <v>6.1817791978949323E-3</v>
      </c>
      <c r="R3064" s="108">
        <v>2.5331226155676984E-3</v>
      </c>
      <c r="S3064" s="109">
        <v>3.3740863656433247E-3</v>
      </c>
      <c r="T3064" s="732">
        <v>1.0908621652602779E-2</v>
      </c>
      <c r="U3064" s="108">
        <v>2.1039209048757726E-4</v>
      </c>
      <c r="V3064" s="109">
        <v>2.1655082874669882E-4</v>
      </c>
      <c r="W3064" s="732">
        <v>5.7423462361500292E-4</v>
      </c>
      <c r="X3064" s="108">
        <v>1.3195941637235929E-5</v>
      </c>
      <c r="Y3064" s="109">
        <v>1.3707123125790597E-5</v>
      </c>
      <c r="Z3064" s="732">
        <v>3.8665705629583684E-5</v>
      </c>
      <c r="AA3064" s="108">
        <v>2.3217143621287996E-4</v>
      </c>
      <c r="AB3064" s="109">
        <v>2.4554155239206633E-4</v>
      </c>
      <c r="AC3064" s="732">
        <v>1.0635468992607105E-3</v>
      </c>
      <c r="AD3064" s="108">
        <v>9.1050702746413637E-5</v>
      </c>
      <c r="AE3064" s="109">
        <v>9.2964530132149821E-5</v>
      </c>
      <c r="AF3064" s="732">
        <v>2.3873601914982926E-4</v>
      </c>
      <c r="AG3064" s="108">
        <v>1.15530759785331E-4</v>
      </c>
      <c r="AH3064" s="109">
        <v>1.2222508896960271E-4</v>
      </c>
      <c r="AI3064" s="732">
        <v>3.6618395523419482E-4</v>
      </c>
      <c r="AJ3064" s="114"/>
      <c r="AK3064" s="115"/>
      <c r="AL3064" s="115"/>
    </row>
    <row r="3065" spans="1:38" ht="13" x14ac:dyDescent="0.3">
      <c r="A3065" s="71">
        <f t="shared" si="0"/>
        <v>2051</v>
      </c>
      <c r="B3065" s="718">
        <v>20</v>
      </c>
      <c r="C3065" s="108">
        <v>0.43361489140852172</v>
      </c>
      <c r="D3065" s="109">
        <v>0.4240736539953861</v>
      </c>
      <c r="E3065" s="732">
        <v>0.43725363948843909</v>
      </c>
      <c r="F3065" s="108">
        <v>1.4984210300201304E-2</v>
      </c>
      <c r="G3065" s="109">
        <v>1.6750973978484747E-2</v>
      </c>
      <c r="H3065" s="732">
        <v>2.5629558447760523E-2</v>
      </c>
      <c r="I3065" s="108">
        <v>8.1856869665347491E-3</v>
      </c>
      <c r="J3065" s="109">
        <v>9.3405318378484217E-3</v>
      </c>
      <c r="K3065" s="732">
        <v>2.2714527044879373E-2</v>
      </c>
      <c r="L3065" s="108">
        <v>1.1155478183444989E-3</v>
      </c>
      <c r="M3065" s="109">
        <v>1.379880959246521E-3</v>
      </c>
      <c r="N3065" s="732">
        <v>2.4056434893669036E-3</v>
      </c>
      <c r="O3065" s="108">
        <v>2.166191847115609E-3</v>
      </c>
      <c r="P3065" s="109">
        <v>2.3426057094663708E-3</v>
      </c>
      <c r="Q3065" s="732">
        <v>6.1817791978949323E-3</v>
      </c>
      <c r="R3065" s="108">
        <v>2.5331226155676984E-3</v>
      </c>
      <c r="S3065" s="109">
        <v>3.3740863656433247E-3</v>
      </c>
      <c r="T3065" s="732">
        <v>1.0908621652602779E-2</v>
      </c>
      <c r="U3065" s="108">
        <v>2.1039209048757726E-4</v>
      </c>
      <c r="V3065" s="109">
        <v>2.1655082874669882E-4</v>
      </c>
      <c r="W3065" s="732">
        <v>5.7423462361500292E-4</v>
      </c>
      <c r="X3065" s="108">
        <v>1.3195941637235929E-5</v>
      </c>
      <c r="Y3065" s="109">
        <v>1.3707123125790597E-5</v>
      </c>
      <c r="Z3065" s="732">
        <v>3.8665705629583684E-5</v>
      </c>
      <c r="AA3065" s="108">
        <v>2.3217143621287996E-4</v>
      </c>
      <c r="AB3065" s="109">
        <v>2.4554155239206633E-4</v>
      </c>
      <c r="AC3065" s="732">
        <v>1.0635468992607105E-3</v>
      </c>
      <c r="AD3065" s="108">
        <v>9.1050702746413637E-5</v>
      </c>
      <c r="AE3065" s="109">
        <v>9.2964530132149821E-5</v>
      </c>
      <c r="AF3065" s="732">
        <v>2.3873601914982926E-4</v>
      </c>
      <c r="AG3065" s="108">
        <v>1.15530759785331E-4</v>
      </c>
      <c r="AH3065" s="109">
        <v>1.2222508896960271E-4</v>
      </c>
      <c r="AI3065" s="732">
        <v>3.6618395523419482E-4</v>
      </c>
      <c r="AJ3065" s="114"/>
      <c r="AK3065" s="115"/>
      <c r="AL3065" s="115"/>
    </row>
    <row r="3066" spans="1:38" ht="13" x14ac:dyDescent="0.3">
      <c r="A3066" s="71">
        <f t="shared" si="0"/>
        <v>2051</v>
      </c>
      <c r="B3066" s="718">
        <v>21</v>
      </c>
      <c r="C3066" s="108">
        <v>0.43361489140852172</v>
      </c>
      <c r="D3066" s="109">
        <v>0.4240736539953861</v>
      </c>
      <c r="E3066" s="732">
        <v>0.43725363948843909</v>
      </c>
      <c r="F3066" s="108">
        <v>1.4984210300201304E-2</v>
      </c>
      <c r="G3066" s="109">
        <v>1.6750973978484747E-2</v>
      </c>
      <c r="H3066" s="732">
        <v>2.5629558447760523E-2</v>
      </c>
      <c r="I3066" s="108">
        <v>8.1856869665347491E-3</v>
      </c>
      <c r="J3066" s="109">
        <v>9.3405318378484217E-3</v>
      </c>
      <c r="K3066" s="732">
        <v>2.2714527044879373E-2</v>
      </c>
      <c r="L3066" s="108">
        <v>1.1155478183444989E-3</v>
      </c>
      <c r="M3066" s="109">
        <v>1.379880959246521E-3</v>
      </c>
      <c r="N3066" s="732">
        <v>2.4056434893669036E-3</v>
      </c>
      <c r="O3066" s="108">
        <v>2.166191847115609E-3</v>
      </c>
      <c r="P3066" s="109">
        <v>2.3426057094663708E-3</v>
      </c>
      <c r="Q3066" s="732">
        <v>6.1817791978949323E-3</v>
      </c>
      <c r="R3066" s="108">
        <v>2.5331226155676984E-3</v>
      </c>
      <c r="S3066" s="109">
        <v>3.3740863656433247E-3</v>
      </c>
      <c r="T3066" s="732">
        <v>1.0908621652602779E-2</v>
      </c>
      <c r="U3066" s="108">
        <v>2.1039209048757726E-4</v>
      </c>
      <c r="V3066" s="109">
        <v>2.1655082874669882E-4</v>
      </c>
      <c r="W3066" s="732">
        <v>5.7423462361500292E-4</v>
      </c>
      <c r="X3066" s="108">
        <v>1.3195941637235929E-5</v>
      </c>
      <c r="Y3066" s="109">
        <v>1.3707123125790597E-5</v>
      </c>
      <c r="Z3066" s="732">
        <v>3.8665705629583684E-5</v>
      </c>
      <c r="AA3066" s="108">
        <v>2.3217143621287996E-4</v>
      </c>
      <c r="AB3066" s="109">
        <v>2.4554155239206633E-4</v>
      </c>
      <c r="AC3066" s="732">
        <v>1.0635468992607105E-3</v>
      </c>
      <c r="AD3066" s="108">
        <v>9.1050702746413637E-5</v>
      </c>
      <c r="AE3066" s="109">
        <v>9.2964530132149821E-5</v>
      </c>
      <c r="AF3066" s="732">
        <v>2.3873601914982926E-4</v>
      </c>
      <c r="AG3066" s="108">
        <v>1.15530759785331E-4</v>
      </c>
      <c r="AH3066" s="109">
        <v>1.2222508896960271E-4</v>
      </c>
      <c r="AI3066" s="732">
        <v>3.6618395523419482E-4</v>
      </c>
      <c r="AJ3066" s="114"/>
      <c r="AK3066" s="115"/>
      <c r="AL3066" s="115"/>
    </row>
    <row r="3067" spans="1:38" ht="13" x14ac:dyDescent="0.3">
      <c r="A3067" s="71">
        <f t="shared" si="0"/>
        <v>2051</v>
      </c>
      <c r="B3067" s="718">
        <v>22</v>
      </c>
      <c r="C3067" s="108">
        <v>0.43361489140852172</v>
      </c>
      <c r="D3067" s="109">
        <v>0.4240736539953861</v>
      </c>
      <c r="E3067" s="732">
        <v>0.43725363948843909</v>
      </c>
      <c r="F3067" s="108">
        <v>1.4984210300201304E-2</v>
      </c>
      <c r="G3067" s="109">
        <v>1.6750973978484747E-2</v>
      </c>
      <c r="H3067" s="732">
        <v>2.5629558447760523E-2</v>
      </c>
      <c r="I3067" s="108">
        <v>8.1856869665347491E-3</v>
      </c>
      <c r="J3067" s="109">
        <v>9.3405318378484217E-3</v>
      </c>
      <c r="K3067" s="732">
        <v>2.2714527044879373E-2</v>
      </c>
      <c r="L3067" s="108">
        <v>1.1155478183444989E-3</v>
      </c>
      <c r="M3067" s="109">
        <v>1.379880959246521E-3</v>
      </c>
      <c r="N3067" s="732">
        <v>2.4056434893669036E-3</v>
      </c>
      <c r="O3067" s="108">
        <v>2.166191847115609E-3</v>
      </c>
      <c r="P3067" s="109">
        <v>2.3426057094663708E-3</v>
      </c>
      <c r="Q3067" s="732">
        <v>6.1817791978949323E-3</v>
      </c>
      <c r="R3067" s="108">
        <v>2.5331226155676984E-3</v>
      </c>
      <c r="S3067" s="109">
        <v>3.3740863656433247E-3</v>
      </c>
      <c r="T3067" s="732">
        <v>1.0908621652602779E-2</v>
      </c>
      <c r="U3067" s="108">
        <v>2.1039209048757726E-4</v>
      </c>
      <c r="V3067" s="109">
        <v>2.1655082874669882E-4</v>
      </c>
      <c r="W3067" s="732">
        <v>5.7423462361500292E-4</v>
      </c>
      <c r="X3067" s="108">
        <v>1.3195941637235929E-5</v>
      </c>
      <c r="Y3067" s="109">
        <v>1.3707123125790597E-5</v>
      </c>
      <c r="Z3067" s="732">
        <v>3.8665705629583684E-5</v>
      </c>
      <c r="AA3067" s="108">
        <v>2.3217143621287996E-4</v>
      </c>
      <c r="AB3067" s="109">
        <v>2.4554155239206633E-4</v>
      </c>
      <c r="AC3067" s="732">
        <v>1.0635468992607105E-3</v>
      </c>
      <c r="AD3067" s="108">
        <v>9.1050702746413637E-5</v>
      </c>
      <c r="AE3067" s="109">
        <v>9.2964530132149821E-5</v>
      </c>
      <c r="AF3067" s="732">
        <v>2.3873601914982926E-4</v>
      </c>
      <c r="AG3067" s="108">
        <v>1.15530759785331E-4</v>
      </c>
      <c r="AH3067" s="109">
        <v>1.2222508896960271E-4</v>
      </c>
      <c r="AI3067" s="732">
        <v>3.6618395523419482E-4</v>
      </c>
      <c r="AJ3067" s="114"/>
      <c r="AK3067" s="115"/>
      <c r="AL3067" s="115"/>
    </row>
    <row r="3068" spans="1:38" ht="13" x14ac:dyDescent="0.3">
      <c r="A3068" s="71">
        <f t="shared" si="0"/>
        <v>2051</v>
      </c>
      <c r="B3068" s="718">
        <v>23</v>
      </c>
      <c r="C3068" s="108">
        <v>0.43361489140852172</v>
      </c>
      <c r="D3068" s="109">
        <v>0.4240736539953861</v>
      </c>
      <c r="E3068" s="732">
        <v>0.43725363948843909</v>
      </c>
      <c r="F3068" s="108">
        <v>1.4984210300201304E-2</v>
      </c>
      <c r="G3068" s="109">
        <v>1.6750973978484747E-2</v>
      </c>
      <c r="H3068" s="732">
        <v>2.5629558447760523E-2</v>
      </c>
      <c r="I3068" s="108">
        <v>8.1856869665347491E-3</v>
      </c>
      <c r="J3068" s="109">
        <v>9.3405318378484217E-3</v>
      </c>
      <c r="K3068" s="732">
        <v>2.2714527044879373E-2</v>
      </c>
      <c r="L3068" s="108">
        <v>1.1155478183444989E-3</v>
      </c>
      <c r="M3068" s="109">
        <v>1.379880959246521E-3</v>
      </c>
      <c r="N3068" s="732">
        <v>2.4056434893669036E-3</v>
      </c>
      <c r="O3068" s="108">
        <v>2.166191847115609E-3</v>
      </c>
      <c r="P3068" s="109">
        <v>2.3426057094663708E-3</v>
      </c>
      <c r="Q3068" s="732">
        <v>6.1817791978949323E-3</v>
      </c>
      <c r="R3068" s="108">
        <v>2.5331226155676984E-3</v>
      </c>
      <c r="S3068" s="109">
        <v>3.3740863656433247E-3</v>
      </c>
      <c r="T3068" s="732">
        <v>1.0908621652602779E-2</v>
      </c>
      <c r="U3068" s="108">
        <v>2.1039209048757726E-4</v>
      </c>
      <c r="V3068" s="109">
        <v>2.1655082874669882E-4</v>
      </c>
      <c r="W3068" s="732">
        <v>5.7423462361500292E-4</v>
      </c>
      <c r="X3068" s="108">
        <v>1.3195941637235929E-5</v>
      </c>
      <c r="Y3068" s="109">
        <v>1.3707123125790597E-5</v>
      </c>
      <c r="Z3068" s="732">
        <v>3.8665705629583684E-5</v>
      </c>
      <c r="AA3068" s="108">
        <v>2.3217143621287996E-4</v>
      </c>
      <c r="AB3068" s="109">
        <v>2.4554155239206633E-4</v>
      </c>
      <c r="AC3068" s="732">
        <v>1.0635468992607105E-3</v>
      </c>
      <c r="AD3068" s="108">
        <v>9.1050702746413637E-5</v>
      </c>
      <c r="AE3068" s="109">
        <v>9.2964530132149821E-5</v>
      </c>
      <c r="AF3068" s="732">
        <v>2.3873601914982926E-4</v>
      </c>
      <c r="AG3068" s="108">
        <v>1.15530759785331E-4</v>
      </c>
      <c r="AH3068" s="109">
        <v>1.2222508896960271E-4</v>
      </c>
      <c r="AI3068" s="732">
        <v>3.6618395523419482E-4</v>
      </c>
      <c r="AJ3068" s="114"/>
      <c r="AK3068" s="115"/>
      <c r="AL3068" s="115"/>
    </row>
    <row r="3069" spans="1:38" ht="13" x14ac:dyDescent="0.3">
      <c r="A3069" s="71">
        <f t="shared" si="0"/>
        <v>2051</v>
      </c>
      <c r="B3069" s="718">
        <v>24</v>
      </c>
      <c r="C3069" s="108">
        <v>0.43361489140852172</v>
      </c>
      <c r="D3069" s="109">
        <v>0.4240736539953861</v>
      </c>
      <c r="E3069" s="732">
        <v>0.43725363948843909</v>
      </c>
      <c r="F3069" s="108">
        <v>1.4984210300201304E-2</v>
      </c>
      <c r="G3069" s="109">
        <v>1.6750973978484747E-2</v>
      </c>
      <c r="H3069" s="732">
        <v>2.5629558447760523E-2</v>
      </c>
      <c r="I3069" s="108">
        <v>8.1856869665347491E-3</v>
      </c>
      <c r="J3069" s="109">
        <v>9.3405318378484217E-3</v>
      </c>
      <c r="K3069" s="732">
        <v>2.2714527044879373E-2</v>
      </c>
      <c r="L3069" s="108">
        <v>1.1155478183444989E-3</v>
      </c>
      <c r="M3069" s="109">
        <v>1.379880959246521E-3</v>
      </c>
      <c r="N3069" s="732">
        <v>2.4056434893669036E-3</v>
      </c>
      <c r="O3069" s="108">
        <v>2.166191847115609E-3</v>
      </c>
      <c r="P3069" s="109">
        <v>2.3426057094663708E-3</v>
      </c>
      <c r="Q3069" s="732">
        <v>6.1817791978949323E-3</v>
      </c>
      <c r="R3069" s="108">
        <v>2.5331226155676984E-3</v>
      </c>
      <c r="S3069" s="109">
        <v>3.3740863656433247E-3</v>
      </c>
      <c r="T3069" s="732">
        <v>1.0908621652602779E-2</v>
      </c>
      <c r="U3069" s="108">
        <v>2.1039209048757726E-4</v>
      </c>
      <c r="V3069" s="109">
        <v>2.1655082874669882E-4</v>
      </c>
      <c r="W3069" s="732">
        <v>5.7423462361500292E-4</v>
      </c>
      <c r="X3069" s="108">
        <v>1.3195941637235929E-5</v>
      </c>
      <c r="Y3069" s="109">
        <v>1.3707123125790597E-5</v>
      </c>
      <c r="Z3069" s="732">
        <v>3.8665705629583684E-5</v>
      </c>
      <c r="AA3069" s="108">
        <v>2.3217143621287996E-4</v>
      </c>
      <c r="AB3069" s="109">
        <v>2.4554155239206633E-4</v>
      </c>
      <c r="AC3069" s="732">
        <v>1.0635468992607105E-3</v>
      </c>
      <c r="AD3069" s="108">
        <v>9.1050702746413637E-5</v>
      </c>
      <c r="AE3069" s="109">
        <v>9.2964530132149821E-5</v>
      </c>
      <c r="AF3069" s="732">
        <v>2.3873601914982926E-4</v>
      </c>
      <c r="AG3069" s="108">
        <v>1.15530759785331E-4</v>
      </c>
      <c r="AH3069" s="109">
        <v>1.2222508896960271E-4</v>
      </c>
      <c r="AI3069" s="732">
        <v>3.6618395523419482E-4</v>
      </c>
      <c r="AJ3069" s="114"/>
      <c r="AK3069" s="115"/>
      <c r="AL3069" s="115"/>
    </row>
    <row r="3070" spans="1:38" ht="13" x14ac:dyDescent="0.3">
      <c r="A3070" s="71">
        <f t="shared" si="0"/>
        <v>2051</v>
      </c>
      <c r="B3070" s="718">
        <v>25</v>
      </c>
      <c r="C3070" s="108">
        <v>0.43361489140852172</v>
      </c>
      <c r="D3070" s="109">
        <v>0.4240736539953861</v>
      </c>
      <c r="E3070" s="732">
        <v>0.43725363948843909</v>
      </c>
      <c r="F3070" s="108">
        <v>1.4984210300201304E-2</v>
      </c>
      <c r="G3070" s="109">
        <v>1.6750973978484747E-2</v>
      </c>
      <c r="H3070" s="732">
        <v>2.5629558447760523E-2</v>
      </c>
      <c r="I3070" s="108">
        <v>8.1856869665347491E-3</v>
      </c>
      <c r="J3070" s="109">
        <v>9.3405318378484217E-3</v>
      </c>
      <c r="K3070" s="732">
        <v>2.2714527044879373E-2</v>
      </c>
      <c r="L3070" s="108">
        <v>1.1155478183444989E-3</v>
      </c>
      <c r="M3070" s="109">
        <v>1.379880959246521E-3</v>
      </c>
      <c r="N3070" s="732">
        <v>2.4056434893669036E-3</v>
      </c>
      <c r="O3070" s="108">
        <v>2.166191847115609E-3</v>
      </c>
      <c r="P3070" s="109">
        <v>2.3426057094663708E-3</v>
      </c>
      <c r="Q3070" s="732">
        <v>6.1817791978949323E-3</v>
      </c>
      <c r="R3070" s="108">
        <v>2.5331226155676984E-3</v>
      </c>
      <c r="S3070" s="109">
        <v>3.3740863656433247E-3</v>
      </c>
      <c r="T3070" s="732">
        <v>1.0908621652602779E-2</v>
      </c>
      <c r="U3070" s="108">
        <v>2.1039209048757726E-4</v>
      </c>
      <c r="V3070" s="109">
        <v>2.1655082874669882E-4</v>
      </c>
      <c r="W3070" s="732">
        <v>5.7423462361500292E-4</v>
      </c>
      <c r="X3070" s="108">
        <v>1.3195941637235929E-5</v>
      </c>
      <c r="Y3070" s="109">
        <v>1.3707123125790597E-5</v>
      </c>
      <c r="Z3070" s="732">
        <v>3.8665705629583684E-5</v>
      </c>
      <c r="AA3070" s="108">
        <v>2.3217143621287996E-4</v>
      </c>
      <c r="AB3070" s="109">
        <v>2.4554155239206633E-4</v>
      </c>
      <c r="AC3070" s="732">
        <v>1.0635468992607105E-3</v>
      </c>
      <c r="AD3070" s="108">
        <v>9.1050702746413637E-5</v>
      </c>
      <c r="AE3070" s="109">
        <v>9.2964530132149821E-5</v>
      </c>
      <c r="AF3070" s="732">
        <v>2.3873601914982926E-4</v>
      </c>
      <c r="AG3070" s="108">
        <v>1.15530759785331E-4</v>
      </c>
      <c r="AH3070" s="109">
        <v>1.2222508896960271E-4</v>
      </c>
      <c r="AI3070" s="732">
        <v>3.6618395523419482E-4</v>
      </c>
      <c r="AJ3070" s="114"/>
      <c r="AK3070" s="115"/>
      <c r="AL3070" s="115"/>
    </row>
    <row r="3071" spans="1:38" ht="13" x14ac:dyDescent="0.3">
      <c r="A3071" s="71">
        <f t="shared" si="0"/>
        <v>2051</v>
      </c>
      <c r="B3071" s="718">
        <v>26</v>
      </c>
      <c r="C3071" s="108">
        <v>0.43361489140852172</v>
      </c>
      <c r="D3071" s="109">
        <v>0.4240736539953861</v>
      </c>
      <c r="E3071" s="732">
        <v>0.43725363948843909</v>
      </c>
      <c r="F3071" s="108">
        <v>1.4984210300201304E-2</v>
      </c>
      <c r="G3071" s="109">
        <v>1.6750973978484747E-2</v>
      </c>
      <c r="H3071" s="732">
        <v>2.5629558447760523E-2</v>
      </c>
      <c r="I3071" s="108">
        <v>8.1856869665347491E-3</v>
      </c>
      <c r="J3071" s="109">
        <v>9.3405318378484217E-3</v>
      </c>
      <c r="K3071" s="732">
        <v>2.2714527044879373E-2</v>
      </c>
      <c r="L3071" s="108">
        <v>1.1155478183444989E-3</v>
      </c>
      <c r="M3071" s="109">
        <v>1.379880959246521E-3</v>
      </c>
      <c r="N3071" s="732">
        <v>2.4056434893669036E-3</v>
      </c>
      <c r="O3071" s="108">
        <v>2.166191847115609E-3</v>
      </c>
      <c r="P3071" s="109">
        <v>2.3426057094663708E-3</v>
      </c>
      <c r="Q3071" s="732">
        <v>6.1817791978949323E-3</v>
      </c>
      <c r="R3071" s="108">
        <v>2.5331226155676984E-3</v>
      </c>
      <c r="S3071" s="109">
        <v>3.3740863656433247E-3</v>
      </c>
      <c r="T3071" s="732">
        <v>1.0908621652602779E-2</v>
      </c>
      <c r="U3071" s="108">
        <v>2.1039209048757726E-4</v>
      </c>
      <c r="V3071" s="109">
        <v>2.1655082874669882E-4</v>
      </c>
      <c r="W3071" s="732">
        <v>5.7423462361500292E-4</v>
      </c>
      <c r="X3071" s="108">
        <v>1.3195941637235929E-5</v>
      </c>
      <c r="Y3071" s="109">
        <v>1.3707123125790597E-5</v>
      </c>
      <c r="Z3071" s="732">
        <v>3.8665705629583684E-5</v>
      </c>
      <c r="AA3071" s="108">
        <v>2.3217143621287996E-4</v>
      </c>
      <c r="AB3071" s="109">
        <v>2.4554155239206633E-4</v>
      </c>
      <c r="AC3071" s="732">
        <v>1.0635468992607105E-3</v>
      </c>
      <c r="AD3071" s="108">
        <v>9.1050702746413637E-5</v>
      </c>
      <c r="AE3071" s="109">
        <v>9.2964530132149821E-5</v>
      </c>
      <c r="AF3071" s="732">
        <v>2.3873601914982926E-4</v>
      </c>
      <c r="AG3071" s="108">
        <v>1.15530759785331E-4</v>
      </c>
      <c r="AH3071" s="109">
        <v>1.2222508896960271E-4</v>
      </c>
      <c r="AI3071" s="732">
        <v>3.6618395523419482E-4</v>
      </c>
      <c r="AJ3071" s="114"/>
      <c r="AK3071" s="115"/>
      <c r="AL3071" s="115"/>
    </row>
    <row r="3072" spans="1:38" ht="13" x14ac:dyDescent="0.3">
      <c r="A3072" s="71">
        <f t="shared" si="0"/>
        <v>2051</v>
      </c>
      <c r="B3072" s="718">
        <v>27</v>
      </c>
      <c r="C3072" s="108">
        <v>0.43361489140852172</v>
      </c>
      <c r="D3072" s="109">
        <v>0.4240736539953861</v>
      </c>
      <c r="E3072" s="732">
        <v>0.43725363948843909</v>
      </c>
      <c r="F3072" s="108">
        <v>1.4984210300201304E-2</v>
      </c>
      <c r="G3072" s="109">
        <v>1.6750973978484747E-2</v>
      </c>
      <c r="H3072" s="732">
        <v>2.5629558447760523E-2</v>
      </c>
      <c r="I3072" s="108">
        <v>8.1856869665347491E-3</v>
      </c>
      <c r="J3072" s="109">
        <v>9.3405318378484217E-3</v>
      </c>
      <c r="K3072" s="732">
        <v>2.2714527044879373E-2</v>
      </c>
      <c r="L3072" s="108">
        <v>1.1155478183444989E-3</v>
      </c>
      <c r="M3072" s="109">
        <v>1.379880959246521E-3</v>
      </c>
      <c r="N3072" s="732">
        <v>2.4056434893669036E-3</v>
      </c>
      <c r="O3072" s="108">
        <v>2.166191847115609E-3</v>
      </c>
      <c r="P3072" s="109">
        <v>2.3426057094663708E-3</v>
      </c>
      <c r="Q3072" s="732">
        <v>6.1817791978949323E-3</v>
      </c>
      <c r="R3072" s="108">
        <v>2.5331226155676984E-3</v>
      </c>
      <c r="S3072" s="109">
        <v>3.3740863656433247E-3</v>
      </c>
      <c r="T3072" s="732">
        <v>1.0908621652602779E-2</v>
      </c>
      <c r="U3072" s="108">
        <v>2.1039209048757726E-4</v>
      </c>
      <c r="V3072" s="109">
        <v>2.1655082874669882E-4</v>
      </c>
      <c r="W3072" s="732">
        <v>5.7423462361500292E-4</v>
      </c>
      <c r="X3072" s="108">
        <v>1.3195941637235929E-5</v>
      </c>
      <c r="Y3072" s="109">
        <v>1.3707123125790597E-5</v>
      </c>
      <c r="Z3072" s="732">
        <v>3.8665705629583684E-5</v>
      </c>
      <c r="AA3072" s="108">
        <v>2.3217143621287996E-4</v>
      </c>
      <c r="AB3072" s="109">
        <v>2.4554155239206633E-4</v>
      </c>
      <c r="AC3072" s="732">
        <v>1.0635468992607105E-3</v>
      </c>
      <c r="AD3072" s="108">
        <v>9.1050702746413637E-5</v>
      </c>
      <c r="AE3072" s="109">
        <v>9.2964530132149821E-5</v>
      </c>
      <c r="AF3072" s="732">
        <v>2.3873601914982926E-4</v>
      </c>
      <c r="AG3072" s="108">
        <v>1.15530759785331E-4</v>
      </c>
      <c r="AH3072" s="109">
        <v>1.2222508896960271E-4</v>
      </c>
      <c r="AI3072" s="732">
        <v>3.6618395523419482E-4</v>
      </c>
      <c r="AJ3072" s="114"/>
      <c r="AK3072" s="115"/>
      <c r="AL3072" s="115"/>
    </row>
    <row r="3073" spans="1:38" ht="13" x14ac:dyDescent="0.3">
      <c r="A3073" s="71">
        <f t="shared" si="0"/>
        <v>2051</v>
      </c>
      <c r="B3073" s="718">
        <v>28</v>
      </c>
      <c r="C3073" s="108">
        <v>0.43361489140852172</v>
      </c>
      <c r="D3073" s="109">
        <v>0.4240736539953861</v>
      </c>
      <c r="E3073" s="732">
        <v>0.43725363948843909</v>
      </c>
      <c r="F3073" s="108">
        <v>1.4984210300201304E-2</v>
      </c>
      <c r="G3073" s="109">
        <v>1.6750973978484747E-2</v>
      </c>
      <c r="H3073" s="732">
        <v>2.5629558447760523E-2</v>
      </c>
      <c r="I3073" s="108">
        <v>8.1856869665347491E-3</v>
      </c>
      <c r="J3073" s="109">
        <v>9.3405318378484217E-3</v>
      </c>
      <c r="K3073" s="732">
        <v>2.2714527044879373E-2</v>
      </c>
      <c r="L3073" s="108">
        <v>1.1155478183444989E-3</v>
      </c>
      <c r="M3073" s="109">
        <v>1.379880959246521E-3</v>
      </c>
      <c r="N3073" s="732">
        <v>2.4056434893669036E-3</v>
      </c>
      <c r="O3073" s="108">
        <v>2.166191847115609E-3</v>
      </c>
      <c r="P3073" s="109">
        <v>2.3426057094663708E-3</v>
      </c>
      <c r="Q3073" s="732">
        <v>6.1817791978949323E-3</v>
      </c>
      <c r="R3073" s="108">
        <v>2.5331226155676984E-3</v>
      </c>
      <c r="S3073" s="109">
        <v>3.3740863656433247E-3</v>
      </c>
      <c r="T3073" s="732">
        <v>1.0908621652602779E-2</v>
      </c>
      <c r="U3073" s="108">
        <v>2.1039209048757726E-4</v>
      </c>
      <c r="V3073" s="109">
        <v>2.1655082874669882E-4</v>
      </c>
      <c r="W3073" s="732">
        <v>5.7423462361500292E-4</v>
      </c>
      <c r="X3073" s="108">
        <v>1.3195941637235929E-5</v>
      </c>
      <c r="Y3073" s="109">
        <v>1.3707123125790597E-5</v>
      </c>
      <c r="Z3073" s="732">
        <v>3.8665705629583684E-5</v>
      </c>
      <c r="AA3073" s="108">
        <v>2.3217143621287996E-4</v>
      </c>
      <c r="AB3073" s="109">
        <v>2.4554155239206633E-4</v>
      </c>
      <c r="AC3073" s="732">
        <v>1.0635468992607105E-3</v>
      </c>
      <c r="AD3073" s="108">
        <v>9.1050702746413637E-5</v>
      </c>
      <c r="AE3073" s="109">
        <v>9.2964530132149821E-5</v>
      </c>
      <c r="AF3073" s="732">
        <v>2.3873601914982926E-4</v>
      </c>
      <c r="AG3073" s="108">
        <v>1.15530759785331E-4</v>
      </c>
      <c r="AH3073" s="109">
        <v>1.2222508896960271E-4</v>
      </c>
      <c r="AI3073" s="732">
        <v>3.6618395523419482E-4</v>
      </c>
      <c r="AJ3073" s="114"/>
      <c r="AK3073" s="115"/>
      <c r="AL3073" s="115"/>
    </row>
    <row r="3074" spans="1:38" ht="13" x14ac:dyDescent="0.3">
      <c r="A3074" s="71">
        <f t="shared" si="0"/>
        <v>2051</v>
      </c>
      <c r="B3074" s="718">
        <v>29</v>
      </c>
      <c r="C3074" s="108">
        <v>0.43361489140852172</v>
      </c>
      <c r="D3074" s="109">
        <v>0.4240736539953861</v>
      </c>
      <c r="E3074" s="732">
        <v>0.43725363948843909</v>
      </c>
      <c r="F3074" s="108">
        <v>1.4984210300201304E-2</v>
      </c>
      <c r="G3074" s="109">
        <v>1.6750973978484747E-2</v>
      </c>
      <c r="H3074" s="732">
        <v>2.5629558447760523E-2</v>
      </c>
      <c r="I3074" s="108">
        <v>8.1856869665347491E-3</v>
      </c>
      <c r="J3074" s="109">
        <v>9.3405318378484217E-3</v>
      </c>
      <c r="K3074" s="732">
        <v>2.2714527044879373E-2</v>
      </c>
      <c r="L3074" s="108">
        <v>1.1155478183444989E-3</v>
      </c>
      <c r="M3074" s="109">
        <v>1.379880959246521E-3</v>
      </c>
      <c r="N3074" s="732">
        <v>2.4056434893669036E-3</v>
      </c>
      <c r="O3074" s="108">
        <v>2.166191847115609E-3</v>
      </c>
      <c r="P3074" s="109">
        <v>2.3426057094663708E-3</v>
      </c>
      <c r="Q3074" s="732">
        <v>6.1817791978949323E-3</v>
      </c>
      <c r="R3074" s="108">
        <v>2.5331226155676984E-3</v>
      </c>
      <c r="S3074" s="109">
        <v>3.3740863656433247E-3</v>
      </c>
      <c r="T3074" s="732">
        <v>1.0908621652602779E-2</v>
      </c>
      <c r="U3074" s="108">
        <v>2.1039209048757726E-4</v>
      </c>
      <c r="V3074" s="109">
        <v>2.1655082874669882E-4</v>
      </c>
      <c r="W3074" s="732">
        <v>5.7423462361500292E-4</v>
      </c>
      <c r="X3074" s="108">
        <v>1.3195941637235929E-5</v>
      </c>
      <c r="Y3074" s="109">
        <v>1.3707123125790597E-5</v>
      </c>
      <c r="Z3074" s="732">
        <v>3.8665705629583684E-5</v>
      </c>
      <c r="AA3074" s="108">
        <v>2.3217143621287996E-4</v>
      </c>
      <c r="AB3074" s="109">
        <v>2.4554155239206633E-4</v>
      </c>
      <c r="AC3074" s="732">
        <v>1.0635468992607105E-3</v>
      </c>
      <c r="AD3074" s="108">
        <v>9.1050702746413637E-5</v>
      </c>
      <c r="AE3074" s="109">
        <v>9.2964530132149821E-5</v>
      </c>
      <c r="AF3074" s="732">
        <v>2.3873601914982926E-4</v>
      </c>
      <c r="AG3074" s="108">
        <v>1.15530759785331E-4</v>
      </c>
      <c r="AH3074" s="109">
        <v>1.2222508896960271E-4</v>
      </c>
      <c r="AI3074" s="732">
        <v>3.6618395523419482E-4</v>
      </c>
      <c r="AJ3074" s="114"/>
      <c r="AK3074" s="115"/>
      <c r="AL3074" s="115"/>
    </row>
    <row r="3075" spans="1:38" ht="13" x14ac:dyDescent="0.3">
      <c r="A3075" s="71">
        <f t="shared" si="0"/>
        <v>2051</v>
      </c>
      <c r="B3075" s="718">
        <v>30</v>
      </c>
      <c r="C3075" s="108">
        <v>0.43361489140852172</v>
      </c>
      <c r="D3075" s="109">
        <v>0.4240736539953861</v>
      </c>
      <c r="E3075" s="732">
        <v>0.43725363948843909</v>
      </c>
      <c r="F3075" s="108">
        <v>1.4984210300201304E-2</v>
      </c>
      <c r="G3075" s="109">
        <v>1.6750973978484747E-2</v>
      </c>
      <c r="H3075" s="732">
        <v>2.5629558447760523E-2</v>
      </c>
      <c r="I3075" s="108">
        <v>8.1856869665347491E-3</v>
      </c>
      <c r="J3075" s="109">
        <v>9.3405318378484217E-3</v>
      </c>
      <c r="K3075" s="732">
        <v>2.2714527044879373E-2</v>
      </c>
      <c r="L3075" s="108">
        <v>1.1155478183444989E-3</v>
      </c>
      <c r="M3075" s="109">
        <v>1.379880959246521E-3</v>
      </c>
      <c r="N3075" s="732">
        <v>2.4056434893669036E-3</v>
      </c>
      <c r="O3075" s="108">
        <v>2.166191847115609E-3</v>
      </c>
      <c r="P3075" s="109">
        <v>2.3426057094663708E-3</v>
      </c>
      <c r="Q3075" s="732">
        <v>6.1817791978949323E-3</v>
      </c>
      <c r="R3075" s="108">
        <v>2.5331226155676984E-3</v>
      </c>
      <c r="S3075" s="109">
        <v>3.3740863656433247E-3</v>
      </c>
      <c r="T3075" s="732">
        <v>1.0908621652602779E-2</v>
      </c>
      <c r="U3075" s="108">
        <v>2.1039209048757726E-4</v>
      </c>
      <c r="V3075" s="109">
        <v>2.1655082874669882E-4</v>
      </c>
      <c r="W3075" s="732">
        <v>5.7423462361500292E-4</v>
      </c>
      <c r="X3075" s="108">
        <v>1.3195941637235929E-5</v>
      </c>
      <c r="Y3075" s="109">
        <v>1.3707123125790597E-5</v>
      </c>
      <c r="Z3075" s="732">
        <v>3.8665705629583684E-5</v>
      </c>
      <c r="AA3075" s="108">
        <v>2.3217143621287996E-4</v>
      </c>
      <c r="AB3075" s="109">
        <v>2.4554155239206633E-4</v>
      </c>
      <c r="AC3075" s="732">
        <v>1.0635468992607105E-3</v>
      </c>
      <c r="AD3075" s="108">
        <v>9.1050702746413637E-5</v>
      </c>
      <c r="AE3075" s="109">
        <v>9.2964530132149821E-5</v>
      </c>
      <c r="AF3075" s="732">
        <v>2.3873601914982926E-4</v>
      </c>
      <c r="AG3075" s="108">
        <v>1.15530759785331E-4</v>
      </c>
      <c r="AH3075" s="109">
        <v>1.2222508896960271E-4</v>
      </c>
      <c r="AI3075" s="732">
        <v>3.6618395523419482E-4</v>
      </c>
      <c r="AJ3075" s="114"/>
      <c r="AK3075" s="115"/>
      <c r="AL3075" s="115"/>
    </row>
    <row r="3076" spans="1:38" ht="13" x14ac:dyDescent="0.3">
      <c r="A3076" s="71">
        <f t="shared" si="0"/>
        <v>2051</v>
      </c>
      <c r="B3076" s="718">
        <v>31</v>
      </c>
      <c r="C3076" s="108">
        <v>0.43361489140852172</v>
      </c>
      <c r="D3076" s="109">
        <v>0.4240736539953861</v>
      </c>
      <c r="E3076" s="732">
        <v>0.43725363948843909</v>
      </c>
      <c r="F3076" s="108">
        <v>1.4984210300201304E-2</v>
      </c>
      <c r="G3076" s="109">
        <v>1.6750973978484747E-2</v>
      </c>
      <c r="H3076" s="732">
        <v>2.5629558447760523E-2</v>
      </c>
      <c r="I3076" s="108">
        <v>8.1856869665347491E-3</v>
      </c>
      <c r="J3076" s="109">
        <v>9.3405318378484217E-3</v>
      </c>
      <c r="K3076" s="732">
        <v>2.2714527044879373E-2</v>
      </c>
      <c r="L3076" s="108">
        <v>1.1155478183444989E-3</v>
      </c>
      <c r="M3076" s="109">
        <v>1.379880959246521E-3</v>
      </c>
      <c r="N3076" s="732">
        <v>2.4056434893669036E-3</v>
      </c>
      <c r="O3076" s="108">
        <v>2.166191847115609E-3</v>
      </c>
      <c r="P3076" s="109">
        <v>2.3426057094663708E-3</v>
      </c>
      <c r="Q3076" s="732">
        <v>6.1817791978949323E-3</v>
      </c>
      <c r="R3076" s="108">
        <v>2.5331226155676984E-3</v>
      </c>
      <c r="S3076" s="109">
        <v>3.3740863656433247E-3</v>
      </c>
      <c r="T3076" s="732">
        <v>1.0908621652602779E-2</v>
      </c>
      <c r="U3076" s="108">
        <v>2.1039209048757726E-4</v>
      </c>
      <c r="V3076" s="109">
        <v>2.1655082874669882E-4</v>
      </c>
      <c r="W3076" s="732">
        <v>5.7423462361500292E-4</v>
      </c>
      <c r="X3076" s="108">
        <v>1.3195941637235929E-5</v>
      </c>
      <c r="Y3076" s="109">
        <v>1.3707123125790597E-5</v>
      </c>
      <c r="Z3076" s="732">
        <v>3.8665705629583684E-5</v>
      </c>
      <c r="AA3076" s="108">
        <v>2.3217143621287996E-4</v>
      </c>
      <c r="AB3076" s="109">
        <v>2.4554155239206633E-4</v>
      </c>
      <c r="AC3076" s="732">
        <v>1.0635468992607105E-3</v>
      </c>
      <c r="AD3076" s="108">
        <v>9.1050702746413637E-5</v>
      </c>
      <c r="AE3076" s="109">
        <v>9.2964530132149821E-5</v>
      </c>
      <c r="AF3076" s="732">
        <v>2.3873601914982926E-4</v>
      </c>
      <c r="AG3076" s="108">
        <v>1.15530759785331E-4</v>
      </c>
      <c r="AH3076" s="109">
        <v>1.2222508896960271E-4</v>
      </c>
      <c r="AI3076" s="732">
        <v>3.6618395523419482E-4</v>
      </c>
      <c r="AJ3076" s="114"/>
      <c r="AK3076" s="115"/>
      <c r="AL3076" s="115"/>
    </row>
    <row r="3077" spans="1:38" ht="13" x14ac:dyDescent="0.3">
      <c r="A3077" s="71">
        <f t="shared" si="0"/>
        <v>2051</v>
      </c>
      <c r="B3077" s="718">
        <v>32</v>
      </c>
      <c r="C3077" s="108">
        <v>0.43361489140852172</v>
      </c>
      <c r="D3077" s="109">
        <v>0.4240736539953861</v>
      </c>
      <c r="E3077" s="732">
        <v>0.43725363948843909</v>
      </c>
      <c r="F3077" s="108">
        <v>1.4984210300201304E-2</v>
      </c>
      <c r="G3077" s="109">
        <v>1.6750973978484747E-2</v>
      </c>
      <c r="H3077" s="732">
        <v>2.5629558447760523E-2</v>
      </c>
      <c r="I3077" s="108">
        <v>8.1856869665347491E-3</v>
      </c>
      <c r="J3077" s="109">
        <v>9.3405318378484217E-3</v>
      </c>
      <c r="K3077" s="732">
        <v>2.2714527044879373E-2</v>
      </c>
      <c r="L3077" s="108">
        <v>1.1155478183444989E-3</v>
      </c>
      <c r="M3077" s="109">
        <v>1.379880959246521E-3</v>
      </c>
      <c r="N3077" s="732">
        <v>2.4056434893669036E-3</v>
      </c>
      <c r="O3077" s="108">
        <v>2.166191847115609E-3</v>
      </c>
      <c r="P3077" s="109">
        <v>2.3426057094663708E-3</v>
      </c>
      <c r="Q3077" s="732">
        <v>6.1817791978949323E-3</v>
      </c>
      <c r="R3077" s="108">
        <v>2.5331226155676984E-3</v>
      </c>
      <c r="S3077" s="109">
        <v>3.3740863656433247E-3</v>
      </c>
      <c r="T3077" s="732">
        <v>1.0908621652602779E-2</v>
      </c>
      <c r="U3077" s="108">
        <v>2.1039209048757726E-4</v>
      </c>
      <c r="V3077" s="109">
        <v>2.1655082874669882E-4</v>
      </c>
      <c r="W3077" s="732">
        <v>5.7423462361500292E-4</v>
      </c>
      <c r="X3077" s="108">
        <v>1.3195941637235929E-5</v>
      </c>
      <c r="Y3077" s="109">
        <v>1.3707123125790597E-5</v>
      </c>
      <c r="Z3077" s="732">
        <v>3.8665705629583684E-5</v>
      </c>
      <c r="AA3077" s="108">
        <v>2.3217143621287996E-4</v>
      </c>
      <c r="AB3077" s="109">
        <v>2.4554155239206633E-4</v>
      </c>
      <c r="AC3077" s="732">
        <v>1.0635468992607105E-3</v>
      </c>
      <c r="AD3077" s="108">
        <v>9.1050702746413637E-5</v>
      </c>
      <c r="AE3077" s="109">
        <v>9.2964530132149821E-5</v>
      </c>
      <c r="AF3077" s="732">
        <v>2.3873601914982926E-4</v>
      </c>
      <c r="AG3077" s="108">
        <v>1.15530759785331E-4</v>
      </c>
      <c r="AH3077" s="109">
        <v>1.2222508896960271E-4</v>
      </c>
      <c r="AI3077" s="732">
        <v>3.6618395523419482E-4</v>
      </c>
      <c r="AJ3077" s="114"/>
      <c r="AK3077" s="115"/>
      <c r="AL3077" s="115"/>
    </row>
    <row r="3078" spans="1:38" ht="13" x14ac:dyDescent="0.3">
      <c r="A3078" s="71">
        <f t="shared" si="0"/>
        <v>2051</v>
      </c>
      <c r="B3078" s="718">
        <v>33</v>
      </c>
      <c r="C3078" s="108">
        <v>0.43361489140852172</v>
      </c>
      <c r="D3078" s="109">
        <v>0.4240736539953861</v>
      </c>
      <c r="E3078" s="732">
        <v>0.43725363948843909</v>
      </c>
      <c r="F3078" s="108">
        <v>1.4984210300201304E-2</v>
      </c>
      <c r="G3078" s="109">
        <v>1.6750973978484747E-2</v>
      </c>
      <c r="H3078" s="732">
        <v>2.5629558447760523E-2</v>
      </c>
      <c r="I3078" s="108">
        <v>8.1856869665347491E-3</v>
      </c>
      <c r="J3078" s="109">
        <v>9.3405318378484217E-3</v>
      </c>
      <c r="K3078" s="732">
        <v>2.2714527044879373E-2</v>
      </c>
      <c r="L3078" s="108">
        <v>1.1155478183444989E-3</v>
      </c>
      <c r="M3078" s="109">
        <v>1.379880959246521E-3</v>
      </c>
      <c r="N3078" s="732">
        <v>2.4056434893669036E-3</v>
      </c>
      <c r="O3078" s="108">
        <v>2.166191847115609E-3</v>
      </c>
      <c r="P3078" s="109">
        <v>2.3426057094663708E-3</v>
      </c>
      <c r="Q3078" s="732">
        <v>6.1817791978949323E-3</v>
      </c>
      <c r="R3078" s="108">
        <v>2.5331226155676984E-3</v>
      </c>
      <c r="S3078" s="109">
        <v>3.3740863656433247E-3</v>
      </c>
      <c r="T3078" s="732">
        <v>1.0908621652602779E-2</v>
      </c>
      <c r="U3078" s="108">
        <v>2.1039209048757726E-4</v>
      </c>
      <c r="V3078" s="109">
        <v>2.1655082874669882E-4</v>
      </c>
      <c r="W3078" s="732">
        <v>5.7423462361500292E-4</v>
      </c>
      <c r="X3078" s="108">
        <v>1.3195941637235929E-5</v>
      </c>
      <c r="Y3078" s="109">
        <v>1.3707123125790597E-5</v>
      </c>
      <c r="Z3078" s="732">
        <v>3.8665705629583684E-5</v>
      </c>
      <c r="AA3078" s="108">
        <v>2.3217143621287996E-4</v>
      </c>
      <c r="AB3078" s="109">
        <v>2.4554155239206633E-4</v>
      </c>
      <c r="AC3078" s="732">
        <v>1.0635468992607105E-3</v>
      </c>
      <c r="AD3078" s="108">
        <v>9.1050702746413637E-5</v>
      </c>
      <c r="AE3078" s="109">
        <v>9.2964530132149821E-5</v>
      </c>
      <c r="AF3078" s="732">
        <v>2.3873601914982926E-4</v>
      </c>
      <c r="AG3078" s="108">
        <v>1.15530759785331E-4</v>
      </c>
      <c r="AH3078" s="109">
        <v>1.2222508896960271E-4</v>
      </c>
      <c r="AI3078" s="732">
        <v>3.6618395523419482E-4</v>
      </c>
      <c r="AJ3078" s="114"/>
      <c r="AK3078" s="115"/>
      <c r="AL3078" s="115"/>
    </row>
    <row r="3079" spans="1:38" ht="13" x14ac:dyDescent="0.3">
      <c r="A3079" s="71">
        <f t="shared" si="0"/>
        <v>2051</v>
      </c>
      <c r="B3079" s="718">
        <v>34</v>
      </c>
      <c r="C3079" s="108">
        <v>0.43361489140852172</v>
      </c>
      <c r="D3079" s="109">
        <v>0.4240736539953861</v>
      </c>
      <c r="E3079" s="732">
        <v>0.43725363948843909</v>
      </c>
      <c r="F3079" s="108">
        <v>1.4984210300201304E-2</v>
      </c>
      <c r="G3079" s="109">
        <v>1.6750973978484747E-2</v>
      </c>
      <c r="H3079" s="732">
        <v>2.5629558447760523E-2</v>
      </c>
      <c r="I3079" s="108">
        <v>8.1856869665347491E-3</v>
      </c>
      <c r="J3079" s="109">
        <v>9.3405318378484217E-3</v>
      </c>
      <c r="K3079" s="732">
        <v>2.2714527044879373E-2</v>
      </c>
      <c r="L3079" s="108">
        <v>1.1155478183444989E-3</v>
      </c>
      <c r="M3079" s="109">
        <v>1.379880959246521E-3</v>
      </c>
      <c r="N3079" s="732">
        <v>2.4056434893669036E-3</v>
      </c>
      <c r="O3079" s="108">
        <v>2.166191847115609E-3</v>
      </c>
      <c r="P3079" s="109">
        <v>2.3426057094663708E-3</v>
      </c>
      <c r="Q3079" s="732">
        <v>6.1817791978949323E-3</v>
      </c>
      <c r="R3079" s="108">
        <v>2.5331226155676984E-3</v>
      </c>
      <c r="S3079" s="109">
        <v>3.3740863656433247E-3</v>
      </c>
      <c r="T3079" s="732">
        <v>1.0908621652602779E-2</v>
      </c>
      <c r="U3079" s="108">
        <v>2.1039209048757726E-4</v>
      </c>
      <c r="V3079" s="109">
        <v>2.1655082874669882E-4</v>
      </c>
      <c r="W3079" s="732">
        <v>5.7423462361500292E-4</v>
      </c>
      <c r="X3079" s="108">
        <v>1.3195941637235929E-5</v>
      </c>
      <c r="Y3079" s="109">
        <v>1.3707123125790597E-5</v>
      </c>
      <c r="Z3079" s="732">
        <v>3.8665705629583684E-5</v>
      </c>
      <c r="AA3079" s="108">
        <v>2.3217143621287996E-4</v>
      </c>
      <c r="AB3079" s="109">
        <v>2.4554155239206633E-4</v>
      </c>
      <c r="AC3079" s="732">
        <v>1.0635468992607105E-3</v>
      </c>
      <c r="AD3079" s="108">
        <v>9.1050702746413637E-5</v>
      </c>
      <c r="AE3079" s="109">
        <v>9.2964530132149821E-5</v>
      </c>
      <c r="AF3079" s="732">
        <v>2.3873601914982926E-4</v>
      </c>
      <c r="AG3079" s="108">
        <v>1.15530759785331E-4</v>
      </c>
      <c r="AH3079" s="109">
        <v>1.2222508896960271E-4</v>
      </c>
      <c r="AI3079" s="732">
        <v>3.6618395523419482E-4</v>
      </c>
      <c r="AJ3079" s="114"/>
      <c r="AK3079" s="115"/>
      <c r="AL3079" s="115"/>
    </row>
    <row r="3080" spans="1:38" ht="13" x14ac:dyDescent="0.3">
      <c r="A3080" s="71">
        <f t="shared" si="0"/>
        <v>2051</v>
      </c>
      <c r="B3080" s="718">
        <v>35</v>
      </c>
      <c r="C3080" s="108">
        <v>0.43361489140852172</v>
      </c>
      <c r="D3080" s="109">
        <v>0.4240736539953861</v>
      </c>
      <c r="E3080" s="732">
        <v>0.43725363948843909</v>
      </c>
      <c r="F3080" s="108">
        <v>1.4984210300201304E-2</v>
      </c>
      <c r="G3080" s="109">
        <v>1.6750973978484747E-2</v>
      </c>
      <c r="H3080" s="732">
        <v>2.5629558447760523E-2</v>
      </c>
      <c r="I3080" s="108">
        <v>8.1856869665347491E-3</v>
      </c>
      <c r="J3080" s="109">
        <v>9.3405318378484217E-3</v>
      </c>
      <c r="K3080" s="732">
        <v>2.2714527044879373E-2</v>
      </c>
      <c r="L3080" s="108">
        <v>1.1155478183444989E-3</v>
      </c>
      <c r="M3080" s="109">
        <v>1.379880959246521E-3</v>
      </c>
      <c r="N3080" s="732">
        <v>2.4056434893669036E-3</v>
      </c>
      <c r="O3080" s="108">
        <v>2.166191847115609E-3</v>
      </c>
      <c r="P3080" s="109">
        <v>2.3426057094663708E-3</v>
      </c>
      <c r="Q3080" s="732">
        <v>6.1817791978949323E-3</v>
      </c>
      <c r="R3080" s="108">
        <v>2.5331226155676984E-3</v>
      </c>
      <c r="S3080" s="109">
        <v>3.3740863656433247E-3</v>
      </c>
      <c r="T3080" s="732">
        <v>1.0908621652602779E-2</v>
      </c>
      <c r="U3080" s="108">
        <v>2.1039209048757726E-4</v>
      </c>
      <c r="V3080" s="109">
        <v>2.1655082874669882E-4</v>
      </c>
      <c r="W3080" s="732">
        <v>5.7423462361500292E-4</v>
      </c>
      <c r="X3080" s="108">
        <v>1.3195941637235929E-5</v>
      </c>
      <c r="Y3080" s="109">
        <v>1.3707123125790597E-5</v>
      </c>
      <c r="Z3080" s="732">
        <v>3.8665705629583684E-5</v>
      </c>
      <c r="AA3080" s="108">
        <v>2.3217143621287996E-4</v>
      </c>
      <c r="AB3080" s="109">
        <v>2.4554155239206633E-4</v>
      </c>
      <c r="AC3080" s="732">
        <v>1.0635468992607105E-3</v>
      </c>
      <c r="AD3080" s="108">
        <v>9.1050702746413637E-5</v>
      </c>
      <c r="AE3080" s="109">
        <v>9.2964530132149821E-5</v>
      </c>
      <c r="AF3080" s="732">
        <v>2.3873601914982926E-4</v>
      </c>
      <c r="AG3080" s="108">
        <v>1.15530759785331E-4</v>
      </c>
      <c r="AH3080" s="109">
        <v>1.2222508896960271E-4</v>
      </c>
      <c r="AI3080" s="732">
        <v>3.6618395523419482E-4</v>
      </c>
      <c r="AJ3080" s="114"/>
      <c r="AK3080" s="115"/>
      <c r="AL3080" s="115"/>
    </row>
    <row r="3081" spans="1:38" ht="13" x14ac:dyDescent="0.3">
      <c r="A3081" s="71">
        <f t="shared" si="0"/>
        <v>2051</v>
      </c>
      <c r="B3081" s="718">
        <v>36</v>
      </c>
      <c r="C3081" s="108">
        <v>0.43361489140852172</v>
      </c>
      <c r="D3081" s="109">
        <v>0.4240736539953861</v>
      </c>
      <c r="E3081" s="732">
        <v>0.43725363948843909</v>
      </c>
      <c r="F3081" s="108">
        <v>1.4984210300201304E-2</v>
      </c>
      <c r="G3081" s="109">
        <v>1.6750973978484747E-2</v>
      </c>
      <c r="H3081" s="732">
        <v>2.5629558447760523E-2</v>
      </c>
      <c r="I3081" s="108">
        <v>8.1856869665347491E-3</v>
      </c>
      <c r="J3081" s="109">
        <v>9.3405318378484217E-3</v>
      </c>
      <c r="K3081" s="732">
        <v>2.2714527044879373E-2</v>
      </c>
      <c r="L3081" s="108">
        <v>1.1155478183444989E-3</v>
      </c>
      <c r="M3081" s="109">
        <v>1.379880959246521E-3</v>
      </c>
      <c r="N3081" s="732">
        <v>2.4056434893669036E-3</v>
      </c>
      <c r="O3081" s="108">
        <v>2.166191847115609E-3</v>
      </c>
      <c r="P3081" s="109">
        <v>2.3426057094663708E-3</v>
      </c>
      <c r="Q3081" s="732">
        <v>6.1817791978949323E-3</v>
      </c>
      <c r="R3081" s="108">
        <v>2.5331226155676984E-3</v>
      </c>
      <c r="S3081" s="109">
        <v>3.3740863656433247E-3</v>
      </c>
      <c r="T3081" s="732">
        <v>1.0908621652602779E-2</v>
      </c>
      <c r="U3081" s="108">
        <v>2.1039209048757726E-4</v>
      </c>
      <c r="V3081" s="109">
        <v>2.1655082874669882E-4</v>
      </c>
      <c r="W3081" s="732">
        <v>5.7423462361500292E-4</v>
      </c>
      <c r="X3081" s="108">
        <v>1.3195941637235929E-5</v>
      </c>
      <c r="Y3081" s="109">
        <v>1.3707123125790597E-5</v>
      </c>
      <c r="Z3081" s="732">
        <v>3.8665705629583684E-5</v>
      </c>
      <c r="AA3081" s="108">
        <v>2.3217143621287996E-4</v>
      </c>
      <c r="AB3081" s="109">
        <v>2.4554155239206633E-4</v>
      </c>
      <c r="AC3081" s="732">
        <v>1.0635468992607105E-3</v>
      </c>
      <c r="AD3081" s="108">
        <v>9.1050702746413637E-5</v>
      </c>
      <c r="AE3081" s="109">
        <v>9.2964530132149821E-5</v>
      </c>
      <c r="AF3081" s="732">
        <v>2.3873601914982926E-4</v>
      </c>
      <c r="AG3081" s="108">
        <v>1.15530759785331E-4</v>
      </c>
      <c r="AH3081" s="109">
        <v>1.2222508896960271E-4</v>
      </c>
      <c r="AI3081" s="732">
        <v>3.6618395523419482E-4</v>
      </c>
      <c r="AJ3081" s="114"/>
      <c r="AK3081" s="115"/>
      <c r="AL3081" s="115"/>
    </row>
    <row r="3082" spans="1:38" ht="13" x14ac:dyDescent="0.3">
      <c r="A3082" s="71">
        <f t="shared" si="0"/>
        <v>2051</v>
      </c>
      <c r="B3082" s="718">
        <v>37</v>
      </c>
      <c r="C3082" s="108">
        <v>0.43361489140852172</v>
      </c>
      <c r="D3082" s="109">
        <v>0.4240736539953861</v>
      </c>
      <c r="E3082" s="732">
        <v>0.43725363948843909</v>
      </c>
      <c r="F3082" s="108">
        <v>1.4984210300201304E-2</v>
      </c>
      <c r="G3082" s="109">
        <v>1.6750973978484747E-2</v>
      </c>
      <c r="H3082" s="732">
        <v>2.5629558447760523E-2</v>
      </c>
      <c r="I3082" s="108">
        <v>8.1856869665347491E-3</v>
      </c>
      <c r="J3082" s="109">
        <v>9.3405318378484217E-3</v>
      </c>
      <c r="K3082" s="732">
        <v>2.2714527044879373E-2</v>
      </c>
      <c r="L3082" s="108">
        <v>1.1155478183444989E-3</v>
      </c>
      <c r="M3082" s="109">
        <v>1.379880959246521E-3</v>
      </c>
      <c r="N3082" s="732">
        <v>2.4056434893669036E-3</v>
      </c>
      <c r="O3082" s="108">
        <v>2.166191847115609E-3</v>
      </c>
      <c r="P3082" s="109">
        <v>2.3426057094663708E-3</v>
      </c>
      <c r="Q3082" s="732">
        <v>6.1817791978949323E-3</v>
      </c>
      <c r="R3082" s="108">
        <v>2.5331226155676984E-3</v>
      </c>
      <c r="S3082" s="109">
        <v>3.3740863656433247E-3</v>
      </c>
      <c r="T3082" s="732">
        <v>1.0908621652602779E-2</v>
      </c>
      <c r="U3082" s="108">
        <v>2.1039209048757726E-4</v>
      </c>
      <c r="V3082" s="109">
        <v>2.1655082874669882E-4</v>
      </c>
      <c r="W3082" s="732">
        <v>5.7423462361500292E-4</v>
      </c>
      <c r="X3082" s="108">
        <v>1.3195941637235929E-5</v>
      </c>
      <c r="Y3082" s="109">
        <v>1.3707123125790597E-5</v>
      </c>
      <c r="Z3082" s="732">
        <v>3.8665705629583684E-5</v>
      </c>
      <c r="AA3082" s="108">
        <v>2.3217143621287996E-4</v>
      </c>
      <c r="AB3082" s="109">
        <v>2.4554155239206633E-4</v>
      </c>
      <c r="AC3082" s="732">
        <v>1.0635468992607105E-3</v>
      </c>
      <c r="AD3082" s="108">
        <v>9.1050702746413637E-5</v>
      </c>
      <c r="AE3082" s="109">
        <v>9.2964530132149821E-5</v>
      </c>
      <c r="AF3082" s="732">
        <v>2.3873601914982926E-4</v>
      </c>
      <c r="AG3082" s="108">
        <v>1.15530759785331E-4</v>
      </c>
      <c r="AH3082" s="109">
        <v>1.2222508896960271E-4</v>
      </c>
      <c r="AI3082" s="732">
        <v>3.6618395523419482E-4</v>
      </c>
      <c r="AJ3082" s="114"/>
      <c r="AK3082" s="115"/>
      <c r="AL3082" s="115"/>
    </row>
    <row r="3083" spans="1:38" ht="13" x14ac:dyDescent="0.3">
      <c r="A3083" s="71">
        <f t="shared" si="0"/>
        <v>2051</v>
      </c>
      <c r="B3083" s="718">
        <v>38</v>
      </c>
      <c r="C3083" s="108">
        <v>0.43361489140852172</v>
      </c>
      <c r="D3083" s="109">
        <v>0.4240736539953861</v>
      </c>
      <c r="E3083" s="732">
        <v>0.43725363948843909</v>
      </c>
      <c r="F3083" s="108">
        <v>1.4984210300201304E-2</v>
      </c>
      <c r="G3083" s="109">
        <v>1.6750973978484747E-2</v>
      </c>
      <c r="H3083" s="732">
        <v>2.5629558447760523E-2</v>
      </c>
      <c r="I3083" s="108">
        <v>8.1856869665347491E-3</v>
      </c>
      <c r="J3083" s="109">
        <v>9.3405318378484217E-3</v>
      </c>
      <c r="K3083" s="732">
        <v>2.2714527044879373E-2</v>
      </c>
      <c r="L3083" s="108">
        <v>1.1155478183444989E-3</v>
      </c>
      <c r="M3083" s="109">
        <v>1.379880959246521E-3</v>
      </c>
      <c r="N3083" s="732">
        <v>2.4056434893669036E-3</v>
      </c>
      <c r="O3083" s="108">
        <v>2.166191847115609E-3</v>
      </c>
      <c r="P3083" s="109">
        <v>2.3426057094663708E-3</v>
      </c>
      <c r="Q3083" s="732">
        <v>6.1817791978949323E-3</v>
      </c>
      <c r="R3083" s="108">
        <v>2.5331226155676984E-3</v>
      </c>
      <c r="S3083" s="109">
        <v>3.3740863656433247E-3</v>
      </c>
      <c r="T3083" s="732">
        <v>1.0908621652602779E-2</v>
      </c>
      <c r="U3083" s="108">
        <v>2.1039209048757726E-4</v>
      </c>
      <c r="V3083" s="109">
        <v>2.1655082874669882E-4</v>
      </c>
      <c r="W3083" s="732">
        <v>5.7423462361500292E-4</v>
      </c>
      <c r="X3083" s="108">
        <v>1.3195941637235929E-5</v>
      </c>
      <c r="Y3083" s="109">
        <v>1.3707123125790597E-5</v>
      </c>
      <c r="Z3083" s="732">
        <v>3.8665705629583684E-5</v>
      </c>
      <c r="AA3083" s="108">
        <v>2.3217143621287996E-4</v>
      </c>
      <c r="AB3083" s="109">
        <v>2.4554155239206633E-4</v>
      </c>
      <c r="AC3083" s="732">
        <v>1.0635468992607105E-3</v>
      </c>
      <c r="AD3083" s="108">
        <v>9.1050702746413637E-5</v>
      </c>
      <c r="AE3083" s="109">
        <v>9.2964530132149821E-5</v>
      </c>
      <c r="AF3083" s="732">
        <v>2.3873601914982926E-4</v>
      </c>
      <c r="AG3083" s="108">
        <v>1.15530759785331E-4</v>
      </c>
      <c r="AH3083" s="109">
        <v>1.2222508896960271E-4</v>
      </c>
      <c r="AI3083" s="732">
        <v>3.6618395523419482E-4</v>
      </c>
      <c r="AJ3083" s="114"/>
      <c r="AK3083" s="115"/>
      <c r="AL3083" s="115"/>
    </row>
    <row r="3084" spans="1:38" ht="13.5" thickBot="1" x14ac:dyDescent="0.35">
      <c r="A3084" s="71">
        <f t="shared" si="0"/>
        <v>2051</v>
      </c>
      <c r="B3084" s="719">
        <v>39</v>
      </c>
      <c r="C3084" s="110">
        <v>0.43361489140852172</v>
      </c>
      <c r="D3084" s="111">
        <v>0.4240736539953861</v>
      </c>
      <c r="E3084" s="733">
        <v>0.43725363948843909</v>
      </c>
      <c r="F3084" s="110">
        <v>1.4984210300201304E-2</v>
      </c>
      <c r="G3084" s="111">
        <v>1.6750973978484747E-2</v>
      </c>
      <c r="H3084" s="733">
        <v>2.5629558447760523E-2</v>
      </c>
      <c r="I3084" s="110">
        <v>8.1856869665347491E-3</v>
      </c>
      <c r="J3084" s="111">
        <v>9.3405318378484217E-3</v>
      </c>
      <c r="K3084" s="733">
        <v>2.2714527044879373E-2</v>
      </c>
      <c r="L3084" s="110">
        <v>1.1155478183444989E-3</v>
      </c>
      <c r="M3084" s="111">
        <v>1.379880959246521E-3</v>
      </c>
      <c r="N3084" s="733">
        <v>2.4056434893669036E-3</v>
      </c>
      <c r="O3084" s="110">
        <v>2.166191847115609E-3</v>
      </c>
      <c r="P3084" s="111">
        <v>2.3426057094663708E-3</v>
      </c>
      <c r="Q3084" s="733">
        <v>6.1817791978949323E-3</v>
      </c>
      <c r="R3084" s="110">
        <v>2.5331226155676984E-3</v>
      </c>
      <c r="S3084" s="111">
        <v>3.3740863656433247E-3</v>
      </c>
      <c r="T3084" s="733">
        <v>1.0908621652602779E-2</v>
      </c>
      <c r="U3084" s="110">
        <v>2.1039209048757726E-4</v>
      </c>
      <c r="V3084" s="111">
        <v>2.1655082874669882E-4</v>
      </c>
      <c r="W3084" s="733">
        <v>5.7423462361500292E-4</v>
      </c>
      <c r="X3084" s="110">
        <v>1.3195941637235929E-5</v>
      </c>
      <c r="Y3084" s="111">
        <v>1.3707123125790597E-5</v>
      </c>
      <c r="Z3084" s="733">
        <v>3.8665705629583684E-5</v>
      </c>
      <c r="AA3084" s="110">
        <v>2.3217143621287996E-4</v>
      </c>
      <c r="AB3084" s="111">
        <v>2.4554155239206633E-4</v>
      </c>
      <c r="AC3084" s="733">
        <v>1.0635468992607105E-3</v>
      </c>
      <c r="AD3084" s="110">
        <v>9.1050702746413637E-5</v>
      </c>
      <c r="AE3084" s="111">
        <v>9.2964530132149821E-5</v>
      </c>
      <c r="AF3084" s="733">
        <v>2.3873601914982926E-4</v>
      </c>
      <c r="AG3084" s="110">
        <v>1.15530759785331E-4</v>
      </c>
      <c r="AH3084" s="111">
        <v>1.2222508896960271E-4</v>
      </c>
      <c r="AI3084" s="733">
        <v>3.6618395523419482E-4</v>
      </c>
      <c r="AJ3084" s="116"/>
      <c r="AK3084" s="117"/>
      <c r="AL3084" s="117"/>
    </row>
    <row r="3085" spans="1:38" x14ac:dyDescent="0.25">
      <c r="A3085" s="720">
        <f t="shared" si="0"/>
        <v>2052</v>
      </c>
      <c r="B3085" s="70">
        <v>0</v>
      </c>
      <c r="C3085" s="106">
        <v>0.28122428649877396</v>
      </c>
      <c r="D3085" s="107">
        <v>0.28812402429540185</v>
      </c>
      <c r="E3085" s="730">
        <v>0.24938143953765682</v>
      </c>
      <c r="F3085" s="106">
        <v>1.3316147218404404E-2</v>
      </c>
      <c r="G3085" s="107">
        <v>1.5121982868676673E-2</v>
      </c>
      <c r="H3085" s="730">
        <v>1.5007519220755956E-2</v>
      </c>
      <c r="I3085" s="106">
        <v>7.4007390788420535E-3</v>
      </c>
      <c r="J3085" s="107">
        <v>7.0064512272622224E-3</v>
      </c>
      <c r="K3085" s="730">
        <v>1.7033364256739729E-2</v>
      </c>
      <c r="L3085" s="106">
        <v>7.2055675786571747E-4</v>
      </c>
      <c r="M3085" s="107">
        <v>7.9736042306579116E-4</v>
      </c>
      <c r="N3085" s="730">
        <v>1.4120159280446554E-3</v>
      </c>
      <c r="O3085" s="106">
        <v>1.8575501442818704E-3</v>
      </c>
      <c r="P3085" s="107">
        <v>1.7484043924363259E-3</v>
      </c>
      <c r="Q3085" s="730">
        <v>3.4546429072842837E-3</v>
      </c>
      <c r="R3085" s="106">
        <v>2.5331226155676984E-3</v>
      </c>
      <c r="S3085" s="107">
        <v>3.3740863656433247E-3</v>
      </c>
      <c r="T3085" s="730">
        <v>1.0908621652602779E-2</v>
      </c>
      <c r="U3085" s="106">
        <v>1.9634696793070354E-4</v>
      </c>
      <c r="V3085" s="107">
        <v>1.8923582882911472E-4</v>
      </c>
      <c r="W3085" s="730">
        <v>3.3902360918358697E-4</v>
      </c>
      <c r="X3085" s="106">
        <v>1.2141665238113403E-5</v>
      </c>
      <c r="Y3085" s="107">
        <v>1.1670127266267937E-5</v>
      </c>
      <c r="Z3085" s="730">
        <v>2.1899279744279832E-5</v>
      </c>
      <c r="AA3085" s="106">
        <v>2.1116511724408196E-4</v>
      </c>
      <c r="AB3085" s="107">
        <v>2.1088485220933215E-4</v>
      </c>
      <c r="AC3085" s="730">
        <v>5.9887757590957214E-4</v>
      </c>
      <c r="AD3085" s="106">
        <v>8.6073917131697207E-5</v>
      </c>
      <c r="AE3085" s="107">
        <v>8.3254622440882324E-5</v>
      </c>
      <c r="AF3085" s="730">
        <v>1.4677126606561466E-4</v>
      </c>
      <c r="AG3085" s="106">
        <v>1.0303593656484843E-4</v>
      </c>
      <c r="AH3085" s="107">
        <v>9.8123955323515521E-5</v>
      </c>
      <c r="AI3085" s="730">
        <v>1.908162278856989E-4</v>
      </c>
      <c r="AJ3085" s="112"/>
      <c r="AK3085" s="113"/>
      <c r="AL3085" s="113"/>
    </row>
    <row r="3086" spans="1:38" x14ac:dyDescent="0.25">
      <c r="A3086" s="71">
        <f t="shared" si="0"/>
        <v>2052</v>
      </c>
      <c r="B3086" s="718">
        <v>1</v>
      </c>
      <c r="C3086" s="108">
        <v>0.28040363476748337</v>
      </c>
      <c r="D3086" s="109">
        <v>0.28711618085453006</v>
      </c>
      <c r="E3086" s="731">
        <v>0.25067947428547621</v>
      </c>
      <c r="F3086" s="108">
        <v>1.3325509124822232E-2</v>
      </c>
      <c r="G3086" s="109">
        <v>1.5125193804311422E-2</v>
      </c>
      <c r="H3086" s="731">
        <v>1.5110646541561528E-2</v>
      </c>
      <c r="I3086" s="108">
        <v>7.3767690787543303E-3</v>
      </c>
      <c r="J3086" s="109">
        <v>6.9749334913797598E-3</v>
      </c>
      <c r="K3086" s="731">
        <v>1.7149290044448456E-2</v>
      </c>
      <c r="L3086" s="108">
        <v>7.1959857498910169E-4</v>
      </c>
      <c r="M3086" s="109">
        <v>7.9542825882819395E-4</v>
      </c>
      <c r="N3086" s="731">
        <v>1.4181636937749748E-3</v>
      </c>
      <c r="O3086" s="108">
        <v>1.8517368958241498E-3</v>
      </c>
      <c r="P3086" s="109">
        <v>1.7419611228321797E-3</v>
      </c>
      <c r="Q3086" s="731">
        <v>3.4768784817348266E-3</v>
      </c>
      <c r="R3086" s="108">
        <v>2.5331226155676984E-3</v>
      </c>
      <c r="S3086" s="109">
        <v>3.3740863656433247E-3</v>
      </c>
      <c r="T3086" s="731">
        <v>1.0908621652602779E-2</v>
      </c>
      <c r="U3086" s="108">
        <v>1.9577984584540073E-4</v>
      </c>
      <c r="V3086" s="109">
        <v>1.8846068025578805E-4</v>
      </c>
      <c r="W3086" s="731">
        <v>3.4141974713769121E-4</v>
      </c>
      <c r="X3086" s="108">
        <v>1.2105460727968691E-5</v>
      </c>
      <c r="Y3086" s="109">
        <v>1.1621921067022373E-5</v>
      </c>
      <c r="Z3086" s="731">
        <v>2.2046467592272524E-5</v>
      </c>
      <c r="AA3086" s="108">
        <v>2.1073775059320105E-4</v>
      </c>
      <c r="AB3086" s="109">
        <v>2.1028586815141986E-4</v>
      </c>
      <c r="AC3086" s="731">
        <v>6.0276250848194021E-4</v>
      </c>
      <c r="AD3086" s="108">
        <v>8.582735819553949E-5</v>
      </c>
      <c r="AE3086" s="109">
        <v>8.2907148633459623E-5</v>
      </c>
      <c r="AF3086" s="731">
        <v>1.4788174800212361E-4</v>
      </c>
      <c r="AG3086" s="108">
        <v>1.0272322562812724E-4</v>
      </c>
      <c r="AH3086" s="109">
        <v>9.7739266495054723E-5</v>
      </c>
      <c r="AI3086" s="731">
        <v>1.9187700063835389E-4</v>
      </c>
      <c r="AJ3086" s="114"/>
      <c r="AK3086" s="115"/>
      <c r="AL3086" s="115"/>
    </row>
    <row r="3087" spans="1:38" x14ac:dyDescent="0.25">
      <c r="A3087" s="71">
        <f t="shared" si="0"/>
        <v>2052</v>
      </c>
      <c r="B3087" s="718">
        <v>2</v>
      </c>
      <c r="C3087" s="108">
        <v>0.27876235920718229</v>
      </c>
      <c r="D3087" s="109">
        <v>0.28523538181952063</v>
      </c>
      <c r="E3087" s="731">
        <v>0.25226222186603448</v>
      </c>
      <c r="F3087" s="108">
        <v>1.3312972166770678E-2</v>
      </c>
      <c r="G3087" s="109">
        <v>1.5112926815402144E-2</v>
      </c>
      <c r="H3087" s="731">
        <v>1.5228304256305376E-2</v>
      </c>
      <c r="I3087" s="108">
        <v>7.3376985912575448E-3</v>
      </c>
      <c r="J3087" s="109">
        <v>6.929809812010951E-3</v>
      </c>
      <c r="K3087" s="731">
        <v>1.7289215542630437E-2</v>
      </c>
      <c r="L3087" s="108">
        <v>7.1861752694062488E-4</v>
      </c>
      <c r="M3087" s="109">
        <v>7.9354928676245585E-4</v>
      </c>
      <c r="N3087" s="731">
        <v>1.4255075755440305E-3</v>
      </c>
      <c r="O3087" s="108">
        <v>1.841526151452344E-3</v>
      </c>
      <c r="P3087" s="109">
        <v>1.731918174706475E-3</v>
      </c>
      <c r="Q3087" s="731">
        <v>3.503908077409146E-3</v>
      </c>
      <c r="R3087" s="108">
        <v>2.5331226155676984E-3</v>
      </c>
      <c r="S3087" s="109">
        <v>3.3740863656433247E-3</v>
      </c>
      <c r="T3087" s="731">
        <v>1.0908621652602779E-2</v>
      </c>
      <c r="U3087" s="108">
        <v>1.949414698117225E-4</v>
      </c>
      <c r="V3087" s="109">
        <v>1.8744657188586421E-4</v>
      </c>
      <c r="W3087" s="731">
        <v>3.4433163199803802E-4</v>
      </c>
      <c r="X3087" s="108">
        <v>1.2050156306974423E-5</v>
      </c>
      <c r="Y3087" s="109">
        <v>1.1556940562841314E-5</v>
      </c>
      <c r="Z3087" s="731">
        <v>2.2225449126581169E-5</v>
      </c>
      <c r="AA3087" s="108">
        <v>2.0997568661325862E-4</v>
      </c>
      <c r="AB3087" s="109">
        <v>2.0941124649002197E-4</v>
      </c>
      <c r="AC3087" s="731">
        <v>6.0745487625040524E-4</v>
      </c>
      <c r="AD3087" s="108">
        <v>8.5473670795208631E-5</v>
      </c>
      <c r="AE3087" s="109">
        <v>8.2463100415739417E-5</v>
      </c>
      <c r="AF3087" s="731">
        <v>1.4923149378930141E-4</v>
      </c>
      <c r="AG3087" s="108">
        <v>1.0221339585220111E-4</v>
      </c>
      <c r="AH3087" s="109">
        <v>9.718834747471345E-5</v>
      </c>
      <c r="AI3087" s="731">
        <v>1.931665428325835E-4</v>
      </c>
      <c r="AJ3087" s="114"/>
      <c r="AK3087" s="115"/>
      <c r="AL3087" s="115"/>
    </row>
    <row r="3088" spans="1:38" x14ac:dyDescent="0.25">
      <c r="A3088" s="71">
        <f t="shared" si="0"/>
        <v>2052</v>
      </c>
      <c r="B3088" s="718">
        <v>3</v>
      </c>
      <c r="C3088" s="108">
        <v>0.27610192159467062</v>
      </c>
      <c r="D3088" s="109">
        <v>0.28233181041267585</v>
      </c>
      <c r="E3088" s="731">
        <v>0.25412650677741838</v>
      </c>
      <c r="F3088" s="108">
        <v>1.3293372003515293E-2</v>
      </c>
      <c r="G3088" s="109">
        <v>1.509698084895021E-2</v>
      </c>
      <c r="H3088" s="731">
        <v>1.5366830689972737E-2</v>
      </c>
      <c r="I3088" s="108">
        <v>7.2798230865972393E-3</v>
      </c>
      <c r="J3088" s="109">
        <v>6.8686983906026764E-3</v>
      </c>
      <c r="K3088" s="731">
        <v>1.7452865029246589E-2</v>
      </c>
      <c r="L3088" s="108">
        <v>7.1761256250129127E-4</v>
      </c>
      <c r="M3088" s="109">
        <v>7.917242739054459E-4</v>
      </c>
      <c r="N3088" s="731">
        <v>1.4340338983385484E-3</v>
      </c>
      <c r="O3088" s="108">
        <v>1.8262837251231641E-3</v>
      </c>
      <c r="P3088" s="109">
        <v>1.7176201428464675E-3</v>
      </c>
      <c r="Q3088" s="731">
        <v>3.5356780132507464E-3</v>
      </c>
      <c r="R3088" s="108">
        <v>2.5331226155676984E-3</v>
      </c>
      <c r="S3088" s="109">
        <v>3.3740863656433247E-3</v>
      </c>
      <c r="T3088" s="731">
        <v>1.0908621652602779E-2</v>
      </c>
      <c r="U3088" s="108">
        <v>1.9377638171169456E-4</v>
      </c>
      <c r="V3088" s="109">
        <v>1.8615544601571703E-4</v>
      </c>
      <c r="W3088" s="731">
        <v>3.4775412864748956E-4</v>
      </c>
      <c r="X3088" s="108">
        <v>1.1972011106520829E-5</v>
      </c>
      <c r="Y3088" s="109">
        <v>1.1472485022699546E-5</v>
      </c>
      <c r="Z3088" s="731">
        <v>2.2435860136756458E-5</v>
      </c>
      <c r="AA3088" s="108">
        <v>2.0888663496667647E-4</v>
      </c>
      <c r="AB3088" s="109">
        <v>2.0826869892399315E-4</v>
      </c>
      <c r="AC3088" s="731">
        <v>6.1296964359670717E-4</v>
      </c>
      <c r="AD3088" s="108">
        <v>8.4988929456597902E-5</v>
      </c>
      <c r="AE3088" s="109">
        <v>8.1907730701405402E-5</v>
      </c>
      <c r="AF3088" s="731">
        <v>1.5081776803052384E-4</v>
      </c>
      <c r="AG3088" s="108">
        <v>1.0147375157603632E-4</v>
      </c>
      <c r="AH3088" s="109">
        <v>9.6442289178236826E-5</v>
      </c>
      <c r="AI3088" s="731">
        <v>1.9468235649849975E-4</v>
      </c>
      <c r="AJ3088" s="114"/>
      <c r="AK3088" s="115"/>
      <c r="AL3088" s="115"/>
    </row>
    <row r="3089" spans="1:38" x14ac:dyDescent="0.25">
      <c r="A3089" s="71">
        <f t="shared" si="0"/>
        <v>2052</v>
      </c>
      <c r="B3089" s="718">
        <v>4</v>
      </c>
      <c r="C3089" s="108">
        <v>0.33549546207262593</v>
      </c>
      <c r="D3089" s="109">
        <v>0.33775912634189598</v>
      </c>
      <c r="E3089" s="731">
        <v>0.34335754011031699</v>
      </c>
      <c r="F3089" s="108">
        <v>1.3717673610257405E-2</v>
      </c>
      <c r="G3089" s="109">
        <v>1.56300930559987E-2</v>
      </c>
      <c r="H3089" s="731">
        <v>1.8840782780125964E-2</v>
      </c>
      <c r="I3089" s="108">
        <v>7.7190470937434051E-3</v>
      </c>
      <c r="J3089" s="109">
        <v>8.0348479532314325E-3</v>
      </c>
      <c r="K3089" s="731">
        <v>2.0734271019855269E-2</v>
      </c>
      <c r="L3089" s="108">
        <v>8.6774907159438658E-4</v>
      </c>
      <c r="M3089" s="109">
        <v>1.1820429510075729E-3</v>
      </c>
      <c r="N3089" s="731">
        <v>2.3169877460986043E-3</v>
      </c>
      <c r="O3089" s="108">
        <v>1.9745884474206511E-3</v>
      </c>
      <c r="P3089" s="109">
        <v>2.0102224387203191E-3</v>
      </c>
      <c r="Q3089" s="731">
        <v>4.4767226739501906E-3</v>
      </c>
      <c r="R3089" s="108">
        <v>2.5331226155676984E-3</v>
      </c>
      <c r="S3089" s="109">
        <v>3.3740863656433247E-3</v>
      </c>
      <c r="T3089" s="731">
        <v>1.0908621652602779E-2</v>
      </c>
      <c r="U3089" s="108">
        <v>2.0191460479636306E-4</v>
      </c>
      <c r="V3089" s="109">
        <v>2.0174625173113156E-4</v>
      </c>
      <c r="W3089" s="731">
        <v>4.4766457291205798E-4</v>
      </c>
      <c r="X3089" s="108">
        <v>1.2557751954126372E-5</v>
      </c>
      <c r="Y3089" s="109">
        <v>1.2598553791366939E-5</v>
      </c>
      <c r="Z3089" s="731">
        <v>2.8924781370277464E-5</v>
      </c>
      <c r="AA3089" s="108">
        <v>2.1841590978482483E-4</v>
      </c>
      <c r="AB3089" s="109">
        <v>2.2563815562615439E-4</v>
      </c>
      <c r="AC3089" s="731">
        <v>7.7118885034386446E-4</v>
      </c>
      <c r="AD3089" s="108">
        <v>8.8087774475700123E-5</v>
      </c>
      <c r="AE3089" s="109">
        <v>8.7780094296189987E-5</v>
      </c>
      <c r="AF3089" s="731">
        <v>1.9753800014133524E-4</v>
      </c>
      <c r="AG3089" s="108">
        <v>1.0784628430388867E-4</v>
      </c>
      <c r="AH3089" s="109">
        <v>1.0888153344075328E-4</v>
      </c>
      <c r="AI3089" s="731">
        <v>2.4026952085795747E-4</v>
      </c>
      <c r="AJ3089" s="114"/>
      <c r="AK3089" s="115"/>
      <c r="AL3089" s="115"/>
    </row>
    <row r="3090" spans="1:38" x14ac:dyDescent="0.25">
      <c r="A3090" s="71">
        <f t="shared" si="0"/>
        <v>2052</v>
      </c>
      <c r="B3090" s="718">
        <v>5</v>
      </c>
      <c r="C3090" s="108">
        <v>0.33428385037238706</v>
      </c>
      <c r="D3090" s="109">
        <v>0.33655274107778038</v>
      </c>
      <c r="E3090" s="731">
        <v>0.33891500533107288</v>
      </c>
      <c r="F3090" s="108">
        <v>1.3739288584776344E-2</v>
      </c>
      <c r="G3090" s="109">
        <v>1.5646879143612787E-2</v>
      </c>
      <c r="H3090" s="731">
        <v>1.8644833008688449E-2</v>
      </c>
      <c r="I3090" s="108">
        <v>7.685789586660898E-3</v>
      </c>
      <c r="J3090" s="109">
        <v>7.995839478247925E-3</v>
      </c>
      <c r="K3090" s="731">
        <v>2.0428318484077071E-2</v>
      </c>
      <c r="L3090" s="108">
        <v>8.6647430541458913E-4</v>
      </c>
      <c r="M3090" s="109">
        <v>1.1794786869221835E-3</v>
      </c>
      <c r="N3090" s="731">
        <v>2.2979336103819571E-3</v>
      </c>
      <c r="O3090" s="108">
        <v>1.9661109475404086E-3</v>
      </c>
      <c r="P3090" s="109">
        <v>2.0011721069961193E-3</v>
      </c>
      <c r="Q3090" s="731">
        <v>4.4110112011040469E-3</v>
      </c>
      <c r="R3090" s="108">
        <v>2.5331226155676984E-3</v>
      </c>
      <c r="S3090" s="109">
        <v>3.3740863656433247E-3</v>
      </c>
      <c r="T3090" s="731">
        <v>1.0908621652602779E-2</v>
      </c>
      <c r="U3090" s="108">
        <v>2.0112702986258463E-4</v>
      </c>
      <c r="V3090" s="109">
        <v>2.0084420444075192E-4</v>
      </c>
      <c r="W3090" s="731">
        <v>4.4061248561025579E-4</v>
      </c>
      <c r="X3090" s="108">
        <v>1.2506704184715728E-5</v>
      </c>
      <c r="Y3090" s="109">
        <v>1.2540748515982197E-5</v>
      </c>
      <c r="Z3090" s="731">
        <v>2.848493465122208E-5</v>
      </c>
      <c r="AA3090" s="108">
        <v>2.1784996791765265E-4</v>
      </c>
      <c r="AB3090" s="109">
        <v>2.2496998370721534E-4</v>
      </c>
      <c r="AC3090" s="731">
        <v>7.6020589477267492E-4</v>
      </c>
      <c r="AD3090" s="108">
        <v>8.7747574874401743E-5</v>
      </c>
      <c r="AE3090" s="109">
        <v>8.7386041151444536E-5</v>
      </c>
      <c r="AF3090" s="731">
        <v>1.9426176136366698E-4</v>
      </c>
      <c r="AG3090" s="108">
        <v>1.0739895115723872E-4</v>
      </c>
      <c r="AH3090" s="109">
        <v>1.0838842838951072E-4</v>
      </c>
      <c r="AI3090" s="731">
        <v>2.3712138399024105E-4</v>
      </c>
      <c r="AJ3090" s="114"/>
      <c r="AK3090" s="115"/>
      <c r="AL3090" s="115"/>
    </row>
    <row r="3091" spans="1:38" x14ac:dyDescent="0.25">
      <c r="A3091" s="71">
        <f t="shared" si="0"/>
        <v>2052</v>
      </c>
      <c r="B3091" s="718">
        <v>6</v>
      </c>
      <c r="C3091" s="108">
        <v>0.3838697402121567</v>
      </c>
      <c r="D3091" s="109">
        <v>0.3818055924650674</v>
      </c>
      <c r="E3091" s="731">
        <v>0.4555372054143273</v>
      </c>
      <c r="F3091" s="108">
        <v>1.4290586040580051E-2</v>
      </c>
      <c r="G3091" s="109">
        <v>1.621252338420871E-2</v>
      </c>
      <c r="H3091" s="731">
        <v>2.4383108334081156E-2</v>
      </c>
      <c r="I3091" s="108">
        <v>7.9345380501579226E-3</v>
      </c>
      <c r="J3091" s="109">
        <v>8.8704634655696751E-3</v>
      </c>
      <c r="K3091" s="731">
        <v>2.2504187106276351E-2</v>
      </c>
      <c r="L3091" s="108">
        <v>9.8278441809411402E-4</v>
      </c>
      <c r="M3091" s="109">
        <v>1.2754663904273504E-3</v>
      </c>
      <c r="N3091" s="731">
        <v>2.3786208995841504E-3</v>
      </c>
      <c r="O3091" s="108">
        <v>2.0739063130924785E-3</v>
      </c>
      <c r="P3091" s="109">
        <v>2.2435606119784869E-3</v>
      </c>
      <c r="Q3091" s="731">
        <v>5.9375223720642368E-3</v>
      </c>
      <c r="R3091" s="108">
        <v>2.5331226155676984E-3</v>
      </c>
      <c r="S3091" s="109">
        <v>3.3740863656433247E-3</v>
      </c>
      <c r="T3091" s="731">
        <v>1.0908621652602779E-2</v>
      </c>
      <c r="U3091" s="108">
        <v>2.068556086990111E-4</v>
      </c>
      <c r="V3091" s="109">
        <v>2.1305885482644801E-4</v>
      </c>
      <c r="W3091" s="731">
        <v>5.4852361718740327E-4</v>
      </c>
      <c r="X3091" s="108">
        <v>1.2921694962271819E-5</v>
      </c>
      <c r="Y3091" s="109">
        <v>1.3431097980717646E-5</v>
      </c>
      <c r="Z3091" s="731">
        <v>3.6938178589314951E-5</v>
      </c>
      <c r="AA3091" s="108">
        <v>2.25570873377468E-4</v>
      </c>
      <c r="AB3091" s="109">
        <v>2.3939502908512517E-4</v>
      </c>
      <c r="AC3091" s="731">
        <v>1.0215074811071806E-3</v>
      </c>
      <c r="AD3091" s="108">
        <v>8.9904666206103452E-5</v>
      </c>
      <c r="AE3091" s="109">
        <v>9.1890498528345154E-5</v>
      </c>
      <c r="AF3091" s="731">
        <v>2.2663773734250684E-4</v>
      </c>
      <c r="AG3091" s="108">
        <v>1.1198067542997601E-4</v>
      </c>
      <c r="AH3091" s="109">
        <v>1.1849876721389036E-4</v>
      </c>
      <c r="AI3091" s="731">
        <v>3.5425278961551349E-4</v>
      </c>
      <c r="AJ3091" s="114"/>
      <c r="AK3091" s="115"/>
      <c r="AL3091" s="115"/>
    </row>
    <row r="3092" spans="1:38" x14ac:dyDescent="0.25">
      <c r="A3092" s="71">
        <f t="shared" si="0"/>
        <v>2052</v>
      </c>
      <c r="B3092" s="718">
        <v>7</v>
      </c>
      <c r="C3092" s="108">
        <v>0.38359824890534183</v>
      </c>
      <c r="D3092" s="109">
        <v>0.38150222084439039</v>
      </c>
      <c r="E3092" s="731">
        <v>0.45054075026506374</v>
      </c>
      <c r="F3092" s="108">
        <v>1.435224027383113E-2</v>
      </c>
      <c r="G3092" s="109">
        <v>1.626208830151327E-2</v>
      </c>
      <c r="H3092" s="731">
        <v>2.4158528524874871E-2</v>
      </c>
      <c r="I3092" s="108">
        <v>7.9185818444570313E-3</v>
      </c>
      <c r="J3092" s="109">
        <v>8.8490506108614662E-3</v>
      </c>
      <c r="K3092" s="731">
        <v>2.2164463083262278E-2</v>
      </c>
      <c r="L3092" s="108">
        <v>9.8127200022665034E-4</v>
      </c>
      <c r="M3092" s="109">
        <v>1.2728718779004126E-3</v>
      </c>
      <c r="N3092" s="731">
        <v>2.3569148003384243E-3</v>
      </c>
      <c r="O3092" s="108">
        <v>2.0711252912309071E-3</v>
      </c>
      <c r="P3092" s="109">
        <v>2.2401914636096727E-3</v>
      </c>
      <c r="Q3092" s="731">
        <v>5.858712646890374E-3</v>
      </c>
      <c r="R3092" s="108">
        <v>2.5331226155676984E-3</v>
      </c>
      <c r="S3092" s="109">
        <v>3.3740863656433247E-3</v>
      </c>
      <c r="T3092" s="731">
        <v>1.0908621652602779E-2</v>
      </c>
      <c r="U3092" s="108">
        <v>2.0641346639954633E-4</v>
      </c>
      <c r="V3092" s="109">
        <v>2.1252356708533965E-4</v>
      </c>
      <c r="W3092" s="731">
        <v>5.4007883008371546E-4</v>
      </c>
      <c r="X3092" s="108">
        <v>1.2895174405655827E-5</v>
      </c>
      <c r="Y3092" s="109">
        <v>1.3398842807163672E-5</v>
      </c>
      <c r="Z3092" s="731">
        <v>3.6408384150129378E-5</v>
      </c>
      <c r="AA3092" s="108">
        <v>2.2548471953265232E-4</v>
      </c>
      <c r="AB3092" s="109">
        <v>2.3919564912628009E-4</v>
      </c>
      <c r="AC3092" s="731">
        <v>1.0083983739733416E-3</v>
      </c>
      <c r="AD3092" s="108">
        <v>8.9700588587910505E-5</v>
      </c>
      <c r="AE3092" s="109">
        <v>9.1643208177088594E-5</v>
      </c>
      <c r="AF3092" s="731">
        <v>2.2271094877331744E-4</v>
      </c>
      <c r="AG3092" s="108">
        <v>1.1178745715380531E-4</v>
      </c>
      <c r="AH3092" s="109">
        <v>1.1826433014494046E-4</v>
      </c>
      <c r="AI3092" s="731">
        <v>3.5047113323509921E-4</v>
      </c>
      <c r="AJ3092" s="114"/>
      <c r="AK3092" s="115"/>
      <c r="AL3092" s="115"/>
    </row>
    <row r="3093" spans="1:38" x14ac:dyDescent="0.25">
      <c r="A3093" s="71">
        <f t="shared" si="0"/>
        <v>2052</v>
      </c>
      <c r="B3093" s="718">
        <v>8</v>
      </c>
      <c r="C3093" s="108">
        <v>0.43361467023335515</v>
      </c>
      <c r="D3093" s="109">
        <v>0.42407210922726774</v>
      </c>
      <c r="E3093" s="731">
        <v>0.44421863633463182</v>
      </c>
      <c r="F3093" s="108">
        <v>1.488191377656391E-2</v>
      </c>
      <c r="G3093" s="109">
        <v>1.6664267284559404E-2</v>
      </c>
      <c r="H3093" s="731">
        <v>2.5991174024431622E-2</v>
      </c>
      <c r="I3093" s="108">
        <v>8.185692653659116E-3</v>
      </c>
      <c r="J3093" s="109">
        <v>9.3405459582867594E-3</v>
      </c>
      <c r="K3093" s="731">
        <v>2.3233886422911753E-2</v>
      </c>
      <c r="L3093" s="108">
        <v>1.1155471489338303E-3</v>
      </c>
      <c r="M3093" s="109">
        <v>1.3798820921980611E-3</v>
      </c>
      <c r="N3093" s="731">
        <v>2.4410670721363398E-3</v>
      </c>
      <c r="O3093" s="108">
        <v>2.166191245571472E-3</v>
      </c>
      <c r="P3093" s="109">
        <v>2.3426050866971271E-3</v>
      </c>
      <c r="Q3093" s="731">
        <v>6.3050588524918138E-3</v>
      </c>
      <c r="R3093" s="108">
        <v>2.5331226155676984E-3</v>
      </c>
      <c r="S3093" s="109">
        <v>3.3740863656433247E-3</v>
      </c>
      <c r="T3093" s="731">
        <v>1.0908621652602779E-2</v>
      </c>
      <c r="U3093" s="108">
        <v>2.1039199563160682E-4</v>
      </c>
      <c r="V3093" s="109">
        <v>2.1655117182646511E-4</v>
      </c>
      <c r="W3093" s="731">
        <v>5.8743491504975912E-4</v>
      </c>
      <c r="X3093" s="108">
        <v>1.3195938413958446E-5</v>
      </c>
      <c r="Y3093" s="109">
        <v>1.3707141336523537E-5</v>
      </c>
      <c r="Z3093" s="731">
        <v>3.9496147537440248E-5</v>
      </c>
      <c r="AA3093" s="108">
        <v>2.3175958620184569E-4</v>
      </c>
      <c r="AB3093" s="109">
        <v>2.4518285200841807E-4</v>
      </c>
      <c r="AC3093" s="731">
        <v>1.0840802865259411E-3</v>
      </c>
      <c r="AD3093" s="108">
        <v>9.105064992895449E-5</v>
      </c>
      <c r="AE3093" s="109">
        <v>9.296464094628319E-5</v>
      </c>
      <c r="AF3093" s="731">
        <v>2.4487669606141255E-4</v>
      </c>
      <c r="AG3093" s="108">
        <v>1.1553069757577218E-4</v>
      </c>
      <c r="AH3093" s="109">
        <v>1.2222514478260236E-4</v>
      </c>
      <c r="AI3093" s="731">
        <v>3.7210412955478481E-4</v>
      </c>
      <c r="AJ3093" s="114"/>
      <c r="AK3093" s="115"/>
      <c r="AL3093" s="115"/>
    </row>
    <row r="3094" spans="1:38" x14ac:dyDescent="0.25">
      <c r="A3094" s="71">
        <f t="shared" si="0"/>
        <v>2052</v>
      </c>
      <c r="B3094" s="718">
        <v>9</v>
      </c>
      <c r="C3094" s="108">
        <v>0.43361467023335515</v>
      </c>
      <c r="D3094" s="109">
        <v>0.42407210922726774</v>
      </c>
      <c r="E3094" s="731">
        <v>0.44421863633463182</v>
      </c>
      <c r="F3094" s="108">
        <v>1.488191377656391E-2</v>
      </c>
      <c r="G3094" s="109">
        <v>1.6664267284559404E-2</v>
      </c>
      <c r="H3094" s="731">
        <v>2.5991174024431622E-2</v>
      </c>
      <c r="I3094" s="108">
        <v>8.185692653659116E-3</v>
      </c>
      <c r="J3094" s="109">
        <v>9.3405459582867594E-3</v>
      </c>
      <c r="K3094" s="731">
        <v>2.3233886422911753E-2</v>
      </c>
      <c r="L3094" s="108">
        <v>1.1155471489338303E-3</v>
      </c>
      <c r="M3094" s="109">
        <v>1.3798820921980611E-3</v>
      </c>
      <c r="N3094" s="731">
        <v>2.4410670721363398E-3</v>
      </c>
      <c r="O3094" s="108">
        <v>2.166191245571472E-3</v>
      </c>
      <c r="P3094" s="109">
        <v>2.3426050866971271E-3</v>
      </c>
      <c r="Q3094" s="731">
        <v>6.3050588524918138E-3</v>
      </c>
      <c r="R3094" s="108">
        <v>2.5331226155676984E-3</v>
      </c>
      <c r="S3094" s="109">
        <v>3.3740863656433247E-3</v>
      </c>
      <c r="T3094" s="731">
        <v>1.0908621652602779E-2</v>
      </c>
      <c r="U3094" s="108">
        <v>2.1039199563160682E-4</v>
      </c>
      <c r="V3094" s="109">
        <v>2.1655117182646511E-4</v>
      </c>
      <c r="W3094" s="731">
        <v>5.8743491504975912E-4</v>
      </c>
      <c r="X3094" s="108">
        <v>1.3195938413958446E-5</v>
      </c>
      <c r="Y3094" s="109">
        <v>1.3707141336523537E-5</v>
      </c>
      <c r="Z3094" s="731">
        <v>3.9496147537440248E-5</v>
      </c>
      <c r="AA3094" s="108">
        <v>2.3175958620184569E-4</v>
      </c>
      <c r="AB3094" s="109">
        <v>2.4518285200841807E-4</v>
      </c>
      <c r="AC3094" s="731">
        <v>1.0840802865259411E-3</v>
      </c>
      <c r="AD3094" s="108">
        <v>9.105064992895449E-5</v>
      </c>
      <c r="AE3094" s="109">
        <v>9.296464094628319E-5</v>
      </c>
      <c r="AF3094" s="731">
        <v>2.4487669606141255E-4</v>
      </c>
      <c r="AG3094" s="108">
        <v>1.1553069757577218E-4</v>
      </c>
      <c r="AH3094" s="109">
        <v>1.2222514478260236E-4</v>
      </c>
      <c r="AI3094" s="731">
        <v>3.7210412955478481E-4</v>
      </c>
      <c r="AJ3094" s="114"/>
      <c r="AK3094" s="115"/>
      <c r="AL3094" s="115"/>
    </row>
    <row r="3095" spans="1:38" ht="13" x14ac:dyDescent="0.3">
      <c r="A3095" s="71">
        <f t="shared" si="0"/>
        <v>2052</v>
      </c>
      <c r="B3095" s="718">
        <v>10</v>
      </c>
      <c r="C3095" s="108">
        <v>0.43361467023335515</v>
      </c>
      <c r="D3095" s="109">
        <v>0.42407210922726774</v>
      </c>
      <c r="E3095" s="732">
        <v>0.44421863633463182</v>
      </c>
      <c r="F3095" s="108">
        <v>1.488191377656391E-2</v>
      </c>
      <c r="G3095" s="109">
        <v>1.6664267284559404E-2</v>
      </c>
      <c r="H3095" s="732">
        <v>2.5991174024431622E-2</v>
      </c>
      <c r="I3095" s="108">
        <v>8.185692653659116E-3</v>
      </c>
      <c r="J3095" s="109">
        <v>9.3405459582867594E-3</v>
      </c>
      <c r="K3095" s="732">
        <v>2.3233886422911753E-2</v>
      </c>
      <c r="L3095" s="108">
        <v>1.1155471489338303E-3</v>
      </c>
      <c r="M3095" s="109">
        <v>1.3798820921980611E-3</v>
      </c>
      <c r="N3095" s="732">
        <v>2.4410670721363398E-3</v>
      </c>
      <c r="O3095" s="108">
        <v>2.166191245571472E-3</v>
      </c>
      <c r="P3095" s="109">
        <v>2.3426050866971271E-3</v>
      </c>
      <c r="Q3095" s="732">
        <v>6.3050588524918138E-3</v>
      </c>
      <c r="R3095" s="108">
        <v>2.5331226155676984E-3</v>
      </c>
      <c r="S3095" s="109">
        <v>3.3740863656433247E-3</v>
      </c>
      <c r="T3095" s="732">
        <v>1.0908621652602779E-2</v>
      </c>
      <c r="U3095" s="108">
        <v>2.1039199563160682E-4</v>
      </c>
      <c r="V3095" s="109">
        <v>2.1655117182646511E-4</v>
      </c>
      <c r="W3095" s="732">
        <v>5.8743491504975912E-4</v>
      </c>
      <c r="X3095" s="108">
        <v>1.3195938413958446E-5</v>
      </c>
      <c r="Y3095" s="109">
        <v>1.3707141336523537E-5</v>
      </c>
      <c r="Z3095" s="732">
        <v>3.9496147537440248E-5</v>
      </c>
      <c r="AA3095" s="108">
        <v>2.3175958620184569E-4</v>
      </c>
      <c r="AB3095" s="109">
        <v>2.4518285200841807E-4</v>
      </c>
      <c r="AC3095" s="732">
        <v>1.0840802865259411E-3</v>
      </c>
      <c r="AD3095" s="108">
        <v>9.105064992895449E-5</v>
      </c>
      <c r="AE3095" s="109">
        <v>9.296464094628319E-5</v>
      </c>
      <c r="AF3095" s="732">
        <v>2.4487669606141255E-4</v>
      </c>
      <c r="AG3095" s="108">
        <v>1.1553069757577218E-4</v>
      </c>
      <c r="AH3095" s="109">
        <v>1.2222514478260236E-4</v>
      </c>
      <c r="AI3095" s="732">
        <v>3.7210412955478481E-4</v>
      </c>
      <c r="AJ3095" s="114"/>
      <c r="AK3095" s="115"/>
      <c r="AL3095" s="115"/>
    </row>
    <row r="3096" spans="1:38" ht="13" x14ac:dyDescent="0.3">
      <c r="A3096" s="71">
        <f t="shared" si="0"/>
        <v>2052</v>
      </c>
      <c r="B3096" s="718">
        <v>11</v>
      </c>
      <c r="C3096" s="108">
        <v>0.43361467023335515</v>
      </c>
      <c r="D3096" s="109">
        <v>0.42407210922726774</v>
      </c>
      <c r="E3096" s="732">
        <v>0.44421863633463182</v>
      </c>
      <c r="F3096" s="108">
        <v>1.488191377656391E-2</v>
      </c>
      <c r="G3096" s="109">
        <v>1.6664267284559404E-2</v>
      </c>
      <c r="H3096" s="732">
        <v>2.5991174024431622E-2</v>
      </c>
      <c r="I3096" s="108">
        <v>8.185692653659116E-3</v>
      </c>
      <c r="J3096" s="109">
        <v>9.3405459582867594E-3</v>
      </c>
      <c r="K3096" s="732">
        <v>2.3233886422911753E-2</v>
      </c>
      <c r="L3096" s="108">
        <v>1.1155471489338303E-3</v>
      </c>
      <c r="M3096" s="109">
        <v>1.3798820921980611E-3</v>
      </c>
      <c r="N3096" s="732">
        <v>2.4410670721363398E-3</v>
      </c>
      <c r="O3096" s="108">
        <v>2.166191245571472E-3</v>
      </c>
      <c r="P3096" s="109">
        <v>2.3426050866971271E-3</v>
      </c>
      <c r="Q3096" s="732">
        <v>6.3050588524918138E-3</v>
      </c>
      <c r="R3096" s="108">
        <v>2.5331226155676984E-3</v>
      </c>
      <c r="S3096" s="109">
        <v>3.3740863656433247E-3</v>
      </c>
      <c r="T3096" s="732">
        <v>1.0908621652602779E-2</v>
      </c>
      <c r="U3096" s="108">
        <v>2.1039199563160682E-4</v>
      </c>
      <c r="V3096" s="109">
        <v>2.1655117182646511E-4</v>
      </c>
      <c r="W3096" s="732">
        <v>5.8743491504975912E-4</v>
      </c>
      <c r="X3096" s="108">
        <v>1.3195938413958446E-5</v>
      </c>
      <c r="Y3096" s="109">
        <v>1.3707141336523537E-5</v>
      </c>
      <c r="Z3096" s="732">
        <v>3.9496147537440248E-5</v>
      </c>
      <c r="AA3096" s="108">
        <v>2.3175958620184569E-4</v>
      </c>
      <c r="AB3096" s="109">
        <v>2.4518285200841807E-4</v>
      </c>
      <c r="AC3096" s="732">
        <v>1.0840802865259411E-3</v>
      </c>
      <c r="AD3096" s="108">
        <v>9.105064992895449E-5</v>
      </c>
      <c r="AE3096" s="109">
        <v>9.296464094628319E-5</v>
      </c>
      <c r="AF3096" s="732">
        <v>2.4487669606141255E-4</v>
      </c>
      <c r="AG3096" s="108">
        <v>1.1553069757577218E-4</v>
      </c>
      <c r="AH3096" s="109">
        <v>1.2222514478260236E-4</v>
      </c>
      <c r="AI3096" s="732">
        <v>3.7210412955478481E-4</v>
      </c>
      <c r="AJ3096" s="114"/>
      <c r="AK3096" s="115"/>
      <c r="AL3096" s="115"/>
    </row>
    <row r="3097" spans="1:38" ht="13" x14ac:dyDescent="0.3">
      <c r="A3097" s="71">
        <f t="shared" si="0"/>
        <v>2052</v>
      </c>
      <c r="B3097" s="718">
        <v>12</v>
      </c>
      <c r="C3097" s="108">
        <v>0.43361467023335515</v>
      </c>
      <c r="D3097" s="109">
        <v>0.42407210922726774</v>
      </c>
      <c r="E3097" s="732">
        <v>0.44421863633463182</v>
      </c>
      <c r="F3097" s="108">
        <v>1.488191377656391E-2</v>
      </c>
      <c r="G3097" s="109">
        <v>1.6664267284559404E-2</v>
      </c>
      <c r="H3097" s="732">
        <v>2.5991174024431622E-2</v>
      </c>
      <c r="I3097" s="108">
        <v>8.185692653659116E-3</v>
      </c>
      <c r="J3097" s="109">
        <v>9.3405459582867594E-3</v>
      </c>
      <c r="K3097" s="732">
        <v>2.3233886422911753E-2</v>
      </c>
      <c r="L3097" s="108">
        <v>1.1155471489338303E-3</v>
      </c>
      <c r="M3097" s="109">
        <v>1.3798820921980611E-3</v>
      </c>
      <c r="N3097" s="732">
        <v>2.4410670721363398E-3</v>
      </c>
      <c r="O3097" s="108">
        <v>2.166191245571472E-3</v>
      </c>
      <c r="P3097" s="109">
        <v>2.3426050866971271E-3</v>
      </c>
      <c r="Q3097" s="732">
        <v>6.3050588524918138E-3</v>
      </c>
      <c r="R3097" s="108">
        <v>2.5331226155676984E-3</v>
      </c>
      <c r="S3097" s="109">
        <v>3.3740863656433247E-3</v>
      </c>
      <c r="T3097" s="732">
        <v>1.0908621652602779E-2</v>
      </c>
      <c r="U3097" s="108">
        <v>2.1039199563160682E-4</v>
      </c>
      <c r="V3097" s="109">
        <v>2.1655117182646511E-4</v>
      </c>
      <c r="W3097" s="732">
        <v>5.8743491504975912E-4</v>
      </c>
      <c r="X3097" s="108">
        <v>1.3195938413958446E-5</v>
      </c>
      <c r="Y3097" s="109">
        <v>1.3707141336523537E-5</v>
      </c>
      <c r="Z3097" s="732">
        <v>3.9496147537440248E-5</v>
      </c>
      <c r="AA3097" s="108">
        <v>2.3175958620184569E-4</v>
      </c>
      <c r="AB3097" s="109">
        <v>2.4518285200841807E-4</v>
      </c>
      <c r="AC3097" s="732">
        <v>1.0840802865259411E-3</v>
      </c>
      <c r="AD3097" s="108">
        <v>9.105064992895449E-5</v>
      </c>
      <c r="AE3097" s="109">
        <v>9.296464094628319E-5</v>
      </c>
      <c r="AF3097" s="732">
        <v>2.4487669606141255E-4</v>
      </c>
      <c r="AG3097" s="108">
        <v>1.1553069757577218E-4</v>
      </c>
      <c r="AH3097" s="109">
        <v>1.2222514478260236E-4</v>
      </c>
      <c r="AI3097" s="732">
        <v>3.7210412955478481E-4</v>
      </c>
      <c r="AJ3097" s="114"/>
      <c r="AK3097" s="115"/>
      <c r="AL3097" s="115"/>
    </row>
    <row r="3098" spans="1:38" ht="13" x14ac:dyDescent="0.3">
      <c r="A3098" s="71">
        <f t="shared" si="0"/>
        <v>2052</v>
      </c>
      <c r="B3098" s="718">
        <v>13</v>
      </c>
      <c r="C3098" s="108">
        <v>0.43361467023335515</v>
      </c>
      <c r="D3098" s="109">
        <v>0.42407210922726774</v>
      </c>
      <c r="E3098" s="732">
        <v>0.44421863633463182</v>
      </c>
      <c r="F3098" s="108">
        <v>1.488191377656391E-2</v>
      </c>
      <c r="G3098" s="109">
        <v>1.6664267284559404E-2</v>
      </c>
      <c r="H3098" s="732">
        <v>2.5991174024431622E-2</v>
      </c>
      <c r="I3098" s="108">
        <v>8.185692653659116E-3</v>
      </c>
      <c r="J3098" s="109">
        <v>9.3405459582867594E-3</v>
      </c>
      <c r="K3098" s="732">
        <v>2.3233886422911753E-2</v>
      </c>
      <c r="L3098" s="108">
        <v>1.1155471489338303E-3</v>
      </c>
      <c r="M3098" s="109">
        <v>1.3798820921980611E-3</v>
      </c>
      <c r="N3098" s="732">
        <v>2.4410670721363398E-3</v>
      </c>
      <c r="O3098" s="108">
        <v>2.166191245571472E-3</v>
      </c>
      <c r="P3098" s="109">
        <v>2.3426050866971271E-3</v>
      </c>
      <c r="Q3098" s="732">
        <v>6.3050588524918138E-3</v>
      </c>
      <c r="R3098" s="108">
        <v>2.5331226155676984E-3</v>
      </c>
      <c r="S3098" s="109">
        <v>3.3740863656433247E-3</v>
      </c>
      <c r="T3098" s="732">
        <v>1.0908621652602779E-2</v>
      </c>
      <c r="U3098" s="108">
        <v>2.1039199563160682E-4</v>
      </c>
      <c r="V3098" s="109">
        <v>2.1655117182646511E-4</v>
      </c>
      <c r="W3098" s="732">
        <v>5.8743491504975912E-4</v>
      </c>
      <c r="X3098" s="108">
        <v>1.3195938413958446E-5</v>
      </c>
      <c r="Y3098" s="109">
        <v>1.3707141336523537E-5</v>
      </c>
      <c r="Z3098" s="732">
        <v>3.9496147537440248E-5</v>
      </c>
      <c r="AA3098" s="108">
        <v>2.3175958620184569E-4</v>
      </c>
      <c r="AB3098" s="109">
        <v>2.4518285200841807E-4</v>
      </c>
      <c r="AC3098" s="732">
        <v>1.0840802865259411E-3</v>
      </c>
      <c r="AD3098" s="108">
        <v>9.105064992895449E-5</v>
      </c>
      <c r="AE3098" s="109">
        <v>9.296464094628319E-5</v>
      </c>
      <c r="AF3098" s="732">
        <v>2.4487669606141255E-4</v>
      </c>
      <c r="AG3098" s="108">
        <v>1.1553069757577218E-4</v>
      </c>
      <c r="AH3098" s="109">
        <v>1.2222514478260236E-4</v>
      </c>
      <c r="AI3098" s="732">
        <v>3.7210412955478481E-4</v>
      </c>
      <c r="AJ3098" s="114"/>
      <c r="AK3098" s="115"/>
      <c r="AL3098" s="115"/>
    </row>
    <row r="3099" spans="1:38" ht="13" x14ac:dyDescent="0.3">
      <c r="A3099" s="71">
        <f t="shared" si="0"/>
        <v>2052</v>
      </c>
      <c r="B3099" s="718">
        <v>14</v>
      </c>
      <c r="C3099" s="108">
        <v>0.43361467023335515</v>
      </c>
      <c r="D3099" s="109">
        <v>0.42407210922726774</v>
      </c>
      <c r="E3099" s="732">
        <v>0.44421863633463182</v>
      </c>
      <c r="F3099" s="108">
        <v>1.488191377656391E-2</v>
      </c>
      <c r="G3099" s="109">
        <v>1.6664267284559404E-2</v>
      </c>
      <c r="H3099" s="732">
        <v>2.5991174024431622E-2</v>
      </c>
      <c r="I3099" s="108">
        <v>8.185692653659116E-3</v>
      </c>
      <c r="J3099" s="109">
        <v>9.3405459582867594E-3</v>
      </c>
      <c r="K3099" s="732">
        <v>2.3233886422911753E-2</v>
      </c>
      <c r="L3099" s="108">
        <v>1.1155471489338303E-3</v>
      </c>
      <c r="M3099" s="109">
        <v>1.3798820921980611E-3</v>
      </c>
      <c r="N3099" s="732">
        <v>2.4410670721363398E-3</v>
      </c>
      <c r="O3099" s="108">
        <v>2.166191245571472E-3</v>
      </c>
      <c r="P3099" s="109">
        <v>2.3426050866971271E-3</v>
      </c>
      <c r="Q3099" s="732">
        <v>6.3050588524918138E-3</v>
      </c>
      <c r="R3099" s="108">
        <v>2.5331226155676984E-3</v>
      </c>
      <c r="S3099" s="109">
        <v>3.3740863656433247E-3</v>
      </c>
      <c r="T3099" s="732">
        <v>1.0908621652602779E-2</v>
      </c>
      <c r="U3099" s="108">
        <v>2.1039199563160682E-4</v>
      </c>
      <c r="V3099" s="109">
        <v>2.1655117182646511E-4</v>
      </c>
      <c r="W3099" s="732">
        <v>5.8743491504975912E-4</v>
      </c>
      <c r="X3099" s="108">
        <v>1.3195938413958446E-5</v>
      </c>
      <c r="Y3099" s="109">
        <v>1.3707141336523537E-5</v>
      </c>
      <c r="Z3099" s="732">
        <v>3.9496147537440248E-5</v>
      </c>
      <c r="AA3099" s="108">
        <v>2.3175958620184569E-4</v>
      </c>
      <c r="AB3099" s="109">
        <v>2.4518285200841807E-4</v>
      </c>
      <c r="AC3099" s="732">
        <v>1.0840802865259411E-3</v>
      </c>
      <c r="AD3099" s="108">
        <v>9.105064992895449E-5</v>
      </c>
      <c r="AE3099" s="109">
        <v>9.296464094628319E-5</v>
      </c>
      <c r="AF3099" s="732">
        <v>2.4487669606141255E-4</v>
      </c>
      <c r="AG3099" s="108">
        <v>1.1553069757577218E-4</v>
      </c>
      <c r="AH3099" s="109">
        <v>1.2222514478260236E-4</v>
      </c>
      <c r="AI3099" s="732">
        <v>3.7210412955478481E-4</v>
      </c>
      <c r="AJ3099" s="114"/>
      <c r="AK3099" s="115"/>
      <c r="AL3099" s="115"/>
    </row>
    <row r="3100" spans="1:38" ht="13" x14ac:dyDescent="0.3">
      <c r="A3100" s="71">
        <f t="shared" si="0"/>
        <v>2052</v>
      </c>
      <c r="B3100" s="718">
        <v>15</v>
      </c>
      <c r="C3100" s="108">
        <v>0.43361467023335515</v>
      </c>
      <c r="D3100" s="109">
        <v>0.42407210922726774</v>
      </c>
      <c r="E3100" s="732">
        <v>0.44421863633463182</v>
      </c>
      <c r="F3100" s="108">
        <v>1.488191377656391E-2</v>
      </c>
      <c r="G3100" s="109">
        <v>1.6664267284559404E-2</v>
      </c>
      <c r="H3100" s="732">
        <v>2.5991174024431622E-2</v>
      </c>
      <c r="I3100" s="108">
        <v>8.185692653659116E-3</v>
      </c>
      <c r="J3100" s="109">
        <v>9.3405459582867594E-3</v>
      </c>
      <c r="K3100" s="732">
        <v>2.3233886422911753E-2</v>
      </c>
      <c r="L3100" s="108">
        <v>1.1155471489338303E-3</v>
      </c>
      <c r="M3100" s="109">
        <v>1.3798820921980611E-3</v>
      </c>
      <c r="N3100" s="732">
        <v>2.4410670721363398E-3</v>
      </c>
      <c r="O3100" s="108">
        <v>2.166191245571472E-3</v>
      </c>
      <c r="P3100" s="109">
        <v>2.3426050866971271E-3</v>
      </c>
      <c r="Q3100" s="732">
        <v>6.3050588524918138E-3</v>
      </c>
      <c r="R3100" s="108">
        <v>2.5331226155676984E-3</v>
      </c>
      <c r="S3100" s="109">
        <v>3.3740863656433247E-3</v>
      </c>
      <c r="T3100" s="732">
        <v>1.0908621652602779E-2</v>
      </c>
      <c r="U3100" s="108">
        <v>2.1039199563160682E-4</v>
      </c>
      <c r="V3100" s="109">
        <v>2.1655117182646511E-4</v>
      </c>
      <c r="W3100" s="732">
        <v>5.8743491504975912E-4</v>
      </c>
      <c r="X3100" s="108">
        <v>1.3195938413958446E-5</v>
      </c>
      <c r="Y3100" s="109">
        <v>1.3707141336523537E-5</v>
      </c>
      <c r="Z3100" s="732">
        <v>3.9496147537440248E-5</v>
      </c>
      <c r="AA3100" s="108">
        <v>2.3175958620184569E-4</v>
      </c>
      <c r="AB3100" s="109">
        <v>2.4518285200841807E-4</v>
      </c>
      <c r="AC3100" s="732">
        <v>1.0840802865259411E-3</v>
      </c>
      <c r="AD3100" s="108">
        <v>9.105064992895449E-5</v>
      </c>
      <c r="AE3100" s="109">
        <v>9.296464094628319E-5</v>
      </c>
      <c r="AF3100" s="732">
        <v>2.4487669606141255E-4</v>
      </c>
      <c r="AG3100" s="108">
        <v>1.1553069757577218E-4</v>
      </c>
      <c r="AH3100" s="109">
        <v>1.2222514478260236E-4</v>
      </c>
      <c r="AI3100" s="732">
        <v>3.7210412955478481E-4</v>
      </c>
      <c r="AJ3100" s="114"/>
      <c r="AK3100" s="115"/>
      <c r="AL3100" s="115"/>
    </row>
    <row r="3101" spans="1:38" ht="13" x14ac:dyDescent="0.3">
      <c r="A3101" s="71">
        <f t="shared" si="0"/>
        <v>2052</v>
      </c>
      <c r="B3101" s="718">
        <v>16</v>
      </c>
      <c r="C3101" s="108">
        <v>0.43361467023335515</v>
      </c>
      <c r="D3101" s="109">
        <v>0.42407210922726774</v>
      </c>
      <c r="E3101" s="732">
        <v>0.44421863633463182</v>
      </c>
      <c r="F3101" s="108">
        <v>1.488191377656391E-2</v>
      </c>
      <c r="G3101" s="109">
        <v>1.6664267284559404E-2</v>
      </c>
      <c r="H3101" s="732">
        <v>2.5991174024431622E-2</v>
      </c>
      <c r="I3101" s="108">
        <v>8.185692653659116E-3</v>
      </c>
      <c r="J3101" s="109">
        <v>9.3405459582867594E-3</v>
      </c>
      <c r="K3101" s="732">
        <v>2.3233886422911753E-2</v>
      </c>
      <c r="L3101" s="108">
        <v>1.1155471489338303E-3</v>
      </c>
      <c r="M3101" s="109">
        <v>1.3798820921980611E-3</v>
      </c>
      <c r="N3101" s="732">
        <v>2.4410670721363398E-3</v>
      </c>
      <c r="O3101" s="108">
        <v>2.166191245571472E-3</v>
      </c>
      <c r="P3101" s="109">
        <v>2.3426050866971271E-3</v>
      </c>
      <c r="Q3101" s="732">
        <v>6.3050588524918138E-3</v>
      </c>
      <c r="R3101" s="108">
        <v>2.5331226155676984E-3</v>
      </c>
      <c r="S3101" s="109">
        <v>3.3740863656433247E-3</v>
      </c>
      <c r="T3101" s="732">
        <v>1.0908621652602779E-2</v>
      </c>
      <c r="U3101" s="108">
        <v>2.1039199563160682E-4</v>
      </c>
      <c r="V3101" s="109">
        <v>2.1655117182646511E-4</v>
      </c>
      <c r="W3101" s="732">
        <v>5.8743491504975912E-4</v>
      </c>
      <c r="X3101" s="108">
        <v>1.3195938413958446E-5</v>
      </c>
      <c r="Y3101" s="109">
        <v>1.3707141336523537E-5</v>
      </c>
      <c r="Z3101" s="732">
        <v>3.9496147537440248E-5</v>
      </c>
      <c r="AA3101" s="108">
        <v>2.3175958620184569E-4</v>
      </c>
      <c r="AB3101" s="109">
        <v>2.4518285200841807E-4</v>
      </c>
      <c r="AC3101" s="732">
        <v>1.0840802865259411E-3</v>
      </c>
      <c r="AD3101" s="108">
        <v>9.105064992895449E-5</v>
      </c>
      <c r="AE3101" s="109">
        <v>9.296464094628319E-5</v>
      </c>
      <c r="AF3101" s="732">
        <v>2.4487669606141255E-4</v>
      </c>
      <c r="AG3101" s="108">
        <v>1.1553069757577218E-4</v>
      </c>
      <c r="AH3101" s="109">
        <v>1.2222514478260236E-4</v>
      </c>
      <c r="AI3101" s="732">
        <v>3.7210412955478481E-4</v>
      </c>
      <c r="AJ3101" s="114"/>
      <c r="AK3101" s="115"/>
      <c r="AL3101" s="115"/>
    </row>
    <row r="3102" spans="1:38" ht="13" x14ac:dyDescent="0.3">
      <c r="A3102" s="71">
        <f t="shared" si="0"/>
        <v>2052</v>
      </c>
      <c r="B3102" s="718">
        <v>17</v>
      </c>
      <c r="C3102" s="108">
        <v>0.43361467023335515</v>
      </c>
      <c r="D3102" s="109">
        <v>0.42407210922726774</v>
      </c>
      <c r="E3102" s="732">
        <v>0.44421863633463182</v>
      </c>
      <c r="F3102" s="108">
        <v>1.488191377656391E-2</v>
      </c>
      <c r="G3102" s="109">
        <v>1.6664267284559404E-2</v>
      </c>
      <c r="H3102" s="732">
        <v>2.5991174024431622E-2</v>
      </c>
      <c r="I3102" s="108">
        <v>8.185692653659116E-3</v>
      </c>
      <c r="J3102" s="109">
        <v>9.3405459582867594E-3</v>
      </c>
      <c r="K3102" s="732">
        <v>2.3233886422911753E-2</v>
      </c>
      <c r="L3102" s="108">
        <v>1.1155471489338303E-3</v>
      </c>
      <c r="M3102" s="109">
        <v>1.3798820921980611E-3</v>
      </c>
      <c r="N3102" s="732">
        <v>2.4410670721363398E-3</v>
      </c>
      <c r="O3102" s="108">
        <v>2.166191245571472E-3</v>
      </c>
      <c r="P3102" s="109">
        <v>2.3426050866971271E-3</v>
      </c>
      <c r="Q3102" s="732">
        <v>6.3050588524918138E-3</v>
      </c>
      <c r="R3102" s="108">
        <v>2.5331226155676984E-3</v>
      </c>
      <c r="S3102" s="109">
        <v>3.3740863656433247E-3</v>
      </c>
      <c r="T3102" s="732">
        <v>1.0908621652602779E-2</v>
      </c>
      <c r="U3102" s="108">
        <v>2.1039199563160682E-4</v>
      </c>
      <c r="V3102" s="109">
        <v>2.1655117182646511E-4</v>
      </c>
      <c r="W3102" s="732">
        <v>5.8743491504975912E-4</v>
      </c>
      <c r="X3102" s="108">
        <v>1.3195938413958446E-5</v>
      </c>
      <c r="Y3102" s="109">
        <v>1.3707141336523537E-5</v>
      </c>
      <c r="Z3102" s="732">
        <v>3.9496147537440248E-5</v>
      </c>
      <c r="AA3102" s="108">
        <v>2.3175958620184569E-4</v>
      </c>
      <c r="AB3102" s="109">
        <v>2.4518285200841807E-4</v>
      </c>
      <c r="AC3102" s="732">
        <v>1.0840802865259411E-3</v>
      </c>
      <c r="AD3102" s="108">
        <v>9.105064992895449E-5</v>
      </c>
      <c r="AE3102" s="109">
        <v>9.296464094628319E-5</v>
      </c>
      <c r="AF3102" s="732">
        <v>2.4487669606141255E-4</v>
      </c>
      <c r="AG3102" s="108">
        <v>1.1553069757577218E-4</v>
      </c>
      <c r="AH3102" s="109">
        <v>1.2222514478260236E-4</v>
      </c>
      <c r="AI3102" s="732">
        <v>3.7210412955478481E-4</v>
      </c>
      <c r="AJ3102" s="114"/>
      <c r="AK3102" s="115"/>
      <c r="AL3102" s="115"/>
    </row>
    <row r="3103" spans="1:38" ht="13" x14ac:dyDescent="0.3">
      <c r="A3103" s="71">
        <f t="shared" si="0"/>
        <v>2052</v>
      </c>
      <c r="B3103" s="718">
        <v>18</v>
      </c>
      <c r="C3103" s="108">
        <v>0.43361467023335515</v>
      </c>
      <c r="D3103" s="109">
        <v>0.42407210922726774</v>
      </c>
      <c r="E3103" s="732">
        <v>0.44421863633463182</v>
      </c>
      <c r="F3103" s="108">
        <v>1.488191377656391E-2</v>
      </c>
      <c r="G3103" s="109">
        <v>1.6664267284559404E-2</v>
      </c>
      <c r="H3103" s="732">
        <v>2.5991174024431622E-2</v>
      </c>
      <c r="I3103" s="108">
        <v>8.185692653659116E-3</v>
      </c>
      <c r="J3103" s="109">
        <v>9.3405459582867594E-3</v>
      </c>
      <c r="K3103" s="732">
        <v>2.3233886422911753E-2</v>
      </c>
      <c r="L3103" s="108">
        <v>1.1155471489338303E-3</v>
      </c>
      <c r="M3103" s="109">
        <v>1.3798820921980611E-3</v>
      </c>
      <c r="N3103" s="732">
        <v>2.4410670721363398E-3</v>
      </c>
      <c r="O3103" s="108">
        <v>2.166191245571472E-3</v>
      </c>
      <c r="P3103" s="109">
        <v>2.3426050866971271E-3</v>
      </c>
      <c r="Q3103" s="732">
        <v>6.3050588524918138E-3</v>
      </c>
      <c r="R3103" s="108">
        <v>2.5331226155676984E-3</v>
      </c>
      <c r="S3103" s="109">
        <v>3.3740863656433247E-3</v>
      </c>
      <c r="T3103" s="732">
        <v>1.0908621652602779E-2</v>
      </c>
      <c r="U3103" s="108">
        <v>2.1039199563160682E-4</v>
      </c>
      <c r="V3103" s="109">
        <v>2.1655117182646511E-4</v>
      </c>
      <c r="W3103" s="732">
        <v>5.8743491504975912E-4</v>
      </c>
      <c r="X3103" s="108">
        <v>1.3195938413958446E-5</v>
      </c>
      <c r="Y3103" s="109">
        <v>1.3707141336523537E-5</v>
      </c>
      <c r="Z3103" s="732">
        <v>3.9496147537440248E-5</v>
      </c>
      <c r="AA3103" s="108">
        <v>2.3175958620184569E-4</v>
      </c>
      <c r="AB3103" s="109">
        <v>2.4518285200841807E-4</v>
      </c>
      <c r="AC3103" s="732">
        <v>1.0840802865259411E-3</v>
      </c>
      <c r="AD3103" s="108">
        <v>9.105064992895449E-5</v>
      </c>
      <c r="AE3103" s="109">
        <v>9.296464094628319E-5</v>
      </c>
      <c r="AF3103" s="732">
        <v>2.4487669606141255E-4</v>
      </c>
      <c r="AG3103" s="108">
        <v>1.1553069757577218E-4</v>
      </c>
      <c r="AH3103" s="109">
        <v>1.2222514478260236E-4</v>
      </c>
      <c r="AI3103" s="732">
        <v>3.7210412955478481E-4</v>
      </c>
      <c r="AJ3103" s="114"/>
      <c r="AK3103" s="115"/>
      <c r="AL3103" s="115"/>
    </row>
    <row r="3104" spans="1:38" ht="13" x14ac:dyDescent="0.3">
      <c r="A3104" s="71">
        <f t="shared" si="0"/>
        <v>2052</v>
      </c>
      <c r="B3104" s="718">
        <v>19</v>
      </c>
      <c r="C3104" s="108">
        <v>0.43361467023335515</v>
      </c>
      <c r="D3104" s="109">
        <v>0.42407210922726774</v>
      </c>
      <c r="E3104" s="732">
        <v>0.44421863633463182</v>
      </c>
      <c r="F3104" s="108">
        <v>1.488191377656391E-2</v>
      </c>
      <c r="G3104" s="109">
        <v>1.6664267284559404E-2</v>
      </c>
      <c r="H3104" s="732">
        <v>2.5991174024431622E-2</v>
      </c>
      <c r="I3104" s="108">
        <v>8.185692653659116E-3</v>
      </c>
      <c r="J3104" s="109">
        <v>9.3405459582867594E-3</v>
      </c>
      <c r="K3104" s="732">
        <v>2.3233886422911753E-2</v>
      </c>
      <c r="L3104" s="108">
        <v>1.1155471489338303E-3</v>
      </c>
      <c r="M3104" s="109">
        <v>1.3798820921980611E-3</v>
      </c>
      <c r="N3104" s="732">
        <v>2.4410670721363398E-3</v>
      </c>
      <c r="O3104" s="108">
        <v>2.166191245571472E-3</v>
      </c>
      <c r="P3104" s="109">
        <v>2.3426050866971271E-3</v>
      </c>
      <c r="Q3104" s="732">
        <v>6.3050588524918138E-3</v>
      </c>
      <c r="R3104" s="108">
        <v>2.5331226155676984E-3</v>
      </c>
      <c r="S3104" s="109">
        <v>3.3740863656433247E-3</v>
      </c>
      <c r="T3104" s="732">
        <v>1.0908621652602779E-2</v>
      </c>
      <c r="U3104" s="108">
        <v>2.1039199563160682E-4</v>
      </c>
      <c r="V3104" s="109">
        <v>2.1655117182646511E-4</v>
      </c>
      <c r="W3104" s="732">
        <v>5.8743491504975912E-4</v>
      </c>
      <c r="X3104" s="108">
        <v>1.3195938413958446E-5</v>
      </c>
      <c r="Y3104" s="109">
        <v>1.3707141336523537E-5</v>
      </c>
      <c r="Z3104" s="732">
        <v>3.9496147537440248E-5</v>
      </c>
      <c r="AA3104" s="108">
        <v>2.3175958620184569E-4</v>
      </c>
      <c r="AB3104" s="109">
        <v>2.4518285200841807E-4</v>
      </c>
      <c r="AC3104" s="732">
        <v>1.0840802865259411E-3</v>
      </c>
      <c r="AD3104" s="108">
        <v>9.105064992895449E-5</v>
      </c>
      <c r="AE3104" s="109">
        <v>9.296464094628319E-5</v>
      </c>
      <c r="AF3104" s="732">
        <v>2.4487669606141255E-4</v>
      </c>
      <c r="AG3104" s="108">
        <v>1.1553069757577218E-4</v>
      </c>
      <c r="AH3104" s="109">
        <v>1.2222514478260236E-4</v>
      </c>
      <c r="AI3104" s="732">
        <v>3.7210412955478481E-4</v>
      </c>
      <c r="AJ3104" s="114"/>
      <c r="AK3104" s="115"/>
      <c r="AL3104" s="115"/>
    </row>
    <row r="3105" spans="1:38" ht="13" x14ac:dyDescent="0.3">
      <c r="A3105" s="71">
        <f t="shared" si="0"/>
        <v>2052</v>
      </c>
      <c r="B3105" s="718">
        <v>20</v>
      </c>
      <c r="C3105" s="108">
        <v>0.43361467023335515</v>
      </c>
      <c r="D3105" s="109">
        <v>0.42407210922726774</v>
      </c>
      <c r="E3105" s="732">
        <v>0.44421863633463182</v>
      </c>
      <c r="F3105" s="108">
        <v>1.488191377656391E-2</v>
      </c>
      <c r="G3105" s="109">
        <v>1.6664267284559404E-2</v>
      </c>
      <c r="H3105" s="732">
        <v>2.5991174024431622E-2</v>
      </c>
      <c r="I3105" s="108">
        <v>8.185692653659116E-3</v>
      </c>
      <c r="J3105" s="109">
        <v>9.3405459582867594E-3</v>
      </c>
      <c r="K3105" s="732">
        <v>2.3233886422911753E-2</v>
      </c>
      <c r="L3105" s="108">
        <v>1.1155471489338303E-3</v>
      </c>
      <c r="M3105" s="109">
        <v>1.3798820921980611E-3</v>
      </c>
      <c r="N3105" s="732">
        <v>2.4410670721363398E-3</v>
      </c>
      <c r="O3105" s="108">
        <v>2.166191245571472E-3</v>
      </c>
      <c r="P3105" s="109">
        <v>2.3426050866971271E-3</v>
      </c>
      <c r="Q3105" s="732">
        <v>6.3050588524918138E-3</v>
      </c>
      <c r="R3105" s="108">
        <v>2.5331226155676984E-3</v>
      </c>
      <c r="S3105" s="109">
        <v>3.3740863656433247E-3</v>
      </c>
      <c r="T3105" s="732">
        <v>1.0908621652602779E-2</v>
      </c>
      <c r="U3105" s="108">
        <v>2.1039199563160682E-4</v>
      </c>
      <c r="V3105" s="109">
        <v>2.1655117182646511E-4</v>
      </c>
      <c r="W3105" s="732">
        <v>5.8743491504975912E-4</v>
      </c>
      <c r="X3105" s="108">
        <v>1.3195938413958446E-5</v>
      </c>
      <c r="Y3105" s="109">
        <v>1.3707141336523537E-5</v>
      </c>
      <c r="Z3105" s="732">
        <v>3.9496147537440248E-5</v>
      </c>
      <c r="AA3105" s="108">
        <v>2.3175958620184569E-4</v>
      </c>
      <c r="AB3105" s="109">
        <v>2.4518285200841807E-4</v>
      </c>
      <c r="AC3105" s="732">
        <v>1.0840802865259411E-3</v>
      </c>
      <c r="AD3105" s="108">
        <v>9.105064992895449E-5</v>
      </c>
      <c r="AE3105" s="109">
        <v>9.296464094628319E-5</v>
      </c>
      <c r="AF3105" s="732">
        <v>2.4487669606141255E-4</v>
      </c>
      <c r="AG3105" s="108">
        <v>1.1553069757577218E-4</v>
      </c>
      <c r="AH3105" s="109">
        <v>1.2222514478260236E-4</v>
      </c>
      <c r="AI3105" s="732">
        <v>3.7210412955478481E-4</v>
      </c>
      <c r="AJ3105" s="114"/>
      <c r="AK3105" s="115"/>
      <c r="AL3105" s="115"/>
    </row>
    <row r="3106" spans="1:38" ht="13" x14ac:dyDescent="0.3">
      <c r="A3106" s="71">
        <f t="shared" si="0"/>
        <v>2052</v>
      </c>
      <c r="B3106" s="718">
        <v>21</v>
      </c>
      <c r="C3106" s="108">
        <v>0.43361467023335515</v>
      </c>
      <c r="D3106" s="109">
        <v>0.42407210922726774</v>
      </c>
      <c r="E3106" s="732">
        <v>0.44421863633463182</v>
      </c>
      <c r="F3106" s="108">
        <v>1.488191377656391E-2</v>
      </c>
      <c r="G3106" s="109">
        <v>1.6664267284559404E-2</v>
      </c>
      <c r="H3106" s="732">
        <v>2.5991174024431622E-2</v>
      </c>
      <c r="I3106" s="108">
        <v>8.185692653659116E-3</v>
      </c>
      <c r="J3106" s="109">
        <v>9.3405459582867594E-3</v>
      </c>
      <c r="K3106" s="732">
        <v>2.3233886422911753E-2</v>
      </c>
      <c r="L3106" s="108">
        <v>1.1155471489338303E-3</v>
      </c>
      <c r="M3106" s="109">
        <v>1.3798820921980611E-3</v>
      </c>
      <c r="N3106" s="732">
        <v>2.4410670721363398E-3</v>
      </c>
      <c r="O3106" s="108">
        <v>2.166191245571472E-3</v>
      </c>
      <c r="P3106" s="109">
        <v>2.3426050866971271E-3</v>
      </c>
      <c r="Q3106" s="732">
        <v>6.3050588524918138E-3</v>
      </c>
      <c r="R3106" s="108">
        <v>2.5331226155676984E-3</v>
      </c>
      <c r="S3106" s="109">
        <v>3.3740863656433247E-3</v>
      </c>
      <c r="T3106" s="732">
        <v>1.0908621652602779E-2</v>
      </c>
      <c r="U3106" s="108">
        <v>2.1039199563160682E-4</v>
      </c>
      <c r="V3106" s="109">
        <v>2.1655117182646511E-4</v>
      </c>
      <c r="W3106" s="732">
        <v>5.8743491504975912E-4</v>
      </c>
      <c r="X3106" s="108">
        <v>1.3195938413958446E-5</v>
      </c>
      <c r="Y3106" s="109">
        <v>1.3707141336523537E-5</v>
      </c>
      <c r="Z3106" s="732">
        <v>3.9496147537440248E-5</v>
      </c>
      <c r="AA3106" s="108">
        <v>2.3175958620184569E-4</v>
      </c>
      <c r="AB3106" s="109">
        <v>2.4518285200841807E-4</v>
      </c>
      <c r="AC3106" s="732">
        <v>1.0840802865259411E-3</v>
      </c>
      <c r="AD3106" s="108">
        <v>9.105064992895449E-5</v>
      </c>
      <c r="AE3106" s="109">
        <v>9.296464094628319E-5</v>
      </c>
      <c r="AF3106" s="732">
        <v>2.4487669606141255E-4</v>
      </c>
      <c r="AG3106" s="108">
        <v>1.1553069757577218E-4</v>
      </c>
      <c r="AH3106" s="109">
        <v>1.2222514478260236E-4</v>
      </c>
      <c r="AI3106" s="732">
        <v>3.7210412955478481E-4</v>
      </c>
      <c r="AJ3106" s="114"/>
      <c r="AK3106" s="115"/>
      <c r="AL3106" s="115"/>
    </row>
    <row r="3107" spans="1:38" ht="13" x14ac:dyDescent="0.3">
      <c r="A3107" s="71">
        <f t="shared" si="0"/>
        <v>2052</v>
      </c>
      <c r="B3107" s="718">
        <v>22</v>
      </c>
      <c r="C3107" s="108">
        <v>0.43361467023335515</v>
      </c>
      <c r="D3107" s="109">
        <v>0.42407210922726774</v>
      </c>
      <c r="E3107" s="732">
        <v>0.44421863633463182</v>
      </c>
      <c r="F3107" s="108">
        <v>1.488191377656391E-2</v>
      </c>
      <c r="G3107" s="109">
        <v>1.6664267284559404E-2</v>
      </c>
      <c r="H3107" s="732">
        <v>2.5991174024431622E-2</v>
      </c>
      <c r="I3107" s="108">
        <v>8.185692653659116E-3</v>
      </c>
      <c r="J3107" s="109">
        <v>9.3405459582867594E-3</v>
      </c>
      <c r="K3107" s="732">
        <v>2.3233886422911753E-2</v>
      </c>
      <c r="L3107" s="108">
        <v>1.1155471489338303E-3</v>
      </c>
      <c r="M3107" s="109">
        <v>1.3798820921980611E-3</v>
      </c>
      <c r="N3107" s="732">
        <v>2.4410670721363398E-3</v>
      </c>
      <c r="O3107" s="108">
        <v>2.166191245571472E-3</v>
      </c>
      <c r="P3107" s="109">
        <v>2.3426050866971271E-3</v>
      </c>
      <c r="Q3107" s="732">
        <v>6.3050588524918138E-3</v>
      </c>
      <c r="R3107" s="108">
        <v>2.5331226155676984E-3</v>
      </c>
      <c r="S3107" s="109">
        <v>3.3740863656433247E-3</v>
      </c>
      <c r="T3107" s="732">
        <v>1.0908621652602779E-2</v>
      </c>
      <c r="U3107" s="108">
        <v>2.1039199563160682E-4</v>
      </c>
      <c r="V3107" s="109">
        <v>2.1655117182646511E-4</v>
      </c>
      <c r="W3107" s="732">
        <v>5.8743491504975912E-4</v>
      </c>
      <c r="X3107" s="108">
        <v>1.3195938413958446E-5</v>
      </c>
      <c r="Y3107" s="109">
        <v>1.3707141336523537E-5</v>
      </c>
      <c r="Z3107" s="732">
        <v>3.9496147537440248E-5</v>
      </c>
      <c r="AA3107" s="108">
        <v>2.3175958620184569E-4</v>
      </c>
      <c r="AB3107" s="109">
        <v>2.4518285200841807E-4</v>
      </c>
      <c r="AC3107" s="732">
        <v>1.0840802865259411E-3</v>
      </c>
      <c r="AD3107" s="108">
        <v>9.105064992895449E-5</v>
      </c>
      <c r="AE3107" s="109">
        <v>9.296464094628319E-5</v>
      </c>
      <c r="AF3107" s="732">
        <v>2.4487669606141255E-4</v>
      </c>
      <c r="AG3107" s="108">
        <v>1.1553069757577218E-4</v>
      </c>
      <c r="AH3107" s="109">
        <v>1.2222514478260236E-4</v>
      </c>
      <c r="AI3107" s="732">
        <v>3.7210412955478481E-4</v>
      </c>
      <c r="AJ3107" s="114"/>
      <c r="AK3107" s="115"/>
      <c r="AL3107" s="115"/>
    </row>
    <row r="3108" spans="1:38" ht="13" x14ac:dyDescent="0.3">
      <c r="A3108" s="71">
        <f t="shared" si="0"/>
        <v>2052</v>
      </c>
      <c r="B3108" s="718">
        <v>23</v>
      </c>
      <c r="C3108" s="108">
        <v>0.43361467023335515</v>
      </c>
      <c r="D3108" s="109">
        <v>0.42407210922726774</v>
      </c>
      <c r="E3108" s="732">
        <v>0.44421863633463182</v>
      </c>
      <c r="F3108" s="108">
        <v>1.488191377656391E-2</v>
      </c>
      <c r="G3108" s="109">
        <v>1.6664267284559404E-2</v>
      </c>
      <c r="H3108" s="732">
        <v>2.5991174024431622E-2</v>
      </c>
      <c r="I3108" s="108">
        <v>8.185692653659116E-3</v>
      </c>
      <c r="J3108" s="109">
        <v>9.3405459582867594E-3</v>
      </c>
      <c r="K3108" s="732">
        <v>2.3233886422911753E-2</v>
      </c>
      <c r="L3108" s="108">
        <v>1.1155471489338303E-3</v>
      </c>
      <c r="M3108" s="109">
        <v>1.3798820921980611E-3</v>
      </c>
      <c r="N3108" s="732">
        <v>2.4410670721363398E-3</v>
      </c>
      <c r="O3108" s="108">
        <v>2.166191245571472E-3</v>
      </c>
      <c r="P3108" s="109">
        <v>2.3426050866971271E-3</v>
      </c>
      <c r="Q3108" s="732">
        <v>6.3050588524918138E-3</v>
      </c>
      <c r="R3108" s="108">
        <v>2.5331226155676984E-3</v>
      </c>
      <c r="S3108" s="109">
        <v>3.3740863656433247E-3</v>
      </c>
      <c r="T3108" s="732">
        <v>1.0908621652602779E-2</v>
      </c>
      <c r="U3108" s="108">
        <v>2.1039199563160682E-4</v>
      </c>
      <c r="V3108" s="109">
        <v>2.1655117182646511E-4</v>
      </c>
      <c r="W3108" s="732">
        <v>5.8743491504975912E-4</v>
      </c>
      <c r="X3108" s="108">
        <v>1.3195938413958446E-5</v>
      </c>
      <c r="Y3108" s="109">
        <v>1.3707141336523537E-5</v>
      </c>
      <c r="Z3108" s="732">
        <v>3.9496147537440248E-5</v>
      </c>
      <c r="AA3108" s="108">
        <v>2.3175958620184569E-4</v>
      </c>
      <c r="AB3108" s="109">
        <v>2.4518285200841807E-4</v>
      </c>
      <c r="AC3108" s="732">
        <v>1.0840802865259411E-3</v>
      </c>
      <c r="AD3108" s="108">
        <v>9.105064992895449E-5</v>
      </c>
      <c r="AE3108" s="109">
        <v>9.296464094628319E-5</v>
      </c>
      <c r="AF3108" s="732">
        <v>2.4487669606141255E-4</v>
      </c>
      <c r="AG3108" s="108">
        <v>1.1553069757577218E-4</v>
      </c>
      <c r="AH3108" s="109">
        <v>1.2222514478260236E-4</v>
      </c>
      <c r="AI3108" s="732">
        <v>3.7210412955478481E-4</v>
      </c>
      <c r="AJ3108" s="114"/>
      <c r="AK3108" s="115"/>
      <c r="AL3108" s="115"/>
    </row>
    <row r="3109" spans="1:38" ht="13" x14ac:dyDescent="0.3">
      <c r="A3109" s="71">
        <f t="shared" si="0"/>
        <v>2052</v>
      </c>
      <c r="B3109" s="718">
        <v>24</v>
      </c>
      <c r="C3109" s="108">
        <v>0.43361467023335515</v>
      </c>
      <c r="D3109" s="109">
        <v>0.42407210922726774</v>
      </c>
      <c r="E3109" s="732">
        <v>0.44421863633463182</v>
      </c>
      <c r="F3109" s="108">
        <v>1.488191377656391E-2</v>
      </c>
      <c r="G3109" s="109">
        <v>1.6664267284559404E-2</v>
      </c>
      <c r="H3109" s="732">
        <v>2.5991174024431622E-2</v>
      </c>
      <c r="I3109" s="108">
        <v>8.185692653659116E-3</v>
      </c>
      <c r="J3109" s="109">
        <v>9.3405459582867594E-3</v>
      </c>
      <c r="K3109" s="732">
        <v>2.3233886422911753E-2</v>
      </c>
      <c r="L3109" s="108">
        <v>1.1155471489338303E-3</v>
      </c>
      <c r="M3109" s="109">
        <v>1.3798820921980611E-3</v>
      </c>
      <c r="N3109" s="732">
        <v>2.4410670721363398E-3</v>
      </c>
      <c r="O3109" s="108">
        <v>2.166191245571472E-3</v>
      </c>
      <c r="P3109" s="109">
        <v>2.3426050866971271E-3</v>
      </c>
      <c r="Q3109" s="732">
        <v>6.3050588524918138E-3</v>
      </c>
      <c r="R3109" s="108">
        <v>2.5331226155676984E-3</v>
      </c>
      <c r="S3109" s="109">
        <v>3.3740863656433247E-3</v>
      </c>
      <c r="T3109" s="732">
        <v>1.0908621652602779E-2</v>
      </c>
      <c r="U3109" s="108">
        <v>2.1039199563160682E-4</v>
      </c>
      <c r="V3109" s="109">
        <v>2.1655117182646511E-4</v>
      </c>
      <c r="W3109" s="732">
        <v>5.8743491504975912E-4</v>
      </c>
      <c r="X3109" s="108">
        <v>1.3195938413958446E-5</v>
      </c>
      <c r="Y3109" s="109">
        <v>1.3707141336523537E-5</v>
      </c>
      <c r="Z3109" s="732">
        <v>3.9496147537440248E-5</v>
      </c>
      <c r="AA3109" s="108">
        <v>2.3175958620184569E-4</v>
      </c>
      <c r="AB3109" s="109">
        <v>2.4518285200841807E-4</v>
      </c>
      <c r="AC3109" s="732">
        <v>1.0840802865259411E-3</v>
      </c>
      <c r="AD3109" s="108">
        <v>9.105064992895449E-5</v>
      </c>
      <c r="AE3109" s="109">
        <v>9.296464094628319E-5</v>
      </c>
      <c r="AF3109" s="732">
        <v>2.4487669606141255E-4</v>
      </c>
      <c r="AG3109" s="108">
        <v>1.1553069757577218E-4</v>
      </c>
      <c r="AH3109" s="109">
        <v>1.2222514478260236E-4</v>
      </c>
      <c r="AI3109" s="732">
        <v>3.7210412955478481E-4</v>
      </c>
      <c r="AJ3109" s="114"/>
      <c r="AK3109" s="115"/>
      <c r="AL3109" s="115"/>
    </row>
    <row r="3110" spans="1:38" ht="13" x14ac:dyDescent="0.3">
      <c r="A3110" s="71">
        <f t="shared" si="0"/>
        <v>2052</v>
      </c>
      <c r="B3110" s="718">
        <v>25</v>
      </c>
      <c r="C3110" s="108">
        <v>0.43361467023335515</v>
      </c>
      <c r="D3110" s="109">
        <v>0.42407210922726774</v>
      </c>
      <c r="E3110" s="732">
        <v>0.44421863633463182</v>
      </c>
      <c r="F3110" s="108">
        <v>1.488191377656391E-2</v>
      </c>
      <c r="G3110" s="109">
        <v>1.6664267284559404E-2</v>
      </c>
      <c r="H3110" s="732">
        <v>2.5991174024431622E-2</v>
      </c>
      <c r="I3110" s="108">
        <v>8.185692653659116E-3</v>
      </c>
      <c r="J3110" s="109">
        <v>9.3405459582867594E-3</v>
      </c>
      <c r="K3110" s="732">
        <v>2.3233886422911753E-2</v>
      </c>
      <c r="L3110" s="108">
        <v>1.1155471489338303E-3</v>
      </c>
      <c r="M3110" s="109">
        <v>1.3798820921980611E-3</v>
      </c>
      <c r="N3110" s="732">
        <v>2.4410670721363398E-3</v>
      </c>
      <c r="O3110" s="108">
        <v>2.166191245571472E-3</v>
      </c>
      <c r="P3110" s="109">
        <v>2.3426050866971271E-3</v>
      </c>
      <c r="Q3110" s="732">
        <v>6.3050588524918138E-3</v>
      </c>
      <c r="R3110" s="108">
        <v>2.5331226155676984E-3</v>
      </c>
      <c r="S3110" s="109">
        <v>3.3740863656433247E-3</v>
      </c>
      <c r="T3110" s="732">
        <v>1.0908621652602779E-2</v>
      </c>
      <c r="U3110" s="108">
        <v>2.1039199563160682E-4</v>
      </c>
      <c r="V3110" s="109">
        <v>2.1655117182646511E-4</v>
      </c>
      <c r="W3110" s="732">
        <v>5.8743491504975912E-4</v>
      </c>
      <c r="X3110" s="108">
        <v>1.3195938413958446E-5</v>
      </c>
      <c r="Y3110" s="109">
        <v>1.3707141336523537E-5</v>
      </c>
      <c r="Z3110" s="732">
        <v>3.9496147537440248E-5</v>
      </c>
      <c r="AA3110" s="108">
        <v>2.3175958620184569E-4</v>
      </c>
      <c r="AB3110" s="109">
        <v>2.4518285200841807E-4</v>
      </c>
      <c r="AC3110" s="732">
        <v>1.0840802865259411E-3</v>
      </c>
      <c r="AD3110" s="108">
        <v>9.105064992895449E-5</v>
      </c>
      <c r="AE3110" s="109">
        <v>9.296464094628319E-5</v>
      </c>
      <c r="AF3110" s="732">
        <v>2.4487669606141255E-4</v>
      </c>
      <c r="AG3110" s="108">
        <v>1.1553069757577218E-4</v>
      </c>
      <c r="AH3110" s="109">
        <v>1.2222514478260236E-4</v>
      </c>
      <c r="AI3110" s="732">
        <v>3.7210412955478481E-4</v>
      </c>
      <c r="AJ3110" s="114"/>
      <c r="AK3110" s="115"/>
      <c r="AL3110" s="115"/>
    </row>
    <row r="3111" spans="1:38" ht="13" x14ac:dyDescent="0.3">
      <c r="A3111" s="71">
        <f t="shared" ref="A3111:A3174" si="1">A3071+1</f>
        <v>2052</v>
      </c>
      <c r="B3111" s="718">
        <v>26</v>
      </c>
      <c r="C3111" s="108">
        <v>0.43361467023335515</v>
      </c>
      <c r="D3111" s="109">
        <v>0.42407210922726774</v>
      </c>
      <c r="E3111" s="732">
        <v>0.44421863633463182</v>
      </c>
      <c r="F3111" s="108">
        <v>1.488191377656391E-2</v>
      </c>
      <c r="G3111" s="109">
        <v>1.6664267284559404E-2</v>
      </c>
      <c r="H3111" s="732">
        <v>2.5991174024431622E-2</v>
      </c>
      <c r="I3111" s="108">
        <v>8.185692653659116E-3</v>
      </c>
      <c r="J3111" s="109">
        <v>9.3405459582867594E-3</v>
      </c>
      <c r="K3111" s="732">
        <v>2.3233886422911753E-2</v>
      </c>
      <c r="L3111" s="108">
        <v>1.1155471489338303E-3</v>
      </c>
      <c r="M3111" s="109">
        <v>1.3798820921980611E-3</v>
      </c>
      <c r="N3111" s="732">
        <v>2.4410670721363398E-3</v>
      </c>
      <c r="O3111" s="108">
        <v>2.166191245571472E-3</v>
      </c>
      <c r="P3111" s="109">
        <v>2.3426050866971271E-3</v>
      </c>
      <c r="Q3111" s="732">
        <v>6.3050588524918138E-3</v>
      </c>
      <c r="R3111" s="108">
        <v>2.5331226155676984E-3</v>
      </c>
      <c r="S3111" s="109">
        <v>3.3740863656433247E-3</v>
      </c>
      <c r="T3111" s="732">
        <v>1.0908621652602779E-2</v>
      </c>
      <c r="U3111" s="108">
        <v>2.1039199563160682E-4</v>
      </c>
      <c r="V3111" s="109">
        <v>2.1655117182646511E-4</v>
      </c>
      <c r="W3111" s="732">
        <v>5.8743491504975912E-4</v>
      </c>
      <c r="X3111" s="108">
        <v>1.3195938413958446E-5</v>
      </c>
      <c r="Y3111" s="109">
        <v>1.3707141336523537E-5</v>
      </c>
      <c r="Z3111" s="732">
        <v>3.9496147537440248E-5</v>
      </c>
      <c r="AA3111" s="108">
        <v>2.3175958620184569E-4</v>
      </c>
      <c r="AB3111" s="109">
        <v>2.4518285200841807E-4</v>
      </c>
      <c r="AC3111" s="732">
        <v>1.0840802865259411E-3</v>
      </c>
      <c r="AD3111" s="108">
        <v>9.105064992895449E-5</v>
      </c>
      <c r="AE3111" s="109">
        <v>9.296464094628319E-5</v>
      </c>
      <c r="AF3111" s="732">
        <v>2.4487669606141255E-4</v>
      </c>
      <c r="AG3111" s="108">
        <v>1.1553069757577218E-4</v>
      </c>
      <c r="AH3111" s="109">
        <v>1.2222514478260236E-4</v>
      </c>
      <c r="AI3111" s="732">
        <v>3.7210412955478481E-4</v>
      </c>
      <c r="AJ3111" s="114"/>
      <c r="AK3111" s="115"/>
      <c r="AL3111" s="115"/>
    </row>
    <row r="3112" spans="1:38" ht="13" x14ac:dyDescent="0.3">
      <c r="A3112" s="71">
        <f t="shared" si="1"/>
        <v>2052</v>
      </c>
      <c r="B3112" s="718">
        <v>27</v>
      </c>
      <c r="C3112" s="108">
        <v>0.43361467023335515</v>
      </c>
      <c r="D3112" s="109">
        <v>0.42407210922726774</v>
      </c>
      <c r="E3112" s="732">
        <v>0.44421863633463182</v>
      </c>
      <c r="F3112" s="108">
        <v>1.488191377656391E-2</v>
      </c>
      <c r="G3112" s="109">
        <v>1.6664267284559404E-2</v>
      </c>
      <c r="H3112" s="732">
        <v>2.5991174024431622E-2</v>
      </c>
      <c r="I3112" s="108">
        <v>8.185692653659116E-3</v>
      </c>
      <c r="J3112" s="109">
        <v>9.3405459582867594E-3</v>
      </c>
      <c r="K3112" s="732">
        <v>2.3233886422911753E-2</v>
      </c>
      <c r="L3112" s="108">
        <v>1.1155471489338303E-3</v>
      </c>
      <c r="M3112" s="109">
        <v>1.3798820921980611E-3</v>
      </c>
      <c r="N3112" s="732">
        <v>2.4410670721363398E-3</v>
      </c>
      <c r="O3112" s="108">
        <v>2.166191245571472E-3</v>
      </c>
      <c r="P3112" s="109">
        <v>2.3426050866971271E-3</v>
      </c>
      <c r="Q3112" s="732">
        <v>6.3050588524918138E-3</v>
      </c>
      <c r="R3112" s="108">
        <v>2.5331226155676984E-3</v>
      </c>
      <c r="S3112" s="109">
        <v>3.3740863656433247E-3</v>
      </c>
      <c r="T3112" s="732">
        <v>1.0908621652602779E-2</v>
      </c>
      <c r="U3112" s="108">
        <v>2.1039199563160682E-4</v>
      </c>
      <c r="V3112" s="109">
        <v>2.1655117182646511E-4</v>
      </c>
      <c r="W3112" s="732">
        <v>5.8743491504975912E-4</v>
      </c>
      <c r="X3112" s="108">
        <v>1.3195938413958446E-5</v>
      </c>
      <c r="Y3112" s="109">
        <v>1.3707141336523537E-5</v>
      </c>
      <c r="Z3112" s="732">
        <v>3.9496147537440248E-5</v>
      </c>
      <c r="AA3112" s="108">
        <v>2.3175958620184569E-4</v>
      </c>
      <c r="AB3112" s="109">
        <v>2.4518285200841807E-4</v>
      </c>
      <c r="AC3112" s="732">
        <v>1.0840802865259411E-3</v>
      </c>
      <c r="AD3112" s="108">
        <v>9.105064992895449E-5</v>
      </c>
      <c r="AE3112" s="109">
        <v>9.296464094628319E-5</v>
      </c>
      <c r="AF3112" s="732">
        <v>2.4487669606141255E-4</v>
      </c>
      <c r="AG3112" s="108">
        <v>1.1553069757577218E-4</v>
      </c>
      <c r="AH3112" s="109">
        <v>1.2222514478260236E-4</v>
      </c>
      <c r="AI3112" s="732">
        <v>3.7210412955478481E-4</v>
      </c>
      <c r="AJ3112" s="114"/>
      <c r="AK3112" s="115"/>
      <c r="AL3112" s="115"/>
    </row>
    <row r="3113" spans="1:38" ht="13" x14ac:dyDescent="0.3">
      <c r="A3113" s="71">
        <f t="shared" si="1"/>
        <v>2052</v>
      </c>
      <c r="B3113" s="718">
        <v>28</v>
      </c>
      <c r="C3113" s="108">
        <v>0.43361467023335515</v>
      </c>
      <c r="D3113" s="109">
        <v>0.42407210922726774</v>
      </c>
      <c r="E3113" s="732">
        <v>0.44421863633463182</v>
      </c>
      <c r="F3113" s="108">
        <v>1.488191377656391E-2</v>
      </c>
      <c r="G3113" s="109">
        <v>1.6664267284559404E-2</v>
      </c>
      <c r="H3113" s="732">
        <v>2.5991174024431622E-2</v>
      </c>
      <c r="I3113" s="108">
        <v>8.185692653659116E-3</v>
      </c>
      <c r="J3113" s="109">
        <v>9.3405459582867594E-3</v>
      </c>
      <c r="K3113" s="732">
        <v>2.3233886422911753E-2</v>
      </c>
      <c r="L3113" s="108">
        <v>1.1155471489338303E-3</v>
      </c>
      <c r="M3113" s="109">
        <v>1.3798820921980611E-3</v>
      </c>
      <c r="N3113" s="732">
        <v>2.4410670721363398E-3</v>
      </c>
      <c r="O3113" s="108">
        <v>2.166191245571472E-3</v>
      </c>
      <c r="P3113" s="109">
        <v>2.3426050866971271E-3</v>
      </c>
      <c r="Q3113" s="732">
        <v>6.3050588524918138E-3</v>
      </c>
      <c r="R3113" s="108">
        <v>2.5331226155676984E-3</v>
      </c>
      <c r="S3113" s="109">
        <v>3.3740863656433247E-3</v>
      </c>
      <c r="T3113" s="732">
        <v>1.0908621652602779E-2</v>
      </c>
      <c r="U3113" s="108">
        <v>2.1039199563160682E-4</v>
      </c>
      <c r="V3113" s="109">
        <v>2.1655117182646511E-4</v>
      </c>
      <c r="W3113" s="732">
        <v>5.8743491504975912E-4</v>
      </c>
      <c r="X3113" s="108">
        <v>1.3195938413958446E-5</v>
      </c>
      <c r="Y3113" s="109">
        <v>1.3707141336523537E-5</v>
      </c>
      <c r="Z3113" s="732">
        <v>3.9496147537440248E-5</v>
      </c>
      <c r="AA3113" s="108">
        <v>2.3175958620184569E-4</v>
      </c>
      <c r="AB3113" s="109">
        <v>2.4518285200841807E-4</v>
      </c>
      <c r="AC3113" s="732">
        <v>1.0840802865259411E-3</v>
      </c>
      <c r="AD3113" s="108">
        <v>9.105064992895449E-5</v>
      </c>
      <c r="AE3113" s="109">
        <v>9.296464094628319E-5</v>
      </c>
      <c r="AF3113" s="732">
        <v>2.4487669606141255E-4</v>
      </c>
      <c r="AG3113" s="108">
        <v>1.1553069757577218E-4</v>
      </c>
      <c r="AH3113" s="109">
        <v>1.2222514478260236E-4</v>
      </c>
      <c r="AI3113" s="732">
        <v>3.7210412955478481E-4</v>
      </c>
      <c r="AJ3113" s="114"/>
      <c r="AK3113" s="115"/>
      <c r="AL3113" s="115"/>
    </row>
    <row r="3114" spans="1:38" ht="13" x14ac:dyDescent="0.3">
      <c r="A3114" s="71">
        <f t="shared" si="1"/>
        <v>2052</v>
      </c>
      <c r="B3114" s="718">
        <v>29</v>
      </c>
      <c r="C3114" s="108">
        <v>0.43361467023335515</v>
      </c>
      <c r="D3114" s="109">
        <v>0.42407210922726774</v>
      </c>
      <c r="E3114" s="732">
        <v>0.44421863633463182</v>
      </c>
      <c r="F3114" s="108">
        <v>1.488191377656391E-2</v>
      </c>
      <c r="G3114" s="109">
        <v>1.6664267284559404E-2</v>
      </c>
      <c r="H3114" s="732">
        <v>2.5991174024431622E-2</v>
      </c>
      <c r="I3114" s="108">
        <v>8.185692653659116E-3</v>
      </c>
      <c r="J3114" s="109">
        <v>9.3405459582867594E-3</v>
      </c>
      <c r="K3114" s="732">
        <v>2.3233886422911753E-2</v>
      </c>
      <c r="L3114" s="108">
        <v>1.1155471489338303E-3</v>
      </c>
      <c r="M3114" s="109">
        <v>1.3798820921980611E-3</v>
      </c>
      <c r="N3114" s="732">
        <v>2.4410670721363398E-3</v>
      </c>
      <c r="O3114" s="108">
        <v>2.166191245571472E-3</v>
      </c>
      <c r="P3114" s="109">
        <v>2.3426050866971271E-3</v>
      </c>
      <c r="Q3114" s="732">
        <v>6.3050588524918138E-3</v>
      </c>
      <c r="R3114" s="108">
        <v>2.5331226155676984E-3</v>
      </c>
      <c r="S3114" s="109">
        <v>3.3740863656433247E-3</v>
      </c>
      <c r="T3114" s="732">
        <v>1.0908621652602779E-2</v>
      </c>
      <c r="U3114" s="108">
        <v>2.1039199563160682E-4</v>
      </c>
      <c r="V3114" s="109">
        <v>2.1655117182646511E-4</v>
      </c>
      <c r="W3114" s="732">
        <v>5.8743491504975912E-4</v>
      </c>
      <c r="X3114" s="108">
        <v>1.3195938413958446E-5</v>
      </c>
      <c r="Y3114" s="109">
        <v>1.3707141336523537E-5</v>
      </c>
      <c r="Z3114" s="732">
        <v>3.9496147537440248E-5</v>
      </c>
      <c r="AA3114" s="108">
        <v>2.3175958620184569E-4</v>
      </c>
      <c r="AB3114" s="109">
        <v>2.4518285200841807E-4</v>
      </c>
      <c r="AC3114" s="732">
        <v>1.0840802865259411E-3</v>
      </c>
      <c r="AD3114" s="108">
        <v>9.105064992895449E-5</v>
      </c>
      <c r="AE3114" s="109">
        <v>9.296464094628319E-5</v>
      </c>
      <c r="AF3114" s="732">
        <v>2.4487669606141255E-4</v>
      </c>
      <c r="AG3114" s="108">
        <v>1.1553069757577218E-4</v>
      </c>
      <c r="AH3114" s="109">
        <v>1.2222514478260236E-4</v>
      </c>
      <c r="AI3114" s="732">
        <v>3.7210412955478481E-4</v>
      </c>
      <c r="AJ3114" s="114"/>
      <c r="AK3114" s="115"/>
      <c r="AL3114" s="115"/>
    </row>
    <row r="3115" spans="1:38" ht="13" x14ac:dyDescent="0.3">
      <c r="A3115" s="71">
        <f t="shared" si="1"/>
        <v>2052</v>
      </c>
      <c r="B3115" s="718">
        <v>30</v>
      </c>
      <c r="C3115" s="108">
        <v>0.43361467023335515</v>
      </c>
      <c r="D3115" s="109">
        <v>0.42407210922726774</v>
      </c>
      <c r="E3115" s="732">
        <v>0.44421863633463182</v>
      </c>
      <c r="F3115" s="108">
        <v>1.488191377656391E-2</v>
      </c>
      <c r="G3115" s="109">
        <v>1.6664267284559404E-2</v>
      </c>
      <c r="H3115" s="732">
        <v>2.5991174024431622E-2</v>
      </c>
      <c r="I3115" s="108">
        <v>8.185692653659116E-3</v>
      </c>
      <c r="J3115" s="109">
        <v>9.3405459582867594E-3</v>
      </c>
      <c r="K3115" s="732">
        <v>2.3233886422911753E-2</v>
      </c>
      <c r="L3115" s="108">
        <v>1.1155471489338303E-3</v>
      </c>
      <c r="M3115" s="109">
        <v>1.3798820921980611E-3</v>
      </c>
      <c r="N3115" s="732">
        <v>2.4410670721363398E-3</v>
      </c>
      <c r="O3115" s="108">
        <v>2.166191245571472E-3</v>
      </c>
      <c r="P3115" s="109">
        <v>2.3426050866971271E-3</v>
      </c>
      <c r="Q3115" s="732">
        <v>6.3050588524918138E-3</v>
      </c>
      <c r="R3115" s="108">
        <v>2.5331226155676984E-3</v>
      </c>
      <c r="S3115" s="109">
        <v>3.3740863656433247E-3</v>
      </c>
      <c r="T3115" s="732">
        <v>1.0908621652602779E-2</v>
      </c>
      <c r="U3115" s="108">
        <v>2.1039199563160682E-4</v>
      </c>
      <c r="V3115" s="109">
        <v>2.1655117182646511E-4</v>
      </c>
      <c r="W3115" s="732">
        <v>5.8743491504975912E-4</v>
      </c>
      <c r="X3115" s="108">
        <v>1.3195938413958446E-5</v>
      </c>
      <c r="Y3115" s="109">
        <v>1.3707141336523537E-5</v>
      </c>
      <c r="Z3115" s="732">
        <v>3.9496147537440248E-5</v>
      </c>
      <c r="AA3115" s="108">
        <v>2.3175958620184569E-4</v>
      </c>
      <c r="AB3115" s="109">
        <v>2.4518285200841807E-4</v>
      </c>
      <c r="AC3115" s="732">
        <v>1.0840802865259411E-3</v>
      </c>
      <c r="AD3115" s="108">
        <v>9.105064992895449E-5</v>
      </c>
      <c r="AE3115" s="109">
        <v>9.296464094628319E-5</v>
      </c>
      <c r="AF3115" s="732">
        <v>2.4487669606141255E-4</v>
      </c>
      <c r="AG3115" s="108">
        <v>1.1553069757577218E-4</v>
      </c>
      <c r="AH3115" s="109">
        <v>1.2222514478260236E-4</v>
      </c>
      <c r="AI3115" s="732">
        <v>3.7210412955478481E-4</v>
      </c>
      <c r="AJ3115" s="114"/>
      <c r="AK3115" s="115"/>
      <c r="AL3115" s="115"/>
    </row>
    <row r="3116" spans="1:38" ht="13" x14ac:dyDescent="0.3">
      <c r="A3116" s="71">
        <f t="shared" si="1"/>
        <v>2052</v>
      </c>
      <c r="B3116" s="718">
        <v>31</v>
      </c>
      <c r="C3116" s="108">
        <v>0.43361467023335515</v>
      </c>
      <c r="D3116" s="109">
        <v>0.42407210922726774</v>
      </c>
      <c r="E3116" s="732">
        <v>0.44421863633463182</v>
      </c>
      <c r="F3116" s="108">
        <v>1.488191377656391E-2</v>
      </c>
      <c r="G3116" s="109">
        <v>1.6664267284559404E-2</v>
      </c>
      <c r="H3116" s="732">
        <v>2.5991174024431622E-2</v>
      </c>
      <c r="I3116" s="108">
        <v>8.185692653659116E-3</v>
      </c>
      <c r="J3116" s="109">
        <v>9.3405459582867594E-3</v>
      </c>
      <c r="K3116" s="732">
        <v>2.3233886422911753E-2</v>
      </c>
      <c r="L3116" s="108">
        <v>1.1155471489338303E-3</v>
      </c>
      <c r="M3116" s="109">
        <v>1.3798820921980611E-3</v>
      </c>
      <c r="N3116" s="732">
        <v>2.4410670721363398E-3</v>
      </c>
      <c r="O3116" s="108">
        <v>2.166191245571472E-3</v>
      </c>
      <c r="P3116" s="109">
        <v>2.3426050866971271E-3</v>
      </c>
      <c r="Q3116" s="732">
        <v>6.3050588524918138E-3</v>
      </c>
      <c r="R3116" s="108">
        <v>2.5331226155676984E-3</v>
      </c>
      <c r="S3116" s="109">
        <v>3.3740863656433247E-3</v>
      </c>
      <c r="T3116" s="732">
        <v>1.0908621652602779E-2</v>
      </c>
      <c r="U3116" s="108">
        <v>2.1039199563160682E-4</v>
      </c>
      <c r="V3116" s="109">
        <v>2.1655117182646511E-4</v>
      </c>
      <c r="W3116" s="732">
        <v>5.8743491504975912E-4</v>
      </c>
      <c r="X3116" s="108">
        <v>1.3195938413958446E-5</v>
      </c>
      <c r="Y3116" s="109">
        <v>1.3707141336523537E-5</v>
      </c>
      <c r="Z3116" s="732">
        <v>3.9496147537440248E-5</v>
      </c>
      <c r="AA3116" s="108">
        <v>2.3175958620184569E-4</v>
      </c>
      <c r="AB3116" s="109">
        <v>2.4518285200841807E-4</v>
      </c>
      <c r="AC3116" s="732">
        <v>1.0840802865259411E-3</v>
      </c>
      <c r="AD3116" s="108">
        <v>9.105064992895449E-5</v>
      </c>
      <c r="AE3116" s="109">
        <v>9.296464094628319E-5</v>
      </c>
      <c r="AF3116" s="732">
        <v>2.4487669606141255E-4</v>
      </c>
      <c r="AG3116" s="108">
        <v>1.1553069757577218E-4</v>
      </c>
      <c r="AH3116" s="109">
        <v>1.2222514478260236E-4</v>
      </c>
      <c r="AI3116" s="732">
        <v>3.7210412955478481E-4</v>
      </c>
      <c r="AJ3116" s="114"/>
      <c r="AK3116" s="115"/>
      <c r="AL3116" s="115"/>
    </row>
    <row r="3117" spans="1:38" ht="13" x14ac:dyDescent="0.3">
      <c r="A3117" s="71">
        <f t="shared" si="1"/>
        <v>2052</v>
      </c>
      <c r="B3117" s="718">
        <v>32</v>
      </c>
      <c r="C3117" s="108">
        <v>0.43361467023335515</v>
      </c>
      <c r="D3117" s="109">
        <v>0.42407210922726774</v>
      </c>
      <c r="E3117" s="732">
        <v>0.44421863633463182</v>
      </c>
      <c r="F3117" s="108">
        <v>1.488191377656391E-2</v>
      </c>
      <c r="G3117" s="109">
        <v>1.6664267284559404E-2</v>
      </c>
      <c r="H3117" s="732">
        <v>2.5991174024431622E-2</v>
      </c>
      <c r="I3117" s="108">
        <v>8.185692653659116E-3</v>
      </c>
      <c r="J3117" s="109">
        <v>9.3405459582867594E-3</v>
      </c>
      <c r="K3117" s="732">
        <v>2.3233886422911753E-2</v>
      </c>
      <c r="L3117" s="108">
        <v>1.1155471489338303E-3</v>
      </c>
      <c r="M3117" s="109">
        <v>1.3798820921980611E-3</v>
      </c>
      <c r="N3117" s="732">
        <v>2.4410670721363398E-3</v>
      </c>
      <c r="O3117" s="108">
        <v>2.166191245571472E-3</v>
      </c>
      <c r="P3117" s="109">
        <v>2.3426050866971271E-3</v>
      </c>
      <c r="Q3117" s="732">
        <v>6.3050588524918138E-3</v>
      </c>
      <c r="R3117" s="108">
        <v>2.5331226155676984E-3</v>
      </c>
      <c r="S3117" s="109">
        <v>3.3740863656433247E-3</v>
      </c>
      <c r="T3117" s="732">
        <v>1.0908621652602779E-2</v>
      </c>
      <c r="U3117" s="108">
        <v>2.1039199563160682E-4</v>
      </c>
      <c r="V3117" s="109">
        <v>2.1655117182646511E-4</v>
      </c>
      <c r="W3117" s="732">
        <v>5.8743491504975912E-4</v>
      </c>
      <c r="X3117" s="108">
        <v>1.3195938413958446E-5</v>
      </c>
      <c r="Y3117" s="109">
        <v>1.3707141336523537E-5</v>
      </c>
      <c r="Z3117" s="732">
        <v>3.9496147537440248E-5</v>
      </c>
      <c r="AA3117" s="108">
        <v>2.3175958620184569E-4</v>
      </c>
      <c r="AB3117" s="109">
        <v>2.4518285200841807E-4</v>
      </c>
      <c r="AC3117" s="732">
        <v>1.0840802865259411E-3</v>
      </c>
      <c r="AD3117" s="108">
        <v>9.105064992895449E-5</v>
      </c>
      <c r="AE3117" s="109">
        <v>9.296464094628319E-5</v>
      </c>
      <c r="AF3117" s="732">
        <v>2.4487669606141255E-4</v>
      </c>
      <c r="AG3117" s="108">
        <v>1.1553069757577218E-4</v>
      </c>
      <c r="AH3117" s="109">
        <v>1.2222514478260236E-4</v>
      </c>
      <c r="AI3117" s="732">
        <v>3.7210412955478481E-4</v>
      </c>
      <c r="AJ3117" s="114"/>
      <c r="AK3117" s="115"/>
      <c r="AL3117" s="115"/>
    </row>
    <row r="3118" spans="1:38" ht="13" x14ac:dyDescent="0.3">
      <c r="A3118" s="71">
        <f t="shared" si="1"/>
        <v>2052</v>
      </c>
      <c r="B3118" s="718">
        <v>33</v>
      </c>
      <c r="C3118" s="108">
        <v>0.43361467023335515</v>
      </c>
      <c r="D3118" s="109">
        <v>0.42407210922726774</v>
      </c>
      <c r="E3118" s="732">
        <v>0.44421863633463182</v>
      </c>
      <c r="F3118" s="108">
        <v>1.488191377656391E-2</v>
      </c>
      <c r="G3118" s="109">
        <v>1.6664267284559404E-2</v>
      </c>
      <c r="H3118" s="732">
        <v>2.5991174024431622E-2</v>
      </c>
      <c r="I3118" s="108">
        <v>8.185692653659116E-3</v>
      </c>
      <c r="J3118" s="109">
        <v>9.3405459582867594E-3</v>
      </c>
      <c r="K3118" s="732">
        <v>2.3233886422911753E-2</v>
      </c>
      <c r="L3118" s="108">
        <v>1.1155471489338303E-3</v>
      </c>
      <c r="M3118" s="109">
        <v>1.3798820921980611E-3</v>
      </c>
      <c r="N3118" s="732">
        <v>2.4410670721363398E-3</v>
      </c>
      <c r="O3118" s="108">
        <v>2.166191245571472E-3</v>
      </c>
      <c r="P3118" s="109">
        <v>2.3426050866971271E-3</v>
      </c>
      <c r="Q3118" s="732">
        <v>6.3050588524918138E-3</v>
      </c>
      <c r="R3118" s="108">
        <v>2.5331226155676984E-3</v>
      </c>
      <c r="S3118" s="109">
        <v>3.3740863656433247E-3</v>
      </c>
      <c r="T3118" s="732">
        <v>1.0908621652602779E-2</v>
      </c>
      <c r="U3118" s="108">
        <v>2.1039199563160682E-4</v>
      </c>
      <c r="V3118" s="109">
        <v>2.1655117182646511E-4</v>
      </c>
      <c r="W3118" s="732">
        <v>5.8743491504975912E-4</v>
      </c>
      <c r="X3118" s="108">
        <v>1.3195938413958446E-5</v>
      </c>
      <c r="Y3118" s="109">
        <v>1.3707141336523537E-5</v>
      </c>
      <c r="Z3118" s="732">
        <v>3.9496147537440248E-5</v>
      </c>
      <c r="AA3118" s="108">
        <v>2.3175958620184569E-4</v>
      </c>
      <c r="AB3118" s="109">
        <v>2.4518285200841807E-4</v>
      </c>
      <c r="AC3118" s="732">
        <v>1.0840802865259411E-3</v>
      </c>
      <c r="AD3118" s="108">
        <v>9.105064992895449E-5</v>
      </c>
      <c r="AE3118" s="109">
        <v>9.296464094628319E-5</v>
      </c>
      <c r="AF3118" s="732">
        <v>2.4487669606141255E-4</v>
      </c>
      <c r="AG3118" s="108">
        <v>1.1553069757577218E-4</v>
      </c>
      <c r="AH3118" s="109">
        <v>1.2222514478260236E-4</v>
      </c>
      <c r="AI3118" s="732">
        <v>3.7210412955478481E-4</v>
      </c>
      <c r="AJ3118" s="114"/>
      <c r="AK3118" s="115"/>
      <c r="AL3118" s="115"/>
    </row>
    <row r="3119" spans="1:38" ht="13" x14ac:dyDescent="0.3">
      <c r="A3119" s="71">
        <f t="shared" si="1"/>
        <v>2052</v>
      </c>
      <c r="B3119" s="718">
        <v>34</v>
      </c>
      <c r="C3119" s="108">
        <v>0.43361467023335515</v>
      </c>
      <c r="D3119" s="109">
        <v>0.42407210922726774</v>
      </c>
      <c r="E3119" s="732">
        <v>0.44421863633463182</v>
      </c>
      <c r="F3119" s="108">
        <v>1.488191377656391E-2</v>
      </c>
      <c r="G3119" s="109">
        <v>1.6664267284559404E-2</v>
      </c>
      <c r="H3119" s="732">
        <v>2.5991174024431622E-2</v>
      </c>
      <c r="I3119" s="108">
        <v>8.185692653659116E-3</v>
      </c>
      <c r="J3119" s="109">
        <v>9.3405459582867594E-3</v>
      </c>
      <c r="K3119" s="732">
        <v>2.3233886422911753E-2</v>
      </c>
      <c r="L3119" s="108">
        <v>1.1155471489338303E-3</v>
      </c>
      <c r="M3119" s="109">
        <v>1.3798820921980611E-3</v>
      </c>
      <c r="N3119" s="732">
        <v>2.4410670721363398E-3</v>
      </c>
      <c r="O3119" s="108">
        <v>2.166191245571472E-3</v>
      </c>
      <c r="P3119" s="109">
        <v>2.3426050866971271E-3</v>
      </c>
      <c r="Q3119" s="732">
        <v>6.3050588524918138E-3</v>
      </c>
      <c r="R3119" s="108">
        <v>2.5331226155676984E-3</v>
      </c>
      <c r="S3119" s="109">
        <v>3.3740863656433247E-3</v>
      </c>
      <c r="T3119" s="732">
        <v>1.0908621652602779E-2</v>
      </c>
      <c r="U3119" s="108">
        <v>2.1039199563160682E-4</v>
      </c>
      <c r="V3119" s="109">
        <v>2.1655117182646511E-4</v>
      </c>
      <c r="W3119" s="732">
        <v>5.8743491504975912E-4</v>
      </c>
      <c r="X3119" s="108">
        <v>1.3195938413958446E-5</v>
      </c>
      <c r="Y3119" s="109">
        <v>1.3707141336523537E-5</v>
      </c>
      <c r="Z3119" s="732">
        <v>3.9496147537440248E-5</v>
      </c>
      <c r="AA3119" s="108">
        <v>2.3175958620184569E-4</v>
      </c>
      <c r="AB3119" s="109">
        <v>2.4518285200841807E-4</v>
      </c>
      <c r="AC3119" s="732">
        <v>1.0840802865259411E-3</v>
      </c>
      <c r="AD3119" s="108">
        <v>9.105064992895449E-5</v>
      </c>
      <c r="AE3119" s="109">
        <v>9.296464094628319E-5</v>
      </c>
      <c r="AF3119" s="732">
        <v>2.4487669606141255E-4</v>
      </c>
      <c r="AG3119" s="108">
        <v>1.1553069757577218E-4</v>
      </c>
      <c r="AH3119" s="109">
        <v>1.2222514478260236E-4</v>
      </c>
      <c r="AI3119" s="732">
        <v>3.7210412955478481E-4</v>
      </c>
      <c r="AJ3119" s="114"/>
      <c r="AK3119" s="115"/>
      <c r="AL3119" s="115"/>
    </row>
    <row r="3120" spans="1:38" ht="13" x14ac:dyDescent="0.3">
      <c r="A3120" s="71">
        <f t="shared" si="1"/>
        <v>2052</v>
      </c>
      <c r="B3120" s="718">
        <v>35</v>
      </c>
      <c r="C3120" s="108">
        <v>0.43361467023335515</v>
      </c>
      <c r="D3120" s="109">
        <v>0.42407210922726774</v>
      </c>
      <c r="E3120" s="732">
        <v>0.44421863633463182</v>
      </c>
      <c r="F3120" s="108">
        <v>1.488191377656391E-2</v>
      </c>
      <c r="G3120" s="109">
        <v>1.6664267284559404E-2</v>
      </c>
      <c r="H3120" s="732">
        <v>2.5991174024431622E-2</v>
      </c>
      <c r="I3120" s="108">
        <v>8.185692653659116E-3</v>
      </c>
      <c r="J3120" s="109">
        <v>9.3405459582867594E-3</v>
      </c>
      <c r="K3120" s="732">
        <v>2.3233886422911753E-2</v>
      </c>
      <c r="L3120" s="108">
        <v>1.1155471489338303E-3</v>
      </c>
      <c r="M3120" s="109">
        <v>1.3798820921980611E-3</v>
      </c>
      <c r="N3120" s="732">
        <v>2.4410670721363398E-3</v>
      </c>
      <c r="O3120" s="108">
        <v>2.166191245571472E-3</v>
      </c>
      <c r="P3120" s="109">
        <v>2.3426050866971271E-3</v>
      </c>
      <c r="Q3120" s="732">
        <v>6.3050588524918138E-3</v>
      </c>
      <c r="R3120" s="108">
        <v>2.5331226155676984E-3</v>
      </c>
      <c r="S3120" s="109">
        <v>3.3740863656433247E-3</v>
      </c>
      <c r="T3120" s="732">
        <v>1.0908621652602779E-2</v>
      </c>
      <c r="U3120" s="108">
        <v>2.1039199563160682E-4</v>
      </c>
      <c r="V3120" s="109">
        <v>2.1655117182646511E-4</v>
      </c>
      <c r="W3120" s="732">
        <v>5.8743491504975912E-4</v>
      </c>
      <c r="X3120" s="108">
        <v>1.3195938413958446E-5</v>
      </c>
      <c r="Y3120" s="109">
        <v>1.3707141336523537E-5</v>
      </c>
      <c r="Z3120" s="732">
        <v>3.9496147537440248E-5</v>
      </c>
      <c r="AA3120" s="108">
        <v>2.3175958620184569E-4</v>
      </c>
      <c r="AB3120" s="109">
        <v>2.4518285200841807E-4</v>
      </c>
      <c r="AC3120" s="732">
        <v>1.0840802865259411E-3</v>
      </c>
      <c r="AD3120" s="108">
        <v>9.105064992895449E-5</v>
      </c>
      <c r="AE3120" s="109">
        <v>9.296464094628319E-5</v>
      </c>
      <c r="AF3120" s="732">
        <v>2.4487669606141255E-4</v>
      </c>
      <c r="AG3120" s="108">
        <v>1.1553069757577218E-4</v>
      </c>
      <c r="AH3120" s="109">
        <v>1.2222514478260236E-4</v>
      </c>
      <c r="AI3120" s="732">
        <v>3.7210412955478481E-4</v>
      </c>
      <c r="AJ3120" s="114"/>
      <c r="AK3120" s="115"/>
      <c r="AL3120" s="115"/>
    </row>
    <row r="3121" spans="1:38" ht="13" x14ac:dyDescent="0.3">
      <c r="A3121" s="71">
        <f t="shared" si="1"/>
        <v>2052</v>
      </c>
      <c r="B3121" s="718">
        <v>36</v>
      </c>
      <c r="C3121" s="108">
        <v>0.43361467023335515</v>
      </c>
      <c r="D3121" s="109">
        <v>0.42407210922726774</v>
      </c>
      <c r="E3121" s="732">
        <v>0.44421863633463182</v>
      </c>
      <c r="F3121" s="108">
        <v>1.488191377656391E-2</v>
      </c>
      <c r="G3121" s="109">
        <v>1.6664267284559404E-2</v>
      </c>
      <c r="H3121" s="732">
        <v>2.5991174024431622E-2</v>
      </c>
      <c r="I3121" s="108">
        <v>8.185692653659116E-3</v>
      </c>
      <c r="J3121" s="109">
        <v>9.3405459582867594E-3</v>
      </c>
      <c r="K3121" s="732">
        <v>2.3233886422911753E-2</v>
      </c>
      <c r="L3121" s="108">
        <v>1.1155471489338303E-3</v>
      </c>
      <c r="M3121" s="109">
        <v>1.3798820921980611E-3</v>
      </c>
      <c r="N3121" s="732">
        <v>2.4410670721363398E-3</v>
      </c>
      <c r="O3121" s="108">
        <v>2.166191245571472E-3</v>
      </c>
      <c r="P3121" s="109">
        <v>2.3426050866971271E-3</v>
      </c>
      <c r="Q3121" s="732">
        <v>6.3050588524918138E-3</v>
      </c>
      <c r="R3121" s="108">
        <v>2.5331226155676984E-3</v>
      </c>
      <c r="S3121" s="109">
        <v>3.3740863656433247E-3</v>
      </c>
      <c r="T3121" s="732">
        <v>1.0908621652602779E-2</v>
      </c>
      <c r="U3121" s="108">
        <v>2.1039199563160682E-4</v>
      </c>
      <c r="V3121" s="109">
        <v>2.1655117182646511E-4</v>
      </c>
      <c r="W3121" s="732">
        <v>5.8743491504975912E-4</v>
      </c>
      <c r="X3121" s="108">
        <v>1.3195938413958446E-5</v>
      </c>
      <c r="Y3121" s="109">
        <v>1.3707141336523537E-5</v>
      </c>
      <c r="Z3121" s="732">
        <v>3.9496147537440248E-5</v>
      </c>
      <c r="AA3121" s="108">
        <v>2.3175958620184569E-4</v>
      </c>
      <c r="AB3121" s="109">
        <v>2.4518285200841807E-4</v>
      </c>
      <c r="AC3121" s="732">
        <v>1.0840802865259411E-3</v>
      </c>
      <c r="AD3121" s="108">
        <v>9.105064992895449E-5</v>
      </c>
      <c r="AE3121" s="109">
        <v>9.296464094628319E-5</v>
      </c>
      <c r="AF3121" s="732">
        <v>2.4487669606141255E-4</v>
      </c>
      <c r="AG3121" s="108">
        <v>1.1553069757577218E-4</v>
      </c>
      <c r="AH3121" s="109">
        <v>1.2222514478260236E-4</v>
      </c>
      <c r="AI3121" s="732">
        <v>3.7210412955478481E-4</v>
      </c>
      <c r="AJ3121" s="114"/>
      <c r="AK3121" s="115"/>
      <c r="AL3121" s="115"/>
    </row>
    <row r="3122" spans="1:38" ht="13" x14ac:dyDescent="0.3">
      <c r="A3122" s="71">
        <f t="shared" si="1"/>
        <v>2052</v>
      </c>
      <c r="B3122" s="718">
        <v>37</v>
      </c>
      <c r="C3122" s="108">
        <v>0.43361467023335515</v>
      </c>
      <c r="D3122" s="109">
        <v>0.42407210922726774</v>
      </c>
      <c r="E3122" s="732">
        <v>0.44421863633463182</v>
      </c>
      <c r="F3122" s="108">
        <v>1.488191377656391E-2</v>
      </c>
      <c r="G3122" s="109">
        <v>1.6664267284559404E-2</v>
      </c>
      <c r="H3122" s="732">
        <v>2.5991174024431622E-2</v>
      </c>
      <c r="I3122" s="108">
        <v>8.185692653659116E-3</v>
      </c>
      <c r="J3122" s="109">
        <v>9.3405459582867594E-3</v>
      </c>
      <c r="K3122" s="732">
        <v>2.3233886422911753E-2</v>
      </c>
      <c r="L3122" s="108">
        <v>1.1155471489338303E-3</v>
      </c>
      <c r="M3122" s="109">
        <v>1.3798820921980611E-3</v>
      </c>
      <c r="N3122" s="732">
        <v>2.4410670721363398E-3</v>
      </c>
      <c r="O3122" s="108">
        <v>2.166191245571472E-3</v>
      </c>
      <c r="P3122" s="109">
        <v>2.3426050866971271E-3</v>
      </c>
      <c r="Q3122" s="732">
        <v>6.3050588524918138E-3</v>
      </c>
      <c r="R3122" s="108">
        <v>2.5331226155676984E-3</v>
      </c>
      <c r="S3122" s="109">
        <v>3.3740863656433247E-3</v>
      </c>
      <c r="T3122" s="732">
        <v>1.0908621652602779E-2</v>
      </c>
      <c r="U3122" s="108">
        <v>2.1039199563160682E-4</v>
      </c>
      <c r="V3122" s="109">
        <v>2.1655117182646511E-4</v>
      </c>
      <c r="W3122" s="732">
        <v>5.8743491504975912E-4</v>
      </c>
      <c r="X3122" s="108">
        <v>1.3195938413958446E-5</v>
      </c>
      <c r="Y3122" s="109">
        <v>1.3707141336523537E-5</v>
      </c>
      <c r="Z3122" s="732">
        <v>3.9496147537440248E-5</v>
      </c>
      <c r="AA3122" s="108">
        <v>2.3175958620184569E-4</v>
      </c>
      <c r="AB3122" s="109">
        <v>2.4518285200841807E-4</v>
      </c>
      <c r="AC3122" s="732">
        <v>1.0840802865259411E-3</v>
      </c>
      <c r="AD3122" s="108">
        <v>9.105064992895449E-5</v>
      </c>
      <c r="AE3122" s="109">
        <v>9.296464094628319E-5</v>
      </c>
      <c r="AF3122" s="732">
        <v>2.4487669606141255E-4</v>
      </c>
      <c r="AG3122" s="108">
        <v>1.1553069757577218E-4</v>
      </c>
      <c r="AH3122" s="109">
        <v>1.2222514478260236E-4</v>
      </c>
      <c r="AI3122" s="732">
        <v>3.7210412955478481E-4</v>
      </c>
      <c r="AJ3122" s="114"/>
      <c r="AK3122" s="115"/>
      <c r="AL3122" s="115"/>
    </row>
    <row r="3123" spans="1:38" ht="13" x14ac:dyDescent="0.3">
      <c r="A3123" s="71">
        <f t="shared" si="1"/>
        <v>2052</v>
      </c>
      <c r="B3123" s="718">
        <v>38</v>
      </c>
      <c r="C3123" s="108">
        <v>0.43361467023335515</v>
      </c>
      <c r="D3123" s="109">
        <v>0.42407210922726774</v>
      </c>
      <c r="E3123" s="732">
        <v>0.44421863633463182</v>
      </c>
      <c r="F3123" s="108">
        <v>1.488191377656391E-2</v>
      </c>
      <c r="G3123" s="109">
        <v>1.6664267284559404E-2</v>
      </c>
      <c r="H3123" s="732">
        <v>2.5991174024431622E-2</v>
      </c>
      <c r="I3123" s="108">
        <v>8.185692653659116E-3</v>
      </c>
      <c r="J3123" s="109">
        <v>9.3405459582867594E-3</v>
      </c>
      <c r="K3123" s="732">
        <v>2.3233886422911753E-2</v>
      </c>
      <c r="L3123" s="108">
        <v>1.1155471489338303E-3</v>
      </c>
      <c r="M3123" s="109">
        <v>1.3798820921980611E-3</v>
      </c>
      <c r="N3123" s="732">
        <v>2.4410670721363398E-3</v>
      </c>
      <c r="O3123" s="108">
        <v>2.166191245571472E-3</v>
      </c>
      <c r="P3123" s="109">
        <v>2.3426050866971271E-3</v>
      </c>
      <c r="Q3123" s="732">
        <v>6.3050588524918138E-3</v>
      </c>
      <c r="R3123" s="108">
        <v>2.5331226155676984E-3</v>
      </c>
      <c r="S3123" s="109">
        <v>3.3740863656433247E-3</v>
      </c>
      <c r="T3123" s="732">
        <v>1.0908621652602779E-2</v>
      </c>
      <c r="U3123" s="108">
        <v>2.1039199563160682E-4</v>
      </c>
      <c r="V3123" s="109">
        <v>2.1655117182646511E-4</v>
      </c>
      <c r="W3123" s="732">
        <v>5.8743491504975912E-4</v>
      </c>
      <c r="X3123" s="108">
        <v>1.3195938413958446E-5</v>
      </c>
      <c r="Y3123" s="109">
        <v>1.3707141336523537E-5</v>
      </c>
      <c r="Z3123" s="732">
        <v>3.9496147537440248E-5</v>
      </c>
      <c r="AA3123" s="108">
        <v>2.3175958620184569E-4</v>
      </c>
      <c r="AB3123" s="109">
        <v>2.4518285200841807E-4</v>
      </c>
      <c r="AC3123" s="732">
        <v>1.0840802865259411E-3</v>
      </c>
      <c r="AD3123" s="108">
        <v>9.105064992895449E-5</v>
      </c>
      <c r="AE3123" s="109">
        <v>9.296464094628319E-5</v>
      </c>
      <c r="AF3123" s="732">
        <v>2.4487669606141255E-4</v>
      </c>
      <c r="AG3123" s="108">
        <v>1.1553069757577218E-4</v>
      </c>
      <c r="AH3123" s="109">
        <v>1.2222514478260236E-4</v>
      </c>
      <c r="AI3123" s="732">
        <v>3.7210412955478481E-4</v>
      </c>
      <c r="AJ3123" s="114"/>
      <c r="AK3123" s="115"/>
      <c r="AL3123" s="115"/>
    </row>
    <row r="3124" spans="1:38" ht="13.5" thickBot="1" x14ac:dyDescent="0.35">
      <c r="A3124" s="71">
        <f t="shared" si="1"/>
        <v>2052</v>
      </c>
      <c r="B3124" s="719">
        <v>39</v>
      </c>
      <c r="C3124" s="110">
        <v>0.43361467023335515</v>
      </c>
      <c r="D3124" s="111">
        <v>0.42407210922726774</v>
      </c>
      <c r="E3124" s="733">
        <v>0.44421863633463182</v>
      </c>
      <c r="F3124" s="110">
        <v>1.488191377656391E-2</v>
      </c>
      <c r="G3124" s="111">
        <v>1.6664267284559404E-2</v>
      </c>
      <c r="H3124" s="733">
        <v>2.5991174024431622E-2</v>
      </c>
      <c r="I3124" s="110">
        <v>8.185692653659116E-3</v>
      </c>
      <c r="J3124" s="111">
        <v>9.3405459582867594E-3</v>
      </c>
      <c r="K3124" s="733">
        <v>2.3233886422911753E-2</v>
      </c>
      <c r="L3124" s="110">
        <v>1.1155471489338303E-3</v>
      </c>
      <c r="M3124" s="111">
        <v>1.3798820921980611E-3</v>
      </c>
      <c r="N3124" s="733">
        <v>2.4410670721363398E-3</v>
      </c>
      <c r="O3124" s="110">
        <v>2.166191245571472E-3</v>
      </c>
      <c r="P3124" s="111">
        <v>2.3426050866971271E-3</v>
      </c>
      <c r="Q3124" s="733">
        <v>6.3050588524918138E-3</v>
      </c>
      <c r="R3124" s="110">
        <v>2.5331226155676984E-3</v>
      </c>
      <c r="S3124" s="111">
        <v>3.3740863656433247E-3</v>
      </c>
      <c r="T3124" s="733">
        <v>1.0908621652602779E-2</v>
      </c>
      <c r="U3124" s="110">
        <v>2.1039199563160682E-4</v>
      </c>
      <c r="V3124" s="111">
        <v>2.1655117182646511E-4</v>
      </c>
      <c r="W3124" s="733">
        <v>5.8743491504975912E-4</v>
      </c>
      <c r="X3124" s="110">
        <v>1.3195938413958446E-5</v>
      </c>
      <c r="Y3124" s="111">
        <v>1.3707141336523537E-5</v>
      </c>
      <c r="Z3124" s="733">
        <v>3.9496147537440248E-5</v>
      </c>
      <c r="AA3124" s="110">
        <v>2.3175958620184569E-4</v>
      </c>
      <c r="AB3124" s="111">
        <v>2.4518285200841807E-4</v>
      </c>
      <c r="AC3124" s="733">
        <v>1.0840802865259411E-3</v>
      </c>
      <c r="AD3124" s="110">
        <v>9.105064992895449E-5</v>
      </c>
      <c r="AE3124" s="111">
        <v>9.296464094628319E-5</v>
      </c>
      <c r="AF3124" s="733">
        <v>2.4487669606141255E-4</v>
      </c>
      <c r="AG3124" s="110">
        <v>1.1553069757577218E-4</v>
      </c>
      <c r="AH3124" s="111">
        <v>1.2222514478260236E-4</v>
      </c>
      <c r="AI3124" s="733">
        <v>3.7210412955478481E-4</v>
      </c>
      <c r="AJ3124" s="116"/>
      <c r="AK3124" s="117"/>
      <c r="AL3124" s="117"/>
    </row>
    <row r="3125" spans="1:38" x14ac:dyDescent="0.25">
      <c r="A3125" s="720">
        <f t="shared" si="1"/>
        <v>2053</v>
      </c>
      <c r="B3125" s="70">
        <v>0</v>
      </c>
      <c r="C3125" s="106">
        <v>0.28101454374045709</v>
      </c>
      <c r="D3125" s="107">
        <v>0.28779369849406411</v>
      </c>
      <c r="E3125" s="730">
        <v>0.25059691532982975</v>
      </c>
      <c r="F3125" s="106">
        <v>1.3303812256967723E-2</v>
      </c>
      <c r="G3125" s="107">
        <v>1.5106409415113344E-2</v>
      </c>
      <c r="H3125" s="730">
        <v>1.5079195174830851E-2</v>
      </c>
      <c r="I3125" s="106">
        <v>7.3877945816023232E-3</v>
      </c>
      <c r="J3125" s="107">
        <v>6.9858562567128284E-3</v>
      </c>
      <c r="K3125" s="730">
        <v>1.7142260486150231E-2</v>
      </c>
      <c r="L3125" s="106">
        <v>7.1959888262946182E-4</v>
      </c>
      <c r="M3125" s="107">
        <v>7.95429679738282E-4</v>
      </c>
      <c r="N3125" s="730">
        <v>1.417810569794757E-3</v>
      </c>
      <c r="O3125" s="106">
        <v>1.8552600050570822E-3</v>
      </c>
      <c r="P3125" s="107">
        <v>1.7447877490960749E-3</v>
      </c>
      <c r="Q3125" s="730">
        <v>3.4754830810537992E-3</v>
      </c>
      <c r="R3125" s="106">
        <v>2.5331226155676984E-3</v>
      </c>
      <c r="S3125" s="107">
        <v>3.3740863656433247E-3</v>
      </c>
      <c r="T3125" s="730">
        <v>1.0908621652602779E-2</v>
      </c>
      <c r="U3125" s="106">
        <v>1.9598240391610771E-4</v>
      </c>
      <c r="V3125" s="107">
        <v>1.8866023158430382E-4</v>
      </c>
      <c r="W3125" s="730">
        <v>3.4126927500491836E-4</v>
      </c>
      <c r="X3125" s="106">
        <v>1.2119893278440311E-5</v>
      </c>
      <c r="Y3125" s="107">
        <v>1.1635753748525027E-5</v>
      </c>
      <c r="Z3125" s="730">
        <v>2.2037216927051584E-5</v>
      </c>
      <c r="AA3125" s="106">
        <v>2.1083716753698568E-4</v>
      </c>
      <c r="AB3125" s="107">
        <v>2.1038297586339425E-4</v>
      </c>
      <c r="AC3125" s="730">
        <v>6.024149054723771E-4</v>
      </c>
      <c r="AD3125" s="106">
        <v>8.5905638147819308E-5</v>
      </c>
      <c r="AE3125" s="107">
        <v>8.2989032946166453E-5</v>
      </c>
      <c r="AF3125" s="730">
        <v>1.4781199177477892E-4</v>
      </c>
      <c r="AG3125" s="106">
        <v>1.0287690425005047E-4</v>
      </c>
      <c r="AH3125" s="107">
        <v>9.7872976590498276E-5</v>
      </c>
      <c r="AI3125" s="730">
        <v>1.9181043861607542E-4</v>
      </c>
      <c r="AJ3125" s="112"/>
      <c r="AK3125" s="113"/>
      <c r="AL3125" s="113"/>
    </row>
    <row r="3126" spans="1:38" x14ac:dyDescent="0.25">
      <c r="A3126" s="71">
        <f t="shared" si="1"/>
        <v>2053</v>
      </c>
      <c r="B3126" s="718">
        <v>1</v>
      </c>
      <c r="C3126" s="108">
        <v>0.2801891497925349</v>
      </c>
      <c r="D3126" s="109">
        <v>0.2867954594647904</v>
      </c>
      <c r="E3126" s="731">
        <v>0.25193257069475866</v>
      </c>
      <c r="F3126" s="108">
        <v>1.3313002563680079E-2</v>
      </c>
      <c r="G3126" s="109">
        <v>1.5109945937682589E-2</v>
      </c>
      <c r="H3126" s="731">
        <v>1.5184569982923923E-2</v>
      </c>
      <c r="I3126" s="108">
        <v>7.3635267701446421E-3</v>
      </c>
      <c r="J3126" s="109">
        <v>6.9549296194485206E-3</v>
      </c>
      <c r="K3126" s="731">
        <v>1.7261228001398496E-2</v>
      </c>
      <c r="L3126" s="108">
        <v>7.1861688374520792E-4</v>
      </c>
      <c r="M3126" s="109">
        <v>7.9355060503191689E-4</v>
      </c>
      <c r="N3126" s="731">
        <v>1.4241037366278424E-3</v>
      </c>
      <c r="O3126" s="108">
        <v>1.8493933438522123E-3</v>
      </c>
      <c r="P3126" s="109">
        <v>1.7384480374611072E-3</v>
      </c>
      <c r="Q3126" s="731">
        <v>3.4983444356363083E-3</v>
      </c>
      <c r="R3126" s="108">
        <v>2.5331226155676984E-3</v>
      </c>
      <c r="S3126" s="109">
        <v>3.3740863656433247E-3</v>
      </c>
      <c r="T3126" s="731">
        <v>1.0908621652602779E-2</v>
      </c>
      <c r="U3126" s="108">
        <v>1.9540704074443127E-4</v>
      </c>
      <c r="V3126" s="109">
        <v>1.8790159332793908E-4</v>
      </c>
      <c r="W3126" s="731">
        <v>3.4373242116042188E-4</v>
      </c>
      <c r="X3126" s="108">
        <v>1.2083194451250941E-5</v>
      </c>
      <c r="Y3126" s="109">
        <v>1.1588540737458787E-5</v>
      </c>
      <c r="Z3126" s="731">
        <v>2.2188559906090979E-5</v>
      </c>
      <c r="AA3126" s="108">
        <v>2.1040249051007662E-4</v>
      </c>
      <c r="AB3126" s="109">
        <v>2.0979775082287152E-4</v>
      </c>
      <c r="AC3126" s="731">
        <v>6.0640633455311013E-4</v>
      </c>
      <c r="AD3126" s="108">
        <v>8.5655298056082262E-5</v>
      </c>
      <c r="AE3126" s="109">
        <v>8.2649126862625861E-5</v>
      </c>
      <c r="AF3126" s="731">
        <v>1.4895364222029057E-4</v>
      </c>
      <c r="AG3126" s="108">
        <v>1.0256062348584792E-4</v>
      </c>
      <c r="AH3126" s="109">
        <v>9.7495422923203674E-5</v>
      </c>
      <c r="AI3126" s="731">
        <v>1.9290106239535984E-4</v>
      </c>
      <c r="AJ3126" s="114"/>
      <c r="AK3126" s="115"/>
      <c r="AL3126" s="115"/>
    </row>
    <row r="3127" spans="1:38" x14ac:dyDescent="0.25">
      <c r="A3127" s="71">
        <f t="shared" si="1"/>
        <v>2053</v>
      </c>
      <c r="B3127" s="718">
        <v>2</v>
      </c>
      <c r="C3127" s="108">
        <v>0.27854300249315689</v>
      </c>
      <c r="D3127" s="109">
        <v>0.28492491252118135</v>
      </c>
      <c r="E3127" s="731">
        <v>0.25355737721871685</v>
      </c>
      <c r="F3127" s="108">
        <v>1.3300327232949424E-2</v>
      </c>
      <c r="G3127" s="109">
        <v>1.5098035354201872E-2</v>
      </c>
      <c r="H3127" s="731">
        <v>1.5304766797750653E-2</v>
      </c>
      <c r="I3127" s="108">
        <v>7.3241719891601002E-3</v>
      </c>
      <c r="J3127" s="109">
        <v>6.9104517695883633E-3</v>
      </c>
      <c r="K3127" s="731">
        <v>1.7404595728523601E-2</v>
      </c>
      <c r="L3127" s="108">
        <v>7.1761205212287043E-4</v>
      </c>
      <c r="M3127" s="109">
        <v>7.9172612983325534E-4</v>
      </c>
      <c r="N3127" s="731">
        <v>1.4316103531462172E-3</v>
      </c>
      <c r="O3127" s="108">
        <v>1.8391301039138363E-3</v>
      </c>
      <c r="P3127" s="109">
        <v>1.7285157502362929E-3</v>
      </c>
      <c r="Q3127" s="731">
        <v>3.5260778394254062E-3</v>
      </c>
      <c r="R3127" s="108">
        <v>2.5331226155676984E-3</v>
      </c>
      <c r="S3127" s="109">
        <v>3.3740863656433247E-3</v>
      </c>
      <c r="T3127" s="731">
        <v>1.0908621652602779E-2</v>
      </c>
      <c r="U3127" s="108">
        <v>1.9456015113167185E-4</v>
      </c>
      <c r="V3127" s="109">
        <v>1.869049261169355E-4</v>
      </c>
      <c r="W3127" s="731">
        <v>3.4672033102044203E-4</v>
      </c>
      <c r="X3127" s="108">
        <v>1.2027393256758335E-5</v>
      </c>
      <c r="Y3127" s="109">
        <v>1.1524616376081944E-5</v>
      </c>
      <c r="Z3127" s="731">
        <v>2.2372208464573805E-5</v>
      </c>
      <c r="AA3127" s="108">
        <v>2.0963368722761735E-4</v>
      </c>
      <c r="AB3127" s="109">
        <v>2.0893793320814872E-4</v>
      </c>
      <c r="AC3127" s="731">
        <v>6.1121804599418433E-4</v>
      </c>
      <c r="AD3127" s="108">
        <v>8.5297774241597667E-5</v>
      </c>
      <c r="AE3127" s="109">
        <v>8.2213201628627416E-5</v>
      </c>
      <c r="AF3127" s="731">
        <v>1.5033850962121553E-4</v>
      </c>
      <c r="AG3127" s="108">
        <v>1.020471943721411E-4</v>
      </c>
      <c r="AH3127" s="109">
        <v>9.6952195364480957E-5</v>
      </c>
      <c r="AI3127" s="731">
        <v>1.942241197541885E-4</v>
      </c>
      <c r="AJ3127" s="114"/>
      <c r="AK3127" s="115"/>
      <c r="AL3127" s="115"/>
    </row>
    <row r="3128" spans="1:38" x14ac:dyDescent="0.25">
      <c r="A3128" s="71">
        <f t="shared" si="1"/>
        <v>2053</v>
      </c>
      <c r="B3128" s="718">
        <v>3</v>
      </c>
      <c r="C3128" s="108">
        <v>0.27587997369283773</v>
      </c>
      <c r="D3128" s="109">
        <v>0.28203028743589625</v>
      </c>
      <c r="E3128" s="731">
        <v>0.25546258871701344</v>
      </c>
      <c r="F3128" s="108">
        <v>1.3280681446630273E-2</v>
      </c>
      <c r="G3128" s="109">
        <v>1.50824062015536E-2</v>
      </c>
      <c r="H3128" s="731">
        <v>1.5445777012967239E-2</v>
      </c>
      <c r="I3128" s="108">
        <v>7.2661580324472662E-3</v>
      </c>
      <c r="J3128" s="109">
        <v>6.8499181100294777E-3</v>
      </c>
      <c r="K3128" s="731">
        <v>1.7571592251539862E-2</v>
      </c>
      <c r="L3128" s="108">
        <v>7.1659016145159387E-4</v>
      </c>
      <c r="M3128" s="109">
        <v>7.8994594302080154E-4</v>
      </c>
      <c r="N3128" s="731">
        <v>1.4402985466525312E-3</v>
      </c>
      <c r="O3128" s="108">
        <v>1.8238572248244871E-3</v>
      </c>
      <c r="P3128" s="109">
        <v>1.7143130598044423E-3</v>
      </c>
      <c r="Q3128" s="731">
        <v>3.5585290158829832E-3</v>
      </c>
      <c r="R3128" s="108">
        <v>2.5331226155676984E-3</v>
      </c>
      <c r="S3128" s="109">
        <v>3.3740863656433247E-3</v>
      </c>
      <c r="T3128" s="731">
        <v>1.0908621652602779E-2</v>
      </c>
      <c r="U3128" s="108">
        <v>1.9339027542793357E-4</v>
      </c>
      <c r="V3128" s="109">
        <v>1.8562904918709904E-4</v>
      </c>
      <c r="W3128" s="731">
        <v>3.5021580861304975E-4</v>
      </c>
      <c r="X3128" s="108">
        <v>1.1948963928513984E-5</v>
      </c>
      <c r="Y3128" s="109">
        <v>1.1441082459949646E-5</v>
      </c>
      <c r="Z3128" s="731">
        <v>2.25871452123568E-5</v>
      </c>
      <c r="AA3128" s="108">
        <v>2.0854075578160823E-4</v>
      </c>
      <c r="AB3128" s="109">
        <v>2.0780814833663166E-4</v>
      </c>
      <c r="AC3128" s="731">
        <v>6.1684946572125403E-4</v>
      </c>
      <c r="AD3128" s="108">
        <v>8.4810777363082809E-5</v>
      </c>
      <c r="AE3128" s="109">
        <v>8.1664863908078426E-5</v>
      </c>
      <c r="AF3128" s="731">
        <v>1.5195878216413207E-4</v>
      </c>
      <c r="AG3128" s="108">
        <v>1.0130551046779783E-4</v>
      </c>
      <c r="AH3128" s="109">
        <v>9.6212915329922487E-5</v>
      </c>
      <c r="AI3128" s="731">
        <v>1.9577252910993833E-4</v>
      </c>
      <c r="AJ3128" s="114"/>
      <c r="AK3128" s="115"/>
      <c r="AL3128" s="115"/>
    </row>
    <row r="3129" spans="1:38" x14ac:dyDescent="0.25">
      <c r="A3129" s="71">
        <f t="shared" si="1"/>
        <v>2053</v>
      </c>
      <c r="B3129" s="718">
        <v>4</v>
      </c>
      <c r="C3129" s="108">
        <v>0.33524888373016754</v>
      </c>
      <c r="D3129" s="109">
        <v>0.33744835624350344</v>
      </c>
      <c r="E3129" s="731">
        <v>0.34527671159811857</v>
      </c>
      <c r="F3129" s="108">
        <v>1.370402978515217E-2</v>
      </c>
      <c r="G3129" s="109">
        <v>1.5614958146189939E-2</v>
      </c>
      <c r="H3129" s="731">
        <v>1.8941540500632778E-2</v>
      </c>
      <c r="I3129" s="108">
        <v>7.7041898828196891E-3</v>
      </c>
      <c r="J3129" s="109">
        <v>8.0139872551536883E-3</v>
      </c>
      <c r="K3129" s="731">
        <v>2.0875195729665265E-2</v>
      </c>
      <c r="L3129" s="108">
        <v>8.6647443052886917E-4</v>
      </c>
      <c r="M3129" s="109">
        <v>1.1794815695198872E-3</v>
      </c>
      <c r="N3129" s="731">
        <v>2.3265602970290989E-3</v>
      </c>
      <c r="O3129" s="108">
        <v>1.9719916931874694E-3</v>
      </c>
      <c r="P3129" s="109">
        <v>2.0067976657347319E-3</v>
      </c>
      <c r="Q3129" s="731">
        <v>4.5056228462248531E-3</v>
      </c>
      <c r="R3129" s="108">
        <v>2.5331226155676984E-3</v>
      </c>
      <c r="S3129" s="109">
        <v>3.3740863656433247E-3</v>
      </c>
      <c r="T3129" s="731">
        <v>1.0908621652602779E-2</v>
      </c>
      <c r="U3129" s="108">
        <v>2.0150175059172257E-4</v>
      </c>
      <c r="V3129" s="109">
        <v>2.0120197992052981E-4</v>
      </c>
      <c r="W3129" s="731">
        <v>4.5076799361928589E-4</v>
      </c>
      <c r="X3129" s="108">
        <v>1.2533036792692818E-5</v>
      </c>
      <c r="Y3129" s="109">
        <v>1.2565878436803675E-5</v>
      </c>
      <c r="Z3129" s="731">
        <v>2.9117842123260718E-5</v>
      </c>
      <c r="AA3129" s="108">
        <v>2.1804589803745309E-4</v>
      </c>
      <c r="AB3129" s="109">
        <v>2.2516191081762394E-4</v>
      </c>
      <c r="AC3129" s="731">
        <v>7.760822716848313E-4</v>
      </c>
      <c r="AD3129" s="108">
        <v>8.7897132614282608E-5</v>
      </c>
      <c r="AE3129" s="109">
        <v>8.7528752642548023E-5</v>
      </c>
      <c r="AF3129" s="731">
        <v>1.989790425625863E-4</v>
      </c>
      <c r="AG3129" s="108">
        <v>1.0766586160254829E-4</v>
      </c>
      <c r="AH3129" s="109">
        <v>1.0864359818058084E-4</v>
      </c>
      <c r="AI3129" s="731">
        <v>2.4165291186208416E-4</v>
      </c>
      <c r="AJ3129" s="114"/>
      <c r="AK3129" s="115"/>
      <c r="AL3129" s="115"/>
    </row>
    <row r="3130" spans="1:38" x14ac:dyDescent="0.25">
      <c r="A3130" s="71">
        <f t="shared" si="1"/>
        <v>2053</v>
      </c>
      <c r="B3130" s="718">
        <v>5</v>
      </c>
      <c r="C3130" s="108">
        <v>0.33403243890656975</v>
      </c>
      <c r="D3130" s="109">
        <v>0.33625206789885448</v>
      </c>
      <c r="E3130" s="731">
        <v>0.34076908198878197</v>
      </c>
      <c r="F3130" s="108">
        <v>1.3725455565560683E-2</v>
      </c>
      <c r="G3130" s="109">
        <v>1.5632070989663582E-2</v>
      </c>
      <c r="H3130" s="731">
        <v>1.8741990666497666E-2</v>
      </c>
      <c r="I3130" s="108">
        <v>7.6706472247152109E-3</v>
      </c>
      <c r="J3130" s="109">
        <v>7.9756798549098298E-3</v>
      </c>
      <c r="K3130" s="731">
        <v>2.0564491497102089E-2</v>
      </c>
      <c r="L3130" s="108">
        <v>8.6517255080625758E-4</v>
      </c>
      <c r="M3130" s="109">
        <v>1.1769992529576283E-3</v>
      </c>
      <c r="N3130" s="731">
        <v>2.3071870573795721E-3</v>
      </c>
      <c r="O3130" s="108">
        <v>1.9634621547130805E-3</v>
      </c>
      <c r="P3130" s="109">
        <v>1.997862728117803E-3</v>
      </c>
      <c r="Q3130" s="731">
        <v>4.4389312566702616E-3</v>
      </c>
      <c r="R3130" s="108">
        <v>2.5331226155676984E-3</v>
      </c>
      <c r="S3130" s="109">
        <v>3.3740863656433247E-3</v>
      </c>
      <c r="T3130" s="731">
        <v>1.0908621652602779E-2</v>
      </c>
      <c r="U3130" s="108">
        <v>2.0070586366351028E-4</v>
      </c>
      <c r="V3130" s="109">
        <v>2.0031839515427766E-4</v>
      </c>
      <c r="W3130" s="731">
        <v>4.4361084367335513E-4</v>
      </c>
      <c r="X3130" s="108">
        <v>1.2481488293016158E-5</v>
      </c>
      <c r="Y3130" s="109">
        <v>1.2509189181557523E-5</v>
      </c>
      <c r="Z3130" s="731">
        <v>2.8671443907854899E-5</v>
      </c>
      <c r="AA3130" s="108">
        <v>2.1747267035090938E-4</v>
      </c>
      <c r="AB3130" s="109">
        <v>2.2450909535428685E-4</v>
      </c>
      <c r="AC3130" s="731">
        <v>7.6493311757985045E-4</v>
      </c>
      <c r="AD3130" s="108">
        <v>8.7553169105864613E-5</v>
      </c>
      <c r="AE3130" s="109">
        <v>8.7143250616811282E-5</v>
      </c>
      <c r="AF3130" s="731">
        <v>1.9565409088452887E-4</v>
      </c>
      <c r="AG3130" s="108">
        <v>1.0721505669910687E-4</v>
      </c>
      <c r="AH3130" s="109">
        <v>1.0815848373519132E-4</v>
      </c>
      <c r="AI3130" s="731">
        <v>2.3845803307201638E-4</v>
      </c>
      <c r="AJ3130" s="114"/>
      <c r="AK3130" s="115"/>
      <c r="AL3130" s="115"/>
    </row>
    <row r="3131" spans="1:38" x14ac:dyDescent="0.25">
      <c r="A3131" s="71">
        <f t="shared" si="1"/>
        <v>2053</v>
      </c>
      <c r="B3131" s="718">
        <v>6</v>
      </c>
      <c r="C3131" s="108">
        <v>0.38359862227819647</v>
      </c>
      <c r="D3131" s="109">
        <v>0.38150119459831228</v>
      </c>
      <c r="E3131" s="731">
        <v>0.45750950362334003</v>
      </c>
      <c r="F3131" s="108">
        <v>1.4275396775910606E-2</v>
      </c>
      <c r="G3131" s="109">
        <v>1.6196988602758297E-2</v>
      </c>
      <c r="H3131" s="731">
        <v>2.4492919636766322E-2</v>
      </c>
      <c r="I3131" s="108">
        <v>7.9185889988284512E-3</v>
      </c>
      <c r="J3131" s="109">
        <v>8.8490725896136629E-3</v>
      </c>
      <c r="K3131" s="731">
        <v>2.2646657093648288E-2</v>
      </c>
      <c r="L3131" s="108">
        <v>9.8127167639112901E-4</v>
      </c>
      <c r="M3131" s="109">
        <v>1.2728748070411551E-3</v>
      </c>
      <c r="N3131" s="731">
        <v>2.38857763902014E-3</v>
      </c>
      <c r="O3131" s="108">
        <v>2.0711251737990394E-3</v>
      </c>
      <c r="P3131" s="109">
        <v>2.2401923289289655E-3</v>
      </c>
      <c r="Q3131" s="731">
        <v>5.9690702238980311E-3</v>
      </c>
      <c r="R3131" s="108">
        <v>2.5331226155676984E-3</v>
      </c>
      <c r="S3131" s="109">
        <v>3.3740863656433247E-3</v>
      </c>
      <c r="T3131" s="731">
        <v>1.0908621652602779E-2</v>
      </c>
      <c r="U3131" s="108">
        <v>2.0641357532078471E-4</v>
      </c>
      <c r="V3131" s="109">
        <v>2.1252422205692492E-4</v>
      </c>
      <c r="W3131" s="731">
        <v>5.5190625939808755E-4</v>
      </c>
      <c r="X3131" s="108">
        <v>1.2895177387574411E-5</v>
      </c>
      <c r="Y3131" s="109">
        <v>1.3398880407512137E-5</v>
      </c>
      <c r="Z3131" s="731">
        <v>3.7149874512292056E-5</v>
      </c>
      <c r="AA3131" s="108">
        <v>2.2517269111473962E-4</v>
      </c>
      <c r="AB3131" s="109">
        <v>2.3892446676252778E-4</v>
      </c>
      <c r="AC3131" s="731">
        <v>1.0268398950631086E-3</v>
      </c>
      <c r="AD3131" s="108">
        <v>8.9700559294305244E-5</v>
      </c>
      <c r="AE3131" s="109">
        <v>9.1643473043444222E-5</v>
      </c>
      <c r="AF3131" s="731">
        <v>2.2820987142848246E-4</v>
      </c>
      <c r="AG3131" s="108">
        <v>1.1178740274319573E-4</v>
      </c>
      <c r="AH3131" s="109">
        <v>1.1826451255210967E-4</v>
      </c>
      <c r="AI3131" s="731">
        <v>3.5576553043048401E-4</v>
      </c>
      <c r="AJ3131" s="114"/>
      <c r="AK3131" s="115"/>
      <c r="AL3131" s="115"/>
    </row>
    <row r="3132" spans="1:38" x14ac:dyDescent="0.25">
      <c r="A3132" s="71">
        <f t="shared" si="1"/>
        <v>2053</v>
      </c>
      <c r="B3132" s="718">
        <v>7</v>
      </c>
      <c r="C3132" s="108">
        <v>0.38332343567165117</v>
      </c>
      <c r="D3132" s="109">
        <v>0.38120681648065763</v>
      </c>
      <c r="E3132" s="731">
        <v>0.45243555647876538</v>
      </c>
      <c r="F3132" s="108">
        <v>1.4336872311311121E-2</v>
      </c>
      <c r="G3132" s="109">
        <v>1.6246814860283974E-2</v>
      </c>
      <c r="H3132" s="731">
        <v>2.4263781832006049E-2</v>
      </c>
      <c r="I3132" s="108">
        <v>7.9024187919627484E-3</v>
      </c>
      <c r="J3132" s="109">
        <v>8.8282846698962466E-3</v>
      </c>
      <c r="K3132" s="731">
        <v>2.2301409757161127E-2</v>
      </c>
      <c r="L3132" s="108">
        <v>9.7973824764810793E-4</v>
      </c>
      <c r="M3132" s="109">
        <v>1.2703565879884559E-3</v>
      </c>
      <c r="N3132" s="731">
        <v>2.366492780459804E-3</v>
      </c>
      <c r="O3132" s="108">
        <v>2.0683068695007008E-3</v>
      </c>
      <c r="P3132" s="109">
        <v>2.236921629310387E-3</v>
      </c>
      <c r="Q3132" s="731">
        <v>5.8890238701804635E-3</v>
      </c>
      <c r="R3132" s="108">
        <v>2.5331226155676984E-3</v>
      </c>
      <c r="S3132" s="109">
        <v>3.3740863656433247E-3</v>
      </c>
      <c r="T3132" s="731">
        <v>1.0908621652602779E-2</v>
      </c>
      <c r="U3132" s="108">
        <v>2.059654786092245E-4</v>
      </c>
      <c r="V3132" s="109">
        <v>2.1200449115221502E-4</v>
      </c>
      <c r="W3132" s="731">
        <v>5.4332877789311173E-4</v>
      </c>
      <c r="X3132" s="108">
        <v>1.2868295049471872E-5</v>
      </c>
      <c r="Y3132" s="109">
        <v>1.3367575617678316E-5</v>
      </c>
      <c r="Z3132" s="731">
        <v>3.6611777468624337E-5</v>
      </c>
      <c r="AA3132" s="108">
        <v>2.2508103338399435E-4</v>
      </c>
      <c r="AB3132" s="109">
        <v>2.3873821141579853E-4</v>
      </c>
      <c r="AC3132" s="731">
        <v>1.0135208061699433E-3</v>
      </c>
      <c r="AD3132" s="108">
        <v>8.9493684781018367E-5</v>
      </c>
      <c r="AE3132" s="109">
        <v>9.1403341990164004E-5</v>
      </c>
      <c r="AF3132" s="731">
        <v>2.2422152023145772E-4</v>
      </c>
      <c r="AG3132" s="108">
        <v>1.1159159985774413E-4</v>
      </c>
      <c r="AH3132" s="109">
        <v>1.1803688342615232E-4</v>
      </c>
      <c r="AI3132" s="731">
        <v>3.5192451307684792E-4</v>
      </c>
      <c r="AJ3132" s="114"/>
      <c r="AK3132" s="115"/>
      <c r="AL3132" s="115"/>
    </row>
    <row r="3133" spans="1:38" x14ac:dyDescent="0.25">
      <c r="A3133" s="71">
        <f t="shared" si="1"/>
        <v>2053</v>
      </c>
      <c r="B3133" s="718">
        <v>8</v>
      </c>
      <c r="C3133" s="108">
        <v>0.38332343567165117</v>
      </c>
      <c r="D3133" s="109">
        <v>0.38120681648065763</v>
      </c>
      <c r="E3133" s="731">
        <v>0.45243555647876538</v>
      </c>
      <c r="F3133" s="108">
        <v>1.4336872311311121E-2</v>
      </c>
      <c r="G3133" s="109">
        <v>1.6246814860283974E-2</v>
      </c>
      <c r="H3133" s="731">
        <v>2.4263781832006049E-2</v>
      </c>
      <c r="I3133" s="108">
        <v>7.9024187919627484E-3</v>
      </c>
      <c r="J3133" s="109">
        <v>8.8282846698962466E-3</v>
      </c>
      <c r="K3133" s="731">
        <v>2.2301409757161127E-2</v>
      </c>
      <c r="L3133" s="108">
        <v>9.7973824764810793E-4</v>
      </c>
      <c r="M3133" s="109">
        <v>1.2703565879884559E-3</v>
      </c>
      <c r="N3133" s="731">
        <v>2.366492780459804E-3</v>
      </c>
      <c r="O3133" s="108">
        <v>2.0683068695007008E-3</v>
      </c>
      <c r="P3133" s="109">
        <v>2.236921629310387E-3</v>
      </c>
      <c r="Q3133" s="731">
        <v>5.8890238701804635E-3</v>
      </c>
      <c r="R3133" s="108">
        <v>2.5331226155676984E-3</v>
      </c>
      <c r="S3133" s="109">
        <v>3.3740863656433247E-3</v>
      </c>
      <c r="T3133" s="731">
        <v>1.0908621652602779E-2</v>
      </c>
      <c r="U3133" s="108">
        <v>2.059654786092245E-4</v>
      </c>
      <c r="V3133" s="109">
        <v>2.1200449115221502E-4</v>
      </c>
      <c r="W3133" s="731">
        <v>5.4332877789311173E-4</v>
      </c>
      <c r="X3133" s="108">
        <v>1.2868295049471872E-5</v>
      </c>
      <c r="Y3133" s="109">
        <v>1.3367575617678316E-5</v>
      </c>
      <c r="Z3133" s="731">
        <v>3.6611777468624337E-5</v>
      </c>
      <c r="AA3133" s="108">
        <v>2.2508103338399435E-4</v>
      </c>
      <c r="AB3133" s="109">
        <v>2.3873821141579853E-4</v>
      </c>
      <c r="AC3133" s="731">
        <v>1.0135208061699433E-3</v>
      </c>
      <c r="AD3133" s="108">
        <v>8.9493684781018367E-5</v>
      </c>
      <c r="AE3133" s="109">
        <v>9.1403341990164004E-5</v>
      </c>
      <c r="AF3133" s="731">
        <v>2.2422152023145772E-4</v>
      </c>
      <c r="AG3133" s="108">
        <v>1.1159159985774413E-4</v>
      </c>
      <c r="AH3133" s="109">
        <v>1.1803688342615232E-4</v>
      </c>
      <c r="AI3133" s="731">
        <v>3.5192451307684792E-4</v>
      </c>
      <c r="AJ3133" s="114"/>
      <c r="AK3133" s="115"/>
      <c r="AL3133" s="115"/>
    </row>
    <row r="3134" spans="1:38" ht="13" x14ac:dyDescent="0.3">
      <c r="A3134" s="71">
        <f t="shared" si="1"/>
        <v>2053</v>
      </c>
      <c r="B3134" s="718">
        <v>9</v>
      </c>
      <c r="C3134" s="108">
        <v>0.38332343567165117</v>
      </c>
      <c r="D3134" s="109">
        <v>0.38120681648065763</v>
      </c>
      <c r="E3134" s="732">
        <v>0.45243555647876538</v>
      </c>
      <c r="F3134" s="108">
        <v>1.4336872311311121E-2</v>
      </c>
      <c r="G3134" s="109">
        <v>1.6246814860283974E-2</v>
      </c>
      <c r="H3134" s="732">
        <v>2.4263781832006049E-2</v>
      </c>
      <c r="I3134" s="108">
        <v>7.9024187919627484E-3</v>
      </c>
      <c r="J3134" s="109">
        <v>8.8282846698962466E-3</v>
      </c>
      <c r="K3134" s="732">
        <v>2.2301409757161127E-2</v>
      </c>
      <c r="L3134" s="108">
        <v>9.7973824764810793E-4</v>
      </c>
      <c r="M3134" s="109">
        <v>1.2703565879884559E-3</v>
      </c>
      <c r="N3134" s="732">
        <v>2.366492780459804E-3</v>
      </c>
      <c r="O3134" s="108">
        <v>2.0683068695007008E-3</v>
      </c>
      <c r="P3134" s="109">
        <v>2.236921629310387E-3</v>
      </c>
      <c r="Q3134" s="732">
        <v>5.8890238701804635E-3</v>
      </c>
      <c r="R3134" s="108">
        <v>2.5331226155676984E-3</v>
      </c>
      <c r="S3134" s="109">
        <v>3.3740863656433247E-3</v>
      </c>
      <c r="T3134" s="732">
        <v>1.0908621652602779E-2</v>
      </c>
      <c r="U3134" s="108">
        <v>2.059654786092245E-4</v>
      </c>
      <c r="V3134" s="109">
        <v>2.1200449115221502E-4</v>
      </c>
      <c r="W3134" s="732">
        <v>5.4332877789311173E-4</v>
      </c>
      <c r="X3134" s="108">
        <v>1.2868295049471872E-5</v>
      </c>
      <c r="Y3134" s="109">
        <v>1.3367575617678316E-5</v>
      </c>
      <c r="Z3134" s="732">
        <v>3.6611777468624337E-5</v>
      </c>
      <c r="AA3134" s="108">
        <v>2.2508103338399435E-4</v>
      </c>
      <c r="AB3134" s="109">
        <v>2.3873821141579853E-4</v>
      </c>
      <c r="AC3134" s="732">
        <v>1.0135208061699433E-3</v>
      </c>
      <c r="AD3134" s="108">
        <v>8.9493684781018367E-5</v>
      </c>
      <c r="AE3134" s="109">
        <v>9.1403341990164004E-5</v>
      </c>
      <c r="AF3134" s="732">
        <v>2.2422152023145772E-4</v>
      </c>
      <c r="AG3134" s="108">
        <v>1.1159159985774413E-4</v>
      </c>
      <c r="AH3134" s="109">
        <v>1.1803688342615232E-4</v>
      </c>
      <c r="AI3134" s="732">
        <v>3.5192451307684792E-4</v>
      </c>
      <c r="AJ3134" s="114"/>
      <c r="AK3134" s="115"/>
      <c r="AL3134" s="115"/>
    </row>
    <row r="3135" spans="1:38" ht="13" x14ac:dyDescent="0.3">
      <c r="A3135" s="71">
        <f t="shared" si="1"/>
        <v>2053</v>
      </c>
      <c r="B3135" s="718">
        <v>10</v>
      </c>
      <c r="C3135" s="108">
        <v>0.38332343567165117</v>
      </c>
      <c r="D3135" s="109">
        <v>0.38120681648065763</v>
      </c>
      <c r="E3135" s="732">
        <v>0.45243555647876538</v>
      </c>
      <c r="F3135" s="108">
        <v>1.4336872311311121E-2</v>
      </c>
      <c r="G3135" s="109">
        <v>1.6246814860283974E-2</v>
      </c>
      <c r="H3135" s="732">
        <v>2.4263781832006049E-2</v>
      </c>
      <c r="I3135" s="108">
        <v>7.9024187919627484E-3</v>
      </c>
      <c r="J3135" s="109">
        <v>8.8282846698962466E-3</v>
      </c>
      <c r="K3135" s="732">
        <v>2.2301409757161127E-2</v>
      </c>
      <c r="L3135" s="108">
        <v>9.7973824764810793E-4</v>
      </c>
      <c r="M3135" s="109">
        <v>1.2703565879884559E-3</v>
      </c>
      <c r="N3135" s="732">
        <v>2.366492780459804E-3</v>
      </c>
      <c r="O3135" s="108">
        <v>2.0683068695007008E-3</v>
      </c>
      <c r="P3135" s="109">
        <v>2.236921629310387E-3</v>
      </c>
      <c r="Q3135" s="732">
        <v>5.8890238701804635E-3</v>
      </c>
      <c r="R3135" s="108">
        <v>2.5331226155676984E-3</v>
      </c>
      <c r="S3135" s="109">
        <v>3.3740863656433247E-3</v>
      </c>
      <c r="T3135" s="732">
        <v>1.0908621652602779E-2</v>
      </c>
      <c r="U3135" s="108">
        <v>2.059654786092245E-4</v>
      </c>
      <c r="V3135" s="109">
        <v>2.1200449115221502E-4</v>
      </c>
      <c r="W3135" s="732">
        <v>5.4332877789311173E-4</v>
      </c>
      <c r="X3135" s="108">
        <v>1.2868295049471872E-5</v>
      </c>
      <c r="Y3135" s="109">
        <v>1.3367575617678316E-5</v>
      </c>
      <c r="Z3135" s="732">
        <v>3.6611777468624337E-5</v>
      </c>
      <c r="AA3135" s="108">
        <v>2.2508103338399435E-4</v>
      </c>
      <c r="AB3135" s="109">
        <v>2.3873821141579853E-4</v>
      </c>
      <c r="AC3135" s="732">
        <v>1.0135208061699433E-3</v>
      </c>
      <c r="AD3135" s="108">
        <v>8.9493684781018367E-5</v>
      </c>
      <c r="AE3135" s="109">
        <v>9.1403341990164004E-5</v>
      </c>
      <c r="AF3135" s="732">
        <v>2.2422152023145772E-4</v>
      </c>
      <c r="AG3135" s="108">
        <v>1.1159159985774413E-4</v>
      </c>
      <c r="AH3135" s="109">
        <v>1.1803688342615232E-4</v>
      </c>
      <c r="AI3135" s="732">
        <v>3.5192451307684792E-4</v>
      </c>
      <c r="AJ3135" s="114"/>
      <c r="AK3135" s="115"/>
      <c r="AL3135" s="115"/>
    </row>
    <row r="3136" spans="1:38" ht="13" x14ac:dyDescent="0.3">
      <c r="A3136" s="71">
        <f t="shared" si="1"/>
        <v>2053</v>
      </c>
      <c r="B3136" s="718">
        <v>11</v>
      </c>
      <c r="C3136" s="108">
        <v>0.38332343567165117</v>
      </c>
      <c r="D3136" s="109">
        <v>0.38120681648065763</v>
      </c>
      <c r="E3136" s="732">
        <v>0.45243555647876538</v>
      </c>
      <c r="F3136" s="108">
        <v>1.4336872311311121E-2</v>
      </c>
      <c r="G3136" s="109">
        <v>1.6246814860283974E-2</v>
      </c>
      <c r="H3136" s="732">
        <v>2.4263781832006049E-2</v>
      </c>
      <c r="I3136" s="108">
        <v>7.9024187919627484E-3</v>
      </c>
      <c r="J3136" s="109">
        <v>8.8282846698962466E-3</v>
      </c>
      <c r="K3136" s="732">
        <v>2.2301409757161127E-2</v>
      </c>
      <c r="L3136" s="108">
        <v>9.7973824764810793E-4</v>
      </c>
      <c r="M3136" s="109">
        <v>1.2703565879884559E-3</v>
      </c>
      <c r="N3136" s="732">
        <v>2.366492780459804E-3</v>
      </c>
      <c r="O3136" s="108">
        <v>2.0683068695007008E-3</v>
      </c>
      <c r="P3136" s="109">
        <v>2.236921629310387E-3</v>
      </c>
      <c r="Q3136" s="732">
        <v>5.8890238701804635E-3</v>
      </c>
      <c r="R3136" s="108">
        <v>2.5331226155676984E-3</v>
      </c>
      <c r="S3136" s="109">
        <v>3.3740863656433247E-3</v>
      </c>
      <c r="T3136" s="732">
        <v>1.0908621652602779E-2</v>
      </c>
      <c r="U3136" s="108">
        <v>2.059654786092245E-4</v>
      </c>
      <c r="V3136" s="109">
        <v>2.1200449115221502E-4</v>
      </c>
      <c r="W3136" s="732">
        <v>5.4332877789311173E-4</v>
      </c>
      <c r="X3136" s="108">
        <v>1.2868295049471872E-5</v>
      </c>
      <c r="Y3136" s="109">
        <v>1.3367575617678316E-5</v>
      </c>
      <c r="Z3136" s="732">
        <v>3.6611777468624337E-5</v>
      </c>
      <c r="AA3136" s="108">
        <v>2.2508103338399435E-4</v>
      </c>
      <c r="AB3136" s="109">
        <v>2.3873821141579853E-4</v>
      </c>
      <c r="AC3136" s="732">
        <v>1.0135208061699433E-3</v>
      </c>
      <c r="AD3136" s="108">
        <v>8.9493684781018367E-5</v>
      </c>
      <c r="AE3136" s="109">
        <v>9.1403341990164004E-5</v>
      </c>
      <c r="AF3136" s="732">
        <v>2.2422152023145772E-4</v>
      </c>
      <c r="AG3136" s="108">
        <v>1.1159159985774413E-4</v>
      </c>
      <c r="AH3136" s="109">
        <v>1.1803688342615232E-4</v>
      </c>
      <c r="AI3136" s="732">
        <v>3.5192451307684792E-4</v>
      </c>
      <c r="AJ3136" s="114"/>
      <c r="AK3136" s="115"/>
      <c r="AL3136" s="115"/>
    </row>
    <row r="3137" spans="1:38" ht="13" x14ac:dyDescent="0.3">
      <c r="A3137" s="71">
        <f t="shared" si="1"/>
        <v>2053</v>
      </c>
      <c r="B3137" s="718">
        <v>12</v>
      </c>
      <c r="C3137" s="108">
        <v>0.38332343567165117</v>
      </c>
      <c r="D3137" s="109">
        <v>0.38120681648065763</v>
      </c>
      <c r="E3137" s="732">
        <v>0.45243555647876538</v>
      </c>
      <c r="F3137" s="108">
        <v>1.4336872311311121E-2</v>
      </c>
      <c r="G3137" s="109">
        <v>1.6246814860283974E-2</v>
      </c>
      <c r="H3137" s="732">
        <v>2.4263781832006049E-2</v>
      </c>
      <c r="I3137" s="108">
        <v>7.9024187919627484E-3</v>
      </c>
      <c r="J3137" s="109">
        <v>8.8282846698962466E-3</v>
      </c>
      <c r="K3137" s="732">
        <v>2.2301409757161127E-2</v>
      </c>
      <c r="L3137" s="108">
        <v>9.7973824764810793E-4</v>
      </c>
      <c r="M3137" s="109">
        <v>1.2703565879884559E-3</v>
      </c>
      <c r="N3137" s="732">
        <v>2.366492780459804E-3</v>
      </c>
      <c r="O3137" s="108">
        <v>2.0683068695007008E-3</v>
      </c>
      <c r="P3137" s="109">
        <v>2.236921629310387E-3</v>
      </c>
      <c r="Q3137" s="732">
        <v>5.8890238701804635E-3</v>
      </c>
      <c r="R3137" s="108">
        <v>2.5331226155676984E-3</v>
      </c>
      <c r="S3137" s="109">
        <v>3.3740863656433247E-3</v>
      </c>
      <c r="T3137" s="732">
        <v>1.0908621652602779E-2</v>
      </c>
      <c r="U3137" s="108">
        <v>2.059654786092245E-4</v>
      </c>
      <c r="V3137" s="109">
        <v>2.1200449115221502E-4</v>
      </c>
      <c r="W3137" s="732">
        <v>5.4332877789311173E-4</v>
      </c>
      <c r="X3137" s="108">
        <v>1.2868295049471872E-5</v>
      </c>
      <c r="Y3137" s="109">
        <v>1.3367575617678316E-5</v>
      </c>
      <c r="Z3137" s="732">
        <v>3.6611777468624337E-5</v>
      </c>
      <c r="AA3137" s="108">
        <v>2.2508103338399435E-4</v>
      </c>
      <c r="AB3137" s="109">
        <v>2.3873821141579853E-4</v>
      </c>
      <c r="AC3137" s="732">
        <v>1.0135208061699433E-3</v>
      </c>
      <c r="AD3137" s="108">
        <v>8.9493684781018367E-5</v>
      </c>
      <c r="AE3137" s="109">
        <v>9.1403341990164004E-5</v>
      </c>
      <c r="AF3137" s="732">
        <v>2.2422152023145772E-4</v>
      </c>
      <c r="AG3137" s="108">
        <v>1.1159159985774413E-4</v>
      </c>
      <c r="AH3137" s="109">
        <v>1.1803688342615232E-4</v>
      </c>
      <c r="AI3137" s="732">
        <v>3.5192451307684792E-4</v>
      </c>
      <c r="AJ3137" s="114"/>
      <c r="AK3137" s="115"/>
      <c r="AL3137" s="115"/>
    </row>
    <row r="3138" spans="1:38" ht="13" x14ac:dyDescent="0.3">
      <c r="A3138" s="71">
        <f t="shared" si="1"/>
        <v>2053</v>
      </c>
      <c r="B3138" s="718">
        <v>13</v>
      </c>
      <c r="C3138" s="108">
        <v>0.38332343567165117</v>
      </c>
      <c r="D3138" s="109">
        <v>0.38120681648065763</v>
      </c>
      <c r="E3138" s="732">
        <v>0.45243555647876538</v>
      </c>
      <c r="F3138" s="108">
        <v>1.4336872311311121E-2</v>
      </c>
      <c r="G3138" s="109">
        <v>1.6246814860283974E-2</v>
      </c>
      <c r="H3138" s="732">
        <v>2.4263781832006049E-2</v>
      </c>
      <c r="I3138" s="108">
        <v>7.9024187919627484E-3</v>
      </c>
      <c r="J3138" s="109">
        <v>8.8282846698962466E-3</v>
      </c>
      <c r="K3138" s="732">
        <v>2.2301409757161127E-2</v>
      </c>
      <c r="L3138" s="108">
        <v>9.7973824764810793E-4</v>
      </c>
      <c r="M3138" s="109">
        <v>1.2703565879884559E-3</v>
      </c>
      <c r="N3138" s="732">
        <v>2.366492780459804E-3</v>
      </c>
      <c r="O3138" s="108">
        <v>2.0683068695007008E-3</v>
      </c>
      <c r="P3138" s="109">
        <v>2.236921629310387E-3</v>
      </c>
      <c r="Q3138" s="732">
        <v>5.8890238701804635E-3</v>
      </c>
      <c r="R3138" s="108">
        <v>2.5331226155676984E-3</v>
      </c>
      <c r="S3138" s="109">
        <v>3.3740863656433247E-3</v>
      </c>
      <c r="T3138" s="732">
        <v>1.0908621652602779E-2</v>
      </c>
      <c r="U3138" s="108">
        <v>2.059654786092245E-4</v>
      </c>
      <c r="V3138" s="109">
        <v>2.1200449115221502E-4</v>
      </c>
      <c r="W3138" s="732">
        <v>5.4332877789311173E-4</v>
      </c>
      <c r="X3138" s="108">
        <v>1.2868295049471872E-5</v>
      </c>
      <c r="Y3138" s="109">
        <v>1.3367575617678316E-5</v>
      </c>
      <c r="Z3138" s="732">
        <v>3.6611777468624337E-5</v>
      </c>
      <c r="AA3138" s="108">
        <v>2.2508103338399435E-4</v>
      </c>
      <c r="AB3138" s="109">
        <v>2.3873821141579853E-4</v>
      </c>
      <c r="AC3138" s="732">
        <v>1.0135208061699433E-3</v>
      </c>
      <c r="AD3138" s="108">
        <v>8.9493684781018367E-5</v>
      </c>
      <c r="AE3138" s="109">
        <v>9.1403341990164004E-5</v>
      </c>
      <c r="AF3138" s="732">
        <v>2.2422152023145772E-4</v>
      </c>
      <c r="AG3138" s="108">
        <v>1.1159159985774413E-4</v>
      </c>
      <c r="AH3138" s="109">
        <v>1.1803688342615232E-4</v>
      </c>
      <c r="AI3138" s="732">
        <v>3.5192451307684792E-4</v>
      </c>
      <c r="AJ3138" s="114"/>
      <c r="AK3138" s="115"/>
      <c r="AL3138" s="115"/>
    </row>
    <row r="3139" spans="1:38" ht="13" x14ac:dyDescent="0.3">
      <c r="A3139" s="71">
        <f t="shared" si="1"/>
        <v>2053</v>
      </c>
      <c r="B3139" s="718">
        <v>14</v>
      </c>
      <c r="C3139" s="108">
        <v>0.38332343567165117</v>
      </c>
      <c r="D3139" s="109">
        <v>0.38120681648065763</v>
      </c>
      <c r="E3139" s="732">
        <v>0.45243555647876538</v>
      </c>
      <c r="F3139" s="108">
        <v>1.4336872311311121E-2</v>
      </c>
      <c r="G3139" s="109">
        <v>1.6246814860283974E-2</v>
      </c>
      <c r="H3139" s="732">
        <v>2.4263781832006049E-2</v>
      </c>
      <c r="I3139" s="108">
        <v>7.9024187919627484E-3</v>
      </c>
      <c r="J3139" s="109">
        <v>8.8282846698962466E-3</v>
      </c>
      <c r="K3139" s="732">
        <v>2.2301409757161127E-2</v>
      </c>
      <c r="L3139" s="108">
        <v>9.7973824764810793E-4</v>
      </c>
      <c r="M3139" s="109">
        <v>1.2703565879884559E-3</v>
      </c>
      <c r="N3139" s="732">
        <v>2.366492780459804E-3</v>
      </c>
      <c r="O3139" s="108">
        <v>2.0683068695007008E-3</v>
      </c>
      <c r="P3139" s="109">
        <v>2.236921629310387E-3</v>
      </c>
      <c r="Q3139" s="732">
        <v>5.8890238701804635E-3</v>
      </c>
      <c r="R3139" s="108">
        <v>2.5331226155676984E-3</v>
      </c>
      <c r="S3139" s="109">
        <v>3.3740863656433247E-3</v>
      </c>
      <c r="T3139" s="732">
        <v>1.0908621652602779E-2</v>
      </c>
      <c r="U3139" s="108">
        <v>2.059654786092245E-4</v>
      </c>
      <c r="V3139" s="109">
        <v>2.1200449115221502E-4</v>
      </c>
      <c r="W3139" s="732">
        <v>5.4332877789311173E-4</v>
      </c>
      <c r="X3139" s="108">
        <v>1.2868295049471872E-5</v>
      </c>
      <c r="Y3139" s="109">
        <v>1.3367575617678316E-5</v>
      </c>
      <c r="Z3139" s="732">
        <v>3.6611777468624337E-5</v>
      </c>
      <c r="AA3139" s="108">
        <v>2.2508103338399435E-4</v>
      </c>
      <c r="AB3139" s="109">
        <v>2.3873821141579853E-4</v>
      </c>
      <c r="AC3139" s="732">
        <v>1.0135208061699433E-3</v>
      </c>
      <c r="AD3139" s="108">
        <v>8.9493684781018367E-5</v>
      </c>
      <c r="AE3139" s="109">
        <v>9.1403341990164004E-5</v>
      </c>
      <c r="AF3139" s="732">
        <v>2.2422152023145772E-4</v>
      </c>
      <c r="AG3139" s="108">
        <v>1.1159159985774413E-4</v>
      </c>
      <c r="AH3139" s="109">
        <v>1.1803688342615232E-4</v>
      </c>
      <c r="AI3139" s="732">
        <v>3.5192451307684792E-4</v>
      </c>
      <c r="AJ3139" s="114"/>
      <c r="AK3139" s="115"/>
      <c r="AL3139" s="115"/>
    </row>
    <row r="3140" spans="1:38" ht="13" x14ac:dyDescent="0.3">
      <c r="A3140" s="71">
        <f t="shared" si="1"/>
        <v>2053</v>
      </c>
      <c r="B3140" s="718">
        <v>15</v>
      </c>
      <c r="C3140" s="108">
        <v>0.38332343567165117</v>
      </c>
      <c r="D3140" s="109">
        <v>0.38120681648065763</v>
      </c>
      <c r="E3140" s="732">
        <v>0.45243555647876538</v>
      </c>
      <c r="F3140" s="108">
        <v>1.4336872311311121E-2</v>
      </c>
      <c r="G3140" s="109">
        <v>1.6246814860283974E-2</v>
      </c>
      <c r="H3140" s="732">
        <v>2.4263781832006049E-2</v>
      </c>
      <c r="I3140" s="108">
        <v>7.9024187919627484E-3</v>
      </c>
      <c r="J3140" s="109">
        <v>8.8282846698962466E-3</v>
      </c>
      <c r="K3140" s="732">
        <v>2.2301409757161127E-2</v>
      </c>
      <c r="L3140" s="108">
        <v>9.7973824764810793E-4</v>
      </c>
      <c r="M3140" s="109">
        <v>1.2703565879884559E-3</v>
      </c>
      <c r="N3140" s="732">
        <v>2.366492780459804E-3</v>
      </c>
      <c r="O3140" s="108">
        <v>2.0683068695007008E-3</v>
      </c>
      <c r="P3140" s="109">
        <v>2.236921629310387E-3</v>
      </c>
      <c r="Q3140" s="732">
        <v>5.8890238701804635E-3</v>
      </c>
      <c r="R3140" s="108">
        <v>2.5331226155676984E-3</v>
      </c>
      <c r="S3140" s="109">
        <v>3.3740863656433247E-3</v>
      </c>
      <c r="T3140" s="732">
        <v>1.0908621652602779E-2</v>
      </c>
      <c r="U3140" s="108">
        <v>2.059654786092245E-4</v>
      </c>
      <c r="V3140" s="109">
        <v>2.1200449115221502E-4</v>
      </c>
      <c r="W3140" s="732">
        <v>5.4332877789311173E-4</v>
      </c>
      <c r="X3140" s="108">
        <v>1.2868295049471872E-5</v>
      </c>
      <c r="Y3140" s="109">
        <v>1.3367575617678316E-5</v>
      </c>
      <c r="Z3140" s="732">
        <v>3.6611777468624337E-5</v>
      </c>
      <c r="AA3140" s="108">
        <v>2.2508103338399435E-4</v>
      </c>
      <c r="AB3140" s="109">
        <v>2.3873821141579853E-4</v>
      </c>
      <c r="AC3140" s="732">
        <v>1.0135208061699433E-3</v>
      </c>
      <c r="AD3140" s="108">
        <v>8.9493684781018367E-5</v>
      </c>
      <c r="AE3140" s="109">
        <v>9.1403341990164004E-5</v>
      </c>
      <c r="AF3140" s="732">
        <v>2.2422152023145772E-4</v>
      </c>
      <c r="AG3140" s="108">
        <v>1.1159159985774413E-4</v>
      </c>
      <c r="AH3140" s="109">
        <v>1.1803688342615232E-4</v>
      </c>
      <c r="AI3140" s="732">
        <v>3.5192451307684792E-4</v>
      </c>
      <c r="AJ3140" s="114"/>
      <c r="AK3140" s="115"/>
      <c r="AL3140" s="115"/>
    </row>
    <row r="3141" spans="1:38" ht="13" x14ac:dyDescent="0.3">
      <c r="A3141" s="71">
        <f t="shared" si="1"/>
        <v>2053</v>
      </c>
      <c r="B3141" s="718">
        <v>16</v>
      </c>
      <c r="C3141" s="108">
        <v>0.38332343567165117</v>
      </c>
      <c r="D3141" s="109">
        <v>0.38120681648065763</v>
      </c>
      <c r="E3141" s="732">
        <v>0.45243555647876538</v>
      </c>
      <c r="F3141" s="108">
        <v>1.4336872311311121E-2</v>
      </c>
      <c r="G3141" s="109">
        <v>1.6246814860283974E-2</v>
      </c>
      <c r="H3141" s="732">
        <v>2.4263781832006049E-2</v>
      </c>
      <c r="I3141" s="108">
        <v>7.9024187919627484E-3</v>
      </c>
      <c r="J3141" s="109">
        <v>8.8282846698962466E-3</v>
      </c>
      <c r="K3141" s="732">
        <v>2.2301409757161127E-2</v>
      </c>
      <c r="L3141" s="108">
        <v>9.7973824764810793E-4</v>
      </c>
      <c r="M3141" s="109">
        <v>1.2703565879884559E-3</v>
      </c>
      <c r="N3141" s="732">
        <v>2.366492780459804E-3</v>
      </c>
      <c r="O3141" s="108">
        <v>2.0683068695007008E-3</v>
      </c>
      <c r="P3141" s="109">
        <v>2.236921629310387E-3</v>
      </c>
      <c r="Q3141" s="732">
        <v>5.8890238701804635E-3</v>
      </c>
      <c r="R3141" s="108">
        <v>2.5331226155676984E-3</v>
      </c>
      <c r="S3141" s="109">
        <v>3.3740863656433247E-3</v>
      </c>
      <c r="T3141" s="732">
        <v>1.0908621652602779E-2</v>
      </c>
      <c r="U3141" s="108">
        <v>2.059654786092245E-4</v>
      </c>
      <c r="V3141" s="109">
        <v>2.1200449115221502E-4</v>
      </c>
      <c r="W3141" s="732">
        <v>5.4332877789311173E-4</v>
      </c>
      <c r="X3141" s="108">
        <v>1.2868295049471872E-5</v>
      </c>
      <c r="Y3141" s="109">
        <v>1.3367575617678316E-5</v>
      </c>
      <c r="Z3141" s="732">
        <v>3.6611777468624337E-5</v>
      </c>
      <c r="AA3141" s="108">
        <v>2.2508103338399435E-4</v>
      </c>
      <c r="AB3141" s="109">
        <v>2.3873821141579853E-4</v>
      </c>
      <c r="AC3141" s="732">
        <v>1.0135208061699433E-3</v>
      </c>
      <c r="AD3141" s="108">
        <v>8.9493684781018367E-5</v>
      </c>
      <c r="AE3141" s="109">
        <v>9.1403341990164004E-5</v>
      </c>
      <c r="AF3141" s="732">
        <v>2.2422152023145772E-4</v>
      </c>
      <c r="AG3141" s="108">
        <v>1.1159159985774413E-4</v>
      </c>
      <c r="AH3141" s="109">
        <v>1.1803688342615232E-4</v>
      </c>
      <c r="AI3141" s="732">
        <v>3.5192451307684792E-4</v>
      </c>
      <c r="AJ3141" s="114"/>
      <c r="AK3141" s="115"/>
      <c r="AL3141" s="115"/>
    </row>
    <row r="3142" spans="1:38" ht="13" x14ac:dyDescent="0.3">
      <c r="A3142" s="71">
        <f t="shared" si="1"/>
        <v>2053</v>
      </c>
      <c r="B3142" s="718">
        <v>17</v>
      </c>
      <c r="C3142" s="108">
        <v>0.38332343567165117</v>
      </c>
      <c r="D3142" s="109">
        <v>0.38120681648065763</v>
      </c>
      <c r="E3142" s="732">
        <v>0.45243555647876538</v>
      </c>
      <c r="F3142" s="108">
        <v>1.4336872311311121E-2</v>
      </c>
      <c r="G3142" s="109">
        <v>1.6246814860283974E-2</v>
      </c>
      <c r="H3142" s="732">
        <v>2.4263781832006049E-2</v>
      </c>
      <c r="I3142" s="108">
        <v>7.9024187919627484E-3</v>
      </c>
      <c r="J3142" s="109">
        <v>8.8282846698962466E-3</v>
      </c>
      <c r="K3142" s="732">
        <v>2.2301409757161127E-2</v>
      </c>
      <c r="L3142" s="108">
        <v>9.7973824764810793E-4</v>
      </c>
      <c r="M3142" s="109">
        <v>1.2703565879884559E-3</v>
      </c>
      <c r="N3142" s="732">
        <v>2.366492780459804E-3</v>
      </c>
      <c r="O3142" s="108">
        <v>2.0683068695007008E-3</v>
      </c>
      <c r="P3142" s="109">
        <v>2.236921629310387E-3</v>
      </c>
      <c r="Q3142" s="732">
        <v>5.8890238701804635E-3</v>
      </c>
      <c r="R3142" s="108">
        <v>2.5331226155676984E-3</v>
      </c>
      <c r="S3142" s="109">
        <v>3.3740863656433247E-3</v>
      </c>
      <c r="T3142" s="732">
        <v>1.0908621652602779E-2</v>
      </c>
      <c r="U3142" s="108">
        <v>2.059654786092245E-4</v>
      </c>
      <c r="V3142" s="109">
        <v>2.1200449115221502E-4</v>
      </c>
      <c r="W3142" s="732">
        <v>5.4332877789311173E-4</v>
      </c>
      <c r="X3142" s="108">
        <v>1.2868295049471872E-5</v>
      </c>
      <c r="Y3142" s="109">
        <v>1.3367575617678316E-5</v>
      </c>
      <c r="Z3142" s="732">
        <v>3.6611777468624337E-5</v>
      </c>
      <c r="AA3142" s="108">
        <v>2.2508103338399435E-4</v>
      </c>
      <c r="AB3142" s="109">
        <v>2.3873821141579853E-4</v>
      </c>
      <c r="AC3142" s="732">
        <v>1.0135208061699433E-3</v>
      </c>
      <c r="AD3142" s="108">
        <v>8.9493684781018367E-5</v>
      </c>
      <c r="AE3142" s="109">
        <v>9.1403341990164004E-5</v>
      </c>
      <c r="AF3142" s="732">
        <v>2.2422152023145772E-4</v>
      </c>
      <c r="AG3142" s="108">
        <v>1.1159159985774413E-4</v>
      </c>
      <c r="AH3142" s="109">
        <v>1.1803688342615232E-4</v>
      </c>
      <c r="AI3142" s="732">
        <v>3.5192451307684792E-4</v>
      </c>
      <c r="AJ3142" s="114"/>
      <c r="AK3142" s="115"/>
      <c r="AL3142" s="115"/>
    </row>
    <row r="3143" spans="1:38" ht="13" x14ac:dyDescent="0.3">
      <c r="A3143" s="71">
        <f t="shared" si="1"/>
        <v>2053</v>
      </c>
      <c r="B3143" s="718">
        <v>18</v>
      </c>
      <c r="C3143" s="108">
        <v>0.38332343567165117</v>
      </c>
      <c r="D3143" s="109">
        <v>0.38120681648065763</v>
      </c>
      <c r="E3143" s="732">
        <v>0.45243555647876538</v>
      </c>
      <c r="F3143" s="108">
        <v>1.4336872311311121E-2</v>
      </c>
      <c r="G3143" s="109">
        <v>1.6246814860283974E-2</v>
      </c>
      <c r="H3143" s="732">
        <v>2.4263781832006049E-2</v>
      </c>
      <c r="I3143" s="108">
        <v>7.9024187919627484E-3</v>
      </c>
      <c r="J3143" s="109">
        <v>8.8282846698962466E-3</v>
      </c>
      <c r="K3143" s="732">
        <v>2.2301409757161127E-2</v>
      </c>
      <c r="L3143" s="108">
        <v>9.7973824764810793E-4</v>
      </c>
      <c r="M3143" s="109">
        <v>1.2703565879884559E-3</v>
      </c>
      <c r="N3143" s="732">
        <v>2.366492780459804E-3</v>
      </c>
      <c r="O3143" s="108">
        <v>2.0683068695007008E-3</v>
      </c>
      <c r="P3143" s="109">
        <v>2.236921629310387E-3</v>
      </c>
      <c r="Q3143" s="732">
        <v>5.8890238701804635E-3</v>
      </c>
      <c r="R3143" s="108">
        <v>2.5331226155676984E-3</v>
      </c>
      <c r="S3143" s="109">
        <v>3.3740863656433247E-3</v>
      </c>
      <c r="T3143" s="732">
        <v>1.0908621652602779E-2</v>
      </c>
      <c r="U3143" s="108">
        <v>2.059654786092245E-4</v>
      </c>
      <c r="V3143" s="109">
        <v>2.1200449115221502E-4</v>
      </c>
      <c r="W3143" s="732">
        <v>5.4332877789311173E-4</v>
      </c>
      <c r="X3143" s="108">
        <v>1.2868295049471872E-5</v>
      </c>
      <c r="Y3143" s="109">
        <v>1.3367575617678316E-5</v>
      </c>
      <c r="Z3143" s="732">
        <v>3.6611777468624337E-5</v>
      </c>
      <c r="AA3143" s="108">
        <v>2.2508103338399435E-4</v>
      </c>
      <c r="AB3143" s="109">
        <v>2.3873821141579853E-4</v>
      </c>
      <c r="AC3143" s="732">
        <v>1.0135208061699433E-3</v>
      </c>
      <c r="AD3143" s="108">
        <v>8.9493684781018367E-5</v>
      </c>
      <c r="AE3143" s="109">
        <v>9.1403341990164004E-5</v>
      </c>
      <c r="AF3143" s="732">
        <v>2.2422152023145772E-4</v>
      </c>
      <c r="AG3143" s="108">
        <v>1.1159159985774413E-4</v>
      </c>
      <c r="AH3143" s="109">
        <v>1.1803688342615232E-4</v>
      </c>
      <c r="AI3143" s="732">
        <v>3.5192451307684792E-4</v>
      </c>
      <c r="AJ3143" s="114"/>
      <c r="AK3143" s="115"/>
      <c r="AL3143" s="115"/>
    </row>
    <row r="3144" spans="1:38" ht="13" x14ac:dyDescent="0.3">
      <c r="A3144" s="71">
        <f t="shared" si="1"/>
        <v>2053</v>
      </c>
      <c r="B3144" s="718">
        <v>19</v>
      </c>
      <c r="C3144" s="108">
        <v>0.38332343567165117</v>
      </c>
      <c r="D3144" s="109">
        <v>0.38120681648065763</v>
      </c>
      <c r="E3144" s="732">
        <v>0.45243555647876538</v>
      </c>
      <c r="F3144" s="108">
        <v>1.4336872311311121E-2</v>
      </c>
      <c r="G3144" s="109">
        <v>1.6246814860283974E-2</v>
      </c>
      <c r="H3144" s="732">
        <v>2.4263781832006049E-2</v>
      </c>
      <c r="I3144" s="108">
        <v>7.9024187919627484E-3</v>
      </c>
      <c r="J3144" s="109">
        <v>8.8282846698962466E-3</v>
      </c>
      <c r="K3144" s="732">
        <v>2.2301409757161127E-2</v>
      </c>
      <c r="L3144" s="108">
        <v>9.7973824764810793E-4</v>
      </c>
      <c r="M3144" s="109">
        <v>1.2703565879884559E-3</v>
      </c>
      <c r="N3144" s="732">
        <v>2.366492780459804E-3</v>
      </c>
      <c r="O3144" s="108">
        <v>2.0683068695007008E-3</v>
      </c>
      <c r="P3144" s="109">
        <v>2.236921629310387E-3</v>
      </c>
      <c r="Q3144" s="732">
        <v>5.8890238701804635E-3</v>
      </c>
      <c r="R3144" s="108">
        <v>2.5331226155676984E-3</v>
      </c>
      <c r="S3144" s="109">
        <v>3.3740863656433247E-3</v>
      </c>
      <c r="T3144" s="732">
        <v>1.0908621652602779E-2</v>
      </c>
      <c r="U3144" s="108">
        <v>2.059654786092245E-4</v>
      </c>
      <c r="V3144" s="109">
        <v>2.1200449115221502E-4</v>
      </c>
      <c r="W3144" s="732">
        <v>5.4332877789311173E-4</v>
      </c>
      <c r="X3144" s="108">
        <v>1.2868295049471872E-5</v>
      </c>
      <c r="Y3144" s="109">
        <v>1.3367575617678316E-5</v>
      </c>
      <c r="Z3144" s="732">
        <v>3.6611777468624337E-5</v>
      </c>
      <c r="AA3144" s="108">
        <v>2.2508103338399435E-4</v>
      </c>
      <c r="AB3144" s="109">
        <v>2.3873821141579853E-4</v>
      </c>
      <c r="AC3144" s="732">
        <v>1.0135208061699433E-3</v>
      </c>
      <c r="AD3144" s="108">
        <v>8.9493684781018367E-5</v>
      </c>
      <c r="AE3144" s="109">
        <v>9.1403341990164004E-5</v>
      </c>
      <c r="AF3144" s="732">
        <v>2.2422152023145772E-4</v>
      </c>
      <c r="AG3144" s="108">
        <v>1.1159159985774413E-4</v>
      </c>
      <c r="AH3144" s="109">
        <v>1.1803688342615232E-4</v>
      </c>
      <c r="AI3144" s="732">
        <v>3.5192451307684792E-4</v>
      </c>
      <c r="AJ3144" s="114"/>
      <c r="AK3144" s="115"/>
      <c r="AL3144" s="115"/>
    </row>
    <row r="3145" spans="1:38" ht="13" x14ac:dyDescent="0.3">
      <c r="A3145" s="71">
        <f t="shared" si="1"/>
        <v>2053</v>
      </c>
      <c r="B3145" s="718">
        <v>20</v>
      </c>
      <c r="C3145" s="108">
        <v>0.38332343567165117</v>
      </c>
      <c r="D3145" s="109">
        <v>0.38120681648065763</v>
      </c>
      <c r="E3145" s="732">
        <v>0.45243555647876538</v>
      </c>
      <c r="F3145" s="108">
        <v>1.4336872311311121E-2</v>
      </c>
      <c r="G3145" s="109">
        <v>1.6246814860283974E-2</v>
      </c>
      <c r="H3145" s="732">
        <v>2.4263781832006049E-2</v>
      </c>
      <c r="I3145" s="108">
        <v>7.9024187919627484E-3</v>
      </c>
      <c r="J3145" s="109">
        <v>8.8282846698962466E-3</v>
      </c>
      <c r="K3145" s="732">
        <v>2.2301409757161127E-2</v>
      </c>
      <c r="L3145" s="108">
        <v>9.7973824764810793E-4</v>
      </c>
      <c r="M3145" s="109">
        <v>1.2703565879884559E-3</v>
      </c>
      <c r="N3145" s="732">
        <v>2.366492780459804E-3</v>
      </c>
      <c r="O3145" s="108">
        <v>2.0683068695007008E-3</v>
      </c>
      <c r="P3145" s="109">
        <v>2.236921629310387E-3</v>
      </c>
      <c r="Q3145" s="732">
        <v>5.8890238701804635E-3</v>
      </c>
      <c r="R3145" s="108">
        <v>2.5331226155676984E-3</v>
      </c>
      <c r="S3145" s="109">
        <v>3.3740863656433247E-3</v>
      </c>
      <c r="T3145" s="732">
        <v>1.0908621652602779E-2</v>
      </c>
      <c r="U3145" s="108">
        <v>2.059654786092245E-4</v>
      </c>
      <c r="V3145" s="109">
        <v>2.1200449115221502E-4</v>
      </c>
      <c r="W3145" s="732">
        <v>5.4332877789311173E-4</v>
      </c>
      <c r="X3145" s="108">
        <v>1.2868295049471872E-5</v>
      </c>
      <c r="Y3145" s="109">
        <v>1.3367575617678316E-5</v>
      </c>
      <c r="Z3145" s="732">
        <v>3.6611777468624337E-5</v>
      </c>
      <c r="AA3145" s="108">
        <v>2.2508103338399435E-4</v>
      </c>
      <c r="AB3145" s="109">
        <v>2.3873821141579853E-4</v>
      </c>
      <c r="AC3145" s="732">
        <v>1.0135208061699433E-3</v>
      </c>
      <c r="AD3145" s="108">
        <v>8.9493684781018367E-5</v>
      </c>
      <c r="AE3145" s="109">
        <v>9.1403341990164004E-5</v>
      </c>
      <c r="AF3145" s="732">
        <v>2.2422152023145772E-4</v>
      </c>
      <c r="AG3145" s="108">
        <v>1.1159159985774413E-4</v>
      </c>
      <c r="AH3145" s="109">
        <v>1.1803688342615232E-4</v>
      </c>
      <c r="AI3145" s="732">
        <v>3.5192451307684792E-4</v>
      </c>
      <c r="AJ3145" s="114"/>
      <c r="AK3145" s="115"/>
      <c r="AL3145" s="115"/>
    </row>
    <row r="3146" spans="1:38" ht="13" x14ac:dyDescent="0.3">
      <c r="A3146" s="71">
        <f t="shared" si="1"/>
        <v>2053</v>
      </c>
      <c r="B3146" s="718">
        <v>21</v>
      </c>
      <c r="C3146" s="108">
        <v>0.38332343567165117</v>
      </c>
      <c r="D3146" s="109">
        <v>0.38120681648065763</v>
      </c>
      <c r="E3146" s="732">
        <v>0.45243555647876538</v>
      </c>
      <c r="F3146" s="108">
        <v>1.4336872311311121E-2</v>
      </c>
      <c r="G3146" s="109">
        <v>1.6246814860283974E-2</v>
      </c>
      <c r="H3146" s="732">
        <v>2.4263781832006049E-2</v>
      </c>
      <c r="I3146" s="108">
        <v>7.9024187919627484E-3</v>
      </c>
      <c r="J3146" s="109">
        <v>8.8282846698962466E-3</v>
      </c>
      <c r="K3146" s="732">
        <v>2.2301409757161127E-2</v>
      </c>
      <c r="L3146" s="108">
        <v>9.7973824764810793E-4</v>
      </c>
      <c r="M3146" s="109">
        <v>1.2703565879884559E-3</v>
      </c>
      <c r="N3146" s="732">
        <v>2.366492780459804E-3</v>
      </c>
      <c r="O3146" s="108">
        <v>2.0683068695007008E-3</v>
      </c>
      <c r="P3146" s="109">
        <v>2.236921629310387E-3</v>
      </c>
      <c r="Q3146" s="732">
        <v>5.8890238701804635E-3</v>
      </c>
      <c r="R3146" s="108">
        <v>2.5331226155676984E-3</v>
      </c>
      <c r="S3146" s="109">
        <v>3.3740863656433247E-3</v>
      </c>
      <c r="T3146" s="732">
        <v>1.0908621652602779E-2</v>
      </c>
      <c r="U3146" s="108">
        <v>2.059654786092245E-4</v>
      </c>
      <c r="V3146" s="109">
        <v>2.1200449115221502E-4</v>
      </c>
      <c r="W3146" s="732">
        <v>5.4332877789311173E-4</v>
      </c>
      <c r="X3146" s="108">
        <v>1.2868295049471872E-5</v>
      </c>
      <c r="Y3146" s="109">
        <v>1.3367575617678316E-5</v>
      </c>
      <c r="Z3146" s="732">
        <v>3.6611777468624337E-5</v>
      </c>
      <c r="AA3146" s="108">
        <v>2.2508103338399435E-4</v>
      </c>
      <c r="AB3146" s="109">
        <v>2.3873821141579853E-4</v>
      </c>
      <c r="AC3146" s="732">
        <v>1.0135208061699433E-3</v>
      </c>
      <c r="AD3146" s="108">
        <v>8.9493684781018367E-5</v>
      </c>
      <c r="AE3146" s="109">
        <v>9.1403341990164004E-5</v>
      </c>
      <c r="AF3146" s="732">
        <v>2.2422152023145772E-4</v>
      </c>
      <c r="AG3146" s="108">
        <v>1.1159159985774413E-4</v>
      </c>
      <c r="AH3146" s="109">
        <v>1.1803688342615232E-4</v>
      </c>
      <c r="AI3146" s="732">
        <v>3.5192451307684792E-4</v>
      </c>
      <c r="AJ3146" s="114"/>
      <c r="AK3146" s="115"/>
      <c r="AL3146" s="115"/>
    </row>
    <row r="3147" spans="1:38" ht="13" x14ac:dyDescent="0.3">
      <c r="A3147" s="71">
        <f t="shared" si="1"/>
        <v>2053</v>
      </c>
      <c r="B3147" s="718">
        <v>22</v>
      </c>
      <c r="C3147" s="108">
        <v>0.38332343567165117</v>
      </c>
      <c r="D3147" s="109">
        <v>0.38120681648065763</v>
      </c>
      <c r="E3147" s="732">
        <v>0.45243555647876538</v>
      </c>
      <c r="F3147" s="108">
        <v>1.4336872311311121E-2</v>
      </c>
      <c r="G3147" s="109">
        <v>1.6246814860283974E-2</v>
      </c>
      <c r="H3147" s="732">
        <v>2.4263781832006049E-2</v>
      </c>
      <c r="I3147" s="108">
        <v>7.9024187919627484E-3</v>
      </c>
      <c r="J3147" s="109">
        <v>8.8282846698962466E-3</v>
      </c>
      <c r="K3147" s="732">
        <v>2.2301409757161127E-2</v>
      </c>
      <c r="L3147" s="108">
        <v>9.7973824764810793E-4</v>
      </c>
      <c r="M3147" s="109">
        <v>1.2703565879884559E-3</v>
      </c>
      <c r="N3147" s="732">
        <v>2.366492780459804E-3</v>
      </c>
      <c r="O3147" s="108">
        <v>2.0683068695007008E-3</v>
      </c>
      <c r="P3147" s="109">
        <v>2.236921629310387E-3</v>
      </c>
      <c r="Q3147" s="732">
        <v>5.8890238701804635E-3</v>
      </c>
      <c r="R3147" s="108">
        <v>2.5331226155676984E-3</v>
      </c>
      <c r="S3147" s="109">
        <v>3.3740863656433247E-3</v>
      </c>
      <c r="T3147" s="732">
        <v>1.0908621652602779E-2</v>
      </c>
      <c r="U3147" s="108">
        <v>2.059654786092245E-4</v>
      </c>
      <c r="V3147" s="109">
        <v>2.1200449115221502E-4</v>
      </c>
      <c r="W3147" s="732">
        <v>5.4332877789311173E-4</v>
      </c>
      <c r="X3147" s="108">
        <v>1.2868295049471872E-5</v>
      </c>
      <c r="Y3147" s="109">
        <v>1.3367575617678316E-5</v>
      </c>
      <c r="Z3147" s="732">
        <v>3.6611777468624337E-5</v>
      </c>
      <c r="AA3147" s="108">
        <v>2.2508103338399435E-4</v>
      </c>
      <c r="AB3147" s="109">
        <v>2.3873821141579853E-4</v>
      </c>
      <c r="AC3147" s="732">
        <v>1.0135208061699433E-3</v>
      </c>
      <c r="AD3147" s="108">
        <v>8.9493684781018367E-5</v>
      </c>
      <c r="AE3147" s="109">
        <v>9.1403341990164004E-5</v>
      </c>
      <c r="AF3147" s="732">
        <v>2.2422152023145772E-4</v>
      </c>
      <c r="AG3147" s="108">
        <v>1.1159159985774413E-4</v>
      </c>
      <c r="AH3147" s="109">
        <v>1.1803688342615232E-4</v>
      </c>
      <c r="AI3147" s="732">
        <v>3.5192451307684792E-4</v>
      </c>
      <c r="AJ3147" s="114"/>
      <c r="AK3147" s="115"/>
      <c r="AL3147" s="115"/>
    </row>
    <row r="3148" spans="1:38" ht="13" x14ac:dyDescent="0.3">
      <c r="A3148" s="71">
        <f t="shared" si="1"/>
        <v>2053</v>
      </c>
      <c r="B3148" s="718">
        <v>23</v>
      </c>
      <c r="C3148" s="108">
        <v>0.38332343567165117</v>
      </c>
      <c r="D3148" s="109">
        <v>0.38120681648065763</v>
      </c>
      <c r="E3148" s="732">
        <v>0.45243555647876538</v>
      </c>
      <c r="F3148" s="108">
        <v>1.4336872311311121E-2</v>
      </c>
      <c r="G3148" s="109">
        <v>1.6246814860283974E-2</v>
      </c>
      <c r="H3148" s="732">
        <v>2.4263781832006049E-2</v>
      </c>
      <c r="I3148" s="108">
        <v>7.9024187919627484E-3</v>
      </c>
      <c r="J3148" s="109">
        <v>8.8282846698962466E-3</v>
      </c>
      <c r="K3148" s="732">
        <v>2.2301409757161127E-2</v>
      </c>
      <c r="L3148" s="108">
        <v>9.7973824764810793E-4</v>
      </c>
      <c r="M3148" s="109">
        <v>1.2703565879884559E-3</v>
      </c>
      <c r="N3148" s="732">
        <v>2.366492780459804E-3</v>
      </c>
      <c r="O3148" s="108">
        <v>2.0683068695007008E-3</v>
      </c>
      <c r="P3148" s="109">
        <v>2.236921629310387E-3</v>
      </c>
      <c r="Q3148" s="732">
        <v>5.8890238701804635E-3</v>
      </c>
      <c r="R3148" s="108">
        <v>2.5331226155676984E-3</v>
      </c>
      <c r="S3148" s="109">
        <v>3.3740863656433247E-3</v>
      </c>
      <c r="T3148" s="732">
        <v>1.0908621652602779E-2</v>
      </c>
      <c r="U3148" s="108">
        <v>2.059654786092245E-4</v>
      </c>
      <c r="V3148" s="109">
        <v>2.1200449115221502E-4</v>
      </c>
      <c r="W3148" s="732">
        <v>5.4332877789311173E-4</v>
      </c>
      <c r="X3148" s="108">
        <v>1.2868295049471872E-5</v>
      </c>
      <c r="Y3148" s="109">
        <v>1.3367575617678316E-5</v>
      </c>
      <c r="Z3148" s="732">
        <v>3.6611777468624337E-5</v>
      </c>
      <c r="AA3148" s="108">
        <v>2.2508103338399435E-4</v>
      </c>
      <c r="AB3148" s="109">
        <v>2.3873821141579853E-4</v>
      </c>
      <c r="AC3148" s="732">
        <v>1.0135208061699433E-3</v>
      </c>
      <c r="AD3148" s="108">
        <v>8.9493684781018367E-5</v>
      </c>
      <c r="AE3148" s="109">
        <v>9.1403341990164004E-5</v>
      </c>
      <c r="AF3148" s="732">
        <v>2.2422152023145772E-4</v>
      </c>
      <c r="AG3148" s="108">
        <v>1.1159159985774413E-4</v>
      </c>
      <c r="AH3148" s="109">
        <v>1.1803688342615232E-4</v>
      </c>
      <c r="AI3148" s="732">
        <v>3.5192451307684792E-4</v>
      </c>
      <c r="AJ3148" s="114"/>
      <c r="AK3148" s="115"/>
      <c r="AL3148" s="115"/>
    </row>
    <row r="3149" spans="1:38" ht="13" x14ac:dyDescent="0.3">
      <c r="A3149" s="71">
        <f t="shared" si="1"/>
        <v>2053</v>
      </c>
      <c r="B3149" s="718">
        <v>24</v>
      </c>
      <c r="C3149" s="108">
        <v>0.38332343567165117</v>
      </c>
      <c r="D3149" s="109">
        <v>0.38120681648065763</v>
      </c>
      <c r="E3149" s="732">
        <v>0.45243555647876538</v>
      </c>
      <c r="F3149" s="108">
        <v>1.4336872311311121E-2</v>
      </c>
      <c r="G3149" s="109">
        <v>1.6246814860283974E-2</v>
      </c>
      <c r="H3149" s="732">
        <v>2.4263781832006049E-2</v>
      </c>
      <c r="I3149" s="108">
        <v>7.9024187919627484E-3</v>
      </c>
      <c r="J3149" s="109">
        <v>8.8282846698962466E-3</v>
      </c>
      <c r="K3149" s="732">
        <v>2.2301409757161127E-2</v>
      </c>
      <c r="L3149" s="108">
        <v>9.7973824764810793E-4</v>
      </c>
      <c r="M3149" s="109">
        <v>1.2703565879884559E-3</v>
      </c>
      <c r="N3149" s="732">
        <v>2.366492780459804E-3</v>
      </c>
      <c r="O3149" s="108">
        <v>2.0683068695007008E-3</v>
      </c>
      <c r="P3149" s="109">
        <v>2.236921629310387E-3</v>
      </c>
      <c r="Q3149" s="732">
        <v>5.8890238701804635E-3</v>
      </c>
      <c r="R3149" s="108">
        <v>2.5331226155676984E-3</v>
      </c>
      <c r="S3149" s="109">
        <v>3.3740863656433247E-3</v>
      </c>
      <c r="T3149" s="732">
        <v>1.0908621652602779E-2</v>
      </c>
      <c r="U3149" s="108">
        <v>2.059654786092245E-4</v>
      </c>
      <c r="V3149" s="109">
        <v>2.1200449115221502E-4</v>
      </c>
      <c r="W3149" s="732">
        <v>5.4332877789311173E-4</v>
      </c>
      <c r="X3149" s="108">
        <v>1.2868295049471872E-5</v>
      </c>
      <c r="Y3149" s="109">
        <v>1.3367575617678316E-5</v>
      </c>
      <c r="Z3149" s="732">
        <v>3.6611777468624337E-5</v>
      </c>
      <c r="AA3149" s="108">
        <v>2.2508103338399435E-4</v>
      </c>
      <c r="AB3149" s="109">
        <v>2.3873821141579853E-4</v>
      </c>
      <c r="AC3149" s="732">
        <v>1.0135208061699433E-3</v>
      </c>
      <c r="AD3149" s="108">
        <v>8.9493684781018367E-5</v>
      </c>
      <c r="AE3149" s="109">
        <v>9.1403341990164004E-5</v>
      </c>
      <c r="AF3149" s="732">
        <v>2.2422152023145772E-4</v>
      </c>
      <c r="AG3149" s="108">
        <v>1.1159159985774413E-4</v>
      </c>
      <c r="AH3149" s="109">
        <v>1.1803688342615232E-4</v>
      </c>
      <c r="AI3149" s="732">
        <v>3.5192451307684792E-4</v>
      </c>
      <c r="AJ3149" s="114"/>
      <c r="AK3149" s="115"/>
      <c r="AL3149" s="115"/>
    </row>
    <row r="3150" spans="1:38" ht="13" x14ac:dyDescent="0.3">
      <c r="A3150" s="71">
        <f t="shared" si="1"/>
        <v>2053</v>
      </c>
      <c r="B3150" s="718">
        <v>25</v>
      </c>
      <c r="C3150" s="108">
        <v>0.38332343567165117</v>
      </c>
      <c r="D3150" s="109">
        <v>0.38120681648065763</v>
      </c>
      <c r="E3150" s="732">
        <v>0.45243555647876538</v>
      </c>
      <c r="F3150" s="108">
        <v>1.4336872311311121E-2</v>
      </c>
      <c r="G3150" s="109">
        <v>1.6246814860283974E-2</v>
      </c>
      <c r="H3150" s="732">
        <v>2.4263781832006049E-2</v>
      </c>
      <c r="I3150" s="108">
        <v>7.9024187919627484E-3</v>
      </c>
      <c r="J3150" s="109">
        <v>8.8282846698962466E-3</v>
      </c>
      <c r="K3150" s="732">
        <v>2.2301409757161127E-2</v>
      </c>
      <c r="L3150" s="108">
        <v>9.7973824764810793E-4</v>
      </c>
      <c r="M3150" s="109">
        <v>1.2703565879884559E-3</v>
      </c>
      <c r="N3150" s="732">
        <v>2.366492780459804E-3</v>
      </c>
      <c r="O3150" s="108">
        <v>2.0683068695007008E-3</v>
      </c>
      <c r="P3150" s="109">
        <v>2.236921629310387E-3</v>
      </c>
      <c r="Q3150" s="732">
        <v>5.8890238701804635E-3</v>
      </c>
      <c r="R3150" s="108">
        <v>2.5331226155676984E-3</v>
      </c>
      <c r="S3150" s="109">
        <v>3.3740863656433247E-3</v>
      </c>
      <c r="T3150" s="732">
        <v>1.0908621652602779E-2</v>
      </c>
      <c r="U3150" s="108">
        <v>2.059654786092245E-4</v>
      </c>
      <c r="V3150" s="109">
        <v>2.1200449115221502E-4</v>
      </c>
      <c r="W3150" s="732">
        <v>5.4332877789311173E-4</v>
      </c>
      <c r="X3150" s="108">
        <v>1.2868295049471872E-5</v>
      </c>
      <c r="Y3150" s="109">
        <v>1.3367575617678316E-5</v>
      </c>
      <c r="Z3150" s="732">
        <v>3.6611777468624337E-5</v>
      </c>
      <c r="AA3150" s="108">
        <v>2.2508103338399435E-4</v>
      </c>
      <c r="AB3150" s="109">
        <v>2.3873821141579853E-4</v>
      </c>
      <c r="AC3150" s="732">
        <v>1.0135208061699433E-3</v>
      </c>
      <c r="AD3150" s="108">
        <v>8.9493684781018367E-5</v>
      </c>
      <c r="AE3150" s="109">
        <v>9.1403341990164004E-5</v>
      </c>
      <c r="AF3150" s="732">
        <v>2.2422152023145772E-4</v>
      </c>
      <c r="AG3150" s="108">
        <v>1.1159159985774413E-4</v>
      </c>
      <c r="AH3150" s="109">
        <v>1.1803688342615232E-4</v>
      </c>
      <c r="AI3150" s="732">
        <v>3.5192451307684792E-4</v>
      </c>
      <c r="AJ3150" s="114"/>
      <c r="AK3150" s="115"/>
      <c r="AL3150" s="115"/>
    </row>
    <row r="3151" spans="1:38" ht="13" x14ac:dyDescent="0.3">
      <c r="A3151" s="71">
        <f t="shared" si="1"/>
        <v>2053</v>
      </c>
      <c r="B3151" s="718">
        <v>26</v>
      </c>
      <c r="C3151" s="108">
        <v>0.38332343567165117</v>
      </c>
      <c r="D3151" s="109">
        <v>0.38120681648065763</v>
      </c>
      <c r="E3151" s="732">
        <v>0.45243555647876538</v>
      </c>
      <c r="F3151" s="108">
        <v>1.4336872311311121E-2</v>
      </c>
      <c r="G3151" s="109">
        <v>1.6246814860283974E-2</v>
      </c>
      <c r="H3151" s="732">
        <v>2.4263781832006049E-2</v>
      </c>
      <c r="I3151" s="108">
        <v>7.9024187919627484E-3</v>
      </c>
      <c r="J3151" s="109">
        <v>8.8282846698962466E-3</v>
      </c>
      <c r="K3151" s="732">
        <v>2.2301409757161127E-2</v>
      </c>
      <c r="L3151" s="108">
        <v>9.7973824764810793E-4</v>
      </c>
      <c r="M3151" s="109">
        <v>1.2703565879884559E-3</v>
      </c>
      <c r="N3151" s="732">
        <v>2.366492780459804E-3</v>
      </c>
      <c r="O3151" s="108">
        <v>2.0683068695007008E-3</v>
      </c>
      <c r="P3151" s="109">
        <v>2.236921629310387E-3</v>
      </c>
      <c r="Q3151" s="732">
        <v>5.8890238701804635E-3</v>
      </c>
      <c r="R3151" s="108">
        <v>2.5331226155676984E-3</v>
      </c>
      <c r="S3151" s="109">
        <v>3.3740863656433247E-3</v>
      </c>
      <c r="T3151" s="732">
        <v>1.0908621652602779E-2</v>
      </c>
      <c r="U3151" s="108">
        <v>2.059654786092245E-4</v>
      </c>
      <c r="V3151" s="109">
        <v>2.1200449115221502E-4</v>
      </c>
      <c r="W3151" s="732">
        <v>5.4332877789311173E-4</v>
      </c>
      <c r="X3151" s="108">
        <v>1.2868295049471872E-5</v>
      </c>
      <c r="Y3151" s="109">
        <v>1.3367575617678316E-5</v>
      </c>
      <c r="Z3151" s="732">
        <v>3.6611777468624337E-5</v>
      </c>
      <c r="AA3151" s="108">
        <v>2.2508103338399435E-4</v>
      </c>
      <c r="AB3151" s="109">
        <v>2.3873821141579853E-4</v>
      </c>
      <c r="AC3151" s="732">
        <v>1.0135208061699433E-3</v>
      </c>
      <c r="AD3151" s="108">
        <v>8.9493684781018367E-5</v>
      </c>
      <c r="AE3151" s="109">
        <v>9.1403341990164004E-5</v>
      </c>
      <c r="AF3151" s="732">
        <v>2.2422152023145772E-4</v>
      </c>
      <c r="AG3151" s="108">
        <v>1.1159159985774413E-4</v>
      </c>
      <c r="AH3151" s="109">
        <v>1.1803688342615232E-4</v>
      </c>
      <c r="AI3151" s="732">
        <v>3.5192451307684792E-4</v>
      </c>
      <c r="AJ3151" s="114"/>
      <c r="AK3151" s="115"/>
      <c r="AL3151" s="115"/>
    </row>
    <row r="3152" spans="1:38" ht="13" x14ac:dyDescent="0.3">
      <c r="A3152" s="71">
        <f t="shared" si="1"/>
        <v>2053</v>
      </c>
      <c r="B3152" s="718">
        <v>27</v>
      </c>
      <c r="C3152" s="108">
        <v>0.38332343567165117</v>
      </c>
      <c r="D3152" s="109">
        <v>0.38120681648065763</v>
      </c>
      <c r="E3152" s="732">
        <v>0.45243555647876538</v>
      </c>
      <c r="F3152" s="108">
        <v>1.4336872311311121E-2</v>
      </c>
      <c r="G3152" s="109">
        <v>1.6246814860283974E-2</v>
      </c>
      <c r="H3152" s="732">
        <v>2.4263781832006049E-2</v>
      </c>
      <c r="I3152" s="108">
        <v>7.9024187919627484E-3</v>
      </c>
      <c r="J3152" s="109">
        <v>8.8282846698962466E-3</v>
      </c>
      <c r="K3152" s="732">
        <v>2.2301409757161127E-2</v>
      </c>
      <c r="L3152" s="108">
        <v>9.7973824764810793E-4</v>
      </c>
      <c r="M3152" s="109">
        <v>1.2703565879884559E-3</v>
      </c>
      <c r="N3152" s="732">
        <v>2.366492780459804E-3</v>
      </c>
      <c r="O3152" s="108">
        <v>2.0683068695007008E-3</v>
      </c>
      <c r="P3152" s="109">
        <v>2.236921629310387E-3</v>
      </c>
      <c r="Q3152" s="732">
        <v>5.8890238701804635E-3</v>
      </c>
      <c r="R3152" s="108">
        <v>2.5331226155676984E-3</v>
      </c>
      <c r="S3152" s="109">
        <v>3.3740863656433247E-3</v>
      </c>
      <c r="T3152" s="732">
        <v>1.0908621652602779E-2</v>
      </c>
      <c r="U3152" s="108">
        <v>2.059654786092245E-4</v>
      </c>
      <c r="V3152" s="109">
        <v>2.1200449115221502E-4</v>
      </c>
      <c r="W3152" s="732">
        <v>5.4332877789311173E-4</v>
      </c>
      <c r="X3152" s="108">
        <v>1.2868295049471872E-5</v>
      </c>
      <c r="Y3152" s="109">
        <v>1.3367575617678316E-5</v>
      </c>
      <c r="Z3152" s="732">
        <v>3.6611777468624337E-5</v>
      </c>
      <c r="AA3152" s="108">
        <v>2.2508103338399435E-4</v>
      </c>
      <c r="AB3152" s="109">
        <v>2.3873821141579853E-4</v>
      </c>
      <c r="AC3152" s="732">
        <v>1.0135208061699433E-3</v>
      </c>
      <c r="AD3152" s="108">
        <v>8.9493684781018367E-5</v>
      </c>
      <c r="AE3152" s="109">
        <v>9.1403341990164004E-5</v>
      </c>
      <c r="AF3152" s="732">
        <v>2.2422152023145772E-4</v>
      </c>
      <c r="AG3152" s="108">
        <v>1.1159159985774413E-4</v>
      </c>
      <c r="AH3152" s="109">
        <v>1.1803688342615232E-4</v>
      </c>
      <c r="AI3152" s="732">
        <v>3.5192451307684792E-4</v>
      </c>
      <c r="AJ3152" s="114"/>
      <c r="AK3152" s="115"/>
      <c r="AL3152" s="115"/>
    </row>
    <row r="3153" spans="1:38" ht="13" x14ac:dyDescent="0.3">
      <c r="A3153" s="71">
        <f t="shared" si="1"/>
        <v>2053</v>
      </c>
      <c r="B3153" s="718">
        <v>28</v>
      </c>
      <c r="C3153" s="108">
        <v>0.38332343567165117</v>
      </c>
      <c r="D3153" s="109">
        <v>0.38120681648065763</v>
      </c>
      <c r="E3153" s="732">
        <v>0.45243555647876538</v>
      </c>
      <c r="F3153" s="108">
        <v>1.4336872311311121E-2</v>
      </c>
      <c r="G3153" s="109">
        <v>1.6246814860283974E-2</v>
      </c>
      <c r="H3153" s="732">
        <v>2.4263781832006049E-2</v>
      </c>
      <c r="I3153" s="108">
        <v>7.9024187919627484E-3</v>
      </c>
      <c r="J3153" s="109">
        <v>8.8282846698962466E-3</v>
      </c>
      <c r="K3153" s="732">
        <v>2.2301409757161127E-2</v>
      </c>
      <c r="L3153" s="108">
        <v>9.7973824764810793E-4</v>
      </c>
      <c r="M3153" s="109">
        <v>1.2703565879884559E-3</v>
      </c>
      <c r="N3153" s="732">
        <v>2.366492780459804E-3</v>
      </c>
      <c r="O3153" s="108">
        <v>2.0683068695007008E-3</v>
      </c>
      <c r="P3153" s="109">
        <v>2.236921629310387E-3</v>
      </c>
      <c r="Q3153" s="732">
        <v>5.8890238701804635E-3</v>
      </c>
      <c r="R3153" s="108">
        <v>2.5331226155676984E-3</v>
      </c>
      <c r="S3153" s="109">
        <v>3.3740863656433247E-3</v>
      </c>
      <c r="T3153" s="732">
        <v>1.0908621652602779E-2</v>
      </c>
      <c r="U3153" s="108">
        <v>2.059654786092245E-4</v>
      </c>
      <c r="V3153" s="109">
        <v>2.1200449115221502E-4</v>
      </c>
      <c r="W3153" s="732">
        <v>5.4332877789311173E-4</v>
      </c>
      <c r="X3153" s="108">
        <v>1.2868295049471872E-5</v>
      </c>
      <c r="Y3153" s="109">
        <v>1.3367575617678316E-5</v>
      </c>
      <c r="Z3153" s="732">
        <v>3.6611777468624337E-5</v>
      </c>
      <c r="AA3153" s="108">
        <v>2.2508103338399435E-4</v>
      </c>
      <c r="AB3153" s="109">
        <v>2.3873821141579853E-4</v>
      </c>
      <c r="AC3153" s="732">
        <v>1.0135208061699433E-3</v>
      </c>
      <c r="AD3153" s="108">
        <v>8.9493684781018367E-5</v>
      </c>
      <c r="AE3153" s="109">
        <v>9.1403341990164004E-5</v>
      </c>
      <c r="AF3153" s="732">
        <v>2.2422152023145772E-4</v>
      </c>
      <c r="AG3153" s="108">
        <v>1.1159159985774413E-4</v>
      </c>
      <c r="AH3153" s="109">
        <v>1.1803688342615232E-4</v>
      </c>
      <c r="AI3153" s="732">
        <v>3.5192451307684792E-4</v>
      </c>
      <c r="AJ3153" s="114"/>
      <c r="AK3153" s="115"/>
      <c r="AL3153" s="115"/>
    </row>
    <row r="3154" spans="1:38" ht="13" x14ac:dyDescent="0.3">
      <c r="A3154" s="71">
        <f t="shared" si="1"/>
        <v>2053</v>
      </c>
      <c r="B3154" s="718">
        <v>29</v>
      </c>
      <c r="C3154" s="108">
        <v>0.38332343567165117</v>
      </c>
      <c r="D3154" s="109">
        <v>0.38120681648065763</v>
      </c>
      <c r="E3154" s="732">
        <v>0.45243555647876538</v>
      </c>
      <c r="F3154" s="108">
        <v>1.4336872311311121E-2</v>
      </c>
      <c r="G3154" s="109">
        <v>1.6246814860283974E-2</v>
      </c>
      <c r="H3154" s="732">
        <v>2.4263781832006049E-2</v>
      </c>
      <c r="I3154" s="108">
        <v>7.9024187919627484E-3</v>
      </c>
      <c r="J3154" s="109">
        <v>8.8282846698962466E-3</v>
      </c>
      <c r="K3154" s="732">
        <v>2.2301409757161127E-2</v>
      </c>
      <c r="L3154" s="108">
        <v>9.7973824764810793E-4</v>
      </c>
      <c r="M3154" s="109">
        <v>1.2703565879884559E-3</v>
      </c>
      <c r="N3154" s="732">
        <v>2.366492780459804E-3</v>
      </c>
      <c r="O3154" s="108">
        <v>2.0683068695007008E-3</v>
      </c>
      <c r="P3154" s="109">
        <v>2.236921629310387E-3</v>
      </c>
      <c r="Q3154" s="732">
        <v>5.8890238701804635E-3</v>
      </c>
      <c r="R3154" s="108">
        <v>2.5331226155676984E-3</v>
      </c>
      <c r="S3154" s="109">
        <v>3.3740863656433247E-3</v>
      </c>
      <c r="T3154" s="732">
        <v>1.0908621652602779E-2</v>
      </c>
      <c r="U3154" s="108">
        <v>2.059654786092245E-4</v>
      </c>
      <c r="V3154" s="109">
        <v>2.1200449115221502E-4</v>
      </c>
      <c r="W3154" s="732">
        <v>5.4332877789311173E-4</v>
      </c>
      <c r="X3154" s="108">
        <v>1.2868295049471872E-5</v>
      </c>
      <c r="Y3154" s="109">
        <v>1.3367575617678316E-5</v>
      </c>
      <c r="Z3154" s="732">
        <v>3.6611777468624337E-5</v>
      </c>
      <c r="AA3154" s="108">
        <v>2.2508103338399435E-4</v>
      </c>
      <c r="AB3154" s="109">
        <v>2.3873821141579853E-4</v>
      </c>
      <c r="AC3154" s="732">
        <v>1.0135208061699433E-3</v>
      </c>
      <c r="AD3154" s="108">
        <v>8.9493684781018367E-5</v>
      </c>
      <c r="AE3154" s="109">
        <v>9.1403341990164004E-5</v>
      </c>
      <c r="AF3154" s="732">
        <v>2.2422152023145772E-4</v>
      </c>
      <c r="AG3154" s="108">
        <v>1.1159159985774413E-4</v>
      </c>
      <c r="AH3154" s="109">
        <v>1.1803688342615232E-4</v>
      </c>
      <c r="AI3154" s="732">
        <v>3.5192451307684792E-4</v>
      </c>
      <c r="AJ3154" s="114"/>
      <c r="AK3154" s="115"/>
      <c r="AL3154" s="115"/>
    </row>
    <row r="3155" spans="1:38" ht="13" x14ac:dyDescent="0.3">
      <c r="A3155" s="71">
        <f t="shared" si="1"/>
        <v>2053</v>
      </c>
      <c r="B3155" s="718">
        <v>30</v>
      </c>
      <c r="C3155" s="108">
        <v>0.38332343567165117</v>
      </c>
      <c r="D3155" s="109">
        <v>0.38120681648065763</v>
      </c>
      <c r="E3155" s="732">
        <v>0.45243555647876538</v>
      </c>
      <c r="F3155" s="108">
        <v>1.4336872311311121E-2</v>
      </c>
      <c r="G3155" s="109">
        <v>1.6246814860283974E-2</v>
      </c>
      <c r="H3155" s="732">
        <v>2.4263781832006049E-2</v>
      </c>
      <c r="I3155" s="108">
        <v>7.9024187919627484E-3</v>
      </c>
      <c r="J3155" s="109">
        <v>8.8282846698962466E-3</v>
      </c>
      <c r="K3155" s="732">
        <v>2.2301409757161127E-2</v>
      </c>
      <c r="L3155" s="108">
        <v>9.7973824764810793E-4</v>
      </c>
      <c r="M3155" s="109">
        <v>1.2703565879884559E-3</v>
      </c>
      <c r="N3155" s="732">
        <v>2.366492780459804E-3</v>
      </c>
      <c r="O3155" s="108">
        <v>2.0683068695007008E-3</v>
      </c>
      <c r="P3155" s="109">
        <v>2.236921629310387E-3</v>
      </c>
      <c r="Q3155" s="732">
        <v>5.8890238701804635E-3</v>
      </c>
      <c r="R3155" s="108">
        <v>2.5331226155676984E-3</v>
      </c>
      <c r="S3155" s="109">
        <v>3.3740863656433247E-3</v>
      </c>
      <c r="T3155" s="732">
        <v>1.0908621652602779E-2</v>
      </c>
      <c r="U3155" s="108">
        <v>2.059654786092245E-4</v>
      </c>
      <c r="V3155" s="109">
        <v>2.1200449115221502E-4</v>
      </c>
      <c r="W3155" s="732">
        <v>5.4332877789311173E-4</v>
      </c>
      <c r="X3155" s="108">
        <v>1.2868295049471872E-5</v>
      </c>
      <c r="Y3155" s="109">
        <v>1.3367575617678316E-5</v>
      </c>
      <c r="Z3155" s="732">
        <v>3.6611777468624337E-5</v>
      </c>
      <c r="AA3155" s="108">
        <v>2.2508103338399435E-4</v>
      </c>
      <c r="AB3155" s="109">
        <v>2.3873821141579853E-4</v>
      </c>
      <c r="AC3155" s="732">
        <v>1.0135208061699433E-3</v>
      </c>
      <c r="AD3155" s="108">
        <v>8.9493684781018367E-5</v>
      </c>
      <c r="AE3155" s="109">
        <v>9.1403341990164004E-5</v>
      </c>
      <c r="AF3155" s="732">
        <v>2.2422152023145772E-4</v>
      </c>
      <c r="AG3155" s="108">
        <v>1.1159159985774413E-4</v>
      </c>
      <c r="AH3155" s="109">
        <v>1.1803688342615232E-4</v>
      </c>
      <c r="AI3155" s="732">
        <v>3.5192451307684792E-4</v>
      </c>
      <c r="AJ3155" s="114"/>
      <c r="AK3155" s="115"/>
      <c r="AL3155" s="115"/>
    </row>
    <row r="3156" spans="1:38" ht="13" x14ac:dyDescent="0.3">
      <c r="A3156" s="71">
        <f t="shared" si="1"/>
        <v>2053</v>
      </c>
      <c r="B3156" s="718">
        <v>31</v>
      </c>
      <c r="C3156" s="108">
        <v>0.38332343567165117</v>
      </c>
      <c r="D3156" s="109">
        <v>0.38120681648065763</v>
      </c>
      <c r="E3156" s="732">
        <v>0.45243555647876538</v>
      </c>
      <c r="F3156" s="108">
        <v>1.4336872311311121E-2</v>
      </c>
      <c r="G3156" s="109">
        <v>1.6246814860283974E-2</v>
      </c>
      <c r="H3156" s="732">
        <v>2.4263781832006049E-2</v>
      </c>
      <c r="I3156" s="108">
        <v>7.9024187919627484E-3</v>
      </c>
      <c r="J3156" s="109">
        <v>8.8282846698962466E-3</v>
      </c>
      <c r="K3156" s="732">
        <v>2.2301409757161127E-2</v>
      </c>
      <c r="L3156" s="108">
        <v>9.7973824764810793E-4</v>
      </c>
      <c r="M3156" s="109">
        <v>1.2703565879884559E-3</v>
      </c>
      <c r="N3156" s="732">
        <v>2.366492780459804E-3</v>
      </c>
      <c r="O3156" s="108">
        <v>2.0683068695007008E-3</v>
      </c>
      <c r="P3156" s="109">
        <v>2.236921629310387E-3</v>
      </c>
      <c r="Q3156" s="732">
        <v>5.8890238701804635E-3</v>
      </c>
      <c r="R3156" s="108">
        <v>2.5331226155676984E-3</v>
      </c>
      <c r="S3156" s="109">
        <v>3.3740863656433247E-3</v>
      </c>
      <c r="T3156" s="732">
        <v>1.0908621652602779E-2</v>
      </c>
      <c r="U3156" s="108">
        <v>2.059654786092245E-4</v>
      </c>
      <c r="V3156" s="109">
        <v>2.1200449115221502E-4</v>
      </c>
      <c r="W3156" s="732">
        <v>5.4332877789311173E-4</v>
      </c>
      <c r="X3156" s="108">
        <v>1.2868295049471872E-5</v>
      </c>
      <c r="Y3156" s="109">
        <v>1.3367575617678316E-5</v>
      </c>
      <c r="Z3156" s="732">
        <v>3.6611777468624337E-5</v>
      </c>
      <c r="AA3156" s="108">
        <v>2.2508103338399435E-4</v>
      </c>
      <c r="AB3156" s="109">
        <v>2.3873821141579853E-4</v>
      </c>
      <c r="AC3156" s="732">
        <v>1.0135208061699433E-3</v>
      </c>
      <c r="AD3156" s="108">
        <v>8.9493684781018367E-5</v>
      </c>
      <c r="AE3156" s="109">
        <v>9.1403341990164004E-5</v>
      </c>
      <c r="AF3156" s="732">
        <v>2.2422152023145772E-4</v>
      </c>
      <c r="AG3156" s="108">
        <v>1.1159159985774413E-4</v>
      </c>
      <c r="AH3156" s="109">
        <v>1.1803688342615232E-4</v>
      </c>
      <c r="AI3156" s="732">
        <v>3.5192451307684792E-4</v>
      </c>
      <c r="AJ3156" s="114"/>
      <c r="AK3156" s="115"/>
      <c r="AL3156" s="115"/>
    </row>
    <row r="3157" spans="1:38" ht="13" x14ac:dyDescent="0.3">
      <c r="A3157" s="71">
        <f t="shared" si="1"/>
        <v>2053</v>
      </c>
      <c r="B3157" s="718">
        <v>32</v>
      </c>
      <c r="C3157" s="108">
        <v>0.38332343567165117</v>
      </c>
      <c r="D3157" s="109">
        <v>0.38120681648065763</v>
      </c>
      <c r="E3157" s="732">
        <v>0.45243555647876538</v>
      </c>
      <c r="F3157" s="108">
        <v>1.4336872311311121E-2</v>
      </c>
      <c r="G3157" s="109">
        <v>1.6246814860283974E-2</v>
      </c>
      <c r="H3157" s="732">
        <v>2.4263781832006049E-2</v>
      </c>
      <c r="I3157" s="108">
        <v>7.9024187919627484E-3</v>
      </c>
      <c r="J3157" s="109">
        <v>8.8282846698962466E-3</v>
      </c>
      <c r="K3157" s="732">
        <v>2.2301409757161127E-2</v>
      </c>
      <c r="L3157" s="108">
        <v>9.7973824764810793E-4</v>
      </c>
      <c r="M3157" s="109">
        <v>1.2703565879884559E-3</v>
      </c>
      <c r="N3157" s="732">
        <v>2.366492780459804E-3</v>
      </c>
      <c r="O3157" s="108">
        <v>2.0683068695007008E-3</v>
      </c>
      <c r="P3157" s="109">
        <v>2.236921629310387E-3</v>
      </c>
      <c r="Q3157" s="732">
        <v>5.8890238701804635E-3</v>
      </c>
      <c r="R3157" s="108">
        <v>2.5331226155676984E-3</v>
      </c>
      <c r="S3157" s="109">
        <v>3.3740863656433247E-3</v>
      </c>
      <c r="T3157" s="732">
        <v>1.0908621652602779E-2</v>
      </c>
      <c r="U3157" s="108">
        <v>2.059654786092245E-4</v>
      </c>
      <c r="V3157" s="109">
        <v>2.1200449115221502E-4</v>
      </c>
      <c r="W3157" s="732">
        <v>5.4332877789311173E-4</v>
      </c>
      <c r="X3157" s="108">
        <v>1.2868295049471872E-5</v>
      </c>
      <c r="Y3157" s="109">
        <v>1.3367575617678316E-5</v>
      </c>
      <c r="Z3157" s="732">
        <v>3.6611777468624337E-5</v>
      </c>
      <c r="AA3157" s="108">
        <v>2.2508103338399435E-4</v>
      </c>
      <c r="AB3157" s="109">
        <v>2.3873821141579853E-4</v>
      </c>
      <c r="AC3157" s="732">
        <v>1.0135208061699433E-3</v>
      </c>
      <c r="AD3157" s="108">
        <v>8.9493684781018367E-5</v>
      </c>
      <c r="AE3157" s="109">
        <v>9.1403341990164004E-5</v>
      </c>
      <c r="AF3157" s="732">
        <v>2.2422152023145772E-4</v>
      </c>
      <c r="AG3157" s="108">
        <v>1.1159159985774413E-4</v>
      </c>
      <c r="AH3157" s="109">
        <v>1.1803688342615232E-4</v>
      </c>
      <c r="AI3157" s="732">
        <v>3.5192451307684792E-4</v>
      </c>
      <c r="AJ3157" s="114"/>
      <c r="AK3157" s="115"/>
      <c r="AL3157" s="115"/>
    </row>
    <row r="3158" spans="1:38" ht="13" x14ac:dyDescent="0.3">
      <c r="A3158" s="71">
        <f t="shared" si="1"/>
        <v>2053</v>
      </c>
      <c r="B3158" s="718">
        <v>33</v>
      </c>
      <c r="C3158" s="108">
        <v>0.38332343567165117</v>
      </c>
      <c r="D3158" s="109">
        <v>0.38120681648065763</v>
      </c>
      <c r="E3158" s="732">
        <v>0.45243555647876538</v>
      </c>
      <c r="F3158" s="108">
        <v>1.4336872311311121E-2</v>
      </c>
      <c r="G3158" s="109">
        <v>1.6246814860283974E-2</v>
      </c>
      <c r="H3158" s="732">
        <v>2.4263781832006049E-2</v>
      </c>
      <c r="I3158" s="108">
        <v>7.9024187919627484E-3</v>
      </c>
      <c r="J3158" s="109">
        <v>8.8282846698962466E-3</v>
      </c>
      <c r="K3158" s="732">
        <v>2.2301409757161127E-2</v>
      </c>
      <c r="L3158" s="108">
        <v>9.7973824764810793E-4</v>
      </c>
      <c r="M3158" s="109">
        <v>1.2703565879884559E-3</v>
      </c>
      <c r="N3158" s="732">
        <v>2.366492780459804E-3</v>
      </c>
      <c r="O3158" s="108">
        <v>2.0683068695007008E-3</v>
      </c>
      <c r="P3158" s="109">
        <v>2.236921629310387E-3</v>
      </c>
      <c r="Q3158" s="732">
        <v>5.8890238701804635E-3</v>
      </c>
      <c r="R3158" s="108">
        <v>2.5331226155676984E-3</v>
      </c>
      <c r="S3158" s="109">
        <v>3.3740863656433247E-3</v>
      </c>
      <c r="T3158" s="732">
        <v>1.0908621652602779E-2</v>
      </c>
      <c r="U3158" s="108">
        <v>2.059654786092245E-4</v>
      </c>
      <c r="V3158" s="109">
        <v>2.1200449115221502E-4</v>
      </c>
      <c r="W3158" s="732">
        <v>5.4332877789311173E-4</v>
      </c>
      <c r="X3158" s="108">
        <v>1.2868295049471872E-5</v>
      </c>
      <c r="Y3158" s="109">
        <v>1.3367575617678316E-5</v>
      </c>
      <c r="Z3158" s="732">
        <v>3.6611777468624337E-5</v>
      </c>
      <c r="AA3158" s="108">
        <v>2.2508103338399435E-4</v>
      </c>
      <c r="AB3158" s="109">
        <v>2.3873821141579853E-4</v>
      </c>
      <c r="AC3158" s="732">
        <v>1.0135208061699433E-3</v>
      </c>
      <c r="AD3158" s="108">
        <v>8.9493684781018367E-5</v>
      </c>
      <c r="AE3158" s="109">
        <v>9.1403341990164004E-5</v>
      </c>
      <c r="AF3158" s="732">
        <v>2.2422152023145772E-4</v>
      </c>
      <c r="AG3158" s="108">
        <v>1.1159159985774413E-4</v>
      </c>
      <c r="AH3158" s="109">
        <v>1.1803688342615232E-4</v>
      </c>
      <c r="AI3158" s="732">
        <v>3.5192451307684792E-4</v>
      </c>
      <c r="AJ3158" s="114"/>
      <c r="AK3158" s="115"/>
      <c r="AL3158" s="115"/>
    </row>
    <row r="3159" spans="1:38" ht="13" x14ac:dyDescent="0.3">
      <c r="A3159" s="71">
        <f t="shared" si="1"/>
        <v>2053</v>
      </c>
      <c r="B3159" s="718">
        <v>34</v>
      </c>
      <c r="C3159" s="108">
        <v>0.38332343567165117</v>
      </c>
      <c r="D3159" s="109">
        <v>0.38120681648065763</v>
      </c>
      <c r="E3159" s="732">
        <v>0.45243555647876538</v>
      </c>
      <c r="F3159" s="108">
        <v>1.4336872311311121E-2</v>
      </c>
      <c r="G3159" s="109">
        <v>1.6246814860283974E-2</v>
      </c>
      <c r="H3159" s="732">
        <v>2.4263781832006049E-2</v>
      </c>
      <c r="I3159" s="108">
        <v>7.9024187919627484E-3</v>
      </c>
      <c r="J3159" s="109">
        <v>8.8282846698962466E-3</v>
      </c>
      <c r="K3159" s="732">
        <v>2.2301409757161127E-2</v>
      </c>
      <c r="L3159" s="108">
        <v>9.7973824764810793E-4</v>
      </c>
      <c r="M3159" s="109">
        <v>1.2703565879884559E-3</v>
      </c>
      <c r="N3159" s="732">
        <v>2.366492780459804E-3</v>
      </c>
      <c r="O3159" s="108">
        <v>2.0683068695007008E-3</v>
      </c>
      <c r="P3159" s="109">
        <v>2.236921629310387E-3</v>
      </c>
      <c r="Q3159" s="732">
        <v>5.8890238701804635E-3</v>
      </c>
      <c r="R3159" s="108">
        <v>2.5331226155676984E-3</v>
      </c>
      <c r="S3159" s="109">
        <v>3.3740863656433247E-3</v>
      </c>
      <c r="T3159" s="732">
        <v>1.0908621652602779E-2</v>
      </c>
      <c r="U3159" s="108">
        <v>2.059654786092245E-4</v>
      </c>
      <c r="V3159" s="109">
        <v>2.1200449115221502E-4</v>
      </c>
      <c r="W3159" s="732">
        <v>5.4332877789311173E-4</v>
      </c>
      <c r="X3159" s="108">
        <v>1.2868295049471872E-5</v>
      </c>
      <c r="Y3159" s="109">
        <v>1.3367575617678316E-5</v>
      </c>
      <c r="Z3159" s="732">
        <v>3.6611777468624337E-5</v>
      </c>
      <c r="AA3159" s="108">
        <v>2.2508103338399435E-4</v>
      </c>
      <c r="AB3159" s="109">
        <v>2.3873821141579853E-4</v>
      </c>
      <c r="AC3159" s="732">
        <v>1.0135208061699433E-3</v>
      </c>
      <c r="AD3159" s="108">
        <v>8.9493684781018367E-5</v>
      </c>
      <c r="AE3159" s="109">
        <v>9.1403341990164004E-5</v>
      </c>
      <c r="AF3159" s="732">
        <v>2.2422152023145772E-4</v>
      </c>
      <c r="AG3159" s="108">
        <v>1.1159159985774413E-4</v>
      </c>
      <c r="AH3159" s="109">
        <v>1.1803688342615232E-4</v>
      </c>
      <c r="AI3159" s="732">
        <v>3.5192451307684792E-4</v>
      </c>
      <c r="AJ3159" s="114"/>
      <c r="AK3159" s="115"/>
      <c r="AL3159" s="115"/>
    </row>
    <row r="3160" spans="1:38" ht="13" x14ac:dyDescent="0.3">
      <c r="A3160" s="71">
        <f t="shared" si="1"/>
        <v>2053</v>
      </c>
      <c r="B3160" s="718">
        <v>35</v>
      </c>
      <c r="C3160" s="108">
        <v>0.38332343567165117</v>
      </c>
      <c r="D3160" s="109">
        <v>0.38120681648065763</v>
      </c>
      <c r="E3160" s="732">
        <v>0.45243555647876538</v>
      </c>
      <c r="F3160" s="108">
        <v>1.4336872311311121E-2</v>
      </c>
      <c r="G3160" s="109">
        <v>1.6246814860283974E-2</v>
      </c>
      <c r="H3160" s="732">
        <v>2.4263781832006049E-2</v>
      </c>
      <c r="I3160" s="108">
        <v>7.9024187919627484E-3</v>
      </c>
      <c r="J3160" s="109">
        <v>8.8282846698962466E-3</v>
      </c>
      <c r="K3160" s="732">
        <v>2.2301409757161127E-2</v>
      </c>
      <c r="L3160" s="108">
        <v>9.7973824764810793E-4</v>
      </c>
      <c r="M3160" s="109">
        <v>1.2703565879884559E-3</v>
      </c>
      <c r="N3160" s="732">
        <v>2.366492780459804E-3</v>
      </c>
      <c r="O3160" s="108">
        <v>2.0683068695007008E-3</v>
      </c>
      <c r="P3160" s="109">
        <v>2.236921629310387E-3</v>
      </c>
      <c r="Q3160" s="732">
        <v>5.8890238701804635E-3</v>
      </c>
      <c r="R3160" s="108">
        <v>2.5331226155676984E-3</v>
      </c>
      <c r="S3160" s="109">
        <v>3.3740863656433247E-3</v>
      </c>
      <c r="T3160" s="732">
        <v>1.0908621652602779E-2</v>
      </c>
      <c r="U3160" s="108">
        <v>2.059654786092245E-4</v>
      </c>
      <c r="V3160" s="109">
        <v>2.1200449115221502E-4</v>
      </c>
      <c r="W3160" s="732">
        <v>5.4332877789311173E-4</v>
      </c>
      <c r="X3160" s="108">
        <v>1.2868295049471872E-5</v>
      </c>
      <c r="Y3160" s="109">
        <v>1.3367575617678316E-5</v>
      </c>
      <c r="Z3160" s="732">
        <v>3.6611777468624337E-5</v>
      </c>
      <c r="AA3160" s="108">
        <v>2.2508103338399435E-4</v>
      </c>
      <c r="AB3160" s="109">
        <v>2.3873821141579853E-4</v>
      </c>
      <c r="AC3160" s="732">
        <v>1.0135208061699433E-3</v>
      </c>
      <c r="AD3160" s="108">
        <v>8.9493684781018367E-5</v>
      </c>
      <c r="AE3160" s="109">
        <v>9.1403341990164004E-5</v>
      </c>
      <c r="AF3160" s="732">
        <v>2.2422152023145772E-4</v>
      </c>
      <c r="AG3160" s="108">
        <v>1.1159159985774413E-4</v>
      </c>
      <c r="AH3160" s="109">
        <v>1.1803688342615232E-4</v>
      </c>
      <c r="AI3160" s="732">
        <v>3.5192451307684792E-4</v>
      </c>
      <c r="AJ3160" s="114"/>
      <c r="AK3160" s="115"/>
      <c r="AL3160" s="115"/>
    </row>
    <row r="3161" spans="1:38" ht="13" x14ac:dyDescent="0.3">
      <c r="A3161" s="71">
        <f t="shared" si="1"/>
        <v>2053</v>
      </c>
      <c r="B3161" s="718">
        <v>36</v>
      </c>
      <c r="C3161" s="108">
        <v>0.38332343567165117</v>
      </c>
      <c r="D3161" s="109">
        <v>0.38120681648065763</v>
      </c>
      <c r="E3161" s="732">
        <v>0.45243555647876538</v>
      </c>
      <c r="F3161" s="108">
        <v>1.4336872311311121E-2</v>
      </c>
      <c r="G3161" s="109">
        <v>1.6246814860283974E-2</v>
      </c>
      <c r="H3161" s="732">
        <v>2.4263781832006049E-2</v>
      </c>
      <c r="I3161" s="108">
        <v>7.9024187919627484E-3</v>
      </c>
      <c r="J3161" s="109">
        <v>8.8282846698962466E-3</v>
      </c>
      <c r="K3161" s="732">
        <v>2.2301409757161127E-2</v>
      </c>
      <c r="L3161" s="108">
        <v>9.7973824764810793E-4</v>
      </c>
      <c r="M3161" s="109">
        <v>1.2703565879884559E-3</v>
      </c>
      <c r="N3161" s="732">
        <v>2.366492780459804E-3</v>
      </c>
      <c r="O3161" s="108">
        <v>2.0683068695007008E-3</v>
      </c>
      <c r="P3161" s="109">
        <v>2.236921629310387E-3</v>
      </c>
      <c r="Q3161" s="732">
        <v>5.8890238701804635E-3</v>
      </c>
      <c r="R3161" s="108">
        <v>2.5331226155676984E-3</v>
      </c>
      <c r="S3161" s="109">
        <v>3.3740863656433247E-3</v>
      </c>
      <c r="T3161" s="732">
        <v>1.0908621652602779E-2</v>
      </c>
      <c r="U3161" s="108">
        <v>2.059654786092245E-4</v>
      </c>
      <c r="V3161" s="109">
        <v>2.1200449115221502E-4</v>
      </c>
      <c r="W3161" s="732">
        <v>5.4332877789311173E-4</v>
      </c>
      <c r="X3161" s="108">
        <v>1.2868295049471872E-5</v>
      </c>
      <c r="Y3161" s="109">
        <v>1.3367575617678316E-5</v>
      </c>
      <c r="Z3161" s="732">
        <v>3.6611777468624337E-5</v>
      </c>
      <c r="AA3161" s="108">
        <v>2.2508103338399435E-4</v>
      </c>
      <c r="AB3161" s="109">
        <v>2.3873821141579853E-4</v>
      </c>
      <c r="AC3161" s="732">
        <v>1.0135208061699433E-3</v>
      </c>
      <c r="AD3161" s="108">
        <v>8.9493684781018367E-5</v>
      </c>
      <c r="AE3161" s="109">
        <v>9.1403341990164004E-5</v>
      </c>
      <c r="AF3161" s="732">
        <v>2.2422152023145772E-4</v>
      </c>
      <c r="AG3161" s="108">
        <v>1.1159159985774413E-4</v>
      </c>
      <c r="AH3161" s="109">
        <v>1.1803688342615232E-4</v>
      </c>
      <c r="AI3161" s="732">
        <v>3.5192451307684792E-4</v>
      </c>
      <c r="AJ3161" s="114"/>
      <c r="AK3161" s="115"/>
      <c r="AL3161" s="115"/>
    </row>
    <row r="3162" spans="1:38" ht="13" x14ac:dyDescent="0.3">
      <c r="A3162" s="71">
        <f t="shared" si="1"/>
        <v>2053</v>
      </c>
      <c r="B3162" s="718">
        <v>37</v>
      </c>
      <c r="C3162" s="108">
        <v>0.38332343567165117</v>
      </c>
      <c r="D3162" s="109">
        <v>0.38120681648065763</v>
      </c>
      <c r="E3162" s="732">
        <v>0.45243555647876538</v>
      </c>
      <c r="F3162" s="108">
        <v>1.4336872311311121E-2</v>
      </c>
      <c r="G3162" s="109">
        <v>1.6246814860283974E-2</v>
      </c>
      <c r="H3162" s="732">
        <v>2.4263781832006049E-2</v>
      </c>
      <c r="I3162" s="108">
        <v>7.9024187919627484E-3</v>
      </c>
      <c r="J3162" s="109">
        <v>8.8282846698962466E-3</v>
      </c>
      <c r="K3162" s="732">
        <v>2.2301409757161127E-2</v>
      </c>
      <c r="L3162" s="108">
        <v>9.7973824764810793E-4</v>
      </c>
      <c r="M3162" s="109">
        <v>1.2703565879884559E-3</v>
      </c>
      <c r="N3162" s="732">
        <v>2.366492780459804E-3</v>
      </c>
      <c r="O3162" s="108">
        <v>2.0683068695007008E-3</v>
      </c>
      <c r="P3162" s="109">
        <v>2.236921629310387E-3</v>
      </c>
      <c r="Q3162" s="732">
        <v>5.8890238701804635E-3</v>
      </c>
      <c r="R3162" s="108">
        <v>2.5331226155676984E-3</v>
      </c>
      <c r="S3162" s="109">
        <v>3.3740863656433247E-3</v>
      </c>
      <c r="T3162" s="732">
        <v>1.0908621652602779E-2</v>
      </c>
      <c r="U3162" s="108">
        <v>2.059654786092245E-4</v>
      </c>
      <c r="V3162" s="109">
        <v>2.1200449115221502E-4</v>
      </c>
      <c r="W3162" s="732">
        <v>5.4332877789311173E-4</v>
      </c>
      <c r="X3162" s="108">
        <v>1.2868295049471872E-5</v>
      </c>
      <c r="Y3162" s="109">
        <v>1.3367575617678316E-5</v>
      </c>
      <c r="Z3162" s="732">
        <v>3.6611777468624337E-5</v>
      </c>
      <c r="AA3162" s="108">
        <v>2.2508103338399435E-4</v>
      </c>
      <c r="AB3162" s="109">
        <v>2.3873821141579853E-4</v>
      </c>
      <c r="AC3162" s="732">
        <v>1.0135208061699433E-3</v>
      </c>
      <c r="AD3162" s="108">
        <v>8.9493684781018367E-5</v>
      </c>
      <c r="AE3162" s="109">
        <v>9.1403341990164004E-5</v>
      </c>
      <c r="AF3162" s="732">
        <v>2.2422152023145772E-4</v>
      </c>
      <c r="AG3162" s="108">
        <v>1.1159159985774413E-4</v>
      </c>
      <c r="AH3162" s="109">
        <v>1.1803688342615232E-4</v>
      </c>
      <c r="AI3162" s="732">
        <v>3.5192451307684792E-4</v>
      </c>
      <c r="AJ3162" s="114"/>
      <c r="AK3162" s="115"/>
      <c r="AL3162" s="115"/>
    </row>
    <row r="3163" spans="1:38" ht="13" x14ac:dyDescent="0.3">
      <c r="A3163" s="71">
        <f t="shared" si="1"/>
        <v>2053</v>
      </c>
      <c r="B3163" s="718">
        <v>38</v>
      </c>
      <c r="C3163" s="108">
        <v>0.38332343567165117</v>
      </c>
      <c r="D3163" s="109">
        <v>0.38120681648065763</v>
      </c>
      <c r="E3163" s="732">
        <v>0.45243555647876538</v>
      </c>
      <c r="F3163" s="108">
        <v>1.4336872311311121E-2</v>
      </c>
      <c r="G3163" s="109">
        <v>1.6246814860283974E-2</v>
      </c>
      <c r="H3163" s="732">
        <v>2.4263781832006049E-2</v>
      </c>
      <c r="I3163" s="108">
        <v>7.9024187919627484E-3</v>
      </c>
      <c r="J3163" s="109">
        <v>8.8282846698962466E-3</v>
      </c>
      <c r="K3163" s="732">
        <v>2.2301409757161127E-2</v>
      </c>
      <c r="L3163" s="108">
        <v>9.7973824764810793E-4</v>
      </c>
      <c r="M3163" s="109">
        <v>1.2703565879884559E-3</v>
      </c>
      <c r="N3163" s="732">
        <v>2.366492780459804E-3</v>
      </c>
      <c r="O3163" s="108">
        <v>2.0683068695007008E-3</v>
      </c>
      <c r="P3163" s="109">
        <v>2.236921629310387E-3</v>
      </c>
      <c r="Q3163" s="732">
        <v>5.8890238701804635E-3</v>
      </c>
      <c r="R3163" s="108">
        <v>2.5331226155676984E-3</v>
      </c>
      <c r="S3163" s="109">
        <v>3.3740863656433247E-3</v>
      </c>
      <c r="T3163" s="732">
        <v>1.0908621652602779E-2</v>
      </c>
      <c r="U3163" s="108">
        <v>2.059654786092245E-4</v>
      </c>
      <c r="V3163" s="109">
        <v>2.1200449115221502E-4</v>
      </c>
      <c r="W3163" s="732">
        <v>5.4332877789311173E-4</v>
      </c>
      <c r="X3163" s="108">
        <v>1.2868295049471872E-5</v>
      </c>
      <c r="Y3163" s="109">
        <v>1.3367575617678316E-5</v>
      </c>
      <c r="Z3163" s="732">
        <v>3.6611777468624337E-5</v>
      </c>
      <c r="AA3163" s="108">
        <v>2.2508103338399435E-4</v>
      </c>
      <c r="AB3163" s="109">
        <v>2.3873821141579853E-4</v>
      </c>
      <c r="AC3163" s="732">
        <v>1.0135208061699433E-3</v>
      </c>
      <c r="AD3163" s="108">
        <v>8.9493684781018367E-5</v>
      </c>
      <c r="AE3163" s="109">
        <v>9.1403341990164004E-5</v>
      </c>
      <c r="AF3163" s="732">
        <v>2.2422152023145772E-4</v>
      </c>
      <c r="AG3163" s="108">
        <v>1.1159159985774413E-4</v>
      </c>
      <c r="AH3163" s="109">
        <v>1.1803688342615232E-4</v>
      </c>
      <c r="AI3163" s="732">
        <v>3.5192451307684792E-4</v>
      </c>
      <c r="AJ3163" s="114"/>
      <c r="AK3163" s="115"/>
      <c r="AL3163" s="115"/>
    </row>
    <row r="3164" spans="1:38" ht="13.5" thickBot="1" x14ac:dyDescent="0.35">
      <c r="A3164" s="71">
        <f t="shared" si="1"/>
        <v>2053</v>
      </c>
      <c r="B3164" s="719">
        <v>39</v>
      </c>
      <c r="C3164" s="110">
        <v>0.38332343567165117</v>
      </c>
      <c r="D3164" s="111">
        <v>0.38120681648065763</v>
      </c>
      <c r="E3164" s="733">
        <v>0.45243555647876538</v>
      </c>
      <c r="F3164" s="110">
        <v>1.4336872311311121E-2</v>
      </c>
      <c r="G3164" s="111">
        <v>1.6246814860283974E-2</v>
      </c>
      <c r="H3164" s="733">
        <v>2.4263781832006049E-2</v>
      </c>
      <c r="I3164" s="110">
        <v>7.9024187919627484E-3</v>
      </c>
      <c r="J3164" s="111">
        <v>8.8282846698962466E-3</v>
      </c>
      <c r="K3164" s="733">
        <v>2.2301409757161127E-2</v>
      </c>
      <c r="L3164" s="110">
        <v>9.7973824764810793E-4</v>
      </c>
      <c r="M3164" s="111">
        <v>1.2703565879884559E-3</v>
      </c>
      <c r="N3164" s="733">
        <v>2.366492780459804E-3</v>
      </c>
      <c r="O3164" s="110">
        <v>2.0683068695007008E-3</v>
      </c>
      <c r="P3164" s="111">
        <v>2.236921629310387E-3</v>
      </c>
      <c r="Q3164" s="733">
        <v>5.8890238701804635E-3</v>
      </c>
      <c r="R3164" s="110">
        <v>2.5331226155676984E-3</v>
      </c>
      <c r="S3164" s="111">
        <v>3.3740863656433247E-3</v>
      </c>
      <c r="T3164" s="733">
        <v>1.0908621652602779E-2</v>
      </c>
      <c r="U3164" s="110">
        <v>2.059654786092245E-4</v>
      </c>
      <c r="V3164" s="111">
        <v>2.1200449115221502E-4</v>
      </c>
      <c r="W3164" s="733">
        <v>5.4332877789311173E-4</v>
      </c>
      <c r="X3164" s="110">
        <v>1.2868295049471872E-5</v>
      </c>
      <c r="Y3164" s="111">
        <v>1.3367575617678316E-5</v>
      </c>
      <c r="Z3164" s="733">
        <v>3.6611777468624337E-5</v>
      </c>
      <c r="AA3164" s="110">
        <v>2.2508103338399435E-4</v>
      </c>
      <c r="AB3164" s="111">
        <v>2.3873821141579853E-4</v>
      </c>
      <c r="AC3164" s="733">
        <v>1.0135208061699433E-3</v>
      </c>
      <c r="AD3164" s="110">
        <v>8.9493684781018367E-5</v>
      </c>
      <c r="AE3164" s="111">
        <v>9.1403341990164004E-5</v>
      </c>
      <c r="AF3164" s="733">
        <v>2.2422152023145772E-4</v>
      </c>
      <c r="AG3164" s="110">
        <v>1.1159159985774413E-4</v>
      </c>
      <c r="AH3164" s="111">
        <v>1.1803688342615232E-4</v>
      </c>
      <c r="AI3164" s="733">
        <v>3.5192451307684792E-4</v>
      </c>
      <c r="AJ3164" s="116"/>
      <c r="AK3164" s="117"/>
      <c r="AL3164" s="117"/>
    </row>
    <row r="3165" spans="1:38" x14ac:dyDescent="0.25">
      <c r="A3165" s="720">
        <f t="shared" si="1"/>
        <v>2054</v>
      </c>
      <c r="B3165" s="70">
        <v>0</v>
      </c>
      <c r="C3165" s="106">
        <v>0.28079924545488033</v>
      </c>
      <c r="D3165" s="107">
        <v>0.28747245241685054</v>
      </c>
      <c r="E3165" s="730">
        <v>0.25185482111243995</v>
      </c>
      <c r="F3165" s="106">
        <v>1.3291355503156499E-2</v>
      </c>
      <c r="G3165" s="107">
        <v>1.5091209958531401E-2</v>
      </c>
      <c r="H3165" s="730">
        <v>1.5153486861377406E-2</v>
      </c>
      <c r="I3165" s="106">
        <v>7.3745262334018727E-3</v>
      </c>
      <c r="J3165" s="107">
        <v>6.9658157513819985E-3</v>
      </c>
      <c r="K3165" s="730">
        <v>1.7254622933018403E-2</v>
      </c>
      <c r="L3165" s="106">
        <v>7.1861650556946568E-4</v>
      </c>
      <c r="M3165" s="107">
        <v>7.9355184992683408E-4</v>
      </c>
      <c r="N3165" s="730">
        <v>1.42377103497305E-3</v>
      </c>
      <c r="O3165" s="106">
        <v>1.8529121460407823E-3</v>
      </c>
      <c r="P3165" s="107">
        <v>1.7412707869759387E-3</v>
      </c>
      <c r="Q3165" s="730">
        <v>3.4970322201294765E-3</v>
      </c>
      <c r="R3165" s="106">
        <v>2.5331226155676984E-3</v>
      </c>
      <c r="S3165" s="107">
        <v>3.3740863656433247E-3</v>
      </c>
      <c r="T3165" s="730">
        <v>1.0908621652602779E-2</v>
      </c>
      <c r="U3165" s="106">
        <v>1.9560904052277894E-4</v>
      </c>
      <c r="V3165" s="107">
        <v>1.8810045456967242E-4</v>
      </c>
      <c r="W3165" s="730">
        <v>3.4359093249787108E-4</v>
      </c>
      <c r="X3165" s="106">
        <v>1.2097587771587394E-5</v>
      </c>
      <c r="Y3165" s="107">
        <v>1.1602340125553029E-5</v>
      </c>
      <c r="Z3165" s="730">
        <v>2.2179858293302935E-5</v>
      </c>
      <c r="AA3165" s="106">
        <v>2.105018447416106E-4</v>
      </c>
      <c r="AB3165" s="107">
        <v>2.098945858640555E-4</v>
      </c>
      <c r="AC3165" s="730">
        <v>6.0607312391234777E-4</v>
      </c>
      <c r="AD3165" s="106">
        <v>8.5733350837292785E-5</v>
      </c>
      <c r="AE3165" s="107">
        <v>8.2730728343604398E-5</v>
      </c>
      <c r="AF3165" s="730">
        <v>1.4888800905873715E-4</v>
      </c>
      <c r="AG3165" s="106">
        <v>1.0271410314281054E-4</v>
      </c>
      <c r="AH3165" s="107">
        <v>9.7628898421472438E-5</v>
      </c>
      <c r="AI3165" s="730">
        <v>1.928384777322307E-4</v>
      </c>
      <c r="AJ3165" s="112"/>
      <c r="AK3165" s="113"/>
      <c r="AL3165" s="113"/>
    </row>
    <row r="3166" spans="1:38" x14ac:dyDescent="0.25">
      <c r="A3166" s="71">
        <f t="shared" si="1"/>
        <v>2054</v>
      </c>
      <c r="B3166" s="718">
        <v>1</v>
      </c>
      <c r="C3166" s="108">
        <v>0.27996901896075543</v>
      </c>
      <c r="D3166" s="109">
        <v>0.28648387270734749</v>
      </c>
      <c r="E3166" s="731">
        <v>0.2532280590448488</v>
      </c>
      <c r="F3166" s="108">
        <v>1.3300371245111501E-2</v>
      </c>
      <c r="G3166" s="109">
        <v>1.5095067597703508E-2</v>
      </c>
      <c r="H3166" s="731">
        <v>1.5261115091327899E-2</v>
      </c>
      <c r="I3166" s="108">
        <v>7.3499645782794483E-3</v>
      </c>
      <c r="J3166" s="109">
        <v>6.9355017312054991E-3</v>
      </c>
      <c r="K3166" s="731">
        <v>1.7376649767746142E-2</v>
      </c>
      <c r="L3166" s="108">
        <v>7.1761200015626895E-4</v>
      </c>
      <c r="M3166" s="109">
        <v>7.9172812624424716E-4</v>
      </c>
      <c r="N3166" s="731">
        <v>1.4302084480356603E-3</v>
      </c>
      <c r="O3166" s="108">
        <v>1.8469925944021852E-3</v>
      </c>
      <c r="P3166" s="109">
        <v>1.7350366920039352E-3</v>
      </c>
      <c r="Q3166" s="731">
        <v>3.5205225307729329E-3</v>
      </c>
      <c r="R3166" s="108">
        <v>2.5331226155676984E-3</v>
      </c>
      <c r="S3166" s="109">
        <v>3.3740863656433247E-3</v>
      </c>
      <c r="T3166" s="731">
        <v>1.0908621652602779E-2</v>
      </c>
      <c r="U3166" s="108">
        <v>1.9502493714771828E-4</v>
      </c>
      <c r="V3166" s="109">
        <v>1.8735866254564364E-4</v>
      </c>
      <c r="W3166" s="731">
        <v>3.4612187107823235E-4</v>
      </c>
      <c r="X3166" s="108">
        <v>1.2060376140933111E-5</v>
      </c>
      <c r="Y3166" s="109">
        <v>1.1556138276589661E-5</v>
      </c>
      <c r="Z3166" s="731">
        <v>2.2335370837096401E-5</v>
      </c>
      <c r="AA3166" s="108">
        <v>2.1006003704460353E-4</v>
      </c>
      <c r="AB3166" s="109">
        <v>2.0932354068291863E-4</v>
      </c>
      <c r="AC3166" s="731">
        <v>6.1017120575591259E-4</v>
      </c>
      <c r="AD3166" s="108">
        <v>8.5479038220337986E-5</v>
      </c>
      <c r="AE3166" s="109">
        <v>8.2398724743708751E-5</v>
      </c>
      <c r="AF3166" s="731">
        <v>1.5006105385655493E-4</v>
      </c>
      <c r="AG3166" s="108">
        <v>1.0239389123548284E-4</v>
      </c>
      <c r="AH3166" s="109">
        <v>9.7258824339314999E-5</v>
      </c>
      <c r="AI3166" s="731">
        <v>1.9395902878912389E-4</v>
      </c>
      <c r="AJ3166" s="114"/>
      <c r="AK3166" s="115"/>
      <c r="AL3166" s="115"/>
    </row>
    <row r="3167" spans="1:38" x14ac:dyDescent="0.25">
      <c r="A3167" s="71">
        <f t="shared" si="1"/>
        <v>2054</v>
      </c>
      <c r="B3167" s="718">
        <v>2</v>
      </c>
      <c r="C3167" s="108">
        <v>0.27831998576999945</v>
      </c>
      <c r="D3167" s="109">
        <v>0.28462188326144677</v>
      </c>
      <c r="E3167" s="731">
        <v>0.25488965480281217</v>
      </c>
      <c r="F3167" s="108">
        <v>1.3287650465565924E-2</v>
      </c>
      <c r="G3167" s="109">
        <v>1.5083476276108707E-2</v>
      </c>
      <c r="H3167" s="731">
        <v>1.5383539650667473E-2</v>
      </c>
      <c r="I3167" s="108">
        <v>7.3104290086291601E-3</v>
      </c>
      <c r="J3167" s="109">
        <v>6.891570546368686E-3</v>
      </c>
      <c r="K3167" s="731">
        <v>1.7522995337970932E-2</v>
      </c>
      <c r="L3167" s="108">
        <v>7.1659010464938564E-4</v>
      </c>
      <c r="M3167" s="109">
        <v>7.8994825764431903E-4</v>
      </c>
      <c r="N3167" s="731">
        <v>1.4378594422199519E-3</v>
      </c>
      <c r="O3167" s="108">
        <v>1.8366946743389595E-3</v>
      </c>
      <c r="P3167" s="109">
        <v>1.7251953789916984E-3</v>
      </c>
      <c r="Q3167" s="731">
        <v>3.5488662364934155E-3</v>
      </c>
      <c r="R3167" s="108">
        <v>2.5331226155676984E-3</v>
      </c>
      <c r="S3167" s="109">
        <v>3.3740863656433247E-3</v>
      </c>
      <c r="T3167" s="731">
        <v>1.0908621652602779E-2</v>
      </c>
      <c r="U3167" s="108">
        <v>1.9417271254592832E-4</v>
      </c>
      <c r="V3167" s="109">
        <v>1.8637659474416676E-4</v>
      </c>
      <c r="W3167" s="731">
        <v>3.4917543106367712E-4</v>
      </c>
      <c r="X3167" s="108">
        <v>1.2004264015644989E-5</v>
      </c>
      <c r="Y3167" s="109">
        <v>1.1493083451379838E-5</v>
      </c>
      <c r="Z3167" s="731">
        <v>2.2523078395232489E-5</v>
      </c>
      <c r="AA3167" s="108">
        <v>2.092867704138448E-4</v>
      </c>
      <c r="AB3167" s="109">
        <v>2.0847589892897115E-4</v>
      </c>
      <c r="AC3167" s="731">
        <v>6.1508768324951843E-4</v>
      </c>
      <c r="AD3167" s="108">
        <v>8.511899064312933E-5</v>
      </c>
      <c r="AE3167" s="109">
        <v>8.1969449039244509E-5</v>
      </c>
      <c r="AF3167" s="731">
        <v>1.514763826264761E-4</v>
      </c>
      <c r="AG3167" s="108">
        <v>1.0187821200871641E-4</v>
      </c>
      <c r="AH3167" s="109">
        <v>9.6721819438271047E-5</v>
      </c>
      <c r="AI3167" s="731">
        <v>1.953113343584357E-4</v>
      </c>
      <c r="AJ3167" s="114"/>
      <c r="AK3167" s="115"/>
      <c r="AL3167" s="115"/>
    </row>
    <row r="3168" spans="1:38" x14ac:dyDescent="0.25">
      <c r="A3168" s="71">
        <f t="shared" si="1"/>
        <v>2054</v>
      </c>
      <c r="B3168" s="718">
        <v>3</v>
      </c>
      <c r="C3168" s="108">
        <v>0.27565160056269955</v>
      </c>
      <c r="D3168" s="109">
        <v>0.28173980083382211</v>
      </c>
      <c r="E3168" s="731">
        <v>0.25684879864166232</v>
      </c>
      <c r="F3168" s="108">
        <v>1.3267832371483502E-2</v>
      </c>
      <c r="G3168" s="109">
        <v>1.5068271022106247E-2</v>
      </c>
      <c r="H3168" s="731">
        <v>1.552779456793737E-2</v>
      </c>
      <c r="I3168" s="108">
        <v>7.2520781164065523E-3</v>
      </c>
      <c r="J3168" s="109">
        <v>6.8318377564538504E-3</v>
      </c>
      <c r="K3168" s="731">
        <v>1.7694398428985198E-2</v>
      </c>
      <c r="L3168" s="108">
        <v>7.1553827741247249E-4</v>
      </c>
      <c r="M3168" s="109">
        <v>7.8823406494376289E-4</v>
      </c>
      <c r="N3168" s="731">
        <v>1.4467570918552991E-3</v>
      </c>
      <c r="O3168" s="108">
        <v>1.8213600891230941E-3</v>
      </c>
      <c r="P3168" s="109">
        <v>1.7111271102806384E-3</v>
      </c>
      <c r="Q3168" s="731">
        <v>3.5822171452832077E-3</v>
      </c>
      <c r="R3168" s="108">
        <v>2.5331226155676984E-3</v>
      </c>
      <c r="S3168" s="109">
        <v>3.3740863656433247E-3</v>
      </c>
      <c r="T3168" s="731">
        <v>1.0908621652602779E-2</v>
      </c>
      <c r="U3168" s="108">
        <v>1.9299265029613149E-4</v>
      </c>
      <c r="V3168" s="109">
        <v>1.8512206727205587E-4</v>
      </c>
      <c r="W3168" s="731">
        <v>3.5276822400500871E-4</v>
      </c>
      <c r="X3168" s="108">
        <v>1.1925234552748965E-5</v>
      </c>
      <c r="Y3168" s="109">
        <v>1.1410819210659587E-5</v>
      </c>
      <c r="Z3168" s="731">
        <v>2.2743991824132351E-5</v>
      </c>
      <c r="AA3168" s="108">
        <v>2.0818532608837757E-4</v>
      </c>
      <c r="AB3168" s="109">
        <v>2.0736426818961426E-4</v>
      </c>
      <c r="AC3168" s="731">
        <v>6.2087254538724357E-4</v>
      </c>
      <c r="AD3168" s="108">
        <v>8.4627394559614772E-5</v>
      </c>
      <c r="AE3168" s="109">
        <v>8.1430894649367187E-5</v>
      </c>
      <c r="AF3168" s="731">
        <v>1.5314172860047748E-4</v>
      </c>
      <c r="AG3168" s="108">
        <v>1.0113218178353104E-4</v>
      </c>
      <c r="AH3168" s="109">
        <v>9.5991874976816474E-5</v>
      </c>
      <c r="AI3168" s="731">
        <v>1.9690277729953192E-4</v>
      </c>
      <c r="AJ3168" s="114"/>
      <c r="AK3168" s="115"/>
      <c r="AL3168" s="115"/>
    </row>
    <row r="3169" spans="1:38" x14ac:dyDescent="0.25">
      <c r="A3169" s="71">
        <f t="shared" si="1"/>
        <v>2054</v>
      </c>
      <c r="B3169" s="718">
        <v>4</v>
      </c>
      <c r="C3169" s="108">
        <v>0.33499764092734546</v>
      </c>
      <c r="D3169" s="109">
        <v>0.3371465066921035</v>
      </c>
      <c r="E3169" s="731">
        <v>0.34726041452738854</v>
      </c>
      <c r="F3169" s="108">
        <v>1.3690318317803655E-2</v>
      </c>
      <c r="G3169" s="109">
        <v>1.5600207903746291E-2</v>
      </c>
      <c r="H3169" s="731">
        <v>1.9045805001375968E-2</v>
      </c>
      <c r="I3169" s="108">
        <v>7.6890217146800589E-3</v>
      </c>
      <c r="J3169" s="109">
        <v>7.9937731413748728E-3</v>
      </c>
      <c r="K3169" s="731">
        <v>2.1020491206930229E-2</v>
      </c>
      <c r="L3169" s="108">
        <v>8.6517303648703107E-4</v>
      </c>
      <c r="M3169" s="109">
        <v>1.1770006704599704E-3</v>
      </c>
      <c r="N3169" s="731">
        <v>2.3363971606657607E-3</v>
      </c>
      <c r="O3169" s="108">
        <v>1.9693412838669177E-3</v>
      </c>
      <c r="P3169" s="109">
        <v>2.0034774492220546E-3</v>
      </c>
      <c r="Q3169" s="731">
        <v>4.5354694174941524E-3</v>
      </c>
      <c r="R3169" s="108">
        <v>2.5331226155676984E-3</v>
      </c>
      <c r="S3169" s="109">
        <v>3.3740863656433247E-3</v>
      </c>
      <c r="T3169" s="731">
        <v>1.0908621652602779E-2</v>
      </c>
      <c r="U3169" s="108">
        <v>2.0108015680474702E-4</v>
      </c>
      <c r="V3169" s="109">
        <v>2.0067479670426571E-4</v>
      </c>
      <c r="W3169" s="731">
        <v>4.5397348694382693E-4</v>
      </c>
      <c r="X3169" s="108">
        <v>1.2507791725088615E-5</v>
      </c>
      <c r="Y3169" s="109">
        <v>1.2534239549855264E-5</v>
      </c>
      <c r="Z3169" s="731">
        <v>2.9317268315478872E-5</v>
      </c>
      <c r="AA3169" s="108">
        <v>2.1766878686072219E-4</v>
      </c>
      <c r="AB3169" s="109">
        <v>2.2469986406362216E-4</v>
      </c>
      <c r="AC3169" s="731">
        <v>7.8113788819812854E-4</v>
      </c>
      <c r="AD3169" s="108">
        <v>8.7702518062818686E-5</v>
      </c>
      <c r="AE3169" s="109">
        <v>8.7285272184796351E-5</v>
      </c>
      <c r="AF3169" s="731">
        <v>2.0046756740846547E-4</v>
      </c>
      <c r="AG3169" s="108">
        <v>1.0748183313502818E-4</v>
      </c>
      <c r="AH3169" s="109">
        <v>1.0841299123380218E-4</v>
      </c>
      <c r="AI3169" s="731">
        <v>2.4308184531448253E-4</v>
      </c>
      <c r="AJ3169" s="114"/>
      <c r="AK3169" s="115"/>
      <c r="AL3169" s="115"/>
    </row>
    <row r="3170" spans="1:38" x14ac:dyDescent="0.25">
      <c r="A3170" s="71">
        <f t="shared" si="1"/>
        <v>2054</v>
      </c>
      <c r="B3170" s="718">
        <v>5</v>
      </c>
      <c r="C3170" s="108">
        <v>0.33377570668908746</v>
      </c>
      <c r="D3170" s="109">
        <v>0.33596197233611835</v>
      </c>
      <c r="E3170" s="731">
        <v>0.34269086403602261</v>
      </c>
      <c r="F3170" s="108">
        <v>1.3711538254646638E-2</v>
      </c>
      <c r="G3170" s="109">
        <v>1.561768364380157E-2</v>
      </c>
      <c r="H3170" s="731">
        <v>1.8842811363042725E-2</v>
      </c>
      <c r="I3170" s="108">
        <v>7.6551718962141633E-3</v>
      </c>
      <c r="J3170" s="109">
        <v>7.9562294921432485E-3</v>
      </c>
      <c r="K3170" s="731">
        <v>2.0705241486608468E-2</v>
      </c>
      <c r="L3170" s="108">
        <v>8.6384200346225389E-4</v>
      </c>
      <c r="M3170" s="109">
        <v>1.1746066020771654E-3</v>
      </c>
      <c r="N3170" s="731">
        <v>2.3167146588375736E-3</v>
      </c>
      <c r="O3170" s="108">
        <v>1.9607555431419193E-3</v>
      </c>
      <c r="P3170" s="109">
        <v>1.9946685835460754E-3</v>
      </c>
      <c r="Q3170" s="731">
        <v>4.4678483440540777E-3</v>
      </c>
      <c r="R3170" s="108">
        <v>2.5331226155676984E-3</v>
      </c>
      <c r="S3170" s="109">
        <v>3.3740863656433247E-3</v>
      </c>
      <c r="T3170" s="731">
        <v>1.0908621652602779E-2</v>
      </c>
      <c r="U3170" s="108">
        <v>2.0027546483932608E-4</v>
      </c>
      <c r="V3170" s="109">
        <v>1.9981079622377718E-4</v>
      </c>
      <c r="W3170" s="731">
        <v>4.4671620559059983E-4</v>
      </c>
      <c r="X3170" s="108">
        <v>1.2455726215621723E-5</v>
      </c>
      <c r="Y3170" s="109">
        <v>1.2478731977550612E-5</v>
      </c>
      <c r="Z3170" s="731">
        <v>2.8864647781085313E-5</v>
      </c>
      <c r="AA3170" s="108">
        <v>2.1708824730969577E-4</v>
      </c>
      <c r="AB3170" s="109">
        <v>2.2406351572118653E-4</v>
      </c>
      <c r="AC3170" s="731">
        <v>7.6983002116790293E-4</v>
      </c>
      <c r="AD3170" s="108">
        <v>8.7354407294207764E-5</v>
      </c>
      <c r="AE3170" s="109">
        <v>8.6908858903466405E-5</v>
      </c>
      <c r="AF3170" s="731">
        <v>1.9709614141962448E-4</v>
      </c>
      <c r="AG3170" s="108">
        <v>1.0702710746556064E-4</v>
      </c>
      <c r="AH3170" s="109">
        <v>1.0793652326457503E-4</v>
      </c>
      <c r="AI3170" s="731">
        <v>2.3984231021419842E-4</v>
      </c>
      <c r="AJ3170" s="114"/>
      <c r="AK3170" s="115"/>
      <c r="AL3170" s="115"/>
    </row>
    <row r="3171" spans="1:38" x14ac:dyDescent="0.25">
      <c r="A3171" s="71">
        <f t="shared" si="1"/>
        <v>2054</v>
      </c>
      <c r="B3171" s="718">
        <v>6</v>
      </c>
      <c r="C3171" s="108">
        <v>0.38332359871321114</v>
      </c>
      <c r="D3171" s="109">
        <v>0.38120535510537862</v>
      </c>
      <c r="E3171" s="731">
        <v>0.45954523605026021</v>
      </c>
      <c r="F3171" s="108">
        <v>1.426023177426607E-2</v>
      </c>
      <c r="G3171" s="109">
        <v>1.6181849613188165E-2</v>
      </c>
      <c r="H3171" s="731">
        <v>2.4606439734058277E-2</v>
      </c>
      <c r="I3171" s="108">
        <v>7.9024200013855187E-3</v>
      </c>
      <c r="J3171" s="109">
        <v>8.828287978193473E-3</v>
      </c>
      <c r="K3171" s="731">
        <v>2.2793352911921853E-2</v>
      </c>
      <c r="L3171" s="108">
        <v>9.7973915713399601E-4</v>
      </c>
      <c r="M3171" s="109">
        <v>1.2703562390919314E-3</v>
      </c>
      <c r="N3171" s="731">
        <v>2.3987959296095296E-3</v>
      </c>
      <c r="O3171" s="108">
        <v>2.0683070883581959E-3</v>
      </c>
      <c r="P3171" s="109">
        <v>2.2369204213965738E-3</v>
      </c>
      <c r="Q3171" s="731">
        <v>6.001613943903911E-3</v>
      </c>
      <c r="R3171" s="108">
        <v>2.5331226155676984E-3</v>
      </c>
      <c r="S3171" s="109">
        <v>3.3740863656433247E-3</v>
      </c>
      <c r="T3171" s="731">
        <v>1.0908621652602779E-2</v>
      </c>
      <c r="U3171" s="108">
        <v>2.0596558050026023E-4</v>
      </c>
      <c r="V3171" s="109">
        <v>2.1200476068179597E-4</v>
      </c>
      <c r="W3171" s="731">
        <v>5.5539519606944885E-4</v>
      </c>
      <c r="X3171" s="108">
        <v>1.2868298393825656E-5</v>
      </c>
      <c r="Y3171" s="109">
        <v>1.3367582922932461E-5</v>
      </c>
      <c r="Z3171" s="731">
        <v>3.7368262440472971E-5</v>
      </c>
      <c r="AA3171" s="108">
        <v>2.2476984329688774E-4</v>
      </c>
      <c r="AB3171" s="109">
        <v>2.3846729405820134E-4</v>
      </c>
      <c r="AC3171" s="731">
        <v>1.0323410955402853E-3</v>
      </c>
      <c r="AD3171" s="108">
        <v>8.9493722095884096E-5</v>
      </c>
      <c r="AE3171" s="109">
        <v>9.1403440929261533E-5</v>
      </c>
      <c r="AF3171" s="731">
        <v>2.2983160562211664E-4</v>
      </c>
      <c r="AG3171" s="108">
        <v>1.1159160455951636E-4</v>
      </c>
      <c r="AH3171" s="109">
        <v>1.1803680489467399E-4</v>
      </c>
      <c r="AI3171" s="731">
        <v>3.57325996974753E-4</v>
      </c>
      <c r="AJ3171" s="114"/>
      <c r="AK3171" s="115"/>
      <c r="AL3171" s="115"/>
    </row>
    <row r="3172" spans="1:38" x14ac:dyDescent="0.25">
      <c r="A3172" s="71">
        <f t="shared" si="1"/>
        <v>2054</v>
      </c>
      <c r="B3172" s="718">
        <v>7</v>
      </c>
      <c r="C3172" s="108">
        <v>0.38332359871321114</v>
      </c>
      <c r="D3172" s="109">
        <v>0.38120535510537862</v>
      </c>
      <c r="E3172" s="731">
        <v>0.45954523605026021</v>
      </c>
      <c r="F3172" s="108">
        <v>1.426023177426607E-2</v>
      </c>
      <c r="G3172" s="109">
        <v>1.6181849613188165E-2</v>
      </c>
      <c r="H3172" s="731">
        <v>2.4606439734058277E-2</v>
      </c>
      <c r="I3172" s="108">
        <v>7.9024200013855187E-3</v>
      </c>
      <c r="J3172" s="109">
        <v>8.828287978193473E-3</v>
      </c>
      <c r="K3172" s="731">
        <v>2.2793352911921853E-2</v>
      </c>
      <c r="L3172" s="108">
        <v>9.7973915713399601E-4</v>
      </c>
      <c r="M3172" s="109">
        <v>1.2703562390919314E-3</v>
      </c>
      <c r="N3172" s="731">
        <v>2.3987959296095296E-3</v>
      </c>
      <c r="O3172" s="108">
        <v>2.0683070883581959E-3</v>
      </c>
      <c r="P3172" s="109">
        <v>2.2369204213965738E-3</v>
      </c>
      <c r="Q3172" s="731">
        <v>6.001613943903911E-3</v>
      </c>
      <c r="R3172" s="108">
        <v>2.5331226155676984E-3</v>
      </c>
      <c r="S3172" s="109">
        <v>3.3740863656433247E-3</v>
      </c>
      <c r="T3172" s="731">
        <v>1.0908621652602779E-2</v>
      </c>
      <c r="U3172" s="108">
        <v>2.0596558050026023E-4</v>
      </c>
      <c r="V3172" s="109">
        <v>2.1200476068179597E-4</v>
      </c>
      <c r="W3172" s="731">
        <v>5.5539519606944885E-4</v>
      </c>
      <c r="X3172" s="108">
        <v>1.2868298393825656E-5</v>
      </c>
      <c r="Y3172" s="109">
        <v>1.3367582922932461E-5</v>
      </c>
      <c r="Z3172" s="731">
        <v>3.7368262440472971E-5</v>
      </c>
      <c r="AA3172" s="108">
        <v>2.2476984329688774E-4</v>
      </c>
      <c r="AB3172" s="109">
        <v>2.3846729405820134E-4</v>
      </c>
      <c r="AC3172" s="731">
        <v>1.0323410955402853E-3</v>
      </c>
      <c r="AD3172" s="108">
        <v>8.9493722095884096E-5</v>
      </c>
      <c r="AE3172" s="109">
        <v>9.1403440929261533E-5</v>
      </c>
      <c r="AF3172" s="731">
        <v>2.2983160562211664E-4</v>
      </c>
      <c r="AG3172" s="108">
        <v>1.1159160455951636E-4</v>
      </c>
      <c r="AH3172" s="109">
        <v>1.1803680489467399E-4</v>
      </c>
      <c r="AI3172" s="731">
        <v>3.57325996974753E-4</v>
      </c>
      <c r="AJ3172" s="114"/>
      <c r="AK3172" s="115"/>
      <c r="AL3172" s="115"/>
    </row>
    <row r="3173" spans="1:38" ht="13" x14ac:dyDescent="0.3">
      <c r="A3173" s="71">
        <f t="shared" si="1"/>
        <v>2054</v>
      </c>
      <c r="B3173" s="718">
        <v>8</v>
      </c>
      <c r="C3173" s="108">
        <v>0.38332359871321114</v>
      </c>
      <c r="D3173" s="109">
        <v>0.38120535510537862</v>
      </c>
      <c r="E3173" s="732">
        <v>0.45954523605026021</v>
      </c>
      <c r="F3173" s="108">
        <v>1.426023177426607E-2</v>
      </c>
      <c r="G3173" s="109">
        <v>1.6181849613188165E-2</v>
      </c>
      <c r="H3173" s="732">
        <v>2.4606439734058277E-2</v>
      </c>
      <c r="I3173" s="108">
        <v>7.9024200013855187E-3</v>
      </c>
      <c r="J3173" s="109">
        <v>8.828287978193473E-3</v>
      </c>
      <c r="K3173" s="732">
        <v>2.2793352911921853E-2</v>
      </c>
      <c r="L3173" s="108">
        <v>9.7973915713399601E-4</v>
      </c>
      <c r="M3173" s="109">
        <v>1.2703562390919314E-3</v>
      </c>
      <c r="N3173" s="732">
        <v>2.3987959296095296E-3</v>
      </c>
      <c r="O3173" s="108">
        <v>2.0683070883581959E-3</v>
      </c>
      <c r="P3173" s="109">
        <v>2.2369204213965738E-3</v>
      </c>
      <c r="Q3173" s="732">
        <v>6.001613943903911E-3</v>
      </c>
      <c r="R3173" s="108">
        <v>2.5331226155676984E-3</v>
      </c>
      <c r="S3173" s="109">
        <v>3.3740863656433247E-3</v>
      </c>
      <c r="T3173" s="732">
        <v>1.0908621652602779E-2</v>
      </c>
      <c r="U3173" s="108">
        <v>2.0596558050026023E-4</v>
      </c>
      <c r="V3173" s="109">
        <v>2.1200476068179597E-4</v>
      </c>
      <c r="W3173" s="732">
        <v>5.5539519606944885E-4</v>
      </c>
      <c r="X3173" s="108">
        <v>1.2868298393825656E-5</v>
      </c>
      <c r="Y3173" s="109">
        <v>1.3367582922932461E-5</v>
      </c>
      <c r="Z3173" s="732">
        <v>3.7368262440472971E-5</v>
      </c>
      <c r="AA3173" s="108">
        <v>2.2476984329688774E-4</v>
      </c>
      <c r="AB3173" s="109">
        <v>2.3846729405820134E-4</v>
      </c>
      <c r="AC3173" s="732">
        <v>1.0323410955402853E-3</v>
      </c>
      <c r="AD3173" s="108">
        <v>8.9493722095884096E-5</v>
      </c>
      <c r="AE3173" s="109">
        <v>9.1403440929261533E-5</v>
      </c>
      <c r="AF3173" s="732">
        <v>2.2983160562211664E-4</v>
      </c>
      <c r="AG3173" s="108">
        <v>1.1159160455951636E-4</v>
      </c>
      <c r="AH3173" s="109">
        <v>1.1803680489467399E-4</v>
      </c>
      <c r="AI3173" s="732">
        <v>3.57325996974753E-4</v>
      </c>
      <c r="AJ3173" s="114"/>
      <c r="AK3173" s="115"/>
      <c r="AL3173" s="115"/>
    </row>
    <row r="3174" spans="1:38" ht="13" x14ac:dyDescent="0.3">
      <c r="A3174" s="71">
        <f t="shared" si="1"/>
        <v>2054</v>
      </c>
      <c r="B3174" s="718">
        <v>9</v>
      </c>
      <c r="C3174" s="108">
        <v>0.38332359871321114</v>
      </c>
      <c r="D3174" s="109">
        <v>0.38120535510537862</v>
      </c>
      <c r="E3174" s="732">
        <v>0.45954523605026021</v>
      </c>
      <c r="F3174" s="108">
        <v>1.426023177426607E-2</v>
      </c>
      <c r="G3174" s="109">
        <v>1.6181849613188165E-2</v>
      </c>
      <c r="H3174" s="732">
        <v>2.4606439734058277E-2</v>
      </c>
      <c r="I3174" s="108">
        <v>7.9024200013855187E-3</v>
      </c>
      <c r="J3174" s="109">
        <v>8.828287978193473E-3</v>
      </c>
      <c r="K3174" s="732">
        <v>2.2793352911921853E-2</v>
      </c>
      <c r="L3174" s="108">
        <v>9.7973915713399601E-4</v>
      </c>
      <c r="M3174" s="109">
        <v>1.2703562390919314E-3</v>
      </c>
      <c r="N3174" s="732">
        <v>2.3987959296095296E-3</v>
      </c>
      <c r="O3174" s="108">
        <v>2.0683070883581959E-3</v>
      </c>
      <c r="P3174" s="109">
        <v>2.2369204213965738E-3</v>
      </c>
      <c r="Q3174" s="732">
        <v>6.001613943903911E-3</v>
      </c>
      <c r="R3174" s="108">
        <v>2.5331226155676984E-3</v>
      </c>
      <c r="S3174" s="109">
        <v>3.3740863656433247E-3</v>
      </c>
      <c r="T3174" s="732">
        <v>1.0908621652602779E-2</v>
      </c>
      <c r="U3174" s="108">
        <v>2.0596558050026023E-4</v>
      </c>
      <c r="V3174" s="109">
        <v>2.1200476068179597E-4</v>
      </c>
      <c r="W3174" s="732">
        <v>5.5539519606944885E-4</v>
      </c>
      <c r="X3174" s="108">
        <v>1.2868298393825656E-5</v>
      </c>
      <c r="Y3174" s="109">
        <v>1.3367582922932461E-5</v>
      </c>
      <c r="Z3174" s="732">
        <v>3.7368262440472971E-5</v>
      </c>
      <c r="AA3174" s="108">
        <v>2.2476984329688774E-4</v>
      </c>
      <c r="AB3174" s="109">
        <v>2.3846729405820134E-4</v>
      </c>
      <c r="AC3174" s="732">
        <v>1.0323410955402853E-3</v>
      </c>
      <c r="AD3174" s="108">
        <v>8.9493722095884096E-5</v>
      </c>
      <c r="AE3174" s="109">
        <v>9.1403440929261533E-5</v>
      </c>
      <c r="AF3174" s="732">
        <v>2.2983160562211664E-4</v>
      </c>
      <c r="AG3174" s="108">
        <v>1.1159160455951636E-4</v>
      </c>
      <c r="AH3174" s="109">
        <v>1.1803680489467399E-4</v>
      </c>
      <c r="AI3174" s="732">
        <v>3.57325996974753E-4</v>
      </c>
      <c r="AJ3174" s="114"/>
      <c r="AK3174" s="115"/>
      <c r="AL3174" s="115"/>
    </row>
    <row r="3175" spans="1:38" ht="13" x14ac:dyDescent="0.3">
      <c r="A3175" s="71">
        <f t="shared" ref="A3175:A3238" si="2">A3135+1</f>
        <v>2054</v>
      </c>
      <c r="B3175" s="718">
        <v>10</v>
      </c>
      <c r="C3175" s="108">
        <v>0.38332359871321114</v>
      </c>
      <c r="D3175" s="109">
        <v>0.38120535510537862</v>
      </c>
      <c r="E3175" s="732">
        <v>0.45954523605026021</v>
      </c>
      <c r="F3175" s="108">
        <v>1.426023177426607E-2</v>
      </c>
      <c r="G3175" s="109">
        <v>1.6181849613188165E-2</v>
      </c>
      <c r="H3175" s="732">
        <v>2.4606439734058277E-2</v>
      </c>
      <c r="I3175" s="108">
        <v>7.9024200013855187E-3</v>
      </c>
      <c r="J3175" s="109">
        <v>8.828287978193473E-3</v>
      </c>
      <c r="K3175" s="732">
        <v>2.2793352911921853E-2</v>
      </c>
      <c r="L3175" s="108">
        <v>9.7973915713399601E-4</v>
      </c>
      <c r="M3175" s="109">
        <v>1.2703562390919314E-3</v>
      </c>
      <c r="N3175" s="732">
        <v>2.3987959296095296E-3</v>
      </c>
      <c r="O3175" s="108">
        <v>2.0683070883581959E-3</v>
      </c>
      <c r="P3175" s="109">
        <v>2.2369204213965738E-3</v>
      </c>
      <c r="Q3175" s="732">
        <v>6.001613943903911E-3</v>
      </c>
      <c r="R3175" s="108">
        <v>2.5331226155676984E-3</v>
      </c>
      <c r="S3175" s="109">
        <v>3.3740863656433247E-3</v>
      </c>
      <c r="T3175" s="732">
        <v>1.0908621652602779E-2</v>
      </c>
      <c r="U3175" s="108">
        <v>2.0596558050026023E-4</v>
      </c>
      <c r="V3175" s="109">
        <v>2.1200476068179597E-4</v>
      </c>
      <c r="W3175" s="732">
        <v>5.5539519606944885E-4</v>
      </c>
      <c r="X3175" s="108">
        <v>1.2868298393825656E-5</v>
      </c>
      <c r="Y3175" s="109">
        <v>1.3367582922932461E-5</v>
      </c>
      <c r="Z3175" s="732">
        <v>3.7368262440472971E-5</v>
      </c>
      <c r="AA3175" s="108">
        <v>2.2476984329688774E-4</v>
      </c>
      <c r="AB3175" s="109">
        <v>2.3846729405820134E-4</v>
      </c>
      <c r="AC3175" s="732">
        <v>1.0323410955402853E-3</v>
      </c>
      <c r="AD3175" s="108">
        <v>8.9493722095884096E-5</v>
      </c>
      <c r="AE3175" s="109">
        <v>9.1403440929261533E-5</v>
      </c>
      <c r="AF3175" s="732">
        <v>2.2983160562211664E-4</v>
      </c>
      <c r="AG3175" s="108">
        <v>1.1159160455951636E-4</v>
      </c>
      <c r="AH3175" s="109">
        <v>1.1803680489467399E-4</v>
      </c>
      <c r="AI3175" s="732">
        <v>3.57325996974753E-4</v>
      </c>
      <c r="AJ3175" s="114"/>
      <c r="AK3175" s="115"/>
      <c r="AL3175" s="115"/>
    </row>
    <row r="3176" spans="1:38" ht="13" x14ac:dyDescent="0.3">
      <c r="A3176" s="71">
        <f t="shared" si="2"/>
        <v>2054</v>
      </c>
      <c r="B3176" s="718">
        <v>11</v>
      </c>
      <c r="C3176" s="108">
        <v>0.38332359871321114</v>
      </c>
      <c r="D3176" s="109">
        <v>0.38120535510537862</v>
      </c>
      <c r="E3176" s="732">
        <v>0.45954523605026021</v>
      </c>
      <c r="F3176" s="108">
        <v>1.426023177426607E-2</v>
      </c>
      <c r="G3176" s="109">
        <v>1.6181849613188165E-2</v>
      </c>
      <c r="H3176" s="732">
        <v>2.4606439734058277E-2</v>
      </c>
      <c r="I3176" s="108">
        <v>7.9024200013855187E-3</v>
      </c>
      <c r="J3176" s="109">
        <v>8.828287978193473E-3</v>
      </c>
      <c r="K3176" s="732">
        <v>2.2793352911921853E-2</v>
      </c>
      <c r="L3176" s="108">
        <v>9.7973915713399601E-4</v>
      </c>
      <c r="M3176" s="109">
        <v>1.2703562390919314E-3</v>
      </c>
      <c r="N3176" s="732">
        <v>2.3987959296095296E-3</v>
      </c>
      <c r="O3176" s="108">
        <v>2.0683070883581959E-3</v>
      </c>
      <c r="P3176" s="109">
        <v>2.2369204213965738E-3</v>
      </c>
      <c r="Q3176" s="732">
        <v>6.001613943903911E-3</v>
      </c>
      <c r="R3176" s="108">
        <v>2.5331226155676984E-3</v>
      </c>
      <c r="S3176" s="109">
        <v>3.3740863656433247E-3</v>
      </c>
      <c r="T3176" s="732">
        <v>1.0908621652602779E-2</v>
      </c>
      <c r="U3176" s="108">
        <v>2.0596558050026023E-4</v>
      </c>
      <c r="V3176" s="109">
        <v>2.1200476068179597E-4</v>
      </c>
      <c r="W3176" s="732">
        <v>5.5539519606944885E-4</v>
      </c>
      <c r="X3176" s="108">
        <v>1.2868298393825656E-5</v>
      </c>
      <c r="Y3176" s="109">
        <v>1.3367582922932461E-5</v>
      </c>
      <c r="Z3176" s="732">
        <v>3.7368262440472971E-5</v>
      </c>
      <c r="AA3176" s="108">
        <v>2.2476984329688774E-4</v>
      </c>
      <c r="AB3176" s="109">
        <v>2.3846729405820134E-4</v>
      </c>
      <c r="AC3176" s="732">
        <v>1.0323410955402853E-3</v>
      </c>
      <c r="AD3176" s="108">
        <v>8.9493722095884096E-5</v>
      </c>
      <c r="AE3176" s="109">
        <v>9.1403440929261533E-5</v>
      </c>
      <c r="AF3176" s="732">
        <v>2.2983160562211664E-4</v>
      </c>
      <c r="AG3176" s="108">
        <v>1.1159160455951636E-4</v>
      </c>
      <c r="AH3176" s="109">
        <v>1.1803680489467399E-4</v>
      </c>
      <c r="AI3176" s="732">
        <v>3.57325996974753E-4</v>
      </c>
      <c r="AJ3176" s="114"/>
      <c r="AK3176" s="115"/>
      <c r="AL3176" s="115"/>
    </row>
    <row r="3177" spans="1:38" ht="13" x14ac:dyDescent="0.3">
      <c r="A3177" s="71">
        <f t="shared" si="2"/>
        <v>2054</v>
      </c>
      <c r="B3177" s="718">
        <v>12</v>
      </c>
      <c r="C3177" s="108">
        <v>0.38332359871321114</v>
      </c>
      <c r="D3177" s="109">
        <v>0.38120535510537862</v>
      </c>
      <c r="E3177" s="732">
        <v>0.45954523605026021</v>
      </c>
      <c r="F3177" s="108">
        <v>1.426023177426607E-2</v>
      </c>
      <c r="G3177" s="109">
        <v>1.6181849613188165E-2</v>
      </c>
      <c r="H3177" s="732">
        <v>2.4606439734058277E-2</v>
      </c>
      <c r="I3177" s="108">
        <v>7.9024200013855187E-3</v>
      </c>
      <c r="J3177" s="109">
        <v>8.828287978193473E-3</v>
      </c>
      <c r="K3177" s="732">
        <v>2.2793352911921853E-2</v>
      </c>
      <c r="L3177" s="108">
        <v>9.7973915713399601E-4</v>
      </c>
      <c r="M3177" s="109">
        <v>1.2703562390919314E-3</v>
      </c>
      <c r="N3177" s="732">
        <v>2.3987959296095296E-3</v>
      </c>
      <c r="O3177" s="108">
        <v>2.0683070883581959E-3</v>
      </c>
      <c r="P3177" s="109">
        <v>2.2369204213965738E-3</v>
      </c>
      <c r="Q3177" s="732">
        <v>6.001613943903911E-3</v>
      </c>
      <c r="R3177" s="108">
        <v>2.5331226155676984E-3</v>
      </c>
      <c r="S3177" s="109">
        <v>3.3740863656433247E-3</v>
      </c>
      <c r="T3177" s="732">
        <v>1.0908621652602779E-2</v>
      </c>
      <c r="U3177" s="108">
        <v>2.0596558050026023E-4</v>
      </c>
      <c r="V3177" s="109">
        <v>2.1200476068179597E-4</v>
      </c>
      <c r="W3177" s="732">
        <v>5.5539519606944885E-4</v>
      </c>
      <c r="X3177" s="108">
        <v>1.2868298393825656E-5</v>
      </c>
      <c r="Y3177" s="109">
        <v>1.3367582922932461E-5</v>
      </c>
      <c r="Z3177" s="732">
        <v>3.7368262440472971E-5</v>
      </c>
      <c r="AA3177" s="108">
        <v>2.2476984329688774E-4</v>
      </c>
      <c r="AB3177" s="109">
        <v>2.3846729405820134E-4</v>
      </c>
      <c r="AC3177" s="732">
        <v>1.0323410955402853E-3</v>
      </c>
      <c r="AD3177" s="108">
        <v>8.9493722095884096E-5</v>
      </c>
      <c r="AE3177" s="109">
        <v>9.1403440929261533E-5</v>
      </c>
      <c r="AF3177" s="732">
        <v>2.2983160562211664E-4</v>
      </c>
      <c r="AG3177" s="108">
        <v>1.1159160455951636E-4</v>
      </c>
      <c r="AH3177" s="109">
        <v>1.1803680489467399E-4</v>
      </c>
      <c r="AI3177" s="732">
        <v>3.57325996974753E-4</v>
      </c>
      <c r="AJ3177" s="114"/>
      <c r="AK3177" s="115"/>
      <c r="AL3177" s="115"/>
    </row>
    <row r="3178" spans="1:38" ht="13" x14ac:dyDescent="0.3">
      <c r="A3178" s="71">
        <f t="shared" si="2"/>
        <v>2054</v>
      </c>
      <c r="B3178" s="718">
        <v>13</v>
      </c>
      <c r="C3178" s="108">
        <v>0.38332359871321114</v>
      </c>
      <c r="D3178" s="109">
        <v>0.38120535510537862</v>
      </c>
      <c r="E3178" s="732">
        <v>0.45954523605026021</v>
      </c>
      <c r="F3178" s="108">
        <v>1.426023177426607E-2</v>
      </c>
      <c r="G3178" s="109">
        <v>1.6181849613188165E-2</v>
      </c>
      <c r="H3178" s="732">
        <v>2.4606439734058277E-2</v>
      </c>
      <c r="I3178" s="108">
        <v>7.9024200013855187E-3</v>
      </c>
      <c r="J3178" s="109">
        <v>8.828287978193473E-3</v>
      </c>
      <c r="K3178" s="732">
        <v>2.2793352911921853E-2</v>
      </c>
      <c r="L3178" s="108">
        <v>9.7973915713399601E-4</v>
      </c>
      <c r="M3178" s="109">
        <v>1.2703562390919314E-3</v>
      </c>
      <c r="N3178" s="732">
        <v>2.3987959296095296E-3</v>
      </c>
      <c r="O3178" s="108">
        <v>2.0683070883581959E-3</v>
      </c>
      <c r="P3178" s="109">
        <v>2.2369204213965738E-3</v>
      </c>
      <c r="Q3178" s="732">
        <v>6.001613943903911E-3</v>
      </c>
      <c r="R3178" s="108">
        <v>2.5331226155676984E-3</v>
      </c>
      <c r="S3178" s="109">
        <v>3.3740863656433247E-3</v>
      </c>
      <c r="T3178" s="732">
        <v>1.0908621652602779E-2</v>
      </c>
      <c r="U3178" s="108">
        <v>2.0596558050026023E-4</v>
      </c>
      <c r="V3178" s="109">
        <v>2.1200476068179597E-4</v>
      </c>
      <c r="W3178" s="732">
        <v>5.5539519606944885E-4</v>
      </c>
      <c r="X3178" s="108">
        <v>1.2868298393825656E-5</v>
      </c>
      <c r="Y3178" s="109">
        <v>1.3367582922932461E-5</v>
      </c>
      <c r="Z3178" s="732">
        <v>3.7368262440472971E-5</v>
      </c>
      <c r="AA3178" s="108">
        <v>2.2476984329688774E-4</v>
      </c>
      <c r="AB3178" s="109">
        <v>2.3846729405820134E-4</v>
      </c>
      <c r="AC3178" s="732">
        <v>1.0323410955402853E-3</v>
      </c>
      <c r="AD3178" s="108">
        <v>8.9493722095884096E-5</v>
      </c>
      <c r="AE3178" s="109">
        <v>9.1403440929261533E-5</v>
      </c>
      <c r="AF3178" s="732">
        <v>2.2983160562211664E-4</v>
      </c>
      <c r="AG3178" s="108">
        <v>1.1159160455951636E-4</v>
      </c>
      <c r="AH3178" s="109">
        <v>1.1803680489467399E-4</v>
      </c>
      <c r="AI3178" s="732">
        <v>3.57325996974753E-4</v>
      </c>
      <c r="AJ3178" s="114"/>
      <c r="AK3178" s="115"/>
      <c r="AL3178" s="115"/>
    </row>
    <row r="3179" spans="1:38" ht="13" x14ac:dyDescent="0.3">
      <c r="A3179" s="71">
        <f t="shared" si="2"/>
        <v>2054</v>
      </c>
      <c r="B3179" s="718">
        <v>14</v>
      </c>
      <c r="C3179" s="108">
        <v>0.38332359871321114</v>
      </c>
      <c r="D3179" s="109">
        <v>0.38120535510537862</v>
      </c>
      <c r="E3179" s="732">
        <v>0.45954523605026021</v>
      </c>
      <c r="F3179" s="108">
        <v>1.426023177426607E-2</v>
      </c>
      <c r="G3179" s="109">
        <v>1.6181849613188165E-2</v>
      </c>
      <c r="H3179" s="732">
        <v>2.4606439734058277E-2</v>
      </c>
      <c r="I3179" s="108">
        <v>7.9024200013855187E-3</v>
      </c>
      <c r="J3179" s="109">
        <v>8.828287978193473E-3</v>
      </c>
      <c r="K3179" s="732">
        <v>2.2793352911921853E-2</v>
      </c>
      <c r="L3179" s="108">
        <v>9.7973915713399601E-4</v>
      </c>
      <c r="M3179" s="109">
        <v>1.2703562390919314E-3</v>
      </c>
      <c r="N3179" s="732">
        <v>2.3987959296095296E-3</v>
      </c>
      <c r="O3179" s="108">
        <v>2.0683070883581959E-3</v>
      </c>
      <c r="P3179" s="109">
        <v>2.2369204213965738E-3</v>
      </c>
      <c r="Q3179" s="732">
        <v>6.001613943903911E-3</v>
      </c>
      <c r="R3179" s="108">
        <v>2.5331226155676984E-3</v>
      </c>
      <c r="S3179" s="109">
        <v>3.3740863656433247E-3</v>
      </c>
      <c r="T3179" s="732">
        <v>1.0908621652602779E-2</v>
      </c>
      <c r="U3179" s="108">
        <v>2.0596558050026023E-4</v>
      </c>
      <c r="V3179" s="109">
        <v>2.1200476068179597E-4</v>
      </c>
      <c r="W3179" s="732">
        <v>5.5539519606944885E-4</v>
      </c>
      <c r="X3179" s="108">
        <v>1.2868298393825656E-5</v>
      </c>
      <c r="Y3179" s="109">
        <v>1.3367582922932461E-5</v>
      </c>
      <c r="Z3179" s="732">
        <v>3.7368262440472971E-5</v>
      </c>
      <c r="AA3179" s="108">
        <v>2.2476984329688774E-4</v>
      </c>
      <c r="AB3179" s="109">
        <v>2.3846729405820134E-4</v>
      </c>
      <c r="AC3179" s="732">
        <v>1.0323410955402853E-3</v>
      </c>
      <c r="AD3179" s="108">
        <v>8.9493722095884096E-5</v>
      </c>
      <c r="AE3179" s="109">
        <v>9.1403440929261533E-5</v>
      </c>
      <c r="AF3179" s="732">
        <v>2.2983160562211664E-4</v>
      </c>
      <c r="AG3179" s="108">
        <v>1.1159160455951636E-4</v>
      </c>
      <c r="AH3179" s="109">
        <v>1.1803680489467399E-4</v>
      </c>
      <c r="AI3179" s="732">
        <v>3.57325996974753E-4</v>
      </c>
      <c r="AJ3179" s="114"/>
      <c r="AK3179" s="115"/>
      <c r="AL3179" s="115"/>
    </row>
    <row r="3180" spans="1:38" ht="13" x14ac:dyDescent="0.3">
      <c r="A3180" s="71">
        <f t="shared" si="2"/>
        <v>2054</v>
      </c>
      <c r="B3180" s="718">
        <v>15</v>
      </c>
      <c r="C3180" s="108">
        <v>0.38332359871321114</v>
      </c>
      <c r="D3180" s="109">
        <v>0.38120535510537862</v>
      </c>
      <c r="E3180" s="732">
        <v>0.45954523605026021</v>
      </c>
      <c r="F3180" s="108">
        <v>1.426023177426607E-2</v>
      </c>
      <c r="G3180" s="109">
        <v>1.6181849613188165E-2</v>
      </c>
      <c r="H3180" s="732">
        <v>2.4606439734058277E-2</v>
      </c>
      <c r="I3180" s="108">
        <v>7.9024200013855187E-3</v>
      </c>
      <c r="J3180" s="109">
        <v>8.828287978193473E-3</v>
      </c>
      <c r="K3180" s="732">
        <v>2.2793352911921853E-2</v>
      </c>
      <c r="L3180" s="108">
        <v>9.7973915713399601E-4</v>
      </c>
      <c r="M3180" s="109">
        <v>1.2703562390919314E-3</v>
      </c>
      <c r="N3180" s="732">
        <v>2.3987959296095296E-3</v>
      </c>
      <c r="O3180" s="108">
        <v>2.0683070883581959E-3</v>
      </c>
      <c r="P3180" s="109">
        <v>2.2369204213965738E-3</v>
      </c>
      <c r="Q3180" s="732">
        <v>6.001613943903911E-3</v>
      </c>
      <c r="R3180" s="108">
        <v>2.5331226155676984E-3</v>
      </c>
      <c r="S3180" s="109">
        <v>3.3740863656433247E-3</v>
      </c>
      <c r="T3180" s="732">
        <v>1.0908621652602779E-2</v>
      </c>
      <c r="U3180" s="108">
        <v>2.0596558050026023E-4</v>
      </c>
      <c r="V3180" s="109">
        <v>2.1200476068179597E-4</v>
      </c>
      <c r="W3180" s="732">
        <v>5.5539519606944885E-4</v>
      </c>
      <c r="X3180" s="108">
        <v>1.2868298393825656E-5</v>
      </c>
      <c r="Y3180" s="109">
        <v>1.3367582922932461E-5</v>
      </c>
      <c r="Z3180" s="732">
        <v>3.7368262440472971E-5</v>
      </c>
      <c r="AA3180" s="108">
        <v>2.2476984329688774E-4</v>
      </c>
      <c r="AB3180" s="109">
        <v>2.3846729405820134E-4</v>
      </c>
      <c r="AC3180" s="732">
        <v>1.0323410955402853E-3</v>
      </c>
      <c r="AD3180" s="108">
        <v>8.9493722095884096E-5</v>
      </c>
      <c r="AE3180" s="109">
        <v>9.1403440929261533E-5</v>
      </c>
      <c r="AF3180" s="732">
        <v>2.2983160562211664E-4</v>
      </c>
      <c r="AG3180" s="108">
        <v>1.1159160455951636E-4</v>
      </c>
      <c r="AH3180" s="109">
        <v>1.1803680489467399E-4</v>
      </c>
      <c r="AI3180" s="732">
        <v>3.57325996974753E-4</v>
      </c>
      <c r="AJ3180" s="114"/>
      <c r="AK3180" s="115"/>
      <c r="AL3180" s="115"/>
    </row>
    <row r="3181" spans="1:38" ht="13" x14ac:dyDescent="0.3">
      <c r="A3181" s="71">
        <f t="shared" si="2"/>
        <v>2054</v>
      </c>
      <c r="B3181" s="718">
        <v>16</v>
      </c>
      <c r="C3181" s="108">
        <v>0.38332359871321114</v>
      </c>
      <c r="D3181" s="109">
        <v>0.38120535510537862</v>
      </c>
      <c r="E3181" s="732">
        <v>0.45954523605026021</v>
      </c>
      <c r="F3181" s="108">
        <v>1.426023177426607E-2</v>
      </c>
      <c r="G3181" s="109">
        <v>1.6181849613188165E-2</v>
      </c>
      <c r="H3181" s="732">
        <v>2.4606439734058277E-2</v>
      </c>
      <c r="I3181" s="108">
        <v>7.9024200013855187E-3</v>
      </c>
      <c r="J3181" s="109">
        <v>8.828287978193473E-3</v>
      </c>
      <c r="K3181" s="732">
        <v>2.2793352911921853E-2</v>
      </c>
      <c r="L3181" s="108">
        <v>9.7973915713399601E-4</v>
      </c>
      <c r="M3181" s="109">
        <v>1.2703562390919314E-3</v>
      </c>
      <c r="N3181" s="732">
        <v>2.3987959296095296E-3</v>
      </c>
      <c r="O3181" s="108">
        <v>2.0683070883581959E-3</v>
      </c>
      <c r="P3181" s="109">
        <v>2.2369204213965738E-3</v>
      </c>
      <c r="Q3181" s="732">
        <v>6.001613943903911E-3</v>
      </c>
      <c r="R3181" s="108">
        <v>2.5331226155676984E-3</v>
      </c>
      <c r="S3181" s="109">
        <v>3.3740863656433247E-3</v>
      </c>
      <c r="T3181" s="732">
        <v>1.0908621652602779E-2</v>
      </c>
      <c r="U3181" s="108">
        <v>2.0596558050026023E-4</v>
      </c>
      <c r="V3181" s="109">
        <v>2.1200476068179597E-4</v>
      </c>
      <c r="W3181" s="732">
        <v>5.5539519606944885E-4</v>
      </c>
      <c r="X3181" s="108">
        <v>1.2868298393825656E-5</v>
      </c>
      <c r="Y3181" s="109">
        <v>1.3367582922932461E-5</v>
      </c>
      <c r="Z3181" s="732">
        <v>3.7368262440472971E-5</v>
      </c>
      <c r="AA3181" s="108">
        <v>2.2476984329688774E-4</v>
      </c>
      <c r="AB3181" s="109">
        <v>2.3846729405820134E-4</v>
      </c>
      <c r="AC3181" s="732">
        <v>1.0323410955402853E-3</v>
      </c>
      <c r="AD3181" s="108">
        <v>8.9493722095884096E-5</v>
      </c>
      <c r="AE3181" s="109">
        <v>9.1403440929261533E-5</v>
      </c>
      <c r="AF3181" s="732">
        <v>2.2983160562211664E-4</v>
      </c>
      <c r="AG3181" s="108">
        <v>1.1159160455951636E-4</v>
      </c>
      <c r="AH3181" s="109">
        <v>1.1803680489467399E-4</v>
      </c>
      <c r="AI3181" s="732">
        <v>3.57325996974753E-4</v>
      </c>
      <c r="AJ3181" s="114"/>
      <c r="AK3181" s="115"/>
      <c r="AL3181" s="115"/>
    </row>
    <row r="3182" spans="1:38" ht="13" x14ac:dyDescent="0.3">
      <c r="A3182" s="71">
        <f t="shared" si="2"/>
        <v>2054</v>
      </c>
      <c r="B3182" s="718">
        <v>17</v>
      </c>
      <c r="C3182" s="108">
        <v>0.38332359871321114</v>
      </c>
      <c r="D3182" s="109">
        <v>0.38120535510537862</v>
      </c>
      <c r="E3182" s="732">
        <v>0.45954523605026021</v>
      </c>
      <c r="F3182" s="108">
        <v>1.426023177426607E-2</v>
      </c>
      <c r="G3182" s="109">
        <v>1.6181849613188165E-2</v>
      </c>
      <c r="H3182" s="732">
        <v>2.4606439734058277E-2</v>
      </c>
      <c r="I3182" s="108">
        <v>7.9024200013855187E-3</v>
      </c>
      <c r="J3182" s="109">
        <v>8.828287978193473E-3</v>
      </c>
      <c r="K3182" s="732">
        <v>2.2793352911921853E-2</v>
      </c>
      <c r="L3182" s="108">
        <v>9.7973915713399601E-4</v>
      </c>
      <c r="M3182" s="109">
        <v>1.2703562390919314E-3</v>
      </c>
      <c r="N3182" s="732">
        <v>2.3987959296095296E-3</v>
      </c>
      <c r="O3182" s="108">
        <v>2.0683070883581959E-3</v>
      </c>
      <c r="P3182" s="109">
        <v>2.2369204213965738E-3</v>
      </c>
      <c r="Q3182" s="732">
        <v>6.001613943903911E-3</v>
      </c>
      <c r="R3182" s="108">
        <v>2.5331226155676984E-3</v>
      </c>
      <c r="S3182" s="109">
        <v>3.3740863656433247E-3</v>
      </c>
      <c r="T3182" s="732">
        <v>1.0908621652602779E-2</v>
      </c>
      <c r="U3182" s="108">
        <v>2.0596558050026023E-4</v>
      </c>
      <c r="V3182" s="109">
        <v>2.1200476068179597E-4</v>
      </c>
      <c r="W3182" s="732">
        <v>5.5539519606944885E-4</v>
      </c>
      <c r="X3182" s="108">
        <v>1.2868298393825656E-5</v>
      </c>
      <c r="Y3182" s="109">
        <v>1.3367582922932461E-5</v>
      </c>
      <c r="Z3182" s="732">
        <v>3.7368262440472971E-5</v>
      </c>
      <c r="AA3182" s="108">
        <v>2.2476984329688774E-4</v>
      </c>
      <c r="AB3182" s="109">
        <v>2.3846729405820134E-4</v>
      </c>
      <c r="AC3182" s="732">
        <v>1.0323410955402853E-3</v>
      </c>
      <c r="AD3182" s="108">
        <v>8.9493722095884096E-5</v>
      </c>
      <c r="AE3182" s="109">
        <v>9.1403440929261533E-5</v>
      </c>
      <c r="AF3182" s="732">
        <v>2.2983160562211664E-4</v>
      </c>
      <c r="AG3182" s="108">
        <v>1.1159160455951636E-4</v>
      </c>
      <c r="AH3182" s="109">
        <v>1.1803680489467399E-4</v>
      </c>
      <c r="AI3182" s="732">
        <v>3.57325996974753E-4</v>
      </c>
      <c r="AJ3182" s="114"/>
      <c r="AK3182" s="115"/>
      <c r="AL3182" s="115"/>
    </row>
    <row r="3183" spans="1:38" ht="13" x14ac:dyDescent="0.3">
      <c r="A3183" s="71">
        <f t="shared" si="2"/>
        <v>2054</v>
      </c>
      <c r="B3183" s="718">
        <v>18</v>
      </c>
      <c r="C3183" s="108">
        <v>0.38332359871321114</v>
      </c>
      <c r="D3183" s="109">
        <v>0.38120535510537862</v>
      </c>
      <c r="E3183" s="732">
        <v>0.45954523605026021</v>
      </c>
      <c r="F3183" s="108">
        <v>1.426023177426607E-2</v>
      </c>
      <c r="G3183" s="109">
        <v>1.6181849613188165E-2</v>
      </c>
      <c r="H3183" s="732">
        <v>2.4606439734058277E-2</v>
      </c>
      <c r="I3183" s="108">
        <v>7.9024200013855187E-3</v>
      </c>
      <c r="J3183" s="109">
        <v>8.828287978193473E-3</v>
      </c>
      <c r="K3183" s="732">
        <v>2.2793352911921853E-2</v>
      </c>
      <c r="L3183" s="108">
        <v>9.7973915713399601E-4</v>
      </c>
      <c r="M3183" s="109">
        <v>1.2703562390919314E-3</v>
      </c>
      <c r="N3183" s="732">
        <v>2.3987959296095296E-3</v>
      </c>
      <c r="O3183" s="108">
        <v>2.0683070883581959E-3</v>
      </c>
      <c r="P3183" s="109">
        <v>2.2369204213965738E-3</v>
      </c>
      <c r="Q3183" s="732">
        <v>6.001613943903911E-3</v>
      </c>
      <c r="R3183" s="108">
        <v>2.5331226155676984E-3</v>
      </c>
      <c r="S3183" s="109">
        <v>3.3740863656433247E-3</v>
      </c>
      <c r="T3183" s="732">
        <v>1.0908621652602779E-2</v>
      </c>
      <c r="U3183" s="108">
        <v>2.0596558050026023E-4</v>
      </c>
      <c r="V3183" s="109">
        <v>2.1200476068179597E-4</v>
      </c>
      <c r="W3183" s="732">
        <v>5.5539519606944885E-4</v>
      </c>
      <c r="X3183" s="108">
        <v>1.2868298393825656E-5</v>
      </c>
      <c r="Y3183" s="109">
        <v>1.3367582922932461E-5</v>
      </c>
      <c r="Z3183" s="732">
        <v>3.7368262440472971E-5</v>
      </c>
      <c r="AA3183" s="108">
        <v>2.2476984329688774E-4</v>
      </c>
      <c r="AB3183" s="109">
        <v>2.3846729405820134E-4</v>
      </c>
      <c r="AC3183" s="732">
        <v>1.0323410955402853E-3</v>
      </c>
      <c r="AD3183" s="108">
        <v>8.9493722095884096E-5</v>
      </c>
      <c r="AE3183" s="109">
        <v>9.1403440929261533E-5</v>
      </c>
      <c r="AF3183" s="732">
        <v>2.2983160562211664E-4</v>
      </c>
      <c r="AG3183" s="108">
        <v>1.1159160455951636E-4</v>
      </c>
      <c r="AH3183" s="109">
        <v>1.1803680489467399E-4</v>
      </c>
      <c r="AI3183" s="732">
        <v>3.57325996974753E-4</v>
      </c>
      <c r="AJ3183" s="114"/>
      <c r="AK3183" s="115"/>
      <c r="AL3183" s="115"/>
    </row>
    <row r="3184" spans="1:38" ht="13" x14ac:dyDescent="0.3">
      <c r="A3184" s="71">
        <f t="shared" si="2"/>
        <v>2054</v>
      </c>
      <c r="B3184" s="718">
        <v>19</v>
      </c>
      <c r="C3184" s="108">
        <v>0.38332359871321114</v>
      </c>
      <c r="D3184" s="109">
        <v>0.38120535510537862</v>
      </c>
      <c r="E3184" s="732">
        <v>0.45954523605026021</v>
      </c>
      <c r="F3184" s="108">
        <v>1.426023177426607E-2</v>
      </c>
      <c r="G3184" s="109">
        <v>1.6181849613188165E-2</v>
      </c>
      <c r="H3184" s="732">
        <v>2.4606439734058277E-2</v>
      </c>
      <c r="I3184" s="108">
        <v>7.9024200013855187E-3</v>
      </c>
      <c r="J3184" s="109">
        <v>8.828287978193473E-3</v>
      </c>
      <c r="K3184" s="732">
        <v>2.2793352911921853E-2</v>
      </c>
      <c r="L3184" s="108">
        <v>9.7973915713399601E-4</v>
      </c>
      <c r="M3184" s="109">
        <v>1.2703562390919314E-3</v>
      </c>
      <c r="N3184" s="732">
        <v>2.3987959296095296E-3</v>
      </c>
      <c r="O3184" s="108">
        <v>2.0683070883581959E-3</v>
      </c>
      <c r="P3184" s="109">
        <v>2.2369204213965738E-3</v>
      </c>
      <c r="Q3184" s="732">
        <v>6.001613943903911E-3</v>
      </c>
      <c r="R3184" s="108">
        <v>2.5331226155676984E-3</v>
      </c>
      <c r="S3184" s="109">
        <v>3.3740863656433247E-3</v>
      </c>
      <c r="T3184" s="732">
        <v>1.0908621652602779E-2</v>
      </c>
      <c r="U3184" s="108">
        <v>2.0596558050026023E-4</v>
      </c>
      <c r="V3184" s="109">
        <v>2.1200476068179597E-4</v>
      </c>
      <c r="W3184" s="732">
        <v>5.5539519606944885E-4</v>
      </c>
      <c r="X3184" s="108">
        <v>1.2868298393825656E-5</v>
      </c>
      <c r="Y3184" s="109">
        <v>1.3367582922932461E-5</v>
      </c>
      <c r="Z3184" s="732">
        <v>3.7368262440472971E-5</v>
      </c>
      <c r="AA3184" s="108">
        <v>2.2476984329688774E-4</v>
      </c>
      <c r="AB3184" s="109">
        <v>2.3846729405820134E-4</v>
      </c>
      <c r="AC3184" s="732">
        <v>1.0323410955402853E-3</v>
      </c>
      <c r="AD3184" s="108">
        <v>8.9493722095884096E-5</v>
      </c>
      <c r="AE3184" s="109">
        <v>9.1403440929261533E-5</v>
      </c>
      <c r="AF3184" s="732">
        <v>2.2983160562211664E-4</v>
      </c>
      <c r="AG3184" s="108">
        <v>1.1159160455951636E-4</v>
      </c>
      <c r="AH3184" s="109">
        <v>1.1803680489467399E-4</v>
      </c>
      <c r="AI3184" s="732">
        <v>3.57325996974753E-4</v>
      </c>
      <c r="AJ3184" s="114"/>
      <c r="AK3184" s="115"/>
      <c r="AL3184" s="115"/>
    </row>
    <row r="3185" spans="1:38" ht="13" x14ac:dyDescent="0.3">
      <c r="A3185" s="71">
        <f t="shared" si="2"/>
        <v>2054</v>
      </c>
      <c r="B3185" s="718">
        <v>20</v>
      </c>
      <c r="C3185" s="108">
        <v>0.38332359871321114</v>
      </c>
      <c r="D3185" s="109">
        <v>0.38120535510537862</v>
      </c>
      <c r="E3185" s="732">
        <v>0.45954523605026021</v>
      </c>
      <c r="F3185" s="108">
        <v>1.426023177426607E-2</v>
      </c>
      <c r="G3185" s="109">
        <v>1.6181849613188165E-2</v>
      </c>
      <c r="H3185" s="732">
        <v>2.4606439734058277E-2</v>
      </c>
      <c r="I3185" s="108">
        <v>7.9024200013855187E-3</v>
      </c>
      <c r="J3185" s="109">
        <v>8.828287978193473E-3</v>
      </c>
      <c r="K3185" s="732">
        <v>2.2793352911921853E-2</v>
      </c>
      <c r="L3185" s="108">
        <v>9.7973915713399601E-4</v>
      </c>
      <c r="M3185" s="109">
        <v>1.2703562390919314E-3</v>
      </c>
      <c r="N3185" s="732">
        <v>2.3987959296095296E-3</v>
      </c>
      <c r="O3185" s="108">
        <v>2.0683070883581959E-3</v>
      </c>
      <c r="P3185" s="109">
        <v>2.2369204213965738E-3</v>
      </c>
      <c r="Q3185" s="732">
        <v>6.001613943903911E-3</v>
      </c>
      <c r="R3185" s="108">
        <v>2.5331226155676984E-3</v>
      </c>
      <c r="S3185" s="109">
        <v>3.3740863656433247E-3</v>
      </c>
      <c r="T3185" s="732">
        <v>1.0908621652602779E-2</v>
      </c>
      <c r="U3185" s="108">
        <v>2.0596558050026023E-4</v>
      </c>
      <c r="V3185" s="109">
        <v>2.1200476068179597E-4</v>
      </c>
      <c r="W3185" s="732">
        <v>5.5539519606944885E-4</v>
      </c>
      <c r="X3185" s="108">
        <v>1.2868298393825656E-5</v>
      </c>
      <c r="Y3185" s="109">
        <v>1.3367582922932461E-5</v>
      </c>
      <c r="Z3185" s="732">
        <v>3.7368262440472971E-5</v>
      </c>
      <c r="AA3185" s="108">
        <v>2.2476984329688774E-4</v>
      </c>
      <c r="AB3185" s="109">
        <v>2.3846729405820134E-4</v>
      </c>
      <c r="AC3185" s="732">
        <v>1.0323410955402853E-3</v>
      </c>
      <c r="AD3185" s="108">
        <v>8.9493722095884096E-5</v>
      </c>
      <c r="AE3185" s="109">
        <v>9.1403440929261533E-5</v>
      </c>
      <c r="AF3185" s="732">
        <v>2.2983160562211664E-4</v>
      </c>
      <c r="AG3185" s="108">
        <v>1.1159160455951636E-4</v>
      </c>
      <c r="AH3185" s="109">
        <v>1.1803680489467399E-4</v>
      </c>
      <c r="AI3185" s="732">
        <v>3.57325996974753E-4</v>
      </c>
      <c r="AJ3185" s="114"/>
      <c r="AK3185" s="115"/>
      <c r="AL3185" s="115"/>
    </row>
    <row r="3186" spans="1:38" ht="13" x14ac:dyDescent="0.3">
      <c r="A3186" s="71">
        <f t="shared" si="2"/>
        <v>2054</v>
      </c>
      <c r="B3186" s="718">
        <v>21</v>
      </c>
      <c r="C3186" s="108">
        <v>0.38332359871321114</v>
      </c>
      <c r="D3186" s="109">
        <v>0.38120535510537862</v>
      </c>
      <c r="E3186" s="732">
        <v>0.45954523605026021</v>
      </c>
      <c r="F3186" s="108">
        <v>1.426023177426607E-2</v>
      </c>
      <c r="G3186" s="109">
        <v>1.6181849613188165E-2</v>
      </c>
      <c r="H3186" s="732">
        <v>2.4606439734058277E-2</v>
      </c>
      <c r="I3186" s="108">
        <v>7.9024200013855187E-3</v>
      </c>
      <c r="J3186" s="109">
        <v>8.828287978193473E-3</v>
      </c>
      <c r="K3186" s="732">
        <v>2.2793352911921853E-2</v>
      </c>
      <c r="L3186" s="108">
        <v>9.7973915713399601E-4</v>
      </c>
      <c r="M3186" s="109">
        <v>1.2703562390919314E-3</v>
      </c>
      <c r="N3186" s="732">
        <v>2.3987959296095296E-3</v>
      </c>
      <c r="O3186" s="108">
        <v>2.0683070883581959E-3</v>
      </c>
      <c r="P3186" s="109">
        <v>2.2369204213965738E-3</v>
      </c>
      <c r="Q3186" s="732">
        <v>6.001613943903911E-3</v>
      </c>
      <c r="R3186" s="108">
        <v>2.5331226155676984E-3</v>
      </c>
      <c r="S3186" s="109">
        <v>3.3740863656433247E-3</v>
      </c>
      <c r="T3186" s="732">
        <v>1.0908621652602779E-2</v>
      </c>
      <c r="U3186" s="108">
        <v>2.0596558050026023E-4</v>
      </c>
      <c r="V3186" s="109">
        <v>2.1200476068179597E-4</v>
      </c>
      <c r="W3186" s="732">
        <v>5.5539519606944885E-4</v>
      </c>
      <c r="X3186" s="108">
        <v>1.2868298393825656E-5</v>
      </c>
      <c r="Y3186" s="109">
        <v>1.3367582922932461E-5</v>
      </c>
      <c r="Z3186" s="732">
        <v>3.7368262440472971E-5</v>
      </c>
      <c r="AA3186" s="108">
        <v>2.2476984329688774E-4</v>
      </c>
      <c r="AB3186" s="109">
        <v>2.3846729405820134E-4</v>
      </c>
      <c r="AC3186" s="732">
        <v>1.0323410955402853E-3</v>
      </c>
      <c r="AD3186" s="108">
        <v>8.9493722095884096E-5</v>
      </c>
      <c r="AE3186" s="109">
        <v>9.1403440929261533E-5</v>
      </c>
      <c r="AF3186" s="732">
        <v>2.2983160562211664E-4</v>
      </c>
      <c r="AG3186" s="108">
        <v>1.1159160455951636E-4</v>
      </c>
      <c r="AH3186" s="109">
        <v>1.1803680489467399E-4</v>
      </c>
      <c r="AI3186" s="732">
        <v>3.57325996974753E-4</v>
      </c>
      <c r="AJ3186" s="114"/>
      <c r="AK3186" s="115"/>
      <c r="AL3186" s="115"/>
    </row>
    <row r="3187" spans="1:38" ht="13" x14ac:dyDescent="0.3">
      <c r="A3187" s="71">
        <f t="shared" si="2"/>
        <v>2054</v>
      </c>
      <c r="B3187" s="718">
        <v>22</v>
      </c>
      <c r="C3187" s="108">
        <v>0.38332359871321114</v>
      </c>
      <c r="D3187" s="109">
        <v>0.38120535510537862</v>
      </c>
      <c r="E3187" s="732">
        <v>0.45954523605026021</v>
      </c>
      <c r="F3187" s="108">
        <v>1.426023177426607E-2</v>
      </c>
      <c r="G3187" s="109">
        <v>1.6181849613188165E-2</v>
      </c>
      <c r="H3187" s="732">
        <v>2.4606439734058277E-2</v>
      </c>
      <c r="I3187" s="108">
        <v>7.9024200013855187E-3</v>
      </c>
      <c r="J3187" s="109">
        <v>8.828287978193473E-3</v>
      </c>
      <c r="K3187" s="732">
        <v>2.2793352911921853E-2</v>
      </c>
      <c r="L3187" s="108">
        <v>9.7973915713399601E-4</v>
      </c>
      <c r="M3187" s="109">
        <v>1.2703562390919314E-3</v>
      </c>
      <c r="N3187" s="732">
        <v>2.3987959296095296E-3</v>
      </c>
      <c r="O3187" s="108">
        <v>2.0683070883581959E-3</v>
      </c>
      <c r="P3187" s="109">
        <v>2.2369204213965738E-3</v>
      </c>
      <c r="Q3187" s="732">
        <v>6.001613943903911E-3</v>
      </c>
      <c r="R3187" s="108">
        <v>2.5331226155676984E-3</v>
      </c>
      <c r="S3187" s="109">
        <v>3.3740863656433247E-3</v>
      </c>
      <c r="T3187" s="732">
        <v>1.0908621652602779E-2</v>
      </c>
      <c r="U3187" s="108">
        <v>2.0596558050026023E-4</v>
      </c>
      <c r="V3187" s="109">
        <v>2.1200476068179597E-4</v>
      </c>
      <c r="W3187" s="732">
        <v>5.5539519606944885E-4</v>
      </c>
      <c r="X3187" s="108">
        <v>1.2868298393825656E-5</v>
      </c>
      <c r="Y3187" s="109">
        <v>1.3367582922932461E-5</v>
      </c>
      <c r="Z3187" s="732">
        <v>3.7368262440472971E-5</v>
      </c>
      <c r="AA3187" s="108">
        <v>2.2476984329688774E-4</v>
      </c>
      <c r="AB3187" s="109">
        <v>2.3846729405820134E-4</v>
      </c>
      <c r="AC3187" s="732">
        <v>1.0323410955402853E-3</v>
      </c>
      <c r="AD3187" s="108">
        <v>8.9493722095884096E-5</v>
      </c>
      <c r="AE3187" s="109">
        <v>9.1403440929261533E-5</v>
      </c>
      <c r="AF3187" s="732">
        <v>2.2983160562211664E-4</v>
      </c>
      <c r="AG3187" s="108">
        <v>1.1159160455951636E-4</v>
      </c>
      <c r="AH3187" s="109">
        <v>1.1803680489467399E-4</v>
      </c>
      <c r="AI3187" s="732">
        <v>3.57325996974753E-4</v>
      </c>
      <c r="AJ3187" s="114"/>
      <c r="AK3187" s="115"/>
      <c r="AL3187" s="115"/>
    </row>
    <row r="3188" spans="1:38" ht="13" x14ac:dyDescent="0.3">
      <c r="A3188" s="71">
        <f t="shared" si="2"/>
        <v>2054</v>
      </c>
      <c r="B3188" s="718">
        <v>23</v>
      </c>
      <c r="C3188" s="108">
        <v>0.38332359871321114</v>
      </c>
      <c r="D3188" s="109">
        <v>0.38120535510537862</v>
      </c>
      <c r="E3188" s="732">
        <v>0.45954523605026021</v>
      </c>
      <c r="F3188" s="108">
        <v>1.426023177426607E-2</v>
      </c>
      <c r="G3188" s="109">
        <v>1.6181849613188165E-2</v>
      </c>
      <c r="H3188" s="732">
        <v>2.4606439734058277E-2</v>
      </c>
      <c r="I3188" s="108">
        <v>7.9024200013855187E-3</v>
      </c>
      <c r="J3188" s="109">
        <v>8.828287978193473E-3</v>
      </c>
      <c r="K3188" s="732">
        <v>2.2793352911921853E-2</v>
      </c>
      <c r="L3188" s="108">
        <v>9.7973915713399601E-4</v>
      </c>
      <c r="M3188" s="109">
        <v>1.2703562390919314E-3</v>
      </c>
      <c r="N3188" s="732">
        <v>2.3987959296095296E-3</v>
      </c>
      <c r="O3188" s="108">
        <v>2.0683070883581959E-3</v>
      </c>
      <c r="P3188" s="109">
        <v>2.2369204213965738E-3</v>
      </c>
      <c r="Q3188" s="732">
        <v>6.001613943903911E-3</v>
      </c>
      <c r="R3188" s="108">
        <v>2.5331226155676984E-3</v>
      </c>
      <c r="S3188" s="109">
        <v>3.3740863656433247E-3</v>
      </c>
      <c r="T3188" s="732">
        <v>1.0908621652602779E-2</v>
      </c>
      <c r="U3188" s="108">
        <v>2.0596558050026023E-4</v>
      </c>
      <c r="V3188" s="109">
        <v>2.1200476068179597E-4</v>
      </c>
      <c r="W3188" s="732">
        <v>5.5539519606944885E-4</v>
      </c>
      <c r="X3188" s="108">
        <v>1.2868298393825656E-5</v>
      </c>
      <c r="Y3188" s="109">
        <v>1.3367582922932461E-5</v>
      </c>
      <c r="Z3188" s="732">
        <v>3.7368262440472971E-5</v>
      </c>
      <c r="AA3188" s="108">
        <v>2.2476984329688774E-4</v>
      </c>
      <c r="AB3188" s="109">
        <v>2.3846729405820134E-4</v>
      </c>
      <c r="AC3188" s="732">
        <v>1.0323410955402853E-3</v>
      </c>
      <c r="AD3188" s="108">
        <v>8.9493722095884096E-5</v>
      </c>
      <c r="AE3188" s="109">
        <v>9.1403440929261533E-5</v>
      </c>
      <c r="AF3188" s="732">
        <v>2.2983160562211664E-4</v>
      </c>
      <c r="AG3188" s="108">
        <v>1.1159160455951636E-4</v>
      </c>
      <c r="AH3188" s="109">
        <v>1.1803680489467399E-4</v>
      </c>
      <c r="AI3188" s="732">
        <v>3.57325996974753E-4</v>
      </c>
      <c r="AJ3188" s="114"/>
      <c r="AK3188" s="115"/>
      <c r="AL3188" s="115"/>
    </row>
    <row r="3189" spans="1:38" ht="13" x14ac:dyDescent="0.3">
      <c r="A3189" s="71">
        <f t="shared" si="2"/>
        <v>2054</v>
      </c>
      <c r="B3189" s="718">
        <v>24</v>
      </c>
      <c r="C3189" s="108">
        <v>0.38332359871321114</v>
      </c>
      <c r="D3189" s="109">
        <v>0.38120535510537862</v>
      </c>
      <c r="E3189" s="732">
        <v>0.45954523605026021</v>
      </c>
      <c r="F3189" s="108">
        <v>1.426023177426607E-2</v>
      </c>
      <c r="G3189" s="109">
        <v>1.6181849613188165E-2</v>
      </c>
      <c r="H3189" s="732">
        <v>2.4606439734058277E-2</v>
      </c>
      <c r="I3189" s="108">
        <v>7.9024200013855187E-3</v>
      </c>
      <c r="J3189" s="109">
        <v>8.828287978193473E-3</v>
      </c>
      <c r="K3189" s="732">
        <v>2.2793352911921853E-2</v>
      </c>
      <c r="L3189" s="108">
        <v>9.7973915713399601E-4</v>
      </c>
      <c r="M3189" s="109">
        <v>1.2703562390919314E-3</v>
      </c>
      <c r="N3189" s="732">
        <v>2.3987959296095296E-3</v>
      </c>
      <c r="O3189" s="108">
        <v>2.0683070883581959E-3</v>
      </c>
      <c r="P3189" s="109">
        <v>2.2369204213965738E-3</v>
      </c>
      <c r="Q3189" s="732">
        <v>6.001613943903911E-3</v>
      </c>
      <c r="R3189" s="108">
        <v>2.5331226155676984E-3</v>
      </c>
      <c r="S3189" s="109">
        <v>3.3740863656433247E-3</v>
      </c>
      <c r="T3189" s="732">
        <v>1.0908621652602779E-2</v>
      </c>
      <c r="U3189" s="108">
        <v>2.0596558050026023E-4</v>
      </c>
      <c r="V3189" s="109">
        <v>2.1200476068179597E-4</v>
      </c>
      <c r="W3189" s="732">
        <v>5.5539519606944885E-4</v>
      </c>
      <c r="X3189" s="108">
        <v>1.2868298393825656E-5</v>
      </c>
      <c r="Y3189" s="109">
        <v>1.3367582922932461E-5</v>
      </c>
      <c r="Z3189" s="732">
        <v>3.7368262440472971E-5</v>
      </c>
      <c r="AA3189" s="108">
        <v>2.2476984329688774E-4</v>
      </c>
      <c r="AB3189" s="109">
        <v>2.3846729405820134E-4</v>
      </c>
      <c r="AC3189" s="732">
        <v>1.0323410955402853E-3</v>
      </c>
      <c r="AD3189" s="108">
        <v>8.9493722095884096E-5</v>
      </c>
      <c r="AE3189" s="109">
        <v>9.1403440929261533E-5</v>
      </c>
      <c r="AF3189" s="732">
        <v>2.2983160562211664E-4</v>
      </c>
      <c r="AG3189" s="108">
        <v>1.1159160455951636E-4</v>
      </c>
      <c r="AH3189" s="109">
        <v>1.1803680489467399E-4</v>
      </c>
      <c r="AI3189" s="732">
        <v>3.57325996974753E-4</v>
      </c>
      <c r="AJ3189" s="114"/>
      <c r="AK3189" s="115"/>
      <c r="AL3189" s="115"/>
    </row>
    <row r="3190" spans="1:38" ht="13" x14ac:dyDescent="0.3">
      <c r="A3190" s="71">
        <f t="shared" si="2"/>
        <v>2054</v>
      </c>
      <c r="B3190" s="718">
        <v>25</v>
      </c>
      <c r="C3190" s="108">
        <v>0.38332359871321114</v>
      </c>
      <c r="D3190" s="109">
        <v>0.38120535510537862</v>
      </c>
      <c r="E3190" s="732">
        <v>0.45954523605026021</v>
      </c>
      <c r="F3190" s="108">
        <v>1.426023177426607E-2</v>
      </c>
      <c r="G3190" s="109">
        <v>1.6181849613188165E-2</v>
      </c>
      <c r="H3190" s="732">
        <v>2.4606439734058277E-2</v>
      </c>
      <c r="I3190" s="108">
        <v>7.9024200013855187E-3</v>
      </c>
      <c r="J3190" s="109">
        <v>8.828287978193473E-3</v>
      </c>
      <c r="K3190" s="732">
        <v>2.2793352911921853E-2</v>
      </c>
      <c r="L3190" s="108">
        <v>9.7973915713399601E-4</v>
      </c>
      <c r="M3190" s="109">
        <v>1.2703562390919314E-3</v>
      </c>
      <c r="N3190" s="732">
        <v>2.3987959296095296E-3</v>
      </c>
      <c r="O3190" s="108">
        <v>2.0683070883581959E-3</v>
      </c>
      <c r="P3190" s="109">
        <v>2.2369204213965738E-3</v>
      </c>
      <c r="Q3190" s="732">
        <v>6.001613943903911E-3</v>
      </c>
      <c r="R3190" s="108">
        <v>2.5331226155676984E-3</v>
      </c>
      <c r="S3190" s="109">
        <v>3.3740863656433247E-3</v>
      </c>
      <c r="T3190" s="732">
        <v>1.0908621652602779E-2</v>
      </c>
      <c r="U3190" s="108">
        <v>2.0596558050026023E-4</v>
      </c>
      <c r="V3190" s="109">
        <v>2.1200476068179597E-4</v>
      </c>
      <c r="W3190" s="732">
        <v>5.5539519606944885E-4</v>
      </c>
      <c r="X3190" s="108">
        <v>1.2868298393825656E-5</v>
      </c>
      <c r="Y3190" s="109">
        <v>1.3367582922932461E-5</v>
      </c>
      <c r="Z3190" s="732">
        <v>3.7368262440472971E-5</v>
      </c>
      <c r="AA3190" s="108">
        <v>2.2476984329688774E-4</v>
      </c>
      <c r="AB3190" s="109">
        <v>2.3846729405820134E-4</v>
      </c>
      <c r="AC3190" s="732">
        <v>1.0323410955402853E-3</v>
      </c>
      <c r="AD3190" s="108">
        <v>8.9493722095884096E-5</v>
      </c>
      <c r="AE3190" s="109">
        <v>9.1403440929261533E-5</v>
      </c>
      <c r="AF3190" s="732">
        <v>2.2983160562211664E-4</v>
      </c>
      <c r="AG3190" s="108">
        <v>1.1159160455951636E-4</v>
      </c>
      <c r="AH3190" s="109">
        <v>1.1803680489467399E-4</v>
      </c>
      <c r="AI3190" s="732">
        <v>3.57325996974753E-4</v>
      </c>
      <c r="AJ3190" s="114"/>
      <c r="AK3190" s="115"/>
      <c r="AL3190" s="115"/>
    </row>
    <row r="3191" spans="1:38" ht="13" x14ac:dyDescent="0.3">
      <c r="A3191" s="71">
        <f t="shared" si="2"/>
        <v>2054</v>
      </c>
      <c r="B3191" s="718">
        <v>26</v>
      </c>
      <c r="C3191" s="108">
        <v>0.38332359871321114</v>
      </c>
      <c r="D3191" s="109">
        <v>0.38120535510537862</v>
      </c>
      <c r="E3191" s="732">
        <v>0.45954523605026021</v>
      </c>
      <c r="F3191" s="108">
        <v>1.426023177426607E-2</v>
      </c>
      <c r="G3191" s="109">
        <v>1.6181849613188165E-2</v>
      </c>
      <c r="H3191" s="732">
        <v>2.4606439734058277E-2</v>
      </c>
      <c r="I3191" s="108">
        <v>7.9024200013855187E-3</v>
      </c>
      <c r="J3191" s="109">
        <v>8.828287978193473E-3</v>
      </c>
      <c r="K3191" s="732">
        <v>2.2793352911921853E-2</v>
      </c>
      <c r="L3191" s="108">
        <v>9.7973915713399601E-4</v>
      </c>
      <c r="M3191" s="109">
        <v>1.2703562390919314E-3</v>
      </c>
      <c r="N3191" s="732">
        <v>2.3987959296095296E-3</v>
      </c>
      <c r="O3191" s="108">
        <v>2.0683070883581959E-3</v>
      </c>
      <c r="P3191" s="109">
        <v>2.2369204213965738E-3</v>
      </c>
      <c r="Q3191" s="732">
        <v>6.001613943903911E-3</v>
      </c>
      <c r="R3191" s="108">
        <v>2.5331226155676984E-3</v>
      </c>
      <c r="S3191" s="109">
        <v>3.3740863656433247E-3</v>
      </c>
      <c r="T3191" s="732">
        <v>1.0908621652602779E-2</v>
      </c>
      <c r="U3191" s="108">
        <v>2.0596558050026023E-4</v>
      </c>
      <c r="V3191" s="109">
        <v>2.1200476068179597E-4</v>
      </c>
      <c r="W3191" s="732">
        <v>5.5539519606944885E-4</v>
      </c>
      <c r="X3191" s="108">
        <v>1.2868298393825656E-5</v>
      </c>
      <c r="Y3191" s="109">
        <v>1.3367582922932461E-5</v>
      </c>
      <c r="Z3191" s="732">
        <v>3.7368262440472971E-5</v>
      </c>
      <c r="AA3191" s="108">
        <v>2.2476984329688774E-4</v>
      </c>
      <c r="AB3191" s="109">
        <v>2.3846729405820134E-4</v>
      </c>
      <c r="AC3191" s="732">
        <v>1.0323410955402853E-3</v>
      </c>
      <c r="AD3191" s="108">
        <v>8.9493722095884096E-5</v>
      </c>
      <c r="AE3191" s="109">
        <v>9.1403440929261533E-5</v>
      </c>
      <c r="AF3191" s="732">
        <v>2.2983160562211664E-4</v>
      </c>
      <c r="AG3191" s="108">
        <v>1.1159160455951636E-4</v>
      </c>
      <c r="AH3191" s="109">
        <v>1.1803680489467399E-4</v>
      </c>
      <c r="AI3191" s="732">
        <v>3.57325996974753E-4</v>
      </c>
      <c r="AJ3191" s="114"/>
      <c r="AK3191" s="115"/>
      <c r="AL3191" s="115"/>
    </row>
    <row r="3192" spans="1:38" ht="13" x14ac:dyDescent="0.3">
      <c r="A3192" s="71">
        <f t="shared" si="2"/>
        <v>2054</v>
      </c>
      <c r="B3192" s="718">
        <v>27</v>
      </c>
      <c r="C3192" s="108">
        <v>0.38332359871321114</v>
      </c>
      <c r="D3192" s="109">
        <v>0.38120535510537862</v>
      </c>
      <c r="E3192" s="732">
        <v>0.45954523605026021</v>
      </c>
      <c r="F3192" s="108">
        <v>1.426023177426607E-2</v>
      </c>
      <c r="G3192" s="109">
        <v>1.6181849613188165E-2</v>
      </c>
      <c r="H3192" s="732">
        <v>2.4606439734058277E-2</v>
      </c>
      <c r="I3192" s="108">
        <v>7.9024200013855187E-3</v>
      </c>
      <c r="J3192" s="109">
        <v>8.828287978193473E-3</v>
      </c>
      <c r="K3192" s="732">
        <v>2.2793352911921853E-2</v>
      </c>
      <c r="L3192" s="108">
        <v>9.7973915713399601E-4</v>
      </c>
      <c r="M3192" s="109">
        <v>1.2703562390919314E-3</v>
      </c>
      <c r="N3192" s="732">
        <v>2.3987959296095296E-3</v>
      </c>
      <c r="O3192" s="108">
        <v>2.0683070883581959E-3</v>
      </c>
      <c r="P3192" s="109">
        <v>2.2369204213965738E-3</v>
      </c>
      <c r="Q3192" s="732">
        <v>6.001613943903911E-3</v>
      </c>
      <c r="R3192" s="108">
        <v>2.5331226155676984E-3</v>
      </c>
      <c r="S3192" s="109">
        <v>3.3740863656433247E-3</v>
      </c>
      <c r="T3192" s="732">
        <v>1.0908621652602779E-2</v>
      </c>
      <c r="U3192" s="108">
        <v>2.0596558050026023E-4</v>
      </c>
      <c r="V3192" s="109">
        <v>2.1200476068179597E-4</v>
      </c>
      <c r="W3192" s="732">
        <v>5.5539519606944885E-4</v>
      </c>
      <c r="X3192" s="108">
        <v>1.2868298393825656E-5</v>
      </c>
      <c r="Y3192" s="109">
        <v>1.3367582922932461E-5</v>
      </c>
      <c r="Z3192" s="732">
        <v>3.7368262440472971E-5</v>
      </c>
      <c r="AA3192" s="108">
        <v>2.2476984329688774E-4</v>
      </c>
      <c r="AB3192" s="109">
        <v>2.3846729405820134E-4</v>
      </c>
      <c r="AC3192" s="732">
        <v>1.0323410955402853E-3</v>
      </c>
      <c r="AD3192" s="108">
        <v>8.9493722095884096E-5</v>
      </c>
      <c r="AE3192" s="109">
        <v>9.1403440929261533E-5</v>
      </c>
      <c r="AF3192" s="732">
        <v>2.2983160562211664E-4</v>
      </c>
      <c r="AG3192" s="108">
        <v>1.1159160455951636E-4</v>
      </c>
      <c r="AH3192" s="109">
        <v>1.1803680489467399E-4</v>
      </c>
      <c r="AI3192" s="732">
        <v>3.57325996974753E-4</v>
      </c>
      <c r="AJ3192" s="114"/>
      <c r="AK3192" s="115"/>
      <c r="AL3192" s="115"/>
    </row>
    <row r="3193" spans="1:38" ht="13" x14ac:dyDescent="0.3">
      <c r="A3193" s="71">
        <f t="shared" si="2"/>
        <v>2054</v>
      </c>
      <c r="B3193" s="718">
        <v>28</v>
      </c>
      <c r="C3193" s="108">
        <v>0.38332359871321114</v>
      </c>
      <c r="D3193" s="109">
        <v>0.38120535510537862</v>
      </c>
      <c r="E3193" s="732">
        <v>0.45954523605026021</v>
      </c>
      <c r="F3193" s="108">
        <v>1.426023177426607E-2</v>
      </c>
      <c r="G3193" s="109">
        <v>1.6181849613188165E-2</v>
      </c>
      <c r="H3193" s="732">
        <v>2.4606439734058277E-2</v>
      </c>
      <c r="I3193" s="108">
        <v>7.9024200013855187E-3</v>
      </c>
      <c r="J3193" s="109">
        <v>8.828287978193473E-3</v>
      </c>
      <c r="K3193" s="732">
        <v>2.2793352911921853E-2</v>
      </c>
      <c r="L3193" s="108">
        <v>9.7973915713399601E-4</v>
      </c>
      <c r="M3193" s="109">
        <v>1.2703562390919314E-3</v>
      </c>
      <c r="N3193" s="732">
        <v>2.3987959296095296E-3</v>
      </c>
      <c r="O3193" s="108">
        <v>2.0683070883581959E-3</v>
      </c>
      <c r="P3193" s="109">
        <v>2.2369204213965738E-3</v>
      </c>
      <c r="Q3193" s="732">
        <v>6.001613943903911E-3</v>
      </c>
      <c r="R3193" s="108">
        <v>2.5331226155676984E-3</v>
      </c>
      <c r="S3193" s="109">
        <v>3.3740863656433247E-3</v>
      </c>
      <c r="T3193" s="732">
        <v>1.0908621652602779E-2</v>
      </c>
      <c r="U3193" s="108">
        <v>2.0596558050026023E-4</v>
      </c>
      <c r="V3193" s="109">
        <v>2.1200476068179597E-4</v>
      </c>
      <c r="W3193" s="732">
        <v>5.5539519606944885E-4</v>
      </c>
      <c r="X3193" s="108">
        <v>1.2868298393825656E-5</v>
      </c>
      <c r="Y3193" s="109">
        <v>1.3367582922932461E-5</v>
      </c>
      <c r="Z3193" s="732">
        <v>3.7368262440472971E-5</v>
      </c>
      <c r="AA3193" s="108">
        <v>2.2476984329688774E-4</v>
      </c>
      <c r="AB3193" s="109">
        <v>2.3846729405820134E-4</v>
      </c>
      <c r="AC3193" s="732">
        <v>1.0323410955402853E-3</v>
      </c>
      <c r="AD3193" s="108">
        <v>8.9493722095884096E-5</v>
      </c>
      <c r="AE3193" s="109">
        <v>9.1403440929261533E-5</v>
      </c>
      <c r="AF3193" s="732">
        <v>2.2983160562211664E-4</v>
      </c>
      <c r="AG3193" s="108">
        <v>1.1159160455951636E-4</v>
      </c>
      <c r="AH3193" s="109">
        <v>1.1803680489467399E-4</v>
      </c>
      <c r="AI3193" s="732">
        <v>3.57325996974753E-4</v>
      </c>
      <c r="AJ3193" s="114"/>
      <c r="AK3193" s="115"/>
      <c r="AL3193" s="115"/>
    </row>
    <row r="3194" spans="1:38" ht="13" x14ac:dyDescent="0.3">
      <c r="A3194" s="71">
        <f t="shared" si="2"/>
        <v>2054</v>
      </c>
      <c r="B3194" s="718">
        <v>29</v>
      </c>
      <c r="C3194" s="108">
        <v>0.38332359871321114</v>
      </c>
      <c r="D3194" s="109">
        <v>0.38120535510537862</v>
      </c>
      <c r="E3194" s="732">
        <v>0.45954523605026021</v>
      </c>
      <c r="F3194" s="108">
        <v>1.426023177426607E-2</v>
      </c>
      <c r="G3194" s="109">
        <v>1.6181849613188165E-2</v>
      </c>
      <c r="H3194" s="732">
        <v>2.4606439734058277E-2</v>
      </c>
      <c r="I3194" s="108">
        <v>7.9024200013855187E-3</v>
      </c>
      <c r="J3194" s="109">
        <v>8.828287978193473E-3</v>
      </c>
      <c r="K3194" s="732">
        <v>2.2793352911921853E-2</v>
      </c>
      <c r="L3194" s="108">
        <v>9.7973915713399601E-4</v>
      </c>
      <c r="M3194" s="109">
        <v>1.2703562390919314E-3</v>
      </c>
      <c r="N3194" s="732">
        <v>2.3987959296095296E-3</v>
      </c>
      <c r="O3194" s="108">
        <v>2.0683070883581959E-3</v>
      </c>
      <c r="P3194" s="109">
        <v>2.2369204213965738E-3</v>
      </c>
      <c r="Q3194" s="732">
        <v>6.001613943903911E-3</v>
      </c>
      <c r="R3194" s="108">
        <v>2.5331226155676984E-3</v>
      </c>
      <c r="S3194" s="109">
        <v>3.3740863656433247E-3</v>
      </c>
      <c r="T3194" s="732">
        <v>1.0908621652602779E-2</v>
      </c>
      <c r="U3194" s="108">
        <v>2.0596558050026023E-4</v>
      </c>
      <c r="V3194" s="109">
        <v>2.1200476068179597E-4</v>
      </c>
      <c r="W3194" s="732">
        <v>5.5539519606944885E-4</v>
      </c>
      <c r="X3194" s="108">
        <v>1.2868298393825656E-5</v>
      </c>
      <c r="Y3194" s="109">
        <v>1.3367582922932461E-5</v>
      </c>
      <c r="Z3194" s="732">
        <v>3.7368262440472971E-5</v>
      </c>
      <c r="AA3194" s="108">
        <v>2.2476984329688774E-4</v>
      </c>
      <c r="AB3194" s="109">
        <v>2.3846729405820134E-4</v>
      </c>
      <c r="AC3194" s="732">
        <v>1.0323410955402853E-3</v>
      </c>
      <c r="AD3194" s="108">
        <v>8.9493722095884096E-5</v>
      </c>
      <c r="AE3194" s="109">
        <v>9.1403440929261533E-5</v>
      </c>
      <c r="AF3194" s="732">
        <v>2.2983160562211664E-4</v>
      </c>
      <c r="AG3194" s="108">
        <v>1.1159160455951636E-4</v>
      </c>
      <c r="AH3194" s="109">
        <v>1.1803680489467399E-4</v>
      </c>
      <c r="AI3194" s="732">
        <v>3.57325996974753E-4</v>
      </c>
      <c r="AJ3194" s="114"/>
      <c r="AK3194" s="115"/>
      <c r="AL3194" s="115"/>
    </row>
    <row r="3195" spans="1:38" ht="13" x14ac:dyDescent="0.3">
      <c r="A3195" s="71">
        <f t="shared" si="2"/>
        <v>2054</v>
      </c>
      <c r="B3195" s="718">
        <v>30</v>
      </c>
      <c r="C3195" s="108">
        <v>0.38332359871321114</v>
      </c>
      <c r="D3195" s="109">
        <v>0.38120535510537862</v>
      </c>
      <c r="E3195" s="732">
        <v>0.45954523605026021</v>
      </c>
      <c r="F3195" s="108">
        <v>1.426023177426607E-2</v>
      </c>
      <c r="G3195" s="109">
        <v>1.6181849613188165E-2</v>
      </c>
      <c r="H3195" s="732">
        <v>2.4606439734058277E-2</v>
      </c>
      <c r="I3195" s="108">
        <v>7.9024200013855187E-3</v>
      </c>
      <c r="J3195" s="109">
        <v>8.828287978193473E-3</v>
      </c>
      <c r="K3195" s="732">
        <v>2.2793352911921853E-2</v>
      </c>
      <c r="L3195" s="108">
        <v>9.7973915713399601E-4</v>
      </c>
      <c r="M3195" s="109">
        <v>1.2703562390919314E-3</v>
      </c>
      <c r="N3195" s="732">
        <v>2.3987959296095296E-3</v>
      </c>
      <c r="O3195" s="108">
        <v>2.0683070883581959E-3</v>
      </c>
      <c r="P3195" s="109">
        <v>2.2369204213965738E-3</v>
      </c>
      <c r="Q3195" s="732">
        <v>6.001613943903911E-3</v>
      </c>
      <c r="R3195" s="108">
        <v>2.5331226155676984E-3</v>
      </c>
      <c r="S3195" s="109">
        <v>3.3740863656433247E-3</v>
      </c>
      <c r="T3195" s="732">
        <v>1.0908621652602779E-2</v>
      </c>
      <c r="U3195" s="108">
        <v>2.0596558050026023E-4</v>
      </c>
      <c r="V3195" s="109">
        <v>2.1200476068179597E-4</v>
      </c>
      <c r="W3195" s="732">
        <v>5.5539519606944885E-4</v>
      </c>
      <c r="X3195" s="108">
        <v>1.2868298393825656E-5</v>
      </c>
      <c r="Y3195" s="109">
        <v>1.3367582922932461E-5</v>
      </c>
      <c r="Z3195" s="732">
        <v>3.7368262440472971E-5</v>
      </c>
      <c r="AA3195" s="108">
        <v>2.2476984329688774E-4</v>
      </c>
      <c r="AB3195" s="109">
        <v>2.3846729405820134E-4</v>
      </c>
      <c r="AC3195" s="732">
        <v>1.0323410955402853E-3</v>
      </c>
      <c r="AD3195" s="108">
        <v>8.9493722095884096E-5</v>
      </c>
      <c r="AE3195" s="109">
        <v>9.1403440929261533E-5</v>
      </c>
      <c r="AF3195" s="732">
        <v>2.2983160562211664E-4</v>
      </c>
      <c r="AG3195" s="108">
        <v>1.1159160455951636E-4</v>
      </c>
      <c r="AH3195" s="109">
        <v>1.1803680489467399E-4</v>
      </c>
      <c r="AI3195" s="732">
        <v>3.57325996974753E-4</v>
      </c>
      <c r="AJ3195" s="114"/>
      <c r="AK3195" s="115"/>
      <c r="AL3195" s="115"/>
    </row>
    <row r="3196" spans="1:38" ht="13" x14ac:dyDescent="0.3">
      <c r="A3196" s="71">
        <f t="shared" si="2"/>
        <v>2054</v>
      </c>
      <c r="B3196" s="718">
        <v>31</v>
      </c>
      <c r="C3196" s="108">
        <v>0.38332359871321114</v>
      </c>
      <c r="D3196" s="109">
        <v>0.38120535510537862</v>
      </c>
      <c r="E3196" s="732">
        <v>0.45954523605026021</v>
      </c>
      <c r="F3196" s="108">
        <v>1.426023177426607E-2</v>
      </c>
      <c r="G3196" s="109">
        <v>1.6181849613188165E-2</v>
      </c>
      <c r="H3196" s="732">
        <v>2.4606439734058277E-2</v>
      </c>
      <c r="I3196" s="108">
        <v>7.9024200013855187E-3</v>
      </c>
      <c r="J3196" s="109">
        <v>8.828287978193473E-3</v>
      </c>
      <c r="K3196" s="732">
        <v>2.2793352911921853E-2</v>
      </c>
      <c r="L3196" s="108">
        <v>9.7973915713399601E-4</v>
      </c>
      <c r="M3196" s="109">
        <v>1.2703562390919314E-3</v>
      </c>
      <c r="N3196" s="732">
        <v>2.3987959296095296E-3</v>
      </c>
      <c r="O3196" s="108">
        <v>2.0683070883581959E-3</v>
      </c>
      <c r="P3196" s="109">
        <v>2.2369204213965738E-3</v>
      </c>
      <c r="Q3196" s="732">
        <v>6.001613943903911E-3</v>
      </c>
      <c r="R3196" s="108">
        <v>2.5331226155676984E-3</v>
      </c>
      <c r="S3196" s="109">
        <v>3.3740863656433247E-3</v>
      </c>
      <c r="T3196" s="732">
        <v>1.0908621652602779E-2</v>
      </c>
      <c r="U3196" s="108">
        <v>2.0596558050026023E-4</v>
      </c>
      <c r="V3196" s="109">
        <v>2.1200476068179597E-4</v>
      </c>
      <c r="W3196" s="732">
        <v>5.5539519606944885E-4</v>
      </c>
      <c r="X3196" s="108">
        <v>1.2868298393825656E-5</v>
      </c>
      <c r="Y3196" s="109">
        <v>1.3367582922932461E-5</v>
      </c>
      <c r="Z3196" s="732">
        <v>3.7368262440472971E-5</v>
      </c>
      <c r="AA3196" s="108">
        <v>2.2476984329688774E-4</v>
      </c>
      <c r="AB3196" s="109">
        <v>2.3846729405820134E-4</v>
      </c>
      <c r="AC3196" s="732">
        <v>1.0323410955402853E-3</v>
      </c>
      <c r="AD3196" s="108">
        <v>8.9493722095884096E-5</v>
      </c>
      <c r="AE3196" s="109">
        <v>9.1403440929261533E-5</v>
      </c>
      <c r="AF3196" s="732">
        <v>2.2983160562211664E-4</v>
      </c>
      <c r="AG3196" s="108">
        <v>1.1159160455951636E-4</v>
      </c>
      <c r="AH3196" s="109">
        <v>1.1803680489467399E-4</v>
      </c>
      <c r="AI3196" s="732">
        <v>3.57325996974753E-4</v>
      </c>
      <c r="AJ3196" s="114"/>
      <c r="AK3196" s="115"/>
      <c r="AL3196" s="115"/>
    </row>
    <row r="3197" spans="1:38" ht="13" x14ac:dyDescent="0.3">
      <c r="A3197" s="71">
        <f t="shared" si="2"/>
        <v>2054</v>
      </c>
      <c r="B3197" s="718">
        <v>32</v>
      </c>
      <c r="C3197" s="108">
        <v>0.38332359871321114</v>
      </c>
      <c r="D3197" s="109">
        <v>0.38120535510537862</v>
      </c>
      <c r="E3197" s="732">
        <v>0.45954523605026021</v>
      </c>
      <c r="F3197" s="108">
        <v>1.426023177426607E-2</v>
      </c>
      <c r="G3197" s="109">
        <v>1.6181849613188165E-2</v>
      </c>
      <c r="H3197" s="732">
        <v>2.4606439734058277E-2</v>
      </c>
      <c r="I3197" s="108">
        <v>7.9024200013855187E-3</v>
      </c>
      <c r="J3197" s="109">
        <v>8.828287978193473E-3</v>
      </c>
      <c r="K3197" s="732">
        <v>2.2793352911921853E-2</v>
      </c>
      <c r="L3197" s="108">
        <v>9.7973915713399601E-4</v>
      </c>
      <c r="M3197" s="109">
        <v>1.2703562390919314E-3</v>
      </c>
      <c r="N3197" s="732">
        <v>2.3987959296095296E-3</v>
      </c>
      <c r="O3197" s="108">
        <v>2.0683070883581959E-3</v>
      </c>
      <c r="P3197" s="109">
        <v>2.2369204213965738E-3</v>
      </c>
      <c r="Q3197" s="732">
        <v>6.001613943903911E-3</v>
      </c>
      <c r="R3197" s="108">
        <v>2.5331226155676984E-3</v>
      </c>
      <c r="S3197" s="109">
        <v>3.3740863656433247E-3</v>
      </c>
      <c r="T3197" s="732">
        <v>1.0908621652602779E-2</v>
      </c>
      <c r="U3197" s="108">
        <v>2.0596558050026023E-4</v>
      </c>
      <c r="V3197" s="109">
        <v>2.1200476068179597E-4</v>
      </c>
      <c r="W3197" s="732">
        <v>5.5539519606944885E-4</v>
      </c>
      <c r="X3197" s="108">
        <v>1.2868298393825656E-5</v>
      </c>
      <c r="Y3197" s="109">
        <v>1.3367582922932461E-5</v>
      </c>
      <c r="Z3197" s="732">
        <v>3.7368262440472971E-5</v>
      </c>
      <c r="AA3197" s="108">
        <v>2.2476984329688774E-4</v>
      </c>
      <c r="AB3197" s="109">
        <v>2.3846729405820134E-4</v>
      </c>
      <c r="AC3197" s="732">
        <v>1.0323410955402853E-3</v>
      </c>
      <c r="AD3197" s="108">
        <v>8.9493722095884096E-5</v>
      </c>
      <c r="AE3197" s="109">
        <v>9.1403440929261533E-5</v>
      </c>
      <c r="AF3197" s="732">
        <v>2.2983160562211664E-4</v>
      </c>
      <c r="AG3197" s="108">
        <v>1.1159160455951636E-4</v>
      </c>
      <c r="AH3197" s="109">
        <v>1.1803680489467399E-4</v>
      </c>
      <c r="AI3197" s="732">
        <v>3.57325996974753E-4</v>
      </c>
      <c r="AJ3197" s="114"/>
      <c r="AK3197" s="115"/>
      <c r="AL3197" s="115"/>
    </row>
    <row r="3198" spans="1:38" ht="13" x14ac:dyDescent="0.3">
      <c r="A3198" s="71">
        <f t="shared" si="2"/>
        <v>2054</v>
      </c>
      <c r="B3198" s="718">
        <v>33</v>
      </c>
      <c r="C3198" s="108">
        <v>0.38332359871321114</v>
      </c>
      <c r="D3198" s="109">
        <v>0.38120535510537862</v>
      </c>
      <c r="E3198" s="732">
        <v>0.45954523605026021</v>
      </c>
      <c r="F3198" s="108">
        <v>1.426023177426607E-2</v>
      </c>
      <c r="G3198" s="109">
        <v>1.6181849613188165E-2</v>
      </c>
      <c r="H3198" s="732">
        <v>2.4606439734058277E-2</v>
      </c>
      <c r="I3198" s="108">
        <v>7.9024200013855187E-3</v>
      </c>
      <c r="J3198" s="109">
        <v>8.828287978193473E-3</v>
      </c>
      <c r="K3198" s="732">
        <v>2.2793352911921853E-2</v>
      </c>
      <c r="L3198" s="108">
        <v>9.7973915713399601E-4</v>
      </c>
      <c r="M3198" s="109">
        <v>1.2703562390919314E-3</v>
      </c>
      <c r="N3198" s="732">
        <v>2.3987959296095296E-3</v>
      </c>
      <c r="O3198" s="108">
        <v>2.0683070883581959E-3</v>
      </c>
      <c r="P3198" s="109">
        <v>2.2369204213965738E-3</v>
      </c>
      <c r="Q3198" s="732">
        <v>6.001613943903911E-3</v>
      </c>
      <c r="R3198" s="108">
        <v>2.5331226155676984E-3</v>
      </c>
      <c r="S3198" s="109">
        <v>3.3740863656433247E-3</v>
      </c>
      <c r="T3198" s="732">
        <v>1.0908621652602779E-2</v>
      </c>
      <c r="U3198" s="108">
        <v>2.0596558050026023E-4</v>
      </c>
      <c r="V3198" s="109">
        <v>2.1200476068179597E-4</v>
      </c>
      <c r="W3198" s="732">
        <v>5.5539519606944885E-4</v>
      </c>
      <c r="X3198" s="108">
        <v>1.2868298393825656E-5</v>
      </c>
      <c r="Y3198" s="109">
        <v>1.3367582922932461E-5</v>
      </c>
      <c r="Z3198" s="732">
        <v>3.7368262440472971E-5</v>
      </c>
      <c r="AA3198" s="108">
        <v>2.2476984329688774E-4</v>
      </c>
      <c r="AB3198" s="109">
        <v>2.3846729405820134E-4</v>
      </c>
      <c r="AC3198" s="732">
        <v>1.0323410955402853E-3</v>
      </c>
      <c r="AD3198" s="108">
        <v>8.9493722095884096E-5</v>
      </c>
      <c r="AE3198" s="109">
        <v>9.1403440929261533E-5</v>
      </c>
      <c r="AF3198" s="732">
        <v>2.2983160562211664E-4</v>
      </c>
      <c r="AG3198" s="108">
        <v>1.1159160455951636E-4</v>
      </c>
      <c r="AH3198" s="109">
        <v>1.1803680489467399E-4</v>
      </c>
      <c r="AI3198" s="732">
        <v>3.57325996974753E-4</v>
      </c>
      <c r="AJ3198" s="114"/>
      <c r="AK3198" s="115"/>
      <c r="AL3198" s="115"/>
    </row>
    <row r="3199" spans="1:38" ht="13" x14ac:dyDescent="0.3">
      <c r="A3199" s="71">
        <f t="shared" si="2"/>
        <v>2054</v>
      </c>
      <c r="B3199" s="718">
        <v>34</v>
      </c>
      <c r="C3199" s="108">
        <v>0.38332359871321114</v>
      </c>
      <c r="D3199" s="109">
        <v>0.38120535510537862</v>
      </c>
      <c r="E3199" s="732">
        <v>0.45954523605026021</v>
      </c>
      <c r="F3199" s="108">
        <v>1.426023177426607E-2</v>
      </c>
      <c r="G3199" s="109">
        <v>1.6181849613188165E-2</v>
      </c>
      <c r="H3199" s="732">
        <v>2.4606439734058277E-2</v>
      </c>
      <c r="I3199" s="108">
        <v>7.9024200013855187E-3</v>
      </c>
      <c r="J3199" s="109">
        <v>8.828287978193473E-3</v>
      </c>
      <c r="K3199" s="732">
        <v>2.2793352911921853E-2</v>
      </c>
      <c r="L3199" s="108">
        <v>9.7973915713399601E-4</v>
      </c>
      <c r="M3199" s="109">
        <v>1.2703562390919314E-3</v>
      </c>
      <c r="N3199" s="732">
        <v>2.3987959296095296E-3</v>
      </c>
      <c r="O3199" s="108">
        <v>2.0683070883581959E-3</v>
      </c>
      <c r="P3199" s="109">
        <v>2.2369204213965738E-3</v>
      </c>
      <c r="Q3199" s="732">
        <v>6.001613943903911E-3</v>
      </c>
      <c r="R3199" s="108">
        <v>2.5331226155676984E-3</v>
      </c>
      <c r="S3199" s="109">
        <v>3.3740863656433247E-3</v>
      </c>
      <c r="T3199" s="732">
        <v>1.0908621652602779E-2</v>
      </c>
      <c r="U3199" s="108">
        <v>2.0596558050026023E-4</v>
      </c>
      <c r="V3199" s="109">
        <v>2.1200476068179597E-4</v>
      </c>
      <c r="W3199" s="732">
        <v>5.5539519606944885E-4</v>
      </c>
      <c r="X3199" s="108">
        <v>1.2868298393825656E-5</v>
      </c>
      <c r="Y3199" s="109">
        <v>1.3367582922932461E-5</v>
      </c>
      <c r="Z3199" s="732">
        <v>3.7368262440472971E-5</v>
      </c>
      <c r="AA3199" s="108">
        <v>2.2476984329688774E-4</v>
      </c>
      <c r="AB3199" s="109">
        <v>2.3846729405820134E-4</v>
      </c>
      <c r="AC3199" s="732">
        <v>1.0323410955402853E-3</v>
      </c>
      <c r="AD3199" s="108">
        <v>8.9493722095884096E-5</v>
      </c>
      <c r="AE3199" s="109">
        <v>9.1403440929261533E-5</v>
      </c>
      <c r="AF3199" s="732">
        <v>2.2983160562211664E-4</v>
      </c>
      <c r="AG3199" s="108">
        <v>1.1159160455951636E-4</v>
      </c>
      <c r="AH3199" s="109">
        <v>1.1803680489467399E-4</v>
      </c>
      <c r="AI3199" s="732">
        <v>3.57325996974753E-4</v>
      </c>
      <c r="AJ3199" s="114"/>
      <c r="AK3199" s="115"/>
      <c r="AL3199" s="115"/>
    </row>
    <row r="3200" spans="1:38" ht="13" x14ac:dyDescent="0.3">
      <c r="A3200" s="71">
        <f t="shared" si="2"/>
        <v>2054</v>
      </c>
      <c r="B3200" s="718">
        <v>35</v>
      </c>
      <c r="C3200" s="108">
        <v>0.38332359871321114</v>
      </c>
      <c r="D3200" s="109">
        <v>0.38120535510537862</v>
      </c>
      <c r="E3200" s="732">
        <v>0.45954523605026021</v>
      </c>
      <c r="F3200" s="108">
        <v>1.426023177426607E-2</v>
      </c>
      <c r="G3200" s="109">
        <v>1.6181849613188165E-2</v>
      </c>
      <c r="H3200" s="732">
        <v>2.4606439734058277E-2</v>
      </c>
      <c r="I3200" s="108">
        <v>7.9024200013855187E-3</v>
      </c>
      <c r="J3200" s="109">
        <v>8.828287978193473E-3</v>
      </c>
      <c r="K3200" s="732">
        <v>2.2793352911921853E-2</v>
      </c>
      <c r="L3200" s="108">
        <v>9.7973915713399601E-4</v>
      </c>
      <c r="M3200" s="109">
        <v>1.2703562390919314E-3</v>
      </c>
      <c r="N3200" s="732">
        <v>2.3987959296095296E-3</v>
      </c>
      <c r="O3200" s="108">
        <v>2.0683070883581959E-3</v>
      </c>
      <c r="P3200" s="109">
        <v>2.2369204213965738E-3</v>
      </c>
      <c r="Q3200" s="732">
        <v>6.001613943903911E-3</v>
      </c>
      <c r="R3200" s="108">
        <v>2.5331226155676984E-3</v>
      </c>
      <c r="S3200" s="109">
        <v>3.3740863656433247E-3</v>
      </c>
      <c r="T3200" s="732">
        <v>1.0908621652602779E-2</v>
      </c>
      <c r="U3200" s="108">
        <v>2.0596558050026023E-4</v>
      </c>
      <c r="V3200" s="109">
        <v>2.1200476068179597E-4</v>
      </c>
      <c r="W3200" s="732">
        <v>5.5539519606944885E-4</v>
      </c>
      <c r="X3200" s="108">
        <v>1.2868298393825656E-5</v>
      </c>
      <c r="Y3200" s="109">
        <v>1.3367582922932461E-5</v>
      </c>
      <c r="Z3200" s="732">
        <v>3.7368262440472971E-5</v>
      </c>
      <c r="AA3200" s="108">
        <v>2.2476984329688774E-4</v>
      </c>
      <c r="AB3200" s="109">
        <v>2.3846729405820134E-4</v>
      </c>
      <c r="AC3200" s="732">
        <v>1.0323410955402853E-3</v>
      </c>
      <c r="AD3200" s="108">
        <v>8.9493722095884096E-5</v>
      </c>
      <c r="AE3200" s="109">
        <v>9.1403440929261533E-5</v>
      </c>
      <c r="AF3200" s="732">
        <v>2.2983160562211664E-4</v>
      </c>
      <c r="AG3200" s="108">
        <v>1.1159160455951636E-4</v>
      </c>
      <c r="AH3200" s="109">
        <v>1.1803680489467399E-4</v>
      </c>
      <c r="AI3200" s="732">
        <v>3.57325996974753E-4</v>
      </c>
      <c r="AJ3200" s="114"/>
      <c r="AK3200" s="115"/>
      <c r="AL3200" s="115"/>
    </row>
    <row r="3201" spans="1:38" ht="13" x14ac:dyDescent="0.3">
      <c r="A3201" s="71">
        <f t="shared" si="2"/>
        <v>2054</v>
      </c>
      <c r="B3201" s="718">
        <v>36</v>
      </c>
      <c r="C3201" s="108">
        <v>0.38332359871321114</v>
      </c>
      <c r="D3201" s="109">
        <v>0.38120535510537862</v>
      </c>
      <c r="E3201" s="732">
        <v>0.45954523605026021</v>
      </c>
      <c r="F3201" s="108">
        <v>1.426023177426607E-2</v>
      </c>
      <c r="G3201" s="109">
        <v>1.6181849613188165E-2</v>
      </c>
      <c r="H3201" s="732">
        <v>2.4606439734058277E-2</v>
      </c>
      <c r="I3201" s="108">
        <v>7.9024200013855187E-3</v>
      </c>
      <c r="J3201" s="109">
        <v>8.828287978193473E-3</v>
      </c>
      <c r="K3201" s="732">
        <v>2.2793352911921853E-2</v>
      </c>
      <c r="L3201" s="108">
        <v>9.7973915713399601E-4</v>
      </c>
      <c r="M3201" s="109">
        <v>1.2703562390919314E-3</v>
      </c>
      <c r="N3201" s="732">
        <v>2.3987959296095296E-3</v>
      </c>
      <c r="O3201" s="108">
        <v>2.0683070883581959E-3</v>
      </c>
      <c r="P3201" s="109">
        <v>2.2369204213965738E-3</v>
      </c>
      <c r="Q3201" s="732">
        <v>6.001613943903911E-3</v>
      </c>
      <c r="R3201" s="108">
        <v>2.5331226155676984E-3</v>
      </c>
      <c r="S3201" s="109">
        <v>3.3740863656433247E-3</v>
      </c>
      <c r="T3201" s="732">
        <v>1.0908621652602779E-2</v>
      </c>
      <c r="U3201" s="108">
        <v>2.0596558050026023E-4</v>
      </c>
      <c r="V3201" s="109">
        <v>2.1200476068179597E-4</v>
      </c>
      <c r="W3201" s="732">
        <v>5.5539519606944885E-4</v>
      </c>
      <c r="X3201" s="108">
        <v>1.2868298393825656E-5</v>
      </c>
      <c r="Y3201" s="109">
        <v>1.3367582922932461E-5</v>
      </c>
      <c r="Z3201" s="732">
        <v>3.7368262440472971E-5</v>
      </c>
      <c r="AA3201" s="108">
        <v>2.2476984329688774E-4</v>
      </c>
      <c r="AB3201" s="109">
        <v>2.3846729405820134E-4</v>
      </c>
      <c r="AC3201" s="732">
        <v>1.0323410955402853E-3</v>
      </c>
      <c r="AD3201" s="108">
        <v>8.9493722095884096E-5</v>
      </c>
      <c r="AE3201" s="109">
        <v>9.1403440929261533E-5</v>
      </c>
      <c r="AF3201" s="732">
        <v>2.2983160562211664E-4</v>
      </c>
      <c r="AG3201" s="108">
        <v>1.1159160455951636E-4</v>
      </c>
      <c r="AH3201" s="109">
        <v>1.1803680489467399E-4</v>
      </c>
      <c r="AI3201" s="732">
        <v>3.57325996974753E-4</v>
      </c>
      <c r="AJ3201" s="114"/>
      <c r="AK3201" s="115"/>
      <c r="AL3201" s="115"/>
    </row>
    <row r="3202" spans="1:38" ht="13" x14ac:dyDescent="0.3">
      <c r="A3202" s="71">
        <f t="shared" si="2"/>
        <v>2054</v>
      </c>
      <c r="B3202" s="718">
        <v>37</v>
      </c>
      <c r="C3202" s="108">
        <v>0.38332359871321114</v>
      </c>
      <c r="D3202" s="109">
        <v>0.38120535510537862</v>
      </c>
      <c r="E3202" s="732">
        <v>0.45954523605026021</v>
      </c>
      <c r="F3202" s="108">
        <v>1.426023177426607E-2</v>
      </c>
      <c r="G3202" s="109">
        <v>1.6181849613188165E-2</v>
      </c>
      <c r="H3202" s="732">
        <v>2.4606439734058277E-2</v>
      </c>
      <c r="I3202" s="108">
        <v>7.9024200013855187E-3</v>
      </c>
      <c r="J3202" s="109">
        <v>8.828287978193473E-3</v>
      </c>
      <c r="K3202" s="732">
        <v>2.2793352911921853E-2</v>
      </c>
      <c r="L3202" s="108">
        <v>9.7973915713399601E-4</v>
      </c>
      <c r="M3202" s="109">
        <v>1.2703562390919314E-3</v>
      </c>
      <c r="N3202" s="732">
        <v>2.3987959296095296E-3</v>
      </c>
      <c r="O3202" s="108">
        <v>2.0683070883581959E-3</v>
      </c>
      <c r="P3202" s="109">
        <v>2.2369204213965738E-3</v>
      </c>
      <c r="Q3202" s="732">
        <v>6.001613943903911E-3</v>
      </c>
      <c r="R3202" s="108">
        <v>2.5331226155676984E-3</v>
      </c>
      <c r="S3202" s="109">
        <v>3.3740863656433247E-3</v>
      </c>
      <c r="T3202" s="732">
        <v>1.0908621652602779E-2</v>
      </c>
      <c r="U3202" s="108">
        <v>2.0596558050026023E-4</v>
      </c>
      <c r="V3202" s="109">
        <v>2.1200476068179597E-4</v>
      </c>
      <c r="W3202" s="732">
        <v>5.5539519606944885E-4</v>
      </c>
      <c r="X3202" s="108">
        <v>1.2868298393825656E-5</v>
      </c>
      <c r="Y3202" s="109">
        <v>1.3367582922932461E-5</v>
      </c>
      <c r="Z3202" s="732">
        <v>3.7368262440472971E-5</v>
      </c>
      <c r="AA3202" s="108">
        <v>2.2476984329688774E-4</v>
      </c>
      <c r="AB3202" s="109">
        <v>2.3846729405820134E-4</v>
      </c>
      <c r="AC3202" s="732">
        <v>1.0323410955402853E-3</v>
      </c>
      <c r="AD3202" s="108">
        <v>8.9493722095884096E-5</v>
      </c>
      <c r="AE3202" s="109">
        <v>9.1403440929261533E-5</v>
      </c>
      <c r="AF3202" s="732">
        <v>2.2983160562211664E-4</v>
      </c>
      <c r="AG3202" s="108">
        <v>1.1159160455951636E-4</v>
      </c>
      <c r="AH3202" s="109">
        <v>1.1803680489467399E-4</v>
      </c>
      <c r="AI3202" s="732">
        <v>3.57325996974753E-4</v>
      </c>
      <c r="AJ3202" s="114"/>
      <c r="AK3202" s="115"/>
      <c r="AL3202" s="115"/>
    </row>
    <row r="3203" spans="1:38" ht="13" x14ac:dyDescent="0.3">
      <c r="A3203" s="71">
        <f t="shared" si="2"/>
        <v>2054</v>
      </c>
      <c r="B3203" s="718">
        <v>38</v>
      </c>
      <c r="C3203" s="108">
        <v>0.38332359871321114</v>
      </c>
      <c r="D3203" s="109">
        <v>0.38120535510537862</v>
      </c>
      <c r="E3203" s="732">
        <v>0.45954523605026021</v>
      </c>
      <c r="F3203" s="108">
        <v>1.426023177426607E-2</v>
      </c>
      <c r="G3203" s="109">
        <v>1.6181849613188165E-2</v>
      </c>
      <c r="H3203" s="732">
        <v>2.4606439734058277E-2</v>
      </c>
      <c r="I3203" s="108">
        <v>7.9024200013855187E-3</v>
      </c>
      <c r="J3203" s="109">
        <v>8.828287978193473E-3</v>
      </c>
      <c r="K3203" s="732">
        <v>2.2793352911921853E-2</v>
      </c>
      <c r="L3203" s="108">
        <v>9.7973915713399601E-4</v>
      </c>
      <c r="M3203" s="109">
        <v>1.2703562390919314E-3</v>
      </c>
      <c r="N3203" s="732">
        <v>2.3987959296095296E-3</v>
      </c>
      <c r="O3203" s="108">
        <v>2.0683070883581959E-3</v>
      </c>
      <c r="P3203" s="109">
        <v>2.2369204213965738E-3</v>
      </c>
      <c r="Q3203" s="732">
        <v>6.001613943903911E-3</v>
      </c>
      <c r="R3203" s="108">
        <v>2.5331226155676984E-3</v>
      </c>
      <c r="S3203" s="109">
        <v>3.3740863656433247E-3</v>
      </c>
      <c r="T3203" s="732">
        <v>1.0908621652602779E-2</v>
      </c>
      <c r="U3203" s="108">
        <v>2.0596558050026023E-4</v>
      </c>
      <c r="V3203" s="109">
        <v>2.1200476068179597E-4</v>
      </c>
      <c r="W3203" s="732">
        <v>5.5539519606944885E-4</v>
      </c>
      <c r="X3203" s="108">
        <v>1.2868298393825656E-5</v>
      </c>
      <c r="Y3203" s="109">
        <v>1.3367582922932461E-5</v>
      </c>
      <c r="Z3203" s="732">
        <v>3.7368262440472971E-5</v>
      </c>
      <c r="AA3203" s="108">
        <v>2.2476984329688774E-4</v>
      </c>
      <c r="AB3203" s="109">
        <v>2.3846729405820134E-4</v>
      </c>
      <c r="AC3203" s="732">
        <v>1.0323410955402853E-3</v>
      </c>
      <c r="AD3203" s="108">
        <v>8.9493722095884096E-5</v>
      </c>
      <c r="AE3203" s="109">
        <v>9.1403440929261533E-5</v>
      </c>
      <c r="AF3203" s="732">
        <v>2.2983160562211664E-4</v>
      </c>
      <c r="AG3203" s="108">
        <v>1.1159160455951636E-4</v>
      </c>
      <c r="AH3203" s="109">
        <v>1.1803680489467399E-4</v>
      </c>
      <c r="AI3203" s="732">
        <v>3.57325996974753E-4</v>
      </c>
      <c r="AJ3203" s="114"/>
      <c r="AK3203" s="115"/>
      <c r="AL3203" s="115"/>
    </row>
    <row r="3204" spans="1:38" ht="13.5" thickBot="1" x14ac:dyDescent="0.35">
      <c r="A3204" s="71">
        <f t="shared" si="2"/>
        <v>2054</v>
      </c>
      <c r="B3204" s="719">
        <v>39</v>
      </c>
      <c r="C3204" s="110">
        <v>0.38332359871321114</v>
      </c>
      <c r="D3204" s="111">
        <v>0.38120535510537862</v>
      </c>
      <c r="E3204" s="733">
        <v>0.45954523605026021</v>
      </c>
      <c r="F3204" s="110">
        <v>1.426023177426607E-2</v>
      </c>
      <c r="G3204" s="111">
        <v>1.6181849613188165E-2</v>
      </c>
      <c r="H3204" s="733">
        <v>2.4606439734058277E-2</v>
      </c>
      <c r="I3204" s="110">
        <v>7.9024200013855187E-3</v>
      </c>
      <c r="J3204" s="111">
        <v>8.828287978193473E-3</v>
      </c>
      <c r="K3204" s="733">
        <v>2.2793352911921853E-2</v>
      </c>
      <c r="L3204" s="110">
        <v>9.7973915713399601E-4</v>
      </c>
      <c r="M3204" s="111">
        <v>1.2703562390919314E-3</v>
      </c>
      <c r="N3204" s="733">
        <v>2.3987959296095296E-3</v>
      </c>
      <c r="O3204" s="110">
        <v>2.0683070883581959E-3</v>
      </c>
      <c r="P3204" s="111">
        <v>2.2369204213965738E-3</v>
      </c>
      <c r="Q3204" s="733">
        <v>6.001613943903911E-3</v>
      </c>
      <c r="R3204" s="110">
        <v>2.5331226155676984E-3</v>
      </c>
      <c r="S3204" s="111">
        <v>3.3740863656433247E-3</v>
      </c>
      <c r="T3204" s="733">
        <v>1.0908621652602779E-2</v>
      </c>
      <c r="U3204" s="110">
        <v>2.0596558050026023E-4</v>
      </c>
      <c r="V3204" s="111">
        <v>2.1200476068179597E-4</v>
      </c>
      <c r="W3204" s="733">
        <v>5.5539519606944885E-4</v>
      </c>
      <c r="X3204" s="110">
        <v>1.2868298393825656E-5</v>
      </c>
      <c r="Y3204" s="111">
        <v>1.3367582922932461E-5</v>
      </c>
      <c r="Z3204" s="733">
        <v>3.7368262440472971E-5</v>
      </c>
      <c r="AA3204" s="110">
        <v>2.2476984329688774E-4</v>
      </c>
      <c r="AB3204" s="111">
        <v>2.3846729405820134E-4</v>
      </c>
      <c r="AC3204" s="733">
        <v>1.0323410955402853E-3</v>
      </c>
      <c r="AD3204" s="110">
        <v>8.9493722095884096E-5</v>
      </c>
      <c r="AE3204" s="111">
        <v>9.1403440929261533E-5</v>
      </c>
      <c r="AF3204" s="733">
        <v>2.2983160562211664E-4</v>
      </c>
      <c r="AG3204" s="110">
        <v>1.1159160455951636E-4</v>
      </c>
      <c r="AH3204" s="111">
        <v>1.1803680489467399E-4</v>
      </c>
      <c r="AI3204" s="733">
        <v>3.57325996974753E-4</v>
      </c>
      <c r="AJ3204" s="116"/>
      <c r="AK3204" s="117"/>
      <c r="AL3204" s="117"/>
    </row>
    <row r="3205" spans="1:38" x14ac:dyDescent="0.25">
      <c r="A3205" s="720">
        <f t="shared" si="2"/>
        <v>2055</v>
      </c>
      <c r="B3205" s="70">
        <v>0</v>
      </c>
      <c r="C3205" s="106">
        <v>0.28057944035018134</v>
      </c>
      <c r="D3205" s="107">
        <v>0.28716038144045608</v>
      </c>
      <c r="E3205" s="730">
        <v>0.25315023253047214</v>
      </c>
      <c r="F3205" s="106">
        <v>1.3278818609217159E-2</v>
      </c>
      <c r="G3205" s="107">
        <v>1.5076377353157465E-2</v>
      </c>
      <c r="H3205" s="730">
        <v>1.5230082314377474E-2</v>
      </c>
      <c r="I3205" s="106">
        <v>7.3609523285893637E-3</v>
      </c>
      <c r="J3205" s="107">
        <v>6.9463562799971425E-3</v>
      </c>
      <c r="K3205" s="730">
        <v>1.7370024925584343E-2</v>
      </c>
      <c r="L3205" s="106">
        <v>7.176122860877317E-4</v>
      </c>
      <c r="M3205" s="107">
        <v>7.9172899699218738E-4</v>
      </c>
      <c r="N3205" s="730">
        <v>1.4298750328365889E-3</v>
      </c>
      <c r="O3205" s="106">
        <v>1.8505121939403713E-3</v>
      </c>
      <c r="P3205" s="107">
        <v>1.7378555115038876E-3</v>
      </c>
      <c r="Q3205" s="730">
        <v>3.5192079505165629E-3</v>
      </c>
      <c r="R3205" s="106">
        <v>2.5331226155676984E-3</v>
      </c>
      <c r="S3205" s="107">
        <v>3.3740863656433247E-3</v>
      </c>
      <c r="T3205" s="730">
        <v>1.0908621652602779E-2</v>
      </c>
      <c r="U3205" s="106">
        <v>1.9522696526048973E-4</v>
      </c>
      <c r="V3205" s="107">
        <v>1.8755700261241249E-4</v>
      </c>
      <c r="W3205" s="730">
        <v>3.4598040374019619E-4</v>
      </c>
      <c r="X3205" s="106">
        <v>1.2074774268070041E-5</v>
      </c>
      <c r="Y3205" s="107">
        <v>1.1569897514081266E-5</v>
      </c>
      <c r="Z3205" s="730">
        <v>2.2326659772274191E-5</v>
      </c>
      <c r="AA3205" s="106">
        <v>2.1015945942694933E-4</v>
      </c>
      <c r="AB3205" s="107">
        <v>2.0942002213289188E-4</v>
      </c>
      <c r="AC3205" s="730">
        <v>6.0983798331922044E-4</v>
      </c>
      <c r="AD3205" s="106">
        <v>8.5557036410019864E-5</v>
      </c>
      <c r="AE3205" s="107">
        <v>8.2479975670994511E-5</v>
      </c>
      <c r="AF3205" s="730">
        <v>1.4999543549063015E-4</v>
      </c>
      <c r="AG3205" s="106">
        <v>1.0254746347576416E-4</v>
      </c>
      <c r="AH3205" s="107">
        <v>9.7391881340690956E-5</v>
      </c>
      <c r="AI3205" s="730">
        <v>1.9389634918111747E-4</v>
      </c>
      <c r="AJ3205" s="112"/>
      <c r="AK3205" s="113"/>
      <c r="AL3205" s="113"/>
    </row>
    <row r="3206" spans="1:38" x14ac:dyDescent="0.25">
      <c r="A3206" s="71">
        <f t="shared" si="2"/>
        <v>2055</v>
      </c>
      <c r="B3206" s="718">
        <v>1</v>
      </c>
      <c r="C3206" s="108">
        <v>0.27974555887941882</v>
      </c>
      <c r="D3206" s="109">
        <v>0.28617962579776507</v>
      </c>
      <c r="E3206" s="731">
        <v>0.25455569726746413</v>
      </c>
      <c r="F3206" s="108">
        <v>1.3287717461327692E-2</v>
      </c>
      <c r="G3206" s="109">
        <v>1.5080510207433815E-2</v>
      </c>
      <c r="H3206" s="731">
        <v>1.5339664626073588E-2</v>
      </c>
      <c r="I3206" s="108">
        <v>7.3361734598168006E-3</v>
      </c>
      <c r="J3206" s="109">
        <v>6.9165606010232325E-3</v>
      </c>
      <c r="K3206" s="731">
        <v>1.7494656489059759E-2</v>
      </c>
      <c r="L3206" s="108">
        <v>7.1659033091002239E-4</v>
      </c>
      <c r="M3206" s="109">
        <v>7.8994870434160051E-4</v>
      </c>
      <c r="N3206" s="731">
        <v>1.4364376503089461E-3</v>
      </c>
      <c r="O3206" s="108">
        <v>1.8445520231301093E-3</v>
      </c>
      <c r="P3206" s="109">
        <v>1.7317072578537098E-3</v>
      </c>
      <c r="Q3206" s="731">
        <v>3.5432308897173654E-3</v>
      </c>
      <c r="R3206" s="108">
        <v>2.5331226155676984E-3</v>
      </c>
      <c r="S3206" s="109">
        <v>3.3740863656433247E-3</v>
      </c>
      <c r="T3206" s="731">
        <v>1.0908621652602779E-2</v>
      </c>
      <c r="U3206" s="108">
        <v>1.9463674657927568E-4</v>
      </c>
      <c r="V3206" s="109">
        <v>1.8682884262421348E-4</v>
      </c>
      <c r="W3206" s="731">
        <v>3.4856867797622361E-4</v>
      </c>
      <c r="X3206" s="108">
        <v>1.2037196939023869E-5</v>
      </c>
      <c r="Y3206" s="109">
        <v>1.1524513607760844E-5</v>
      </c>
      <c r="Z3206" s="731">
        <v>2.2485711533283203E-5</v>
      </c>
      <c r="AA3206" s="108">
        <v>2.0971257833816772E-4</v>
      </c>
      <c r="AB3206" s="109">
        <v>2.0886078205924416E-4</v>
      </c>
      <c r="AC3206" s="731">
        <v>6.1402772813988146E-4</v>
      </c>
      <c r="AD3206" s="108">
        <v>8.5299891939714562E-5</v>
      </c>
      <c r="AE3206" s="109">
        <v>8.2154274275960613E-5</v>
      </c>
      <c r="AF3206" s="731">
        <v>1.5119500239427878E-4</v>
      </c>
      <c r="AG3206" s="108">
        <v>1.0222459931270355E-4</v>
      </c>
      <c r="AH3206" s="109">
        <v>9.7027818412275359E-5</v>
      </c>
      <c r="AI3206" s="731">
        <v>1.9504251003274266E-4</v>
      </c>
      <c r="AJ3206" s="114"/>
      <c r="AK3206" s="115"/>
      <c r="AL3206" s="115"/>
    </row>
    <row r="3207" spans="1:38" x14ac:dyDescent="0.25">
      <c r="A3207" s="71">
        <f t="shared" si="2"/>
        <v>2055</v>
      </c>
      <c r="B3207" s="718">
        <v>2</v>
      </c>
      <c r="C3207" s="108">
        <v>0.27809067673444066</v>
      </c>
      <c r="D3207" s="109">
        <v>0.28433010674087439</v>
      </c>
      <c r="E3207" s="731">
        <v>0.25626672665317668</v>
      </c>
      <c r="F3207" s="108">
        <v>1.327481537397256E-2</v>
      </c>
      <c r="G3207" s="109">
        <v>1.5069357345739632E-2</v>
      </c>
      <c r="H3207" s="731">
        <v>1.5465062934721231E-2</v>
      </c>
      <c r="I3207" s="108">
        <v>7.2962774359627914E-3</v>
      </c>
      <c r="J3207" s="109">
        <v>6.8733870746739631E-3</v>
      </c>
      <c r="K3207" s="731">
        <v>1.7645020843468459E-2</v>
      </c>
      <c r="L3207" s="108">
        <v>7.1553849620962541E-4</v>
      </c>
      <c r="M3207" s="109">
        <v>7.8823569587869308E-4</v>
      </c>
      <c r="N3207" s="731">
        <v>1.4442792880396697E-3</v>
      </c>
      <c r="O3207" s="108">
        <v>1.8341885806116036E-3</v>
      </c>
      <c r="P3207" s="109">
        <v>1.7219981218011759E-3</v>
      </c>
      <c r="Q3207" s="731">
        <v>3.5723995013430482E-3</v>
      </c>
      <c r="R3207" s="108">
        <v>2.5331226155676984E-3</v>
      </c>
      <c r="S3207" s="109">
        <v>3.3740863656433247E-3</v>
      </c>
      <c r="T3207" s="731">
        <v>1.0908621652602779E-2</v>
      </c>
      <c r="U3207" s="108">
        <v>1.9377382595466656E-4</v>
      </c>
      <c r="V3207" s="109">
        <v>1.8586776409000903E-4</v>
      </c>
      <c r="W3207" s="731">
        <v>3.5171066195591443E-4</v>
      </c>
      <c r="X3207" s="108">
        <v>1.1980443324726685E-5</v>
      </c>
      <c r="Y3207" s="109">
        <v>1.1462715242054065E-5</v>
      </c>
      <c r="Z3207" s="731">
        <v>2.2678891316660651E-5</v>
      </c>
      <c r="AA3207" s="108">
        <v>2.0893059632358567E-4</v>
      </c>
      <c r="AB3207" s="109">
        <v>2.0803080139451853E-4</v>
      </c>
      <c r="AC3207" s="731">
        <v>6.1908397525062915E-4</v>
      </c>
      <c r="AD3207" s="108">
        <v>8.4934933494215924E-5</v>
      </c>
      <c r="AE3207" s="109">
        <v>8.1734652795303152E-5</v>
      </c>
      <c r="AF3207" s="731">
        <v>1.5265153497804237E-4</v>
      </c>
      <c r="AG3207" s="108">
        <v>1.0170429693087443E-4</v>
      </c>
      <c r="AH3207" s="109">
        <v>9.6499951506035962E-5</v>
      </c>
      <c r="AI3207" s="731">
        <v>1.964341569653841E-4</v>
      </c>
      <c r="AJ3207" s="114"/>
      <c r="AK3207" s="115"/>
      <c r="AL3207" s="115"/>
    </row>
    <row r="3208" spans="1:38" x14ac:dyDescent="0.25">
      <c r="A3208" s="71">
        <f t="shared" si="2"/>
        <v>2055</v>
      </c>
      <c r="B3208" s="718">
        <v>3</v>
      </c>
      <c r="C3208" s="108">
        <v>0.27541867592467273</v>
      </c>
      <c r="D3208" s="109">
        <v>0.28145908531686437</v>
      </c>
      <c r="E3208" s="731">
        <v>0.25827518183220316</v>
      </c>
      <c r="F3208" s="108">
        <v>1.3254917601383188E-2</v>
      </c>
      <c r="G3208" s="109">
        <v>1.5054533911486418E-2</v>
      </c>
      <c r="H3208" s="731">
        <v>1.5612291596711203E-2</v>
      </c>
      <c r="I3208" s="108">
        <v>7.2377061656777909E-3</v>
      </c>
      <c r="J3208" s="109">
        <v>6.814343503861453E-3</v>
      </c>
      <c r="K3208" s="731">
        <v>1.782044539826896E-2</v>
      </c>
      <c r="L3208" s="108">
        <v>7.1446389963861895E-4</v>
      </c>
      <c r="M3208" s="109">
        <v>7.8657676570346481E-4</v>
      </c>
      <c r="N3208" s="731">
        <v>1.4533698981296058E-3</v>
      </c>
      <c r="O3208" s="108">
        <v>1.8188090511741123E-3</v>
      </c>
      <c r="P3208" s="109">
        <v>1.7080453130721488E-3</v>
      </c>
      <c r="Q3208" s="731">
        <v>3.6065719471546397E-3</v>
      </c>
      <c r="R3208" s="108">
        <v>2.5331226155676984E-3</v>
      </c>
      <c r="S3208" s="109">
        <v>3.3740863656433247E-3</v>
      </c>
      <c r="T3208" s="731">
        <v>1.0908621652602779E-2</v>
      </c>
      <c r="U3208" s="108">
        <v>1.9258668399813511E-4</v>
      </c>
      <c r="V3208" s="109">
        <v>1.8463167554108364E-4</v>
      </c>
      <c r="W3208" s="731">
        <v>3.5539221262115267E-4</v>
      </c>
      <c r="X3208" s="108">
        <v>1.190099646249789E-5</v>
      </c>
      <c r="Y3208" s="109">
        <v>1.1381563754051786E-5</v>
      </c>
      <c r="Z3208" s="731">
        <v>2.2905267053805693E-5</v>
      </c>
      <c r="AA3208" s="108">
        <v>2.0782331535628622E-4</v>
      </c>
      <c r="AB3208" s="109">
        <v>2.0693439190820834E-4</v>
      </c>
      <c r="AC3208" s="731">
        <v>6.2500867982196828E-4</v>
      </c>
      <c r="AD3208" s="108">
        <v>8.4440020534370697E-5</v>
      </c>
      <c r="AE3208" s="109">
        <v>8.1204666448057795E-5</v>
      </c>
      <c r="AF3208" s="731">
        <v>1.5435783057525445E-4</v>
      </c>
      <c r="AG3208" s="108">
        <v>1.0095518155459105E-4</v>
      </c>
      <c r="AH3208" s="109">
        <v>9.5778086618048404E-5</v>
      </c>
      <c r="AI3208" s="731">
        <v>1.9806480368371004E-4</v>
      </c>
      <c r="AJ3208" s="114"/>
      <c r="AK3208" s="115"/>
      <c r="AL3208" s="115"/>
    </row>
    <row r="3209" spans="1:38" x14ac:dyDescent="0.25">
      <c r="A3209" s="71">
        <f t="shared" si="2"/>
        <v>2055</v>
      </c>
      <c r="B3209" s="718">
        <v>4</v>
      </c>
      <c r="C3209" s="108">
        <v>0.33474012967958655</v>
      </c>
      <c r="D3209" s="109">
        <v>0.33685653599993998</v>
      </c>
      <c r="E3209" s="731">
        <v>0.34930809331523976</v>
      </c>
      <c r="F3209" s="108">
        <v>1.3676490307117218E-2</v>
      </c>
      <c r="G3209" s="109">
        <v>1.5585937674157399E-2</v>
      </c>
      <c r="H3209" s="731">
        <v>1.9153533364294605E-2</v>
      </c>
      <c r="I3209" s="108">
        <v>7.6735012390557727E-3</v>
      </c>
      <c r="J3209" s="109">
        <v>7.9742908685429964E-3</v>
      </c>
      <c r="K3209" s="731">
        <v>2.117008155546431E-2</v>
      </c>
      <c r="L3209" s="108">
        <v>8.6384208405881316E-4</v>
      </c>
      <c r="M3209" s="109">
        <v>1.1746093731541305E-3</v>
      </c>
      <c r="N3209" s="731">
        <v>2.3464921801803675E-3</v>
      </c>
      <c r="O3209" s="108">
        <v>1.9666296406824317E-3</v>
      </c>
      <c r="P3209" s="109">
        <v>2.0002820273437882E-3</v>
      </c>
      <c r="Q3209" s="731">
        <v>4.5662591486669481E-3</v>
      </c>
      <c r="R3209" s="108">
        <v>2.5331226155676984E-3</v>
      </c>
      <c r="S3209" s="109">
        <v>3.3740863656433247E-3</v>
      </c>
      <c r="T3209" s="731">
        <v>1.0908621652602779E-2</v>
      </c>
      <c r="U3209" s="108">
        <v>2.0064886303083605E-4</v>
      </c>
      <c r="V3209" s="109">
        <v>2.0016671583440802E-4</v>
      </c>
      <c r="W3209" s="731">
        <v>4.5728000669004095E-4</v>
      </c>
      <c r="X3209" s="108">
        <v>1.2481967050683321E-5</v>
      </c>
      <c r="Y3209" s="109">
        <v>1.2503739741743948E-5</v>
      </c>
      <c r="Z3209" s="731">
        <v>2.9522991231376137E-5</v>
      </c>
      <c r="AA3209" s="108">
        <v>2.1728382672036111E-4</v>
      </c>
      <c r="AB3209" s="109">
        <v>2.2425482703390659E-4</v>
      </c>
      <c r="AC3209" s="731">
        <v>7.8635304905451517E-4</v>
      </c>
      <c r="AD3209" s="108">
        <v>8.7503379260823531E-5</v>
      </c>
      <c r="AE3209" s="109">
        <v>8.7050690722252169E-5</v>
      </c>
      <c r="AF3209" s="731">
        <v>2.0200291458690792E-4</v>
      </c>
      <c r="AG3209" s="108">
        <v>1.0729346022266509E-4</v>
      </c>
      <c r="AH3209" s="109">
        <v>1.0819080038672964E-4</v>
      </c>
      <c r="AI3209" s="731">
        <v>2.4455584249807969E-4</v>
      </c>
      <c r="AJ3209" s="114"/>
      <c r="AK3209" s="115"/>
      <c r="AL3209" s="115"/>
    </row>
    <row r="3210" spans="1:38" x14ac:dyDescent="0.25">
      <c r="A3210" s="71">
        <f t="shared" si="2"/>
        <v>2055</v>
      </c>
      <c r="B3210" s="718">
        <v>5</v>
      </c>
      <c r="C3210" s="108">
        <v>0.3335155837289433</v>
      </c>
      <c r="D3210" s="109">
        <v>0.33568057956942188</v>
      </c>
      <c r="E3210" s="731">
        <v>0.34466578299113976</v>
      </c>
      <c r="F3210" s="108">
        <v>1.3697626715004714E-2</v>
      </c>
      <c r="G3210" s="109">
        <v>1.5603703898830586E-2</v>
      </c>
      <c r="H3210" s="731">
        <v>1.8946550742510778E-2</v>
      </c>
      <c r="I3210" s="108">
        <v>7.6394922242550862E-3</v>
      </c>
      <c r="J3210" s="109">
        <v>7.9373601223678807E-3</v>
      </c>
      <c r="K3210" s="731">
        <v>2.0849576754067487E-2</v>
      </c>
      <c r="L3210" s="108">
        <v>8.6249344553502346E-4</v>
      </c>
      <c r="M3210" s="109">
        <v>1.1722838748913168E-3</v>
      </c>
      <c r="N3210" s="731">
        <v>2.3264596321463395E-3</v>
      </c>
      <c r="O3210" s="108">
        <v>1.9580142019700276E-3</v>
      </c>
      <c r="P3210" s="109">
        <v>1.9915691580275493E-3</v>
      </c>
      <c r="Q3210" s="731">
        <v>4.4975447630384423E-3</v>
      </c>
      <c r="R3210" s="108">
        <v>2.5331226155676984E-3</v>
      </c>
      <c r="S3210" s="109">
        <v>3.3740863656433247E-3</v>
      </c>
      <c r="T3210" s="731">
        <v>1.0908621652602779E-2</v>
      </c>
      <c r="U3210" s="108">
        <v>1.9983921850122232E-4</v>
      </c>
      <c r="V3210" s="109">
        <v>1.9931817329038582E-4</v>
      </c>
      <c r="W3210" s="731">
        <v>4.4990521351059485E-4</v>
      </c>
      <c r="X3210" s="108">
        <v>1.2429611076305155E-5</v>
      </c>
      <c r="Y3210" s="109">
        <v>1.2449162640624073E-5</v>
      </c>
      <c r="Z3210" s="731">
        <v>2.9063070103332962E-5</v>
      </c>
      <c r="AA3210" s="108">
        <v>2.1669920653183679E-4</v>
      </c>
      <c r="AB3210" s="109">
        <v>2.2363140776107061E-4</v>
      </c>
      <c r="AC3210" s="731">
        <v>7.7485970461831013E-4</v>
      </c>
      <c r="AD3210" s="108">
        <v>8.7153091563442874E-5</v>
      </c>
      <c r="AE3210" s="109">
        <v>8.6681346658571727E-5</v>
      </c>
      <c r="AF3210" s="731">
        <v>1.9857711248418334E-4</v>
      </c>
      <c r="AG3210" s="108">
        <v>1.0683672028021811E-4</v>
      </c>
      <c r="AH3210" s="109">
        <v>1.0772114272505089E-4</v>
      </c>
      <c r="AI3210" s="731">
        <v>2.4126402064691925E-4</v>
      </c>
      <c r="AJ3210" s="114"/>
      <c r="AK3210" s="115"/>
      <c r="AL3210" s="115"/>
    </row>
    <row r="3211" spans="1:38" x14ac:dyDescent="0.25">
      <c r="A3211" s="71">
        <f t="shared" si="2"/>
        <v>2055</v>
      </c>
      <c r="B3211" s="718">
        <v>6</v>
      </c>
      <c r="C3211" s="108">
        <v>0.3335155837289433</v>
      </c>
      <c r="D3211" s="109">
        <v>0.33568057956942188</v>
      </c>
      <c r="E3211" s="731">
        <v>0.34466578299113976</v>
      </c>
      <c r="F3211" s="108">
        <v>1.3697626715004714E-2</v>
      </c>
      <c r="G3211" s="109">
        <v>1.5603703898830586E-2</v>
      </c>
      <c r="H3211" s="731">
        <v>1.8946550742510778E-2</v>
      </c>
      <c r="I3211" s="108">
        <v>7.6394922242550862E-3</v>
      </c>
      <c r="J3211" s="109">
        <v>7.9373601223678807E-3</v>
      </c>
      <c r="K3211" s="731">
        <v>2.0849576754067487E-2</v>
      </c>
      <c r="L3211" s="108">
        <v>8.6249344553502346E-4</v>
      </c>
      <c r="M3211" s="109">
        <v>1.1722838748913168E-3</v>
      </c>
      <c r="N3211" s="731">
        <v>2.3264596321463395E-3</v>
      </c>
      <c r="O3211" s="108">
        <v>1.9580142019700276E-3</v>
      </c>
      <c r="P3211" s="109">
        <v>1.9915691580275493E-3</v>
      </c>
      <c r="Q3211" s="731">
        <v>4.4975447630384423E-3</v>
      </c>
      <c r="R3211" s="108">
        <v>2.5331226155676984E-3</v>
      </c>
      <c r="S3211" s="109">
        <v>3.3740863656433247E-3</v>
      </c>
      <c r="T3211" s="731">
        <v>1.0908621652602779E-2</v>
      </c>
      <c r="U3211" s="108">
        <v>1.9983921850122232E-4</v>
      </c>
      <c r="V3211" s="109">
        <v>1.9931817329038582E-4</v>
      </c>
      <c r="W3211" s="731">
        <v>4.4990521351059485E-4</v>
      </c>
      <c r="X3211" s="108">
        <v>1.2429611076305155E-5</v>
      </c>
      <c r="Y3211" s="109">
        <v>1.2449162640624073E-5</v>
      </c>
      <c r="Z3211" s="731">
        <v>2.9063070103332962E-5</v>
      </c>
      <c r="AA3211" s="108">
        <v>2.1669920653183679E-4</v>
      </c>
      <c r="AB3211" s="109">
        <v>2.2363140776107061E-4</v>
      </c>
      <c r="AC3211" s="731">
        <v>7.7485970461831013E-4</v>
      </c>
      <c r="AD3211" s="108">
        <v>8.7153091563442874E-5</v>
      </c>
      <c r="AE3211" s="109">
        <v>8.6681346658571727E-5</v>
      </c>
      <c r="AF3211" s="731">
        <v>1.9857711248418334E-4</v>
      </c>
      <c r="AG3211" s="108">
        <v>1.0683672028021811E-4</v>
      </c>
      <c r="AH3211" s="109">
        <v>1.0772114272505089E-4</v>
      </c>
      <c r="AI3211" s="731">
        <v>2.4126402064691925E-4</v>
      </c>
      <c r="AJ3211" s="114"/>
      <c r="AK3211" s="115"/>
      <c r="AL3211" s="115"/>
    </row>
    <row r="3212" spans="1:38" ht="13" x14ac:dyDescent="0.3">
      <c r="A3212" s="71">
        <f t="shared" si="2"/>
        <v>2055</v>
      </c>
      <c r="B3212" s="718">
        <v>7</v>
      </c>
      <c r="C3212" s="108">
        <v>0.3335155837289433</v>
      </c>
      <c r="D3212" s="109">
        <v>0.33568057956942188</v>
      </c>
      <c r="E3212" s="732">
        <v>0.34466578299113976</v>
      </c>
      <c r="F3212" s="108">
        <v>1.3697626715004714E-2</v>
      </c>
      <c r="G3212" s="109">
        <v>1.5603703898830586E-2</v>
      </c>
      <c r="H3212" s="732">
        <v>1.8946550742510778E-2</v>
      </c>
      <c r="I3212" s="108">
        <v>7.6394922242550862E-3</v>
      </c>
      <c r="J3212" s="109">
        <v>7.9373601223678807E-3</v>
      </c>
      <c r="K3212" s="732">
        <v>2.0849576754067487E-2</v>
      </c>
      <c r="L3212" s="108">
        <v>8.6249344553502346E-4</v>
      </c>
      <c r="M3212" s="109">
        <v>1.1722838748913168E-3</v>
      </c>
      <c r="N3212" s="732">
        <v>2.3264596321463395E-3</v>
      </c>
      <c r="O3212" s="108">
        <v>1.9580142019700276E-3</v>
      </c>
      <c r="P3212" s="109">
        <v>1.9915691580275493E-3</v>
      </c>
      <c r="Q3212" s="732">
        <v>4.4975447630384423E-3</v>
      </c>
      <c r="R3212" s="108">
        <v>2.5331226155676984E-3</v>
      </c>
      <c r="S3212" s="109">
        <v>3.3740863656433247E-3</v>
      </c>
      <c r="T3212" s="732">
        <v>1.0908621652602779E-2</v>
      </c>
      <c r="U3212" s="108">
        <v>1.9983921850122232E-4</v>
      </c>
      <c r="V3212" s="109">
        <v>1.9931817329038582E-4</v>
      </c>
      <c r="W3212" s="732">
        <v>4.4990521351059485E-4</v>
      </c>
      <c r="X3212" s="108">
        <v>1.2429611076305155E-5</v>
      </c>
      <c r="Y3212" s="109">
        <v>1.2449162640624073E-5</v>
      </c>
      <c r="Z3212" s="732">
        <v>2.9063070103332962E-5</v>
      </c>
      <c r="AA3212" s="108">
        <v>2.1669920653183679E-4</v>
      </c>
      <c r="AB3212" s="109">
        <v>2.2363140776107061E-4</v>
      </c>
      <c r="AC3212" s="732">
        <v>7.7485970461831013E-4</v>
      </c>
      <c r="AD3212" s="108">
        <v>8.7153091563442874E-5</v>
      </c>
      <c r="AE3212" s="109">
        <v>8.6681346658571727E-5</v>
      </c>
      <c r="AF3212" s="732">
        <v>1.9857711248418334E-4</v>
      </c>
      <c r="AG3212" s="108">
        <v>1.0683672028021811E-4</v>
      </c>
      <c r="AH3212" s="109">
        <v>1.0772114272505089E-4</v>
      </c>
      <c r="AI3212" s="732">
        <v>2.4126402064691925E-4</v>
      </c>
      <c r="AJ3212" s="114"/>
      <c r="AK3212" s="115"/>
      <c r="AL3212" s="115"/>
    </row>
    <row r="3213" spans="1:38" ht="13" x14ac:dyDescent="0.3">
      <c r="A3213" s="71">
        <f t="shared" si="2"/>
        <v>2055</v>
      </c>
      <c r="B3213" s="718">
        <v>8</v>
      </c>
      <c r="C3213" s="108">
        <v>0.3335155837289433</v>
      </c>
      <c r="D3213" s="109">
        <v>0.33568057956942188</v>
      </c>
      <c r="E3213" s="732">
        <v>0.34466578299113976</v>
      </c>
      <c r="F3213" s="108">
        <v>1.3697626715004714E-2</v>
      </c>
      <c r="G3213" s="109">
        <v>1.5603703898830586E-2</v>
      </c>
      <c r="H3213" s="732">
        <v>1.8946550742510778E-2</v>
      </c>
      <c r="I3213" s="108">
        <v>7.6394922242550862E-3</v>
      </c>
      <c r="J3213" s="109">
        <v>7.9373601223678807E-3</v>
      </c>
      <c r="K3213" s="732">
        <v>2.0849576754067487E-2</v>
      </c>
      <c r="L3213" s="108">
        <v>8.6249344553502346E-4</v>
      </c>
      <c r="M3213" s="109">
        <v>1.1722838748913168E-3</v>
      </c>
      <c r="N3213" s="732">
        <v>2.3264596321463395E-3</v>
      </c>
      <c r="O3213" s="108">
        <v>1.9580142019700276E-3</v>
      </c>
      <c r="P3213" s="109">
        <v>1.9915691580275493E-3</v>
      </c>
      <c r="Q3213" s="732">
        <v>4.4975447630384423E-3</v>
      </c>
      <c r="R3213" s="108">
        <v>2.5331226155676984E-3</v>
      </c>
      <c r="S3213" s="109">
        <v>3.3740863656433247E-3</v>
      </c>
      <c r="T3213" s="732">
        <v>1.0908621652602779E-2</v>
      </c>
      <c r="U3213" s="108">
        <v>1.9983921850122232E-4</v>
      </c>
      <c r="V3213" s="109">
        <v>1.9931817329038582E-4</v>
      </c>
      <c r="W3213" s="732">
        <v>4.4990521351059485E-4</v>
      </c>
      <c r="X3213" s="108">
        <v>1.2429611076305155E-5</v>
      </c>
      <c r="Y3213" s="109">
        <v>1.2449162640624073E-5</v>
      </c>
      <c r="Z3213" s="732">
        <v>2.9063070103332962E-5</v>
      </c>
      <c r="AA3213" s="108">
        <v>2.1669920653183679E-4</v>
      </c>
      <c r="AB3213" s="109">
        <v>2.2363140776107061E-4</v>
      </c>
      <c r="AC3213" s="732">
        <v>7.7485970461831013E-4</v>
      </c>
      <c r="AD3213" s="108">
        <v>8.7153091563442874E-5</v>
      </c>
      <c r="AE3213" s="109">
        <v>8.6681346658571727E-5</v>
      </c>
      <c r="AF3213" s="732">
        <v>1.9857711248418334E-4</v>
      </c>
      <c r="AG3213" s="108">
        <v>1.0683672028021811E-4</v>
      </c>
      <c r="AH3213" s="109">
        <v>1.0772114272505089E-4</v>
      </c>
      <c r="AI3213" s="732">
        <v>2.4126402064691925E-4</v>
      </c>
      <c r="AJ3213" s="114"/>
      <c r="AK3213" s="115"/>
      <c r="AL3213" s="115"/>
    </row>
    <row r="3214" spans="1:38" ht="13" x14ac:dyDescent="0.3">
      <c r="A3214" s="71">
        <f t="shared" si="2"/>
        <v>2055</v>
      </c>
      <c r="B3214" s="718">
        <v>9</v>
      </c>
      <c r="C3214" s="108">
        <v>0.3335155837289433</v>
      </c>
      <c r="D3214" s="109">
        <v>0.33568057956942188</v>
      </c>
      <c r="E3214" s="732">
        <v>0.34466578299113976</v>
      </c>
      <c r="F3214" s="108">
        <v>1.3697626715004714E-2</v>
      </c>
      <c r="G3214" s="109">
        <v>1.5603703898830586E-2</v>
      </c>
      <c r="H3214" s="732">
        <v>1.8946550742510778E-2</v>
      </c>
      <c r="I3214" s="108">
        <v>7.6394922242550862E-3</v>
      </c>
      <c r="J3214" s="109">
        <v>7.9373601223678807E-3</v>
      </c>
      <c r="K3214" s="732">
        <v>2.0849576754067487E-2</v>
      </c>
      <c r="L3214" s="108">
        <v>8.6249344553502346E-4</v>
      </c>
      <c r="M3214" s="109">
        <v>1.1722838748913168E-3</v>
      </c>
      <c r="N3214" s="732">
        <v>2.3264596321463395E-3</v>
      </c>
      <c r="O3214" s="108">
        <v>1.9580142019700276E-3</v>
      </c>
      <c r="P3214" s="109">
        <v>1.9915691580275493E-3</v>
      </c>
      <c r="Q3214" s="732">
        <v>4.4975447630384423E-3</v>
      </c>
      <c r="R3214" s="108">
        <v>2.5331226155676984E-3</v>
      </c>
      <c r="S3214" s="109">
        <v>3.3740863656433247E-3</v>
      </c>
      <c r="T3214" s="732">
        <v>1.0908621652602779E-2</v>
      </c>
      <c r="U3214" s="108">
        <v>1.9983921850122232E-4</v>
      </c>
      <c r="V3214" s="109">
        <v>1.9931817329038582E-4</v>
      </c>
      <c r="W3214" s="732">
        <v>4.4990521351059485E-4</v>
      </c>
      <c r="X3214" s="108">
        <v>1.2429611076305155E-5</v>
      </c>
      <c r="Y3214" s="109">
        <v>1.2449162640624073E-5</v>
      </c>
      <c r="Z3214" s="732">
        <v>2.9063070103332962E-5</v>
      </c>
      <c r="AA3214" s="108">
        <v>2.1669920653183679E-4</v>
      </c>
      <c r="AB3214" s="109">
        <v>2.2363140776107061E-4</v>
      </c>
      <c r="AC3214" s="732">
        <v>7.7485970461831013E-4</v>
      </c>
      <c r="AD3214" s="108">
        <v>8.7153091563442874E-5</v>
      </c>
      <c r="AE3214" s="109">
        <v>8.6681346658571727E-5</v>
      </c>
      <c r="AF3214" s="732">
        <v>1.9857711248418334E-4</v>
      </c>
      <c r="AG3214" s="108">
        <v>1.0683672028021811E-4</v>
      </c>
      <c r="AH3214" s="109">
        <v>1.0772114272505089E-4</v>
      </c>
      <c r="AI3214" s="732">
        <v>2.4126402064691925E-4</v>
      </c>
      <c r="AJ3214" s="114"/>
      <c r="AK3214" s="115"/>
      <c r="AL3214" s="115"/>
    </row>
    <row r="3215" spans="1:38" ht="13" x14ac:dyDescent="0.3">
      <c r="A3215" s="71">
        <f t="shared" si="2"/>
        <v>2055</v>
      </c>
      <c r="B3215" s="718">
        <v>10</v>
      </c>
      <c r="C3215" s="108">
        <v>0.3335155837289433</v>
      </c>
      <c r="D3215" s="109">
        <v>0.33568057956942188</v>
      </c>
      <c r="E3215" s="732">
        <v>0.34466578299113976</v>
      </c>
      <c r="F3215" s="108">
        <v>1.3697626715004714E-2</v>
      </c>
      <c r="G3215" s="109">
        <v>1.5603703898830586E-2</v>
      </c>
      <c r="H3215" s="732">
        <v>1.8946550742510778E-2</v>
      </c>
      <c r="I3215" s="108">
        <v>7.6394922242550862E-3</v>
      </c>
      <c r="J3215" s="109">
        <v>7.9373601223678807E-3</v>
      </c>
      <c r="K3215" s="732">
        <v>2.0849576754067487E-2</v>
      </c>
      <c r="L3215" s="108">
        <v>8.6249344553502346E-4</v>
      </c>
      <c r="M3215" s="109">
        <v>1.1722838748913168E-3</v>
      </c>
      <c r="N3215" s="732">
        <v>2.3264596321463395E-3</v>
      </c>
      <c r="O3215" s="108">
        <v>1.9580142019700276E-3</v>
      </c>
      <c r="P3215" s="109">
        <v>1.9915691580275493E-3</v>
      </c>
      <c r="Q3215" s="732">
        <v>4.4975447630384423E-3</v>
      </c>
      <c r="R3215" s="108">
        <v>2.5331226155676984E-3</v>
      </c>
      <c r="S3215" s="109">
        <v>3.3740863656433247E-3</v>
      </c>
      <c r="T3215" s="732">
        <v>1.0908621652602779E-2</v>
      </c>
      <c r="U3215" s="108">
        <v>1.9983921850122232E-4</v>
      </c>
      <c r="V3215" s="109">
        <v>1.9931817329038582E-4</v>
      </c>
      <c r="W3215" s="732">
        <v>4.4990521351059485E-4</v>
      </c>
      <c r="X3215" s="108">
        <v>1.2429611076305155E-5</v>
      </c>
      <c r="Y3215" s="109">
        <v>1.2449162640624073E-5</v>
      </c>
      <c r="Z3215" s="732">
        <v>2.9063070103332962E-5</v>
      </c>
      <c r="AA3215" s="108">
        <v>2.1669920653183679E-4</v>
      </c>
      <c r="AB3215" s="109">
        <v>2.2363140776107061E-4</v>
      </c>
      <c r="AC3215" s="732">
        <v>7.7485970461831013E-4</v>
      </c>
      <c r="AD3215" s="108">
        <v>8.7153091563442874E-5</v>
      </c>
      <c r="AE3215" s="109">
        <v>8.6681346658571727E-5</v>
      </c>
      <c r="AF3215" s="732">
        <v>1.9857711248418334E-4</v>
      </c>
      <c r="AG3215" s="108">
        <v>1.0683672028021811E-4</v>
      </c>
      <c r="AH3215" s="109">
        <v>1.0772114272505089E-4</v>
      </c>
      <c r="AI3215" s="732">
        <v>2.4126402064691925E-4</v>
      </c>
      <c r="AJ3215" s="114"/>
      <c r="AK3215" s="115"/>
      <c r="AL3215" s="115"/>
    </row>
    <row r="3216" spans="1:38" ht="13" x14ac:dyDescent="0.3">
      <c r="A3216" s="71">
        <f t="shared" si="2"/>
        <v>2055</v>
      </c>
      <c r="B3216" s="718">
        <v>11</v>
      </c>
      <c r="C3216" s="108">
        <v>0.3335155837289433</v>
      </c>
      <c r="D3216" s="109">
        <v>0.33568057956942188</v>
      </c>
      <c r="E3216" s="732">
        <v>0.34466578299113976</v>
      </c>
      <c r="F3216" s="108">
        <v>1.3697626715004714E-2</v>
      </c>
      <c r="G3216" s="109">
        <v>1.5603703898830586E-2</v>
      </c>
      <c r="H3216" s="732">
        <v>1.8946550742510778E-2</v>
      </c>
      <c r="I3216" s="108">
        <v>7.6394922242550862E-3</v>
      </c>
      <c r="J3216" s="109">
        <v>7.9373601223678807E-3</v>
      </c>
      <c r="K3216" s="732">
        <v>2.0849576754067487E-2</v>
      </c>
      <c r="L3216" s="108">
        <v>8.6249344553502346E-4</v>
      </c>
      <c r="M3216" s="109">
        <v>1.1722838748913168E-3</v>
      </c>
      <c r="N3216" s="732">
        <v>2.3264596321463395E-3</v>
      </c>
      <c r="O3216" s="108">
        <v>1.9580142019700276E-3</v>
      </c>
      <c r="P3216" s="109">
        <v>1.9915691580275493E-3</v>
      </c>
      <c r="Q3216" s="732">
        <v>4.4975447630384423E-3</v>
      </c>
      <c r="R3216" s="108">
        <v>2.5331226155676984E-3</v>
      </c>
      <c r="S3216" s="109">
        <v>3.3740863656433247E-3</v>
      </c>
      <c r="T3216" s="732">
        <v>1.0908621652602779E-2</v>
      </c>
      <c r="U3216" s="108">
        <v>1.9983921850122232E-4</v>
      </c>
      <c r="V3216" s="109">
        <v>1.9931817329038582E-4</v>
      </c>
      <c r="W3216" s="732">
        <v>4.4990521351059485E-4</v>
      </c>
      <c r="X3216" s="108">
        <v>1.2429611076305155E-5</v>
      </c>
      <c r="Y3216" s="109">
        <v>1.2449162640624073E-5</v>
      </c>
      <c r="Z3216" s="732">
        <v>2.9063070103332962E-5</v>
      </c>
      <c r="AA3216" s="108">
        <v>2.1669920653183679E-4</v>
      </c>
      <c r="AB3216" s="109">
        <v>2.2363140776107061E-4</v>
      </c>
      <c r="AC3216" s="732">
        <v>7.7485970461831013E-4</v>
      </c>
      <c r="AD3216" s="108">
        <v>8.7153091563442874E-5</v>
      </c>
      <c r="AE3216" s="109">
        <v>8.6681346658571727E-5</v>
      </c>
      <c r="AF3216" s="732">
        <v>1.9857711248418334E-4</v>
      </c>
      <c r="AG3216" s="108">
        <v>1.0683672028021811E-4</v>
      </c>
      <c r="AH3216" s="109">
        <v>1.0772114272505089E-4</v>
      </c>
      <c r="AI3216" s="732">
        <v>2.4126402064691925E-4</v>
      </c>
      <c r="AJ3216" s="114"/>
      <c r="AK3216" s="115"/>
      <c r="AL3216" s="115"/>
    </row>
    <row r="3217" spans="1:38" ht="13" x14ac:dyDescent="0.3">
      <c r="A3217" s="71">
        <f t="shared" si="2"/>
        <v>2055</v>
      </c>
      <c r="B3217" s="718">
        <v>12</v>
      </c>
      <c r="C3217" s="108">
        <v>0.3335155837289433</v>
      </c>
      <c r="D3217" s="109">
        <v>0.33568057956942188</v>
      </c>
      <c r="E3217" s="732">
        <v>0.34466578299113976</v>
      </c>
      <c r="F3217" s="108">
        <v>1.3697626715004714E-2</v>
      </c>
      <c r="G3217" s="109">
        <v>1.5603703898830586E-2</v>
      </c>
      <c r="H3217" s="732">
        <v>1.8946550742510778E-2</v>
      </c>
      <c r="I3217" s="108">
        <v>7.6394922242550862E-3</v>
      </c>
      <c r="J3217" s="109">
        <v>7.9373601223678807E-3</v>
      </c>
      <c r="K3217" s="732">
        <v>2.0849576754067487E-2</v>
      </c>
      <c r="L3217" s="108">
        <v>8.6249344553502346E-4</v>
      </c>
      <c r="M3217" s="109">
        <v>1.1722838748913168E-3</v>
      </c>
      <c r="N3217" s="732">
        <v>2.3264596321463395E-3</v>
      </c>
      <c r="O3217" s="108">
        <v>1.9580142019700276E-3</v>
      </c>
      <c r="P3217" s="109">
        <v>1.9915691580275493E-3</v>
      </c>
      <c r="Q3217" s="732">
        <v>4.4975447630384423E-3</v>
      </c>
      <c r="R3217" s="108">
        <v>2.5331226155676984E-3</v>
      </c>
      <c r="S3217" s="109">
        <v>3.3740863656433247E-3</v>
      </c>
      <c r="T3217" s="732">
        <v>1.0908621652602779E-2</v>
      </c>
      <c r="U3217" s="108">
        <v>1.9983921850122232E-4</v>
      </c>
      <c r="V3217" s="109">
        <v>1.9931817329038582E-4</v>
      </c>
      <c r="W3217" s="732">
        <v>4.4990521351059485E-4</v>
      </c>
      <c r="X3217" s="108">
        <v>1.2429611076305155E-5</v>
      </c>
      <c r="Y3217" s="109">
        <v>1.2449162640624073E-5</v>
      </c>
      <c r="Z3217" s="732">
        <v>2.9063070103332962E-5</v>
      </c>
      <c r="AA3217" s="108">
        <v>2.1669920653183679E-4</v>
      </c>
      <c r="AB3217" s="109">
        <v>2.2363140776107061E-4</v>
      </c>
      <c r="AC3217" s="732">
        <v>7.7485970461831013E-4</v>
      </c>
      <c r="AD3217" s="108">
        <v>8.7153091563442874E-5</v>
      </c>
      <c r="AE3217" s="109">
        <v>8.6681346658571727E-5</v>
      </c>
      <c r="AF3217" s="732">
        <v>1.9857711248418334E-4</v>
      </c>
      <c r="AG3217" s="108">
        <v>1.0683672028021811E-4</v>
      </c>
      <c r="AH3217" s="109">
        <v>1.0772114272505089E-4</v>
      </c>
      <c r="AI3217" s="732">
        <v>2.4126402064691925E-4</v>
      </c>
      <c r="AJ3217" s="114"/>
      <c r="AK3217" s="115"/>
      <c r="AL3217" s="115"/>
    </row>
    <row r="3218" spans="1:38" ht="13" x14ac:dyDescent="0.3">
      <c r="A3218" s="71">
        <f t="shared" si="2"/>
        <v>2055</v>
      </c>
      <c r="B3218" s="718">
        <v>13</v>
      </c>
      <c r="C3218" s="108">
        <v>0.3335155837289433</v>
      </c>
      <c r="D3218" s="109">
        <v>0.33568057956942188</v>
      </c>
      <c r="E3218" s="732">
        <v>0.34466578299113976</v>
      </c>
      <c r="F3218" s="108">
        <v>1.3697626715004714E-2</v>
      </c>
      <c r="G3218" s="109">
        <v>1.5603703898830586E-2</v>
      </c>
      <c r="H3218" s="732">
        <v>1.8946550742510778E-2</v>
      </c>
      <c r="I3218" s="108">
        <v>7.6394922242550862E-3</v>
      </c>
      <c r="J3218" s="109">
        <v>7.9373601223678807E-3</v>
      </c>
      <c r="K3218" s="732">
        <v>2.0849576754067487E-2</v>
      </c>
      <c r="L3218" s="108">
        <v>8.6249344553502346E-4</v>
      </c>
      <c r="M3218" s="109">
        <v>1.1722838748913168E-3</v>
      </c>
      <c r="N3218" s="732">
        <v>2.3264596321463395E-3</v>
      </c>
      <c r="O3218" s="108">
        <v>1.9580142019700276E-3</v>
      </c>
      <c r="P3218" s="109">
        <v>1.9915691580275493E-3</v>
      </c>
      <c r="Q3218" s="732">
        <v>4.4975447630384423E-3</v>
      </c>
      <c r="R3218" s="108">
        <v>2.5331226155676984E-3</v>
      </c>
      <c r="S3218" s="109">
        <v>3.3740863656433247E-3</v>
      </c>
      <c r="T3218" s="732">
        <v>1.0908621652602779E-2</v>
      </c>
      <c r="U3218" s="108">
        <v>1.9983921850122232E-4</v>
      </c>
      <c r="V3218" s="109">
        <v>1.9931817329038582E-4</v>
      </c>
      <c r="W3218" s="732">
        <v>4.4990521351059485E-4</v>
      </c>
      <c r="X3218" s="108">
        <v>1.2429611076305155E-5</v>
      </c>
      <c r="Y3218" s="109">
        <v>1.2449162640624073E-5</v>
      </c>
      <c r="Z3218" s="732">
        <v>2.9063070103332962E-5</v>
      </c>
      <c r="AA3218" s="108">
        <v>2.1669920653183679E-4</v>
      </c>
      <c r="AB3218" s="109">
        <v>2.2363140776107061E-4</v>
      </c>
      <c r="AC3218" s="732">
        <v>7.7485970461831013E-4</v>
      </c>
      <c r="AD3218" s="108">
        <v>8.7153091563442874E-5</v>
      </c>
      <c r="AE3218" s="109">
        <v>8.6681346658571727E-5</v>
      </c>
      <c r="AF3218" s="732">
        <v>1.9857711248418334E-4</v>
      </c>
      <c r="AG3218" s="108">
        <v>1.0683672028021811E-4</v>
      </c>
      <c r="AH3218" s="109">
        <v>1.0772114272505089E-4</v>
      </c>
      <c r="AI3218" s="732">
        <v>2.4126402064691925E-4</v>
      </c>
      <c r="AJ3218" s="114"/>
      <c r="AK3218" s="115"/>
      <c r="AL3218" s="115"/>
    </row>
    <row r="3219" spans="1:38" ht="13" x14ac:dyDescent="0.3">
      <c r="A3219" s="71">
        <f t="shared" si="2"/>
        <v>2055</v>
      </c>
      <c r="B3219" s="718">
        <v>14</v>
      </c>
      <c r="C3219" s="108">
        <v>0.3335155837289433</v>
      </c>
      <c r="D3219" s="109">
        <v>0.33568057956942188</v>
      </c>
      <c r="E3219" s="732">
        <v>0.34466578299113976</v>
      </c>
      <c r="F3219" s="108">
        <v>1.3697626715004714E-2</v>
      </c>
      <c r="G3219" s="109">
        <v>1.5603703898830586E-2</v>
      </c>
      <c r="H3219" s="732">
        <v>1.8946550742510778E-2</v>
      </c>
      <c r="I3219" s="108">
        <v>7.6394922242550862E-3</v>
      </c>
      <c r="J3219" s="109">
        <v>7.9373601223678807E-3</v>
      </c>
      <c r="K3219" s="732">
        <v>2.0849576754067487E-2</v>
      </c>
      <c r="L3219" s="108">
        <v>8.6249344553502346E-4</v>
      </c>
      <c r="M3219" s="109">
        <v>1.1722838748913168E-3</v>
      </c>
      <c r="N3219" s="732">
        <v>2.3264596321463395E-3</v>
      </c>
      <c r="O3219" s="108">
        <v>1.9580142019700276E-3</v>
      </c>
      <c r="P3219" s="109">
        <v>1.9915691580275493E-3</v>
      </c>
      <c r="Q3219" s="732">
        <v>4.4975447630384423E-3</v>
      </c>
      <c r="R3219" s="108">
        <v>2.5331226155676984E-3</v>
      </c>
      <c r="S3219" s="109">
        <v>3.3740863656433247E-3</v>
      </c>
      <c r="T3219" s="732">
        <v>1.0908621652602779E-2</v>
      </c>
      <c r="U3219" s="108">
        <v>1.9983921850122232E-4</v>
      </c>
      <c r="V3219" s="109">
        <v>1.9931817329038582E-4</v>
      </c>
      <c r="W3219" s="732">
        <v>4.4990521351059485E-4</v>
      </c>
      <c r="X3219" s="108">
        <v>1.2429611076305155E-5</v>
      </c>
      <c r="Y3219" s="109">
        <v>1.2449162640624073E-5</v>
      </c>
      <c r="Z3219" s="732">
        <v>2.9063070103332962E-5</v>
      </c>
      <c r="AA3219" s="108">
        <v>2.1669920653183679E-4</v>
      </c>
      <c r="AB3219" s="109">
        <v>2.2363140776107061E-4</v>
      </c>
      <c r="AC3219" s="732">
        <v>7.7485970461831013E-4</v>
      </c>
      <c r="AD3219" s="108">
        <v>8.7153091563442874E-5</v>
      </c>
      <c r="AE3219" s="109">
        <v>8.6681346658571727E-5</v>
      </c>
      <c r="AF3219" s="732">
        <v>1.9857711248418334E-4</v>
      </c>
      <c r="AG3219" s="108">
        <v>1.0683672028021811E-4</v>
      </c>
      <c r="AH3219" s="109">
        <v>1.0772114272505089E-4</v>
      </c>
      <c r="AI3219" s="732">
        <v>2.4126402064691925E-4</v>
      </c>
      <c r="AJ3219" s="114"/>
      <c r="AK3219" s="115"/>
      <c r="AL3219" s="115"/>
    </row>
    <row r="3220" spans="1:38" ht="13" x14ac:dyDescent="0.3">
      <c r="A3220" s="71">
        <f t="shared" si="2"/>
        <v>2055</v>
      </c>
      <c r="B3220" s="718">
        <v>15</v>
      </c>
      <c r="C3220" s="108">
        <v>0.3335155837289433</v>
      </c>
      <c r="D3220" s="109">
        <v>0.33568057956942188</v>
      </c>
      <c r="E3220" s="732">
        <v>0.34466578299113976</v>
      </c>
      <c r="F3220" s="108">
        <v>1.3697626715004714E-2</v>
      </c>
      <c r="G3220" s="109">
        <v>1.5603703898830586E-2</v>
      </c>
      <c r="H3220" s="732">
        <v>1.8946550742510778E-2</v>
      </c>
      <c r="I3220" s="108">
        <v>7.6394922242550862E-3</v>
      </c>
      <c r="J3220" s="109">
        <v>7.9373601223678807E-3</v>
      </c>
      <c r="K3220" s="732">
        <v>2.0849576754067487E-2</v>
      </c>
      <c r="L3220" s="108">
        <v>8.6249344553502346E-4</v>
      </c>
      <c r="M3220" s="109">
        <v>1.1722838748913168E-3</v>
      </c>
      <c r="N3220" s="732">
        <v>2.3264596321463395E-3</v>
      </c>
      <c r="O3220" s="108">
        <v>1.9580142019700276E-3</v>
      </c>
      <c r="P3220" s="109">
        <v>1.9915691580275493E-3</v>
      </c>
      <c r="Q3220" s="732">
        <v>4.4975447630384423E-3</v>
      </c>
      <c r="R3220" s="108">
        <v>2.5331226155676984E-3</v>
      </c>
      <c r="S3220" s="109">
        <v>3.3740863656433247E-3</v>
      </c>
      <c r="T3220" s="732">
        <v>1.0908621652602779E-2</v>
      </c>
      <c r="U3220" s="108">
        <v>1.9983921850122232E-4</v>
      </c>
      <c r="V3220" s="109">
        <v>1.9931817329038582E-4</v>
      </c>
      <c r="W3220" s="732">
        <v>4.4990521351059485E-4</v>
      </c>
      <c r="X3220" s="108">
        <v>1.2429611076305155E-5</v>
      </c>
      <c r="Y3220" s="109">
        <v>1.2449162640624073E-5</v>
      </c>
      <c r="Z3220" s="732">
        <v>2.9063070103332962E-5</v>
      </c>
      <c r="AA3220" s="108">
        <v>2.1669920653183679E-4</v>
      </c>
      <c r="AB3220" s="109">
        <v>2.2363140776107061E-4</v>
      </c>
      <c r="AC3220" s="732">
        <v>7.7485970461831013E-4</v>
      </c>
      <c r="AD3220" s="108">
        <v>8.7153091563442874E-5</v>
      </c>
      <c r="AE3220" s="109">
        <v>8.6681346658571727E-5</v>
      </c>
      <c r="AF3220" s="732">
        <v>1.9857711248418334E-4</v>
      </c>
      <c r="AG3220" s="108">
        <v>1.0683672028021811E-4</v>
      </c>
      <c r="AH3220" s="109">
        <v>1.0772114272505089E-4</v>
      </c>
      <c r="AI3220" s="732">
        <v>2.4126402064691925E-4</v>
      </c>
      <c r="AJ3220" s="114"/>
      <c r="AK3220" s="115"/>
      <c r="AL3220" s="115"/>
    </row>
    <row r="3221" spans="1:38" ht="13" x14ac:dyDescent="0.3">
      <c r="A3221" s="71">
        <f t="shared" si="2"/>
        <v>2055</v>
      </c>
      <c r="B3221" s="718">
        <v>16</v>
      </c>
      <c r="C3221" s="108">
        <v>0.3335155837289433</v>
      </c>
      <c r="D3221" s="109">
        <v>0.33568057956942188</v>
      </c>
      <c r="E3221" s="732">
        <v>0.34466578299113976</v>
      </c>
      <c r="F3221" s="108">
        <v>1.3697626715004714E-2</v>
      </c>
      <c r="G3221" s="109">
        <v>1.5603703898830586E-2</v>
      </c>
      <c r="H3221" s="732">
        <v>1.8946550742510778E-2</v>
      </c>
      <c r="I3221" s="108">
        <v>7.6394922242550862E-3</v>
      </c>
      <c r="J3221" s="109">
        <v>7.9373601223678807E-3</v>
      </c>
      <c r="K3221" s="732">
        <v>2.0849576754067487E-2</v>
      </c>
      <c r="L3221" s="108">
        <v>8.6249344553502346E-4</v>
      </c>
      <c r="M3221" s="109">
        <v>1.1722838748913168E-3</v>
      </c>
      <c r="N3221" s="732">
        <v>2.3264596321463395E-3</v>
      </c>
      <c r="O3221" s="108">
        <v>1.9580142019700276E-3</v>
      </c>
      <c r="P3221" s="109">
        <v>1.9915691580275493E-3</v>
      </c>
      <c r="Q3221" s="732">
        <v>4.4975447630384423E-3</v>
      </c>
      <c r="R3221" s="108">
        <v>2.5331226155676984E-3</v>
      </c>
      <c r="S3221" s="109">
        <v>3.3740863656433247E-3</v>
      </c>
      <c r="T3221" s="732">
        <v>1.0908621652602779E-2</v>
      </c>
      <c r="U3221" s="108">
        <v>1.9983921850122232E-4</v>
      </c>
      <c r="V3221" s="109">
        <v>1.9931817329038582E-4</v>
      </c>
      <c r="W3221" s="732">
        <v>4.4990521351059485E-4</v>
      </c>
      <c r="X3221" s="108">
        <v>1.2429611076305155E-5</v>
      </c>
      <c r="Y3221" s="109">
        <v>1.2449162640624073E-5</v>
      </c>
      <c r="Z3221" s="732">
        <v>2.9063070103332962E-5</v>
      </c>
      <c r="AA3221" s="108">
        <v>2.1669920653183679E-4</v>
      </c>
      <c r="AB3221" s="109">
        <v>2.2363140776107061E-4</v>
      </c>
      <c r="AC3221" s="732">
        <v>7.7485970461831013E-4</v>
      </c>
      <c r="AD3221" s="108">
        <v>8.7153091563442874E-5</v>
      </c>
      <c r="AE3221" s="109">
        <v>8.6681346658571727E-5</v>
      </c>
      <c r="AF3221" s="732">
        <v>1.9857711248418334E-4</v>
      </c>
      <c r="AG3221" s="108">
        <v>1.0683672028021811E-4</v>
      </c>
      <c r="AH3221" s="109">
        <v>1.0772114272505089E-4</v>
      </c>
      <c r="AI3221" s="732">
        <v>2.4126402064691925E-4</v>
      </c>
      <c r="AJ3221" s="114"/>
      <c r="AK3221" s="115"/>
      <c r="AL3221" s="115"/>
    </row>
    <row r="3222" spans="1:38" ht="13" x14ac:dyDescent="0.3">
      <c r="A3222" s="71">
        <f t="shared" si="2"/>
        <v>2055</v>
      </c>
      <c r="B3222" s="718">
        <v>17</v>
      </c>
      <c r="C3222" s="108">
        <v>0.3335155837289433</v>
      </c>
      <c r="D3222" s="109">
        <v>0.33568057956942188</v>
      </c>
      <c r="E3222" s="732">
        <v>0.34466578299113976</v>
      </c>
      <c r="F3222" s="108">
        <v>1.3697626715004714E-2</v>
      </c>
      <c r="G3222" s="109">
        <v>1.5603703898830586E-2</v>
      </c>
      <c r="H3222" s="732">
        <v>1.8946550742510778E-2</v>
      </c>
      <c r="I3222" s="108">
        <v>7.6394922242550862E-3</v>
      </c>
      <c r="J3222" s="109">
        <v>7.9373601223678807E-3</v>
      </c>
      <c r="K3222" s="732">
        <v>2.0849576754067487E-2</v>
      </c>
      <c r="L3222" s="108">
        <v>8.6249344553502346E-4</v>
      </c>
      <c r="M3222" s="109">
        <v>1.1722838748913168E-3</v>
      </c>
      <c r="N3222" s="732">
        <v>2.3264596321463395E-3</v>
      </c>
      <c r="O3222" s="108">
        <v>1.9580142019700276E-3</v>
      </c>
      <c r="P3222" s="109">
        <v>1.9915691580275493E-3</v>
      </c>
      <c r="Q3222" s="732">
        <v>4.4975447630384423E-3</v>
      </c>
      <c r="R3222" s="108">
        <v>2.5331226155676984E-3</v>
      </c>
      <c r="S3222" s="109">
        <v>3.3740863656433247E-3</v>
      </c>
      <c r="T3222" s="732">
        <v>1.0908621652602779E-2</v>
      </c>
      <c r="U3222" s="108">
        <v>1.9983921850122232E-4</v>
      </c>
      <c r="V3222" s="109">
        <v>1.9931817329038582E-4</v>
      </c>
      <c r="W3222" s="732">
        <v>4.4990521351059485E-4</v>
      </c>
      <c r="X3222" s="108">
        <v>1.2429611076305155E-5</v>
      </c>
      <c r="Y3222" s="109">
        <v>1.2449162640624073E-5</v>
      </c>
      <c r="Z3222" s="732">
        <v>2.9063070103332962E-5</v>
      </c>
      <c r="AA3222" s="108">
        <v>2.1669920653183679E-4</v>
      </c>
      <c r="AB3222" s="109">
        <v>2.2363140776107061E-4</v>
      </c>
      <c r="AC3222" s="732">
        <v>7.7485970461831013E-4</v>
      </c>
      <c r="AD3222" s="108">
        <v>8.7153091563442874E-5</v>
      </c>
      <c r="AE3222" s="109">
        <v>8.6681346658571727E-5</v>
      </c>
      <c r="AF3222" s="732">
        <v>1.9857711248418334E-4</v>
      </c>
      <c r="AG3222" s="108">
        <v>1.0683672028021811E-4</v>
      </c>
      <c r="AH3222" s="109">
        <v>1.0772114272505089E-4</v>
      </c>
      <c r="AI3222" s="732">
        <v>2.4126402064691925E-4</v>
      </c>
      <c r="AJ3222" s="114"/>
      <c r="AK3222" s="115"/>
      <c r="AL3222" s="115"/>
    </row>
    <row r="3223" spans="1:38" ht="13" x14ac:dyDescent="0.3">
      <c r="A3223" s="71">
        <f t="shared" si="2"/>
        <v>2055</v>
      </c>
      <c r="B3223" s="718">
        <v>18</v>
      </c>
      <c r="C3223" s="108">
        <v>0.3335155837289433</v>
      </c>
      <c r="D3223" s="109">
        <v>0.33568057956942188</v>
      </c>
      <c r="E3223" s="732">
        <v>0.34466578299113976</v>
      </c>
      <c r="F3223" s="108">
        <v>1.3697626715004714E-2</v>
      </c>
      <c r="G3223" s="109">
        <v>1.5603703898830586E-2</v>
      </c>
      <c r="H3223" s="732">
        <v>1.8946550742510778E-2</v>
      </c>
      <c r="I3223" s="108">
        <v>7.6394922242550862E-3</v>
      </c>
      <c r="J3223" s="109">
        <v>7.9373601223678807E-3</v>
      </c>
      <c r="K3223" s="732">
        <v>2.0849576754067487E-2</v>
      </c>
      <c r="L3223" s="108">
        <v>8.6249344553502346E-4</v>
      </c>
      <c r="M3223" s="109">
        <v>1.1722838748913168E-3</v>
      </c>
      <c r="N3223" s="732">
        <v>2.3264596321463395E-3</v>
      </c>
      <c r="O3223" s="108">
        <v>1.9580142019700276E-3</v>
      </c>
      <c r="P3223" s="109">
        <v>1.9915691580275493E-3</v>
      </c>
      <c r="Q3223" s="732">
        <v>4.4975447630384423E-3</v>
      </c>
      <c r="R3223" s="108">
        <v>2.5331226155676984E-3</v>
      </c>
      <c r="S3223" s="109">
        <v>3.3740863656433247E-3</v>
      </c>
      <c r="T3223" s="732">
        <v>1.0908621652602779E-2</v>
      </c>
      <c r="U3223" s="108">
        <v>1.9983921850122232E-4</v>
      </c>
      <c r="V3223" s="109">
        <v>1.9931817329038582E-4</v>
      </c>
      <c r="W3223" s="732">
        <v>4.4990521351059485E-4</v>
      </c>
      <c r="X3223" s="108">
        <v>1.2429611076305155E-5</v>
      </c>
      <c r="Y3223" s="109">
        <v>1.2449162640624073E-5</v>
      </c>
      <c r="Z3223" s="732">
        <v>2.9063070103332962E-5</v>
      </c>
      <c r="AA3223" s="108">
        <v>2.1669920653183679E-4</v>
      </c>
      <c r="AB3223" s="109">
        <v>2.2363140776107061E-4</v>
      </c>
      <c r="AC3223" s="732">
        <v>7.7485970461831013E-4</v>
      </c>
      <c r="AD3223" s="108">
        <v>8.7153091563442874E-5</v>
      </c>
      <c r="AE3223" s="109">
        <v>8.6681346658571727E-5</v>
      </c>
      <c r="AF3223" s="732">
        <v>1.9857711248418334E-4</v>
      </c>
      <c r="AG3223" s="108">
        <v>1.0683672028021811E-4</v>
      </c>
      <c r="AH3223" s="109">
        <v>1.0772114272505089E-4</v>
      </c>
      <c r="AI3223" s="732">
        <v>2.4126402064691925E-4</v>
      </c>
      <c r="AJ3223" s="114"/>
      <c r="AK3223" s="115"/>
      <c r="AL3223" s="115"/>
    </row>
    <row r="3224" spans="1:38" ht="13" x14ac:dyDescent="0.3">
      <c r="A3224" s="71">
        <f t="shared" si="2"/>
        <v>2055</v>
      </c>
      <c r="B3224" s="718">
        <v>19</v>
      </c>
      <c r="C3224" s="108">
        <v>0.3335155837289433</v>
      </c>
      <c r="D3224" s="109">
        <v>0.33568057956942188</v>
      </c>
      <c r="E3224" s="732">
        <v>0.34466578299113976</v>
      </c>
      <c r="F3224" s="108">
        <v>1.3697626715004714E-2</v>
      </c>
      <c r="G3224" s="109">
        <v>1.5603703898830586E-2</v>
      </c>
      <c r="H3224" s="732">
        <v>1.8946550742510778E-2</v>
      </c>
      <c r="I3224" s="108">
        <v>7.6394922242550862E-3</v>
      </c>
      <c r="J3224" s="109">
        <v>7.9373601223678807E-3</v>
      </c>
      <c r="K3224" s="732">
        <v>2.0849576754067487E-2</v>
      </c>
      <c r="L3224" s="108">
        <v>8.6249344553502346E-4</v>
      </c>
      <c r="M3224" s="109">
        <v>1.1722838748913168E-3</v>
      </c>
      <c r="N3224" s="732">
        <v>2.3264596321463395E-3</v>
      </c>
      <c r="O3224" s="108">
        <v>1.9580142019700276E-3</v>
      </c>
      <c r="P3224" s="109">
        <v>1.9915691580275493E-3</v>
      </c>
      <c r="Q3224" s="732">
        <v>4.4975447630384423E-3</v>
      </c>
      <c r="R3224" s="108">
        <v>2.5331226155676984E-3</v>
      </c>
      <c r="S3224" s="109">
        <v>3.3740863656433247E-3</v>
      </c>
      <c r="T3224" s="732">
        <v>1.0908621652602779E-2</v>
      </c>
      <c r="U3224" s="108">
        <v>1.9983921850122232E-4</v>
      </c>
      <c r="V3224" s="109">
        <v>1.9931817329038582E-4</v>
      </c>
      <c r="W3224" s="732">
        <v>4.4990521351059485E-4</v>
      </c>
      <c r="X3224" s="108">
        <v>1.2429611076305155E-5</v>
      </c>
      <c r="Y3224" s="109">
        <v>1.2449162640624073E-5</v>
      </c>
      <c r="Z3224" s="732">
        <v>2.9063070103332962E-5</v>
      </c>
      <c r="AA3224" s="108">
        <v>2.1669920653183679E-4</v>
      </c>
      <c r="AB3224" s="109">
        <v>2.2363140776107061E-4</v>
      </c>
      <c r="AC3224" s="732">
        <v>7.7485970461831013E-4</v>
      </c>
      <c r="AD3224" s="108">
        <v>8.7153091563442874E-5</v>
      </c>
      <c r="AE3224" s="109">
        <v>8.6681346658571727E-5</v>
      </c>
      <c r="AF3224" s="732">
        <v>1.9857711248418334E-4</v>
      </c>
      <c r="AG3224" s="108">
        <v>1.0683672028021811E-4</v>
      </c>
      <c r="AH3224" s="109">
        <v>1.0772114272505089E-4</v>
      </c>
      <c r="AI3224" s="732">
        <v>2.4126402064691925E-4</v>
      </c>
      <c r="AJ3224" s="114"/>
      <c r="AK3224" s="115"/>
      <c r="AL3224" s="115"/>
    </row>
    <row r="3225" spans="1:38" ht="13" x14ac:dyDescent="0.3">
      <c r="A3225" s="71">
        <f t="shared" si="2"/>
        <v>2055</v>
      </c>
      <c r="B3225" s="718">
        <v>20</v>
      </c>
      <c r="C3225" s="108">
        <v>0.3335155837289433</v>
      </c>
      <c r="D3225" s="109">
        <v>0.33568057956942188</v>
      </c>
      <c r="E3225" s="732">
        <v>0.34466578299113976</v>
      </c>
      <c r="F3225" s="108">
        <v>1.3697626715004714E-2</v>
      </c>
      <c r="G3225" s="109">
        <v>1.5603703898830586E-2</v>
      </c>
      <c r="H3225" s="732">
        <v>1.8946550742510778E-2</v>
      </c>
      <c r="I3225" s="108">
        <v>7.6394922242550862E-3</v>
      </c>
      <c r="J3225" s="109">
        <v>7.9373601223678807E-3</v>
      </c>
      <c r="K3225" s="732">
        <v>2.0849576754067487E-2</v>
      </c>
      <c r="L3225" s="108">
        <v>8.6249344553502346E-4</v>
      </c>
      <c r="M3225" s="109">
        <v>1.1722838748913168E-3</v>
      </c>
      <c r="N3225" s="732">
        <v>2.3264596321463395E-3</v>
      </c>
      <c r="O3225" s="108">
        <v>1.9580142019700276E-3</v>
      </c>
      <c r="P3225" s="109">
        <v>1.9915691580275493E-3</v>
      </c>
      <c r="Q3225" s="732">
        <v>4.4975447630384423E-3</v>
      </c>
      <c r="R3225" s="108">
        <v>2.5331226155676984E-3</v>
      </c>
      <c r="S3225" s="109">
        <v>3.3740863656433247E-3</v>
      </c>
      <c r="T3225" s="732">
        <v>1.0908621652602779E-2</v>
      </c>
      <c r="U3225" s="108">
        <v>1.9983921850122232E-4</v>
      </c>
      <c r="V3225" s="109">
        <v>1.9931817329038582E-4</v>
      </c>
      <c r="W3225" s="732">
        <v>4.4990521351059485E-4</v>
      </c>
      <c r="X3225" s="108">
        <v>1.2429611076305155E-5</v>
      </c>
      <c r="Y3225" s="109">
        <v>1.2449162640624073E-5</v>
      </c>
      <c r="Z3225" s="732">
        <v>2.9063070103332962E-5</v>
      </c>
      <c r="AA3225" s="108">
        <v>2.1669920653183679E-4</v>
      </c>
      <c r="AB3225" s="109">
        <v>2.2363140776107061E-4</v>
      </c>
      <c r="AC3225" s="732">
        <v>7.7485970461831013E-4</v>
      </c>
      <c r="AD3225" s="108">
        <v>8.7153091563442874E-5</v>
      </c>
      <c r="AE3225" s="109">
        <v>8.6681346658571727E-5</v>
      </c>
      <c r="AF3225" s="732">
        <v>1.9857711248418334E-4</v>
      </c>
      <c r="AG3225" s="108">
        <v>1.0683672028021811E-4</v>
      </c>
      <c r="AH3225" s="109">
        <v>1.0772114272505089E-4</v>
      </c>
      <c r="AI3225" s="732">
        <v>2.4126402064691925E-4</v>
      </c>
      <c r="AJ3225" s="114"/>
      <c r="AK3225" s="115"/>
      <c r="AL3225" s="115"/>
    </row>
    <row r="3226" spans="1:38" ht="13" x14ac:dyDescent="0.3">
      <c r="A3226" s="71">
        <f t="shared" si="2"/>
        <v>2055</v>
      </c>
      <c r="B3226" s="718">
        <v>21</v>
      </c>
      <c r="C3226" s="108">
        <v>0.3335155837289433</v>
      </c>
      <c r="D3226" s="109">
        <v>0.33568057956942188</v>
      </c>
      <c r="E3226" s="732">
        <v>0.34466578299113976</v>
      </c>
      <c r="F3226" s="108">
        <v>1.3697626715004714E-2</v>
      </c>
      <c r="G3226" s="109">
        <v>1.5603703898830586E-2</v>
      </c>
      <c r="H3226" s="732">
        <v>1.8946550742510778E-2</v>
      </c>
      <c r="I3226" s="108">
        <v>7.6394922242550862E-3</v>
      </c>
      <c r="J3226" s="109">
        <v>7.9373601223678807E-3</v>
      </c>
      <c r="K3226" s="732">
        <v>2.0849576754067487E-2</v>
      </c>
      <c r="L3226" s="108">
        <v>8.6249344553502346E-4</v>
      </c>
      <c r="M3226" s="109">
        <v>1.1722838748913168E-3</v>
      </c>
      <c r="N3226" s="732">
        <v>2.3264596321463395E-3</v>
      </c>
      <c r="O3226" s="108">
        <v>1.9580142019700276E-3</v>
      </c>
      <c r="P3226" s="109">
        <v>1.9915691580275493E-3</v>
      </c>
      <c r="Q3226" s="732">
        <v>4.4975447630384423E-3</v>
      </c>
      <c r="R3226" s="108">
        <v>2.5331226155676984E-3</v>
      </c>
      <c r="S3226" s="109">
        <v>3.3740863656433247E-3</v>
      </c>
      <c r="T3226" s="732">
        <v>1.0908621652602779E-2</v>
      </c>
      <c r="U3226" s="108">
        <v>1.9983921850122232E-4</v>
      </c>
      <c r="V3226" s="109">
        <v>1.9931817329038582E-4</v>
      </c>
      <c r="W3226" s="732">
        <v>4.4990521351059485E-4</v>
      </c>
      <c r="X3226" s="108">
        <v>1.2429611076305155E-5</v>
      </c>
      <c r="Y3226" s="109">
        <v>1.2449162640624073E-5</v>
      </c>
      <c r="Z3226" s="732">
        <v>2.9063070103332962E-5</v>
      </c>
      <c r="AA3226" s="108">
        <v>2.1669920653183679E-4</v>
      </c>
      <c r="AB3226" s="109">
        <v>2.2363140776107061E-4</v>
      </c>
      <c r="AC3226" s="732">
        <v>7.7485970461831013E-4</v>
      </c>
      <c r="AD3226" s="108">
        <v>8.7153091563442874E-5</v>
      </c>
      <c r="AE3226" s="109">
        <v>8.6681346658571727E-5</v>
      </c>
      <c r="AF3226" s="732">
        <v>1.9857711248418334E-4</v>
      </c>
      <c r="AG3226" s="108">
        <v>1.0683672028021811E-4</v>
      </c>
      <c r="AH3226" s="109">
        <v>1.0772114272505089E-4</v>
      </c>
      <c r="AI3226" s="732">
        <v>2.4126402064691925E-4</v>
      </c>
      <c r="AJ3226" s="114"/>
      <c r="AK3226" s="115"/>
      <c r="AL3226" s="115"/>
    </row>
    <row r="3227" spans="1:38" ht="13" x14ac:dyDescent="0.3">
      <c r="A3227" s="71">
        <f t="shared" si="2"/>
        <v>2055</v>
      </c>
      <c r="B3227" s="718">
        <v>22</v>
      </c>
      <c r="C3227" s="108">
        <v>0.3335155837289433</v>
      </c>
      <c r="D3227" s="109">
        <v>0.33568057956942188</v>
      </c>
      <c r="E3227" s="732">
        <v>0.34466578299113976</v>
      </c>
      <c r="F3227" s="108">
        <v>1.3697626715004714E-2</v>
      </c>
      <c r="G3227" s="109">
        <v>1.5603703898830586E-2</v>
      </c>
      <c r="H3227" s="732">
        <v>1.8946550742510778E-2</v>
      </c>
      <c r="I3227" s="108">
        <v>7.6394922242550862E-3</v>
      </c>
      <c r="J3227" s="109">
        <v>7.9373601223678807E-3</v>
      </c>
      <c r="K3227" s="732">
        <v>2.0849576754067487E-2</v>
      </c>
      <c r="L3227" s="108">
        <v>8.6249344553502346E-4</v>
      </c>
      <c r="M3227" s="109">
        <v>1.1722838748913168E-3</v>
      </c>
      <c r="N3227" s="732">
        <v>2.3264596321463395E-3</v>
      </c>
      <c r="O3227" s="108">
        <v>1.9580142019700276E-3</v>
      </c>
      <c r="P3227" s="109">
        <v>1.9915691580275493E-3</v>
      </c>
      <c r="Q3227" s="732">
        <v>4.4975447630384423E-3</v>
      </c>
      <c r="R3227" s="108">
        <v>2.5331226155676984E-3</v>
      </c>
      <c r="S3227" s="109">
        <v>3.3740863656433247E-3</v>
      </c>
      <c r="T3227" s="732">
        <v>1.0908621652602779E-2</v>
      </c>
      <c r="U3227" s="108">
        <v>1.9983921850122232E-4</v>
      </c>
      <c r="V3227" s="109">
        <v>1.9931817329038582E-4</v>
      </c>
      <c r="W3227" s="732">
        <v>4.4990521351059485E-4</v>
      </c>
      <c r="X3227" s="108">
        <v>1.2429611076305155E-5</v>
      </c>
      <c r="Y3227" s="109">
        <v>1.2449162640624073E-5</v>
      </c>
      <c r="Z3227" s="732">
        <v>2.9063070103332962E-5</v>
      </c>
      <c r="AA3227" s="108">
        <v>2.1669920653183679E-4</v>
      </c>
      <c r="AB3227" s="109">
        <v>2.2363140776107061E-4</v>
      </c>
      <c r="AC3227" s="732">
        <v>7.7485970461831013E-4</v>
      </c>
      <c r="AD3227" s="108">
        <v>8.7153091563442874E-5</v>
      </c>
      <c r="AE3227" s="109">
        <v>8.6681346658571727E-5</v>
      </c>
      <c r="AF3227" s="732">
        <v>1.9857711248418334E-4</v>
      </c>
      <c r="AG3227" s="108">
        <v>1.0683672028021811E-4</v>
      </c>
      <c r="AH3227" s="109">
        <v>1.0772114272505089E-4</v>
      </c>
      <c r="AI3227" s="732">
        <v>2.4126402064691925E-4</v>
      </c>
      <c r="AJ3227" s="114"/>
      <c r="AK3227" s="115"/>
      <c r="AL3227" s="115"/>
    </row>
    <row r="3228" spans="1:38" ht="13" x14ac:dyDescent="0.3">
      <c r="A3228" s="71">
        <f t="shared" si="2"/>
        <v>2055</v>
      </c>
      <c r="B3228" s="718">
        <v>23</v>
      </c>
      <c r="C3228" s="108">
        <v>0.3335155837289433</v>
      </c>
      <c r="D3228" s="109">
        <v>0.33568057956942188</v>
      </c>
      <c r="E3228" s="732">
        <v>0.34466578299113976</v>
      </c>
      <c r="F3228" s="108">
        <v>1.3697626715004714E-2</v>
      </c>
      <c r="G3228" s="109">
        <v>1.5603703898830586E-2</v>
      </c>
      <c r="H3228" s="732">
        <v>1.8946550742510778E-2</v>
      </c>
      <c r="I3228" s="108">
        <v>7.6394922242550862E-3</v>
      </c>
      <c r="J3228" s="109">
        <v>7.9373601223678807E-3</v>
      </c>
      <c r="K3228" s="732">
        <v>2.0849576754067487E-2</v>
      </c>
      <c r="L3228" s="108">
        <v>8.6249344553502346E-4</v>
      </c>
      <c r="M3228" s="109">
        <v>1.1722838748913168E-3</v>
      </c>
      <c r="N3228" s="732">
        <v>2.3264596321463395E-3</v>
      </c>
      <c r="O3228" s="108">
        <v>1.9580142019700276E-3</v>
      </c>
      <c r="P3228" s="109">
        <v>1.9915691580275493E-3</v>
      </c>
      <c r="Q3228" s="732">
        <v>4.4975447630384423E-3</v>
      </c>
      <c r="R3228" s="108">
        <v>2.5331226155676984E-3</v>
      </c>
      <c r="S3228" s="109">
        <v>3.3740863656433247E-3</v>
      </c>
      <c r="T3228" s="732">
        <v>1.0908621652602779E-2</v>
      </c>
      <c r="U3228" s="108">
        <v>1.9983921850122232E-4</v>
      </c>
      <c r="V3228" s="109">
        <v>1.9931817329038582E-4</v>
      </c>
      <c r="W3228" s="732">
        <v>4.4990521351059485E-4</v>
      </c>
      <c r="X3228" s="108">
        <v>1.2429611076305155E-5</v>
      </c>
      <c r="Y3228" s="109">
        <v>1.2449162640624073E-5</v>
      </c>
      <c r="Z3228" s="732">
        <v>2.9063070103332962E-5</v>
      </c>
      <c r="AA3228" s="108">
        <v>2.1669920653183679E-4</v>
      </c>
      <c r="AB3228" s="109">
        <v>2.2363140776107061E-4</v>
      </c>
      <c r="AC3228" s="732">
        <v>7.7485970461831013E-4</v>
      </c>
      <c r="AD3228" s="108">
        <v>8.7153091563442874E-5</v>
      </c>
      <c r="AE3228" s="109">
        <v>8.6681346658571727E-5</v>
      </c>
      <c r="AF3228" s="732">
        <v>1.9857711248418334E-4</v>
      </c>
      <c r="AG3228" s="108">
        <v>1.0683672028021811E-4</v>
      </c>
      <c r="AH3228" s="109">
        <v>1.0772114272505089E-4</v>
      </c>
      <c r="AI3228" s="732">
        <v>2.4126402064691925E-4</v>
      </c>
      <c r="AJ3228" s="114"/>
      <c r="AK3228" s="115"/>
      <c r="AL3228" s="115"/>
    </row>
    <row r="3229" spans="1:38" ht="13" x14ac:dyDescent="0.3">
      <c r="A3229" s="71">
        <f t="shared" si="2"/>
        <v>2055</v>
      </c>
      <c r="B3229" s="718">
        <v>24</v>
      </c>
      <c r="C3229" s="108">
        <v>0.3335155837289433</v>
      </c>
      <c r="D3229" s="109">
        <v>0.33568057956942188</v>
      </c>
      <c r="E3229" s="732">
        <v>0.34466578299113976</v>
      </c>
      <c r="F3229" s="108">
        <v>1.3697626715004714E-2</v>
      </c>
      <c r="G3229" s="109">
        <v>1.5603703898830586E-2</v>
      </c>
      <c r="H3229" s="732">
        <v>1.8946550742510778E-2</v>
      </c>
      <c r="I3229" s="108">
        <v>7.6394922242550862E-3</v>
      </c>
      <c r="J3229" s="109">
        <v>7.9373601223678807E-3</v>
      </c>
      <c r="K3229" s="732">
        <v>2.0849576754067487E-2</v>
      </c>
      <c r="L3229" s="108">
        <v>8.6249344553502346E-4</v>
      </c>
      <c r="M3229" s="109">
        <v>1.1722838748913168E-3</v>
      </c>
      <c r="N3229" s="732">
        <v>2.3264596321463395E-3</v>
      </c>
      <c r="O3229" s="108">
        <v>1.9580142019700276E-3</v>
      </c>
      <c r="P3229" s="109">
        <v>1.9915691580275493E-3</v>
      </c>
      <c r="Q3229" s="732">
        <v>4.4975447630384423E-3</v>
      </c>
      <c r="R3229" s="108">
        <v>2.5331226155676984E-3</v>
      </c>
      <c r="S3229" s="109">
        <v>3.3740863656433247E-3</v>
      </c>
      <c r="T3229" s="732">
        <v>1.0908621652602779E-2</v>
      </c>
      <c r="U3229" s="108">
        <v>1.9983921850122232E-4</v>
      </c>
      <c r="V3229" s="109">
        <v>1.9931817329038582E-4</v>
      </c>
      <c r="W3229" s="732">
        <v>4.4990521351059485E-4</v>
      </c>
      <c r="X3229" s="108">
        <v>1.2429611076305155E-5</v>
      </c>
      <c r="Y3229" s="109">
        <v>1.2449162640624073E-5</v>
      </c>
      <c r="Z3229" s="732">
        <v>2.9063070103332962E-5</v>
      </c>
      <c r="AA3229" s="108">
        <v>2.1669920653183679E-4</v>
      </c>
      <c r="AB3229" s="109">
        <v>2.2363140776107061E-4</v>
      </c>
      <c r="AC3229" s="732">
        <v>7.7485970461831013E-4</v>
      </c>
      <c r="AD3229" s="108">
        <v>8.7153091563442874E-5</v>
      </c>
      <c r="AE3229" s="109">
        <v>8.6681346658571727E-5</v>
      </c>
      <c r="AF3229" s="732">
        <v>1.9857711248418334E-4</v>
      </c>
      <c r="AG3229" s="108">
        <v>1.0683672028021811E-4</v>
      </c>
      <c r="AH3229" s="109">
        <v>1.0772114272505089E-4</v>
      </c>
      <c r="AI3229" s="732">
        <v>2.4126402064691925E-4</v>
      </c>
      <c r="AJ3229" s="114"/>
      <c r="AK3229" s="115"/>
      <c r="AL3229" s="115"/>
    </row>
    <row r="3230" spans="1:38" ht="13" x14ac:dyDescent="0.3">
      <c r="A3230" s="71">
        <f t="shared" si="2"/>
        <v>2055</v>
      </c>
      <c r="B3230" s="718">
        <v>25</v>
      </c>
      <c r="C3230" s="108">
        <v>0.3335155837289433</v>
      </c>
      <c r="D3230" s="109">
        <v>0.33568057956942188</v>
      </c>
      <c r="E3230" s="732">
        <v>0.34466578299113976</v>
      </c>
      <c r="F3230" s="108">
        <v>1.3697626715004714E-2</v>
      </c>
      <c r="G3230" s="109">
        <v>1.5603703898830586E-2</v>
      </c>
      <c r="H3230" s="732">
        <v>1.8946550742510778E-2</v>
      </c>
      <c r="I3230" s="108">
        <v>7.6394922242550862E-3</v>
      </c>
      <c r="J3230" s="109">
        <v>7.9373601223678807E-3</v>
      </c>
      <c r="K3230" s="732">
        <v>2.0849576754067487E-2</v>
      </c>
      <c r="L3230" s="108">
        <v>8.6249344553502346E-4</v>
      </c>
      <c r="M3230" s="109">
        <v>1.1722838748913168E-3</v>
      </c>
      <c r="N3230" s="732">
        <v>2.3264596321463395E-3</v>
      </c>
      <c r="O3230" s="108">
        <v>1.9580142019700276E-3</v>
      </c>
      <c r="P3230" s="109">
        <v>1.9915691580275493E-3</v>
      </c>
      <c r="Q3230" s="732">
        <v>4.4975447630384423E-3</v>
      </c>
      <c r="R3230" s="108">
        <v>2.5331226155676984E-3</v>
      </c>
      <c r="S3230" s="109">
        <v>3.3740863656433247E-3</v>
      </c>
      <c r="T3230" s="732">
        <v>1.0908621652602779E-2</v>
      </c>
      <c r="U3230" s="108">
        <v>1.9983921850122232E-4</v>
      </c>
      <c r="V3230" s="109">
        <v>1.9931817329038582E-4</v>
      </c>
      <c r="W3230" s="732">
        <v>4.4990521351059485E-4</v>
      </c>
      <c r="X3230" s="108">
        <v>1.2429611076305155E-5</v>
      </c>
      <c r="Y3230" s="109">
        <v>1.2449162640624073E-5</v>
      </c>
      <c r="Z3230" s="732">
        <v>2.9063070103332962E-5</v>
      </c>
      <c r="AA3230" s="108">
        <v>2.1669920653183679E-4</v>
      </c>
      <c r="AB3230" s="109">
        <v>2.2363140776107061E-4</v>
      </c>
      <c r="AC3230" s="732">
        <v>7.7485970461831013E-4</v>
      </c>
      <c r="AD3230" s="108">
        <v>8.7153091563442874E-5</v>
      </c>
      <c r="AE3230" s="109">
        <v>8.6681346658571727E-5</v>
      </c>
      <c r="AF3230" s="732">
        <v>1.9857711248418334E-4</v>
      </c>
      <c r="AG3230" s="108">
        <v>1.0683672028021811E-4</v>
      </c>
      <c r="AH3230" s="109">
        <v>1.0772114272505089E-4</v>
      </c>
      <c r="AI3230" s="732">
        <v>2.4126402064691925E-4</v>
      </c>
      <c r="AJ3230" s="114"/>
      <c r="AK3230" s="115"/>
      <c r="AL3230" s="115"/>
    </row>
    <row r="3231" spans="1:38" ht="13" x14ac:dyDescent="0.3">
      <c r="A3231" s="71">
        <f t="shared" si="2"/>
        <v>2055</v>
      </c>
      <c r="B3231" s="718">
        <v>26</v>
      </c>
      <c r="C3231" s="108">
        <v>0.3335155837289433</v>
      </c>
      <c r="D3231" s="109">
        <v>0.33568057956942188</v>
      </c>
      <c r="E3231" s="732">
        <v>0.34466578299113976</v>
      </c>
      <c r="F3231" s="108">
        <v>1.3697626715004714E-2</v>
      </c>
      <c r="G3231" s="109">
        <v>1.5603703898830586E-2</v>
      </c>
      <c r="H3231" s="732">
        <v>1.8946550742510778E-2</v>
      </c>
      <c r="I3231" s="108">
        <v>7.6394922242550862E-3</v>
      </c>
      <c r="J3231" s="109">
        <v>7.9373601223678807E-3</v>
      </c>
      <c r="K3231" s="732">
        <v>2.0849576754067487E-2</v>
      </c>
      <c r="L3231" s="108">
        <v>8.6249344553502346E-4</v>
      </c>
      <c r="M3231" s="109">
        <v>1.1722838748913168E-3</v>
      </c>
      <c r="N3231" s="732">
        <v>2.3264596321463395E-3</v>
      </c>
      <c r="O3231" s="108">
        <v>1.9580142019700276E-3</v>
      </c>
      <c r="P3231" s="109">
        <v>1.9915691580275493E-3</v>
      </c>
      <c r="Q3231" s="732">
        <v>4.4975447630384423E-3</v>
      </c>
      <c r="R3231" s="108">
        <v>2.5331226155676984E-3</v>
      </c>
      <c r="S3231" s="109">
        <v>3.3740863656433247E-3</v>
      </c>
      <c r="T3231" s="732">
        <v>1.0908621652602779E-2</v>
      </c>
      <c r="U3231" s="108">
        <v>1.9983921850122232E-4</v>
      </c>
      <c r="V3231" s="109">
        <v>1.9931817329038582E-4</v>
      </c>
      <c r="W3231" s="732">
        <v>4.4990521351059485E-4</v>
      </c>
      <c r="X3231" s="108">
        <v>1.2429611076305155E-5</v>
      </c>
      <c r="Y3231" s="109">
        <v>1.2449162640624073E-5</v>
      </c>
      <c r="Z3231" s="732">
        <v>2.9063070103332962E-5</v>
      </c>
      <c r="AA3231" s="108">
        <v>2.1669920653183679E-4</v>
      </c>
      <c r="AB3231" s="109">
        <v>2.2363140776107061E-4</v>
      </c>
      <c r="AC3231" s="732">
        <v>7.7485970461831013E-4</v>
      </c>
      <c r="AD3231" s="108">
        <v>8.7153091563442874E-5</v>
      </c>
      <c r="AE3231" s="109">
        <v>8.6681346658571727E-5</v>
      </c>
      <c r="AF3231" s="732">
        <v>1.9857711248418334E-4</v>
      </c>
      <c r="AG3231" s="108">
        <v>1.0683672028021811E-4</v>
      </c>
      <c r="AH3231" s="109">
        <v>1.0772114272505089E-4</v>
      </c>
      <c r="AI3231" s="732">
        <v>2.4126402064691925E-4</v>
      </c>
      <c r="AJ3231" s="114"/>
      <c r="AK3231" s="115"/>
      <c r="AL3231" s="115"/>
    </row>
    <row r="3232" spans="1:38" ht="13" x14ac:dyDescent="0.3">
      <c r="A3232" s="71">
        <f t="shared" si="2"/>
        <v>2055</v>
      </c>
      <c r="B3232" s="718">
        <v>27</v>
      </c>
      <c r="C3232" s="108">
        <v>0.3335155837289433</v>
      </c>
      <c r="D3232" s="109">
        <v>0.33568057956942188</v>
      </c>
      <c r="E3232" s="732">
        <v>0.34466578299113976</v>
      </c>
      <c r="F3232" s="108">
        <v>1.3697626715004714E-2</v>
      </c>
      <c r="G3232" s="109">
        <v>1.5603703898830586E-2</v>
      </c>
      <c r="H3232" s="732">
        <v>1.8946550742510778E-2</v>
      </c>
      <c r="I3232" s="108">
        <v>7.6394922242550862E-3</v>
      </c>
      <c r="J3232" s="109">
        <v>7.9373601223678807E-3</v>
      </c>
      <c r="K3232" s="732">
        <v>2.0849576754067487E-2</v>
      </c>
      <c r="L3232" s="108">
        <v>8.6249344553502346E-4</v>
      </c>
      <c r="M3232" s="109">
        <v>1.1722838748913168E-3</v>
      </c>
      <c r="N3232" s="732">
        <v>2.3264596321463395E-3</v>
      </c>
      <c r="O3232" s="108">
        <v>1.9580142019700276E-3</v>
      </c>
      <c r="P3232" s="109">
        <v>1.9915691580275493E-3</v>
      </c>
      <c r="Q3232" s="732">
        <v>4.4975447630384423E-3</v>
      </c>
      <c r="R3232" s="108">
        <v>2.5331226155676984E-3</v>
      </c>
      <c r="S3232" s="109">
        <v>3.3740863656433247E-3</v>
      </c>
      <c r="T3232" s="732">
        <v>1.0908621652602779E-2</v>
      </c>
      <c r="U3232" s="108">
        <v>1.9983921850122232E-4</v>
      </c>
      <c r="V3232" s="109">
        <v>1.9931817329038582E-4</v>
      </c>
      <c r="W3232" s="732">
        <v>4.4990521351059485E-4</v>
      </c>
      <c r="X3232" s="108">
        <v>1.2429611076305155E-5</v>
      </c>
      <c r="Y3232" s="109">
        <v>1.2449162640624073E-5</v>
      </c>
      <c r="Z3232" s="732">
        <v>2.9063070103332962E-5</v>
      </c>
      <c r="AA3232" s="108">
        <v>2.1669920653183679E-4</v>
      </c>
      <c r="AB3232" s="109">
        <v>2.2363140776107061E-4</v>
      </c>
      <c r="AC3232" s="732">
        <v>7.7485970461831013E-4</v>
      </c>
      <c r="AD3232" s="108">
        <v>8.7153091563442874E-5</v>
      </c>
      <c r="AE3232" s="109">
        <v>8.6681346658571727E-5</v>
      </c>
      <c r="AF3232" s="732">
        <v>1.9857711248418334E-4</v>
      </c>
      <c r="AG3232" s="108">
        <v>1.0683672028021811E-4</v>
      </c>
      <c r="AH3232" s="109">
        <v>1.0772114272505089E-4</v>
      </c>
      <c r="AI3232" s="732">
        <v>2.4126402064691925E-4</v>
      </c>
      <c r="AJ3232" s="114"/>
      <c r="AK3232" s="115"/>
      <c r="AL3232" s="115"/>
    </row>
    <row r="3233" spans="1:38" ht="13" x14ac:dyDescent="0.3">
      <c r="A3233" s="71">
        <f t="shared" si="2"/>
        <v>2055</v>
      </c>
      <c r="B3233" s="718">
        <v>28</v>
      </c>
      <c r="C3233" s="108">
        <v>0.3335155837289433</v>
      </c>
      <c r="D3233" s="109">
        <v>0.33568057956942188</v>
      </c>
      <c r="E3233" s="732">
        <v>0.34466578299113976</v>
      </c>
      <c r="F3233" s="108">
        <v>1.3697626715004714E-2</v>
      </c>
      <c r="G3233" s="109">
        <v>1.5603703898830586E-2</v>
      </c>
      <c r="H3233" s="732">
        <v>1.8946550742510778E-2</v>
      </c>
      <c r="I3233" s="108">
        <v>7.6394922242550862E-3</v>
      </c>
      <c r="J3233" s="109">
        <v>7.9373601223678807E-3</v>
      </c>
      <c r="K3233" s="732">
        <v>2.0849576754067487E-2</v>
      </c>
      <c r="L3233" s="108">
        <v>8.6249344553502346E-4</v>
      </c>
      <c r="M3233" s="109">
        <v>1.1722838748913168E-3</v>
      </c>
      <c r="N3233" s="732">
        <v>2.3264596321463395E-3</v>
      </c>
      <c r="O3233" s="108">
        <v>1.9580142019700276E-3</v>
      </c>
      <c r="P3233" s="109">
        <v>1.9915691580275493E-3</v>
      </c>
      <c r="Q3233" s="732">
        <v>4.4975447630384423E-3</v>
      </c>
      <c r="R3233" s="108">
        <v>2.5331226155676984E-3</v>
      </c>
      <c r="S3233" s="109">
        <v>3.3740863656433247E-3</v>
      </c>
      <c r="T3233" s="732">
        <v>1.0908621652602779E-2</v>
      </c>
      <c r="U3233" s="108">
        <v>1.9983921850122232E-4</v>
      </c>
      <c r="V3233" s="109">
        <v>1.9931817329038582E-4</v>
      </c>
      <c r="W3233" s="732">
        <v>4.4990521351059485E-4</v>
      </c>
      <c r="X3233" s="108">
        <v>1.2429611076305155E-5</v>
      </c>
      <c r="Y3233" s="109">
        <v>1.2449162640624073E-5</v>
      </c>
      <c r="Z3233" s="732">
        <v>2.9063070103332962E-5</v>
      </c>
      <c r="AA3233" s="108">
        <v>2.1669920653183679E-4</v>
      </c>
      <c r="AB3233" s="109">
        <v>2.2363140776107061E-4</v>
      </c>
      <c r="AC3233" s="732">
        <v>7.7485970461831013E-4</v>
      </c>
      <c r="AD3233" s="108">
        <v>8.7153091563442874E-5</v>
      </c>
      <c r="AE3233" s="109">
        <v>8.6681346658571727E-5</v>
      </c>
      <c r="AF3233" s="732">
        <v>1.9857711248418334E-4</v>
      </c>
      <c r="AG3233" s="108">
        <v>1.0683672028021811E-4</v>
      </c>
      <c r="AH3233" s="109">
        <v>1.0772114272505089E-4</v>
      </c>
      <c r="AI3233" s="732">
        <v>2.4126402064691925E-4</v>
      </c>
      <c r="AJ3233" s="114"/>
      <c r="AK3233" s="115"/>
      <c r="AL3233" s="115"/>
    </row>
    <row r="3234" spans="1:38" ht="13" x14ac:dyDescent="0.3">
      <c r="A3234" s="71">
        <f t="shared" si="2"/>
        <v>2055</v>
      </c>
      <c r="B3234" s="718">
        <v>29</v>
      </c>
      <c r="C3234" s="108">
        <v>0.3335155837289433</v>
      </c>
      <c r="D3234" s="109">
        <v>0.33568057956942188</v>
      </c>
      <c r="E3234" s="732">
        <v>0.34466578299113976</v>
      </c>
      <c r="F3234" s="108">
        <v>1.3697626715004714E-2</v>
      </c>
      <c r="G3234" s="109">
        <v>1.5603703898830586E-2</v>
      </c>
      <c r="H3234" s="732">
        <v>1.8946550742510778E-2</v>
      </c>
      <c r="I3234" s="108">
        <v>7.6394922242550862E-3</v>
      </c>
      <c r="J3234" s="109">
        <v>7.9373601223678807E-3</v>
      </c>
      <c r="K3234" s="732">
        <v>2.0849576754067487E-2</v>
      </c>
      <c r="L3234" s="108">
        <v>8.6249344553502346E-4</v>
      </c>
      <c r="M3234" s="109">
        <v>1.1722838748913168E-3</v>
      </c>
      <c r="N3234" s="732">
        <v>2.3264596321463395E-3</v>
      </c>
      <c r="O3234" s="108">
        <v>1.9580142019700276E-3</v>
      </c>
      <c r="P3234" s="109">
        <v>1.9915691580275493E-3</v>
      </c>
      <c r="Q3234" s="732">
        <v>4.4975447630384423E-3</v>
      </c>
      <c r="R3234" s="108">
        <v>2.5331226155676984E-3</v>
      </c>
      <c r="S3234" s="109">
        <v>3.3740863656433247E-3</v>
      </c>
      <c r="T3234" s="732">
        <v>1.0908621652602779E-2</v>
      </c>
      <c r="U3234" s="108">
        <v>1.9983921850122232E-4</v>
      </c>
      <c r="V3234" s="109">
        <v>1.9931817329038582E-4</v>
      </c>
      <c r="W3234" s="732">
        <v>4.4990521351059485E-4</v>
      </c>
      <c r="X3234" s="108">
        <v>1.2429611076305155E-5</v>
      </c>
      <c r="Y3234" s="109">
        <v>1.2449162640624073E-5</v>
      </c>
      <c r="Z3234" s="732">
        <v>2.9063070103332962E-5</v>
      </c>
      <c r="AA3234" s="108">
        <v>2.1669920653183679E-4</v>
      </c>
      <c r="AB3234" s="109">
        <v>2.2363140776107061E-4</v>
      </c>
      <c r="AC3234" s="732">
        <v>7.7485970461831013E-4</v>
      </c>
      <c r="AD3234" s="108">
        <v>8.7153091563442874E-5</v>
      </c>
      <c r="AE3234" s="109">
        <v>8.6681346658571727E-5</v>
      </c>
      <c r="AF3234" s="732">
        <v>1.9857711248418334E-4</v>
      </c>
      <c r="AG3234" s="108">
        <v>1.0683672028021811E-4</v>
      </c>
      <c r="AH3234" s="109">
        <v>1.0772114272505089E-4</v>
      </c>
      <c r="AI3234" s="732">
        <v>2.4126402064691925E-4</v>
      </c>
      <c r="AJ3234" s="114"/>
      <c r="AK3234" s="115"/>
      <c r="AL3234" s="115"/>
    </row>
    <row r="3235" spans="1:38" ht="13" x14ac:dyDescent="0.3">
      <c r="A3235" s="71">
        <f t="shared" si="2"/>
        <v>2055</v>
      </c>
      <c r="B3235" s="718">
        <v>30</v>
      </c>
      <c r="C3235" s="108">
        <v>0.3335155837289433</v>
      </c>
      <c r="D3235" s="109">
        <v>0.33568057956942188</v>
      </c>
      <c r="E3235" s="732">
        <v>0.34466578299113976</v>
      </c>
      <c r="F3235" s="108">
        <v>1.3697626715004714E-2</v>
      </c>
      <c r="G3235" s="109">
        <v>1.5603703898830586E-2</v>
      </c>
      <c r="H3235" s="732">
        <v>1.8946550742510778E-2</v>
      </c>
      <c r="I3235" s="108">
        <v>7.6394922242550862E-3</v>
      </c>
      <c r="J3235" s="109">
        <v>7.9373601223678807E-3</v>
      </c>
      <c r="K3235" s="732">
        <v>2.0849576754067487E-2</v>
      </c>
      <c r="L3235" s="108">
        <v>8.6249344553502346E-4</v>
      </c>
      <c r="M3235" s="109">
        <v>1.1722838748913168E-3</v>
      </c>
      <c r="N3235" s="732">
        <v>2.3264596321463395E-3</v>
      </c>
      <c r="O3235" s="108">
        <v>1.9580142019700276E-3</v>
      </c>
      <c r="P3235" s="109">
        <v>1.9915691580275493E-3</v>
      </c>
      <c r="Q3235" s="732">
        <v>4.4975447630384423E-3</v>
      </c>
      <c r="R3235" s="108">
        <v>2.5331226155676984E-3</v>
      </c>
      <c r="S3235" s="109">
        <v>3.3740863656433247E-3</v>
      </c>
      <c r="T3235" s="732">
        <v>1.0908621652602779E-2</v>
      </c>
      <c r="U3235" s="108">
        <v>1.9983921850122232E-4</v>
      </c>
      <c r="V3235" s="109">
        <v>1.9931817329038582E-4</v>
      </c>
      <c r="W3235" s="732">
        <v>4.4990521351059485E-4</v>
      </c>
      <c r="X3235" s="108">
        <v>1.2429611076305155E-5</v>
      </c>
      <c r="Y3235" s="109">
        <v>1.2449162640624073E-5</v>
      </c>
      <c r="Z3235" s="732">
        <v>2.9063070103332962E-5</v>
      </c>
      <c r="AA3235" s="108">
        <v>2.1669920653183679E-4</v>
      </c>
      <c r="AB3235" s="109">
        <v>2.2363140776107061E-4</v>
      </c>
      <c r="AC3235" s="732">
        <v>7.7485970461831013E-4</v>
      </c>
      <c r="AD3235" s="108">
        <v>8.7153091563442874E-5</v>
      </c>
      <c r="AE3235" s="109">
        <v>8.6681346658571727E-5</v>
      </c>
      <c r="AF3235" s="732">
        <v>1.9857711248418334E-4</v>
      </c>
      <c r="AG3235" s="108">
        <v>1.0683672028021811E-4</v>
      </c>
      <c r="AH3235" s="109">
        <v>1.0772114272505089E-4</v>
      </c>
      <c r="AI3235" s="732">
        <v>2.4126402064691925E-4</v>
      </c>
      <c r="AJ3235" s="114"/>
      <c r="AK3235" s="115"/>
      <c r="AL3235" s="115"/>
    </row>
    <row r="3236" spans="1:38" ht="13" x14ac:dyDescent="0.3">
      <c r="A3236" s="71">
        <f t="shared" si="2"/>
        <v>2055</v>
      </c>
      <c r="B3236" s="718">
        <v>31</v>
      </c>
      <c r="C3236" s="108">
        <v>0.3335155837289433</v>
      </c>
      <c r="D3236" s="109">
        <v>0.33568057956942188</v>
      </c>
      <c r="E3236" s="732">
        <v>0.34466578299113976</v>
      </c>
      <c r="F3236" s="108">
        <v>1.3697626715004714E-2</v>
      </c>
      <c r="G3236" s="109">
        <v>1.5603703898830586E-2</v>
      </c>
      <c r="H3236" s="732">
        <v>1.8946550742510778E-2</v>
      </c>
      <c r="I3236" s="108">
        <v>7.6394922242550862E-3</v>
      </c>
      <c r="J3236" s="109">
        <v>7.9373601223678807E-3</v>
      </c>
      <c r="K3236" s="732">
        <v>2.0849576754067487E-2</v>
      </c>
      <c r="L3236" s="108">
        <v>8.6249344553502346E-4</v>
      </c>
      <c r="M3236" s="109">
        <v>1.1722838748913168E-3</v>
      </c>
      <c r="N3236" s="732">
        <v>2.3264596321463395E-3</v>
      </c>
      <c r="O3236" s="108">
        <v>1.9580142019700276E-3</v>
      </c>
      <c r="P3236" s="109">
        <v>1.9915691580275493E-3</v>
      </c>
      <c r="Q3236" s="732">
        <v>4.4975447630384423E-3</v>
      </c>
      <c r="R3236" s="108">
        <v>2.5331226155676984E-3</v>
      </c>
      <c r="S3236" s="109">
        <v>3.3740863656433247E-3</v>
      </c>
      <c r="T3236" s="732">
        <v>1.0908621652602779E-2</v>
      </c>
      <c r="U3236" s="108">
        <v>1.9983921850122232E-4</v>
      </c>
      <c r="V3236" s="109">
        <v>1.9931817329038582E-4</v>
      </c>
      <c r="W3236" s="732">
        <v>4.4990521351059485E-4</v>
      </c>
      <c r="X3236" s="108">
        <v>1.2429611076305155E-5</v>
      </c>
      <c r="Y3236" s="109">
        <v>1.2449162640624073E-5</v>
      </c>
      <c r="Z3236" s="732">
        <v>2.9063070103332962E-5</v>
      </c>
      <c r="AA3236" s="108">
        <v>2.1669920653183679E-4</v>
      </c>
      <c r="AB3236" s="109">
        <v>2.2363140776107061E-4</v>
      </c>
      <c r="AC3236" s="732">
        <v>7.7485970461831013E-4</v>
      </c>
      <c r="AD3236" s="108">
        <v>8.7153091563442874E-5</v>
      </c>
      <c r="AE3236" s="109">
        <v>8.6681346658571727E-5</v>
      </c>
      <c r="AF3236" s="732">
        <v>1.9857711248418334E-4</v>
      </c>
      <c r="AG3236" s="108">
        <v>1.0683672028021811E-4</v>
      </c>
      <c r="AH3236" s="109">
        <v>1.0772114272505089E-4</v>
      </c>
      <c r="AI3236" s="732">
        <v>2.4126402064691925E-4</v>
      </c>
      <c r="AJ3236" s="114"/>
      <c r="AK3236" s="115"/>
      <c r="AL3236" s="115"/>
    </row>
    <row r="3237" spans="1:38" ht="13" x14ac:dyDescent="0.3">
      <c r="A3237" s="71">
        <f t="shared" si="2"/>
        <v>2055</v>
      </c>
      <c r="B3237" s="718">
        <v>32</v>
      </c>
      <c r="C3237" s="108">
        <v>0.3335155837289433</v>
      </c>
      <c r="D3237" s="109">
        <v>0.33568057956942188</v>
      </c>
      <c r="E3237" s="732">
        <v>0.34466578299113976</v>
      </c>
      <c r="F3237" s="108">
        <v>1.3697626715004714E-2</v>
      </c>
      <c r="G3237" s="109">
        <v>1.5603703898830586E-2</v>
      </c>
      <c r="H3237" s="732">
        <v>1.8946550742510778E-2</v>
      </c>
      <c r="I3237" s="108">
        <v>7.6394922242550862E-3</v>
      </c>
      <c r="J3237" s="109">
        <v>7.9373601223678807E-3</v>
      </c>
      <c r="K3237" s="732">
        <v>2.0849576754067487E-2</v>
      </c>
      <c r="L3237" s="108">
        <v>8.6249344553502346E-4</v>
      </c>
      <c r="M3237" s="109">
        <v>1.1722838748913168E-3</v>
      </c>
      <c r="N3237" s="732">
        <v>2.3264596321463395E-3</v>
      </c>
      <c r="O3237" s="108">
        <v>1.9580142019700276E-3</v>
      </c>
      <c r="P3237" s="109">
        <v>1.9915691580275493E-3</v>
      </c>
      <c r="Q3237" s="732">
        <v>4.4975447630384423E-3</v>
      </c>
      <c r="R3237" s="108">
        <v>2.5331226155676984E-3</v>
      </c>
      <c r="S3237" s="109">
        <v>3.3740863656433247E-3</v>
      </c>
      <c r="T3237" s="732">
        <v>1.0908621652602779E-2</v>
      </c>
      <c r="U3237" s="108">
        <v>1.9983921850122232E-4</v>
      </c>
      <c r="V3237" s="109">
        <v>1.9931817329038582E-4</v>
      </c>
      <c r="W3237" s="732">
        <v>4.4990521351059485E-4</v>
      </c>
      <c r="X3237" s="108">
        <v>1.2429611076305155E-5</v>
      </c>
      <c r="Y3237" s="109">
        <v>1.2449162640624073E-5</v>
      </c>
      <c r="Z3237" s="732">
        <v>2.9063070103332962E-5</v>
      </c>
      <c r="AA3237" s="108">
        <v>2.1669920653183679E-4</v>
      </c>
      <c r="AB3237" s="109">
        <v>2.2363140776107061E-4</v>
      </c>
      <c r="AC3237" s="732">
        <v>7.7485970461831013E-4</v>
      </c>
      <c r="AD3237" s="108">
        <v>8.7153091563442874E-5</v>
      </c>
      <c r="AE3237" s="109">
        <v>8.6681346658571727E-5</v>
      </c>
      <c r="AF3237" s="732">
        <v>1.9857711248418334E-4</v>
      </c>
      <c r="AG3237" s="108">
        <v>1.0683672028021811E-4</v>
      </c>
      <c r="AH3237" s="109">
        <v>1.0772114272505089E-4</v>
      </c>
      <c r="AI3237" s="732">
        <v>2.4126402064691925E-4</v>
      </c>
      <c r="AJ3237" s="114"/>
      <c r="AK3237" s="115"/>
      <c r="AL3237" s="115"/>
    </row>
    <row r="3238" spans="1:38" ht="13" x14ac:dyDescent="0.3">
      <c r="A3238" s="71">
        <f t="shared" si="2"/>
        <v>2055</v>
      </c>
      <c r="B3238" s="718">
        <v>33</v>
      </c>
      <c r="C3238" s="108">
        <v>0.3335155837289433</v>
      </c>
      <c r="D3238" s="109">
        <v>0.33568057956942188</v>
      </c>
      <c r="E3238" s="732">
        <v>0.34466578299113976</v>
      </c>
      <c r="F3238" s="108">
        <v>1.3697626715004714E-2</v>
      </c>
      <c r="G3238" s="109">
        <v>1.5603703898830586E-2</v>
      </c>
      <c r="H3238" s="732">
        <v>1.8946550742510778E-2</v>
      </c>
      <c r="I3238" s="108">
        <v>7.6394922242550862E-3</v>
      </c>
      <c r="J3238" s="109">
        <v>7.9373601223678807E-3</v>
      </c>
      <c r="K3238" s="732">
        <v>2.0849576754067487E-2</v>
      </c>
      <c r="L3238" s="108">
        <v>8.6249344553502346E-4</v>
      </c>
      <c r="M3238" s="109">
        <v>1.1722838748913168E-3</v>
      </c>
      <c r="N3238" s="732">
        <v>2.3264596321463395E-3</v>
      </c>
      <c r="O3238" s="108">
        <v>1.9580142019700276E-3</v>
      </c>
      <c r="P3238" s="109">
        <v>1.9915691580275493E-3</v>
      </c>
      <c r="Q3238" s="732">
        <v>4.4975447630384423E-3</v>
      </c>
      <c r="R3238" s="108">
        <v>2.5331226155676984E-3</v>
      </c>
      <c r="S3238" s="109">
        <v>3.3740863656433247E-3</v>
      </c>
      <c r="T3238" s="732">
        <v>1.0908621652602779E-2</v>
      </c>
      <c r="U3238" s="108">
        <v>1.9983921850122232E-4</v>
      </c>
      <c r="V3238" s="109">
        <v>1.9931817329038582E-4</v>
      </c>
      <c r="W3238" s="732">
        <v>4.4990521351059485E-4</v>
      </c>
      <c r="X3238" s="108">
        <v>1.2429611076305155E-5</v>
      </c>
      <c r="Y3238" s="109">
        <v>1.2449162640624073E-5</v>
      </c>
      <c r="Z3238" s="732">
        <v>2.9063070103332962E-5</v>
      </c>
      <c r="AA3238" s="108">
        <v>2.1669920653183679E-4</v>
      </c>
      <c r="AB3238" s="109">
        <v>2.2363140776107061E-4</v>
      </c>
      <c r="AC3238" s="732">
        <v>7.7485970461831013E-4</v>
      </c>
      <c r="AD3238" s="108">
        <v>8.7153091563442874E-5</v>
      </c>
      <c r="AE3238" s="109">
        <v>8.6681346658571727E-5</v>
      </c>
      <c r="AF3238" s="732">
        <v>1.9857711248418334E-4</v>
      </c>
      <c r="AG3238" s="108">
        <v>1.0683672028021811E-4</v>
      </c>
      <c r="AH3238" s="109">
        <v>1.0772114272505089E-4</v>
      </c>
      <c r="AI3238" s="732">
        <v>2.4126402064691925E-4</v>
      </c>
      <c r="AJ3238" s="114"/>
      <c r="AK3238" s="115"/>
      <c r="AL3238" s="115"/>
    </row>
    <row r="3239" spans="1:38" ht="13" x14ac:dyDescent="0.3">
      <c r="A3239" s="71">
        <f t="shared" ref="A3239:A3302" si="3">A3199+1</f>
        <v>2055</v>
      </c>
      <c r="B3239" s="718">
        <v>34</v>
      </c>
      <c r="C3239" s="108">
        <v>0.3335155837289433</v>
      </c>
      <c r="D3239" s="109">
        <v>0.33568057956942188</v>
      </c>
      <c r="E3239" s="732">
        <v>0.34466578299113976</v>
      </c>
      <c r="F3239" s="108">
        <v>1.3697626715004714E-2</v>
      </c>
      <c r="G3239" s="109">
        <v>1.5603703898830586E-2</v>
      </c>
      <c r="H3239" s="732">
        <v>1.8946550742510778E-2</v>
      </c>
      <c r="I3239" s="108">
        <v>7.6394922242550862E-3</v>
      </c>
      <c r="J3239" s="109">
        <v>7.9373601223678807E-3</v>
      </c>
      <c r="K3239" s="732">
        <v>2.0849576754067487E-2</v>
      </c>
      <c r="L3239" s="108">
        <v>8.6249344553502346E-4</v>
      </c>
      <c r="M3239" s="109">
        <v>1.1722838748913168E-3</v>
      </c>
      <c r="N3239" s="732">
        <v>2.3264596321463395E-3</v>
      </c>
      <c r="O3239" s="108">
        <v>1.9580142019700276E-3</v>
      </c>
      <c r="P3239" s="109">
        <v>1.9915691580275493E-3</v>
      </c>
      <c r="Q3239" s="732">
        <v>4.4975447630384423E-3</v>
      </c>
      <c r="R3239" s="108">
        <v>2.5331226155676984E-3</v>
      </c>
      <c r="S3239" s="109">
        <v>3.3740863656433247E-3</v>
      </c>
      <c r="T3239" s="732">
        <v>1.0908621652602779E-2</v>
      </c>
      <c r="U3239" s="108">
        <v>1.9983921850122232E-4</v>
      </c>
      <c r="V3239" s="109">
        <v>1.9931817329038582E-4</v>
      </c>
      <c r="W3239" s="732">
        <v>4.4990521351059485E-4</v>
      </c>
      <c r="X3239" s="108">
        <v>1.2429611076305155E-5</v>
      </c>
      <c r="Y3239" s="109">
        <v>1.2449162640624073E-5</v>
      </c>
      <c r="Z3239" s="732">
        <v>2.9063070103332962E-5</v>
      </c>
      <c r="AA3239" s="108">
        <v>2.1669920653183679E-4</v>
      </c>
      <c r="AB3239" s="109">
        <v>2.2363140776107061E-4</v>
      </c>
      <c r="AC3239" s="732">
        <v>7.7485970461831013E-4</v>
      </c>
      <c r="AD3239" s="108">
        <v>8.7153091563442874E-5</v>
      </c>
      <c r="AE3239" s="109">
        <v>8.6681346658571727E-5</v>
      </c>
      <c r="AF3239" s="732">
        <v>1.9857711248418334E-4</v>
      </c>
      <c r="AG3239" s="108">
        <v>1.0683672028021811E-4</v>
      </c>
      <c r="AH3239" s="109">
        <v>1.0772114272505089E-4</v>
      </c>
      <c r="AI3239" s="732">
        <v>2.4126402064691925E-4</v>
      </c>
      <c r="AJ3239" s="114"/>
      <c r="AK3239" s="115"/>
      <c r="AL3239" s="115"/>
    </row>
    <row r="3240" spans="1:38" ht="13" x14ac:dyDescent="0.3">
      <c r="A3240" s="71">
        <f t="shared" si="3"/>
        <v>2055</v>
      </c>
      <c r="B3240" s="718">
        <v>35</v>
      </c>
      <c r="C3240" s="108">
        <v>0.3335155837289433</v>
      </c>
      <c r="D3240" s="109">
        <v>0.33568057956942188</v>
      </c>
      <c r="E3240" s="732">
        <v>0.34466578299113976</v>
      </c>
      <c r="F3240" s="108">
        <v>1.3697626715004714E-2</v>
      </c>
      <c r="G3240" s="109">
        <v>1.5603703898830586E-2</v>
      </c>
      <c r="H3240" s="732">
        <v>1.8946550742510778E-2</v>
      </c>
      <c r="I3240" s="108">
        <v>7.6394922242550862E-3</v>
      </c>
      <c r="J3240" s="109">
        <v>7.9373601223678807E-3</v>
      </c>
      <c r="K3240" s="732">
        <v>2.0849576754067487E-2</v>
      </c>
      <c r="L3240" s="108">
        <v>8.6249344553502346E-4</v>
      </c>
      <c r="M3240" s="109">
        <v>1.1722838748913168E-3</v>
      </c>
      <c r="N3240" s="732">
        <v>2.3264596321463395E-3</v>
      </c>
      <c r="O3240" s="108">
        <v>1.9580142019700276E-3</v>
      </c>
      <c r="P3240" s="109">
        <v>1.9915691580275493E-3</v>
      </c>
      <c r="Q3240" s="732">
        <v>4.4975447630384423E-3</v>
      </c>
      <c r="R3240" s="108">
        <v>2.5331226155676984E-3</v>
      </c>
      <c r="S3240" s="109">
        <v>3.3740863656433247E-3</v>
      </c>
      <c r="T3240" s="732">
        <v>1.0908621652602779E-2</v>
      </c>
      <c r="U3240" s="108">
        <v>1.9983921850122232E-4</v>
      </c>
      <c r="V3240" s="109">
        <v>1.9931817329038582E-4</v>
      </c>
      <c r="W3240" s="732">
        <v>4.4990521351059485E-4</v>
      </c>
      <c r="X3240" s="108">
        <v>1.2429611076305155E-5</v>
      </c>
      <c r="Y3240" s="109">
        <v>1.2449162640624073E-5</v>
      </c>
      <c r="Z3240" s="732">
        <v>2.9063070103332962E-5</v>
      </c>
      <c r="AA3240" s="108">
        <v>2.1669920653183679E-4</v>
      </c>
      <c r="AB3240" s="109">
        <v>2.2363140776107061E-4</v>
      </c>
      <c r="AC3240" s="732">
        <v>7.7485970461831013E-4</v>
      </c>
      <c r="AD3240" s="108">
        <v>8.7153091563442874E-5</v>
      </c>
      <c r="AE3240" s="109">
        <v>8.6681346658571727E-5</v>
      </c>
      <c r="AF3240" s="732">
        <v>1.9857711248418334E-4</v>
      </c>
      <c r="AG3240" s="108">
        <v>1.0683672028021811E-4</v>
      </c>
      <c r="AH3240" s="109">
        <v>1.0772114272505089E-4</v>
      </c>
      <c r="AI3240" s="732">
        <v>2.4126402064691925E-4</v>
      </c>
      <c r="AJ3240" s="114"/>
      <c r="AK3240" s="115"/>
      <c r="AL3240" s="115"/>
    </row>
    <row r="3241" spans="1:38" ht="13" x14ac:dyDescent="0.3">
      <c r="A3241" s="71">
        <f t="shared" si="3"/>
        <v>2055</v>
      </c>
      <c r="B3241" s="718">
        <v>36</v>
      </c>
      <c r="C3241" s="108">
        <v>0.3335155837289433</v>
      </c>
      <c r="D3241" s="109">
        <v>0.33568057956942188</v>
      </c>
      <c r="E3241" s="732">
        <v>0.34466578299113976</v>
      </c>
      <c r="F3241" s="108">
        <v>1.3697626715004714E-2</v>
      </c>
      <c r="G3241" s="109">
        <v>1.5603703898830586E-2</v>
      </c>
      <c r="H3241" s="732">
        <v>1.8946550742510778E-2</v>
      </c>
      <c r="I3241" s="108">
        <v>7.6394922242550862E-3</v>
      </c>
      <c r="J3241" s="109">
        <v>7.9373601223678807E-3</v>
      </c>
      <c r="K3241" s="732">
        <v>2.0849576754067487E-2</v>
      </c>
      <c r="L3241" s="108">
        <v>8.6249344553502346E-4</v>
      </c>
      <c r="M3241" s="109">
        <v>1.1722838748913168E-3</v>
      </c>
      <c r="N3241" s="732">
        <v>2.3264596321463395E-3</v>
      </c>
      <c r="O3241" s="108">
        <v>1.9580142019700276E-3</v>
      </c>
      <c r="P3241" s="109">
        <v>1.9915691580275493E-3</v>
      </c>
      <c r="Q3241" s="732">
        <v>4.4975447630384423E-3</v>
      </c>
      <c r="R3241" s="108">
        <v>2.5331226155676984E-3</v>
      </c>
      <c r="S3241" s="109">
        <v>3.3740863656433247E-3</v>
      </c>
      <c r="T3241" s="732">
        <v>1.0908621652602779E-2</v>
      </c>
      <c r="U3241" s="108">
        <v>1.9983921850122232E-4</v>
      </c>
      <c r="V3241" s="109">
        <v>1.9931817329038582E-4</v>
      </c>
      <c r="W3241" s="732">
        <v>4.4990521351059485E-4</v>
      </c>
      <c r="X3241" s="108">
        <v>1.2429611076305155E-5</v>
      </c>
      <c r="Y3241" s="109">
        <v>1.2449162640624073E-5</v>
      </c>
      <c r="Z3241" s="732">
        <v>2.9063070103332962E-5</v>
      </c>
      <c r="AA3241" s="108">
        <v>2.1669920653183679E-4</v>
      </c>
      <c r="AB3241" s="109">
        <v>2.2363140776107061E-4</v>
      </c>
      <c r="AC3241" s="732">
        <v>7.7485970461831013E-4</v>
      </c>
      <c r="AD3241" s="108">
        <v>8.7153091563442874E-5</v>
      </c>
      <c r="AE3241" s="109">
        <v>8.6681346658571727E-5</v>
      </c>
      <c r="AF3241" s="732">
        <v>1.9857711248418334E-4</v>
      </c>
      <c r="AG3241" s="108">
        <v>1.0683672028021811E-4</v>
      </c>
      <c r="AH3241" s="109">
        <v>1.0772114272505089E-4</v>
      </c>
      <c r="AI3241" s="732">
        <v>2.4126402064691925E-4</v>
      </c>
      <c r="AJ3241" s="114"/>
      <c r="AK3241" s="115"/>
      <c r="AL3241" s="115"/>
    </row>
    <row r="3242" spans="1:38" ht="13" x14ac:dyDescent="0.3">
      <c r="A3242" s="71">
        <f t="shared" si="3"/>
        <v>2055</v>
      </c>
      <c r="B3242" s="718">
        <v>37</v>
      </c>
      <c r="C3242" s="108">
        <v>0.3335155837289433</v>
      </c>
      <c r="D3242" s="109">
        <v>0.33568057956942188</v>
      </c>
      <c r="E3242" s="732">
        <v>0.34466578299113976</v>
      </c>
      <c r="F3242" s="108">
        <v>1.3697626715004714E-2</v>
      </c>
      <c r="G3242" s="109">
        <v>1.5603703898830586E-2</v>
      </c>
      <c r="H3242" s="732">
        <v>1.8946550742510778E-2</v>
      </c>
      <c r="I3242" s="108">
        <v>7.6394922242550862E-3</v>
      </c>
      <c r="J3242" s="109">
        <v>7.9373601223678807E-3</v>
      </c>
      <c r="K3242" s="732">
        <v>2.0849576754067487E-2</v>
      </c>
      <c r="L3242" s="108">
        <v>8.6249344553502346E-4</v>
      </c>
      <c r="M3242" s="109">
        <v>1.1722838748913168E-3</v>
      </c>
      <c r="N3242" s="732">
        <v>2.3264596321463395E-3</v>
      </c>
      <c r="O3242" s="108">
        <v>1.9580142019700276E-3</v>
      </c>
      <c r="P3242" s="109">
        <v>1.9915691580275493E-3</v>
      </c>
      <c r="Q3242" s="732">
        <v>4.4975447630384423E-3</v>
      </c>
      <c r="R3242" s="108">
        <v>2.5331226155676984E-3</v>
      </c>
      <c r="S3242" s="109">
        <v>3.3740863656433247E-3</v>
      </c>
      <c r="T3242" s="732">
        <v>1.0908621652602779E-2</v>
      </c>
      <c r="U3242" s="108">
        <v>1.9983921850122232E-4</v>
      </c>
      <c r="V3242" s="109">
        <v>1.9931817329038582E-4</v>
      </c>
      <c r="W3242" s="732">
        <v>4.4990521351059485E-4</v>
      </c>
      <c r="X3242" s="108">
        <v>1.2429611076305155E-5</v>
      </c>
      <c r="Y3242" s="109">
        <v>1.2449162640624073E-5</v>
      </c>
      <c r="Z3242" s="732">
        <v>2.9063070103332962E-5</v>
      </c>
      <c r="AA3242" s="108">
        <v>2.1669920653183679E-4</v>
      </c>
      <c r="AB3242" s="109">
        <v>2.2363140776107061E-4</v>
      </c>
      <c r="AC3242" s="732">
        <v>7.7485970461831013E-4</v>
      </c>
      <c r="AD3242" s="108">
        <v>8.7153091563442874E-5</v>
      </c>
      <c r="AE3242" s="109">
        <v>8.6681346658571727E-5</v>
      </c>
      <c r="AF3242" s="732">
        <v>1.9857711248418334E-4</v>
      </c>
      <c r="AG3242" s="108">
        <v>1.0683672028021811E-4</v>
      </c>
      <c r="AH3242" s="109">
        <v>1.0772114272505089E-4</v>
      </c>
      <c r="AI3242" s="732">
        <v>2.4126402064691925E-4</v>
      </c>
      <c r="AJ3242" s="114"/>
      <c r="AK3242" s="115"/>
      <c r="AL3242" s="115"/>
    </row>
    <row r="3243" spans="1:38" ht="13" x14ac:dyDescent="0.3">
      <c r="A3243" s="71">
        <f t="shared" si="3"/>
        <v>2055</v>
      </c>
      <c r="B3243" s="718">
        <v>38</v>
      </c>
      <c r="C3243" s="108">
        <v>0.3335155837289433</v>
      </c>
      <c r="D3243" s="109">
        <v>0.33568057956942188</v>
      </c>
      <c r="E3243" s="732">
        <v>0.34466578299113976</v>
      </c>
      <c r="F3243" s="108">
        <v>1.3697626715004714E-2</v>
      </c>
      <c r="G3243" s="109">
        <v>1.5603703898830586E-2</v>
      </c>
      <c r="H3243" s="732">
        <v>1.8946550742510778E-2</v>
      </c>
      <c r="I3243" s="108">
        <v>7.6394922242550862E-3</v>
      </c>
      <c r="J3243" s="109">
        <v>7.9373601223678807E-3</v>
      </c>
      <c r="K3243" s="732">
        <v>2.0849576754067487E-2</v>
      </c>
      <c r="L3243" s="108">
        <v>8.6249344553502346E-4</v>
      </c>
      <c r="M3243" s="109">
        <v>1.1722838748913168E-3</v>
      </c>
      <c r="N3243" s="732">
        <v>2.3264596321463395E-3</v>
      </c>
      <c r="O3243" s="108">
        <v>1.9580142019700276E-3</v>
      </c>
      <c r="P3243" s="109">
        <v>1.9915691580275493E-3</v>
      </c>
      <c r="Q3243" s="732">
        <v>4.4975447630384423E-3</v>
      </c>
      <c r="R3243" s="108">
        <v>2.5331226155676984E-3</v>
      </c>
      <c r="S3243" s="109">
        <v>3.3740863656433247E-3</v>
      </c>
      <c r="T3243" s="732">
        <v>1.0908621652602779E-2</v>
      </c>
      <c r="U3243" s="108">
        <v>1.9983921850122232E-4</v>
      </c>
      <c r="V3243" s="109">
        <v>1.9931817329038582E-4</v>
      </c>
      <c r="W3243" s="732">
        <v>4.4990521351059485E-4</v>
      </c>
      <c r="X3243" s="108">
        <v>1.2429611076305155E-5</v>
      </c>
      <c r="Y3243" s="109">
        <v>1.2449162640624073E-5</v>
      </c>
      <c r="Z3243" s="732">
        <v>2.9063070103332962E-5</v>
      </c>
      <c r="AA3243" s="108">
        <v>2.1669920653183679E-4</v>
      </c>
      <c r="AB3243" s="109">
        <v>2.2363140776107061E-4</v>
      </c>
      <c r="AC3243" s="732">
        <v>7.7485970461831013E-4</v>
      </c>
      <c r="AD3243" s="108">
        <v>8.7153091563442874E-5</v>
      </c>
      <c r="AE3243" s="109">
        <v>8.6681346658571727E-5</v>
      </c>
      <c r="AF3243" s="732">
        <v>1.9857711248418334E-4</v>
      </c>
      <c r="AG3243" s="108">
        <v>1.0683672028021811E-4</v>
      </c>
      <c r="AH3243" s="109">
        <v>1.0772114272505089E-4</v>
      </c>
      <c r="AI3243" s="732">
        <v>2.4126402064691925E-4</v>
      </c>
      <c r="AJ3243" s="114"/>
      <c r="AK3243" s="115"/>
      <c r="AL3243" s="115"/>
    </row>
    <row r="3244" spans="1:38" ht="13.5" thickBot="1" x14ac:dyDescent="0.35">
      <c r="A3244" s="71">
        <f t="shared" si="3"/>
        <v>2055</v>
      </c>
      <c r="B3244" s="719">
        <v>39</v>
      </c>
      <c r="C3244" s="110">
        <v>0.3335155837289433</v>
      </c>
      <c r="D3244" s="111">
        <v>0.33568057956942188</v>
      </c>
      <c r="E3244" s="733">
        <v>0.34466578299113976</v>
      </c>
      <c r="F3244" s="110">
        <v>1.3697626715004714E-2</v>
      </c>
      <c r="G3244" s="111">
        <v>1.5603703898830586E-2</v>
      </c>
      <c r="H3244" s="733">
        <v>1.8946550742510778E-2</v>
      </c>
      <c r="I3244" s="110">
        <v>7.6394922242550862E-3</v>
      </c>
      <c r="J3244" s="111">
        <v>7.9373601223678807E-3</v>
      </c>
      <c r="K3244" s="733">
        <v>2.0849576754067487E-2</v>
      </c>
      <c r="L3244" s="110">
        <v>8.6249344553502346E-4</v>
      </c>
      <c r="M3244" s="111">
        <v>1.1722838748913168E-3</v>
      </c>
      <c r="N3244" s="733">
        <v>2.3264596321463395E-3</v>
      </c>
      <c r="O3244" s="110">
        <v>1.9580142019700276E-3</v>
      </c>
      <c r="P3244" s="111">
        <v>1.9915691580275493E-3</v>
      </c>
      <c r="Q3244" s="733">
        <v>4.4975447630384423E-3</v>
      </c>
      <c r="R3244" s="110">
        <v>2.5331226155676984E-3</v>
      </c>
      <c r="S3244" s="111">
        <v>3.3740863656433247E-3</v>
      </c>
      <c r="T3244" s="733">
        <v>1.0908621652602779E-2</v>
      </c>
      <c r="U3244" s="110">
        <v>1.9983921850122232E-4</v>
      </c>
      <c r="V3244" s="111">
        <v>1.9931817329038582E-4</v>
      </c>
      <c r="W3244" s="733">
        <v>4.4990521351059485E-4</v>
      </c>
      <c r="X3244" s="110">
        <v>1.2429611076305155E-5</v>
      </c>
      <c r="Y3244" s="111">
        <v>1.2449162640624073E-5</v>
      </c>
      <c r="Z3244" s="733">
        <v>2.9063070103332962E-5</v>
      </c>
      <c r="AA3244" s="110">
        <v>2.1669920653183679E-4</v>
      </c>
      <c r="AB3244" s="111">
        <v>2.2363140776107061E-4</v>
      </c>
      <c r="AC3244" s="733">
        <v>7.7485970461831013E-4</v>
      </c>
      <c r="AD3244" s="110">
        <v>8.7153091563442874E-5</v>
      </c>
      <c r="AE3244" s="111">
        <v>8.6681346658571727E-5</v>
      </c>
      <c r="AF3244" s="733">
        <v>1.9857711248418334E-4</v>
      </c>
      <c r="AG3244" s="110">
        <v>1.0683672028021811E-4</v>
      </c>
      <c r="AH3244" s="111">
        <v>1.0772114272505089E-4</v>
      </c>
      <c r="AI3244" s="733">
        <v>2.4126402064691925E-4</v>
      </c>
      <c r="AJ3244" s="116"/>
      <c r="AK3244" s="117"/>
      <c r="AL3244" s="117"/>
    </row>
    <row r="3245" spans="1:38" x14ac:dyDescent="0.25">
      <c r="A3245" s="720">
        <f t="shared" si="3"/>
        <v>2056</v>
      </c>
      <c r="B3245" s="70">
        <v>0</v>
      </c>
      <c r="C3245" s="106">
        <v>0.28035566347336194</v>
      </c>
      <c r="D3245" s="107">
        <v>0.28685619140776214</v>
      </c>
      <c r="E3245" s="730">
        <v>0.2544789351095178</v>
      </c>
      <c r="F3245" s="106">
        <v>1.3266236002048813E-2</v>
      </c>
      <c r="G3245" s="107">
        <v>1.5061902370030317E-2</v>
      </c>
      <c r="H3245" s="730">
        <v>1.5308758232338406E-2</v>
      </c>
      <c r="I3245" s="106">
        <v>7.347146006246294E-3</v>
      </c>
      <c r="J3245" s="107">
        <v>6.9274012414100462E-3</v>
      </c>
      <c r="K3245" s="730">
        <v>1.7488128672050792E-2</v>
      </c>
      <c r="L3245" s="106">
        <v>7.1659118104748358E-4</v>
      </c>
      <c r="M3245" s="107">
        <v>7.8995092808270811E-4</v>
      </c>
      <c r="N3245" s="730">
        <v>1.4361088679283006E-3</v>
      </c>
      <c r="O3245" s="106">
        <v>1.8480699667564543E-3</v>
      </c>
      <c r="P3245" s="107">
        <v>1.7345246725010259E-3</v>
      </c>
      <c r="Q3245" s="730">
        <v>3.5419346039612587E-3</v>
      </c>
      <c r="R3245" s="106">
        <v>2.5331226155676984E-3</v>
      </c>
      <c r="S3245" s="107">
        <v>3.3740863656433247E-3</v>
      </c>
      <c r="T3245" s="730">
        <v>1.0908621652602779E-2</v>
      </c>
      <c r="U3245" s="106">
        <v>1.9483853648040607E-4</v>
      </c>
      <c r="V3245" s="107">
        <v>1.8702705190652472E-4</v>
      </c>
      <c r="W3245" s="730">
        <v>3.4842897855148677E-4</v>
      </c>
      <c r="X3245" s="106">
        <v>1.2051575693554075E-5</v>
      </c>
      <c r="Y3245" s="107">
        <v>1.153825972431424E-5</v>
      </c>
      <c r="Z3245" s="730">
        <v>2.2477119117277167E-5</v>
      </c>
      <c r="AA3245" s="106">
        <v>2.0981225861967006E-4</v>
      </c>
      <c r="AB3245" s="107">
        <v>2.089574367014278E-4</v>
      </c>
      <c r="AC3245" s="730">
        <v>6.1369772732820717E-4</v>
      </c>
      <c r="AD3245" s="106">
        <v>8.5377864248222893E-5</v>
      </c>
      <c r="AE3245" s="107">
        <v>8.2235495718942702E-5</v>
      </c>
      <c r="AF3245" s="730">
        <v>1.5113023625918352E-4</v>
      </c>
      <c r="AG3245" s="106">
        <v>1.0237802932419536E-4</v>
      </c>
      <c r="AH3245" s="107">
        <v>9.7160870671759812E-5</v>
      </c>
      <c r="AI3245" s="730">
        <v>1.9498064644046258E-4</v>
      </c>
      <c r="AJ3245" s="112"/>
      <c r="AK3245" s="113"/>
      <c r="AL3245" s="113"/>
    </row>
    <row r="3246" spans="1:38" x14ac:dyDescent="0.25">
      <c r="A3246" s="71">
        <f t="shared" si="3"/>
        <v>2056</v>
      </c>
      <c r="B3246" s="718">
        <v>1</v>
      </c>
      <c r="C3246" s="108">
        <v>0.27951520386606754</v>
      </c>
      <c r="D3246" s="109">
        <v>0.28588740116988248</v>
      </c>
      <c r="E3246" s="731">
        <v>0.25592877010418175</v>
      </c>
      <c r="F3246" s="108">
        <v>1.3274892220422519E-2</v>
      </c>
      <c r="G3246" s="109">
        <v>1.5066428999445524E-2</v>
      </c>
      <c r="H3246" s="731">
        <v>1.5420986378945772E-2</v>
      </c>
      <c r="I3246" s="108">
        <v>7.3219747509961335E-3</v>
      </c>
      <c r="J3246" s="109">
        <v>6.8983218280757432E-3</v>
      </c>
      <c r="K3246" s="731">
        <v>1.7616346925349545E-2</v>
      </c>
      <c r="L3246" s="108">
        <v>7.1553817372397145E-4</v>
      </c>
      <c r="M3246" s="109">
        <v>7.8823717469422784E-4</v>
      </c>
      <c r="N3246" s="731">
        <v>1.4428404501952608E-3</v>
      </c>
      <c r="O3246" s="108">
        <v>1.8420399960807263E-3</v>
      </c>
      <c r="P3246" s="109">
        <v>1.7285057916158171E-3</v>
      </c>
      <c r="Q3246" s="731">
        <v>3.5666988064079097E-3</v>
      </c>
      <c r="R3246" s="108">
        <v>2.5331226155676984E-3</v>
      </c>
      <c r="S3246" s="109">
        <v>3.3740863656433247E-3</v>
      </c>
      <c r="T3246" s="731">
        <v>1.0908621652602779E-2</v>
      </c>
      <c r="U3246" s="108">
        <v>1.9423688190256411E-4</v>
      </c>
      <c r="V3246" s="109">
        <v>1.8631921059086785E-4</v>
      </c>
      <c r="W3246" s="731">
        <v>3.5109676234205343E-4</v>
      </c>
      <c r="X3246" s="108">
        <v>1.2013315289289987E-5</v>
      </c>
      <c r="Y3246" s="109">
        <v>1.1494088749681043E-5</v>
      </c>
      <c r="Z3246" s="731">
        <v>2.2641088910079191E-5</v>
      </c>
      <c r="AA3246" s="108">
        <v>2.0935569578961149E-4</v>
      </c>
      <c r="AB3246" s="109">
        <v>2.0841490105756588E-4</v>
      </c>
      <c r="AC3246" s="731">
        <v>6.1801304217064051E-4</v>
      </c>
      <c r="AD3246" s="108">
        <v>8.5115315493941343E-5</v>
      </c>
      <c r="AE3246" s="109">
        <v>8.1919041787283174E-5</v>
      </c>
      <c r="AF3246" s="731">
        <v>1.5236674577846654E-4</v>
      </c>
      <c r="AG3246" s="108">
        <v>1.0205021380211231E-4</v>
      </c>
      <c r="AH3246" s="109">
        <v>9.6805457941780666E-5</v>
      </c>
      <c r="AI3246" s="731">
        <v>1.9616202786455251E-4</v>
      </c>
      <c r="AJ3246" s="114"/>
      <c r="AK3246" s="115"/>
      <c r="AL3246" s="115"/>
    </row>
    <row r="3247" spans="1:38" x14ac:dyDescent="0.25">
      <c r="A3247" s="71">
        <f t="shared" si="3"/>
        <v>2056</v>
      </c>
      <c r="B3247" s="718">
        <v>2</v>
      </c>
      <c r="C3247" s="108">
        <v>0.27785597111149318</v>
      </c>
      <c r="D3247" s="109">
        <v>0.28404780245460443</v>
      </c>
      <c r="E3247" s="731">
        <v>0.25768488105807924</v>
      </c>
      <c r="F3247" s="108">
        <v>1.3261886098945356E-2</v>
      </c>
      <c r="G3247" s="109">
        <v>1.5055637018436794E-2</v>
      </c>
      <c r="H3247" s="731">
        <v>1.5549115353298273E-2</v>
      </c>
      <c r="I3247" s="108">
        <v>7.2818139271060662E-3</v>
      </c>
      <c r="J3247" s="109">
        <v>6.8557967449773584E-3</v>
      </c>
      <c r="K3247" s="731">
        <v>1.7770371952458383E-2</v>
      </c>
      <c r="L3247" s="108">
        <v>7.1446339278914803E-4</v>
      </c>
      <c r="M3247" s="109">
        <v>7.8657916658419103E-4</v>
      </c>
      <c r="N3247" s="731">
        <v>1.4508578969542967E-3</v>
      </c>
      <c r="O3247" s="108">
        <v>1.8316262442046312E-3</v>
      </c>
      <c r="P3247" s="109">
        <v>1.71890564212458E-3</v>
      </c>
      <c r="Q3247" s="731">
        <v>3.5966158374554089E-3</v>
      </c>
      <c r="R3247" s="108">
        <v>2.5331226155676984E-3</v>
      </c>
      <c r="S3247" s="109">
        <v>3.3740863656433247E-3</v>
      </c>
      <c r="T3247" s="731">
        <v>1.0908621652602779E-2</v>
      </c>
      <c r="U3247" s="108">
        <v>1.9336602197495903E-4</v>
      </c>
      <c r="V3247" s="109">
        <v>1.8537538294071732E-4</v>
      </c>
      <c r="W3247" s="731">
        <v>3.5431971063065959E-4</v>
      </c>
      <c r="X3247" s="108">
        <v>1.1956094516642409E-5</v>
      </c>
      <c r="Y3247" s="109">
        <v>1.1433334956732995E-5</v>
      </c>
      <c r="Z3247" s="731">
        <v>2.283923476237715E-5</v>
      </c>
      <c r="AA3247" s="108">
        <v>2.085669673832981E-4</v>
      </c>
      <c r="AB3247" s="109">
        <v>2.075997163634572E-4</v>
      </c>
      <c r="AC3247" s="731">
        <v>6.2319680159598741E-4</v>
      </c>
      <c r="AD3247" s="108">
        <v>8.4746735663548056E-5</v>
      </c>
      <c r="AE3247" s="109">
        <v>8.1507518831769164E-5</v>
      </c>
      <c r="AF3247" s="731">
        <v>1.5386056947239816E-4</v>
      </c>
      <c r="AG3247" s="108">
        <v>1.0152642122027653E-4</v>
      </c>
      <c r="AH3247" s="109">
        <v>9.6285365064022608E-5</v>
      </c>
      <c r="AI3247" s="731">
        <v>1.9758951115345845E-4</v>
      </c>
      <c r="AJ3247" s="114"/>
      <c r="AK3247" s="115"/>
      <c r="AL3247" s="115"/>
    </row>
    <row r="3248" spans="1:38" x14ac:dyDescent="0.25">
      <c r="A3248" s="71">
        <f t="shared" si="3"/>
        <v>2056</v>
      </c>
      <c r="B3248" s="718">
        <v>3</v>
      </c>
      <c r="C3248" s="108">
        <v>0.27517968264486808</v>
      </c>
      <c r="D3248" s="109">
        <v>0.28118796044420225</v>
      </c>
      <c r="E3248" s="731">
        <v>0.2597475138381623</v>
      </c>
      <c r="F3248" s="108">
        <v>1.3241858238565692E-2</v>
      </c>
      <c r="G3248" s="109">
        <v>1.5041199045733887E-2</v>
      </c>
      <c r="H3248" s="731">
        <v>1.5699616199854483E-2</v>
      </c>
      <c r="I3248" s="108">
        <v>7.2229869996931848E-3</v>
      </c>
      <c r="J3248" s="109">
        <v>6.7974691637683058E-3</v>
      </c>
      <c r="K3248" s="731">
        <v>1.7950233751873369E-2</v>
      </c>
      <c r="L3248" s="108">
        <v>7.1336420122067074E-4</v>
      </c>
      <c r="M3248" s="109">
        <v>7.8497830688219021E-4</v>
      </c>
      <c r="N3248" s="731">
        <v>1.4601616042031905E-3</v>
      </c>
      <c r="O3248" s="108">
        <v>1.8161975076264399E-3</v>
      </c>
      <c r="P3248" s="109">
        <v>1.705072715825462E-3</v>
      </c>
      <c r="Q3248" s="731">
        <v>3.6316937705369637E-3</v>
      </c>
      <c r="R3248" s="108">
        <v>2.5331226155676984E-3</v>
      </c>
      <c r="S3248" s="109">
        <v>3.3740863656433247E-3</v>
      </c>
      <c r="T3248" s="731">
        <v>1.0908621652602779E-2</v>
      </c>
      <c r="U3248" s="108">
        <v>1.9217103798949709E-4</v>
      </c>
      <c r="V3248" s="109">
        <v>1.8415835309591348E-4</v>
      </c>
      <c r="W3248" s="731">
        <v>3.5809824369634289E-4</v>
      </c>
      <c r="X3248" s="108">
        <v>1.1876192507578715E-5</v>
      </c>
      <c r="Y3248" s="109">
        <v>1.1353316927636754E-5</v>
      </c>
      <c r="Z3248" s="731">
        <v>2.307161179671764E-5</v>
      </c>
      <c r="AA3248" s="108">
        <v>2.0745351342053579E-4</v>
      </c>
      <c r="AB3248" s="109">
        <v>2.0651948513557026E-4</v>
      </c>
      <c r="AC3248" s="731">
        <v>6.2927580259939482E-4</v>
      </c>
      <c r="AD3248" s="108">
        <v>8.4248274077460377E-5</v>
      </c>
      <c r="AE3248" s="109">
        <v>8.0986348893047875E-5</v>
      </c>
      <c r="AF3248" s="731">
        <v>1.5561208071014203E-4</v>
      </c>
      <c r="AG3248" s="108">
        <v>1.0077384006683855E-4</v>
      </c>
      <c r="AH3248" s="109">
        <v>9.5571786652362049E-5</v>
      </c>
      <c r="AI3248" s="731">
        <v>1.992634296783257E-4</v>
      </c>
      <c r="AJ3248" s="114"/>
      <c r="AK3248" s="115"/>
      <c r="AL3248" s="115"/>
    </row>
    <row r="3249" spans="1:38" x14ac:dyDescent="0.25">
      <c r="A3249" s="71">
        <f t="shared" si="3"/>
        <v>2056</v>
      </c>
      <c r="B3249" s="718">
        <v>4</v>
      </c>
      <c r="C3249" s="108">
        <v>0.33447913970229898</v>
      </c>
      <c r="D3249" s="109">
        <v>0.33657413157421862</v>
      </c>
      <c r="E3249" s="731">
        <v>0.35141284399677936</v>
      </c>
      <c r="F3249" s="108">
        <v>1.366266661041146E-2</v>
      </c>
      <c r="G3249" s="109">
        <v>1.5572017099961213E-2</v>
      </c>
      <c r="H3249" s="731">
        <v>1.9264393399117445E-2</v>
      </c>
      <c r="I3249" s="108">
        <v>7.6577774649155377E-3</v>
      </c>
      <c r="J3249" s="109">
        <v>7.9553594933993096E-3</v>
      </c>
      <c r="K3249" s="731">
        <v>2.1323531765538806E-2</v>
      </c>
      <c r="L3249" s="108">
        <v>8.624926218514517E-4</v>
      </c>
      <c r="M3249" s="109">
        <v>1.172285155438774E-3</v>
      </c>
      <c r="N3249" s="731">
        <v>2.3568209514000815E-3</v>
      </c>
      <c r="O3249" s="108">
        <v>1.9638805092829933E-3</v>
      </c>
      <c r="P3249" s="109">
        <v>1.9971744028005355E-3</v>
      </c>
      <c r="Q3249" s="731">
        <v>4.5978884853030179E-3</v>
      </c>
      <c r="R3249" s="108">
        <v>2.5331226155676984E-3</v>
      </c>
      <c r="S3249" s="109">
        <v>3.3740863656433247E-3</v>
      </c>
      <c r="T3249" s="731">
        <v>1.0908621652602779E-2</v>
      </c>
      <c r="U3249" s="108">
        <v>2.0021178238698668E-4</v>
      </c>
      <c r="V3249" s="109">
        <v>1.9967289745006318E-4</v>
      </c>
      <c r="W3249" s="731">
        <v>4.6067616880071714E-4</v>
      </c>
      <c r="X3249" s="108">
        <v>1.2455791542163049E-5</v>
      </c>
      <c r="Y3249" s="109">
        <v>1.247410858745851E-5</v>
      </c>
      <c r="Z3249" s="731">
        <v>2.9734324194568472E-5</v>
      </c>
      <c r="AA3249" s="108">
        <v>2.168946476398544E-4</v>
      </c>
      <c r="AB3249" s="109">
        <v>2.2382200342761216E-4</v>
      </c>
      <c r="AC3249" s="731">
        <v>7.9171079347537844E-4</v>
      </c>
      <c r="AD3249" s="108">
        <v>8.7301637119011476E-5</v>
      </c>
      <c r="AE3249" s="109">
        <v>8.6822655711175979E-5</v>
      </c>
      <c r="AF3249" s="731">
        <v>2.0358017766440706E-4</v>
      </c>
      <c r="AG3249" s="108">
        <v>1.0710260915539157E-4</v>
      </c>
      <c r="AH3249" s="109">
        <v>1.0797486389208864E-4</v>
      </c>
      <c r="AI3249" s="731">
        <v>2.4607007252691322E-4</v>
      </c>
      <c r="AJ3249" s="114"/>
      <c r="AK3249" s="115"/>
      <c r="AL3249" s="115"/>
    </row>
    <row r="3250" spans="1:38" x14ac:dyDescent="0.25">
      <c r="A3250" s="71">
        <f t="shared" si="3"/>
        <v>2056</v>
      </c>
      <c r="B3250" s="718">
        <v>5</v>
      </c>
      <c r="C3250" s="108">
        <v>0.33447913970229898</v>
      </c>
      <c r="D3250" s="109">
        <v>0.33657413157421862</v>
      </c>
      <c r="E3250" s="731">
        <v>0.35141284399677936</v>
      </c>
      <c r="F3250" s="108">
        <v>1.366266661041146E-2</v>
      </c>
      <c r="G3250" s="109">
        <v>1.5572017099961213E-2</v>
      </c>
      <c r="H3250" s="731">
        <v>1.9264393399117445E-2</v>
      </c>
      <c r="I3250" s="108">
        <v>7.6577774649155377E-3</v>
      </c>
      <c r="J3250" s="109">
        <v>7.9553594933993096E-3</v>
      </c>
      <c r="K3250" s="731">
        <v>2.1323531765538806E-2</v>
      </c>
      <c r="L3250" s="108">
        <v>8.624926218514517E-4</v>
      </c>
      <c r="M3250" s="109">
        <v>1.172285155438774E-3</v>
      </c>
      <c r="N3250" s="731">
        <v>2.3568209514000815E-3</v>
      </c>
      <c r="O3250" s="108">
        <v>1.9638805092829933E-3</v>
      </c>
      <c r="P3250" s="109">
        <v>1.9971744028005355E-3</v>
      </c>
      <c r="Q3250" s="731">
        <v>4.5978884853030179E-3</v>
      </c>
      <c r="R3250" s="108">
        <v>2.5331226155676984E-3</v>
      </c>
      <c r="S3250" s="109">
        <v>3.3740863656433247E-3</v>
      </c>
      <c r="T3250" s="731">
        <v>1.0908621652602779E-2</v>
      </c>
      <c r="U3250" s="108">
        <v>2.0021178238698668E-4</v>
      </c>
      <c r="V3250" s="109">
        <v>1.9967289745006318E-4</v>
      </c>
      <c r="W3250" s="731">
        <v>4.6067616880071714E-4</v>
      </c>
      <c r="X3250" s="108">
        <v>1.2455791542163049E-5</v>
      </c>
      <c r="Y3250" s="109">
        <v>1.247410858745851E-5</v>
      </c>
      <c r="Z3250" s="731">
        <v>2.9734324194568472E-5</v>
      </c>
      <c r="AA3250" s="108">
        <v>2.168946476398544E-4</v>
      </c>
      <c r="AB3250" s="109">
        <v>2.2382200342761216E-4</v>
      </c>
      <c r="AC3250" s="731">
        <v>7.9171079347537844E-4</v>
      </c>
      <c r="AD3250" s="108">
        <v>8.7301637119011476E-5</v>
      </c>
      <c r="AE3250" s="109">
        <v>8.6822655711175979E-5</v>
      </c>
      <c r="AF3250" s="731">
        <v>2.0358017766440706E-4</v>
      </c>
      <c r="AG3250" s="108">
        <v>1.0710260915539157E-4</v>
      </c>
      <c r="AH3250" s="109">
        <v>1.0797486389208864E-4</v>
      </c>
      <c r="AI3250" s="731">
        <v>2.4607007252691322E-4</v>
      </c>
      <c r="AJ3250" s="114"/>
      <c r="AK3250" s="115"/>
      <c r="AL3250" s="115"/>
    </row>
    <row r="3251" spans="1:38" ht="13" x14ac:dyDescent="0.3">
      <c r="A3251" s="71">
        <f t="shared" si="3"/>
        <v>2056</v>
      </c>
      <c r="B3251" s="718">
        <v>6</v>
      </c>
      <c r="C3251" s="108">
        <v>0.33447913970229898</v>
      </c>
      <c r="D3251" s="109">
        <v>0.33657413157421862</v>
      </c>
      <c r="E3251" s="732">
        <v>0.35141284399677936</v>
      </c>
      <c r="F3251" s="108">
        <v>1.366266661041146E-2</v>
      </c>
      <c r="G3251" s="109">
        <v>1.5572017099961213E-2</v>
      </c>
      <c r="H3251" s="732">
        <v>1.9264393399117445E-2</v>
      </c>
      <c r="I3251" s="108">
        <v>7.6577774649155377E-3</v>
      </c>
      <c r="J3251" s="109">
        <v>7.9553594933993096E-3</v>
      </c>
      <c r="K3251" s="732">
        <v>2.1323531765538806E-2</v>
      </c>
      <c r="L3251" s="108">
        <v>8.624926218514517E-4</v>
      </c>
      <c r="M3251" s="109">
        <v>1.172285155438774E-3</v>
      </c>
      <c r="N3251" s="732">
        <v>2.3568209514000815E-3</v>
      </c>
      <c r="O3251" s="108">
        <v>1.9638805092829933E-3</v>
      </c>
      <c r="P3251" s="109">
        <v>1.9971744028005355E-3</v>
      </c>
      <c r="Q3251" s="732">
        <v>4.5978884853030179E-3</v>
      </c>
      <c r="R3251" s="108">
        <v>2.5331226155676984E-3</v>
      </c>
      <c r="S3251" s="109">
        <v>3.3740863656433247E-3</v>
      </c>
      <c r="T3251" s="732">
        <v>1.0908621652602779E-2</v>
      </c>
      <c r="U3251" s="108">
        <v>2.0021178238698668E-4</v>
      </c>
      <c r="V3251" s="109">
        <v>1.9967289745006318E-4</v>
      </c>
      <c r="W3251" s="732">
        <v>4.6067616880071714E-4</v>
      </c>
      <c r="X3251" s="108">
        <v>1.2455791542163049E-5</v>
      </c>
      <c r="Y3251" s="109">
        <v>1.247410858745851E-5</v>
      </c>
      <c r="Z3251" s="732">
        <v>2.9734324194568472E-5</v>
      </c>
      <c r="AA3251" s="108">
        <v>2.168946476398544E-4</v>
      </c>
      <c r="AB3251" s="109">
        <v>2.2382200342761216E-4</v>
      </c>
      <c r="AC3251" s="732">
        <v>7.9171079347537844E-4</v>
      </c>
      <c r="AD3251" s="108">
        <v>8.7301637119011476E-5</v>
      </c>
      <c r="AE3251" s="109">
        <v>8.6822655711175979E-5</v>
      </c>
      <c r="AF3251" s="732">
        <v>2.0358017766440706E-4</v>
      </c>
      <c r="AG3251" s="108">
        <v>1.0710260915539157E-4</v>
      </c>
      <c r="AH3251" s="109">
        <v>1.0797486389208864E-4</v>
      </c>
      <c r="AI3251" s="732">
        <v>2.4607007252691322E-4</v>
      </c>
      <c r="AJ3251" s="114"/>
      <c r="AK3251" s="115"/>
      <c r="AL3251" s="115"/>
    </row>
    <row r="3252" spans="1:38" ht="13" x14ac:dyDescent="0.3">
      <c r="A3252" s="71">
        <f t="shared" si="3"/>
        <v>2056</v>
      </c>
      <c r="B3252" s="718">
        <v>7</v>
      </c>
      <c r="C3252" s="108">
        <v>0.33447913970229898</v>
      </c>
      <c r="D3252" s="109">
        <v>0.33657413157421862</v>
      </c>
      <c r="E3252" s="732">
        <v>0.35141284399677936</v>
      </c>
      <c r="F3252" s="108">
        <v>1.366266661041146E-2</v>
      </c>
      <c r="G3252" s="109">
        <v>1.5572017099961213E-2</v>
      </c>
      <c r="H3252" s="732">
        <v>1.9264393399117445E-2</v>
      </c>
      <c r="I3252" s="108">
        <v>7.6577774649155377E-3</v>
      </c>
      <c r="J3252" s="109">
        <v>7.9553594933993096E-3</v>
      </c>
      <c r="K3252" s="732">
        <v>2.1323531765538806E-2</v>
      </c>
      <c r="L3252" s="108">
        <v>8.624926218514517E-4</v>
      </c>
      <c r="M3252" s="109">
        <v>1.172285155438774E-3</v>
      </c>
      <c r="N3252" s="732">
        <v>2.3568209514000815E-3</v>
      </c>
      <c r="O3252" s="108">
        <v>1.9638805092829933E-3</v>
      </c>
      <c r="P3252" s="109">
        <v>1.9971744028005355E-3</v>
      </c>
      <c r="Q3252" s="732">
        <v>4.5978884853030179E-3</v>
      </c>
      <c r="R3252" s="108">
        <v>2.5331226155676984E-3</v>
      </c>
      <c r="S3252" s="109">
        <v>3.3740863656433247E-3</v>
      </c>
      <c r="T3252" s="732">
        <v>1.0908621652602779E-2</v>
      </c>
      <c r="U3252" s="108">
        <v>2.0021178238698668E-4</v>
      </c>
      <c r="V3252" s="109">
        <v>1.9967289745006318E-4</v>
      </c>
      <c r="W3252" s="732">
        <v>4.6067616880071714E-4</v>
      </c>
      <c r="X3252" s="108">
        <v>1.2455791542163049E-5</v>
      </c>
      <c r="Y3252" s="109">
        <v>1.247410858745851E-5</v>
      </c>
      <c r="Z3252" s="732">
        <v>2.9734324194568472E-5</v>
      </c>
      <c r="AA3252" s="108">
        <v>2.168946476398544E-4</v>
      </c>
      <c r="AB3252" s="109">
        <v>2.2382200342761216E-4</v>
      </c>
      <c r="AC3252" s="732">
        <v>7.9171079347537844E-4</v>
      </c>
      <c r="AD3252" s="108">
        <v>8.7301637119011476E-5</v>
      </c>
      <c r="AE3252" s="109">
        <v>8.6822655711175979E-5</v>
      </c>
      <c r="AF3252" s="732">
        <v>2.0358017766440706E-4</v>
      </c>
      <c r="AG3252" s="108">
        <v>1.0710260915539157E-4</v>
      </c>
      <c r="AH3252" s="109">
        <v>1.0797486389208864E-4</v>
      </c>
      <c r="AI3252" s="732">
        <v>2.4607007252691322E-4</v>
      </c>
      <c r="AJ3252" s="114"/>
      <c r="AK3252" s="115"/>
      <c r="AL3252" s="115"/>
    </row>
    <row r="3253" spans="1:38" ht="13" x14ac:dyDescent="0.3">
      <c r="A3253" s="71">
        <f t="shared" si="3"/>
        <v>2056</v>
      </c>
      <c r="B3253" s="718">
        <v>8</v>
      </c>
      <c r="C3253" s="108">
        <v>0.33447913970229898</v>
      </c>
      <c r="D3253" s="109">
        <v>0.33657413157421862</v>
      </c>
      <c r="E3253" s="732">
        <v>0.35141284399677936</v>
      </c>
      <c r="F3253" s="108">
        <v>1.366266661041146E-2</v>
      </c>
      <c r="G3253" s="109">
        <v>1.5572017099961213E-2</v>
      </c>
      <c r="H3253" s="732">
        <v>1.9264393399117445E-2</v>
      </c>
      <c r="I3253" s="108">
        <v>7.6577774649155377E-3</v>
      </c>
      <c r="J3253" s="109">
        <v>7.9553594933993096E-3</v>
      </c>
      <c r="K3253" s="732">
        <v>2.1323531765538806E-2</v>
      </c>
      <c r="L3253" s="108">
        <v>8.624926218514517E-4</v>
      </c>
      <c r="M3253" s="109">
        <v>1.172285155438774E-3</v>
      </c>
      <c r="N3253" s="732">
        <v>2.3568209514000815E-3</v>
      </c>
      <c r="O3253" s="108">
        <v>1.9638805092829933E-3</v>
      </c>
      <c r="P3253" s="109">
        <v>1.9971744028005355E-3</v>
      </c>
      <c r="Q3253" s="732">
        <v>4.5978884853030179E-3</v>
      </c>
      <c r="R3253" s="108">
        <v>2.5331226155676984E-3</v>
      </c>
      <c r="S3253" s="109">
        <v>3.3740863656433247E-3</v>
      </c>
      <c r="T3253" s="732">
        <v>1.0908621652602779E-2</v>
      </c>
      <c r="U3253" s="108">
        <v>2.0021178238698668E-4</v>
      </c>
      <c r="V3253" s="109">
        <v>1.9967289745006318E-4</v>
      </c>
      <c r="W3253" s="732">
        <v>4.6067616880071714E-4</v>
      </c>
      <c r="X3253" s="108">
        <v>1.2455791542163049E-5</v>
      </c>
      <c r="Y3253" s="109">
        <v>1.247410858745851E-5</v>
      </c>
      <c r="Z3253" s="732">
        <v>2.9734324194568472E-5</v>
      </c>
      <c r="AA3253" s="108">
        <v>2.168946476398544E-4</v>
      </c>
      <c r="AB3253" s="109">
        <v>2.2382200342761216E-4</v>
      </c>
      <c r="AC3253" s="732">
        <v>7.9171079347537844E-4</v>
      </c>
      <c r="AD3253" s="108">
        <v>8.7301637119011476E-5</v>
      </c>
      <c r="AE3253" s="109">
        <v>8.6822655711175979E-5</v>
      </c>
      <c r="AF3253" s="732">
        <v>2.0358017766440706E-4</v>
      </c>
      <c r="AG3253" s="108">
        <v>1.0710260915539157E-4</v>
      </c>
      <c r="AH3253" s="109">
        <v>1.0797486389208864E-4</v>
      </c>
      <c r="AI3253" s="732">
        <v>2.4607007252691322E-4</v>
      </c>
      <c r="AJ3253" s="114"/>
      <c r="AK3253" s="115"/>
      <c r="AL3253" s="115"/>
    </row>
    <row r="3254" spans="1:38" ht="13" x14ac:dyDescent="0.3">
      <c r="A3254" s="71">
        <f t="shared" si="3"/>
        <v>2056</v>
      </c>
      <c r="B3254" s="718">
        <v>9</v>
      </c>
      <c r="C3254" s="108">
        <v>0.33447913970229898</v>
      </c>
      <c r="D3254" s="109">
        <v>0.33657413157421862</v>
      </c>
      <c r="E3254" s="732">
        <v>0.35141284399677936</v>
      </c>
      <c r="F3254" s="108">
        <v>1.366266661041146E-2</v>
      </c>
      <c r="G3254" s="109">
        <v>1.5572017099961213E-2</v>
      </c>
      <c r="H3254" s="732">
        <v>1.9264393399117445E-2</v>
      </c>
      <c r="I3254" s="108">
        <v>7.6577774649155377E-3</v>
      </c>
      <c r="J3254" s="109">
        <v>7.9553594933993096E-3</v>
      </c>
      <c r="K3254" s="732">
        <v>2.1323531765538806E-2</v>
      </c>
      <c r="L3254" s="108">
        <v>8.624926218514517E-4</v>
      </c>
      <c r="M3254" s="109">
        <v>1.172285155438774E-3</v>
      </c>
      <c r="N3254" s="732">
        <v>2.3568209514000815E-3</v>
      </c>
      <c r="O3254" s="108">
        <v>1.9638805092829933E-3</v>
      </c>
      <c r="P3254" s="109">
        <v>1.9971744028005355E-3</v>
      </c>
      <c r="Q3254" s="732">
        <v>4.5978884853030179E-3</v>
      </c>
      <c r="R3254" s="108">
        <v>2.5331226155676984E-3</v>
      </c>
      <c r="S3254" s="109">
        <v>3.3740863656433247E-3</v>
      </c>
      <c r="T3254" s="732">
        <v>1.0908621652602779E-2</v>
      </c>
      <c r="U3254" s="108">
        <v>2.0021178238698668E-4</v>
      </c>
      <c r="V3254" s="109">
        <v>1.9967289745006318E-4</v>
      </c>
      <c r="W3254" s="732">
        <v>4.6067616880071714E-4</v>
      </c>
      <c r="X3254" s="108">
        <v>1.2455791542163049E-5</v>
      </c>
      <c r="Y3254" s="109">
        <v>1.247410858745851E-5</v>
      </c>
      <c r="Z3254" s="732">
        <v>2.9734324194568472E-5</v>
      </c>
      <c r="AA3254" s="108">
        <v>2.168946476398544E-4</v>
      </c>
      <c r="AB3254" s="109">
        <v>2.2382200342761216E-4</v>
      </c>
      <c r="AC3254" s="732">
        <v>7.9171079347537844E-4</v>
      </c>
      <c r="AD3254" s="108">
        <v>8.7301637119011476E-5</v>
      </c>
      <c r="AE3254" s="109">
        <v>8.6822655711175979E-5</v>
      </c>
      <c r="AF3254" s="732">
        <v>2.0358017766440706E-4</v>
      </c>
      <c r="AG3254" s="108">
        <v>1.0710260915539157E-4</v>
      </c>
      <c r="AH3254" s="109">
        <v>1.0797486389208864E-4</v>
      </c>
      <c r="AI3254" s="732">
        <v>2.4607007252691322E-4</v>
      </c>
      <c r="AJ3254" s="114"/>
      <c r="AK3254" s="115"/>
      <c r="AL3254" s="115"/>
    </row>
    <row r="3255" spans="1:38" ht="13" x14ac:dyDescent="0.3">
      <c r="A3255" s="71">
        <f t="shared" si="3"/>
        <v>2056</v>
      </c>
      <c r="B3255" s="718">
        <v>10</v>
      </c>
      <c r="C3255" s="108">
        <v>0.33447913970229898</v>
      </c>
      <c r="D3255" s="109">
        <v>0.33657413157421862</v>
      </c>
      <c r="E3255" s="732">
        <v>0.35141284399677936</v>
      </c>
      <c r="F3255" s="108">
        <v>1.366266661041146E-2</v>
      </c>
      <c r="G3255" s="109">
        <v>1.5572017099961213E-2</v>
      </c>
      <c r="H3255" s="732">
        <v>1.9264393399117445E-2</v>
      </c>
      <c r="I3255" s="108">
        <v>7.6577774649155377E-3</v>
      </c>
      <c r="J3255" s="109">
        <v>7.9553594933993096E-3</v>
      </c>
      <c r="K3255" s="732">
        <v>2.1323531765538806E-2</v>
      </c>
      <c r="L3255" s="108">
        <v>8.624926218514517E-4</v>
      </c>
      <c r="M3255" s="109">
        <v>1.172285155438774E-3</v>
      </c>
      <c r="N3255" s="732">
        <v>2.3568209514000815E-3</v>
      </c>
      <c r="O3255" s="108">
        <v>1.9638805092829933E-3</v>
      </c>
      <c r="P3255" s="109">
        <v>1.9971744028005355E-3</v>
      </c>
      <c r="Q3255" s="732">
        <v>4.5978884853030179E-3</v>
      </c>
      <c r="R3255" s="108">
        <v>2.5331226155676984E-3</v>
      </c>
      <c r="S3255" s="109">
        <v>3.3740863656433247E-3</v>
      </c>
      <c r="T3255" s="732">
        <v>1.0908621652602779E-2</v>
      </c>
      <c r="U3255" s="108">
        <v>2.0021178238698668E-4</v>
      </c>
      <c r="V3255" s="109">
        <v>1.9967289745006318E-4</v>
      </c>
      <c r="W3255" s="732">
        <v>4.6067616880071714E-4</v>
      </c>
      <c r="X3255" s="108">
        <v>1.2455791542163049E-5</v>
      </c>
      <c r="Y3255" s="109">
        <v>1.247410858745851E-5</v>
      </c>
      <c r="Z3255" s="732">
        <v>2.9734324194568472E-5</v>
      </c>
      <c r="AA3255" s="108">
        <v>2.168946476398544E-4</v>
      </c>
      <c r="AB3255" s="109">
        <v>2.2382200342761216E-4</v>
      </c>
      <c r="AC3255" s="732">
        <v>7.9171079347537844E-4</v>
      </c>
      <c r="AD3255" s="108">
        <v>8.7301637119011476E-5</v>
      </c>
      <c r="AE3255" s="109">
        <v>8.6822655711175979E-5</v>
      </c>
      <c r="AF3255" s="732">
        <v>2.0358017766440706E-4</v>
      </c>
      <c r="AG3255" s="108">
        <v>1.0710260915539157E-4</v>
      </c>
      <c r="AH3255" s="109">
        <v>1.0797486389208864E-4</v>
      </c>
      <c r="AI3255" s="732">
        <v>2.4607007252691322E-4</v>
      </c>
      <c r="AJ3255" s="114"/>
      <c r="AK3255" s="115"/>
      <c r="AL3255" s="115"/>
    </row>
    <row r="3256" spans="1:38" ht="13" x14ac:dyDescent="0.3">
      <c r="A3256" s="71">
        <f t="shared" si="3"/>
        <v>2056</v>
      </c>
      <c r="B3256" s="718">
        <v>11</v>
      </c>
      <c r="C3256" s="108">
        <v>0.33447913970229898</v>
      </c>
      <c r="D3256" s="109">
        <v>0.33657413157421862</v>
      </c>
      <c r="E3256" s="732">
        <v>0.35141284399677936</v>
      </c>
      <c r="F3256" s="108">
        <v>1.366266661041146E-2</v>
      </c>
      <c r="G3256" s="109">
        <v>1.5572017099961213E-2</v>
      </c>
      <c r="H3256" s="732">
        <v>1.9264393399117445E-2</v>
      </c>
      <c r="I3256" s="108">
        <v>7.6577774649155377E-3</v>
      </c>
      <c r="J3256" s="109">
        <v>7.9553594933993096E-3</v>
      </c>
      <c r="K3256" s="732">
        <v>2.1323531765538806E-2</v>
      </c>
      <c r="L3256" s="108">
        <v>8.624926218514517E-4</v>
      </c>
      <c r="M3256" s="109">
        <v>1.172285155438774E-3</v>
      </c>
      <c r="N3256" s="732">
        <v>2.3568209514000815E-3</v>
      </c>
      <c r="O3256" s="108">
        <v>1.9638805092829933E-3</v>
      </c>
      <c r="P3256" s="109">
        <v>1.9971744028005355E-3</v>
      </c>
      <c r="Q3256" s="732">
        <v>4.5978884853030179E-3</v>
      </c>
      <c r="R3256" s="108">
        <v>2.5331226155676984E-3</v>
      </c>
      <c r="S3256" s="109">
        <v>3.3740863656433247E-3</v>
      </c>
      <c r="T3256" s="732">
        <v>1.0908621652602779E-2</v>
      </c>
      <c r="U3256" s="108">
        <v>2.0021178238698668E-4</v>
      </c>
      <c r="V3256" s="109">
        <v>1.9967289745006318E-4</v>
      </c>
      <c r="W3256" s="732">
        <v>4.6067616880071714E-4</v>
      </c>
      <c r="X3256" s="108">
        <v>1.2455791542163049E-5</v>
      </c>
      <c r="Y3256" s="109">
        <v>1.247410858745851E-5</v>
      </c>
      <c r="Z3256" s="732">
        <v>2.9734324194568472E-5</v>
      </c>
      <c r="AA3256" s="108">
        <v>2.168946476398544E-4</v>
      </c>
      <c r="AB3256" s="109">
        <v>2.2382200342761216E-4</v>
      </c>
      <c r="AC3256" s="732">
        <v>7.9171079347537844E-4</v>
      </c>
      <c r="AD3256" s="108">
        <v>8.7301637119011476E-5</v>
      </c>
      <c r="AE3256" s="109">
        <v>8.6822655711175979E-5</v>
      </c>
      <c r="AF3256" s="732">
        <v>2.0358017766440706E-4</v>
      </c>
      <c r="AG3256" s="108">
        <v>1.0710260915539157E-4</v>
      </c>
      <c r="AH3256" s="109">
        <v>1.0797486389208864E-4</v>
      </c>
      <c r="AI3256" s="732">
        <v>2.4607007252691322E-4</v>
      </c>
      <c r="AJ3256" s="114"/>
      <c r="AK3256" s="115"/>
      <c r="AL3256" s="115"/>
    </row>
    <row r="3257" spans="1:38" ht="13" x14ac:dyDescent="0.3">
      <c r="A3257" s="71">
        <f t="shared" si="3"/>
        <v>2056</v>
      </c>
      <c r="B3257" s="718">
        <v>12</v>
      </c>
      <c r="C3257" s="108">
        <v>0.33447913970229898</v>
      </c>
      <c r="D3257" s="109">
        <v>0.33657413157421862</v>
      </c>
      <c r="E3257" s="732">
        <v>0.35141284399677936</v>
      </c>
      <c r="F3257" s="108">
        <v>1.366266661041146E-2</v>
      </c>
      <c r="G3257" s="109">
        <v>1.5572017099961213E-2</v>
      </c>
      <c r="H3257" s="732">
        <v>1.9264393399117445E-2</v>
      </c>
      <c r="I3257" s="108">
        <v>7.6577774649155377E-3</v>
      </c>
      <c r="J3257" s="109">
        <v>7.9553594933993096E-3</v>
      </c>
      <c r="K3257" s="732">
        <v>2.1323531765538806E-2</v>
      </c>
      <c r="L3257" s="108">
        <v>8.624926218514517E-4</v>
      </c>
      <c r="M3257" s="109">
        <v>1.172285155438774E-3</v>
      </c>
      <c r="N3257" s="732">
        <v>2.3568209514000815E-3</v>
      </c>
      <c r="O3257" s="108">
        <v>1.9638805092829933E-3</v>
      </c>
      <c r="P3257" s="109">
        <v>1.9971744028005355E-3</v>
      </c>
      <c r="Q3257" s="732">
        <v>4.5978884853030179E-3</v>
      </c>
      <c r="R3257" s="108">
        <v>2.5331226155676984E-3</v>
      </c>
      <c r="S3257" s="109">
        <v>3.3740863656433247E-3</v>
      </c>
      <c r="T3257" s="732">
        <v>1.0908621652602779E-2</v>
      </c>
      <c r="U3257" s="108">
        <v>2.0021178238698668E-4</v>
      </c>
      <c r="V3257" s="109">
        <v>1.9967289745006318E-4</v>
      </c>
      <c r="W3257" s="732">
        <v>4.6067616880071714E-4</v>
      </c>
      <c r="X3257" s="108">
        <v>1.2455791542163049E-5</v>
      </c>
      <c r="Y3257" s="109">
        <v>1.247410858745851E-5</v>
      </c>
      <c r="Z3257" s="732">
        <v>2.9734324194568472E-5</v>
      </c>
      <c r="AA3257" s="108">
        <v>2.168946476398544E-4</v>
      </c>
      <c r="AB3257" s="109">
        <v>2.2382200342761216E-4</v>
      </c>
      <c r="AC3257" s="732">
        <v>7.9171079347537844E-4</v>
      </c>
      <c r="AD3257" s="108">
        <v>8.7301637119011476E-5</v>
      </c>
      <c r="AE3257" s="109">
        <v>8.6822655711175979E-5</v>
      </c>
      <c r="AF3257" s="732">
        <v>2.0358017766440706E-4</v>
      </c>
      <c r="AG3257" s="108">
        <v>1.0710260915539157E-4</v>
      </c>
      <c r="AH3257" s="109">
        <v>1.0797486389208864E-4</v>
      </c>
      <c r="AI3257" s="732">
        <v>2.4607007252691322E-4</v>
      </c>
      <c r="AJ3257" s="114"/>
      <c r="AK3257" s="115"/>
      <c r="AL3257" s="115"/>
    </row>
    <row r="3258" spans="1:38" ht="13" x14ac:dyDescent="0.3">
      <c r="A3258" s="71">
        <f t="shared" si="3"/>
        <v>2056</v>
      </c>
      <c r="B3258" s="718">
        <v>13</v>
      </c>
      <c r="C3258" s="108">
        <v>0.33447913970229898</v>
      </c>
      <c r="D3258" s="109">
        <v>0.33657413157421862</v>
      </c>
      <c r="E3258" s="732">
        <v>0.35141284399677936</v>
      </c>
      <c r="F3258" s="108">
        <v>1.366266661041146E-2</v>
      </c>
      <c r="G3258" s="109">
        <v>1.5572017099961213E-2</v>
      </c>
      <c r="H3258" s="732">
        <v>1.9264393399117445E-2</v>
      </c>
      <c r="I3258" s="108">
        <v>7.6577774649155377E-3</v>
      </c>
      <c r="J3258" s="109">
        <v>7.9553594933993096E-3</v>
      </c>
      <c r="K3258" s="732">
        <v>2.1323531765538806E-2</v>
      </c>
      <c r="L3258" s="108">
        <v>8.624926218514517E-4</v>
      </c>
      <c r="M3258" s="109">
        <v>1.172285155438774E-3</v>
      </c>
      <c r="N3258" s="732">
        <v>2.3568209514000815E-3</v>
      </c>
      <c r="O3258" s="108">
        <v>1.9638805092829933E-3</v>
      </c>
      <c r="P3258" s="109">
        <v>1.9971744028005355E-3</v>
      </c>
      <c r="Q3258" s="732">
        <v>4.5978884853030179E-3</v>
      </c>
      <c r="R3258" s="108">
        <v>2.5331226155676984E-3</v>
      </c>
      <c r="S3258" s="109">
        <v>3.3740863656433247E-3</v>
      </c>
      <c r="T3258" s="732">
        <v>1.0908621652602779E-2</v>
      </c>
      <c r="U3258" s="108">
        <v>2.0021178238698668E-4</v>
      </c>
      <c r="V3258" s="109">
        <v>1.9967289745006318E-4</v>
      </c>
      <c r="W3258" s="732">
        <v>4.6067616880071714E-4</v>
      </c>
      <c r="X3258" s="108">
        <v>1.2455791542163049E-5</v>
      </c>
      <c r="Y3258" s="109">
        <v>1.247410858745851E-5</v>
      </c>
      <c r="Z3258" s="732">
        <v>2.9734324194568472E-5</v>
      </c>
      <c r="AA3258" s="108">
        <v>2.168946476398544E-4</v>
      </c>
      <c r="AB3258" s="109">
        <v>2.2382200342761216E-4</v>
      </c>
      <c r="AC3258" s="732">
        <v>7.9171079347537844E-4</v>
      </c>
      <c r="AD3258" s="108">
        <v>8.7301637119011476E-5</v>
      </c>
      <c r="AE3258" s="109">
        <v>8.6822655711175979E-5</v>
      </c>
      <c r="AF3258" s="732">
        <v>2.0358017766440706E-4</v>
      </c>
      <c r="AG3258" s="108">
        <v>1.0710260915539157E-4</v>
      </c>
      <c r="AH3258" s="109">
        <v>1.0797486389208864E-4</v>
      </c>
      <c r="AI3258" s="732">
        <v>2.4607007252691322E-4</v>
      </c>
      <c r="AJ3258" s="114"/>
      <c r="AK3258" s="115"/>
      <c r="AL3258" s="115"/>
    </row>
    <row r="3259" spans="1:38" ht="13" x14ac:dyDescent="0.3">
      <c r="A3259" s="71">
        <f t="shared" si="3"/>
        <v>2056</v>
      </c>
      <c r="B3259" s="718">
        <v>14</v>
      </c>
      <c r="C3259" s="108">
        <v>0.33447913970229898</v>
      </c>
      <c r="D3259" s="109">
        <v>0.33657413157421862</v>
      </c>
      <c r="E3259" s="732">
        <v>0.35141284399677936</v>
      </c>
      <c r="F3259" s="108">
        <v>1.366266661041146E-2</v>
      </c>
      <c r="G3259" s="109">
        <v>1.5572017099961213E-2</v>
      </c>
      <c r="H3259" s="732">
        <v>1.9264393399117445E-2</v>
      </c>
      <c r="I3259" s="108">
        <v>7.6577774649155377E-3</v>
      </c>
      <c r="J3259" s="109">
        <v>7.9553594933993096E-3</v>
      </c>
      <c r="K3259" s="732">
        <v>2.1323531765538806E-2</v>
      </c>
      <c r="L3259" s="108">
        <v>8.624926218514517E-4</v>
      </c>
      <c r="M3259" s="109">
        <v>1.172285155438774E-3</v>
      </c>
      <c r="N3259" s="732">
        <v>2.3568209514000815E-3</v>
      </c>
      <c r="O3259" s="108">
        <v>1.9638805092829933E-3</v>
      </c>
      <c r="P3259" s="109">
        <v>1.9971744028005355E-3</v>
      </c>
      <c r="Q3259" s="732">
        <v>4.5978884853030179E-3</v>
      </c>
      <c r="R3259" s="108">
        <v>2.5331226155676984E-3</v>
      </c>
      <c r="S3259" s="109">
        <v>3.3740863656433247E-3</v>
      </c>
      <c r="T3259" s="732">
        <v>1.0908621652602779E-2</v>
      </c>
      <c r="U3259" s="108">
        <v>2.0021178238698668E-4</v>
      </c>
      <c r="V3259" s="109">
        <v>1.9967289745006318E-4</v>
      </c>
      <c r="W3259" s="732">
        <v>4.6067616880071714E-4</v>
      </c>
      <c r="X3259" s="108">
        <v>1.2455791542163049E-5</v>
      </c>
      <c r="Y3259" s="109">
        <v>1.247410858745851E-5</v>
      </c>
      <c r="Z3259" s="732">
        <v>2.9734324194568472E-5</v>
      </c>
      <c r="AA3259" s="108">
        <v>2.168946476398544E-4</v>
      </c>
      <c r="AB3259" s="109">
        <v>2.2382200342761216E-4</v>
      </c>
      <c r="AC3259" s="732">
        <v>7.9171079347537844E-4</v>
      </c>
      <c r="AD3259" s="108">
        <v>8.7301637119011476E-5</v>
      </c>
      <c r="AE3259" s="109">
        <v>8.6822655711175979E-5</v>
      </c>
      <c r="AF3259" s="732">
        <v>2.0358017766440706E-4</v>
      </c>
      <c r="AG3259" s="108">
        <v>1.0710260915539157E-4</v>
      </c>
      <c r="AH3259" s="109">
        <v>1.0797486389208864E-4</v>
      </c>
      <c r="AI3259" s="732">
        <v>2.4607007252691322E-4</v>
      </c>
      <c r="AJ3259" s="114"/>
      <c r="AK3259" s="115"/>
      <c r="AL3259" s="115"/>
    </row>
    <row r="3260" spans="1:38" ht="13" x14ac:dyDescent="0.3">
      <c r="A3260" s="71">
        <f t="shared" si="3"/>
        <v>2056</v>
      </c>
      <c r="B3260" s="718">
        <v>15</v>
      </c>
      <c r="C3260" s="108">
        <v>0.33447913970229898</v>
      </c>
      <c r="D3260" s="109">
        <v>0.33657413157421862</v>
      </c>
      <c r="E3260" s="732">
        <v>0.35141284399677936</v>
      </c>
      <c r="F3260" s="108">
        <v>1.366266661041146E-2</v>
      </c>
      <c r="G3260" s="109">
        <v>1.5572017099961213E-2</v>
      </c>
      <c r="H3260" s="732">
        <v>1.9264393399117445E-2</v>
      </c>
      <c r="I3260" s="108">
        <v>7.6577774649155377E-3</v>
      </c>
      <c r="J3260" s="109">
        <v>7.9553594933993096E-3</v>
      </c>
      <c r="K3260" s="732">
        <v>2.1323531765538806E-2</v>
      </c>
      <c r="L3260" s="108">
        <v>8.624926218514517E-4</v>
      </c>
      <c r="M3260" s="109">
        <v>1.172285155438774E-3</v>
      </c>
      <c r="N3260" s="732">
        <v>2.3568209514000815E-3</v>
      </c>
      <c r="O3260" s="108">
        <v>1.9638805092829933E-3</v>
      </c>
      <c r="P3260" s="109">
        <v>1.9971744028005355E-3</v>
      </c>
      <c r="Q3260" s="732">
        <v>4.5978884853030179E-3</v>
      </c>
      <c r="R3260" s="108">
        <v>2.5331226155676984E-3</v>
      </c>
      <c r="S3260" s="109">
        <v>3.3740863656433247E-3</v>
      </c>
      <c r="T3260" s="732">
        <v>1.0908621652602779E-2</v>
      </c>
      <c r="U3260" s="108">
        <v>2.0021178238698668E-4</v>
      </c>
      <c r="V3260" s="109">
        <v>1.9967289745006318E-4</v>
      </c>
      <c r="W3260" s="732">
        <v>4.6067616880071714E-4</v>
      </c>
      <c r="X3260" s="108">
        <v>1.2455791542163049E-5</v>
      </c>
      <c r="Y3260" s="109">
        <v>1.247410858745851E-5</v>
      </c>
      <c r="Z3260" s="732">
        <v>2.9734324194568472E-5</v>
      </c>
      <c r="AA3260" s="108">
        <v>2.168946476398544E-4</v>
      </c>
      <c r="AB3260" s="109">
        <v>2.2382200342761216E-4</v>
      </c>
      <c r="AC3260" s="732">
        <v>7.9171079347537844E-4</v>
      </c>
      <c r="AD3260" s="108">
        <v>8.7301637119011476E-5</v>
      </c>
      <c r="AE3260" s="109">
        <v>8.6822655711175979E-5</v>
      </c>
      <c r="AF3260" s="732">
        <v>2.0358017766440706E-4</v>
      </c>
      <c r="AG3260" s="108">
        <v>1.0710260915539157E-4</v>
      </c>
      <c r="AH3260" s="109">
        <v>1.0797486389208864E-4</v>
      </c>
      <c r="AI3260" s="732">
        <v>2.4607007252691322E-4</v>
      </c>
      <c r="AJ3260" s="114"/>
      <c r="AK3260" s="115"/>
      <c r="AL3260" s="115"/>
    </row>
    <row r="3261" spans="1:38" ht="13" x14ac:dyDescent="0.3">
      <c r="A3261" s="71">
        <f t="shared" si="3"/>
        <v>2056</v>
      </c>
      <c r="B3261" s="718">
        <v>16</v>
      </c>
      <c r="C3261" s="108">
        <v>0.33447913970229898</v>
      </c>
      <c r="D3261" s="109">
        <v>0.33657413157421862</v>
      </c>
      <c r="E3261" s="732">
        <v>0.35141284399677936</v>
      </c>
      <c r="F3261" s="108">
        <v>1.366266661041146E-2</v>
      </c>
      <c r="G3261" s="109">
        <v>1.5572017099961213E-2</v>
      </c>
      <c r="H3261" s="732">
        <v>1.9264393399117445E-2</v>
      </c>
      <c r="I3261" s="108">
        <v>7.6577774649155377E-3</v>
      </c>
      <c r="J3261" s="109">
        <v>7.9553594933993096E-3</v>
      </c>
      <c r="K3261" s="732">
        <v>2.1323531765538806E-2</v>
      </c>
      <c r="L3261" s="108">
        <v>8.624926218514517E-4</v>
      </c>
      <c r="M3261" s="109">
        <v>1.172285155438774E-3</v>
      </c>
      <c r="N3261" s="732">
        <v>2.3568209514000815E-3</v>
      </c>
      <c r="O3261" s="108">
        <v>1.9638805092829933E-3</v>
      </c>
      <c r="P3261" s="109">
        <v>1.9971744028005355E-3</v>
      </c>
      <c r="Q3261" s="732">
        <v>4.5978884853030179E-3</v>
      </c>
      <c r="R3261" s="108">
        <v>2.5331226155676984E-3</v>
      </c>
      <c r="S3261" s="109">
        <v>3.3740863656433247E-3</v>
      </c>
      <c r="T3261" s="732">
        <v>1.0908621652602779E-2</v>
      </c>
      <c r="U3261" s="108">
        <v>2.0021178238698668E-4</v>
      </c>
      <c r="V3261" s="109">
        <v>1.9967289745006318E-4</v>
      </c>
      <c r="W3261" s="732">
        <v>4.6067616880071714E-4</v>
      </c>
      <c r="X3261" s="108">
        <v>1.2455791542163049E-5</v>
      </c>
      <c r="Y3261" s="109">
        <v>1.247410858745851E-5</v>
      </c>
      <c r="Z3261" s="732">
        <v>2.9734324194568472E-5</v>
      </c>
      <c r="AA3261" s="108">
        <v>2.168946476398544E-4</v>
      </c>
      <c r="AB3261" s="109">
        <v>2.2382200342761216E-4</v>
      </c>
      <c r="AC3261" s="732">
        <v>7.9171079347537844E-4</v>
      </c>
      <c r="AD3261" s="108">
        <v>8.7301637119011476E-5</v>
      </c>
      <c r="AE3261" s="109">
        <v>8.6822655711175979E-5</v>
      </c>
      <c r="AF3261" s="732">
        <v>2.0358017766440706E-4</v>
      </c>
      <c r="AG3261" s="108">
        <v>1.0710260915539157E-4</v>
      </c>
      <c r="AH3261" s="109">
        <v>1.0797486389208864E-4</v>
      </c>
      <c r="AI3261" s="732">
        <v>2.4607007252691322E-4</v>
      </c>
      <c r="AJ3261" s="114"/>
      <c r="AK3261" s="115"/>
      <c r="AL3261" s="115"/>
    </row>
    <row r="3262" spans="1:38" ht="13" x14ac:dyDescent="0.3">
      <c r="A3262" s="71">
        <f t="shared" si="3"/>
        <v>2056</v>
      </c>
      <c r="B3262" s="718">
        <v>17</v>
      </c>
      <c r="C3262" s="108">
        <v>0.33447913970229898</v>
      </c>
      <c r="D3262" s="109">
        <v>0.33657413157421862</v>
      </c>
      <c r="E3262" s="732">
        <v>0.35141284399677936</v>
      </c>
      <c r="F3262" s="108">
        <v>1.366266661041146E-2</v>
      </c>
      <c r="G3262" s="109">
        <v>1.5572017099961213E-2</v>
      </c>
      <c r="H3262" s="732">
        <v>1.9264393399117445E-2</v>
      </c>
      <c r="I3262" s="108">
        <v>7.6577774649155377E-3</v>
      </c>
      <c r="J3262" s="109">
        <v>7.9553594933993096E-3</v>
      </c>
      <c r="K3262" s="732">
        <v>2.1323531765538806E-2</v>
      </c>
      <c r="L3262" s="108">
        <v>8.624926218514517E-4</v>
      </c>
      <c r="M3262" s="109">
        <v>1.172285155438774E-3</v>
      </c>
      <c r="N3262" s="732">
        <v>2.3568209514000815E-3</v>
      </c>
      <c r="O3262" s="108">
        <v>1.9638805092829933E-3</v>
      </c>
      <c r="P3262" s="109">
        <v>1.9971744028005355E-3</v>
      </c>
      <c r="Q3262" s="732">
        <v>4.5978884853030179E-3</v>
      </c>
      <c r="R3262" s="108">
        <v>2.5331226155676984E-3</v>
      </c>
      <c r="S3262" s="109">
        <v>3.3740863656433247E-3</v>
      </c>
      <c r="T3262" s="732">
        <v>1.0908621652602779E-2</v>
      </c>
      <c r="U3262" s="108">
        <v>2.0021178238698668E-4</v>
      </c>
      <c r="V3262" s="109">
        <v>1.9967289745006318E-4</v>
      </c>
      <c r="W3262" s="732">
        <v>4.6067616880071714E-4</v>
      </c>
      <c r="X3262" s="108">
        <v>1.2455791542163049E-5</v>
      </c>
      <c r="Y3262" s="109">
        <v>1.247410858745851E-5</v>
      </c>
      <c r="Z3262" s="732">
        <v>2.9734324194568472E-5</v>
      </c>
      <c r="AA3262" s="108">
        <v>2.168946476398544E-4</v>
      </c>
      <c r="AB3262" s="109">
        <v>2.2382200342761216E-4</v>
      </c>
      <c r="AC3262" s="732">
        <v>7.9171079347537844E-4</v>
      </c>
      <c r="AD3262" s="108">
        <v>8.7301637119011476E-5</v>
      </c>
      <c r="AE3262" s="109">
        <v>8.6822655711175979E-5</v>
      </c>
      <c r="AF3262" s="732">
        <v>2.0358017766440706E-4</v>
      </c>
      <c r="AG3262" s="108">
        <v>1.0710260915539157E-4</v>
      </c>
      <c r="AH3262" s="109">
        <v>1.0797486389208864E-4</v>
      </c>
      <c r="AI3262" s="732">
        <v>2.4607007252691322E-4</v>
      </c>
      <c r="AJ3262" s="114"/>
      <c r="AK3262" s="115"/>
      <c r="AL3262" s="115"/>
    </row>
    <row r="3263" spans="1:38" ht="13" x14ac:dyDescent="0.3">
      <c r="A3263" s="71">
        <f t="shared" si="3"/>
        <v>2056</v>
      </c>
      <c r="B3263" s="718">
        <v>18</v>
      </c>
      <c r="C3263" s="108">
        <v>0.33447913970229898</v>
      </c>
      <c r="D3263" s="109">
        <v>0.33657413157421862</v>
      </c>
      <c r="E3263" s="732">
        <v>0.35141284399677936</v>
      </c>
      <c r="F3263" s="108">
        <v>1.366266661041146E-2</v>
      </c>
      <c r="G3263" s="109">
        <v>1.5572017099961213E-2</v>
      </c>
      <c r="H3263" s="732">
        <v>1.9264393399117445E-2</v>
      </c>
      <c r="I3263" s="108">
        <v>7.6577774649155377E-3</v>
      </c>
      <c r="J3263" s="109">
        <v>7.9553594933993096E-3</v>
      </c>
      <c r="K3263" s="732">
        <v>2.1323531765538806E-2</v>
      </c>
      <c r="L3263" s="108">
        <v>8.624926218514517E-4</v>
      </c>
      <c r="M3263" s="109">
        <v>1.172285155438774E-3</v>
      </c>
      <c r="N3263" s="732">
        <v>2.3568209514000815E-3</v>
      </c>
      <c r="O3263" s="108">
        <v>1.9638805092829933E-3</v>
      </c>
      <c r="P3263" s="109">
        <v>1.9971744028005355E-3</v>
      </c>
      <c r="Q3263" s="732">
        <v>4.5978884853030179E-3</v>
      </c>
      <c r="R3263" s="108">
        <v>2.5331226155676984E-3</v>
      </c>
      <c r="S3263" s="109">
        <v>3.3740863656433247E-3</v>
      </c>
      <c r="T3263" s="732">
        <v>1.0908621652602779E-2</v>
      </c>
      <c r="U3263" s="108">
        <v>2.0021178238698668E-4</v>
      </c>
      <c r="V3263" s="109">
        <v>1.9967289745006318E-4</v>
      </c>
      <c r="W3263" s="732">
        <v>4.6067616880071714E-4</v>
      </c>
      <c r="X3263" s="108">
        <v>1.2455791542163049E-5</v>
      </c>
      <c r="Y3263" s="109">
        <v>1.247410858745851E-5</v>
      </c>
      <c r="Z3263" s="732">
        <v>2.9734324194568472E-5</v>
      </c>
      <c r="AA3263" s="108">
        <v>2.168946476398544E-4</v>
      </c>
      <c r="AB3263" s="109">
        <v>2.2382200342761216E-4</v>
      </c>
      <c r="AC3263" s="732">
        <v>7.9171079347537844E-4</v>
      </c>
      <c r="AD3263" s="108">
        <v>8.7301637119011476E-5</v>
      </c>
      <c r="AE3263" s="109">
        <v>8.6822655711175979E-5</v>
      </c>
      <c r="AF3263" s="732">
        <v>2.0358017766440706E-4</v>
      </c>
      <c r="AG3263" s="108">
        <v>1.0710260915539157E-4</v>
      </c>
      <c r="AH3263" s="109">
        <v>1.0797486389208864E-4</v>
      </c>
      <c r="AI3263" s="732">
        <v>2.4607007252691322E-4</v>
      </c>
      <c r="AJ3263" s="114"/>
      <c r="AK3263" s="115"/>
      <c r="AL3263" s="115"/>
    </row>
    <row r="3264" spans="1:38" ht="13" x14ac:dyDescent="0.3">
      <c r="A3264" s="71">
        <f t="shared" si="3"/>
        <v>2056</v>
      </c>
      <c r="B3264" s="718">
        <v>19</v>
      </c>
      <c r="C3264" s="108">
        <v>0.33447913970229898</v>
      </c>
      <c r="D3264" s="109">
        <v>0.33657413157421862</v>
      </c>
      <c r="E3264" s="732">
        <v>0.35141284399677936</v>
      </c>
      <c r="F3264" s="108">
        <v>1.366266661041146E-2</v>
      </c>
      <c r="G3264" s="109">
        <v>1.5572017099961213E-2</v>
      </c>
      <c r="H3264" s="732">
        <v>1.9264393399117445E-2</v>
      </c>
      <c r="I3264" s="108">
        <v>7.6577774649155377E-3</v>
      </c>
      <c r="J3264" s="109">
        <v>7.9553594933993096E-3</v>
      </c>
      <c r="K3264" s="732">
        <v>2.1323531765538806E-2</v>
      </c>
      <c r="L3264" s="108">
        <v>8.624926218514517E-4</v>
      </c>
      <c r="M3264" s="109">
        <v>1.172285155438774E-3</v>
      </c>
      <c r="N3264" s="732">
        <v>2.3568209514000815E-3</v>
      </c>
      <c r="O3264" s="108">
        <v>1.9638805092829933E-3</v>
      </c>
      <c r="P3264" s="109">
        <v>1.9971744028005355E-3</v>
      </c>
      <c r="Q3264" s="732">
        <v>4.5978884853030179E-3</v>
      </c>
      <c r="R3264" s="108">
        <v>2.5331226155676984E-3</v>
      </c>
      <c r="S3264" s="109">
        <v>3.3740863656433247E-3</v>
      </c>
      <c r="T3264" s="732">
        <v>1.0908621652602779E-2</v>
      </c>
      <c r="U3264" s="108">
        <v>2.0021178238698668E-4</v>
      </c>
      <c r="V3264" s="109">
        <v>1.9967289745006318E-4</v>
      </c>
      <c r="W3264" s="732">
        <v>4.6067616880071714E-4</v>
      </c>
      <c r="X3264" s="108">
        <v>1.2455791542163049E-5</v>
      </c>
      <c r="Y3264" s="109">
        <v>1.247410858745851E-5</v>
      </c>
      <c r="Z3264" s="732">
        <v>2.9734324194568472E-5</v>
      </c>
      <c r="AA3264" s="108">
        <v>2.168946476398544E-4</v>
      </c>
      <c r="AB3264" s="109">
        <v>2.2382200342761216E-4</v>
      </c>
      <c r="AC3264" s="732">
        <v>7.9171079347537844E-4</v>
      </c>
      <c r="AD3264" s="108">
        <v>8.7301637119011476E-5</v>
      </c>
      <c r="AE3264" s="109">
        <v>8.6822655711175979E-5</v>
      </c>
      <c r="AF3264" s="732">
        <v>2.0358017766440706E-4</v>
      </c>
      <c r="AG3264" s="108">
        <v>1.0710260915539157E-4</v>
      </c>
      <c r="AH3264" s="109">
        <v>1.0797486389208864E-4</v>
      </c>
      <c r="AI3264" s="732">
        <v>2.4607007252691322E-4</v>
      </c>
      <c r="AJ3264" s="114"/>
      <c r="AK3264" s="115"/>
      <c r="AL3264" s="115"/>
    </row>
    <row r="3265" spans="1:38" ht="13" x14ac:dyDescent="0.3">
      <c r="A3265" s="71">
        <f t="shared" si="3"/>
        <v>2056</v>
      </c>
      <c r="B3265" s="718">
        <v>20</v>
      </c>
      <c r="C3265" s="108">
        <v>0.33447913970229898</v>
      </c>
      <c r="D3265" s="109">
        <v>0.33657413157421862</v>
      </c>
      <c r="E3265" s="732">
        <v>0.35141284399677936</v>
      </c>
      <c r="F3265" s="108">
        <v>1.366266661041146E-2</v>
      </c>
      <c r="G3265" s="109">
        <v>1.5572017099961213E-2</v>
      </c>
      <c r="H3265" s="732">
        <v>1.9264393399117445E-2</v>
      </c>
      <c r="I3265" s="108">
        <v>7.6577774649155377E-3</v>
      </c>
      <c r="J3265" s="109">
        <v>7.9553594933993096E-3</v>
      </c>
      <c r="K3265" s="732">
        <v>2.1323531765538806E-2</v>
      </c>
      <c r="L3265" s="108">
        <v>8.624926218514517E-4</v>
      </c>
      <c r="M3265" s="109">
        <v>1.172285155438774E-3</v>
      </c>
      <c r="N3265" s="732">
        <v>2.3568209514000815E-3</v>
      </c>
      <c r="O3265" s="108">
        <v>1.9638805092829933E-3</v>
      </c>
      <c r="P3265" s="109">
        <v>1.9971744028005355E-3</v>
      </c>
      <c r="Q3265" s="732">
        <v>4.5978884853030179E-3</v>
      </c>
      <c r="R3265" s="108">
        <v>2.5331226155676984E-3</v>
      </c>
      <c r="S3265" s="109">
        <v>3.3740863656433247E-3</v>
      </c>
      <c r="T3265" s="732">
        <v>1.0908621652602779E-2</v>
      </c>
      <c r="U3265" s="108">
        <v>2.0021178238698668E-4</v>
      </c>
      <c r="V3265" s="109">
        <v>1.9967289745006318E-4</v>
      </c>
      <c r="W3265" s="732">
        <v>4.6067616880071714E-4</v>
      </c>
      <c r="X3265" s="108">
        <v>1.2455791542163049E-5</v>
      </c>
      <c r="Y3265" s="109">
        <v>1.247410858745851E-5</v>
      </c>
      <c r="Z3265" s="732">
        <v>2.9734324194568472E-5</v>
      </c>
      <c r="AA3265" s="108">
        <v>2.168946476398544E-4</v>
      </c>
      <c r="AB3265" s="109">
        <v>2.2382200342761216E-4</v>
      </c>
      <c r="AC3265" s="732">
        <v>7.9171079347537844E-4</v>
      </c>
      <c r="AD3265" s="108">
        <v>8.7301637119011476E-5</v>
      </c>
      <c r="AE3265" s="109">
        <v>8.6822655711175979E-5</v>
      </c>
      <c r="AF3265" s="732">
        <v>2.0358017766440706E-4</v>
      </c>
      <c r="AG3265" s="108">
        <v>1.0710260915539157E-4</v>
      </c>
      <c r="AH3265" s="109">
        <v>1.0797486389208864E-4</v>
      </c>
      <c r="AI3265" s="732">
        <v>2.4607007252691322E-4</v>
      </c>
      <c r="AJ3265" s="114"/>
      <c r="AK3265" s="115"/>
      <c r="AL3265" s="115"/>
    </row>
    <row r="3266" spans="1:38" ht="13" x14ac:dyDescent="0.3">
      <c r="A3266" s="71">
        <f t="shared" si="3"/>
        <v>2056</v>
      </c>
      <c r="B3266" s="718">
        <v>21</v>
      </c>
      <c r="C3266" s="108">
        <v>0.33447913970229898</v>
      </c>
      <c r="D3266" s="109">
        <v>0.33657413157421862</v>
      </c>
      <c r="E3266" s="732">
        <v>0.35141284399677936</v>
      </c>
      <c r="F3266" s="108">
        <v>1.366266661041146E-2</v>
      </c>
      <c r="G3266" s="109">
        <v>1.5572017099961213E-2</v>
      </c>
      <c r="H3266" s="732">
        <v>1.9264393399117445E-2</v>
      </c>
      <c r="I3266" s="108">
        <v>7.6577774649155377E-3</v>
      </c>
      <c r="J3266" s="109">
        <v>7.9553594933993096E-3</v>
      </c>
      <c r="K3266" s="732">
        <v>2.1323531765538806E-2</v>
      </c>
      <c r="L3266" s="108">
        <v>8.624926218514517E-4</v>
      </c>
      <c r="M3266" s="109">
        <v>1.172285155438774E-3</v>
      </c>
      <c r="N3266" s="732">
        <v>2.3568209514000815E-3</v>
      </c>
      <c r="O3266" s="108">
        <v>1.9638805092829933E-3</v>
      </c>
      <c r="P3266" s="109">
        <v>1.9971744028005355E-3</v>
      </c>
      <c r="Q3266" s="732">
        <v>4.5978884853030179E-3</v>
      </c>
      <c r="R3266" s="108">
        <v>2.5331226155676984E-3</v>
      </c>
      <c r="S3266" s="109">
        <v>3.3740863656433247E-3</v>
      </c>
      <c r="T3266" s="732">
        <v>1.0908621652602779E-2</v>
      </c>
      <c r="U3266" s="108">
        <v>2.0021178238698668E-4</v>
      </c>
      <c r="V3266" s="109">
        <v>1.9967289745006318E-4</v>
      </c>
      <c r="W3266" s="732">
        <v>4.6067616880071714E-4</v>
      </c>
      <c r="X3266" s="108">
        <v>1.2455791542163049E-5</v>
      </c>
      <c r="Y3266" s="109">
        <v>1.247410858745851E-5</v>
      </c>
      <c r="Z3266" s="732">
        <v>2.9734324194568472E-5</v>
      </c>
      <c r="AA3266" s="108">
        <v>2.168946476398544E-4</v>
      </c>
      <c r="AB3266" s="109">
        <v>2.2382200342761216E-4</v>
      </c>
      <c r="AC3266" s="732">
        <v>7.9171079347537844E-4</v>
      </c>
      <c r="AD3266" s="108">
        <v>8.7301637119011476E-5</v>
      </c>
      <c r="AE3266" s="109">
        <v>8.6822655711175979E-5</v>
      </c>
      <c r="AF3266" s="732">
        <v>2.0358017766440706E-4</v>
      </c>
      <c r="AG3266" s="108">
        <v>1.0710260915539157E-4</v>
      </c>
      <c r="AH3266" s="109">
        <v>1.0797486389208864E-4</v>
      </c>
      <c r="AI3266" s="732">
        <v>2.4607007252691322E-4</v>
      </c>
      <c r="AJ3266" s="114"/>
      <c r="AK3266" s="115"/>
      <c r="AL3266" s="115"/>
    </row>
    <row r="3267" spans="1:38" ht="13" x14ac:dyDescent="0.3">
      <c r="A3267" s="71">
        <f t="shared" si="3"/>
        <v>2056</v>
      </c>
      <c r="B3267" s="718">
        <v>22</v>
      </c>
      <c r="C3267" s="108">
        <v>0.33447913970229898</v>
      </c>
      <c r="D3267" s="109">
        <v>0.33657413157421862</v>
      </c>
      <c r="E3267" s="732">
        <v>0.35141284399677936</v>
      </c>
      <c r="F3267" s="108">
        <v>1.366266661041146E-2</v>
      </c>
      <c r="G3267" s="109">
        <v>1.5572017099961213E-2</v>
      </c>
      <c r="H3267" s="732">
        <v>1.9264393399117445E-2</v>
      </c>
      <c r="I3267" s="108">
        <v>7.6577774649155377E-3</v>
      </c>
      <c r="J3267" s="109">
        <v>7.9553594933993096E-3</v>
      </c>
      <c r="K3267" s="732">
        <v>2.1323531765538806E-2</v>
      </c>
      <c r="L3267" s="108">
        <v>8.624926218514517E-4</v>
      </c>
      <c r="M3267" s="109">
        <v>1.172285155438774E-3</v>
      </c>
      <c r="N3267" s="732">
        <v>2.3568209514000815E-3</v>
      </c>
      <c r="O3267" s="108">
        <v>1.9638805092829933E-3</v>
      </c>
      <c r="P3267" s="109">
        <v>1.9971744028005355E-3</v>
      </c>
      <c r="Q3267" s="732">
        <v>4.5978884853030179E-3</v>
      </c>
      <c r="R3267" s="108">
        <v>2.5331226155676984E-3</v>
      </c>
      <c r="S3267" s="109">
        <v>3.3740863656433247E-3</v>
      </c>
      <c r="T3267" s="732">
        <v>1.0908621652602779E-2</v>
      </c>
      <c r="U3267" s="108">
        <v>2.0021178238698668E-4</v>
      </c>
      <c r="V3267" s="109">
        <v>1.9967289745006318E-4</v>
      </c>
      <c r="W3267" s="732">
        <v>4.6067616880071714E-4</v>
      </c>
      <c r="X3267" s="108">
        <v>1.2455791542163049E-5</v>
      </c>
      <c r="Y3267" s="109">
        <v>1.247410858745851E-5</v>
      </c>
      <c r="Z3267" s="732">
        <v>2.9734324194568472E-5</v>
      </c>
      <c r="AA3267" s="108">
        <v>2.168946476398544E-4</v>
      </c>
      <c r="AB3267" s="109">
        <v>2.2382200342761216E-4</v>
      </c>
      <c r="AC3267" s="732">
        <v>7.9171079347537844E-4</v>
      </c>
      <c r="AD3267" s="108">
        <v>8.7301637119011476E-5</v>
      </c>
      <c r="AE3267" s="109">
        <v>8.6822655711175979E-5</v>
      </c>
      <c r="AF3267" s="732">
        <v>2.0358017766440706E-4</v>
      </c>
      <c r="AG3267" s="108">
        <v>1.0710260915539157E-4</v>
      </c>
      <c r="AH3267" s="109">
        <v>1.0797486389208864E-4</v>
      </c>
      <c r="AI3267" s="732">
        <v>2.4607007252691322E-4</v>
      </c>
      <c r="AJ3267" s="114"/>
      <c r="AK3267" s="115"/>
      <c r="AL3267" s="115"/>
    </row>
    <row r="3268" spans="1:38" ht="13" x14ac:dyDescent="0.3">
      <c r="A3268" s="71">
        <f t="shared" si="3"/>
        <v>2056</v>
      </c>
      <c r="B3268" s="718">
        <v>23</v>
      </c>
      <c r="C3268" s="108">
        <v>0.33447913970229898</v>
      </c>
      <c r="D3268" s="109">
        <v>0.33657413157421862</v>
      </c>
      <c r="E3268" s="732">
        <v>0.35141284399677936</v>
      </c>
      <c r="F3268" s="108">
        <v>1.366266661041146E-2</v>
      </c>
      <c r="G3268" s="109">
        <v>1.5572017099961213E-2</v>
      </c>
      <c r="H3268" s="732">
        <v>1.9264393399117445E-2</v>
      </c>
      <c r="I3268" s="108">
        <v>7.6577774649155377E-3</v>
      </c>
      <c r="J3268" s="109">
        <v>7.9553594933993096E-3</v>
      </c>
      <c r="K3268" s="732">
        <v>2.1323531765538806E-2</v>
      </c>
      <c r="L3268" s="108">
        <v>8.624926218514517E-4</v>
      </c>
      <c r="M3268" s="109">
        <v>1.172285155438774E-3</v>
      </c>
      <c r="N3268" s="732">
        <v>2.3568209514000815E-3</v>
      </c>
      <c r="O3268" s="108">
        <v>1.9638805092829933E-3</v>
      </c>
      <c r="P3268" s="109">
        <v>1.9971744028005355E-3</v>
      </c>
      <c r="Q3268" s="732">
        <v>4.5978884853030179E-3</v>
      </c>
      <c r="R3268" s="108">
        <v>2.5331226155676984E-3</v>
      </c>
      <c r="S3268" s="109">
        <v>3.3740863656433247E-3</v>
      </c>
      <c r="T3268" s="732">
        <v>1.0908621652602779E-2</v>
      </c>
      <c r="U3268" s="108">
        <v>2.0021178238698668E-4</v>
      </c>
      <c r="V3268" s="109">
        <v>1.9967289745006318E-4</v>
      </c>
      <c r="W3268" s="732">
        <v>4.6067616880071714E-4</v>
      </c>
      <c r="X3268" s="108">
        <v>1.2455791542163049E-5</v>
      </c>
      <c r="Y3268" s="109">
        <v>1.247410858745851E-5</v>
      </c>
      <c r="Z3268" s="732">
        <v>2.9734324194568472E-5</v>
      </c>
      <c r="AA3268" s="108">
        <v>2.168946476398544E-4</v>
      </c>
      <c r="AB3268" s="109">
        <v>2.2382200342761216E-4</v>
      </c>
      <c r="AC3268" s="732">
        <v>7.9171079347537844E-4</v>
      </c>
      <c r="AD3268" s="108">
        <v>8.7301637119011476E-5</v>
      </c>
      <c r="AE3268" s="109">
        <v>8.6822655711175979E-5</v>
      </c>
      <c r="AF3268" s="732">
        <v>2.0358017766440706E-4</v>
      </c>
      <c r="AG3268" s="108">
        <v>1.0710260915539157E-4</v>
      </c>
      <c r="AH3268" s="109">
        <v>1.0797486389208864E-4</v>
      </c>
      <c r="AI3268" s="732">
        <v>2.4607007252691322E-4</v>
      </c>
      <c r="AJ3268" s="114"/>
      <c r="AK3268" s="115"/>
      <c r="AL3268" s="115"/>
    </row>
    <row r="3269" spans="1:38" ht="13" x14ac:dyDescent="0.3">
      <c r="A3269" s="71">
        <f t="shared" si="3"/>
        <v>2056</v>
      </c>
      <c r="B3269" s="718">
        <v>24</v>
      </c>
      <c r="C3269" s="108">
        <v>0.33447913970229898</v>
      </c>
      <c r="D3269" s="109">
        <v>0.33657413157421862</v>
      </c>
      <c r="E3269" s="732">
        <v>0.35141284399677936</v>
      </c>
      <c r="F3269" s="108">
        <v>1.366266661041146E-2</v>
      </c>
      <c r="G3269" s="109">
        <v>1.5572017099961213E-2</v>
      </c>
      <c r="H3269" s="732">
        <v>1.9264393399117445E-2</v>
      </c>
      <c r="I3269" s="108">
        <v>7.6577774649155377E-3</v>
      </c>
      <c r="J3269" s="109">
        <v>7.9553594933993096E-3</v>
      </c>
      <c r="K3269" s="732">
        <v>2.1323531765538806E-2</v>
      </c>
      <c r="L3269" s="108">
        <v>8.624926218514517E-4</v>
      </c>
      <c r="M3269" s="109">
        <v>1.172285155438774E-3</v>
      </c>
      <c r="N3269" s="732">
        <v>2.3568209514000815E-3</v>
      </c>
      <c r="O3269" s="108">
        <v>1.9638805092829933E-3</v>
      </c>
      <c r="P3269" s="109">
        <v>1.9971744028005355E-3</v>
      </c>
      <c r="Q3269" s="732">
        <v>4.5978884853030179E-3</v>
      </c>
      <c r="R3269" s="108">
        <v>2.5331226155676984E-3</v>
      </c>
      <c r="S3269" s="109">
        <v>3.3740863656433247E-3</v>
      </c>
      <c r="T3269" s="732">
        <v>1.0908621652602779E-2</v>
      </c>
      <c r="U3269" s="108">
        <v>2.0021178238698668E-4</v>
      </c>
      <c r="V3269" s="109">
        <v>1.9967289745006318E-4</v>
      </c>
      <c r="W3269" s="732">
        <v>4.6067616880071714E-4</v>
      </c>
      <c r="X3269" s="108">
        <v>1.2455791542163049E-5</v>
      </c>
      <c r="Y3269" s="109">
        <v>1.247410858745851E-5</v>
      </c>
      <c r="Z3269" s="732">
        <v>2.9734324194568472E-5</v>
      </c>
      <c r="AA3269" s="108">
        <v>2.168946476398544E-4</v>
      </c>
      <c r="AB3269" s="109">
        <v>2.2382200342761216E-4</v>
      </c>
      <c r="AC3269" s="732">
        <v>7.9171079347537844E-4</v>
      </c>
      <c r="AD3269" s="108">
        <v>8.7301637119011476E-5</v>
      </c>
      <c r="AE3269" s="109">
        <v>8.6822655711175979E-5</v>
      </c>
      <c r="AF3269" s="732">
        <v>2.0358017766440706E-4</v>
      </c>
      <c r="AG3269" s="108">
        <v>1.0710260915539157E-4</v>
      </c>
      <c r="AH3269" s="109">
        <v>1.0797486389208864E-4</v>
      </c>
      <c r="AI3269" s="732">
        <v>2.4607007252691322E-4</v>
      </c>
      <c r="AJ3269" s="114"/>
      <c r="AK3269" s="115"/>
      <c r="AL3269" s="115"/>
    </row>
    <row r="3270" spans="1:38" ht="13" x14ac:dyDescent="0.3">
      <c r="A3270" s="71">
        <f t="shared" si="3"/>
        <v>2056</v>
      </c>
      <c r="B3270" s="718">
        <v>25</v>
      </c>
      <c r="C3270" s="108">
        <v>0.33447913970229898</v>
      </c>
      <c r="D3270" s="109">
        <v>0.33657413157421862</v>
      </c>
      <c r="E3270" s="732">
        <v>0.35141284399677936</v>
      </c>
      <c r="F3270" s="108">
        <v>1.366266661041146E-2</v>
      </c>
      <c r="G3270" s="109">
        <v>1.5572017099961213E-2</v>
      </c>
      <c r="H3270" s="732">
        <v>1.9264393399117445E-2</v>
      </c>
      <c r="I3270" s="108">
        <v>7.6577774649155377E-3</v>
      </c>
      <c r="J3270" s="109">
        <v>7.9553594933993096E-3</v>
      </c>
      <c r="K3270" s="732">
        <v>2.1323531765538806E-2</v>
      </c>
      <c r="L3270" s="108">
        <v>8.624926218514517E-4</v>
      </c>
      <c r="M3270" s="109">
        <v>1.172285155438774E-3</v>
      </c>
      <c r="N3270" s="732">
        <v>2.3568209514000815E-3</v>
      </c>
      <c r="O3270" s="108">
        <v>1.9638805092829933E-3</v>
      </c>
      <c r="P3270" s="109">
        <v>1.9971744028005355E-3</v>
      </c>
      <c r="Q3270" s="732">
        <v>4.5978884853030179E-3</v>
      </c>
      <c r="R3270" s="108">
        <v>2.5331226155676984E-3</v>
      </c>
      <c r="S3270" s="109">
        <v>3.3740863656433247E-3</v>
      </c>
      <c r="T3270" s="732">
        <v>1.0908621652602779E-2</v>
      </c>
      <c r="U3270" s="108">
        <v>2.0021178238698668E-4</v>
      </c>
      <c r="V3270" s="109">
        <v>1.9967289745006318E-4</v>
      </c>
      <c r="W3270" s="732">
        <v>4.6067616880071714E-4</v>
      </c>
      <c r="X3270" s="108">
        <v>1.2455791542163049E-5</v>
      </c>
      <c r="Y3270" s="109">
        <v>1.247410858745851E-5</v>
      </c>
      <c r="Z3270" s="732">
        <v>2.9734324194568472E-5</v>
      </c>
      <c r="AA3270" s="108">
        <v>2.168946476398544E-4</v>
      </c>
      <c r="AB3270" s="109">
        <v>2.2382200342761216E-4</v>
      </c>
      <c r="AC3270" s="732">
        <v>7.9171079347537844E-4</v>
      </c>
      <c r="AD3270" s="108">
        <v>8.7301637119011476E-5</v>
      </c>
      <c r="AE3270" s="109">
        <v>8.6822655711175979E-5</v>
      </c>
      <c r="AF3270" s="732">
        <v>2.0358017766440706E-4</v>
      </c>
      <c r="AG3270" s="108">
        <v>1.0710260915539157E-4</v>
      </c>
      <c r="AH3270" s="109">
        <v>1.0797486389208864E-4</v>
      </c>
      <c r="AI3270" s="732">
        <v>2.4607007252691322E-4</v>
      </c>
      <c r="AJ3270" s="114"/>
      <c r="AK3270" s="115"/>
      <c r="AL3270" s="115"/>
    </row>
    <row r="3271" spans="1:38" ht="13" x14ac:dyDescent="0.3">
      <c r="A3271" s="71">
        <f t="shared" si="3"/>
        <v>2056</v>
      </c>
      <c r="B3271" s="718">
        <v>26</v>
      </c>
      <c r="C3271" s="108">
        <v>0.33447913970229898</v>
      </c>
      <c r="D3271" s="109">
        <v>0.33657413157421862</v>
      </c>
      <c r="E3271" s="732">
        <v>0.35141284399677936</v>
      </c>
      <c r="F3271" s="108">
        <v>1.366266661041146E-2</v>
      </c>
      <c r="G3271" s="109">
        <v>1.5572017099961213E-2</v>
      </c>
      <c r="H3271" s="732">
        <v>1.9264393399117445E-2</v>
      </c>
      <c r="I3271" s="108">
        <v>7.6577774649155377E-3</v>
      </c>
      <c r="J3271" s="109">
        <v>7.9553594933993096E-3</v>
      </c>
      <c r="K3271" s="732">
        <v>2.1323531765538806E-2</v>
      </c>
      <c r="L3271" s="108">
        <v>8.624926218514517E-4</v>
      </c>
      <c r="M3271" s="109">
        <v>1.172285155438774E-3</v>
      </c>
      <c r="N3271" s="732">
        <v>2.3568209514000815E-3</v>
      </c>
      <c r="O3271" s="108">
        <v>1.9638805092829933E-3</v>
      </c>
      <c r="P3271" s="109">
        <v>1.9971744028005355E-3</v>
      </c>
      <c r="Q3271" s="732">
        <v>4.5978884853030179E-3</v>
      </c>
      <c r="R3271" s="108">
        <v>2.5331226155676984E-3</v>
      </c>
      <c r="S3271" s="109">
        <v>3.3740863656433247E-3</v>
      </c>
      <c r="T3271" s="732">
        <v>1.0908621652602779E-2</v>
      </c>
      <c r="U3271" s="108">
        <v>2.0021178238698668E-4</v>
      </c>
      <c r="V3271" s="109">
        <v>1.9967289745006318E-4</v>
      </c>
      <c r="W3271" s="732">
        <v>4.6067616880071714E-4</v>
      </c>
      <c r="X3271" s="108">
        <v>1.2455791542163049E-5</v>
      </c>
      <c r="Y3271" s="109">
        <v>1.247410858745851E-5</v>
      </c>
      <c r="Z3271" s="732">
        <v>2.9734324194568472E-5</v>
      </c>
      <c r="AA3271" s="108">
        <v>2.168946476398544E-4</v>
      </c>
      <c r="AB3271" s="109">
        <v>2.2382200342761216E-4</v>
      </c>
      <c r="AC3271" s="732">
        <v>7.9171079347537844E-4</v>
      </c>
      <c r="AD3271" s="108">
        <v>8.7301637119011476E-5</v>
      </c>
      <c r="AE3271" s="109">
        <v>8.6822655711175979E-5</v>
      </c>
      <c r="AF3271" s="732">
        <v>2.0358017766440706E-4</v>
      </c>
      <c r="AG3271" s="108">
        <v>1.0710260915539157E-4</v>
      </c>
      <c r="AH3271" s="109">
        <v>1.0797486389208864E-4</v>
      </c>
      <c r="AI3271" s="732">
        <v>2.4607007252691322E-4</v>
      </c>
      <c r="AJ3271" s="114"/>
      <c r="AK3271" s="115"/>
      <c r="AL3271" s="115"/>
    </row>
    <row r="3272" spans="1:38" ht="13" x14ac:dyDescent="0.3">
      <c r="A3272" s="71">
        <f t="shared" si="3"/>
        <v>2056</v>
      </c>
      <c r="B3272" s="718">
        <v>27</v>
      </c>
      <c r="C3272" s="108">
        <v>0.33447913970229898</v>
      </c>
      <c r="D3272" s="109">
        <v>0.33657413157421862</v>
      </c>
      <c r="E3272" s="732">
        <v>0.35141284399677936</v>
      </c>
      <c r="F3272" s="108">
        <v>1.366266661041146E-2</v>
      </c>
      <c r="G3272" s="109">
        <v>1.5572017099961213E-2</v>
      </c>
      <c r="H3272" s="732">
        <v>1.9264393399117445E-2</v>
      </c>
      <c r="I3272" s="108">
        <v>7.6577774649155377E-3</v>
      </c>
      <c r="J3272" s="109">
        <v>7.9553594933993096E-3</v>
      </c>
      <c r="K3272" s="732">
        <v>2.1323531765538806E-2</v>
      </c>
      <c r="L3272" s="108">
        <v>8.624926218514517E-4</v>
      </c>
      <c r="M3272" s="109">
        <v>1.172285155438774E-3</v>
      </c>
      <c r="N3272" s="732">
        <v>2.3568209514000815E-3</v>
      </c>
      <c r="O3272" s="108">
        <v>1.9638805092829933E-3</v>
      </c>
      <c r="P3272" s="109">
        <v>1.9971744028005355E-3</v>
      </c>
      <c r="Q3272" s="732">
        <v>4.5978884853030179E-3</v>
      </c>
      <c r="R3272" s="108">
        <v>2.5331226155676984E-3</v>
      </c>
      <c r="S3272" s="109">
        <v>3.3740863656433247E-3</v>
      </c>
      <c r="T3272" s="732">
        <v>1.0908621652602779E-2</v>
      </c>
      <c r="U3272" s="108">
        <v>2.0021178238698668E-4</v>
      </c>
      <c r="V3272" s="109">
        <v>1.9967289745006318E-4</v>
      </c>
      <c r="W3272" s="732">
        <v>4.6067616880071714E-4</v>
      </c>
      <c r="X3272" s="108">
        <v>1.2455791542163049E-5</v>
      </c>
      <c r="Y3272" s="109">
        <v>1.247410858745851E-5</v>
      </c>
      <c r="Z3272" s="732">
        <v>2.9734324194568472E-5</v>
      </c>
      <c r="AA3272" s="108">
        <v>2.168946476398544E-4</v>
      </c>
      <c r="AB3272" s="109">
        <v>2.2382200342761216E-4</v>
      </c>
      <c r="AC3272" s="732">
        <v>7.9171079347537844E-4</v>
      </c>
      <c r="AD3272" s="108">
        <v>8.7301637119011476E-5</v>
      </c>
      <c r="AE3272" s="109">
        <v>8.6822655711175979E-5</v>
      </c>
      <c r="AF3272" s="732">
        <v>2.0358017766440706E-4</v>
      </c>
      <c r="AG3272" s="108">
        <v>1.0710260915539157E-4</v>
      </c>
      <c r="AH3272" s="109">
        <v>1.0797486389208864E-4</v>
      </c>
      <c r="AI3272" s="732">
        <v>2.4607007252691322E-4</v>
      </c>
      <c r="AJ3272" s="114"/>
      <c r="AK3272" s="115"/>
      <c r="AL3272" s="115"/>
    </row>
    <row r="3273" spans="1:38" ht="13" x14ac:dyDescent="0.3">
      <c r="A3273" s="71">
        <f t="shared" si="3"/>
        <v>2056</v>
      </c>
      <c r="B3273" s="718">
        <v>28</v>
      </c>
      <c r="C3273" s="108">
        <v>0.33447913970229898</v>
      </c>
      <c r="D3273" s="109">
        <v>0.33657413157421862</v>
      </c>
      <c r="E3273" s="732">
        <v>0.35141284399677936</v>
      </c>
      <c r="F3273" s="108">
        <v>1.366266661041146E-2</v>
      </c>
      <c r="G3273" s="109">
        <v>1.5572017099961213E-2</v>
      </c>
      <c r="H3273" s="732">
        <v>1.9264393399117445E-2</v>
      </c>
      <c r="I3273" s="108">
        <v>7.6577774649155377E-3</v>
      </c>
      <c r="J3273" s="109">
        <v>7.9553594933993096E-3</v>
      </c>
      <c r="K3273" s="732">
        <v>2.1323531765538806E-2</v>
      </c>
      <c r="L3273" s="108">
        <v>8.624926218514517E-4</v>
      </c>
      <c r="M3273" s="109">
        <v>1.172285155438774E-3</v>
      </c>
      <c r="N3273" s="732">
        <v>2.3568209514000815E-3</v>
      </c>
      <c r="O3273" s="108">
        <v>1.9638805092829933E-3</v>
      </c>
      <c r="P3273" s="109">
        <v>1.9971744028005355E-3</v>
      </c>
      <c r="Q3273" s="732">
        <v>4.5978884853030179E-3</v>
      </c>
      <c r="R3273" s="108">
        <v>2.5331226155676984E-3</v>
      </c>
      <c r="S3273" s="109">
        <v>3.3740863656433247E-3</v>
      </c>
      <c r="T3273" s="732">
        <v>1.0908621652602779E-2</v>
      </c>
      <c r="U3273" s="108">
        <v>2.0021178238698668E-4</v>
      </c>
      <c r="V3273" s="109">
        <v>1.9967289745006318E-4</v>
      </c>
      <c r="W3273" s="732">
        <v>4.6067616880071714E-4</v>
      </c>
      <c r="X3273" s="108">
        <v>1.2455791542163049E-5</v>
      </c>
      <c r="Y3273" s="109">
        <v>1.247410858745851E-5</v>
      </c>
      <c r="Z3273" s="732">
        <v>2.9734324194568472E-5</v>
      </c>
      <c r="AA3273" s="108">
        <v>2.168946476398544E-4</v>
      </c>
      <c r="AB3273" s="109">
        <v>2.2382200342761216E-4</v>
      </c>
      <c r="AC3273" s="732">
        <v>7.9171079347537844E-4</v>
      </c>
      <c r="AD3273" s="108">
        <v>8.7301637119011476E-5</v>
      </c>
      <c r="AE3273" s="109">
        <v>8.6822655711175979E-5</v>
      </c>
      <c r="AF3273" s="732">
        <v>2.0358017766440706E-4</v>
      </c>
      <c r="AG3273" s="108">
        <v>1.0710260915539157E-4</v>
      </c>
      <c r="AH3273" s="109">
        <v>1.0797486389208864E-4</v>
      </c>
      <c r="AI3273" s="732">
        <v>2.4607007252691322E-4</v>
      </c>
      <c r="AJ3273" s="114"/>
      <c r="AK3273" s="115"/>
      <c r="AL3273" s="115"/>
    </row>
    <row r="3274" spans="1:38" ht="13" x14ac:dyDescent="0.3">
      <c r="A3274" s="71">
        <f t="shared" si="3"/>
        <v>2056</v>
      </c>
      <c r="B3274" s="718">
        <v>29</v>
      </c>
      <c r="C3274" s="108">
        <v>0.33447913970229898</v>
      </c>
      <c r="D3274" s="109">
        <v>0.33657413157421862</v>
      </c>
      <c r="E3274" s="732">
        <v>0.35141284399677936</v>
      </c>
      <c r="F3274" s="108">
        <v>1.366266661041146E-2</v>
      </c>
      <c r="G3274" s="109">
        <v>1.5572017099961213E-2</v>
      </c>
      <c r="H3274" s="732">
        <v>1.9264393399117445E-2</v>
      </c>
      <c r="I3274" s="108">
        <v>7.6577774649155377E-3</v>
      </c>
      <c r="J3274" s="109">
        <v>7.9553594933993096E-3</v>
      </c>
      <c r="K3274" s="732">
        <v>2.1323531765538806E-2</v>
      </c>
      <c r="L3274" s="108">
        <v>8.624926218514517E-4</v>
      </c>
      <c r="M3274" s="109">
        <v>1.172285155438774E-3</v>
      </c>
      <c r="N3274" s="732">
        <v>2.3568209514000815E-3</v>
      </c>
      <c r="O3274" s="108">
        <v>1.9638805092829933E-3</v>
      </c>
      <c r="P3274" s="109">
        <v>1.9971744028005355E-3</v>
      </c>
      <c r="Q3274" s="732">
        <v>4.5978884853030179E-3</v>
      </c>
      <c r="R3274" s="108">
        <v>2.5331226155676984E-3</v>
      </c>
      <c r="S3274" s="109">
        <v>3.3740863656433247E-3</v>
      </c>
      <c r="T3274" s="732">
        <v>1.0908621652602779E-2</v>
      </c>
      <c r="U3274" s="108">
        <v>2.0021178238698668E-4</v>
      </c>
      <c r="V3274" s="109">
        <v>1.9967289745006318E-4</v>
      </c>
      <c r="W3274" s="732">
        <v>4.6067616880071714E-4</v>
      </c>
      <c r="X3274" s="108">
        <v>1.2455791542163049E-5</v>
      </c>
      <c r="Y3274" s="109">
        <v>1.247410858745851E-5</v>
      </c>
      <c r="Z3274" s="732">
        <v>2.9734324194568472E-5</v>
      </c>
      <c r="AA3274" s="108">
        <v>2.168946476398544E-4</v>
      </c>
      <c r="AB3274" s="109">
        <v>2.2382200342761216E-4</v>
      </c>
      <c r="AC3274" s="732">
        <v>7.9171079347537844E-4</v>
      </c>
      <c r="AD3274" s="108">
        <v>8.7301637119011476E-5</v>
      </c>
      <c r="AE3274" s="109">
        <v>8.6822655711175979E-5</v>
      </c>
      <c r="AF3274" s="732">
        <v>2.0358017766440706E-4</v>
      </c>
      <c r="AG3274" s="108">
        <v>1.0710260915539157E-4</v>
      </c>
      <c r="AH3274" s="109">
        <v>1.0797486389208864E-4</v>
      </c>
      <c r="AI3274" s="732">
        <v>2.4607007252691322E-4</v>
      </c>
      <c r="AJ3274" s="114"/>
      <c r="AK3274" s="115"/>
      <c r="AL3274" s="115"/>
    </row>
    <row r="3275" spans="1:38" ht="13" x14ac:dyDescent="0.3">
      <c r="A3275" s="71">
        <f t="shared" si="3"/>
        <v>2056</v>
      </c>
      <c r="B3275" s="718">
        <v>30</v>
      </c>
      <c r="C3275" s="108">
        <v>0.33447913970229898</v>
      </c>
      <c r="D3275" s="109">
        <v>0.33657413157421862</v>
      </c>
      <c r="E3275" s="732">
        <v>0.35141284399677936</v>
      </c>
      <c r="F3275" s="108">
        <v>1.366266661041146E-2</v>
      </c>
      <c r="G3275" s="109">
        <v>1.5572017099961213E-2</v>
      </c>
      <c r="H3275" s="732">
        <v>1.9264393399117445E-2</v>
      </c>
      <c r="I3275" s="108">
        <v>7.6577774649155377E-3</v>
      </c>
      <c r="J3275" s="109">
        <v>7.9553594933993096E-3</v>
      </c>
      <c r="K3275" s="732">
        <v>2.1323531765538806E-2</v>
      </c>
      <c r="L3275" s="108">
        <v>8.624926218514517E-4</v>
      </c>
      <c r="M3275" s="109">
        <v>1.172285155438774E-3</v>
      </c>
      <c r="N3275" s="732">
        <v>2.3568209514000815E-3</v>
      </c>
      <c r="O3275" s="108">
        <v>1.9638805092829933E-3</v>
      </c>
      <c r="P3275" s="109">
        <v>1.9971744028005355E-3</v>
      </c>
      <c r="Q3275" s="732">
        <v>4.5978884853030179E-3</v>
      </c>
      <c r="R3275" s="108">
        <v>2.5331226155676984E-3</v>
      </c>
      <c r="S3275" s="109">
        <v>3.3740863656433247E-3</v>
      </c>
      <c r="T3275" s="732">
        <v>1.0908621652602779E-2</v>
      </c>
      <c r="U3275" s="108">
        <v>2.0021178238698668E-4</v>
      </c>
      <c r="V3275" s="109">
        <v>1.9967289745006318E-4</v>
      </c>
      <c r="W3275" s="732">
        <v>4.6067616880071714E-4</v>
      </c>
      <c r="X3275" s="108">
        <v>1.2455791542163049E-5</v>
      </c>
      <c r="Y3275" s="109">
        <v>1.247410858745851E-5</v>
      </c>
      <c r="Z3275" s="732">
        <v>2.9734324194568472E-5</v>
      </c>
      <c r="AA3275" s="108">
        <v>2.168946476398544E-4</v>
      </c>
      <c r="AB3275" s="109">
        <v>2.2382200342761216E-4</v>
      </c>
      <c r="AC3275" s="732">
        <v>7.9171079347537844E-4</v>
      </c>
      <c r="AD3275" s="108">
        <v>8.7301637119011476E-5</v>
      </c>
      <c r="AE3275" s="109">
        <v>8.6822655711175979E-5</v>
      </c>
      <c r="AF3275" s="732">
        <v>2.0358017766440706E-4</v>
      </c>
      <c r="AG3275" s="108">
        <v>1.0710260915539157E-4</v>
      </c>
      <c r="AH3275" s="109">
        <v>1.0797486389208864E-4</v>
      </c>
      <c r="AI3275" s="732">
        <v>2.4607007252691322E-4</v>
      </c>
      <c r="AJ3275" s="114"/>
      <c r="AK3275" s="115"/>
      <c r="AL3275" s="115"/>
    </row>
    <row r="3276" spans="1:38" ht="13" x14ac:dyDescent="0.3">
      <c r="A3276" s="71">
        <f t="shared" si="3"/>
        <v>2056</v>
      </c>
      <c r="B3276" s="718">
        <v>31</v>
      </c>
      <c r="C3276" s="108">
        <v>0.33447913970229898</v>
      </c>
      <c r="D3276" s="109">
        <v>0.33657413157421862</v>
      </c>
      <c r="E3276" s="732">
        <v>0.35141284399677936</v>
      </c>
      <c r="F3276" s="108">
        <v>1.366266661041146E-2</v>
      </c>
      <c r="G3276" s="109">
        <v>1.5572017099961213E-2</v>
      </c>
      <c r="H3276" s="732">
        <v>1.9264393399117445E-2</v>
      </c>
      <c r="I3276" s="108">
        <v>7.6577774649155377E-3</v>
      </c>
      <c r="J3276" s="109">
        <v>7.9553594933993096E-3</v>
      </c>
      <c r="K3276" s="732">
        <v>2.1323531765538806E-2</v>
      </c>
      <c r="L3276" s="108">
        <v>8.624926218514517E-4</v>
      </c>
      <c r="M3276" s="109">
        <v>1.172285155438774E-3</v>
      </c>
      <c r="N3276" s="732">
        <v>2.3568209514000815E-3</v>
      </c>
      <c r="O3276" s="108">
        <v>1.9638805092829933E-3</v>
      </c>
      <c r="P3276" s="109">
        <v>1.9971744028005355E-3</v>
      </c>
      <c r="Q3276" s="732">
        <v>4.5978884853030179E-3</v>
      </c>
      <c r="R3276" s="108">
        <v>2.5331226155676984E-3</v>
      </c>
      <c r="S3276" s="109">
        <v>3.3740863656433247E-3</v>
      </c>
      <c r="T3276" s="732">
        <v>1.0908621652602779E-2</v>
      </c>
      <c r="U3276" s="108">
        <v>2.0021178238698668E-4</v>
      </c>
      <c r="V3276" s="109">
        <v>1.9967289745006318E-4</v>
      </c>
      <c r="W3276" s="732">
        <v>4.6067616880071714E-4</v>
      </c>
      <c r="X3276" s="108">
        <v>1.2455791542163049E-5</v>
      </c>
      <c r="Y3276" s="109">
        <v>1.247410858745851E-5</v>
      </c>
      <c r="Z3276" s="732">
        <v>2.9734324194568472E-5</v>
      </c>
      <c r="AA3276" s="108">
        <v>2.168946476398544E-4</v>
      </c>
      <c r="AB3276" s="109">
        <v>2.2382200342761216E-4</v>
      </c>
      <c r="AC3276" s="732">
        <v>7.9171079347537844E-4</v>
      </c>
      <c r="AD3276" s="108">
        <v>8.7301637119011476E-5</v>
      </c>
      <c r="AE3276" s="109">
        <v>8.6822655711175979E-5</v>
      </c>
      <c r="AF3276" s="732">
        <v>2.0358017766440706E-4</v>
      </c>
      <c r="AG3276" s="108">
        <v>1.0710260915539157E-4</v>
      </c>
      <c r="AH3276" s="109">
        <v>1.0797486389208864E-4</v>
      </c>
      <c r="AI3276" s="732">
        <v>2.4607007252691322E-4</v>
      </c>
      <c r="AJ3276" s="114"/>
      <c r="AK3276" s="115"/>
      <c r="AL3276" s="115"/>
    </row>
    <row r="3277" spans="1:38" ht="13" x14ac:dyDescent="0.3">
      <c r="A3277" s="71">
        <f t="shared" si="3"/>
        <v>2056</v>
      </c>
      <c r="B3277" s="718">
        <v>32</v>
      </c>
      <c r="C3277" s="108">
        <v>0.33447913970229898</v>
      </c>
      <c r="D3277" s="109">
        <v>0.33657413157421862</v>
      </c>
      <c r="E3277" s="732">
        <v>0.35141284399677936</v>
      </c>
      <c r="F3277" s="108">
        <v>1.366266661041146E-2</v>
      </c>
      <c r="G3277" s="109">
        <v>1.5572017099961213E-2</v>
      </c>
      <c r="H3277" s="732">
        <v>1.9264393399117445E-2</v>
      </c>
      <c r="I3277" s="108">
        <v>7.6577774649155377E-3</v>
      </c>
      <c r="J3277" s="109">
        <v>7.9553594933993096E-3</v>
      </c>
      <c r="K3277" s="732">
        <v>2.1323531765538806E-2</v>
      </c>
      <c r="L3277" s="108">
        <v>8.624926218514517E-4</v>
      </c>
      <c r="M3277" s="109">
        <v>1.172285155438774E-3</v>
      </c>
      <c r="N3277" s="732">
        <v>2.3568209514000815E-3</v>
      </c>
      <c r="O3277" s="108">
        <v>1.9638805092829933E-3</v>
      </c>
      <c r="P3277" s="109">
        <v>1.9971744028005355E-3</v>
      </c>
      <c r="Q3277" s="732">
        <v>4.5978884853030179E-3</v>
      </c>
      <c r="R3277" s="108">
        <v>2.5331226155676984E-3</v>
      </c>
      <c r="S3277" s="109">
        <v>3.3740863656433247E-3</v>
      </c>
      <c r="T3277" s="732">
        <v>1.0908621652602779E-2</v>
      </c>
      <c r="U3277" s="108">
        <v>2.0021178238698668E-4</v>
      </c>
      <c r="V3277" s="109">
        <v>1.9967289745006318E-4</v>
      </c>
      <c r="W3277" s="732">
        <v>4.6067616880071714E-4</v>
      </c>
      <c r="X3277" s="108">
        <v>1.2455791542163049E-5</v>
      </c>
      <c r="Y3277" s="109">
        <v>1.247410858745851E-5</v>
      </c>
      <c r="Z3277" s="732">
        <v>2.9734324194568472E-5</v>
      </c>
      <c r="AA3277" s="108">
        <v>2.168946476398544E-4</v>
      </c>
      <c r="AB3277" s="109">
        <v>2.2382200342761216E-4</v>
      </c>
      <c r="AC3277" s="732">
        <v>7.9171079347537844E-4</v>
      </c>
      <c r="AD3277" s="108">
        <v>8.7301637119011476E-5</v>
      </c>
      <c r="AE3277" s="109">
        <v>8.6822655711175979E-5</v>
      </c>
      <c r="AF3277" s="732">
        <v>2.0358017766440706E-4</v>
      </c>
      <c r="AG3277" s="108">
        <v>1.0710260915539157E-4</v>
      </c>
      <c r="AH3277" s="109">
        <v>1.0797486389208864E-4</v>
      </c>
      <c r="AI3277" s="732">
        <v>2.4607007252691322E-4</v>
      </c>
      <c r="AJ3277" s="114"/>
      <c r="AK3277" s="115"/>
      <c r="AL3277" s="115"/>
    </row>
    <row r="3278" spans="1:38" ht="13" x14ac:dyDescent="0.3">
      <c r="A3278" s="71">
        <f t="shared" si="3"/>
        <v>2056</v>
      </c>
      <c r="B3278" s="718">
        <v>33</v>
      </c>
      <c r="C3278" s="108">
        <v>0.33447913970229898</v>
      </c>
      <c r="D3278" s="109">
        <v>0.33657413157421862</v>
      </c>
      <c r="E3278" s="732">
        <v>0.35141284399677936</v>
      </c>
      <c r="F3278" s="108">
        <v>1.366266661041146E-2</v>
      </c>
      <c r="G3278" s="109">
        <v>1.5572017099961213E-2</v>
      </c>
      <c r="H3278" s="732">
        <v>1.9264393399117445E-2</v>
      </c>
      <c r="I3278" s="108">
        <v>7.6577774649155377E-3</v>
      </c>
      <c r="J3278" s="109">
        <v>7.9553594933993096E-3</v>
      </c>
      <c r="K3278" s="732">
        <v>2.1323531765538806E-2</v>
      </c>
      <c r="L3278" s="108">
        <v>8.624926218514517E-4</v>
      </c>
      <c r="M3278" s="109">
        <v>1.172285155438774E-3</v>
      </c>
      <c r="N3278" s="732">
        <v>2.3568209514000815E-3</v>
      </c>
      <c r="O3278" s="108">
        <v>1.9638805092829933E-3</v>
      </c>
      <c r="P3278" s="109">
        <v>1.9971744028005355E-3</v>
      </c>
      <c r="Q3278" s="732">
        <v>4.5978884853030179E-3</v>
      </c>
      <c r="R3278" s="108">
        <v>2.5331226155676984E-3</v>
      </c>
      <c r="S3278" s="109">
        <v>3.3740863656433247E-3</v>
      </c>
      <c r="T3278" s="732">
        <v>1.0908621652602779E-2</v>
      </c>
      <c r="U3278" s="108">
        <v>2.0021178238698668E-4</v>
      </c>
      <c r="V3278" s="109">
        <v>1.9967289745006318E-4</v>
      </c>
      <c r="W3278" s="732">
        <v>4.6067616880071714E-4</v>
      </c>
      <c r="X3278" s="108">
        <v>1.2455791542163049E-5</v>
      </c>
      <c r="Y3278" s="109">
        <v>1.247410858745851E-5</v>
      </c>
      <c r="Z3278" s="732">
        <v>2.9734324194568472E-5</v>
      </c>
      <c r="AA3278" s="108">
        <v>2.168946476398544E-4</v>
      </c>
      <c r="AB3278" s="109">
        <v>2.2382200342761216E-4</v>
      </c>
      <c r="AC3278" s="732">
        <v>7.9171079347537844E-4</v>
      </c>
      <c r="AD3278" s="108">
        <v>8.7301637119011476E-5</v>
      </c>
      <c r="AE3278" s="109">
        <v>8.6822655711175979E-5</v>
      </c>
      <c r="AF3278" s="732">
        <v>2.0358017766440706E-4</v>
      </c>
      <c r="AG3278" s="108">
        <v>1.0710260915539157E-4</v>
      </c>
      <c r="AH3278" s="109">
        <v>1.0797486389208864E-4</v>
      </c>
      <c r="AI3278" s="732">
        <v>2.4607007252691322E-4</v>
      </c>
      <c r="AJ3278" s="114"/>
      <c r="AK3278" s="115"/>
      <c r="AL3278" s="115"/>
    </row>
    <row r="3279" spans="1:38" ht="13" x14ac:dyDescent="0.3">
      <c r="A3279" s="71">
        <f t="shared" si="3"/>
        <v>2056</v>
      </c>
      <c r="B3279" s="718">
        <v>34</v>
      </c>
      <c r="C3279" s="108">
        <v>0.33447913970229898</v>
      </c>
      <c r="D3279" s="109">
        <v>0.33657413157421862</v>
      </c>
      <c r="E3279" s="732">
        <v>0.35141284399677936</v>
      </c>
      <c r="F3279" s="108">
        <v>1.366266661041146E-2</v>
      </c>
      <c r="G3279" s="109">
        <v>1.5572017099961213E-2</v>
      </c>
      <c r="H3279" s="732">
        <v>1.9264393399117445E-2</v>
      </c>
      <c r="I3279" s="108">
        <v>7.6577774649155377E-3</v>
      </c>
      <c r="J3279" s="109">
        <v>7.9553594933993096E-3</v>
      </c>
      <c r="K3279" s="732">
        <v>2.1323531765538806E-2</v>
      </c>
      <c r="L3279" s="108">
        <v>8.624926218514517E-4</v>
      </c>
      <c r="M3279" s="109">
        <v>1.172285155438774E-3</v>
      </c>
      <c r="N3279" s="732">
        <v>2.3568209514000815E-3</v>
      </c>
      <c r="O3279" s="108">
        <v>1.9638805092829933E-3</v>
      </c>
      <c r="P3279" s="109">
        <v>1.9971744028005355E-3</v>
      </c>
      <c r="Q3279" s="732">
        <v>4.5978884853030179E-3</v>
      </c>
      <c r="R3279" s="108">
        <v>2.5331226155676984E-3</v>
      </c>
      <c r="S3279" s="109">
        <v>3.3740863656433247E-3</v>
      </c>
      <c r="T3279" s="732">
        <v>1.0908621652602779E-2</v>
      </c>
      <c r="U3279" s="108">
        <v>2.0021178238698668E-4</v>
      </c>
      <c r="V3279" s="109">
        <v>1.9967289745006318E-4</v>
      </c>
      <c r="W3279" s="732">
        <v>4.6067616880071714E-4</v>
      </c>
      <c r="X3279" s="108">
        <v>1.2455791542163049E-5</v>
      </c>
      <c r="Y3279" s="109">
        <v>1.247410858745851E-5</v>
      </c>
      <c r="Z3279" s="732">
        <v>2.9734324194568472E-5</v>
      </c>
      <c r="AA3279" s="108">
        <v>2.168946476398544E-4</v>
      </c>
      <c r="AB3279" s="109">
        <v>2.2382200342761216E-4</v>
      </c>
      <c r="AC3279" s="732">
        <v>7.9171079347537844E-4</v>
      </c>
      <c r="AD3279" s="108">
        <v>8.7301637119011476E-5</v>
      </c>
      <c r="AE3279" s="109">
        <v>8.6822655711175979E-5</v>
      </c>
      <c r="AF3279" s="732">
        <v>2.0358017766440706E-4</v>
      </c>
      <c r="AG3279" s="108">
        <v>1.0710260915539157E-4</v>
      </c>
      <c r="AH3279" s="109">
        <v>1.0797486389208864E-4</v>
      </c>
      <c r="AI3279" s="732">
        <v>2.4607007252691322E-4</v>
      </c>
      <c r="AJ3279" s="114"/>
      <c r="AK3279" s="115"/>
      <c r="AL3279" s="115"/>
    </row>
    <row r="3280" spans="1:38" ht="13" x14ac:dyDescent="0.3">
      <c r="A3280" s="71">
        <f t="shared" si="3"/>
        <v>2056</v>
      </c>
      <c r="B3280" s="718">
        <v>35</v>
      </c>
      <c r="C3280" s="108">
        <v>0.33447913970229898</v>
      </c>
      <c r="D3280" s="109">
        <v>0.33657413157421862</v>
      </c>
      <c r="E3280" s="732">
        <v>0.35141284399677936</v>
      </c>
      <c r="F3280" s="108">
        <v>1.366266661041146E-2</v>
      </c>
      <c r="G3280" s="109">
        <v>1.5572017099961213E-2</v>
      </c>
      <c r="H3280" s="732">
        <v>1.9264393399117445E-2</v>
      </c>
      <c r="I3280" s="108">
        <v>7.6577774649155377E-3</v>
      </c>
      <c r="J3280" s="109">
        <v>7.9553594933993096E-3</v>
      </c>
      <c r="K3280" s="732">
        <v>2.1323531765538806E-2</v>
      </c>
      <c r="L3280" s="108">
        <v>8.624926218514517E-4</v>
      </c>
      <c r="M3280" s="109">
        <v>1.172285155438774E-3</v>
      </c>
      <c r="N3280" s="732">
        <v>2.3568209514000815E-3</v>
      </c>
      <c r="O3280" s="108">
        <v>1.9638805092829933E-3</v>
      </c>
      <c r="P3280" s="109">
        <v>1.9971744028005355E-3</v>
      </c>
      <c r="Q3280" s="732">
        <v>4.5978884853030179E-3</v>
      </c>
      <c r="R3280" s="108">
        <v>2.5331226155676984E-3</v>
      </c>
      <c r="S3280" s="109">
        <v>3.3740863656433247E-3</v>
      </c>
      <c r="T3280" s="732">
        <v>1.0908621652602779E-2</v>
      </c>
      <c r="U3280" s="108">
        <v>2.0021178238698668E-4</v>
      </c>
      <c r="V3280" s="109">
        <v>1.9967289745006318E-4</v>
      </c>
      <c r="W3280" s="732">
        <v>4.6067616880071714E-4</v>
      </c>
      <c r="X3280" s="108">
        <v>1.2455791542163049E-5</v>
      </c>
      <c r="Y3280" s="109">
        <v>1.247410858745851E-5</v>
      </c>
      <c r="Z3280" s="732">
        <v>2.9734324194568472E-5</v>
      </c>
      <c r="AA3280" s="108">
        <v>2.168946476398544E-4</v>
      </c>
      <c r="AB3280" s="109">
        <v>2.2382200342761216E-4</v>
      </c>
      <c r="AC3280" s="732">
        <v>7.9171079347537844E-4</v>
      </c>
      <c r="AD3280" s="108">
        <v>8.7301637119011476E-5</v>
      </c>
      <c r="AE3280" s="109">
        <v>8.6822655711175979E-5</v>
      </c>
      <c r="AF3280" s="732">
        <v>2.0358017766440706E-4</v>
      </c>
      <c r="AG3280" s="108">
        <v>1.0710260915539157E-4</v>
      </c>
      <c r="AH3280" s="109">
        <v>1.0797486389208864E-4</v>
      </c>
      <c r="AI3280" s="732">
        <v>2.4607007252691322E-4</v>
      </c>
      <c r="AJ3280" s="114"/>
      <c r="AK3280" s="115"/>
      <c r="AL3280" s="115"/>
    </row>
    <row r="3281" spans="1:38" ht="13" x14ac:dyDescent="0.3">
      <c r="A3281" s="71">
        <f t="shared" si="3"/>
        <v>2056</v>
      </c>
      <c r="B3281" s="718">
        <v>36</v>
      </c>
      <c r="C3281" s="108">
        <v>0.33447913970229898</v>
      </c>
      <c r="D3281" s="109">
        <v>0.33657413157421862</v>
      </c>
      <c r="E3281" s="732">
        <v>0.35141284399677936</v>
      </c>
      <c r="F3281" s="108">
        <v>1.366266661041146E-2</v>
      </c>
      <c r="G3281" s="109">
        <v>1.5572017099961213E-2</v>
      </c>
      <c r="H3281" s="732">
        <v>1.9264393399117445E-2</v>
      </c>
      <c r="I3281" s="108">
        <v>7.6577774649155377E-3</v>
      </c>
      <c r="J3281" s="109">
        <v>7.9553594933993096E-3</v>
      </c>
      <c r="K3281" s="732">
        <v>2.1323531765538806E-2</v>
      </c>
      <c r="L3281" s="108">
        <v>8.624926218514517E-4</v>
      </c>
      <c r="M3281" s="109">
        <v>1.172285155438774E-3</v>
      </c>
      <c r="N3281" s="732">
        <v>2.3568209514000815E-3</v>
      </c>
      <c r="O3281" s="108">
        <v>1.9638805092829933E-3</v>
      </c>
      <c r="P3281" s="109">
        <v>1.9971744028005355E-3</v>
      </c>
      <c r="Q3281" s="732">
        <v>4.5978884853030179E-3</v>
      </c>
      <c r="R3281" s="108">
        <v>2.5331226155676984E-3</v>
      </c>
      <c r="S3281" s="109">
        <v>3.3740863656433247E-3</v>
      </c>
      <c r="T3281" s="732">
        <v>1.0908621652602779E-2</v>
      </c>
      <c r="U3281" s="108">
        <v>2.0021178238698668E-4</v>
      </c>
      <c r="V3281" s="109">
        <v>1.9967289745006318E-4</v>
      </c>
      <c r="W3281" s="732">
        <v>4.6067616880071714E-4</v>
      </c>
      <c r="X3281" s="108">
        <v>1.2455791542163049E-5</v>
      </c>
      <c r="Y3281" s="109">
        <v>1.247410858745851E-5</v>
      </c>
      <c r="Z3281" s="732">
        <v>2.9734324194568472E-5</v>
      </c>
      <c r="AA3281" s="108">
        <v>2.168946476398544E-4</v>
      </c>
      <c r="AB3281" s="109">
        <v>2.2382200342761216E-4</v>
      </c>
      <c r="AC3281" s="732">
        <v>7.9171079347537844E-4</v>
      </c>
      <c r="AD3281" s="108">
        <v>8.7301637119011476E-5</v>
      </c>
      <c r="AE3281" s="109">
        <v>8.6822655711175979E-5</v>
      </c>
      <c r="AF3281" s="732">
        <v>2.0358017766440706E-4</v>
      </c>
      <c r="AG3281" s="108">
        <v>1.0710260915539157E-4</v>
      </c>
      <c r="AH3281" s="109">
        <v>1.0797486389208864E-4</v>
      </c>
      <c r="AI3281" s="732">
        <v>2.4607007252691322E-4</v>
      </c>
      <c r="AJ3281" s="114"/>
      <c r="AK3281" s="115"/>
      <c r="AL3281" s="115"/>
    </row>
    <row r="3282" spans="1:38" ht="13" x14ac:dyDescent="0.3">
      <c r="A3282" s="71">
        <f t="shared" si="3"/>
        <v>2056</v>
      </c>
      <c r="B3282" s="718">
        <v>37</v>
      </c>
      <c r="C3282" s="108">
        <v>0.33447913970229898</v>
      </c>
      <c r="D3282" s="109">
        <v>0.33657413157421862</v>
      </c>
      <c r="E3282" s="732">
        <v>0.35141284399677936</v>
      </c>
      <c r="F3282" s="108">
        <v>1.366266661041146E-2</v>
      </c>
      <c r="G3282" s="109">
        <v>1.5572017099961213E-2</v>
      </c>
      <c r="H3282" s="732">
        <v>1.9264393399117445E-2</v>
      </c>
      <c r="I3282" s="108">
        <v>7.6577774649155377E-3</v>
      </c>
      <c r="J3282" s="109">
        <v>7.9553594933993096E-3</v>
      </c>
      <c r="K3282" s="732">
        <v>2.1323531765538806E-2</v>
      </c>
      <c r="L3282" s="108">
        <v>8.624926218514517E-4</v>
      </c>
      <c r="M3282" s="109">
        <v>1.172285155438774E-3</v>
      </c>
      <c r="N3282" s="732">
        <v>2.3568209514000815E-3</v>
      </c>
      <c r="O3282" s="108">
        <v>1.9638805092829933E-3</v>
      </c>
      <c r="P3282" s="109">
        <v>1.9971744028005355E-3</v>
      </c>
      <c r="Q3282" s="732">
        <v>4.5978884853030179E-3</v>
      </c>
      <c r="R3282" s="108">
        <v>2.5331226155676984E-3</v>
      </c>
      <c r="S3282" s="109">
        <v>3.3740863656433247E-3</v>
      </c>
      <c r="T3282" s="732">
        <v>1.0908621652602779E-2</v>
      </c>
      <c r="U3282" s="108">
        <v>2.0021178238698668E-4</v>
      </c>
      <c r="V3282" s="109">
        <v>1.9967289745006318E-4</v>
      </c>
      <c r="W3282" s="732">
        <v>4.6067616880071714E-4</v>
      </c>
      <c r="X3282" s="108">
        <v>1.2455791542163049E-5</v>
      </c>
      <c r="Y3282" s="109">
        <v>1.247410858745851E-5</v>
      </c>
      <c r="Z3282" s="732">
        <v>2.9734324194568472E-5</v>
      </c>
      <c r="AA3282" s="108">
        <v>2.168946476398544E-4</v>
      </c>
      <c r="AB3282" s="109">
        <v>2.2382200342761216E-4</v>
      </c>
      <c r="AC3282" s="732">
        <v>7.9171079347537844E-4</v>
      </c>
      <c r="AD3282" s="108">
        <v>8.7301637119011476E-5</v>
      </c>
      <c r="AE3282" s="109">
        <v>8.6822655711175979E-5</v>
      </c>
      <c r="AF3282" s="732">
        <v>2.0358017766440706E-4</v>
      </c>
      <c r="AG3282" s="108">
        <v>1.0710260915539157E-4</v>
      </c>
      <c r="AH3282" s="109">
        <v>1.0797486389208864E-4</v>
      </c>
      <c r="AI3282" s="732">
        <v>2.4607007252691322E-4</v>
      </c>
      <c r="AJ3282" s="114"/>
      <c r="AK3282" s="115"/>
      <c r="AL3282" s="115"/>
    </row>
    <row r="3283" spans="1:38" ht="13" x14ac:dyDescent="0.3">
      <c r="A3283" s="71">
        <f t="shared" si="3"/>
        <v>2056</v>
      </c>
      <c r="B3283" s="718">
        <v>38</v>
      </c>
      <c r="C3283" s="108">
        <v>0.33447913970229898</v>
      </c>
      <c r="D3283" s="109">
        <v>0.33657413157421862</v>
      </c>
      <c r="E3283" s="732">
        <v>0.35141284399677936</v>
      </c>
      <c r="F3283" s="108">
        <v>1.366266661041146E-2</v>
      </c>
      <c r="G3283" s="109">
        <v>1.5572017099961213E-2</v>
      </c>
      <c r="H3283" s="732">
        <v>1.9264393399117445E-2</v>
      </c>
      <c r="I3283" s="108">
        <v>7.6577774649155377E-3</v>
      </c>
      <c r="J3283" s="109">
        <v>7.9553594933993096E-3</v>
      </c>
      <c r="K3283" s="732">
        <v>2.1323531765538806E-2</v>
      </c>
      <c r="L3283" s="108">
        <v>8.624926218514517E-4</v>
      </c>
      <c r="M3283" s="109">
        <v>1.172285155438774E-3</v>
      </c>
      <c r="N3283" s="732">
        <v>2.3568209514000815E-3</v>
      </c>
      <c r="O3283" s="108">
        <v>1.9638805092829933E-3</v>
      </c>
      <c r="P3283" s="109">
        <v>1.9971744028005355E-3</v>
      </c>
      <c r="Q3283" s="732">
        <v>4.5978884853030179E-3</v>
      </c>
      <c r="R3283" s="108">
        <v>2.5331226155676984E-3</v>
      </c>
      <c r="S3283" s="109">
        <v>3.3740863656433247E-3</v>
      </c>
      <c r="T3283" s="732">
        <v>1.0908621652602779E-2</v>
      </c>
      <c r="U3283" s="108">
        <v>2.0021178238698668E-4</v>
      </c>
      <c r="V3283" s="109">
        <v>1.9967289745006318E-4</v>
      </c>
      <c r="W3283" s="732">
        <v>4.6067616880071714E-4</v>
      </c>
      <c r="X3283" s="108">
        <v>1.2455791542163049E-5</v>
      </c>
      <c r="Y3283" s="109">
        <v>1.247410858745851E-5</v>
      </c>
      <c r="Z3283" s="732">
        <v>2.9734324194568472E-5</v>
      </c>
      <c r="AA3283" s="108">
        <v>2.168946476398544E-4</v>
      </c>
      <c r="AB3283" s="109">
        <v>2.2382200342761216E-4</v>
      </c>
      <c r="AC3283" s="732">
        <v>7.9171079347537844E-4</v>
      </c>
      <c r="AD3283" s="108">
        <v>8.7301637119011476E-5</v>
      </c>
      <c r="AE3283" s="109">
        <v>8.6822655711175979E-5</v>
      </c>
      <c r="AF3283" s="732">
        <v>2.0358017766440706E-4</v>
      </c>
      <c r="AG3283" s="108">
        <v>1.0710260915539157E-4</v>
      </c>
      <c r="AH3283" s="109">
        <v>1.0797486389208864E-4</v>
      </c>
      <c r="AI3283" s="732">
        <v>2.4607007252691322E-4</v>
      </c>
      <c r="AJ3283" s="114"/>
      <c r="AK3283" s="115"/>
      <c r="AL3283" s="115"/>
    </row>
    <row r="3284" spans="1:38" ht="13.5" thickBot="1" x14ac:dyDescent="0.35">
      <c r="A3284" s="71">
        <f t="shared" si="3"/>
        <v>2056</v>
      </c>
      <c r="B3284" s="719">
        <v>39</v>
      </c>
      <c r="C3284" s="110">
        <v>0.33447913970229898</v>
      </c>
      <c r="D3284" s="111">
        <v>0.33657413157421862</v>
      </c>
      <c r="E3284" s="733">
        <v>0.35141284399677936</v>
      </c>
      <c r="F3284" s="110">
        <v>1.366266661041146E-2</v>
      </c>
      <c r="G3284" s="111">
        <v>1.5572017099961213E-2</v>
      </c>
      <c r="H3284" s="733">
        <v>1.9264393399117445E-2</v>
      </c>
      <c r="I3284" s="110">
        <v>7.6577774649155377E-3</v>
      </c>
      <c r="J3284" s="111">
        <v>7.9553594933993096E-3</v>
      </c>
      <c r="K3284" s="733">
        <v>2.1323531765538806E-2</v>
      </c>
      <c r="L3284" s="110">
        <v>8.624926218514517E-4</v>
      </c>
      <c r="M3284" s="111">
        <v>1.172285155438774E-3</v>
      </c>
      <c r="N3284" s="733">
        <v>2.3568209514000815E-3</v>
      </c>
      <c r="O3284" s="110">
        <v>1.9638805092829933E-3</v>
      </c>
      <c r="P3284" s="111">
        <v>1.9971744028005355E-3</v>
      </c>
      <c r="Q3284" s="733">
        <v>4.5978884853030179E-3</v>
      </c>
      <c r="R3284" s="110">
        <v>2.5331226155676984E-3</v>
      </c>
      <c r="S3284" s="111">
        <v>3.3740863656433247E-3</v>
      </c>
      <c r="T3284" s="733">
        <v>1.0908621652602779E-2</v>
      </c>
      <c r="U3284" s="110">
        <v>2.0021178238698668E-4</v>
      </c>
      <c r="V3284" s="111">
        <v>1.9967289745006318E-4</v>
      </c>
      <c r="W3284" s="733">
        <v>4.6067616880071714E-4</v>
      </c>
      <c r="X3284" s="110">
        <v>1.2455791542163049E-5</v>
      </c>
      <c r="Y3284" s="111">
        <v>1.247410858745851E-5</v>
      </c>
      <c r="Z3284" s="733">
        <v>2.9734324194568472E-5</v>
      </c>
      <c r="AA3284" s="110">
        <v>2.168946476398544E-4</v>
      </c>
      <c r="AB3284" s="111">
        <v>2.2382200342761216E-4</v>
      </c>
      <c r="AC3284" s="733">
        <v>7.9171079347537844E-4</v>
      </c>
      <c r="AD3284" s="110">
        <v>8.7301637119011476E-5</v>
      </c>
      <c r="AE3284" s="111">
        <v>8.6822655711175979E-5</v>
      </c>
      <c r="AF3284" s="733">
        <v>2.0358017766440706E-4</v>
      </c>
      <c r="AG3284" s="110">
        <v>1.0710260915539157E-4</v>
      </c>
      <c r="AH3284" s="111">
        <v>1.0797486389208864E-4</v>
      </c>
      <c r="AI3284" s="733">
        <v>2.4607007252691322E-4</v>
      </c>
      <c r="AJ3284" s="116"/>
      <c r="AK3284" s="117"/>
      <c r="AL3284" s="117"/>
    </row>
    <row r="3285" spans="1:38" x14ac:dyDescent="0.25">
      <c r="A3285" s="720">
        <f t="shared" si="3"/>
        <v>2057</v>
      </c>
      <c r="B3285" s="70">
        <v>0</v>
      </c>
      <c r="C3285" s="106">
        <v>0.28012508636959538</v>
      </c>
      <c r="D3285" s="107">
        <v>0.28656307682888726</v>
      </c>
      <c r="E3285" s="730">
        <v>0.25584311114368419</v>
      </c>
      <c r="F3285" s="106">
        <v>1.3253467849624605E-2</v>
      </c>
      <c r="G3285" s="107">
        <v>1.5047843993927499E-2</v>
      </c>
      <c r="H3285" s="730">
        <v>1.5389605429238814E-2</v>
      </c>
      <c r="I3285" s="106">
        <v>7.3329251039436242E-3</v>
      </c>
      <c r="J3285" s="107">
        <v>6.9091183183601244E-3</v>
      </c>
      <c r="K3285" s="730">
        <v>1.76090593940974E-2</v>
      </c>
      <c r="L3285" s="106">
        <v>7.1553818664527491E-4</v>
      </c>
      <c r="M3285" s="107">
        <v>7.8823818861400953E-4</v>
      </c>
      <c r="N3285" s="730">
        <v>1.442474506336697E-3</v>
      </c>
      <c r="O3285" s="106">
        <v>1.8455549621283886E-3</v>
      </c>
      <c r="P3285" s="107">
        <v>1.7313170381880673E-3</v>
      </c>
      <c r="Q3285" s="730">
        <v>3.565250607454217E-3</v>
      </c>
      <c r="R3285" s="106">
        <v>2.5331226155676984E-3</v>
      </c>
      <c r="S3285" s="107">
        <v>3.3740863656433247E-3</v>
      </c>
      <c r="T3285" s="730">
        <v>1.0908621652602779E-2</v>
      </c>
      <c r="U3285" s="106">
        <v>1.944380430721883E-4</v>
      </c>
      <c r="V3285" s="107">
        <v>1.8651645101405563E-4</v>
      </c>
      <c r="W3285" s="730">
        <v>3.5094103324125037E-4</v>
      </c>
      <c r="X3285" s="106">
        <v>1.2027663368808737E-5</v>
      </c>
      <c r="Y3285" s="107">
        <v>1.1507772107407378E-5</v>
      </c>
      <c r="Z3285" s="730">
        <v>2.2631491116428948E-5</v>
      </c>
      <c r="AA3285" s="106">
        <v>2.0945512079065866E-4</v>
      </c>
      <c r="AB3285" s="107">
        <v>2.0851073136184559E-4</v>
      </c>
      <c r="AC3285" s="730">
        <v>6.1765773402695768E-4</v>
      </c>
      <c r="AD3285" s="106">
        <v>8.5193065129955352E-5</v>
      </c>
      <c r="AE3285" s="107">
        <v>8.1999850895925373E-5</v>
      </c>
      <c r="AF3285" s="730">
        <v>1.5229447518157793E-4</v>
      </c>
      <c r="AG3285" s="106">
        <v>1.0220349790275614E-4</v>
      </c>
      <c r="AH3285" s="107">
        <v>9.6938109847855529E-5</v>
      </c>
      <c r="AI3285" s="730">
        <v>1.9609305141888499E-4</v>
      </c>
      <c r="AJ3285" s="112"/>
      <c r="AK3285" s="113"/>
      <c r="AL3285" s="113"/>
    </row>
    <row r="3286" spans="1:38" x14ac:dyDescent="0.25">
      <c r="A3286" s="71">
        <f t="shared" si="3"/>
        <v>2057</v>
      </c>
      <c r="B3286" s="718">
        <v>1</v>
      </c>
      <c r="C3286" s="108">
        <v>0.27927996671076982</v>
      </c>
      <c r="D3286" s="109">
        <v>0.28560398220793187</v>
      </c>
      <c r="E3286" s="731">
        <v>0.25733236414843597</v>
      </c>
      <c r="F3286" s="108">
        <v>1.3261981770224444E-2</v>
      </c>
      <c r="G3286" s="109">
        <v>1.5052704770827185E-2</v>
      </c>
      <c r="H3286" s="731">
        <v>1.5504205517307594E-2</v>
      </c>
      <c r="I3286" s="108">
        <v>7.3074646338443143E-3</v>
      </c>
      <c r="J3286" s="109">
        <v>6.8806610469103182E-3</v>
      </c>
      <c r="K3286" s="731">
        <v>1.7740466547063481E-2</v>
      </c>
      <c r="L3286" s="108">
        <v>7.1446285872549242E-4</v>
      </c>
      <c r="M3286" s="109">
        <v>7.8657962414558041E-4</v>
      </c>
      <c r="N3286" s="731">
        <v>1.449356630864115E-3</v>
      </c>
      <c r="O3286" s="108">
        <v>1.8394720804491371E-3</v>
      </c>
      <c r="P3286" s="109">
        <v>1.7254027077558695E-3</v>
      </c>
      <c r="Q3286" s="731">
        <v>3.5906692400455645E-3</v>
      </c>
      <c r="R3286" s="108">
        <v>2.5331226155676984E-3</v>
      </c>
      <c r="S3286" s="109">
        <v>3.3740863656433247E-3</v>
      </c>
      <c r="T3286" s="731">
        <v>1.0908621652602779E-2</v>
      </c>
      <c r="U3286" s="108">
        <v>1.9382819956607011E-4</v>
      </c>
      <c r="V3286" s="109">
        <v>1.8582558600120652E-4</v>
      </c>
      <c r="W3286" s="731">
        <v>3.5367920511281137E-4</v>
      </c>
      <c r="X3286" s="108">
        <v>1.1988912715695497E-5</v>
      </c>
      <c r="Y3286" s="109">
        <v>1.1464613670196943E-5</v>
      </c>
      <c r="Z3286" s="731">
        <v>2.2799814390755607E-5</v>
      </c>
      <c r="AA3286" s="108">
        <v>2.0899165877162431E-4</v>
      </c>
      <c r="AB3286" s="109">
        <v>2.0798288131354808E-4</v>
      </c>
      <c r="AC3286" s="731">
        <v>6.2208422424911783E-4</v>
      </c>
      <c r="AD3286" s="108">
        <v>8.4926892713273224E-5</v>
      </c>
      <c r="AE3286" s="109">
        <v>8.1691317436621017E-5</v>
      </c>
      <c r="AF3286" s="731">
        <v>1.5356372200253098E-4</v>
      </c>
      <c r="AG3286" s="108">
        <v>1.0187201175661707E-4</v>
      </c>
      <c r="AH3286" s="109">
        <v>9.6590285905254124E-5</v>
      </c>
      <c r="AI3286" s="731">
        <v>1.973057833937724E-4</v>
      </c>
      <c r="AJ3286" s="114"/>
      <c r="AK3286" s="115"/>
      <c r="AL3286" s="115"/>
    </row>
    <row r="3287" spans="1:38" x14ac:dyDescent="0.25">
      <c r="A3287" s="71">
        <f t="shared" si="3"/>
        <v>2057</v>
      </c>
      <c r="B3287" s="718">
        <v>2</v>
      </c>
      <c r="C3287" s="108">
        <v>0.27761609191397596</v>
      </c>
      <c r="D3287" s="109">
        <v>0.28377519529002843</v>
      </c>
      <c r="E3287" s="731">
        <v>0.25913702415574374</v>
      </c>
      <c r="F3287" s="108">
        <v>1.3248844939251513E-2</v>
      </c>
      <c r="G3287" s="109">
        <v>1.5042295307027555E-2</v>
      </c>
      <c r="H3287" s="731">
        <v>1.5635265942007905E-2</v>
      </c>
      <c r="I3287" s="108">
        <v>7.2670190214196937E-3</v>
      </c>
      <c r="J3287" s="109">
        <v>6.8388161164113087E-3</v>
      </c>
      <c r="K3287" s="731">
        <v>1.789845461208155E-2</v>
      </c>
      <c r="L3287" s="108">
        <v>7.1336392268061784E-4</v>
      </c>
      <c r="M3287" s="109">
        <v>7.8497955339732731E-4</v>
      </c>
      <c r="N3287" s="731">
        <v>1.457562561734302E-3</v>
      </c>
      <c r="O3287" s="108">
        <v>1.8290053525975864E-3</v>
      </c>
      <c r="P3287" s="109">
        <v>1.7159184283489371E-3</v>
      </c>
      <c r="Q3287" s="731">
        <v>3.6213977346563923E-3</v>
      </c>
      <c r="R3287" s="108">
        <v>2.5331226155676984E-3</v>
      </c>
      <c r="S3287" s="109">
        <v>3.3740863656433247E-3</v>
      </c>
      <c r="T3287" s="731">
        <v>1.0908621652602779E-2</v>
      </c>
      <c r="U3287" s="108">
        <v>1.9294910439523018E-4</v>
      </c>
      <c r="V3287" s="109">
        <v>1.8490023853918913E-4</v>
      </c>
      <c r="W3287" s="731">
        <v>3.569895156581086E-4</v>
      </c>
      <c r="X3287" s="108">
        <v>1.1931202182649994E-5</v>
      </c>
      <c r="Y3287" s="109">
        <v>1.1404972062422457E-5</v>
      </c>
      <c r="Z3287" s="731">
        <v>2.300335158066506E-5</v>
      </c>
      <c r="AA3287" s="108">
        <v>2.0819612131437883E-4</v>
      </c>
      <c r="AB3287" s="109">
        <v>2.071830587983319E-4</v>
      </c>
      <c r="AC3287" s="731">
        <v>6.2740644884224359E-4</v>
      </c>
      <c r="AD3287" s="108">
        <v>8.4554356451310556E-5</v>
      </c>
      <c r="AE3287" s="109">
        <v>8.1288324569315975E-5</v>
      </c>
      <c r="AF3287" s="731">
        <v>1.5509806822444118E-4</v>
      </c>
      <c r="AG3287" s="108">
        <v>1.0134464924287207E-4</v>
      </c>
      <c r="AH3287" s="109">
        <v>9.6078133236329437E-5</v>
      </c>
      <c r="AI3287" s="731">
        <v>1.9877203260018517E-4</v>
      </c>
      <c r="AJ3287" s="114"/>
      <c r="AK3287" s="115"/>
      <c r="AL3287" s="115"/>
    </row>
    <row r="3288" spans="1:38" x14ac:dyDescent="0.25">
      <c r="A3288" s="71">
        <f t="shared" si="3"/>
        <v>2057</v>
      </c>
      <c r="B3288" s="718">
        <v>3</v>
      </c>
      <c r="C3288" s="108">
        <v>0.27493767990382328</v>
      </c>
      <c r="D3288" s="109">
        <v>0.28092458440085644</v>
      </c>
      <c r="E3288" s="731">
        <v>0.26124818231314018</v>
      </c>
      <c r="F3288" s="108">
        <v>1.3228810860859091E-2</v>
      </c>
      <c r="G3288" s="109">
        <v>1.5028214364446409E-2</v>
      </c>
      <c r="H3288" s="731">
        <v>1.5788728113388665E-2</v>
      </c>
      <c r="I3288" s="108">
        <v>7.2080822327957213E-3</v>
      </c>
      <c r="J3288" s="109">
        <v>6.7810637960641082E-3</v>
      </c>
      <c r="K3288" s="731">
        <v>1.8082285683054942E-2</v>
      </c>
      <c r="L3288" s="108">
        <v>7.1224947673699198E-4</v>
      </c>
      <c r="M3288" s="109">
        <v>7.8342485661127238E-4</v>
      </c>
      <c r="N3288" s="731">
        <v>1.4670584710985549E-3</v>
      </c>
      <c r="O3288" s="108">
        <v>1.8135501674264277E-3</v>
      </c>
      <c r="P3288" s="109">
        <v>1.7021823773177795E-3</v>
      </c>
      <c r="Q3288" s="731">
        <v>3.6572859103229075E-3</v>
      </c>
      <c r="R3288" s="108">
        <v>2.5331226155676984E-3</v>
      </c>
      <c r="S3288" s="109">
        <v>3.3740863656433247E-3</v>
      </c>
      <c r="T3288" s="731">
        <v>1.0908621652602779E-2</v>
      </c>
      <c r="U3288" s="108">
        <v>1.9174982324091485E-4</v>
      </c>
      <c r="V3288" s="109">
        <v>1.8369853759063657E-4</v>
      </c>
      <c r="W3288" s="731">
        <v>3.6085535018681817E-4</v>
      </c>
      <c r="X3288" s="108">
        <v>1.1851050008296841E-5</v>
      </c>
      <c r="Y3288" s="109">
        <v>1.1325894087926799E-5</v>
      </c>
      <c r="Z3288" s="731">
        <v>2.3241104649683555E-5</v>
      </c>
      <c r="AA3288" s="108">
        <v>2.0707921324276707E-4</v>
      </c>
      <c r="AB3288" s="109">
        <v>2.0611615800327518E-4</v>
      </c>
      <c r="AC3288" s="731">
        <v>6.3362332148789874E-4</v>
      </c>
      <c r="AD3288" s="108">
        <v>8.4053978039114543E-5</v>
      </c>
      <c r="AE3288" s="109">
        <v>8.0774176951624248E-5</v>
      </c>
      <c r="AF3288" s="731">
        <v>1.5689000982430798E-4</v>
      </c>
      <c r="AG3288" s="108">
        <v>1.0059029125148801E-4</v>
      </c>
      <c r="AH3288" s="109">
        <v>9.5371364482883713E-5</v>
      </c>
      <c r="AI3288" s="731">
        <v>2.0048454004556427E-4</v>
      </c>
      <c r="AJ3288" s="114"/>
      <c r="AK3288" s="115"/>
      <c r="AL3288" s="115"/>
    </row>
    <row r="3289" spans="1:38" x14ac:dyDescent="0.25">
      <c r="A3289" s="71">
        <f t="shared" si="3"/>
        <v>2057</v>
      </c>
      <c r="B3289" s="718">
        <v>4</v>
      </c>
      <c r="C3289" s="108">
        <v>0.27493767990382328</v>
      </c>
      <c r="D3289" s="109">
        <v>0.28092458440085644</v>
      </c>
      <c r="E3289" s="731">
        <v>0.26124818231314018</v>
      </c>
      <c r="F3289" s="108">
        <v>1.3228810860859091E-2</v>
      </c>
      <c r="G3289" s="109">
        <v>1.5028214364446409E-2</v>
      </c>
      <c r="H3289" s="731">
        <v>1.5788728113388665E-2</v>
      </c>
      <c r="I3289" s="108">
        <v>7.2080822327957213E-3</v>
      </c>
      <c r="J3289" s="109">
        <v>6.7810637960641082E-3</v>
      </c>
      <c r="K3289" s="731">
        <v>1.8082285683054942E-2</v>
      </c>
      <c r="L3289" s="108">
        <v>7.1224947673699198E-4</v>
      </c>
      <c r="M3289" s="109">
        <v>7.8342485661127238E-4</v>
      </c>
      <c r="N3289" s="731">
        <v>1.4670584710985549E-3</v>
      </c>
      <c r="O3289" s="108">
        <v>1.8135501674264277E-3</v>
      </c>
      <c r="P3289" s="109">
        <v>1.7021823773177795E-3</v>
      </c>
      <c r="Q3289" s="731">
        <v>3.6572859103229075E-3</v>
      </c>
      <c r="R3289" s="108">
        <v>2.5331226155676984E-3</v>
      </c>
      <c r="S3289" s="109">
        <v>3.3740863656433247E-3</v>
      </c>
      <c r="T3289" s="731">
        <v>1.0908621652602779E-2</v>
      </c>
      <c r="U3289" s="108">
        <v>1.9174982324091485E-4</v>
      </c>
      <c r="V3289" s="109">
        <v>1.8369853759063657E-4</v>
      </c>
      <c r="W3289" s="731">
        <v>3.6085535018681817E-4</v>
      </c>
      <c r="X3289" s="108">
        <v>1.1851050008296841E-5</v>
      </c>
      <c r="Y3289" s="109">
        <v>1.1325894087926799E-5</v>
      </c>
      <c r="Z3289" s="731">
        <v>2.3241104649683555E-5</v>
      </c>
      <c r="AA3289" s="108">
        <v>2.0707921324276707E-4</v>
      </c>
      <c r="AB3289" s="109">
        <v>2.0611615800327518E-4</v>
      </c>
      <c r="AC3289" s="731">
        <v>6.3362332148789874E-4</v>
      </c>
      <c r="AD3289" s="108">
        <v>8.4053978039114543E-5</v>
      </c>
      <c r="AE3289" s="109">
        <v>8.0774176951624248E-5</v>
      </c>
      <c r="AF3289" s="731">
        <v>1.5689000982430798E-4</v>
      </c>
      <c r="AG3289" s="108">
        <v>1.0059029125148801E-4</v>
      </c>
      <c r="AH3289" s="109">
        <v>9.5371364482883713E-5</v>
      </c>
      <c r="AI3289" s="731">
        <v>2.0048454004556427E-4</v>
      </c>
      <c r="AJ3289" s="114"/>
      <c r="AK3289" s="115"/>
      <c r="AL3289" s="115"/>
    </row>
    <row r="3290" spans="1:38" ht="13" x14ac:dyDescent="0.3">
      <c r="A3290" s="71">
        <f t="shared" si="3"/>
        <v>2057</v>
      </c>
      <c r="B3290" s="718">
        <v>5</v>
      </c>
      <c r="C3290" s="108">
        <v>0.27493767990382328</v>
      </c>
      <c r="D3290" s="109">
        <v>0.28092458440085644</v>
      </c>
      <c r="E3290" s="732">
        <v>0.26124818231314018</v>
      </c>
      <c r="F3290" s="108">
        <v>1.3228810860859091E-2</v>
      </c>
      <c r="G3290" s="109">
        <v>1.5028214364446409E-2</v>
      </c>
      <c r="H3290" s="732">
        <v>1.5788728113388665E-2</v>
      </c>
      <c r="I3290" s="108">
        <v>7.2080822327957213E-3</v>
      </c>
      <c r="J3290" s="109">
        <v>6.7810637960641082E-3</v>
      </c>
      <c r="K3290" s="732">
        <v>1.8082285683054942E-2</v>
      </c>
      <c r="L3290" s="108">
        <v>7.1224947673699198E-4</v>
      </c>
      <c r="M3290" s="109">
        <v>7.8342485661127238E-4</v>
      </c>
      <c r="N3290" s="732">
        <v>1.4670584710985549E-3</v>
      </c>
      <c r="O3290" s="108">
        <v>1.8135501674264277E-3</v>
      </c>
      <c r="P3290" s="109">
        <v>1.7021823773177795E-3</v>
      </c>
      <c r="Q3290" s="732">
        <v>3.6572859103229075E-3</v>
      </c>
      <c r="R3290" s="108">
        <v>2.5331226155676984E-3</v>
      </c>
      <c r="S3290" s="109">
        <v>3.3740863656433247E-3</v>
      </c>
      <c r="T3290" s="732">
        <v>1.0908621652602779E-2</v>
      </c>
      <c r="U3290" s="108">
        <v>1.9174982324091485E-4</v>
      </c>
      <c r="V3290" s="109">
        <v>1.8369853759063657E-4</v>
      </c>
      <c r="W3290" s="732">
        <v>3.6085535018681817E-4</v>
      </c>
      <c r="X3290" s="108">
        <v>1.1851050008296841E-5</v>
      </c>
      <c r="Y3290" s="109">
        <v>1.1325894087926799E-5</v>
      </c>
      <c r="Z3290" s="732">
        <v>2.3241104649683555E-5</v>
      </c>
      <c r="AA3290" s="108">
        <v>2.0707921324276707E-4</v>
      </c>
      <c r="AB3290" s="109">
        <v>2.0611615800327518E-4</v>
      </c>
      <c r="AC3290" s="732">
        <v>6.3362332148789874E-4</v>
      </c>
      <c r="AD3290" s="108">
        <v>8.4053978039114543E-5</v>
      </c>
      <c r="AE3290" s="109">
        <v>8.0774176951624248E-5</v>
      </c>
      <c r="AF3290" s="732">
        <v>1.5689000982430798E-4</v>
      </c>
      <c r="AG3290" s="108">
        <v>1.0059029125148801E-4</v>
      </c>
      <c r="AH3290" s="109">
        <v>9.5371364482883713E-5</v>
      </c>
      <c r="AI3290" s="732">
        <v>2.0048454004556427E-4</v>
      </c>
      <c r="AJ3290" s="114"/>
      <c r="AK3290" s="115"/>
      <c r="AL3290" s="115"/>
    </row>
    <row r="3291" spans="1:38" ht="13" x14ac:dyDescent="0.3">
      <c r="A3291" s="71">
        <f t="shared" si="3"/>
        <v>2057</v>
      </c>
      <c r="B3291" s="718">
        <v>6</v>
      </c>
      <c r="C3291" s="108">
        <v>0.27493767990382328</v>
      </c>
      <c r="D3291" s="109">
        <v>0.28092458440085644</v>
      </c>
      <c r="E3291" s="732">
        <v>0.26124818231314018</v>
      </c>
      <c r="F3291" s="108">
        <v>1.3228810860859091E-2</v>
      </c>
      <c r="G3291" s="109">
        <v>1.5028214364446409E-2</v>
      </c>
      <c r="H3291" s="732">
        <v>1.5788728113388665E-2</v>
      </c>
      <c r="I3291" s="108">
        <v>7.2080822327957213E-3</v>
      </c>
      <c r="J3291" s="109">
        <v>6.7810637960641082E-3</v>
      </c>
      <c r="K3291" s="732">
        <v>1.8082285683054942E-2</v>
      </c>
      <c r="L3291" s="108">
        <v>7.1224947673699198E-4</v>
      </c>
      <c r="M3291" s="109">
        <v>7.8342485661127238E-4</v>
      </c>
      <c r="N3291" s="732">
        <v>1.4670584710985549E-3</v>
      </c>
      <c r="O3291" s="108">
        <v>1.8135501674264277E-3</v>
      </c>
      <c r="P3291" s="109">
        <v>1.7021823773177795E-3</v>
      </c>
      <c r="Q3291" s="732">
        <v>3.6572859103229075E-3</v>
      </c>
      <c r="R3291" s="108">
        <v>2.5331226155676984E-3</v>
      </c>
      <c r="S3291" s="109">
        <v>3.3740863656433247E-3</v>
      </c>
      <c r="T3291" s="732">
        <v>1.0908621652602779E-2</v>
      </c>
      <c r="U3291" s="108">
        <v>1.9174982324091485E-4</v>
      </c>
      <c r="V3291" s="109">
        <v>1.8369853759063657E-4</v>
      </c>
      <c r="W3291" s="732">
        <v>3.6085535018681817E-4</v>
      </c>
      <c r="X3291" s="108">
        <v>1.1851050008296841E-5</v>
      </c>
      <c r="Y3291" s="109">
        <v>1.1325894087926799E-5</v>
      </c>
      <c r="Z3291" s="732">
        <v>2.3241104649683555E-5</v>
      </c>
      <c r="AA3291" s="108">
        <v>2.0707921324276707E-4</v>
      </c>
      <c r="AB3291" s="109">
        <v>2.0611615800327518E-4</v>
      </c>
      <c r="AC3291" s="732">
        <v>6.3362332148789874E-4</v>
      </c>
      <c r="AD3291" s="108">
        <v>8.4053978039114543E-5</v>
      </c>
      <c r="AE3291" s="109">
        <v>8.0774176951624248E-5</v>
      </c>
      <c r="AF3291" s="732">
        <v>1.5689000982430798E-4</v>
      </c>
      <c r="AG3291" s="108">
        <v>1.0059029125148801E-4</v>
      </c>
      <c r="AH3291" s="109">
        <v>9.5371364482883713E-5</v>
      </c>
      <c r="AI3291" s="732">
        <v>2.0048454004556427E-4</v>
      </c>
      <c r="AJ3291" s="114"/>
      <c r="AK3291" s="115"/>
      <c r="AL3291" s="115"/>
    </row>
    <row r="3292" spans="1:38" ht="13" x14ac:dyDescent="0.3">
      <c r="A3292" s="71">
        <f t="shared" si="3"/>
        <v>2057</v>
      </c>
      <c r="B3292" s="718">
        <v>7</v>
      </c>
      <c r="C3292" s="108">
        <v>0.27493767990382328</v>
      </c>
      <c r="D3292" s="109">
        <v>0.28092458440085644</v>
      </c>
      <c r="E3292" s="732">
        <v>0.26124818231314018</v>
      </c>
      <c r="F3292" s="108">
        <v>1.3228810860859091E-2</v>
      </c>
      <c r="G3292" s="109">
        <v>1.5028214364446409E-2</v>
      </c>
      <c r="H3292" s="732">
        <v>1.5788728113388665E-2</v>
      </c>
      <c r="I3292" s="108">
        <v>7.2080822327957213E-3</v>
      </c>
      <c r="J3292" s="109">
        <v>6.7810637960641082E-3</v>
      </c>
      <c r="K3292" s="732">
        <v>1.8082285683054942E-2</v>
      </c>
      <c r="L3292" s="108">
        <v>7.1224947673699198E-4</v>
      </c>
      <c r="M3292" s="109">
        <v>7.8342485661127238E-4</v>
      </c>
      <c r="N3292" s="732">
        <v>1.4670584710985549E-3</v>
      </c>
      <c r="O3292" s="108">
        <v>1.8135501674264277E-3</v>
      </c>
      <c r="P3292" s="109">
        <v>1.7021823773177795E-3</v>
      </c>
      <c r="Q3292" s="732">
        <v>3.6572859103229075E-3</v>
      </c>
      <c r="R3292" s="108">
        <v>2.5331226155676984E-3</v>
      </c>
      <c r="S3292" s="109">
        <v>3.3740863656433247E-3</v>
      </c>
      <c r="T3292" s="732">
        <v>1.0908621652602779E-2</v>
      </c>
      <c r="U3292" s="108">
        <v>1.9174982324091485E-4</v>
      </c>
      <c r="V3292" s="109">
        <v>1.8369853759063657E-4</v>
      </c>
      <c r="W3292" s="732">
        <v>3.6085535018681817E-4</v>
      </c>
      <c r="X3292" s="108">
        <v>1.1851050008296841E-5</v>
      </c>
      <c r="Y3292" s="109">
        <v>1.1325894087926799E-5</v>
      </c>
      <c r="Z3292" s="732">
        <v>2.3241104649683555E-5</v>
      </c>
      <c r="AA3292" s="108">
        <v>2.0707921324276707E-4</v>
      </c>
      <c r="AB3292" s="109">
        <v>2.0611615800327518E-4</v>
      </c>
      <c r="AC3292" s="732">
        <v>6.3362332148789874E-4</v>
      </c>
      <c r="AD3292" s="108">
        <v>8.4053978039114543E-5</v>
      </c>
      <c r="AE3292" s="109">
        <v>8.0774176951624248E-5</v>
      </c>
      <c r="AF3292" s="732">
        <v>1.5689000982430798E-4</v>
      </c>
      <c r="AG3292" s="108">
        <v>1.0059029125148801E-4</v>
      </c>
      <c r="AH3292" s="109">
        <v>9.5371364482883713E-5</v>
      </c>
      <c r="AI3292" s="732">
        <v>2.0048454004556427E-4</v>
      </c>
      <c r="AJ3292" s="114"/>
      <c r="AK3292" s="115"/>
      <c r="AL3292" s="115"/>
    </row>
    <row r="3293" spans="1:38" ht="13" x14ac:dyDescent="0.3">
      <c r="A3293" s="71">
        <f t="shared" si="3"/>
        <v>2057</v>
      </c>
      <c r="B3293" s="718">
        <v>8</v>
      </c>
      <c r="C3293" s="108">
        <v>0.27493767990382328</v>
      </c>
      <c r="D3293" s="109">
        <v>0.28092458440085644</v>
      </c>
      <c r="E3293" s="732">
        <v>0.26124818231314018</v>
      </c>
      <c r="F3293" s="108">
        <v>1.3228810860859091E-2</v>
      </c>
      <c r="G3293" s="109">
        <v>1.5028214364446409E-2</v>
      </c>
      <c r="H3293" s="732">
        <v>1.5788728113388665E-2</v>
      </c>
      <c r="I3293" s="108">
        <v>7.2080822327957213E-3</v>
      </c>
      <c r="J3293" s="109">
        <v>6.7810637960641082E-3</v>
      </c>
      <c r="K3293" s="732">
        <v>1.8082285683054942E-2</v>
      </c>
      <c r="L3293" s="108">
        <v>7.1224947673699198E-4</v>
      </c>
      <c r="M3293" s="109">
        <v>7.8342485661127238E-4</v>
      </c>
      <c r="N3293" s="732">
        <v>1.4670584710985549E-3</v>
      </c>
      <c r="O3293" s="108">
        <v>1.8135501674264277E-3</v>
      </c>
      <c r="P3293" s="109">
        <v>1.7021823773177795E-3</v>
      </c>
      <c r="Q3293" s="732">
        <v>3.6572859103229075E-3</v>
      </c>
      <c r="R3293" s="108">
        <v>2.5331226155676984E-3</v>
      </c>
      <c r="S3293" s="109">
        <v>3.3740863656433247E-3</v>
      </c>
      <c r="T3293" s="732">
        <v>1.0908621652602779E-2</v>
      </c>
      <c r="U3293" s="108">
        <v>1.9174982324091485E-4</v>
      </c>
      <c r="V3293" s="109">
        <v>1.8369853759063657E-4</v>
      </c>
      <c r="W3293" s="732">
        <v>3.6085535018681817E-4</v>
      </c>
      <c r="X3293" s="108">
        <v>1.1851050008296841E-5</v>
      </c>
      <c r="Y3293" s="109">
        <v>1.1325894087926799E-5</v>
      </c>
      <c r="Z3293" s="732">
        <v>2.3241104649683555E-5</v>
      </c>
      <c r="AA3293" s="108">
        <v>2.0707921324276707E-4</v>
      </c>
      <c r="AB3293" s="109">
        <v>2.0611615800327518E-4</v>
      </c>
      <c r="AC3293" s="732">
        <v>6.3362332148789874E-4</v>
      </c>
      <c r="AD3293" s="108">
        <v>8.4053978039114543E-5</v>
      </c>
      <c r="AE3293" s="109">
        <v>8.0774176951624248E-5</v>
      </c>
      <c r="AF3293" s="732">
        <v>1.5689000982430798E-4</v>
      </c>
      <c r="AG3293" s="108">
        <v>1.0059029125148801E-4</v>
      </c>
      <c r="AH3293" s="109">
        <v>9.5371364482883713E-5</v>
      </c>
      <c r="AI3293" s="732">
        <v>2.0048454004556427E-4</v>
      </c>
      <c r="AJ3293" s="114"/>
      <c r="AK3293" s="115"/>
      <c r="AL3293" s="115"/>
    </row>
    <row r="3294" spans="1:38" ht="13" x14ac:dyDescent="0.3">
      <c r="A3294" s="71">
        <f t="shared" si="3"/>
        <v>2057</v>
      </c>
      <c r="B3294" s="718">
        <v>9</v>
      </c>
      <c r="C3294" s="108">
        <v>0.27493767990382328</v>
      </c>
      <c r="D3294" s="109">
        <v>0.28092458440085644</v>
      </c>
      <c r="E3294" s="732">
        <v>0.26124818231314018</v>
      </c>
      <c r="F3294" s="108">
        <v>1.3228810860859091E-2</v>
      </c>
      <c r="G3294" s="109">
        <v>1.5028214364446409E-2</v>
      </c>
      <c r="H3294" s="732">
        <v>1.5788728113388665E-2</v>
      </c>
      <c r="I3294" s="108">
        <v>7.2080822327957213E-3</v>
      </c>
      <c r="J3294" s="109">
        <v>6.7810637960641082E-3</v>
      </c>
      <c r="K3294" s="732">
        <v>1.8082285683054942E-2</v>
      </c>
      <c r="L3294" s="108">
        <v>7.1224947673699198E-4</v>
      </c>
      <c r="M3294" s="109">
        <v>7.8342485661127238E-4</v>
      </c>
      <c r="N3294" s="732">
        <v>1.4670584710985549E-3</v>
      </c>
      <c r="O3294" s="108">
        <v>1.8135501674264277E-3</v>
      </c>
      <c r="P3294" s="109">
        <v>1.7021823773177795E-3</v>
      </c>
      <c r="Q3294" s="732">
        <v>3.6572859103229075E-3</v>
      </c>
      <c r="R3294" s="108">
        <v>2.5331226155676984E-3</v>
      </c>
      <c r="S3294" s="109">
        <v>3.3740863656433247E-3</v>
      </c>
      <c r="T3294" s="732">
        <v>1.0908621652602779E-2</v>
      </c>
      <c r="U3294" s="108">
        <v>1.9174982324091485E-4</v>
      </c>
      <c r="V3294" s="109">
        <v>1.8369853759063657E-4</v>
      </c>
      <c r="W3294" s="732">
        <v>3.6085535018681817E-4</v>
      </c>
      <c r="X3294" s="108">
        <v>1.1851050008296841E-5</v>
      </c>
      <c r="Y3294" s="109">
        <v>1.1325894087926799E-5</v>
      </c>
      <c r="Z3294" s="732">
        <v>2.3241104649683555E-5</v>
      </c>
      <c r="AA3294" s="108">
        <v>2.0707921324276707E-4</v>
      </c>
      <c r="AB3294" s="109">
        <v>2.0611615800327518E-4</v>
      </c>
      <c r="AC3294" s="732">
        <v>6.3362332148789874E-4</v>
      </c>
      <c r="AD3294" s="108">
        <v>8.4053978039114543E-5</v>
      </c>
      <c r="AE3294" s="109">
        <v>8.0774176951624248E-5</v>
      </c>
      <c r="AF3294" s="732">
        <v>1.5689000982430798E-4</v>
      </c>
      <c r="AG3294" s="108">
        <v>1.0059029125148801E-4</v>
      </c>
      <c r="AH3294" s="109">
        <v>9.5371364482883713E-5</v>
      </c>
      <c r="AI3294" s="732">
        <v>2.0048454004556427E-4</v>
      </c>
      <c r="AJ3294" s="114"/>
      <c r="AK3294" s="115"/>
      <c r="AL3294" s="115"/>
    </row>
    <row r="3295" spans="1:38" ht="13" x14ac:dyDescent="0.3">
      <c r="A3295" s="71">
        <f t="shared" si="3"/>
        <v>2057</v>
      </c>
      <c r="B3295" s="718">
        <v>10</v>
      </c>
      <c r="C3295" s="108">
        <v>0.27493767990382328</v>
      </c>
      <c r="D3295" s="109">
        <v>0.28092458440085644</v>
      </c>
      <c r="E3295" s="732">
        <v>0.26124818231314018</v>
      </c>
      <c r="F3295" s="108">
        <v>1.3228810860859091E-2</v>
      </c>
      <c r="G3295" s="109">
        <v>1.5028214364446409E-2</v>
      </c>
      <c r="H3295" s="732">
        <v>1.5788728113388665E-2</v>
      </c>
      <c r="I3295" s="108">
        <v>7.2080822327957213E-3</v>
      </c>
      <c r="J3295" s="109">
        <v>6.7810637960641082E-3</v>
      </c>
      <c r="K3295" s="732">
        <v>1.8082285683054942E-2</v>
      </c>
      <c r="L3295" s="108">
        <v>7.1224947673699198E-4</v>
      </c>
      <c r="M3295" s="109">
        <v>7.8342485661127238E-4</v>
      </c>
      <c r="N3295" s="732">
        <v>1.4670584710985549E-3</v>
      </c>
      <c r="O3295" s="108">
        <v>1.8135501674264277E-3</v>
      </c>
      <c r="P3295" s="109">
        <v>1.7021823773177795E-3</v>
      </c>
      <c r="Q3295" s="732">
        <v>3.6572859103229075E-3</v>
      </c>
      <c r="R3295" s="108">
        <v>2.5331226155676984E-3</v>
      </c>
      <c r="S3295" s="109">
        <v>3.3740863656433247E-3</v>
      </c>
      <c r="T3295" s="732">
        <v>1.0908621652602779E-2</v>
      </c>
      <c r="U3295" s="108">
        <v>1.9174982324091485E-4</v>
      </c>
      <c r="V3295" s="109">
        <v>1.8369853759063657E-4</v>
      </c>
      <c r="W3295" s="732">
        <v>3.6085535018681817E-4</v>
      </c>
      <c r="X3295" s="108">
        <v>1.1851050008296841E-5</v>
      </c>
      <c r="Y3295" s="109">
        <v>1.1325894087926799E-5</v>
      </c>
      <c r="Z3295" s="732">
        <v>2.3241104649683555E-5</v>
      </c>
      <c r="AA3295" s="108">
        <v>2.0707921324276707E-4</v>
      </c>
      <c r="AB3295" s="109">
        <v>2.0611615800327518E-4</v>
      </c>
      <c r="AC3295" s="732">
        <v>6.3362332148789874E-4</v>
      </c>
      <c r="AD3295" s="108">
        <v>8.4053978039114543E-5</v>
      </c>
      <c r="AE3295" s="109">
        <v>8.0774176951624248E-5</v>
      </c>
      <c r="AF3295" s="732">
        <v>1.5689000982430798E-4</v>
      </c>
      <c r="AG3295" s="108">
        <v>1.0059029125148801E-4</v>
      </c>
      <c r="AH3295" s="109">
        <v>9.5371364482883713E-5</v>
      </c>
      <c r="AI3295" s="732">
        <v>2.0048454004556427E-4</v>
      </c>
      <c r="AJ3295" s="114"/>
      <c r="AK3295" s="115"/>
      <c r="AL3295" s="115"/>
    </row>
    <row r="3296" spans="1:38" ht="13" x14ac:dyDescent="0.3">
      <c r="A3296" s="71">
        <f t="shared" si="3"/>
        <v>2057</v>
      </c>
      <c r="B3296" s="718">
        <v>11</v>
      </c>
      <c r="C3296" s="108">
        <v>0.27493767990382328</v>
      </c>
      <c r="D3296" s="109">
        <v>0.28092458440085644</v>
      </c>
      <c r="E3296" s="732">
        <v>0.26124818231314018</v>
      </c>
      <c r="F3296" s="108">
        <v>1.3228810860859091E-2</v>
      </c>
      <c r="G3296" s="109">
        <v>1.5028214364446409E-2</v>
      </c>
      <c r="H3296" s="732">
        <v>1.5788728113388665E-2</v>
      </c>
      <c r="I3296" s="108">
        <v>7.2080822327957213E-3</v>
      </c>
      <c r="J3296" s="109">
        <v>6.7810637960641082E-3</v>
      </c>
      <c r="K3296" s="732">
        <v>1.8082285683054942E-2</v>
      </c>
      <c r="L3296" s="108">
        <v>7.1224947673699198E-4</v>
      </c>
      <c r="M3296" s="109">
        <v>7.8342485661127238E-4</v>
      </c>
      <c r="N3296" s="732">
        <v>1.4670584710985549E-3</v>
      </c>
      <c r="O3296" s="108">
        <v>1.8135501674264277E-3</v>
      </c>
      <c r="P3296" s="109">
        <v>1.7021823773177795E-3</v>
      </c>
      <c r="Q3296" s="732">
        <v>3.6572859103229075E-3</v>
      </c>
      <c r="R3296" s="108">
        <v>2.5331226155676984E-3</v>
      </c>
      <c r="S3296" s="109">
        <v>3.3740863656433247E-3</v>
      </c>
      <c r="T3296" s="732">
        <v>1.0908621652602779E-2</v>
      </c>
      <c r="U3296" s="108">
        <v>1.9174982324091485E-4</v>
      </c>
      <c r="V3296" s="109">
        <v>1.8369853759063657E-4</v>
      </c>
      <c r="W3296" s="732">
        <v>3.6085535018681817E-4</v>
      </c>
      <c r="X3296" s="108">
        <v>1.1851050008296841E-5</v>
      </c>
      <c r="Y3296" s="109">
        <v>1.1325894087926799E-5</v>
      </c>
      <c r="Z3296" s="732">
        <v>2.3241104649683555E-5</v>
      </c>
      <c r="AA3296" s="108">
        <v>2.0707921324276707E-4</v>
      </c>
      <c r="AB3296" s="109">
        <v>2.0611615800327518E-4</v>
      </c>
      <c r="AC3296" s="732">
        <v>6.3362332148789874E-4</v>
      </c>
      <c r="AD3296" s="108">
        <v>8.4053978039114543E-5</v>
      </c>
      <c r="AE3296" s="109">
        <v>8.0774176951624248E-5</v>
      </c>
      <c r="AF3296" s="732">
        <v>1.5689000982430798E-4</v>
      </c>
      <c r="AG3296" s="108">
        <v>1.0059029125148801E-4</v>
      </c>
      <c r="AH3296" s="109">
        <v>9.5371364482883713E-5</v>
      </c>
      <c r="AI3296" s="732">
        <v>2.0048454004556427E-4</v>
      </c>
      <c r="AJ3296" s="114"/>
      <c r="AK3296" s="115"/>
      <c r="AL3296" s="115"/>
    </row>
    <row r="3297" spans="1:38" ht="13" x14ac:dyDescent="0.3">
      <c r="A3297" s="71">
        <f t="shared" si="3"/>
        <v>2057</v>
      </c>
      <c r="B3297" s="718">
        <v>12</v>
      </c>
      <c r="C3297" s="108">
        <v>0.27493767990382328</v>
      </c>
      <c r="D3297" s="109">
        <v>0.28092458440085644</v>
      </c>
      <c r="E3297" s="732">
        <v>0.26124818231314018</v>
      </c>
      <c r="F3297" s="108">
        <v>1.3228810860859091E-2</v>
      </c>
      <c r="G3297" s="109">
        <v>1.5028214364446409E-2</v>
      </c>
      <c r="H3297" s="732">
        <v>1.5788728113388665E-2</v>
      </c>
      <c r="I3297" s="108">
        <v>7.2080822327957213E-3</v>
      </c>
      <c r="J3297" s="109">
        <v>6.7810637960641082E-3</v>
      </c>
      <c r="K3297" s="732">
        <v>1.8082285683054942E-2</v>
      </c>
      <c r="L3297" s="108">
        <v>7.1224947673699198E-4</v>
      </c>
      <c r="M3297" s="109">
        <v>7.8342485661127238E-4</v>
      </c>
      <c r="N3297" s="732">
        <v>1.4670584710985549E-3</v>
      </c>
      <c r="O3297" s="108">
        <v>1.8135501674264277E-3</v>
      </c>
      <c r="P3297" s="109">
        <v>1.7021823773177795E-3</v>
      </c>
      <c r="Q3297" s="732">
        <v>3.6572859103229075E-3</v>
      </c>
      <c r="R3297" s="108">
        <v>2.5331226155676984E-3</v>
      </c>
      <c r="S3297" s="109">
        <v>3.3740863656433247E-3</v>
      </c>
      <c r="T3297" s="732">
        <v>1.0908621652602779E-2</v>
      </c>
      <c r="U3297" s="108">
        <v>1.9174982324091485E-4</v>
      </c>
      <c r="V3297" s="109">
        <v>1.8369853759063657E-4</v>
      </c>
      <c r="W3297" s="732">
        <v>3.6085535018681817E-4</v>
      </c>
      <c r="X3297" s="108">
        <v>1.1851050008296841E-5</v>
      </c>
      <c r="Y3297" s="109">
        <v>1.1325894087926799E-5</v>
      </c>
      <c r="Z3297" s="732">
        <v>2.3241104649683555E-5</v>
      </c>
      <c r="AA3297" s="108">
        <v>2.0707921324276707E-4</v>
      </c>
      <c r="AB3297" s="109">
        <v>2.0611615800327518E-4</v>
      </c>
      <c r="AC3297" s="732">
        <v>6.3362332148789874E-4</v>
      </c>
      <c r="AD3297" s="108">
        <v>8.4053978039114543E-5</v>
      </c>
      <c r="AE3297" s="109">
        <v>8.0774176951624248E-5</v>
      </c>
      <c r="AF3297" s="732">
        <v>1.5689000982430798E-4</v>
      </c>
      <c r="AG3297" s="108">
        <v>1.0059029125148801E-4</v>
      </c>
      <c r="AH3297" s="109">
        <v>9.5371364482883713E-5</v>
      </c>
      <c r="AI3297" s="732">
        <v>2.0048454004556427E-4</v>
      </c>
      <c r="AJ3297" s="114"/>
      <c r="AK3297" s="115"/>
      <c r="AL3297" s="115"/>
    </row>
    <row r="3298" spans="1:38" ht="13" x14ac:dyDescent="0.3">
      <c r="A3298" s="71">
        <f t="shared" si="3"/>
        <v>2057</v>
      </c>
      <c r="B3298" s="718">
        <v>13</v>
      </c>
      <c r="C3298" s="108">
        <v>0.27493767990382328</v>
      </c>
      <c r="D3298" s="109">
        <v>0.28092458440085644</v>
      </c>
      <c r="E3298" s="732">
        <v>0.26124818231314018</v>
      </c>
      <c r="F3298" s="108">
        <v>1.3228810860859091E-2</v>
      </c>
      <c r="G3298" s="109">
        <v>1.5028214364446409E-2</v>
      </c>
      <c r="H3298" s="732">
        <v>1.5788728113388665E-2</v>
      </c>
      <c r="I3298" s="108">
        <v>7.2080822327957213E-3</v>
      </c>
      <c r="J3298" s="109">
        <v>6.7810637960641082E-3</v>
      </c>
      <c r="K3298" s="732">
        <v>1.8082285683054942E-2</v>
      </c>
      <c r="L3298" s="108">
        <v>7.1224947673699198E-4</v>
      </c>
      <c r="M3298" s="109">
        <v>7.8342485661127238E-4</v>
      </c>
      <c r="N3298" s="732">
        <v>1.4670584710985549E-3</v>
      </c>
      <c r="O3298" s="108">
        <v>1.8135501674264277E-3</v>
      </c>
      <c r="P3298" s="109">
        <v>1.7021823773177795E-3</v>
      </c>
      <c r="Q3298" s="732">
        <v>3.6572859103229075E-3</v>
      </c>
      <c r="R3298" s="108">
        <v>2.5331226155676984E-3</v>
      </c>
      <c r="S3298" s="109">
        <v>3.3740863656433247E-3</v>
      </c>
      <c r="T3298" s="732">
        <v>1.0908621652602779E-2</v>
      </c>
      <c r="U3298" s="108">
        <v>1.9174982324091485E-4</v>
      </c>
      <c r="V3298" s="109">
        <v>1.8369853759063657E-4</v>
      </c>
      <c r="W3298" s="732">
        <v>3.6085535018681817E-4</v>
      </c>
      <c r="X3298" s="108">
        <v>1.1851050008296841E-5</v>
      </c>
      <c r="Y3298" s="109">
        <v>1.1325894087926799E-5</v>
      </c>
      <c r="Z3298" s="732">
        <v>2.3241104649683555E-5</v>
      </c>
      <c r="AA3298" s="108">
        <v>2.0707921324276707E-4</v>
      </c>
      <c r="AB3298" s="109">
        <v>2.0611615800327518E-4</v>
      </c>
      <c r="AC3298" s="732">
        <v>6.3362332148789874E-4</v>
      </c>
      <c r="AD3298" s="108">
        <v>8.4053978039114543E-5</v>
      </c>
      <c r="AE3298" s="109">
        <v>8.0774176951624248E-5</v>
      </c>
      <c r="AF3298" s="732">
        <v>1.5689000982430798E-4</v>
      </c>
      <c r="AG3298" s="108">
        <v>1.0059029125148801E-4</v>
      </c>
      <c r="AH3298" s="109">
        <v>9.5371364482883713E-5</v>
      </c>
      <c r="AI3298" s="732">
        <v>2.0048454004556427E-4</v>
      </c>
      <c r="AJ3298" s="114"/>
      <c r="AK3298" s="115"/>
      <c r="AL3298" s="115"/>
    </row>
    <row r="3299" spans="1:38" ht="13" x14ac:dyDescent="0.3">
      <c r="A3299" s="71">
        <f t="shared" si="3"/>
        <v>2057</v>
      </c>
      <c r="B3299" s="718">
        <v>14</v>
      </c>
      <c r="C3299" s="108">
        <v>0.27493767990382328</v>
      </c>
      <c r="D3299" s="109">
        <v>0.28092458440085644</v>
      </c>
      <c r="E3299" s="732">
        <v>0.26124818231314018</v>
      </c>
      <c r="F3299" s="108">
        <v>1.3228810860859091E-2</v>
      </c>
      <c r="G3299" s="109">
        <v>1.5028214364446409E-2</v>
      </c>
      <c r="H3299" s="732">
        <v>1.5788728113388665E-2</v>
      </c>
      <c r="I3299" s="108">
        <v>7.2080822327957213E-3</v>
      </c>
      <c r="J3299" s="109">
        <v>6.7810637960641082E-3</v>
      </c>
      <c r="K3299" s="732">
        <v>1.8082285683054942E-2</v>
      </c>
      <c r="L3299" s="108">
        <v>7.1224947673699198E-4</v>
      </c>
      <c r="M3299" s="109">
        <v>7.8342485661127238E-4</v>
      </c>
      <c r="N3299" s="732">
        <v>1.4670584710985549E-3</v>
      </c>
      <c r="O3299" s="108">
        <v>1.8135501674264277E-3</v>
      </c>
      <c r="P3299" s="109">
        <v>1.7021823773177795E-3</v>
      </c>
      <c r="Q3299" s="732">
        <v>3.6572859103229075E-3</v>
      </c>
      <c r="R3299" s="108">
        <v>2.5331226155676984E-3</v>
      </c>
      <c r="S3299" s="109">
        <v>3.3740863656433247E-3</v>
      </c>
      <c r="T3299" s="732">
        <v>1.0908621652602779E-2</v>
      </c>
      <c r="U3299" s="108">
        <v>1.9174982324091485E-4</v>
      </c>
      <c r="V3299" s="109">
        <v>1.8369853759063657E-4</v>
      </c>
      <c r="W3299" s="732">
        <v>3.6085535018681817E-4</v>
      </c>
      <c r="X3299" s="108">
        <v>1.1851050008296841E-5</v>
      </c>
      <c r="Y3299" s="109">
        <v>1.1325894087926799E-5</v>
      </c>
      <c r="Z3299" s="732">
        <v>2.3241104649683555E-5</v>
      </c>
      <c r="AA3299" s="108">
        <v>2.0707921324276707E-4</v>
      </c>
      <c r="AB3299" s="109">
        <v>2.0611615800327518E-4</v>
      </c>
      <c r="AC3299" s="732">
        <v>6.3362332148789874E-4</v>
      </c>
      <c r="AD3299" s="108">
        <v>8.4053978039114543E-5</v>
      </c>
      <c r="AE3299" s="109">
        <v>8.0774176951624248E-5</v>
      </c>
      <c r="AF3299" s="732">
        <v>1.5689000982430798E-4</v>
      </c>
      <c r="AG3299" s="108">
        <v>1.0059029125148801E-4</v>
      </c>
      <c r="AH3299" s="109">
        <v>9.5371364482883713E-5</v>
      </c>
      <c r="AI3299" s="732">
        <v>2.0048454004556427E-4</v>
      </c>
      <c r="AJ3299" s="114"/>
      <c r="AK3299" s="115"/>
      <c r="AL3299" s="115"/>
    </row>
    <row r="3300" spans="1:38" ht="13" x14ac:dyDescent="0.3">
      <c r="A3300" s="71">
        <f t="shared" si="3"/>
        <v>2057</v>
      </c>
      <c r="B3300" s="718">
        <v>15</v>
      </c>
      <c r="C3300" s="108">
        <v>0.27493767990382328</v>
      </c>
      <c r="D3300" s="109">
        <v>0.28092458440085644</v>
      </c>
      <c r="E3300" s="732">
        <v>0.26124818231314018</v>
      </c>
      <c r="F3300" s="108">
        <v>1.3228810860859091E-2</v>
      </c>
      <c r="G3300" s="109">
        <v>1.5028214364446409E-2</v>
      </c>
      <c r="H3300" s="732">
        <v>1.5788728113388665E-2</v>
      </c>
      <c r="I3300" s="108">
        <v>7.2080822327957213E-3</v>
      </c>
      <c r="J3300" s="109">
        <v>6.7810637960641082E-3</v>
      </c>
      <c r="K3300" s="732">
        <v>1.8082285683054942E-2</v>
      </c>
      <c r="L3300" s="108">
        <v>7.1224947673699198E-4</v>
      </c>
      <c r="M3300" s="109">
        <v>7.8342485661127238E-4</v>
      </c>
      <c r="N3300" s="732">
        <v>1.4670584710985549E-3</v>
      </c>
      <c r="O3300" s="108">
        <v>1.8135501674264277E-3</v>
      </c>
      <c r="P3300" s="109">
        <v>1.7021823773177795E-3</v>
      </c>
      <c r="Q3300" s="732">
        <v>3.6572859103229075E-3</v>
      </c>
      <c r="R3300" s="108">
        <v>2.5331226155676984E-3</v>
      </c>
      <c r="S3300" s="109">
        <v>3.3740863656433247E-3</v>
      </c>
      <c r="T3300" s="732">
        <v>1.0908621652602779E-2</v>
      </c>
      <c r="U3300" s="108">
        <v>1.9174982324091485E-4</v>
      </c>
      <c r="V3300" s="109">
        <v>1.8369853759063657E-4</v>
      </c>
      <c r="W3300" s="732">
        <v>3.6085535018681817E-4</v>
      </c>
      <c r="X3300" s="108">
        <v>1.1851050008296841E-5</v>
      </c>
      <c r="Y3300" s="109">
        <v>1.1325894087926799E-5</v>
      </c>
      <c r="Z3300" s="732">
        <v>2.3241104649683555E-5</v>
      </c>
      <c r="AA3300" s="108">
        <v>2.0707921324276707E-4</v>
      </c>
      <c r="AB3300" s="109">
        <v>2.0611615800327518E-4</v>
      </c>
      <c r="AC3300" s="732">
        <v>6.3362332148789874E-4</v>
      </c>
      <c r="AD3300" s="108">
        <v>8.4053978039114543E-5</v>
      </c>
      <c r="AE3300" s="109">
        <v>8.0774176951624248E-5</v>
      </c>
      <c r="AF3300" s="732">
        <v>1.5689000982430798E-4</v>
      </c>
      <c r="AG3300" s="108">
        <v>1.0059029125148801E-4</v>
      </c>
      <c r="AH3300" s="109">
        <v>9.5371364482883713E-5</v>
      </c>
      <c r="AI3300" s="732">
        <v>2.0048454004556427E-4</v>
      </c>
      <c r="AJ3300" s="114"/>
      <c r="AK3300" s="115"/>
      <c r="AL3300" s="115"/>
    </row>
    <row r="3301" spans="1:38" ht="13" x14ac:dyDescent="0.3">
      <c r="A3301" s="71">
        <f t="shared" si="3"/>
        <v>2057</v>
      </c>
      <c r="B3301" s="718">
        <v>16</v>
      </c>
      <c r="C3301" s="108">
        <v>0.27493767990382328</v>
      </c>
      <c r="D3301" s="109">
        <v>0.28092458440085644</v>
      </c>
      <c r="E3301" s="732">
        <v>0.26124818231314018</v>
      </c>
      <c r="F3301" s="108">
        <v>1.3228810860859091E-2</v>
      </c>
      <c r="G3301" s="109">
        <v>1.5028214364446409E-2</v>
      </c>
      <c r="H3301" s="732">
        <v>1.5788728113388665E-2</v>
      </c>
      <c r="I3301" s="108">
        <v>7.2080822327957213E-3</v>
      </c>
      <c r="J3301" s="109">
        <v>6.7810637960641082E-3</v>
      </c>
      <c r="K3301" s="732">
        <v>1.8082285683054942E-2</v>
      </c>
      <c r="L3301" s="108">
        <v>7.1224947673699198E-4</v>
      </c>
      <c r="M3301" s="109">
        <v>7.8342485661127238E-4</v>
      </c>
      <c r="N3301" s="732">
        <v>1.4670584710985549E-3</v>
      </c>
      <c r="O3301" s="108">
        <v>1.8135501674264277E-3</v>
      </c>
      <c r="P3301" s="109">
        <v>1.7021823773177795E-3</v>
      </c>
      <c r="Q3301" s="732">
        <v>3.6572859103229075E-3</v>
      </c>
      <c r="R3301" s="108">
        <v>2.5331226155676984E-3</v>
      </c>
      <c r="S3301" s="109">
        <v>3.3740863656433247E-3</v>
      </c>
      <c r="T3301" s="732">
        <v>1.0908621652602779E-2</v>
      </c>
      <c r="U3301" s="108">
        <v>1.9174982324091485E-4</v>
      </c>
      <c r="V3301" s="109">
        <v>1.8369853759063657E-4</v>
      </c>
      <c r="W3301" s="732">
        <v>3.6085535018681817E-4</v>
      </c>
      <c r="X3301" s="108">
        <v>1.1851050008296841E-5</v>
      </c>
      <c r="Y3301" s="109">
        <v>1.1325894087926799E-5</v>
      </c>
      <c r="Z3301" s="732">
        <v>2.3241104649683555E-5</v>
      </c>
      <c r="AA3301" s="108">
        <v>2.0707921324276707E-4</v>
      </c>
      <c r="AB3301" s="109">
        <v>2.0611615800327518E-4</v>
      </c>
      <c r="AC3301" s="732">
        <v>6.3362332148789874E-4</v>
      </c>
      <c r="AD3301" s="108">
        <v>8.4053978039114543E-5</v>
      </c>
      <c r="AE3301" s="109">
        <v>8.0774176951624248E-5</v>
      </c>
      <c r="AF3301" s="732">
        <v>1.5689000982430798E-4</v>
      </c>
      <c r="AG3301" s="108">
        <v>1.0059029125148801E-4</v>
      </c>
      <c r="AH3301" s="109">
        <v>9.5371364482883713E-5</v>
      </c>
      <c r="AI3301" s="732">
        <v>2.0048454004556427E-4</v>
      </c>
      <c r="AJ3301" s="114"/>
      <c r="AK3301" s="115"/>
      <c r="AL3301" s="115"/>
    </row>
    <row r="3302" spans="1:38" ht="13" x14ac:dyDescent="0.3">
      <c r="A3302" s="71">
        <f t="shared" si="3"/>
        <v>2057</v>
      </c>
      <c r="B3302" s="718">
        <v>17</v>
      </c>
      <c r="C3302" s="108">
        <v>0.27493767990382328</v>
      </c>
      <c r="D3302" s="109">
        <v>0.28092458440085644</v>
      </c>
      <c r="E3302" s="732">
        <v>0.26124818231314018</v>
      </c>
      <c r="F3302" s="108">
        <v>1.3228810860859091E-2</v>
      </c>
      <c r="G3302" s="109">
        <v>1.5028214364446409E-2</v>
      </c>
      <c r="H3302" s="732">
        <v>1.5788728113388665E-2</v>
      </c>
      <c r="I3302" s="108">
        <v>7.2080822327957213E-3</v>
      </c>
      <c r="J3302" s="109">
        <v>6.7810637960641082E-3</v>
      </c>
      <c r="K3302" s="732">
        <v>1.8082285683054942E-2</v>
      </c>
      <c r="L3302" s="108">
        <v>7.1224947673699198E-4</v>
      </c>
      <c r="M3302" s="109">
        <v>7.8342485661127238E-4</v>
      </c>
      <c r="N3302" s="732">
        <v>1.4670584710985549E-3</v>
      </c>
      <c r="O3302" s="108">
        <v>1.8135501674264277E-3</v>
      </c>
      <c r="P3302" s="109">
        <v>1.7021823773177795E-3</v>
      </c>
      <c r="Q3302" s="732">
        <v>3.6572859103229075E-3</v>
      </c>
      <c r="R3302" s="108">
        <v>2.5331226155676984E-3</v>
      </c>
      <c r="S3302" s="109">
        <v>3.3740863656433247E-3</v>
      </c>
      <c r="T3302" s="732">
        <v>1.0908621652602779E-2</v>
      </c>
      <c r="U3302" s="108">
        <v>1.9174982324091485E-4</v>
      </c>
      <c r="V3302" s="109">
        <v>1.8369853759063657E-4</v>
      </c>
      <c r="W3302" s="732">
        <v>3.6085535018681817E-4</v>
      </c>
      <c r="X3302" s="108">
        <v>1.1851050008296841E-5</v>
      </c>
      <c r="Y3302" s="109">
        <v>1.1325894087926799E-5</v>
      </c>
      <c r="Z3302" s="732">
        <v>2.3241104649683555E-5</v>
      </c>
      <c r="AA3302" s="108">
        <v>2.0707921324276707E-4</v>
      </c>
      <c r="AB3302" s="109">
        <v>2.0611615800327518E-4</v>
      </c>
      <c r="AC3302" s="732">
        <v>6.3362332148789874E-4</v>
      </c>
      <c r="AD3302" s="108">
        <v>8.4053978039114543E-5</v>
      </c>
      <c r="AE3302" s="109">
        <v>8.0774176951624248E-5</v>
      </c>
      <c r="AF3302" s="732">
        <v>1.5689000982430798E-4</v>
      </c>
      <c r="AG3302" s="108">
        <v>1.0059029125148801E-4</v>
      </c>
      <c r="AH3302" s="109">
        <v>9.5371364482883713E-5</v>
      </c>
      <c r="AI3302" s="732">
        <v>2.0048454004556427E-4</v>
      </c>
      <c r="AJ3302" s="114"/>
      <c r="AK3302" s="115"/>
      <c r="AL3302" s="115"/>
    </row>
    <row r="3303" spans="1:38" ht="13" x14ac:dyDescent="0.3">
      <c r="A3303" s="71">
        <f t="shared" ref="A3303:A3366" si="4">A3263+1</f>
        <v>2057</v>
      </c>
      <c r="B3303" s="718">
        <v>18</v>
      </c>
      <c r="C3303" s="108">
        <v>0.27493767990382328</v>
      </c>
      <c r="D3303" s="109">
        <v>0.28092458440085644</v>
      </c>
      <c r="E3303" s="732">
        <v>0.26124818231314018</v>
      </c>
      <c r="F3303" s="108">
        <v>1.3228810860859091E-2</v>
      </c>
      <c r="G3303" s="109">
        <v>1.5028214364446409E-2</v>
      </c>
      <c r="H3303" s="732">
        <v>1.5788728113388665E-2</v>
      </c>
      <c r="I3303" s="108">
        <v>7.2080822327957213E-3</v>
      </c>
      <c r="J3303" s="109">
        <v>6.7810637960641082E-3</v>
      </c>
      <c r="K3303" s="732">
        <v>1.8082285683054942E-2</v>
      </c>
      <c r="L3303" s="108">
        <v>7.1224947673699198E-4</v>
      </c>
      <c r="M3303" s="109">
        <v>7.8342485661127238E-4</v>
      </c>
      <c r="N3303" s="732">
        <v>1.4670584710985549E-3</v>
      </c>
      <c r="O3303" s="108">
        <v>1.8135501674264277E-3</v>
      </c>
      <c r="P3303" s="109">
        <v>1.7021823773177795E-3</v>
      </c>
      <c r="Q3303" s="732">
        <v>3.6572859103229075E-3</v>
      </c>
      <c r="R3303" s="108">
        <v>2.5331226155676984E-3</v>
      </c>
      <c r="S3303" s="109">
        <v>3.3740863656433247E-3</v>
      </c>
      <c r="T3303" s="732">
        <v>1.0908621652602779E-2</v>
      </c>
      <c r="U3303" s="108">
        <v>1.9174982324091485E-4</v>
      </c>
      <c r="V3303" s="109">
        <v>1.8369853759063657E-4</v>
      </c>
      <c r="W3303" s="732">
        <v>3.6085535018681817E-4</v>
      </c>
      <c r="X3303" s="108">
        <v>1.1851050008296841E-5</v>
      </c>
      <c r="Y3303" s="109">
        <v>1.1325894087926799E-5</v>
      </c>
      <c r="Z3303" s="732">
        <v>2.3241104649683555E-5</v>
      </c>
      <c r="AA3303" s="108">
        <v>2.0707921324276707E-4</v>
      </c>
      <c r="AB3303" s="109">
        <v>2.0611615800327518E-4</v>
      </c>
      <c r="AC3303" s="732">
        <v>6.3362332148789874E-4</v>
      </c>
      <c r="AD3303" s="108">
        <v>8.4053978039114543E-5</v>
      </c>
      <c r="AE3303" s="109">
        <v>8.0774176951624248E-5</v>
      </c>
      <c r="AF3303" s="732">
        <v>1.5689000982430798E-4</v>
      </c>
      <c r="AG3303" s="108">
        <v>1.0059029125148801E-4</v>
      </c>
      <c r="AH3303" s="109">
        <v>9.5371364482883713E-5</v>
      </c>
      <c r="AI3303" s="732">
        <v>2.0048454004556427E-4</v>
      </c>
      <c r="AJ3303" s="114"/>
      <c r="AK3303" s="115"/>
      <c r="AL3303" s="115"/>
    </row>
    <row r="3304" spans="1:38" ht="13" x14ac:dyDescent="0.3">
      <c r="A3304" s="71">
        <f t="shared" si="4"/>
        <v>2057</v>
      </c>
      <c r="B3304" s="718">
        <v>19</v>
      </c>
      <c r="C3304" s="108">
        <v>0.27493767990382328</v>
      </c>
      <c r="D3304" s="109">
        <v>0.28092458440085644</v>
      </c>
      <c r="E3304" s="732">
        <v>0.26124818231314018</v>
      </c>
      <c r="F3304" s="108">
        <v>1.3228810860859091E-2</v>
      </c>
      <c r="G3304" s="109">
        <v>1.5028214364446409E-2</v>
      </c>
      <c r="H3304" s="732">
        <v>1.5788728113388665E-2</v>
      </c>
      <c r="I3304" s="108">
        <v>7.2080822327957213E-3</v>
      </c>
      <c r="J3304" s="109">
        <v>6.7810637960641082E-3</v>
      </c>
      <c r="K3304" s="732">
        <v>1.8082285683054942E-2</v>
      </c>
      <c r="L3304" s="108">
        <v>7.1224947673699198E-4</v>
      </c>
      <c r="M3304" s="109">
        <v>7.8342485661127238E-4</v>
      </c>
      <c r="N3304" s="732">
        <v>1.4670584710985549E-3</v>
      </c>
      <c r="O3304" s="108">
        <v>1.8135501674264277E-3</v>
      </c>
      <c r="P3304" s="109">
        <v>1.7021823773177795E-3</v>
      </c>
      <c r="Q3304" s="732">
        <v>3.6572859103229075E-3</v>
      </c>
      <c r="R3304" s="108">
        <v>2.5331226155676984E-3</v>
      </c>
      <c r="S3304" s="109">
        <v>3.3740863656433247E-3</v>
      </c>
      <c r="T3304" s="732">
        <v>1.0908621652602779E-2</v>
      </c>
      <c r="U3304" s="108">
        <v>1.9174982324091485E-4</v>
      </c>
      <c r="V3304" s="109">
        <v>1.8369853759063657E-4</v>
      </c>
      <c r="W3304" s="732">
        <v>3.6085535018681817E-4</v>
      </c>
      <c r="X3304" s="108">
        <v>1.1851050008296841E-5</v>
      </c>
      <c r="Y3304" s="109">
        <v>1.1325894087926799E-5</v>
      </c>
      <c r="Z3304" s="732">
        <v>2.3241104649683555E-5</v>
      </c>
      <c r="AA3304" s="108">
        <v>2.0707921324276707E-4</v>
      </c>
      <c r="AB3304" s="109">
        <v>2.0611615800327518E-4</v>
      </c>
      <c r="AC3304" s="732">
        <v>6.3362332148789874E-4</v>
      </c>
      <c r="AD3304" s="108">
        <v>8.4053978039114543E-5</v>
      </c>
      <c r="AE3304" s="109">
        <v>8.0774176951624248E-5</v>
      </c>
      <c r="AF3304" s="732">
        <v>1.5689000982430798E-4</v>
      </c>
      <c r="AG3304" s="108">
        <v>1.0059029125148801E-4</v>
      </c>
      <c r="AH3304" s="109">
        <v>9.5371364482883713E-5</v>
      </c>
      <c r="AI3304" s="732">
        <v>2.0048454004556427E-4</v>
      </c>
      <c r="AJ3304" s="114"/>
      <c r="AK3304" s="115"/>
      <c r="AL3304" s="115"/>
    </row>
    <row r="3305" spans="1:38" ht="13" x14ac:dyDescent="0.3">
      <c r="A3305" s="71">
        <f t="shared" si="4"/>
        <v>2057</v>
      </c>
      <c r="B3305" s="718">
        <v>20</v>
      </c>
      <c r="C3305" s="108">
        <v>0.27493767990382328</v>
      </c>
      <c r="D3305" s="109">
        <v>0.28092458440085644</v>
      </c>
      <c r="E3305" s="732">
        <v>0.26124818231314018</v>
      </c>
      <c r="F3305" s="108">
        <v>1.3228810860859091E-2</v>
      </c>
      <c r="G3305" s="109">
        <v>1.5028214364446409E-2</v>
      </c>
      <c r="H3305" s="732">
        <v>1.5788728113388665E-2</v>
      </c>
      <c r="I3305" s="108">
        <v>7.2080822327957213E-3</v>
      </c>
      <c r="J3305" s="109">
        <v>6.7810637960641082E-3</v>
      </c>
      <c r="K3305" s="732">
        <v>1.8082285683054942E-2</v>
      </c>
      <c r="L3305" s="108">
        <v>7.1224947673699198E-4</v>
      </c>
      <c r="M3305" s="109">
        <v>7.8342485661127238E-4</v>
      </c>
      <c r="N3305" s="732">
        <v>1.4670584710985549E-3</v>
      </c>
      <c r="O3305" s="108">
        <v>1.8135501674264277E-3</v>
      </c>
      <c r="P3305" s="109">
        <v>1.7021823773177795E-3</v>
      </c>
      <c r="Q3305" s="732">
        <v>3.6572859103229075E-3</v>
      </c>
      <c r="R3305" s="108">
        <v>2.5331226155676984E-3</v>
      </c>
      <c r="S3305" s="109">
        <v>3.3740863656433247E-3</v>
      </c>
      <c r="T3305" s="732">
        <v>1.0908621652602779E-2</v>
      </c>
      <c r="U3305" s="108">
        <v>1.9174982324091485E-4</v>
      </c>
      <c r="V3305" s="109">
        <v>1.8369853759063657E-4</v>
      </c>
      <c r="W3305" s="732">
        <v>3.6085535018681817E-4</v>
      </c>
      <c r="X3305" s="108">
        <v>1.1851050008296841E-5</v>
      </c>
      <c r="Y3305" s="109">
        <v>1.1325894087926799E-5</v>
      </c>
      <c r="Z3305" s="732">
        <v>2.3241104649683555E-5</v>
      </c>
      <c r="AA3305" s="108">
        <v>2.0707921324276707E-4</v>
      </c>
      <c r="AB3305" s="109">
        <v>2.0611615800327518E-4</v>
      </c>
      <c r="AC3305" s="732">
        <v>6.3362332148789874E-4</v>
      </c>
      <c r="AD3305" s="108">
        <v>8.4053978039114543E-5</v>
      </c>
      <c r="AE3305" s="109">
        <v>8.0774176951624248E-5</v>
      </c>
      <c r="AF3305" s="732">
        <v>1.5689000982430798E-4</v>
      </c>
      <c r="AG3305" s="108">
        <v>1.0059029125148801E-4</v>
      </c>
      <c r="AH3305" s="109">
        <v>9.5371364482883713E-5</v>
      </c>
      <c r="AI3305" s="732">
        <v>2.0048454004556427E-4</v>
      </c>
      <c r="AJ3305" s="114"/>
      <c r="AK3305" s="115"/>
      <c r="AL3305" s="115"/>
    </row>
    <row r="3306" spans="1:38" ht="13" x14ac:dyDescent="0.3">
      <c r="A3306" s="71">
        <f t="shared" si="4"/>
        <v>2057</v>
      </c>
      <c r="B3306" s="718">
        <v>21</v>
      </c>
      <c r="C3306" s="108">
        <v>0.27493767990382328</v>
      </c>
      <c r="D3306" s="109">
        <v>0.28092458440085644</v>
      </c>
      <c r="E3306" s="732">
        <v>0.26124818231314018</v>
      </c>
      <c r="F3306" s="108">
        <v>1.3228810860859091E-2</v>
      </c>
      <c r="G3306" s="109">
        <v>1.5028214364446409E-2</v>
      </c>
      <c r="H3306" s="732">
        <v>1.5788728113388665E-2</v>
      </c>
      <c r="I3306" s="108">
        <v>7.2080822327957213E-3</v>
      </c>
      <c r="J3306" s="109">
        <v>6.7810637960641082E-3</v>
      </c>
      <c r="K3306" s="732">
        <v>1.8082285683054942E-2</v>
      </c>
      <c r="L3306" s="108">
        <v>7.1224947673699198E-4</v>
      </c>
      <c r="M3306" s="109">
        <v>7.8342485661127238E-4</v>
      </c>
      <c r="N3306" s="732">
        <v>1.4670584710985549E-3</v>
      </c>
      <c r="O3306" s="108">
        <v>1.8135501674264277E-3</v>
      </c>
      <c r="P3306" s="109">
        <v>1.7021823773177795E-3</v>
      </c>
      <c r="Q3306" s="732">
        <v>3.6572859103229075E-3</v>
      </c>
      <c r="R3306" s="108">
        <v>2.5331226155676984E-3</v>
      </c>
      <c r="S3306" s="109">
        <v>3.3740863656433247E-3</v>
      </c>
      <c r="T3306" s="732">
        <v>1.0908621652602779E-2</v>
      </c>
      <c r="U3306" s="108">
        <v>1.9174982324091485E-4</v>
      </c>
      <c r="V3306" s="109">
        <v>1.8369853759063657E-4</v>
      </c>
      <c r="W3306" s="732">
        <v>3.6085535018681817E-4</v>
      </c>
      <c r="X3306" s="108">
        <v>1.1851050008296841E-5</v>
      </c>
      <c r="Y3306" s="109">
        <v>1.1325894087926799E-5</v>
      </c>
      <c r="Z3306" s="732">
        <v>2.3241104649683555E-5</v>
      </c>
      <c r="AA3306" s="108">
        <v>2.0707921324276707E-4</v>
      </c>
      <c r="AB3306" s="109">
        <v>2.0611615800327518E-4</v>
      </c>
      <c r="AC3306" s="732">
        <v>6.3362332148789874E-4</v>
      </c>
      <c r="AD3306" s="108">
        <v>8.4053978039114543E-5</v>
      </c>
      <c r="AE3306" s="109">
        <v>8.0774176951624248E-5</v>
      </c>
      <c r="AF3306" s="732">
        <v>1.5689000982430798E-4</v>
      </c>
      <c r="AG3306" s="108">
        <v>1.0059029125148801E-4</v>
      </c>
      <c r="AH3306" s="109">
        <v>9.5371364482883713E-5</v>
      </c>
      <c r="AI3306" s="732">
        <v>2.0048454004556427E-4</v>
      </c>
      <c r="AJ3306" s="114"/>
      <c r="AK3306" s="115"/>
      <c r="AL3306" s="115"/>
    </row>
    <row r="3307" spans="1:38" ht="13" x14ac:dyDescent="0.3">
      <c r="A3307" s="71">
        <f t="shared" si="4"/>
        <v>2057</v>
      </c>
      <c r="B3307" s="718">
        <v>22</v>
      </c>
      <c r="C3307" s="108">
        <v>0.27493767990382328</v>
      </c>
      <c r="D3307" s="109">
        <v>0.28092458440085644</v>
      </c>
      <c r="E3307" s="732">
        <v>0.26124818231314018</v>
      </c>
      <c r="F3307" s="108">
        <v>1.3228810860859091E-2</v>
      </c>
      <c r="G3307" s="109">
        <v>1.5028214364446409E-2</v>
      </c>
      <c r="H3307" s="732">
        <v>1.5788728113388665E-2</v>
      </c>
      <c r="I3307" s="108">
        <v>7.2080822327957213E-3</v>
      </c>
      <c r="J3307" s="109">
        <v>6.7810637960641082E-3</v>
      </c>
      <c r="K3307" s="732">
        <v>1.8082285683054942E-2</v>
      </c>
      <c r="L3307" s="108">
        <v>7.1224947673699198E-4</v>
      </c>
      <c r="M3307" s="109">
        <v>7.8342485661127238E-4</v>
      </c>
      <c r="N3307" s="732">
        <v>1.4670584710985549E-3</v>
      </c>
      <c r="O3307" s="108">
        <v>1.8135501674264277E-3</v>
      </c>
      <c r="P3307" s="109">
        <v>1.7021823773177795E-3</v>
      </c>
      <c r="Q3307" s="732">
        <v>3.6572859103229075E-3</v>
      </c>
      <c r="R3307" s="108">
        <v>2.5331226155676984E-3</v>
      </c>
      <c r="S3307" s="109">
        <v>3.3740863656433247E-3</v>
      </c>
      <c r="T3307" s="732">
        <v>1.0908621652602779E-2</v>
      </c>
      <c r="U3307" s="108">
        <v>1.9174982324091485E-4</v>
      </c>
      <c r="V3307" s="109">
        <v>1.8369853759063657E-4</v>
      </c>
      <c r="W3307" s="732">
        <v>3.6085535018681817E-4</v>
      </c>
      <c r="X3307" s="108">
        <v>1.1851050008296841E-5</v>
      </c>
      <c r="Y3307" s="109">
        <v>1.1325894087926799E-5</v>
      </c>
      <c r="Z3307" s="732">
        <v>2.3241104649683555E-5</v>
      </c>
      <c r="AA3307" s="108">
        <v>2.0707921324276707E-4</v>
      </c>
      <c r="AB3307" s="109">
        <v>2.0611615800327518E-4</v>
      </c>
      <c r="AC3307" s="732">
        <v>6.3362332148789874E-4</v>
      </c>
      <c r="AD3307" s="108">
        <v>8.4053978039114543E-5</v>
      </c>
      <c r="AE3307" s="109">
        <v>8.0774176951624248E-5</v>
      </c>
      <c r="AF3307" s="732">
        <v>1.5689000982430798E-4</v>
      </c>
      <c r="AG3307" s="108">
        <v>1.0059029125148801E-4</v>
      </c>
      <c r="AH3307" s="109">
        <v>9.5371364482883713E-5</v>
      </c>
      <c r="AI3307" s="732">
        <v>2.0048454004556427E-4</v>
      </c>
      <c r="AJ3307" s="114"/>
      <c r="AK3307" s="115"/>
      <c r="AL3307" s="115"/>
    </row>
    <row r="3308" spans="1:38" ht="13" x14ac:dyDescent="0.3">
      <c r="A3308" s="71">
        <f t="shared" si="4"/>
        <v>2057</v>
      </c>
      <c r="B3308" s="718">
        <v>23</v>
      </c>
      <c r="C3308" s="108">
        <v>0.27493767990382328</v>
      </c>
      <c r="D3308" s="109">
        <v>0.28092458440085644</v>
      </c>
      <c r="E3308" s="732">
        <v>0.26124818231314018</v>
      </c>
      <c r="F3308" s="108">
        <v>1.3228810860859091E-2</v>
      </c>
      <c r="G3308" s="109">
        <v>1.5028214364446409E-2</v>
      </c>
      <c r="H3308" s="732">
        <v>1.5788728113388665E-2</v>
      </c>
      <c r="I3308" s="108">
        <v>7.2080822327957213E-3</v>
      </c>
      <c r="J3308" s="109">
        <v>6.7810637960641082E-3</v>
      </c>
      <c r="K3308" s="732">
        <v>1.8082285683054942E-2</v>
      </c>
      <c r="L3308" s="108">
        <v>7.1224947673699198E-4</v>
      </c>
      <c r="M3308" s="109">
        <v>7.8342485661127238E-4</v>
      </c>
      <c r="N3308" s="732">
        <v>1.4670584710985549E-3</v>
      </c>
      <c r="O3308" s="108">
        <v>1.8135501674264277E-3</v>
      </c>
      <c r="P3308" s="109">
        <v>1.7021823773177795E-3</v>
      </c>
      <c r="Q3308" s="732">
        <v>3.6572859103229075E-3</v>
      </c>
      <c r="R3308" s="108">
        <v>2.5331226155676984E-3</v>
      </c>
      <c r="S3308" s="109">
        <v>3.3740863656433247E-3</v>
      </c>
      <c r="T3308" s="732">
        <v>1.0908621652602779E-2</v>
      </c>
      <c r="U3308" s="108">
        <v>1.9174982324091485E-4</v>
      </c>
      <c r="V3308" s="109">
        <v>1.8369853759063657E-4</v>
      </c>
      <c r="W3308" s="732">
        <v>3.6085535018681817E-4</v>
      </c>
      <c r="X3308" s="108">
        <v>1.1851050008296841E-5</v>
      </c>
      <c r="Y3308" s="109">
        <v>1.1325894087926799E-5</v>
      </c>
      <c r="Z3308" s="732">
        <v>2.3241104649683555E-5</v>
      </c>
      <c r="AA3308" s="108">
        <v>2.0707921324276707E-4</v>
      </c>
      <c r="AB3308" s="109">
        <v>2.0611615800327518E-4</v>
      </c>
      <c r="AC3308" s="732">
        <v>6.3362332148789874E-4</v>
      </c>
      <c r="AD3308" s="108">
        <v>8.4053978039114543E-5</v>
      </c>
      <c r="AE3308" s="109">
        <v>8.0774176951624248E-5</v>
      </c>
      <c r="AF3308" s="732">
        <v>1.5689000982430798E-4</v>
      </c>
      <c r="AG3308" s="108">
        <v>1.0059029125148801E-4</v>
      </c>
      <c r="AH3308" s="109">
        <v>9.5371364482883713E-5</v>
      </c>
      <c r="AI3308" s="732">
        <v>2.0048454004556427E-4</v>
      </c>
      <c r="AJ3308" s="114"/>
      <c r="AK3308" s="115"/>
      <c r="AL3308" s="115"/>
    </row>
    <row r="3309" spans="1:38" ht="13" x14ac:dyDescent="0.3">
      <c r="A3309" s="71">
        <f t="shared" si="4"/>
        <v>2057</v>
      </c>
      <c r="B3309" s="718">
        <v>24</v>
      </c>
      <c r="C3309" s="108">
        <v>0.27493767990382328</v>
      </c>
      <c r="D3309" s="109">
        <v>0.28092458440085644</v>
      </c>
      <c r="E3309" s="732">
        <v>0.26124818231314018</v>
      </c>
      <c r="F3309" s="108">
        <v>1.3228810860859091E-2</v>
      </c>
      <c r="G3309" s="109">
        <v>1.5028214364446409E-2</v>
      </c>
      <c r="H3309" s="732">
        <v>1.5788728113388665E-2</v>
      </c>
      <c r="I3309" s="108">
        <v>7.2080822327957213E-3</v>
      </c>
      <c r="J3309" s="109">
        <v>6.7810637960641082E-3</v>
      </c>
      <c r="K3309" s="732">
        <v>1.8082285683054942E-2</v>
      </c>
      <c r="L3309" s="108">
        <v>7.1224947673699198E-4</v>
      </c>
      <c r="M3309" s="109">
        <v>7.8342485661127238E-4</v>
      </c>
      <c r="N3309" s="732">
        <v>1.4670584710985549E-3</v>
      </c>
      <c r="O3309" s="108">
        <v>1.8135501674264277E-3</v>
      </c>
      <c r="P3309" s="109">
        <v>1.7021823773177795E-3</v>
      </c>
      <c r="Q3309" s="732">
        <v>3.6572859103229075E-3</v>
      </c>
      <c r="R3309" s="108">
        <v>2.5331226155676984E-3</v>
      </c>
      <c r="S3309" s="109">
        <v>3.3740863656433247E-3</v>
      </c>
      <c r="T3309" s="732">
        <v>1.0908621652602779E-2</v>
      </c>
      <c r="U3309" s="108">
        <v>1.9174982324091485E-4</v>
      </c>
      <c r="V3309" s="109">
        <v>1.8369853759063657E-4</v>
      </c>
      <c r="W3309" s="732">
        <v>3.6085535018681817E-4</v>
      </c>
      <c r="X3309" s="108">
        <v>1.1851050008296841E-5</v>
      </c>
      <c r="Y3309" s="109">
        <v>1.1325894087926799E-5</v>
      </c>
      <c r="Z3309" s="732">
        <v>2.3241104649683555E-5</v>
      </c>
      <c r="AA3309" s="108">
        <v>2.0707921324276707E-4</v>
      </c>
      <c r="AB3309" s="109">
        <v>2.0611615800327518E-4</v>
      </c>
      <c r="AC3309" s="732">
        <v>6.3362332148789874E-4</v>
      </c>
      <c r="AD3309" s="108">
        <v>8.4053978039114543E-5</v>
      </c>
      <c r="AE3309" s="109">
        <v>8.0774176951624248E-5</v>
      </c>
      <c r="AF3309" s="732">
        <v>1.5689000982430798E-4</v>
      </c>
      <c r="AG3309" s="108">
        <v>1.0059029125148801E-4</v>
      </c>
      <c r="AH3309" s="109">
        <v>9.5371364482883713E-5</v>
      </c>
      <c r="AI3309" s="732">
        <v>2.0048454004556427E-4</v>
      </c>
      <c r="AJ3309" s="114"/>
      <c r="AK3309" s="115"/>
      <c r="AL3309" s="115"/>
    </row>
    <row r="3310" spans="1:38" ht="13" x14ac:dyDescent="0.3">
      <c r="A3310" s="71">
        <f t="shared" si="4"/>
        <v>2057</v>
      </c>
      <c r="B3310" s="718">
        <v>25</v>
      </c>
      <c r="C3310" s="108">
        <v>0.27493767990382328</v>
      </c>
      <c r="D3310" s="109">
        <v>0.28092458440085644</v>
      </c>
      <c r="E3310" s="732">
        <v>0.26124818231314018</v>
      </c>
      <c r="F3310" s="108">
        <v>1.3228810860859091E-2</v>
      </c>
      <c r="G3310" s="109">
        <v>1.5028214364446409E-2</v>
      </c>
      <c r="H3310" s="732">
        <v>1.5788728113388665E-2</v>
      </c>
      <c r="I3310" s="108">
        <v>7.2080822327957213E-3</v>
      </c>
      <c r="J3310" s="109">
        <v>6.7810637960641082E-3</v>
      </c>
      <c r="K3310" s="732">
        <v>1.8082285683054942E-2</v>
      </c>
      <c r="L3310" s="108">
        <v>7.1224947673699198E-4</v>
      </c>
      <c r="M3310" s="109">
        <v>7.8342485661127238E-4</v>
      </c>
      <c r="N3310" s="732">
        <v>1.4670584710985549E-3</v>
      </c>
      <c r="O3310" s="108">
        <v>1.8135501674264277E-3</v>
      </c>
      <c r="P3310" s="109">
        <v>1.7021823773177795E-3</v>
      </c>
      <c r="Q3310" s="732">
        <v>3.6572859103229075E-3</v>
      </c>
      <c r="R3310" s="108">
        <v>2.5331226155676984E-3</v>
      </c>
      <c r="S3310" s="109">
        <v>3.3740863656433247E-3</v>
      </c>
      <c r="T3310" s="732">
        <v>1.0908621652602779E-2</v>
      </c>
      <c r="U3310" s="108">
        <v>1.9174982324091485E-4</v>
      </c>
      <c r="V3310" s="109">
        <v>1.8369853759063657E-4</v>
      </c>
      <c r="W3310" s="732">
        <v>3.6085535018681817E-4</v>
      </c>
      <c r="X3310" s="108">
        <v>1.1851050008296841E-5</v>
      </c>
      <c r="Y3310" s="109">
        <v>1.1325894087926799E-5</v>
      </c>
      <c r="Z3310" s="732">
        <v>2.3241104649683555E-5</v>
      </c>
      <c r="AA3310" s="108">
        <v>2.0707921324276707E-4</v>
      </c>
      <c r="AB3310" s="109">
        <v>2.0611615800327518E-4</v>
      </c>
      <c r="AC3310" s="732">
        <v>6.3362332148789874E-4</v>
      </c>
      <c r="AD3310" s="108">
        <v>8.4053978039114543E-5</v>
      </c>
      <c r="AE3310" s="109">
        <v>8.0774176951624248E-5</v>
      </c>
      <c r="AF3310" s="732">
        <v>1.5689000982430798E-4</v>
      </c>
      <c r="AG3310" s="108">
        <v>1.0059029125148801E-4</v>
      </c>
      <c r="AH3310" s="109">
        <v>9.5371364482883713E-5</v>
      </c>
      <c r="AI3310" s="732">
        <v>2.0048454004556427E-4</v>
      </c>
      <c r="AJ3310" s="114"/>
      <c r="AK3310" s="115"/>
      <c r="AL3310" s="115"/>
    </row>
    <row r="3311" spans="1:38" ht="13" x14ac:dyDescent="0.3">
      <c r="A3311" s="71">
        <f t="shared" si="4"/>
        <v>2057</v>
      </c>
      <c r="B3311" s="718">
        <v>26</v>
      </c>
      <c r="C3311" s="108">
        <v>0.27493767990382328</v>
      </c>
      <c r="D3311" s="109">
        <v>0.28092458440085644</v>
      </c>
      <c r="E3311" s="732">
        <v>0.26124818231314018</v>
      </c>
      <c r="F3311" s="108">
        <v>1.3228810860859091E-2</v>
      </c>
      <c r="G3311" s="109">
        <v>1.5028214364446409E-2</v>
      </c>
      <c r="H3311" s="732">
        <v>1.5788728113388665E-2</v>
      </c>
      <c r="I3311" s="108">
        <v>7.2080822327957213E-3</v>
      </c>
      <c r="J3311" s="109">
        <v>6.7810637960641082E-3</v>
      </c>
      <c r="K3311" s="732">
        <v>1.8082285683054942E-2</v>
      </c>
      <c r="L3311" s="108">
        <v>7.1224947673699198E-4</v>
      </c>
      <c r="M3311" s="109">
        <v>7.8342485661127238E-4</v>
      </c>
      <c r="N3311" s="732">
        <v>1.4670584710985549E-3</v>
      </c>
      <c r="O3311" s="108">
        <v>1.8135501674264277E-3</v>
      </c>
      <c r="P3311" s="109">
        <v>1.7021823773177795E-3</v>
      </c>
      <c r="Q3311" s="732">
        <v>3.6572859103229075E-3</v>
      </c>
      <c r="R3311" s="108">
        <v>2.5331226155676984E-3</v>
      </c>
      <c r="S3311" s="109">
        <v>3.3740863656433247E-3</v>
      </c>
      <c r="T3311" s="732">
        <v>1.0908621652602779E-2</v>
      </c>
      <c r="U3311" s="108">
        <v>1.9174982324091485E-4</v>
      </c>
      <c r="V3311" s="109">
        <v>1.8369853759063657E-4</v>
      </c>
      <c r="W3311" s="732">
        <v>3.6085535018681817E-4</v>
      </c>
      <c r="X3311" s="108">
        <v>1.1851050008296841E-5</v>
      </c>
      <c r="Y3311" s="109">
        <v>1.1325894087926799E-5</v>
      </c>
      <c r="Z3311" s="732">
        <v>2.3241104649683555E-5</v>
      </c>
      <c r="AA3311" s="108">
        <v>2.0707921324276707E-4</v>
      </c>
      <c r="AB3311" s="109">
        <v>2.0611615800327518E-4</v>
      </c>
      <c r="AC3311" s="732">
        <v>6.3362332148789874E-4</v>
      </c>
      <c r="AD3311" s="108">
        <v>8.4053978039114543E-5</v>
      </c>
      <c r="AE3311" s="109">
        <v>8.0774176951624248E-5</v>
      </c>
      <c r="AF3311" s="732">
        <v>1.5689000982430798E-4</v>
      </c>
      <c r="AG3311" s="108">
        <v>1.0059029125148801E-4</v>
      </c>
      <c r="AH3311" s="109">
        <v>9.5371364482883713E-5</v>
      </c>
      <c r="AI3311" s="732">
        <v>2.0048454004556427E-4</v>
      </c>
      <c r="AJ3311" s="114"/>
      <c r="AK3311" s="115"/>
      <c r="AL3311" s="115"/>
    </row>
    <row r="3312" spans="1:38" ht="13" x14ac:dyDescent="0.3">
      <c r="A3312" s="71">
        <f t="shared" si="4"/>
        <v>2057</v>
      </c>
      <c r="B3312" s="718">
        <v>27</v>
      </c>
      <c r="C3312" s="108">
        <v>0.27493767990382328</v>
      </c>
      <c r="D3312" s="109">
        <v>0.28092458440085644</v>
      </c>
      <c r="E3312" s="732">
        <v>0.26124818231314018</v>
      </c>
      <c r="F3312" s="108">
        <v>1.3228810860859091E-2</v>
      </c>
      <c r="G3312" s="109">
        <v>1.5028214364446409E-2</v>
      </c>
      <c r="H3312" s="732">
        <v>1.5788728113388665E-2</v>
      </c>
      <c r="I3312" s="108">
        <v>7.2080822327957213E-3</v>
      </c>
      <c r="J3312" s="109">
        <v>6.7810637960641082E-3</v>
      </c>
      <c r="K3312" s="732">
        <v>1.8082285683054942E-2</v>
      </c>
      <c r="L3312" s="108">
        <v>7.1224947673699198E-4</v>
      </c>
      <c r="M3312" s="109">
        <v>7.8342485661127238E-4</v>
      </c>
      <c r="N3312" s="732">
        <v>1.4670584710985549E-3</v>
      </c>
      <c r="O3312" s="108">
        <v>1.8135501674264277E-3</v>
      </c>
      <c r="P3312" s="109">
        <v>1.7021823773177795E-3</v>
      </c>
      <c r="Q3312" s="732">
        <v>3.6572859103229075E-3</v>
      </c>
      <c r="R3312" s="108">
        <v>2.5331226155676984E-3</v>
      </c>
      <c r="S3312" s="109">
        <v>3.3740863656433247E-3</v>
      </c>
      <c r="T3312" s="732">
        <v>1.0908621652602779E-2</v>
      </c>
      <c r="U3312" s="108">
        <v>1.9174982324091485E-4</v>
      </c>
      <c r="V3312" s="109">
        <v>1.8369853759063657E-4</v>
      </c>
      <c r="W3312" s="732">
        <v>3.6085535018681817E-4</v>
      </c>
      <c r="X3312" s="108">
        <v>1.1851050008296841E-5</v>
      </c>
      <c r="Y3312" s="109">
        <v>1.1325894087926799E-5</v>
      </c>
      <c r="Z3312" s="732">
        <v>2.3241104649683555E-5</v>
      </c>
      <c r="AA3312" s="108">
        <v>2.0707921324276707E-4</v>
      </c>
      <c r="AB3312" s="109">
        <v>2.0611615800327518E-4</v>
      </c>
      <c r="AC3312" s="732">
        <v>6.3362332148789874E-4</v>
      </c>
      <c r="AD3312" s="108">
        <v>8.4053978039114543E-5</v>
      </c>
      <c r="AE3312" s="109">
        <v>8.0774176951624248E-5</v>
      </c>
      <c r="AF3312" s="732">
        <v>1.5689000982430798E-4</v>
      </c>
      <c r="AG3312" s="108">
        <v>1.0059029125148801E-4</v>
      </c>
      <c r="AH3312" s="109">
        <v>9.5371364482883713E-5</v>
      </c>
      <c r="AI3312" s="732">
        <v>2.0048454004556427E-4</v>
      </c>
      <c r="AJ3312" s="114"/>
      <c r="AK3312" s="115"/>
      <c r="AL3312" s="115"/>
    </row>
    <row r="3313" spans="1:38" ht="13" x14ac:dyDescent="0.3">
      <c r="A3313" s="71">
        <f t="shared" si="4"/>
        <v>2057</v>
      </c>
      <c r="B3313" s="718">
        <v>28</v>
      </c>
      <c r="C3313" s="108">
        <v>0.27493767990382328</v>
      </c>
      <c r="D3313" s="109">
        <v>0.28092458440085644</v>
      </c>
      <c r="E3313" s="732">
        <v>0.26124818231314018</v>
      </c>
      <c r="F3313" s="108">
        <v>1.3228810860859091E-2</v>
      </c>
      <c r="G3313" s="109">
        <v>1.5028214364446409E-2</v>
      </c>
      <c r="H3313" s="732">
        <v>1.5788728113388665E-2</v>
      </c>
      <c r="I3313" s="108">
        <v>7.2080822327957213E-3</v>
      </c>
      <c r="J3313" s="109">
        <v>6.7810637960641082E-3</v>
      </c>
      <c r="K3313" s="732">
        <v>1.8082285683054942E-2</v>
      </c>
      <c r="L3313" s="108">
        <v>7.1224947673699198E-4</v>
      </c>
      <c r="M3313" s="109">
        <v>7.8342485661127238E-4</v>
      </c>
      <c r="N3313" s="732">
        <v>1.4670584710985549E-3</v>
      </c>
      <c r="O3313" s="108">
        <v>1.8135501674264277E-3</v>
      </c>
      <c r="P3313" s="109">
        <v>1.7021823773177795E-3</v>
      </c>
      <c r="Q3313" s="732">
        <v>3.6572859103229075E-3</v>
      </c>
      <c r="R3313" s="108">
        <v>2.5331226155676984E-3</v>
      </c>
      <c r="S3313" s="109">
        <v>3.3740863656433247E-3</v>
      </c>
      <c r="T3313" s="732">
        <v>1.0908621652602779E-2</v>
      </c>
      <c r="U3313" s="108">
        <v>1.9174982324091485E-4</v>
      </c>
      <c r="V3313" s="109">
        <v>1.8369853759063657E-4</v>
      </c>
      <c r="W3313" s="732">
        <v>3.6085535018681817E-4</v>
      </c>
      <c r="X3313" s="108">
        <v>1.1851050008296841E-5</v>
      </c>
      <c r="Y3313" s="109">
        <v>1.1325894087926799E-5</v>
      </c>
      <c r="Z3313" s="732">
        <v>2.3241104649683555E-5</v>
      </c>
      <c r="AA3313" s="108">
        <v>2.0707921324276707E-4</v>
      </c>
      <c r="AB3313" s="109">
        <v>2.0611615800327518E-4</v>
      </c>
      <c r="AC3313" s="732">
        <v>6.3362332148789874E-4</v>
      </c>
      <c r="AD3313" s="108">
        <v>8.4053978039114543E-5</v>
      </c>
      <c r="AE3313" s="109">
        <v>8.0774176951624248E-5</v>
      </c>
      <c r="AF3313" s="732">
        <v>1.5689000982430798E-4</v>
      </c>
      <c r="AG3313" s="108">
        <v>1.0059029125148801E-4</v>
      </c>
      <c r="AH3313" s="109">
        <v>9.5371364482883713E-5</v>
      </c>
      <c r="AI3313" s="732">
        <v>2.0048454004556427E-4</v>
      </c>
      <c r="AJ3313" s="114"/>
      <c r="AK3313" s="115"/>
      <c r="AL3313" s="115"/>
    </row>
    <row r="3314" spans="1:38" ht="13" x14ac:dyDescent="0.3">
      <c r="A3314" s="71">
        <f t="shared" si="4"/>
        <v>2057</v>
      </c>
      <c r="B3314" s="718">
        <v>29</v>
      </c>
      <c r="C3314" s="108">
        <v>0.27493767990382328</v>
      </c>
      <c r="D3314" s="109">
        <v>0.28092458440085644</v>
      </c>
      <c r="E3314" s="732">
        <v>0.26124818231314018</v>
      </c>
      <c r="F3314" s="108">
        <v>1.3228810860859091E-2</v>
      </c>
      <c r="G3314" s="109">
        <v>1.5028214364446409E-2</v>
      </c>
      <c r="H3314" s="732">
        <v>1.5788728113388665E-2</v>
      </c>
      <c r="I3314" s="108">
        <v>7.2080822327957213E-3</v>
      </c>
      <c r="J3314" s="109">
        <v>6.7810637960641082E-3</v>
      </c>
      <c r="K3314" s="732">
        <v>1.8082285683054942E-2</v>
      </c>
      <c r="L3314" s="108">
        <v>7.1224947673699198E-4</v>
      </c>
      <c r="M3314" s="109">
        <v>7.8342485661127238E-4</v>
      </c>
      <c r="N3314" s="732">
        <v>1.4670584710985549E-3</v>
      </c>
      <c r="O3314" s="108">
        <v>1.8135501674264277E-3</v>
      </c>
      <c r="P3314" s="109">
        <v>1.7021823773177795E-3</v>
      </c>
      <c r="Q3314" s="732">
        <v>3.6572859103229075E-3</v>
      </c>
      <c r="R3314" s="108">
        <v>2.5331226155676984E-3</v>
      </c>
      <c r="S3314" s="109">
        <v>3.3740863656433247E-3</v>
      </c>
      <c r="T3314" s="732">
        <v>1.0908621652602779E-2</v>
      </c>
      <c r="U3314" s="108">
        <v>1.9174982324091485E-4</v>
      </c>
      <c r="V3314" s="109">
        <v>1.8369853759063657E-4</v>
      </c>
      <c r="W3314" s="732">
        <v>3.6085535018681817E-4</v>
      </c>
      <c r="X3314" s="108">
        <v>1.1851050008296841E-5</v>
      </c>
      <c r="Y3314" s="109">
        <v>1.1325894087926799E-5</v>
      </c>
      <c r="Z3314" s="732">
        <v>2.3241104649683555E-5</v>
      </c>
      <c r="AA3314" s="108">
        <v>2.0707921324276707E-4</v>
      </c>
      <c r="AB3314" s="109">
        <v>2.0611615800327518E-4</v>
      </c>
      <c r="AC3314" s="732">
        <v>6.3362332148789874E-4</v>
      </c>
      <c r="AD3314" s="108">
        <v>8.4053978039114543E-5</v>
      </c>
      <c r="AE3314" s="109">
        <v>8.0774176951624248E-5</v>
      </c>
      <c r="AF3314" s="732">
        <v>1.5689000982430798E-4</v>
      </c>
      <c r="AG3314" s="108">
        <v>1.0059029125148801E-4</v>
      </c>
      <c r="AH3314" s="109">
        <v>9.5371364482883713E-5</v>
      </c>
      <c r="AI3314" s="732">
        <v>2.0048454004556427E-4</v>
      </c>
      <c r="AJ3314" s="114"/>
      <c r="AK3314" s="115"/>
      <c r="AL3314" s="115"/>
    </row>
    <row r="3315" spans="1:38" ht="13" x14ac:dyDescent="0.3">
      <c r="A3315" s="71">
        <f t="shared" si="4"/>
        <v>2057</v>
      </c>
      <c r="B3315" s="718">
        <v>30</v>
      </c>
      <c r="C3315" s="108">
        <v>0.27493767990382328</v>
      </c>
      <c r="D3315" s="109">
        <v>0.28092458440085644</v>
      </c>
      <c r="E3315" s="732">
        <v>0.26124818231314018</v>
      </c>
      <c r="F3315" s="108">
        <v>1.3228810860859091E-2</v>
      </c>
      <c r="G3315" s="109">
        <v>1.5028214364446409E-2</v>
      </c>
      <c r="H3315" s="732">
        <v>1.5788728113388665E-2</v>
      </c>
      <c r="I3315" s="108">
        <v>7.2080822327957213E-3</v>
      </c>
      <c r="J3315" s="109">
        <v>6.7810637960641082E-3</v>
      </c>
      <c r="K3315" s="732">
        <v>1.8082285683054942E-2</v>
      </c>
      <c r="L3315" s="108">
        <v>7.1224947673699198E-4</v>
      </c>
      <c r="M3315" s="109">
        <v>7.8342485661127238E-4</v>
      </c>
      <c r="N3315" s="732">
        <v>1.4670584710985549E-3</v>
      </c>
      <c r="O3315" s="108">
        <v>1.8135501674264277E-3</v>
      </c>
      <c r="P3315" s="109">
        <v>1.7021823773177795E-3</v>
      </c>
      <c r="Q3315" s="732">
        <v>3.6572859103229075E-3</v>
      </c>
      <c r="R3315" s="108">
        <v>2.5331226155676984E-3</v>
      </c>
      <c r="S3315" s="109">
        <v>3.3740863656433247E-3</v>
      </c>
      <c r="T3315" s="732">
        <v>1.0908621652602779E-2</v>
      </c>
      <c r="U3315" s="108">
        <v>1.9174982324091485E-4</v>
      </c>
      <c r="V3315" s="109">
        <v>1.8369853759063657E-4</v>
      </c>
      <c r="W3315" s="732">
        <v>3.6085535018681817E-4</v>
      </c>
      <c r="X3315" s="108">
        <v>1.1851050008296841E-5</v>
      </c>
      <c r="Y3315" s="109">
        <v>1.1325894087926799E-5</v>
      </c>
      <c r="Z3315" s="732">
        <v>2.3241104649683555E-5</v>
      </c>
      <c r="AA3315" s="108">
        <v>2.0707921324276707E-4</v>
      </c>
      <c r="AB3315" s="109">
        <v>2.0611615800327518E-4</v>
      </c>
      <c r="AC3315" s="732">
        <v>6.3362332148789874E-4</v>
      </c>
      <c r="AD3315" s="108">
        <v>8.4053978039114543E-5</v>
      </c>
      <c r="AE3315" s="109">
        <v>8.0774176951624248E-5</v>
      </c>
      <c r="AF3315" s="732">
        <v>1.5689000982430798E-4</v>
      </c>
      <c r="AG3315" s="108">
        <v>1.0059029125148801E-4</v>
      </c>
      <c r="AH3315" s="109">
        <v>9.5371364482883713E-5</v>
      </c>
      <c r="AI3315" s="732">
        <v>2.0048454004556427E-4</v>
      </c>
      <c r="AJ3315" s="114"/>
      <c r="AK3315" s="115"/>
      <c r="AL3315" s="115"/>
    </row>
    <row r="3316" spans="1:38" ht="13" x14ac:dyDescent="0.3">
      <c r="A3316" s="71">
        <f t="shared" si="4"/>
        <v>2057</v>
      </c>
      <c r="B3316" s="718">
        <v>31</v>
      </c>
      <c r="C3316" s="108">
        <v>0.27493767990382328</v>
      </c>
      <c r="D3316" s="109">
        <v>0.28092458440085644</v>
      </c>
      <c r="E3316" s="732">
        <v>0.26124818231314018</v>
      </c>
      <c r="F3316" s="108">
        <v>1.3228810860859091E-2</v>
      </c>
      <c r="G3316" s="109">
        <v>1.5028214364446409E-2</v>
      </c>
      <c r="H3316" s="732">
        <v>1.5788728113388665E-2</v>
      </c>
      <c r="I3316" s="108">
        <v>7.2080822327957213E-3</v>
      </c>
      <c r="J3316" s="109">
        <v>6.7810637960641082E-3</v>
      </c>
      <c r="K3316" s="732">
        <v>1.8082285683054942E-2</v>
      </c>
      <c r="L3316" s="108">
        <v>7.1224947673699198E-4</v>
      </c>
      <c r="M3316" s="109">
        <v>7.8342485661127238E-4</v>
      </c>
      <c r="N3316" s="732">
        <v>1.4670584710985549E-3</v>
      </c>
      <c r="O3316" s="108">
        <v>1.8135501674264277E-3</v>
      </c>
      <c r="P3316" s="109">
        <v>1.7021823773177795E-3</v>
      </c>
      <c r="Q3316" s="732">
        <v>3.6572859103229075E-3</v>
      </c>
      <c r="R3316" s="108">
        <v>2.5331226155676984E-3</v>
      </c>
      <c r="S3316" s="109">
        <v>3.3740863656433247E-3</v>
      </c>
      <c r="T3316" s="732">
        <v>1.0908621652602779E-2</v>
      </c>
      <c r="U3316" s="108">
        <v>1.9174982324091485E-4</v>
      </c>
      <c r="V3316" s="109">
        <v>1.8369853759063657E-4</v>
      </c>
      <c r="W3316" s="732">
        <v>3.6085535018681817E-4</v>
      </c>
      <c r="X3316" s="108">
        <v>1.1851050008296841E-5</v>
      </c>
      <c r="Y3316" s="109">
        <v>1.1325894087926799E-5</v>
      </c>
      <c r="Z3316" s="732">
        <v>2.3241104649683555E-5</v>
      </c>
      <c r="AA3316" s="108">
        <v>2.0707921324276707E-4</v>
      </c>
      <c r="AB3316" s="109">
        <v>2.0611615800327518E-4</v>
      </c>
      <c r="AC3316" s="732">
        <v>6.3362332148789874E-4</v>
      </c>
      <c r="AD3316" s="108">
        <v>8.4053978039114543E-5</v>
      </c>
      <c r="AE3316" s="109">
        <v>8.0774176951624248E-5</v>
      </c>
      <c r="AF3316" s="732">
        <v>1.5689000982430798E-4</v>
      </c>
      <c r="AG3316" s="108">
        <v>1.0059029125148801E-4</v>
      </c>
      <c r="AH3316" s="109">
        <v>9.5371364482883713E-5</v>
      </c>
      <c r="AI3316" s="732">
        <v>2.0048454004556427E-4</v>
      </c>
      <c r="AJ3316" s="114"/>
      <c r="AK3316" s="115"/>
      <c r="AL3316" s="115"/>
    </row>
    <row r="3317" spans="1:38" ht="13" x14ac:dyDescent="0.3">
      <c r="A3317" s="71">
        <f t="shared" si="4"/>
        <v>2057</v>
      </c>
      <c r="B3317" s="718">
        <v>32</v>
      </c>
      <c r="C3317" s="108">
        <v>0.27493767990382328</v>
      </c>
      <c r="D3317" s="109">
        <v>0.28092458440085644</v>
      </c>
      <c r="E3317" s="732">
        <v>0.26124818231314018</v>
      </c>
      <c r="F3317" s="108">
        <v>1.3228810860859091E-2</v>
      </c>
      <c r="G3317" s="109">
        <v>1.5028214364446409E-2</v>
      </c>
      <c r="H3317" s="732">
        <v>1.5788728113388665E-2</v>
      </c>
      <c r="I3317" s="108">
        <v>7.2080822327957213E-3</v>
      </c>
      <c r="J3317" s="109">
        <v>6.7810637960641082E-3</v>
      </c>
      <c r="K3317" s="732">
        <v>1.8082285683054942E-2</v>
      </c>
      <c r="L3317" s="108">
        <v>7.1224947673699198E-4</v>
      </c>
      <c r="M3317" s="109">
        <v>7.8342485661127238E-4</v>
      </c>
      <c r="N3317" s="732">
        <v>1.4670584710985549E-3</v>
      </c>
      <c r="O3317" s="108">
        <v>1.8135501674264277E-3</v>
      </c>
      <c r="P3317" s="109">
        <v>1.7021823773177795E-3</v>
      </c>
      <c r="Q3317" s="732">
        <v>3.6572859103229075E-3</v>
      </c>
      <c r="R3317" s="108">
        <v>2.5331226155676984E-3</v>
      </c>
      <c r="S3317" s="109">
        <v>3.3740863656433247E-3</v>
      </c>
      <c r="T3317" s="732">
        <v>1.0908621652602779E-2</v>
      </c>
      <c r="U3317" s="108">
        <v>1.9174982324091485E-4</v>
      </c>
      <c r="V3317" s="109">
        <v>1.8369853759063657E-4</v>
      </c>
      <c r="W3317" s="732">
        <v>3.6085535018681817E-4</v>
      </c>
      <c r="X3317" s="108">
        <v>1.1851050008296841E-5</v>
      </c>
      <c r="Y3317" s="109">
        <v>1.1325894087926799E-5</v>
      </c>
      <c r="Z3317" s="732">
        <v>2.3241104649683555E-5</v>
      </c>
      <c r="AA3317" s="108">
        <v>2.0707921324276707E-4</v>
      </c>
      <c r="AB3317" s="109">
        <v>2.0611615800327518E-4</v>
      </c>
      <c r="AC3317" s="732">
        <v>6.3362332148789874E-4</v>
      </c>
      <c r="AD3317" s="108">
        <v>8.4053978039114543E-5</v>
      </c>
      <c r="AE3317" s="109">
        <v>8.0774176951624248E-5</v>
      </c>
      <c r="AF3317" s="732">
        <v>1.5689000982430798E-4</v>
      </c>
      <c r="AG3317" s="108">
        <v>1.0059029125148801E-4</v>
      </c>
      <c r="AH3317" s="109">
        <v>9.5371364482883713E-5</v>
      </c>
      <c r="AI3317" s="732">
        <v>2.0048454004556427E-4</v>
      </c>
      <c r="AJ3317" s="114"/>
      <c r="AK3317" s="115"/>
      <c r="AL3317" s="115"/>
    </row>
    <row r="3318" spans="1:38" ht="13" x14ac:dyDescent="0.3">
      <c r="A3318" s="71">
        <f t="shared" si="4"/>
        <v>2057</v>
      </c>
      <c r="B3318" s="718">
        <v>33</v>
      </c>
      <c r="C3318" s="108">
        <v>0.27493767990382328</v>
      </c>
      <c r="D3318" s="109">
        <v>0.28092458440085644</v>
      </c>
      <c r="E3318" s="732">
        <v>0.26124818231314018</v>
      </c>
      <c r="F3318" s="108">
        <v>1.3228810860859091E-2</v>
      </c>
      <c r="G3318" s="109">
        <v>1.5028214364446409E-2</v>
      </c>
      <c r="H3318" s="732">
        <v>1.5788728113388665E-2</v>
      </c>
      <c r="I3318" s="108">
        <v>7.2080822327957213E-3</v>
      </c>
      <c r="J3318" s="109">
        <v>6.7810637960641082E-3</v>
      </c>
      <c r="K3318" s="732">
        <v>1.8082285683054942E-2</v>
      </c>
      <c r="L3318" s="108">
        <v>7.1224947673699198E-4</v>
      </c>
      <c r="M3318" s="109">
        <v>7.8342485661127238E-4</v>
      </c>
      <c r="N3318" s="732">
        <v>1.4670584710985549E-3</v>
      </c>
      <c r="O3318" s="108">
        <v>1.8135501674264277E-3</v>
      </c>
      <c r="P3318" s="109">
        <v>1.7021823773177795E-3</v>
      </c>
      <c r="Q3318" s="732">
        <v>3.6572859103229075E-3</v>
      </c>
      <c r="R3318" s="108">
        <v>2.5331226155676984E-3</v>
      </c>
      <c r="S3318" s="109">
        <v>3.3740863656433247E-3</v>
      </c>
      <c r="T3318" s="732">
        <v>1.0908621652602779E-2</v>
      </c>
      <c r="U3318" s="108">
        <v>1.9174982324091485E-4</v>
      </c>
      <c r="V3318" s="109">
        <v>1.8369853759063657E-4</v>
      </c>
      <c r="W3318" s="732">
        <v>3.6085535018681817E-4</v>
      </c>
      <c r="X3318" s="108">
        <v>1.1851050008296841E-5</v>
      </c>
      <c r="Y3318" s="109">
        <v>1.1325894087926799E-5</v>
      </c>
      <c r="Z3318" s="732">
        <v>2.3241104649683555E-5</v>
      </c>
      <c r="AA3318" s="108">
        <v>2.0707921324276707E-4</v>
      </c>
      <c r="AB3318" s="109">
        <v>2.0611615800327518E-4</v>
      </c>
      <c r="AC3318" s="732">
        <v>6.3362332148789874E-4</v>
      </c>
      <c r="AD3318" s="108">
        <v>8.4053978039114543E-5</v>
      </c>
      <c r="AE3318" s="109">
        <v>8.0774176951624248E-5</v>
      </c>
      <c r="AF3318" s="732">
        <v>1.5689000982430798E-4</v>
      </c>
      <c r="AG3318" s="108">
        <v>1.0059029125148801E-4</v>
      </c>
      <c r="AH3318" s="109">
        <v>9.5371364482883713E-5</v>
      </c>
      <c r="AI3318" s="732">
        <v>2.0048454004556427E-4</v>
      </c>
      <c r="AJ3318" s="114"/>
      <c r="AK3318" s="115"/>
      <c r="AL3318" s="115"/>
    </row>
    <row r="3319" spans="1:38" ht="13" x14ac:dyDescent="0.3">
      <c r="A3319" s="71">
        <f t="shared" si="4"/>
        <v>2057</v>
      </c>
      <c r="B3319" s="718">
        <v>34</v>
      </c>
      <c r="C3319" s="108">
        <v>0.27493767990382328</v>
      </c>
      <c r="D3319" s="109">
        <v>0.28092458440085644</v>
      </c>
      <c r="E3319" s="732">
        <v>0.26124818231314018</v>
      </c>
      <c r="F3319" s="108">
        <v>1.3228810860859091E-2</v>
      </c>
      <c r="G3319" s="109">
        <v>1.5028214364446409E-2</v>
      </c>
      <c r="H3319" s="732">
        <v>1.5788728113388665E-2</v>
      </c>
      <c r="I3319" s="108">
        <v>7.2080822327957213E-3</v>
      </c>
      <c r="J3319" s="109">
        <v>6.7810637960641082E-3</v>
      </c>
      <c r="K3319" s="732">
        <v>1.8082285683054942E-2</v>
      </c>
      <c r="L3319" s="108">
        <v>7.1224947673699198E-4</v>
      </c>
      <c r="M3319" s="109">
        <v>7.8342485661127238E-4</v>
      </c>
      <c r="N3319" s="732">
        <v>1.4670584710985549E-3</v>
      </c>
      <c r="O3319" s="108">
        <v>1.8135501674264277E-3</v>
      </c>
      <c r="P3319" s="109">
        <v>1.7021823773177795E-3</v>
      </c>
      <c r="Q3319" s="732">
        <v>3.6572859103229075E-3</v>
      </c>
      <c r="R3319" s="108">
        <v>2.5331226155676984E-3</v>
      </c>
      <c r="S3319" s="109">
        <v>3.3740863656433247E-3</v>
      </c>
      <c r="T3319" s="732">
        <v>1.0908621652602779E-2</v>
      </c>
      <c r="U3319" s="108">
        <v>1.9174982324091485E-4</v>
      </c>
      <c r="V3319" s="109">
        <v>1.8369853759063657E-4</v>
      </c>
      <c r="W3319" s="732">
        <v>3.6085535018681817E-4</v>
      </c>
      <c r="X3319" s="108">
        <v>1.1851050008296841E-5</v>
      </c>
      <c r="Y3319" s="109">
        <v>1.1325894087926799E-5</v>
      </c>
      <c r="Z3319" s="732">
        <v>2.3241104649683555E-5</v>
      </c>
      <c r="AA3319" s="108">
        <v>2.0707921324276707E-4</v>
      </c>
      <c r="AB3319" s="109">
        <v>2.0611615800327518E-4</v>
      </c>
      <c r="AC3319" s="732">
        <v>6.3362332148789874E-4</v>
      </c>
      <c r="AD3319" s="108">
        <v>8.4053978039114543E-5</v>
      </c>
      <c r="AE3319" s="109">
        <v>8.0774176951624248E-5</v>
      </c>
      <c r="AF3319" s="732">
        <v>1.5689000982430798E-4</v>
      </c>
      <c r="AG3319" s="108">
        <v>1.0059029125148801E-4</v>
      </c>
      <c r="AH3319" s="109">
        <v>9.5371364482883713E-5</v>
      </c>
      <c r="AI3319" s="732">
        <v>2.0048454004556427E-4</v>
      </c>
      <c r="AJ3319" s="114"/>
      <c r="AK3319" s="115"/>
      <c r="AL3319" s="115"/>
    </row>
    <row r="3320" spans="1:38" ht="13" x14ac:dyDescent="0.3">
      <c r="A3320" s="71">
        <f t="shared" si="4"/>
        <v>2057</v>
      </c>
      <c r="B3320" s="718">
        <v>35</v>
      </c>
      <c r="C3320" s="108">
        <v>0.27493767990382328</v>
      </c>
      <c r="D3320" s="109">
        <v>0.28092458440085644</v>
      </c>
      <c r="E3320" s="732">
        <v>0.26124818231314018</v>
      </c>
      <c r="F3320" s="108">
        <v>1.3228810860859091E-2</v>
      </c>
      <c r="G3320" s="109">
        <v>1.5028214364446409E-2</v>
      </c>
      <c r="H3320" s="732">
        <v>1.5788728113388665E-2</v>
      </c>
      <c r="I3320" s="108">
        <v>7.2080822327957213E-3</v>
      </c>
      <c r="J3320" s="109">
        <v>6.7810637960641082E-3</v>
      </c>
      <c r="K3320" s="732">
        <v>1.8082285683054942E-2</v>
      </c>
      <c r="L3320" s="108">
        <v>7.1224947673699198E-4</v>
      </c>
      <c r="M3320" s="109">
        <v>7.8342485661127238E-4</v>
      </c>
      <c r="N3320" s="732">
        <v>1.4670584710985549E-3</v>
      </c>
      <c r="O3320" s="108">
        <v>1.8135501674264277E-3</v>
      </c>
      <c r="P3320" s="109">
        <v>1.7021823773177795E-3</v>
      </c>
      <c r="Q3320" s="732">
        <v>3.6572859103229075E-3</v>
      </c>
      <c r="R3320" s="108">
        <v>2.5331226155676984E-3</v>
      </c>
      <c r="S3320" s="109">
        <v>3.3740863656433247E-3</v>
      </c>
      <c r="T3320" s="732">
        <v>1.0908621652602779E-2</v>
      </c>
      <c r="U3320" s="108">
        <v>1.9174982324091485E-4</v>
      </c>
      <c r="V3320" s="109">
        <v>1.8369853759063657E-4</v>
      </c>
      <c r="W3320" s="732">
        <v>3.6085535018681817E-4</v>
      </c>
      <c r="X3320" s="108">
        <v>1.1851050008296841E-5</v>
      </c>
      <c r="Y3320" s="109">
        <v>1.1325894087926799E-5</v>
      </c>
      <c r="Z3320" s="732">
        <v>2.3241104649683555E-5</v>
      </c>
      <c r="AA3320" s="108">
        <v>2.0707921324276707E-4</v>
      </c>
      <c r="AB3320" s="109">
        <v>2.0611615800327518E-4</v>
      </c>
      <c r="AC3320" s="732">
        <v>6.3362332148789874E-4</v>
      </c>
      <c r="AD3320" s="108">
        <v>8.4053978039114543E-5</v>
      </c>
      <c r="AE3320" s="109">
        <v>8.0774176951624248E-5</v>
      </c>
      <c r="AF3320" s="732">
        <v>1.5689000982430798E-4</v>
      </c>
      <c r="AG3320" s="108">
        <v>1.0059029125148801E-4</v>
      </c>
      <c r="AH3320" s="109">
        <v>9.5371364482883713E-5</v>
      </c>
      <c r="AI3320" s="732">
        <v>2.0048454004556427E-4</v>
      </c>
      <c r="AJ3320" s="114"/>
      <c r="AK3320" s="115"/>
      <c r="AL3320" s="115"/>
    </row>
    <row r="3321" spans="1:38" ht="13" x14ac:dyDescent="0.3">
      <c r="A3321" s="71">
        <f t="shared" si="4"/>
        <v>2057</v>
      </c>
      <c r="B3321" s="718">
        <v>36</v>
      </c>
      <c r="C3321" s="108">
        <v>0.27493767990382328</v>
      </c>
      <c r="D3321" s="109">
        <v>0.28092458440085644</v>
      </c>
      <c r="E3321" s="732">
        <v>0.26124818231314018</v>
      </c>
      <c r="F3321" s="108">
        <v>1.3228810860859091E-2</v>
      </c>
      <c r="G3321" s="109">
        <v>1.5028214364446409E-2</v>
      </c>
      <c r="H3321" s="732">
        <v>1.5788728113388665E-2</v>
      </c>
      <c r="I3321" s="108">
        <v>7.2080822327957213E-3</v>
      </c>
      <c r="J3321" s="109">
        <v>6.7810637960641082E-3</v>
      </c>
      <c r="K3321" s="732">
        <v>1.8082285683054942E-2</v>
      </c>
      <c r="L3321" s="108">
        <v>7.1224947673699198E-4</v>
      </c>
      <c r="M3321" s="109">
        <v>7.8342485661127238E-4</v>
      </c>
      <c r="N3321" s="732">
        <v>1.4670584710985549E-3</v>
      </c>
      <c r="O3321" s="108">
        <v>1.8135501674264277E-3</v>
      </c>
      <c r="P3321" s="109">
        <v>1.7021823773177795E-3</v>
      </c>
      <c r="Q3321" s="732">
        <v>3.6572859103229075E-3</v>
      </c>
      <c r="R3321" s="108">
        <v>2.5331226155676984E-3</v>
      </c>
      <c r="S3321" s="109">
        <v>3.3740863656433247E-3</v>
      </c>
      <c r="T3321" s="732">
        <v>1.0908621652602779E-2</v>
      </c>
      <c r="U3321" s="108">
        <v>1.9174982324091485E-4</v>
      </c>
      <c r="V3321" s="109">
        <v>1.8369853759063657E-4</v>
      </c>
      <c r="W3321" s="732">
        <v>3.6085535018681817E-4</v>
      </c>
      <c r="X3321" s="108">
        <v>1.1851050008296841E-5</v>
      </c>
      <c r="Y3321" s="109">
        <v>1.1325894087926799E-5</v>
      </c>
      <c r="Z3321" s="732">
        <v>2.3241104649683555E-5</v>
      </c>
      <c r="AA3321" s="108">
        <v>2.0707921324276707E-4</v>
      </c>
      <c r="AB3321" s="109">
        <v>2.0611615800327518E-4</v>
      </c>
      <c r="AC3321" s="732">
        <v>6.3362332148789874E-4</v>
      </c>
      <c r="AD3321" s="108">
        <v>8.4053978039114543E-5</v>
      </c>
      <c r="AE3321" s="109">
        <v>8.0774176951624248E-5</v>
      </c>
      <c r="AF3321" s="732">
        <v>1.5689000982430798E-4</v>
      </c>
      <c r="AG3321" s="108">
        <v>1.0059029125148801E-4</v>
      </c>
      <c r="AH3321" s="109">
        <v>9.5371364482883713E-5</v>
      </c>
      <c r="AI3321" s="732">
        <v>2.0048454004556427E-4</v>
      </c>
      <c r="AJ3321" s="114"/>
      <c r="AK3321" s="115"/>
      <c r="AL3321" s="115"/>
    </row>
    <row r="3322" spans="1:38" ht="13" x14ac:dyDescent="0.3">
      <c r="A3322" s="71">
        <f t="shared" si="4"/>
        <v>2057</v>
      </c>
      <c r="B3322" s="718">
        <v>37</v>
      </c>
      <c r="C3322" s="108">
        <v>0.27493767990382328</v>
      </c>
      <c r="D3322" s="109">
        <v>0.28092458440085644</v>
      </c>
      <c r="E3322" s="732">
        <v>0.26124818231314018</v>
      </c>
      <c r="F3322" s="108">
        <v>1.3228810860859091E-2</v>
      </c>
      <c r="G3322" s="109">
        <v>1.5028214364446409E-2</v>
      </c>
      <c r="H3322" s="732">
        <v>1.5788728113388665E-2</v>
      </c>
      <c r="I3322" s="108">
        <v>7.2080822327957213E-3</v>
      </c>
      <c r="J3322" s="109">
        <v>6.7810637960641082E-3</v>
      </c>
      <c r="K3322" s="732">
        <v>1.8082285683054942E-2</v>
      </c>
      <c r="L3322" s="108">
        <v>7.1224947673699198E-4</v>
      </c>
      <c r="M3322" s="109">
        <v>7.8342485661127238E-4</v>
      </c>
      <c r="N3322" s="732">
        <v>1.4670584710985549E-3</v>
      </c>
      <c r="O3322" s="108">
        <v>1.8135501674264277E-3</v>
      </c>
      <c r="P3322" s="109">
        <v>1.7021823773177795E-3</v>
      </c>
      <c r="Q3322" s="732">
        <v>3.6572859103229075E-3</v>
      </c>
      <c r="R3322" s="108">
        <v>2.5331226155676984E-3</v>
      </c>
      <c r="S3322" s="109">
        <v>3.3740863656433247E-3</v>
      </c>
      <c r="T3322" s="732">
        <v>1.0908621652602779E-2</v>
      </c>
      <c r="U3322" s="108">
        <v>1.9174982324091485E-4</v>
      </c>
      <c r="V3322" s="109">
        <v>1.8369853759063657E-4</v>
      </c>
      <c r="W3322" s="732">
        <v>3.6085535018681817E-4</v>
      </c>
      <c r="X3322" s="108">
        <v>1.1851050008296841E-5</v>
      </c>
      <c r="Y3322" s="109">
        <v>1.1325894087926799E-5</v>
      </c>
      <c r="Z3322" s="732">
        <v>2.3241104649683555E-5</v>
      </c>
      <c r="AA3322" s="108">
        <v>2.0707921324276707E-4</v>
      </c>
      <c r="AB3322" s="109">
        <v>2.0611615800327518E-4</v>
      </c>
      <c r="AC3322" s="732">
        <v>6.3362332148789874E-4</v>
      </c>
      <c r="AD3322" s="108">
        <v>8.4053978039114543E-5</v>
      </c>
      <c r="AE3322" s="109">
        <v>8.0774176951624248E-5</v>
      </c>
      <c r="AF3322" s="732">
        <v>1.5689000982430798E-4</v>
      </c>
      <c r="AG3322" s="108">
        <v>1.0059029125148801E-4</v>
      </c>
      <c r="AH3322" s="109">
        <v>9.5371364482883713E-5</v>
      </c>
      <c r="AI3322" s="732">
        <v>2.0048454004556427E-4</v>
      </c>
      <c r="AJ3322" s="114"/>
      <c r="AK3322" s="115"/>
      <c r="AL3322" s="115"/>
    </row>
    <row r="3323" spans="1:38" ht="13" x14ac:dyDescent="0.3">
      <c r="A3323" s="71">
        <f t="shared" si="4"/>
        <v>2057</v>
      </c>
      <c r="B3323" s="718">
        <v>38</v>
      </c>
      <c r="C3323" s="108">
        <v>0.27493767990382328</v>
      </c>
      <c r="D3323" s="109">
        <v>0.28092458440085644</v>
      </c>
      <c r="E3323" s="732">
        <v>0.26124818231314018</v>
      </c>
      <c r="F3323" s="108">
        <v>1.3228810860859091E-2</v>
      </c>
      <c r="G3323" s="109">
        <v>1.5028214364446409E-2</v>
      </c>
      <c r="H3323" s="732">
        <v>1.5788728113388665E-2</v>
      </c>
      <c r="I3323" s="108">
        <v>7.2080822327957213E-3</v>
      </c>
      <c r="J3323" s="109">
        <v>6.7810637960641082E-3</v>
      </c>
      <c r="K3323" s="732">
        <v>1.8082285683054942E-2</v>
      </c>
      <c r="L3323" s="108">
        <v>7.1224947673699198E-4</v>
      </c>
      <c r="M3323" s="109">
        <v>7.8342485661127238E-4</v>
      </c>
      <c r="N3323" s="732">
        <v>1.4670584710985549E-3</v>
      </c>
      <c r="O3323" s="108">
        <v>1.8135501674264277E-3</v>
      </c>
      <c r="P3323" s="109">
        <v>1.7021823773177795E-3</v>
      </c>
      <c r="Q3323" s="732">
        <v>3.6572859103229075E-3</v>
      </c>
      <c r="R3323" s="108">
        <v>2.5331226155676984E-3</v>
      </c>
      <c r="S3323" s="109">
        <v>3.3740863656433247E-3</v>
      </c>
      <c r="T3323" s="732">
        <v>1.0908621652602779E-2</v>
      </c>
      <c r="U3323" s="108">
        <v>1.9174982324091485E-4</v>
      </c>
      <c r="V3323" s="109">
        <v>1.8369853759063657E-4</v>
      </c>
      <c r="W3323" s="732">
        <v>3.6085535018681817E-4</v>
      </c>
      <c r="X3323" s="108">
        <v>1.1851050008296841E-5</v>
      </c>
      <c r="Y3323" s="109">
        <v>1.1325894087926799E-5</v>
      </c>
      <c r="Z3323" s="732">
        <v>2.3241104649683555E-5</v>
      </c>
      <c r="AA3323" s="108">
        <v>2.0707921324276707E-4</v>
      </c>
      <c r="AB3323" s="109">
        <v>2.0611615800327518E-4</v>
      </c>
      <c r="AC3323" s="732">
        <v>6.3362332148789874E-4</v>
      </c>
      <c r="AD3323" s="108">
        <v>8.4053978039114543E-5</v>
      </c>
      <c r="AE3323" s="109">
        <v>8.0774176951624248E-5</v>
      </c>
      <c r="AF3323" s="732">
        <v>1.5689000982430798E-4</v>
      </c>
      <c r="AG3323" s="108">
        <v>1.0059029125148801E-4</v>
      </c>
      <c r="AH3323" s="109">
        <v>9.5371364482883713E-5</v>
      </c>
      <c r="AI3323" s="732">
        <v>2.0048454004556427E-4</v>
      </c>
      <c r="AJ3323" s="114"/>
      <c r="AK3323" s="115"/>
      <c r="AL3323" s="115"/>
    </row>
    <row r="3324" spans="1:38" ht="13.5" thickBot="1" x14ac:dyDescent="0.35">
      <c r="A3324" s="71">
        <f t="shared" si="4"/>
        <v>2057</v>
      </c>
      <c r="B3324" s="719">
        <v>39</v>
      </c>
      <c r="C3324" s="110">
        <v>0.27493767990382328</v>
      </c>
      <c r="D3324" s="111">
        <v>0.28092458440085644</v>
      </c>
      <c r="E3324" s="733">
        <v>0.26124818231314018</v>
      </c>
      <c r="F3324" s="110">
        <v>1.3228810860859091E-2</v>
      </c>
      <c r="G3324" s="111">
        <v>1.5028214364446409E-2</v>
      </c>
      <c r="H3324" s="733">
        <v>1.5788728113388665E-2</v>
      </c>
      <c r="I3324" s="110">
        <v>7.2080822327957213E-3</v>
      </c>
      <c r="J3324" s="111">
        <v>6.7810637960641082E-3</v>
      </c>
      <c r="K3324" s="733">
        <v>1.8082285683054942E-2</v>
      </c>
      <c r="L3324" s="110">
        <v>7.1224947673699198E-4</v>
      </c>
      <c r="M3324" s="111">
        <v>7.8342485661127238E-4</v>
      </c>
      <c r="N3324" s="733">
        <v>1.4670584710985549E-3</v>
      </c>
      <c r="O3324" s="110">
        <v>1.8135501674264277E-3</v>
      </c>
      <c r="P3324" s="111">
        <v>1.7021823773177795E-3</v>
      </c>
      <c r="Q3324" s="733">
        <v>3.6572859103229075E-3</v>
      </c>
      <c r="R3324" s="110">
        <v>2.5331226155676984E-3</v>
      </c>
      <c r="S3324" s="111">
        <v>3.3740863656433247E-3</v>
      </c>
      <c r="T3324" s="733">
        <v>1.0908621652602779E-2</v>
      </c>
      <c r="U3324" s="110">
        <v>1.9174982324091485E-4</v>
      </c>
      <c r="V3324" s="111">
        <v>1.8369853759063657E-4</v>
      </c>
      <c r="W3324" s="733">
        <v>3.6085535018681817E-4</v>
      </c>
      <c r="X3324" s="110">
        <v>1.1851050008296841E-5</v>
      </c>
      <c r="Y3324" s="111">
        <v>1.1325894087926799E-5</v>
      </c>
      <c r="Z3324" s="733">
        <v>2.3241104649683555E-5</v>
      </c>
      <c r="AA3324" s="110">
        <v>2.0707921324276707E-4</v>
      </c>
      <c r="AB3324" s="111">
        <v>2.0611615800327518E-4</v>
      </c>
      <c r="AC3324" s="733">
        <v>6.3362332148789874E-4</v>
      </c>
      <c r="AD3324" s="110">
        <v>8.4053978039114543E-5</v>
      </c>
      <c r="AE3324" s="111">
        <v>8.0774176951624248E-5</v>
      </c>
      <c r="AF3324" s="733">
        <v>1.5689000982430798E-4</v>
      </c>
      <c r="AG3324" s="110">
        <v>1.0059029125148801E-4</v>
      </c>
      <c r="AH3324" s="111">
        <v>9.5371364482883713E-5</v>
      </c>
      <c r="AI3324" s="733">
        <v>2.0048454004556427E-4</v>
      </c>
      <c r="AJ3324" s="116"/>
      <c r="AK3324" s="117"/>
      <c r="AL3324" s="117"/>
    </row>
    <row r="3325" spans="1:38" x14ac:dyDescent="0.25">
      <c r="A3325" s="720">
        <f t="shared" si="4"/>
        <v>2058</v>
      </c>
      <c r="B3325" s="70">
        <v>0</v>
      </c>
      <c r="C3325" s="106">
        <v>0.27988943573111913</v>
      </c>
      <c r="D3325" s="107">
        <v>0.28627982480120379</v>
      </c>
      <c r="E3325" s="730">
        <v>0.25724113583769792</v>
      </c>
      <c r="F3325" s="106">
        <v>1.3240618965307802E-2</v>
      </c>
      <c r="G3325" s="107">
        <v>1.5034201962255937E-2</v>
      </c>
      <c r="H3325" s="730">
        <v>1.5472549274576442E-2</v>
      </c>
      <c r="I3325" s="106">
        <v>7.3183937687857983E-3</v>
      </c>
      <c r="J3325" s="107">
        <v>6.8914465814818989E-3</v>
      </c>
      <c r="K3325" s="730">
        <v>1.7732717461815935E-2</v>
      </c>
      <c r="L3325" s="106">
        <v>7.1446272804700931E-4</v>
      </c>
      <c r="M3325" s="107">
        <v>7.865810387034176E-4</v>
      </c>
      <c r="N3325" s="730">
        <v>1.4489662998365825E-3</v>
      </c>
      <c r="O3325" s="106">
        <v>1.842983772231225E-3</v>
      </c>
      <c r="P3325" s="107">
        <v>1.7282133864616668E-3</v>
      </c>
      <c r="Q3325" s="730">
        <v>3.589130317008216E-3</v>
      </c>
      <c r="R3325" s="106">
        <v>2.5331226155676984E-3</v>
      </c>
      <c r="S3325" s="107">
        <v>3.3740863656433247E-3</v>
      </c>
      <c r="T3325" s="730">
        <v>1.0908621652602779E-2</v>
      </c>
      <c r="U3325" s="106">
        <v>1.9402903868153505E-4</v>
      </c>
      <c r="V3325" s="107">
        <v>1.8602254850332955E-4</v>
      </c>
      <c r="W3325" s="730">
        <v>3.535134763747005E-4</v>
      </c>
      <c r="X3325" s="106">
        <v>1.2003235398169172E-5</v>
      </c>
      <c r="Y3325" s="107">
        <v>1.1478286672282818E-5</v>
      </c>
      <c r="Z3325" s="730">
        <v>2.2789596705179708E-5</v>
      </c>
      <c r="AA3325" s="106">
        <v>2.0909128302935487E-4</v>
      </c>
      <c r="AB3325" s="107">
        <v>2.0807900866909307E-4</v>
      </c>
      <c r="AC3325" s="730">
        <v>6.2171391819351913E-4</v>
      </c>
      <c r="AD3325" s="106">
        <v>8.5004407153816929E-5</v>
      </c>
      <c r="AE3325" s="107">
        <v>8.1772014025883295E-5</v>
      </c>
      <c r="AF3325" s="730">
        <v>1.5348677689095E-4</v>
      </c>
      <c r="AG3325" s="106">
        <v>1.0202503165157685E-4</v>
      </c>
      <c r="AH3325" s="107">
        <v>9.6722864836724438E-5</v>
      </c>
      <c r="AI3325" s="730">
        <v>1.972323164793744E-4</v>
      </c>
      <c r="AJ3325" s="112"/>
      <c r="AK3325" s="113"/>
      <c r="AL3325" s="113"/>
    </row>
    <row r="3326" spans="1:38" x14ac:dyDescent="0.25">
      <c r="A3326" s="71">
        <f t="shared" si="4"/>
        <v>2058</v>
      </c>
      <c r="B3326" s="718">
        <v>1</v>
      </c>
      <c r="C3326" s="108">
        <v>0.27903954279172527</v>
      </c>
      <c r="D3326" s="109">
        <v>0.28533071738166427</v>
      </c>
      <c r="E3326" s="731">
        <v>0.25877432575004378</v>
      </c>
      <c r="F3326" s="108">
        <v>1.3248972800755132E-2</v>
      </c>
      <c r="G3326" s="109">
        <v>1.5039403591894497E-2</v>
      </c>
      <c r="H3326" s="731">
        <v>1.5589784718790717E-2</v>
      </c>
      <c r="I3326" s="108">
        <v>7.2926296947594012E-3</v>
      </c>
      <c r="J3326" s="109">
        <v>6.8636277810190521E-3</v>
      </c>
      <c r="K3326" s="731">
        <v>1.7867677726026134E-2</v>
      </c>
      <c r="L3326" s="108">
        <v>7.1336375823566442E-4</v>
      </c>
      <c r="M3326" s="109">
        <v>7.8498097945470051E-4</v>
      </c>
      <c r="N3326" s="731">
        <v>1.4560175614826236E-3</v>
      </c>
      <c r="O3326" s="108">
        <v>1.8368471801882165E-3</v>
      </c>
      <c r="P3326" s="109">
        <v>1.7224110564663087E-3</v>
      </c>
      <c r="Q3326" s="731">
        <v>3.6152781664366518E-3</v>
      </c>
      <c r="R3326" s="108">
        <v>2.5331226155676984E-3</v>
      </c>
      <c r="S3326" s="109">
        <v>3.3740863656433247E-3</v>
      </c>
      <c r="T3326" s="731">
        <v>1.0908621652602779E-2</v>
      </c>
      <c r="U3326" s="108">
        <v>1.9341051197347881E-4</v>
      </c>
      <c r="V3326" s="109">
        <v>1.8534940658702353E-4</v>
      </c>
      <c r="W3326" s="731">
        <v>3.5633047699050745E-4</v>
      </c>
      <c r="X3326" s="108">
        <v>1.1963970445245875E-5</v>
      </c>
      <c r="Y3326" s="109">
        <v>1.1436196669402515E-5</v>
      </c>
      <c r="Z3326" s="731">
        <v>2.2962778897593024E-5</v>
      </c>
      <c r="AA3326" s="108">
        <v>2.0862047527566671E-4</v>
      </c>
      <c r="AB3326" s="109">
        <v>2.0756579301802565E-4</v>
      </c>
      <c r="AC3326" s="731">
        <v>6.2626477684113772E-4</v>
      </c>
      <c r="AD3326" s="108">
        <v>8.4734163821518815E-5</v>
      </c>
      <c r="AE3326" s="109">
        <v>8.1471595249470936E-5</v>
      </c>
      <c r="AF3326" s="731">
        <v>1.5479253040543255E-4</v>
      </c>
      <c r="AG3326" s="108">
        <v>1.0168990863579896E-4</v>
      </c>
      <c r="AH3326" s="109">
        <v>9.6382697828216327E-5</v>
      </c>
      <c r="AI3326" s="731">
        <v>1.9847991230243357E-4</v>
      </c>
      <c r="AJ3326" s="114"/>
      <c r="AK3326" s="115"/>
      <c r="AL3326" s="115"/>
    </row>
    <row r="3327" spans="1:38" x14ac:dyDescent="0.25">
      <c r="A3327" s="71">
        <f t="shared" si="4"/>
        <v>2058</v>
      </c>
      <c r="B3327" s="718">
        <v>2</v>
      </c>
      <c r="C3327" s="108">
        <v>0.27737289743828614</v>
      </c>
      <c r="D3327" s="109">
        <v>0.28351090716365157</v>
      </c>
      <c r="E3327" s="731">
        <v>0.26062270698366546</v>
      </c>
      <c r="F3327" s="108">
        <v>1.3235803927064759E-2</v>
      </c>
      <c r="G3327" s="109">
        <v>1.5029341701746052E-2</v>
      </c>
      <c r="H3327" s="731">
        <v>1.5723518148942756E-2</v>
      </c>
      <c r="I3327" s="108">
        <v>7.252026918253841E-3</v>
      </c>
      <c r="J3327" s="109">
        <v>6.822334417028347E-3</v>
      </c>
      <c r="K3327" s="731">
        <v>1.8029235783879206E-2</v>
      </c>
      <c r="L3327" s="108">
        <v>7.1224915333627172E-4</v>
      </c>
      <c r="M3327" s="109">
        <v>7.8342720535063098E-4</v>
      </c>
      <c r="N3327" s="731">
        <v>1.4643964821265017E-3</v>
      </c>
      <c r="O3327" s="108">
        <v>1.8263492100002411E-3</v>
      </c>
      <c r="P3327" s="109">
        <v>1.7130209741554206E-3</v>
      </c>
      <c r="Q3327" s="731">
        <v>3.6467347916937808E-3</v>
      </c>
      <c r="R3327" s="108">
        <v>2.5331226155676984E-3</v>
      </c>
      <c r="S3327" s="109">
        <v>3.3740863656433247E-3</v>
      </c>
      <c r="T3327" s="731">
        <v>1.0908621652602779E-2</v>
      </c>
      <c r="U3327" s="108">
        <v>1.9252643476829129E-4</v>
      </c>
      <c r="V3327" s="109">
        <v>1.8443901907617339E-4</v>
      </c>
      <c r="W3327" s="731">
        <v>3.5971911447618335E-4</v>
      </c>
      <c r="X3327" s="108">
        <v>1.190596733591757E-5</v>
      </c>
      <c r="Y3327" s="109">
        <v>1.1377441074647841E-5</v>
      </c>
      <c r="Z3327" s="731">
        <v>2.3171147737950067E-5</v>
      </c>
      <c r="AA3327" s="108">
        <v>2.078209568570841E-4</v>
      </c>
      <c r="AB3327" s="109">
        <v>2.0677881738300882E-4</v>
      </c>
      <c r="AC3327" s="731">
        <v>6.3171118049243553E-4</v>
      </c>
      <c r="AD3327" s="108">
        <v>8.4359385937731219E-5</v>
      </c>
      <c r="AE3327" s="109">
        <v>8.1075416201334212E-5</v>
      </c>
      <c r="AF3327" s="731">
        <v>1.5636323133533036E-4</v>
      </c>
      <c r="AG3327" s="108">
        <v>1.0116031561091231E-4</v>
      </c>
      <c r="AH3327" s="109">
        <v>9.5877086411397261E-5</v>
      </c>
      <c r="AI3327" s="731">
        <v>1.99980963972693E-4</v>
      </c>
      <c r="AJ3327" s="114"/>
      <c r="AK3327" s="115"/>
      <c r="AL3327" s="115"/>
    </row>
    <row r="3328" spans="1:38" x14ac:dyDescent="0.25">
      <c r="A3328" s="71">
        <f t="shared" si="4"/>
        <v>2058</v>
      </c>
      <c r="B3328" s="718">
        <v>3</v>
      </c>
      <c r="C3328" s="108">
        <v>0.27737289743828614</v>
      </c>
      <c r="D3328" s="109">
        <v>0.28351090716365157</v>
      </c>
      <c r="E3328" s="731">
        <v>0.26062270698366546</v>
      </c>
      <c r="F3328" s="108">
        <v>1.3235803927064759E-2</v>
      </c>
      <c r="G3328" s="109">
        <v>1.5029341701746052E-2</v>
      </c>
      <c r="H3328" s="731">
        <v>1.5723518148942756E-2</v>
      </c>
      <c r="I3328" s="108">
        <v>7.252026918253841E-3</v>
      </c>
      <c r="J3328" s="109">
        <v>6.822334417028347E-3</v>
      </c>
      <c r="K3328" s="731">
        <v>1.8029235783879206E-2</v>
      </c>
      <c r="L3328" s="108">
        <v>7.1224915333627172E-4</v>
      </c>
      <c r="M3328" s="109">
        <v>7.8342720535063098E-4</v>
      </c>
      <c r="N3328" s="731">
        <v>1.4643964821265017E-3</v>
      </c>
      <c r="O3328" s="108">
        <v>1.8263492100002411E-3</v>
      </c>
      <c r="P3328" s="109">
        <v>1.7130209741554206E-3</v>
      </c>
      <c r="Q3328" s="731">
        <v>3.6467347916937808E-3</v>
      </c>
      <c r="R3328" s="108">
        <v>2.5331226155676984E-3</v>
      </c>
      <c r="S3328" s="109">
        <v>3.3740863656433247E-3</v>
      </c>
      <c r="T3328" s="731">
        <v>1.0908621652602779E-2</v>
      </c>
      <c r="U3328" s="108">
        <v>1.9252643476829129E-4</v>
      </c>
      <c r="V3328" s="109">
        <v>1.8443901907617339E-4</v>
      </c>
      <c r="W3328" s="731">
        <v>3.5971911447618335E-4</v>
      </c>
      <c r="X3328" s="108">
        <v>1.190596733591757E-5</v>
      </c>
      <c r="Y3328" s="109">
        <v>1.1377441074647841E-5</v>
      </c>
      <c r="Z3328" s="731">
        <v>2.3171147737950067E-5</v>
      </c>
      <c r="AA3328" s="108">
        <v>2.078209568570841E-4</v>
      </c>
      <c r="AB3328" s="109">
        <v>2.0677881738300882E-4</v>
      </c>
      <c r="AC3328" s="731">
        <v>6.3171118049243553E-4</v>
      </c>
      <c r="AD3328" s="108">
        <v>8.4359385937731219E-5</v>
      </c>
      <c r="AE3328" s="109">
        <v>8.1075416201334212E-5</v>
      </c>
      <c r="AF3328" s="731">
        <v>1.5636323133533036E-4</v>
      </c>
      <c r="AG3328" s="108">
        <v>1.0116031561091231E-4</v>
      </c>
      <c r="AH3328" s="109">
        <v>9.5877086411397261E-5</v>
      </c>
      <c r="AI3328" s="731">
        <v>1.99980963972693E-4</v>
      </c>
      <c r="AJ3328" s="114"/>
      <c r="AK3328" s="115"/>
      <c r="AL3328" s="115"/>
    </row>
    <row r="3329" spans="1:38" ht="13" x14ac:dyDescent="0.3">
      <c r="A3329" s="71">
        <f t="shared" si="4"/>
        <v>2058</v>
      </c>
      <c r="B3329" s="718">
        <v>4</v>
      </c>
      <c r="C3329" s="108">
        <v>0.27737289743828614</v>
      </c>
      <c r="D3329" s="109">
        <v>0.28351090716365157</v>
      </c>
      <c r="E3329" s="732">
        <v>0.26062270698366546</v>
      </c>
      <c r="F3329" s="108">
        <v>1.3235803927064759E-2</v>
      </c>
      <c r="G3329" s="109">
        <v>1.5029341701746052E-2</v>
      </c>
      <c r="H3329" s="732">
        <v>1.5723518148942756E-2</v>
      </c>
      <c r="I3329" s="108">
        <v>7.252026918253841E-3</v>
      </c>
      <c r="J3329" s="109">
        <v>6.822334417028347E-3</v>
      </c>
      <c r="K3329" s="732">
        <v>1.8029235783879206E-2</v>
      </c>
      <c r="L3329" s="108">
        <v>7.1224915333627172E-4</v>
      </c>
      <c r="M3329" s="109">
        <v>7.8342720535063098E-4</v>
      </c>
      <c r="N3329" s="732">
        <v>1.4643964821265017E-3</v>
      </c>
      <c r="O3329" s="108">
        <v>1.8263492100002411E-3</v>
      </c>
      <c r="P3329" s="109">
        <v>1.7130209741554206E-3</v>
      </c>
      <c r="Q3329" s="732">
        <v>3.6467347916937808E-3</v>
      </c>
      <c r="R3329" s="108">
        <v>2.5331226155676984E-3</v>
      </c>
      <c r="S3329" s="109">
        <v>3.3740863656433247E-3</v>
      </c>
      <c r="T3329" s="732">
        <v>1.0908621652602779E-2</v>
      </c>
      <c r="U3329" s="108">
        <v>1.9252643476829129E-4</v>
      </c>
      <c r="V3329" s="109">
        <v>1.8443901907617339E-4</v>
      </c>
      <c r="W3329" s="732">
        <v>3.5971911447618335E-4</v>
      </c>
      <c r="X3329" s="108">
        <v>1.190596733591757E-5</v>
      </c>
      <c r="Y3329" s="109">
        <v>1.1377441074647841E-5</v>
      </c>
      <c r="Z3329" s="732">
        <v>2.3171147737950067E-5</v>
      </c>
      <c r="AA3329" s="108">
        <v>2.078209568570841E-4</v>
      </c>
      <c r="AB3329" s="109">
        <v>2.0677881738300882E-4</v>
      </c>
      <c r="AC3329" s="732">
        <v>6.3171118049243553E-4</v>
      </c>
      <c r="AD3329" s="108">
        <v>8.4359385937731219E-5</v>
      </c>
      <c r="AE3329" s="109">
        <v>8.1075416201334212E-5</v>
      </c>
      <c r="AF3329" s="732">
        <v>1.5636323133533036E-4</v>
      </c>
      <c r="AG3329" s="108">
        <v>1.0116031561091231E-4</v>
      </c>
      <c r="AH3329" s="109">
        <v>9.5877086411397261E-5</v>
      </c>
      <c r="AI3329" s="732">
        <v>1.99980963972693E-4</v>
      </c>
      <c r="AJ3329" s="114"/>
      <c r="AK3329" s="115"/>
      <c r="AL3329" s="115"/>
    </row>
    <row r="3330" spans="1:38" ht="13" x14ac:dyDescent="0.3">
      <c r="A3330" s="71">
        <f t="shared" si="4"/>
        <v>2058</v>
      </c>
      <c r="B3330" s="718">
        <v>5</v>
      </c>
      <c r="C3330" s="108">
        <v>0.27737289743828614</v>
      </c>
      <c r="D3330" s="109">
        <v>0.28351090716365157</v>
      </c>
      <c r="E3330" s="732">
        <v>0.26062270698366546</v>
      </c>
      <c r="F3330" s="108">
        <v>1.3235803927064759E-2</v>
      </c>
      <c r="G3330" s="109">
        <v>1.5029341701746052E-2</v>
      </c>
      <c r="H3330" s="732">
        <v>1.5723518148942756E-2</v>
      </c>
      <c r="I3330" s="108">
        <v>7.252026918253841E-3</v>
      </c>
      <c r="J3330" s="109">
        <v>6.822334417028347E-3</v>
      </c>
      <c r="K3330" s="732">
        <v>1.8029235783879206E-2</v>
      </c>
      <c r="L3330" s="108">
        <v>7.1224915333627172E-4</v>
      </c>
      <c r="M3330" s="109">
        <v>7.8342720535063098E-4</v>
      </c>
      <c r="N3330" s="732">
        <v>1.4643964821265017E-3</v>
      </c>
      <c r="O3330" s="108">
        <v>1.8263492100002411E-3</v>
      </c>
      <c r="P3330" s="109">
        <v>1.7130209741554206E-3</v>
      </c>
      <c r="Q3330" s="732">
        <v>3.6467347916937808E-3</v>
      </c>
      <c r="R3330" s="108">
        <v>2.5331226155676984E-3</v>
      </c>
      <c r="S3330" s="109">
        <v>3.3740863656433247E-3</v>
      </c>
      <c r="T3330" s="732">
        <v>1.0908621652602779E-2</v>
      </c>
      <c r="U3330" s="108">
        <v>1.9252643476829129E-4</v>
      </c>
      <c r="V3330" s="109">
        <v>1.8443901907617339E-4</v>
      </c>
      <c r="W3330" s="732">
        <v>3.5971911447618335E-4</v>
      </c>
      <c r="X3330" s="108">
        <v>1.190596733591757E-5</v>
      </c>
      <c r="Y3330" s="109">
        <v>1.1377441074647841E-5</v>
      </c>
      <c r="Z3330" s="732">
        <v>2.3171147737950067E-5</v>
      </c>
      <c r="AA3330" s="108">
        <v>2.078209568570841E-4</v>
      </c>
      <c r="AB3330" s="109">
        <v>2.0677881738300882E-4</v>
      </c>
      <c r="AC3330" s="732">
        <v>6.3171118049243553E-4</v>
      </c>
      <c r="AD3330" s="108">
        <v>8.4359385937731219E-5</v>
      </c>
      <c r="AE3330" s="109">
        <v>8.1075416201334212E-5</v>
      </c>
      <c r="AF3330" s="732">
        <v>1.5636323133533036E-4</v>
      </c>
      <c r="AG3330" s="108">
        <v>1.0116031561091231E-4</v>
      </c>
      <c r="AH3330" s="109">
        <v>9.5877086411397261E-5</v>
      </c>
      <c r="AI3330" s="732">
        <v>1.99980963972693E-4</v>
      </c>
      <c r="AJ3330" s="114"/>
      <c r="AK3330" s="115"/>
      <c r="AL3330" s="115"/>
    </row>
    <row r="3331" spans="1:38" ht="13" x14ac:dyDescent="0.3">
      <c r="A3331" s="71">
        <f t="shared" si="4"/>
        <v>2058</v>
      </c>
      <c r="B3331" s="718">
        <v>6</v>
      </c>
      <c r="C3331" s="108">
        <v>0.27737289743828614</v>
      </c>
      <c r="D3331" s="109">
        <v>0.28351090716365157</v>
      </c>
      <c r="E3331" s="732">
        <v>0.26062270698366546</v>
      </c>
      <c r="F3331" s="108">
        <v>1.3235803927064759E-2</v>
      </c>
      <c r="G3331" s="109">
        <v>1.5029341701746052E-2</v>
      </c>
      <c r="H3331" s="732">
        <v>1.5723518148942756E-2</v>
      </c>
      <c r="I3331" s="108">
        <v>7.252026918253841E-3</v>
      </c>
      <c r="J3331" s="109">
        <v>6.822334417028347E-3</v>
      </c>
      <c r="K3331" s="732">
        <v>1.8029235783879206E-2</v>
      </c>
      <c r="L3331" s="108">
        <v>7.1224915333627172E-4</v>
      </c>
      <c r="M3331" s="109">
        <v>7.8342720535063098E-4</v>
      </c>
      <c r="N3331" s="732">
        <v>1.4643964821265017E-3</v>
      </c>
      <c r="O3331" s="108">
        <v>1.8263492100002411E-3</v>
      </c>
      <c r="P3331" s="109">
        <v>1.7130209741554206E-3</v>
      </c>
      <c r="Q3331" s="732">
        <v>3.6467347916937808E-3</v>
      </c>
      <c r="R3331" s="108">
        <v>2.5331226155676984E-3</v>
      </c>
      <c r="S3331" s="109">
        <v>3.3740863656433247E-3</v>
      </c>
      <c r="T3331" s="732">
        <v>1.0908621652602779E-2</v>
      </c>
      <c r="U3331" s="108">
        <v>1.9252643476829129E-4</v>
      </c>
      <c r="V3331" s="109">
        <v>1.8443901907617339E-4</v>
      </c>
      <c r="W3331" s="732">
        <v>3.5971911447618335E-4</v>
      </c>
      <c r="X3331" s="108">
        <v>1.190596733591757E-5</v>
      </c>
      <c r="Y3331" s="109">
        <v>1.1377441074647841E-5</v>
      </c>
      <c r="Z3331" s="732">
        <v>2.3171147737950067E-5</v>
      </c>
      <c r="AA3331" s="108">
        <v>2.078209568570841E-4</v>
      </c>
      <c r="AB3331" s="109">
        <v>2.0677881738300882E-4</v>
      </c>
      <c r="AC3331" s="732">
        <v>6.3171118049243553E-4</v>
      </c>
      <c r="AD3331" s="108">
        <v>8.4359385937731219E-5</v>
      </c>
      <c r="AE3331" s="109">
        <v>8.1075416201334212E-5</v>
      </c>
      <c r="AF3331" s="732">
        <v>1.5636323133533036E-4</v>
      </c>
      <c r="AG3331" s="108">
        <v>1.0116031561091231E-4</v>
      </c>
      <c r="AH3331" s="109">
        <v>9.5877086411397261E-5</v>
      </c>
      <c r="AI3331" s="732">
        <v>1.99980963972693E-4</v>
      </c>
      <c r="AJ3331" s="114"/>
      <c r="AK3331" s="115"/>
      <c r="AL3331" s="115"/>
    </row>
    <row r="3332" spans="1:38" ht="13" x14ac:dyDescent="0.3">
      <c r="A3332" s="71">
        <f t="shared" si="4"/>
        <v>2058</v>
      </c>
      <c r="B3332" s="718">
        <v>7</v>
      </c>
      <c r="C3332" s="108">
        <v>0.27737289743828614</v>
      </c>
      <c r="D3332" s="109">
        <v>0.28351090716365157</v>
      </c>
      <c r="E3332" s="732">
        <v>0.26062270698366546</v>
      </c>
      <c r="F3332" s="108">
        <v>1.3235803927064759E-2</v>
      </c>
      <c r="G3332" s="109">
        <v>1.5029341701746052E-2</v>
      </c>
      <c r="H3332" s="732">
        <v>1.5723518148942756E-2</v>
      </c>
      <c r="I3332" s="108">
        <v>7.252026918253841E-3</v>
      </c>
      <c r="J3332" s="109">
        <v>6.822334417028347E-3</v>
      </c>
      <c r="K3332" s="732">
        <v>1.8029235783879206E-2</v>
      </c>
      <c r="L3332" s="108">
        <v>7.1224915333627172E-4</v>
      </c>
      <c r="M3332" s="109">
        <v>7.8342720535063098E-4</v>
      </c>
      <c r="N3332" s="732">
        <v>1.4643964821265017E-3</v>
      </c>
      <c r="O3332" s="108">
        <v>1.8263492100002411E-3</v>
      </c>
      <c r="P3332" s="109">
        <v>1.7130209741554206E-3</v>
      </c>
      <c r="Q3332" s="732">
        <v>3.6467347916937808E-3</v>
      </c>
      <c r="R3332" s="108">
        <v>2.5331226155676984E-3</v>
      </c>
      <c r="S3332" s="109">
        <v>3.3740863656433247E-3</v>
      </c>
      <c r="T3332" s="732">
        <v>1.0908621652602779E-2</v>
      </c>
      <c r="U3332" s="108">
        <v>1.9252643476829129E-4</v>
      </c>
      <c r="V3332" s="109">
        <v>1.8443901907617339E-4</v>
      </c>
      <c r="W3332" s="732">
        <v>3.5971911447618335E-4</v>
      </c>
      <c r="X3332" s="108">
        <v>1.190596733591757E-5</v>
      </c>
      <c r="Y3332" s="109">
        <v>1.1377441074647841E-5</v>
      </c>
      <c r="Z3332" s="732">
        <v>2.3171147737950067E-5</v>
      </c>
      <c r="AA3332" s="108">
        <v>2.078209568570841E-4</v>
      </c>
      <c r="AB3332" s="109">
        <v>2.0677881738300882E-4</v>
      </c>
      <c r="AC3332" s="732">
        <v>6.3171118049243553E-4</v>
      </c>
      <c r="AD3332" s="108">
        <v>8.4359385937731219E-5</v>
      </c>
      <c r="AE3332" s="109">
        <v>8.1075416201334212E-5</v>
      </c>
      <c r="AF3332" s="732">
        <v>1.5636323133533036E-4</v>
      </c>
      <c r="AG3332" s="108">
        <v>1.0116031561091231E-4</v>
      </c>
      <c r="AH3332" s="109">
        <v>9.5877086411397261E-5</v>
      </c>
      <c r="AI3332" s="732">
        <v>1.99980963972693E-4</v>
      </c>
      <c r="AJ3332" s="114"/>
      <c r="AK3332" s="115"/>
      <c r="AL3332" s="115"/>
    </row>
    <row r="3333" spans="1:38" ht="13" x14ac:dyDescent="0.3">
      <c r="A3333" s="71">
        <f t="shared" si="4"/>
        <v>2058</v>
      </c>
      <c r="B3333" s="718">
        <v>8</v>
      </c>
      <c r="C3333" s="108">
        <v>0.27737289743828614</v>
      </c>
      <c r="D3333" s="109">
        <v>0.28351090716365157</v>
      </c>
      <c r="E3333" s="732">
        <v>0.26062270698366546</v>
      </c>
      <c r="F3333" s="108">
        <v>1.3235803927064759E-2</v>
      </c>
      <c r="G3333" s="109">
        <v>1.5029341701746052E-2</v>
      </c>
      <c r="H3333" s="732">
        <v>1.5723518148942756E-2</v>
      </c>
      <c r="I3333" s="108">
        <v>7.252026918253841E-3</v>
      </c>
      <c r="J3333" s="109">
        <v>6.822334417028347E-3</v>
      </c>
      <c r="K3333" s="732">
        <v>1.8029235783879206E-2</v>
      </c>
      <c r="L3333" s="108">
        <v>7.1224915333627172E-4</v>
      </c>
      <c r="M3333" s="109">
        <v>7.8342720535063098E-4</v>
      </c>
      <c r="N3333" s="732">
        <v>1.4643964821265017E-3</v>
      </c>
      <c r="O3333" s="108">
        <v>1.8263492100002411E-3</v>
      </c>
      <c r="P3333" s="109">
        <v>1.7130209741554206E-3</v>
      </c>
      <c r="Q3333" s="732">
        <v>3.6467347916937808E-3</v>
      </c>
      <c r="R3333" s="108">
        <v>2.5331226155676984E-3</v>
      </c>
      <c r="S3333" s="109">
        <v>3.3740863656433247E-3</v>
      </c>
      <c r="T3333" s="732">
        <v>1.0908621652602779E-2</v>
      </c>
      <c r="U3333" s="108">
        <v>1.9252643476829129E-4</v>
      </c>
      <c r="V3333" s="109">
        <v>1.8443901907617339E-4</v>
      </c>
      <c r="W3333" s="732">
        <v>3.5971911447618335E-4</v>
      </c>
      <c r="X3333" s="108">
        <v>1.190596733591757E-5</v>
      </c>
      <c r="Y3333" s="109">
        <v>1.1377441074647841E-5</v>
      </c>
      <c r="Z3333" s="732">
        <v>2.3171147737950067E-5</v>
      </c>
      <c r="AA3333" s="108">
        <v>2.078209568570841E-4</v>
      </c>
      <c r="AB3333" s="109">
        <v>2.0677881738300882E-4</v>
      </c>
      <c r="AC3333" s="732">
        <v>6.3171118049243553E-4</v>
      </c>
      <c r="AD3333" s="108">
        <v>8.4359385937731219E-5</v>
      </c>
      <c r="AE3333" s="109">
        <v>8.1075416201334212E-5</v>
      </c>
      <c r="AF3333" s="732">
        <v>1.5636323133533036E-4</v>
      </c>
      <c r="AG3333" s="108">
        <v>1.0116031561091231E-4</v>
      </c>
      <c r="AH3333" s="109">
        <v>9.5877086411397261E-5</v>
      </c>
      <c r="AI3333" s="732">
        <v>1.99980963972693E-4</v>
      </c>
      <c r="AJ3333" s="114"/>
      <c r="AK3333" s="115"/>
      <c r="AL3333" s="115"/>
    </row>
    <row r="3334" spans="1:38" ht="13" x14ac:dyDescent="0.3">
      <c r="A3334" s="71">
        <f t="shared" si="4"/>
        <v>2058</v>
      </c>
      <c r="B3334" s="718">
        <v>9</v>
      </c>
      <c r="C3334" s="108">
        <v>0.27737289743828614</v>
      </c>
      <c r="D3334" s="109">
        <v>0.28351090716365157</v>
      </c>
      <c r="E3334" s="732">
        <v>0.26062270698366546</v>
      </c>
      <c r="F3334" s="108">
        <v>1.3235803927064759E-2</v>
      </c>
      <c r="G3334" s="109">
        <v>1.5029341701746052E-2</v>
      </c>
      <c r="H3334" s="732">
        <v>1.5723518148942756E-2</v>
      </c>
      <c r="I3334" s="108">
        <v>7.252026918253841E-3</v>
      </c>
      <c r="J3334" s="109">
        <v>6.822334417028347E-3</v>
      </c>
      <c r="K3334" s="732">
        <v>1.8029235783879206E-2</v>
      </c>
      <c r="L3334" s="108">
        <v>7.1224915333627172E-4</v>
      </c>
      <c r="M3334" s="109">
        <v>7.8342720535063098E-4</v>
      </c>
      <c r="N3334" s="732">
        <v>1.4643964821265017E-3</v>
      </c>
      <c r="O3334" s="108">
        <v>1.8263492100002411E-3</v>
      </c>
      <c r="P3334" s="109">
        <v>1.7130209741554206E-3</v>
      </c>
      <c r="Q3334" s="732">
        <v>3.6467347916937808E-3</v>
      </c>
      <c r="R3334" s="108">
        <v>2.5331226155676984E-3</v>
      </c>
      <c r="S3334" s="109">
        <v>3.3740863656433247E-3</v>
      </c>
      <c r="T3334" s="732">
        <v>1.0908621652602779E-2</v>
      </c>
      <c r="U3334" s="108">
        <v>1.9252643476829129E-4</v>
      </c>
      <c r="V3334" s="109">
        <v>1.8443901907617339E-4</v>
      </c>
      <c r="W3334" s="732">
        <v>3.5971911447618335E-4</v>
      </c>
      <c r="X3334" s="108">
        <v>1.190596733591757E-5</v>
      </c>
      <c r="Y3334" s="109">
        <v>1.1377441074647841E-5</v>
      </c>
      <c r="Z3334" s="732">
        <v>2.3171147737950067E-5</v>
      </c>
      <c r="AA3334" s="108">
        <v>2.078209568570841E-4</v>
      </c>
      <c r="AB3334" s="109">
        <v>2.0677881738300882E-4</v>
      </c>
      <c r="AC3334" s="732">
        <v>6.3171118049243553E-4</v>
      </c>
      <c r="AD3334" s="108">
        <v>8.4359385937731219E-5</v>
      </c>
      <c r="AE3334" s="109">
        <v>8.1075416201334212E-5</v>
      </c>
      <c r="AF3334" s="732">
        <v>1.5636323133533036E-4</v>
      </c>
      <c r="AG3334" s="108">
        <v>1.0116031561091231E-4</v>
      </c>
      <c r="AH3334" s="109">
        <v>9.5877086411397261E-5</v>
      </c>
      <c r="AI3334" s="732">
        <v>1.99980963972693E-4</v>
      </c>
      <c r="AJ3334" s="114"/>
      <c r="AK3334" s="115"/>
      <c r="AL3334" s="115"/>
    </row>
    <row r="3335" spans="1:38" ht="13" x14ac:dyDescent="0.3">
      <c r="A3335" s="71">
        <f t="shared" si="4"/>
        <v>2058</v>
      </c>
      <c r="B3335" s="718">
        <v>10</v>
      </c>
      <c r="C3335" s="108">
        <v>0.27737289743828614</v>
      </c>
      <c r="D3335" s="109">
        <v>0.28351090716365157</v>
      </c>
      <c r="E3335" s="732">
        <v>0.26062270698366546</v>
      </c>
      <c r="F3335" s="108">
        <v>1.3235803927064759E-2</v>
      </c>
      <c r="G3335" s="109">
        <v>1.5029341701746052E-2</v>
      </c>
      <c r="H3335" s="732">
        <v>1.5723518148942756E-2</v>
      </c>
      <c r="I3335" s="108">
        <v>7.252026918253841E-3</v>
      </c>
      <c r="J3335" s="109">
        <v>6.822334417028347E-3</v>
      </c>
      <c r="K3335" s="732">
        <v>1.8029235783879206E-2</v>
      </c>
      <c r="L3335" s="108">
        <v>7.1224915333627172E-4</v>
      </c>
      <c r="M3335" s="109">
        <v>7.8342720535063098E-4</v>
      </c>
      <c r="N3335" s="732">
        <v>1.4643964821265017E-3</v>
      </c>
      <c r="O3335" s="108">
        <v>1.8263492100002411E-3</v>
      </c>
      <c r="P3335" s="109">
        <v>1.7130209741554206E-3</v>
      </c>
      <c r="Q3335" s="732">
        <v>3.6467347916937808E-3</v>
      </c>
      <c r="R3335" s="108">
        <v>2.5331226155676984E-3</v>
      </c>
      <c r="S3335" s="109">
        <v>3.3740863656433247E-3</v>
      </c>
      <c r="T3335" s="732">
        <v>1.0908621652602779E-2</v>
      </c>
      <c r="U3335" s="108">
        <v>1.9252643476829129E-4</v>
      </c>
      <c r="V3335" s="109">
        <v>1.8443901907617339E-4</v>
      </c>
      <c r="W3335" s="732">
        <v>3.5971911447618335E-4</v>
      </c>
      <c r="X3335" s="108">
        <v>1.190596733591757E-5</v>
      </c>
      <c r="Y3335" s="109">
        <v>1.1377441074647841E-5</v>
      </c>
      <c r="Z3335" s="732">
        <v>2.3171147737950067E-5</v>
      </c>
      <c r="AA3335" s="108">
        <v>2.078209568570841E-4</v>
      </c>
      <c r="AB3335" s="109">
        <v>2.0677881738300882E-4</v>
      </c>
      <c r="AC3335" s="732">
        <v>6.3171118049243553E-4</v>
      </c>
      <c r="AD3335" s="108">
        <v>8.4359385937731219E-5</v>
      </c>
      <c r="AE3335" s="109">
        <v>8.1075416201334212E-5</v>
      </c>
      <c r="AF3335" s="732">
        <v>1.5636323133533036E-4</v>
      </c>
      <c r="AG3335" s="108">
        <v>1.0116031561091231E-4</v>
      </c>
      <c r="AH3335" s="109">
        <v>9.5877086411397261E-5</v>
      </c>
      <c r="AI3335" s="732">
        <v>1.99980963972693E-4</v>
      </c>
      <c r="AJ3335" s="114"/>
      <c r="AK3335" s="115"/>
      <c r="AL3335" s="115"/>
    </row>
    <row r="3336" spans="1:38" ht="13" x14ac:dyDescent="0.3">
      <c r="A3336" s="71">
        <f t="shared" si="4"/>
        <v>2058</v>
      </c>
      <c r="B3336" s="718">
        <v>11</v>
      </c>
      <c r="C3336" s="108">
        <v>0.27737289743828614</v>
      </c>
      <c r="D3336" s="109">
        <v>0.28351090716365157</v>
      </c>
      <c r="E3336" s="732">
        <v>0.26062270698366546</v>
      </c>
      <c r="F3336" s="108">
        <v>1.3235803927064759E-2</v>
      </c>
      <c r="G3336" s="109">
        <v>1.5029341701746052E-2</v>
      </c>
      <c r="H3336" s="732">
        <v>1.5723518148942756E-2</v>
      </c>
      <c r="I3336" s="108">
        <v>7.252026918253841E-3</v>
      </c>
      <c r="J3336" s="109">
        <v>6.822334417028347E-3</v>
      </c>
      <c r="K3336" s="732">
        <v>1.8029235783879206E-2</v>
      </c>
      <c r="L3336" s="108">
        <v>7.1224915333627172E-4</v>
      </c>
      <c r="M3336" s="109">
        <v>7.8342720535063098E-4</v>
      </c>
      <c r="N3336" s="732">
        <v>1.4643964821265017E-3</v>
      </c>
      <c r="O3336" s="108">
        <v>1.8263492100002411E-3</v>
      </c>
      <c r="P3336" s="109">
        <v>1.7130209741554206E-3</v>
      </c>
      <c r="Q3336" s="732">
        <v>3.6467347916937808E-3</v>
      </c>
      <c r="R3336" s="108">
        <v>2.5331226155676984E-3</v>
      </c>
      <c r="S3336" s="109">
        <v>3.3740863656433247E-3</v>
      </c>
      <c r="T3336" s="732">
        <v>1.0908621652602779E-2</v>
      </c>
      <c r="U3336" s="108">
        <v>1.9252643476829129E-4</v>
      </c>
      <c r="V3336" s="109">
        <v>1.8443901907617339E-4</v>
      </c>
      <c r="W3336" s="732">
        <v>3.5971911447618335E-4</v>
      </c>
      <c r="X3336" s="108">
        <v>1.190596733591757E-5</v>
      </c>
      <c r="Y3336" s="109">
        <v>1.1377441074647841E-5</v>
      </c>
      <c r="Z3336" s="732">
        <v>2.3171147737950067E-5</v>
      </c>
      <c r="AA3336" s="108">
        <v>2.078209568570841E-4</v>
      </c>
      <c r="AB3336" s="109">
        <v>2.0677881738300882E-4</v>
      </c>
      <c r="AC3336" s="732">
        <v>6.3171118049243553E-4</v>
      </c>
      <c r="AD3336" s="108">
        <v>8.4359385937731219E-5</v>
      </c>
      <c r="AE3336" s="109">
        <v>8.1075416201334212E-5</v>
      </c>
      <c r="AF3336" s="732">
        <v>1.5636323133533036E-4</v>
      </c>
      <c r="AG3336" s="108">
        <v>1.0116031561091231E-4</v>
      </c>
      <c r="AH3336" s="109">
        <v>9.5877086411397261E-5</v>
      </c>
      <c r="AI3336" s="732">
        <v>1.99980963972693E-4</v>
      </c>
      <c r="AJ3336" s="114"/>
      <c r="AK3336" s="115"/>
      <c r="AL3336" s="115"/>
    </row>
    <row r="3337" spans="1:38" ht="13" x14ac:dyDescent="0.3">
      <c r="A3337" s="71">
        <f t="shared" si="4"/>
        <v>2058</v>
      </c>
      <c r="B3337" s="718">
        <v>12</v>
      </c>
      <c r="C3337" s="108">
        <v>0.27737289743828614</v>
      </c>
      <c r="D3337" s="109">
        <v>0.28351090716365157</v>
      </c>
      <c r="E3337" s="732">
        <v>0.26062270698366546</v>
      </c>
      <c r="F3337" s="108">
        <v>1.3235803927064759E-2</v>
      </c>
      <c r="G3337" s="109">
        <v>1.5029341701746052E-2</v>
      </c>
      <c r="H3337" s="732">
        <v>1.5723518148942756E-2</v>
      </c>
      <c r="I3337" s="108">
        <v>7.252026918253841E-3</v>
      </c>
      <c r="J3337" s="109">
        <v>6.822334417028347E-3</v>
      </c>
      <c r="K3337" s="732">
        <v>1.8029235783879206E-2</v>
      </c>
      <c r="L3337" s="108">
        <v>7.1224915333627172E-4</v>
      </c>
      <c r="M3337" s="109">
        <v>7.8342720535063098E-4</v>
      </c>
      <c r="N3337" s="732">
        <v>1.4643964821265017E-3</v>
      </c>
      <c r="O3337" s="108">
        <v>1.8263492100002411E-3</v>
      </c>
      <c r="P3337" s="109">
        <v>1.7130209741554206E-3</v>
      </c>
      <c r="Q3337" s="732">
        <v>3.6467347916937808E-3</v>
      </c>
      <c r="R3337" s="108">
        <v>2.5331226155676984E-3</v>
      </c>
      <c r="S3337" s="109">
        <v>3.3740863656433247E-3</v>
      </c>
      <c r="T3337" s="732">
        <v>1.0908621652602779E-2</v>
      </c>
      <c r="U3337" s="108">
        <v>1.9252643476829129E-4</v>
      </c>
      <c r="V3337" s="109">
        <v>1.8443901907617339E-4</v>
      </c>
      <c r="W3337" s="732">
        <v>3.5971911447618335E-4</v>
      </c>
      <c r="X3337" s="108">
        <v>1.190596733591757E-5</v>
      </c>
      <c r="Y3337" s="109">
        <v>1.1377441074647841E-5</v>
      </c>
      <c r="Z3337" s="732">
        <v>2.3171147737950067E-5</v>
      </c>
      <c r="AA3337" s="108">
        <v>2.078209568570841E-4</v>
      </c>
      <c r="AB3337" s="109">
        <v>2.0677881738300882E-4</v>
      </c>
      <c r="AC3337" s="732">
        <v>6.3171118049243553E-4</v>
      </c>
      <c r="AD3337" s="108">
        <v>8.4359385937731219E-5</v>
      </c>
      <c r="AE3337" s="109">
        <v>8.1075416201334212E-5</v>
      </c>
      <c r="AF3337" s="732">
        <v>1.5636323133533036E-4</v>
      </c>
      <c r="AG3337" s="108">
        <v>1.0116031561091231E-4</v>
      </c>
      <c r="AH3337" s="109">
        <v>9.5877086411397261E-5</v>
      </c>
      <c r="AI3337" s="732">
        <v>1.99980963972693E-4</v>
      </c>
      <c r="AJ3337" s="114"/>
      <c r="AK3337" s="115"/>
      <c r="AL3337" s="115"/>
    </row>
    <row r="3338" spans="1:38" ht="13" x14ac:dyDescent="0.3">
      <c r="A3338" s="71">
        <f t="shared" si="4"/>
        <v>2058</v>
      </c>
      <c r="B3338" s="718">
        <v>13</v>
      </c>
      <c r="C3338" s="108">
        <v>0.27737289743828614</v>
      </c>
      <c r="D3338" s="109">
        <v>0.28351090716365157</v>
      </c>
      <c r="E3338" s="732">
        <v>0.26062270698366546</v>
      </c>
      <c r="F3338" s="108">
        <v>1.3235803927064759E-2</v>
      </c>
      <c r="G3338" s="109">
        <v>1.5029341701746052E-2</v>
      </c>
      <c r="H3338" s="732">
        <v>1.5723518148942756E-2</v>
      </c>
      <c r="I3338" s="108">
        <v>7.252026918253841E-3</v>
      </c>
      <c r="J3338" s="109">
        <v>6.822334417028347E-3</v>
      </c>
      <c r="K3338" s="732">
        <v>1.8029235783879206E-2</v>
      </c>
      <c r="L3338" s="108">
        <v>7.1224915333627172E-4</v>
      </c>
      <c r="M3338" s="109">
        <v>7.8342720535063098E-4</v>
      </c>
      <c r="N3338" s="732">
        <v>1.4643964821265017E-3</v>
      </c>
      <c r="O3338" s="108">
        <v>1.8263492100002411E-3</v>
      </c>
      <c r="P3338" s="109">
        <v>1.7130209741554206E-3</v>
      </c>
      <c r="Q3338" s="732">
        <v>3.6467347916937808E-3</v>
      </c>
      <c r="R3338" s="108">
        <v>2.5331226155676984E-3</v>
      </c>
      <c r="S3338" s="109">
        <v>3.3740863656433247E-3</v>
      </c>
      <c r="T3338" s="732">
        <v>1.0908621652602779E-2</v>
      </c>
      <c r="U3338" s="108">
        <v>1.9252643476829129E-4</v>
      </c>
      <c r="V3338" s="109">
        <v>1.8443901907617339E-4</v>
      </c>
      <c r="W3338" s="732">
        <v>3.5971911447618335E-4</v>
      </c>
      <c r="X3338" s="108">
        <v>1.190596733591757E-5</v>
      </c>
      <c r="Y3338" s="109">
        <v>1.1377441074647841E-5</v>
      </c>
      <c r="Z3338" s="732">
        <v>2.3171147737950067E-5</v>
      </c>
      <c r="AA3338" s="108">
        <v>2.078209568570841E-4</v>
      </c>
      <c r="AB3338" s="109">
        <v>2.0677881738300882E-4</v>
      </c>
      <c r="AC3338" s="732">
        <v>6.3171118049243553E-4</v>
      </c>
      <c r="AD3338" s="108">
        <v>8.4359385937731219E-5</v>
      </c>
      <c r="AE3338" s="109">
        <v>8.1075416201334212E-5</v>
      </c>
      <c r="AF3338" s="732">
        <v>1.5636323133533036E-4</v>
      </c>
      <c r="AG3338" s="108">
        <v>1.0116031561091231E-4</v>
      </c>
      <c r="AH3338" s="109">
        <v>9.5877086411397261E-5</v>
      </c>
      <c r="AI3338" s="732">
        <v>1.99980963972693E-4</v>
      </c>
      <c r="AJ3338" s="114"/>
      <c r="AK3338" s="115"/>
      <c r="AL3338" s="115"/>
    </row>
    <row r="3339" spans="1:38" ht="13" x14ac:dyDescent="0.3">
      <c r="A3339" s="71">
        <f t="shared" si="4"/>
        <v>2058</v>
      </c>
      <c r="B3339" s="718">
        <v>14</v>
      </c>
      <c r="C3339" s="108">
        <v>0.27737289743828614</v>
      </c>
      <c r="D3339" s="109">
        <v>0.28351090716365157</v>
      </c>
      <c r="E3339" s="732">
        <v>0.26062270698366546</v>
      </c>
      <c r="F3339" s="108">
        <v>1.3235803927064759E-2</v>
      </c>
      <c r="G3339" s="109">
        <v>1.5029341701746052E-2</v>
      </c>
      <c r="H3339" s="732">
        <v>1.5723518148942756E-2</v>
      </c>
      <c r="I3339" s="108">
        <v>7.252026918253841E-3</v>
      </c>
      <c r="J3339" s="109">
        <v>6.822334417028347E-3</v>
      </c>
      <c r="K3339" s="732">
        <v>1.8029235783879206E-2</v>
      </c>
      <c r="L3339" s="108">
        <v>7.1224915333627172E-4</v>
      </c>
      <c r="M3339" s="109">
        <v>7.8342720535063098E-4</v>
      </c>
      <c r="N3339" s="732">
        <v>1.4643964821265017E-3</v>
      </c>
      <c r="O3339" s="108">
        <v>1.8263492100002411E-3</v>
      </c>
      <c r="P3339" s="109">
        <v>1.7130209741554206E-3</v>
      </c>
      <c r="Q3339" s="732">
        <v>3.6467347916937808E-3</v>
      </c>
      <c r="R3339" s="108">
        <v>2.5331226155676984E-3</v>
      </c>
      <c r="S3339" s="109">
        <v>3.3740863656433247E-3</v>
      </c>
      <c r="T3339" s="732">
        <v>1.0908621652602779E-2</v>
      </c>
      <c r="U3339" s="108">
        <v>1.9252643476829129E-4</v>
      </c>
      <c r="V3339" s="109">
        <v>1.8443901907617339E-4</v>
      </c>
      <c r="W3339" s="732">
        <v>3.5971911447618335E-4</v>
      </c>
      <c r="X3339" s="108">
        <v>1.190596733591757E-5</v>
      </c>
      <c r="Y3339" s="109">
        <v>1.1377441074647841E-5</v>
      </c>
      <c r="Z3339" s="732">
        <v>2.3171147737950067E-5</v>
      </c>
      <c r="AA3339" s="108">
        <v>2.078209568570841E-4</v>
      </c>
      <c r="AB3339" s="109">
        <v>2.0677881738300882E-4</v>
      </c>
      <c r="AC3339" s="732">
        <v>6.3171118049243553E-4</v>
      </c>
      <c r="AD3339" s="108">
        <v>8.4359385937731219E-5</v>
      </c>
      <c r="AE3339" s="109">
        <v>8.1075416201334212E-5</v>
      </c>
      <c r="AF3339" s="732">
        <v>1.5636323133533036E-4</v>
      </c>
      <c r="AG3339" s="108">
        <v>1.0116031561091231E-4</v>
      </c>
      <c r="AH3339" s="109">
        <v>9.5877086411397261E-5</v>
      </c>
      <c r="AI3339" s="732">
        <v>1.99980963972693E-4</v>
      </c>
      <c r="AJ3339" s="114"/>
      <c r="AK3339" s="115"/>
      <c r="AL3339" s="115"/>
    </row>
    <row r="3340" spans="1:38" ht="13" x14ac:dyDescent="0.3">
      <c r="A3340" s="71">
        <f t="shared" si="4"/>
        <v>2058</v>
      </c>
      <c r="B3340" s="718">
        <v>15</v>
      </c>
      <c r="C3340" s="108">
        <v>0.27737289743828614</v>
      </c>
      <c r="D3340" s="109">
        <v>0.28351090716365157</v>
      </c>
      <c r="E3340" s="732">
        <v>0.26062270698366546</v>
      </c>
      <c r="F3340" s="108">
        <v>1.3235803927064759E-2</v>
      </c>
      <c r="G3340" s="109">
        <v>1.5029341701746052E-2</v>
      </c>
      <c r="H3340" s="732">
        <v>1.5723518148942756E-2</v>
      </c>
      <c r="I3340" s="108">
        <v>7.252026918253841E-3</v>
      </c>
      <c r="J3340" s="109">
        <v>6.822334417028347E-3</v>
      </c>
      <c r="K3340" s="732">
        <v>1.8029235783879206E-2</v>
      </c>
      <c r="L3340" s="108">
        <v>7.1224915333627172E-4</v>
      </c>
      <c r="M3340" s="109">
        <v>7.8342720535063098E-4</v>
      </c>
      <c r="N3340" s="732">
        <v>1.4643964821265017E-3</v>
      </c>
      <c r="O3340" s="108">
        <v>1.8263492100002411E-3</v>
      </c>
      <c r="P3340" s="109">
        <v>1.7130209741554206E-3</v>
      </c>
      <c r="Q3340" s="732">
        <v>3.6467347916937808E-3</v>
      </c>
      <c r="R3340" s="108">
        <v>2.5331226155676984E-3</v>
      </c>
      <c r="S3340" s="109">
        <v>3.3740863656433247E-3</v>
      </c>
      <c r="T3340" s="732">
        <v>1.0908621652602779E-2</v>
      </c>
      <c r="U3340" s="108">
        <v>1.9252643476829129E-4</v>
      </c>
      <c r="V3340" s="109">
        <v>1.8443901907617339E-4</v>
      </c>
      <c r="W3340" s="732">
        <v>3.5971911447618335E-4</v>
      </c>
      <c r="X3340" s="108">
        <v>1.190596733591757E-5</v>
      </c>
      <c r="Y3340" s="109">
        <v>1.1377441074647841E-5</v>
      </c>
      <c r="Z3340" s="732">
        <v>2.3171147737950067E-5</v>
      </c>
      <c r="AA3340" s="108">
        <v>2.078209568570841E-4</v>
      </c>
      <c r="AB3340" s="109">
        <v>2.0677881738300882E-4</v>
      </c>
      <c r="AC3340" s="732">
        <v>6.3171118049243553E-4</v>
      </c>
      <c r="AD3340" s="108">
        <v>8.4359385937731219E-5</v>
      </c>
      <c r="AE3340" s="109">
        <v>8.1075416201334212E-5</v>
      </c>
      <c r="AF3340" s="732">
        <v>1.5636323133533036E-4</v>
      </c>
      <c r="AG3340" s="108">
        <v>1.0116031561091231E-4</v>
      </c>
      <c r="AH3340" s="109">
        <v>9.5877086411397261E-5</v>
      </c>
      <c r="AI3340" s="732">
        <v>1.99980963972693E-4</v>
      </c>
      <c r="AJ3340" s="114"/>
      <c r="AK3340" s="115"/>
      <c r="AL3340" s="115"/>
    </row>
    <row r="3341" spans="1:38" ht="13" x14ac:dyDescent="0.3">
      <c r="A3341" s="71">
        <f t="shared" si="4"/>
        <v>2058</v>
      </c>
      <c r="B3341" s="718">
        <v>16</v>
      </c>
      <c r="C3341" s="108">
        <v>0.27737289743828614</v>
      </c>
      <c r="D3341" s="109">
        <v>0.28351090716365157</v>
      </c>
      <c r="E3341" s="732">
        <v>0.26062270698366546</v>
      </c>
      <c r="F3341" s="108">
        <v>1.3235803927064759E-2</v>
      </c>
      <c r="G3341" s="109">
        <v>1.5029341701746052E-2</v>
      </c>
      <c r="H3341" s="732">
        <v>1.5723518148942756E-2</v>
      </c>
      <c r="I3341" s="108">
        <v>7.252026918253841E-3</v>
      </c>
      <c r="J3341" s="109">
        <v>6.822334417028347E-3</v>
      </c>
      <c r="K3341" s="732">
        <v>1.8029235783879206E-2</v>
      </c>
      <c r="L3341" s="108">
        <v>7.1224915333627172E-4</v>
      </c>
      <c r="M3341" s="109">
        <v>7.8342720535063098E-4</v>
      </c>
      <c r="N3341" s="732">
        <v>1.4643964821265017E-3</v>
      </c>
      <c r="O3341" s="108">
        <v>1.8263492100002411E-3</v>
      </c>
      <c r="P3341" s="109">
        <v>1.7130209741554206E-3</v>
      </c>
      <c r="Q3341" s="732">
        <v>3.6467347916937808E-3</v>
      </c>
      <c r="R3341" s="108">
        <v>2.5331226155676984E-3</v>
      </c>
      <c r="S3341" s="109">
        <v>3.3740863656433247E-3</v>
      </c>
      <c r="T3341" s="732">
        <v>1.0908621652602779E-2</v>
      </c>
      <c r="U3341" s="108">
        <v>1.9252643476829129E-4</v>
      </c>
      <c r="V3341" s="109">
        <v>1.8443901907617339E-4</v>
      </c>
      <c r="W3341" s="732">
        <v>3.5971911447618335E-4</v>
      </c>
      <c r="X3341" s="108">
        <v>1.190596733591757E-5</v>
      </c>
      <c r="Y3341" s="109">
        <v>1.1377441074647841E-5</v>
      </c>
      <c r="Z3341" s="732">
        <v>2.3171147737950067E-5</v>
      </c>
      <c r="AA3341" s="108">
        <v>2.078209568570841E-4</v>
      </c>
      <c r="AB3341" s="109">
        <v>2.0677881738300882E-4</v>
      </c>
      <c r="AC3341" s="732">
        <v>6.3171118049243553E-4</v>
      </c>
      <c r="AD3341" s="108">
        <v>8.4359385937731219E-5</v>
      </c>
      <c r="AE3341" s="109">
        <v>8.1075416201334212E-5</v>
      </c>
      <c r="AF3341" s="732">
        <v>1.5636323133533036E-4</v>
      </c>
      <c r="AG3341" s="108">
        <v>1.0116031561091231E-4</v>
      </c>
      <c r="AH3341" s="109">
        <v>9.5877086411397261E-5</v>
      </c>
      <c r="AI3341" s="732">
        <v>1.99980963972693E-4</v>
      </c>
      <c r="AJ3341" s="114"/>
      <c r="AK3341" s="115"/>
      <c r="AL3341" s="115"/>
    </row>
    <row r="3342" spans="1:38" ht="13" x14ac:dyDescent="0.3">
      <c r="A3342" s="71">
        <f t="shared" si="4"/>
        <v>2058</v>
      </c>
      <c r="B3342" s="718">
        <v>17</v>
      </c>
      <c r="C3342" s="108">
        <v>0.27737289743828614</v>
      </c>
      <c r="D3342" s="109">
        <v>0.28351090716365157</v>
      </c>
      <c r="E3342" s="732">
        <v>0.26062270698366546</v>
      </c>
      <c r="F3342" s="108">
        <v>1.3235803927064759E-2</v>
      </c>
      <c r="G3342" s="109">
        <v>1.5029341701746052E-2</v>
      </c>
      <c r="H3342" s="732">
        <v>1.5723518148942756E-2</v>
      </c>
      <c r="I3342" s="108">
        <v>7.252026918253841E-3</v>
      </c>
      <c r="J3342" s="109">
        <v>6.822334417028347E-3</v>
      </c>
      <c r="K3342" s="732">
        <v>1.8029235783879206E-2</v>
      </c>
      <c r="L3342" s="108">
        <v>7.1224915333627172E-4</v>
      </c>
      <c r="M3342" s="109">
        <v>7.8342720535063098E-4</v>
      </c>
      <c r="N3342" s="732">
        <v>1.4643964821265017E-3</v>
      </c>
      <c r="O3342" s="108">
        <v>1.8263492100002411E-3</v>
      </c>
      <c r="P3342" s="109">
        <v>1.7130209741554206E-3</v>
      </c>
      <c r="Q3342" s="732">
        <v>3.6467347916937808E-3</v>
      </c>
      <c r="R3342" s="108">
        <v>2.5331226155676984E-3</v>
      </c>
      <c r="S3342" s="109">
        <v>3.3740863656433247E-3</v>
      </c>
      <c r="T3342" s="732">
        <v>1.0908621652602779E-2</v>
      </c>
      <c r="U3342" s="108">
        <v>1.9252643476829129E-4</v>
      </c>
      <c r="V3342" s="109">
        <v>1.8443901907617339E-4</v>
      </c>
      <c r="W3342" s="732">
        <v>3.5971911447618335E-4</v>
      </c>
      <c r="X3342" s="108">
        <v>1.190596733591757E-5</v>
      </c>
      <c r="Y3342" s="109">
        <v>1.1377441074647841E-5</v>
      </c>
      <c r="Z3342" s="732">
        <v>2.3171147737950067E-5</v>
      </c>
      <c r="AA3342" s="108">
        <v>2.078209568570841E-4</v>
      </c>
      <c r="AB3342" s="109">
        <v>2.0677881738300882E-4</v>
      </c>
      <c r="AC3342" s="732">
        <v>6.3171118049243553E-4</v>
      </c>
      <c r="AD3342" s="108">
        <v>8.4359385937731219E-5</v>
      </c>
      <c r="AE3342" s="109">
        <v>8.1075416201334212E-5</v>
      </c>
      <c r="AF3342" s="732">
        <v>1.5636323133533036E-4</v>
      </c>
      <c r="AG3342" s="108">
        <v>1.0116031561091231E-4</v>
      </c>
      <c r="AH3342" s="109">
        <v>9.5877086411397261E-5</v>
      </c>
      <c r="AI3342" s="732">
        <v>1.99980963972693E-4</v>
      </c>
      <c r="AJ3342" s="114"/>
      <c r="AK3342" s="115"/>
      <c r="AL3342" s="115"/>
    </row>
    <row r="3343" spans="1:38" ht="13" x14ac:dyDescent="0.3">
      <c r="A3343" s="71">
        <f t="shared" si="4"/>
        <v>2058</v>
      </c>
      <c r="B3343" s="718">
        <v>18</v>
      </c>
      <c r="C3343" s="108">
        <v>0.27737289743828614</v>
      </c>
      <c r="D3343" s="109">
        <v>0.28351090716365157</v>
      </c>
      <c r="E3343" s="732">
        <v>0.26062270698366546</v>
      </c>
      <c r="F3343" s="108">
        <v>1.3235803927064759E-2</v>
      </c>
      <c r="G3343" s="109">
        <v>1.5029341701746052E-2</v>
      </c>
      <c r="H3343" s="732">
        <v>1.5723518148942756E-2</v>
      </c>
      <c r="I3343" s="108">
        <v>7.252026918253841E-3</v>
      </c>
      <c r="J3343" s="109">
        <v>6.822334417028347E-3</v>
      </c>
      <c r="K3343" s="732">
        <v>1.8029235783879206E-2</v>
      </c>
      <c r="L3343" s="108">
        <v>7.1224915333627172E-4</v>
      </c>
      <c r="M3343" s="109">
        <v>7.8342720535063098E-4</v>
      </c>
      <c r="N3343" s="732">
        <v>1.4643964821265017E-3</v>
      </c>
      <c r="O3343" s="108">
        <v>1.8263492100002411E-3</v>
      </c>
      <c r="P3343" s="109">
        <v>1.7130209741554206E-3</v>
      </c>
      <c r="Q3343" s="732">
        <v>3.6467347916937808E-3</v>
      </c>
      <c r="R3343" s="108">
        <v>2.5331226155676984E-3</v>
      </c>
      <c r="S3343" s="109">
        <v>3.3740863656433247E-3</v>
      </c>
      <c r="T3343" s="732">
        <v>1.0908621652602779E-2</v>
      </c>
      <c r="U3343" s="108">
        <v>1.9252643476829129E-4</v>
      </c>
      <c r="V3343" s="109">
        <v>1.8443901907617339E-4</v>
      </c>
      <c r="W3343" s="732">
        <v>3.5971911447618335E-4</v>
      </c>
      <c r="X3343" s="108">
        <v>1.190596733591757E-5</v>
      </c>
      <c r="Y3343" s="109">
        <v>1.1377441074647841E-5</v>
      </c>
      <c r="Z3343" s="732">
        <v>2.3171147737950067E-5</v>
      </c>
      <c r="AA3343" s="108">
        <v>2.078209568570841E-4</v>
      </c>
      <c r="AB3343" s="109">
        <v>2.0677881738300882E-4</v>
      </c>
      <c r="AC3343" s="732">
        <v>6.3171118049243553E-4</v>
      </c>
      <c r="AD3343" s="108">
        <v>8.4359385937731219E-5</v>
      </c>
      <c r="AE3343" s="109">
        <v>8.1075416201334212E-5</v>
      </c>
      <c r="AF3343" s="732">
        <v>1.5636323133533036E-4</v>
      </c>
      <c r="AG3343" s="108">
        <v>1.0116031561091231E-4</v>
      </c>
      <c r="AH3343" s="109">
        <v>9.5877086411397261E-5</v>
      </c>
      <c r="AI3343" s="732">
        <v>1.99980963972693E-4</v>
      </c>
      <c r="AJ3343" s="114"/>
      <c r="AK3343" s="115"/>
      <c r="AL3343" s="115"/>
    </row>
    <row r="3344" spans="1:38" ht="13" x14ac:dyDescent="0.3">
      <c r="A3344" s="71">
        <f t="shared" si="4"/>
        <v>2058</v>
      </c>
      <c r="B3344" s="718">
        <v>19</v>
      </c>
      <c r="C3344" s="108">
        <v>0.27737289743828614</v>
      </c>
      <c r="D3344" s="109">
        <v>0.28351090716365157</v>
      </c>
      <c r="E3344" s="732">
        <v>0.26062270698366546</v>
      </c>
      <c r="F3344" s="108">
        <v>1.3235803927064759E-2</v>
      </c>
      <c r="G3344" s="109">
        <v>1.5029341701746052E-2</v>
      </c>
      <c r="H3344" s="732">
        <v>1.5723518148942756E-2</v>
      </c>
      <c r="I3344" s="108">
        <v>7.252026918253841E-3</v>
      </c>
      <c r="J3344" s="109">
        <v>6.822334417028347E-3</v>
      </c>
      <c r="K3344" s="732">
        <v>1.8029235783879206E-2</v>
      </c>
      <c r="L3344" s="108">
        <v>7.1224915333627172E-4</v>
      </c>
      <c r="M3344" s="109">
        <v>7.8342720535063098E-4</v>
      </c>
      <c r="N3344" s="732">
        <v>1.4643964821265017E-3</v>
      </c>
      <c r="O3344" s="108">
        <v>1.8263492100002411E-3</v>
      </c>
      <c r="P3344" s="109">
        <v>1.7130209741554206E-3</v>
      </c>
      <c r="Q3344" s="732">
        <v>3.6467347916937808E-3</v>
      </c>
      <c r="R3344" s="108">
        <v>2.5331226155676984E-3</v>
      </c>
      <c r="S3344" s="109">
        <v>3.3740863656433247E-3</v>
      </c>
      <c r="T3344" s="732">
        <v>1.0908621652602779E-2</v>
      </c>
      <c r="U3344" s="108">
        <v>1.9252643476829129E-4</v>
      </c>
      <c r="V3344" s="109">
        <v>1.8443901907617339E-4</v>
      </c>
      <c r="W3344" s="732">
        <v>3.5971911447618335E-4</v>
      </c>
      <c r="X3344" s="108">
        <v>1.190596733591757E-5</v>
      </c>
      <c r="Y3344" s="109">
        <v>1.1377441074647841E-5</v>
      </c>
      <c r="Z3344" s="732">
        <v>2.3171147737950067E-5</v>
      </c>
      <c r="AA3344" s="108">
        <v>2.078209568570841E-4</v>
      </c>
      <c r="AB3344" s="109">
        <v>2.0677881738300882E-4</v>
      </c>
      <c r="AC3344" s="732">
        <v>6.3171118049243553E-4</v>
      </c>
      <c r="AD3344" s="108">
        <v>8.4359385937731219E-5</v>
      </c>
      <c r="AE3344" s="109">
        <v>8.1075416201334212E-5</v>
      </c>
      <c r="AF3344" s="732">
        <v>1.5636323133533036E-4</v>
      </c>
      <c r="AG3344" s="108">
        <v>1.0116031561091231E-4</v>
      </c>
      <c r="AH3344" s="109">
        <v>9.5877086411397261E-5</v>
      </c>
      <c r="AI3344" s="732">
        <v>1.99980963972693E-4</v>
      </c>
      <c r="AJ3344" s="114"/>
      <c r="AK3344" s="115"/>
      <c r="AL3344" s="115"/>
    </row>
    <row r="3345" spans="1:38" ht="13" x14ac:dyDescent="0.3">
      <c r="A3345" s="71">
        <f t="shared" si="4"/>
        <v>2058</v>
      </c>
      <c r="B3345" s="718">
        <v>20</v>
      </c>
      <c r="C3345" s="108">
        <v>0.27737289743828614</v>
      </c>
      <c r="D3345" s="109">
        <v>0.28351090716365157</v>
      </c>
      <c r="E3345" s="732">
        <v>0.26062270698366546</v>
      </c>
      <c r="F3345" s="108">
        <v>1.3235803927064759E-2</v>
      </c>
      <c r="G3345" s="109">
        <v>1.5029341701746052E-2</v>
      </c>
      <c r="H3345" s="732">
        <v>1.5723518148942756E-2</v>
      </c>
      <c r="I3345" s="108">
        <v>7.252026918253841E-3</v>
      </c>
      <c r="J3345" s="109">
        <v>6.822334417028347E-3</v>
      </c>
      <c r="K3345" s="732">
        <v>1.8029235783879206E-2</v>
      </c>
      <c r="L3345" s="108">
        <v>7.1224915333627172E-4</v>
      </c>
      <c r="M3345" s="109">
        <v>7.8342720535063098E-4</v>
      </c>
      <c r="N3345" s="732">
        <v>1.4643964821265017E-3</v>
      </c>
      <c r="O3345" s="108">
        <v>1.8263492100002411E-3</v>
      </c>
      <c r="P3345" s="109">
        <v>1.7130209741554206E-3</v>
      </c>
      <c r="Q3345" s="732">
        <v>3.6467347916937808E-3</v>
      </c>
      <c r="R3345" s="108">
        <v>2.5331226155676984E-3</v>
      </c>
      <c r="S3345" s="109">
        <v>3.3740863656433247E-3</v>
      </c>
      <c r="T3345" s="732">
        <v>1.0908621652602779E-2</v>
      </c>
      <c r="U3345" s="108">
        <v>1.9252643476829129E-4</v>
      </c>
      <c r="V3345" s="109">
        <v>1.8443901907617339E-4</v>
      </c>
      <c r="W3345" s="732">
        <v>3.5971911447618335E-4</v>
      </c>
      <c r="X3345" s="108">
        <v>1.190596733591757E-5</v>
      </c>
      <c r="Y3345" s="109">
        <v>1.1377441074647841E-5</v>
      </c>
      <c r="Z3345" s="732">
        <v>2.3171147737950067E-5</v>
      </c>
      <c r="AA3345" s="108">
        <v>2.078209568570841E-4</v>
      </c>
      <c r="AB3345" s="109">
        <v>2.0677881738300882E-4</v>
      </c>
      <c r="AC3345" s="732">
        <v>6.3171118049243553E-4</v>
      </c>
      <c r="AD3345" s="108">
        <v>8.4359385937731219E-5</v>
      </c>
      <c r="AE3345" s="109">
        <v>8.1075416201334212E-5</v>
      </c>
      <c r="AF3345" s="732">
        <v>1.5636323133533036E-4</v>
      </c>
      <c r="AG3345" s="108">
        <v>1.0116031561091231E-4</v>
      </c>
      <c r="AH3345" s="109">
        <v>9.5877086411397261E-5</v>
      </c>
      <c r="AI3345" s="732">
        <v>1.99980963972693E-4</v>
      </c>
      <c r="AJ3345" s="114"/>
      <c r="AK3345" s="115"/>
      <c r="AL3345" s="115"/>
    </row>
    <row r="3346" spans="1:38" ht="13" x14ac:dyDescent="0.3">
      <c r="A3346" s="71">
        <f t="shared" si="4"/>
        <v>2058</v>
      </c>
      <c r="B3346" s="718">
        <v>21</v>
      </c>
      <c r="C3346" s="108">
        <v>0.27737289743828614</v>
      </c>
      <c r="D3346" s="109">
        <v>0.28351090716365157</v>
      </c>
      <c r="E3346" s="732">
        <v>0.26062270698366546</v>
      </c>
      <c r="F3346" s="108">
        <v>1.3235803927064759E-2</v>
      </c>
      <c r="G3346" s="109">
        <v>1.5029341701746052E-2</v>
      </c>
      <c r="H3346" s="732">
        <v>1.5723518148942756E-2</v>
      </c>
      <c r="I3346" s="108">
        <v>7.252026918253841E-3</v>
      </c>
      <c r="J3346" s="109">
        <v>6.822334417028347E-3</v>
      </c>
      <c r="K3346" s="732">
        <v>1.8029235783879206E-2</v>
      </c>
      <c r="L3346" s="108">
        <v>7.1224915333627172E-4</v>
      </c>
      <c r="M3346" s="109">
        <v>7.8342720535063098E-4</v>
      </c>
      <c r="N3346" s="732">
        <v>1.4643964821265017E-3</v>
      </c>
      <c r="O3346" s="108">
        <v>1.8263492100002411E-3</v>
      </c>
      <c r="P3346" s="109">
        <v>1.7130209741554206E-3</v>
      </c>
      <c r="Q3346" s="732">
        <v>3.6467347916937808E-3</v>
      </c>
      <c r="R3346" s="108">
        <v>2.5331226155676984E-3</v>
      </c>
      <c r="S3346" s="109">
        <v>3.3740863656433247E-3</v>
      </c>
      <c r="T3346" s="732">
        <v>1.0908621652602779E-2</v>
      </c>
      <c r="U3346" s="108">
        <v>1.9252643476829129E-4</v>
      </c>
      <c r="V3346" s="109">
        <v>1.8443901907617339E-4</v>
      </c>
      <c r="W3346" s="732">
        <v>3.5971911447618335E-4</v>
      </c>
      <c r="X3346" s="108">
        <v>1.190596733591757E-5</v>
      </c>
      <c r="Y3346" s="109">
        <v>1.1377441074647841E-5</v>
      </c>
      <c r="Z3346" s="732">
        <v>2.3171147737950067E-5</v>
      </c>
      <c r="AA3346" s="108">
        <v>2.078209568570841E-4</v>
      </c>
      <c r="AB3346" s="109">
        <v>2.0677881738300882E-4</v>
      </c>
      <c r="AC3346" s="732">
        <v>6.3171118049243553E-4</v>
      </c>
      <c r="AD3346" s="108">
        <v>8.4359385937731219E-5</v>
      </c>
      <c r="AE3346" s="109">
        <v>8.1075416201334212E-5</v>
      </c>
      <c r="AF3346" s="732">
        <v>1.5636323133533036E-4</v>
      </c>
      <c r="AG3346" s="108">
        <v>1.0116031561091231E-4</v>
      </c>
      <c r="AH3346" s="109">
        <v>9.5877086411397261E-5</v>
      </c>
      <c r="AI3346" s="732">
        <v>1.99980963972693E-4</v>
      </c>
      <c r="AJ3346" s="114"/>
      <c r="AK3346" s="115"/>
      <c r="AL3346" s="115"/>
    </row>
    <row r="3347" spans="1:38" ht="13" x14ac:dyDescent="0.3">
      <c r="A3347" s="71">
        <f t="shared" si="4"/>
        <v>2058</v>
      </c>
      <c r="B3347" s="718">
        <v>22</v>
      </c>
      <c r="C3347" s="108">
        <v>0.27737289743828614</v>
      </c>
      <c r="D3347" s="109">
        <v>0.28351090716365157</v>
      </c>
      <c r="E3347" s="732">
        <v>0.26062270698366546</v>
      </c>
      <c r="F3347" s="108">
        <v>1.3235803927064759E-2</v>
      </c>
      <c r="G3347" s="109">
        <v>1.5029341701746052E-2</v>
      </c>
      <c r="H3347" s="732">
        <v>1.5723518148942756E-2</v>
      </c>
      <c r="I3347" s="108">
        <v>7.252026918253841E-3</v>
      </c>
      <c r="J3347" s="109">
        <v>6.822334417028347E-3</v>
      </c>
      <c r="K3347" s="732">
        <v>1.8029235783879206E-2</v>
      </c>
      <c r="L3347" s="108">
        <v>7.1224915333627172E-4</v>
      </c>
      <c r="M3347" s="109">
        <v>7.8342720535063098E-4</v>
      </c>
      <c r="N3347" s="732">
        <v>1.4643964821265017E-3</v>
      </c>
      <c r="O3347" s="108">
        <v>1.8263492100002411E-3</v>
      </c>
      <c r="P3347" s="109">
        <v>1.7130209741554206E-3</v>
      </c>
      <c r="Q3347" s="732">
        <v>3.6467347916937808E-3</v>
      </c>
      <c r="R3347" s="108">
        <v>2.5331226155676984E-3</v>
      </c>
      <c r="S3347" s="109">
        <v>3.3740863656433247E-3</v>
      </c>
      <c r="T3347" s="732">
        <v>1.0908621652602779E-2</v>
      </c>
      <c r="U3347" s="108">
        <v>1.9252643476829129E-4</v>
      </c>
      <c r="V3347" s="109">
        <v>1.8443901907617339E-4</v>
      </c>
      <c r="W3347" s="732">
        <v>3.5971911447618335E-4</v>
      </c>
      <c r="X3347" s="108">
        <v>1.190596733591757E-5</v>
      </c>
      <c r="Y3347" s="109">
        <v>1.1377441074647841E-5</v>
      </c>
      <c r="Z3347" s="732">
        <v>2.3171147737950067E-5</v>
      </c>
      <c r="AA3347" s="108">
        <v>2.078209568570841E-4</v>
      </c>
      <c r="AB3347" s="109">
        <v>2.0677881738300882E-4</v>
      </c>
      <c r="AC3347" s="732">
        <v>6.3171118049243553E-4</v>
      </c>
      <c r="AD3347" s="108">
        <v>8.4359385937731219E-5</v>
      </c>
      <c r="AE3347" s="109">
        <v>8.1075416201334212E-5</v>
      </c>
      <c r="AF3347" s="732">
        <v>1.5636323133533036E-4</v>
      </c>
      <c r="AG3347" s="108">
        <v>1.0116031561091231E-4</v>
      </c>
      <c r="AH3347" s="109">
        <v>9.5877086411397261E-5</v>
      </c>
      <c r="AI3347" s="732">
        <v>1.99980963972693E-4</v>
      </c>
      <c r="AJ3347" s="114"/>
      <c r="AK3347" s="115"/>
      <c r="AL3347" s="115"/>
    </row>
    <row r="3348" spans="1:38" ht="13" x14ac:dyDescent="0.3">
      <c r="A3348" s="71">
        <f t="shared" si="4"/>
        <v>2058</v>
      </c>
      <c r="B3348" s="718">
        <v>23</v>
      </c>
      <c r="C3348" s="108">
        <v>0.27737289743828614</v>
      </c>
      <c r="D3348" s="109">
        <v>0.28351090716365157</v>
      </c>
      <c r="E3348" s="732">
        <v>0.26062270698366546</v>
      </c>
      <c r="F3348" s="108">
        <v>1.3235803927064759E-2</v>
      </c>
      <c r="G3348" s="109">
        <v>1.5029341701746052E-2</v>
      </c>
      <c r="H3348" s="732">
        <v>1.5723518148942756E-2</v>
      </c>
      <c r="I3348" s="108">
        <v>7.252026918253841E-3</v>
      </c>
      <c r="J3348" s="109">
        <v>6.822334417028347E-3</v>
      </c>
      <c r="K3348" s="732">
        <v>1.8029235783879206E-2</v>
      </c>
      <c r="L3348" s="108">
        <v>7.1224915333627172E-4</v>
      </c>
      <c r="M3348" s="109">
        <v>7.8342720535063098E-4</v>
      </c>
      <c r="N3348" s="732">
        <v>1.4643964821265017E-3</v>
      </c>
      <c r="O3348" s="108">
        <v>1.8263492100002411E-3</v>
      </c>
      <c r="P3348" s="109">
        <v>1.7130209741554206E-3</v>
      </c>
      <c r="Q3348" s="732">
        <v>3.6467347916937808E-3</v>
      </c>
      <c r="R3348" s="108">
        <v>2.5331226155676984E-3</v>
      </c>
      <c r="S3348" s="109">
        <v>3.3740863656433247E-3</v>
      </c>
      <c r="T3348" s="732">
        <v>1.0908621652602779E-2</v>
      </c>
      <c r="U3348" s="108">
        <v>1.9252643476829129E-4</v>
      </c>
      <c r="V3348" s="109">
        <v>1.8443901907617339E-4</v>
      </c>
      <c r="W3348" s="732">
        <v>3.5971911447618335E-4</v>
      </c>
      <c r="X3348" s="108">
        <v>1.190596733591757E-5</v>
      </c>
      <c r="Y3348" s="109">
        <v>1.1377441074647841E-5</v>
      </c>
      <c r="Z3348" s="732">
        <v>2.3171147737950067E-5</v>
      </c>
      <c r="AA3348" s="108">
        <v>2.078209568570841E-4</v>
      </c>
      <c r="AB3348" s="109">
        <v>2.0677881738300882E-4</v>
      </c>
      <c r="AC3348" s="732">
        <v>6.3171118049243553E-4</v>
      </c>
      <c r="AD3348" s="108">
        <v>8.4359385937731219E-5</v>
      </c>
      <c r="AE3348" s="109">
        <v>8.1075416201334212E-5</v>
      </c>
      <c r="AF3348" s="732">
        <v>1.5636323133533036E-4</v>
      </c>
      <c r="AG3348" s="108">
        <v>1.0116031561091231E-4</v>
      </c>
      <c r="AH3348" s="109">
        <v>9.5877086411397261E-5</v>
      </c>
      <c r="AI3348" s="732">
        <v>1.99980963972693E-4</v>
      </c>
      <c r="AJ3348" s="114"/>
      <c r="AK3348" s="115"/>
      <c r="AL3348" s="115"/>
    </row>
    <row r="3349" spans="1:38" ht="13" x14ac:dyDescent="0.3">
      <c r="A3349" s="71">
        <f t="shared" si="4"/>
        <v>2058</v>
      </c>
      <c r="B3349" s="718">
        <v>24</v>
      </c>
      <c r="C3349" s="108">
        <v>0.27737289743828614</v>
      </c>
      <c r="D3349" s="109">
        <v>0.28351090716365157</v>
      </c>
      <c r="E3349" s="732">
        <v>0.26062270698366546</v>
      </c>
      <c r="F3349" s="108">
        <v>1.3235803927064759E-2</v>
      </c>
      <c r="G3349" s="109">
        <v>1.5029341701746052E-2</v>
      </c>
      <c r="H3349" s="732">
        <v>1.5723518148942756E-2</v>
      </c>
      <c r="I3349" s="108">
        <v>7.252026918253841E-3</v>
      </c>
      <c r="J3349" s="109">
        <v>6.822334417028347E-3</v>
      </c>
      <c r="K3349" s="732">
        <v>1.8029235783879206E-2</v>
      </c>
      <c r="L3349" s="108">
        <v>7.1224915333627172E-4</v>
      </c>
      <c r="M3349" s="109">
        <v>7.8342720535063098E-4</v>
      </c>
      <c r="N3349" s="732">
        <v>1.4643964821265017E-3</v>
      </c>
      <c r="O3349" s="108">
        <v>1.8263492100002411E-3</v>
      </c>
      <c r="P3349" s="109">
        <v>1.7130209741554206E-3</v>
      </c>
      <c r="Q3349" s="732">
        <v>3.6467347916937808E-3</v>
      </c>
      <c r="R3349" s="108">
        <v>2.5331226155676984E-3</v>
      </c>
      <c r="S3349" s="109">
        <v>3.3740863656433247E-3</v>
      </c>
      <c r="T3349" s="732">
        <v>1.0908621652602779E-2</v>
      </c>
      <c r="U3349" s="108">
        <v>1.9252643476829129E-4</v>
      </c>
      <c r="V3349" s="109">
        <v>1.8443901907617339E-4</v>
      </c>
      <c r="W3349" s="732">
        <v>3.5971911447618335E-4</v>
      </c>
      <c r="X3349" s="108">
        <v>1.190596733591757E-5</v>
      </c>
      <c r="Y3349" s="109">
        <v>1.1377441074647841E-5</v>
      </c>
      <c r="Z3349" s="732">
        <v>2.3171147737950067E-5</v>
      </c>
      <c r="AA3349" s="108">
        <v>2.078209568570841E-4</v>
      </c>
      <c r="AB3349" s="109">
        <v>2.0677881738300882E-4</v>
      </c>
      <c r="AC3349" s="732">
        <v>6.3171118049243553E-4</v>
      </c>
      <c r="AD3349" s="108">
        <v>8.4359385937731219E-5</v>
      </c>
      <c r="AE3349" s="109">
        <v>8.1075416201334212E-5</v>
      </c>
      <c r="AF3349" s="732">
        <v>1.5636323133533036E-4</v>
      </c>
      <c r="AG3349" s="108">
        <v>1.0116031561091231E-4</v>
      </c>
      <c r="AH3349" s="109">
        <v>9.5877086411397261E-5</v>
      </c>
      <c r="AI3349" s="732">
        <v>1.99980963972693E-4</v>
      </c>
      <c r="AJ3349" s="114"/>
      <c r="AK3349" s="115"/>
      <c r="AL3349" s="115"/>
    </row>
    <row r="3350" spans="1:38" ht="13" x14ac:dyDescent="0.3">
      <c r="A3350" s="71">
        <f t="shared" si="4"/>
        <v>2058</v>
      </c>
      <c r="B3350" s="718">
        <v>25</v>
      </c>
      <c r="C3350" s="108">
        <v>0.27737289743828614</v>
      </c>
      <c r="D3350" s="109">
        <v>0.28351090716365157</v>
      </c>
      <c r="E3350" s="732">
        <v>0.26062270698366546</v>
      </c>
      <c r="F3350" s="108">
        <v>1.3235803927064759E-2</v>
      </c>
      <c r="G3350" s="109">
        <v>1.5029341701746052E-2</v>
      </c>
      <c r="H3350" s="732">
        <v>1.5723518148942756E-2</v>
      </c>
      <c r="I3350" s="108">
        <v>7.252026918253841E-3</v>
      </c>
      <c r="J3350" s="109">
        <v>6.822334417028347E-3</v>
      </c>
      <c r="K3350" s="732">
        <v>1.8029235783879206E-2</v>
      </c>
      <c r="L3350" s="108">
        <v>7.1224915333627172E-4</v>
      </c>
      <c r="M3350" s="109">
        <v>7.8342720535063098E-4</v>
      </c>
      <c r="N3350" s="732">
        <v>1.4643964821265017E-3</v>
      </c>
      <c r="O3350" s="108">
        <v>1.8263492100002411E-3</v>
      </c>
      <c r="P3350" s="109">
        <v>1.7130209741554206E-3</v>
      </c>
      <c r="Q3350" s="732">
        <v>3.6467347916937808E-3</v>
      </c>
      <c r="R3350" s="108">
        <v>2.5331226155676984E-3</v>
      </c>
      <c r="S3350" s="109">
        <v>3.3740863656433247E-3</v>
      </c>
      <c r="T3350" s="732">
        <v>1.0908621652602779E-2</v>
      </c>
      <c r="U3350" s="108">
        <v>1.9252643476829129E-4</v>
      </c>
      <c r="V3350" s="109">
        <v>1.8443901907617339E-4</v>
      </c>
      <c r="W3350" s="732">
        <v>3.5971911447618335E-4</v>
      </c>
      <c r="X3350" s="108">
        <v>1.190596733591757E-5</v>
      </c>
      <c r="Y3350" s="109">
        <v>1.1377441074647841E-5</v>
      </c>
      <c r="Z3350" s="732">
        <v>2.3171147737950067E-5</v>
      </c>
      <c r="AA3350" s="108">
        <v>2.078209568570841E-4</v>
      </c>
      <c r="AB3350" s="109">
        <v>2.0677881738300882E-4</v>
      </c>
      <c r="AC3350" s="732">
        <v>6.3171118049243553E-4</v>
      </c>
      <c r="AD3350" s="108">
        <v>8.4359385937731219E-5</v>
      </c>
      <c r="AE3350" s="109">
        <v>8.1075416201334212E-5</v>
      </c>
      <c r="AF3350" s="732">
        <v>1.5636323133533036E-4</v>
      </c>
      <c r="AG3350" s="108">
        <v>1.0116031561091231E-4</v>
      </c>
      <c r="AH3350" s="109">
        <v>9.5877086411397261E-5</v>
      </c>
      <c r="AI3350" s="732">
        <v>1.99980963972693E-4</v>
      </c>
      <c r="AJ3350" s="114"/>
      <c r="AK3350" s="115"/>
      <c r="AL3350" s="115"/>
    </row>
    <row r="3351" spans="1:38" ht="13" x14ac:dyDescent="0.3">
      <c r="A3351" s="71">
        <f t="shared" si="4"/>
        <v>2058</v>
      </c>
      <c r="B3351" s="718">
        <v>26</v>
      </c>
      <c r="C3351" s="108">
        <v>0.27737289743828614</v>
      </c>
      <c r="D3351" s="109">
        <v>0.28351090716365157</v>
      </c>
      <c r="E3351" s="732">
        <v>0.26062270698366546</v>
      </c>
      <c r="F3351" s="108">
        <v>1.3235803927064759E-2</v>
      </c>
      <c r="G3351" s="109">
        <v>1.5029341701746052E-2</v>
      </c>
      <c r="H3351" s="732">
        <v>1.5723518148942756E-2</v>
      </c>
      <c r="I3351" s="108">
        <v>7.252026918253841E-3</v>
      </c>
      <c r="J3351" s="109">
        <v>6.822334417028347E-3</v>
      </c>
      <c r="K3351" s="732">
        <v>1.8029235783879206E-2</v>
      </c>
      <c r="L3351" s="108">
        <v>7.1224915333627172E-4</v>
      </c>
      <c r="M3351" s="109">
        <v>7.8342720535063098E-4</v>
      </c>
      <c r="N3351" s="732">
        <v>1.4643964821265017E-3</v>
      </c>
      <c r="O3351" s="108">
        <v>1.8263492100002411E-3</v>
      </c>
      <c r="P3351" s="109">
        <v>1.7130209741554206E-3</v>
      </c>
      <c r="Q3351" s="732">
        <v>3.6467347916937808E-3</v>
      </c>
      <c r="R3351" s="108">
        <v>2.5331226155676984E-3</v>
      </c>
      <c r="S3351" s="109">
        <v>3.3740863656433247E-3</v>
      </c>
      <c r="T3351" s="732">
        <v>1.0908621652602779E-2</v>
      </c>
      <c r="U3351" s="108">
        <v>1.9252643476829129E-4</v>
      </c>
      <c r="V3351" s="109">
        <v>1.8443901907617339E-4</v>
      </c>
      <c r="W3351" s="732">
        <v>3.5971911447618335E-4</v>
      </c>
      <c r="X3351" s="108">
        <v>1.190596733591757E-5</v>
      </c>
      <c r="Y3351" s="109">
        <v>1.1377441074647841E-5</v>
      </c>
      <c r="Z3351" s="732">
        <v>2.3171147737950067E-5</v>
      </c>
      <c r="AA3351" s="108">
        <v>2.078209568570841E-4</v>
      </c>
      <c r="AB3351" s="109">
        <v>2.0677881738300882E-4</v>
      </c>
      <c r="AC3351" s="732">
        <v>6.3171118049243553E-4</v>
      </c>
      <c r="AD3351" s="108">
        <v>8.4359385937731219E-5</v>
      </c>
      <c r="AE3351" s="109">
        <v>8.1075416201334212E-5</v>
      </c>
      <c r="AF3351" s="732">
        <v>1.5636323133533036E-4</v>
      </c>
      <c r="AG3351" s="108">
        <v>1.0116031561091231E-4</v>
      </c>
      <c r="AH3351" s="109">
        <v>9.5877086411397261E-5</v>
      </c>
      <c r="AI3351" s="732">
        <v>1.99980963972693E-4</v>
      </c>
      <c r="AJ3351" s="114"/>
      <c r="AK3351" s="115"/>
      <c r="AL3351" s="115"/>
    </row>
    <row r="3352" spans="1:38" ht="13" x14ac:dyDescent="0.3">
      <c r="A3352" s="71">
        <f t="shared" si="4"/>
        <v>2058</v>
      </c>
      <c r="B3352" s="718">
        <v>27</v>
      </c>
      <c r="C3352" s="108">
        <v>0.27737289743828614</v>
      </c>
      <c r="D3352" s="109">
        <v>0.28351090716365157</v>
      </c>
      <c r="E3352" s="732">
        <v>0.26062270698366546</v>
      </c>
      <c r="F3352" s="108">
        <v>1.3235803927064759E-2</v>
      </c>
      <c r="G3352" s="109">
        <v>1.5029341701746052E-2</v>
      </c>
      <c r="H3352" s="732">
        <v>1.5723518148942756E-2</v>
      </c>
      <c r="I3352" s="108">
        <v>7.252026918253841E-3</v>
      </c>
      <c r="J3352" s="109">
        <v>6.822334417028347E-3</v>
      </c>
      <c r="K3352" s="732">
        <v>1.8029235783879206E-2</v>
      </c>
      <c r="L3352" s="108">
        <v>7.1224915333627172E-4</v>
      </c>
      <c r="M3352" s="109">
        <v>7.8342720535063098E-4</v>
      </c>
      <c r="N3352" s="732">
        <v>1.4643964821265017E-3</v>
      </c>
      <c r="O3352" s="108">
        <v>1.8263492100002411E-3</v>
      </c>
      <c r="P3352" s="109">
        <v>1.7130209741554206E-3</v>
      </c>
      <c r="Q3352" s="732">
        <v>3.6467347916937808E-3</v>
      </c>
      <c r="R3352" s="108">
        <v>2.5331226155676984E-3</v>
      </c>
      <c r="S3352" s="109">
        <v>3.3740863656433247E-3</v>
      </c>
      <c r="T3352" s="732">
        <v>1.0908621652602779E-2</v>
      </c>
      <c r="U3352" s="108">
        <v>1.9252643476829129E-4</v>
      </c>
      <c r="V3352" s="109">
        <v>1.8443901907617339E-4</v>
      </c>
      <c r="W3352" s="732">
        <v>3.5971911447618335E-4</v>
      </c>
      <c r="X3352" s="108">
        <v>1.190596733591757E-5</v>
      </c>
      <c r="Y3352" s="109">
        <v>1.1377441074647841E-5</v>
      </c>
      <c r="Z3352" s="732">
        <v>2.3171147737950067E-5</v>
      </c>
      <c r="AA3352" s="108">
        <v>2.078209568570841E-4</v>
      </c>
      <c r="AB3352" s="109">
        <v>2.0677881738300882E-4</v>
      </c>
      <c r="AC3352" s="732">
        <v>6.3171118049243553E-4</v>
      </c>
      <c r="AD3352" s="108">
        <v>8.4359385937731219E-5</v>
      </c>
      <c r="AE3352" s="109">
        <v>8.1075416201334212E-5</v>
      </c>
      <c r="AF3352" s="732">
        <v>1.5636323133533036E-4</v>
      </c>
      <c r="AG3352" s="108">
        <v>1.0116031561091231E-4</v>
      </c>
      <c r="AH3352" s="109">
        <v>9.5877086411397261E-5</v>
      </c>
      <c r="AI3352" s="732">
        <v>1.99980963972693E-4</v>
      </c>
      <c r="AJ3352" s="114"/>
      <c r="AK3352" s="115"/>
      <c r="AL3352" s="115"/>
    </row>
    <row r="3353" spans="1:38" ht="13" x14ac:dyDescent="0.3">
      <c r="A3353" s="71">
        <f t="shared" si="4"/>
        <v>2058</v>
      </c>
      <c r="B3353" s="718">
        <v>28</v>
      </c>
      <c r="C3353" s="108">
        <v>0.27737289743828614</v>
      </c>
      <c r="D3353" s="109">
        <v>0.28351090716365157</v>
      </c>
      <c r="E3353" s="732">
        <v>0.26062270698366546</v>
      </c>
      <c r="F3353" s="108">
        <v>1.3235803927064759E-2</v>
      </c>
      <c r="G3353" s="109">
        <v>1.5029341701746052E-2</v>
      </c>
      <c r="H3353" s="732">
        <v>1.5723518148942756E-2</v>
      </c>
      <c r="I3353" s="108">
        <v>7.252026918253841E-3</v>
      </c>
      <c r="J3353" s="109">
        <v>6.822334417028347E-3</v>
      </c>
      <c r="K3353" s="732">
        <v>1.8029235783879206E-2</v>
      </c>
      <c r="L3353" s="108">
        <v>7.1224915333627172E-4</v>
      </c>
      <c r="M3353" s="109">
        <v>7.8342720535063098E-4</v>
      </c>
      <c r="N3353" s="732">
        <v>1.4643964821265017E-3</v>
      </c>
      <c r="O3353" s="108">
        <v>1.8263492100002411E-3</v>
      </c>
      <c r="P3353" s="109">
        <v>1.7130209741554206E-3</v>
      </c>
      <c r="Q3353" s="732">
        <v>3.6467347916937808E-3</v>
      </c>
      <c r="R3353" s="108">
        <v>2.5331226155676984E-3</v>
      </c>
      <c r="S3353" s="109">
        <v>3.3740863656433247E-3</v>
      </c>
      <c r="T3353" s="732">
        <v>1.0908621652602779E-2</v>
      </c>
      <c r="U3353" s="108">
        <v>1.9252643476829129E-4</v>
      </c>
      <c r="V3353" s="109">
        <v>1.8443901907617339E-4</v>
      </c>
      <c r="W3353" s="732">
        <v>3.5971911447618335E-4</v>
      </c>
      <c r="X3353" s="108">
        <v>1.190596733591757E-5</v>
      </c>
      <c r="Y3353" s="109">
        <v>1.1377441074647841E-5</v>
      </c>
      <c r="Z3353" s="732">
        <v>2.3171147737950067E-5</v>
      </c>
      <c r="AA3353" s="108">
        <v>2.078209568570841E-4</v>
      </c>
      <c r="AB3353" s="109">
        <v>2.0677881738300882E-4</v>
      </c>
      <c r="AC3353" s="732">
        <v>6.3171118049243553E-4</v>
      </c>
      <c r="AD3353" s="108">
        <v>8.4359385937731219E-5</v>
      </c>
      <c r="AE3353" s="109">
        <v>8.1075416201334212E-5</v>
      </c>
      <c r="AF3353" s="732">
        <v>1.5636323133533036E-4</v>
      </c>
      <c r="AG3353" s="108">
        <v>1.0116031561091231E-4</v>
      </c>
      <c r="AH3353" s="109">
        <v>9.5877086411397261E-5</v>
      </c>
      <c r="AI3353" s="732">
        <v>1.99980963972693E-4</v>
      </c>
      <c r="AJ3353" s="114"/>
      <c r="AK3353" s="115"/>
      <c r="AL3353" s="115"/>
    </row>
    <row r="3354" spans="1:38" ht="13" x14ac:dyDescent="0.3">
      <c r="A3354" s="71">
        <f t="shared" si="4"/>
        <v>2058</v>
      </c>
      <c r="B3354" s="718">
        <v>29</v>
      </c>
      <c r="C3354" s="108">
        <v>0.27737289743828614</v>
      </c>
      <c r="D3354" s="109">
        <v>0.28351090716365157</v>
      </c>
      <c r="E3354" s="732">
        <v>0.26062270698366546</v>
      </c>
      <c r="F3354" s="108">
        <v>1.3235803927064759E-2</v>
      </c>
      <c r="G3354" s="109">
        <v>1.5029341701746052E-2</v>
      </c>
      <c r="H3354" s="732">
        <v>1.5723518148942756E-2</v>
      </c>
      <c r="I3354" s="108">
        <v>7.252026918253841E-3</v>
      </c>
      <c r="J3354" s="109">
        <v>6.822334417028347E-3</v>
      </c>
      <c r="K3354" s="732">
        <v>1.8029235783879206E-2</v>
      </c>
      <c r="L3354" s="108">
        <v>7.1224915333627172E-4</v>
      </c>
      <c r="M3354" s="109">
        <v>7.8342720535063098E-4</v>
      </c>
      <c r="N3354" s="732">
        <v>1.4643964821265017E-3</v>
      </c>
      <c r="O3354" s="108">
        <v>1.8263492100002411E-3</v>
      </c>
      <c r="P3354" s="109">
        <v>1.7130209741554206E-3</v>
      </c>
      <c r="Q3354" s="732">
        <v>3.6467347916937808E-3</v>
      </c>
      <c r="R3354" s="108">
        <v>2.5331226155676984E-3</v>
      </c>
      <c r="S3354" s="109">
        <v>3.3740863656433247E-3</v>
      </c>
      <c r="T3354" s="732">
        <v>1.0908621652602779E-2</v>
      </c>
      <c r="U3354" s="108">
        <v>1.9252643476829129E-4</v>
      </c>
      <c r="V3354" s="109">
        <v>1.8443901907617339E-4</v>
      </c>
      <c r="W3354" s="732">
        <v>3.5971911447618335E-4</v>
      </c>
      <c r="X3354" s="108">
        <v>1.190596733591757E-5</v>
      </c>
      <c r="Y3354" s="109">
        <v>1.1377441074647841E-5</v>
      </c>
      <c r="Z3354" s="732">
        <v>2.3171147737950067E-5</v>
      </c>
      <c r="AA3354" s="108">
        <v>2.078209568570841E-4</v>
      </c>
      <c r="AB3354" s="109">
        <v>2.0677881738300882E-4</v>
      </c>
      <c r="AC3354" s="732">
        <v>6.3171118049243553E-4</v>
      </c>
      <c r="AD3354" s="108">
        <v>8.4359385937731219E-5</v>
      </c>
      <c r="AE3354" s="109">
        <v>8.1075416201334212E-5</v>
      </c>
      <c r="AF3354" s="732">
        <v>1.5636323133533036E-4</v>
      </c>
      <c r="AG3354" s="108">
        <v>1.0116031561091231E-4</v>
      </c>
      <c r="AH3354" s="109">
        <v>9.5877086411397261E-5</v>
      </c>
      <c r="AI3354" s="732">
        <v>1.99980963972693E-4</v>
      </c>
      <c r="AJ3354" s="114"/>
      <c r="AK3354" s="115"/>
      <c r="AL3354" s="115"/>
    </row>
    <row r="3355" spans="1:38" ht="13" x14ac:dyDescent="0.3">
      <c r="A3355" s="71">
        <f t="shared" si="4"/>
        <v>2058</v>
      </c>
      <c r="B3355" s="718">
        <v>30</v>
      </c>
      <c r="C3355" s="108">
        <v>0.27737289743828614</v>
      </c>
      <c r="D3355" s="109">
        <v>0.28351090716365157</v>
      </c>
      <c r="E3355" s="732">
        <v>0.26062270698366546</v>
      </c>
      <c r="F3355" s="108">
        <v>1.3235803927064759E-2</v>
      </c>
      <c r="G3355" s="109">
        <v>1.5029341701746052E-2</v>
      </c>
      <c r="H3355" s="732">
        <v>1.5723518148942756E-2</v>
      </c>
      <c r="I3355" s="108">
        <v>7.252026918253841E-3</v>
      </c>
      <c r="J3355" s="109">
        <v>6.822334417028347E-3</v>
      </c>
      <c r="K3355" s="732">
        <v>1.8029235783879206E-2</v>
      </c>
      <c r="L3355" s="108">
        <v>7.1224915333627172E-4</v>
      </c>
      <c r="M3355" s="109">
        <v>7.8342720535063098E-4</v>
      </c>
      <c r="N3355" s="732">
        <v>1.4643964821265017E-3</v>
      </c>
      <c r="O3355" s="108">
        <v>1.8263492100002411E-3</v>
      </c>
      <c r="P3355" s="109">
        <v>1.7130209741554206E-3</v>
      </c>
      <c r="Q3355" s="732">
        <v>3.6467347916937808E-3</v>
      </c>
      <c r="R3355" s="108">
        <v>2.5331226155676984E-3</v>
      </c>
      <c r="S3355" s="109">
        <v>3.3740863656433247E-3</v>
      </c>
      <c r="T3355" s="732">
        <v>1.0908621652602779E-2</v>
      </c>
      <c r="U3355" s="108">
        <v>1.9252643476829129E-4</v>
      </c>
      <c r="V3355" s="109">
        <v>1.8443901907617339E-4</v>
      </c>
      <c r="W3355" s="732">
        <v>3.5971911447618335E-4</v>
      </c>
      <c r="X3355" s="108">
        <v>1.190596733591757E-5</v>
      </c>
      <c r="Y3355" s="109">
        <v>1.1377441074647841E-5</v>
      </c>
      <c r="Z3355" s="732">
        <v>2.3171147737950067E-5</v>
      </c>
      <c r="AA3355" s="108">
        <v>2.078209568570841E-4</v>
      </c>
      <c r="AB3355" s="109">
        <v>2.0677881738300882E-4</v>
      </c>
      <c r="AC3355" s="732">
        <v>6.3171118049243553E-4</v>
      </c>
      <c r="AD3355" s="108">
        <v>8.4359385937731219E-5</v>
      </c>
      <c r="AE3355" s="109">
        <v>8.1075416201334212E-5</v>
      </c>
      <c r="AF3355" s="732">
        <v>1.5636323133533036E-4</v>
      </c>
      <c r="AG3355" s="108">
        <v>1.0116031561091231E-4</v>
      </c>
      <c r="AH3355" s="109">
        <v>9.5877086411397261E-5</v>
      </c>
      <c r="AI3355" s="732">
        <v>1.99980963972693E-4</v>
      </c>
      <c r="AJ3355" s="114"/>
      <c r="AK3355" s="115"/>
      <c r="AL3355" s="115"/>
    </row>
    <row r="3356" spans="1:38" ht="13" x14ac:dyDescent="0.3">
      <c r="A3356" s="71">
        <f t="shared" si="4"/>
        <v>2058</v>
      </c>
      <c r="B3356" s="718">
        <v>31</v>
      </c>
      <c r="C3356" s="108">
        <v>0.27737289743828614</v>
      </c>
      <c r="D3356" s="109">
        <v>0.28351090716365157</v>
      </c>
      <c r="E3356" s="732">
        <v>0.26062270698366546</v>
      </c>
      <c r="F3356" s="108">
        <v>1.3235803927064759E-2</v>
      </c>
      <c r="G3356" s="109">
        <v>1.5029341701746052E-2</v>
      </c>
      <c r="H3356" s="732">
        <v>1.5723518148942756E-2</v>
      </c>
      <c r="I3356" s="108">
        <v>7.252026918253841E-3</v>
      </c>
      <c r="J3356" s="109">
        <v>6.822334417028347E-3</v>
      </c>
      <c r="K3356" s="732">
        <v>1.8029235783879206E-2</v>
      </c>
      <c r="L3356" s="108">
        <v>7.1224915333627172E-4</v>
      </c>
      <c r="M3356" s="109">
        <v>7.8342720535063098E-4</v>
      </c>
      <c r="N3356" s="732">
        <v>1.4643964821265017E-3</v>
      </c>
      <c r="O3356" s="108">
        <v>1.8263492100002411E-3</v>
      </c>
      <c r="P3356" s="109">
        <v>1.7130209741554206E-3</v>
      </c>
      <c r="Q3356" s="732">
        <v>3.6467347916937808E-3</v>
      </c>
      <c r="R3356" s="108">
        <v>2.5331226155676984E-3</v>
      </c>
      <c r="S3356" s="109">
        <v>3.3740863656433247E-3</v>
      </c>
      <c r="T3356" s="732">
        <v>1.0908621652602779E-2</v>
      </c>
      <c r="U3356" s="108">
        <v>1.9252643476829129E-4</v>
      </c>
      <c r="V3356" s="109">
        <v>1.8443901907617339E-4</v>
      </c>
      <c r="W3356" s="732">
        <v>3.5971911447618335E-4</v>
      </c>
      <c r="X3356" s="108">
        <v>1.190596733591757E-5</v>
      </c>
      <c r="Y3356" s="109">
        <v>1.1377441074647841E-5</v>
      </c>
      <c r="Z3356" s="732">
        <v>2.3171147737950067E-5</v>
      </c>
      <c r="AA3356" s="108">
        <v>2.078209568570841E-4</v>
      </c>
      <c r="AB3356" s="109">
        <v>2.0677881738300882E-4</v>
      </c>
      <c r="AC3356" s="732">
        <v>6.3171118049243553E-4</v>
      </c>
      <c r="AD3356" s="108">
        <v>8.4359385937731219E-5</v>
      </c>
      <c r="AE3356" s="109">
        <v>8.1075416201334212E-5</v>
      </c>
      <c r="AF3356" s="732">
        <v>1.5636323133533036E-4</v>
      </c>
      <c r="AG3356" s="108">
        <v>1.0116031561091231E-4</v>
      </c>
      <c r="AH3356" s="109">
        <v>9.5877086411397261E-5</v>
      </c>
      <c r="AI3356" s="732">
        <v>1.99980963972693E-4</v>
      </c>
      <c r="AJ3356" s="114"/>
      <c r="AK3356" s="115"/>
      <c r="AL3356" s="115"/>
    </row>
    <row r="3357" spans="1:38" ht="13" x14ac:dyDescent="0.3">
      <c r="A3357" s="71">
        <f t="shared" si="4"/>
        <v>2058</v>
      </c>
      <c r="B3357" s="718">
        <v>32</v>
      </c>
      <c r="C3357" s="108">
        <v>0.27737289743828614</v>
      </c>
      <c r="D3357" s="109">
        <v>0.28351090716365157</v>
      </c>
      <c r="E3357" s="732">
        <v>0.26062270698366546</v>
      </c>
      <c r="F3357" s="108">
        <v>1.3235803927064759E-2</v>
      </c>
      <c r="G3357" s="109">
        <v>1.5029341701746052E-2</v>
      </c>
      <c r="H3357" s="732">
        <v>1.5723518148942756E-2</v>
      </c>
      <c r="I3357" s="108">
        <v>7.252026918253841E-3</v>
      </c>
      <c r="J3357" s="109">
        <v>6.822334417028347E-3</v>
      </c>
      <c r="K3357" s="732">
        <v>1.8029235783879206E-2</v>
      </c>
      <c r="L3357" s="108">
        <v>7.1224915333627172E-4</v>
      </c>
      <c r="M3357" s="109">
        <v>7.8342720535063098E-4</v>
      </c>
      <c r="N3357" s="732">
        <v>1.4643964821265017E-3</v>
      </c>
      <c r="O3357" s="108">
        <v>1.8263492100002411E-3</v>
      </c>
      <c r="P3357" s="109">
        <v>1.7130209741554206E-3</v>
      </c>
      <c r="Q3357" s="732">
        <v>3.6467347916937808E-3</v>
      </c>
      <c r="R3357" s="108">
        <v>2.5331226155676984E-3</v>
      </c>
      <c r="S3357" s="109">
        <v>3.3740863656433247E-3</v>
      </c>
      <c r="T3357" s="732">
        <v>1.0908621652602779E-2</v>
      </c>
      <c r="U3357" s="108">
        <v>1.9252643476829129E-4</v>
      </c>
      <c r="V3357" s="109">
        <v>1.8443901907617339E-4</v>
      </c>
      <c r="W3357" s="732">
        <v>3.5971911447618335E-4</v>
      </c>
      <c r="X3357" s="108">
        <v>1.190596733591757E-5</v>
      </c>
      <c r="Y3357" s="109">
        <v>1.1377441074647841E-5</v>
      </c>
      <c r="Z3357" s="732">
        <v>2.3171147737950067E-5</v>
      </c>
      <c r="AA3357" s="108">
        <v>2.078209568570841E-4</v>
      </c>
      <c r="AB3357" s="109">
        <v>2.0677881738300882E-4</v>
      </c>
      <c r="AC3357" s="732">
        <v>6.3171118049243553E-4</v>
      </c>
      <c r="AD3357" s="108">
        <v>8.4359385937731219E-5</v>
      </c>
      <c r="AE3357" s="109">
        <v>8.1075416201334212E-5</v>
      </c>
      <c r="AF3357" s="732">
        <v>1.5636323133533036E-4</v>
      </c>
      <c r="AG3357" s="108">
        <v>1.0116031561091231E-4</v>
      </c>
      <c r="AH3357" s="109">
        <v>9.5877086411397261E-5</v>
      </c>
      <c r="AI3357" s="732">
        <v>1.99980963972693E-4</v>
      </c>
      <c r="AJ3357" s="114"/>
      <c r="AK3357" s="115"/>
      <c r="AL3357" s="115"/>
    </row>
    <row r="3358" spans="1:38" ht="13" x14ac:dyDescent="0.3">
      <c r="A3358" s="71">
        <f t="shared" si="4"/>
        <v>2058</v>
      </c>
      <c r="B3358" s="718">
        <v>33</v>
      </c>
      <c r="C3358" s="108">
        <v>0.27737289743828614</v>
      </c>
      <c r="D3358" s="109">
        <v>0.28351090716365157</v>
      </c>
      <c r="E3358" s="732">
        <v>0.26062270698366546</v>
      </c>
      <c r="F3358" s="108">
        <v>1.3235803927064759E-2</v>
      </c>
      <c r="G3358" s="109">
        <v>1.5029341701746052E-2</v>
      </c>
      <c r="H3358" s="732">
        <v>1.5723518148942756E-2</v>
      </c>
      <c r="I3358" s="108">
        <v>7.252026918253841E-3</v>
      </c>
      <c r="J3358" s="109">
        <v>6.822334417028347E-3</v>
      </c>
      <c r="K3358" s="732">
        <v>1.8029235783879206E-2</v>
      </c>
      <c r="L3358" s="108">
        <v>7.1224915333627172E-4</v>
      </c>
      <c r="M3358" s="109">
        <v>7.8342720535063098E-4</v>
      </c>
      <c r="N3358" s="732">
        <v>1.4643964821265017E-3</v>
      </c>
      <c r="O3358" s="108">
        <v>1.8263492100002411E-3</v>
      </c>
      <c r="P3358" s="109">
        <v>1.7130209741554206E-3</v>
      </c>
      <c r="Q3358" s="732">
        <v>3.6467347916937808E-3</v>
      </c>
      <c r="R3358" s="108">
        <v>2.5331226155676984E-3</v>
      </c>
      <c r="S3358" s="109">
        <v>3.3740863656433247E-3</v>
      </c>
      <c r="T3358" s="732">
        <v>1.0908621652602779E-2</v>
      </c>
      <c r="U3358" s="108">
        <v>1.9252643476829129E-4</v>
      </c>
      <c r="V3358" s="109">
        <v>1.8443901907617339E-4</v>
      </c>
      <c r="W3358" s="732">
        <v>3.5971911447618335E-4</v>
      </c>
      <c r="X3358" s="108">
        <v>1.190596733591757E-5</v>
      </c>
      <c r="Y3358" s="109">
        <v>1.1377441074647841E-5</v>
      </c>
      <c r="Z3358" s="732">
        <v>2.3171147737950067E-5</v>
      </c>
      <c r="AA3358" s="108">
        <v>2.078209568570841E-4</v>
      </c>
      <c r="AB3358" s="109">
        <v>2.0677881738300882E-4</v>
      </c>
      <c r="AC3358" s="732">
        <v>6.3171118049243553E-4</v>
      </c>
      <c r="AD3358" s="108">
        <v>8.4359385937731219E-5</v>
      </c>
      <c r="AE3358" s="109">
        <v>8.1075416201334212E-5</v>
      </c>
      <c r="AF3358" s="732">
        <v>1.5636323133533036E-4</v>
      </c>
      <c r="AG3358" s="108">
        <v>1.0116031561091231E-4</v>
      </c>
      <c r="AH3358" s="109">
        <v>9.5877086411397261E-5</v>
      </c>
      <c r="AI3358" s="732">
        <v>1.99980963972693E-4</v>
      </c>
      <c r="AJ3358" s="114"/>
      <c r="AK3358" s="115"/>
      <c r="AL3358" s="115"/>
    </row>
    <row r="3359" spans="1:38" ht="13" x14ac:dyDescent="0.3">
      <c r="A3359" s="71">
        <f t="shared" si="4"/>
        <v>2058</v>
      </c>
      <c r="B3359" s="718">
        <v>34</v>
      </c>
      <c r="C3359" s="108">
        <v>0.27737289743828614</v>
      </c>
      <c r="D3359" s="109">
        <v>0.28351090716365157</v>
      </c>
      <c r="E3359" s="732">
        <v>0.26062270698366546</v>
      </c>
      <c r="F3359" s="108">
        <v>1.3235803927064759E-2</v>
      </c>
      <c r="G3359" s="109">
        <v>1.5029341701746052E-2</v>
      </c>
      <c r="H3359" s="732">
        <v>1.5723518148942756E-2</v>
      </c>
      <c r="I3359" s="108">
        <v>7.252026918253841E-3</v>
      </c>
      <c r="J3359" s="109">
        <v>6.822334417028347E-3</v>
      </c>
      <c r="K3359" s="732">
        <v>1.8029235783879206E-2</v>
      </c>
      <c r="L3359" s="108">
        <v>7.1224915333627172E-4</v>
      </c>
      <c r="M3359" s="109">
        <v>7.8342720535063098E-4</v>
      </c>
      <c r="N3359" s="732">
        <v>1.4643964821265017E-3</v>
      </c>
      <c r="O3359" s="108">
        <v>1.8263492100002411E-3</v>
      </c>
      <c r="P3359" s="109">
        <v>1.7130209741554206E-3</v>
      </c>
      <c r="Q3359" s="732">
        <v>3.6467347916937808E-3</v>
      </c>
      <c r="R3359" s="108">
        <v>2.5331226155676984E-3</v>
      </c>
      <c r="S3359" s="109">
        <v>3.3740863656433247E-3</v>
      </c>
      <c r="T3359" s="732">
        <v>1.0908621652602779E-2</v>
      </c>
      <c r="U3359" s="108">
        <v>1.9252643476829129E-4</v>
      </c>
      <c r="V3359" s="109">
        <v>1.8443901907617339E-4</v>
      </c>
      <c r="W3359" s="732">
        <v>3.5971911447618335E-4</v>
      </c>
      <c r="X3359" s="108">
        <v>1.190596733591757E-5</v>
      </c>
      <c r="Y3359" s="109">
        <v>1.1377441074647841E-5</v>
      </c>
      <c r="Z3359" s="732">
        <v>2.3171147737950067E-5</v>
      </c>
      <c r="AA3359" s="108">
        <v>2.078209568570841E-4</v>
      </c>
      <c r="AB3359" s="109">
        <v>2.0677881738300882E-4</v>
      </c>
      <c r="AC3359" s="732">
        <v>6.3171118049243553E-4</v>
      </c>
      <c r="AD3359" s="108">
        <v>8.4359385937731219E-5</v>
      </c>
      <c r="AE3359" s="109">
        <v>8.1075416201334212E-5</v>
      </c>
      <c r="AF3359" s="732">
        <v>1.5636323133533036E-4</v>
      </c>
      <c r="AG3359" s="108">
        <v>1.0116031561091231E-4</v>
      </c>
      <c r="AH3359" s="109">
        <v>9.5877086411397261E-5</v>
      </c>
      <c r="AI3359" s="732">
        <v>1.99980963972693E-4</v>
      </c>
      <c r="AJ3359" s="114"/>
      <c r="AK3359" s="115"/>
      <c r="AL3359" s="115"/>
    </row>
    <row r="3360" spans="1:38" ht="13" x14ac:dyDescent="0.3">
      <c r="A3360" s="71">
        <f t="shared" si="4"/>
        <v>2058</v>
      </c>
      <c r="B3360" s="718">
        <v>35</v>
      </c>
      <c r="C3360" s="108">
        <v>0.27737289743828614</v>
      </c>
      <c r="D3360" s="109">
        <v>0.28351090716365157</v>
      </c>
      <c r="E3360" s="732">
        <v>0.26062270698366546</v>
      </c>
      <c r="F3360" s="108">
        <v>1.3235803927064759E-2</v>
      </c>
      <c r="G3360" s="109">
        <v>1.5029341701746052E-2</v>
      </c>
      <c r="H3360" s="732">
        <v>1.5723518148942756E-2</v>
      </c>
      <c r="I3360" s="108">
        <v>7.252026918253841E-3</v>
      </c>
      <c r="J3360" s="109">
        <v>6.822334417028347E-3</v>
      </c>
      <c r="K3360" s="732">
        <v>1.8029235783879206E-2</v>
      </c>
      <c r="L3360" s="108">
        <v>7.1224915333627172E-4</v>
      </c>
      <c r="M3360" s="109">
        <v>7.8342720535063098E-4</v>
      </c>
      <c r="N3360" s="732">
        <v>1.4643964821265017E-3</v>
      </c>
      <c r="O3360" s="108">
        <v>1.8263492100002411E-3</v>
      </c>
      <c r="P3360" s="109">
        <v>1.7130209741554206E-3</v>
      </c>
      <c r="Q3360" s="732">
        <v>3.6467347916937808E-3</v>
      </c>
      <c r="R3360" s="108">
        <v>2.5331226155676984E-3</v>
      </c>
      <c r="S3360" s="109">
        <v>3.3740863656433247E-3</v>
      </c>
      <c r="T3360" s="732">
        <v>1.0908621652602779E-2</v>
      </c>
      <c r="U3360" s="108">
        <v>1.9252643476829129E-4</v>
      </c>
      <c r="V3360" s="109">
        <v>1.8443901907617339E-4</v>
      </c>
      <c r="W3360" s="732">
        <v>3.5971911447618335E-4</v>
      </c>
      <c r="X3360" s="108">
        <v>1.190596733591757E-5</v>
      </c>
      <c r="Y3360" s="109">
        <v>1.1377441074647841E-5</v>
      </c>
      <c r="Z3360" s="732">
        <v>2.3171147737950067E-5</v>
      </c>
      <c r="AA3360" s="108">
        <v>2.078209568570841E-4</v>
      </c>
      <c r="AB3360" s="109">
        <v>2.0677881738300882E-4</v>
      </c>
      <c r="AC3360" s="732">
        <v>6.3171118049243553E-4</v>
      </c>
      <c r="AD3360" s="108">
        <v>8.4359385937731219E-5</v>
      </c>
      <c r="AE3360" s="109">
        <v>8.1075416201334212E-5</v>
      </c>
      <c r="AF3360" s="732">
        <v>1.5636323133533036E-4</v>
      </c>
      <c r="AG3360" s="108">
        <v>1.0116031561091231E-4</v>
      </c>
      <c r="AH3360" s="109">
        <v>9.5877086411397261E-5</v>
      </c>
      <c r="AI3360" s="732">
        <v>1.99980963972693E-4</v>
      </c>
      <c r="AJ3360" s="114"/>
      <c r="AK3360" s="115"/>
      <c r="AL3360" s="115"/>
    </row>
    <row r="3361" spans="1:38" ht="13" x14ac:dyDescent="0.3">
      <c r="A3361" s="71">
        <f t="shared" si="4"/>
        <v>2058</v>
      </c>
      <c r="B3361" s="718">
        <v>36</v>
      </c>
      <c r="C3361" s="108">
        <v>0.27737289743828614</v>
      </c>
      <c r="D3361" s="109">
        <v>0.28351090716365157</v>
      </c>
      <c r="E3361" s="732">
        <v>0.26062270698366546</v>
      </c>
      <c r="F3361" s="108">
        <v>1.3235803927064759E-2</v>
      </c>
      <c r="G3361" s="109">
        <v>1.5029341701746052E-2</v>
      </c>
      <c r="H3361" s="732">
        <v>1.5723518148942756E-2</v>
      </c>
      <c r="I3361" s="108">
        <v>7.252026918253841E-3</v>
      </c>
      <c r="J3361" s="109">
        <v>6.822334417028347E-3</v>
      </c>
      <c r="K3361" s="732">
        <v>1.8029235783879206E-2</v>
      </c>
      <c r="L3361" s="108">
        <v>7.1224915333627172E-4</v>
      </c>
      <c r="M3361" s="109">
        <v>7.8342720535063098E-4</v>
      </c>
      <c r="N3361" s="732">
        <v>1.4643964821265017E-3</v>
      </c>
      <c r="O3361" s="108">
        <v>1.8263492100002411E-3</v>
      </c>
      <c r="P3361" s="109">
        <v>1.7130209741554206E-3</v>
      </c>
      <c r="Q3361" s="732">
        <v>3.6467347916937808E-3</v>
      </c>
      <c r="R3361" s="108">
        <v>2.5331226155676984E-3</v>
      </c>
      <c r="S3361" s="109">
        <v>3.3740863656433247E-3</v>
      </c>
      <c r="T3361" s="732">
        <v>1.0908621652602779E-2</v>
      </c>
      <c r="U3361" s="108">
        <v>1.9252643476829129E-4</v>
      </c>
      <c r="V3361" s="109">
        <v>1.8443901907617339E-4</v>
      </c>
      <c r="W3361" s="732">
        <v>3.5971911447618335E-4</v>
      </c>
      <c r="X3361" s="108">
        <v>1.190596733591757E-5</v>
      </c>
      <c r="Y3361" s="109">
        <v>1.1377441074647841E-5</v>
      </c>
      <c r="Z3361" s="732">
        <v>2.3171147737950067E-5</v>
      </c>
      <c r="AA3361" s="108">
        <v>2.078209568570841E-4</v>
      </c>
      <c r="AB3361" s="109">
        <v>2.0677881738300882E-4</v>
      </c>
      <c r="AC3361" s="732">
        <v>6.3171118049243553E-4</v>
      </c>
      <c r="AD3361" s="108">
        <v>8.4359385937731219E-5</v>
      </c>
      <c r="AE3361" s="109">
        <v>8.1075416201334212E-5</v>
      </c>
      <c r="AF3361" s="732">
        <v>1.5636323133533036E-4</v>
      </c>
      <c r="AG3361" s="108">
        <v>1.0116031561091231E-4</v>
      </c>
      <c r="AH3361" s="109">
        <v>9.5877086411397261E-5</v>
      </c>
      <c r="AI3361" s="732">
        <v>1.99980963972693E-4</v>
      </c>
      <c r="AJ3361" s="114"/>
      <c r="AK3361" s="115"/>
      <c r="AL3361" s="115"/>
    </row>
    <row r="3362" spans="1:38" ht="13" x14ac:dyDescent="0.3">
      <c r="A3362" s="71">
        <f t="shared" si="4"/>
        <v>2058</v>
      </c>
      <c r="B3362" s="718">
        <v>37</v>
      </c>
      <c r="C3362" s="108">
        <v>0.27737289743828614</v>
      </c>
      <c r="D3362" s="109">
        <v>0.28351090716365157</v>
      </c>
      <c r="E3362" s="732">
        <v>0.26062270698366546</v>
      </c>
      <c r="F3362" s="108">
        <v>1.3235803927064759E-2</v>
      </c>
      <c r="G3362" s="109">
        <v>1.5029341701746052E-2</v>
      </c>
      <c r="H3362" s="732">
        <v>1.5723518148942756E-2</v>
      </c>
      <c r="I3362" s="108">
        <v>7.252026918253841E-3</v>
      </c>
      <c r="J3362" s="109">
        <v>6.822334417028347E-3</v>
      </c>
      <c r="K3362" s="732">
        <v>1.8029235783879206E-2</v>
      </c>
      <c r="L3362" s="108">
        <v>7.1224915333627172E-4</v>
      </c>
      <c r="M3362" s="109">
        <v>7.8342720535063098E-4</v>
      </c>
      <c r="N3362" s="732">
        <v>1.4643964821265017E-3</v>
      </c>
      <c r="O3362" s="108">
        <v>1.8263492100002411E-3</v>
      </c>
      <c r="P3362" s="109">
        <v>1.7130209741554206E-3</v>
      </c>
      <c r="Q3362" s="732">
        <v>3.6467347916937808E-3</v>
      </c>
      <c r="R3362" s="108">
        <v>2.5331226155676984E-3</v>
      </c>
      <c r="S3362" s="109">
        <v>3.3740863656433247E-3</v>
      </c>
      <c r="T3362" s="732">
        <v>1.0908621652602779E-2</v>
      </c>
      <c r="U3362" s="108">
        <v>1.9252643476829129E-4</v>
      </c>
      <c r="V3362" s="109">
        <v>1.8443901907617339E-4</v>
      </c>
      <c r="W3362" s="732">
        <v>3.5971911447618335E-4</v>
      </c>
      <c r="X3362" s="108">
        <v>1.190596733591757E-5</v>
      </c>
      <c r="Y3362" s="109">
        <v>1.1377441074647841E-5</v>
      </c>
      <c r="Z3362" s="732">
        <v>2.3171147737950067E-5</v>
      </c>
      <c r="AA3362" s="108">
        <v>2.078209568570841E-4</v>
      </c>
      <c r="AB3362" s="109">
        <v>2.0677881738300882E-4</v>
      </c>
      <c r="AC3362" s="732">
        <v>6.3171118049243553E-4</v>
      </c>
      <c r="AD3362" s="108">
        <v>8.4359385937731219E-5</v>
      </c>
      <c r="AE3362" s="109">
        <v>8.1075416201334212E-5</v>
      </c>
      <c r="AF3362" s="732">
        <v>1.5636323133533036E-4</v>
      </c>
      <c r="AG3362" s="108">
        <v>1.0116031561091231E-4</v>
      </c>
      <c r="AH3362" s="109">
        <v>9.5877086411397261E-5</v>
      </c>
      <c r="AI3362" s="732">
        <v>1.99980963972693E-4</v>
      </c>
      <c r="AJ3362" s="114"/>
      <c r="AK3362" s="115"/>
      <c r="AL3362" s="115"/>
    </row>
    <row r="3363" spans="1:38" ht="13" x14ac:dyDescent="0.3">
      <c r="A3363" s="71">
        <f t="shared" si="4"/>
        <v>2058</v>
      </c>
      <c r="B3363" s="718">
        <v>38</v>
      </c>
      <c r="C3363" s="108">
        <v>0.27737289743828614</v>
      </c>
      <c r="D3363" s="109">
        <v>0.28351090716365157</v>
      </c>
      <c r="E3363" s="732">
        <v>0.26062270698366546</v>
      </c>
      <c r="F3363" s="108">
        <v>1.3235803927064759E-2</v>
      </c>
      <c r="G3363" s="109">
        <v>1.5029341701746052E-2</v>
      </c>
      <c r="H3363" s="732">
        <v>1.5723518148942756E-2</v>
      </c>
      <c r="I3363" s="108">
        <v>7.252026918253841E-3</v>
      </c>
      <c r="J3363" s="109">
        <v>6.822334417028347E-3</v>
      </c>
      <c r="K3363" s="732">
        <v>1.8029235783879206E-2</v>
      </c>
      <c r="L3363" s="108">
        <v>7.1224915333627172E-4</v>
      </c>
      <c r="M3363" s="109">
        <v>7.8342720535063098E-4</v>
      </c>
      <c r="N3363" s="732">
        <v>1.4643964821265017E-3</v>
      </c>
      <c r="O3363" s="108">
        <v>1.8263492100002411E-3</v>
      </c>
      <c r="P3363" s="109">
        <v>1.7130209741554206E-3</v>
      </c>
      <c r="Q3363" s="732">
        <v>3.6467347916937808E-3</v>
      </c>
      <c r="R3363" s="108">
        <v>2.5331226155676984E-3</v>
      </c>
      <c r="S3363" s="109">
        <v>3.3740863656433247E-3</v>
      </c>
      <c r="T3363" s="732">
        <v>1.0908621652602779E-2</v>
      </c>
      <c r="U3363" s="108">
        <v>1.9252643476829129E-4</v>
      </c>
      <c r="V3363" s="109">
        <v>1.8443901907617339E-4</v>
      </c>
      <c r="W3363" s="732">
        <v>3.5971911447618335E-4</v>
      </c>
      <c r="X3363" s="108">
        <v>1.190596733591757E-5</v>
      </c>
      <c r="Y3363" s="109">
        <v>1.1377441074647841E-5</v>
      </c>
      <c r="Z3363" s="732">
        <v>2.3171147737950067E-5</v>
      </c>
      <c r="AA3363" s="108">
        <v>2.078209568570841E-4</v>
      </c>
      <c r="AB3363" s="109">
        <v>2.0677881738300882E-4</v>
      </c>
      <c r="AC3363" s="732">
        <v>6.3171118049243553E-4</v>
      </c>
      <c r="AD3363" s="108">
        <v>8.4359385937731219E-5</v>
      </c>
      <c r="AE3363" s="109">
        <v>8.1075416201334212E-5</v>
      </c>
      <c r="AF3363" s="732">
        <v>1.5636323133533036E-4</v>
      </c>
      <c r="AG3363" s="108">
        <v>1.0116031561091231E-4</v>
      </c>
      <c r="AH3363" s="109">
        <v>9.5877086411397261E-5</v>
      </c>
      <c r="AI3363" s="732">
        <v>1.99980963972693E-4</v>
      </c>
      <c r="AJ3363" s="114"/>
      <c r="AK3363" s="115"/>
      <c r="AL3363" s="115"/>
    </row>
    <row r="3364" spans="1:38" ht="13.5" thickBot="1" x14ac:dyDescent="0.35">
      <c r="A3364" s="71">
        <f t="shared" si="4"/>
        <v>2058</v>
      </c>
      <c r="B3364" s="719">
        <v>39</v>
      </c>
      <c r="C3364" s="110">
        <v>0.27737289743828614</v>
      </c>
      <c r="D3364" s="111">
        <v>0.28351090716365157</v>
      </c>
      <c r="E3364" s="733">
        <v>0.26062270698366546</v>
      </c>
      <c r="F3364" s="110">
        <v>1.3235803927064759E-2</v>
      </c>
      <c r="G3364" s="111">
        <v>1.5029341701746052E-2</v>
      </c>
      <c r="H3364" s="733">
        <v>1.5723518148942756E-2</v>
      </c>
      <c r="I3364" s="110">
        <v>7.252026918253841E-3</v>
      </c>
      <c r="J3364" s="111">
        <v>6.822334417028347E-3</v>
      </c>
      <c r="K3364" s="733">
        <v>1.8029235783879206E-2</v>
      </c>
      <c r="L3364" s="110">
        <v>7.1224915333627172E-4</v>
      </c>
      <c r="M3364" s="111">
        <v>7.8342720535063098E-4</v>
      </c>
      <c r="N3364" s="733">
        <v>1.4643964821265017E-3</v>
      </c>
      <c r="O3364" s="110">
        <v>1.8263492100002411E-3</v>
      </c>
      <c r="P3364" s="111">
        <v>1.7130209741554206E-3</v>
      </c>
      <c r="Q3364" s="733">
        <v>3.6467347916937808E-3</v>
      </c>
      <c r="R3364" s="110">
        <v>2.5331226155676984E-3</v>
      </c>
      <c r="S3364" s="111">
        <v>3.3740863656433247E-3</v>
      </c>
      <c r="T3364" s="733">
        <v>1.0908621652602779E-2</v>
      </c>
      <c r="U3364" s="110">
        <v>1.9252643476829129E-4</v>
      </c>
      <c r="V3364" s="111">
        <v>1.8443901907617339E-4</v>
      </c>
      <c r="W3364" s="733">
        <v>3.5971911447618335E-4</v>
      </c>
      <c r="X3364" s="110">
        <v>1.190596733591757E-5</v>
      </c>
      <c r="Y3364" s="111">
        <v>1.1377441074647841E-5</v>
      </c>
      <c r="Z3364" s="733">
        <v>2.3171147737950067E-5</v>
      </c>
      <c r="AA3364" s="110">
        <v>2.078209568570841E-4</v>
      </c>
      <c r="AB3364" s="111">
        <v>2.0677881738300882E-4</v>
      </c>
      <c r="AC3364" s="733">
        <v>6.3171118049243553E-4</v>
      </c>
      <c r="AD3364" s="110">
        <v>8.4359385937731219E-5</v>
      </c>
      <c r="AE3364" s="111">
        <v>8.1075416201334212E-5</v>
      </c>
      <c r="AF3364" s="733">
        <v>1.5636323133533036E-4</v>
      </c>
      <c r="AG3364" s="110">
        <v>1.0116031561091231E-4</v>
      </c>
      <c r="AH3364" s="111">
        <v>9.5877086411397261E-5</v>
      </c>
      <c r="AI3364" s="733">
        <v>1.99980963972693E-4</v>
      </c>
      <c r="AJ3364" s="116"/>
      <c r="AK3364" s="117"/>
      <c r="AL3364" s="117"/>
    </row>
    <row r="3365" spans="1:38" x14ac:dyDescent="0.25">
      <c r="A3365" s="720">
        <f t="shared" si="4"/>
        <v>2059</v>
      </c>
      <c r="B3365" s="70">
        <v>0</v>
      </c>
      <c r="C3365" s="106">
        <v>0.27964868710756424</v>
      </c>
      <c r="D3365" s="107">
        <v>0.28600618891540475</v>
      </c>
      <c r="E3365" s="730">
        <v>0.25867207536534159</v>
      </c>
      <c r="F3365" s="106">
        <v>1.3227668002914885E-2</v>
      </c>
      <c r="G3365" s="107">
        <v>1.502094633088856E-2</v>
      </c>
      <c r="H3365" s="730">
        <v>1.5557512817379904E-2</v>
      </c>
      <c r="I3365" s="106">
        <v>7.3035378629963555E-3</v>
      </c>
      <c r="J3365" s="107">
        <v>6.8743947007242137E-3</v>
      </c>
      <c r="K3365" s="730">
        <v>1.7858986462692079E-2</v>
      </c>
      <c r="L3365" s="106">
        <v>7.133638508181855E-4</v>
      </c>
      <c r="M3365" s="107">
        <v>7.8498281905219145E-4</v>
      </c>
      <c r="N3365" s="730">
        <v>1.4555807844013361E-3</v>
      </c>
      <c r="O3365" s="106">
        <v>1.8403563921759228E-3</v>
      </c>
      <c r="P3365" s="107">
        <v>1.7252185422784783E-3</v>
      </c>
      <c r="Q3365" s="730">
        <v>3.6135536080660674E-3</v>
      </c>
      <c r="R3365" s="106">
        <v>2.5331226155676984E-3</v>
      </c>
      <c r="S3365" s="107">
        <v>3.3740863656433247E-3</v>
      </c>
      <c r="T3365" s="730">
        <v>1.0908621652602779E-2</v>
      </c>
      <c r="U3365" s="106">
        <v>1.9361081992695184E-4</v>
      </c>
      <c r="V3365" s="107">
        <v>1.8554592492091027E-4</v>
      </c>
      <c r="W3365" s="730">
        <v>3.5614475635370972E-4</v>
      </c>
      <c r="X3365" s="106">
        <v>1.1978265061460405E-5</v>
      </c>
      <c r="Y3365" s="107">
        <v>1.1449838393898971E-5</v>
      </c>
      <c r="Z3365" s="730">
        <v>2.2951337759979454E-5</v>
      </c>
      <c r="AA3365" s="106">
        <v>2.0871978754449116E-4</v>
      </c>
      <c r="AB3365" s="107">
        <v>2.0766192792269294E-4</v>
      </c>
      <c r="AC3365" s="730">
        <v>6.2586258985422377E-4</v>
      </c>
      <c r="AD3365" s="106">
        <v>8.4811394435264396E-5</v>
      </c>
      <c r="AE3365" s="107">
        <v>8.1552122191607101E-5</v>
      </c>
      <c r="AF3365" s="730">
        <v>1.5470642329503661E-4</v>
      </c>
      <c r="AG3365" s="106">
        <v>1.0184275526960335E-4</v>
      </c>
      <c r="AH3365" s="107">
        <v>9.6514996504022845E-5</v>
      </c>
      <c r="AI3365" s="730">
        <v>1.9839761529734642E-4</v>
      </c>
      <c r="AJ3365" s="112"/>
      <c r="AK3365" s="113"/>
      <c r="AL3365" s="113"/>
    </row>
    <row r="3366" spans="1:38" x14ac:dyDescent="0.25">
      <c r="A3366" s="71">
        <f t="shared" si="4"/>
        <v>2059</v>
      </c>
      <c r="B3366" s="718">
        <v>1</v>
      </c>
      <c r="C3366" s="108">
        <v>0.27879568951259603</v>
      </c>
      <c r="D3366" s="109">
        <v>0.28506525367406016</v>
      </c>
      <c r="E3366" s="731">
        <v>0.26024323360405194</v>
      </c>
      <c r="F3366" s="108">
        <v>1.3235943320533692E-2</v>
      </c>
      <c r="G3366" s="109">
        <v>1.5026452199246794E-2</v>
      </c>
      <c r="H3366" s="731">
        <v>1.5677057450127121E-2</v>
      </c>
      <c r="I3366" s="108">
        <v>7.2775872873305269E-3</v>
      </c>
      <c r="J3366" s="109">
        <v>6.8470813436765391E-3</v>
      </c>
      <c r="K3366" s="731">
        <v>1.7997044457101864E-2</v>
      </c>
      <c r="L3366" s="108">
        <v>7.122494182401132E-4</v>
      </c>
      <c r="M3366" s="109">
        <v>7.8342774226672319E-4</v>
      </c>
      <c r="N3366" s="731">
        <v>1.4627803807461647E-3</v>
      </c>
      <c r="O3366" s="108">
        <v>1.8341861881178067E-3</v>
      </c>
      <c r="P3366" s="109">
        <v>1.7195048143182185E-3</v>
      </c>
      <c r="Q3366" s="731">
        <v>3.6403356116050337E-3</v>
      </c>
      <c r="R3366" s="108">
        <v>2.5331226155676984E-3</v>
      </c>
      <c r="S3366" s="109">
        <v>3.3740863656433247E-3</v>
      </c>
      <c r="T3366" s="731">
        <v>1.0908621652602779E-2</v>
      </c>
      <c r="U3366" s="108">
        <v>1.929871349696194E-4</v>
      </c>
      <c r="V3366" s="109">
        <v>1.8488689338671982E-4</v>
      </c>
      <c r="W3366" s="731">
        <v>3.5903000048986985E-4</v>
      </c>
      <c r="X3366" s="108">
        <v>1.1938683507295042E-5</v>
      </c>
      <c r="Y3366" s="109">
        <v>1.1408583071989872E-5</v>
      </c>
      <c r="Z3366" s="731">
        <v>2.3128710444486446E-5</v>
      </c>
      <c r="AA3366" s="108">
        <v>2.0824464768083397E-4</v>
      </c>
      <c r="AB3366" s="109">
        <v>2.0716053975876811E-4</v>
      </c>
      <c r="AC3366" s="731">
        <v>6.305214416771535E-4</v>
      </c>
      <c r="AD3366" s="108">
        <v>8.4538718628529984E-5</v>
      </c>
      <c r="AE3366" s="109">
        <v>8.1258251113809529E-5</v>
      </c>
      <c r="AF3366" s="731">
        <v>1.5604364926213369E-4</v>
      </c>
      <c r="AG3366" s="108">
        <v>1.0150524846198326E-4</v>
      </c>
      <c r="AH3366" s="109">
        <v>9.6181010520313861E-5</v>
      </c>
      <c r="AI3366" s="731">
        <v>1.9967542121082267E-4</v>
      </c>
      <c r="AJ3366" s="114"/>
      <c r="AK3366" s="115"/>
      <c r="AL3366" s="115"/>
    </row>
    <row r="3367" spans="1:38" x14ac:dyDescent="0.25">
      <c r="A3367" s="71">
        <f t="shared" ref="A3367:A3430" si="5">A3327+1</f>
        <v>2059</v>
      </c>
      <c r="B3367" s="718">
        <v>2</v>
      </c>
      <c r="C3367" s="108">
        <v>0.27879568951259603</v>
      </c>
      <c r="D3367" s="109">
        <v>0.28506525367406016</v>
      </c>
      <c r="E3367" s="731">
        <v>0.26024323360405194</v>
      </c>
      <c r="F3367" s="108">
        <v>1.3235943320533692E-2</v>
      </c>
      <c r="G3367" s="109">
        <v>1.5026452199246794E-2</v>
      </c>
      <c r="H3367" s="731">
        <v>1.5677057450127121E-2</v>
      </c>
      <c r="I3367" s="108">
        <v>7.2775872873305269E-3</v>
      </c>
      <c r="J3367" s="109">
        <v>6.8470813436765391E-3</v>
      </c>
      <c r="K3367" s="731">
        <v>1.7997044457101864E-2</v>
      </c>
      <c r="L3367" s="108">
        <v>7.122494182401132E-4</v>
      </c>
      <c r="M3367" s="109">
        <v>7.8342774226672319E-4</v>
      </c>
      <c r="N3367" s="731">
        <v>1.4627803807461647E-3</v>
      </c>
      <c r="O3367" s="108">
        <v>1.8341861881178067E-3</v>
      </c>
      <c r="P3367" s="109">
        <v>1.7195048143182185E-3</v>
      </c>
      <c r="Q3367" s="731">
        <v>3.6403356116050337E-3</v>
      </c>
      <c r="R3367" s="108">
        <v>2.5331226155676984E-3</v>
      </c>
      <c r="S3367" s="109">
        <v>3.3740863656433247E-3</v>
      </c>
      <c r="T3367" s="731">
        <v>1.0908621652602779E-2</v>
      </c>
      <c r="U3367" s="108">
        <v>1.929871349696194E-4</v>
      </c>
      <c r="V3367" s="109">
        <v>1.8488689338671982E-4</v>
      </c>
      <c r="W3367" s="731">
        <v>3.5903000048986985E-4</v>
      </c>
      <c r="X3367" s="108">
        <v>1.1938683507295042E-5</v>
      </c>
      <c r="Y3367" s="109">
        <v>1.1408583071989872E-5</v>
      </c>
      <c r="Z3367" s="731">
        <v>2.3128710444486446E-5</v>
      </c>
      <c r="AA3367" s="108">
        <v>2.0824464768083397E-4</v>
      </c>
      <c r="AB3367" s="109">
        <v>2.0716053975876811E-4</v>
      </c>
      <c r="AC3367" s="731">
        <v>6.305214416771535E-4</v>
      </c>
      <c r="AD3367" s="108">
        <v>8.4538718628529984E-5</v>
      </c>
      <c r="AE3367" s="109">
        <v>8.1258251113809529E-5</v>
      </c>
      <c r="AF3367" s="731">
        <v>1.5604364926213369E-4</v>
      </c>
      <c r="AG3367" s="108">
        <v>1.0150524846198326E-4</v>
      </c>
      <c r="AH3367" s="109">
        <v>9.6181010520313861E-5</v>
      </c>
      <c r="AI3367" s="731">
        <v>1.9967542121082267E-4</v>
      </c>
      <c r="AJ3367" s="114"/>
      <c r="AK3367" s="115"/>
      <c r="AL3367" s="115"/>
    </row>
    <row r="3368" spans="1:38" ht="13" x14ac:dyDescent="0.3">
      <c r="A3368" s="71">
        <f t="shared" si="5"/>
        <v>2059</v>
      </c>
      <c r="B3368" s="718">
        <v>3</v>
      </c>
      <c r="C3368" s="108">
        <v>0.27879568951259603</v>
      </c>
      <c r="D3368" s="109">
        <v>0.28506525367406016</v>
      </c>
      <c r="E3368" s="732">
        <v>0.26024323360405194</v>
      </c>
      <c r="F3368" s="108">
        <v>1.3235943320533692E-2</v>
      </c>
      <c r="G3368" s="109">
        <v>1.5026452199246794E-2</v>
      </c>
      <c r="H3368" s="732">
        <v>1.5677057450127121E-2</v>
      </c>
      <c r="I3368" s="108">
        <v>7.2775872873305269E-3</v>
      </c>
      <c r="J3368" s="109">
        <v>6.8470813436765391E-3</v>
      </c>
      <c r="K3368" s="732">
        <v>1.7997044457101864E-2</v>
      </c>
      <c r="L3368" s="108">
        <v>7.122494182401132E-4</v>
      </c>
      <c r="M3368" s="109">
        <v>7.8342774226672319E-4</v>
      </c>
      <c r="N3368" s="732">
        <v>1.4627803807461647E-3</v>
      </c>
      <c r="O3368" s="108">
        <v>1.8341861881178067E-3</v>
      </c>
      <c r="P3368" s="109">
        <v>1.7195048143182185E-3</v>
      </c>
      <c r="Q3368" s="732">
        <v>3.6403356116050337E-3</v>
      </c>
      <c r="R3368" s="108">
        <v>2.5331226155676984E-3</v>
      </c>
      <c r="S3368" s="109">
        <v>3.3740863656433247E-3</v>
      </c>
      <c r="T3368" s="732">
        <v>1.0908621652602779E-2</v>
      </c>
      <c r="U3368" s="108">
        <v>1.929871349696194E-4</v>
      </c>
      <c r="V3368" s="109">
        <v>1.8488689338671982E-4</v>
      </c>
      <c r="W3368" s="732">
        <v>3.5903000048986985E-4</v>
      </c>
      <c r="X3368" s="108">
        <v>1.1938683507295042E-5</v>
      </c>
      <c r="Y3368" s="109">
        <v>1.1408583071989872E-5</v>
      </c>
      <c r="Z3368" s="732">
        <v>2.3128710444486446E-5</v>
      </c>
      <c r="AA3368" s="108">
        <v>2.0824464768083397E-4</v>
      </c>
      <c r="AB3368" s="109">
        <v>2.0716053975876811E-4</v>
      </c>
      <c r="AC3368" s="732">
        <v>6.305214416771535E-4</v>
      </c>
      <c r="AD3368" s="108">
        <v>8.4538718628529984E-5</v>
      </c>
      <c r="AE3368" s="109">
        <v>8.1258251113809529E-5</v>
      </c>
      <c r="AF3368" s="732">
        <v>1.5604364926213369E-4</v>
      </c>
      <c r="AG3368" s="108">
        <v>1.0150524846198326E-4</v>
      </c>
      <c r="AH3368" s="109">
        <v>9.6181010520313861E-5</v>
      </c>
      <c r="AI3368" s="732">
        <v>1.9967542121082267E-4</v>
      </c>
      <c r="AJ3368" s="114"/>
      <c r="AK3368" s="115"/>
      <c r="AL3368" s="115"/>
    </row>
    <row r="3369" spans="1:38" ht="13" x14ac:dyDescent="0.3">
      <c r="A3369" s="71">
        <f t="shared" si="5"/>
        <v>2059</v>
      </c>
      <c r="B3369" s="718">
        <v>4</v>
      </c>
      <c r="C3369" s="108">
        <v>0.27879568951259603</v>
      </c>
      <c r="D3369" s="109">
        <v>0.28506525367406016</v>
      </c>
      <c r="E3369" s="732">
        <v>0.26024323360405194</v>
      </c>
      <c r="F3369" s="108">
        <v>1.3235943320533692E-2</v>
      </c>
      <c r="G3369" s="109">
        <v>1.5026452199246794E-2</v>
      </c>
      <c r="H3369" s="732">
        <v>1.5677057450127121E-2</v>
      </c>
      <c r="I3369" s="108">
        <v>7.2775872873305269E-3</v>
      </c>
      <c r="J3369" s="109">
        <v>6.8470813436765391E-3</v>
      </c>
      <c r="K3369" s="732">
        <v>1.7997044457101864E-2</v>
      </c>
      <c r="L3369" s="108">
        <v>7.122494182401132E-4</v>
      </c>
      <c r="M3369" s="109">
        <v>7.8342774226672319E-4</v>
      </c>
      <c r="N3369" s="732">
        <v>1.4627803807461647E-3</v>
      </c>
      <c r="O3369" s="108">
        <v>1.8341861881178067E-3</v>
      </c>
      <c r="P3369" s="109">
        <v>1.7195048143182185E-3</v>
      </c>
      <c r="Q3369" s="732">
        <v>3.6403356116050337E-3</v>
      </c>
      <c r="R3369" s="108">
        <v>2.5331226155676984E-3</v>
      </c>
      <c r="S3369" s="109">
        <v>3.3740863656433247E-3</v>
      </c>
      <c r="T3369" s="732">
        <v>1.0908621652602779E-2</v>
      </c>
      <c r="U3369" s="108">
        <v>1.929871349696194E-4</v>
      </c>
      <c r="V3369" s="109">
        <v>1.8488689338671982E-4</v>
      </c>
      <c r="W3369" s="732">
        <v>3.5903000048986985E-4</v>
      </c>
      <c r="X3369" s="108">
        <v>1.1938683507295042E-5</v>
      </c>
      <c r="Y3369" s="109">
        <v>1.1408583071989872E-5</v>
      </c>
      <c r="Z3369" s="732">
        <v>2.3128710444486446E-5</v>
      </c>
      <c r="AA3369" s="108">
        <v>2.0824464768083397E-4</v>
      </c>
      <c r="AB3369" s="109">
        <v>2.0716053975876811E-4</v>
      </c>
      <c r="AC3369" s="732">
        <v>6.305214416771535E-4</v>
      </c>
      <c r="AD3369" s="108">
        <v>8.4538718628529984E-5</v>
      </c>
      <c r="AE3369" s="109">
        <v>8.1258251113809529E-5</v>
      </c>
      <c r="AF3369" s="732">
        <v>1.5604364926213369E-4</v>
      </c>
      <c r="AG3369" s="108">
        <v>1.0150524846198326E-4</v>
      </c>
      <c r="AH3369" s="109">
        <v>9.6181010520313861E-5</v>
      </c>
      <c r="AI3369" s="732">
        <v>1.9967542121082267E-4</v>
      </c>
      <c r="AJ3369" s="114"/>
      <c r="AK3369" s="115"/>
      <c r="AL3369" s="115"/>
    </row>
    <row r="3370" spans="1:38" ht="13" x14ac:dyDescent="0.3">
      <c r="A3370" s="71">
        <f t="shared" si="5"/>
        <v>2059</v>
      </c>
      <c r="B3370" s="718">
        <v>5</v>
      </c>
      <c r="C3370" s="108">
        <v>0.27879568951259603</v>
      </c>
      <c r="D3370" s="109">
        <v>0.28506525367406016</v>
      </c>
      <c r="E3370" s="732">
        <v>0.26024323360405194</v>
      </c>
      <c r="F3370" s="108">
        <v>1.3235943320533692E-2</v>
      </c>
      <c r="G3370" s="109">
        <v>1.5026452199246794E-2</v>
      </c>
      <c r="H3370" s="732">
        <v>1.5677057450127121E-2</v>
      </c>
      <c r="I3370" s="108">
        <v>7.2775872873305269E-3</v>
      </c>
      <c r="J3370" s="109">
        <v>6.8470813436765391E-3</v>
      </c>
      <c r="K3370" s="732">
        <v>1.7997044457101864E-2</v>
      </c>
      <c r="L3370" s="108">
        <v>7.122494182401132E-4</v>
      </c>
      <c r="M3370" s="109">
        <v>7.8342774226672319E-4</v>
      </c>
      <c r="N3370" s="732">
        <v>1.4627803807461647E-3</v>
      </c>
      <c r="O3370" s="108">
        <v>1.8341861881178067E-3</v>
      </c>
      <c r="P3370" s="109">
        <v>1.7195048143182185E-3</v>
      </c>
      <c r="Q3370" s="732">
        <v>3.6403356116050337E-3</v>
      </c>
      <c r="R3370" s="108">
        <v>2.5331226155676984E-3</v>
      </c>
      <c r="S3370" s="109">
        <v>3.3740863656433247E-3</v>
      </c>
      <c r="T3370" s="732">
        <v>1.0908621652602779E-2</v>
      </c>
      <c r="U3370" s="108">
        <v>1.929871349696194E-4</v>
      </c>
      <c r="V3370" s="109">
        <v>1.8488689338671982E-4</v>
      </c>
      <c r="W3370" s="732">
        <v>3.5903000048986985E-4</v>
      </c>
      <c r="X3370" s="108">
        <v>1.1938683507295042E-5</v>
      </c>
      <c r="Y3370" s="109">
        <v>1.1408583071989872E-5</v>
      </c>
      <c r="Z3370" s="732">
        <v>2.3128710444486446E-5</v>
      </c>
      <c r="AA3370" s="108">
        <v>2.0824464768083397E-4</v>
      </c>
      <c r="AB3370" s="109">
        <v>2.0716053975876811E-4</v>
      </c>
      <c r="AC3370" s="732">
        <v>6.305214416771535E-4</v>
      </c>
      <c r="AD3370" s="108">
        <v>8.4538718628529984E-5</v>
      </c>
      <c r="AE3370" s="109">
        <v>8.1258251113809529E-5</v>
      </c>
      <c r="AF3370" s="732">
        <v>1.5604364926213369E-4</v>
      </c>
      <c r="AG3370" s="108">
        <v>1.0150524846198326E-4</v>
      </c>
      <c r="AH3370" s="109">
        <v>9.6181010520313861E-5</v>
      </c>
      <c r="AI3370" s="732">
        <v>1.9967542121082267E-4</v>
      </c>
      <c r="AJ3370" s="114"/>
      <c r="AK3370" s="115"/>
      <c r="AL3370" s="115"/>
    </row>
    <row r="3371" spans="1:38" ht="13" x14ac:dyDescent="0.3">
      <c r="A3371" s="71">
        <f t="shared" si="5"/>
        <v>2059</v>
      </c>
      <c r="B3371" s="718">
        <v>6</v>
      </c>
      <c r="C3371" s="108">
        <v>0.27879568951259603</v>
      </c>
      <c r="D3371" s="109">
        <v>0.28506525367406016</v>
      </c>
      <c r="E3371" s="732">
        <v>0.26024323360405194</v>
      </c>
      <c r="F3371" s="108">
        <v>1.3235943320533692E-2</v>
      </c>
      <c r="G3371" s="109">
        <v>1.5026452199246794E-2</v>
      </c>
      <c r="H3371" s="732">
        <v>1.5677057450127121E-2</v>
      </c>
      <c r="I3371" s="108">
        <v>7.2775872873305269E-3</v>
      </c>
      <c r="J3371" s="109">
        <v>6.8470813436765391E-3</v>
      </c>
      <c r="K3371" s="732">
        <v>1.7997044457101864E-2</v>
      </c>
      <c r="L3371" s="108">
        <v>7.122494182401132E-4</v>
      </c>
      <c r="M3371" s="109">
        <v>7.8342774226672319E-4</v>
      </c>
      <c r="N3371" s="732">
        <v>1.4627803807461647E-3</v>
      </c>
      <c r="O3371" s="108">
        <v>1.8341861881178067E-3</v>
      </c>
      <c r="P3371" s="109">
        <v>1.7195048143182185E-3</v>
      </c>
      <c r="Q3371" s="732">
        <v>3.6403356116050337E-3</v>
      </c>
      <c r="R3371" s="108">
        <v>2.5331226155676984E-3</v>
      </c>
      <c r="S3371" s="109">
        <v>3.3740863656433247E-3</v>
      </c>
      <c r="T3371" s="732">
        <v>1.0908621652602779E-2</v>
      </c>
      <c r="U3371" s="108">
        <v>1.929871349696194E-4</v>
      </c>
      <c r="V3371" s="109">
        <v>1.8488689338671982E-4</v>
      </c>
      <c r="W3371" s="732">
        <v>3.5903000048986985E-4</v>
      </c>
      <c r="X3371" s="108">
        <v>1.1938683507295042E-5</v>
      </c>
      <c r="Y3371" s="109">
        <v>1.1408583071989872E-5</v>
      </c>
      <c r="Z3371" s="732">
        <v>2.3128710444486446E-5</v>
      </c>
      <c r="AA3371" s="108">
        <v>2.0824464768083397E-4</v>
      </c>
      <c r="AB3371" s="109">
        <v>2.0716053975876811E-4</v>
      </c>
      <c r="AC3371" s="732">
        <v>6.305214416771535E-4</v>
      </c>
      <c r="AD3371" s="108">
        <v>8.4538718628529984E-5</v>
      </c>
      <c r="AE3371" s="109">
        <v>8.1258251113809529E-5</v>
      </c>
      <c r="AF3371" s="732">
        <v>1.5604364926213369E-4</v>
      </c>
      <c r="AG3371" s="108">
        <v>1.0150524846198326E-4</v>
      </c>
      <c r="AH3371" s="109">
        <v>9.6181010520313861E-5</v>
      </c>
      <c r="AI3371" s="732">
        <v>1.9967542121082267E-4</v>
      </c>
      <c r="AJ3371" s="114"/>
      <c r="AK3371" s="115"/>
      <c r="AL3371" s="115"/>
    </row>
    <row r="3372" spans="1:38" ht="13" x14ac:dyDescent="0.3">
      <c r="A3372" s="71">
        <f t="shared" si="5"/>
        <v>2059</v>
      </c>
      <c r="B3372" s="718">
        <v>7</v>
      </c>
      <c r="C3372" s="108">
        <v>0.27879568951259603</v>
      </c>
      <c r="D3372" s="109">
        <v>0.28506525367406016</v>
      </c>
      <c r="E3372" s="732">
        <v>0.26024323360405194</v>
      </c>
      <c r="F3372" s="108">
        <v>1.3235943320533692E-2</v>
      </c>
      <c r="G3372" s="109">
        <v>1.5026452199246794E-2</v>
      </c>
      <c r="H3372" s="732">
        <v>1.5677057450127121E-2</v>
      </c>
      <c r="I3372" s="108">
        <v>7.2775872873305269E-3</v>
      </c>
      <c r="J3372" s="109">
        <v>6.8470813436765391E-3</v>
      </c>
      <c r="K3372" s="732">
        <v>1.7997044457101864E-2</v>
      </c>
      <c r="L3372" s="108">
        <v>7.122494182401132E-4</v>
      </c>
      <c r="M3372" s="109">
        <v>7.8342774226672319E-4</v>
      </c>
      <c r="N3372" s="732">
        <v>1.4627803807461647E-3</v>
      </c>
      <c r="O3372" s="108">
        <v>1.8341861881178067E-3</v>
      </c>
      <c r="P3372" s="109">
        <v>1.7195048143182185E-3</v>
      </c>
      <c r="Q3372" s="732">
        <v>3.6403356116050337E-3</v>
      </c>
      <c r="R3372" s="108">
        <v>2.5331226155676984E-3</v>
      </c>
      <c r="S3372" s="109">
        <v>3.3740863656433247E-3</v>
      </c>
      <c r="T3372" s="732">
        <v>1.0908621652602779E-2</v>
      </c>
      <c r="U3372" s="108">
        <v>1.929871349696194E-4</v>
      </c>
      <c r="V3372" s="109">
        <v>1.8488689338671982E-4</v>
      </c>
      <c r="W3372" s="732">
        <v>3.5903000048986985E-4</v>
      </c>
      <c r="X3372" s="108">
        <v>1.1938683507295042E-5</v>
      </c>
      <c r="Y3372" s="109">
        <v>1.1408583071989872E-5</v>
      </c>
      <c r="Z3372" s="732">
        <v>2.3128710444486446E-5</v>
      </c>
      <c r="AA3372" s="108">
        <v>2.0824464768083397E-4</v>
      </c>
      <c r="AB3372" s="109">
        <v>2.0716053975876811E-4</v>
      </c>
      <c r="AC3372" s="732">
        <v>6.305214416771535E-4</v>
      </c>
      <c r="AD3372" s="108">
        <v>8.4538718628529984E-5</v>
      </c>
      <c r="AE3372" s="109">
        <v>8.1258251113809529E-5</v>
      </c>
      <c r="AF3372" s="732">
        <v>1.5604364926213369E-4</v>
      </c>
      <c r="AG3372" s="108">
        <v>1.0150524846198326E-4</v>
      </c>
      <c r="AH3372" s="109">
        <v>9.6181010520313861E-5</v>
      </c>
      <c r="AI3372" s="732">
        <v>1.9967542121082267E-4</v>
      </c>
      <c r="AJ3372" s="114"/>
      <c r="AK3372" s="115"/>
      <c r="AL3372" s="115"/>
    </row>
    <row r="3373" spans="1:38" ht="13" x14ac:dyDescent="0.3">
      <c r="A3373" s="71">
        <f t="shared" si="5"/>
        <v>2059</v>
      </c>
      <c r="B3373" s="718">
        <v>8</v>
      </c>
      <c r="C3373" s="108">
        <v>0.27879568951259603</v>
      </c>
      <c r="D3373" s="109">
        <v>0.28506525367406016</v>
      </c>
      <c r="E3373" s="732">
        <v>0.26024323360405194</v>
      </c>
      <c r="F3373" s="108">
        <v>1.3235943320533692E-2</v>
      </c>
      <c r="G3373" s="109">
        <v>1.5026452199246794E-2</v>
      </c>
      <c r="H3373" s="732">
        <v>1.5677057450127121E-2</v>
      </c>
      <c r="I3373" s="108">
        <v>7.2775872873305269E-3</v>
      </c>
      <c r="J3373" s="109">
        <v>6.8470813436765391E-3</v>
      </c>
      <c r="K3373" s="732">
        <v>1.7997044457101864E-2</v>
      </c>
      <c r="L3373" s="108">
        <v>7.122494182401132E-4</v>
      </c>
      <c r="M3373" s="109">
        <v>7.8342774226672319E-4</v>
      </c>
      <c r="N3373" s="732">
        <v>1.4627803807461647E-3</v>
      </c>
      <c r="O3373" s="108">
        <v>1.8341861881178067E-3</v>
      </c>
      <c r="P3373" s="109">
        <v>1.7195048143182185E-3</v>
      </c>
      <c r="Q3373" s="732">
        <v>3.6403356116050337E-3</v>
      </c>
      <c r="R3373" s="108">
        <v>2.5331226155676984E-3</v>
      </c>
      <c r="S3373" s="109">
        <v>3.3740863656433247E-3</v>
      </c>
      <c r="T3373" s="732">
        <v>1.0908621652602779E-2</v>
      </c>
      <c r="U3373" s="108">
        <v>1.929871349696194E-4</v>
      </c>
      <c r="V3373" s="109">
        <v>1.8488689338671982E-4</v>
      </c>
      <c r="W3373" s="732">
        <v>3.5903000048986985E-4</v>
      </c>
      <c r="X3373" s="108">
        <v>1.1938683507295042E-5</v>
      </c>
      <c r="Y3373" s="109">
        <v>1.1408583071989872E-5</v>
      </c>
      <c r="Z3373" s="732">
        <v>2.3128710444486446E-5</v>
      </c>
      <c r="AA3373" s="108">
        <v>2.0824464768083397E-4</v>
      </c>
      <c r="AB3373" s="109">
        <v>2.0716053975876811E-4</v>
      </c>
      <c r="AC3373" s="732">
        <v>6.305214416771535E-4</v>
      </c>
      <c r="AD3373" s="108">
        <v>8.4538718628529984E-5</v>
      </c>
      <c r="AE3373" s="109">
        <v>8.1258251113809529E-5</v>
      </c>
      <c r="AF3373" s="732">
        <v>1.5604364926213369E-4</v>
      </c>
      <c r="AG3373" s="108">
        <v>1.0150524846198326E-4</v>
      </c>
      <c r="AH3373" s="109">
        <v>9.6181010520313861E-5</v>
      </c>
      <c r="AI3373" s="732">
        <v>1.9967542121082267E-4</v>
      </c>
      <c r="AJ3373" s="114"/>
      <c r="AK3373" s="115"/>
      <c r="AL3373" s="115"/>
    </row>
    <row r="3374" spans="1:38" ht="13" x14ac:dyDescent="0.3">
      <c r="A3374" s="71">
        <f t="shared" si="5"/>
        <v>2059</v>
      </c>
      <c r="B3374" s="718">
        <v>9</v>
      </c>
      <c r="C3374" s="108">
        <v>0.27879568951259603</v>
      </c>
      <c r="D3374" s="109">
        <v>0.28506525367406016</v>
      </c>
      <c r="E3374" s="732">
        <v>0.26024323360405194</v>
      </c>
      <c r="F3374" s="108">
        <v>1.3235943320533692E-2</v>
      </c>
      <c r="G3374" s="109">
        <v>1.5026452199246794E-2</v>
      </c>
      <c r="H3374" s="732">
        <v>1.5677057450127121E-2</v>
      </c>
      <c r="I3374" s="108">
        <v>7.2775872873305269E-3</v>
      </c>
      <c r="J3374" s="109">
        <v>6.8470813436765391E-3</v>
      </c>
      <c r="K3374" s="732">
        <v>1.7997044457101864E-2</v>
      </c>
      <c r="L3374" s="108">
        <v>7.122494182401132E-4</v>
      </c>
      <c r="M3374" s="109">
        <v>7.8342774226672319E-4</v>
      </c>
      <c r="N3374" s="732">
        <v>1.4627803807461647E-3</v>
      </c>
      <c r="O3374" s="108">
        <v>1.8341861881178067E-3</v>
      </c>
      <c r="P3374" s="109">
        <v>1.7195048143182185E-3</v>
      </c>
      <c r="Q3374" s="732">
        <v>3.6403356116050337E-3</v>
      </c>
      <c r="R3374" s="108">
        <v>2.5331226155676984E-3</v>
      </c>
      <c r="S3374" s="109">
        <v>3.3740863656433247E-3</v>
      </c>
      <c r="T3374" s="732">
        <v>1.0908621652602779E-2</v>
      </c>
      <c r="U3374" s="108">
        <v>1.929871349696194E-4</v>
      </c>
      <c r="V3374" s="109">
        <v>1.8488689338671982E-4</v>
      </c>
      <c r="W3374" s="732">
        <v>3.5903000048986985E-4</v>
      </c>
      <c r="X3374" s="108">
        <v>1.1938683507295042E-5</v>
      </c>
      <c r="Y3374" s="109">
        <v>1.1408583071989872E-5</v>
      </c>
      <c r="Z3374" s="732">
        <v>2.3128710444486446E-5</v>
      </c>
      <c r="AA3374" s="108">
        <v>2.0824464768083397E-4</v>
      </c>
      <c r="AB3374" s="109">
        <v>2.0716053975876811E-4</v>
      </c>
      <c r="AC3374" s="732">
        <v>6.305214416771535E-4</v>
      </c>
      <c r="AD3374" s="108">
        <v>8.4538718628529984E-5</v>
      </c>
      <c r="AE3374" s="109">
        <v>8.1258251113809529E-5</v>
      </c>
      <c r="AF3374" s="732">
        <v>1.5604364926213369E-4</v>
      </c>
      <c r="AG3374" s="108">
        <v>1.0150524846198326E-4</v>
      </c>
      <c r="AH3374" s="109">
        <v>9.6181010520313861E-5</v>
      </c>
      <c r="AI3374" s="732">
        <v>1.9967542121082267E-4</v>
      </c>
      <c r="AJ3374" s="114"/>
      <c r="AK3374" s="115"/>
      <c r="AL3374" s="115"/>
    </row>
    <row r="3375" spans="1:38" ht="13" x14ac:dyDescent="0.3">
      <c r="A3375" s="71">
        <f t="shared" si="5"/>
        <v>2059</v>
      </c>
      <c r="B3375" s="718">
        <v>10</v>
      </c>
      <c r="C3375" s="108">
        <v>0.27879568951259603</v>
      </c>
      <c r="D3375" s="109">
        <v>0.28506525367406016</v>
      </c>
      <c r="E3375" s="732">
        <v>0.26024323360405194</v>
      </c>
      <c r="F3375" s="108">
        <v>1.3235943320533692E-2</v>
      </c>
      <c r="G3375" s="109">
        <v>1.5026452199246794E-2</v>
      </c>
      <c r="H3375" s="732">
        <v>1.5677057450127121E-2</v>
      </c>
      <c r="I3375" s="108">
        <v>7.2775872873305269E-3</v>
      </c>
      <c r="J3375" s="109">
        <v>6.8470813436765391E-3</v>
      </c>
      <c r="K3375" s="732">
        <v>1.7997044457101864E-2</v>
      </c>
      <c r="L3375" s="108">
        <v>7.122494182401132E-4</v>
      </c>
      <c r="M3375" s="109">
        <v>7.8342774226672319E-4</v>
      </c>
      <c r="N3375" s="732">
        <v>1.4627803807461647E-3</v>
      </c>
      <c r="O3375" s="108">
        <v>1.8341861881178067E-3</v>
      </c>
      <c r="P3375" s="109">
        <v>1.7195048143182185E-3</v>
      </c>
      <c r="Q3375" s="732">
        <v>3.6403356116050337E-3</v>
      </c>
      <c r="R3375" s="108">
        <v>2.5331226155676984E-3</v>
      </c>
      <c r="S3375" s="109">
        <v>3.3740863656433247E-3</v>
      </c>
      <c r="T3375" s="732">
        <v>1.0908621652602779E-2</v>
      </c>
      <c r="U3375" s="108">
        <v>1.929871349696194E-4</v>
      </c>
      <c r="V3375" s="109">
        <v>1.8488689338671982E-4</v>
      </c>
      <c r="W3375" s="732">
        <v>3.5903000048986985E-4</v>
      </c>
      <c r="X3375" s="108">
        <v>1.1938683507295042E-5</v>
      </c>
      <c r="Y3375" s="109">
        <v>1.1408583071989872E-5</v>
      </c>
      <c r="Z3375" s="732">
        <v>2.3128710444486446E-5</v>
      </c>
      <c r="AA3375" s="108">
        <v>2.0824464768083397E-4</v>
      </c>
      <c r="AB3375" s="109">
        <v>2.0716053975876811E-4</v>
      </c>
      <c r="AC3375" s="732">
        <v>6.305214416771535E-4</v>
      </c>
      <c r="AD3375" s="108">
        <v>8.4538718628529984E-5</v>
      </c>
      <c r="AE3375" s="109">
        <v>8.1258251113809529E-5</v>
      </c>
      <c r="AF3375" s="732">
        <v>1.5604364926213369E-4</v>
      </c>
      <c r="AG3375" s="108">
        <v>1.0150524846198326E-4</v>
      </c>
      <c r="AH3375" s="109">
        <v>9.6181010520313861E-5</v>
      </c>
      <c r="AI3375" s="732">
        <v>1.9967542121082267E-4</v>
      </c>
      <c r="AJ3375" s="114"/>
      <c r="AK3375" s="115"/>
      <c r="AL3375" s="115"/>
    </row>
    <row r="3376" spans="1:38" ht="13" x14ac:dyDescent="0.3">
      <c r="A3376" s="71">
        <f t="shared" si="5"/>
        <v>2059</v>
      </c>
      <c r="B3376" s="718">
        <v>11</v>
      </c>
      <c r="C3376" s="108">
        <v>0.27879568951259603</v>
      </c>
      <c r="D3376" s="109">
        <v>0.28506525367406016</v>
      </c>
      <c r="E3376" s="732">
        <v>0.26024323360405194</v>
      </c>
      <c r="F3376" s="108">
        <v>1.3235943320533692E-2</v>
      </c>
      <c r="G3376" s="109">
        <v>1.5026452199246794E-2</v>
      </c>
      <c r="H3376" s="732">
        <v>1.5677057450127121E-2</v>
      </c>
      <c r="I3376" s="108">
        <v>7.2775872873305269E-3</v>
      </c>
      <c r="J3376" s="109">
        <v>6.8470813436765391E-3</v>
      </c>
      <c r="K3376" s="732">
        <v>1.7997044457101864E-2</v>
      </c>
      <c r="L3376" s="108">
        <v>7.122494182401132E-4</v>
      </c>
      <c r="M3376" s="109">
        <v>7.8342774226672319E-4</v>
      </c>
      <c r="N3376" s="732">
        <v>1.4627803807461647E-3</v>
      </c>
      <c r="O3376" s="108">
        <v>1.8341861881178067E-3</v>
      </c>
      <c r="P3376" s="109">
        <v>1.7195048143182185E-3</v>
      </c>
      <c r="Q3376" s="732">
        <v>3.6403356116050337E-3</v>
      </c>
      <c r="R3376" s="108">
        <v>2.5331226155676984E-3</v>
      </c>
      <c r="S3376" s="109">
        <v>3.3740863656433247E-3</v>
      </c>
      <c r="T3376" s="732">
        <v>1.0908621652602779E-2</v>
      </c>
      <c r="U3376" s="108">
        <v>1.929871349696194E-4</v>
      </c>
      <c r="V3376" s="109">
        <v>1.8488689338671982E-4</v>
      </c>
      <c r="W3376" s="732">
        <v>3.5903000048986985E-4</v>
      </c>
      <c r="X3376" s="108">
        <v>1.1938683507295042E-5</v>
      </c>
      <c r="Y3376" s="109">
        <v>1.1408583071989872E-5</v>
      </c>
      <c r="Z3376" s="732">
        <v>2.3128710444486446E-5</v>
      </c>
      <c r="AA3376" s="108">
        <v>2.0824464768083397E-4</v>
      </c>
      <c r="AB3376" s="109">
        <v>2.0716053975876811E-4</v>
      </c>
      <c r="AC3376" s="732">
        <v>6.305214416771535E-4</v>
      </c>
      <c r="AD3376" s="108">
        <v>8.4538718628529984E-5</v>
      </c>
      <c r="AE3376" s="109">
        <v>8.1258251113809529E-5</v>
      </c>
      <c r="AF3376" s="732">
        <v>1.5604364926213369E-4</v>
      </c>
      <c r="AG3376" s="108">
        <v>1.0150524846198326E-4</v>
      </c>
      <c r="AH3376" s="109">
        <v>9.6181010520313861E-5</v>
      </c>
      <c r="AI3376" s="732">
        <v>1.9967542121082267E-4</v>
      </c>
      <c r="AJ3376" s="114"/>
      <c r="AK3376" s="115"/>
      <c r="AL3376" s="115"/>
    </row>
    <row r="3377" spans="1:38" ht="13" x14ac:dyDescent="0.3">
      <c r="A3377" s="71">
        <f t="shared" si="5"/>
        <v>2059</v>
      </c>
      <c r="B3377" s="718">
        <v>12</v>
      </c>
      <c r="C3377" s="108">
        <v>0.27879568951259603</v>
      </c>
      <c r="D3377" s="109">
        <v>0.28506525367406016</v>
      </c>
      <c r="E3377" s="732">
        <v>0.26024323360405194</v>
      </c>
      <c r="F3377" s="108">
        <v>1.3235943320533692E-2</v>
      </c>
      <c r="G3377" s="109">
        <v>1.5026452199246794E-2</v>
      </c>
      <c r="H3377" s="732">
        <v>1.5677057450127121E-2</v>
      </c>
      <c r="I3377" s="108">
        <v>7.2775872873305269E-3</v>
      </c>
      <c r="J3377" s="109">
        <v>6.8470813436765391E-3</v>
      </c>
      <c r="K3377" s="732">
        <v>1.7997044457101864E-2</v>
      </c>
      <c r="L3377" s="108">
        <v>7.122494182401132E-4</v>
      </c>
      <c r="M3377" s="109">
        <v>7.8342774226672319E-4</v>
      </c>
      <c r="N3377" s="732">
        <v>1.4627803807461647E-3</v>
      </c>
      <c r="O3377" s="108">
        <v>1.8341861881178067E-3</v>
      </c>
      <c r="P3377" s="109">
        <v>1.7195048143182185E-3</v>
      </c>
      <c r="Q3377" s="732">
        <v>3.6403356116050337E-3</v>
      </c>
      <c r="R3377" s="108">
        <v>2.5331226155676984E-3</v>
      </c>
      <c r="S3377" s="109">
        <v>3.3740863656433247E-3</v>
      </c>
      <c r="T3377" s="732">
        <v>1.0908621652602779E-2</v>
      </c>
      <c r="U3377" s="108">
        <v>1.929871349696194E-4</v>
      </c>
      <c r="V3377" s="109">
        <v>1.8488689338671982E-4</v>
      </c>
      <c r="W3377" s="732">
        <v>3.5903000048986985E-4</v>
      </c>
      <c r="X3377" s="108">
        <v>1.1938683507295042E-5</v>
      </c>
      <c r="Y3377" s="109">
        <v>1.1408583071989872E-5</v>
      </c>
      <c r="Z3377" s="732">
        <v>2.3128710444486446E-5</v>
      </c>
      <c r="AA3377" s="108">
        <v>2.0824464768083397E-4</v>
      </c>
      <c r="AB3377" s="109">
        <v>2.0716053975876811E-4</v>
      </c>
      <c r="AC3377" s="732">
        <v>6.305214416771535E-4</v>
      </c>
      <c r="AD3377" s="108">
        <v>8.4538718628529984E-5</v>
      </c>
      <c r="AE3377" s="109">
        <v>8.1258251113809529E-5</v>
      </c>
      <c r="AF3377" s="732">
        <v>1.5604364926213369E-4</v>
      </c>
      <c r="AG3377" s="108">
        <v>1.0150524846198326E-4</v>
      </c>
      <c r="AH3377" s="109">
        <v>9.6181010520313861E-5</v>
      </c>
      <c r="AI3377" s="732">
        <v>1.9967542121082267E-4</v>
      </c>
      <c r="AJ3377" s="114"/>
      <c r="AK3377" s="115"/>
      <c r="AL3377" s="115"/>
    </row>
    <row r="3378" spans="1:38" ht="13" x14ac:dyDescent="0.3">
      <c r="A3378" s="71">
        <f t="shared" si="5"/>
        <v>2059</v>
      </c>
      <c r="B3378" s="718">
        <v>13</v>
      </c>
      <c r="C3378" s="108">
        <v>0.27879568951259603</v>
      </c>
      <c r="D3378" s="109">
        <v>0.28506525367406016</v>
      </c>
      <c r="E3378" s="732">
        <v>0.26024323360405194</v>
      </c>
      <c r="F3378" s="108">
        <v>1.3235943320533692E-2</v>
      </c>
      <c r="G3378" s="109">
        <v>1.5026452199246794E-2</v>
      </c>
      <c r="H3378" s="732">
        <v>1.5677057450127121E-2</v>
      </c>
      <c r="I3378" s="108">
        <v>7.2775872873305269E-3</v>
      </c>
      <c r="J3378" s="109">
        <v>6.8470813436765391E-3</v>
      </c>
      <c r="K3378" s="732">
        <v>1.7997044457101864E-2</v>
      </c>
      <c r="L3378" s="108">
        <v>7.122494182401132E-4</v>
      </c>
      <c r="M3378" s="109">
        <v>7.8342774226672319E-4</v>
      </c>
      <c r="N3378" s="732">
        <v>1.4627803807461647E-3</v>
      </c>
      <c r="O3378" s="108">
        <v>1.8341861881178067E-3</v>
      </c>
      <c r="P3378" s="109">
        <v>1.7195048143182185E-3</v>
      </c>
      <c r="Q3378" s="732">
        <v>3.6403356116050337E-3</v>
      </c>
      <c r="R3378" s="108">
        <v>2.5331226155676984E-3</v>
      </c>
      <c r="S3378" s="109">
        <v>3.3740863656433247E-3</v>
      </c>
      <c r="T3378" s="732">
        <v>1.0908621652602779E-2</v>
      </c>
      <c r="U3378" s="108">
        <v>1.929871349696194E-4</v>
      </c>
      <c r="V3378" s="109">
        <v>1.8488689338671982E-4</v>
      </c>
      <c r="W3378" s="732">
        <v>3.5903000048986985E-4</v>
      </c>
      <c r="X3378" s="108">
        <v>1.1938683507295042E-5</v>
      </c>
      <c r="Y3378" s="109">
        <v>1.1408583071989872E-5</v>
      </c>
      <c r="Z3378" s="732">
        <v>2.3128710444486446E-5</v>
      </c>
      <c r="AA3378" s="108">
        <v>2.0824464768083397E-4</v>
      </c>
      <c r="AB3378" s="109">
        <v>2.0716053975876811E-4</v>
      </c>
      <c r="AC3378" s="732">
        <v>6.305214416771535E-4</v>
      </c>
      <c r="AD3378" s="108">
        <v>8.4538718628529984E-5</v>
      </c>
      <c r="AE3378" s="109">
        <v>8.1258251113809529E-5</v>
      </c>
      <c r="AF3378" s="732">
        <v>1.5604364926213369E-4</v>
      </c>
      <c r="AG3378" s="108">
        <v>1.0150524846198326E-4</v>
      </c>
      <c r="AH3378" s="109">
        <v>9.6181010520313861E-5</v>
      </c>
      <c r="AI3378" s="732">
        <v>1.9967542121082267E-4</v>
      </c>
      <c r="AJ3378" s="114"/>
      <c r="AK3378" s="115"/>
      <c r="AL3378" s="115"/>
    </row>
    <row r="3379" spans="1:38" ht="13" x14ac:dyDescent="0.3">
      <c r="A3379" s="71">
        <f t="shared" si="5"/>
        <v>2059</v>
      </c>
      <c r="B3379" s="718">
        <v>14</v>
      </c>
      <c r="C3379" s="108">
        <v>0.27879568951259603</v>
      </c>
      <c r="D3379" s="109">
        <v>0.28506525367406016</v>
      </c>
      <c r="E3379" s="732">
        <v>0.26024323360405194</v>
      </c>
      <c r="F3379" s="108">
        <v>1.3235943320533692E-2</v>
      </c>
      <c r="G3379" s="109">
        <v>1.5026452199246794E-2</v>
      </c>
      <c r="H3379" s="732">
        <v>1.5677057450127121E-2</v>
      </c>
      <c r="I3379" s="108">
        <v>7.2775872873305269E-3</v>
      </c>
      <c r="J3379" s="109">
        <v>6.8470813436765391E-3</v>
      </c>
      <c r="K3379" s="732">
        <v>1.7997044457101864E-2</v>
      </c>
      <c r="L3379" s="108">
        <v>7.122494182401132E-4</v>
      </c>
      <c r="M3379" s="109">
        <v>7.8342774226672319E-4</v>
      </c>
      <c r="N3379" s="732">
        <v>1.4627803807461647E-3</v>
      </c>
      <c r="O3379" s="108">
        <v>1.8341861881178067E-3</v>
      </c>
      <c r="P3379" s="109">
        <v>1.7195048143182185E-3</v>
      </c>
      <c r="Q3379" s="732">
        <v>3.6403356116050337E-3</v>
      </c>
      <c r="R3379" s="108">
        <v>2.5331226155676984E-3</v>
      </c>
      <c r="S3379" s="109">
        <v>3.3740863656433247E-3</v>
      </c>
      <c r="T3379" s="732">
        <v>1.0908621652602779E-2</v>
      </c>
      <c r="U3379" s="108">
        <v>1.929871349696194E-4</v>
      </c>
      <c r="V3379" s="109">
        <v>1.8488689338671982E-4</v>
      </c>
      <c r="W3379" s="732">
        <v>3.5903000048986985E-4</v>
      </c>
      <c r="X3379" s="108">
        <v>1.1938683507295042E-5</v>
      </c>
      <c r="Y3379" s="109">
        <v>1.1408583071989872E-5</v>
      </c>
      <c r="Z3379" s="732">
        <v>2.3128710444486446E-5</v>
      </c>
      <c r="AA3379" s="108">
        <v>2.0824464768083397E-4</v>
      </c>
      <c r="AB3379" s="109">
        <v>2.0716053975876811E-4</v>
      </c>
      <c r="AC3379" s="732">
        <v>6.305214416771535E-4</v>
      </c>
      <c r="AD3379" s="108">
        <v>8.4538718628529984E-5</v>
      </c>
      <c r="AE3379" s="109">
        <v>8.1258251113809529E-5</v>
      </c>
      <c r="AF3379" s="732">
        <v>1.5604364926213369E-4</v>
      </c>
      <c r="AG3379" s="108">
        <v>1.0150524846198326E-4</v>
      </c>
      <c r="AH3379" s="109">
        <v>9.6181010520313861E-5</v>
      </c>
      <c r="AI3379" s="732">
        <v>1.9967542121082267E-4</v>
      </c>
      <c r="AJ3379" s="114"/>
      <c r="AK3379" s="115"/>
      <c r="AL3379" s="115"/>
    </row>
    <row r="3380" spans="1:38" ht="13" x14ac:dyDescent="0.3">
      <c r="A3380" s="71">
        <f t="shared" si="5"/>
        <v>2059</v>
      </c>
      <c r="B3380" s="718">
        <v>15</v>
      </c>
      <c r="C3380" s="108">
        <v>0.27879568951259603</v>
      </c>
      <c r="D3380" s="109">
        <v>0.28506525367406016</v>
      </c>
      <c r="E3380" s="732">
        <v>0.26024323360405194</v>
      </c>
      <c r="F3380" s="108">
        <v>1.3235943320533692E-2</v>
      </c>
      <c r="G3380" s="109">
        <v>1.5026452199246794E-2</v>
      </c>
      <c r="H3380" s="732">
        <v>1.5677057450127121E-2</v>
      </c>
      <c r="I3380" s="108">
        <v>7.2775872873305269E-3</v>
      </c>
      <c r="J3380" s="109">
        <v>6.8470813436765391E-3</v>
      </c>
      <c r="K3380" s="732">
        <v>1.7997044457101864E-2</v>
      </c>
      <c r="L3380" s="108">
        <v>7.122494182401132E-4</v>
      </c>
      <c r="M3380" s="109">
        <v>7.8342774226672319E-4</v>
      </c>
      <c r="N3380" s="732">
        <v>1.4627803807461647E-3</v>
      </c>
      <c r="O3380" s="108">
        <v>1.8341861881178067E-3</v>
      </c>
      <c r="P3380" s="109">
        <v>1.7195048143182185E-3</v>
      </c>
      <c r="Q3380" s="732">
        <v>3.6403356116050337E-3</v>
      </c>
      <c r="R3380" s="108">
        <v>2.5331226155676984E-3</v>
      </c>
      <c r="S3380" s="109">
        <v>3.3740863656433247E-3</v>
      </c>
      <c r="T3380" s="732">
        <v>1.0908621652602779E-2</v>
      </c>
      <c r="U3380" s="108">
        <v>1.929871349696194E-4</v>
      </c>
      <c r="V3380" s="109">
        <v>1.8488689338671982E-4</v>
      </c>
      <c r="W3380" s="732">
        <v>3.5903000048986985E-4</v>
      </c>
      <c r="X3380" s="108">
        <v>1.1938683507295042E-5</v>
      </c>
      <c r="Y3380" s="109">
        <v>1.1408583071989872E-5</v>
      </c>
      <c r="Z3380" s="732">
        <v>2.3128710444486446E-5</v>
      </c>
      <c r="AA3380" s="108">
        <v>2.0824464768083397E-4</v>
      </c>
      <c r="AB3380" s="109">
        <v>2.0716053975876811E-4</v>
      </c>
      <c r="AC3380" s="732">
        <v>6.305214416771535E-4</v>
      </c>
      <c r="AD3380" s="108">
        <v>8.4538718628529984E-5</v>
      </c>
      <c r="AE3380" s="109">
        <v>8.1258251113809529E-5</v>
      </c>
      <c r="AF3380" s="732">
        <v>1.5604364926213369E-4</v>
      </c>
      <c r="AG3380" s="108">
        <v>1.0150524846198326E-4</v>
      </c>
      <c r="AH3380" s="109">
        <v>9.6181010520313861E-5</v>
      </c>
      <c r="AI3380" s="732">
        <v>1.9967542121082267E-4</v>
      </c>
      <c r="AJ3380" s="114"/>
      <c r="AK3380" s="115"/>
      <c r="AL3380" s="115"/>
    </row>
    <row r="3381" spans="1:38" ht="13" x14ac:dyDescent="0.3">
      <c r="A3381" s="71">
        <f t="shared" si="5"/>
        <v>2059</v>
      </c>
      <c r="B3381" s="718">
        <v>16</v>
      </c>
      <c r="C3381" s="108">
        <v>0.27879568951259603</v>
      </c>
      <c r="D3381" s="109">
        <v>0.28506525367406016</v>
      </c>
      <c r="E3381" s="732">
        <v>0.26024323360405194</v>
      </c>
      <c r="F3381" s="108">
        <v>1.3235943320533692E-2</v>
      </c>
      <c r="G3381" s="109">
        <v>1.5026452199246794E-2</v>
      </c>
      <c r="H3381" s="732">
        <v>1.5677057450127121E-2</v>
      </c>
      <c r="I3381" s="108">
        <v>7.2775872873305269E-3</v>
      </c>
      <c r="J3381" s="109">
        <v>6.8470813436765391E-3</v>
      </c>
      <c r="K3381" s="732">
        <v>1.7997044457101864E-2</v>
      </c>
      <c r="L3381" s="108">
        <v>7.122494182401132E-4</v>
      </c>
      <c r="M3381" s="109">
        <v>7.8342774226672319E-4</v>
      </c>
      <c r="N3381" s="732">
        <v>1.4627803807461647E-3</v>
      </c>
      <c r="O3381" s="108">
        <v>1.8341861881178067E-3</v>
      </c>
      <c r="P3381" s="109">
        <v>1.7195048143182185E-3</v>
      </c>
      <c r="Q3381" s="732">
        <v>3.6403356116050337E-3</v>
      </c>
      <c r="R3381" s="108">
        <v>2.5331226155676984E-3</v>
      </c>
      <c r="S3381" s="109">
        <v>3.3740863656433247E-3</v>
      </c>
      <c r="T3381" s="732">
        <v>1.0908621652602779E-2</v>
      </c>
      <c r="U3381" s="108">
        <v>1.929871349696194E-4</v>
      </c>
      <c r="V3381" s="109">
        <v>1.8488689338671982E-4</v>
      </c>
      <c r="W3381" s="732">
        <v>3.5903000048986985E-4</v>
      </c>
      <c r="X3381" s="108">
        <v>1.1938683507295042E-5</v>
      </c>
      <c r="Y3381" s="109">
        <v>1.1408583071989872E-5</v>
      </c>
      <c r="Z3381" s="732">
        <v>2.3128710444486446E-5</v>
      </c>
      <c r="AA3381" s="108">
        <v>2.0824464768083397E-4</v>
      </c>
      <c r="AB3381" s="109">
        <v>2.0716053975876811E-4</v>
      </c>
      <c r="AC3381" s="732">
        <v>6.305214416771535E-4</v>
      </c>
      <c r="AD3381" s="108">
        <v>8.4538718628529984E-5</v>
      </c>
      <c r="AE3381" s="109">
        <v>8.1258251113809529E-5</v>
      </c>
      <c r="AF3381" s="732">
        <v>1.5604364926213369E-4</v>
      </c>
      <c r="AG3381" s="108">
        <v>1.0150524846198326E-4</v>
      </c>
      <c r="AH3381" s="109">
        <v>9.6181010520313861E-5</v>
      </c>
      <c r="AI3381" s="732">
        <v>1.9967542121082267E-4</v>
      </c>
      <c r="AJ3381" s="114"/>
      <c r="AK3381" s="115"/>
      <c r="AL3381" s="115"/>
    </row>
    <row r="3382" spans="1:38" ht="13" x14ac:dyDescent="0.3">
      <c r="A3382" s="71">
        <f t="shared" si="5"/>
        <v>2059</v>
      </c>
      <c r="B3382" s="718">
        <v>17</v>
      </c>
      <c r="C3382" s="108">
        <v>0.27879568951259603</v>
      </c>
      <c r="D3382" s="109">
        <v>0.28506525367406016</v>
      </c>
      <c r="E3382" s="732">
        <v>0.26024323360405194</v>
      </c>
      <c r="F3382" s="108">
        <v>1.3235943320533692E-2</v>
      </c>
      <c r="G3382" s="109">
        <v>1.5026452199246794E-2</v>
      </c>
      <c r="H3382" s="732">
        <v>1.5677057450127121E-2</v>
      </c>
      <c r="I3382" s="108">
        <v>7.2775872873305269E-3</v>
      </c>
      <c r="J3382" s="109">
        <v>6.8470813436765391E-3</v>
      </c>
      <c r="K3382" s="732">
        <v>1.7997044457101864E-2</v>
      </c>
      <c r="L3382" s="108">
        <v>7.122494182401132E-4</v>
      </c>
      <c r="M3382" s="109">
        <v>7.8342774226672319E-4</v>
      </c>
      <c r="N3382" s="732">
        <v>1.4627803807461647E-3</v>
      </c>
      <c r="O3382" s="108">
        <v>1.8341861881178067E-3</v>
      </c>
      <c r="P3382" s="109">
        <v>1.7195048143182185E-3</v>
      </c>
      <c r="Q3382" s="732">
        <v>3.6403356116050337E-3</v>
      </c>
      <c r="R3382" s="108">
        <v>2.5331226155676984E-3</v>
      </c>
      <c r="S3382" s="109">
        <v>3.3740863656433247E-3</v>
      </c>
      <c r="T3382" s="732">
        <v>1.0908621652602779E-2</v>
      </c>
      <c r="U3382" s="108">
        <v>1.929871349696194E-4</v>
      </c>
      <c r="V3382" s="109">
        <v>1.8488689338671982E-4</v>
      </c>
      <c r="W3382" s="732">
        <v>3.5903000048986985E-4</v>
      </c>
      <c r="X3382" s="108">
        <v>1.1938683507295042E-5</v>
      </c>
      <c r="Y3382" s="109">
        <v>1.1408583071989872E-5</v>
      </c>
      <c r="Z3382" s="732">
        <v>2.3128710444486446E-5</v>
      </c>
      <c r="AA3382" s="108">
        <v>2.0824464768083397E-4</v>
      </c>
      <c r="AB3382" s="109">
        <v>2.0716053975876811E-4</v>
      </c>
      <c r="AC3382" s="732">
        <v>6.305214416771535E-4</v>
      </c>
      <c r="AD3382" s="108">
        <v>8.4538718628529984E-5</v>
      </c>
      <c r="AE3382" s="109">
        <v>8.1258251113809529E-5</v>
      </c>
      <c r="AF3382" s="732">
        <v>1.5604364926213369E-4</v>
      </c>
      <c r="AG3382" s="108">
        <v>1.0150524846198326E-4</v>
      </c>
      <c r="AH3382" s="109">
        <v>9.6181010520313861E-5</v>
      </c>
      <c r="AI3382" s="732">
        <v>1.9967542121082267E-4</v>
      </c>
      <c r="AJ3382" s="114"/>
      <c r="AK3382" s="115"/>
      <c r="AL3382" s="115"/>
    </row>
    <row r="3383" spans="1:38" ht="13" x14ac:dyDescent="0.3">
      <c r="A3383" s="71">
        <f t="shared" si="5"/>
        <v>2059</v>
      </c>
      <c r="B3383" s="718">
        <v>18</v>
      </c>
      <c r="C3383" s="108">
        <v>0.27879568951259603</v>
      </c>
      <c r="D3383" s="109">
        <v>0.28506525367406016</v>
      </c>
      <c r="E3383" s="732">
        <v>0.26024323360405194</v>
      </c>
      <c r="F3383" s="108">
        <v>1.3235943320533692E-2</v>
      </c>
      <c r="G3383" s="109">
        <v>1.5026452199246794E-2</v>
      </c>
      <c r="H3383" s="732">
        <v>1.5677057450127121E-2</v>
      </c>
      <c r="I3383" s="108">
        <v>7.2775872873305269E-3</v>
      </c>
      <c r="J3383" s="109">
        <v>6.8470813436765391E-3</v>
      </c>
      <c r="K3383" s="732">
        <v>1.7997044457101864E-2</v>
      </c>
      <c r="L3383" s="108">
        <v>7.122494182401132E-4</v>
      </c>
      <c r="M3383" s="109">
        <v>7.8342774226672319E-4</v>
      </c>
      <c r="N3383" s="732">
        <v>1.4627803807461647E-3</v>
      </c>
      <c r="O3383" s="108">
        <v>1.8341861881178067E-3</v>
      </c>
      <c r="P3383" s="109">
        <v>1.7195048143182185E-3</v>
      </c>
      <c r="Q3383" s="732">
        <v>3.6403356116050337E-3</v>
      </c>
      <c r="R3383" s="108">
        <v>2.5331226155676984E-3</v>
      </c>
      <c r="S3383" s="109">
        <v>3.3740863656433247E-3</v>
      </c>
      <c r="T3383" s="732">
        <v>1.0908621652602779E-2</v>
      </c>
      <c r="U3383" s="108">
        <v>1.929871349696194E-4</v>
      </c>
      <c r="V3383" s="109">
        <v>1.8488689338671982E-4</v>
      </c>
      <c r="W3383" s="732">
        <v>3.5903000048986985E-4</v>
      </c>
      <c r="X3383" s="108">
        <v>1.1938683507295042E-5</v>
      </c>
      <c r="Y3383" s="109">
        <v>1.1408583071989872E-5</v>
      </c>
      <c r="Z3383" s="732">
        <v>2.3128710444486446E-5</v>
      </c>
      <c r="AA3383" s="108">
        <v>2.0824464768083397E-4</v>
      </c>
      <c r="AB3383" s="109">
        <v>2.0716053975876811E-4</v>
      </c>
      <c r="AC3383" s="732">
        <v>6.305214416771535E-4</v>
      </c>
      <c r="AD3383" s="108">
        <v>8.4538718628529984E-5</v>
      </c>
      <c r="AE3383" s="109">
        <v>8.1258251113809529E-5</v>
      </c>
      <c r="AF3383" s="732">
        <v>1.5604364926213369E-4</v>
      </c>
      <c r="AG3383" s="108">
        <v>1.0150524846198326E-4</v>
      </c>
      <c r="AH3383" s="109">
        <v>9.6181010520313861E-5</v>
      </c>
      <c r="AI3383" s="732">
        <v>1.9967542121082267E-4</v>
      </c>
      <c r="AJ3383" s="114"/>
      <c r="AK3383" s="115"/>
      <c r="AL3383" s="115"/>
    </row>
    <row r="3384" spans="1:38" ht="13" x14ac:dyDescent="0.3">
      <c r="A3384" s="71">
        <f t="shared" si="5"/>
        <v>2059</v>
      </c>
      <c r="B3384" s="718">
        <v>19</v>
      </c>
      <c r="C3384" s="108">
        <v>0.27879568951259603</v>
      </c>
      <c r="D3384" s="109">
        <v>0.28506525367406016</v>
      </c>
      <c r="E3384" s="732">
        <v>0.26024323360405194</v>
      </c>
      <c r="F3384" s="108">
        <v>1.3235943320533692E-2</v>
      </c>
      <c r="G3384" s="109">
        <v>1.5026452199246794E-2</v>
      </c>
      <c r="H3384" s="732">
        <v>1.5677057450127121E-2</v>
      </c>
      <c r="I3384" s="108">
        <v>7.2775872873305269E-3</v>
      </c>
      <c r="J3384" s="109">
        <v>6.8470813436765391E-3</v>
      </c>
      <c r="K3384" s="732">
        <v>1.7997044457101864E-2</v>
      </c>
      <c r="L3384" s="108">
        <v>7.122494182401132E-4</v>
      </c>
      <c r="M3384" s="109">
        <v>7.8342774226672319E-4</v>
      </c>
      <c r="N3384" s="732">
        <v>1.4627803807461647E-3</v>
      </c>
      <c r="O3384" s="108">
        <v>1.8341861881178067E-3</v>
      </c>
      <c r="P3384" s="109">
        <v>1.7195048143182185E-3</v>
      </c>
      <c r="Q3384" s="732">
        <v>3.6403356116050337E-3</v>
      </c>
      <c r="R3384" s="108">
        <v>2.5331226155676984E-3</v>
      </c>
      <c r="S3384" s="109">
        <v>3.3740863656433247E-3</v>
      </c>
      <c r="T3384" s="732">
        <v>1.0908621652602779E-2</v>
      </c>
      <c r="U3384" s="108">
        <v>1.929871349696194E-4</v>
      </c>
      <c r="V3384" s="109">
        <v>1.8488689338671982E-4</v>
      </c>
      <c r="W3384" s="732">
        <v>3.5903000048986985E-4</v>
      </c>
      <c r="X3384" s="108">
        <v>1.1938683507295042E-5</v>
      </c>
      <c r="Y3384" s="109">
        <v>1.1408583071989872E-5</v>
      </c>
      <c r="Z3384" s="732">
        <v>2.3128710444486446E-5</v>
      </c>
      <c r="AA3384" s="108">
        <v>2.0824464768083397E-4</v>
      </c>
      <c r="AB3384" s="109">
        <v>2.0716053975876811E-4</v>
      </c>
      <c r="AC3384" s="732">
        <v>6.305214416771535E-4</v>
      </c>
      <c r="AD3384" s="108">
        <v>8.4538718628529984E-5</v>
      </c>
      <c r="AE3384" s="109">
        <v>8.1258251113809529E-5</v>
      </c>
      <c r="AF3384" s="732">
        <v>1.5604364926213369E-4</v>
      </c>
      <c r="AG3384" s="108">
        <v>1.0150524846198326E-4</v>
      </c>
      <c r="AH3384" s="109">
        <v>9.6181010520313861E-5</v>
      </c>
      <c r="AI3384" s="732">
        <v>1.9967542121082267E-4</v>
      </c>
      <c r="AJ3384" s="114"/>
      <c r="AK3384" s="115"/>
      <c r="AL3384" s="115"/>
    </row>
    <row r="3385" spans="1:38" ht="13" x14ac:dyDescent="0.3">
      <c r="A3385" s="71">
        <f t="shared" si="5"/>
        <v>2059</v>
      </c>
      <c r="B3385" s="718">
        <v>20</v>
      </c>
      <c r="C3385" s="108">
        <v>0.27879568951259603</v>
      </c>
      <c r="D3385" s="109">
        <v>0.28506525367406016</v>
      </c>
      <c r="E3385" s="732">
        <v>0.26024323360405194</v>
      </c>
      <c r="F3385" s="108">
        <v>1.3235943320533692E-2</v>
      </c>
      <c r="G3385" s="109">
        <v>1.5026452199246794E-2</v>
      </c>
      <c r="H3385" s="732">
        <v>1.5677057450127121E-2</v>
      </c>
      <c r="I3385" s="108">
        <v>7.2775872873305269E-3</v>
      </c>
      <c r="J3385" s="109">
        <v>6.8470813436765391E-3</v>
      </c>
      <c r="K3385" s="732">
        <v>1.7997044457101864E-2</v>
      </c>
      <c r="L3385" s="108">
        <v>7.122494182401132E-4</v>
      </c>
      <c r="M3385" s="109">
        <v>7.8342774226672319E-4</v>
      </c>
      <c r="N3385" s="732">
        <v>1.4627803807461647E-3</v>
      </c>
      <c r="O3385" s="108">
        <v>1.8341861881178067E-3</v>
      </c>
      <c r="P3385" s="109">
        <v>1.7195048143182185E-3</v>
      </c>
      <c r="Q3385" s="732">
        <v>3.6403356116050337E-3</v>
      </c>
      <c r="R3385" s="108">
        <v>2.5331226155676984E-3</v>
      </c>
      <c r="S3385" s="109">
        <v>3.3740863656433247E-3</v>
      </c>
      <c r="T3385" s="732">
        <v>1.0908621652602779E-2</v>
      </c>
      <c r="U3385" s="108">
        <v>1.929871349696194E-4</v>
      </c>
      <c r="V3385" s="109">
        <v>1.8488689338671982E-4</v>
      </c>
      <c r="W3385" s="732">
        <v>3.5903000048986985E-4</v>
      </c>
      <c r="X3385" s="108">
        <v>1.1938683507295042E-5</v>
      </c>
      <c r="Y3385" s="109">
        <v>1.1408583071989872E-5</v>
      </c>
      <c r="Z3385" s="732">
        <v>2.3128710444486446E-5</v>
      </c>
      <c r="AA3385" s="108">
        <v>2.0824464768083397E-4</v>
      </c>
      <c r="AB3385" s="109">
        <v>2.0716053975876811E-4</v>
      </c>
      <c r="AC3385" s="732">
        <v>6.305214416771535E-4</v>
      </c>
      <c r="AD3385" s="108">
        <v>8.4538718628529984E-5</v>
      </c>
      <c r="AE3385" s="109">
        <v>8.1258251113809529E-5</v>
      </c>
      <c r="AF3385" s="732">
        <v>1.5604364926213369E-4</v>
      </c>
      <c r="AG3385" s="108">
        <v>1.0150524846198326E-4</v>
      </c>
      <c r="AH3385" s="109">
        <v>9.6181010520313861E-5</v>
      </c>
      <c r="AI3385" s="732">
        <v>1.9967542121082267E-4</v>
      </c>
      <c r="AJ3385" s="114"/>
      <c r="AK3385" s="115"/>
      <c r="AL3385" s="115"/>
    </row>
    <row r="3386" spans="1:38" ht="13" x14ac:dyDescent="0.3">
      <c r="A3386" s="71">
        <f t="shared" si="5"/>
        <v>2059</v>
      </c>
      <c r="B3386" s="718">
        <v>21</v>
      </c>
      <c r="C3386" s="108">
        <v>0.27879568951259603</v>
      </c>
      <c r="D3386" s="109">
        <v>0.28506525367406016</v>
      </c>
      <c r="E3386" s="732">
        <v>0.26024323360405194</v>
      </c>
      <c r="F3386" s="108">
        <v>1.3235943320533692E-2</v>
      </c>
      <c r="G3386" s="109">
        <v>1.5026452199246794E-2</v>
      </c>
      <c r="H3386" s="732">
        <v>1.5677057450127121E-2</v>
      </c>
      <c r="I3386" s="108">
        <v>7.2775872873305269E-3</v>
      </c>
      <c r="J3386" s="109">
        <v>6.8470813436765391E-3</v>
      </c>
      <c r="K3386" s="732">
        <v>1.7997044457101864E-2</v>
      </c>
      <c r="L3386" s="108">
        <v>7.122494182401132E-4</v>
      </c>
      <c r="M3386" s="109">
        <v>7.8342774226672319E-4</v>
      </c>
      <c r="N3386" s="732">
        <v>1.4627803807461647E-3</v>
      </c>
      <c r="O3386" s="108">
        <v>1.8341861881178067E-3</v>
      </c>
      <c r="P3386" s="109">
        <v>1.7195048143182185E-3</v>
      </c>
      <c r="Q3386" s="732">
        <v>3.6403356116050337E-3</v>
      </c>
      <c r="R3386" s="108">
        <v>2.5331226155676984E-3</v>
      </c>
      <c r="S3386" s="109">
        <v>3.3740863656433247E-3</v>
      </c>
      <c r="T3386" s="732">
        <v>1.0908621652602779E-2</v>
      </c>
      <c r="U3386" s="108">
        <v>1.929871349696194E-4</v>
      </c>
      <c r="V3386" s="109">
        <v>1.8488689338671982E-4</v>
      </c>
      <c r="W3386" s="732">
        <v>3.5903000048986985E-4</v>
      </c>
      <c r="X3386" s="108">
        <v>1.1938683507295042E-5</v>
      </c>
      <c r="Y3386" s="109">
        <v>1.1408583071989872E-5</v>
      </c>
      <c r="Z3386" s="732">
        <v>2.3128710444486446E-5</v>
      </c>
      <c r="AA3386" s="108">
        <v>2.0824464768083397E-4</v>
      </c>
      <c r="AB3386" s="109">
        <v>2.0716053975876811E-4</v>
      </c>
      <c r="AC3386" s="732">
        <v>6.305214416771535E-4</v>
      </c>
      <c r="AD3386" s="108">
        <v>8.4538718628529984E-5</v>
      </c>
      <c r="AE3386" s="109">
        <v>8.1258251113809529E-5</v>
      </c>
      <c r="AF3386" s="732">
        <v>1.5604364926213369E-4</v>
      </c>
      <c r="AG3386" s="108">
        <v>1.0150524846198326E-4</v>
      </c>
      <c r="AH3386" s="109">
        <v>9.6181010520313861E-5</v>
      </c>
      <c r="AI3386" s="732">
        <v>1.9967542121082267E-4</v>
      </c>
      <c r="AJ3386" s="114"/>
      <c r="AK3386" s="115"/>
      <c r="AL3386" s="115"/>
    </row>
    <row r="3387" spans="1:38" ht="13" x14ac:dyDescent="0.3">
      <c r="A3387" s="71">
        <f t="shared" si="5"/>
        <v>2059</v>
      </c>
      <c r="B3387" s="718">
        <v>22</v>
      </c>
      <c r="C3387" s="108">
        <v>0.27879568951259603</v>
      </c>
      <c r="D3387" s="109">
        <v>0.28506525367406016</v>
      </c>
      <c r="E3387" s="732">
        <v>0.26024323360405194</v>
      </c>
      <c r="F3387" s="108">
        <v>1.3235943320533692E-2</v>
      </c>
      <c r="G3387" s="109">
        <v>1.5026452199246794E-2</v>
      </c>
      <c r="H3387" s="732">
        <v>1.5677057450127121E-2</v>
      </c>
      <c r="I3387" s="108">
        <v>7.2775872873305269E-3</v>
      </c>
      <c r="J3387" s="109">
        <v>6.8470813436765391E-3</v>
      </c>
      <c r="K3387" s="732">
        <v>1.7997044457101864E-2</v>
      </c>
      <c r="L3387" s="108">
        <v>7.122494182401132E-4</v>
      </c>
      <c r="M3387" s="109">
        <v>7.8342774226672319E-4</v>
      </c>
      <c r="N3387" s="732">
        <v>1.4627803807461647E-3</v>
      </c>
      <c r="O3387" s="108">
        <v>1.8341861881178067E-3</v>
      </c>
      <c r="P3387" s="109">
        <v>1.7195048143182185E-3</v>
      </c>
      <c r="Q3387" s="732">
        <v>3.6403356116050337E-3</v>
      </c>
      <c r="R3387" s="108">
        <v>2.5331226155676984E-3</v>
      </c>
      <c r="S3387" s="109">
        <v>3.3740863656433247E-3</v>
      </c>
      <c r="T3387" s="732">
        <v>1.0908621652602779E-2</v>
      </c>
      <c r="U3387" s="108">
        <v>1.929871349696194E-4</v>
      </c>
      <c r="V3387" s="109">
        <v>1.8488689338671982E-4</v>
      </c>
      <c r="W3387" s="732">
        <v>3.5903000048986985E-4</v>
      </c>
      <c r="X3387" s="108">
        <v>1.1938683507295042E-5</v>
      </c>
      <c r="Y3387" s="109">
        <v>1.1408583071989872E-5</v>
      </c>
      <c r="Z3387" s="732">
        <v>2.3128710444486446E-5</v>
      </c>
      <c r="AA3387" s="108">
        <v>2.0824464768083397E-4</v>
      </c>
      <c r="AB3387" s="109">
        <v>2.0716053975876811E-4</v>
      </c>
      <c r="AC3387" s="732">
        <v>6.305214416771535E-4</v>
      </c>
      <c r="AD3387" s="108">
        <v>8.4538718628529984E-5</v>
      </c>
      <c r="AE3387" s="109">
        <v>8.1258251113809529E-5</v>
      </c>
      <c r="AF3387" s="732">
        <v>1.5604364926213369E-4</v>
      </c>
      <c r="AG3387" s="108">
        <v>1.0150524846198326E-4</v>
      </c>
      <c r="AH3387" s="109">
        <v>9.6181010520313861E-5</v>
      </c>
      <c r="AI3387" s="732">
        <v>1.9967542121082267E-4</v>
      </c>
      <c r="AJ3387" s="114"/>
      <c r="AK3387" s="115"/>
      <c r="AL3387" s="115"/>
    </row>
    <row r="3388" spans="1:38" ht="13" x14ac:dyDescent="0.3">
      <c r="A3388" s="71">
        <f t="shared" si="5"/>
        <v>2059</v>
      </c>
      <c r="B3388" s="718">
        <v>23</v>
      </c>
      <c r="C3388" s="108">
        <v>0.27879568951259603</v>
      </c>
      <c r="D3388" s="109">
        <v>0.28506525367406016</v>
      </c>
      <c r="E3388" s="732">
        <v>0.26024323360405194</v>
      </c>
      <c r="F3388" s="108">
        <v>1.3235943320533692E-2</v>
      </c>
      <c r="G3388" s="109">
        <v>1.5026452199246794E-2</v>
      </c>
      <c r="H3388" s="732">
        <v>1.5677057450127121E-2</v>
      </c>
      <c r="I3388" s="108">
        <v>7.2775872873305269E-3</v>
      </c>
      <c r="J3388" s="109">
        <v>6.8470813436765391E-3</v>
      </c>
      <c r="K3388" s="732">
        <v>1.7997044457101864E-2</v>
      </c>
      <c r="L3388" s="108">
        <v>7.122494182401132E-4</v>
      </c>
      <c r="M3388" s="109">
        <v>7.8342774226672319E-4</v>
      </c>
      <c r="N3388" s="732">
        <v>1.4627803807461647E-3</v>
      </c>
      <c r="O3388" s="108">
        <v>1.8341861881178067E-3</v>
      </c>
      <c r="P3388" s="109">
        <v>1.7195048143182185E-3</v>
      </c>
      <c r="Q3388" s="732">
        <v>3.6403356116050337E-3</v>
      </c>
      <c r="R3388" s="108">
        <v>2.5331226155676984E-3</v>
      </c>
      <c r="S3388" s="109">
        <v>3.3740863656433247E-3</v>
      </c>
      <c r="T3388" s="732">
        <v>1.0908621652602779E-2</v>
      </c>
      <c r="U3388" s="108">
        <v>1.929871349696194E-4</v>
      </c>
      <c r="V3388" s="109">
        <v>1.8488689338671982E-4</v>
      </c>
      <c r="W3388" s="732">
        <v>3.5903000048986985E-4</v>
      </c>
      <c r="X3388" s="108">
        <v>1.1938683507295042E-5</v>
      </c>
      <c r="Y3388" s="109">
        <v>1.1408583071989872E-5</v>
      </c>
      <c r="Z3388" s="732">
        <v>2.3128710444486446E-5</v>
      </c>
      <c r="AA3388" s="108">
        <v>2.0824464768083397E-4</v>
      </c>
      <c r="AB3388" s="109">
        <v>2.0716053975876811E-4</v>
      </c>
      <c r="AC3388" s="732">
        <v>6.305214416771535E-4</v>
      </c>
      <c r="AD3388" s="108">
        <v>8.4538718628529984E-5</v>
      </c>
      <c r="AE3388" s="109">
        <v>8.1258251113809529E-5</v>
      </c>
      <c r="AF3388" s="732">
        <v>1.5604364926213369E-4</v>
      </c>
      <c r="AG3388" s="108">
        <v>1.0150524846198326E-4</v>
      </c>
      <c r="AH3388" s="109">
        <v>9.6181010520313861E-5</v>
      </c>
      <c r="AI3388" s="732">
        <v>1.9967542121082267E-4</v>
      </c>
      <c r="AJ3388" s="114"/>
      <c r="AK3388" s="115"/>
      <c r="AL3388" s="115"/>
    </row>
    <row r="3389" spans="1:38" ht="13" x14ac:dyDescent="0.3">
      <c r="A3389" s="71">
        <f t="shared" si="5"/>
        <v>2059</v>
      </c>
      <c r="B3389" s="718">
        <v>24</v>
      </c>
      <c r="C3389" s="108">
        <v>0.27879568951259603</v>
      </c>
      <c r="D3389" s="109">
        <v>0.28506525367406016</v>
      </c>
      <c r="E3389" s="732">
        <v>0.26024323360405194</v>
      </c>
      <c r="F3389" s="108">
        <v>1.3235943320533692E-2</v>
      </c>
      <c r="G3389" s="109">
        <v>1.5026452199246794E-2</v>
      </c>
      <c r="H3389" s="732">
        <v>1.5677057450127121E-2</v>
      </c>
      <c r="I3389" s="108">
        <v>7.2775872873305269E-3</v>
      </c>
      <c r="J3389" s="109">
        <v>6.8470813436765391E-3</v>
      </c>
      <c r="K3389" s="732">
        <v>1.7997044457101864E-2</v>
      </c>
      <c r="L3389" s="108">
        <v>7.122494182401132E-4</v>
      </c>
      <c r="M3389" s="109">
        <v>7.8342774226672319E-4</v>
      </c>
      <c r="N3389" s="732">
        <v>1.4627803807461647E-3</v>
      </c>
      <c r="O3389" s="108">
        <v>1.8341861881178067E-3</v>
      </c>
      <c r="P3389" s="109">
        <v>1.7195048143182185E-3</v>
      </c>
      <c r="Q3389" s="732">
        <v>3.6403356116050337E-3</v>
      </c>
      <c r="R3389" s="108">
        <v>2.5331226155676984E-3</v>
      </c>
      <c r="S3389" s="109">
        <v>3.3740863656433247E-3</v>
      </c>
      <c r="T3389" s="732">
        <v>1.0908621652602779E-2</v>
      </c>
      <c r="U3389" s="108">
        <v>1.929871349696194E-4</v>
      </c>
      <c r="V3389" s="109">
        <v>1.8488689338671982E-4</v>
      </c>
      <c r="W3389" s="732">
        <v>3.5903000048986985E-4</v>
      </c>
      <c r="X3389" s="108">
        <v>1.1938683507295042E-5</v>
      </c>
      <c r="Y3389" s="109">
        <v>1.1408583071989872E-5</v>
      </c>
      <c r="Z3389" s="732">
        <v>2.3128710444486446E-5</v>
      </c>
      <c r="AA3389" s="108">
        <v>2.0824464768083397E-4</v>
      </c>
      <c r="AB3389" s="109">
        <v>2.0716053975876811E-4</v>
      </c>
      <c r="AC3389" s="732">
        <v>6.305214416771535E-4</v>
      </c>
      <c r="AD3389" s="108">
        <v>8.4538718628529984E-5</v>
      </c>
      <c r="AE3389" s="109">
        <v>8.1258251113809529E-5</v>
      </c>
      <c r="AF3389" s="732">
        <v>1.5604364926213369E-4</v>
      </c>
      <c r="AG3389" s="108">
        <v>1.0150524846198326E-4</v>
      </c>
      <c r="AH3389" s="109">
        <v>9.6181010520313861E-5</v>
      </c>
      <c r="AI3389" s="732">
        <v>1.9967542121082267E-4</v>
      </c>
      <c r="AJ3389" s="114"/>
      <c r="AK3389" s="115"/>
      <c r="AL3389" s="115"/>
    </row>
    <row r="3390" spans="1:38" ht="13" x14ac:dyDescent="0.3">
      <c r="A3390" s="71">
        <f t="shared" si="5"/>
        <v>2059</v>
      </c>
      <c r="B3390" s="718">
        <v>25</v>
      </c>
      <c r="C3390" s="108">
        <v>0.27879568951259603</v>
      </c>
      <c r="D3390" s="109">
        <v>0.28506525367406016</v>
      </c>
      <c r="E3390" s="732">
        <v>0.26024323360405194</v>
      </c>
      <c r="F3390" s="108">
        <v>1.3235943320533692E-2</v>
      </c>
      <c r="G3390" s="109">
        <v>1.5026452199246794E-2</v>
      </c>
      <c r="H3390" s="732">
        <v>1.5677057450127121E-2</v>
      </c>
      <c r="I3390" s="108">
        <v>7.2775872873305269E-3</v>
      </c>
      <c r="J3390" s="109">
        <v>6.8470813436765391E-3</v>
      </c>
      <c r="K3390" s="732">
        <v>1.7997044457101864E-2</v>
      </c>
      <c r="L3390" s="108">
        <v>7.122494182401132E-4</v>
      </c>
      <c r="M3390" s="109">
        <v>7.8342774226672319E-4</v>
      </c>
      <c r="N3390" s="732">
        <v>1.4627803807461647E-3</v>
      </c>
      <c r="O3390" s="108">
        <v>1.8341861881178067E-3</v>
      </c>
      <c r="P3390" s="109">
        <v>1.7195048143182185E-3</v>
      </c>
      <c r="Q3390" s="732">
        <v>3.6403356116050337E-3</v>
      </c>
      <c r="R3390" s="108">
        <v>2.5331226155676984E-3</v>
      </c>
      <c r="S3390" s="109">
        <v>3.3740863656433247E-3</v>
      </c>
      <c r="T3390" s="732">
        <v>1.0908621652602779E-2</v>
      </c>
      <c r="U3390" s="108">
        <v>1.929871349696194E-4</v>
      </c>
      <c r="V3390" s="109">
        <v>1.8488689338671982E-4</v>
      </c>
      <c r="W3390" s="732">
        <v>3.5903000048986985E-4</v>
      </c>
      <c r="X3390" s="108">
        <v>1.1938683507295042E-5</v>
      </c>
      <c r="Y3390" s="109">
        <v>1.1408583071989872E-5</v>
      </c>
      <c r="Z3390" s="732">
        <v>2.3128710444486446E-5</v>
      </c>
      <c r="AA3390" s="108">
        <v>2.0824464768083397E-4</v>
      </c>
      <c r="AB3390" s="109">
        <v>2.0716053975876811E-4</v>
      </c>
      <c r="AC3390" s="732">
        <v>6.305214416771535E-4</v>
      </c>
      <c r="AD3390" s="108">
        <v>8.4538718628529984E-5</v>
      </c>
      <c r="AE3390" s="109">
        <v>8.1258251113809529E-5</v>
      </c>
      <c r="AF3390" s="732">
        <v>1.5604364926213369E-4</v>
      </c>
      <c r="AG3390" s="108">
        <v>1.0150524846198326E-4</v>
      </c>
      <c r="AH3390" s="109">
        <v>9.6181010520313861E-5</v>
      </c>
      <c r="AI3390" s="732">
        <v>1.9967542121082267E-4</v>
      </c>
      <c r="AJ3390" s="114"/>
      <c r="AK3390" s="115"/>
      <c r="AL3390" s="115"/>
    </row>
    <row r="3391" spans="1:38" ht="13" x14ac:dyDescent="0.3">
      <c r="A3391" s="71">
        <f t="shared" si="5"/>
        <v>2059</v>
      </c>
      <c r="B3391" s="718">
        <v>26</v>
      </c>
      <c r="C3391" s="108">
        <v>0.27879568951259603</v>
      </c>
      <c r="D3391" s="109">
        <v>0.28506525367406016</v>
      </c>
      <c r="E3391" s="732">
        <v>0.26024323360405194</v>
      </c>
      <c r="F3391" s="108">
        <v>1.3235943320533692E-2</v>
      </c>
      <c r="G3391" s="109">
        <v>1.5026452199246794E-2</v>
      </c>
      <c r="H3391" s="732">
        <v>1.5677057450127121E-2</v>
      </c>
      <c r="I3391" s="108">
        <v>7.2775872873305269E-3</v>
      </c>
      <c r="J3391" s="109">
        <v>6.8470813436765391E-3</v>
      </c>
      <c r="K3391" s="732">
        <v>1.7997044457101864E-2</v>
      </c>
      <c r="L3391" s="108">
        <v>7.122494182401132E-4</v>
      </c>
      <c r="M3391" s="109">
        <v>7.8342774226672319E-4</v>
      </c>
      <c r="N3391" s="732">
        <v>1.4627803807461647E-3</v>
      </c>
      <c r="O3391" s="108">
        <v>1.8341861881178067E-3</v>
      </c>
      <c r="P3391" s="109">
        <v>1.7195048143182185E-3</v>
      </c>
      <c r="Q3391" s="732">
        <v>3.6403356116050337E-3</v>
      </c>
      <c r="R3391" s="108">
        <v>2.5331226155676984E-3</v>
      </c>
      <c r="S3391" s="109">
        <v>3.3740863656433247E-3</v>
      </c>
      <c r="T3391" s="732">
        <v>1.0908621652602779E-2</v>
      </c>
      <c r="U3391" s="108">
        <v>1.929871349696194E-4</v>
      </c>
      <c r="V3391" s="109">
        <v>1.8488689338671982E-4</v>
      </c>
      <c r="W3391" s="732">
        <v>3.5903000048986985E-4</v>
      </c>
      <c r="X3391" s="108">
        <v>1.1938683507295042E-5</v>
      </c>
      <c r="Y3391" s="109">
        <v>1.1408583071989872E-5</v>
      </c>
      <c r="Z3391" s="732">
        <v>2.3128710444486446E-5</v>
      </c>
      <c r="AA3391" s="108">
        <v>2.0824464768083397E-4</v>
      </c>
      <c r="AB3391" s="109">
        <v>2.0716053975876811E-4</v>
      </c>
      <c r="AC3391" s="732">
        <v>6.305214416771535E-4</v>
      </c>
      <c r="AD3391" s="108">
        <v>8.4538718628529984E-5</v>
      </c>
      <c r="AE3391" s="109">
        <v>8.1258251113809529E-5</v>
      </c>
      <c r="AF3391" s="732">
        <v>1.5604364926213369E-4</v>
      </c>
      <c r="AG3391" s="108">
        <v>1.0150524846198326E-4</v>
      </c>
      <c r="AH3391" s="109">
        <v>9.6181010520313861E-5</v>
      </c>
      <c r="AI3391" s="732">
        <v>1.9967542121082267E-4</v>
      </c>
      <c r="AJ3391" s="114"/>
      <c r="AK3391" s="115"/>
      <c r="AL3391" s="115"/>
    </row>
    <row r="3392" spans="1:38" ht="13" x14ac:dyDescent="0.3">
      <c r="A3392" s="71">
        <f t="shared" si="5"/>
        <v>2059</v>
      </c>
      <c r="B3392" s="718">
        <v>27</v>
      </c>
      <c r="C3392" s="108">
        <v>0.27879568951259603</v>
      </c>
      <c r="D3392" s="109">
        <v>0.28506525367406016</v>
      </c>
      <c r="E3392" s="732">
        <v>0.26024323360405194</v>
      </c>
      <c r="F3392" s="108">
        <v>1.3235943320533692E-2</v>
      </c>
      <c r="G3392" s="109">
        <v>1.5026452199246794E-2</v>
      </c>
      <c r="H3392" s="732">
        <v>1.5677057450127121E-2</v>
      </c>
      <c r="I3392" s="108">
        <v>7.2775872873305269E-3</v>
      </c>
      <c r="J3392" s="109">
        <v>6.8470813436765391E-3</v>
      </c>
      <c r="K3392" s="732">
        <v>1.7997044457101864E-2</v>
      </c>
      <c r="L3392" s="108">
        <v>7.122494182401132E-4</v>
      </c>
      <c r="M3392" s="109">
        <v>7.8342774226672319E-4</v>
      </c>
      <c r="N3392" s="732">
        <v>1.4627803807461647E-3</v>
      </c>
      <c r="O3392" s="108">
        <v>1.8341861881178067E-3</v>
      </c>
      <c r="P3392" s="109">
        <v>1.7195048143182185E-3</v>
      </c>
      <c r="Q3392" s="732">
        <v>3.6403356116050337E-3</v>
      </c>
      <c r="R3392" s="108">
        <v>2.5331226155676984E-3</v>
      </c>
      <c r="S3392" s="109">
        <v>3.3740863656433247E-3</v>
      </c>
      <c r="T3392" s="732">
        <v>1.0908621652602779E-2</v>
      </c>
      <c r="U3392" s="108">
        <v>1.929871349696194E-4</v>
      </c>
      <c r="V3392" s="109">
        <v>1.8488689338671982E-4</v>
      </c>
      <c r="W3392" s="732">
        <v>3.5903000048986985E-4</v>
      </c>
      <c r="X3392" s="108">
        <v>1.1938683507295042E-5</v>
      </c>
      <c r="Y3392" s="109">
        <v>1.1408583071989872E-5</v>
      </c>
      <c r="Z3392" s="732">
        <v>2.3128710444486446E-5</v>
      </c>
      <c r="AA3392" s="108">
        <v>2.0824464768083397E-4</v>
      </c>
      <c r="AB3392" s="109">
        <v>2.0716053975876811E-4</v>
      </c>
      <c r="AC3392" s="732">
        <v>6.305214416771535E-4</v>
      </c>
      <c r="AD3392" s="108">
        <v>8.4538718628529984E-5</v>
      </c>
      <c r="AE3392" s="109">
        <v>8.1258251113809529E-5</v>
      </c>
      <c r="AF3392" s="732">
        <v>1.5604364926213369E-4</v>
      </c>
      <c r="AG3392" s="108">
        <v>1.0150524846198326E-4</v>
      </c>
      <c r="AH3392" s="109">
        <v>9.6181010520313861E-5</v>
      </c>
      <c r="AI3392" s="732">
        <v>1.9967542121082267E-4</v>
      </c>
      <c r="AJ3392" s="114"/>
      <c r="AK3392" s="115"/>
      <c r="AL3392" s="115"/>
    </row>
    <row r="3393" spans="1:38" ht="13" x14ac:dyDescent="0.3">
      <c r="A3393" s="71">
        <f t="shared" si="5"/>
        <v>2059</v>
      </c>
      <c r="B3393" s="718">
        <v>28</v>
      </c>
      <c r="C3393" s="108">
        <v>0.27879568951259603</v>
      </c>
      <c r="D3393" s="109">
        <v>0.28506525367406016</v>
      </c>
      <c r="E3393" s="732">
        <v>0.26024323360405194</v>
      </c>
      <c r="F3393" s="108">
        <v>1.3235943320533692E-2</v>
      </c>
      <c r="G3393" s="109">
        <v>1.5026452199246794E-2</v>
      </c>
      <c r="H3393" s="732">
        <v>1.5677057450127121E-2</v>
      </c>
      <c r="I3393" s="108">
        <v>7.2775872873305269E-3</v>
      </c>
      <c r="J3393" s="109">
        <v>6.8470813436765391E-3</v>
      </c>
      <c r="K3393" s="732">
        <v>1.7997044457101864E-2</v>
      </c>
      <c r="L3393" s="108">
        <v>7.122494182401132E-4</v>
      </c>
      <c r="M3393" s="109">
        <v>7.8342774226672319E-4</v>
      </c>
      <c r="N3393" s="732">
        <v>1.4627803807461647E-3</v>
      </c>
      <c r="O3393" s="108">
        <v>1.8341861881178067E-3</v>
      </c>
      <c r="P3393" s="109">
        <v>1.7195048143182185E-3</v>
      </c>
      <c r="Q3393" s="732">
        <v>3.6403356116050337E-3</v>
      </c>
      <c r="R3393" s="108">
        <v>2.5331226155676984E-3</v>
      </c>
      <c r="S3393" s="109">
        <v>3.3740863656433247E-3</v>
      </c>
      <c r="T3393" s="732">
        <v>1.0908621652602779E-2</v>
      </c>
      <c r="U3393" s="108">
        <v>1.929871349696194E-4</v>
      </c>
      <c r="V3393" s="109">
        <v>1.8488689338671982E-4</v>
      </c>
      <c r="W3393" s="732">
        <v>3.5903000048986985E-4</v>
      </c>
      <c r="X3393" s="108">
        <v>1.1938683507295042E-5</v>
      </c>
      <c r="Y3393" s="109">
        <v>1.1408583071989872E-5</v>
      </c>
      <c r="Z3393" s="732">
        <v>2.3128710444486446E-5</v>
      </c>
      <c r="AA3393" s="108">
        <v>2.0824464768083397E-4</v>
      </c>
      <c r="AB3393" s="109">
        <v>2.0716053975876811E-4</v>
      </c>
      <c r="AC3393" s="732">
        <v>6.305214416771535E-4</v>
      </c>
      <c r="AD3393" s="108">
        <v>8.4538718628529984E-5</v>
      </c>
      <c r="AE3393" s="109">
        <v>8.1258251113809529E-5</v>
      </c>
      <c r="AF3393" s="732">
        <v>1.5604364926213369E-4</v>
      </c>
      <c r="AG3393" s="108">
        <v>1.0150524846198326E-4</v>
      </c>
      <c r="AH3393" s="109">
        <v>9.6181010520313861E-5</v>
      </c>
      <c r="AI3393" s="732">
        <v>1.9967542121082267E-4</v>
      </c>
      <c r="AJ3393" s="114"/>
      <c r="AK3393" s="115"/>
      <c r="AL3393" s="115"/>
    </row>
    <row r="3394" spans="1:38" ht="13" x14ac:dyDescent="0.3">
      <c r="A3394" s="71">
        <f t="shared" si="5"/>
        <v>2059</v>
      </c>
      <c r="B3394" s="718">
        <v>29</v>
      </c>
      <c r="C3394" s="108">
        <v>0.27879568951259603</v>
      </c>
      <c r="D3394" s="109">
        <v>0.28506525367406016</v>
      </c>
      <c r="E3394" s="732">
        <v>0.26024323360405194</v>
      </c>
      <c r="F3394" s="108">
        <v>1.3235943320533692E-2</v>
      </c>
      <c r="G3394" s="109">
        <v>1.5026452199246794E-2</v>
      </c>
      <c r="H3394" s="732">
        <v>1.5677057450127121E-2</v>
      </c>
      <c r="I3394" s="108">
        <v>7.2775872873305269E-3</v>
      </c>
      <c r="J3394" s="109">
        <v>6.8470813436765391E-3</v>
      </c>
      <c r="K3394" s="732">
        <v>1.7997044457101864E-2</v>
      </c>
      <c r="L3394" s="108">
        <v>7.122494182401132E-4</v>
      </c>
      <c r="M3394" s="109">
        <v>7.8342774226672319E-4</v>
      </c>
      <c r="N3394" s="732">
        <v>1.4627803807461647E-3</v>
      </c>
      <c r="O3394" s="108">
        <v>1.8341861881178067E-3</v>
      </c>
      <c r="P3394" s="109">
        <v>1.7195048143182185E-3</v>
      </c>
      <c r="Q3394" s="732">
        <v>3.6403356116050337E-3</v>
      </c>
      <c r="R3394" s="108">
        <v>2.5331226155676984E-3</v>
      </c>
      <c r="S3394" s="109">
        <v>3.3740863656433247E-3</v>
      </c>
      <c r="T3394" s="732">
        <v>1.0908621652602779E-2</v>
      </c>
      <c r="U3394" s="108">
        <v>1.929871349696194E-4</v>
      </c>
      <c r="V3394" s="109">
        <v>1.8488689338671982E-4</v>
      </c>
      <c r="W3394" s="732">
        <v>3.5903000048986985E-4</v>
      </c>
      <c r="X3394" s="108">
        <v>1.1938683507295042E-5</v>
      </c>
      <c r="Y3394" s="109">
        <v>1.1408583071989872E-5</v>
      </c>
      <c r="Z3394" s="732">
        <v>2.3128710444486446E-5</v>
      </c>
      <c r="AA3394" s="108">
        <v>2.0824464768083397E-4</v>
      </c>
      <c r="AB3394" s="109">
        <v>2.0716053975876811E-4</v>
      </c>
      <c r="AC3394" s="732">
        <v>6.305214416771535E-4</v>
      </c>
      <c r="AD3394" s="108">
        <v>8.4538718628529984E-5</v>
      </c>
      <c r="AE3394" s="109">
        <v>8.1258251113809529E-5</v>
      </c>
      <c r="AF3394" s="732">
        <v>1.5604364926213369E-4</v>
      </c>
      <c r="AG3394" s="108">
        <v>1.0150524846198326E-4</v>
      </c>
      <c r="AH3394" s="109">
        <v>9.6181010520313861E-5</v>
      </c>
      <c r="AI3394" s="732">
        <v>1.9967542121082267E-4</v>
      </c>
      <c r="AJ3394" s="114"/>
      <c r="AK3394" s="115"/>
      <c r="AL3394" s="115"/>
    </row>
    <row r="3395" spans="1:38" ht="13" x14ac:dyDescent="0.3">
      <c r="A3395" s="71">
        <f t="shared" si="5"/>
        <v>2059</v>
      </c>
      <c r="B3395" s="718">
        <v>30</v>
      </c>
      <c r="C3395" s="108">
        <v>0.27879568951259603</v>
      </c>
      <c r="D3395" s="109">
        <v>0.28506525367406016</v>
      </c>
      <c r="E3395" s="732">
        <v>0.26024323360405194</v>
      </c>
      <c r="F3395" s="108">
        <v>1.3235943320533692E-2</v>
      </c>
      <c r="G3395" s="109">
        <v>1.5026452199246794E-2</v>
      </c>
      <c r="H3395" s="732">
        <v>1.5677057450127121E-2</v>
      </c>
      <c r="I3395" s="108">
        <v>7.2775872873305269E-3</v>
      </c>
      <c r="J3395" s="109">
        <v>6.8470813436765391E-3</v>
      </c>
      <c r="K3395" s="732">
        <v>1.7997044457101864E-2</v>
      </c>
      <c r="L3395" s="108">
        <v>7.122494182401132E-4</v>
      </c>
      <c r="M3395" s="109">
        <v>7.8342774226672319E-4</v>
      </c>
      <c r="N3395" s="732">
        <v>1.4627803807461647E-3</v>
      </c>
      <c r="O3395" s="108">
        <v>1.8341861881178067E-3</v>
      </c>
      <c r="P3395" s="109">
        <v>1.7195048143182185E-3</v>
      </c>
      <c r="Q3395" s="732">
        <v>3.6403356116050337E-3</v>
      </c>
      <c r="R3395" s="108">
        <v>2.5331226155676984E-3</v>
      </c>
      <c r="S3395" s="109">
        <v>3.3740863656433247E-3</v>
      </c>
      <c r="T3395" s="732">
        <v>1.0908621652602779E-2</v>
      </c>
      <c r="U3395" s="108">
        <v>1.929871349696194E-4</v>
      </c>
      <c r="V3395" s="109">
        <v>1.8488689338671982E-4</v>
      </c>
      <c r="W3395" s="732">
        <v>3.5903000048986985E-4</v>
      </c>
      <c r="X3395" s="108">
        <v>1.1938683507295042E-5</v>
      </c>
      <c r="Y3395" s="109">
        <v>1.1408583071989872E-5</v>
      </c>
      <c r="Z3395" s="732">
        <v>2.3128710444486446E-5</v>
      </c>
      <c r="AA3395" s="108">
        <v>2.0824464768083397E-4</v>
      </c>
      <c r="AB3395" s="109">
        <v>2.0716053975876811E-4</v>
      </c>
      <c r="AC3395" s="732">
        <v>6.305214416771535E-4</v>
      </c>
      <c r="AD3395" s="108">
        <v>8.4538718628529984E-5</v>
      </c>
      <c r="AE3395" s="109">
        <v>8.1258251113809529E-5</v>
      </c>
      <c r="AF3395" s="732">
        <v>1.5604364926213369E-4</v>
      </c>
      <c r="AG3395" s="108">
        <v>1.0150524846198326E-4</v>
      </c>
      <c r="AH3395" s="109">
        <v>9.6181010520313861E-5</v>
      </c>
      <c r="AI3395" s="732">
        <v>1.9967542121082267E-4</v>
      </c>
      <c r="AJ3395" s="114"/>
      <c r="AK3395" s="115"/>
      <c r="AL3395" s="115"/>
    </row>
    <row r="3396" spans="1:38" ht="13" x14ac:dyDescent="0.3">
      <c r="A3396" s="71">
        <f t="shared" si="5"/>
        <v>2059</v>
      </c>
      <c r="B3396" s="718">
        <v>31</v>
      </c>
      <c r="C3396" s="108">
        <v>0.27879568951259603</v>
      </c>
      <c r="D3396" s="109">
        <v>0.28506525367406016</v>
      </c>
      <c r="E3396" s="732">
        <v>0.26024323360405194</v>
      </c>
      <c r="F3396" s="108">
        <v>1.3235943320533692E-2</v>
      </c>
      <c r="G3396" s="109">
        <v>1.5026452199246794E-2</v>
      </c>
      <c r="H3396" s="732">
        <v>1.5677057450127121E-2</v>
      </c>
      <c r="I3396" s="108">
        <v>7.2775872873305269E-3</v>
      </c>
      <c r="J3396" s="109">
        <v>6.8470813436765391E-3</v>
      </c>
      <c r="K3396" s="732">
        <v>1.7997044457101864E-2</v>
      </c>
      <c r="L3396" s="108">
        <v>7.122494182401132E-4</v>
      </c>
      <c r="M3396" s="109">
        <v>7.8342774226672319E-4</v>
      </c>
      <c r="N3396" s="732">
        <v>1.4627803807461647E-3</v>
      </c>
      <c r="O3396" s="108">
        <v>1.8341861881178067E-3</v>
      </c>
      <c r="P3396" s="109">
        <v>1.7195048143182185E-3</v>
      </c>
      <c r="Q3396" s="732">
        <v>3.6403356116050337E-3</v>
      </c>
      <c r="R3396" s="108">
        <v>2.5331226155676984E-3</v>
      </c>
      <c r="S3396" s="109">
        <v>3.3740863656433247E-3</v>
      </c>
      <c r="T3396" s="732">
        <v>1.0908621652602779E-2</v>
      </c>
      <c r="U3396" s="108">
        <v>1.929871349696194E-4</v>
      </c>
      <c r="V3396" s="109">
        <v>1.8488689338671982E-4</v>
      </c>
      <c r="W3396" s="732">
        <v>3.5903000048986985E-4</v>
      </c>
      <c r="X3396" s="108">
        <v>1.1938683507295042E-5</v>
      </c>
      <c r="Y3396" s="109">
        <v>1.1408583071989872E-5</v>
      </c>
      <c r="Z3396" s="732">
        <v>2.3128710444486446E-5</v>
      </c>
      <c r="AA3396" s="108">
        <v>2.0824464768083397E-4</v>
      </c>
      <c r="AB3396" s="109">
        <v>2.0716053975876811E-4</v>
      </c>
      <c r="AC3396" s="732">
        <v>6.305214416771535E-4</v>
      </c>
      <c r="AD3396" s="108">
        <v>8.4538718628529984E-5</v>
      </c>
      <c r="AE3396" s="109">
        <v>8.1258251113809529E-5</v>
      </c>
      <c r="AF3396" s="732">
        <v>1.5604364926213369E-4</v>
      </c>
      <c r="AG3396" s="108">
        <v>1.0150524846198326E-4</v>
      </c>
      <c r="AH3396" s="109">
        <v>9.6181010520313861E-5</v>
      </c>
      <c r="AI3396" s="732">
        <v>1.9967542121082267E-4</v>
      </c>
      <c r="AJ3396" s="114"/>
      <c r="AK3396" s="115"/>
      <c r="AL3396" s="115"/>
    </row>
    <row r="3397" spans="1:38" ht="13" x14ac:dyDescent="0.3">
      <c r="A3397" s="71">
        <f t="shared" si="5"/>
        <v>2059</v>
      </c>
      <c r="B3397" s="718">
        <v>32</v>
      </c>
      <c r="C3397" s="108">
        <v>0.27879568951259603</v>
      </c>
      <c r="D3397" s="109">
        <v>0.28506525367406016</v>
      </c>
      <c r="E3397" s="732">
        <v>0.26024323360405194</v>
      </c>
      <c r="F3397" s="108">
        <v>1.3235943320533692E-2</v>
      </c>
      <c r="G3397" s="109">
        <v>1.5026452199246794E-2</v>
      </c>
      <c r="H3397" s="732">
        <v>1.5677057450127121E-2</v>
      </c>
      <c r="I3397" s="108">
        <v>7.2775872873305269E-3</v>
      </c>
      <c r="J3397" s="109">
        <v>6.8470813436765391E-3</v>
      </c>
      <c r="K3397" s="732">
        <v>1.7997044457101864E-2</v>
      </c>
      <c r="L3397" s="108">
        <v>7.122494182401132E-4</v>
      </c>
      <c r="M3397" s="109">
        <v>7.8342774226672319E-4</v>
      </c>
      <c r="N3397" s="732">
        <v>1.4627803807461647E-3</v>
      </c>
      <c r="O3397" s="108">
        <v>1.8341861881178067E-3</v>
      </c>
      <c r="P3397" s="109">
        <v>1.7195048143182185E-3</v>
      </c>
      <c r="Q3397" s="732">
        <v>3.6403356116050337E-3</v>
      </c>
      <c r="R3397" s="108">
        <v>2.5331226155676984E-3</v>
      </c>
      <c r="S3397" s="109">
        <v>3.3740863656433247E-3</v>
      </c>
      <c r="T3397" s="732">
        <v>1.0908621652602779E-2</v>
      </c>
      <c r="U3397" s="108">
        <v>1.929871349696194E-4</v>
      </c>
      <c r="V3397" s="109">
        <v>1.8488689338671982E-4</v>
      </c>
      <c r="W3397" s="732">
        <v>3.5903000048986985E-4</v>
      </c>
      <c r="X3397" s="108">
        <v>1.1938683507295042E-5</v>
      </c>
      <c r="Y3397" s="109">
        <v>1.1408583071989872E-5</v>
      </c>
      <c r="Z3397" s="732">
        <v>2.3128710444486446E-5</v>
      </c>
      <c r="AA3397" s="108">
        <v>2.0824464768083397E-4</v>
      </c>
      <c r="AB3397" s="109">
        <v>2.0716053975876811E-4</v>
      </c>
      <c r="AC3397" s="732">
        <v>6.305214416771535E-4</v>
      </c>
      <c r="AD3397" s="108">
        <v>8.4538718628529984E-5</v>
      </c>
      <c r="AE3397" s="109">
        <v>8.1258251113809529E-5</v>
      </c>
      <c r="AF3397" s="732">
        <v>1.5604364926213369E-4</v>
      </c>
      <c r="AG3397" s="108">
        <v>1.0150524846198326E-4</v>
      </c>
      <c r="AH3397" s="109">
        <v>9.6181010520313861E-5</v>
      </c>
      <c r="AI3397" s="732">
        <v>1.9967542121082267E-4</v>
      </c>
      <c r="AJ3397" s="114"/>
      <c r="AK3397" s="115"/>
      <c r="AL3397" s="115"/>
    </row>
    <row r="3398" spans="1:38" ht="13" x14ac:dyDescent="0.3">
      <c r="A3398" s="71">
        <f t="shared" si="5"/>
        <v>2059</v>
      </c>
      <c r="B3398" s="718">
        <v>33</v>
      </c>
      <c r="C3398" s="108">
        <v>0.27879568951259603</v>
      </c>
      <c r="D3398" s="109">
        <v>0.28506525367406016</v>
      </c>
      <c r="E3398" s="732">
        <v>0.26024323360405194</v>
      </c>
      <c r="F3398" s="108">
        <v>1.3235943320533692E-2</v>
      </c>
      <c r="G3398" s="109">
        <v>1.5026452199246794E-2</v>
      </c>
      <c r="H3398" s="732">
        <v>1.5677057450127121E-2</v>
      </c>
      <c r="I3398" s="108">
        <v>7.2775872873305269E-3</v>
      </c>
      <c r="J3398" s="109">
        <v>6.8470813436765391E-3</v>
      </c>
      <c r="K3398" s="732">
        <v>1.7997044457101864E-2</v>
      </c>
      <c r="L3398" s="108">
        <v>7.122494182401132E-4</v>
      </c>
      <c r="M3398" s="109">
        <v>7.8342774226672319E-4</v>
      </c>
      <c r="N3398" s="732">
        <v>1.4627803807461647E-3</v>
      </c>
      <c r="O3398" s="108">
        <v>1.8341861881178067E-3</v>
      </c>
      <c r="P3398" s="109">
        <v>1.7195048143182185E-3</v>
      </c>
      <c r="Q3398" s="732">
        <v>3.6403356116050337E-3</v>
      </c>
      <c r="R3398" s="108">
        <v>2.5331226155676984E-3</v>
      </c>
      <c r="S3398" s="109">
        <v>3.3740863656433247E-3</v>
      </c>
      <c r="T3398" s="732">
        <v>1.0908621652602779E-2</v>
      </c>
      <c r="U3398" s="108">
        <v>1.929871349696194E-4</v>
      </c>
      <c r="V3398" s="109">
        <v>1.8488689338671982E-4</v>
      </c>
      <c r="W3398" s="732">
        <v>3.5903000048986985E-4</v>
      </c>
      <c r="X3398" s="108">
        <v>1.1938683507295042E-5</v>
      </c>
      <c r="Y3398" s="109">
        <v>1.1408583071989872E-5</v>
      </c>
      <c r="Z3398" s="732">
        <v>2.3128710444486446E-5</v>
      </c>
      <c r="AA3398" s="108">
        <v>2.0824464768083397E-4</v>
      </c>
      <c r="AB3398" s="109">
        <v>2.0716053975876811E-4</v>
      </c>
      <c r="AC3398" s="732">
        <v>6.305214416771535E-4</v>
      </c>
      <c r="AD3398" s="108">
        <v>8.4538718628529984E-5</v>
      </c>
      <c r="AE3398" s="109">
        <v>8.1258251113809529E-5</v>
      </c>
      <c r="AF3398" s="732">
        <v>1.5604364926213369E-4</v>
      </c>
      <c r="AG3398" s="108">
        <v>1.0150524846198326E-4</v>
      </c>
      <c r="AH3398" s="109">
        <v>9.6181010520313861E-5</v>
      </c>
      <c r="AI3398" s="732">
        <v>1.9967542121082267E-4</v>
      </c>
      <c r="AJ3398" s="114"/>
      <c r="AK3398" s="115"/>
      <c r="AL3398" s="115"/>
    </row>
    <row r="3399" spans="1:38" ht="13" x14ac:dyDescent="0.3">
      <c r="A3399" s="71">
        <f t="shared" si="5"/>
        <v>2059</v>
      </c>
      <c r="B3399" s="718">
        <v>34</v>
      </c>
      <c r="C3399" s="108">
        <v>0.27879568951259603</v>
      </c>
      <c r="D3399" s="109">
        <v>0.28506525367406016</v>
      </c>
      <c r="E3399" s="732">
        <v>0.26024323360405194</v>
      </c>
      <c r="F3399" s="108">
        <v>1.3235943320533692E-2</v>
      </c>
      <c r="G3399" s="109">
        <v>1.5026452199246794E-2</v>
      </c>
      <c r="H3399" s="732">
        <v>1.5677057450127121E-2</v>
      </c>
      <c r="I3399" s="108">
        <v>7.2775872873305269E-3</v>
      </c>
      <c r="J3399" s="109">
        <v>6.8470813436765391E-3</v>
      </c>
      <c r="K3399" s="732">
        <v>1.7997044457101864E-2</v>
      </c>
      <c r="L3399" s="108">
        <v>7.122494182401132E-4</v>
      </c>
      <c r="M3399" s="109">
        <v>7.8342774226672319E-4</v>
      </c>
      <c r="N3399" s="732">
        <v>1.4627803807461647E-3</v>
      </c>
      <c r="O3399" s="108">
        <v>1.8341861881178067E-3</v>
      </c>
      <c r="P3399" s="109">
        <v>1.7195048143182185E-3</v>
      </c>
      <c r="Q3399" s="732">
        <v>3.6403356116050337E-3</v>
      </c>
      <c r="R3399" s="108">
        <v>2.5331226155676984E-3</v>
      </c>
      <c r="S3399" s="109">
        <v>3.3740863656433247E-3</v>
      </c>
      <c r="T3399" s="732">
        <v>1.0908621652602779E-2</v>
      </c>
      <c r="U3399" s="108">
        <v>1.929871349696194E-4</v>
      </c>
      <c r="V3399" s="109">
        <v>1.8488689338671982E-4</v>
      </c>
      <c r="W3399" s="732">
        <v>3.5903000048986985E-4</v>
      </c>
      <c r="X3399" s="108">
        <v>1.1938683507295042E-5</v>
      </c>
      <c r="Y3399" s="109">
        <v>1.1408583071989872E-5</v>
      </c>
      <c r="Z3399" s="732">
        <v>2.3128710444486446E-5</v>
      </c>
      <c r="AA3399" s="108">
        <v>2.0824464768083397E-4</v>
      </c>
      <c r="AB3399" s="109">
        <v>2.0716053975876811E-4</v>
      </c>
      <c r="AC3399" s="732">
        <v>6.305214416771535E-4</v>
      </c>
      <c r="AD3399" s="108">
        <v>8.4538718628529984E-5</v>
      </c>
      <c r="AE3399" s="109">
        <v>8.1258251113809529E-5</v>
      </c>
      <c r="AF3399" s="732">
        <v>1.5604364926213369E-4</v>
      </c>
      <c r="AG3399" s="108">
        <v>1.0150524846198326E-4</v>
      </c>
      <c r="AH3399" s="109">
        <v>9.6181010520313861E-5</v>
      </c>
      <c r="AI3399" s="732">
        <v>1.9967542121082267E-4</v>
      </c>
      <c r="AJ3399" s="114"/>
      <c r="AK3399" s="115"/>
      <c r="AL3399" s="115"/>
    </row>
    <row r="3400" spans="1:38" ht="13" x14ac:dyDescent="0.3">
      <c r="A3400" s="71">
        <f t="shared" si="5"/>
        <v>2059</v>
      </c>
      <c r="B3400" s="718">
        <v>35</v>
      </c>
      <c r="C3400" s="108">
        <v>0.27879568951259603</v>
      </c>
      <c r="D3400" s="109">
        <v>0.28506525367406016</v>
      </c>
      <c r="E3400" s="732">
        <v>0.26024323360405194</v>
      </c>
      <c r="F3400" s="108">
        <v>1.3235943320533692E-2</v>
      </c>
      <c r="G3400" s="109">
        <v>1.5026452199246794E-2</v>
      </c>
      <c r="H3400" s="732">
        <v>1.5677057450127121E-2</v>
      </c>
      <c r="I3400" s="108">
        <v>7.2775872873305269E-3</v>
      </c>
      <c r="J3400" s="109">
        <v>6.8470813436765391E-3</v>
      </c>
      <c r="K3400" s="732">
        <v>1.7997044457101864E-2</v>
      </c>
      <c r="L3400" s="108">
        <v>7.122494182401132E-4</v>
      </c>
      <c r="M3400" s="109">
        <v>7.8342774226672319E-4</v>
      </c>
      <c r="N3400" s="732">
        <v>1.4627803807461647E-3</v>
      </c>
      <c r="O3400" s="108">
        <v>1.8341861881178067E-3</v>
      </c>
      <c r="P3400" s="109">
        <v>1.7195048143182185E-3</v>
      </c>
      <c r="Q3400" s="732">
        <v>3.6403356116050337E-3</v>
      </c>
      <c r="R3400" s="108">
        <v>2.5331226155676984E-3</v>
      </c>
      <c r="S3400" s="109">
        <v>3.3740863656433247E-3</v>
      </c>
      <c r="T3400" s="732">
        <v>1.0908621652602779E-2</v>
      </c>
      <c r="U3400" s="108">
        <v>1.929871349696194E-4</v>
      </c>
      <c r="V3400" s="109">
        <v>1.8488689338671982E-4</v>
      </c>
      <c r="W3400" s="732">
        <v>3.5903000048986985E-4</v>
      </c>
      <c r="X3400" s="108">
        <v>1.1938683507295042E-5</v>
      </c>
      <c r="Y3400" s="109">
        <v>1.1408583071989872E-5</v>
      </c>
      <c r="Z3400" s="732">
        <v>2.3128710444486446E-5</v>
      </c>
      <c r="AA3400" s="108">
        <v>2.0824464768083397E-4</v>
      </c>
      <c r="AB3400" s="109">
        <v>2.0716053975876811E-4</v>
      </c>
      <c r="AC3400" s="732">
        <v>6.305214416771535E-4</v>
      </c>
      <c r="AD3400" s="108">
        <v>8.4538718628529984E-5</v>
      </c>
      <c r="AE3400" s="109">
        <v>8.1258251113809529E-5</v>
      </c>
      <c r="AF3400" s="732">
        <v>1.5604364926213369E-4</v>
      </c>
      <c r="AG3400" s="108">
        <v>1.0150524846198326E-4</v>
      </c>
      <c r="AH3400" s="109">
        <v>9.6181010520313861E-5</v>
      </c>
      <c r="AI3400" s="732">
        <v>1.9967542121082267E-4</v>
      </c>
      <c r="AJ3400" s="114"/>
      <c r="AK3400" s="115"/>
      <c r="AL3400" s="115"/>
    </row>
    <row r="3401" spans="1:38" ht="13" x14ac:dyDescent="0.3">
      <c r="A3401" s="71">
        <f t="shared" si="5"/>
        <v>2059</v>
      </c>
      <c r="B3401" s="718">
        <v>36</v>
      </c>
      <c r="C3401" s="108">
        <v>0.27879568951259603</v>
      </c>
      <c r="D3401" s="109">
        <v>0.28506525367406016</v>
      </c>
      <c r="E3401" s="732">
        <v>0.26024323360405194</v>
      </c>
      <c r="F3401" s="108">
        <v>1.3235943320533692E-2</v>
      </c>
      <c r="G3401" s="109">
        <v>1.5026452199246794E-2</v>
      </c>
      <c r="H3401" s="732">
        <v>1.5677057450127121E-2</v>
      </c>
      <c r="I3401" s="108">
        <v>7.2775872873305269E-3</v>
      </c>
      <c r="J3401" s="109">
        <v>6.8470813436765391E-3</v>
      </c>
      <c r="K3401" s="732">
        <v>1.7997044457101864E-2</v>
      </c>
      <c r="L3401" s="108">
        <v>7.122494182401132E-4</v>
      </c>
      <c r="M3401" s="109">
        <v>7.8342774226672319E-4</v>
      </c>
      <c r="N3401" s="732">
        <v>1.4627803807461647E-3</v>
      </c>
      <c r="O3401" s="108">
        <v>1.8341861881178067E-3</v>
      </c>
      <c r="P3401" s="109">
        <v>1.7195048143182185E-3</v>
      </c>
      <c r="Q3401" s="732">
        <v>3.6403356116050337E-3</v>
      </c>
      <c r="R3401" s="108">
        <v>2.5331226155676984E-3</v>
      </c>
      <c r="S3401" s="109">
        <v>3.3740863656433247E-3</v>
      </c>
      <c r="T3401" s="732">
        <v>1.0908621652602779E-2</v>
      </c>
      <c r="U3401" s="108">
        <v>1.929871349696194E-4</v>
      </c>
      <c r="V3401" s="109">
        <v>1.8488689338671982E-4</v>
      </c>
      <c r="W3401" s="732">
        <v>3.5903000048986985E-4</v>
      </c>
      <c r="X3401" s="108">
        <v>1.1938683507295042E-5</v>
      </c>
      <c r="Y3401" s="109">
        <v>1.1408583071989872E-5</v>
      </c>
      <c r="Z3401" s="732">
        <v>2.3128710444486446E-5</v>
      </c>
      <c r="AA3401" s="108">
        <v>2.0824464768083397E-4</v>
      </c>
      <c r="AB3401" s="109">
        <v>2.0716053975876811E-4</v>
      </c>
      <c r="AC3401" s="732">
        <v>6.305214416771535E-4</v>
      </c>
      <c r="AD3401" s="108">
        <v>8.4538718628529984E-5</v>
      </c>
      <c r="AE3401" s="109">
        <v>8.1258251113809529E-5</v>
      </c>
      <c r="AF3401" s="732">
        <v>1.5604364926213369E-4</v>
      </c>
      <c r="AG3401" s="108">
        <v>1.0150524846198326E-4</v>
      </c>
      <c r="AH3401" s="109">
        <v>9.6181010520313861E-5</v>
      </c>
      <c r="AI3401" s="732">
        <v>1.9967542121082267E-4</v>
      </c>
      <c r="AJ3401" s="114"/>
      <c r="AK3401" s="115"/>
      <c r="AL3401" s="115"/>
    </row>
    <row r="3402" spans="1:38" ht="13" x14ac:dyDescent="0.3">
      <c r="A3402" s="71">
        <f t="shared" si="5"/>
        <v>2059</v>
      </c>
      <c r="B3402" s="718">
        <v>37</v>
      </c>
      <c r="C3402" s="108">
        <v>0.27879568951259603</v>
      </c>
      <c r="D3402" s="109">
        <v>0.28506525367406016</v>
      </c>
      <c r="E3402" s="732">
        <v>0.26024323360405194</v>
      </c>
      <c r="F3402" s="108">
        <v>1.3235943320533692E-2</v>
      </c>
      <c r="G3402" s="109">
        <v>1.5026452199246794E-2</v>
      </c>
      <c r="H3402" s="732">
        <v>1.5677057450127121E-2</v>
      </c>
      <c r="I3402" s="108">
        <v>7.2775872873305269E-3</v>
      </c>
      <c r="J3402" s="109">
        <v>6.8470813436765391E-3</v>
      </c>
      <c r="K3402" s="732">
        <v>1.7997044457101864E-2</v>
      </c>
      <c r="L3402" s="108">
        <v>7.122494182401132E-4</v>
      </c>
      <c r="M3402" s="109">
        <v>7.8342774226672319E-4</v>
      </c>
      <c r="N3402" s="732">
        <v>1.4627803807461647E-3</v>
      </c>
      <c r="O3402" s="108">
        <v>1.8341861881178067E-3</v>
      </c>
      <c r="P3402" s="109">
        <v>1.7195048143182185E-3</v>
      </c>
      <c r="Q3402" s="732">
        <v>3.6403356116050337E-3</v>
      </c>
      <c r="R3402" s="108">
        <v>2.5331226155676984E-3</v>
      </c>
      <c r="S3402" s="109">
        <v>3.3740863656433247E-3</v>
      </c>
      <c r="T3402" s="732">
        <v>1.0908621652602779E-2</v>
      </c>
      <c r="U3402" s="108">
        <v>1.929871349696194E-4</v>
      </c>
      <c r="V3402" s="109">
        <v>1.8488689338671982E-4</v>
      </c>
      <c r="W3402" s="732">
        <v>3.5903000048986985E-4</v>
      </c>
      <c r="X3402" s="108">
        <v>1.1938683507295042E-5</v>
      </c>
      <c r="Y3402" s="109">
        <v>1.1408583071989872E-5</v>
      </c>
      <c r="Z3402" s="732">
        <v>2.3128710444486446E-5</v>
      </c>
      <c r="AA3402" s="108">
        <v>2.0824464768083397E-4</v>
      </c>
      <c r="AB3402" s="109">
        <v>2.0716053975876811E-4</v>
      </c>
      <c r="AC3402" s="732">
        <v>6.305214416771535E-4</v>
      </c>
      <c r="AD3402" s="108">
        <v>8.4538718628529984E-5</v>
      </c>
      <c r="AE3402" s="109">
        <v>8.1258251113809529E-5</v>
      </c>
      <c r="AF3402" s="732">
        <v>1.5604364926213369E-4</v>
      </c>
      <c r="AG3402" s="108">
        <v>1.0150524846198326E-4</v>
      </c>
      <c r="AH3402" s="109">
        <v>9.6181010520313861E-5</v>
      </c>
      <c r="AI3402" s="732">
        <v>1.9967542121082267E-4</v>
      </c>
      <c r="AJ3402" s="114"/>
      <c r="AK3402" s="115"/>
      <c r="AL3402" s="115"/>
    </row>
    <row r="3403" spans="1:38" ht="13" x14ac:dyDescent="0.3">
      <c r="A3403" s="71">
        <f t="shared" si="5"/>
        <v>2059</v>
      </c>
      <c r="B3403" s="718">
        <v>38</v>
      </c>
      <c r="C3403" s="108">
        <v>0.27879568951259603</v>
      </c>
      <c r="D3403" s="109">
        <v>0.28506525367406016</v>
      </c>
      <c r="E3403" s="732">
        <v>0.26024323360405194</v>
      </c>
      <c r="F3403" s="108">
        <v>1.3235943320533692E-2</v>
      </c>
      <c r="G3403" s="109">
        <v>1.5026452199246794E-2</v>
      </c>
      <c r="H3403" s="732">
        <v>1.5677057450127121E-2</v>
      </c>
      <c r="I3403" s="108">
        <v>7.2775872873305269E-3</v>
      </c>
      <c r="J3403" s="109">
        <v>6.8470813436765391E-3</v>
      </c>
      <c r="K3403" s="732">
        <v>1.7997044457101864E-2</v>
      </c>
      <c r="L3403" s="108">
        <v>7.122494182401132E-4</v>
      </c>
      <c r="M3403" s="109">
        <v>7.8342774226672319E-4</v>
      </c>
      <c r="N3403" s="732">
        <v>1.4627803807461647E-3</v>
      </c>
      <c r="O3403" s="108">
        <v>1.8341861881178067E-3</v>
      </c>
      <c r="P3403" s="109">
        <v>1.7195048143182185E-3</v>
      </c>
      <c r="Q3403" s="732">
        <v>3.6403356116050337E-3</v>
      </c>
      <c r="R3403" s="108">
        <v>2.5331226155676984E-3</v>
      </c>
      <c r="S3403" s="109">
        <v>3.3740863656433247E-3</v>
      </c>
      <c r="T3403" s="732">
        <v>1.0908621652602779E-2</v>
      </c>
      <c r="U3403" s="108">
        <v>1.929871349696194E-4</v>
      </c>
      <c r="V3403" s="109">
        <v>1.8488689338671982E-4</v>
      </c>
      <c r="W3403" s="732">
        <v>3.5903000048986985E-4</v>
      </c>
      <c r="X3403" s="108">
        <v>1.1938683507295042E-5</v>
      </c>
      <c r="Y3403" s="109">
        <v>1.1408583071989872E-5</v>
      </c>
      <c r="Z3403" s="732">
        <v>2.3128710444486446E-5</v>
      </c>
      <c r="AA3403" s="108">
        <v>2.0824464768083397E-4</v>
      </c>
      <c r="AB3403" s="109">
        <v>2.0716053975876811E-4</v>
      </c>
      <c r="AC3403" s="732">
        <v>6.305214416771535E-4</v>
      </c>
      <c r="AD3403" s="108">
        <v>8.4538718628529984E-5</v>
      </c>
      <c r="AE3403" s="109">
        <v>8.1258251113809529E-5</v>
      </c>
      <c r="AF3403" s="732">
        <v>1.5604364926213369E-4</v>
      </c>
      <c r="AG3403" s="108">
        <v>1.0150524846198326E-4</v>
      </c>
      <c r="AH3403" s="109">
        <v>9.6181010520313861E-5</v>
      </c>
      <c r="AI3403" s="732">
        <v>1.9967542121082267E-4</v>
      </c>
      <c r="AJ3403" s="114"/>
      <c r="AK3403" s="115"/>
      <c r="AL3403" s="115"/>
    </row>
    <row r="3404" spans="1:38" ht="13.5" thickBot="1" x14ac:dyDescent="0.35">
      <c r="A3404" s="71">
        <f t="shared" si="5"/>
        <v>2059</v>
      </c>
      <c r="B3404" s="719">
        <v>39</v>
      </c>
      <c r="C3404" s="110">
        <v>0.27879568951259603</v>
      </c>
      <c r="D3404" s="111">
        <v>0.28506525367406016</v>
      </c>
      <c r="E3404" s="733">
        <v>0.26024323360405194</v>
      </c>
      <c r="F3404" s="110">
        <v>1.3235943320533692E-2</v>
      </c>
      <c r="G3404" s="111">
        <v>1.5026452199246794E-2</v>
      </c>
      <c r="H3404" s="733">
        <v>1.5677057450127121E-2</v>
      </c>
      <c r="I3404" s="110">
        <v>7.2775872873305269E-3</v>
      </c>
      <c r="J3404" s="111">
        <v>6.8470813436765391E-3</v>
      </c>
      <c r="K3404" s="733">
        <v>1.7997044457101864E-2</v>
      </c>
      <c r="L3404" s="110">
        <v>7.122494182401132E-4</v>
      </c>
      <c r="M3404" s="111">
        <v>7.8342774226672319E-4</v>
      </c>
      <c r="N3404" s="733">
        <v>1.4627803807461647E-3</v>
      </c>
      <c r="O3404" s="110">
        <v>1.8341861881178067E-3</v>
      </c>
      <c r="P3404" s="111">
        <v>1.7195048143182185E-3</v>
      </c>
      <c r="Q3404" s="733">
        <v>3.6403356116050337E-3</v>
      </c>
      <c r="R3404" s="110">
        <v>2.5331226155676984E-3</v>
      </c>
      <c r="S3404" s="111">
        <v>3.3740863656433247E-3</v>
      </c>
      <c r="T3404" s="733">
        <v>1.0908621652602779E-2</v>
      </c>
      <c r="U3404" s="110">
        <v>1.929871349696194E-4</v>
      </c>
      <c r="V3404" s="111">
        <v>1.8488689338671982E-4</v>
      </c>
      <c r="W3404" s="733">
        <v>3.5903000048986985E-4</v>
      </c>
      <c r="X3404" s="110">
        <v>1.1938683507295042E-5</v>
      </c>
      <c r="Y3404" s="111">
        <v>1.1408583071989872E-5</v>
      </c>
      <c r="Z3404" s="733">
        <v>2.3128710444486446E-5</v>
      </c>
      <c r="AA3404" s="110">
        <v>2.0824464768083397E-4</v>
      </c>
      <c r="AB3404" s="111">
        <v>2.0716053975876811E-4</v>
      </c>
      <c r="AC3404" s="733">
        <v>6.305214416771535E-4</v>
      </c>
      <c r="AD3404" s="110">
        <v>8.4538718628529984E-5</v>
      </c>
      <c r="AE3404" s="111">
        <v>8.1258251113809529E-5</v>
      </c>
      <c r="AF3404" s="733">
        <v>1.5604364926213369E-4</v>
      </c>
      <c r="AG3404" s="110">
        <v>1.0150524846198326E-4</v>
      </c>
      <c r="AH3404" s="111">
        <v>9.6181010520313861E-5</v>
      </c>
      <c r="AI3404" s="733">
        <v>1.9967542121082267E-4</v>
      </c>
      <c r="AJ3404" s="116"/>
      <c r="AK3404" s="117"/>
      <c r="AL3404" s="117"/>
    </row>
    <row r="3405" spans="1:38" x14ac:dyDescent="0.25">
      <c r="A3405" s="720">
        <f t="shared" si="5"/>
        <v>2060</v>
      </c>
      <c r="B3405" s="70">
        <v>0</v>
      </c>
      <c r="C3405" s="106">
        <v>0.2794043623327721</v>
      </c>
      <c r="D3405" s="107">
        <v>0.28574049361176196</v>
      </c>
      <c r="E3405" s="730">
        <v>0.2601334173746942</v>
      </c>
      <c r="F3405" s="106">
        <v>1.3214694217367725E-2</v>
      </c>
      <c r="G3405" s="107">
        <v>1.5008039375155987E-2</v>
      </c>
      <c r="H3405" s="730">
        <v>1.5644392560830552E-2</v>
      </c>
      <c r="I3405" s="106">
        <v>7.2884754213397825E-3</v>
      </c>
      <c r="J3405" s="107">
        <v>6.8578223990140037E-3</v>
      </c>
      <c r="K3405" s="730">
        <v>1.7987710367977701E-2</v>
      </c>
      <c r="L3405" s="106">
        <v>7.1224921251965018E-4</v>
      </c>
      <c r="M3405" s="107">
        <v>7.8342965078691024E-4</v>
      </c>
      <c r="N3405" s="730">
        <v>1.4623123025358526E-3</v>
      </c>
      <c r="O3405" s="106">
        <v>1.8376923650217992E-3</v>
      </c>
      <c r="P3405" s="107">
        <v>1.7223098485519147E-3</v>
      </c>
      <c r="Q3405" s="730">
        <v>3.6384818938658002E-3</v>
      </c>
      <c r="R3405" s="106">
        <v>2.5331226155676984E-3</v>
      </c>
      <c r="S3405" s="107">
        <v>3.3740863656433247E-3</v>
      </c>
      <c r="T3405" s="730">
        <v>1.0908621652602779E-2</v>
      </c>
      <c r="U3405" s="106">
        <v>1.9318717865114744E-4</v>
      </c>
      <c r="V3405" s="107">
        <v>1.8508291711435954E-4</v>
      </c>
      <c r="W3405" s="730">
        <v>3.5883014277710869E-4</v>
      </c>
      <c r="X3405" s="106">
        <v>1.1952947300682087E-5</v>
      </c>
      <c r="Y3405" s="107">
        <v>1.1422199704881999E-5</v>
      </c>
      <c r="Z3405" s="730">
        <v>2.3116413295806158E-5</v>
      </c>
      <c r="AA3405" s="106">
        <v>2.0834407300231132E-4</v>
      </c>
      <c r="AB3405" s="107">
        <v>2.0725646963437735E-4</v>
      </c>
      <c r="AC3405" s="730">
        <v>6.3009746374253768E-4</v>
      </c>
      <c r="AD3405" s="106">
        <v>8.461578552421031E-5</v>
      </c>
      <c r="AE3405" s="107">
        <v>8.1338468683276243E-5</v>
      </c>
      <c r="AF3405" s="730">
        <v>1.5595100599626919E-4</v>
      </c>
      <c r="AG3405" s="106">
        <v>1.0165785122340077E-4</v>
      </c>
      <c r="AH3405" s="107">
        <v>9.6313135079906297E-5</v>
      </c>
      <c r="AI3405" s="730">
        <v>1.9958704109354527E-4</v>
      </c>
      <c r="AJ3405" s="112"/>
      <c r="AK3405" s="113"/>
      <c r="AL3405" s="113"/>
    </row>
    <row r="3406" spans="1:38" x14ac:dyDescent="0.25">
      <c r="A3406" s="71">
        <f t="shared" si="5"/>
        <v>2060</v>
      </c>
      <c r="B3406" s="718">
        <v>1</v>
      </c>
      <c r="C3406" s="108">
        <v>0.2794043623327721</v>
      </c>
      <c r="D3406" s="109">
        <v>0.28574049361176196</v>
      </c>
      <c r="E3406" s="731">
        <v>0.2601334173746942</v>
      </c>
      <c r="F3406" s="108">
        <v>1.3214694217367725E-2</v>
      </c>
      <c r="G3406" s="109">
        <v>1.5008039375155987E-2</v>
      </c>
      <c r="H3406" s="731">
        <v>1.5644392560830552E-2</v>
      </c>
      <c r="I3406" s="108">
        <v>7.2884754213397825E-3</v>
      </c>
      <c r="J3406" s="109">
        <v>6.8578223990140037E-3</v>
      </c>
      <c r="K3406" s="731">
        <v>1.7987710367977701E-2</v>
      </c>
      <c r="L3406" s="108">
        <v>7.1224921251965018E-4</v>
      </c>
      <c r="M3406" s="109">
        <v>7.8342965078691024E-4</v>
      </c>
      <c r="N3406" s="731">
        <v>1.4623123025358526E-3</v>
      </c>
      <c r="O3406" s="108">
        <v>1.8376923650217992E-3</v>
      </c>
      <c r="P3406" s="109">
        <v>1.7223098485519147E-3</v>
      </c>
      <c r="Q3406" s="731">
        <v>3.6384818938658002E-3</v>
      </c>
      <c r="R3406" s="108">
        <v>2.5331226155676984E-3</v>
      </c>
      <c r="S3406" s="109">
        <v>3.3740863656433247E-3</v>
      </c>
      <c r="T3406" s="731">
        <v>1.0908621652602779E-2</v>
      </c>
      <c r="U3406" s="108">
        <v>1.9318717865114744E-4</v>
      </c>
      <c r="V3406" s="109">
        <v>1.8508291711435954E-4</v>
      </c>
      <c r="W3406" s="731">
        <v>3.5883014277710869E-4</v>
      </c>
      <c r="X3406" s="108">
        <v>1.1952947300682087E-5</v>
      </c>
      <c r="Y3406" s="109">
        <v>1.1422199704881999E-5</v>
      </c>
      <c r="Z3406" s="731">
        <v>2.3116413295806158E-5</v>
      </c>
      <c r="AA3406" s="108">
        <v>2.0834407300231132E-4</v>
      </c>
      <c r="AB3406" s="109">
        <v>2.0725646963437735E-4</v>
      </c>
      <c r="AC3406" s="731">
        <v>6.3009746374253768E-4</v>
      </c>
      <c r="AD3406" s="108">
        <v>8.461578552421031E-5</v>
      </c>
      <c r="AE3406" s="109">
        <v>8.1338468683276243E-5</v>
      </c>
      <c r="AF3406" s="731">
        <v>1.5595100599626919E-4</v>
      </c>
      <c r="AG3406" s="108">
        <v>1.0165785122340077E-4</v>
      </c>
      <c r="AH3406" s="109">
        <v>9.6313135079906297E-5</v>
      </c>
      <c r="AI3406" s="731">
        <v>1.9958704109354527E-4</v>
      </c>
      <c r="AJ3406" s="114"/>
      <c r="AK3406" s="115"/>
      <c r="AL3406" s="115"/>
    </row>
    <row r="3407" spans="1:38" ht="13" x14ac:dyDescent="0.3">
      <c r="A3407" s="71">
        <f t="shared" si="5"/>
        <v>2060</v>
      </c>
      <c r="B3407" s="718">
        <v>2</v>
      </c>
      <c r="C3407" s="108">
        <v>0.2794043623327721</v>
      </c>
      <c r="D3407" s="109">
        <v>0.28574049361176196</v>
      </c>
      <c r="E3407" s="732">
        <v>0.2601334173746942</v>
      </c>
      <c r="F3407" s="108">
        <v>1.3214694217367725E-2</v>
      </c>
      <c r="G3407" s="109">
        <v>1.5008039375155987E-2</v>
      </c>
      <c r="H3407" s="732">
        <v>1.5644392560830552E-2</v>
      </c>
      <c r="I3407" s="108">
        <v>7.2884754213397825E-3</v>
      </c>
      <c r="J3407" s="109">
        <v>6.8578223990140037E-3</v>
      </c>
      <c r="K3407" s="732">
        <v>1.7987710367977701E-2</v>
      </c>
      <c r="L3407" s="108">
        <v>7.1224921251965018E-4</v>
      </c>
      <c r="M3407" s="109">
        <v>7.8342965078691024E-4</v>
      </c>
      <c r="N3407" s="732">
        <v>1.4623123025358526E-3</v>
      </c>
      <c r="O3407" s="108">
        <v>1.8376923650217992E-3</v>
      </c>
      <c r="P3407" s="109">
        <v>1.7223098485519147E-3</v>
      </c>
      <c r="Q3407" s="732">
        <v>3.6384818938658002E-3</v>
      </c>
      <c r="R3407" s="108">
        <v>2.5331226155676984E-3</v>
      </c>
      <c r="S3407" s="109">
        <v>3.3740863656433247E-3</v>
      </c>
      <c r="T3407" s="732">
        <v>1.0908621652602779E-2</v>
      </c>
      <c r="U3407" s="108">
        <v>1.9318717865114744E-4</v>
      </c>
      <c r="V3407" s="109">
        <v>1.8508291711435954E-4</v>
      </c>
      <c r="W3407" s="732">
        <v>3.5883014277710869E-4</v>
      </c>
      <c r="X3407" s="108">
        <v>1.1952947300682087E-5</v>
      </c>
      <c r="Y3407" s="109">
        <v>1.1422199704881999E-5</v>
      </c>
      <c r="Z3407" s="732">
        <v>2.3116413295806158E-5</v>
      </c>
      <c r="AA3407" s="108">
        <v>2.0834407300231132E-4</v>
      </c>
      <c r="AB3407" s="109">
        <v>2.0725646963437735E-4</v>
      </c>
      <c r="AC3407" s="732">
        <v>6.3009746374253768E-4</v>
      </c>
      <c r="AD3407" s="108">
        <v>8.461578552421031E-5</v>
      </c>
      <c r="AE3407" s="109">
        <v>8.1338468683276243E-5</v>
      </c>
      <c r="AF3407" s="732">
        <v>1.5595100599626919E-4</v>
      </c>
      <c r="AG3407" s="108">
        <v>1.0165785122340077E-4</v>
      </c>
      <c r="AH3407" s="109">
        <v>9.6313135079906297E-5</v>
      </c>
      <c r="AI3407" s="732">
        <v>1.9958704109354527E-4</v>
      </c>
      <c r="AJ3407" s="114"/>
      <c r="AK3407" s="115"/>
      <c r="AL3407" s="115"/>
    </row>
    <row r="3408" spans="1:38" ht="13" x14ac:dyDescent="0.3">
      <c r="A3408" s="71">
        <f t="shared" si="5"/>
        <v>2060</v>
      </c>
      <c r="B3408" s="718">
        <v>3</v>
      </c>
      <c r="C3408" s="108">
        <v>0.2794043623327721</v>
      </c>
      <c r="D3408" s="109">
        <v>0.28574049361176196</v>
      </c>
      <c r="E3408" s="732">
        <v>0.2601334173746942</v>
      </c>
      <c r="F3408" s="108">
        <v>1.3214694217367725E-2</v>
      </c>
      <c r="G3408" s="109">
        <v>1.5008039375155987E-2</v>
      </c>
      <c r="H3408" s="732">
        <v>1.5644392560830552E-2</v>
      </c>
      <c r="I3408" s="108">
        <v>7.2884754213397825E-3</v>
      </c>
      <c r="J3408" s="109">
        <v>6.8578223990140037E-3</v>
      </c>
      <c r="K3408" s="732">
        <v>1.7987710367977701E-2</v>
      </c>
      <c r="L3408" s="108">
        <v>7.1224921251965018E-4</v>
      </c>
      <c r="M3408" s="109">
        <v>7.8342965078691024E-4</v>
      </c>
      <c r="N3408" s="732">
        <v>1.4623123025358526E-3</v>
      </c>
      <c r="O3408" s="108">
        <v>1.8376923650217992E-3</v>
      </c>
      <c r="P3408" s="109">
        <v>1.7223098485519147E-3</v>
      </c>
      <c r="Q3408" s="732">
        <v>3.6384818938658002E-3</v>
      </c>
      <c r="R3408" s="108">
        <v>2.5331226155676984E-3</v>
      </c>
      <c r="S3408" s="109">
        <v>3.3740863656433247E-3</v>
      </c>
      <c r="T3408" s="732">
        <v>1.0908621652602779E-2</v>
      </c>
      <c r="U3408" s="108">
        <v>1.9318717865114744E-4</v>
      </c>
      <c r="V3408" s="109">
        <v>1.8508291711435954E-4</v>
      </c>
      <c r="W3408" s="732">
        <v>3.5883014277710869E-4</v>
      </c>
      <c r="X3408" s="108">
        <v>1.1952947300682087E-5</v>
      </c>
      <c r="Y3408" s="109">
        <v>1.1422199704881999E-5</v>
      </c>
      <c r="Z3408" s="732">
        <v>2.3116413295806158E-5</v>
      </c>
      <c r="AA3408" s="108">
        <v>2.0834407300231132E-4</v>
      </c>
      <c r="AB3408" s="109">
        <v>2.0725646963437735E-4</v>
      </c>
      <c r="AC3408" s="732">
        <v>6.3009746374253768E-4</v>
      </c>
      <c r="AD3408" s="108">
        <v>8.461578552421031E-5</v>
      </c>
      <c r="AE3408" s="109">
        <v>8.1338468683276243E-5</v>
      </c>
      <c r="AF3408" s="732">
        <v>1.5595100599626919E-4</v>
      </c>
      <c r="AG3408" s="108">
        <v>1.0165785122340077E-4</v>
      </c>
      <c r="AH3408" s="109">
        <v>9.6313135079906297E-5</v>
      </c>
      <c r="AI3408" s="732">
        <v>1.9958704109354527E-4</v>
      </c>
      <c r="AJ3408" s="114"/>
      <c r="AK3408" s="115"/>
      <c r="AL3408" s="115"/>
    </row>
    <row r="3409" spans="1:38" ht="13" x14ac:dyDescent="0.3">
      <c r="A3409" s="71">
        <f t="shared" si="5"/>
        <v>2060</v>
      </c>
      <c r="B3409" s="718">
        <v>4</v>
      </c>
      <c r="C3409" s="108">
        <v>0.2794043623327721</v>
      </c>
      <c r="D3409" s="109">
        <v>0.28574049361176196</v>
      </c>
      <c r="E3409" s="732">
        <v>0.2601334173746942</v>
      </c>
      <c r="F3409" s="108">
        <v>1.3214694217367725E-2</v>
      </c>
      <c r="G3409" s="109">
        <v>1.5008039375155987E-2</v>
      </c>
      <c r="H3409" s="732">
        <v>1.5644392560830552E-2</v>
      </c>
      <c r="I3409" s="108">
        <v>7.2884754213397825E-3</v>
      </c>
      <c r="J3409" s="109">
        <v>6.8578223990140037E-3</v>
      </c>
      <c r="K3409" s="732">
        <v>1.7987710367977701E-2</v>
      </c>
      <c r="L3409" s="108">
        <v>7.1224921251965018E-4</v>
      </c>
      <c r="M3409" s="109">
        <v>7.8342965078691024E-4</v>
      </c>
      <c r="N3409" s="732">
        <v>1.4623123025358526E-3</v>
      </c>
      <c r="O3409" s="108">
        <v>1.8376923650217992E-3</v>
      </c>
      <c r="P3409" s="109">
        <v>1.7223098485519147E-3</v>
      </c>
      <c r="Q3409" s="732">
        <v>3.6384818938658002E-3</v>
      </c>
      <c r="R3409" s="108">
        <v>2.5331226155676984E-3</v>
      </c>
      <c r="S3409" s="109">
        <v>3.3740863656433247E-3</v>
      </c>
      <c r="T3409" s="732">
        <v>1.0908621652602779E-2</v>
      </c>
      <c r="U3409" s="108">
        <v>1.9318717865114744E-4</v>
      </c>
      <c r="V3409" s="109">
        <v>1.8508291711435954E-4</v>
      </c>
      <c r="W3409" s="732">
        <v>3.5883014277710869E-4</v>
      </c>
      <c r="X3409" s="108">
        <v>1.1952947300682087E-5</v>
      </c>
      <c r="Y3409" s="109">
        <v>1.1422199704881999E-5</v>
      </c>
      <c r="Z3409" s="732">
        <v>2.3116413295806158E-5</v>
      </c>
      <c r="AA3409" s="108">
        <v>2.0834407300231132E-4</v>
      </c>
      <c r="AB3409" s="109">
        <v>2.0725646963437735E-4</v>
      </c>
      <c r="AC3409" s="732">
        <v>6.3009746374253768E-4</v>
      </c>
      <c r="AD3409" s="108">
        <v>8.461578552421031E-5</v>
      </c>
      <c r="AE3409" s="109">
        <v>8.1338468683276243E-5</v>
      </c>
      <c r="AF3409" s="732">
        <v>1.5595100599626919E-4</v>
      </c>
      <c r="AG3409" s="108">
        <v>1.0165785122340077E-4</v>
      </c>
      <c r="AH3409" s="109">
        <v>9.6313135079906297E-5</v>
      </c>
      <c r="AI3409" s="732">
        <v>1.9958704109354527E-4</v>
      </c>
      <c r="AJ3409" s="114"/>
      <c r="AK3409" s="115"/>
      <c r="AL3409" s="115"/>
    </row>
    <row r="3410" spans="1:38" ht="13" x14ac:dyDescent="0.3">
      <c r="A3410" s="71">
        <f t="shared" si="5"/>
        <v>2060</v>
      </c>
      <c r="B3410" s="718">
        <v>5</v>
      </c>
      <c r="C3410" s="108">
        <v>0.2794043623327721</v>
      </c>
      <c r="D3410" s="109">
        <v>0.28574049361176196</v>
      </c>
      <c r="E3410" s="732">
        <v>0.2601334173746942</v>
      </c>
      <c r="F3410" s="108">
        <v>1.3214694217367725E-2</v>
      </c>
      <c r="G3410" s="109">
        <v>1.5008039375155987E-2</v>
      </c>
      <c r="H3410" s="732">
        <v>1.5644392560830552E-2</v>
      </c>
      <c r="I3410" s="108">
        <v>7.2884754213397825E-3</v>
      </c>
      <c r="J3410" s="109">
        <v>6.8578223990140037E-3</v>
      </c>
      <c r="K3410" s="732">
        <v>1.7987710367977701E-2</v>
      </c>
      <c r="L3410" s="108">
        <v>7.1224921251965018E-4</v>
      </c>
      <c r="M3410" s="109">
        <v>7.8342965078691024E-4</v>
      </c>
      <c r="N3410" s="732">
        <v>1.4623123025358526E-3</v>
      </c>
      <c r="O3410" s="108">
        <v>1.8376923650217992E-3</v>
      </c>
      <c r="P3410" s="109">
        <v>1.7223098485519147E-3</v>
      </c>
      <c r="Q3410" s="732">
        <v>3.6384818938658002E-3</v>
      </c>
      <c r="R3410" s="108">
        <v>2.5331226155676984E-3</v>
      </c>
      <c r="S3410" s="109">
        <v>3.3740863656433247E-3</v>
      </c>
      <c r="T3410" s="732">
        <v>1.0908621652602779E-2</v>
      </c>
      <c r="U3410" s="108">
        <v>1.9318717865114744E-4</v>
      </c>
      <c r="V3410" s="109">
        <v>1.8508291711435954E-4</v>
      </c>
      <c r="W3410" s="732">
        <v>3.5883014277710869E-4</v>
      </c>
      <c r="X3410" s="108">
        <v>1.1952947300682087E-5</v>
      </c>
      <c r="Y3410" s="109">
        <v>1.1422199704881999E-5</v>
      </c>
      <c r="Z3410" s="732">
        <v>2.3116413295806158E-5</v>
      </c>
      <c r="AA3410" s="108">
        <v>2.0834407300231132E-4</v>
      </c>
      <c r="AB3410" s="109">
        <v>2.0725646963437735E-4</v>
      </c>
      <c r="AC3410" s="732">
        <v>6.3009746374253768E-4</v>
      </c>
      <c r="AD3410" s="108">
        <v>8.461578552421031E-5</v>
      </c>
      <c r="AE3410" s="109">
        <v>8.1338468683276243E-5</v>
      </c>
      <c r="AF3410" s="732">
        <v>1.5595100599626919E-4</v>
      </c>
      <c r="AG3410" s="108">
        <v>1.0165785122340077E-4</v>
      </c>
      <c r="AH3410" s="109">
        <v>9.6313135079906297E-5</v>
      </c>
      <c r="AI3410" s="732">
        <v>1.9958704109354527E-4</v>
      </c>
      <c r="AJ3410" s="114"/>
      <c r="AK3410" s="115"/>
      <c r="AL3410" s="115"/>
    </row>
    <row r="3411" spans="1:38" ht="13" x14ac:dyDescent="0.3">
      <c r="A3411" s="71">
        <f t="shared" si="5"/>
        <v>2060</v>
      </c>
      <c r="B3411" s="718">
        <v>6</v>
      </c>
      <c r="C3411" s="108">
        <v>0.2794043623327721</v>
      </c>
      <c r="D3411" s="109">
        <v>0.28574049361176196</v>
      </c>
      <c r="E3411" s="732">
        <v>0.2601334173746942</v>
      </c>
      <c r="F3411" s="108">
        <v>1.3214694217367725E-2</v>
      </c>
      <c r="G3411" s="109">
        <v>1.5008039375155987E-2</v>
      </c>
      <c r="H3411" s="732">
        <v>1.5644392560830552E-2</v>
      </c>
      <c r="I3411" s="108">
        <v>7.2884754213397825E-3</v>
      </c>
      <c r="J3411" s="109">
        <v>6.8578223990140037E-3</v>
      </c>
      <c r="K3411" s="732">
        <v>1.7987710367977701E-2</v>
      </c>
      <c r="L3411" s="108">
        <v>7.1224921251965018E-4</v>
      </c>
      <c r="M3411" s="109">
        <v>7.8342965078691024E-4</v>
      </c>
      <c r="N3411" s="732">
        <v>1.4623123025358526E-3</v>
      </c>
      <c r="O3411" s="108">
        <v>1.8376923650217992E-3</v>
      </c>
      <c r="P3411" s="109">
        <v>1.7223098485519147E-3</v>
      </c>
      <c r="Q3411" s="732">
        <v>3.6384818938658002E-3</v>
      </c>
      <c r="R3411" s="108">
        <v>2.5331226155676984E-3</v>
      </c>
      <c r="S3411" s="109">
        <v>3.3740863656433247E-3</v>
      </c>
      <c r="T3411" s="732">
        <v>1.0908621652602779E-2</v>
      </c>
      <c r="U3411" s="108">
        <v>1.9318717865114744E-4</v>
      </c>
      <c r="V3411" s="109">
        <v>1.8508291711435954E-4</v>
      </c>
      <c r="W3411" s="732">
        <v>3.5883014277710869E-4</v>
      </c>
      <c r="X3411" s="108">
        <v>1.1952947300682087E-5</v>
      </c>
      <c r="Y3411" s="109">
        <v>1.1422199704881999E-5</v>
      </c>
      <c r="Z3411" s="732">
        <v>2.3116413295806158E-5</v>
      </c>
      <c r="AA3411" s="108">
        <v>2.0834407300231132E-4</v>
      </c>
      <c r="AB3411" s="109">
        <v>2.0725646963437735E-4</v>
      </c>
      <c r="AC3411" s="732">
        <v>6.3009746374253768E-4</v>
      </c>
      <c r="AD3411" s="108">
        <v>8.461578552421031E-5</v>
      </c>
      <c r="AE3411" s="109">
        <v>8.1338468683276243E-5</v>
      </c>
      <c r="AF3411" s="732">
        <v>1.5595100599626919E-4</v>
      </c>
      <c r="AG3411" s="108">
        <v>1.0165785122340077E-4</v>
      </c>
      <c r="AH3411" s="109">
        <v>9.6313135079906297E-5</v>
      </c>
      <c r="AI3411" s="732">
        <v>1.9958704109354527E-4</v>
      </c>
      <c r="AJ3411" s="114"/>
      <c r="AK3411" s="115"/>
      <c r="AL3411" s="115"/>
    </row>
    <row r="3412" spans="1:38" ht="13" x14ac:dyDescent="0.3">
      <c r="A3412" s="71">
        <f t="shared" si="5"/>
        <v>2060</v>
      </c>
      <c r="B3412" s="718">
        <v>7</v>
      </c>
      <c r="C3412" s="108">
        <v>0.2794043623327721</v>
      </c>
      <c r="D3412" s="109">
        <v>0.28574049361176196</v>
      </c>
      <c r="E3412" s="732">
        <v>0.2601334173746942</v>
      </c>
      <c r="F3412" s="108">
        <v>1.3214694217367725E-2</v>
      </c>
      <c r="G3412" s="109">
        <v>1.5008039375155987E-2</v>
      </c>
      <c r="H3412" s="732">
        <v>1.5644392560830552E-2</v>
      </c>
      <c r="I3412" s="108">
        <v>7.2884754213397825E-3</v>
      </c>
      <c r="J3412" s="109">
        <v>6.8578223990140037E-3</v>
      </c>
      <c r="K3412" s="732">
        <v>1.7987710367977701E-2</v>
      </c>
      <c r="L3412" s="108">
        <v>7.1224921251965018E-4</v>
      </c>
      <c r="M3412" s="109">
        <v>7.8342965078691024E-4</v>
      </c>
      <c r="N3412" s="732">
        <v>1.4623123025358526E-3</v>
      </c>
      <c r="O3412" s="108">
        <v>1.8376923650217992E-3</v>
      </c>
      <c r="P3412" s="109">
        <v>1.7223098485519147E-3</v>
      </c>
      <c r="Q3412" s="732">
        <v>3.6384818938658002E-3</v>
      </c>
      <c r="R3412" s="108">
        <v>2.5331226155676984E-3</v>
      </c>
      <c r="S3412" s="109">
        <v>3.3740863656433247E-3</v>
      </c>
      <c r="T3412" s="732">
        <v>1.0908621652602779E-2</v>
      </c>
      <c r="U3412" s="108">
        <v>1.9318717865114744E-4</v>
      </c>
      <c r="V3412" s="109">
        <v>1.8508291711435954E-4</v>
      </c>
      <c r="W3412" s="732">
        <v>3.5883014277710869E-4</v>
      </c>
      <c r="X3412" s="108">
        <v>1.1952947300682087E-5</v>
      </c>
      <c r="Y3412" s="109">
        <v>1.1422199704881999E-5</v>
      </c>
      <c r="Z3412" s="732">
        <v>2.3116413295806158E-5</v>
      </c>
      <c r="AA3412" s="108">
        <v>2.0834407300231132E-4</v>
      </c>
      <c r="AB3412" s="109">
        <v>2.0725646963437735E-4</v>
      </c>
      <c r="AC3412" s="732">
        <v>6.3009746374253768E-4</v>
      </c>
      <c r="AD3412" s="108">
        <v>8.461578552421031E-5</v>
      </c>
      <c r="AE3412" s="109">
        <v>8.1338468683276243E-5</v>
      </c>
      <c r="AF3412" s="732">
        <v>1.5595100599626919E-4</v>
      </c>
      <c r="AG3412" s="108">
        <v>1.0165785122340077E-4</v>
      </c>
      <c r="AH3412" s="109">
        <v>9.6313135079906297E-5</v>
      </c>
      <c r="AI3412" s="732">
        <v>1.9958704109354527E-4</v>
      </c>
      <c r="AJ3412" s="114"/>
      <c r="AK3412" s="115"/>
      <c r="AL3412" s="115"/>
    </row>
    <row r="3413" spans="1:38" ht="13" x14ac:dyDescent="0.3">
      <c r="A3413" s="71">
        <f t="shared" si="5"/>
        <v>2060</v>
      </c>
      <c r="B3413" s="718">
        <v>8</v>
      </c>
      <c r="C3413" s="108">
        <v>0.2794043623327721</v>
      </c>
      <c r="D3413" s="109">
        <v>0.28574049361176196</v>
      </c>
      <c r="E3413" s="732">
        <v>0.2601334173746942</v>
      </c>
      <c r="F3413" s="108">
        <v>1.3214694217367725E-2</v>
      </c>
      <c r="G3413" s="109">
        <v>1.5008039375155987E-2</v>
      </c>
      <c r="H3413" s="732">
        <v>1.5644392560830552E-2</v>
      </c>
      <c r="I3413" s="108">
        <v>7.2884754213397825E-3</v>
      </c>
      <c r="J3413" s="109">
        <v>6.8578223990140037E-3</v>
      </c>
      <c r="K3413" s="732">
        <v>1.7987710367977701E-2</v>
      </c>
      <c r="L3413" s="108">
        <v>7.1224921251965018E-4</v>
      </c>
      <c r="M3413" s="109">
        <v>7.8342965078691024E-4</v>
      </c>
      <c r="N3413" s="732">
        <v>1.4623123025358526E-3</v>
      </c>
      <c r="O3413" s="108">
        <v>1.8376923650217992E-3</v>
      </c>
      <c r="P3413" s="109">
        <v>1.7223098485519147E-3</v>
      </c>
      <c r="Q3413" s="732">
        <v>3.6384818938658002E-3</v>
      </c>
      <c r="R3413" s="108">
        <v>2.5331226155676984E-3</v>
      </c>
      <c r="S3413" s="109">
        <v>3.3740863656433247E-3</v>
      </c>
      <c r="T3413" s="732">
        <v>1.0908621652602779E-2</v>
      </c>
      <c r="U3413" s="108">
        <v>1.9318717865114744E-4</v>
      </c>
      <c r="V3413" s="109">
        <v>1.8508291711435954E-4</v>
      </c>
      <c r="W3413" s="732">
        <v>3.5883014277710869E-4</v>
      </c>
      <c r="X3413" s="108">
        <v>1.1952947300682087E-5</v>
      </c>
      <c r="Y3413" s="109">
        <v>1.1422199704881999E-5</v>
      </c>
      <c r="Z3413" s="732">
        <v>2.3116413295806158E-5</v>
      </c>
      <c r="AA3413" s="108">
        <v>2.0834407300231132E-4</v>
      </c>
      <c r="AB3413" s="109">
        <v>2.0725646963437735E-4</v>
      </c>
      <c r="AC3413" s="732">
        <v>6.3009746374253768E-4</v>
      </c>
      <c r="AD3413" s="108">
        <v>8.461578552421031E-5</v>
      </c>
      <c r="AE3413" s="109">
        <v>8.1338468683276243E-5</v>
      </c>
      <c r="AF3413" s="732">
        <v>1.5595100599626919E-4</v>
      </c>
      <c r="AG3413" s="108">
        <v>1.0165785122340077E-4</v>
      </c>
      <c r="AH3413" s="109">
        <v>9.6313135079906297E-5</v>
      </c>
      <c r="AI3413" s="732">
        <v>1.9958704109354527E-4</v>
      </c>
      <c r="AJ3413" s="114"/>
      <c r="AK3413" s="115"/>
      <c r="AL3413" s="115"/>
    </row>
    <row r="3414" spans="1:38" ht="13" x14ac:dyDescent="0.3">
      <c r="A3414" s="71">
        <f t="shared" si="5"/>
        <v>2060</v>
      </c>
      <c r="B3414" s="718">
        <v>9</v>
      </c>
      <c r="C3414" s="108">
        <v>0.2794043623327721</v>
      </c>
      <c r="D3414" s="109">
        <v>0.28574049361176196</v>
      </c>
      <c r="E3414" s="732">
        <v>0.2601334173746942</v>
      </c>
      <c r="F3414" s="108">
        <v>1.3214694217367725E-2</v>
      </c>
      <c r="G3414" s="109">
        <v>1.5008039375155987E-2</v>
      </c>
      <c r="H3414" s="732">
        <v>1.5644392560830552E-2</v>
      </c>
      <c r="I3414" s="108">
        <v>7.2884754213397825E-3</v>
      </c>
      <c r="J3414" s="109">
        <v>6.8578223990140037E-3</v>
      </c>
      <c r="K3414" s="732">
        <v>1.7987710367977701E-2</v>
      </c>
      <c r="L3414" s="108">
        <v>7.1224921251965018E-4</v>
      </c>
      <c r="M3414" s="109">
        <v>7.8342965078691024E-4</v>
      </c>
      <c r="N3414" s="732">
        <v>1.4623123025358526E-3</v>
      </c>
      <c r="O3414" s="108">
        <v>1.8376923650217992E-3</v>
      </c>
      <c r="P3414" s="109">
        <v>1.7223098485519147E-3</v>
      </c>
      <c r="Q3414" s="732">
        <v>3.6384818938658002E-3</v>
      </c>
      <c r="R3414" s="108">
        <v>2.5331226155676984E-3</v>
      </c>
      <c r="S3414" s="109">
        <v>3.3740863656433247E-3</v>
      </c>
      <c r="T3414" s="732">
        <v>1.0908621652602779E-2</v>
      </c>
      <c r="U3414" s="108">
        <v>1.9318717865114744E-4</v>
      </c>
      <c r="V3414" s="109">
        <v>1.8508291711435954E-4</v>
      </c>
      <c r="W3414" s="732">
        <v>3.5883014277710869E-4</v>
      </c>
      <c r="X3414" s="108">
        <v>1.1952947300682087E-5</v>
      </c>
      <c r="Y3414" s="109">
        <v>1.1422199704881999E-5</v>
      </c>
      <c r="Z3414" s="732">
        <v>2.3116413295806158E-5</v>
      </c>
      <c r="AA3414" s="108">
        <v>2.0834407300231132E-4</v>
      </c>
      <c r="AB3414" s="109">
        <v>2.0725646963437735E-4</v>
      </c>
      <c r="AC3414" s="732">
        <v>6.3009746374253768E-4</v>
      </c>
      <c r="AD3414" s="108">
        <v>8.461578552421031E-5</v>
      </c>
      <c r="AE3414" s="109">
        <v>8.1338468683276243E-5</v>
      </c>
      <c r="AF3414" s="732">
        <v>1.5595100599626919E-4</v>
      </c>
      <c r="AG3414" s="108">
        <v>1.0165785122340077E-4</v>
      </c>
      <c r="AH3414" s="109">
        <v>9.6313135079906297E-5</v>
      </c>
      <c r="AI3414" s="732">
        <v>1.9958704109354527E-4</v>
      </c>
      <c r="AJ3414" s="114"/>
      <c r="AK3414" s="115"/>
      <c r="AL3414" s="115"/>
    </row>
    <row r="3415" spans="1:38" ht="13" x14ac:dyDescent="0.3">
      <c r="A3415" s="71">
        <f t="shared" si="5"/>
        <v>2060</v>
      </c>
      <c r="B3415" s="718">
        <v>10</v>
      </c>
      <c r="C3415" s="108">
        <v>0.2794043623327721</v>
      </c>
      <c r="D3415" s="109">
        <v>0.28574049361176196</v>
      </c>
      <c r="E3415" s="732">
        <v>0.2601334173746942</v>
      </c>
      <c r="F3415" s="108">
        <v>1.3214694217367725E-2</v>
      </c>
      <c r="G3415" s="109">
        <v>1.5008039375155987E-2</v>
      </c>
      <c r="H3415" s="732">
        <v>1.5644392560830552E-2</v>
      </c>
      <c r="I3415" s="108">
        <v>7.2884754213397825E-3</v>
      </c>
      <c r="J3415" s="109">
        <v>6.8578223990140037E-3</v>
      </c>
      <c r="K3415" s="732">
        <v>1.7987710367977701E-2</v>
      </c>
      <c r="L3415" s="108">
        <v>7.1224921251965018E-4</v>
      </c>
      <c r="M3415" s="109">
        <v>7.8342965078691024E-4</v>
      </c>
      <c r="N3415" s="732">
        <v>1.4623123025358526E-3</v>
      </c>
      <c r="O3415" s="108">
        <v>1.8376923650217992E-3</v>
      </c>
      <c r="P3415" s="109">
        <v>1.7223098485519147E-3</v>
      </c>
      <c r="Q3415" s="732">
        <v>3.6384818938658002E-3</v>
      </c>
      <c r="R3415" s="108">
        <v>2.5331226155676984E-3</v>
      </c>
      <c r="S3415" s="109">
        <v>3.3740863656433247E-3</v>
      </c>
      <c r="T3415" s="732">
        <v>1.0908621652602779E-2</v>
      </c>
      <c r="U3415" s="108">
        <v>1.9318717865114744E-4</v>
      </c>
      <c r="V3415" s="109">
        <v>1.8508291711435954E-4</v>
      </c>
      <c r="W3415" s="732">
        <v>3.5883014277710869E-4</v>
      </c>
      <c r="X3415" s="108">
        <v>1.1952947300682087E-5</v>
      </c>
      <c r="Y3415" s="109">
        <v>1.1422199704881999E-5</v>
      </c>
      <c r="Z3415" s="732">
        <v>2.3116413295806158E-5</v>
      </c>
      <c r="AA3415" s="108">
        <v>2.0834407300231132E-4</v>
      </c>
      <c r="AB3415" s="109">
        <v>2.0725646963437735E-4</v>
      </c>
      <c r="AC3415" s="732">
        <v>6.3009746374253768E-4</v>
      </c>
      <c r="AD3415" s="108">
        <v>8.461578552421031E-5</v>
      </c>
      <c r="AE3415" s="109">
        <v>8.1338468683276243E-5</v>
      </c>
      <c r="AF3415" s="732">
        <v>1.5595100599626919E-4</v>
      </c>
      <c r="AG3415" s="108">
        <v>1.0165785122340077E-4</v>
      </c>
      <c r="AH3415" s="109">
        <v>9.6313135079906297E-5</v>
      </c>
      <c r="AI3415" s="732">
        <v>1.9958704109354527E-4</v>
      </c>
      <c r="AJ3415" s="114"/>
      <c r="AK3415" s="115"/>
      <c r="AL3415" s="115"/>
    </row>
    <row r="3416" spans="1:38" ht="13" x14ac:dyDescent="0.3">
      <c r="A3416" s="71">
        <f t="shared" si="5"/>
        <v>2060</v>
      </c>
      <c r="B3416" s="718">
        <v>11</v>
      </c>
      <c r="C3416" s="108">
        <v>0.2794043623327721</v>
      </c>
      <c r="D3416" s="109">
        <v>0.28574049361176196</v>
      </c>
      <c r="E3416" s="732">
        <v>0.2601334173746942</v>
      </c>
      <c r="F3416" s="108">
        <v>1.3214694217367725E-2</v>
      </c>
      <c r="G3416" s="109">
        <v>1.5008039375155987E-2</v>
      </c>
      <c r="H3416" s="732">
        <v>1.5644392560830552E-2</v>
      </c>
      <c r="I3416" s="108">
        <v>7.2884754213397825E-3</v>
      </c>
      <c r="J3416" s="109">
        <v>6.8578223990140037E-3</v>
      </c>
      <c r="K3416" s="732">
        <v>1.7987710367977701E-2</v>
      </c>
      <c r="L3416" s="108">
        <v>7.1224921251965018E-4</v>
      </c>
      <c r="M3416" s="109">
        <v>7.8342965078691024E-4</v>
      </c>
      <c r="N3416" s="732">
        <v>1.4623123025358526E-3</v>
      </c>
      <c r="O3416" s="108">
        <v>1.8376923650217992E-3</v>
      </c>
      <c r="P3416" s="109">
        <v>1.7223098485519147E-3</v>
      </c>
      <c r="Q3416" s="732">
        <v>3.6384818938658002E-3</v>
      </c>
      <c r="R3416" s="108">
        <v>2.5331226155676984E-3</v>
      </c>
      <c r="S3416" s="109">
        <v>3.3740863656433247E-3</v>
      </c>
      <c r="T3416" s="732">
        <v>1.0908621652602779E-2</v>
      </c>
      <c r="U3416" s="108">
        <v>1.9318717865114744E-4</v>
      </c>
      <c r="V3416" s="109">
        <v>1.8508291711435954E-4</v>
      </c>
      <c r="W3416" s="732">
        <v>3.5883014277710869E-4</v>
      </c>
      <c r="X3416" s="108">
        <v>1.1952947300682087E-5</v>
      </c>
      <c r="Y3416" s="109">
        <v>1.1422199704881999E-5</v>
      </c>
      <c r="Z3416" s="732">
        <v>2.3116413295806158E-5</v>
      </c>
      <c r="AA3416" s="108">
        <v>2.0834407300231132E-4</v>
      </c>
      <c r="AB3416" s="109">
        <v>2.0725646963437735E-4</v>
      </c>
      <c r="AC3416" s="732">
        <v>6.3009746374253768E-4</v>
      </c>
      <c r="AD3416" s="108">
        <v>8.461578552421031E-5</v>
      </c>
      <c r="AE3416" s="109">
        <v>8.1338468683276243E-5</v>
      </c>
      <c r="AF3416" s="732">
        <v>1.5595100599626919E-4</v>
      </c>
      <c r="AG3416" s="108">
        <v>1.0165785122340077E-4</v>
      </c>
      <c r="AH3416" s="109">
        <v>9.6313135079906297E-5</v>
      </c>
      <c r="AI3416" s="732">
        <v>1.9958704109354527E-4</v>
      </c>
      <c r="AJ3416" s="114"/>
      <c r="AK3416" s="115"/>
      <c r="AL3416" s="115"/>
    </row>
    <row r="3417" spans="1:38" ht="13" x14ac:dyDescent="0.3">
      <c r="A3417" s="71">
        <f t="shared" si="5"/>
        <v>2060</v>
      </c>
      <c r="B3417" s="718">
        <v>12</v>
      </c>
      <c r="C3417" s="108">
        <v>0.2794043623327721</v>
      </c>
      <c r="D3417" s="109">
        <v>0.28574049361176196</v>
      </c>
      <c r="E3417" s="732">
        <v>0.2601334173746942</v>
      </c>
      <c r="F3417" s="108">
        <v>1.3214694217367725E-2</v>
      </c>
      <c r="G3417" s="109">
        <v>1.5008039375155987E-2</v>
      </c>
      <c r="H3417" s="732">
        <v>1.5644392560830552E-2</v>
      </c>
      <c r="I3417" s="108">
        <v>7.2884754213397825E-3</v>
      </c>
      <c r="J3417" s="109">
        <v>6.8578223990140037E-3</v>
      </c>
      <c r="K3417" s="732">
        <v>1.7987710367977701E-2</v>
      </c>
      <c r="L3417" s="108">
        <v>7.1224921251965018E-4</v>
      </c>
      <c r="M3417" s="109">
        <v>7.8342965078691024E-4</v>
      </c>
      <c r="N3417" s="732">
        <v>1.4623123025358526E-3</v>
      </c>
      <c r="O3417" s="108">
        <v>1.8376923650217992E-3</v>
      </c>
      <c r="P3417" s="109">
        <v>1.7223098485519147E-3</v>
      </c>
      <c r="Q3417" s="732">
        <v>3.6384818938658002E-3</v>
      </c>
      <c r="R3417" s="108">
        <v>2.5331226155676984E-3</v>
      </c>
      <c r="S3417" s="109">
        <v>3.3740863656433247E-3</v>
      </c>
      <c r="T3417" s="732">
        <v>1.0908621652602779E-2</v>
      </c>
      <c r="U3417" s="108">
        <v>1.9318717865114744E-4</v>
      </c>
      <c r="V3417" s="109">
        <v>1.8508291711435954E-4</v>
      </c>
      <c r="W3417" s="732">
        <v>3.5883014277710869E-4</v>
      </c>
      <c r="X3417" s="108">
        <v>1.1952947300682087E-5</v>
      </c>
      <c r="Y3417" s="109">
        <v>1.1422199704881999E-5</v>
      </c>
      <c r="Z3417" s="732">
        <v>2.3116413295806158E-5</v>
      </c>
      <c r="AA3417" s="108">
        <v>2.0834407300231132E-4</v>
      </c>
      <c r="AB3417" s="109">
        <v>2.0725646963437735E-4</v>
      </c>
      <c r="AC3417" s="732">
        <v>6.3009746374253768E-4</v>
      </c>
      <c r="AD3417" s="108">
        <v>8.461578552421031E-5</v>
      </c>
      <c r="AE3417" s="109">
        <v>8.1338468683276243E-5</v>
      </c>
      <c r="AF3417" s="732">
        <v>1.5595100599626919E-4</v>
      </c>
      <c r="AG3417" s="108">
        <v>1.0165785122340077E-4</v>
      </c>
      <c r="AH3417" s="109">
        <v>9.6313135079906297E-5</v>
      </c>
      <c r="AI3417" s="732">
        <v>1.9958704109354527E-4</v>
      </c>
      <c r="AJ3417" s="114"/>
      <c r="AK3417" s="115"/>
      <c r="AL3417" s="115"/>
    </row>
    <row r="3418" spans="1:38" ht="13" x14ac:dyDescent="0.3">
      <c r="A3418" s="71">
        <f t="shared" si="5"/>
        <v>2060</v>
      </c>
      <c r="B3418" s="718">
        <v>13</v>
      </c>
      <c r="C3418" s="108">
        <v>0.2794043623327721</v>
      </c>
      <c r="D3418" s="109">
        <v>0.28574049361176196</v>
      </c>
      <c r="E3418" s="732">
        <v>0.2601334173746942</v>
      </c>
      <c r="F3418" s="108">
        <v>1.3214694217367725E-2</v>
      </c>
      <c r="G3418" s="109">
        <v>1.5008039375155987E-2</v>
      </c>
      <c r="H3418" s="732">
        <v>1.5644392560830552E-2</v>
      </c>
      <c r="I3418" s="108">
        <v>7.2884754213397825E-3</v>
      </c>
      <c r="J3418" s="109">
        <v>6.8578223990140037E-3</v>
      </c>
      <c r="K3418" s="732">
        <v>1.7987710367977701E-2</v>
      </c>
      <c r="L3418" s="108">
        <v>7.1224921251965018E-4</v>
      </c>
      <c r="M3418" s="109">
        <v>7.8342965078691024E-4</v>
      </c>
      <c r="N3418" s="732">
        <v>1.4623123025358526E-3</v>
      </c>
      <c r="O3418" s="108">
        <v>1.8376923650217992E-3</v>
      </c>
      <c r="P3418" s="109">
        <v>1.7223098485519147E-3</v>
      </c>
      <c r="Q3418" s="732">
        <v>3.6384818938658002E-3</v>
      </c>
      <c r="R3418" s="108">
        <v>2.5331226155676984E-3</v>
      </c>
      <c r="S3418" s="109">
        <v>3.3740863656433247E-3</v>
      </c>
      <c r="T3418" s="732">
        <v>1.0908621652602779E-2</v>
      </c>
      <c r="U3418" s="108">
        <v>1.9318717865114744E-4</v>
      </c>
      <c r="V3418" s="109">
        <v>1.8508291711435954E-4</v>
      </c>
      <c r="W3418" s="732">
        <v>3.5883014277710869E-4</v>
      </c>
      <c r="X3418" s="108">
        <v>1.1952947300682087E-5</v>
      </c>
      <c r="Y3418" s="109">
        <v>1.1422199704881999E-5</v>
      </c>
      <c r="Z3418" s="732">
        <v>2.3116413295806158E-5</v>
      </c>
      <c r="AA3418" s="108">
        <v>2.0834407300231132E-4</v>
      </c>
      <c r="AB3418" s="109">
        <v>2.0725646963437735E-4</v>
      </c>
      <c r="AC3418" s="732">
        <v>6.3009746374253768E-4</v>
      </c>
      <c r="AD3418" s="108">
        <v>8.461578552421031E-5</v>
      </c>
      <c r="AE3418" s="109">
        <v>8.1338468683276243E-5</v>
      </c>
      <c r="AF3418" s="732">
        <v>1.5595100599626919E-4</v>
      </c>
      <c r="AG3418" s="108">
        <v>1.0165785122340077E-4</v>
      </c>
      <c r="AH3418" s="109">
        <v>9.6313135079906297E-5</v>
      </c>
      <c r="AI3418" s="732">
        <v>1.9958704109354527E-4</v>
      </c>
      <c r="AJ3418" s="114"/>
      <c r="AK3418" s="115"/>
      <c r="AL3418" s="115"/>
    </row>
    <row r="3419" spans="1:38" ht="13" x14ac:dyDescent="0.3">
      <c r="A3419" s="71">
        <f t="shared" si="5"/>
        <v>2060</v>
      </c>
      <c r="B3419" s="718">
        <v>14</v>
      </c>
      <c r="C3419" s="108">
        <v>0.2794043623327721</v>
      </c>
      <c r="D3419" s="109">
        <v>0.28574049361176196</v>
      </c>
      <c r="E3419" s="732">
        <v>0.2601334173746942</v>
      </c>
      <c r="F3419" s="108">
        <v>1.3214694217367725E-2</v>
      </c>
      <c r="G3419" s="109">
        <v>1.5008039375155987E-2</v>
      </c>
      <c r="H3419" s="732">
        <v>1.5644392560830552E-2</v>
      </c>
      <c r="I3419" s="108">
        <v>7.2884754213397825E-3</v>
      </c>
      <c r="J3419" s="109">
        <v>6.8578223990140037E-3</v>
      </c>
      <c r="K3419" s="732">
        <v>1.7987710367977701E-2</v>
      </c>
      <c r="L3419" s="108">
        <v>7.1224921251965018E-4</v>
      </c>
      <c r="M3419" s="109">
        <v>7.8342965078691024E-4</v>
      </c>
      <c r="N3419" s="732">
        <v>1.4623123025358526E-3</v>
      </c>
      <c r="O3419" s="108">
        <v>1.8376923650217992E-3</v>
      </c>
      <c r="P3419" s="109">
        <v>1.7223098485519147E-3</v>
      </c>
      <c r="Q3419" s="732">
        <v>3.6384818938658002E-3</v>
      </c>
      <c r="R3419" s="108">
        <v>2.5331226155676984E-3</v>
      </c>
      <c r="S3419" s="109">
        <v>3.3740863656433247E-3</v>
      </c>
      <c r="T3419" s="732">
        <v>1.0908621652602779E-2</v>
      </c>
      <c r="U3419" s="108">
        <v>1.9318717865114744E-4</v>
      </c>
      <c r="V3419" s="109">
        <v>1.8508291711435954E-4</v>
      </c>
      <c r="W3419" s="732">
        <v>3.5883014277710869E-4</v>
      </c>
      <c r="X3419" s="108">
        <v>1.1952947300682087E-5</v>
      </c>
      <c r="Y3419" s="109">
        <v>1.1422199704881999E-5</v>
      </c>
      <c r="Z3419" s="732">
        <v>2.3116413295806158E-5</v>
      </c>
      <c r="AA3419" s="108">
        <v>2.0834407300231132E-4</v>
      </c>
      <c r="AB3419" s="109">
        <v>2.0725646963437735E-4</v>
      </c>
      <c r="AC3419" s="732">
        <v>6.3009746374253768E-4</v>
      </c>
      <c r="AD3419" s="108">
        <v>8.461578552421031E-5</v>
      </c>
      <c r="AE3419" s="109">
        <v>8.1338468683276243E-5</v>
      </c>
      <c r="AF3419" s="732">
        <v>1.5595100599626919E-4</v>
      </c>
      <c r="AG3419" s="108">
        <v>1.0165785122340077E-4</v>
      </c>
      <c r="AH3419" s="109">
        <v>9.6313135079906297E-5</v>
      </c>
      <c r="AI3419" s="732">
        <v>1.9958704109354527E-4</v>
      </c>
      <c r="AJ3419" s="114"/>
      <c r="AK3419" s="115"/>
      <c r="AL3419" s="115"/>
    </row>
    <row r="3420" spans="1:38" ht="13" x14ac:dyDescent="0.3">
      <c r="A3420" s="71">
        <f t="shared" si="5"/>
        <v>2060</v>
      </c>
      <c r="B3420" s="718">
        <v>15</v>
      </c>
      <c r="C3420" s="108">
        <v>0.2794043623327721</v>
      </c>
      <c r="D3420" s="109">
        <v>0.28574049361176196</v>
      </c>
      <c r="E3420" s="732">
        <v>0.2601334173746942</v>
      </c>
      <c r="F3420" s="108">
        <v>1.3214694217367725E-2</v>
      </c>
      <c r="G3420" s="109">
        <v>1.5008039375155987E-2</v>
      </c>
      <c r="H3420" s="732">
        <v>1.5644392560830552E-2</v>
      </c>
      <c r="I3420" s="108">
        <v>7.2884754213397825E-3</v>
      </c>
      <c r="J3420" s="109">
        <v>6.8578223990140037E-3</v>
      </c>
      <c r="K3420" s="732">
        <v>1.7987710367977701E-2</v>
      </c>
      <c r="L3420" s="108">
        <v>7.1224921251965018E-4</v>
      </c>
      <c r="M3420" s="109">
        <v>7.8342965078691024E-4</v>
      </c>
      <c r="N3420" s="732">
        <v>1.4623123025358526E-3</v>
      </c>
      <c r="O3420" s="108">
        <v>1.8376923650217992E-3</v>
      </c>
      <c r="P3420" s="109">
        <v>1.7223098485519147E-3</v>
      </c>
      <c r="Q3420" s="732">
        <v>3.6384818938658002E-3</v>
      </c>
      <c r="R3420" s="108">
        <v>2.5331226155676984E-3</v>
      </c>
      <c r="S3420" s="109">
        <v>3.3740863656433247E-3</v>
      </c>
      <c r="T3420" s="732">
        <v>1.0908621652602779E-2</v>
      </c>
      <c r="U3420" s="108">
        <v>1.9318717865114744E-4</v>
      </c>
      <c r="V3420" s="109">
        <v>1.8508291711435954E-4</v>
      </c>
      <c r="W3420" s="732">
        <v>3.5883014277710869E-4</v>
      </c>
      <c r="X3420" s="108">
        <v>1.1952947300682087E-5</v>
      </c>
      <c r="Y3420" s="109">
        <v>1.1422199704881999E-5</v>
      </c>
      <c r="Z3420" s="732">
        <v>2.3116413295806158E-5</v>
      </c>
      <c r="AA3420" s="108">
        <v>2.0834407300231132E-4</v>
      </c>
      <c r="AB3420" s="109">
        <v>2.0725646963437735E-4</v>
      </c>
      <c r="AC3420" s="732">
        <v>6.3009746374253768E-4</v>
      </c>
      <c r="AD3420" s="108">
        <v>8.461578552421031E-5</v>
      </c>
      <c r="AE3420" s="109">
        <v>8.1338468683276243E-5</v>
      </c>
      <c r="AF3420" s="732">
        <v>1.5595100599626919E-4</v>
      </c>
      <c r="AG3420" s="108">
        <v>1.0165785122340077E-4</v>
      </c>
      <c r="AH3420" s="109">
        <v>9.6313135079906297E-5</v>
      </c>
      <c r="AI3420" s="732">
        <v>1.9958704109354527E-4</v>
      </c>
      <c r="AJ3420" s="114"/>
      <c r="AK3420" s="115"/>
      <c r="AL3420" s="115"/>
    </row>
    <row r="3421" spans="1:38" ht="13" x14ac:dyDescent="0.3">
      <c r="A3421" s="71">
        <f t="shared" si="5"/>
        <v>2060</v>
      </c>
      <c r="B3421" s="718">
        <v>16</v>
      </c>
      <c r="C3421" s="108">
        <v>0.2794043623327721</v>
      </c>
      <c r="D3421" s="109">
        <v>0.28574049361176196</v>
      </c>
      <c r="E3421" s="732">
        <v>0.2601334173746942</v>
      </c>
      <c r="F3421" s="108">
        <v>1.3214694217367725E-2</v>
      </c>
      <c r="G3421" s="109">
        <v>1.5008039375155987E-2</v>
      </c>
      <c r="H3421" s="732">
        <v>1.5644392560830552E-2</v>
      </c>
      <c r="I3421" s="108">
        <v>7.2884754213397825E-3</v>
      </c>
      <c r="J3421" s="109">
        <v>6.8578223990140037E-3</v>
      </c>
      <c r="K3421" s="732">
        <v>1.7987710367977701E-2</v>
      </c>
      <c r="L3421" s="108">
        <v>7.1224921251965018E-4</v>
      </c>
      <c r="M3421" s="109">
        <v>7.8342965078691024E-4</v>
      </c>
      <c r="N3421" s="732">
        <v>1.4623123025358526E-3</v>
      </c>
      <c r="O3421" s="108">
        <v>1.8376923650217992E-3</v>
      </c>
      <c r="P3421" s="109">
        <v>1.7223098485519147E-3</v>
      </c>
      <c r="Q3421" s="732">
        <v>3.6384818938658002E-3</v>
      </c>
      <c r="R3421" s="108">
        <v>2.5331226155676984E-3</v>
      </c>
      <c r="S3421" s="109">
        <v>3.3740863656433247E-3</v>
      </c>
      <c r="T3421" s="732">
        <v>1.0908621652602779E-2</v>
      </c>
      <c r="U3421" s="108">
        <v>1.9318717865114744E-4</v>
      </c>
      <c r="V3421" s="109">
        <v>1.8508291711435954E-4</v>
      </c>
      <c r="W3421" s="732">
        <v>3.5883014277710869E-4</v>
      </c>
      <c r="X3421" s="108">
        <v>1.1952947300682087E-5</v>
      </c>
      <c r="Y3421" s="109">
        <v>1.1422199704881999E-5</v>
      </c>
      <c r="Z3421" s="732">
        <v>2.3116413295806158E-5</v>
      </c>
      <c r="AA3421" s="108">
        <v>2.0834407300231132E-4</v>
      </c>
      <c r="AB3421" s="109">
        <v>2.0725646963437735E-4</v>
      </c>
      <c r="AC3421" s="732">
        <v>6.3009746374253768E-4</v>
      </c>
      <c r="AD3421" s="108">
        <v>8.461578552421031E-5</v>
      </c>
      <c r="AE3421" s="109">
        <v>8.1338468683276243E-5</v>
      </c>
      <c r="AF3421" s="732">
        <v>1.5595100599626919E-4</v>
      </c>
      <c r="AG3421" s="108">
        <v>1.0165785122340077E-4</v>
      </c>
      <c r="AH3421" s="109">
        <v>9.6313135079906297E-5</v>
      </c>
      <c r="AI3421" s="732">
        <v>1.9958704109354527E-4</v>
      </c>
      <c r="AJ3421" s="114"/>
      <c r="AK3421" s="115"/>
      <c r="AL3421" s="115"/>
    </row>
    <row r="3422" spans="1:38" ht="13" x14ac:dyDescent="0.3">
      <c r="A3422" s="71">
        <f t="shared" si="5"/>
        <v>2060</v>
      </c>
      <c r="B3422" s="718">
        <v>17</v>
      </c>
      <c r="C3422" s="108">
        <v>0.2794043623327721</v>
      </c>
      <c r="D3422" s="109">
        <v>0.28574049361176196</v>
      </c>
      <c r="E3422" s="732">
        <v>0.2601334173746942</v>
      </c>
      <c r="F3422" s="108">
        <v>1.3214694217367725E-2</v>
      </c>
      <c r="G3422" s="109">
        <v>1.5008039375155987E-2</v>
      </c>
      <c r="H3422" s="732">
        <v>1.5644392560830552E-2</v>
      </c>
      <c r="I3422" s="108">
        <v>7.2884754213397825E-3</v>
      </c>
      <c r="J3422" s="109">
        <v>6.8578223990140037E-3</v>
      </c>
      <c r="K3422" s="732">
        <v>1.7987710367977701E-2</v>
      </c>
      <c r="L3422" s="108">
        <v>7.1224921251965018E-4</v>
      </c>
      <c r="M3422" s="109">
        <v>7.8342965078691024E-4</v>
      </c>
      <c r="N3422" s="732">
        <v>1.4623123025358526E-3</v>
      </c>
      <c r="O3422" s="108">
        <v>1.8376923650217992E-3</v>
      </c>
      <c r="P3422" s="109">
        <v>1.7223098485519147E-3</v>
      </c>
      <c r="Q3422" s="732">
        <v>3.6384818938658002E-3</v>
      </c>
      <c r="R3422" s="108">
        <v>2.5331226155676984E-3</v>
      </c>
      <c r="S3422" s="109">
        <v>3.3740863656433247E-3</v>
      </c>
      <c r="T3422" s="732">
        <v>1.0908621652602779E-2</v>
      </c>
      <c r="U3422" s="108">
        <v>1.9318717865114744E-4</v>
      </c>
      <c r="V3422" s="109">
        <v>1.8508291711435954E-4</v>
      </c>
      <c r="W3422" s="732">
        <v>3.5883014277710869E-4</v>
      </c>
      <c r="X3422" s="108">
        <v>1.1952947300682087E-5</v>
      </c>
      <c r="Y3422" s="109">
        <v>1.1422199704881999E-5</v>
      </c>
      <c r="Z3422" s="732">
        <v>2.3116413295806158E-5</v>
      </c>
      <c r="AA3422" s="108">
        <v>2.0834407300231132E-4</v>
      </c>
      <c r="AB3422" s="109">
        <v>2.0725646963437735E-4</v>
      </c>
      <c r="AC3422" s="732">
        <v>6.3009746374253768E-4</v>
      </c>
      <c r="AD3422" s="108">
        <v>8.461578552421031E-5</v>
      </c>
      <c r="AE3422" s="109">
        <v>8.1338468683276243E-5</v>
      </c>
      <c r="AF3422" s="732">
        <v>1.5595100599626919E-4</v>
      </c>
      <c r="AG3422" s="108">
        <v>1.0165785122340077E-4</v>
      </c>
      <c r="AH3422" s="109">
        <v>9.6313135079906297E-5</v>
      </c>
      <c r="AI3422" s="732">
        <v>1.9958704109354527E-4</v>
      </c>
      <c r="AJ3422" s="114"/>
      <c r="AK3422" s="115"/>
      <c r="AL3422" s="115"/>
    </row>
    <row r="3423" spans="1:38" ht="13" x14ac:dyDescent="0.3">
      <c r="A3423" s="71">
        <f t="shared" si="5"/>
        <v>2060</v>
      </c>
      <c r="B3423" s="718">
        <v>18</v>
      </c>
      <c r="C3423" s="108">
        <v>0.2794043623327721</v>
      </c>
      <c r="D3423" s="109">
        <v>0.28574049361176196</v>
      </c>
      <c r="E3423" s="732">
        <v>0.2601334173746942</v>
      </c>
      <c r="F3423" s="108">
        <v>1.3214694217367725E-2</v>
      </c>
      <c r="G3423" s="109">
        <v>1.5008039375155987E-2</v>
      </c>
      <c r="H3423" s="732">
        <v>1.5644392560830552E-2</v>
      </c>
      <c r="I3423" s="108">
        <v>7.2884754213397825E-3</v>
      </c>
      <c r="J3423" s="109">
        <v>6.8578223990140037E-3</v>
      </c>
      <c r="K3423" s="732">
        <v>1.7987710367977701E-2</v>
      </c>
      <c r="L3423" s="108">
        <v>7.1224921251965018E-4</v>
      </c>
      <c r="M3423" s="109">
        <v>7.8342965078691024E-4</v>
      </c>
      <c r="N3423" s="732">
        <v>1.4623123025358526E-3</v>
      </c>
      <c r="O3423" s="108">
        <v>1.8376923650217992E-3</v>
      </c>
      <c r="P3423" s="109">
        <v>1.7223098485519147E-3</v>
      </c>
      <c r="Q3423" s="732">
        <v>3.6384818938658002E-3</v>
      </c>
      <c r="R3423" s="108">
        <v>2.5331226155676984E-3</v>
      </c>
      <c r="S3423" s="109">
        <v>3.3740863656433247E-3</v>
      </c>
      <c r="T3423" s="732">
        <v>1.0908621652602779E-2</v>
      </c>
      <c r="U3423" s="108">
        <v>1.9318717865114744E-4</v>
      </c>
      <c r="V3423" s="109">
        <v>1.8508291711435954E-4</v>
      </c>
      <c r="W3423" s="732">
        <v>3.5883014277710869E-4</v>
      </c>
      <c r="X3423" s="108">
        <v>1.1952947300682087E-5</v>
      </c>
      <c r="Y3423" s="109">
        <v>1.1422199704881999E-5</v>
      </c>
      <c r="Z3423" s="732">
        <v>2.3116413295806158E-5</v>
      </c>
      <c r="AA3423" s="108">
        <v>2.0834407300231132E-4</v>
      </c>
      <c r="AB3423" s="109">
        <v>2.0725646963437735E-4</v>
      </c>
      <c r="AC3423" s="732">
        <v>6.3009746374253768E-4</v>
      </c>
      <c r="AD3423" s="108">
        <v>8.461578552421031E-5</v>
      </c>
      <c r="AE3423" s="109">
        <v>8.1338468683276243E-5</v>
      </c>
      <c r="AF3423" s="732">
        <v>1.5595100599626919E-4</v>
      </c>
      <c r="AG3423" s="108">
        <v>1.0165785122340077E-4</v>
      </c>
      <c r="AH3423" s="109">
        <v>9.6313135079906297E-5</v>
      </c>
      <c r="AI3423" s="732">
        <v>1.9958704109354527E-4</v>
      </c>
      <c r="AJ3423" s="114"/>
      <c r="AK3423" s="115"/>
      <c r="AL3423" s="115"/>
    </row>
    <row r="3424" spans="1:38" ht="13" x14ac:dyDescent="0.3">
      <c r="A3424" s="71">
        <f t="shared" si="5"/>
        <v>2060</v>
      </c>
      <c r="B3424" s="718">
        <v>19</v>
      </c>
      <c r="C3424" s="108">
        <v>0.2794043623327721</v>
      </c>
      <c r="D3424" s="109">
        <v>0.28574049361176196</v>
      </c>
      <c r="E3424" s="732">
        <v>0.2601334173746942</v>
      </c>
      <c r="F3424" s="108">
        <v>1.3214694217367725E-2</v>
      </c>
      <c r="G3424" s="109">
        <v>1.5008039375155987E-2</v>
      </c>
      <c r="H3424" s="732">
        <v>1.5644392560830552E-2</v>
      </c>
      <c r="I3424" s="108">
        <v>7.2884754213397825E-3</v>
      </c>
      <c r="J3424" s="109">
        <v>6.8578223990140037E-3</v>
      </c>
      <c r="K3424" s="732">
        <v>1.7987710367977701E-2</v>
      </c>
      <c r="L3424" s="108">
        <v>7.1224921251965018E-4</v>
      </c>
      <c r="M3424" s="109">
        <v>7.8342965078691024E-4</v>
      </c>
      <c r="N3424" s="732">
        <v>1.4623123025358526E-3</v>
      </c>
      <c r="O3424" s="108">
        <v>1.8376923650217992E-3</v>
      </c>
      <c r="P3424" s="109">
        <v>1.7223098485519147E-3</v>
      </c>
      <c r="Q3424" s="732">
        <v>3.6384818938658002E-3</v>
      </c>
      <c r="R3424" s="108">
        <v>2.5331226155676984E-3</v>
      </c>
      <c r="S3424" s="109">
        <v>3.3740863656433247E-3</v>
      </c>
      <c r="T3424" s="732">
        <v>1.0908621652602779E-2</v>
      </c>
      <c r="U3424" s="108">
        <v>1.9318717865114744E-4</v>
      </c>
      <c r="V3424" s="109">
        <v>1.8508291711435954E-4</v>
      </c>
      <c r="W3424" s="732">
        <v>3.5883014277710869E-4</v>
      </c>
      <c r="X3424" s="108">
        <v>1.1952947300682087E-5</v>
      </c>
      <c r="Y3424" s="109">
        <v>1.1422199704881999E-5</v>
      </c>
      <c r="Z3424" s="732">
        <v>2.3116413295806158E-5</v>
      </c>
      <c r="AA3424" s="108">
        <v>2.0834407300231132E-4</v>
      </c>
      <c r="AB3424" s="109">
        <v>2.0725646963437735E-4</v>
      </c>
      <c r="AC3424" s="732">
        <v>6.3009746374253768E-4</v>
      </c>
      <c r="AD3424" s="108">
        <v>8.461578552421031E-5</v>
      </c>
      <c r="AE3424" s="109">
        <v>8.1338468683276243E-5</v>
      </c>
      <c r="AF3424" s="732">
        <v>1.5595100599626919E-4</v>
      </c>
      <c r="AG3424" s="108">
        <v>1.0165785122340077E-4</v>
      </c>
      <c r="AH3424" s="109">
        <v>9.6313135079906297E-5</v>
      </c>
      <c r="AI3424" s="732">
        <v>1.9958704109354527E-4</v>
      </c>
      <c r="AJ3424" s="114"/>
      <c r="AK3424" s="115"/>
      <c r="AL3424" s="115"/>
    </row>
    <row r="3425" spans="1:38" ht="13" x14ac:dyDescent="0.3">
      <c r="A3425" s="71">
        <f t="shared" si="5"/>
        <v>2060</v>
      </c>
      <c r="B3425" s="718">
        <v>20</v>
      </c>
      <c r="C3425" s="108">
        <v>0.2794043623327721</v>
      </c>
      <c r="D3425" s="109">
        <v>0.28574049361176196</v>
      </c>
      <c r="E3425" s="732">
        <v>0.2601334173746942</v>
      </c>
      <c r="F3425" s="108">
        <v>1.3214694217367725E-2</v>
      </c>
      <c r="G3425" s="109">
        <v>1.5008039375155987E-2</v>
      </c>
      <c r="H3425" s="732">
        <v>1.5644392560830552E-2</v>
      </c>
      <c r="I3425" s="108">
        <v>7.2884754213397825E-3</v>
      </c>
      <c r="J3425" s="109">
        <v>6.8578223990140037E-3</v>
      </c>
      <c r="K3425" s="732">
        <v>1.7987710367977701E-2</v>
      </c>
      <c r="L3425" s="108">
        <v>7.1224921251965018E-4</v>
      </c>
      <c r="M3425" s="109">
        <v>7.8342965078691024E-4</v>
      </c>
      <c r="N3425" s="732">
        <v>1.4623123025358526E-3</v>
      </c>
      <c r="O3425" s="108">
        <v>1.8376923650217992E-3</v>
      </c>
      <c r="P3425" s="109">
        <v>1.7223098485519147E-3</v>
      </c>
      <c r="Q3425" s="732">
        <v>3.6384818938658002E-3</v>
      </c>
      <c r="R3425" s="108">
        <v>2.5331226155676984E-3</v>
      </c>
      <c r="S3425" s="109">
        <v>3.3740863656433247E-3</v>
      </c>
      <c r="T3425" s="732">
        <v>1.0908621652602779E-2</v>
      </c>
      <c r="U3425" s="108">
        <v>1.9318717865114744E-4</v>
      </c>
      <c r="V3425" s="109">
        <v>1.8508291711435954E-4</v>
      </c>
      <c r="W3425" s="732">
        <v>3.5883014277710869E-4</v>
      </c>
      <c r="X3425" s="108">
        <v>1.1952947300682087E-5</v>
      </c>
      <c r="Y3425" s="109">
        <v>1.1422199704881999E-5</v>
      </c>
      <c r="Z3425" s="732">
        <v>2.3116413295806158E-5</v>
      </c>
      <c r="AA3425" s="108">
        <v>2.0834407300231132E-4</v>
      </c>
      <c r="AB3425" s="109">
        <v>2.0725646963437735E-4</v>
      </c>
      <c r="AC3425" s="732">
        <v>6.3009746374253768E-4</v>
      </c>
      <c r="AD3425" s="108">
        <v>8.461578552421031E-5</v>
      </c>
      <c r="AE3425" s="109">
        <v>8.1338468683276243E-5</v>
      </c>
      <c r="AF3425" s="732">
        <v>1.5595100599626919E-4</v>
      </c>
      <c r="AG3425" s="108">
        <v>1.0165785122340077E-4</v>
      </c>
      <c r="AH3425" s="109">
        <v>9.6313135079906297E-5</v>
      </c>
      <c r="AI3425" s="732">
        <v>1.9958704109354527E-4</v>
      </c>
      <c r="AJ3425" s="114"/>
      <c r="AK3425" s="115"/>
      <c r="AL3425" s="115"/>
    </row>
    <row r="3426" spans="1:38" ht="13" x14ac:dyDescent="0.3">
      <c r="A3426" s="71">
        <f t="shared" si="5"/>
        <v>2060</v>
      </c>
      <c r="B3426" s="718">
        <v>21</v>
      </c>
      <c r="C3426" s="108">
        <v>0.2794043623327721</v>
      </c>
      <c r="D3426" s="109">
        <v>0.28574049361176196</v>
      </c>
      <c r="E3426" s="732">
        <v>0.2601334173746942</v>
      </c>
      <c r="F3426" s="108">
        <v>1.3214694217367725E-2</v>
      </c>
      <c r="G3426" s="109">
        <v>1.5008039375155987E-2</v>
      </c>
      <c r="H3426" s="732">
        <v>1.5644392560830552E-2</v>
      </c>
      <c r="I3426" s="108">
        <v>7.2884754213397825E-3</v>
      </c>
      <c r="J3426" s="109">
        <v>6.8578223990140037E-3</v>
      </c>
      <c r="K3426" s="732">
        <v>1.7987710367977701E-2</v>
      </c>
      <c r="L3426" s="108">
        <v>7.1224921251965018E-4</v>
      </c>
      <c r="M3426" s="109">
        <v>7.8342965078691024E-4</v>
      </c>
      <c r="N3426" s="732">
        <v>1.4623123025358526E-3</v>
      </c>
      <c r="O3426" s="108">
        <v>1.8376923650217992E-3</v>
      </c>
      <c r="P3426" s="109">
        <v>1.7223098485519147E-3</v>
      </c>
      <c r="Q3426" s="732">
        <v>3.6384818938658002E-3</v>
      </c>
      <c r="R3426" s="108">
        <v>2.5331226155676984E-3</v>
      </c>
      <c r="S3426" s="109">
        <v>3.3740863656433247E-3</v>
      </c>
      <c r="T3426" s="732">
        <v>1.0908621652602779E-2</v>
      </c>
      <c r="U3426" s="108">
        <v>1.9318717865114744E-4</v>
      </c>
      <c r="V3426" s="109">
        <v>1.8508291711435954E-4</v>
      </c>
      <c r="W3426" s="732">
        <v>3.5883014277710869E-4</v>
      </c>
      <c r="X3426" s="108">
        <v>1.1952947300682087E-5</v>
      </c>
      <c r="Y3426" s="109">
        <v>1.1422199704881999E-5</v>
      </c>
      <c r="Z3426" s="732">
        <v>2.3116413295806158E-5</v>
      </c>
      <c r="AA3426" s="108">
        <v>2.0834407300231132E-4</v>
      </c>
      <c r="AB3426" s="109">
        <v>2.0725646963437735E-4</v>
      </c>
      <c r="AC3426" s="732">
        <v>6.3009746374253768E-4</v>
      </c>
      <c r="AD3426" s="108">
        <v>8.461578552421031E-5</v>
      </c>
      <c r="AE3426" s="109">
        <v>8.1338468683276243E-5</v>
      </c>
      <c r="AF3426" s="732">
        <v>1.5595100599626919E-4</v>
      </c>
      <c r="AG3426" s="108">
        <v>1.0165785122340077E-4</v>
      </c>
      <c r="AH3426" s="109">
        <v>9.6313135079906297E-5</v>
      </c>
      <c r="AI3426" s="732">
        <v>1.9958704109354527E-4</v>
      </c>
      <c r="AJ3426" s="114"/>
      <c r="AK3426" s="115"/>
      <c r="AL3426" s="115"/>
    </row>
    <row r="3427" spans="1:38" ht="13" x14ac:dyDescent="0.3">
      <c r="A3427" s="71">
        <f t="shared" si="5"/>
        <v>2060</v>
      </c>
      <c r="B3427" s="718">
        <v>22</v>
      </c>
      <c r="C3427" s="108">
        <v>0.2794043623327721</v>
      </c>
      <c r="D3427" s="109">
        <v>0.28574049361176196</v>
      </c>
      <c r="E3427" s="732">
        <v>0.2601334173746942</v>
      </c>
      <c r="F3427" s="108">
        <v>1.3214694217367725E-2</v>
      </c>
      <c r="G3427" s="109">
        <v>1.5008039375155987E-2</v>
      </c>
      <c r="H3427" s="732">
        <v>1.5644392560830552E-2</v>
      </c>
      <c r="I3427" s="108">
        <v>7.2884754213397825E-3</v>
      </c>
      <c r="J3427" s="109">
        <v>6.8578223990140037E-3</v>
      </c>
      <c r="K3427" s="732">
        <v>1.7987710367977701E-2</v>
      </c>
      <c r="L3427" s="108">
        <v>7.1224921251965018E-4</v>
      </c>
      <c r="M3427" s="109">
        <v>7.8342965078691024E-4</v>
      </c>
      <c r="N3427" s="732">
        <v>1.4623123025358526E-3</v>
      </c>
      <c r="O3427" s="108">
        <v>1.8376923650217992E-3</v>
      </c>
      <c r="P3427" s="109">
        <v>1.7223098485519147E-3</v>
      </c>
      <c r="Q3427" s="732">
        <v>3.6384818938658002E-3</v>
      </c>
      <c r="R3427" s="108">
        <v>2.5331226155676984E-3</v>
      </c>
      <c r="S3427" s="109">
        <v>3.3740863656433247E-3</v>
      </c>
      <c r="T3427" s="732">
        <v>1.0908621652602779E-2</v>
      </c>
      <c r="U3427" s="108">
        <v>1.9318717865114744E-4</v>
      </c>
      <c r="V3427" s="109">
        <v>1.8508291711435954E-4</v>
      </c>
      <c r="W3427" s="732">
        <v>3.5883014277710869E-4</v>
      </c>
      <c r="X3427" s="108">
        <v>1.1952947300682087E-5</v>
      </c>
      <c r="Y3427" s="109">
        <v>1.1422199704881999E-5</v>
      </c>
      <c r="Z3427" s="732">
        <v>2.3116413295806158E-5</v>
      </c>
      <c r="AA3427" s="108">
        <v>2.0834407300231132E-4</v>
      </c>
      <c r="AB3427" s="109">
        <v>2.0725646963437735E-4</v>
      </c>
      <c r="AC3427" s="732">
        <v>6.3009746374253768E-4</v>
      </c>
      <c r="AD3427" s="108">
        <v>8.461578552421031E-5</v>
      </c>
      <c r="AE3427" s="109">
        <v>8.1338468683276243E-5</v>
      </c>
      <c r="AF3427" s="732">
        <v>1.5595100599626919E-4</v>
      </c>
      <c r="AG3427" s="108">
        <v>1.0165785122340077E-4</v>
      </c>
      <c r="AH3427" s="109">
        <v>9.6313135079906297E-5</v>
      </c>
      <c r="AI3427" s="732">
        <v>1.9958704109354527E-4</v>
      </c>
      <c r="AJ3427" s="114"/>
      <c r="AK3427" s="115"/>
      <c r="AL3427" s="115"/>
    </row>
    <row r="3428" spans="1:38" ht="13" x14ac:dyDescent="0.3">
      <c r="A3428" s="71">
        <f t="shared" si="5"/>
        <v>2060</v>
      </c>
      <c r="B3428" s="718">
        <v>23</v>
      </c>
      <c r="C3428" s="108">
        <v>0.2794043623327721</v>
      </c>
      <c r="D3428" s="109">
        <v>0.28574049361176196</v>
      </c>
      <c r="E3428" s="732">
        <v>0.2601334173746942</v>
      </c>
      <c r="F3428" s="108">
        <v>1.3214694217367725E-2</v>
      </c>
      <c r="G3428" s="109">
        <v>1.5008039375155987E-2</v>
      </c>
      <c r="H3428" s="732">
        <v>1.5644392560830552E-2</v>
      </c>
      <c r="I3428" s="108">
        <v>7.2884754213397825E-3</v>
      </c>
      <c r="J3428" s="109">
        <v>6.8578223990140037E-3</v>
      </c>
      <c r="K3428" s="732">
        <v>1.7987710367977701E-2</v>
      </c>
      <c r="L3428" s="108">
        <v>7.1224921251965018E-4</v>
      </c>
      <c r="M3428" s="109">
        <v>7.8342965078691024E-4</v>
      </c>
      <c r="N3428" s="732">
        <v>1.4623123025358526E-3</v>
      </c>
      <c r="O3428" s="108">
        <v>1.8376923650217992E-3</v>
      </c>
      <c r="P3428" s="109">
        <v>1.7223098485519147E-3</v>
      </c>
      <c r="Q3428" s="732">
        <v>3.6384818938658002E-3</v>
      </c>
      <c r="R3428" s="108">
        <v>2.5331226155676984E-3</v>
      </c>
      <c r="S3428" s="109">
        <v>3.3740863656433247E-3</v>
      </c>
      <c r="T3428" s="732">
        <v>1.0908621652602779E-2</v>
      </c>
      <c r="U3428" s="108">
        <v>1.9318717865114744E-4</v>
      </c>
      <c r="V3428" s="109">
        <v>1.8508291711435954E-4</v>
      </c>
      <c r="W3428" s="732">
        <v>3.5883014277710869E-4</v>
      </c>
      <c r="X3428" s="108">
        <v>1.1952947300682087E-5</v>
      </c>
      <c r="Y3428" s="109">
        <v>1.1422199704881999E-5</v>
      </c>
      <c r="Z3428" s="732">
        <v>2.3116413295806158E-5</v>
      </c>
      <c r="AA3428" s="108">
        <v>2.0834407300231132E-4</v>
      </c>
      <c r="AB3428" s="109">
        <v>2.0725646963437735E-4</v>
      </c>
      <c r="AC3428" s="732">
        <v>6.3009746374253768E-4</v>
      </c>
      <c r="AD3428" s="108">
        <v>8.461578552421031E-5</v>
      </c>
      <c r="AE3428" s="109">
        <v>8.1338468683276243E-5</v>
      </c>
      <c r="AF3428" s="732">
        <v>1.5595100599626919E-4</v>
      </c>
      <c r="AG3428" s="108">
        <v>1.0165785122340077E-4</v>
      </c>
      <c r="AH3428" s="109">
        <v>9.6313135079906297E-5</v>
      </c>
      <c r="AI3428" s="732">
        <v>1.9958704109354527E-4</v>
      </c>
      <c r="AJ3428" s="114"/>
      <c r="AK3428" s="115"/>
      <c r="AL3428" s="115"/>
    </row>
    <row r="3429" spans="1:38" ht="13" x14ac:dyDescent="0.3">
      <c r="A3429" s="71">
        <f t="shared" si="5"/>
        <v>2060</v>
      </c>
      <c r="B3429" s="718">
        <v>24</v>
      </c>
      <c r="C3429" s="108">
        <v>0.2794043623327721</v>
      </c>
      <c r="D3429" s="109">
        <v>0.28574049361176196</v>
      </c>
      <c r="E3429" s="732">
        <v>0.2601334173746942</v>
      </c>
      <c r="F3429" s="108">
        <v>1.3214694217367725E-2</v>
      </c>
      <c r="G3429" s="109">
        <v>1.5008039375155987E-2</v>
      </c>
      <c r="H3429" s="732">
        <v>1.5644392560830552E-2</v>
      </c>
      <c r="I3429" s="108">
        <v>7.2884754213397825E-3</v>
      </c>
      <c r="J3429" s="109">
        <v>6.8578223990140037E-3</v>
      </c>
      <c r="K3429" s="732">
        <v>1.7987710367977701E-2</v>
      </c>
      <c r="L3429" s="108">
        <v>7.1224921251965018E-4</v>
      </c>
      <c r="M3429" s="109">
        <v>7.8342965078691024E-4</v>
      </c>
      <c r="N3429" s="732">
        <v>1.4623123025358526E-3</v>
      </c>
      <c r="O3429" s="108">
        <v>1.8376923650217992E-3</v>
      </c>
      <c r="P3429" s="109">
        <v>1.7223098485519147E-3</v>
      </c>
      <c r="Q3429" s="732">
        <v>3.6384818938658002E-3</v>
      </c>
      <c r="R3429" s="108">
        <v>2.5331226155676984E-3</v>
      </c>
      <c r="S3429" s="109">
        <v>3.3740863656433247E-3</v>
      </c>
      <c r="T3429" s="732">
        <v>1.0908621652602779E-2</v>
      </c>
      <c r="U3429" s="108">
        <v>1.9318717865114744E-4</v>
      </c>
      <c r="V3429" s="109">
        <v>1.8508291711435954E-4</v>
      </c>
      <c r="W3429" s="732">
        <v>3.5883014277710869E-4</v>
      </c>
      <c r="X3429" s="108">
        <v>1.1952947300682087E-5</v>
      </c>
      <c r="Y3429" s="109">
        <v>1.1422199704881999E-5</v>
      </c>
      <c r="Z3429" s="732">
        <v>2.3116413295806158E-5</v>
      </c>
      <c r="AA3429" s="108">
        <v>2.0834407300231132E-4</v>
      </c>
      <c r="AB3429" s="109">
        <v>2.0725646963437735E-4</v>
      </c>
      <c r="AC3429" s="732">
        <v>6.3009746374253768E-4</v>
      </c>
      <c r="AD3429" s="108">
        <v>8.461578552421031E-5</v>
      </c>
      <c r="AE3429" s="109">
        <v>8.1338468683276243E-5</v>
      </c>
      <c r="AF3429" s="732">
        <v>1.5595100599626919E-4</v>
      </c>
      <c r="AG3429" s="108">
        <v>1.0165785122340077E-4</v>
      </c>
      <c r="AH3429" s="109">
        <v>9.6313135079906297E-5</v>
      </c>
      <c r="AI3429" s="732">
        <v>1.9958704109354527E-4</v>
      </c>
      <c r="AJ3429" s="114"/>
      <c r="AK3429" s="115"/>
      <c r="AL3429" s="115"/>
    </row>
    <row r="3430" spans="1:38" ht="13" x14ac:dyDescent="0.3">
      <c r="A3430" s="71">
        <f t="shared" si="5"/>
        <v>2060</v>
      </c>
      <c r="B3430" s="718">
        <v>25</v>
      </c>
      <c r="C3430" s="108">
        <v>0.2794043623327721</v>
      </c>
      <c r="D3430" s="109">
        <v>0.28574049361176196</v>
      </c>
      <c r="E3430" s="732">
        <v>0.2601334173746942</v>
      </c>
      <c r="F3430" s="108">
        <v>1.3214694217367725E-2</v>
      </c>
      <c r="G3430" s="109">
        <v>1.5008039375155987E-2</v>
      </c>
      <c r="H3430" s="732">
        <v>1.5644392560830552E-2</v>
      </c>
      <c r="I3430" s="108">
        <v>7.2884754213397825E-3</v>
      </c>
      <c r="J3430" s="109">
        <v>6.8578223990140037E-3</v>
      </c>
      <c r="K3430" s="732">
        <v>1.7987710367977701E-2</v>
      </c>
      <c r="L3430" s="108">
        <v>7.1224921251965018E-4</v>
      </c>
      <c r="M3430" s="109">
        <v>7.8342965078691024E-4</v>
      </c>
      <c r="N3430" s="732">
        <v>1.4623123025358526E-3</v>
      </c>
      <c r="O3430" s="108">
        <v>1.8376923650217992E-3</v>
      </c>
      <c r="P3430" s="109">
        <v>1.7223098485519147E-3</v>
      </c>
      <c r="Q3430" s="732">
        <v>3.6384818938658002E-3</v>
      </c>
      <c r="R3430" s="108">
        <v>2.5331226155676984E-3</v>
      </c>
      <c r="S3430" s="109">
        <v>3.3740863656433247E-3</v>
      </c>
      <c r="T3430" s="732">
        <v>1.0908621652602779E-2</v>
      </c>
      <c r="U3430" s="108">
        <v>1.9318717865114744E-4</v>
      </c>
      <c r="V3430" s="109">
        <v>1.8508291711435954E-4</v>
      </c>
      <c r="W3430" s="732">
        <v>3.5883014277710869E-4</v>
      </c>
      <c r="X3430" s="108">
        <v>1.1952947300682087E-5</v>
      </c>
      <c r="Y3430" s="109">
        <v>1.1422199704881999E-5</v>
      </c>
      <c r="Z3430" s="732">
        <v>2.3116413295806158E-5</v>
      </c>
      <c r="AA3430" s="108">
        <v>2.0834407300231132E-4</v>
      </c>
      <c r="AB3430" s="109">
        <v>2.0725646963437735E-4</v>
      </c>
      <c r="AC3430" s="732">
        <v>6.3009746374253768E-4</v>
      </c>
      <c r="AD3430" s="108">
        <v>8.461578552421031E-5</v>
      </c>
      <c r="AE3430" s="109">
        <v>8.1338468683276243E-5</v>
      </c>
      <c r="AF3430" s="732">
        <v>1.5595100599626919E-4</v>
      </c>
      <c r="AG3430" s="108">
        <v>1.0165785122340077E-4</v>
      </c>
      <c r="AH3430" s="109">
        <v>9.6313135079906297E-5</v>
      </c>
      <c r="AI3430" s="732">
        <v>1.9958704109354527E-4</v>
      </c>
      <c r="AJ3430" s="114"/>
      <c r="AK3430" s="115"/>
      <c r="AL3430" s="115"/>
    </row>
    <row r="3431" spans="1:38" ht="13" x14ac:dyDescent="0.3">
      <c r="A3431" s="71">
        <f t="shared" ref="A3431:A3444" si="6">A3391+1</f>
        <v>2060</v>
      </c>
      <c r="B3431" s="718">
        <v>26</v>
      </c>
      <c r="C3431" s="108">
        <v>0.2794043623327721</v>
      </c>
      <c r="D3431" s="109">
        <v>0.28574049361176196</v>
      </c>
      <c r="E3431" s="732">
        <v>0.2601334173746942</v>
      </c>
      <c r="F3431" s="108">
        <v>1.3214694217367725E-2</v>
      </c>
      <c r="G3431" s="109">
        <v>1.5008039375155987E-2</v>
      </c>
      <c r="H3431" s="732">
        <v>1.5644392560830552E-2</v>
      </c>
      <c r="I3431" s="108">
        <v>7.2884754213397825E-3</v>
      </c>
      <c r="J3431" s="109">
        <v>6.8578223990140037E-3</v>
      </c>
      <c r="K3431" s="732">
        <v>1.7987710367977701E-2</v>
      </c>
      <c r="L3431" s="108">
        <v>7.1224921251965018E-4</v>
      </c>
      <c r="M3431" s="109">
        <v>7.8342965078691024E-4</v>
      </c>
      <c r="N3431" s="732">
        <v>1.4623123025358526E-3</v>
      </c>
      <c r="O3431" s="108">
        <v>1.8376923650217992E-3</v>
      </c>
      <c r="P3431" s="109">
        <v>1.7223098485519147E-3</v>
      </c>
      <c r="Q3431" s="732">
        <v>3.6384818938658002E-3</v>
      </c>
      <c r="R3431" s="108">
        <v>2.5331226155676984E-3</v>
      </c>
      <c r="S3431" s="109">
        <v>3.3740863656433247E-3</v>
      </c>
      <c r="T3431" s="732">
        <v>1.0908621652602779E-2</v>
      </c>
      <c r="U3431" s="108">
        <v>1.9318717865114744E-4</v>
      </c>
      <c r="V3431" s="109">
        <v>1.8508291711435954E-4</v>
      </c>
      <c r="W3431" s="732">
        <v>3.5883014277710869E-4</v>
      </c>
      <c r="X3431" s="108">
        <v>1.1952947300682087E-5</v>
      </c>
      <c r="Y3431" s="109">
        <v>1.1422199704881999E-5</v>
      </c>
      <c r="Z3431" s="732">
        <v>2.3116413295806158E-5</v>
      </c>
      <c r="AA3431" s="108">
        <v>2.0834407300231132E-4</v>
      </c>
      <c r="AB3431" s="109">
        <v>2.0725646963437735E-4</v>
      </c>
      <c r="AC3431" s="732">
        <v>6.3009746374253768E-4</v>
      </c>
      <c r="AD3431" s="108">
        <v>8.461578552421031E-5</v>
      </c>
      <c r="AE3431" s="109">
        <v>8.1338468683276243E-5</v>
      </c>
      <c r="AF3431" s="732">
        <v>1.5595100599626919E-4</v>
      </c>
      <c r="AG3431" s="108">
        <v>1.0165785122340077E-4</v>
      </c>
      <c r="AH3431" s="109">
        <v>9.6313135079906297E-5</v>
      </c>
      <c r="AI3431" s="732">
        <v>1.9958704109354527E-4</v>
      </c>
      <c r="AJ3431" s="114"/>
      <c r="AK3431" s="115"/>
      <c r="AL3431" s="115"/>
    </row>
    <row r="3432" spans="1:38" ht="13" x14ac:dyDescent="0.3">
      <c r="A3432" s="71">
        <f t="shared" si="6"/>
        <v>2060</v>
      </c>
      <c r="B3432" s="718">
        <v>27</v>
      </c>
      <c r="C3432" s="108">
        <v>0.2794043623327721</v>
      </c>
      <c r="D3432" s="109">
        <v>0.28574049361176196</v>
      </c>
      <c r="E3432" s="732">
        <v>0.2601334173746942</v>
      </c>
      <c r="F3432" s="108">
        <v>1.3214694217367725E-2</v>
      </c>
      <c r="G3432" s="109">
        <v>1.5008039375155987E-2</v>
      </c>
      <c r="H3432" s="732">
        <v>1.5644392560830552E-2</v>
      </c>
      <c r="I3432" s="108">
        <v>7.2884754213397825E-3</v>
      </c>
      <c r="J3432" s="109">
        <v>6.8578223990140037E-3</v>
      </c>
      <c r="K3432" s="732">
        <v>1.7987710367977701E-2</v>
      </c>
      <c r="L3432" s="108">
        <v>7.1224921251965018E-4</v>
      </c>
      <c r="M3432" s="109">
        <v>7.8342965078691024E-4</v>
      </c>
      <c r="N3432" s="732">
        <v>1.4623123025358526E-3</v>
      </c>
      <c r="O3432" s="108">
        <v>1.8376923650217992E-3</v>
      </c>
      <c r="P3432" s="109">
        <v>1.7223098485519147E-3</v>
      </c>
      <c r="Q3432" s="732">
        <v>3.6384818938658002E-3</v>
      </c>
      <c r="R3432" s="108">
        <v>2.5331226155676984E-3</v>
      </c>
      <c r="S3432" s="109">
        <v>3.3740863656433247E-3</v>
      </c>
      <c r="T3432" s="732">
        <v>1.0908621652602779E-2</v>
      </c>
      <c r="U3432" s="108">
        <v>1.9318717865114744E-4</v>
      </c>
      <c r="V3432" s="109">
        <v>1.8508291711435954E-4</v>
      </c>
      <c r="W3432" s="732">
        <v>3.5883014277710869E-4</v>
      </c>
      <c r="X3432" s="108">
        <v>1.1952947300682087E-5</v>
      </c>
      <c r="Y3432" s="109">
        <v>1.1422199704881999E-5</v>
      </c>
      <c r="Z3432" s="732">
        <v>2.3116413295806158E-5</v>
      </c>
      <c r="AA3432" s="108">
        <v>2.0834407300231132E-4</v>
      </c>
      <c r="AB3432" s="109">
        <v>2.0725646963437735E-4</v>
      </c>
      <c r="AC3432" s="732">
        <v>6.3009746374253768E-4</v>
      </c>
      <c r="AD3432" s="108">
        <v>8.461578552421031E-5</v>
      </c>
      <c r="AE3432" s="109">
        <v>8.1338468683276243E-5</v>
      </c>
      <c r="AF3432" s="732">
        <v>1.5595100599626919E-4</v>
      </c>
      <c r="AG3432" s="108">
        <v>1.0165785122340077E-4</v>
      </c>
      <c r="AH3432" s="109">
        <v>9.6313135079906297E-5</v>
      </c>
      <c r="AI3432" s="732">
        <v>1.9958704109354527E-4</v>
      </c>
      <c r="AJ3432" s="114"/>
      <c r="AK3432" s="115"/>
      <c r="AL3432" s="115"/>
    </row>
    <row r="3433" spans="1:38" ht="13" x14ac:dyDescent="0.3">
      <c r="A3433" s="71">
        <f t="shared" si="6"/>
        <v>2060</v>
      </c>
      <c r="B3433" s="718">
        <v>28</v>
      </c>
      <c r="C3433" s="108">
        <v>0.2794043623327721</v>
      </c>
      <c r="D3433" s="109">
        <v>0.28574049361176196</v>
      </c>
      <c r="E3433" s="732">
        <v>0.2601334173746942</v>
      </c>
      <c r="F3433" s="108">
        <v>1.3214694217367725E-2</v>
      </c>
      <c r="G3433" s="109">
        <v>1.5008039375155987E-2</v>
      </c>
      <c r="H3433" s="732">
        <v>1.5644392560830552E-2</v>
      </c>
      <c r="I3433" s="108">
        <v>7.2884754213397825E-3</v>
      </c>
      <c r="J3433" s="109">
        <v>6.8578223990140037E-3</v>
      </c>
      <c r="K3433" s="732">
        <v>1.7987710367977701E-2</v>
      </c>
      <c r="L3433" s="108">
        <v>7.1224921251965018E-4</v>
      </c>
      <c r="M3433" s="109">
        <v>7.8342965078691024E-4</v>
      </c>
      <c r="N3433" s="732">
        <v>1.4623123025358526E-3</v>
      </c>
      <c r="O3433" s="108">
        <v>1.8376923650217992E-3</v>
      </c>
      <c r="P3433" s="109">
        <v>1.7223098485519147E-3</v>
      </c>
      <c r="Q3433" s="732">
        <v>3.6384818938658002E-3</v>
      </c>
      <c r="R3433" s="108">
        <v>2.5331226155676984E-3</v>
      </c>
      <c r="S3433" s="109">
        <v>3.3740863656433247E-3</v>
      </c>
      <c r="T3433" s="732">
        <v>1.0908621652602779E-2</v>
      </c>
      <c r="U3433" s="108">
        <v>1.9318717865114744E-4</v>
      </c>
      <c r="V3433" s="109">
        <v>1.8508291711435954E-4</v>
      </c>
      <c r="W3433" s="732">
        <v>3.5883014277710869E-4</v>
      </c>
      <c r="X3433" s="108">
        <v>1.1952947300682087E-5</v>
      </c>
      <c r="Y3433" s="109">
        <v>1.1422199704881999E-5</v>
      </c>
      <c r="Z3433" s="732">
        <v>2.3116413295806158E-5</v>
      </c>
      <c r="AA3433" s="108">
        <v>2.0834407300231132E-4</v>
      </c>
      <c r="AB3433" s="109">
        <v>2.0725646963437735E-4</v>
      </c>
      <c r="AC3433" s="732">
        <v>6.3009746374253768E-4</v>
      </c>
      <c r="AD3433" s="108">
        <v>8.461578552421031E-5</v>
      </c>
      <c r="AE3433" s="109">
        <v>8.1338468683276243E-5</v>
      </c>
      <c r="AF3433" s="732">
        <v>1.5595100599626919E-4</v>
      </c>
      <c r="AG3433" s="108">
        <v>1.0165785122340077E-4</v>
      </c>
      <c r="AH3433" s="109">
        <v>9.6313135079906297E-5</v>
      </c>
      <c r="AI3433" s="732">
        <v>1.9958704109354527E-4</v>
      </c>
      <c r="AJ3433" s="114"/>
      <c r="AK3433" s="115"/>
      <c r="AL3433" s="115"/>
    </row>
    <row r="3434" spans="1:38" ht="13" x14ac:dyDescent="0.3">
      <c r="A3434" s="71">
        <f t="shared" si="6"/>
        <v>2060</v>
      </c>
      <c r="B3434" s="718">
        <v>29</v>
      </c>
      <c r="C3434" s="108">
        <v>0.2794043623327721</v>
      </c>
      <c r="D3434" s="109">
        <v>0.28574049361176196</v>
      </c>
      <c r="E3434" s="732">
        <v>0.2601334173746942</v>
      </c>
      <c r="F3434" s="108">
        <v>1.3214694217367725E-2</v>
      </c>
      <c r="G3434" s="109">
        <v>1.5008039375155987E-2</v>
      </c>
      <c r="H3434" s="732">
        <v>1.5644392560830552E-2</v>
      </c>
      <c r="I3434" s="108">
        <v>7.2884754213397825E-3</v>
      </c>
      <c r="J3434" s="109">
        <v>6.8578223990140037E-3</v>
      </c>
      <c r="K3434" s="732">
        <v>1.7987710367977701E-2</v>
      </c>
      <c r="L3434" s="108">
        <v>7.1224921251965018E-4</v>
      </c>
      <c r="M3434" s="109">
        <v>7.8342965078691024E-4</v>
      </c>
      <c r="N3434" s="732">
        <v>1.4623123025358526E-3</v>
      </c>
      <c r="O3434" s="108">
        <v>1.8376923650217992E-3</v>
      </c>
      <c r="P3434" s="109">
        <v>1.7223098485519147E-3</v>
      </c>
      <c r="Q3434" s="732">
        <v>3.6384818938658002E-3</v>
      </c>
      <c r="R3434" s="108">
        <v>2.5331226155676984E-3</v>
      </c>
      <c r="S3434" s="109">
        <v>3.3740863656433247E-3</v>
      </c>
      <c r="T3434" s="732">
        <v>1.0908621652602779E-2</v>
      </c>
      <c r="U3434" s="108">
        <v>1.9318717865114744E-4</v>
      </c>
      <c r="V3434" s="109">
        <v>1.8508291711435954E-4</v>
      </c>
      <c r="W3434" s="732">
        <v>3.5883014277710869E-4</v>
      </c>
      <c r="X3434" s="108">
        <v>1.1952947300682087E-5</v>
      </c>
      <c r="Y3434" s="109">
        <v>1.1422199704881999E-5</v>
      </c>
      <c r="Z3434" s="732">
        <v>2.3116413295806158E-5</v>
      </c>
      <c r="AA3434" s="108">
        <v>2.0834407300231132E-4</v>
      </c>
      <c r="AB3434" s="109">
        <v>2.0725646963437735E-4</v>
      </c>
      <c r="AC3434" s="732">
        <v>6.3009746374253768E-4</v>
      </c>
      <c r="AD3434" s="108">
        <v>8.461578552421031E-5</v>
      </c>
      <c r="AE3434" s="109">
        <v>8.1338468683276243E-5</v>
      </c>
      <c r="AF3434" s="732">
        <v>1.5595100599626919E-4</v>
      </c>
      <c r="AG3434" s="108">
        <v>1.0165785122340077E-4</v>
      </c>
      <c r="AH3434" s="109">
        <v>9.6313135079906297E-5</v>
      </c>
      <c r="AI3434" s="732">
        <v>1.9958704109354527E-4</v>
      </c>
      <c r="AJ3434" s="114"/>
      <c r="AK3434" s="115"/>
      <c r="AL3434" s="115"/>
    </row>
    <row r="3435" spans="1:38" ht="13" x14ac:dyDescent="0.3">
      <c r="A3435" s="71">
        <f t="shared" si="6"/>
        <v>2060</v>
      </c>
      <c r="B3435" s="718">
        <v>30</v>
      </c>
      <c r="C3435" s="108">
        <v>0.2794043623327721</v>
      </c>
      <c r="D3435" s="109">
        <v>0.28574049361176196</v>
      </c>
      <c r="E3435" s="732">
        <v>0.2601334173746942</v>
      </c>
      <c r="F3435" s="108">
        <v>1.3214694217367725E-2</v>
      </c>
      <c r="G3435" s="109">
        <v>1.5008039375155987E-2</v>
      </c>
      <c r="H3435" s="732">
        <v>1.5644392560830552E-2</v>
      </c>
      <c r="I3435" s="108">
        <v>7.2884754213397825E-3</v>
      </c>
      <c r="J3435" s="109">
        <v>6.8578223990140037E-3</v>
      </c>
      <c r="K3435" s="732">
        <v>1.7987710367977701E-2</v>
      </c>
      <c r="L3435" s="108">
        <v>7.1224921251965018E-4</v>
      </c>
      <c r="M3435" s="109">
        <v>7.8342965078691024E-4</v>
      </c>
      <c r="N3435" s="732">
        <v>1.4623123025358526E-3</v>
      </c>
      <c r="O3435" s="108">
        <v>1.8376923650217992E-3</v>
      </c>
      <c r="P3435" s="109">
        <v>1.7223098485519147E-3</v>
      </c>
      <c r="Q3435" s="732">
        <v>3.6384818938658002E-3</v>
      </c>
      <c r="R3435" s="108">
        <v>2.5331226155676984E-3</v>
      </c>
      <c r="S3435" s="109">
        <v>3.3740863656433247E-3</v>
      </c>
      <c r="T3435" s="732">
        <v>1.0908621652602779E-2</v>
      </c>
      <c r="U3435" s="108">
        <v>1.9318717865114744E-4</v>
      </c>
      <c r="V3435" s="109">
        <v>1.8508291711435954E-4</v>
      </c>
      <c r="W3435" s="732">
        <v>3.5883014277710869E-4</v>
      </c>
      <c r="X3435" s="108">
        <v>1.1952947300682087E-5</v>
      </c>
      <c r="Y3435" s="109">
        <v>1.1422199704881999E-5</v>
      </c>
      <c r="Z3435" s="732">
        <v>2.3116413295806158E-5</v>
      </c>
      <c r="AA3435" s="108">
        <v>2.0834407300231132E-4</v>
      </c>
      <c r="AB3435" s="109">
        <v>2.0725646963437735E-4</v>
      </c>
      <c r="AC3435" s="732">
        <v>6.3009746374253768E-4</v>
      </c>
      <c r="AD3435" s="108">
        <v>8.461578552421031E-5</v>
      </c>
      <c r="AE3435" s="109">
        <v>8.1338468683276243E-5</v>
      </c>
      <c r="AF3435" s="732">
        <v>1.5595100599626919E-4</v>
      </c>
      <c r="AG3435" s="108">
        <v>1.0165785122340077E-4</v>
      </c>
      <c r="AH3435" s="109">
        <v>9.6313135079906297E-5</v>
      </c>
      <c r="AI3435" s="732">
        <v>1.9958704109354527E-4</v>
      </c>
      <c r="AJ3435" s="114"/>
      <c r="AK3435" s="115"/>
      <c r="AL3435" s="115"/>
    </row>
    <row r="3436" spans="1:38" ht="13" x14ac:dyDescent="0.3">
      <c r="A3436" s="71">
        <f t="shared" si="6"/>
        <v>2060</v>
      </c>
      <c r="B3436" s="718">
        <v>31</v>
      </c>
      <c r="C3436" s="108">
        <v>0.2794043623327721</v>
      </c>
      <c r="D3436" s="109">
        <v>0.28574049361176196</v>
      </c>
      <c r="E3436" s="732">
        <v>0.2601334173746942</v>
      </c>
      <c r="F3436" s="108">
        <v>1.3214694217367725E-2</v>
      </c>
      <c r="G3436" s="109">
        <v>1.5008039375155987E-2</v>
      </c>
      <c r="H3436" s="732">
        <v>1.5644392560830552E-2</v>
      </c>
      <c r="I3436" s="108">
        <v>7.2884754213397825E-3</v>
      </c>
      <c r="J3436" s="109">
        <v>6.8578223990140037E-3</v>
      </c>
      <c r="K3436" s="732">
        <v>1.7987710367977701E-2</v>
      </c>
      <c r="L3436" s="108">
        <v>7.1224921251965018E-4</v>
      </c>
      <c r="M3436" s="109">
        <v>7.8342965078691024E-4</v>
      </c>
      <c r="N3436" s="732">
        <v>1.4623123025358526E-3</v>
      </c>
      <c r="O3436" s="108">
        <v>1.8376923650217992E-3</v>
      </c>
      <c r="P3436" s="109">
        <v>1.7223098485519147E-3</v>
      </c>
      <c r="Q3436" s="732">
        <v>3.6384818938658002E-3</v>
      </c>
      <c r="R3436" s="108">
        <v>2.5331226155676984E-3</v>
      </c>
      <c r="S3436" s="109">
        <v>3.3740863656433247E-3</v>
      </c>
      <c r="T3436" s="732">
        <v>1.0908621652602779E-2</v>
      </c>
      <c r="U3436" s="108">
        <v>1.9318717865114744E-4</v>
      </c>
      <c r="V3436" s="109">
        <v>1.8508291711435954E-4</v>
      </c>
      <c r="W3436" s="732">
        <v>3.5883014277710869E-4</v>
      </c>
      <c r="X3436" s="108">
        <v>1.1952947300682087E-5</v>
      </c>
      <c r="Y3436" s="109">
        <v>1.1422199704881999E-5</v>
      </c>
      <c r="Z3436" s="732">
        <v>2.3116413295806158E-5</v>
      </c>
      <c r="AA3436" s="108">
        <v>2.0834407300231132E-4</v>
      </c>
      <c r="AB3436" s="109">
        <v>2.0725646963437735E-4</v>
      </c>
      <c r="AC3436" s="732">
        <v>6.3009746374253768E-4</v>
      </c>
      <c r="AD3436" s="108">
        <v>8.461578552421031E-5</v>
      </c>
      <c r="AE3436" s="109">
        <v>8.1338468683276243E-5</v>
      </c>
      <c r="AF3436" s="732">
        <v>1.5595100599626919E-4</v>
      </c>
      <c r="AG3436" s="108">
        <v>1.0165785122340077E-4</v>
      </c>
      <c r="AH3436" s="109">
        <v>9.6313135079906297E-5</v>
      </c>
      <c r="AI3436" s="732">
        <v>1.9958704109354527E-4</v>
      </c>
      <c r="AJ3436" s="114"/>
      <c r="AK3436" s="115"/>
      <c r="AL3436" s="115"/>
    </row>
    <row r="3437" spans="1:38" ht="13" x14ac:dyDescent="0.3">
      <c r="A3437" s="71">
        <f t="shared" si="6"/>
        <v>2060</v>
      </c>
      <c r="B3437" s="718">
        <v>32</v>
      </c>
      <c r="C3437" s="108">
        <v>0.2794043623327721</v>
      </c>
      <c r="D3437" s="109">
        <v>0.28574049361176196</v>
      </c>
      <c r="E3437" s="732">
        <v>0.2601334173746942</v>
      </c>
      <c r="F3437" s="108">
        <v>1.3214694217367725E-2</v>
      </c>
      <c r="G3437" s="109">
        <v>1.5008039375155987E-2</v>
      </c>
      <c r="H3437" s="732">
        <v>1.5644392560830552E-2</v>
      </c>
      <c r="I3437" s="108">
        <v>7.2884754213397825E-3</v>
      </c>
      <c r="J3437" s="109">
        <v>6.8578223990140037E-3</v>
      </c>
      <c r="K3437" s="732">
        <v>1.7987710367977701E-2</v>
      </c>
      <c r="L3437" s="108">
        <v>7.1224921251965018E-4</v>
      </c>
      <c r="M3437" s="109">
        <v>7.8342965078691024E-4</v>
      </c>
      <c r="N3437" s="732">
        <v>1.4623123025358526E-3</v>
      </c>
      <c r="O3437" s="108">
        <v>1.8376923650217992E-3</v>
      </c>
      <c r="P3437" s="109">
        <v>1.7223098485519147E-3</v>
      </c>
      <c r="Q3437" s="732">
        <v>3.6384818938658002E-3</v>
      </c>
      <c r="R3437" s="108">
        <v>2.5331226155676984E-3</v>
      </c>
      <c r="S3437" s="109">
        <v>3.3740863656433247E-3</v>
      </c>
      <c r="T3437" s="732">
        <v>1.0908621652602779E-2</v>
      </c>
      <c r="U3437" s="108">
        <v>1.9318717865114744E-4</v>
      </c>
      <c r="V3437" s="109">
        <v>1.8508291711435954E-4</v>
      </c>
      <c r="W3437" s="732">
        <v>3.5883014277710869E-4</v>
      </c>
      <c r="X3437" s="108">
        <v>1.1952947300682087E-5</v>
      </c>
      <c r="Y3437" s="109">
        <v>1.1422199704881999E-5</v>
      </c>
      <c r="Z3437" s="732">
        <v>2.3116413295806158E-5</v>
      </c>
      <c r="AA3437" s="108">
        <v>2.0834407300231132E-4</v>
      </c>
      <c r="AB3437" s="109">
        <v>2.0725646963437735E-4</v>
      </c>
      <c r="AC3437" s="732">
        <v>6.3009746374253768E-4</v>
      </c>
      <c r="AD3437" s="108">
        <v>8.461578552421031E-5</v>
      </c>
      <c r="AE3437" s="109">
        <v>8.1338468683276243E-5</v>
      </c>
      <c r="AF3437" s="732">
        <v>1.5595100599626919E-4</v>
      </c>
      <c r="AG3437" s="108">
        <v>1.0165785122340077E-4</v>
      </c>
      <c r="AH3437" s="109">
        <v>9.6313135079906297E-5</v>
      </c>
      <c r="AI3437" s="732">
        <v>1.9958704109354527E-4</v>
      </c>
      <c r="AJ3437" s="114"/>
      <c r="AK3437" s="115"/>
      <c r="AL3437" s="115"/>
    </row>
    <row r="3438" spans="1:38" ht="13" x14ac:dyDescent="0.3">
      <c r="A3438" s="71">
        <f t="shared" si="6"/>
        <v>2060</v>
      </c>
      <c r="B3438" s="718">
        <v>33</v>
      </c>
      <c r="C3438" s="108">
        <v>0.2794043623327721</v>
      </c>
      <c r="D3438" s="109">
        <v>0.28574049361176196</v>
      </c>
      <c r="E3438" s="732">
        <v>0.2601334173746942</v>
      </c>
      <c r="F3438" s="108">
        <v>1.3214694217367725E-2</v>
      </c>
      <c r="G3438" s="109">
        <v>1.5008039375155987E-2</v>
      </c>
      <c r="H3438" s="732">
        <v>1.5644392560830552E-2</v>
      </c>
      <c r="I3438" s="108">
        <v>7.2884754213397825E-3</v>
      </c>
      <c r="J3438" s="109">
        <v>6.8578223990140037E-3</v>
      </c>
      <c r="K3438" s="732">
        <v>1.7987710367977701E-2</v>
      </c>
      <c r="L3438" s="108">
        <v>7.1224921251965018E-4</v>
      </c>
      <c r="M3438" s="109">
        <v>7.8342965078691024E-4</v>
      </c>
      <c r="N3438" s="732">
        <v>1.4623123025358526E-3</v>
      </c>
      <c r="O3438" s="108">
        <v>1.8376923650217992E-3</v>
      </c>
      <c r="P3438" s="109">
        <v>1.7223098485519147E-3</v>
      </c>
      <c r="Q3438" s="732">
        <v>3.6384818938658002E-3</v>
      </c>
      <c r="R3438" s="108">
        <v>2.5331226155676984E-3</v>
      </c>
      <c r="S3438" s="109">
        <v>3.3740863656433247E-3</v>
      </c>
      <c r="T3438" s="732">
        <v>1.0908621652602779E-2</v>
      </c>
      <c r="U3438" s="108">
        <v>1.9318717865114744E-4</v>
      </c>
      <c r="V3438" s="109">
        <v>1.8508291711435954E-4</v>
      </c>
      <c r="W3438" s="732">
        <v>3.5883014277710869E-4</v>
      </c>
      <c r="X3438" s="108">
        <v>1.1952947300682087E-5</v>
      </c>
      <c r="Y3438" s="109">
        <v>1.1422199704881999E-5</v>
      </c>
      <c r="Z3438" s="732">
        <v>2.3116413295806158E-5</v>
      </c>
      <c r="AA3438" s="108">
        <v>2.0834407300231132E-4</v>
      </c>
      <c r="AB3438" s="109">
        <v>2.0725646963437735E-4</v>
      </c>
      <c r="AC3438" s="732">
        <v>6.3009746374253768E-4</v>
      </c>
      <c r="AD3438" s="108">
        <v>8.461578552421031E-5</v>
      </c>
      <c r="AE3438" s="109">
        <v>8.1338468683276243E-5</v>
      </c>
      <c r="AF3438" s="732">
        <v>1.5595100599626919E-4</v>
      </c>
      <c r="AG3438" s="108">
        <v>1.0165785122340077E-4</v>
      </c>
      <c r="AH3438" s="109">
        <v>9.6313135079906297E-5</v>
      </c>
      <c r="AI3438" s="732">
        <v>1.9958704109354527E-4</v>
      </c>
      <c r="AJ3438" s="114"/>
      <c r="AK3438" s="115"/>
      <c r="AL3438" s="115"/>
    </row>
    <row r="3439" spans="1:38" ht="13" x14ac:dyDescent="0.3">
      <c r="A3439" s="71">
        <f t="shared" si="6"/>
        <v>2060</v>
      </c>
      <c r="B3439" s="718">
        <v>34</v>
      </c>
      <c r="C3439" s="108">
        <v>0.2794043623327721</v>
      </c>
      <c r="D3439" s="109">
        <v>0.28574049361176196</v>
      </c>
      <c r="E3439" s="732">
        <v>0.2601334173746942</v>
      </c>
      <c r="F3439" s="108">
        <v>1.3214694217367725E-2</v>
      </c>
      <c r="G3439" s="109">
        <v>1.5008039375155987E-2</v>
      </c>
      <c r="H3439" s="732">
        <v>1.5644392560830552E-2</v>
      </c>
      <c r="I3439" s="108">
        <v>7.2884754213397825E-3</v>
      </c>
      <c r="J3439" s="109">
        <v>6.8578223990140037E-3</v>
      </c>
      <c r="K3439" s="732">
        <v>1.7987710367977701E-2</v>
      </c>
      <c r="L3439" s="108">
        <v>7.1224921251965018E-4</v>
      </c>
      <c r="M3439" s="109">
        <v>7.8342965078691024E-4</v>
      </c>
      <c r="N3439" s="732">
        <v>1.4623123025358526E-3</v>
      </c>
      <c r="O3439" s="108">
        <v>1.8376923650217992E-3</v>
      </c>
      <c r="P3439" s="109">
        <v>1.7223098485519147E-3</v>
      </c>
      <c r="Q3439" s="732">
        <v>3.6384818938658002E-3</v>
      </c>
      <c r="R3439" s="108">
        <v>2.5331226155676984E-3</v>
      </c>
      <c r="S3439" s="109">
        <v>3.3740863656433247E-3</v>
      </c>
      <c r="T3439" s="732">
        <v>1.0908621652602779E-2</v>
      </c>
      <c r="U3439" s="108">
        <v>1.9318717865114744E-4</v>
      </c>
      <c r="V3439" s="109">
        <v>1.8508291711435954E-4</v>
      </c>
      <c r="W3439" s="732">
        <v>3.5883014277710869E-4</v>
      </c>
      <c r="X3439" s="108">
        <v>1.1952947300682087E-5</v>
      </c>
      <c r="Y3439" s="109">
        <v>1.1422199704881999E-5</v>
      </c>
      <c r="Z3439" s="732">
        <v>2.3116413295806158E-5</v>
      </c>
      <c r="AA3439" s="108">
        <v>2.0834407300231132E-4</v>
      </c>
      <c r="AB3439" s="109">
        <v>2.0725646963437735E-4</v>
      </c>
      <c r="AC3439" s="732">
        <v>6.3009746374253768E-4</v>
      </c>
      <c r="AD3439" s="108">
        <v>8.461578552421031E-5</v>
      </c>
      <c r="AE3439" s="109">
        <v>8.1338468683276243E-5</v>
      </c>
      <c r="AF3439" s="732">
        <v>1.5595100599626919E-4</v>
      </c>
      <c r="AG3439" s="108">
        <v>1.0165785122340077E-4</v>
      </c>
      <c r="AH3439" s="109">
        <v>9.6313135079906297E-5</v>
      </c>
      <c r="AI3439" s="732">
        <v>1.9958704109354527E-4</v>
      </c>
      <c r="AJ3439" s="114"/>
      <c r="AK3439" s="115"/>
      <c r="AL3439" s="115"/>
    </row>
    <row r="3440" spans="1:38" ht="13" x14ac:dyDescent="0.3">
      <c r="A3440" s="71">
        <f t="shared" si="6"/>
        <v>2060</v>
      </c>
      <c r="B3440" s="718">
        <v>35</v>
      </c>
      <c r="C3440" s="108">
        <v>0.2794043623327721</v>
      </c>
      <c r="D3440" s="109">
        <v>0.28574049361176196</v>
      </c>
      <c r="E3440" s="732">
        <v>0.2601334173746942</v>
      </c>
      <c r="F3440" s="108">
        <v>1.3214694217367725E-2</v>
      </c>
      <c r="G3440" s="109">
        <v>1.5008039375155987E-2</v>
      </c>
      <c r="H3440" s="732">
        <v>1.5644392560830552E-2</v>
      </c>
      <c r="I3440" s="108">
        <v>7.2884754213397825E-3</v>
      </c>
      <c r="J3440" s="109">
        <v>6.8578223990140037E-3</v>
      </c>
      <c r="K3440" s="732">
        <v>1.7987710367977701E-2</v>
      </c>
      <c r="L3440" s="108">
        <v>7.1224921251965018E-4</v>
      </c>
      <c r="M3440" s="109">
        <v>7.8342965078691024E-4</v>
      </c>
      <c r="N3440" s="732">
        <v>1.4623123025358526E-3</v>
      </c>
      <c r="O3440" s="108">
        <v>1.8376923650217992E-3</v>
      </c>
      <c r="P3440" s="109">
        <v>1.7223098485519147E-3</v>
      </c>
      <c r="Q3440" s="732">
        <v>3.6384818938658002E-3</v>
      </c>
      <c r="R3440" s="108">
        <v>2.5331226155676984E-3</v>
      </c>
      <c r="S3440" s="109">
        <v>3.3740863656433247E-3</v>
      </c>
      <c r="T3440" s="732">
        <v>1.0908621652602779E-2</v>
      </c>
      <c r="U3440" s="108">
        <v>1.9318717865114744E-4</v>
      </c>
      <c r="V3440" s="109">
        <v>1.8508291711435954E-4</v>
      </c>
      <c r="W3440" s="732">
        <v>3.5883014277710869E-4</v>
      </c>
      <c r="X3440" s="108">
        <v>1.1952947300682087E-5</v>
      </c>
      <c r="Y3440" s="109">
        <v>1.1422199704881999E-5</v>
      </c>
      <c r="Z3440" s="732">
        <v>2.3116413295806158E-5</v>
      </c>
      <c r="AA3440" s="108">
        <v>2.0834407300231132E-4</v>
      </c>
      <c r="AB3440" s="109">
        <v>2.0725646963437735E-4</v>
      </c>
      <c r="AC3440" s="732">
        <v>6.3009746374253768E-4</v>
      </c>
      <c r="AD3440" s="108">
        <v>8.461578552421031E-5</v>
      </c>
      <c r="AE3440" s="109">
        <v>8.1338468683276243E-5</v>
      </c>
      <c r="AF3440" s="732">
        <v>1.5595100599626919E-4</v>
      </c>
      <c r="AG3440" s="108">
        <v>1.0165785122340077E-4</v>
      </c>
      <c r="AH3440" s="109">
        <v>9.6313135079906297E-5</v>
      </c>
      <c r="AI3440" s="732">
        <v>1.9958704109354527E-4</v>
      </c>
      <c r="AJ3440" s="114"/>
      <c r="AK3440" s="115"/>
      <c r="AL3440" s="115"/>
    </row>
    <row r="3441" spans="1:38" ht="13" x14ac:dyDescent="0.3">
      <c r="A3441" s="71">
        <f t="shared" si="6"/>
        <v>2060</v>
      </c>
      <c r="B3441" s="718">
        <v>36</v>
      </c>
      <c r="C3441" s="108">
        <v>0.2794043623327721</v>
      </c>
      <c r="D3441" s="109">
        <v>0.28574049361176196</v>
      </c>
      <c r="E3441" s="732">
        <v>0.2601334173746942</v>
      </c>
      <c r="F3441" s="108">
        <v>1.3214694217367725E-2</v>
      </c>
      <c r="G3441" s="109">
        <v>1.5008039375155987E-2</v>
      </c>
      <c r="H3441" s="732">
        <v>1.5644392560830552E-2</v>
      </c>
      <c r="I3441" s="108">
        <v>7.2884754213397825E-3</v>
      </c>
      <c r="J3441" s="109">
        <v>6.8578223990140037E-3</v>
      </c>
      <c r="K3441" s="732">
        <v>1.7987710367977701E-2</v>
      </c>
      <c r="L3441" s="108">
        <v>7.1224921251965018E-4</v>
      </c>
      <c r="M3441" s="109">
        <v>7.8342965078691024E-4</v>
      </c>
      <c r="N3441" s="732">
        <v>1.4623123025358526E-3</v>
      </c>
      <c r="O3441" s="108">
        <v>1.8376923650217992E-3</v>
      </c>
      <c r="P3441" s="109">
        <v>1.7223098485519147E-3</v>
      </c>
      <c r="Q3441" s="732">
        <v>3.6384818938658002E-3</v>
      </c>
      <c r="R3441" s="108">
        <v>2.5331226155676984E-3</v>
      </c>
      <c r="S3441" s="109">
        <v>3.3740863656433247E-3</v>
      </c>
      <c r="T3441" s="732">
        <v>1.0908621652602779E-2</v>
      </c>
      <c r="U3441" s="108">
        <v>1.9318717865114744E-4</v>
      </c>
      <c r="V3441" s="109">
        <v>1.8508291711435954E-4</v>
      </c>
      <c r="W3441" s="732">
        <v>3.5883014277710869E-4</v>
      </c>
      <c r="X3441" s="108">
        <v>1.1952947300682087E-5</v>
      </c>
      <c r="Y3441" s="109">
        <v>1.1422199704881999E-5</v>
      </c>
      <c r="Z3441" s="732">
        <v>2.3116413295806158E-5</v>
      </c>
      <c r="AA3441" s="108">
        <v>2.0834407300231132E-4</v>
      </c>
      <c r="AB3441" s="109">
        <v>2.0725646963437735E-4</v>
      </c>
      <c r="AC3441" s="732">
        <v>6.3009746374253768E-4</v>
      </c>
      <c r="AD3441" s="108">
        <v>8.461578552421031E-5</v>
      </c>
      <c r="AE3441" s="109">
        <v>8.1338468683276243E-5</v>
      </c>
      <c r="AF3441" s="732">
        <v>1.5595100599626919E-4</v>
      </c>
      <c r="AG3441" s="108">
        <v>1.0165785122340077E-4</v>
      </c>
      <c r="AH3441" s="109">
        <v>9.6313135079906297E-5</v>
      </c>
      <c r="AI3441" s="732">
        <v>1.9958704109354527E-4</v>
      </c>
      <c r="AJ3441" s="114"/>
      <c r="AK3441" s="115"/>
      <c r="AL3441" s="115"/>
    </row>
    <row r="3442" spans="1:38" ht="13" x14ac:dyDescent="0.3">
      <c r="A3442" s="71">
        <f t="shared" si="6"/>
        <v>2060</v>
      </c>
      <c r="B3442" s="718">
        <v>37</v>
      </c>
      <c r="C3442" s="108">
        <v>0.2794043623327721</v>
      </c>
      <c r="D3442" s="109">
        <v>0.28574049361176196</v>
      </c>
      <c r="E3442" s="732">
        <v>0.2601334173746942</v>
      </c>
      <c r="F3442" s="108">
        <v>1.3214694217367725E-2</v>
      </c>
      <c r="G3442" s="109">
        <v>1.5008039375155987E-2</v>
      </c>
      <c r="H3442" s="732">
        <v>1.5644392560830552E-2</v>
      </c>
      <c r="I3442" s="108">
        <v>7.2884754213397825E-3</v>
      </c>
      <c r="J3442" s="109">
        <v>6.8578223990140037E-3</v>
      </c>
      <c r="K3442" s="732">
        <v>1.7987710367977701E-2</v>
      </c>
      <c r="L3442" s="108">
        <v>7.1224921251965018E-4</v>
      </c>
      <c r="M3442" s="109">
        <v>7.8342965078691024E-4</v>
      </c>
      <c r="N3442" s="732">
        <v>1.4623123025358526E-3</v>
      </c>
      <c r="O3442" s="108">
        <v>1.8376923650217992E-3</v>
      </c>
      <c r="P3442" s="109">
        <v>1.7223098485519147E-3</v>
      </c>
      <c r="Q3442" s="732">
        <v>3.6384818938658002E-3</v>
      </c>
      <c r="R3442" s="108">
        <v>2.5331226155676984E-3</v>
      </c>
      <c r="S3442" s="109">
        <v>3.3740863656433247E-3</v>
      </c>
      <c r="T3442" s="732">
        <v>1.0908621652602779E-2</v>
      </c>
      <c r="U3442" s="108">
        <v>1.9318717865114744E-4</v>
      </c>
      <c r="V3442" s="109">
        <v>1.8508291711435954E-4</v>
      </c>
      <c r="W3442" s="732">
        <v>3.5883014277710869E-4</v>
      </c>
      <c r="X3442" s="108">
        <v>1.1952947300682087E-5</v>
      </c>
      <c r="Y3442" s="109">
        <v>1.1422199704881999E-5</v>
      </c>
      <c r="Z3442" s="732">
        <v>2.3116413295806158E-5</v>
      </c>
      <c r="AA3442" s="108">
        <v>2.0834407300231132E-4</v>
      </c>
      <c r="AB3442" s="109">
        <v>2.0725646963437735E-4</v>
      </c>
      <c r="AC3442" s="732">
        <v>6.3009746374253768E-4</v>
      </c>
      <c r="AD3442" s="108">
        <v>8.461578552421031E-5</v>
      </c>
      <c r="AE3442" s="109">
        <v>8.1338468683276243E-5</v>
      </c>
      <c r="AF3442" s="732">
        <v>1.5595100599626919E-4</v>
      </c>
      <c r="AG3442" s="108">
        <v>1.0165785122340077E-4</v>
      </c>
      <c r="AH3442" s="109">
        <v>9.6313135079906297E-5</v>
      </c>
      <c r="AI3442" s="732">
        <v>1.9958704109354527E-4</v>
      </c>
      <c r="AJ3442" s="114"/>
      <c r="AK3442" s="115"/>
      <c r="AL3442" s="115"/>
    </row>
    <row r="3443" spans="1:38" ht="13" x14ac:dyDescent="0.3">
      <c r="A3443" s="71">
        <f t="shared" si="6"/>
        <v>2060</v>
      </c>
      <c r="B3443" s="718">
        <v>38</v>
      </c>
      <c r="C3443" s="108">
        <v>0.2794043623327721</v>
      </c>
      <c r="D3443" s="109">
        <v>0.28574049361176196</v>
      </c>
      <c r="E3443" s="732">
        <v>0.2601334173746942</v>
      </c>
      <c r="F3443" s="108">
        <v>1.3214694217367725E-2</v>
      </c>
      <c r="G3443" s="109">
        <v>1.5008039375155987E-2</v>
      </c>
      <c r="H3443" s="732">
        <v>1.5644392560830552E-2</v>
      </c>
      <c r="I3443" s="108">
        <v>7.2884754213397825E-3</v>
      </c>
      <c r="J3443" s="109">
        <v>6.8578223990140037E-3</v>
      </c>
      <c r="K3443" s="732">
        <v>1.7987710367977701E-2</v>
      </c>
      <c r="L3443" s="108">
        <v>7.1224921251965018E-4</v>
      </c>
      <c r="M3443" s="109">
        <v>7.8342965078691024E-4</v>
      </c>
      <c r="N3443" s="732">
        <v>1.4623123025358526E-3</v>
      </c>
      <c r="O3443" s="108">
        <v>1.8376923650217992E-3</v>
      </c>
      <c r="P3443" s="109">
        <v>1.7223098485519147E-3</v>
      </c>
      <c r="Q3443" s="732">
        <v>3.6384818938658002E-3</v>
      </c>
      <c r="R3443" s="108">
        <v>2.5331226155676984E-3</v>
      </c>
      <c r="S3443" s="109">
        <v>3.3740863656433247E-3</v>
      </c>
      <c r="T3443" s="732">
        <v>1.0908621652602779E-2</v>
      </c>
      <c r="U3443" s="108">
        <v>1.9318717865114744E-4</v>
      </c>
      <c r="V3443" s="109">
        <v>1.8508291711435954E-4</v>
      </c>
      <c r="W3443" s="732">
        <v>3.5883014277710869E-4</v>
      </c>
      <c r="X3443" s="108">
        <v>1.1952947300682087E-5</v>
      </c>
      <c r="Y3443" s="109">
        <v>1.1422199704881999E-5</v>
      </c>
      <c r="Z3443" s="732">
        <v>2.3116413295806158E-5</v>
      </c>
      <c r="AA3443" s="108">
        <v>2.0834407300231132E-4</v>
      </c>
      <c r="AB3443" s="109">
        <v>2.0725646963437735E-4</v>
      </c>
      <c r="AC3443" s="732">
        <v>6.3009746374253768E-4</v>
      </c>
      <c r="AD3443" s="108">
        <v>8.461578552421031E-5</v>
      </c>
      <c r="AE3443" s="109">
        <v>8.1338468683276243E-5</v>
      </c>
      <c r="AF3443" s="732">
        <v>1.5595100599626919E-4</v>
      </c>
      <c r="AG3443" s="108">
        <v>1.0165785122340077E-4</v>
      </c>
      <c r="AH3443" s="109">
        <v>9.6313135079906297E-5</v>
      </c>
      <c r="AI3443" s="732">
        <v>1.9958704109354527E-4</v>
      </c>
      <c r="AJ3443" s="114"/>
      <c r="AK3443" s="115"/>
      <c r="AL3443" s="115"/>
    </row>
    <row r="3444" spans="1:38" ht="13.5" thickBot="1" x14ac:dyDescent="0.35">
      <c r="A3444" s="721">
        <f t="shared" si="6"/>
        <v>2060</v>
      </c>
      <c r="B3444" s="719">
        <v>39</v>
      </c>
      <c r="C3444" s="110">
        <v>0.2794043623327721</v>
      </c>
      <c r="D3444" s="111">
        <v>0.28574049361176196</v>
      </c>
      <c r="E3444" s="733">
        <v>0.2601334173746942</v>
      </c>
      <c r="F3444" s="110">
        <v>1.3214694217367725E-2</v>
      </c>
      <c r="G3444" s="111">
        <v>1.5008039375155987E-2</v>
      </c>
      <c r="H3444" s="733">
        <v>1.5644392560830552E-2</v>
      </c>
      <c r="I3444" s="110">
        <v>7.2884754213397825E-3</v>
      </c>
      <c r="J3444" s="111">
        <v>6.8578223990140037E-3</v>
      </c>
      <c r="K3444" s="733">
        <v>1.7987710367977701E-2</v>
      </c>
      <c r="L3444" s="110">
        <v>7.1224921251965018E-4</v>
      </c>
      <c r="M3444" s="111">
        <v>7.8342965078691024E-4</v>
      </c>
      <c r="N3444" s="733">
        <v>1.4623123025358526E-3</v>
      </c>
      <c r="O3444" s="110">
        <v>1.8376923650217992E-3</v>
      </c>
      <c r="P3444" s="111">
        <v>1.7223098485519147E-3</v>
      </c>
      <c r="Q3444" s="733">
        <v>3.6384818938658002E-3</v>
      </c>
      <c r="R3444" s="110">
        <v>2.5331226155676984E-3</v>
      </c>
      <c r="S3444" s="111">
        <v>3.3740863656433247E-3</v>
      </c>
      <c r="T3444" s="733">
        <v>1.0908621652602779E-2</v>
      </c>
      <c r="U3444" s="110">
        <v>1.9318717865114744E-4</v>
      </c>
      <c r="V3444" s="111">
        <v>1.8508291711435954E-4</v>
      </c>
      <c r="W3444" s="733">
        <v>3.5883014277710869E-4</v>
      </c>
      <c r="X3444" s="110">
        <v>1.1952947300682087E-5</v>
      </c>
      <c r="Y3444" s="111">
        <v>1.1422199704881999E-5</v>
      </c>
      <c r="Z3444" s="733">
        <v>2.3116413295806158E-5</v>
      </c>
      <c r="AA3444" s="110">
        <v>2.0834407300231132E-4</v>
      </c>
      <c r="AB3444" s="111">
        <v>2.0725646963437735E-4</v>
      </c>
      <c r="AC3444" s="733">
        <v>6.3009746374253768E-4</v>
      </c>
      <c r="AD3444" s="110">
        <v>8.461578552421031E-5</v>
      </c>
      <c r="AE3444" s="111">
        <v>8.1338468683276243E-5</v>
      </c>
      <c r="AF3444" s="733">
        <v>1.5595100599626919E-4</v>
      </c>
      <c r="AG3444" s="110">
        <v>1.0165785122340077E-4</v>
      </c>
      <c r="AH3444" s="111">
        <v>9.6313135079906297E-5</v>
      </c>
      <c r="AI3444" s="733">
        <v>1.9958704109354527E-4</v>
      </c>
      <c r="AJ3444" s="116"/>
      <c r="AK3444" s="117"/>
      <c r="AL3444" s="117"/>
    </row>
  </sheetData>
  <dataConsolidate/>
  <mergeCells count="15">
    <mergeCell ref="F3:H3"/>
    <mergeCell ref="I3:K3"/>
    <mergeCell ref="A1:AL1"/>
    <mergeCell ref="U3:W3"/>
    <mergeCell ref="X3:Z3"/>
    <mergeCell ref="AA3:AC3"/>
    <mergeCell ref="AD3:AF3"/>
    <mergeCell ref="AG3:AI3"/>
    <mergeCell ref="AJ3:AL3"/>
    <mergeCell ref="L3:N3"/>
    <mergeCell ref="O3:Q3"/>
    <mergeCell ref="R3:T3"/>
    <mergeCell ref="A3:A4"/>
    <mergeCell ref="B3:B4"/>
    <mergeCell ref="C3:E3"/>
  </mergeCells>
  <pageMargins left="0.75" right="0.75" top="1" bottom="1" header="0.5" footer="0.5"/>
  <pageSetup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L3444"/>
  <sheetViews>
    <sheetView zoomScaleNormal="100" workbookViewId="0">
      <pane xSplit="2" ySplit="4" topLeftCell="N1838" activePane="bottomRight" state="frozen"/>
      <selection sqref="A1:D1"/>
      <selection pane="topRight" sqref="A1:D1"/>
      <selection pane="bottomLeft" sqref="A1:D1"/>
      <selection pane="bottomRight" activeCell="U1805" sqref="U1805"/>
    </sheetView>
  </sheetViews>
  <sheetFormatPr defaultColWidth="9.453125" defaultRowHeight="12.5" x14ac:dyDescent="0.25"/>
  <cols>
    <col min="1" max="1" width="10.54296875" style="2" bestFit="1" customWidth="1"/>
    <col min="2" max="2" width="11.453125" style="2" bestFit="1" customWidth="1"/>
    <col min="3" max="3" width="9.453125" style="2" bestFit="1" customWidth="1"/>
    <col min="4" max="5" width="12.54296875" style="2" bestFit="1" customWidth="1"/>
    <col min="6" max="6" width="9.453125" style="2" bestFit="1" customWidth="1"/>
    <col min="7" max="8" width="12.54296875" style="2" bestFit="1" customWidth="1"/>
    <col min="9" max="9" width="9.453125" style="2" bestFit="1" customWidth="1"/>
    <col min="10" max="11" width="12.54296875" style="2" bestFit="1" customWidth="1"/>
    <col min="12" max="12" width="9.453125" style="2" bestFit="1" customWidth="1"/>
    <col min="13" max="14" width="12.54296875" style="2" bestFit="1" customWidth="1"/>
    <col min="15" max="15" width="9.453125" style="2" bestFit="1" customWidth="1"/>
    <col min="16" max="17" width="12.54296875" style="2" bestFit="1" customWidth="1"/>
    <col min="18" max="18" width="9.453125" style="2" bestFit="1" customWidth="1"/>
    <col min="19" max="20" width="12.54296875" style="2" bestFit="1" customWidth="1"/>
    <col min="21" max="21" width="9.453125" style="2" bestFit="1" customWidth="1"/>
    <col min="22" max="23" width="12.54296875" style="2" bestFit="1" customWidth="1"/>
    <col min="24" max="24" width="9.453125" style="2" bestFit="1" customWidth="1"/>
    <col min="25" max="26" width="12.54296875" style="2" bestFit="1" customWidth="1"/>
    <col min="27" max="27" width="9.453125" style="2" bestFit="1" customWidth="1"/>
    <col min="28" max="29" width="12.54296875" style="2" bestFit="1" customWidth="1"/>
    <col min="30" max="30" width="9.453125" style="2" bestFit="1" customWidth="1"/>
    <col min="31" max="32" width="12.54296875" style="2" bestFit="1" customWidth="1"/>
    <col min="33" max="33" width="9.453125" style="2" bestFit="1" customWidth="1"/>
    <col min="34" max="35" width="12.54296875" style="2" bestFit="1" customWidth="1"/>
    <col min="36" max="36" width="9.453125" style="2" bestFit="1" customWidth="1"/>
    <col min="37" max="38" width="12.54296875" style="2" bestFit="1" customWidth="1"/>
    <col min="39" max="16384" width="9.453125" style="2"/>
  </cols>
  <sheetData>
    <row r="1" spans="1:38" ht="15.5" x14ac:dyDescent="0.35">
      <c r="A1" s="742" t="s">
        <v>115</v>
      </c>
      <c r="B1" s="742"/>
      <c r="C1" s="742"/>
      <c r="D1" s="742"/>
      <c r="E1" s="763"/>
      <c r="F1" s="763"/>
      <c r="G1" s="763"/>
      <c r="H1" s="763"/>
      <c r="I1" s="763"/>
      <c r="J1" s="763"/>
      <c r="K1" s="763"/>
      <c r="L1" s="763"/>
      <c r="M1" s="763"/>
      <c r="N1" s="763"/>
      <c r="O1" s="763"/>
      <c r="P1" s="763"/>
      <c r="Q1" s="763"/>
      <c r="R1" s="763"/>
      <c r="S1" s="763"/>
      <c r="T1" s="763"/>
      <c r="U1" s="763"/>
      <c r="V1" s="763"/>
      <c r="W1" s="763"/>
      <c r="X1" s="763"/>
      <c r="Y1" s="763"/>
      <c r="Z1" s="763"/>
      <c r="AA1" s="763"/>
      <c r="AB1" s="763"/>
      <c r="AC1" s="763"/>
      <c r="AD1" s="763"/>
      <c r="AE1" s="763"/>
      <c r="AF1" s="763"/>
      <c r="AG1" s="763"/>
      <c r="AH1" s="763"/>
      <c r="AI1" s="763"/>
      <c r="AJ1" s="763"/>
      <c r="AK1" s="763"/>
      <c r="AL1" s="763"/>
    </row>
    <row r="2" spans="1:38" ht="13" thickBot="1" x14ac:dyDescent="0.3"/>
    <row r="3" spans="1:38" ht="13" x14ac:dyDescent="0.25">
      <c r="A3" s="780" t="s">
        <v>71</v>
      </c>
      <c r="B3" s="780" t="s">
        <v>192</v>
      </c>
      <c r="C3" s="836" t="s">
        <v>1</v>
      </c>
      <c r="D3" s="837"/>
      <c r="E3" s="837"/>
      <c r="F3" s="836" t="s">
        <v>2</v>
      </c>
      <c r="G3" s="837"/>
      <c r="H3" s="837"/>
      <c r="I3" s="836" t="s">
        <v>3</v>
      </c>
      <c r="J3" s="837"/>
      <c r="K3" s="837"/>
      <c r="L3" s="767" t="s">
        <v>18</v>
      </c>
      <c r="M3" s="768"/>
      <c r="N3" s="838"/>
      <c r="O3" s="767" t="s">
        <v>44</v>
      </c>
      <c r="P3" s="768"/>
      <c r="Q3" s="838"/>
      <c r="R3" s="767" t="s">
        <v>45</v>
      </c>
      <c r="S3" s="768"/>
      <c r="T3" s="838"/>
      <c r="U3" s="767" t="s">
        <v>40</v>
      </c>
      <c r="V3" s="768"/>
      <c r="W3" s="838"/>
      <c r="X3" s="767" t="s">
        <v>41</v>
      </c>
      <c r="Y3" s="768"/>
      <c r="Z3" s="838"/>
      <c r="AA3" s="767" t="s">
        <v>42</v>
      </c>
      <c r="AB3" s="768"/>
      <c r="AC3" s="838"/>
      <c r="AD3" s="767" t="s">
        <v>111</v>
      </c>
      <c r="AE3" s="768"/>
      <c r="AF3" s="838"/>
      <c r="AG3" s="767" t="s">
        <v>43</v>
      </c>
      <c r="AH3" s="768"/>
      <c r="AI3" s="838"/>
      <c r="AJ3" s="767" t="s">
        <v>114</v>
      </c>
      <c r="AK3" s="768"/>
      <c r="AL3" s="838"/>
    </row>
    <row r="4" spans="1:38" ht="13.5" thickBot="1" x14ac:dyDescent="0.3">
      <c r="A4" s="781"/>
      <c r="B4" s="781"/>
      <c r="C4" s="319" t="s">
        <v>62</v>
      </c>
      <c r="D4" s="292" t="s">
        <v>86</v>
      </c>
      <c r="E4" s="292" t="s">
        <v>87</v>
      </c>
      <c r="F4" s="319" t="s">
        <v>62</v>
      </c>
      <c r="G4" s="292" t="s">
        <v>86</v>
      </c>
      <c r="H4" s="292" t="s">
        <v>87</v>
      </c>
      <c r="I4" s="319" t="s">
        <v>62</v>
      </c>
      <c r="J4" s="292" t="s">
        <v>86</v>
      </c>
      <c r="K4" s="292" t="s">
        <v>87</v>
      </c>
      <c r="L4" s="319" t="s">
        <v>62</v>
      </c>
      <c r="M4" s="292" t="s">
        <v>86</v>
      </c>
      <c r="N4" s="292" t="s">
        <v>87</v>
      </c>
      <c r="O4" s="319" t="s">
        <v>62</v>
      </c>
      <c r="P4" s="292" t="s">
        <v>86</v>
      </c>
      <c r="Q4" s="292" t="s">
        <v>87</v>
      </c>
      <c r="R4" s="319" t="s">
        <v>62</v>
      </c>
      <c r="S4" s="292" t="s">
        <v>86</v>
      </c>
      <c r="T4" s="292" t="s">
        <v>87</v>
      </c>
      <c r="U4" s="319" t="s">
        <v>62</v>
      </c>
      <c r="V4" s="292" t="s">
        <v>86</v>
      </c>
      <c r="W4" s="292" t="s">
        <v>87</v>
      </c>
      <c r="X4" s="319" t="s">
        <v>62</v>
      </c>
      <c r="Y4" s="292" t="s">
        <v>86</v>
      </c>
      <c r="Z4" s="292" t="s">
        <v>87</v>
      </c>
      <c r="AA4" s="319" t="s">
        <v>62</v>
      </c>
      <c r="AB4" s="292" t="s">
        <v>86</v>
      </c>
      <c r="AC4" s="292" t="s">
        <v>87</v>
      </c>
      <c r="AD4" s="319" t="s">
        <v>62</v>
      </c>
      <c r="AE4" s="292" t="s">
        <v>86</v>
      </c>
      <c r="AF4" s="292" t="s">
        <v>87</v>
      </c>
      <c r="AG4" s="319" t="s">
        <v>62</v>
      </c>
      <c r="AH4" s="292" t="s">
        <v>86</v>
      </c>
      <c r="AI4" s="292" t="s">
        <v>87</v>
      </c>
      <c r="AJ4" s="319" t="s">
        <v>62</v>
      </c>
      <c r="AK4" s="292" t="s">
        <v>86</v>
      </c>
      <c r="AL4" s="292" t="s">
        <v>87</v>
      </c>
    </row>
    <row r="5" spans="1:38" ht="13" x14ac:dyDescent="0.3">
      <c r="A5" s="69">
        <v>1975</v>
      </c>
      <c r="B5" s="70">
        <v>0</v>
      </c>
      <c r="C5" s="84">
        <v>0.87845373999999998</v>
      </c>
      <c r="D5" s="85">
        <v>0.66211149150000004</v>
      </c>
      <c r="E5" s="86">
        <v>1.3514259457582545</v>
      </c>
      <c r="F5" s="84">
        <v>0.35350568999999998</v>
      </c>
      <c r="G5" s="85">
        <v>0.32647981549999999</v>
      </c>
      <c r="H5" s="86">
        <v>0.32061363759852229</v>
      </c>
      <c r="I5" s="84">
        <v>1.54031506</v>
      </c>
      <c r="J5" s="85">
        <v>1.0256303339999999</v>
      </c>
      <c r="K5" s="86">
        <v>6.7037435060853587</v>
      </c>
      <c r="L5" s="84">
        <v>0.67966795999999996</v>
      </c>
      <c r="M5" s="85">
        <v>0.34467446400000001</v>
      </c>
      <c r="N5" s="86">
        <v>0.47687595855135106</v>
      </c>
      <c r="O5" s="84">
        <v>7.4256729145558934E-4</v>
      </c>
      <c r="P5" s="85">
        <v>9.6692156366092537E-4</v>
      </c>
      <c r="Q5" s="86">
        <v>2.5846213269631732E-3</v>
      </c>
      <c r="R5" s="84">
        <v>8.7855293819655528E-4</v>
      </c>
      <c r="S5" s="85">
        <v>1.1440052347180005E-3</v>
      </c>
      <c r="T5" s="86">
        <v>2.4073178612593177E-3</v>
      </c>
      <c r="U5" s="84">
        <v>4.4507849999999996E-3</v>
      </c>
      <c r="V5" s="85">
        <v>4.1691974800000002E-3</v>
      </c>
      <c r="W5" s="86">
        <v>1.1327201047475593E-2</v>
      </c>
      <c r="X5" s="84">
        <v>1.266774E-3</v>
      </c>
      <c r="Y5" s="85">
        <v>1.1860592249999999E-3</v>
      </c>
      <c r="Z5" s="86">
        <v>2.1093205747933904E-3</v>
      </c>
      <c r="AA5" s="84">
        <v>7.2364098000000003E-3</v>
      </c>
      <c r="AB5" s="85">
        <v>6.7791459049999997E-3</v>
      </c>
      <c r="AC5" s="86">
        <v>2.495967477779725E-3</v>
      </c>
      <c r="AD5" s="84">
        <v>3.2562922000000001E-3</v>
      </c>
      <c r="AE5" s="85">
        <v>3.0505863100000002E-3</v>
      </c>
      <c r="AF5" s="86">
        <v>9.294509790746013E-4</v>
      </c>
      <c r="AG5" s="84">
        <v>1.39673401E-2</v>
      </c>
      <c r="AH5" s="85">
        <v>1.3083433239999999E-2</v>
      </c>
      <c r="AI5" s="86">
        <v>2.4918575844724119E-2</v>
      </c>
      <c r="AJ5" s="84">
        <v>0.72777276999999996</v>
      </c>
      <c r="AK5" s="85">
        <v>0.36868186450000001</v>
      </c>
      <c r="AL5" s="103">
        <v>0.36868186450000001</v>
      </c>
    </row>
    <row r="6" spans="1:38" ht="13" x14ac:dyDescent="0.3">
      <c r="A6" s="71">
        <v>1975</v>
      </c>
      <c r="B6" s="72">
        <v>1</v>
      </c>
      <c r="C6" s="89">
        <v>0.97260610999999997</v>
      </c>
      <c r="D6" s="90">
        <v>0.7459585245</v>
      </c>
      <c r="E6" s="91">
        <v>1.3518449049149417</v>
      </c>
      <c r="F6" s="89">
        <v>0.42781846000000001</v>
      </c>
      <c r="G6" s="90">
        <v>0.39686228200000001</v>
      </c>
      <c r="H6" s="91">
        <v>0.32095186952601507</v>
      </c>
      <c r="I6" s="89">
        <v>1.5972874399999999</v>
      </c>
      <c r="J6" s="90">
        <v>1.124129119</v>
      </c>
      <c r="K6" s="91">
        <v>6.7045612087381725</v>
      </c>
      <c r="L6" s="89">
        <v>0.67966795999999996</v>
      </c>
      <c r="M6" s="90">
        <v>0.34467446400000001</v>
      </c>
      <c r="N6" s="91">
        <v>0.47689678936033214</v>
      </c>
      <c r="O6" s="89">
        <v>7.4256729145558934E-4</v>
      </c>
      <c r="P6" s="90">
        <v>9.6692156366092537E-4</v>
      </c>
      <c r="Q6" s="91">
        <v>2.5873480771605056E-3</v>
      </c>
      <c r="R6" s="89">
        <v>8.7855293819655528E-4</v>
      </c>
      <c r="S6" s="90">
        <v>1.1440052347180005E-3</v>
      </c>
      <c r="T6" s="91">
        <v>2.4105063096970672E-3</v>
      </c>
      <c r="U6" s="89">
        <v>5.3660918000000002E-3</v>
      </c>
      <c r="V6" s="90">
        <v>5.0370712600000004E-3</v>
      </c>
      <c r="W6" s="91">
        <v>1.1339175521069113E-2</v>
      </c>
      <c r="X6" s="89">
        <v>1.5267254E-3</v>
      </c>
      <c r="Y6" s="90">
        <v>1.4334750450000001E-3</v>
      </c>
      <c r="Z6" s="91">
        <v>2.1115469925585603E-3</v>
      </c>
      <c r="AA6" s="89">
        <v>8.7262981E-3</v>
      </c>
      <c r="AB6" s="90">
        <v>8.1905841050000008E-3</v>
      </c>
      <c r="AC6" s="91">
        <v>2.4986031643888409E-3</v>
      </c>
      <c r="AD6" s="89">
        <v>3.9263999000000004E-3</v>
      </c>
      <c r="AE6" s="90">
        <v>3.6858119549999999E-3</v>
      </c>
      <c r="AF6" s="91">
        <v>9.3043178718007222E-4</v>
      </c>
      <c r="AG6" s="89">
        <v>1.6841752099999999E-2</v>
      </c>
      <c r="AH6" s="90">
        <v>1.5807919340000001E-2</v>
      </c>
      <c r="AI6" s="91">
        <v>2.4944856652212789E-2</v>
      </c>
      <c r="AJ6" s="89">
        <v>0.72777276999999996</v>
      </c>
      <c r="AK6" s="90">
        <v>0.36868186450000001</v>
      </c>
      <c r="AL6" s="104">
        <v>0.36868186450000001</v>
      </c>
    </row>
    <row r="7" spans="1:38" ht="13" x14ac:dyDescent="0.3">
      <c r="A7" s="71">
        <v>1975</v>
      </c>
      <c r="B7" s="72">
        <v>2</v>
      </c>
      <c r="C7" s="89">
        <v>1.0811505699999999</v>
      </c>
      <c r="D7" s="90">
        <v>0.84100940599999996</v>
      </c>
      <c r="E7" s="91">
        <v>1.4317518369031486</v>
      </c>
      <c r="F7" s="89">
        <v>0.51161564000000004</v>
      </c>
      <c r="G7" s="90">
        <v>0.47430371399999999</v>
      </c>
      <c r="H7" s="91">
        <v>0.3849757416669104</v>
      </c>
      <c r="I7" s="89">
        <v>1.65988688</v>
      </c>
      <c r="J7" s="90">
        <v>1.2277334310000001</v>
      </c>
      <c r="K7" s="91">
        <v>6.8641882074230054</v>
      </c>
      <c r="L7" s="89">
        <v>0.67966795999999996</v>
      </c>
      <c r="M7" s="90">
        <v>0.34467446400000001</v>
      </c>
      <c r="N7" s="91">
        <v>0.48080099072132537</v>
      </c>
      <c r="O7" s="89">
        <v>7.4256729145558934E-4</v>
      </c>
      <c r="P7" s="90">
        <v>9.6692156366092537E-4</v>
      </c>
      <c r="Q7" s="91">
        <v>3.1034795787715421E-3</v>
      </c>
      <c r="R7" s="89">
        <v>8.7855293819655528E-4</v>
      </c>
      <c r="S7" s="90">
        <v>1.1440052347180005E-3</v>
      </c>
      <c r="T7" s="91">
        <v>3.0132556000766939E-3</v>
      </c>
      <c r="U7" s="89">
        <v>6.3989950999999998E-3</v>
      </c>
      <c r="V7" s="90">
        <v>5.9909663650000002E-3</v>
      </c>
      <c r="W7" s="91">
        <v>1.3601133924132081E-2</v>
      </c>
      <c r="X7" s="89">
        <v>1.8212424E-3</v>
      </c>
      <c r="Y7" s="90">
        <v>1.704591465E-3</v>
      </c>
      <c r="Z7" s="91">
        <v>2.5327583932093895E-3</v>
      </c>
      <c r="AA7" s="89">
        <v>1.04050007E-2</v>
      </c>
      <c r="AB7" s="90">
        <v>9.7415543100000009E-3</v>
      </c>
      <c r="AC7" s="91">
        <v>2.9970334054770747E-3</v>
      </c>
      <c r="AD7" s="89">
        <v>4.6824082E-3</v>
      </c>
      <c r="AE7" s="90">
        <v>4.3838433099999997E-3</v>
      </c>
      <c r="AF7" s="91">
        <v>1.1160345071315064E-3</v>
      </c>
      <c r="AG7" s="89">
        <v>2.0081617699999998E-2</v>
      </c>
      <c r="AH7" s="90">
        <v>1.8801505864999998E-2</v>
      </c>
      <c r="AI7" s="91">
        <v>2.9920968237255412E-2</v>
      </c>
      <c r="AJ7" s="89">
        <v>0.72777276999999996</v>
      </c>
      <c r="AK7" s="90">
        <v>0.36868186450000001</v>
      </c>
      <c r="AL7" s="104">
        <v>0.36868186450000001</v>
      </c>
    </row>
    <row r="8" spans="1:38" ht="13" x14ac:dyDescent="0.3">
      <c r="A8" s="71">
        <v>1975</v>
      </c>
      <c r="B8" s="72">
        <v>3</v>
      </c>
      <c r="C8" s="89">
        <v>1.1887550200000001</v>
      </c>
      <c r="D8" s="90">
        <v>0.93404102850000004</v>
      </c>
      <c r="E8" s="91">
        <v>1.352915995314445</v>
      </c>
      <c r="F8" s="89">
        <v>0.59375789999999995</v>
      </c>
      <c r="G8" s="90">
        <v>0.5482544225</v>
      </c>
      <c r="H8" s="91">
        <v>0.32180881213851675</v>
      </c>
      <c r="I8" s="89">
        <v>1.7198299399999999</v>
      </c>
      <c r="J8" s="90">
        <v>1.322372694</v>
      </c>
      <c r="K8" s="91">
        <v>6.706710626326962</v>
      </c>
      <c r="L8" s="89">
        <v>0.67966795999999996</v>
      </c>
      <c r="M8" s="90">
        <v>0.34467446400000001</v>
      </c>
      <c r="N8" s="91">
        <v>0.47695048748725644</v>
      </c>
      <c r="O8" s="89">
        <v>7.4256729145558934E-4</v>
      </c>
      <c r="P8" s="90">
        <v>9.6692156366092537E-4</v>
      </c>
      <c r="Q8" s="91">
        <v>2.5942562577787542E-3</v>
      </c>
      <c r="R8" s="89">
        <v>8.7855293819655528E-4</v>
      </c>
      <c r="S8" s="90">
        <v>1.1440052347180005E-3</v>
      </c>
      <c r="T8" s="91">
        <v>2.4185701735119701E-3</v>
      </c>
      <c r="U8" s="89">
        <v>7.4109372999999999E-3</v>
      </c>
      <c r="V8" s="90">
        <v>6.9025233449999997E-3</v>
      </c>
      <c r="W8" s="91">
        <v>1.1369428713668644E-2</v>
      </c>
      <c r="X8" s="89">
        <v>2.1091375999999998E-3</v>
      </c>
      <c r="Y8" s="90">
        <v>1.9640291249999999E-3</v>
      </c>
      <c r="Z8" s="91">
        <v>2.1171839483124684E-3</v>
      </c>
      <c r="AA8" s="89">
        <v>1.2050267200000001E-2</v>
      </c>
      <c r="AB8" s="90">
        <v>1.1223629800000001E-2</v>
      </c>
      <c r="AC8" s="91">
        <v>2.5052741397613297E-3</v>
      </c>
      <c r="AD8" s="89">
        <v>5.4218104999999997E-3</v>
      </c>
      <c r="AE8" s="90">
        <v>5.0507544600000001E-3</v>
      </c>
      <c r="AF8" s="91">
        <v>9.3291421901310471E-4</v>
      </c>
      <c r="AG8" s="89">
        <v>2.3256967699999999E-2</v>
      </c>
      <c r="AH8" s="90">
        <v>2.1661081150000001E-2</v>
      </c>
      <c r="AI8" s="91">
        <v>2.5011445200966397E-2</v>
      </c>
      <c r="AJ8" s="89">
        <v>0.72777276999999996</v>
      </c>
      <c r="AK8" s="90">
        <v>0.36868186450000001</v>
      </c>
      <c r="AL8" s="104">
        <v>0.36868186450000001</v>
      </c>
    </row>
    <row r="9" spans="1:38" ht="13" x14ac:dyDescent="0.3">
      <c r="A9" s="71">
        <v>1975</v>
      </c>
      <c r="B9" s="72">
        <v>4</v>
      </c>
      <c r="C9" s="89">
        <v>1.29576377</v>
      </c>
      <c r="D9" s="90">
        <v>1.025895046</v>
      </c>
      <c r="E9" s="91">
        <v>5.334236019045882</v>
      </c>
      <c r="F9" s="89">
        <v>0.67430084999999995</v>
      </c>
      <c r="G9" s="90">
        <v>0.61944535349999996</v>
      </c>
      <c r="H9" s="91">
        <v>1.236745239752608</v>
      </c>
      <c r="I9" s="89">
        <v>1.7771262699999999</v>
      </c>
      <c r="J9" s="90">
        <v>1.4089087629999999</v>
      </c>
      <c r="K9" s="91">
        <v>6.7015858174450855</v>
      </c>
      <c r="L9" s="89">
        <v>0.67966795999999996</v>
      </c>
      <c r="M9" s="90">
        <v>0.34467446400000001</v>
      </c>
      <c r="N9" s="91">
        <v>0.87636592660820534</v>
      </c>
      <c r="O9" s="89">
        <v>7.4256729145558934E-4</v>
      </c>
      <c r="P9" s="90">
        <v>9.6692156366092537E-4</v>
      </c>
      <c r="Q9" s="91">
        <v>4.4882113759337795E-3</v>
      </c>
      <c r="R9" s="89">
        <v>8.7855293819655528E-4</v>
      </c>
      <c r="S9" s="90">
        <v>1.1440052347180005E-3</v>
      </c>
      <c r="T9" s="91">
        <v>2.4234417359240831E-3</v>
      </c>
      <c r="U9" s="89">
        <v>8.4039427E-3</v>
      </c>
      <c r="V9" s="90">
        <v>7.77988159E-3</v>
      </c>
      <c r="W9" s="91">
        <v>4.3693979546359285E-2</v>
      </c>
      <c r="X9" s="89">
        <v>2.3916973E-3</v>
      </c>
      <c r="Y9" s="90">
        <v>2.2137185649999998E-3</v>
      </c>
      <c r="Z9" s="91">
        <v>8.1365775167852403E-3</v>
      </c>
      <c r="AA9" s="89">
        <v>1.3665855500000001E-2</v>
      </c>
      <c r="AB9" s="90">
        <v>1.2650105700000001E-2</v>
      </c>
      <c r="AC9" s="91">
        <v>9.6280606626027738E-3</v>
      </c>
      <c r="AD9" s="89">
        <v>6.1502157000000003E-3</v>
      </c>
      <c r="AE9" s="90">
        <v>5.6927141400000001E-3</v>
      </c>
      <c r="AF9" s="91">
        <v>3.5852922897980878E-3</v>
      </c>
      <c r="AG9" s="89">
        <v>2.6374674599999998E-2</v>
      </c>
      <c r="AH9" s="90">
        <v>2.4414423014999999E-2</v>
      </c>
      <c r="AI9" s="91">
        <v>9.6121748044594599E-2</v>
      </c>
      <c r="AJ9" s="89">
        <v>0.72777276999999996</v>
      </c>
      <c r="AK9" s="90">
        <v>0.36868186450000001</v>
      </c>
      <c r="AL9" s="104">
        <v>0.36868186450000001</v>
      </c>
    </row>
    <row r="10" spans="1:38" ht="13" x14ac:dyDescent="0.3">
      <c r="A10" s="71">
        <v>1975</v>
      </c>
      <c r="B10" s="72">
        <v>5</v>
      </c>
      <c r="C10" s="89">
        <v>1.4023586400000001</v>
      </c>
      <c r="D10" s="90">
        <v>1.1174256235</v>
      </c>
      <c r="E10" s="91">
        <v>5.334971831613065</v>
      </c>
      <c r="F10" s="89">
        <v>0.75364109999999995</v>
      </c>
      <c r="G10" s="90">
        <v>0.68858909000000001</v>
      </c>
      <c r="H10" s="91">
        <v>1.2373342231093232</v>
      </c>
      <c r="I10" s="89">
        <v>1.8320577899999999</v>
      </c>
      <c r="J10" s="90">
        <v>1.4882261109999999</v>
      </c>
      <c r="K10" s="91">
        <v>6.7030564332849227</v>
      </c>
      <c r="L10" s="89">
        <v>0.67966795999999996</v>
      </c>
      <c r="M10" s="90">
        <v>0.34467446400000001</v>
      </c>
      <c r="N10" s="91">
        <v>0.87639853626945896</v>
      </c>
      <c r="O10" s="89">
        <v>7.4256729145558934E-4</v>
      </c>
      <c r="P10" s="90">
        <v>9.6692156366092537E-4</v>
      </c>
      <c r="Q10" s="91">
        <v>4.4903413436471751E-3</v>
      </c>
      <c r="R10" s="89">
        <v>8.7855293819655528E-4</v>
      </c>
      <c r="S10" s="90">
        <v>1.1440052347180005E-3</v>
      </c>
      <c r="T10" s="91">
        <v>2.4289357119372883E-3</v>
      </c>
      <c r="U10" s="89">
        <v>9.3816397999999992E-3</v>
      </c>
      <c r="V10" s="90">
        <v>8.6317037999999995E-3</v>
      </c>
      <c r="W10" s="91">
        <v>4.3714629310054695E-2</v>
      </c>
      <c r="X10" s="89">
        <v>2.6692977E-3</v>
      </c>
      <c r="Y10" s="90">
        <v>2.456115225E-3</v>
      </c>
      <c r="Z10" s="91">
        <v>8.1404373182974894E-3</v>
      </c>
      <c r="AA10" s="89">
        <v>1.52554491E-2</v>
      </c>
      <c r="AB10" s="90">
        <v>1.403492775E-2</v>
      </c>
      <c r="AC10" s="91">
        <v>9.6325756309591296E-3</v>
      </c>
      <c r="AD10" s="89">
        <v>6.8646478999999996E-3</v>
      </c>
      <c r="AE10" s="90">
        <v>6.3157305350000003E-3</v>
      </c>
      <c r="AF10" s="91">
        <v>3.5869872477522599E-3</v>
      </c>
      <c r="AG10" s="89">
        <v>2.9442778400000001E-2</v>
      </c>
      <c r="AH10" s="90">
        <v>2.7087354724999999E-2</v>
      </c>
      <c r="AI10" s="91">
        <v>9.6167460009267958E-2</v>
      </c>
      <c r="AJ10" s="89">
        <v>0.72777276999999996</v>
      </c>
      <c r="AK10" s="90">
        <v>0.36868186450000001</v>
      </c>
      <c r="AL10" s="104">
        <v>0.36868186450000001</v>
      </c>
    </row>
    <row r="11" spans="1:38" ht="13" x14ac:dyDescent="0.3">
      <c r="A11" s="71">
        <v>1975</v>
      </c>
      <c r="B11" s="72">
        <v>6</v>
      </c>
      <c r="C11" s="89">
        <v>1.5089914</v>
      </c>
      <c r="D11" s="90">
        <v>1.2095495235</v>
      </c>
      <c r="E11" s="91">
        <v>5.3357807783468978</v>
      </c>
      <c r="F11" s="89">
        <v>0.83194193000000005</v>
      </c>
      <c r="G11" s="90">
        <v>0.75629663199999997</v>
      </c>
      <c r="H11" s="91">
        <v>1.2379904997977222</v>
      </c>
      <c r="I11" s="89">
        <v>1.88457429</v>
      </c>
      <c r="J11" s="90">
        <v>1.5610759085000001</v>
      </c>
      <c r="K11" s="91">
        <v>6.704684579113497</v>
      </c>
      <c r="L11" s="89">
        <v>0.67966795999999996</v>
      </c>
      <c r="M11" s="90">
        <v>0.34467446400000001</v>
      </c>
      <c r="N11" s="91">
        <v>0.87644110977907341</v>
      </c>
      <c r="O11" s="89">
        <v>7.4256729145558934E-4</v>
      </c>
      <c r="P11" s="90">
        <v>9.6692156366092537E-4</v>
      </c>
      <c r="Q11" s="91">
        <v>4.4927261566979114E-3</v>
      </c>
      <c r="R11" s="89">
        <v>8.7855293819655528E-4</v>
      </c>
      <c r="S11" s="90">
        <v>1.1440052347180005E-3</v>
      </c>
      <c r="T11" s="91">
        <v>2.4350724657556163E-3</v>
      </c>
      <c r="U11" s="89">
        <v>1.0345843299999999E-2</v>
      </c>
      <c r="V11" s="90">
        <v>9.4657798449999993E-3</v>
      </c>
      <c r="W11" s="91">
        <v>4.3737880077802695E-2</v>
      </c>
      <c r="X11" s="89">
        <v>2.9436931999999999E-3</v>
      </c>
      <c r="Y11" s="90">
        <v>2.693445765E-3</v>
      </c>
      <c r="Z11" s="91">
        <v>8.1447290185295649E-3</v>
      </c>
      <c r="AA11" s="89">
        <v>1.6823042699999999E-2</v>
      </c>
      <c r="AB11" s="90">
        <v>1.5391538305000001E-2</v>
      </c>
      <c r="AC11" s="91">
        <v>9.637700487066787E-3</v>
      </c>
      <c r="AD11" s="89">
        <v>7.5707059000000004E-3</v>
      </c>
      <c r="AE11" s="90">
        <v>6.9259577949999998E-3</v>
      </c>
      <c r="AF11" s="91">
        <v>3.5888961242648855E-3</v>
      </c>
      <c r="AG11" s="89">
        <v>3.2469459399999998E-2</v>
      </c>
      <c r="AH11" s="90">
        <v>2.9705505520000001E-2</v>
      </c>
      <c r="AI11" s="91">
        <v>9.6218147020572894E-2</v>
      </c>
      <c r="AJ11" s="89">
        <v>0.72777276999999996</v>
      </c>
      <c r="AK11" s="90">
        <v>0.36868186450000001</v>
      </c>
      <c r="AL11" s="104">
        <v>0.36868186450000001</v>
      </c>
    </row>
    <row r="12" spans="1:38" ht="13" x14ac:dyDescent="0.3">
      <c r="A12" s="71">
        <v>1975</v>
      </c>
      <c r="B12" s="72">
        <v>7</v>
      </c>
      <c r="C12" s="89">
        <v>1.6156439600000001</v>
      </c>
      <c r="D12" s="90">
        <v>1.3031523894999999</v>
      </c>
      <c r="E12" s="91">
        <v>5.3553310649576078</v>
      </c>
      <c r="F12" s="89">
        <v>0.90932683000000003</v>
      </c>
      <c r="G12" s="90">
        <v>0.82322748150000002</v>
      </c>
      <c r="H12" s="91">
        <v>1.2537289903939566</v>
      </c>
      <c r="I12" s="89">
        <v>1.9348999099999999</v>
      </c>
      <c r="J12" s="90">
        <v>1.6280949185</v>
      </c>
      <c r="K12" s="91">
        <v>6.7437163133963187</v>
      </c>
      <c r="L12" s="89">
        <v>0.67966795999999996</v>
      </c>
      <c r="M12" s="90">
        <v>0.34467446400000001</v>
      </c>
      <c r="N12" s="91">
        <v>0.83529398471679839</v>
      </c>
      <c r="O12" s="89">
        <v>7.4256729145558934E-4</v>
      </c>
      <c r="P12" s="90">
        <v>9.6692156366092537E-4</v>
      </c>
      <c r="Q12" s="91">
        <v>4.5498557416176989E-3</v>
      </c>
      <c r="R12" s="89">
        <v>8.7855293819655528E-4</v>
      </c>
      <c r="S12" s="90">
        <v>1.1440052347180005E-3</v>
      </c>
      <c r="T12" s="91">
        <v>2.5825520164564899E-3</v>
      </c>
      <c r="U12" s="89">
        <v>1.12995766E-2</v>
      </c>
      <c r="V12" s="90">
        <v>1.0290741765E-2</v>
      </c>
      <c r="W12" s="91">
        <v>4.4293997100632435E-2</v>
      </c>
      <c r="X12" s="89">
        <v>3.2152303E-3</v>
      </c>
      <c r="Y12" s="90">
        <v>2.9281469150000002E-3</v>
      </c>
      <c r="Z12" s="91">
        <v>8.2483089383970348E-3</v>
      </c>
      <c r="AA12" s="89">
        <v>1.8373555499999999E-2</v>
      </c>
      <c r="AB12" s="90">
        <v>1.6732759239999999E-2</v>
      </c>
      <c r="AC12" s="91">
        <v>9.7602699443515243E-3</v>
      </c>
      <c r="AD12" s="89">
        <v>8.2677353000000006E-3</v>
      </c>
      <c r="AE12" s="90">
        <v>7.5297739199999998E-3</v>
      </c>
      <c r="AF12" s="91">
        <v>3.6345299091694715E-3</v>
      </c>
      <c r="AG12" s="89">
        <v>3.5461214900000003E-2</v>
      </c>
      <c r="AH12" s="90">
        <v>3.2294347525000003E-2</v>
      </c>
      <c r="AI12" s="91">
        <v>9.7441485595102253E-2</v>
      </c>
      <c r="AJ12" s="89">
        <v>0.72777276999999996</v>
      </c>
      <c r="AK12" s="90">
        <v>0.36868186450000001</v>
      </c>
      <c r="AL12" s="104">
        <v>0.36868186450000001</v>
      </c>
    </row>
    <row r="13" spans="1:38" ht="13" x14ac:dyDescent="0.3">
      <c r="A13" s="71">
        <v>1975</v>
      </c>
      <c r="B13" s="72">
        <v>8</v>
      </c>
      <c r="C13" s="89">
        <v>1.7228947400000001</v>
      </c>
      <c r="D13" s="90">
        <v>1.399133352</v>
      </c>
      <c r="E13" s="91">
        <v>5.349766818766617</v>
      </c>
      <c r="F13" s="89">
        <v>0.98603264000000002</v>
      </c>
      <c r="G13" s="90">
        <v>0.89004137100000003</v>
      </c>
      <c r="H13" s="91">
        <v>1.2547068527721896</v>
      </c>
      <c r="I13" s="89">
        <v>1.98328938</v>
      </c>
      <c r="J13" s="90">
        <v>1.6899688675</v>
      </c>
      <c r="K13" s="91">
        <v>6.7407036289657603</v>
      </c>
      <c r="L13" s="89">
        <v>0.67966795999999996</v>
      </c>
      <c r="M13" s="90">
        <v>0.34467446400000001</v>
      </c>
      <c r="N13" s="91">
        <v>0.83536083469411937</v>
      </c>
      <c r="O13" s="89">
        <v>7.4256729145558934E-4</v>
      </c>
      <c r="P13" s="90">
        <v>9.6692156366092537E-4</v>
      </c>
      <c r="Q13" s="91">
        <v>4.5533952880619059E-3</v>
      </c>
      <c r="R13" s="89">
        <v>8.7855293819655528E-4</v>
      </c>
      <c r="S13" s="90">
        <v>1.1440052347180005E-3</v>
      </c>
      <c r="T13" s="91">
        <v>2.5953296638573857E-3</v>
      </c>
      <c r="U13" s="89">
        <v>1.2244895699999999E-2</v>
      </c>
      <c r="V13" s="90">
        <v>1.1114267995E-2</v>
      </c>
      <c r="W13" s="91">
        <v>4.4328471289195044E-2</v>
      </c>
      <c r="X13" s="89">
        <v>3.483964E-3</v>
      </c>
      <c r="Y13" s="90">
        <v>3.1623331999999999E-3</v>
      </c>
      <c r="Z13" s="91">
        <v>8.2547215341236546E-3</v>
      </c>
      <c r="AA13" s="89">
        <v>1.99107509E-2</v>
      </c>
      <c r="AB13" s="90">
        <v>1.8071504499999998E-2</v>
      </c>
      <c r="AC13" s="91">
        <v>9.7678484781098442E-3</v>
      </c>
      <c r="AD13" s="89">
        <v>8.9595212000000007E-3</v>
      </c>
      <c r="AE13" s="90">
        <v>8.1321309899999999E-3</v>
      </c>
      <c r="AF13" s="91">
        <v>3.6373592408908101E-3</v>
      </c>
      <c r="AG13" s="89">
        <v>3.8427536599999999E-2</v>
      </c>
      <c r="AH13" s="90">
        <v>3.4878081045000002E-2</v>
      </c>
      <c r="AI13" s="91">
        <v>9.7517625608873865E-2</v>
      </c>
      <c r="AJ13" s="89">
        <v>0.72777276999999996</v>
      </c>
      <c r="AK13" s="90">
        <v>0.36868186450000001</v>
      </c>
      <c r="AL13" s="104">
        <v>0.36868186450000001</v>
      </c>
    </row>
    <row r="14" spans="1:38" ht="13" x14ac:dyDescent="0.3">
      <c r="A14" s="71">
        <v>1975</v>
      </c>
      <c r="B14" s="72">
        <v>9</v>
      </c>
      <c r="C14" s="89">
        <v>1.83088586</v>
      </c>
      <c r="D14" s="90">
        <v>1.4983979435000001</v>
      </c>
      <c r="E14" s="91">
        <v>5.3516097063377099</v>
      </c>
      <c r="F14" s="89">
        <v>1.06224864</v>
      </c>
      <c r="G14" s="90">
        <v>0.95738805699999996</v>
      </c>
      <c r="H14" s="91">
        <v>1.2561980623061202</v>
      </c>
      <c r="I14" s="89">
        <v>2.0296795300000001</v>
      </c>
      <c r="J14" s="90">
        <v>1.7472469625</v>
      </c>
      <c r="K14" s="91">
        <v>6.7443909334156631</v>
      </c>
      <c r="L14" s="89">
        <v>0.67966795999999996</v>
      </c>
      <c r="M14" s="90">
        <v>0.34467446400000001</v>
      </c>
      <c r="N14" s="91">
        <v>0.83543285043735538</v>
      </c>
      <c r="O14" s="89">
        <v>7.4256729145558934E-4</v>
      </c>
      <c r="P14" s="90">
        <v>9.6692156366092537E-4</v>
      </c>
      <c r="Q14" s="91">
        <v>4.5588046835329946E-3</v>
      </c>
      <c r="R14" s="89">
        <v>8.7855293819655528E-4</v>
      </c>
      <c r="S14" s="90">
        <v>1.1440052347180005E-3</v>
      </c>
      <c r="T14" s="91">
        <v>2.6093195679487745E-3</v>
      </c>
      <c r="U14" s="89">
        <v>1.3184347900000001E-2</v>
      </c>
      <c r="V14" s="90">
        <v>1.1943722285E-2</v>
      </c>
      <c r="W14" s="91">
        <v>4.4381170068996556E-2</v>
      </c>
      <c r="X14" s="89">
        <v>3.7518843000000001E-3</v>
      </c>
      <c r="Y14" s="90">
        <v>3.39852607E-3</v>
      </c>
      <c r="Z14" s="91">
        <v>8.2645408296550607E-3</v>
      </c>
      <c r="AA14" s="89">
        <v>2.1437543600000001E-2</v>
      </c>
      <c r="AB14" s="90">
        <v>1.942056943E-2</v>
      </c>
      <c r="AC14" s="91">
        <v>9.7794667327115604E-3</v>
      </c>
      <c r="AD14" s="89">
        <v>9.6463839999999992E-3</v>
      </c>
      <c r="AE14" s="90">
        <v>8.7391719099999994E-3</v>
      </c>
      <c r="AF14" s="91">
        <v>3.641679210673036E-3</v>
      </c>
      <c r="AG14" s="89">
        <v>4.1374791199999997E-2</v>
      </c>
      <c r="AH14" s="90">
        <v>3.7481728169999999E-2</v>
      </c>
      <c r="AI14" s="91">
        <v>9.7633535426187454E-2</v>
      </c>
      <c r="AJ14" s="89">
        <v>0.72777276999999996</v>
      </c>
      <c r="AK14" s="90">
        <v>0.36868186450000001</v>
      </c>
      <c r="AL14" s="104">
        <v>0.36868186450000001</v>
      </c>
    </row>
    <row r="15" spans="1:38" ht="13" x14ac:dyDescent="0.3">
      <c r="A15" s="71">
        <v>1975</v>
      </c>
      <c r="B15" s="72">
        <v>10</v>
      </c>
      <c r="C15" s="89">
        <v>1.9398936499999999</v>
      </c>
      <c r="D15" s="90">
        <v>1.601918704</v>
      </c>
      <c r="E15" s="91">
        <v>5.3536487901426204</v>
      </c>
      <c r="F15" s="89">
        <v>1.13819051</v>
      </c>
      <c r="G15" s="90">
        <v>1.0258919074999999</v>
      </c>
      <c r="H15" s="91">
        <v>1.2599151650057518</v>
      </c>
      <c r="I15" s="89">
        <v>2.07433355</v>
      </c>
      <c r="J15" s="90">
        <v>1.800480874</v>
      </c>
      <c r="K15" s="91">
        <v>6.7484740917822839</v>
      </c>
      <c r="L15" s="89">
        <v>0.67966795999999996</v>
      </c>
      <c r="M15" s="90">
        <v>0.34467446400000001</v>
      </c>
      <c r="N15" s="91">
        <v>0.83551468684938945</v>
      </c>
      <c r="O15" s="89">
        <v>7.4256729145558934E-4</v>
      </c>
      <c r="P15" s="90">
        <v>9.6692156366092537E-4</v>
      </c>
      <c r="Q15" s="91">
        <v>2.7199393128109883E-3</v>
      </c>
      <c r="R15" s="89">
        <v>8.7855293819655528E-4</v>
      </c>
      <c r="S15" s="90">
        <v>1.1440052347180005E-3</v>
      </c>
      <c r="T15" s="91">
        <v>2.6246717210217743E-3</v>
      </c>
      <c r="U15" s="89">
        <v>1.41195364E-2</v>
      </c>
      <c r="V15" s="90">
        <v>1.278776981E-2</v>
      </c>
      <c r="W15" s="91">
        <v>4.451242613480437E-2</v>
      </c>
      <c r="X15" s="89">
        <v>4.0179463999999998E-3</v>
      </c>
      <c r="Y15" s="90">
        <v>3.6388406250000001E-3</v>
      </c>
      <c r="Z15" s="91">
        <v>8.2889832208346611E-3</v>
      </c>
      <c r="AA15" s="89">
        <v>2.2959667400000001E-2</v>
      </c>
      <c r="AB15" s="90">
        <v>2.0792729855000001E-2</v>
      </c>
      <c r="AC15" s="91">
        <v>9.808390669309346E-3</v>
      </c>
      <c r="AD15" s="89">
        <v>1.03320826E-2</v>
      </c>
      <c r="AE15" s="90">
        <v>9.3569157350000005E-3</v>
      </c>
      <c r="AF15" s="91">
        <v>3.6524521359963401E-3</v>
      </c>
      <c r="AG15" s="89">
        <v>4.4311917700000002E-2</v>
      </c>
      <c r="AH15" s="90">
        <v>4.01300723E-2</v>
      </c>
      <c r="AI15" s="91">
        <v>9.792226004518427E-2</v>
      </c>
      <c r="AJ15" s="89">
        <v>0.72777276999999996</v>
      </c>
      <c r="AK15" s="90">
        <v>0.36868186450000001</v>
      </c>
      <c r="AL15" s="104">
        <v>0.36868186450000001</v>
      </c>
    </row>
    <row r="16" spans="1:38" ht="13" x14ac:dyDescent="0.3">
      <c r="A16" s="71">
        <v>1975</v>
      </c>
      <c r="B16" s="72">
        <v>11</v>
      </c>
      <c r="C16" s="89">
        <v>2.05018609</v>
      </c>
      <c r="D16" s="90">
        <v>1.710703179</v>
      </c>
      <c r="E16" s="91">
        <v>5.4355943515161176</v>
      </c>
      <c r="F16" s="89">
        <v>1.2139898499999999</v>
      </c>
      <c r="G16" s="90">
        <v>1.0961655695000001</v>
      </c>
      <c r="H16" s="91">
        <v>1.3260026266087577</v>
      </c>
      <c r="I16" s="89">
        <v>2.1172882799999999</v>
      </c>
      <c r="J16" s="90">
        <v>1.850218841</v>
      </c>
      <c r="K16" s="91">
        <v>6.9121461860780178</v>
      </c>
      <c r="L16" s="89">
        <v>0.67966795999999996</v>
      </c>
      <c r="M16" s="90">
        <v>0.34467446400000001</v>
      </c>
      <c r="N16" s="91">
        <v>0.83872273369801353</v>
      </c>
      <c r="O16" s="89">
        <v>7.4256729145558934E-4</v>
      </c>
      <c r="P16" s="90">
        <v>9.6692156366092537E-4</v>
      </c>
      <c r="Q16" s="91">
        <v>2.8626094290154203E-3</v>
      </c>
      <c r="R16" s="89">
        <v>8.7855293819655528E-4</v>
      </c>
      <c r="S16" s="90">
        <v>1.1440052347180005E-3</v>
      </c>
      <c r="T16" s="91">
        <v>3.2427843965414193E-3</v>
      </c>
      <c r="U16" s="89">
        <v>1.50546467E-2</v>
      </c>
      <c r="V16" s="90">
        <v>1.365405456E-2</v>
      </c>
      <c r="W16" s="91">
        <v>4.684737908116509E-2</v>
      </c>
      <c r="X16" s="89">
        <v>4.2835966E-3</v>
      </c>
      <c r="Y16" s="90">
        <v>3.88508726E-3</v>
      </c>
      <c r="Z16" s="91">
        <v>8.7237938080248628E-3</v>
      </c>
      <c r="AA16" s="89">
        <v>2.4478442699999998E-2</v>
      </c>
      <c r="AB16" s="90">
        <v>2.2201977675000002E-2</v>
      </c>
      <c r="AC16" s="91">
        <v>1.0322915296649001E-2</v>
      </c>
      <c r="AD16" s="89">
        <v>1.1015587300000001E-2</v>
      </c>
      <c r="AE16" s="90">
        <v>9.9905615100000008E-3</v>
      </c>
      <c r="AF16" s="91">
        <v>3.844046890066542E-3</v>
      </c>
      <c r="AG16" s="89">
        <v>4.7244046999999997E-2</v>
      </c>
      <c r="AH16" s="90">
        <v>4.2849536610000002E-2</v>
      </c>
      <c r="AI16" s="91">
        <v>0.10305890616408336</v>
      </c>
      <c r="AJ16" s="89">
        <v>0.72777276999999996</v>
      </c>
      <c r="AK16" s="90">
        <v>0.36868186450000001</v>
      </c>
      <c r="AL16" s="104">
        <v>0.36868186450000001</v>
      </c>
    </row>
    <row r="17" spans="1:38" ht="13" x14ac:dyDescent="0.3">
      <c r="A17" s="71">
        <v>1975</v>
      </c>
      <c r="B17" s="72">
        <v>12</v>
      </c>
      <c r="C17" s="89">
        <v>2.1621023400000001</v>
      </c>
      <c r="D17" s="90">
        <v>1.825799825</v>
      </c>
      <c r="E17" s="91">
        <v>5.4424118441694276</v>
      </c>
      <c r="F17" s="89">
        <v>1.2899225400000001</v>
      </c>
      <c r="G17" s="90">
        <v>1.1690060035000001</v>
      </c>
      <c r="H17" s="91">
        <v>1.3315017351482406</v>
      </c>
      <c r="I17" s="89">
        <v>2.1585913200000002</v>
      </c>
      <c r="J17" s="90">
        <v>1.8968494645</v>
      </c>
      <c r="K17" s="91">
        <v>6.9257681845912513</v>
      </c>
      <c r="L17" s="89">
        <v>0.67966795999999996</v>
      </c>
      <c r="M17" s="90">
        <v>0.34467446400000001</v>
      </c>
      <c r="N17" s="91">
        <v>0.83899045423230545</v>
      </c>
      <c r="O17" s="89">
        <v>7.4256729145558934E-4</v>
      </c>
      <c r="P17" s="90">
        <v>9.6692156366092537E-4</v>
      </c>
      <c r="Q17" s="91">
        <v>2.8744841202243817E-3</v>
      </c>
      <c r="R17" s="89">
        <v>8.7855293819655528E-4</v>
      </c>
      <c r="S17" s="90">
        <v>1.1440052347180005E-3</v>
      </c>
      <c r="T17" s="91">
        <v>3.2942165686849325E-3</v>
      </c>
      <c r="U17" s="89">
        <v>1.59901262E-2</v>
      </c>
      <c r="V17" s="90">
        <v>1.4551505209999999E-2</v>
      </c>
      <c r="W17" s="91">
        <v>4.70418583516884E-2</v>
      </c>
      <c r="X17" s="89">
        <v>4.5494632000000002E-3</v>
      </c>
      <c r="Y17" s="90">
        <v>4.1406261599999999E-3</v>
      </c>
      <c r="Z17" s="91">
        <v>8.7599845540114428E-3</v>
      </c>
      <c r="AA17" s="89">
        <v>2.6000201899999999E-2</v>
      </c>
      <c r="AB17" s="90">
        <v>2.366048062E-2</v>
      </c>
      <c r="AC17" s="91">
        <v>1.0365727593610853E-2</v>
      </c>
      <c r="AD17" s="89">
        <v>1.1700218599999999E-2</v>
      </c>
      <c r="AE17" s="90">
        <v>1.064726823E-2</v>
      </c>
      <c r="AF17" s="91">
        <v>3.8599931505221298E-3</v>
      </c>
      <c r="AG17" s="89">
        <v>5.0181092900000002E-2</v>
      </c>
      <c r="AH17" s="90">
        <v>4.5665301880000002E-2</v>
      </c>
      <c r="AI17" s="91">
        <v>0.10348652031470361</v>
      </c>
      <c r="AJ17" s="89">
        <v>0.72777276999999996</v>
      </c>
      <c r="AK17" s="90">
        <v>0.36868186450000001</v>
      </c>
      <c r="AL17" s="104">
        <v>0.36868186450000001</v>
      </c>
    </row>
    <row r="18" spans="1:38" ht="13" x14ac:dyDescent="0.3">
      <c r="A18" s="71">
        <v>1975</v>
      </c>
      <c r="B18" s="72">
        <v>13</v>
      </c>
      <c r="C18" s="89">
        <v>2.2758900099999999</v>
      </c>
      <c r="D18" s="90">
        <v>1.9483094965000001</v>
      </c>
      <c r="E18" s="91">
        <v>5.4375254869662726</v>
      </c>
      <c r="F18" s="89">
        <v>1.3661860699999999</v>
      </c>
      <c r="G18" s="90">
        <v>1.2450229779999999</v>
      </c>
      <c r="H18" s="91">
        <v>1.3385072437163239</v>
      </c>
      <c r="I18" s="89">
        <v>2.19849212</v>
      </c>
      <c r="J18" s="90">
        <v>1.9408884465</v>
      </c>
      <c r="K18" s="91">
        <v>6.9322321725195248</v>
      </c>
      <c r="L18" s="89">
        <v>0.67966795999999996</v>
      </c>
      <c r="M18" s="90">
        <v>0.34467446400000001</v>
      </c>
      <c r="N18" s="91">
        <v>0.83936713049132072</v>
      </c>
      <c r="O18" s="89">
        <v>7.4256729145558934E-4</v>
      </c>
      <c r="P18" s="90">
        <v>9.6692156366092537E-4</v>
      </c>
      <c r="Q18" s="91">
        <v>2.8896078495093129E-3</v>
      </c>
      <c r="R18" s="89">
        <v>8.7855293819655528E-4</v>
      </c>
      <c r="S18" s="90">
        <v>1.1440052347180005E-3</v>
      </c>
      <c r="T18" s="91">
        <v>3.3670331524058073E-3</v>
      </c>
      <c r="U18" s="89">
        <v>1.6929517799999998E-2</v>
      </c>
      <c r="V18" s="90">
        <v>1.548826136E-2</v>
      </c>
      <c r="W18" s="91">
        <v>4.7289182725225011E-2</v>
      </c>
      <c r="X18" s="89">
        <v>4.8180703000000004E-3</v>
      </c>
      <c r="Y18" s="90">
        <v>4.4070397100000004E-3</v>
      </c>
      <c r="Z18" s="91">
        <v>8.8060478705458585E-3</v>
      </c>
      <c r="AA18" s="89">
        <v>2.7528632800000001E-2</v>
      </c>
      <c r="AB18" s="90">
        <v>2.5184060875000001E-2</v>
      </c>
      <c r="AC18" s="91">
        <v>1.0420258533693206E-2</v>
      </c>
      <c r="AD18" s="89">
        <v>1.23877867E-2</v>
      </c>
      <c r="AE18" s="90">
        <v>1.133270496E-2</v>
      </c>
      <c r="AF18" s="91">
        <v>3.88029523849688E-3</v>
      </c>
      <c r="AG18" s="89">
        <v>5.3128873799999997E-2</v>
      </c>
      <c r="AH18" s="90">
        <v>4.8604990615000003E-2</v>
      </c>
      <c r="AI18" s="91">
        <v>0.10403096507635669</v>
      </c>
      <c r="AJ18" s="89">
        <v>0.72777276999999996</v>
      </c>
      <c r="AK18" s="90">
        <v>0.36868186450000001</v>
      </c>
      <c r="AL18" s="104">
        <v>0.36868186450000001</v>
      </c>
    </row>
    <row r="19" spans="1:38" ht="13" x14ac:dyDescent="0.3">
      <c r="A19" s="71">
        <v>1975</v>
      </c>
      <c r="B19" s="72">
        <v>14</v>
      </c>
      <c r="C19" s="89">
        <v>2.3917618100000002</v>
      </c>
      <c r="D19" s="90">
        <v>2.0794678360000001</v>
      </c>
      <c r="E19" s="91">
        <v>5.4409748488793532</v>
      </c>
      <c r="F19" s="89">
        <v>1.4429462399999999</v>
      </c>
      <c r="G19" s="90">
        <v>1.3250016835</v>
      </c>
      <c r="H19" s="91">
        <v>1.341295921728979</v>
      </c>
      <c r="I19" s="89">
        <v>2.2369885100000002</v>
      </c>
      <c r="J19" s="90">
        <v>1.9827070225000001</v>
      </c>
      <c r="K19" s="91">
        <v>6.939134805117015</v>
      </c>
      <c r="L19" s="89">
        <v>0.67966795999999996</v>
      </c>
      <c r="M19" s="90">
        <v>0.34467446400000001</v>
      </c>
      <c r="N19" s="91">
        <v>0.83950304640378748</v>
      </c>
      <c r="O19" s="89">
        <v>7.4256729145558934E-4</v>
      </c>
      <c r="P19" s="90">
        <v>9.6692156366092537E-4</v>
      </c>
      <c r="Q19" s="91">
        <v>2.8956329983925284E-3</v>
      </c>
      <c r="R19" s="89">
        <v>8.7855293819655528E-4</v>
      </c>
      <c r="S19" s="90">
        <v>1.1440052347180005E-3</v>
      </c>
      <c r="T19" s="91">
        <v>3.3931398255618505E-3</v>
      </c>
      <c r="U19" s="89">
        <v>1.78755136E-2</v>
      </c>
      <c r="V19" s="90">
        <v>1.6473421405000001E-2</v>
      </c>
      <c r="W19" s="91">
        <v>4.7387762925475668E-2</v>
      </c>
      <c r="X19" s="89">
        <v>5.0859234999999997E-3</v>
      </c>
      <c r="Y19" s="90">
        <v>4.6875161600000003E-3</v>
      </c>
      <c r="Z19" s="91">
        <v>8.8244052967098793E-3</v>
      </c>
      <c r="AA19" s="89">
        <v>2.9065624700000001E-2</v>
      </c>
      <c r="AB19" s="90">
        <v>2.678598703E-2</v>
      </c>
      <c r="AC19" s="91">
        <v>1.0441966808466421E-2</v>
      </c>
      <c r="AD19" s="89">
        <v>1.30792106E-2</v>
      </c>
      <c r="AE19" s="90">
        <v>1.205361862E-2</v>
      </c>
      <c r="AF19" s="91">
        <v>3.8883825537402734E-3</v>
      </c>
      <c r="AG19" s="89">
        <v>5.6095696E-2</v>
      </c>
      <c r="AH19" s="90">
        <v>5.1696516800000002E-2</v>
      </c>
      <c r="AI19" s="91">
        <v>0.10424762268429383</v>
      </c>
      <c r="AJ19" s="89">
        <v>0.72777276999999996</v>
      </c>
      <c r="AK19" s="90">
        <v>0.36868186450000001</v>
      </c>
      <c r="AL19" s="104">
        <v>0.36868186450000001</v>
      </c>
    </row>
    <row r="20" spans="1:38" ht="13" x14ac:dyDescent="0.3">
      <c r="A20" s="71">
        <v>1975</v>
      </c>
      <c r="B20" s="72">
        <v>15</v>
      </c>
      <c r="C20" s="89">
        <v>2.5100653500000001</v>
      </c>
      <c r="D20" s="90">
        <v>2.220612241</v>
      </c>
      <c r="E20" s="91">
        <v>5.4478218324657872</v>
      </c>
      <c r="F20" s="89">
        <v>1.5203688500000001</v>
      </c>
      <c r="G20" s="90">
        <v>1.4096798404999999</v>
      </c>
      <c r="H20" s="91">
        <v>1.3467905944858209</v>
      </c>
      <c r="I20" s="89">
        <v>2.27419824</v>
      </c>
      <c r="J20" s="90">
        <v>2.0227282770000001</v>
      </c>
      <c r="K20" s="91">
        <v>6.9528042800602954</v>
      </c>
      <c r="L20" s="89">
        <v>0.67966795999999996</v>
      </c>
      <c r="M20" s="90">
        <v>0.32454245100000001</v>
      </c>
      <c r="N20" s="91">
        <v>0.83977401433132293</v>
      </c>
      <c r="O20" s="89">
        <v>7.4256729145558934E-4</v>
      </c>
      <c r="P20" s="90">
        <v>9.6692156366092537E-4</v>
      </c>
      <c r="Q20" s="91">
        <v>2.9285141530099286E-3</v>
      </c>
      <c r="R20" s="89">
        <v>8.7855293819655528E-4</v>
      </c>
      <c r="S20" s="90">
        <v>1.1440052347180005E-3</v>
      </c>
      <c r="T20" s="91">
        <v>3.444713412687215E-3</v>
      </c>
      <c r="U20" s="89">
        <v>1.8828768199999998E-2</v>
      </c>
      <c r="V20" s="90">
        <v>1.7517107779999999E-2</v>
      </c>
      <c r="W20" s="91">
        <v>4.7581784905436207E-2</v>
      </c>
      <c r="X20" s="89">
        <v>5.3575962999999997E-3</v>
      </c>
      <c r="Y20" s="90">
        <v>4.9847117399999998E-3</v>
      </c>
      <c r="Z20" s="91">
        <v>8.8605398489652563E-3</v>
      </c>
      <c r="AA20" s="89">
        <v>3.06157809E-2</v>
      </c>
      <c r="AB20" s="90">
        <v>2.8482887525E-2</v>
      </c>
      <c r="AC20" s="91">
        <v>1.0484713327293926E-2</v>
      </c>
      <c r="AD20" s="89">
        <v>1.3777520099999999E-2</v>
      </c>
      <c r="AE20" s="90">
        <v>1.2817334655E-2</v>
      </c>
      <c r="AF20" s="91">
        <v>3.9043034877590571E-3</v>
      </c>
      <c r="AG20" s="89">
        <v>5.9088268100000001E-2</v>
      </c>
      <c r="AH20" s="90">
        <v>5.4972046254999997E-2</v>
      </c>
      <c r="AI20" s="91">
        <v>0.10467467721335701</v>
      </c>
      <c r="AJ20" s="89">
        <v>0.72777276999999996</v>
      </c>
      <c r="AK20" s="90">
        <v>0.34854985150000001</v>
      </c>
      <c r="AL20" s="104">
        <v>0.34854985150000001</v>
      </c>
    </row>
    <row r="21" spans="1:38" ht="13" x14ac:dyDescent="0.3">
      <c r="A21" s="71">
        <v>1975</v>
      </c>
      <c r="B21" s="72">
        <v>16</v>
      </c>
      <c r="C21" s="89">
        <v>2.6311237699999999</v>
      </c>
      <c r="D21" s="90">
        <v>2.3730887049999998</v>
      </c>
      <c r="E21" s="91">
        <v>5.4546295826975966</v>
      </c>
      <c r="F21" s="89">
        <v>1.5985745200000001</v>
      </c>
      <c r="G21" s="90">
        <v>1.4999624170000001</v>
      </c>
      <c r="H21" s="91">
        <v>1.352278740938047</v>
      </c>
      <c r="I21" s="89">
        <v>2.3101850399999999</v>
      </c>
      <c r="J21" s="90">
        <v>2.0613083040000002</v>
      </c>
      <c r="K21" s="91">
        <v>6.9664058634392747</v>
      </c>
      <c r="L21" s="89">
        <v>0.64976497</v>
      </c>
      <c r="M21" s="90">
        <v>0.32454245100000001</v>
      </c>
      <c r="N21" s="91">
        <v>0.84003879706649198</v>
      </c>
      <c r="O21" s="89">
        <v>7.4256729145558934E-4</v>
      </c>
      <c r="P21" s="90">
        <v>9.6692156366092537E-4</v>
      </c>
      <c r="Q21" s="91">
        <v>2.9404585499150913E-3</v>
      </c>
      <c r="R21" s="89">
        <v>8.7855293819655528E-4</v>
      </c>
      <c r="S21" s="90">
        <v>1.1440052347180005E-3</v>
      </c>
      <c r="T21" s="91">
        <v>3.4960950632289436E-3</v>
      </c>
      <c r="U21" s="89">
        <v>1.9792989E-2</v>
      </c>
      <c r="V21" s="90">
        <v>1.862934552E-2</v>
      </c>
      <c r="W21" s="91">
        <v>4.777592865085728E-2</v>
      </c>
      <c r="X21" s="89">
        <v>5.632672E-3</v>
      </c>
      <c r="Y21" s="90">
        <v>5.301370895E-3</v>
      </c>
      <c r="Z21" s="91">
        <v>8.8967069185480196E-3</v>
      </c>
      <c r="AA21" s="89">
        <v>3.2184079800000001E-2</v>
      </c>
      <c r="AB21" s="90">
        <v>3.029192419E-2</v>
      </c>
      <c r="AC21" s="91">
        <v>1.0527483018266139E-2</v>
      </c>
      <c r="AD21" s="89">
        <v>1.44826603E-2</v>
      </c>
      <c r="AE21" s="90">
        <v>1.3631487859999999E-2</v>
      </c>
      <c r="AF21" s="91">
        <v>3.9202276716060235E-3</v>
      </c>
      <c r="AG21" s="89">
        <v>6.2115007100000001E-2</v>
      </c>
      <c r="AH21" s="90">
        <v>5.8463603599999997E-2</v>
      </c>
      <c r="AI21" s="91">
        <v>0.10510131694639117</v>
      </c>
      <c r="AJ21" s="89">
        <v>0.69786978</v>
      </c>
      <c r="AK21" s="90">
        <v>0.34854985150000001</v>
      </c>
      <c r="AL21" s="104">
        <v>0.34854985150000001</v>
      </c>
    </row>
    <row r="22" spans="1:38" ht="13" x14ac:dyDescent="0.3">
      <c r="A22" s="71">
        <v>1975</v>
      </c>
      <c r="B22" s="72">
        <v>17</v>
      </c>
      <c r="C22" s="89">
        <v>2.75547129</v>
      </c>
      <c r="D22" s="90">
        <v>2.5383888300000002</v>
      </c>
      <c r="E22" s="91">
        <v>5.4627788925123353</v>
      </c>
      <c r="F22" s="89">
        <v>1.67801852</v>
      </c>
      <c r="G22" s="90">
        <v>1.5966753235</v>
      </c>
      <c r="H22" s="91">
        <v>1.3588534685892824</v>
      </c>
      <c r="I22" s="89">
        <v>2.3451856499999999</v>
      </c>
      <c r="J22" s="90">
        <v>2.098815772</v>
      </c>
      <c r="K22" s="91">
        <v>6.9826752681059503</v>
      </c>
      <c r="L22" s="89">
        <v>0.64976497</v>
      </c>
      <c r="M22" s="90">
        <v>0.32454245100000001</v>
      </c>
      <c r="N22" s="91">
        <v>0.84035654494276846</v>
      </c>
      <c r="O22" s="89">
        <v>7.4256729145558934E-4</v>
      </c>
      <c r="P22" s="90">
        <v>9.6692156366092537E-4</v>
      </c>
      <c r="Q22" s="91">
        <v>2.9547463247268676E-3</v>
      </c>
      <c r="R22" s="89">
        <v>8.7855293819655528E-4</v>
      </c>
      <c r="S22" s="90">
        <v>1.1440052347180005E-3</v>
      </c>
      <c r="T22" s="91">
        <v>3.5575407436597524E-3</v>
      </c>
      <c r="U22" s="89">
        <v>2.0771543399999998E-2</v>
      </c>
      <c r="V22" s="90">
        <v>1.9821313415E-2</v>
      </c>
      <c r="W22" s="91">
        <v>4.8007971954931679E-2</v>
      </c>
      <c r="X22" s="89">
        <v>5.9107526999999998E-3</v>
      </c>
      <c r="Y22" s="90">
        <v>5.6400505649999997E-3</v>
      </c>
      <c r="Z22" s="91">
        <v>8.9399055346235674E-3</v>
      </c>
      <c r="AA22" s="89">
        <v>3.3775432500000001E-2</v>
      </c>
      <c r="AB22" s="90">
        <v>3.2229762609999997E-2</v>
      </c>
      <c r="AC22" s="91">
        <v>1.057862173236452E-2</v>
      </c>
      <c r="AD22" s="89">
        <v>1.5198575400000001E-2</v>
      </c>
      <c r="AE22" s="90">
        <v>1.4503384330000001E-2</v>
      </c>
      <c r="AF22" s="91">
        <v>3.9392810799834333E-3</v>
      </c>
      <c r="AG22" s="89">
        <v>6.5185464900000004E-2</v>
      </c>
      <c r="AH22" s="90">
        <v>6.2203882219999999E-2</v>
      </c>
      <c r="AI22" s="91">
        <v>0.1056121335784856</v>
      </c>
      <c r="AJ22" s="89">
        <v>0.69786978</v>
      </c>
      <c r="AK22" s="90">
        <v>0.34854985150000001</v>
      </c>
      <c r="AL22" s="104">
        <v>0.34854985150000001</v>
      </c>
    </row>
    <row r="23" spans="1:38" ht="13" x14ac:dyDescent="0.3">
      <c r="A23" s="71">
        <v>1975</v>
      </c>
      <c r="B23" s="72">
        <v>18</v>
      </c>
      <c r="C23" s="89">
        <v>2.8829737</v>
      </c>
      <c r="D23" s="90">
        <v>2.717955753</v>
      </c>
      <c r="E23" s="91">
        <v>5.4644393342902369</v>
      </c>
      <c r="F23" s="89">
        <v>1.75859834</v>
      </c>
      <c r="G23" s="90">
        <v>1.700675508</v>
      </c>
      <c r="H23" s="91">
        <v>1.3656668693549205</v>
      </c>
      <c r="I23" s="89">
        <v>2.3791603700000001</v>
      </c>
      <c r="J23" s="90">
        <v>2.1355705034999999</v>
      </c>
      <c r="K23" s="91">
        <v>6.9941046829063422</v>
      </c>
      <c r="L23" s="89">
        <v>0.64976497</v>
      </c>
      <c r="M23" s="90">
        <v>0.32454245100000001</v>
      </c>
      <c r="N23" s="91">
        <v>0.83496359772569084</v>
      </c>
      <c r="O23" s="89">
        <v>7.4256729145558934E-4</v>
      </c>
      <c r="P23" s="90">
        <v>9.6692156366092537E-4</v>
      </c>
      <c r="Q23" s="91">
        <v>2.9695611606998626E-3</v>
      </c>
      <c r="R23" s="89">
        <v>8.7855293819655528E-4</v>
      </c>
      <c r="S23" s="90">
        <v>1.1440052347180005E-3</v>
      </c>
      <c r="T23" s="91">
        <v>3.6249313475268958E-3</v>
      </c>
      <c r="U23" s="89">
        <v>2.1765406300000002E-2</v>
      </c>
      <c r="V23" s="90">
        <v>2.1102777905000002E-2</v>
      </c>
      <c r="W23" s="91">
        <v>4.8248795812545285E-2</v>
      </c>
      <c r="X23" s="89">
        <v>6.1936530000000004E-3</v>
      </c>
      <c r="Y23" s="90">
        <v>6.0046896099999999E-3</v>
      </c>
      <c r="Z23" s="91">
        <v>8.9847374244822788E-3</v>
      </c>
      <c r="AA23" s="89">
        <v>3.5390787700000002E-2</v>
      </c>
      <c r="AB23" s="90">
        <v>3.43134285E-2</v>
      </c>
      <c r="AC23" s="91">
        <v>1.0631691752703407E-2</v>
      </c>
      <c r="AD23" s="89">
        <v>1.5925506799999999E-2</v>
      </c>
      <c r="AE23" s="90">
        <v>1.544104506E-2</v>
      </c>
      <c r="AF23" s="91">
        <v>3.9590315039853058E-3</v>
      </c>
      <c r="AG23" s="89">
        <v>6.8304560700000003E-2</v>
      </c>
      <c r="AH23" s="90">
        <v>6.6225082599999999E-2</v>
      </c>
      <c r="AI23" s="91">
        <v>0.10614164909009509</v>
      </c>
      <c r="AJ23" s="89">
        <v>0.69786978</v>
      </c>
      <c r="AK23" s="90">
        <v>0.34854985150000001</v>
      </c>
      <c r="AL23" s="104">
        <v>0.34854985150000001</v>
      </c>
    </row>
    <row r="24" spans="1:38" ht="13" x14ac:dyDescent="0.3">
      <c r="A24" s="71">
        <v>1975</v>
      </c>
      <c r="B24" s="72">
        <v>19</v>
      </c>
      <c r="C24" s="89">
        <v>3.0142203799999998</v>
      </c>
      <c r="D24" s="90">
        <v>2.9138151840000002</v>
      </c>
      <c r="E24" s="91">
        <v>5.4723212485522037</v>
      </c>
      <c r="F24" s="89">
        <v>1.8407898600000001</v>
      </c>
      <c r="G24" s="90">
        <v>1.81313623</v>
      </c>
      <c r="H24" s="91">
        <v>1.3720236855915668</v>
      </c>
      <c r="I24" s="89">
        <v>2.4122117300000001</v>
      </c>
      <c r="J24" s="90">
        <v>2.1719754134999998</v>
      </c>
      <c r="K24" s="91">
        <v>7.0098520208574904</v>
      </c>
      <c r="L24" s="89">
        <v>0.64976497</v>
      </c>
      <c r="M24" s="90">
        <v>0.32454245100000001</v>
      </c>
      <c r="N24" s="91">
        <v>0.8352629649800114</v>
      </c>
      <c r="O24" s="89">
        <v>7.4256729145558934E-4</v>
      </c>
      <c r="P24" s="90">
        <v>9.6692156366092537E-4</v>
      </c>
      <c r="Q24" s="91">
        <v>2.9833806900302694E-3</v>
      </c>
      <c r="R24" s="89">
        <v>8.7855293819655528E-4</v>
      </c>
      <c r="S24" s="90">
        <v>1.1440052347180005E-3</v>
      </c>
      <c r="T24" s="91">
        <v>3.6843668247637591E-3</v>
      </c>
      <c r="U24" s="89">
        <v>2.27778639E-2</v>
      </c>
      <c r="V24" s="90">
        <v>2.2488661569999999E-2</v>
      </c>
      <c r="W24" s="91">
        <v>4.8473273755553319E-2</v>
      </c>
      <c r="X24" s="89">
        <v>6.4812721999999998E-3</v>
      </c>
      <c r="Y24" s="90">
        <v>6.3991215600000002E-3</v>
      </c>
      <c r="Z24" s="91">
        <v>9.0265468263045646E-3</v>
      </c>
      <c r="AA24" s="89">
        <v>3.7037618199999997E-2</v>
      </c>
      <c r="AB24" s="90">
        <v>3.6567034380000002E-2</v>
      </c>
      <c r="AC24" s="91">
        <v>1.0681167758728429E-2</v>
      </c>
      <c r="AD24" s="89">
        <v>1.6666158300000001E-2</v>
      </c>
      <c r="AE24" s="90">
        <v>1.645514482E-2</v>
      </c>
      <c r="AF24" s="91">
        <v>3.9774553808651801E-3</v>
      </c>
      <c r="AG24" s="89">
        <v>7.1482023800000002E-2</v>
      </c>
      <c r="AH24" s="90">
        <v>7.0573763610000007E-2</v>
      </c>
      <c r="AI24" s="91">
        <v>0.10663564197230896</v>
      </c>
      <c r="AJ24" s="89">
        <v>0.69786978</v>
      </c>
      <c r="AK24" s="90">
        <v>0.34854985150000001</v>
      </c>
      <c r="AL24" s="104">
        <v>0.34854985150000001</v>
      </c>
    </row>
    <row r="25" spans="1:38" ht="13" x14ac:dyDescent="0.3">
      <c r="A25" s="71">
        <v>1975</v>
      </c>
      <c r="B25" s="72">
        <v>20</v>
      </c>
      <c r="C25" s="89">
        <v>3.1495822800000002</v>
      </c>
      <c r="D25" s="90">
        <v>3.127821049</v>
      </c>
      <c r="E25" s="91">
        <v>5.4832592818086345</v>
      </c>
      <c r="F25" s="89">
        <v>1.92463026</v>
      </c>
      <c r="G25" s="90">
        <v>1.9350908710000001</v>
      </c>
      <c r="H25" s="91">
        <v>1.3808927650066178</v>
      </c>
      <c r="I25" s="89">
        <v>2.4445081599999998</v>
      </c>
      <c r="J25" s="90">
        <v>2.20839243</v>
      </c>
      <c r="K25" s="91">
        <v>7.0317311259782489</v>
      </c>
      <c r="L25" s="89">
        <v>0.64976497</v>
      </c>
      <c r="M25" s="90">
        <v>0.32454245100000001</v>
      </c>
      <c r="N25" s="91">
        <v>0.83567871662405824</v>
      </c>
      <c r="O25" s="89">
        <v>7.4256729145558934E-4</v>
      </c>
      <c r="P25" s="90">
        <v>9.6692156366092537E-4</v>
      </c>
      <c r="Q25" s="91">
        <v>2.9697557250021058E-3</v>
      </c>
      <c r="R25" s="89">
        <v>8.7855293819655528E-4</v>
      </c>
      <c r="S25" s="90">
        <v>1.1440052347180005E-3</v>
      </c>
      <c r="T25" s="91">
        <v>3.7669899612062007E-3</v>
      </c>
      <c r="U25" s="89">
        <v>2.3811207000000001E-2</v>
      </c>
      <c r="V25" s="90">
        <v>2.3991159715000002E-2</v>
      </c>
      <c r="W25" s="91">
        <v>4.8786644842418056E-2</v>
      </c>
      <c r="X25" s="89">
        <v>6.7756813999999997E-3</v>
      </c>
      <c r="Y25" s="90">
        <v>6.8270006350000002E-3</v>
      </c>
      <c r="Z25" s="91">
        <v>9.0849142031973022E-3</v>
      </c>
      <c r="AA25" s="89">
        <v>3.8716842899999999E-2</v>
      </c>
      <c r="AB25" s="90">
        <v>3.9010172465E-2</v>
      </c>
      <c r="AC25" s="91">
        <v>1.0750215540853248E-2</v>
      </c>
      <c r="AD25" s="89">
        <v>1.7422745100000001E-2</v>
      </c>
      <c r="AE25" s="90">
        <v>1.755470504E-2</v>
      </c>
      <c r="AF25" s="91">
        <v>4.0031721522175668E-3</v>
      </c>
      <c r="AG25" s="89">
        <v>7.4724536600000002E-2</v>
      </c>
      <c r="AH25" s="90">
        <v>7.5289829099999997E-2</v>
      </c>
      <c r="AI25" s="91">
        <v>0.10732493156421453</v>
      </c>
      <c r="AJ25" s="89">
        <v>0.69786978</v>
      </c>
      <c r="AK25" s="90">
        <v>0.34854985150000001</v>
      </c>
      <c r="AL25" s="104">
        <v>0.34854985150000001</v>
      </c>
    </row>
    <row r="26" spans="1:38" ht="13" x14ac:dyDescent="0.3">
      <c r="A26" s="71">
        <v>1975</v>
      </c>
      <c r="B26" s="72">
        <v>21</v>
      </c>
      <c r="C26" s="89">
        <v>3.2894668600000001</v>
      </c>
      <c r="D26" s="90">
        <v>3.3623399604999999</v>
      </c>
      <c r="E26" s="91">
        <v>5.4867214993077766</v>
      </c>
      <c r="F26" s="89">
        <v>2.0104612099999999</v>
      </c>
      <c r="G26" s="90">
        <v>2.0679100419999998</v>
      </c>
      <c r="H26" s="91">
        <v>1.3836771719909575</v>
      </c>
      <c r="I26" s="89">
        <v>2.4759474799999999</v>
      </c>
      <c r="J26" s="90">
        <v>2.245124412</v>
      </c>
      <c r="K26" s="91">
        <v>7.0386235048772736</v>
      </c>
      <c r="L26" s="89">
        <v>0.64976497</v>
      </c>
      <c r="M26" s="90">
        <v>0.32454245100000001</v>
      </c>
      <c r="N26" s="91">
        <v>0.83581022543648387</v>
      </c>
      <c r="O26" s="89">
        <v>7.4256729145558934E-4</v>
      </c>
      <c r="P26" s="90">
        <v>9.6692156366092537E-4</v>
      </c>
      <c r="Q26" s="91">
        <v>2.9757447661837933E-3</v>
      </c>
      <c r="R26" s="89">
        <v>8.7855293819655528E-4</v>
      </c>
      <c r="S26" s="90">
        <v>1.1440052347180005E-3</v>
      </c>
      <c r="T26" s="91">
        <v>3.793007336146733E-3</v>
      </c>
      <c r="U26" s="89">
        <v>2.4868410399999999E-2</v>
      </c>
      <c r="V26" s="90">
        <v>2.5627529770000001E-2</v>
      </c>
      <c r="W26" s="91">
        <v>4.8885049899316795E-2</v>
      </c>
      <c r="X26" s="89">
        <v>7.0765979000000003E-3</v>
      </c>
      <c r="Y26" s="90">
        <v>7.2923739600000001E-3</v>
      </c>
      <c r="Z26" s="91">
        <v>9.1032368254370943E-3</v>
      </c>
      <c r="AA26" s="89">
        <v>4.0437622200000002E-2</v>
      </c>
      <c r="AB26" s="90">
        <v>4.1671140935000003E-2</v>
      </c>
      <c r="AC26" s="91">
        <v>1.0771908140861363E-2</v>
      </c>
      <c r="AD26" s="89">
        <v>1.8196710099999999E-2</v>
      </c>
      <c r="AE26" s="90">
        <v>1.8752065945E-2</v>
      </c>
      <c r="AF26" s="91">
        <v>4.0112447582559812E-3</v>
      </c>
      <c r="AG26" s="89">
        <v>7.8043229699999994E-2</v>
      </c>
      <c r="AH26" s="90">
        <v>8.0425403805000004E-2</v>
      </c>
      <c r="AI26" s="91">
        <v>0.10754150142742337</v>
      </c>
      <c r="AJ26" s="89">
        <v>0.69786978</v>
      </c>
      <c r="AK26" s="90">
        <v>0.34854985150000001</v>
      </c>
      <c r="AL26" s="104">
        <v>0.34854985150000001</v>
      </c>
    </row>
    <row r="27" spans="1:38" ht="13" x14ac:dyDescent="0.3">
      <c r="A27" s="71">
        <v>1975</v>
      </c>
      <c r="B27" s="72">
        <v>22</v>
      </c>
      <c r="C27" s="89">
        <v>3.4338902400000002</v>
      </c>
      <c r="D27" s="90">
        <v>3.6191151265000001</v>
      </c>
      <c r="E27" s="91">
        <v>5.4846893241907511</v>
      </c>
      <c r="F27" s="89">
        <v>2.09838272</v>
      </c>
      <c r="G27" s="90">
        <v>2.2125297005000002</v>
      </c>
      <c r="H27" s="91">
        <v>1.3820378468099392</v>
      </c>
      <c r="I27" s="89">
        <v>2.5067821000000001</v>
      </c>
      <c r="J27" s="90">
        <v>2.2825480630000001</v>
      </c>
      <c r="K27" s="91">
        <v>7.0345574074189203</v>
      </c>
      <c r="L27" s="89">
        <v>0.64976497</v>
      </c>
      <c r="M27" s="90">
        <v>0.32454245100000001</v>
      </c>
      <c r="N27" s="91">
        <v>0.83573117650657736</v>
      </c>
      <c r="O27" s="89">
        <v>7.4256729145558934E-4</v>
      </c>
      <c r="P27" s="90">
        <v>9.6692156366092537E-4</v>
      </c>
      <c r="Q27" s="91">
        <v>2.9722193269527087E-3</v>
      </c>
      <c r="R27" s="89">
        <v>8.7855293819655528E-4</v>
      </c>
      <c r="S27" s="90">
        <v>1.1440052347180005E-3</v>
      </c>
      <c r="T27" s="91">
        <v>3.777689955622182E-3</v>
      </c>
      <c r="U27" s="89">
        <v>2.5951967499999999E-2</v>
      </c>
      <c r="V27" s="90">
        <v>2.7410078235E-2</v>
      </c>
      <c r="W27" s="91">
        <v>4.8827134944267971E-2</v>
      </c>
      <c r="X27" s="89">
        <v>7.3851740000000004E-3</v>
      </c>
      <c r="Y27" s="90">
        <v>7.7997329000000001E-3</v>
      </c>
      <c r="Z27" s="91">
        <v>9.0924507177092967E-3</v>
      </c>
      <c r="AA27" s="89">
        <v>4.2198529499999998E-2</v>
      </c>
      <c r="AB27" s="90">
        <v>4.4568883109999999E-2</v>
      </c>
      <c r="AC27" s="91">
        <v>1.0759132061530376E-2</v>
      </c>
      <c r="AD27" s="89">
        <v>1.8990053400000002E-2</v>
      </c>
      <c r="AE27" s="90">
        <v>2.0055880420000002E-2</v>
      </c>
      <c r="AF27" s="91">
        <v>4.0064885307718474E-3</v>
      </c>
      <c r="AG27" s="89">
        <v>8.1444022399999996E-2</v>
      </c>
      <c r="AH27" s="90">
        <v>8.6018069645E-2</v>
      </c>
      <c r="AI27" s="91">
        <v>0.10741404886089237</v>
      </c>
      <c r="AJ27" s="89">
        <v>0.69786978</v>
      </c>
      <c r="AK27" s="90">
        <v>0.34854985150000001</v>
      </c>
      <c r="AL27" s="104">
        <v>0.34854985150000001</v>
      </c>
    </row>
    <row r="28" spans="1:38" ht="13" x14ac:dyDescent="0.3">
      <c r="A28" s="71">
        <v>1975</v>
      </c>
      <c r="B28" s="72">
        <v>23</v>
      </c>
      <c r="C28" s="89">
        <v>3.5835865400000002</v>
      </c>
      <c r="D28" s="90">
        <v>3.9012507914999999</v>
      </c>
      <c r="E28" s="91">
        <v>5.4908505087874842</v>
      </c>
      <c r="F28" s="89">
        <v>2.1887294499999999</v>
      </c>
      <c r="G28" s="90">
        <v>2.3707284085000002</v>
      </c>
      <c r="H28" s="91">
        <v>1.387006186082318</v>
      </c>
      <c r="I28" s="89">
        <v>2.5370849299999998</v>
      </c>
      <c r="J28" s="90">
        <v>2.3209806899999998</v>
      </c>
      <c r="K28" s="91">
        <v>7.0468653528310767</v>
      </c>
      <c r="L28" s="89">
        <v>0.64976497</v>
      </c>
      <c r="M28" s="90">
        <v>0.32416241299999998</v>
      </c>
      <c r="N28" s="91">
        <v>0.83596494760909712</v>
      </c>
      <c r="O28" s="89">
        <v>7.4256729145558934E-4</v>
      </c>
      <c r="P28" s="90">
        <v>9.6692156366092537E-4</v>
      </c>
      <c r="Q28" s="91">
        <v>2.9828983802351848E-3</v>
      </c>
      <c r="R28" s="89">
        <v>8.7855293819655528E-4</v>
      </c>
      <c r="S28" s="90">
        <v>1.1440052347180005E-3</v>
      </c>
      <c r="T28" s="91">
        <v>3.8241554565587796E-3</v>
      </c>
      <c r="U28" s="89">
        <v>2.7065173500000001E-2</v>
      </c>
      <c r="V28" s="90">
        <v>2.9359261769999999E-2</v>
      </c>
      <c r="W28" s="91">
        <v>4.9002600033566469E-2</v>
      </c>
      <c r="X28" s="89">
        <v>7.7014887000000001E-3</v>
      </c>
      <c r="Y28" s="90">
        <v>8.3542909000000002E-3</v>
      </c>
      <c r="Z28" s="91">
        <v>9.1251204197268718E-3</v>
      </c>
      <c r="AA28" s="89">
        <v>4.4009560500000003E-2</v>
      </c>
      <c r="AB28" s="90">
        <v>4.7738773569999997E-2</v>
      </c>
      <c r="AC28" s="91">
        <v>1.0797806658931782E-2</v>
      </c>
      <c r="AD28" s="89">
        <v>1.98037532E-2</v>
      </c>
      <c r="AE28" s="90">
        <v>2.1482328950000001E-2</v>
      </c>
      <c r="AF28" s="91">
        <v>4.0208879335821637E-3</v>
      </c>
      <c r="AG28" s="89">
        <v>8.4937517899999995E-2</v>
      </c>
      <c r="AH28" s="90">
        <v>9.2136067350000003E-2</v>
      </c>
      <c r="AI28" s="91">
        <v>0.10780013928262606</v>
      </c>
      <c r="AJ28" s="89">
        <v>0.69786978</v>
      </c>
      <c r="AK28" s="90">
        <v>0.34816981349999998</v>
      </c>
      <c r="AL28" s="104">
        <v>0.34816981349999998</v>
      </c>
    </row>
    <row r="29" spans="1:38" ht="13" x14ac:dyDescent="0.3">
      <c r="A29" s="71">
        <v>1975</v>
      </c>
      <c r="B29" s="72">
        <v>24</v>
      </c>
      <c r="C29" s="89">
        <v>3.7385970799999999</v>
      </c>
      <c r="D29" s="90">
        <v>4.2113472925000002</v>
      </c>
      <c r="E29" s="91">
        <v>5.4925264637610445</v>
      </c>
      <c r="F29" s="89">
        <v>2.2815426200000002</v>
      </c>
      <c r="G29" s="90">
        <v>2.5440056520000001</v>
      </c>
      <c r="H29" s="91">
        <v>1.3883606279225418</v>
      </c>
      <c r="I29" s="89">
        <v>2.5668146599999999</v>
      </c>
      <c r="J29" s="90">
        <v>2.3609131675000001</v>
      </c>
      <c r="K29" s="91">
        <v>7.050224607884175</v>
      </c>
      <c r="L29" s="89">
        <v>0.64916490999999998</v>
      </c>
      <c r="M29" s="90">
        <v>0.32416241299999998</v>
      </c>
      <c r="N29" s="91">
        <v>0.83602937805511501</v>
      </c>
      <c r="O29" s="89">
        <v>7.4256729145558934E-4</v>
      </c>
      <c r="P29" s="90">
        <v>9.6692156366092537E-4</v>
      </c>
      <c r="Q29" s="91">
        <v>2.9858102130307586E-3</v>
      </c>
      <c r="R29" s="89">
        <v>8.7855293819655528E-4</v>
      </c>
      <c r="S29" s="90">
        <v>1.1440052347180005E-3</v>
      </c>
      <c r="T29" s="91">
        <v>3.8368245277486165E-3</v>
      </c>
      <c r="U29" s="89">
        <v>2.8208336399999999E-2</v>
      </c>
      <c r="V29" s="90">
        <v>3.1494188404999998E-2</v>
      </c>
      <c r="W29" s="91">
        <v>4.9050537669308759E-2</v>
      </c>
      <c r="X29" s="89">
        <v>8.0271551000000007E-3</v>
      </c>
      <c r="Y29" s="90">
        <v>8.9620646149999993E-3</v>
      </c>
      <c r="Z29" s="91">
        <v>9.1340354969188103E-3</v>
      </c>
      <c r="AA29" s="89">
        <v>4.5867355899999997E-2</v>
      </c>
      <c r="AB29" s="90">
        <v>5.1209962730000003E-2</v>
      </c>
      <c r="AC29" s="91">
        <v>1.0808354960234409E-2</v>
      </c>
      <c r="AD29" s="89">
        <v>2.06409322E-2</v>
      </c>
      <c r="AE29" s="90">
        <v>2.3044425665E-2</v>
      </c>
      <c r="AF29" s="91">
        <v>4.0248299917402166E-3</v>
      </c>
      <c r="AG29" s="89">
        <v>8.8524293200000007E-2</v>
      </c>
      <c r="AH29" s="90">
        <v>9.8835418834999994E-2</v>
      </c>
      <c r="AI29" s="91">
        <v>0.10790558430686102</v>
      </c>
      <c r="AJ29" s="89">
        <v>0.69726971999999998</v>
      </c>
      <c r="AK29" s="90">
        <v>0.34816981349999998</v>
      </c>
      <c r="AL29" s="104">
        <v>0.34816981349999998</v>
      </c>
    </row>
    <row r="30" spans="1:38" ht="13" x14ac:dyDescent="0.3">
      <c r="A30" s="71">
        <v>1975</v>
      </c>
      <c r="B30" s="72">
        <v>25</v>
      </c>
      <c r="C30" s="89">
        <v>3.7385970799999999</v>
      </c>
      <c r="D30" s="90">
        <v>4.2113472925000002</v>
      </c>
      <c r="E30" s="91">
        <v>5.495466985326364</v>
      </c>
      <c r="F30" s="89">
        <v>2.2815426200000002</v>
      </c>
      <c r="G30" s="90">
        <v>2.5440056520000001</v>
      </c>
      <c r="H30" s="91">
        <v>1.3907313736298372</v>
      </c>
      <c r="I30" s="89">
        <v>2.5668146599999999</v>
      </c>
      <c r="J30" s="90">
        <v>2.3609131675000001</v>
      </c>
      <c r="K30" s="91">
        <v>7.05609125254988</v>
      </c>
      <c r="L30" s="89">
        <v>0.64916490999999998</v>
      </c>
      <c r="M30" s="90">
        <v>0.32416241299999998</v>
      </c>
      <c r="N30" s="91">
        <v>0.83614201094366758</v>
      </c>
      <c r="O30" s="89">
        <v>7.4256729145558934E-4</v>
      </c>
      <c r="P30" s="90">
        <v>9.6692156366092537E-4</v>
      </c>
      <c r="Q30" s="91">
        <v>2.9909146351440336E-3</v>
      </c>
      <c r="R30" s="89">
        <v>8.7855293819655528E-4</v>
      </c>
      <c r="S30" s="90">
        <v>1.1440052347180005E-3</v>
      </c>
      <c r="T30" s="91">
        <v>3.8589971071171353E-3</v>
      </c>
      <c r="U30" s="89">
        <v>2.8208336399999999E-2</v>
      </c>
      <c r="V30" s="90">
        <v>3.1494188404999998E-2</v>
      </c>
      <c r="W30" s="91">
        <v>4.9134259672783696E-2</v>
      </c>
      <c r="X30" s="89">
        <v>8.0271551000000007E-3</v>
      </c>
      <c r="Y30" s="90">
        <v>8.9620646149999993E-3</v>
      </c>
      <c r="Z30" s="91">
        <v>9.1496522102993052E-3</v>
      </c>
      <c r="AA30" s="89">
        <v>4.5867355899999997E-2</v>
      </c>
      <c r="AB30" s="90">
        <v>5.1209962730000003E-2</v>
      </c>
      <c r="AC30" s="91">
        <v>1.0826830891750924E-2</v>
      </c>
      <c r="AD30" s="89">
        <v>2.06409322E-2</v>
      </c>
      <c r="AE30" s="90">
        <v>2.3044425665E-2</v>
      </c>
      <c r="AF30" s="91">
        <v>4.031699444625501E-3</v>
      </c>
      <c r="AG30" s="89">
        <v>8.8524293200000007E-2</v>
      </c>
      <c r="AH30" s="90">
        <v>9.8835418834999994E-2</v>
      </c>
      <c r="AI30" s="91">
        <v>0.10808993123870909</v>
      </c>
      <c r="AJ30" s="89">
        <v>0.69726971999999998</v>
      </c>
      <c r="AK30" s="90">
        <v>0.34816981349999998</v>
      </c>
      <c r="AL30" s="104">
        <v>0.34816981349999998</v>
      </c>
    </row>
    <row r="31" spans="1:38" ht="13" x14ac:dyDescent="0.3">
      <c r="A31" s="71">
        <v>1975</v>
      </c>
      <c r="B31" s="72">
        <v>26</v>
      </c>
      <c r="C31" s="89">
        <v>3.7385970799999999</v>
      </c>
      <c r="D31" s="90">
        <v>4.2113472925000002</v>
      </c>
      <c r="E31" s="91">
        <v>5.3076579543465749</v>
      </c>
      <c r="F31" s="89">
        <v>2.2815426200000002</v>
      </c>
      <c r="G31" s="90">
        <v>2.5440056520000001</v>
      </c>
      <c r="H31" s="91">
        <v>1.3431447691910228</v>
      </c>
      <c r="I31" s="89">
        <v>2.5668146599999999</v>
      </c>
      <c r="J31" s="90">
        <v>2.3609131675000001</v>
      </c>
      <c r="K31" s="91">
        <v>7.0985967014192735</v>
      </c>
      <c r="L31" s="89">
        <v>0.64916490999999998</v>
      </c>
      <c r="M31" s="90">
        <v>0.32416241299999998</v>
      </c>
      <c r="N31" s="91">
        <v>0.80261538161280455</v>
      </c>
      <c r="O31" s="89">
        <v>7.4256729145558934E-4</v>
      </c>
      <c r="P31" s="90">
        <v>9.6692156366092537E-4</v>
      </c>
      <c r="Q31" s="91">
        <v>2.8885693343667436E-3</v>
      </c>
      <c r="R31" s="89">
        <v>8.7855293819655528E-4</v>
      </c>
      <c r="S31" s="90">
        <v>1.1440052347180005E-3</v>
      </c>
      <c r="T31" s="91">
        <v>3.8729121350767975E-3</v>
      </c>
      <c r="U31" s="89">
        <v>2.8208336399999999E-2</v>
      </c>
      <c r="V31" s="90">
        <v>3.1494188404999998E-2</v>
      </c>
      <c r="W31" s="91">
        <v>4.7452916085373081E-2</v>
      </c>
      <c r="X31" s="89">
        <v>8.0271551000000007E-3</v>
      </c>
      <c r="Y31" s="90">
        <v>8.9620646149999993E-3</v>
      </c>
      <c r="Z31" s="91">
        <v>8.8365524414331063E-3</v>
      </c>
      <c r="AA31" s="89">
        <v>4.5867355899999997E-2</v>
      </c>
      <c r="AB31" s="90">
        <v>5.1209962730000003E-2</v>
      </c>
      <c r="AC31" s="91">
        <v>1.0456354026551991E-2</v>
      </c>
      <c r="AD31" s="89">
        <v>2.06409322E-2</v>
      </c>
      <c r="AE31" s="90">
        <v>2.3044425665E-2</v>
      </c>
      <c r="AF31" s="91">
        <v>3.8937354234900952E-3</v>
      </c>
      <c r="AG31" s="89">
        <v>8.8524293200000007E-2</v>
      </c>
      <c r="AH31" s="90">
        <v>9.8835418834999994E-2</v>
      </c>
      <c r="AI31" s="91">
        <v>0.10439122867548398</v>
      </c>
      <c r="AJ31" s="89">
        <v>0.69726971999999998</v>
      </c>
      <c r="AK31" s="90">
        <v>0.34816981349999998</v>
      </c>
      <c r="AL31" s="104">
        <v>0.34816981349999998</v>
      </c>
    </row>
    <row r="32" spans="1:38" ht="13" x14ac:dyDescent="0.3">
      <c r="A32" s="71">
        <v>1975</v>
      </c>
      <c r="B32" s="72">
        <v>27</v>
      </c>
      <c r="C32" s="89">
        <v>3.7385970799999999</v>
      </c>
      <c r="D32" s="90">
        <v>4.2113472925000002</v>
      </c>
      <c r="E32" s="91">
        <v>5.3091275584513538</v>
      </c>
      <c r="F32" s="89">
        <v>2.2815426200000002</v>
      </c>
      <c r="G32" s="90">
        <v>2.5440056520000001</v>
      </c>
      <c r="H32" s="91">
        <v>1.3443334097335233</v>
      </c>
      <c r="I32" s="89">
        <v>2.5668146599999999</v>
      </c>
      <c r="J32" s="90">
        <v>2.3609131675000001</v>
      </c>
      <c r="K32" s="91">
        <v>7.1016773231040435</v>
      </c>
      <c r="L32" s="89">
        <v>0.64916490999999998</v>
      </c>
      <c r="M32" s="90">
        <v>0.32416241299999998</v>
      </c>
      <c r="N32" s="91">
        <v>0.80267412577736319</v>
      </c>
      <c r="O32" s="89">
        <v>7.4256729145558934E-4</v>
      </c>
      <c r="P32" s="90">
        <v>9.6692156366092537E-4</v>
      </c>
      <c r="Q32" s="91">
        <v>2.8911232598988605E-3</v>
      </c>
      <c r="R32" s="89">
        <v>8.7855293819655528E-4</v>
      </c>
      <c r="S32" s="90">
        <v>1.1440052347180005E-3</v>
      </c>
      <c r="T32" s="91">
        <v>3.8844183202098649E-3</v>
      </c>
      <c r="U32" s="89">
        <v>2.8208336399999999E-2</v>
      </c>
      <c r="V32" s="90">
        <v>3.1494188404999998E-2</v>
      </c>
      <c r="W32" s="91">
        <v>4.74949390430668E-2</v>
      </c>
      <c r="X32" s="89">
        <v>8.0271551000000007E-3</v>
      </c>
      <c r="Y32" s="90">
        <v>8.9620646149999993E-3</v>
      </c>
      <c r="Z32" s="91">
        <v>8.8443843776892014E-3</v>
      </c>
      <c r="AA32" s="89">
        <v>4.5867355899999997E-2</v>
      </c>
      <c r="AB32" s="90">
        <v>5.1209962730000003E-2</v>
      </c>
      <c r="AC32" s="91">
        <v>1.0465594014948044E-2</v>
      </c>
      <c r="AD32" s="89">
        <v>2.06409322E-2</v>
      </c>
      <c r="AE32" s="90">
        <v>2.3044425665E-2</v>
      </c>
      <c r="AF32" s="91">
        <v>3.8971807559034779E-3</v>
      </c>
      <c r="AG32" s="89">
        <v>8.8524293200000007E-2</v>
      </c>
      <c r="AH32" s="90">
        <v>9.8835418834999994E-2</v>
      </c>
      <c r="AI32" s="91">
        <v>0.10448337004015179</v>
      </c>
      <c r="AJ32" s="89">
        <v>0.69726971999999998</v>
      </c>
      <c r="AK32" s="90">
        <v>0.34816981349999998</v>
      </c>
      <c r="AL32" s="104">
        <v>0.34816981349999998</v>
      </c>
    </row>
    <row r="33" spans="1:38" ht="13" x14ac:dyDescent="0.3">
      <c r="A33" s="71">
        <v>1975</v>
      </c>
      <c r="B33" s="72">
        <v>28</v>
      </c>
      <c r="C33" s="89">
        <v>3.7385970799999999</v>
      </c>
      <c r="D33" s="90">
        <v>4.2113472925000002</v>
      </c>
      <c r="E33" s="91">
        <v>5.3104798282840546</v>
      </c>
      <c r="F33" s="89">
        <v>2.2815426200000002</v>
      </c>
      <c r="G33" s="90">
        <v>2.5440056520000001</v>
      </c>
      <c r="H33" s="91">
        <v>1.3454149595377516</v>
      </c>
      <c r="I33" s="89">
        <v>2.5668146599999999</v>
      </c>
      <c r="J33" s="90">
        <v>2.3609131675000001</v>
      </c>
      <c r="K33" s="91">
        <v>7.1044386887803466</v>
      </c>
      <c r="L33" s="89">
        <v>0.64916490999999998</v>
      </c>
      <c r="M33" s="90">
        <v>0.32416241299999998</v>
      </c>
      <c r="N33" s="91">
        <v>0.80272229004425966</v>
      </c>
      <c r="O33" s="89">
        <v>7.4256729145558934E-4</v>
      </c>
      <c r="P33" s="90">
        <v>9.6692156366092537E-4</v>
      </c>
      <c r="Q33" s="91">
        <v>2.8934559202998312E-3</v>
      </c>
      <c r="R33" s="89">
        <v>8.7855293819655528E-4</v>
      </c>
      <c r="S33" s="90">
        <v>1.1440052347180005E-3</v>
      </c>
      <c r="T33" s="91">
        <v>3.8949505490105921E-3</v>
      </c>
      <c r="U33" s="89">
        <v>2.8208336399999999E-2</v>
      </c>
      <c r="V33" s="90">
        <v>3.1494188404999998E-2</v>
      </c>
      <c r="W33" s="91">
        <v>4.7533241370937958E-2</v>
      </c>
      <c r="X33" s="89">
        <v>8.0271551000000007E-3</v>
      </c>
      <c r="Y33" s="90">
        <v>8.9620646149999993E-3</v>
      </c>
      <c r="Z33" s="91">
        <v>8.8514928283796243E-3</v>
      </c>
      <c r="AA33" s="89">
        <v>4.5867355899999997E-2</v>
      </c>
      <c r="AB33" s="90">
        <v>5.1209962730000003E-2</v>
      </c>
      <c r="AC33" s="91">
        <v>1.0474037055309169E-2</v>
      </c>
      <c r="AD33" s="89">
        <v>2.06409322E-2</v>
      </c>
      <c r="AE33" s="90">
        <v>2.3044425665E-2</v>
      </c>
      <c r="AF33" s="91">
        <v>3.9003189194913614E-3</v>
      </c>
      <c r="AG33" s="89">
        <v>8.8524293200000007E-2</v>
      </c>
      <c r="AH33" s="90">
        <v>9.8835418834999994E-2</v>
      </c>
      <c r="AI33" s="91">
        <v>0.10456767901929737</v>
      </c>
      <c r="AJ33" s="89">
        <v>0.69726971999999998</v>
      </c>
      <c r="AK33" s="90">
        <v>0.34816981349999998</v>
      </c>
      <c r="AL33" s="104">
        <v>0.34816981349999998</v>
      </c>
    </row>
    <row r="34" spans="1:38" ht="13" x14ac:dyDescent="0.3">
      <c r="A34" s="71">
        <v>1975</v>
      </c>
      <c r="B34" s="72">
        <v>29</v>
      </c>
      <c r="C34" s="89">
        <v>3.7385970799999999</v>
      </c>
      <c r="D34" s="90">
        <v>4.2113472925000002</v>
      </c>
      <c r="E34" s="91">
        <v>5.3117388790605844</v>
      </c>
      <c r="F34" s="89">
        <v>2.2815426200000002</v>
      </c>
      <c r="G34" s="90">
        <v>2.5440056520000001</v>
      </c>
      <c r="H34" s="91">
        <v>1.3464294317103809</v>
      </c>
      <c r="I34" s="89">
        <v>2.5668146599999999</v>
      </c>
      <c r="J34" s="90">
        <v>2.3609131675000001</v>
      </c>
      <c r="K34" s="91">
        <v>7.107102566469246</v>
      </c>
      <c r="L34" s="89">
        <v>0.64916490999999998</v>
      </c>
      <c r="M34" s="90">
        <v>0.32416241299999998</v>
      </c>
      <c r="N34" s="91">
        <v>0.8027716891566512</v>
      </c>
      <c r="O34" s="89">
        <v>7.4256729145558934E-4</v>
      </c>
      <c r="P34" s="90">
        <v>9.6692156366092537E-4</v>
      </c>
      <c r="Q34" s="91">
        <v>2.8956337268928028E-3</v>
      </c>
      <c r="R34" s="89">
        <v>8.7855293819655528E-4</v>
      </c>
      <c r="S34" s="90">
        <v>1.1440052347180005E-3</v>
      </c>
      <c r="T34" s="91">
        <v>3.9047348921877798E-3</v>
      </c>
      <c r="U34" s="89">
        <v>2.8208336399999999E-2</v>
      </c>
      <c r="V34" s="90">
        <v>3.1494188404999998E-2</v>
      </c>
      <c r="W34" s="91">
        <v>4.7569041612183664E-2</v>
      </c>
      <c r="X34" s="89">
        <v>8.0271551000000007E-3</v>
      </c>
      <c r="Y34" s="90">
        <v>8.9620646149999993E-3</v>
      </c>
      <c r="Z34" s="91">
        <v>8.8581680191267328E-3</v>
      </c>
      <c r="AA34" s="89">
        <v>4.5867355899999997E-2</v>
      </c>
      <c r="AB34" s="90">
        <v>5.1209962730000003E-2</v>
      </c>
      <c r="AC34" s="91">
        <v>1.0481904991282718E-2</v>
      </c>
      <c r="AD34" s="89">
        <v>2.06409322E-2</v>
      </c>
      <c r="AE34" s="90">
        <v>2.3044425665E-2</v>
      </c>
      <c r="AF34" s="91">
        <v>3.9032592108299356E-3</v>
      </c>
      <c r="AG34" s="89">
        <v>8.8524293200000007E-2</v>
      </c>
      <c r="AH34" s="90">
        <v>9.8835418834999994E-2</v>
      </c>
      <c r="AI34" s="91">
        <v>0.10464648626387714</v>
      </c>
      <c r="AJ34" s="89">
        <v>0.69726971999999998</v>
      </c>
      <c r="AK34" s="90">
        <v>0.34816981349999998</v>
      </c>
      <c r="AL34" s="104">
        <v>0.34816981349999998</v>
      </c>
    </row>
    <row r="35" spans="1:38" ht="13" x14ac:dyDescent="0.3">
      <c r="A35" s="71">
        <v>1975</v>
      </c>
      <c r="B35" s="72">
        <v>30</v>
      </c>
      <c r="C35" s="89">
        <v>3.7385970799999999</v>
      </c>
      <c r="D35" s="90">
        <v>4.2113472925000002</v>
      </c>
      <c r="E35" s="91">
        <v>5.3128619815279929</v>
      </c>
      <c r="F35" s="89">
        <v>2.2815426200000002</v>
      </c>
      <c r="G35" s="90">
        <v>2.5440056520000001</v>
      </c>
      <c r="H35" s="91">
        <v>1.347348873785317</v>
      </c>
      <c r="I35" s="89">
        <v>2.5668146599999999</v>
      </c>
      <c r="J35" s="90">
        <v>2.3609131675000001</v>
      </c>
      <c r="K35" s="91">
        <v>7.1094542829860137</v>
      </c>
      <c r="L35" s="89">
        <v>0.64916490999999998</v>
      </c>
      <c r="M35" s="90">
        <v>0.32416241299999998</v>
      </c>
      <c r="N35" s="91">
        <v>0.80281113478925237</v>
      </c>
      <c r="O35" s="89">
        <v>7.4256729145558934E-4</v>
      </c>
      <c r="P35" s="90">
        <v>9.6692156366092537E-4</v>
      </c>
      <c r="Q35" s="91">
        <v>2.8976081920382593E-3</v>
      </c>
      <c r="R35" s="89">
        <v>8.7855293819655528E-4</v>
      </c>
      <c r="S35" s="90">
        <v>1.1440052347180005E-3</v>
      </c>
      <c r="T35" s="91">
        <v>3.9136662360276363E-3</v>
      </c>
      <c r="U35" s="89">
        <v>2.8208336399999999E-2</v>
      </c>
      <c r="V35" s="90">
        <v>3.1494188404999998E-2</v>
      </c>
      <c r="W35" s="91">
        <v>4.7601498463340858E-2</v>
      </c>
      <c r="X35" s="89">
        <v>8.0271551000000007E-3</v>
      </c>
      <c r="Y35" s="90">
        <v>8.9620646149999993E-3</v>
      </c>
      <c r="Z35" s="91">
        <v>8.8642283964981815E-3</v>
      </c>
      <c r="AA35" s="89">
        <v>4.5867355899999997E-2</v>
      </c>
      <c r="AB35" s="90">
        <v>5.1209962730000003E-2</v>
      </c>
      <c r="AC35" s="91">
        <v>1.0489074999398175E-2</v>
      </c>
      <c r="AD35" s="89">
        <v>2.06409322E-2</v>
      </c>
      <c r="AE35" s="90">
        <v>2.3044425665E-2</v>
      </c>
      <c r="AF35" s="91">
        <v>3.9059208600476644E-3</v>
      </c>
      <c r="AG35" s="89">
        <v>8.8524293200000007E-2</v>
      </c>
      <c r="AH35" s="90">
        <v>9.8835418834999994E-2</v>
      </c>
      <c r="AI35" s="91">
        <v>0.10471797477953156</v>
      </c>
      <c r="AJ35" s="89">
        <v>0.69726971999999998</v>
      </c>
      <c r="AK35" s="90">
        <v>0.34816981349999998</v>
      </c>
      <c r="AL35" s="104">
        <v>0.34816981349999998</v>
      </c>
    </row>
    <row r="36" spans="1:38" ht="13" x14ac:dyDescent="0.3">
      <c r="A36" s="71">
        <v>1975</v>
      </c>
      <c r="B36" s="72">
        <v>31</v>
      </c>
      <c r="C36" s="89">
        <v>3.7385970799999999</v>
      </c>
      <c r="D36" s="90">
        <v>4.2113472925000002</v>
      </c>
      <c r="E36" s="91">
        <v>5.3128619815279929</v>
      </c>
      <c r="F36" s="89">
        <v>2.2815426200000002</v>
      </c>
      <c r="G36" s="90">
        <v>2.5440056520000001</v>
      </c>
      <c r="H36" s="91">
        <v>1.347348873785317</v>
      </c>
      <c r="I36" s="89">
        <v>2.5668146599999999</v>
      </c>
      <c r="J36" s="90">
        <v>2.3609131675000001</v>
      </c>
      <c r="K36" s="91">
        <v>7.1094542829860137</v>
      </c>
      <c r="L36" s="89">
        <v>0.64916490999999998</v>
      </c>
      <c r="M36" s="90">
        <v>0.32416241299999998</v>
      </c>
      <c r="N36" s="91">
        <v>0.80281113478925237</v>
      </c>
      <c r="O36" s="89">
        <v>7.4256729145558934E-4</v>
      </c>
      <c r="P36" s="90">
        <v>9.6692156366092537E-4</v>
      </c>
      <c r="Q36" s="91">
        <v>2.8976081920382593E-3</v>
      </c>
      <c r="R36" s="89">
        <v>8.7855293819655528E-4</v>
      </c>
      <c r="S36" s="90">
        <v>1.1440052347180005E-3</v>
      </c>
      <c r="T36" s="91">
        <v>3.9136662360276363E-3</v>
      </c>
      <c r="U36" s="89">
        <v>2.8208336399999999E-2</v>
      </c>
      <c r="V36" s="90">
        <v>3.1494188404999998E-2</v>
      </c>
      <c r="W36" s="91">
        <v>4.7601498463340858E-2</v>
      </c>
      <c r="X36" s="89">
        <v>8.0271551000000007E-3</v>
      </c>
      <c r="Y36" s="90">
        <v>8.9620646149999993E-3</v>
      </c>
      <c r="Z36" s="91">
        <v>8.8642283964981815E-3</v>
      </c>
      <c r="AA36" s="89">
        <v>4.5867355899999997E-2</v>
      </c>
      <c r="AB36" s="90">
        <v>5.1209962730000003E-2</v>
      </c>
      <c r="AC36" s="91">
        <v>1.0489074999398175E-2</v>
      </c>
      <c r="AD36" s="89">
        <v>2.06409322E-2</v>
      </c>
      <c r="AE36" s="90">
        <v>2.3044425665E-2</v>
      </c>
      <c r="AF36" s="91">
        <v>3.9059208600476644E-3</v>
      </c>
      <c r="AG36" s="89">
        <v>8.8524293200000007E-2</v>
      </c>
      <c r="AH36" s="90">
        <v>9.8835418834999994E-2</v>
      </c>
      <c r="AI36" s="91">
        <v>0.10471797477953156</v>
      </c>
      <c r="AJ36" s="89">
        <v>0.69726971999999998</v>
      </c>
      <c r="AK36" s="90">
        <v>0.34816981349999998</v>
      </c>
      <c r="AL36" s="104">
        <v>0.34816981349999998</v>
      </c>
    </row>
    <row r="37" spans="1:38" ht="13" x14ac:dyDescent="0.3">
      <c r="A37" s="71">
        <v>1975</v>
      </c>
      <c r="B37" s="72">
        <v>32</v>
      </c>
      <c r="C37" s="89">
        <v>3.7385970799999999</v>
      </c>
      <c r="D37" s="90">
        <v>4.2113472925000002</v>
      </c>
      <c r="E37" s="91">
        <v>5.3128619815279929</v>
      </c>
      <c r="F37" s="89">
        <v>2.2815426200000002</v>
      </c>
      <c r="G37" s="90">
        <v>2.5440056520000001</v>
      </c>
      <c r="H37" s="91">
        <v>1.347348873785317</v>
      </c>
      <c r="I37" s="89">
        <v>2.5668146599999999</v>
      </c>
      <c r="J37" s="90">
        <v>2.3609131675000001</v>
      </c>
      <c r="K37" s="91">
        <v>7.1094542829860137</v>
      </c>
      <c r="L37" s="89">
        <v>0.64916490999999998</v>
      </c>
      <c r="M37" s="90">
        <v>0.32416241299999998</v>
      </c>
      <c r="N37" s="91">
        <v>0.80281113478925237</v>
      </c>
      <c r="O37" s="89">
        <v>7.4256729145558934E-4</v>
      </c>
      <c r="P37" s="90">
        <v>9.6692156366092537E-4</v>
      </c>
      <c r="Q37" s="91">
        <v>2.8976081920382593E-3</v>
      </c>
      <c r="R37" s="89">
        <v>8.7855293819655528E-4</v>
      </c>
      <c r="S37" s="90">
        <v>1.1440052347180005E-3</v>
      </c>
      <c r="T37" s="91">
        <v>3.9136662360276363E-3</v>
      </c>
      <c r="U37" s="89">
        <v>2.8208336399999999E-2</v>
      </c>
      <c r="V37" s="90">
        <v>3.1494188404999998E-2</v>
      </c>
      <c r="W37" s="91">
        <v>4.7601498463340858E-2</v>
      </c>
      <c r="X37" s="89">
        <v>8.0271551000000007E-3</v>
      </c>
      <c r="Y37" s="90">
        <v>8.9620646149999993E-3</v>
      </c>
      <c r="Z37" s="91">
        <v>8.8642283964981815E-3</v>
      </c>
      <c r="AA37" s="89">
        <v>4.5867355899999997E-2</v>
      </c>
      <c r="AB37" s="90">
        <v>5.1209962730000003E-2</v>
      </c>
      <c r="AC37" s="91">
        <v>1.0489074999398175E-2</v>
      </c>
      <c r="AD37" s="89">
        <v>2.06409322E-2</v>
      </c>
      <c r="AE37" s="90">
        <v>2.3044425665E-2</v>
      </c>
      <c r="AF37" s="91">
        <v>3.9059208600476644E-3</v>
      </c>
      <c r="AG37" s="89">
        <v>8.8524293200000007E-2</v>
      </c>
      <c r="AH37" s="90">
        <v>9.8835418834999994E-2</v>
      </c>
      <c r="AI37" s="91">
        <v>0.10471797477953156</v>
      </c>
      <c r="AJ37" s="89">
        <v>0.69726971999999998</v>
      </c>
      <c r="AK37" s="90">
        <v>0.34816981349999998</v>
      </c>
      <c r="AL37" s="104">
        <v>0.34816981349999998</v>
      </c>
    </row>
    <row r="38" spans="1:38" ht="13" x14ac:dyDescent="0.3">
      <c r="A38" s="71">
        <v>1975</v>
      </c>
      <c r="B38" s="72">
        <v>33</v>
      </c>
      <c r="C38" s="89">
        <v>3.7385970799999999</v>
      </c>
      <c r="D38" s="90">
        <v>4.2113472925000002</v>
      </c>
      <c r="E38" s="91">
        <v>5.3128619815279929</v>
      </c>
      <c r="F38" s="89">
        <v>2.2815426200000002</v>
      </c>
      <c r="G38" s="90">
        <v>2.5440056520000001</v>
      </c>
      <c r="H38" s="91">
        <v>1.347348873785317</v>
      </c>
      <c r="I38" s="89">
        <v>2.5668146599999999</v>
      </c>
      <c r="J38" s="90">
        <v>2.3609131675000001</v>
      </c>
      <c r="K38" s="91">
        <v>7.1094542829860137</v>
      </c>
      <c r="L38" s="89">
        <v>0.64916490999999998</v>
      </c>
      <c r="M38" s="90">
        <v>0.32416241299999998</v>
      </c>
      <c r="N38" s="91">
        <v>0.80281113478925237</v>
      </c>
      <c r="O38" s="89">
        <v>7.4256729145558934E-4</v>
      </c>
      <c r="P38" s="90">
        <v>9.6692156366092537E-4</v>
      </c>
      <c r="Q38" s="91">
        <v>2.8976081920382593E-3</v>
      </c>
      <c r="R38" s="89">
        <v>8.7855293819655528E-4</v>
      </c>
      <c r="S38" s="90">
        <v>1.1440052347180005E-3</v>
      </c>
      <c r="T38" s="91">
        <v>3.9136662360276363E-3</v>
      </c>
      <c r="U38" s="89">
        <v>2.8208336399999999E-2</v>
      </c>
      <c r="V38" s="90">
        <v>3.1494188404999998E-2</v>
      </c>
      <c r="W38" s="91">
        <v>4.7601498463340858E-2</v>
      </c>
      <c r="X38" s="89">
        <v>8.0271551000000007E-3</v>
      </c>
      <c r="Y38" s="90">
        <v>8.9620646149999993E-3</v>
      </c>
      <c r="Z38" s="91">
        <v>8.8642283964981815E-3</v>
      </c>
      <c r="AA38" s="89">
        <v>4.5867355899999997E-2</v>
      </c>
      <c r="AB38" s="90">
        <v>5.1209962730000003E-2</v>
      </c>
      <c r="AC38" s="91">
        <v>1.0489074999398175E-2</v>
      </c>
      <c r="AD38" s="89">
        <v>2.06409322E-2</v>
      </c>
      <c r="AE38" s="90">
        <v>2.3044425665E-2</v>
      </c>
      <c r="AF38" s="91">
        <v>3.9059208600476644E-3</v>
      </c>
      <c r="AG38" s="89">
        <v>8.8524293200000007E-2</v>
      </c>
      <c r="AH38" s="90">
        <v>9.8835418834999994E-2</v>
      </c>
      <c r="AI38" s="91">
        <v>0.10471797477953156</v>
      </c>
      <c r="AJ38" s="89">
        <v>0.69726971999999998</v>
      </c>
      <c r="AK38" s="90">
        <v>0.34816981349999998</v>
      </c>
      <c r="AL38" s="104">
        <v>0.34816981349999998</v>
      </c>
    </row>
    <row r="39" spans="1:38" ht="13" x14ac:dyDescent="0.3">
      <c r="A39" s="71">
        <v>1975</v>
      </c>
      <c r="B39" s="72">
        <v>34</v>
      </c>
      <c r="C39" s="89">
        <v>3.7385970799999999</v>
      </c>
      <c r="D39" s="90">
        <v>4.2113472925000002</v>
      </c>
      <c r="E39" s="91">
        <v>5.3128619815279929</v>
      </c>
      <c r="F39" s="89">
        <v>2.2815426200000002</v>
      </c>
      <c r="G39" s="90">
        <v>2.5440056520000001</v>
      </c>
      <c r="H39" s="91">
        <v>1.347348873785317</v>
      </c>
      <c r="I39" s="89">
        <v>2.5668146599999999</v>
      </c>
      <c r="J39" s="90">
        <v>2.3609131675000001</v>
      </c>
      <c r="K39" s="91">
        <v>7.1094542829860137</v>
      </c>
      <c r="L39" s="89">
        <v>0.64916490999999998</v>
      </c>
      <c r="M39" s="90">
        <v>0.32416241299999998</v>
      </c>
      <c r="N39" s="91">
        <v>0.80281113478925237</v>
      </c>
      <c r="O39" s="89">
        <v>7.4256729145558934E-4</v>
      </c>
      <c r="P39" s="90">
        <v>9.6692156366092537E-4</v>
      </c>
      <c r="Q39" s="91">
        <v>2.8976081920382593E-3</v>
      </c>
      <c r="R39" s="89">
        <v>8.7855293819655528E-4</v>
      </c>
      <c r="S39" s="90">
        <v>1.1440052347180005E-3</v>
      </c>
      <c r="T39" s="91">
        <v>3.9136662360276363E-3</v>
      </c>
      <c r="U39" s="89">
        <v>2.8208336399999999E-2</v>
      </c>
      <c r="V39" s="90">
        <v>3.1494188404999998E-2</v>
      </c>
      <c r="W39" s="91">
        <v>4.7601498463340858E-2</v>
      </c>
      <c r="X39" s="89">
        <v>8.0271551000000007E-3</v>
      </c>
      <c r="Y39" s="90">
        <v>8.9620646149999993E-3</v>
      </c>
      <c r="Z39" s="91">
        <v>8.8642283964981815E-3</v>
      </c>
      <c r="AA39" s="89">
        <v>4.5867355899999997E-2</v>
      </c>
      <c r="AB39" s="90">
        <v>5.1209962730000003E-2</v>
      </c>
      <c r="AC39" s="91">
        <v>1.0489074999398175E-2</v>
      </c>
      <c r="AD39" s="89">
        <v>2.06409322E-2</v>
      </c>
      <c r="AE39" s="90">
        <v>2.3044425665E-2</v>
      </c>
      <c r="AF39" s="91">
        <v>3.9059208600476644E-3</v>
      </c>
      <c r="AG39" s="89">
        <v>8.8524293200000007E-2</v>
      </c>
      <c r="AH39" s="90">
        <v>9.8835418834999994E-2</v>
      </c>
      <c r="AI39" s="91">
        <v>0.10471797477953156</v>
      </c>
      <c r="AJ39" s="89">
        <v>0.69726971999999998</v>
      </c>
      <c r="AK39" s="90">
        <v>0.34816981349999998</v>
      </c>
      <c r="AL39" s="104">
        <v>0.34816981349999998</v>
      </c>
    </row>
    <row r="40" spans="1:38" ht="13" x14ac:dyDescent="0.3">
      <c r="A40" s="71">
        <v>1975</v>
      </c>
      <c r="B40" s="72">
        <v>35</v>
      </c>
      <c r="C40" s="89">
        <v>3.7385970799999999</v>
      </c>
      <c r="D40" s="90">
        <v>4.2113472925000002</v>
      </c>
      <c r="E40" s="91">
        <v>5.3128619815279929</v>
      </c>
      <c r="F40" s="89">
        <v>2.2815426200000002</v>
      </c>
      <c r="G40" s="90">
        <v>2.5440056520000001</v>
      </c>
      <c r="H40" s="91">
        <v>1.347348873785317</v>
      </c>
      <c r="I40" s="89">
        <v>2.5668146599999999</v>
      </c>
      <c r="J40" s="90">
        <v>2.3609131675000001</v>
      </c>
      <c r="K40" s="91">
        <v>7.1094542829860137</v>
      </c>
      <c r="L40" s="89">
        <v>0.64916490999999998</v>
      </c>
      <c r="M40" s="90">
        <v>0.32416241299999998</v>
      </c>
      <c r="N40" s="91">
        <v>0.80281113478925237</v>
      </c>
      <c r="O40" s="89">
        <v>7.4256729145558934E-4</v>
      </c>
      <c r="P40" s="90">
        <v>9.6692156366092537E-4</v>
      </c>
      <c r="Q40" s="91">
        <v>2.8976081920382593E-3</v>
      </c>
      <c r="R40" s="89">
        <v>8.7855293819655528E-4</v>
      </c>
      <c r="S40" s="90">
        <v>1.1440052347180005E-3</v>
      </c>
      <c r="T40" s="91">
        <v>3.9136662360276363E-3</v>
      </c>
      <c r="U40" s="89">
        <v>2.8208336399999999E-2</v>
      </c>
      <c r="V40" s="90">
        <v>3.1494188404999998E-2</v>
      </c>
      <c r="W40" s="91">
        <v>4.7601498463340858E-2</v>
      </c>
      <c r="X40" s="89">
        <v>8.0271551000000007E-3</v>
      </c>
      <c r="Y40" s="90">
        <v>8.9620646149999993E-3</v>
      </c>
      <c r="Z40" s="91">
        <v>8.8642283964981815E-3</v>
      </c>
      <c r="AA40" s="89">
        <v>4.5867355899999997E-2</v>
      </c>
      <c r="AB40" s="90">
        <v>5.1209962730000003E-2</v>
      </c>
      <c r="AC40" s="91">
        <v>1.0489074999398175E-2</v>
      </c>
      <c r="AD40" s="89">
        <v>2.06409322E-2</v>
      </c>
      <c r="AE40" s="90">
        <v>2.3044425665E-2</v>
      </c>
      <c r="AF40" s="91">
        <v>3.9059208600476644E-3</v>
      </c>
      <c r="AG40" s="89">
        <v>8.8524293200000007E-2</v>
      </c>
      <c r="AH40" s="90">
        <v>9.8835418834999994E-2</v>
      </c>
      <c r="AI40" s="91">
        <v>0.10471797477953156</v>
      </c>
      <c r="AJ40" s="89">
        <v>0.69726971999999998</v>
      </c>
      <c r="AK40" s="90">
        <v>0.34816981349999998</v>
      </c>
      <c r="AL40" s="104">
        <v>0.34816981349999998</v>
      </c>
    </row>
    <row r="41" spans="1:38" ht="13" x14ac:dyDescent="0.3">
      <c r="A41" s="71">
        <v>1975</v>
      </c>
      <c r="B41" s="72">
        <v>36</v>
      </c>
      <c r="C41" s="89">
        <v>3.7385970799999999</v>
      </c>
      <c r="D41" s="90">
        <v>4.2113472925000002</v>
      </c>
      <c r="E41" s="91">
        <v>5.3128619815279929</v>
      </c>
      <c r="F41" s="89">
        <v>2.2815426200000002</v>
      </c>
      <c r="G41" s="90">
        <v>2.5440056520000001</v>
      </c>
      <c r="H41" s="91">
        <v>1.347348873785317</v>
      </c>
      <c r="I41" s="89">
        <v>2.5668146599999999</v>
      </c>
      <c r="J41" s="90">
        <v>2.3609131675000001</v>
      </c>
      <c r="K41" s="91">
        <v>7.1094542829860137</v>
      </c>
      <c r="L41" s="89">
        <v>0.64916490999999998</v>
      </c>
      <c r="M41" s="90">
        <v>0.32416241299999998</v>
      </c>
      <c r="N41" s="91">
        <v>0.80281113478925237</v>
      </c>
      <c r="O41" s="89">
        <v>7.4256729145558934E-4</v>
      </c>
      <c r="P41" s="90">
        <v>9.6692156366092537E-4</v>
      </c>
      <c r="Q41" s="91">
        <v>2.8976081920382593E-3</v>
      </c>
      <c r="R41" s="89">
        <v>8.7855293819655528E-4</v>
      </c>
      <c r="S41" s="90">
        <v>1.1440052347180005E-3</v>
      </c>
      <c r="T41" s="91">
        <v>3.9136662360276363E-3</v>
      </c>
      <c r="U41" s="89">
        <v>2.8208336399999999E-2</v>
      </c>
      <c r="V41" s="90">
        <v>3.1494188404999998E-2</v>
      </c>
      <c r="W41" s="91">
        <v>4.7601498463340858E-2</v>
      </c>
      <c r="X41" s="89">
        <v>8.0271551000000007E-3</v>
      </c>
      <c r="Y41" s="90">
        <v>8.9620646149999993E-3</v>
      </c>
      <c r="Z41" s="91">
        <v>8.8642283964981815E-3</v>
      </c>
      <c r="AA41" s="89">
        <v>4.5867355899999997E-2</v>
      </c>
      <c r="AB41" s="90">
        <v>5.1209962730000003E-2</v>
      </c>
      <c r="AC41" s="91">
        <v>1.0489074999398175E-2</v>
      </c>
      <c r="AD41" s="89">
        <v>2.06409322E-2</v>
      </c>
      <c r="AE41" s="90">
        <v>2.3044425665E-2</v>
      </c>
      <c r="AF41" s="91">
        <v>3.9059208600476644E-3</v>
      </c>
      <c r="AG41" s="89">
        <v>8.8524293200000007E-2</v>
      </c>
      <c r="AH41" s="90">
        <v>9.8835418834999994E-2</v>
      </c>
      <c r="AI41" s="91">
        <v>0.10471797477953156</v>
      </c>
      <c r="AJ41" s="89">
        <v>0.69726971999999998</v>
      </c>
      <c r="AK41" s="90">
        <v>0.34816981349999998</v>
      </c>
      <c r="AL41" s="104">
        <v>0.34816981349999998</v>
      </c>
    </row>
    <row r="42" spans="1:38" ht="13" x14ac:dyDescent="0.3">
      <c r="A42" s="71">
        <v>1975</v>
      </c>
      <c r="B42" s="72">
        <v>37</v>
      </c>
      <c r="C42" s="89">
        <v>3.7385970799999999</v>
      </c>
      <c r="D42" s="90">
        <v>4.2113472925000002</v>
      </c>
      <c r="E42" s="91">
        <v>5.3128619815279929</v>
      </c>
      <c r="F42" s="89">
        <v>2.2815426200000002</v>
      </c>
      <c r="G42" s="90">
        <v>2.5440056520000001</v>
      </c>
      <c r="H42" s="91">
        <v>1.347348873785317</v>
      </c>
      <c r="I42" s="89">
        <v>2.5668146599999999</v>
      </c>
      <c r="J42" s="90">
        <v>2.3609131675000001</v>
      </c>
      <c r="K42" s="91">
        <v>7.1094542829860137</v>
      </c>
      <c r="L42" s="89">
        <v>0.64916490999999998</v>
      </c>
      <c r="M42" s="90">
        <v>0.32416241299999998</v>
      </c>
      <c r="N42" s="91">
        <v>0.80281113478925237</v>
      </c>
      <c r="O42" s="89">
        <v>7.4256729145558934E-4</v>
      </c>
      <c r="P42" s="90">
        <v>9.6692156366092537E-4</v>
      </c>
      <c r="Q42" s="91">
        <v>2.8976081920382593E-3</v>
      </c>
      <c r="R42" s="89">
        <v>8.7855293819655528E-4</v>
      </c>
      <c r="S42" s="90">
        <v>1.1440052347180005E-3</v>
      </c>
      <c r="T42" s="91">
        <v>3.9136662360276363E-3</v>
      </c>
      <c r="U42" s="89">
        <v>2.8208336399999999E-2</v>
      </c>
      <c r="V42" s="90">
        <v>3.1494188404999998E-2</v>
      </c>
      <c r="W42" s="91">
        <v>4.7601498463340858E-2</v>
      </c>
      <c r="X42" s="89">
        <v>8.0271551000000007E-3</v>
      </c>
      <c r="Y42" s="90">
        <v>8.9620646149999993E-3</v>
      </c>
      <c r="Z42" s="91">
        <v>8.8642283964981815E-3</v>
      </c>
      <c r="AA42" s="89">
        <v>4.5867355899999997E-2</v>
      </c>
      <c r="AB42" s="90">
        <v>5.1209962730000003E-2</v>
      </c>
      <c r="AC42" s="91">
        <v>1.0489074999398175E-2</v>
      </c>
      <c r="AD42" s="89">
        <v>2.06409322E-2</v>
      </c>
      <c r="AE42" s="90">
        <v>2.3044425665E-2</v>
      </c>
      <c r="AF42" s="91">
        <v>3.9059208600476644E-3</v>
      </c>
      <c r="AG42" s="89">
        <v>8.8524293200000007E-2</v>
      </c>
      <c r="AH42" s="90">
        <v>9.8835418834999994E-2</v>
      </c>
      <c r="AI42" s="91">
        <v>0.10471797477953156</v>
      </c>
      <c r="AJ42" s="89">
        <v>0.69726971999999998</v>
      </c>
      <c r="AK42" s="90">
        <v>0.34816981349999998</v>
      </c>
      <c r="AL42" s="104">
        <v>0.34816981349999998</v>
      </c>
    </row>
    <row r="43" spans="1:38" ht="13" x14ac:dyDescent="0.3">
      <c r="A43" s="71">
        <v>1975</v>
      </c>
      <c r="B43" s="72">
        <v>38</v>
      </c>
      <c r="C43" s="89">
        <v>3.7385970799999999</v>
      </c>
      <c r="D43" s="90">
        <v>4.2113472925000002</v>
      </c>
      <c r="E43" s="91">
        <v>5.3128619815279929</v>
      </c>
      <c r="F43" s="89">
        <v>2.2815426200000002</v>
      </c>
      <c r="G43" s="90">
        <v>2.5440056520000001</v>
      </c>
      <c r="H43" s="91">
        <v>1.347348873785317</v>
      </c>
      <c r="I43" s="89">
        <v>2.5668146599999999</v>
      </c>
      <c r="J43" s="90">
        <v>2.3609131675000001</v>
      </c>
      <c r="K43" s="91">
        <v>7.1094542829860137</v>
      </c>
      <c r="L43" s="89">
        <v>0.64916490999999998</v>
      </c>
      <c r="M43" s="90">
        <v>0.32416241299999998</v>
      </c>
      <c r="N43" s="91">
        <v>0.80281113478925237</v>
      </c>
      <c r="O43" s="89">
        <v>7.4256729145558934E-4</v>
      </c>
      <c r="P43" s="90">
        <v>9.6692156366092537E-4</v>
      </c>
      <c r="Q43" s="91">
        <v>2.8976081920382593E-3</v>
      </c>
      <c r="R43" s="89">
        <v>8.7855293819655528E-4</v>
      </c>
      <c r="S43" s="90">
        <v>1.1440052347180005E-3</v>
      </c>
      <c r="T43" s="91">
        <v>3.9136662360276363E-3</v>
      </c>
      <c r="U43" s="89">
        <v>2.8208336399999999E-2</v>
      </c>
      <c r="V43" s="90">
        <v>3.1494188404999998E-2</v>
      </c>
      <c r="W43" s="91">
        <v>4.7601498463340858E-2</v>
      </c>
      <c r="X43" s="89">
        <v>8.0271551000000007E-3</v>
      </c>
      <c r="Y43" s="90">
        <v>8.9620646149999993E-3</v>
      </c>
      <c r="Z43" s="91">
        <v>8.8642283964981815E-3</v>
      </c>
      <c r="AA43" s="89">
        <v>4.5867355899999997E-2</v>
      </c>
      <c r="AB43" s="90">
        <v>5.1209962730000003E-2</v>
      </c>
      <c r="AC43" s="91">
        <v>1.0489074999398175E-2</v>
      </c>
      <c r="AD43" s="89">
        <v>2.06409322E-2</v>
      </c>
      <c r="AE43" s="90">
        <v>2.3044425665E-2</v>
      </c>
      <c r="AF43" s="91">
        <v>3.9059208600476644E-3</v>
      </c>
      <c r="AG43" s="89">
        <v>8.8524293200000007E-2</v>
      </c>
      <c r="AH43" s="90">
        <v>9.8835418834999994E-2</v>
      </c>
      <c r="AI43" s="91">
        <v>0.10471797477953156</v>
      </c>
      <c r="AJ43" s="89">
        <v>0.69726971999999998</v>
      </c>
      <c r="AK43" s="90">
        <v>0.34816981349999998</v>
      </c>
      <c r="AL43" s="104">
        <v>0.34816981349999998</v>
      </c>
    </row>
    <row r="44" spans="1:38" ht="13.5" thickBot="1" x14ac:dyDescent="0.35">
      <c r="A44" s="73">
        <v>1975</v>
      </c>
      <c r="B44" s="72">
        <v>39</v>
      </c>
      <c r="C44" s="96">
        <v>3.7385970799999999</v>
      </c>
      <c r="D44" s="97">
        <v>4.2113472925000002</v>
      </c>
      <c r="E44" s="98">
        <v>5.3128619815279929</v>
      </c>
      <c r="F44" s="96">
        <v>2.2815426200000002</v>
      </c>
      <c r="G44" s="97">
        <v>2.5440056520000001</v>
      </c>
      <c r="H44" s="98">
        <v>1.347348873785317</v>
      </c>
      <c r="I44" s="96">
        <v>2.5668146599999999</v>
      </c>
      <c r="J44" s="97">
        <v>2.3609131675000001</v>
      </c>
      <c r="K44" s="98">
        <v>7.1094542829860137</v>
      </c>
      <c r="L44" s="96">
        <v>0.64916490999999998</v>
      </c>
      <c r="M44" s="97">
        <v>0.32416241299999998</v>
      </c>
      <c r="N44" s="98">
        <v>0.80281113478925237</v>
      </c>
      <c r="O44" s="96">
        <v>7.4256729145558934E-4</v>
      </c>
      <c r="P44" s="97">
        <v>9.6692156366092537E-4</v>
      </c>
      <c r="Q44" s="98">
        <v>2.8976081920382593E-3</v>
      </c>
      <c r="R44" s="96">
        <v>8.7855293819655528E-4</v>
      </c>
      <c r="S44" s="97">
        <v>1.1440052347180005E-3</v>
      </c>
      <c r="T44" s="98">
        <v>3.9136662360276363E-3</v>
      </c>
      <c r="U44" s="96">
        <v>2.8208336399999999E-2</v>
      </c>
      <c r="V44" s="97">
        <v>3.1494188404999998E-2</v>
      </c>
      <c r="W44" s="98">
        <v>4.7601498463340858E-2</v>
      </c>
      <c r="X44" s="96">
        <v>8.0271551000000007E-3</v>
      </c>
      <c r="Y44" s="97">
        <v>8.9620646149999993E-3</v>
      </c>
      <c r="Z44" s="98">
        <v>8.8642283964981815E-3</v>
      </c>
      <c r="AA44" s="96">
        <v>4.5867355899999997E-2</v>
      </c>
      <c r="AB44" s="97">
        <v>5.1209962730000003E-2</v>
      </c>
      <c r="AC44" s="98">
        <v>1.0489074999398175E-2</v>
      </c>
      <c r="AD44" s="96">
        <v>2.06409322E-2</v>
      </c>
      <c r="AE44" s="97">
        <v>2.3044425665E-2</v>
      </c>
      <c r="AF44" s="98">
        <v>3.9059208600476644E-3</v>
      </c>
      <c r="AG44" s="96">
        <v>8.8524293200000007E-2</v>
      </c>
      <c r="AH44" s="97">
        <v>9.8835418834999994E-2</v>
      </c>
      <c r="AI44" s="98">
        <v>0.10471797477953156</v>
      </c>
      <c r="AJ44" s="96">
        <v>0.69726971999999998</v>
      </c>
      <c r="AK44" s="97">
        <v>0.34816981349999998</v>
      </c>
      <c r="AL44" s="105">
        <v>0.34816981349999998</v>
      </c>
    </row>
    <row r="45" spans="1:38" ht="13" x14ac:dyDescent="0.3">
      <c r="A45" s="69">
        <v>1976</v>
      </c>
      <c r="B45" s="70">
        <v>0</v>
      </c>
      <c r="C45" s="84">
        <v>0.87845373999999998</v>
      </c>
      <c r="D45" s="85">
        <v>0.66211149150000004</v>
      </c>
      <c r="E45" s="86">
        <v>1.3514259457582545</v>
      </c>
      <c r="F45" s="84">
        <v>0.35350568999999998</v>
      </c>
      <c r="G45" s="85">
        <v>0.32647981549999999</v>
      </c>
      <c r="H45" s="86">
        <v>0.32061363759852229</v>
      </c>
      <c r="I45" s="84">
        <v>1.54031506</v>
      </c>
      <c r="J45" s="85">
        <v>1.0256303339999999</v>
      </c>
      <c r="K45" s="86">
        <v>6.7037435060853587</v>
      </c>
      <c r="L45" s="84">
        <v>0.67966795999999996</v>
      </c>
      <c r="M45" s="85">
        <v>0.34467446400000001</v>
      </c>
      <c r="N45" s="86">
        <v>0.47687595855135106</v>
      </c>
      <c r="O45" s="84">
        <v>7.4256729145558934E-4</v>
      </c>
      <c r="P45" s="85">
        <v>9.6692156366092537E-4</v>
      </c>
      <c r="Q45" s="86">
        <v>2.5846213269631732E-3</v>
      </c>
      <c r="R45" s="84">
        <v>8.7855293819655528E-4</v>
      </c>
      <c r="S45" s="85">
        <v>1.1440052347180005E-3</v>
      </c>
      <c r="T45" s="86">
        <v>2.4073178612593177E-3</v>
      </c>
      <c r="U45" s="84">
        <v>4.4507849999999996E-3</v>
      </c>
      <c r="V45" s="85">
        <v>4.1691974800000002E-3</v>
      </c>
      <c r="W45" s="86">
        <v>1.1327201047475593E-2</v>
      </c>
      <c r="X45" s="84">
        <v>1.266774E-3</v>
      </c>
      <c r="Y45" s="85">
        <v>1.1860592249999999E-3</v>
      </c>
      <c r="Z45" s="86">
        <v>2.1093205747933904E-3</v>
      </c>
      <c r="AA45" s="84">
        <v>7.2364098000000003E-3</v>
      </c>
      <c r="AB45" s="85">
        <v>6.7791459049999997E-3</v>
      </c>
      <c r="AC45" s="86">
        <v>2.495967477779725E-3</v>
      </c>
      <c r="AD45" s="84">
        <v>3.2562922000000001E-3</v>
      </c>
      <c r="AE45" s="85">
        <v>3.0505863100000002E-3</v>
      </c>
      <c r="AF45" s="86">
        <v>9.294509790746013E-4</v>
      </c>
      <c r="AG45" s="84">
        <v>1.39673401E-2</v>
      </c>
      <c r="AH45" s="85">
        <v>1.3083433239999999E-2</v>
      </c>
      <c r="AI45" s="86">
        <v>2.4918575844724119E-2</v>
      </c>
      <c r="AJ45" s="84">
        <v>0.72777276999999996</v>
      </c>
      <c r="AK45" s="85">
        <v>0.36868186450000001</v>
      </c>
      <c r="AL45" s="103">
        <v>0.36868186450000001</v>
      </c>
    </row>
    <row r="46" spans="1:38" ht="13" x14ac:dyDescent="0.3">
      <c r="A46" s="71">
        <v>1976</v>
      </c>
      <c r="B46" s="72">
        <v>1</v>
      </c>
      <c r="C46" s="89">
        <v>0.97260610999999997</v>
      </c>
      <c r="D46" s="90">
        <v>0.7459585245</v>
      </c>
      <c r="E46" s="91">
        <v>1.3518449049149417</v>
      </c>
      <c r="F46" s="89">
        <v>0.42781846000000001</v>
      </c>
      <c r="G46" s="90">
        <v>0.39686228200000001</v>
      </c>
      <c r="H46" s="91">
        <v>0.32095186952601507</v>
      </c>
      <c r="I46" s="89">
        <v>1.5972874399999999</v>
      </c>
      <c r="J46" s="90">
        <v>1.124129119</v>
      </c>
      <c r="K46" s="91">
        <v>6.7045612087381725</v>
      </c>
      <c r="L46" s="89">
        <v>0.67966795999999996</v>
      </c>
      <c r="M46" s="90">
        <v>0.34467446400000001</v>
      </c>
      <c r="N46" s="91">
        <v>0.47689678936033214</v>
      </c>
      <c r="O46" s="89">
        <v>7.4256729145558934E-4</v>
      </c>
      <c r="P46" s="90">
        <v>9.6692156366092537E-4</v>
      </c>
      <c r="Q46" s="91">
        <v>2.5873480771605056E-3</v>
      </c>
      <c r="R46" s="89">
        <v>8.7855293819655528E-4</v>
      </c>
      <c r="S46" s="90">
        <v>1.1440052347180005E-3</v>
      </c>
      <c r="T46" s="91">
        <v>2.4105063096970672E-3</v>
      </c>
      <c r="U46" s="89">
        <v>5.3660918000000002E-3</v>
      </c>
      <c r="V46" s="90">
        <v>5.0370712600000004E-3</v>
      </c>
      <c r="W46" s="91">
        <v>1.1339175521069113E-2</v>
      </c>
      <c r="X46" s="89">
        <v>1.5267254E-3</v>
      </c>
      <c r="Y46" s="90">
        <v>1.4334750450000001E-3</v>
      </c>
      <c r="Z46" s="91">
        <v>2.1115469925585603E-3</v>
      </c>
      <c r="AA46" s="89">
        <v>8.7262981E-3</v>
      </c>
      <c r="AB46" s="90">
        <v>8.1905841050000008E-3</v>
      </c>
      <c r="AC46" s="91">
        <v>2.4986031643888409E-3</v>
      </c>
      <c r="AD46" s="89">
        <v>3.9263999000000004E-3</v>
      </c>
      <c r="AE46" s="90">
        <v>3.6858119549999999E-3</v>
      </c>
      <c r="AF46" s="91">
        <v>9.3043178718007222E-4</v>
      </c>
      <c r="AG46" s="89">
        <v>1.6841752099999999E-2</v>
      </c>
      <c r="AH46" s="90">
        <v>1.5807919340000001E-2</v>
      </c>
      <c r="AI46" s="91">
        <v>2.4944856652212789E-2</v>
      </c>
      <c r="AJ46" s="89">
        <v>0.72777276999999996</v>
      </c>
      <c r="AK46" s="90">
        <v>0.36868186450000001</v>
      </c>
      <c r="AL46" s="104">
        <v>0.36868186450000001</v>
      </c>
    </row>
    <row r="47" spans="1:38" ht="13" x14ac:dyDescent="0.3">
      <c r="A47" s="71">
        <v>1976</v>
      </c>
      <c r="B47" s="72">
        <v>2</v>
      </c>
      <c r="C47" s="89">
        <v>1.0811505699999999</v>
      </c>
      <c r="D47" s="90">
        <v>0.84100940599999996</v>
      </c>
      <c r="E47" s="91">
        <v>1.4317518369031486</v>
      </c>
      <c r="F47" s="89">
        <v>0.51161564000000004</v>
      </c>
      <c r="G47" s="90">
        <v>0.47430371399999999</v>
      </c>
      <c r="H47" s="91">
        <v>0.3849757416669104</v>
      </c>
      <c r="I47" s="89">
        <v>1.65988688</v>
      </c>
      <c r="J47" s="90">
        <v>1.2277334310000001</v>
      </c>
      <c r="K47" s="91">
        <v>6.8641882074230054</v>
      </c>
      <c r="L47" s="89">
        <v>0.67966795999999996</v>
      </c>
      <c r="M47" s="90">
        <v>0.34467446400000001</v>
      </c>
      <c r="N47" s="91">
        <v>0.48080099072132537</v>
      </c>
      <c r="O47" s="89">
        <v>7.4256729145558934E-4</v>
      </c>
      <c r="P47" s="90">
        <v>9.6692156366092537E-4</v>
      </c>
      <c r="Q47" s="91">
        <v>3.1034795787715421E-3</v>
      </c>
      <c r="R47" s="89">
        <v>8.7855293819655528E-4</v>
      </c>
      <c r="S47" s="90">
        <v>1.1440052347180005E-3</v>
      </c>
      <c r="T47" s="91">
        <v>3.0132556000766939E-3</v>
      </c>
      <c r="U47" s="89">
        <v>6.3989950999999998E-3</v>
      </c>
      <c r="V47" s="90">
        <v>5.9909663650000002E-3</v>
      </c>
      <c r="W47" s="91">
        <v>1.3601133924132081E-2</v>
      </c>
      <c r="X47" s="89">
        <v>1.8212424E-3</v>
      </c>
      <c r="Y47" s="90">
        <v>1.704591465E-3</v>
      </c>
      <c r="Z47" s="91">
        <v>2.5327583932093895E-3</v>
      </c>
      <c r="AA47" s="89">
        <v>1.04050007E-2</v>
      </c>
      <c r="AB47" s="90">
        <v>9.7415543100000009E-3</v>
      </c>
      <c r="AC47" s="91">
        <v>2.9970334054770747E-3</v>
      </c>
      <c r="AD47" s="89">
        <v>4.6824082E-3</v>
      </c>
      <c r="AE47" s="90">
        <v>4.3838433099999997E-3</v>
      </c>
      <c r="AF47" s="91">
        <v>1.1160345071315064E-3</v>
      </c>
      <c r="AG47" s="89">
        <v>2.0081617699999998E-2</v>
      </c>
      <c r="AH47" s="90">
        <v>1.8801505864999998E-2</v>
      </c>
      <c r="AI47" s="91">
        <v>2.9920968237255412E-2</v>
      </c>
      <c r="AJ47" s="89">
        <v>0.72777276999999996</v>
      </c>
      <c r="AK47" s="90">
        <v>0.36868186450000001</v>
      </c>
      <c r="AL47" s="104">
        <v>0.36868186450000001</v>
      </c>
    </row>
    <row r="48" spans="1:38" ht="13" x14ac:dyDescent="0.3">
      <c r="A48" s="71">
        <v>1976</v>
      </c>
      <c r="B48" s="72">
        <v>3</v>
      </c>
      <c r="C48" s="89">
        <v>1.1887550200000001</v>
      </c>
      <c r="D48" s="90">
        <v>0.93404102850000004</v>
      </c>
      <c r="E48" s="91">
        <v>1.352915995314445</v>
      </c>
      <c r="F48" s="89">
        <v>0.59375789999999995</v>
      </c>
      <c r="G48" s="90">
        <v>0.5482544225</v>
      </c>
      <c r="H48" s="91">
        <v>0.32180881213851675</v>
      </c>
      <c r="I48" s="89">
        <v>1.7198299399999999</v>
      </c>
      <c r="J48" s="90">
        <v>1.322372694</v>
      </c>
      <c r="K48" s="91">
        <v>6.706710626326962</v>
      </c>
      <c r="L48" s="89">
        <v>0.67966795999999996</v>
      </c>
      <c r="M48" s="90">
        <v>0.34467446400000001</v>
      </c>
      <c r="N48" s="91">
        <v>0.47695048748725644</v>
      </c>
      <c r="O48" s="89">
        <v>7.4256729145558934E-4</v>
      </c>
      <c r="P48" s="90">
        <v>9.6692156366092537E-4</v>
      </c>
      <c r="Q48" s="91">
        <v>2.5942562577787542E-3</v>
      </c>
      <c r="R48" s="89">
        <v>8.7855293819655528E-4</v>
      </c>
      <c r="S48" s="90">
        <v>1.1440052347180005E-3</v>
      </c>
      <c r="T48" s="91">
        <v>2.4185701735119701E-3</v>
      </c>
      <c r="U48" s="89">
        <v>7.4109372999999999E-3</v>
      </c>
      <c r="V48" s="90">
        <v>6.9025233449999997E-3</v>
      </c>
      <c r="W48" s="91">
        <v>1.1369428713668644E-2</v>
      </c>
      <c r="X48" s="89">
        <v>2.1091375999999998E-3</v>
      </c>
      <c r="Y48" s="90">
        <v>1.9640291249999999E-3</v>
      </c>
      <c r="Z48" s="91">
        <v>2.1171839483124684E-3</v>
      </c>
      <c r="AA48" s="89">
        <v>1.2050267200000001E-2</v>
      </c>
      <c r="AB48" s="90">
        <v>1.1223629800000001E-2</v>
      </c>
      <c r="AC48" s="91">
        <v>2.5052741397613297E-3</v>
      </c>
      <c r="AD48" s="89">
        <v>5.4218104999999997E-3</v>
      </c>
      <c r="AE48" s="90">
        <v>5.0507544600000001E-3</v>
      </c>
      <c r="AF48" s="91">
        <v>9.3291421901310471E-4</v>
      </c>
      <c r="AG48" s="89">
        <v>2.3256967699999999E-2</v>
      </c>
      <c r="AH48" s="90">
        <v>2.1661081150000001E-2</v>
      </c>
      <c r="AI48" s="91">
        <v>2.5011445200966397E-2</v>
      </c>
      <c r="AJ48" s="89">
        <v>0.72777276999999996</v>
      </c>
      <c r="AK48" s="90">
        <v>0.36868186450000001</v>
      </c>
      <c r="AL48" s="104">
        <v>0.36868186450000001</v>
      </c>
    </row>
    <row r="49" spans="1:38" ht="13" x14ac:dyDescent="0.3">
      <c r="A49" s="71">
        <v>1976</v>
      </c>
      <c r="B49" s="72">
        <v>4</v>
      </c>
      <c r="C49" s="89">
        <v>1.29576377</v>
      </c>
      <c r="D49" s="90">
        <v>1.025895046</v>
      </c>
      <c r="E49" s="91">
        <v>5.334236019045882</v>
      </c>
      <c r="F49" s="89">
        <v>0.67430084999999995</v>
      </c>
      <c r="G49" s="90">
        <v>0.61944535349999996</v>
      </c>
      <c r="H49" s="91">
        <v>1.236745239752608</v>
      </c>
      <c r="I49" s="89">
        <v>1.7771262699999999</v>
      </c>
      <c r="J49" s="90">
        <v>1.4089087629999999</v>
      </c>
      <c r="K49" s="91">
        <v>6.7015858174450855</v>
      </c>
      <c r="L49" s="89">
        <v>0.67966795999999996</v>
      </c>
      <c r="M49" s="90">
        <v>0.34467446400000001</v>
      </c>
      <c r="N49" s="91">
        <v>0.87636592660820534</v>
      </c>
      <c r="O49" s="89">
        <v>7.4256729145558934E-4</v>
      </c>
      <c r="P49" s="90">
        <v>9.6692156366092537E-4</v>
      </c>
      <c r="Q49" s="91">
        <v>4.4882113759337795E-3</v>
      </c>
      <c r="R49" s="89">
        <v>8.7855293819655528E-4</v>
      </c>
      <c r="S49" s="90">
        <v>1.1440052347180005E-3</v>
      </c>
      <c r="T49" s="91">
        <v>2.4234417359240831E-3</v>
      </c>
      <c r="U49" s="89">
        <v>8.4039427E-3</v>
      </c>
      <c r="V49" s="90">
        <v>7.77988159E-3</v>
      </c>
      <c r="W49" s="91">
        <v>4.3693979546359285E-2</v>
      </c>
      <c r="X49" s="89">
        <v>2.3916973E-3</v>
      </c>
      <c r="Y49" s="90">
        <v>2.2137185649999998E-3</v>
      </c>
      <c r="Z49" s="91">
        <v>8.1365775167852403E-3</v>
      </c>
      <c r="AA49" s="89">
        <v>1.3665855500000001E-2</v>
      </c>
      <c r="AB49" s="90">
        <v>1.2650105700000001E-2</v>
      </c>
      <c r="AC49" s="91">
        <v>9.6280606626027738E-3</v>
      </c>
      <c r="AD49" s="89">
        <v>6.1502157000000003E-3</v>
      </c>
      <c r="AE49" s="90">
        <v>5.6927141400000001E-3</v>
      </c>
      <c r="AF49" s="91">
        <v>3.5852922897980878E-3</v>
      </c>
      <c r="AG49" s="89">
        <v>2.6374674599999998E-2</v>
      </c>
      <c r="AH49" s="90">
        <v>2.4414423014999999E-2</v>
      </c>
      <c r="AI49" s="91">
        <v>9.6121748044594599E-2</v>
      </c>
      <c r="AJ49" s="89">
        <v>0.72777276999999996</v>
      </c>
      <c r="AK49" s="90">
        <v>0.36868186450000001</v>
      </c>
      <c r="AL49" s="104">
        <v>0.36868186450000001</v>
      </c>
    </row>
    <row r="50" spans="1:38" ht="13" x14ac:dyDescent="0.3">
      <c r="A50" s="71">
        <v>1976</v>
      </c>
      <c r="B50" s="72">
        <v>5</v>
      </c>
      <c r="C50" s="89">
        <v>1.4023586400000001</v>
      </c>
      <c r="D50" s="90">
        <v>1.1174256235</v>
      </c>
      <c r="E50" s="91">
        <v>5.334971831613065</v>
      </c>
      <c r="F50" s="89">
        <v>0.75364109999999995</v>
      </c>
      <c r="G50" s="90">
        <v>0.68858909000000001</v>
      </c>
      <c r="H50" s="91">
        <v>1.2373342231093232</v>
      </c>
      <c r="I50" s="89">
        <v>1.8320577899999999</v>
      </c>
      <c r="J50" s="90">
        <v>1.4882261109999999</v>
      </c>
      <c r="K50" s="91">
        <v>6.7030564332849227</v>
      </c>
      <c r="L50" s="89">
        <v>0.67966795999999996</v>
      </c>
      <c r="M50" s="90">
        <v>0.34467446400000001</v>
      </c>
      <c r="N50" s="91">
        <v>0.87639853626945896</v>
      </c>
      <c r="O50" s="89">
        <v>7.4256729145558934E-4</v>
      </c>
      <c r="P50" s="90">
        <v>9.6692156366092537E-4</v>
      </c>
      <c r="Q50" s="91">
        <v>4.4903413436471751E-3</v>
      </c>
      <c r="R50" s="89">
        <v>8.7855293819655528E-4</v>
      </c>
      <c r="S50" s="90">
        <v>1.1440052347180005E-3</v>
      </c>
      <c r="T50" s="91">
        <v>2.4289357119372883E-3</v>
      </c>
      <c r="U50" s="89">
        <v>9.3816397999999992E-3</v>
      </c>
      <c r="V50" s="90">
        <v>8.6317037999999995E-3</v>
      </c>
      <c r="W50" s="91">
        <v>4.3714629310054695E-2</v>
      </c>
      <c r="X50" s="89">
        <v>2.6692977E-3</v>
      </c>
      <c r="Y50" s="90">
        <v>2.456115225E-3</v>
      </c>
      <c r="Z50" s="91">
        <v>8.1404373182974894E-3</v>
      </c>
      <c r="AA50" s="89">
        <v>1.52554491E-2</v>
      </c>
      <c r="AB50" s="90">
        <v>1.403492775E-2</v>
      </c>
      <c r="AC50" s="91">
        <v>9.6325756309591296E-3</v>
      </c>
      <c r="AD50" s="89">
        <v>6.8646478999999996E-3</v>
      </c>
      <c r="AE50" s="90">
        <v>6.3157305350000003E-3</v>
      </c>
      <c r="AF50" s="91">
        <v>3.5869872477522599E-3</v>
      </c>
      <c r="AG50" s="89">
        <v>2.9442778400000001E-2</v>
      </c>
      <c r="AH50" s="90">
        <v>2.7087354724999999E-2</v>
      </c>
      <c r="AI50" s="91">
        <v>9.6167460009267958E-2</v>
      </c>
      <c r="AJ50" s="89">
        <v>0.72777276999999996</v>
      </c>
      <c r="AK50" s="90">
        <v>0.36868186450000001</v>
      </c>
      <c r="AL50" s="104">
        <v>0.36868186450000001</v>
      </c>
    </row>
    <row r="51" spans="1:38" ht="13" x14ac:dyDescent="0.3">
      <c r="A51" s="71">
        <v>1976</v>
      </c>
      <c r="B51" s="72">
        <v>6</v>
      </c>
      <c r="C51" s="89">
        <v>1.5089914</v>
      </c>
      <c r="D51" s="90">
        <v>1.2095495235</v>
      </c>
      <c r="E51" s="91">
        <v>5.3357807783468978</v>
      </c>
      <c r="F51" s="89">
        <v>0.83194193000000005</v>
      </c>
      <c r="G51" s="90">
        <v>0.75629663199999997</v>
      </c>
      <c r="H51" s="91">
        <v>1.2379904997977222</v>
      </c>
      <c r="I51" s="89">
        <v>1.88457429</v>
      </c>
      <c r="J51" s="90">
        <v>1.5610759085000001</v>
      </c>
      <c r="K51" s="91">
        <v>6.704684579113497</v>
      </c>
      <c r="L51" s="89">
        <v>0.67966795999999996</v>
      </c>
      <c r="M51" s="90">
        <v>0.34467446400000001</v>
      </c>
      <c r="N51" s="91">
        <v>0.87644110977907341</v>
      </c>
      <c r="O51" s="89">
        <v>7.4256729145558934E-4</v>
      </c>
      <c r="P51" s="90">
        <v>9.6692156366092537E-4</v>
      </c>
      <c r="Q51" s="91">
        <v>4.4927261566979114E-3</v>
      </c>
      <c r="R51" s="89">
        <v>8.7855293819655528E-4</v>
      </c>
      <c r="S51" s="90">
        <v>1.1440052347180005E-3</v>
      </c>
      <c r="T51" s="91">
        <v>2.4350724657556163E-3</v>
      </c>
      <c r="U51" s="89">
        <v>1.0345843299999999E-2</v>
      </c>
      <c r="V51" s="90">
        <v>9.4657798449999993E-3</v>
      </c>
      <c r="W51" s="91">
        <v>4.3737880077802695E-2</v>
      </c>
      <c r="X51" s="89">
        <v>2.9436931999999999E-3</v>
      </c>
      <c r="Y51" s="90">
        <v>2.693445765E-3</v>
      </c>
      <c r="Z51" s="91">
        <v>8.1447290185295649E-3</v>
      </c>
      <c r="AA51" s="89">
        <v>1.6823042699999999E-2</v>
      </c>
      <c r="AB51" s="90">
        <v>1.5391538305000001E-2</v>
      </c>
      <c r="AC51" s="91">
        <v>9.637700487066787E-3</v>
      </c>
      <c r="AD51" s="89">
        <v>7.5707059000000004E-3</v>
      </c>
      <c r="AE51" s="90">
        <v>6.9259577949999998E-3</v>
      </c>
      <c r="AF51" s="91">
        <v>3.5888961242648855E-3</v>
      </c>
      <c r="AG51" s="89">
        <v>3.2469459399999998E-2</v>
      </c>
      <c r="AH51" s="90">
        <v>2.9705505520000001E-2</v>
      </c>
      <c r="AI51" s="91">
        <v>9.6218147020572894E-2</v>
      </c>
      <c r="AJ51" s="89">
        <v>0.72777276999999996</v>
      </c>
      <c r="AK51" s="90">
        <v>0.36868186450000001</v>
      </c>
      <c r="AL51" s="104">
        <v>0.36868186450000001</v>
      </c>
    </row>
    <row r="52" spans="1:38" ht="13" x14ac:dyDescent="0.3">
      <c r="A52" s="71">
        <v>1976</v>
      </c>
      <c r="B52" s="72">
        <v>7</v>
      </c>
      <c r="C52" s="89">
        <v>1.6156439600000001</v>
      </c>
      <c r="D52" s="90">
        <v>1.3031523894999999</v>
      </c>
      <c r="E52" s="91">
        <v>5.3553310649576078</v>
      </c>
      <c r="F52" s="89">
        <v>0.90932683000000003</v>
      </c>
      <c r="G52" s="90">
        <v>0.82322748150000002</v>
      </c>
      <c r="H52" s="91">
        <v>1.2537289903939566</v>
      </c>
      <c r="I52" s="89">
        <v>1.9348999099999999</v>
      </c>
      <c r="J52" s="90">
        <v>1.6280949185</v>
      </c>
      <c r="K52" s="91">
        <v>6.7437163133963187</v>
      </c>
      <c r="L52" s="89">
        <v>0.67966795999999996</v>
      </c>
      <c r="M52" s="90">
        <v>0.34467446400000001</v>
      </c>
      <c r="N52" s="91">
        <v>0.83529398471679839</v>
      </c>
      <c r="O52" s="89">
        <v>7.4256729145558934E-4</v>
      </c>
      <c r="P52" s="90">
        <v>9.6692156366092537E-4</v>
      </c>
      <c r="Q52" s="91">
        <v>4.5498557416176989E-3</v>
      </c>
      <c r="R52" s="89">
        <v>8.7855293819655528E-4</v>
      </c>
      <c r="S52" s="90">
        <v>1.1440052347180005E-3</v>
      </c>
      <c r="T52" s="91">
        <v>2.5825520164564899E-3</v>
      </c>
      <c r="U52" s="89">
        <v>1.12995766E-2</v>
      </c>
      <c r="V52" s="90">
        <v>1.0290741765E-2</v>
      </c>
      <c r="W52" s="91">
        <v>4.4293997100632435E-2</v>
      </c>
      <c r="X52" s="89">
        <v>3.2152303E-3</v>
      </c>
      <c r="Y52" s="90">
        <v>2.9281469150000002E-3</v>
      </c>
      <c r="Z52" s="91">
        <v>8.2483089383970348E-3</v>
      </c>
      <c r="AA52" s="89">
        <v>1.8373555499999999E-2</v>
      </c>
      <c r="AB52" s="90">
        <v>1.6732759239999999E-2</v>
      </c>
      <c r="AC52" s="91">
        <v>9.7602699443515243E-3</v>
      </c>
      <c r="AD52" s="89">
        <v>8.2677353000000006E-3</v>
      </c>
      <c r="AE52" s="90">
        <v>7.5297739199999998E-3</v>
      </c>
      <c r="AF52" s="91">
        <v>3.6345299091694715E-3</v>
      </c>
      <c r="AG52" s="89">
        <v>3.5461214900000003E-2</v>
      </c>
      <c r="AH52" s="90">
        <v>3.2294347525000003E-2</v>
      </c>
      <c r="AI52" s="91">
        <v>9.7441485595102253E-2</v>
      </c>
      <c r="AJ52" s="89">
        <v>0.72777276999999996</v>
      </c>
      <c r="AK52" s="90">
        <v>0.36868186450000001</v>
      </c>
      <c r="AL52" s="104">
        <v>0.36868186450000001</v>
      </c>
    </row>
    <row r="53" spans="1:38" ht="13" x14ac:dyDescent="0.3">
      <c r="A53" s="71">
        <v>1976</v>
      </c>
      <c r="B53" s="72">
        <v>8</v>
      </c>
      <c r="C53" s="89">
        <v>1.7228947400000001</v>
      </c>
      <c r="D53" s="90">
        <v>1.399133352</v>
      </c>
      <c r="E53" s="91">
        <v>5.349766818766617</v>
      </c>
      <c r="F53" s="89">
        <v>0.98603264000000002</v>
      </c>
      <c r="G53" s="90">
        <v>0.89004137100000003</v>
      </c>
      <c r="H53" s="91">
        <v>1.2547068527721896</v>
      </c>
      <c r="I53" s="89">
        <v>1.98328938</v>
      </c>
      <c r="J53" s="90">
        <v>1.6899688675</v>
      </c>
      <c r="K53" s="91">
        <v>6.7407036289657603</v>
      </c>
      <c r="L53" s="89">
        <v>0.67966795999999996</v>
      </c>
      <c r="M53" s="90">
        <v>0.34467446400000001</v>
      </c>
      <c r="N53" s="91">
        <v>0.83536083469411937</v>
      </c>
      <c r="O53" s="89">
        <v>7.4256729145558934E-4</v>
      </c>
      <c r="P53" s="90">
        <v>9.6692156366092537E-4</v>
      </c>
      <c r="Q53" s="91">
        <v>4.5533952880619059E-3</v>
      </c>
      <c r="R53" s="89">
        <v>8.7855293819655528E-4</v>
      </c>
      <c r="S53" s="90">
        <v>1.1440052347180005E-3</v>
      </c>
      <c r="T53" s="91">
        <v>2.5953296638573857E-3</v>
      </c>
      <c r="U53" s="89">
        <v>1.2244895699999999E-2</v>
      </c>
      <c r="V53" s="90">
        <v>1.1114267995E-2</v>
      </c>
      <c r="W53" s="91">
        <v>4.4328471289195044E-2</v>
      </c>
      <c r="X53" s="89">
        <v>3.483964E-3</v>
      </c>
      <c r="Y53" s="90">
        <v>3.1623331999999999E-3</v>
      </c>
      <c r="Z53" s="91">
        <v>8.2547215341236546E-3</v>
      </c>
      <c r="AA53" s="89">
        <v>1.99107509E-2</v>
      </c>
      <c r="AB53" s="90">
        <v>1.8071504499999998E-2</v>
      </c>
      <c r="AC53" s="91">
        <v>9.7678484781098442E-3</v>
      </c>
      <c r="AD53" s="89">
        <v>8.9595212000000007E-3</v>
      </c>
      <c r="AE53" s="90">
        <v>8.1321309899999999E-3</v>
      </c>
      <c r="AF53" s="91">
        <v>3.6373592408908101E-3</v>
      </c>
      <c r="AG53" s="89">
        <v>3.8427536599999999E-2</v>
      </c>
      <c r="AH53" s="90">
        <v>3.4878081045000002E-2</v>
      </c>
      <c r="AI53" s="91">
        <v>9.7517625608873865E-2</v>
      </c>
      <c r="AJ53" s="89">
        <v>0.72777276999999996</v>
      </c>
      <c r="AK53" s="90">
        <v>0.36868186450000001</v>
      </c>
      <c r="AL53" s="104">
        <v>0.36868186450000001</v>
      </c>
    </row>
    <row r="54" spans="1:38" ht="13" x14ac:dyDescent="0.3">
      <c r="A54" s="71">
        <v>1976</v>
      </c>
      <c r="B54" s="72">
        <v>9</v>
      </c>
      <c r="C54" s="89">
        <v>1.83088586</v>
      </c>
      <c r="D54" s="90">
        <v>1.4983979435000001</v>
      </c>
      <c r="E54" s="91">
        <v>5.3516097063377099</v>
      </c>
      <c r="F54" s="89">
        <v>1.06224864</v>
      </c>
      <c r="G54" s="90">
        <v>0.95738805699999996</v>
      </c>
      <c r="H54" s="91">
        <v>1.2561980623061202</v>
      </c>
      <c r="I54" s="89">
        <v>2.0296795300000001</v>
      </c>
      <c r="J54" s="90">
        <v>1.7472469625</v>
      </c>
      <c r="K54" s="91">
        <v>6.7443909334156631</v>
      </c>
      <c r="L54" s="89">
        <v>0.67966795999999996</v>
      </c>
      <c r="M54" s="90">
        <v>0.34467446400000001</v>
      </c>
      <c r="N54" s="91">
        <v>0.83543285043735538</v>
      </c>
      <c r="O54" s="89">
        <v>7.4256729145558934E-4</v>
      </c>
      <c r="P54" s="90">
        <v>9.6692156366092537E-4</v>
      </c>
      <c r="Q54" s="91">
        <v>4.5588046835329946E-3</v>
      </c>
      <c r="R54" s="89">
        <v>8.7855293819655528E-4</v>
      </c>
      <c r="S54" s="90">
        <v>1.1440052347180005E-3</v>
      </c>
      <c r="T54" s="91">
        <v>2.6093195679487745E-3</v>
      </c>
      <c r="U54" s="89">
        <v>1.3184347900000001E-2</v>
      </c>
      <c r="V54" s="90">
        <v>1.1943722285E-2</v>
      </c>
      <c r="W54" s="91">
        <v>4.4381170068996556E-2</v>
      </c>
      <c r="X54" s="89">
        <v>3.7518843000000001E-3</v>
      </c>
      <c r="Y54" s="90">
        <v>3.39852607E-3</v>
      </c>
      <c r="Z54" s="91">
        <v>8.2645408296550607E-3</v>
      </c>
      <c r="AA54" s="89">
        <v>2.1437543600000001E-2</v>
      </c>
      <c r="AB54" s="90">
        <v>1.942056943E-2</v>
      </c>
      <c r="AC54" s="91">
        <v>9.7794667327115604E-3</v>
      </c>
      <c r="AD54" s="89">
        <v>9.6463839999999992E-3</v>
      </c>
      <c r="AE54" s="90">
        <v>8.7391719099999994E-3</v>
      </c>
      <c r="AF54" s="91">
        <v>3.641679210673036E-3</v>
      </c>
      <c r="AG54" s="89">
        <v>4.1374791199999997E-2</v>
      </c>
      <c r="AH54" s="90">
        <v>3.7481728169999999E-2</v>
      </c>
      <c r="AI54" s="91">
        <v>9.7633535426187454E-2</v>
      </c>
      <c r="AJ54" s="89">
        <v>0.72777276999999996</v>
      </c>
      <c r="AK54" s="90">
        <v>0.36868186450000001</v>
      </c>
      <c r="AL54" s="104">
        <v>0.36868186450000001</v>
      </c>
    </row>
    <row r="55" spans="1:38" ht="13" x14ac:dyDescent="0.3">
      <c r="A55" s="71">
        <v>1976</v>
      </c>
      <c r="B55" s="72">
        <v>10</v>
      </c>
      <c r="C55" s="89">
        <v>1.9398936499999999</v>
      </c>
      <c r="D55" s="90">
        <v>1.601918704</v>
      </c>
      <c r="E55" s="91">
        <v>5.3536487901426204</v>
      </c>
      <c r="F55" s="89">
        <v>1.13819051</v>
      </c>
      <c r="G55" s="90">
        <v>1.0258919074999999</v>
      </c>
      <c r="H55" s="91">
        <v>1.2599151650057518</v>
      </c>
      <c r="I55" s="89">
        <v>2.07433355</v>
      </c>
      <c r="J55" s="90">
        <v>1.800480874</v>
      </c>
      <c r="K55" s="91">
        <v>6.7484740917822839</v>
      </c>
      <c r="L55" s="89">
        <v>0.67966795999999996</v>
      </c>
      <c r="M55" s="90">
        <v>0.34467446400000001</v>
      </c>
      <c r="N55" s="91">
        <v>0.83551468684938945</v>
      </c>
      <c r="O55" s="89">
        <v>7.4256729145558934E-4</v>
      </c>
      <c r="P55" s="90">
        <v>9.6692156366092537E-4</v>
      </c>
      <c r="Q55" s="91">
        <v>2.7199393128109883E-3</v>
      </c>
      <c r="R55" s="89">
        <v>8.7855293819655528E-4</v>
      </c>
      <c r="S55" s="90">
        <v>1.1440052347180005E-3</v>
      </c>
      <c r="T55" s="91">
        <v>2.6246717210217743E-3</v>
      </c>
      <c r="U55" s="89">
        <v>1.41195364E-2</v>
      </c>
      <c r="V55" s="90">
        <v>1.278776981E-2</v>
      </c>
      <c r="W55" s="91">
        <v>4.451242613480437E-2</v>
      </c>
      <c r="X55" s="89">
        <v>4.0179463999999998E-3</v>
      </c>
      <c r="Y55" s="90">
        <v>3.6388406250000001E-3</v>
      </c>
      <c r="Z55" s="91">
        <v>8.2889832208346611E-3</v>
      </c>
      <c r="AA55" s="89">
        <v>2.2959667400000001E-2</v>
      </c>
      <c r="AB55" s="90">
        <v>2.0792729855000001E-2</v>
      </c>
      <c r="AC55" s="91">
        <v>9.808390669309346E-3</v>
      </c>
      <c r="AD55" s="89">
        <v>1.03320826E-2</v>
      </c>
      <c r="AE55" s="90">
        <v>9.3569157350000005E-3</v>
      </c>
      <c r="AF55" s="91">
        <v>3.6524521359963401E-3</v>
      </c>
      <c r="AG55" s="89">
        <v>4.4311917700000002E-2</v>
      </c>
      <c r="AH55" s="90">
        <v>4.01300723E-2</v>
      </c>
      <c r="AI55" s="91">
        <v>9.792226004518427E-2</v>
      </c>
      <c r="AJ55" s="89">
        <v>0.72777276999999996</v>
      </c>
      <c r="AK55" s="90">
        <v>0.36868186450000001</v>
      </c>
      <c r="AL55" s="104">
        <v>0.36868186450000001</v>
      </c>
    </row>
    <row r="56" spans="1:38" ht="13" x14ac:dyDescent="0.3">
      <c r="A56" s="71">
        <v>1976</v>
      </c>
      <c r="B56" s="72">
        <v>11</v>
      </c>
      <c r="C56" s="89">
        <v>2.05018609</v>
      </c>
      <c r="D56" s="90">
        <v>1.710703179</v>
      </c>
      <c r="E56" s="91">
        <v>5.4355943515161176</v>
      </c>
      <c r="F56" s="89">
        <v>1.2139898499999999</v>
      </c>
      <c r="G56" s="90">
        <v>1.0961655695000001</v>
      </c>
      <c r="H56" s="91">
        <v>1.3260026266087577</v>
      </c>
      <c r="I56" s="89">
        <v>2.1172882799999999</v>
      </c>
      <c r="J56" s="90">
        <v>1.850218841</v>
      </c>
      <c r="K56" s="91">
        <v>6.9121461860780178</v>
      </c>
      <c r="L56" s="89">
        <v>0.67966795999999996</v>
      </c>
      <c r="M56" s="90">
        <v>0.34467446400000001</v>
      </c>
      <c r="N56" s="91">
        <v>0.83872273369801353</v>
      </c>
      <c r="O56" s="89">
        <v>7.4256729145558934E-4</v>
      </c>
      <c r="P56" s="90">
        <v>9.6692156366092537E-4</v>
      </c>
      <c r="Q56" s="91">
        <v>2.8626094290154203E-3</v>
      </c>
      <c r="R56" s="89">
        <v>8.7855293819655528E-4</v>
      </c>
      <c r="S56" s="90">
        <v>1.1440052347180005E-3</v>
      </c>
      <c r="T56" s="91">
        <v>3.2427843965414193E-3</v>
      </c>
      <c r="U56" s="89">
        <v>1.50546467E-2</v>
      </c>
      <c r="V56" s="90">
        <v>1.365405456E-2</v>
      </c>
      <c r="W56" s="91">
        <v>4.684737908116509E-2</v>
      </c>
      <c r="X56" s="89">
        <v>4.2835966E-3</v>
      </c>
      <c r="Y56" s="90">
        <v>3.88508726E-3</v>
      </c>
      <c r="Z56" s="91">
        <v>8.7237938080248628E-3</v>
      </c>
      <c r="AA56" s="89">
        <v>2.4478442699999998E-2</v>
      </c>
      <c r="AB56" s="90">
        <v>2.2201977675000002E-2</v>
      </c>
      <c r="AC56" s="91">
        <v>1.0322915296649001E-2</v>
      </c>
      <c r="AD56" s="89">
        <v>1.1015587300000001E-2</v>
      </c>
      <c r="AE56" s="90">
        <v>9.9905615100000008E-3</v>
      </c>
      <c r="AF56" s="91">
        <v>3.844046890066542E-3</v>
      </c>
      <c r="AG56" s="89">
        <v>4.7244046999999997E-2</v>
      </c>
      <c r="AH56" s="90">
        <v>4.2849536610000002E-2</v>
      </c>
      <c r="AI56" s="91">
        <v>0.10305890616408336</v>
      </c>
      <c r="AJ56" s="89">
        <v>0.72777276999999996</v>
      </c>
      <c r="AK56" s="90">
        <v>0.36868186450000001</v>
      </c>
      <c r="AL56" s="104">
        <v>0.36868186450000001</v>
      </c>
    </row>
    <row r="57" spans="1:38" ht="13" x14ac:dyDescent="0.3">
      <c r="A57" s="71">
        <v>1976</v>
      </c>
      <c r="B57" s="72">
        <v>12</v>
      </c>
      <c r="C57" s="89">
        <v>2.1621023400000001</v>
      </c>
      <c r="D57" s="90">
        <v>1.825799825</v>
      </c>
      <c r="E57" s="91">
        <v>5.4424118441694276</v>
      </c>
      <c r="F57" s="89">
        <v>1.2899225400000001</v>
      </c>
      <c r="G57" s="90">
        <v>1.1690060035000001</v>
      </c>
      <c r="H57" s="91">
        <v>1.3315017351482406</v>
      </c>
      <c r="I57" s="89">
        <v>2.1585913200000002</v>
      </c>
      <c r="J57" s="90">
        <v>1.8968494645</v>
      </c>
      <c r="K57" s="91">
        <v>6.9257681845912513</v>
      </c>
      <c r="L57" s="89">
        <v>0.67966795999999996</v>
      </c>
      <c r="M57" s="90">
        <v>0.34467446400000001</v>
      </c>
      <c r="N57" s="91">
        <v>0.83899045423230545</v>
      </c>
      <c r="O57" s="89">
        <v>7.4256729145558934E-4</v>
      </c>
      <c r="P57" s="90">
        <v>9.6692156366092537E-4</v>
      </c>
      <c r="Q57" s="91">
        <v>2.8744841202243817E-3</v>
      </c>
      <c r="R57" s="89">
        <v>8.7855293819655528E-4</v>
      </c>
      <c r="S57" s="90">
        <v>1.1440052347180005E-3</v>
      </c>
      <c r="T57" s="91">
        <v>3.2942165686849325E-3</v>
      </c>
      <c r="U57" s="89">
        <v>1.59901262E-2</v>
      </c>
      <c r="V57" s="90">
        <v>1.4551505209999999E-2</v>
      </c>
      <c r="W57" s="91">
        <v>4.70418583516884E-2</v>
      </c>
      <c r="X57" s="89">
        <v>4.5494632000000002E-3</v>
      </c>
      <c r="Y57" s="90">
        <v>4.1406261599999999E-3</v>
      </c>
      <c r="Z57" s="91">
        <v>8.7599845540114428E-3</v>
      </c>
      <c r="AA57" s="89">
        <v>2.6000201899999999E-2</v>
      </c>
      <c r="AB57" s="90">
        <v>2.366048062E-2</v>
      </c>
      <c r="AC57" s="91">
        <v>1.0365727593610853E-2</v>
      </c>
      <c r="AD57" s="89">
        <v>1.1700218599999999E-2</v>
      </c>
      <c r="AE57" s="90">
        <v>1.064726823E-2</v>
      </c>
      <c r="AF57" s="91">
        <v>3.8599931505221298E-3</v>
      </c>
      <c r="AG57" s="89">
        <v>5.0181092900000002E-2</v>
      </c>
      <c r="AH57" s="90">
        <v>4.5665301880000002E-2</v>
      </c>
      <c r="AI57" s="91">
        <v>0.10348652031470361</v>
      </c>
      <c r="AJ57" s="89">
        <v>0.72777276999999996</v>
      </c>
      <c r="AK57" s="90">
        <v>0.36868186450000001</v>
      </c>
      <c r="AL57" s="104">
        <v>0.36868186450000001</v>
      </c>
    </row>
    <row r="58" spans="1:38" ht="13" x14ac:dyDescent="0.3">
      <c r="A58" s="71">
        <v>1976</v>
      </c>
      <c r="B58" s="72">
        <v>13</v>
      </c>
      <c r="C58" s="89">
        <v>2.2758900099999999</v>
      </c>
      <c r="D58" s="90">
        <v>1.9483094965000001</v>
      </c>
      <c r="E58" s="91">
        <v>5.4375254869662726</v>
      </c>
      <c r="F58" s="89">
        <v>1.3661860699999999</v>
      </c>
      <c r="G58" s="90">
        <v>1.2450229779999999</v>
      </c>
      <c r="H58" s="91">
        <v>1.3385072437163239</v>
      </c>
      <c r="I58" s="89">
        <v>2.19849212</v>
      </c>
      <c r="J58" s="90">
        <v>1.9408884465</v>
      </c>
      <c r="K58" s="91">
        <v>6.9322321725195248</v>
      </c>
      <c r="L58" s="89">
        <v>0.67966795999999996</v>
      </c>
      <c r="M58" s="90">
        <v>0.34467446400000001</v>
      </c>
      <c r="N58" s="91">
        <v>0.83936713049132072</v>
      </c>
      <c r="O58" s="89">
        <v>7.4256729145558934E-4</v>
      </c>
      <c r="P58" s="90">
        <v>9.6692156366092537E-4</v>
      </c>
      <c r="Q58" s="91">
        <v>2.8896078495093129E-3</v>
      </c>
      <c r="R58" s="89">
        <v>8.7855293819655528E-4</v>
      </c>
      <c r="S58" s="90">
        <v>1.1440052347180005E-3</v>
      </c>
      <c r="T58" s="91">
        <v>3.3670331524058073E-3</v>
      </c>
      <c r="U58" s="89">
        <v>1.6929517799999998E-2</v>
      </c>
      <c r="V58" s="90">
        <v>1.548826136E-2</v>
      </c>
      <c r="W58" s="91">
        <v>4.7289182725225011E-2</v>
      </c>
      <c r="X58" s="89">
        <v>4.8180703000000004E-3</v>
      </c>
      <c r="Y58" s="90">
        <v>4.4070397100000004E-3</v>
      </c>
      <c r="Z58" s="91">
        <v>8.8060478705458585E-3</v>
      </c>
      <c r="AA58" s="89">
        <v>2.7528632800000001E-2</v>
      </c>
      <c r="AB58" s="90">
        <v>2.5184060875000001E-2</v>
      </c>
      <c r="AC58" s="91">
        <v>1.0420258533693206E-2</v>
      </c>
      <c r="AD58" s="89">
        <v>1.23877867E-2</v>
      </c>
      <c r="AE58" s="90">
        <v>1.133270496E-2</v>
      </c>
      <c r="AF58" s="91">
        <v>3.88029523849688E-3</v>
      </c>
      <c r="AG58" s="89">
        <v>5.3128873799999997E-2</v>
      </c>
      <c r="AH58" s="90">
        <v>4.8604990615000003E-2</v>
      </c>
      <c r="AI58" s="91">
        <v>0.10403096507635669</v>
      </c>
      <c r="AJ58" s="89">
        <v>0.72777276999999996</v>
      </c>
      <c r="AK58" s="90">
        <v>0.36868186450000001</v>
      </c>
      <c r="AL58" s="104">
        <v>0.36868186450000001</v>
      </c>
    </row>
    <row r="59" spans="1:38" ht="13" x14ac:dyDescent="0.3">
      <c r="A59" s="71">
        <v>1976</v>
      </c>
      <c r="B59" s="72">
        <v>14</v>
      </c>
      <c r="C59" s="89">
        <v>2.3917618100000002</v>
      </c>
      <c r="D59" s="90">
        <v>2.0794678360000001</v>
      </c>
      <c r="E59" s="91">
        <v>5.4409748488793532</v>
      </c>
      <c r="F59" s="89">
        <v>1.4429462399999999</v>
      </c>
      <c r="G59" s="90">
        <v>1.3250016835</v>
      </c>
      <c r="H59" s="91">
        <v>1.341295921728979</v>
      </c>
      <c r="I59" s="89">
        <v>2.2369885100000002</v>
      </c>
      <c r="J59" s="90">
        <v>1.9827070225000001</v>
      </c>
      <c r="K59" s="91">
        <v>6.939134805117015</v>
      </c>
      <c r="L59" s="89">
        <v>0.67966795999999996</v>
      </c>
      <c r="M59" s="90">
        <v>0.34467446400000001</v>
      </c>
      <c r="N59" s="91">
        <v>0.83950304640378748</v>
      </c>
      <c r="O59" s="89">
        <v>7.4256729145558934E-4</v>
      </c>
      <c r="P59" s="90">
        <v>9.6692156366092537E-4</v>
      </c>
      <c r="Q59" s="91">
        <v>2.8956329983925284E-3</v>
      </c>
      <c r="R59" s="89">
        <v>8.7855293819655528E-4</v>
      </c>
      <c r="S59" s="90">
        <v>1.1440052347180005E-3</v>
      </c>
      <c r="T59" s="91">
        <v>3.3931398255618505E-3</v>
      </c>
      <c r="U59" s="89">
        <v>1.78755136E-2</v>
      </c>
      <c r="V59" s="90">
        <v>1.6473421405000001E-2</v>
      </c>
      <c r="W59" s="91">
        <v>4.7387762925475668E-2</v>
      </c>
      <c r="X59" s="89">
        <v>5.0859234999999997E-3</v>
      </c>
      <c r="Y59" s="90">
        <v>4.6875161600000003E-3</v>
      </c>
      <c r="Z59" s="91">
        <v>8.8244052967098793E-3</v>
      </c>
      <c r="AA59" s="89">
        <v>2.9065624700000001E-2</v>
      </c>
      <c r="AB59" s="90">
        <v>2.678598703E-2</v>
      </c>
      <c r="AC59" s="91">
        <v>1.0441966808466421E-2</v>
      </c>
      <c r="AD59" s="89">
        <v>1.30792106E-2</v>
      </c>
      <c r="AE59" s="90">
        <v>1.205361862E-2</v>
      </c>
      <c r="AF59" s="91">
        <v>3.8883825537402734E-3</v>
      </c>
      <c r="AG59" s="89">
        <v>5.6095696E-2</v>
      </c>
      <c r="AH59" s="90">
        <v>5.1696516800000002E-2</v>
      </c>
      <c r="AI59" s="91">
        <v>0.10424762268429383</v>
      </c>
      <c r="AJ59" s="89">
        <v>0.72777276999999996</v>
      </c>
      <c r="AK59" s="90">
        <v>0.36868186450000001</v>
      </c>
      <c r="AL59" s="104">
        <v>0.36868186450000001</v>
      </c>
    </row>
    <row r="60" spans="1:38" ht="13" x14ac:dyDescent="0.3">
      <c r="A60" s="71">
        <v>1976</v>
      </c>
      <c r="B60" s="72">
        <v>15</v>
      </c>
      <c r="C60" s="89">
        <v>2.5100653500000001</v>
      </c>
      <c r="D60" s="90">
        <v>2.220612241</v>
      </c>
      <c r="E60" s="91">
        <v>5.4478218324657872</v>
      </c>
      <c r="F60" s="89">
        <v>1.5203688500000001</v>
      </c>
      <c r="G60" s="90">
        <v>1.4096798404999999</v>
      </c>
      <c r="H60" s="91">
        <v>1.3467905944858209</v>
      </c>
      <c r="I60" s="89">
        <v>2.27419824</v>
      </c>
      <c r="J60" s="90">
        <v>2.0227282770000001</v>
      </c>
      <c r="K60" s="91">
        <v>6.9528042800602954</v>
      </c>
      <c r="L60" s="89">
        <v>0.67966795999999996</v>
      </c>
      <c r="M60" s="90">
        <v>0.32454245100000001</v>
      </c>
      <c r="N60" s="91">
        <v>0.83977401433132293</v>
      </c>
      <c r="O60" s="89">
        <v>7.4256729145558934E-4</v>
      </c>
      <c r="P60" s="90">
        <v>9.6692156366092537E-4</v>
      </c>
      <c r="Q60" s="91">
        <v>2.9285141530099286E-3</v>
      </c>
      <c r="R60" s="89">
        <v>8.7855293819655528E-4</v>
      </c>
      <c r="S60" s="90">
        <v>1.1440052347180005E-3</v>
      </c>
      <c r="T60" s="91">
        <v>3.444713412687215E-3</v>
      </c>
      <c r="U60" s="89">
        <v>1.8828768199999998E-2</v>
      </c>
      <c r="V60" s="90">
        <v>1.7517107779999999E-2</v>
      </c>
      <c r="W60" s="91">
        <v>4.7581784905436207E-2</v>
      </c>
      <c r="X60" s="89">
        <v>5.3575962999999997E-3</v>
      </c>
      <c r="Y60" s="90">
        <v>4.9847117399999998E-3</v>
      </c>
      <c r="Z60" s="91">
        <v>8.8605398489652563E-3</v>
      </c>
      <c r="AA60" s="89">
        <v>3.06157809E-2</v>
      </c>
      <c r="AB60" s="90">
        <v>2.8482887525E-2</v>
      </c>
      <c r="AC60" s="91">
        <v>1.0484713327293926E-2</v>
      </c>
      <c r="AD60" s="89">
        <v>1.3777520099999999E-2</v>
      </c>
      <c r="AE60" s="90">
        <v>1.2817334655E-2</v>
      </c>
      <c r="AF60" s="91">
        <v>3.9043034877590571E-3</v>
      </c>
      <c r="AG60" s="89">
        <v>5.9088268100000001E-2</v>
      </c>
      <c r="AH60" s="90">
        <v>5.4972046254999997E-2</v>
      </c>
      <c r="AI60" s="91">
        <v>0.10467467721335701</v>
      </c>
      <c r="AJ60" s="89">
        <v>0.72777276999999996</v>
      </c>
      <c r="AK60" s="90">
        <v>0.34854985150000001</v>
      </c>
      <c r="AL60" s="104">
        <v>0.34854985150000001</v>
      </c>
    </row>
    <row r="61" spans="1:38" ht="13" x14ac:dyDescent="0.3">
      <c r="A61" s="71">
        <v>1976</v>
      </c>
      <c r="B61" s="72">
        <v>16</v>
      </c>
      <c r="C61" s="89">
        <v>2.6311237699999999</v>
      </c>
      <c r="D61" s="90">
        <v>2.3730887049999998</v>
      </c>
      <c r="E61" s="91">
        <v>5.4546295826975966</v>
      </c>
      <c r="F61" s="89">
        <v>1.5985745200000001</v>
      </c>
      <c r="G61" s="90">
        <v>1.4999624170000001</v>
      </c>
      <c r="H61" s="91">
        <v>1.352278740938047</v>
      </c>
      <c r="I61" s="89">
        <v>2.3101850399999999</v>
      </c>
      <c r="J61" s="90">
        <v>2.0613083040000002</v>
      </c>
      <c r="K61" s="91">
        <v>6.9664058634392747</v>
      </c>
      <c r="L61" s="89">
        <v>0.64976497</v>
      </c>
      <c r="M61" s="90">
        <v>0.32454245100000001</v>
      </c>
      <c r="N61" s="91">
        <v>0.84003879706649198</v>
      </c>
      <c r="O61" s="89">
        <v>7.4256729145558934E-4</v>
      </c>
      <c r="P61" s="90">
        <v>9.6692156366092537E-4</v>
      </c>
      <c r="Q61" s="91">
        <v>2.9404585499150913E-3</v>
      </c>
      <c r="R61" s="89">
        <v>8.7855293819655528E-4</v>
      </c>
      <c r="S61" s="90">
        <v>1.1440052347180005E-3</v>
      </c>
      <c r="T61" s="91">
        <v>3.4960950632289436E-3</v>
      </c>
      <c r="U61" s="89">
        <v>1.9792989E-2</v>
      </c>
      <c r="V61" s="90">
        <v>1.862934552E-2</v>
      </c>
      <c r="W61" s="91">
        <v>4.777592865085728E-2</v>
      </c>
      <c r="X61" s="89">
        <v>5.632672E-3</v>
      </c>
      <c r="Y61" s="90">
        <v>5.301370895E-3</v>
      </c>
      <c r="Z61" s="91">
        <v>8.8967069185480196E-3</v>
      </c>
      <c r="AA61" s="89">
        <v>3.2184079800000001E-2</v>
      </c>
      <c r="AB61" s="90">
        <v>3.029192419E-2</v>
      </c>
      <c r="AC61" s="91">
        <v>1.0527483018266139E-2</v>
      </c>
      <c r="AD61" s="89">
        <v>1.44826603E-2</v>
      </c>
      <c r="AE61" s="90">
        <v>1.3631487859999999E-2</v>
      </c>
      <c r="AF61" s="91">
        <v>3.9202276716060235E-3</v>
      </c>
      <c r="AG61" s="89">
        <v>6.2115007100000001E-2</v>
      </c>
      <c r="AH61" s="90">
        <v>5.8463603599999997E-2</v>
      </c>
      <c r="AI61" s="91">
        <v>0.10510131694639117</v>
      </c>
      <c r="AJ61" s="89">
        <v>0.69786978</v>
      </c>
      <c r="AK61" s="90">
        <v>0.34854985150000001</v>
      </c>
      <c r="AL61" s="104">
        <v>0.34854985150000001</v>
      </c>
    </row>
    <row r="62" spans="1:38" ht="13" x14ac:dyDescent="0.3">
      <c r="A62" s="71">
        <v>1976</v>
      </c>
      <c r="B62" s="72">
        <v>17</v>
      </c>
      <c r="C62" s="89">
        <v>2.75547129</v>
      </c>
      <c r="D62" s="90">
        <v>2.5383888300000002</v>
      </c>
      <c r="E62" s="91">
        <v>5.4627788925123353</v>
      </c>
      <c r="F62" s="89">
        <v>1.67801852</v>
      </c>
      <c r="G62" s="90">
        <v>1.5966753235</v>
      </c>
      <c r="H62" s="91">
        <v>1.3588534685892824</v>
      </c>
      <c r="I62" s="89">
        <v>2.3451856499999999</v>
      </c>
      <c r="J62" s="90">
        <v>2.098815772</v>
      </c>
      <c r="K62" s="91">
        <v>6.9826752681059503</v>
      </c>
      <c r="L62" s="89">
        <v>0.64976497</v>
      </c>
      <c r="M62" s="90">
        <v>0.32454245100000001</v>
      </c>
      <c r="N62" s="91">
        <v>0.84035654494276846</v>
      </c>
      <c r="O62" s="89">
        <v>7.4256729145558934E-4</v>
      </c>
      <c r="P62" s="90">
        <v>9.6692156366092537E-4</v>
      </c>
      <c r="Q62" s="91">
        <v>2.9547463247268676E-3</v>
      </c>
      <c r="R62" s="89">
        <v>8.7855293819655528E-4</v>
      </c>
      <c r="S62" s="90">
        <v>1.1440052347180005E-3</v>
      </c>
      <c r="T62" s="91">
        <v>3.5575407436597524E-3</v>
      </c>
      <c r="U62" s="89">
        <v>2.0771543399999998E-2</v>
      </c>
      <c r="V62" s="90">
        <v>1.9821313415E-2</v>
      </c>
      <c r="W62" s="91">
        <v>4.8007971954931679E-2</v>
      </c>
      <c r="X62" s="89">
        <v>5.9107526999999998E-3</v>
      </c>
      <c r="Y62" s="90">
        <v>5.6400505649999997E-3</v>
      </c>
      <c r="Z62" s="91">
        <v>8.9399055346235674E-3</v>
      </c>
      <c r="AA62" s="89">
        <v>3.3775432500000001E-2</v>
      </c>
      <c r="AB62" s="90">
        <v>3.2229762609999997E-2</v>
      </c>
      <c r="AC62" s="91">
        <v>1.057862173236452E-2</v>
      </c>
      <c r="AD62" s="89">
        <v>1.5198575400000001E-2</v>
      </c>
      <c r="AE62" s="90">
        <v>1.4503384330000001E-2</v>
      </c>
      <c r="AF62" s="91">
        <v>3.9392810799834333E-3</v>
      </c>
      <c r="AG62" s="89">
        <v>6.5185464900000004E-2</v>
      </c>
      <c r="AH62" s="90">
        <v>6.2203882219999999E-2</v>
      </c>
      <c r="AI62" s="91">
        <v>0.1056121335784856</v>
      </c>
      <c r="AJ62" s="89">
        <v>0.69786978</v>
      </c>
      <c r="AK62" s="90">
        <v>0.34854985150000001</v>
      </c>
      <c r="AL62" s="104">
        <v>0.34854985150000001</v>
      </c>
    </row>
    <row r="63" spans="1:38" ht="13" x14ac:dyDescent="0.3">
      <c r="A63" s="71">
        <v>1976</v>
      </c>
      <c r="B63" s="72">
        <v>18</v>
      </c>
      <c r="C63" s="89">
        <v>2.8829737</v>
      </c>
      <c r="D63" s="90">
        <v>2.717955753</v>
      </c>
      <c r="E63" s="91">
        <v>5.4644393342902369</v>
      </c>
      <c r="F63" s="89">
        <v>1.75859834</v>
      </c>
      <c r="G63" s="90">
        <v>1.700675508</v>
      </c>
      <c r="H63" s="91">
        <v>1.3656668693549205</v>
      </c>
      <c r="I63" s="89">
        <v>2.3791603700000001</v>
      </c>
      <c r="J63" s="90">
        <v>2.1355705034999999</v>
      </c>
      <c r="K63" s="91">
        <v>6.9941046829063422</v>
      </c>
      <c r="L63" s="89">
        <v>0.64976497</v>
      </c>
      <c r="M63" s="90">
        <v>0.32454245100000001</v>
      </c>
      <c r="N63" s="91">
        <v>0.83496359772569084</v>
      </c>
      <c r="O63" s="89">
        <v>7.4256729145558934E-4</v>
      </c>
      <c r="P63" s="90">
        <v>9.6692156366092537E-4</v>
      </c>
      <c r="Q63" s="91">
        <v>2.9695611606998626E-3</v>
      </c>
      <c r="R63" s="89">
        <v>8.7855293819655528E-4</v>
      </c>
      <c r="S63" s="90">
        <v>1.1440052347180005E-3</v>
      </c>
      <c r="T63" s="91">
        <v>3.6249313475268958E-3</v>
      </c>
      <c r="U63" s="89">
        <v>2.1765406300000002E-2</v>
      </c>
      <c r="V63" s="90">
        <v>2.1102777905000002E-2</v>
      </c>
      <c r="W63" s="91">
        <v>4.8248795812545285E-2</v>
      </c>
      <c r="X63" s="89">
        <v>6.1936530000000004E-3</v>
      </c>
      <c r="Y63" s="90">
        <v>6.0046896099999999E-3</v>
      </c>
      <c r="Z63" s="91">
        <v>8.9847374244822788E-3</v>
      </c>
      <c r="AA63" s="89">
        <v>3.5390787700000002E-2</v>
      </c>
      <c r="AB63" s="90">
        <v>3.43134285E-2</v>
      </c>
      <c r="AC63" s="91">
        <v>1.0631691752703407E-2</v>
      </c>
      <c r="AD63" s="89">
        <v>1.5925506799999999E-2</v>
      </c>
      <c r="AE63" s="90">
        <v>1.544104506E-2</v>
      </c>
      <c r="AF63" s="91">
        <v>3.9590315039853058E-3</v>
      </c>
      <c r="AG63" s="89">
        <v>6.8304560700000003E-2</v>
      </c>
      <c r="AH63" s="90">
        <v>6.6225082599999999E-2</v>
      </c>
      <c r="AI63" s="91">
        <v>0.10614164909009509</v>
      </c>
      <c r="AJ63" s="89">
        <v>0.69786978</v>
      </c>
      <c r="AK63" s="90">
        <v>0.34854985150000001</v>
      </c>
      <c r="AL63" s="104">
        <v>0.34854985150000001</v>
      </c>
    </row>
    <row r="64" spans="1:38" ht="13" x14ac:dyDescent="0.3">
      <c r="A64" s="71">
        <v>1976</v>
      </c>
      <c r="B64" s="72">
        <v>19</v>
      </c>
      <c r="C64" s="89">
        <v>3.0142203799999998</v>
      </c>
      <c r="D64" s="90">
        <v>2.9138151840000002</v>
      </c>
      <c r="E64" s="91">
        <v>5.4723212485522037</v>
      </c>
      <c r="F64" s="89">
        <v>1.8407898600000001</v>
      </c>
      <c r="G64" s="90">
        <v>1.81313623</v>
      </c>
      <c r="H64" s="91">
        <v>1.3720236855915668</v>
      </c>
      <c r="I64" s="89">
        <v>2.4122117300000001</v>
      </c>
      <c r="J64" s="90">
        <v>2.1719754134999998</v>
      </c>
      <c r="K64" s="91">
        <v>7.0098520208574904</v>
      </c>
      <c r="L64" s="89">
        <v>0.64976497</v>
      </c>
      <c r="M64" s="90">
        <v>0.32454245100000001</v>
      </c>
      <c r="N64" s="91">
        <v>0.8352629649800114</v>
      </c>
      <c r="O64" s="89">
        <v>7.4256729145558934E-4</v>
      </c>
      <c r="P64" s="90">
        <v>9.6692156366092537E-4</v>
      </c>
      <c r="Q64" s="91">
        <v>2.9833806900302694E-3</v>
      </c>
      <c r="R64" s="89">
        <v>8.7855293819655528E-4</v>
      </c>
      <c r="S64" s="90">
        <v>1.1440052347180005E-3</v>
      </c>
      <c r="T64" s="91">
        <v>3.6843668247637591E-3</v>
      </c>
      <c r="U64" s="89">
        <v>2.27778639E-2</v>
      </c>
      <c r="V64" s="90">
        <v>2.2488661569999999E-2</v>
      </c>
      <c r="W64" s="91">
        <v>4.8473273755553319E-2</v>
      </c>
      <c r="X64" s="89">
        <v>6.4812721999999998E-3</v>
      </c>
      <c r="Y64" s="90">
        <v>6.3991215600000002E-3</v>
      </c>
      <c r="Z64" s="91">
        <v>9.0265468263045646E-3</v>
      </c>
      <c r="AA64" s="89">
        <v>3.7037618199999997E-2</v>
      </c>
      <c r="AB64" s="90">
        <v>3.6567034380000002E-2</v>
      </c>
      <c r="AC64" s="91">
        <v>1.0681167758728429E-2</v>
      </c>
      <c r="AD64" s="89">
        <v>1.6666158300000001E-2</v>
      </c>
      <c r="AE64" s="90">
        <v>1.645514482E-2</v>
      </c>
      <c r="AF64" s="91">
        <v>3.9774553808651801E-3</v>
      </c>
      <c r="AG64" s="89">
        <v>7.1482023800000002E-2</v>
      </c>
      <c r="AH64" s="90">
        <v>7.0573763610000007E-2</v>
      </c>
      <c r="AI64" s="91">
        <v>0.10663564197230896</v>
      </c>
      <c r="AJ64" s="89">
        <v>0.69786978</v>
      </c>
      <c r="AK64" s="90">
        <v>0.34854985150000001</v>
      </c>
      <c r="AL64" s="104">
        <v>0.34854985150000001</v>
      </c>
    </row>
    <row r="65" spans="1:38" ht="13" x14ac:dyDescent="0.3">
      <c r="A65" s="71">
        <v>1976</v>
      </c>
      <c r="B65" s="72">
        <v>20</v>
      </c>
      <c r="C65" s="89">
        <v>3.1495822800000002</v>
      </c>
      <c r="D65" s="90">
        <v>3.127821049</v>
      </c>
      <c r="E65" s="91">
        <v>5.4832592818086345</v>
      </c>
      <c r="F65" s="89">
        <v>1.92463026</v>
      </c>
      <c r="G65" s="90">
        <v>1.9350908710000001</v>
      </c>
      <c r="H65" s="91">
        <v>1.3808927650066178</v>
      </c>
      <c r="I65" s="89">
        <v>2.4445081599999998</v>
      </c>
      <c r="J65" s="90">
        <v>2.20839243</v>
      </c>
      <c r="K65" s="91">
        <v>7.0317311259782489</v>
      </c>
      <c r="L65" s="89">
        <v>0.64976497</v>
      </c>
      <c r="M65" s="90">
        <v>0.32454245100000001</v>
      </c>
      <c r="N65" s="91">
        <v>0.83567871662405824</v>
      </c>
      <c r="O65" s="89">
        <v>7.4256729145558934E-4</v>
      </c>
      <c r="P65" s="90">
        <v>9.6692156366092537E-4</v>
      </c>
      <c r="Q65" s="91">
        <v>2.9697557250021058E-3</v>
      </c>
      <c r="R65" s="89">
        <v>8.7855293819655528E-4</v>
      </c>
      <c r="S65" s="90">
        <v>1.1440052347180005E-3</v>
      </c>
      <c r="T65" s="91">
        <v>3.7669899612062007E-3</v>
      </c>
      <c r="U65" s="89">
        <v>2.3811207000000001E-2</v>
      </c>
      <c r="V65" s="90">
        <v>2.3991159715000002E-2</v>
      </c>
      <c r="W65" s="91">
        <v>4.8786644842418056E-2</v>
      </c>
      <c r="X65" s="89">
        <v>6.7756813999999997E-3</v>
      </c>
      <c r="Y65" s="90">
        <v>6.8270006350000002E-3</v>
      </c>
      <c r="Z65" s="91">
        <v>9.0849142031973022E-3</v>
      </c>
      <c r="AA65" s="89">
        <v>3.8716842899999999E-2</v>
      </c>
      <c r="AB65" s="90">
        <v>3.9010172465E-2</v>
      </c>
      <c r="AC65" s="91">
        <v>1.0750215540853248E-2</v>
      </c>
      <c r="AD65" s="89">
        <v>1.7422745100000001E-2</v>
      </c>
      <c r="AE65" s="90">
        <v>1.755470504E-2</v>
      </c>
      <c r="AF65" s="91">
        <v>4.0031721522175668E-3</v>
      </c>
      <c r="AG65" s="89">
        <v>7.4724536600000002E-2</v>
      </c>
      <c r="AH65" s="90">
        <v>7.5289829099999997E-2</v>
      </c>
      <c r="AI65" s="91">
        <v>0.10732493156421453</v>
      </c>
      <c r="AJ65" s="89">
        <v>0.69786978</v>
      </c>
      <c r="AK65" s="90">
        <v>0.34854985150000001</v>
      </c>
      <c r="AL65" s="104">
        <v>0.34854985150000001</v>
      </c>
    </row>
    <row r="66" spans="1:38" ht="13" x14ac:dyDescent="0.3">
      <c r="A66" s="71">
        <v>1976</v>
      </c>
      <c r="B66" s="72">
        <v>21</v>
      </c>
      <c r="C66" s="89">
        <v>3.2894668600000001</v>
      </c>
      <c r="D66" s="90">
        <v>3.3623399604999999</v>
      </c>
      <c r="E66" s="91">
        <v>5.4867214993077766</v>
      </c>
      <c r="F66" s="89">
        <v>2.0104612099999999</v>
      </c>
      <c r="G66" s="90">
        <v>2.0679100419999998</v>
      </c>
      <c r="H66" s="91">
        <v>1.3836771719909575</v>
      </c>
      <c r="I66" s="89">
        <v>2.4759474799999999</v>
      </c>
      <c r="J66" s="90">
        <v>2.245124412</v>
      </c>
      <c r="K66" s="91">
        <v>7.0386235048772736</v>
      </c>
      <c r="L66" s="89">
        <v>0.64976497</v>
      </c>
      <c r="M66" s="90">
        <v>0.32454245100000001</v>
      </c>
      <c r="N66" s="91">
        <v>0.83581022543648387</v>
      </c>
      <c r="O66" s="89">
        <v>7.4256729145558934E-4</v>
      </c>
      <c r="P66" s="90">
        <v>9.6692156366092537E-4</v>
      </c>
      <c r="Q66" s="91">
        <v>2.9757447661837933E-3</v>
      </c>
      <c r="R66" s="89">
        <v>8.7855293819655528E-4</v>
      </c>
      <c r="S66" s="90">
        <v>1.1440052347180005E-3</v>
      </c>
      <c r="T66" s="91">
        <v>3.793007336146733E-3</v>
      </c>
      <c r="U66" s="89">
        <v>2.4868410399999999E-2</v>
      </c>
      <c r="V66" s="90">
        <v>2.5627529770000001E-2</v>
      </c>
      <c r="W66" s="91">
        <v>4.8885049899316795E-2</v>
      </c>
      <c r="X66" s="89">
        <v>7.0765979000000003E-3</v>
      </c>
      <c r="Y66" s="90">
        <v>7.2923739600000001E-3</v>
      </c>
      <c r="Z66" s="91">
        <v>9.1032368254370943E-3</v>
      </c>
      <c r="AA66" s="89">
        <v>4.0437622200000002E-2</v>
      </c>
      <c r="AB66" s="90">
        <v>4.1671140935000003E-2</v>
      </c>
      <c r="AC66" s="91">
        <v>1.0771908140861363E-2</v>
      </c>
      <c r="AD66" s="89">
        <v>1.8196710099999999E-2</v>
      </c>
      <c r="AE66" s="90">
        <v>1.8752065945E-2</v>
      </c>
      <c r="AF66" s="91">
        <v>4.0112447582559812E-3</v>
      </c>
      <c r="AG66" s="89">
        <v>7.8043229699999994E-2</v>
      </c>
      <c r="AH66" s="90">
        <v>8.0425403805000004E-2</v>
      </c>
      <c r="AI66" s="91">
        <v>0.10754150142742337</v>
      </c>
      <c r="AJ66" s="89">
        <v>0.69786978</v>
      </c>
      <c r="AK66" s="90">
        <v>0.34854985150000001</v>
      </c>
      <c r="AL66" s="104">
        <v>0.34854985150000001</v>
      </c>
    </row>
    <row r="67" spans="1:38" ht="13" x14ac:dyDescent="0.3">
      <c r="A67" s="71">
        <v>1976</v>
      </c>
      <c r="B67" s="72">
        <v>22</v>
      </c>
      <c r="C67" s="89">
        <v>3.4338902400000002</v>
      </c>
      <c r="D67" s="90">
        <v>3.6191151265000001</v>
      </c>
      <c r="E67" s="91">
        <v>5.4846893241907511</v>
      </c>
      <c r="F67" s="89">
        <v>2.09838272</v>
      </c>
      <c r="G67" s="90">
        <v>2.2125297005000002</v>
      </c>
      <c r="H67" s="91">
        <v>1.3820378468099392</v>
      </c>
      <c r="I67" s="89">
        <v>2.5067821000000001</v>
      </c>
      <c r="J67" s="90">
        <v>2.2825480630000001</v>
      </c>
      <c r="K67" s="91">
        <v>7.0345574074189203</v>
      </c>
      <c r="L67" s="89">
        <v>0.64976497</v>
      </c>
      <c r="M67" s="90">
        <v>0.32454245100000001</v>
      </c>
      <c r="N67" s="91">
        <v>0.83573117650657736</v>
      </c>
      <c r="O67" s="89">
        <v>7.4256729145558934E-4</v>
      </c>
      <c r="P67" s="90">
        <v>9.6692156366092537E-4</v>
      </c>
      <c r="Q67" s="91">
        <v>2.9722193269527087E-3</v>
      </c>
      <c r="R67" s="89">
        <v>8.7855293819655528E-4</v>
      </c>
      <c r="S67" s="90">
        <v>1.1440052347180005E-3</v>
      </c>
      <c r="T67" s="91">
        <v>3.777689955622182E-3</v>
      </c>
      <c r="U67" s="89">
        <v>2.5951967499999999E-2</v>
      </c>
      <c r="V67" s="90">
        <v>2.7410078235E-2</v>
      </c>
      <c r="W67" s="91">
        <v>4.8827134944267971E-2</v>
      </c>
      <c r="X67" s="89">
        <v>7.3851740000000004E-3</v>
      </c>
      <c r="Y67" s="90">
        <v>7.7997329000000001E-3</v>
      </c>
      <c r="Z67" s="91">
        <v>9.0924507177092967E-3</v>
      </c>
      <c r="AA67" s="89">
        <v>4.2198529499999998E-2</v>
      </c>
      <c r="AB67" s="90">
        <v>4.4568883109999999E-2</v>
      </c>
      <c r="AC67" s="91">
        <v>1.0759132061530376E-2</v>
      </c>
      <c r="AD67" s="89">
        <v>1.8990053400000002E-2</v>
      </c>
      <c r="AE67" s="90">
        <v>2.0055880420000002E-2</v>
      </c>
      <c r="AF67" s="91">
        <v>4.0064885307718474E-3</v>
      </c>
      <c r="AG67" s="89">
        <v>8.1444022399999996E-2</v>
      </c>
      <c r="AH67" s="90">
        <v>8.6018069645E-2</v>
      </c>
      <c r="AI67" s="91">
        <v>0.10741404886089237</v>
      </c>
      <c r="AJ67" s="89">
        <v>0.69786978</v>
      </c>
      <c r="AK67" s="90">
        <v>0.34854985150000001</v>
      </c>
      <c r="AL67" s="104">
        <v>0.34854985150000001</v>
      </c>
    </row>
    <row r="68" spans="1:38" ht="13" x14ac:dyDescent="0.3">
      <c r="A68" s="71">
        <v>1976</v>
      </c>
      <c r="B68" s="72">
        <v>23</v>
      </c>
      <c r="C68" s="89">
        <v>3.5835865400000002</v>
      </c>
      <c r="D68" s="90">
        <v>3.9012507914999999</v>
      </c>
      <c r="E68" s="91">
        <v>5.4908505087874842</v>
      </c>
      <c r="F68" s="89">
        <v>2.1887294499999999</v>
      </c>
      <c r="G68" s="90">
        <v>2.3707284085000002</v>
      </c>
      <c r="H68" s="91">
        <v>1.387006186082318</v>
      </c>
      <c r="I68" s="89">
        <v>2.5370849299999998</v>
      </c>
      <c r="J68" s="90">
        <v>2.3209806899999998</v>
      </c>
      <c r="K68" s="91">
        <v>7.0468653528310767</v>
      </c>
      <c r="L68" s="89">
        <v>0.64976497</v>
      </c>
      <c r="M68" s="90">
        <v>0.32416241299999998</v>
      </c>
      <c r="N68" s="91">
        <v>0.83596494760909712</v>
      </c>
      <c r="O68" s="89">
        <v>7.4256729145558934E-4</v>
      </c>
      <c r="P68" s="90">
        <v>9.6692156366092537E-4</v>
      </c>
      <c r="Q68" s="91">
        <v>2.9828983802351848E-3</v>
      </c>
      <c r="R68" s="89">
        <v>8.7855293819655528E-4</v>
      </c>
      <c r="S68" s="90">
        <v>1.1440052347180005E-3</v>
      </c>
      <c r="T68" s="91">
        <v>3.8241554565587796E-3</v>
      </c>
      <c r="U68" s="89">
        <v>2.7065173500000001E-2</v>
      </c>
      <c r="V68" s="90">
        <v>2.9359261769999999E-2</v>
      </c>
      <c r="W68" s="91">
        <v>4.9002600033566469E-2</v>
      </c>
      <c r="X68" s="89">
        <v>7.7014887000000001E-3</v>
      </c>
      <c r="Y68" s="90">
        <v>8.3542909000000002E-3</v>
      </c>
      <c r="Z68" s="91">
        <v>9.1251204197268718E-3</v>
      </c>
      <c r="AA68" s="89">
        <v>4.4009560500000003E-2</v>
      </c>
      <c r="AB68" s="90">
        <v>4.7738773569999997E-2</v>
      </c>
      <c r="AC68" s="91">
        <v>1.0797806658931782E-2</v>
      </c>
      <c r="AD68" s="89">
        <v>1.98037532E-2</v>
      </c>
      <c r="AE68" s="90">
        <v>2.1482328950000001E-2</v>
      </c>
      <c r="AF68" s="91">
        <v>4.0208879335821637E-3</v>
      </c>
      <c r="AG68" s="89">
        <v>8.4937517899999995E-2</v>
      </c>
      <c r="AH68" s="90">
        <v>9.2136067350000003E-2</v>
      </c>
      <c r="AI68" s="91">
        <v>0.10780013928262606</v>
      </c>
      <c r="AJ68" s="89">
        <v>0.69786978</v>
      </c>
      <c r="AK68" s="90">
        <v>0.34816981349999998</v>
      </c>
      <c r="AL68" s="104">
        <v>0.34816981349999998</v>
      </c>
    </row>
    <row r="69" spans="1:38" ht="13" x14ac:dyDescent="0.3">
      <c r="A69" s="71">
        <v>1976</v>
      </c>
      <c r="B69" s="72">
        <v>24</v>
      </c>
      <c r="C69" s="89">
        <v>3.7385970799999999</v>
      </c>
      <c r="D69" s="90">
        <v>4.2113472925000002</v>
      </c>
      <c r="E69" s="91">
        <v>5.4925264637610445</v>
      </c>
      <c r="F69" s="89">
        <v>2.2815426200000002</v>
      </c>
      <c r="G69" s="90">
        <v>2.5440056520000001</v>
      </c>
      <c r="H69" s="91">
        <v>1.3883606279225418</v>
      </c>
      <c r="I69" s="89">
        <v>2.5668146599999999</v>
      </c>
      <c r="J69" s="90">
        <v>2.3609131675000001</v>
      </c>
      <c r="K69" s="91">
        <v>7.050224607884175</v>
      </c>
      <c r="L69" s="89">
        <v>0.64916490999999998</v>
      </c>
      <c r="M69" s="90">
        <v>0.32416241299999998</v>
      </c>
      <c r="N69" s="91">
        <v>0.83602937805511501</v>
      </c>
      <c r="O69" s="89">
        <v>7.4256729145558934E-4</v>
      </c>
      <c r="P69" s="90">
        <v>9.6692156366092537E-4</v>
      </c>
      <c r="Q69" s="91">
        <v>2.9858102130307586E-3</v>
      </c>
      <c r="R69" s="89">
        <v>8.7855293819655528E-4</v>
      </c>
      <c r="S69" s="90">
        <v>1.1440052347180005E-3</v>
      </c>
      <c r="T69" s="91">
        <v>3.8368245277486165E-3</v>
      </c>
      <c r="U69" s="89">
        <v>2.8208336399999999E-2</v>
      </c>
      <c r="V69" s="90">
        <v>3.1494188404999998E-2</v>
      </c>
      <c r="W69" s="91">
        <v>4.9050537669308759E-2</v>
      </c>
      <c r="X69" s="89">
        <v>8.0271551000000007E-3</v>
      </c>
      <c r="Y69" s="90">
        <v>8.9620646149999993E-3</v>
      </c>
      <c r="Z69" s="91">
        <v>9.1340354969188103E-3</v>
      </c>
      <c r="AA69" s="89">
        <v>4.5867355899999997E-2</v>
      </c>
      <c r="AB69" s="90">
        <v>5.1209962730000003E-2</v>
      </c>
      <c r="AC69" s="91">
        <v>1.0808354960234409E-2</v>
      </c>
      <c r="AD69" s="89">
        <v>2.06409322E-2</v>
      </c>
      <c r="AE69" s="90">
        <v>2.3044425665E-2</v>
      </c>
      <c r="AF69" s="91">
        <v>4.0248299917402166E-3</v>
      </c>
      <c r="AG69" s="89">
        <v>8.8524293200000007E-2</v>
      </c>
      <c r="AH69" s="90">
        <v>9.8835418834999994E-2</v>
      </c>
      <c r="AI69" s="91">
        <v>0.10790558430686102</v>
      </c>
      <c r="AJ69" s="89">
        <v>0.69726971999999998</v>
      </c>
      <c r="AK69" s="90">
        <v>0.34816981349999998</v>
      </c>
      <c r="AL69" s="104">
        <v>0.34816981349999998</v>
      </c>
    </row>
    <row r="70" spans="1:38" ht="13" x14ac:dyDescent="0.3">
      <c r="A70" s="71">
        <v>1976</v>
      </c>
      <c r="B70" s="72">
        <v>25</v>
      </c>
      <c r="C70" s="89">
        <v>3.7385970799999999</v>
      </c>
      <c r="D70" s="90">
        <v>4.2113472925000002</v>
      </c>
      <c r="E70" s="91">
        <v>5.495466985326364</v>
      </c>
      <c r="F70" s="89">
        <v>2.2815426200000002</v>
      </c>
      <c r="G70" s="90">
        <v>2.5440056520000001</v>
      </c>
      <c r="H70" s="91">
        <v>1.3907313736298372</v>
      </c>
      <c r="I70" s="89">
        <v>2.5668146599999999</v>
      </c>
      <c r="J70" s="90">
        <v>2.3609131675000001</v>
      </c>
      <c r="K70" s="91">
        <v>7.05609125254988</v>
      </c>
      <c r="L70" s="89">
        <v>0.64916490999999998</v>
      </c>
      <c r="M70" s="90">
        <v>0.32416241299999998</v>
      </c>
      <c r="N70" s="91">
        <v>0.83614201094366758</v>
      </c>
      <c r="O70" s="89">
        <v>7.4256729145558934E-4</v>
      </c>
      <c r="P70" s="90">
        <v>9.6692156366092537E-4</v>
      </c>
      <c r="Q70" s="91">
        <v>2.9909146351440336E-3</v>
      </c>
      <c r="R70" s="89">
        <v>8.7855293819655528E-4</v>
      </c>
      <c r="S70" s="90">
        <v>1.1440052347180005E-3</v>
      </c>
      <c r="T70" s="91">
        <v>3.8589971071171353E-3</v>
      </c>
      <c r="U70" s="89">
        <v>2.8208336399999999E-2</v>
      </c>
      <c r="V70" s="90">
        <v>3.1494188404999998E-2</v>
      </c>
      <c r="W70" s="91">
        <v>4.9134259672783696E-2</v>
      </c>
      <c r="X70" s="89">
        <v>8.0271551000000007E-3</v>
      </c>
      <c r="Y70" s="90">
        <v>8.9620646149999993E-3</v>
      </c>
      <c r="Z70" s="91">
        <v>9.1496522102993052E-3</v>
      </c>
      <c r="AA70" s="89">
        <v>4.5867355899999997E-2</v>
      </c>
      <c r="AB70" s="90">
        <v>5.1209962730000003E-2</v>
      </c>
      <c r="AC70" s="91">
        <v>1.0826830891750924E-2</v>
      </c>
      <c r="AD70" s="89">
        <v>2.06409322E-2</v>
      </c>
      <c r="AE70" s="90">
        <v>2.3044425665E-2</v>
      </c>
      <c r="AF70" s="91">
        <v>4.031699444625501E-3</v>
      </c>
      <c r="AG70" s="89">
        <v>8.8524293200000007E-2</v>
      </c>
      <c r="AH70" s="90">
        <v>9.8835418834999994E-2</v>
      </c>
      <c r="AI70" s="91">
        <v>0.10808993123870909</v>
      </c>
      <c r="AJ70" s="89">
        <v>0.69726971999999998</v>
      </c>
      <c r="AK70" s="90">
        <v>0.34816981349999998</v>
      </c>
      <c r="AL70" s="104">
        <v>0.34816981349999998</v>
      </c>
    </row>
    <row r="71" spans="1:38" ht="13" x14ac:dyDescent="0.3">
      <c r="A71" s="71">
        <v>1976</v>
      </c>
      <c r="B71" s="72">
        <v>26</v>
      </c>
      <c r="C71" s="89">
        <v>3.7385970799999999</v>
      </c>
      <c r="D71" s="90">
        <v>4.2113472925000002</v>
      </c>
      <c r="E71" s="91">
        <v>5.3076579543465749</v>
      </c>
      <c r="F71" s="89">
        <v>2.2815426200000002</v>
      </c>
      <c r="G71" s="90">
        <v>2.5440056520000001</v>
      </c>
      <c r="H71" s="91">
        <v>1.3431447691910228</v>
      </c>
      <c r="I71" s="89">
        <v>2.5668146599999999</v>
      </c>
      <c r="J71" s="90">
        <v>2.3609131675000001</v>
      </c>
      <c r="K71" s="91">
        <v>7.0985967014192735</v>
      </c>
      <c r="L71" s="89">
        <v>0.64916490999999998</v>
      </c>
      <c r="M71" s="90">
        <v>0.32416241299999998</v>
      </c>
      <c r="N71" s="91">
        <v>0.80261538161280455</v>
      </c>
      <c r="O71" s="89">
        <v>7.4256729145558934E-4</v>
      </c>
      <c r="P71" s="90">
        <v>9.6692156366092537E-4</v>
      </c>
      <c r="Q71" s="91">
        <v>2.8885693343667436E-3</v>
      </c>
      <c r="R71" s="89">
        <v>8.7855293819655528E-4</v>
      </c>
      <c r="S71" s="90">
        <v>1.1440052347180005E-3</v>
      </c>
      <c r="T71" s="91">
        <v>3.8729121350767975E-3</v>
      </c>
      <c r="U71" s="89">
        <v>2.8208336399999999E-2</v>
      </c>
      <c r="V71" s="90">
        <v>3.1494188404999998E-2</v>
      </c>
      <c r="W71" s="91">
        <v>4.7452916085373081E-2</v>
      </c>
      <c r="X71" s="89">
        <v>8.0271551000000007E-3</v>
      </c>
      <c r="Y71" s="90">
        <v>8.9620646149999993E-3</v>
      </c>
      <c r="Z71" s="91">
        <v>8.8365524414331063E-3</v>
      </c>
      <c r="AA71" s="89">
        <v>4.5867355899999997E-2</v>
      </c>
      <c r="AB71" s="90">
        <v>5.1209962730000003E-2</v>
      </c>
      <c r="AC71" s="91">
        <v>1.0456354026551991E-2</v>
      </c>
      <c r="AD71" s="89">
        <v>2.06409322E-2</v>
      </c>
      <c r="AE71" s="90">
        <v>2.3044425665E-2</v>
      </c>
      <c r="AF71" s="91">
        <v>3.8937354234900952E-3</v>
      </c>
      <c r="AG71" s="89">
        <v>8.8524293200000007E-2</v>
      </c>
      <c r="AH71" s="90">
        <v>9.8835418834999994E-2</v>
      </c>
      <c r="AI71" s="91">
        <v>0.10439122867548398</v>
      </c>
      <c r="AJ71" s="89">
        <v>0.69726971999999998</v>
      </c>
      <c r="AK71" s="90">
        <v>0.34816981349999998</v>
      </c>
      <c r="AL71" s="104">
        <v>0.34816981349999998</v>
      </c>
    </row>
    <row r="72" spans="1:38" ht="13" x14ac:dyDescent="0.3">
      <c r="A72" s="71">
        <v>1976</v>
      </c>
      <c r="B72" s="72">
        <v>27</v>
      </c>
      <c r="C72" s="89">
        <v>3.7385970799999999</v>
      </c>
      <c r="D72" s="90">
        <v>4.2113472925000002</v>
      </c>
      <c r="E72" s="91">
        <v>5.3091275584513538</v>
      </c>
      <c r="F72" s="89">
        <v>2.2815426200000002</v>
      </c>
      <c r="G72" s="90">
        <v>2.5440056520000001</v>
      </c>
      <c r="H72" s="91">
        <v>1.3443334097335233</v>
      </c>
      <c r="I72" s="89">
        <v>2.5668146599999999</v>
      </c>
      <c r="J72" s="90">
        <v>2.3609131675000001</v>
      </c>
      <c r="K72" s="91">
        <v>7.1016773231040435</v>
      </c>
      <c r="L72" s="89">
        <v>0.64916490999999998</v>
      </c>
      <c r="M72" s="90">
        <v>0.32416241299999998</v>
      </c>
      <c r="N72" s="91">
        <v>0.80267412577736319</v>
      </c>
      <c r="O72" s="89">
        <v>7.4256729145558934E-4</v>
      </c>
      <c r="P72" s="90">
        <v>9.6692156366092537E-4</v>
      </c>
      <c r="Q72" s="91">
        <v>2.8911232598988605E-3</v>
      </c>
      <c r="R72" s="89">
        <v>8.7855293819655528E-4</v>
      </c>
      <c r="S72" s="90">
        <v>1.1440052347180005E-3</v>
      </c>
      <c r="T72" s="91">
        <v>3.8844183202098649E-3</v>
      </c>
      <c r="U72" s="89">
        <v>2.8208336399999999E-2</v>
      </c>
      <c r="V72" s="90">
        <v>3.1494188404999998E-2</v>
      </c>
      <c r="W72" s="91">
        <v>4.74949390430668E-2</v>
      </c>
      <c r="X72" s="89">
        <v>8.0271551000000007E-3</v>
      </c>
      <c r="Y72" s="90">
        <v>8.9620646149999993E-3</v>
      </c>
      <c r="Z72" s="91">
        <v>8.8443843776892014E-3</v>
      </c>
      <c r="AA72" s="89">
        <v>4.5867355899999997E-2</v>
      </c>
      <c r="AB72" s="90">
        <v>5.1209962730000003E-2</v>
      </c>
      <c r="AC72" s="91">
        <v>1.0465594014948044E-2</v>
      </c>
      <c r="AD72" s="89">
        <v>2.06409322E-2</v>
      </c>
      <c r="AE72" s="90">
        <v>2.3044425665E-2</v>
      </c>
      <c r="AF72" s="91">
        <v>3.8971807559034779E-3</v>
      </c>
      <c r="AG72" s="89">
        <v>8.8524293200000007E-2</v>
      </c>
      <c r="AH72" s="90">
        <v>9.8835418834999994E-2</v>
      </c>
      <c r="AI72" s="91">
        <v>0.10448337004015179</v>
      </c>
      <c r="AJ72" s="89">
        <v>0.69726971999999998</v>
      </c>
      <c r="AK72" s="90">
        <v>0.34816981349999998</v>
      </c>
      <c r="AL72" s="104">
        <v>0.34816981349999998</v>
      </c>
    </row>
    <row r="73" spans="1:38" ht="13" x14ac:dyDescent="0.3">
      <c r="A73" s="71">
        <v>1976</v>
      </c>
      <c r="B73" s="72">
        <v>28</v>
      </c>
      <c r="C73" s="89">
        <v>3.7385970799999999</v>
      </c>
      <c r="D73" s="90">
        <v>4.2113472925000002</v>
      </c>
      <c r="E73" s="91">
        <v>5.3104798282840546</v>
      </c>
      <c r="F73" s="89">
        <v>2.2815426200000002</v>
      </c>
      <c r="G73" s="90">
        <v>2.5440056520000001</v>
      </c>
      <c r="H73" s="91">
        <v>1.3454149595377516</v>
      </c>
      <c r="I73" s="89">
        <v>2.5668146599999999</v>
      </c>
      <c r="J73" s="90">
        <v>2.3609131675000001</v>
      </c>
      <c r="K73" s="91">
        <v>7.1044386887803466</v>
      </c>
      <c r="L73" s="89">
        <v>0.64916490999999998</v>
      </c>
      <c r="M73" s="90">
        <v>0.32416241299999998</v>
      </c>
      <c r="N73" s="91">
        <v>0.80272229004425966</v>
      </c>
      <c r="O73" s="89">
        <v>7.4256729145558934E-4</v>
      </c>
      <c r="P73" s="90">
        <v>9.6692156366092537E-4</v>
      </c>
      <c r="Q73" s="91">
        <v>2.8934559202998312E-3</v>
      </c>
      <c r="R73" s="89">
        <v>8.7855293819655528E-4</v>
      </c>
      <c r="S73" s="90">
        <v>1.1440052347180005E-3</v>
      </c>
      <c r="T73" s="91">
        <v>3.8949505490105921E-3</v>
      </c>
      <c r="U73" s="89">
        <v>2.8208336399999999E-2</v>
      </c>
      <c r="V73" s="90">
        <v>3.1494188404999998E-2</v>
      </c>
      <c r="W73" s="91">
        <v>4.7533241370937958E-2</v>
      </c>
      <c r="X73" s="89">
        <v>8.0271551000000007E-3</v>
      </c>
      <c r="Y73" s="90">
        <v>8.9620646149999993E-3</v>
      </c>
      <c r="Z73" s="91">
        <v>8.8514928283796243E-3</v>
      </c>
      <c r="AA73" s="89">
        <v>4.5867355899999997E-2</v>
      </c>
      <c r="AB73" s="90">
        <v>5.1209962730000003E-2</v>
      </c>
      <c r="AC73" s="91">
        <v>1.0474037055309169E-2</v>
      </c>
      <c r="AD73" s="89">
        <v>2.06409322E-2</v>
      </c>
      <c r="AE73" s="90">
        <v>2.3044425665E-2</v>
      </c>
      <c r="AF73" s="91">
        <v>3.9003189194913614E-3</v>
      </c>
      <c r="AG73" s="89">
        <v>8.8524293200000007E-2</v>
      </c>
      <c r="AH73" s="90">
        <v>9.8835418834999994E-2</v>
      </c>
      <c r="AI73" s="91">
        <v>0.10456767901929737</v>
      </c>
      <c r="AJ73" s="89">
        <v>0.69726971999999998</v>
      </c>
      <c r="AK73" s="90">
        <v>0.34816981349999998</v>
      </c>
      <c r="AL73" s="104">
        <v>0.34816981349999998</v>
      </c>
    </row>
    <row r="74" spans="1:38" ht="13" x14ac:dyDescent="0.3">
      <c r="A74" s="71">
        <v>1976</v>
      </c>
      <c r="B74" s="72">
        <v>29</v>
      </c>
      <c r="C74" s="89">
        <v>3.7385970799999999</v>
      </c>
      <c r="D74" s="90">
        <v>4.2113472925000002</v>
      </c>
      <c r="E74" s="91">
        <v>5.3117388790605844</v>
      </c>
      <c r="F74" s="89">
        <v>2.2815426200000002</v>
      </c>
      <c r="G74" s="90">
        <v>2.5440056520000001</v>
      </c>
      <c r="H74" s="91">
        <v>1.3464294317103809</v>
      </c>
      <c r="I74" s="89">
        <v>2.5668146599999999</v>
      </c>
      <c r="J74" s="90">
        <v>2.3609131675000001</v>
      </c>
      <c r="K74" s="91">
        <v>7.107102566469246</v>
      </c>
      <c r="L74" s="89">
        <v>0.64916490999999998</v>
      </c>
      <c r="M74" s="90">
        <v>0.32416241299999998</v>
      </c>
      <c r="N74" s="91">
        <v>0.8027716891566512</v>
      </c>
      <c r="O74" s="89">
        <v>7.4256729145558934E-4</v>
      </c>
      <c r="P74" s="90">
        <v>9.6692156366092537E-4</v>
      </c>
      <c r="Q74" s="91">
        <v>2.8956337268928028E-3</v>
      </c>
      <c r="R74" s="89">
        <v>8.7855293819655528E-4</v>
      </c>
      <c r="S74" s="90">
        <v>1.1440052347180005E-3</v>
      </c>
      <c r="T74" s="91">
        <v>3.9047348921877798E-3</v>
      </c>
      <c r="U74" s="89">
        <v>2.8208336399999999E-2</v>
      </c>
      <c r="V74" s="90">
        <v>3.1494188404999998E-2</v>
      </c>
      <c r="W74" s="91">
        <v>4.7569041612183664E-2</v>
      </c>
      <c r="X74" s="89">
        <v>8.0271551000000007E-3</v>
      </c>
      <c r="Y74" s="90">
        <v>8.9620646149999993E-3</v>
      </c>
      <c r="Z74" s="91">
        <v>8.8581680191267328E-3</v>
      </c>
      <c r="AA74" s="89">
        <v>4.5867355899999997E-2</v>
      </c>
      <c r="AB74" s="90">
        <v>5.1209962730000003E-2</v>
      </c>
      <c r="AC74" s="91">
        <v>1.0481904991282718E-2</v>
      </c>
      <c r="AD74" s="89">
        <v>2.06409322E-2</v>
      </c>
      <c r="AE74" s="90">
        <v>2.3044425665E-2</v>
      </c>
      <c r="AF74" s="91">
        <v>3.9032592108299356E-3</v>
      </c>
      <c r="AG74" s="89">
        <v>8.8524293200000007E-2</v>
      </c>
      <c r="AH74" s="90">
        <v>9.8835418834999994E-2</v>
      </c>
      <c r="AI74" s="91">
        <v>0.10464648626387714</v>
      </c>
      <c r="AJ74" s="89">
        <v>0.69726971999999998</v>
      </c>
      <c r="AK74" s="90">
        <v>0.34816981349999998</v>
      </c>
      <c r="AL74" s="104">
        <v>0.34816981349999998</v>
      </c>
    </row>
    <row r="75" spans="1:38" ht="13" x14ac:dyDescent="0.3">
      <c r="A75" s="71">
        <v>1976</v>
      </c>
      <c r="B75" s="72">
        <v>30</v>
      </c>
      <c r="C75" s="89">
        <v>3.7385970799999999</v>
      </c>
      <c r="D75" s="90">
        <v>4.2113472925000002</v>
      </c>
      <c r="E75" s="91">
        <v>5.3128619815279929</v>
      </c>
      <c r="F75" s="89">
        <v>2.2815426200000002</v>
      </c>
      <c r="G75" s="90">
        <v>2.5440056520000001</v>
      </c>
      <c r="H75" s="91">
        <v>1.347348873785317</v>
      </c>
      <c r="I75" s="89">
        <v>2.5668146599999999</v>
      </c>
      <c r="J75" s="90">
        <v>2.3609131675000001</v>
      </c>
      <c r="K75" s="91">
        <v>7.1094542829860137</v>
      </c>
      <c r="L75" s="89">
        <v>0.64916490999999998</v>
      </c>
      <c r="M75" s="90">
        <v>0.32416241299999998</v>
      </c>
      <c r="N75" s="91">
        <v>0.80281113478925237</v>
      </c>
      <c r="O75" s="89">
        <v>7.4256729145558934E-4</v>
      </c>
      <c r="P75" s="90">
        <v>9.6692156366092537E-4</v>
      </c>
      <c r="Q75" s="91">
        <v>2.8976081920382593E-3</v>
      </c>
      <c r="R75" s="89">
        <v>8.7855293819655528E-4</v>
      </c>
      <c r="S75" s="90">
        <v>1.1440052347180005E-3</v>
      </c>
      <c r="T75" s="91">
        <v>3.9136662360276363E-3</v>
      </c>
      <c r="U75" s="89">
        <v>2.8208336399999999E-2</v>
      </c>
      <c r="V75" s="90">
        <v>3.1494188404999998E-2</v>
      </c>
      <c r="W75" s="91">
        <v>4.7601498463340858E-2</v>
      </c>
      <c r="X75" s="89">
        <v>8.0271551000000007E-3</v>
      </c>
      <c r="Y75" s="90">
        <v>8.9620646149999993E-3</v>
      </c>
      <c r="Z75" s="91">
        <v>8.8642283964981815E-3</v>
      </c>
      <c r="AA75" s="89">
        <v>4.5867355899999997E-2</v>
      </c>
      <c r="AB75" s="90">
        <v>5.1209962730000003E-2</v>
      </c>
      <c r="AC75" s="91">
        <v>1.0489074999398175E-2</v>
      </c>
      <c r="AD75" s="89">
        <v>2.06409322E-2</v>
      </c>
      <c r="AE75" s="90">
        <v>2.3044425665E-2</v>
      </c>
      <c r="AF75" s="91">
        <v>3.9059208600476644E-3</v>
      </c>
      <c r="AG75" s="89">
        <v>8.8524293200000007E-2</v>
      </c>
      <c r="AH75" s="90">
        <v>9.8835418834999994E-2</v>
      </c>
      <c r="AI75" s="91">
        <v>0.10471797477953156</v>
      </c>
      <c r="AJ75" s="89">
        <v>0.69726971999999998</v>
      </c>
      <c r="AK75" s="90">
        <v>0.34816981349999998</v>
      </c>
      <c r="AL75" s="104">
        <v>0.34816981349999998</v>
      </c>
    </row>
    <row r="76" spans="1:38" ht="13" x14ac:dyDescent="0.3">
      <c r="A76" s="71">
        <v>1976</v>
      </c>
      <c r="B76" s="72">
        <v>31</v>
      </c>
      <c r="C76" s="89">
        <v>3.7385970799999999</v>
      </c>
      <c r="D76" s="90">
        <v>4.2113472925000002</v>
      </c>
      <c r="E76" s="91">
        <v>5.3128619815279929</v>
      </c>
      <c r="F76" s="89">
        <v>2.2815426200000002</v>
      </c>
      <c r="G76" s="90">
        <v>2.5440056520000001</v>
      </c>
      <c r="H76" s="91">
        <v>1.347348873785317</v>
      </c>
      <c r="I76" s="89">
        <v>2.5668146599999999</v>
      </c>
      <c r="J76" s="90">
        <v>2.3609131675000001</v>
      </c>
      <c r="K76" s="91">
        <v>7.1094542829860137</v>
      </c>
      <c r="L76" s="89">
        <v>0.64916490999999998</v>
      </c>
      <c r="M76" s="90">
        <v>0.32416241299999998</v>
      </c>
      <c r="N76" s="91">
        <v>0.80281113478925237</v>
      </c>
      <c r="O76" s="89">
        <v>7.4256729145558934E-4</v>
      </c>
      <c r="P76" s="90">
        <v>9.6692156366092537E-4</v>
      </c>
      <c r="Q76" s="91">
        <v>2.8976081920382593E-3</v>
      </c>
      <c r="R76" s="89">
        <v>8.7855293819655528E-4</v>
      </c>
      <c r="S76" s="90">
        <v>1.1440052347180005E-3</v>
      </c>
      <c r="T76" s="91">
        <v>3.9136662360276363E-3</v>
      </c>
      <c r="U76" s="89">
        <v>2.8208336399999999E-2</v>
      </c>
      <c r="V76" s="90">
        <v>3.1494188404999998E-2</v>
      </c>
      <c r="W76" s="91">
        <v>4.7601498463340858E-2</v>
      </c>
      <c r="X76" s="89">
        <v>8.0271551000000007E-3</v>
      </c>
      <c r="Y76" s="90">
        <v>8.9620646149999993E-3</v>
      </c>
      <c r="Z76" s="91">
        <v>8.8642283964981815E-3</v>
      </c>
      <c r="AA76" s="89">
        <v>4.5867355899999997E-2</v>
      </c>
      <c r="AB76" s="90">
        <v>5.1209962730000003E-2</v>
      </c>
      <c r="AC76" s="91">
        <v>1.0489074999398175E-2</v>
      </c>
      <c r="AD76" s="89">
        <v>2.06409322E-2</v>
      </c>
      <c r="AE76" s="90">
        <v>2.3044425665E-2</v>
      </c>
      <c r="AF76" s="91">
        <v>3.9059208600476644E-3</v>
      </c>
      <c r="AG76" s="89">
        <v>8.8524293200000007E-2</v>
      </c>
      <c r="AH76" s="90">
        <v>9.8835418834999994E-2</v>
      </c>
      <c r="AI76" s="91">
        <v>0.10471797477953156</v>
      </c>
      <c r="AJ76" s="89">
        <v>0.69726971999999998</v>
      </c>
      <c r="AK76" s="90">
        <v>0.34816981349999998</v>
      </c>
      <c r="AL76" s="104">
        <v>0.34816981349999998</v>
      </c>
    </row>
    <row r="77" spans="1:38" ht="13" x14ac:dyDescent="0.3">
      <c r="A77" s="71">
        <v>1976</v>
      </c>
      <c r="B77" s="72">
        <v>32</v>
      </c>
      <c r="C77" s="89">
        <v>3.7385970799999999</v>
      </c>
      <c r="D77" s="90">
        <v>4.2113472925000002</v>
      </c>
      <c r="E77" s="91">
        <v>5.3128619815279929</v>
      </c>
      <c r="F77" s="89">
        <v>2.2815426200000002</v>
      </c>
      <c r="G77" s="90">
        <v>2.5440056520000001</v>
      </c>
      <c r="H77" s="91">
        <v>1.347348873785317</v>
      </c>
      <c r="I77" s="89">
        <v>2.5668146599999999</v>
      </c>
      <c r="J77" s="90">
        <v>2.3609131675000001</v>
      </c>
      <c r="K77" s="91">
        <v>7.1094542829860137</v>
      </c>
      <c r="L77" s="89">
        <v>0.64916490999999998</v>
      </c>
      <c r="M77" s="90">
        <v>0.32416241299999998</v>
      </c>
      <c r="N77" s="91">
        <v>0.80281113478925237</v>
      </c>
      <c r="O77" s="89">
        <v>7.4256729145558934E-4</v>
      </c>
      <c r="P77" s="90">
        <v>9.6692156366092537E-4</v>
      </c>
      <c r="Q77" s="91">
        <v>2.8976081920382593E-3</v>
      </c>
      <c r="R77" s="89">
        <v>8.7855293819655528E-4</v>
      </c>
      <c r="S77" s="90">
        <v>1.1440052347180005E-3</v>
      </c>
      <c r="T77" s="91">
        <v>3.9136662360276363E-3</v>
      </c>
      <c r="U77" s="89">
        <v>2.8208336399999999E-2</v>
      </c>
      <c r="V77" s="90">
        <v>3.1494188404999998E-2</v>
      </c>
      <c r="W77" s="91">
        <v>4.7601498463340858E-2</v>
      </c>
      <c r="X77" s="89">
        <v>8.0271551000000007E-3</v>
      </c>
      <c r="Y77" s="90">
        <v>8.9620646149999993E-3</v>
      </c>
      <c r="Z77" s="91">
        <v>8.8642283964981815E-3</v>
      </c>
      <c r="AA77" s="89">
        <v>4.5867355899999997E-2</v>
      </c>
      <c r="AB77" s="90">
        <v>5.1209962730000003E-2</v>
      </c>
      <c r="AC77" s="91">
        <v>1.0489074999398175E-2</v>
      </c>
      <c r="AD77" s="89">
        <v>2.06409322E-2</v>
      </c>
      <c r="AE77" s="90">
        <v>2.3044425665E-2</v>
      </c>
      <c r="AF77" s="91">
        <v>3.9059208600476644E-3</v>
      </c>
      <c r="AG77" s="89">
        <v>8.8524293200000007E-2</v>
      </c>
      <c r="AH77" s="90">
        <v>9.8835418834999994E-2</v>
      </c>
      <c r="AI77" s="91">
        <v>0.10471797477953156</v>
      </c>
      <c r="AJ77" s="89">
        <v>0.69726971999999998</v>
      </c>
      <c r="AK77" s="90">
        <v>0.34816981349999998</v>
      </c>
      <c r="AL77" s="104">
        <v>0.34816981349999998</v>
      </c>
    </row>
    <row r="78" spans="1:38" ht="13" x14ac:dyDescent="0.3">
      <c r="A78" s="71">
        <v>1976</v>
      </c>
      <c r="B78" s="72">
        <v>33</v>
      </c>
      <c r="C78" s="89">
        <v>3.7385970799999999</v>
      </c>
      <c r="D78" s="90">
        <v>4.2113472925000002</v>
      </c>
      <c r="E78" s="91">
        <v>5.3128619815279929</v>
      </c>
      <c r="F78" s="89">
        <v>2.2815426200000002</v>
      </c>
      <c r="G78" s="90">
        <v>2.5440056520000001</v>
      </c>
      <c r="H78" s="91">
        <v>1.347348873785317</v>
      </c>
      <c r="I78" s="89">
        <v>2.5668146599999999</v>
      </c>
      <c r="J78" s="90">
        <v>2.3609131675000001</v>
      </c>
      <c r="K78" s="91">
        <v>7.1094542829860137</v>
      </c>
      <c r="L78" s="89">
        <v>0.64916490999999998</v>
      </c>
      <c r="M78" s="90">
        <v>0.32416241299999998</v>
      </c>
      <c r="N78" s="91">
        <v>0.80281113478925237</v>
      </c>
      <c r="O78" s="89">
        <v>7.4256729145558934E-4</v>
      </c>
      <c r="P78" s="90">
        <v>9.6692156366092537E-4</v>
      </c>
      <c r="Q78" s="91">
        <v>2.8976081920382593E-3</v>
      </c>
      <c r="R78" s="89">
        <v>8.7855293819655528E-4</v>
      </c>
      <c r="S78" s="90">
        <v>1.1440052347180005E-3</v>
      </c>
      <c r="T78" s="91">
        <v>3.9136662360276363E-3</v>
      </c>
      <c r="U78" s="89">
        <v>2.8208336399999999E-2</v>
      </c>
      <c r="V78" s="90">
        <v>3.1494188404999998E-2</v>
      </c>
      <c r="W78" s="91">
        <v>4.7601498463340858E-2</v>
      </c>
      <c r="X78" s="89">
        <v>8.0271551000000007E-3</v>
      </c>
      <c r="Y78" s="90">
        <v>8.9620646149999993E-3</v>
      </c>
      <c r="Z78" s="91">
        <v>8.8642283964981815E-3</v>
      </c>
      <c r="AA78" s="89">
        <v>4.5867355899999997E-2</v>
      </c>
      <c r="AB78" s="90">
        <v>5.1209962730000003E-2</v>
      </c>
      <c r="AC78" s="91">
        <v>1.0489074999398175E-2</v>
      </c>
      <c r="AD78" s="89">
        <v>2.06409322E-2</v>
      </c>
      <c r="AE78" s="90">
        <v>2.3044425665E-2</v>
      </c>
      <c r="AF78" s="91">
        <v>3.9059208600476644E-3</v>
      </c>
      <c r="AG78" s="89">
        <v>8.8524293200000007E-2</v>
      </c>
      <c r="AH78" s="90">
        <v>9.8835418834999994E-2</v>
      </c>
      <c r="AI78" s="91">
        <v>0.10471797477953156</v>
      </c>
      <c r="AJ78" s="89">
        <v>0.69726971999999998</v>
      </c>
      <c r="AK78" s="90">
        <v>0.34816981349999998</v>
      </c>
      <c r="AL78" s="104">
        <v>0.34816981349999998</v>
      </c>
    </row>
    <row r="79" spans="1:38" ht="13" x14ac:dyDescent="0.3">
      <c r="A79" s="71">
        <v>1976</v>
      </c>
      <c r="B79" s="72">
        <v>34</v>
      </c>
      <c r="C79" s="89">
        <v>3.7385970799999999</v>
      </c>
      <c r="D79" s="90">
        <v>4.2113472925000002</v>
      </c>
      <c r="E79" s="91">
        <v>5.3128619815279929</v>
      </c>
      <c r="F79" s="89">
        <v>2.2815426200000002</v>
      </c>
      <c r="G79" s="90">
        <v>2.5440056520000001</v>
      </c>
      <c r="H79" s="91">
        <v>1.347348873785317</v>
      </c>
      <c r="I79" s="89">
        <v>2.5668146599999999</v>
      </c>
      <c r="J79" s="90">
        <v>2.3609131675000001</v>
      </c>
      <c r="K79" s="91">
        <v>7.1094542829860137</v>
      </c>
      <c r="L79" s="89">
        <v>0.64916490999999998</v>
      </c>
      <c r="M79" s="90">
        <v>0.32416241299999998</v>
      </c>
      <c r="N79" s="91">
        <v>0.80281113478925237</v>
      </c>
      <c r="O79" s="89">
        <v>7.4256729145558934E-4</v>
      </c>
      <c r="P79" s="90">
        <v>9.6692156366092537E-4</v>
      </c>
      <c r="Q79" s="91">
        <v>2.8976081920382593E-3</v>
      </c>
      <c r="R79" s="89">
        <v>8.7855293819655528E-4</v>
      </c>
      <c r="S79" s="90">
        <v>1.1440052347180005E-3</v>
      </c>
      <c r="T79" s="91">
        <v>3.9136662360276363E-3</v>
      </c>
      <c r="U79" s="89">
        <v>2.8208336399999999E-2</v>
      </c>
      <c r="V79" s="90">
        <v>3.1494188404999998E-2</v>
      </c>
      <c r="W79" s="91">
        <v>4.7601498463340858E-2</v>
      </c>
      <c r="X79" s="89">
        <v>8.0271551000000007E-3</v>
      </c>
      <c r="Y79" s="90">
        <v>8.9620646149999993E-3</v>
      </c>
      <c r="Z79" s="91">
        <v>8.8642283964981815E-3</v>
      </c>
      <c r="AA79" s="89">
        <v>4.5867355899999997E-2</v>
      </c>
      <c r="AB79" s="90">
        <v>5.1209962730000003E-2</v>
      </c>
      <c r="AC79" s="91">
        <v>1.0489074999398175E-2</v>
      </c>
      <c r="AD79" s="89">
        <v>2.06409322E-2</v>
      </c>
      <c r="AE79" s="90">
        <v>2.3044425665E-2</v>
      </c>
      <c r="AF79" s="91">
        <v>3.9059208600476644E-3</v>
      </c>
      <c r="AG79" s="89">
        <v>8.8524293200000007E-2</v>
      </c>
      <c r="AH79" s="90">
        <v>9.8835418834999994E-2</v>
      </c>
      <c r="AI79" s="91">
        <v>0.10471797477953156</v>
      </c>
      <c r="AJ79" s="89">
        <v>0.69726971999999998</v>
      </c>
      <c r="AK79" s="90">
        <v>0.34816981349999998</v>
      </c>
      <c r="AL79" s="104">
        <v>0.34816981349999998</v>
      </c>
    </row>
    <row r="80" spans="1:38" ht="13" x14ac:dyDescent="0.3">
      <c r="A80" s="71">
        <v>1976</v>
      </c>
      <c r="B80" s="72">
        <v>35</v>
      </c>
      <c r="C80" s="89">
        <v>3.7385970799999999</v>
      </c>
      <c r="D80" s="90">
        <v>4.2113472925000002</v>
      </c>
      <c r="E80" s="91">
        <v>5.3128619815279929</v>
      </c>
      <c r="F80" s="89">
        <v>2.2815426200000002</v>
      </c>
      <c r="G80" s="90">
        <v>2.5440056520000001</v>
      </c>
      <c r="H80" s="91">
        <v>1.347348873785317</v>
      </c>
      <c r="I80" s="89">
        <v>2.5668146599999999</v>
      </c>
      <c r="J80" s="90">
        <v>2.3609131675000001</v>
      </c>
      <c r="K80" s="91">
        <v>7.1094542829860137</v>
      </c>
      <c r="L80" s="89">
        <v>0.64916490999999998</v>
      </c>
      <c r="M80" s="90">
        <v>0.32416241299999998</v>
      </c>
      <c r="N80" s="91">
        <v>0.80281113478925237</v>
      </c>
      <c r="O80" s="89">
        <v>7.4256729145558934E-4</v>
      </c>
      <c r="P80" s="90">
        <v>9.6692156366092537E-4</v>
      </c>
      <c r="Q80" s="91">
        <v>2.8976081920382593E-3</v>
      </c>
      <c r="R80" s="89">
        <v>8.7855293819655528E-4</v>
      </c>
      <c r="S80" s="90">
        <v>1.1440052347180005E-3</v>
      </c>
      <c r="T80" s="91">
        <v>3.9136662360276363E-3</v>
      </c>
      <c r="U80" s="89">
        <v>2.8208336399999999E-2</v>
      </c>
      <c r="V80" s="90">
        <v>3.1494188404999998E-2</v>
      </c>
      <c r="W80" s="91">
        <v>4.7601498463340858E-2</v>
      </c>
      <c r="X80" s="89">
        <v>8.0271551000000007E-3</v>
      </c>
      <c r="Y80" s="90">
        <v>8.9620646149999993E-3</v>
      </c>
      <c r="Z80" s="91">
        <v>8.8642283964981815E-3</v>
      </c>
      <c r="AA80" s="89">
        <v>4.5867355899999997E-2</v>
      </c>
      <c r="AB80" s="90">
        <v>5.1209962730000003E-2</v>
      </c>
      <c r="AC80" s="91">
        <v>1.0489074999398175E-2</v>
      </c>
      <c r="AD80" s="89">
        <v>2.06409322E-2</v>
      </c>
      <c r="AE80" s="90">
        <v>2.3044425665E-2</v>
      </c>
      <c r="AF80" s="91">
        <v>3.9059208600476644E-3</v>
      </c>
      <c r="AG80" s="89">
        <v>8.8524293200000007E-2</v>
      </c>
      <c r="AH80" s="90">
        <v>9.8835418834999994E-2</v>
      </c>
      <c r="AI80" s="91">
        <v>0.10471797477953156</v>
      </c>
      <c r="AJ80" s="89">
        <v>0.69726971999999998</v>
      </c>
      <c r="AK80" s="90">
        <v>0.34816981349999998</v>
      </c>
      <c r="AL80" s="104">
        <v>0.34816981349999998</v>
      </c>
    </row>
    <row r="81" spans="1:38" ht="13" x14ac:dyDescent="0.3">
      <c r="A81" s="71">
        <v>1976</v>
      </c>
      <c r="B81" s="72">
        <v>36</v>
      </c>
      <c r="C81" s="89">
        <v>3.7385970799999999</v>
      </c>
      <c r="D81" s="90">
        <v>4.2113472925000002</v>
      </c>
      <c r="E81" s="91">
        <v>5.3128619815279929</v>
      </c>
      <c r="F81" s="89">
        <v>2.2815426200000002</v>
      </c>
      <c r="G81" s="90">
        <v>2.5440056520000001</v>
      </c>
      <c r="H81" s="91">
        <v>1.347348873785317</v>
      </c>
      <c r="I81" s="89">
        <v>2.5668146599999999</v>
      </c>
      <c r="J81" s="90">
        <v>2.3609131675000001</v>
      </c>
      <c r="K81" s="91">
        <v>7.1094542829860137</v>
      </c>
      <c r="L81" s="89">
        <v>0.64916490999999998</v>
      </c>
      <c r="M81" s="90">
        <v>0.32416241299999998</v>
      </c>
      <c r="N81" s="91">
        <v>0.80281113478925237</v>
      </c>
      <c r="O81" s="89">
        <v>7.4256729145558934E-4</v>
      </c>
      <c r="P81" s="90">
        <v>9.6692156366092537E-4</v>
      </c>
      <c r="Q81" s="91">
        <v>2.8976081920382593E-3</v>
      </c>
      <c r="R81" s="89">
        <v>8.7855293819655528E-4</v>
      </c>
      <c r="S81" s="90">
        <v>1.1440052347180005E-3</v>
      </c>
      <c r="T81" s="91">
        <v>3.9136662360276363E-3</v>
      </c>
      <c r="U81" s="89">
        <v>2.8208336399999999E-2</v>
      </c>
      <c r="V81" s="90">
        <v>3.1494188404999998E-2</v>
      </c>
      <c r="W81" s="91">
        <v>4.7601498463340858E-2</v>
      </c>
      <c r="X81" s="89">
        <v>8.0271551000000007E-3</v>
      </c>
      <c r="Y81" s="90">
        <v>8.9620646149999993E-3</v>
      </c>
      <c r="Z81" s="91">
        <v>8.8642283964981815E-3</v>
      </c>
      <c r="AA81" s="89">
        <v>4.5867355899999997E-2</v>
      </c>
      <c r="AB81" s="90">
        <v>5.1209962730000003E-2</v>
      </c>
      <c r="AC81" s="91">
        <v>1.0489074999398175E-2</v>
      </c>
      <c r="AD81" s="89">
        <v>2.06409322E-2</v>
      </c>
      <c r="AE81" s="90">
        <v>2.3044425665E-2</v>
      </c>
      <c r="AF81" s="91">
        <v>3.9059208600476644E-3</v>
      </c>
      <c r="AG81" s="89">
        <v>8.8524293200000007E-2</v>
      </c>
      <c r="AH81" s="90">
        <v>9.8835418834999994E-2</v>
      </c>
      <c r="AI81" s="91">
        <v>0.10471797477953156</v>
      </c>
      <c r="AJ81" s="89">
        <v>0.69726971999999998</v>
      </c>
      <c r="AK81" s="90">
        <v>0.34816981349999998</v>
      </c>
      <c r="AL81" s="104">
        <v>0.34816981349999998</v>
      </c>
    </row>
    <row r="82" spans="1:38" ht="13" x14ac:dyDescent="0.3">
      <c r="A82" s="71">
        <v>1976</v>
      </c>
      <c r="B82" s="72">
        <v>37</v>
      </c>
      <c r="C82" s="89">
        <v>3.7385970799999999</v>
      </c>
      <c r="D82" s="90">
        <v>4.2113472925000002</v>
      </c>
      <c r="E82" s="91">
        <v>5.3128619815279929</v>
      </c>
      <c r="F82" s="89">
        <v>2.2815426200000002</v>
      </c>
      <c r="G82" s="90">
        <v>2.5440056520000001</v>
      </c>
      <c r="H82" s="91">
        <v>1.347348873785317</v>
      </c>
      <c r="I82" s="89">
        <v>2.5668146599999999</v>
      </c>
      <c r="J82" s="90">
        <v>2.3609131675000001</v>
      </c>
      <c r="K82" s="91">
        <v>7.1094542829860137</v>
      </c>
      <c r="L82" s="89">
        <v>0.64916490999999998</v>
      </c>
      <c r="M82" s="90">
        <v>0.32416241299999998</v>
      </c>
      <c r="N82" s="91">
        <v>0.80281113478925237</v>
      </c>
      <c r="O82" s="89">
        <v>7.4256729145558934E-4</v>
      </c>
      <c r="P82" s="90">
        <v>9.6692156366092537E-4</v>
      </c>
      <c r="Q82" s="91">
        <v>2.8976081920382593E-3</v>
      </c>
      <c r="R82" s="89">
        <v>8.7855293819655528E-4</v>
      </c>
      <c r="S82" s="90">
        <v>1.1440052347180005E-3</v>
      </c>
      <c r="T82" s="91">
        <v>3.9136662360276363E-3</v>
      </c>
      <c r="U82" s="89">
        <v>2.8208336399999999E-2</v>
      </c>
      <c r="V82" s="90">
        <v>3.1494188404999998E-2</v>
      </c>
      <c r="W82" s="91">
        <v>4.7601498463340858E-2</v>
      </c>
      <c r="X82" s="89">
        <v>8.0271551000000007E-3</v>
      </c>
      <c r="Y82" s="90">
        <v>8.9620646149999993E-3</v>
      </c>
      <c r="Z82" s="91">
        <v>8.8642283964981815E-3</v>
      </c>
      <c r="AA82" s="89">
        <v>4.5867355899999997E-2</v>
      </c>
      <c r="AB82" s="90">
        <v>5.1209962730000003E-2</v>
      </c>
      <c r="AC82" s="91">
        <v>1.0489074999398175E-2</v>
      </c>
      <c r="AD82" s="89">
        <v>2.06409322E-2</v>
      </c>
      <c r="AE82" s="90">
        <v>2.3044425665E-2</v>
      </c>
      <c r="AF82" s="91">
        <v>3.9059208600476644E-3</v>
      </c>
      <c r="AG82" s="89">
        <v>8.8524293200000007E-2</v>
      </c>
      <c r="AH82" s="90">
        <v>9.8835418834999994E-2</v>
      </c>
      <c r="AI82" s="91">
        <v>0.10471797477953156</v>
      </c>
      <c r="AJ82" s="89">
        <v>0.69726971999999998</v>
      </c>
      <c r="AK82" s="90">
        <v>0.34816981349999998</v>
      </c>
      <c r="AL82" s="104">
        <v>0.34816981349999998</v>
      </c>
    </row>
    <row r="83" spans="1:38" ht="13" x14ac:dyDescent="0.3">
      <c r="A83" s="71">
        <v>1976</v>
      </c>
      <c r="B83" s="72">
        <v>38</v>
      </c>
      <c r="C83" s="89">
        <v>3.7385970799999999</v>
      </c>
      <c r="D83" s="90">
        <v>4.2113472925000002</v>
      </c>
      <c r="E83" s="91">
        <v>5.3128619815279929</v>
      </c>
      <c r="F83" s="89">
        <v>2.2815426200000002</v>
      </c>
      <c r="G83" s="90">
        <v>2.5440056520000001</v>
      </c>
      <c r="H83" s="91">
        <v>1.347348873785317</v>
      </c>
      <c r="I83" s="89">
        <v>2.5668146599999999</v>
      </c>
      <c r="J83" s="90">
        <v>2.3609131675000001</v>
      </c>
      <c r="K83" s="91">
        <v>7.1094542829860137</v>
      </c>
      <c r="L83" s="89">
        <v>0.64916490999999998</v>
      </c>
      <c r="M83" s="90">
        <v>0.32416241299999998</v>
      </c>
      <c r="N83" s="91">
        <v>0.80281113478925237</v>
      </c>
      <c r="O83" s="89">
        <v>7.4256729145558934E-4</v>
      </c>
      <c r="P83" s="90">
        <v>9.6692156366092537E-4</v>
      </c>
      <c r="Q83" s="91">
        <v>2.8976081920382593E-3</v>
      </c>
      <c r="R83" s="89">
        <v>8.7855293819655528E-4</v>
      </c>
      <c r="S83" s="90">
        <v>1.1440052347180005E-3</v>
      </c>
      <c r="T83" s="91">
        <v>3.9136662360276363E-3</v>
      </c>
      <c r="U83" s="89">
        <v>2.8208336399999999E-2</v>
      </c>
      <c r="V83" s="90">
        <v>3.1494188404999998E-2</v>
      </c>
      <c r="W83" s="91">
        <v>4.7601498463340858E-2</v>
      </c>
      <c r="X83" s="89">
        <v>8.0271551000000007E-3</v>
      </c>
      <c r="Y83" s="90">
        <v>8.9620646149999993E-3</v>
      </c>
      <c r="Z83" s="91">
        <v>8.8642283964981815E-3</v>
      </c>
      <c r="AA83" s="89">
        <v>4.5867355899999997E-2</v>
      </c>
      <c r="AB83" s="90">
        <v>5.1209962730000003E-2</v>
      </c>
      <c r="AC83" s="91">
        <v>1.0489074999398175E-2</v>
      </c>
      <c r="AD83" s="89">
        <v>2.06409322E-2</v>
      </c>
      <c r="AE83" s="90">
        <v>2.3044425665E-2</v>
      </c>
      <c r="AF83" s="91">
        <v>3.9059208600476644E-3</v>
      </c>
      <c r="AG83" s="89">
        <v>8.8524293200000007E-2</v>
      </c>
      <c r="AH83" s="90">
        <v>9.8835418834999994E-2</v>
      </c>
      <c r="AI83" s="91">
        <v>0.10471797477953156</v>
      </c>
      <c r="AJ83" s="89">
        <v>0.69726971999999998</v>
      </c>
      <c r="AK83" s="90">
        <v>0.34816981349999998</v>
      </c>
      <c r="AL83" s="104">
        <v>0.34816981349999998</v>
      </c>
    </row>
    <row r="84" spans="1:38" ht="13.5" thickBot="1" x14ac:dyDescent="0.35">
      <c r="A84" s="73">
        <v>1976</v>
      </c>
      <c r="B84" s="74">
        <v>39</v>
      </c>
      <c r="C84" s="96">
        <v>3.7385970799999999</v>
      </c>
      <c r="D84" s="97">
        <v>4.2113472925000002</v>
      </c>
      <c r="E84" s="98">
        <v>5.3128619815279929</v>
      </c>
      <c r="F84" s="96">
        <v>2.2815426200000002</v>
      </c>
      <c r="G84" s="97">
        <v>2.5440056520000001</v>
      </c>
      <c r="H84" s="98">
        <v>1.347348873785317</v>
      </c>
      <c r="I84" s="96">
        <v>2.5668146599999999</v>
      </c>
      <c r="J84" s="97">
        <v>2.3609131675000001</v>
      </c>
      <c r="K84" s="98">
        <v>7.1094542829860137</v>
      </c>
      <c r="L84" s="96">
        <v>0.64916490999999998</v>
      </c>
      <c r="M84" s="97">
        <v>0.32416241299999998</v>
      </c>
      <c r="N84" s="98">
        <v>0.80281113478925237</v>
      </c>
      <c r="O84" s="96">
        <v>7.4256729145558934E-4</v>
      </c>
      <c r="P84" s="97">
        <v>9.6692156366092537E-4</v>
      </c>
      <c r="Q84" s="98">
        <v>2.8976081920382593E-3</v>
      </c>
      <c r="R84" s="96">
        <v>8.7855293819655528E-4</v>
      </c>
      <c r="S84" s="97">
        <v>1.1440052347180005E-3</v>
      </c>
      <c r="T84" s="98">
        <v>3.9136662360276363E-3</v>
      </c>
      <c r="U84" s="96">
        <v>2.8208336399999999E-2</v>
      </c>
      <c r="V84" s="97">
        <v>3.1494188404999998E-2</v>
      </c>
      <c r="W84" s="98">
        <v>4.7601498463340858E-2</v>
      </c>
      <c r="X84" s="96">
        <v>8.0271551000000007E-3</v>
      </c>
      <c r="Y84" s="97">
        <v>8.9620646149999993E-3</v>
      </c>
      <c r="Z84" s="98">
        <v>8.8642283964981815E-3</v>
      </c>
      <c r="AA84" s="96">
        <v>4.5867355899999997E-2</v>
      </c>
      <c r="AB84" s="97">
        <v>5.1209962730000003E-2</v>
      </c>
      <c r="AC84" s="98">
        <v>1.0489074999398175E-2</v>
      </c>
      <c r="AD84" s="96">
        <v>2.06409322E-2</v>
      </c>
      <c r="AE84" s="97">
        <v>2.3044425665E-2</v>
      </c>
      <c r="AF84" s="98">
        <v>3.9059208600476644E-3</v>
      </c>
      <c r="AG84" s="96">
        <v>8.8524293200000007E-2</v>
      </c>
      <c r="AH84" s="97">
        <v>9.8835418834999994E-2</v>
      </c>
      <c r="AI84" s="98">
        <v>0.10471797477953156</v>
      </c>
      <c r="AJ84" s="96">
        <v>0.69726971999999998</v>
      </c>
      <c r="AK84" s="97">
        <v>0.34816981349999998</v>
      </c>
      <c r="AL84" s="105">
        <v>0.34816981349999998</v>
      </c>
    </row>
    <row r="85" spans="1:38" ht="13" x14ac:dyDescent="0.3">
      <c r="A85" s="69">
        <v>1977</v>
      </c>
      <c r="B85" s="70">
        <v>0</v>
      </c>
      <c r="C85" s="84">
        <v>0.87845373999999998</v>
      </c>
      <c r="D85" s="85">
        <v>0.66211149150000004</v>
      </c>
      <c r="E85" s="86">
        <v>1.3514259457582545</v>
      </c>
      <c r="F85" s="84">
        <v>0.35350568999999998</v>
      </c>
      <c r="G85" s="85">
        <v>0.32647981549999999</v>
      </c>
      <c r="H85" s="86">
        <v>0.32061363759852229</v>
      </c>
      <c r="I85" s="84">
        <v>1.54031506</v>
      </c>
      <c r="J85" s="85">
        <v>1.0256303339999999</v>
      </c>
      <c r="K85" s="86">
        <v>6.7037435060853587</v>
      </c>
      <c r="L85" s="84">
        <v>0.67966795999999996</v>
      </c>
      <c r="M85" s="85">
        <v>0.34467446400000001</v>
      </c>
      <c r="N85" s="86">
        <v>0.47687595855135106</v>
      </c>
      <c r="O85" s="84">
        <v>7.4256729145558934E-4</v>
      </c>
      <c r="P85" s="85">
        <v>9.6692156366092537E-4</v>
      </c>
      <c r="Q85" s="86">
        <v>2.5846213269631732E-3</v>
      </c>
      <c r="R85" s="84">
        <v>8.7855293819655528E-4</v>
      </c>
      <c r="S85" s="85">
        <v>1.1440052347180005E-3</v>
      </c>
      <c r="T85" s="86">
        <v>2.4073178612593177E-3</v>
      </c>
      <c r="U85" s="84">
        <v>4.4507849999999996E-3</v>
      </c>
      <c r="V85" s="85">
        <v>4.1691974800000002E-3</v>
      </c>
      <c r="W85" s="86">
        <v>1.1327201047475593E-2</v>
      </c>
      <c r="X85" s="84">
        <v>1.266774E-3</v>
      </c>
      <c r="Y85" s="85">
        <v>1.1860592249999999E-3</v>
      </c>
      <c r="Z85" s="86">
        <v>2.1093205747933904E-3</v>
      </c>
      <c r="AA85" s="84">
        <v>7.2364098000000003E-3</v>
      </c>
      <c r="AB85" s="85">
        <v>6.7791459049999997E-3</v>
      </c>
      <c r="AC85" s="86">
        <v>2.495967477779725E-3</v>
      </c>
      <c r="AD85" s="84">
        <v>3.2562922000000001E-3</v>
      </c>
      <c r="AE85" s="85">
        <v>3.0505863100000002E-3</v>
      </c>
      <c r="AF85" s="86">
        <v>9.294509790746013E-4</v>
      </c>
      <c r="AG85" s="84">
        <v>1.39673401E-2</v>
      </c>
      <c r="AH85" s="85">
        <v>1.3083433239999999E-2</v>
      </c>
      <c r="AI85" s="86">
        <v>2.4918575844724119E-2</v>
      </c>
      <c r="AJ85" s="84">
        <v>0.72777276999999996</v>
      </c>
      <c r="AK85" s="85">
        <v>0.36868186450000001</v>
      </c>
      <c r="AL85" s="103">
        <v>0.36868186450000001</v>
      </c>
    </row>
    <row r="86" spans="1:38" ht="13" x14ac:dyDescent="0.3">
      <c r="A86" s="71">
        <v>1977</v>
      </c>
      <c r="B86" s="72">
        <v>1</v>
      </c>
      <c r="C86" s="89">
        <v>0.97260610999999997</v>
      </c>
      <c r="D86" s="90">
        <v>0.7459585245</v>
      </c>
      <c r="E86" s="91">
        <v>1.3518449049149417</v>
      </c>
      <c r="F86" s="89">
        <v>0.42781846000000001</v>
      </c>
      <c r="G86" s="90">
        <v>0.39686228200000001</v>
      </c>
      <c r="H86" s="91">
        <v>0.32095186952601507</v>
      </c>
      <c r="I86" s="89">
        <v>1.5972874399999999</v>
      </c>
      <c r="J86" s="90">
        <v>1.124129119</v>
      </c>
      <c r="K86" s="91">
        <v>6.7045612087381725</v>
      </c>
      <c r="L86" s="89">
        <v>0.67966795999999996</v>
      </c>
      <c r="M86" s="90">
        <v>0.34467446400000001</v>
      </c>
      <c r="N86" s="91">
        <v>0.47689678936033214</v>
      </c>
      <c r="O86" s="89">
        <v>7.4256729145558934E-4</v>
      </c>
      <c r="P86" s="90">
        <v>9.6692156366092537E-4</v>
      </c>
      <c r="Q86" s="91">
        <v>2.5873480771605056E-3</v>
      </c>
      <c r="R86" s="89">
        <v>8.7855293819655528E-4</v>
      </c>
      <c r="S86" s="90">
        <v>1.1440052347180005E-3</v>
      </c>
      <c r="T86" s="91">
        <v>2.4105063096970672E-3</v>
      </c>
      <c r="U86" s="89">
        <v>5.3660918000000002E-3</v>
      </c>
      <c r="V86" s="90">
        <v>5.0370712600000004E-3</v>
      </c>
      <c r="W86" s="91">
        <v>1.1339175521069113E-2</v>
      </c>
      <c r="X86" s="89">
        <v>1.5267254E-3</v>
      </c>
      <c r="Y86" s="90">
        <v>1.4334750450000001E-3</v>
      </c>
      <c r="Z86" s="91">
        <v>2.1115469925585603E-3</v>
      </c>
      <c r="AA86" s="89">
        <v>8.7262981E-3</v>
      </c>
      <c r="AB86" s="90">
        <v>8.1905841050000008E-3</v>
      </c>
      <c r="AC86" s="91">
        <v>2.4986031643888409E-3</v>
      </c>
      <c r="AD86" s="89">
        <v>3.9263999000000004E-3</v>
      </c>
      <c r="AE86" s="90">
        <v>3.6858119549999999E-3</v>
      </c>
      <c r="AF86" s="91">
        <v>9.3043178718007222E-4</v>
      </c>
      <c r="AG86" s="89">
        <v>1.6841752099999999E-2</v>
      </c>
      <c r="AH86" s="90">
        <v>1.5807919340000001E-2</v>
      </c>
      <c r="AI86" s="91">
        <v>2.4944856652212789E-2</v>
      </c>
      <c r="AJ86" s="89">
        <v>0.72777276999999996</v>
      </c>
      <c r="AK86" s="90">
        <v>0.36868186450000001</v>
      </c>
      <c r="AL86" s="104">
        <v>0.36868186450000001</v>
      </c>
    </row>
    <row r="87" spans="1:38" ht="13" x14ac:dyDescent="0.3">
      <c r="A87" s="71">
        <v>1977</v>
      </c>
      <c r="B87" s="72">
        <v>2</v>
      </c>
      <c r="C87" s="89">
        <v>1.0811505699999999</v>
      </c>
      <c r="D87" s="90">
        <v>0.84100940599999996</v>
      </c>
      <c r="E87" s="91">
        <v>1.4317518369031486</v>
      </c>
      <c r="F87" s="89">
        <v>0.51161564000000004</v>
      </c>
      <c r="G87" s="90">
        <v>0.47430371399999999</v>
      </c>
      <c r="H87" s="91">
        <v>0.3849757416669104</v>
      </c>
      <c r="I87" s="89">
        <v>1.65988688</v>
      </c>
      <c r="J87" s="90">
        <v>1.2277334310000001</v>
      </c>
      <c r="K87" s="91">
        <v>6.8641882074230054</v>
      </c>
      <c r="L87" s="89">
        <v>0.67966795999999996</v>
      </c>
      <c r="M87" s="90">
        <v>0.34467446400000001</v>
      </c>
      <c r="N87" s="91">
        <v>0.48080099072132537</v>
      </c>
      <c r="O87" s="89">
        <v>7.4256729145558934E-4</v>
      </c>
      <c r="P87" s="90">
        <v>9.6692156366092537E-4</v>
      </c>
      <c r="Q87" s="91">
        <v>3.1034795787715421E-3</v>
      </c>
      <c r="R87" s="89">
        <v>8.7855293819655528E-4</v>
      </c>
      <c r="S87" s="90">
        <v>1.1440052347180005E-3</v>
      </c>
      <c r="T87" s="91">
        <v>3.0132556000766939E-3</v>
      </c>
      <c r="U87" s="89">
        <v>6.3989950999999998E-3</v>
      </c>
      <c r="V87" s="90">
        <v>5.9909663650000002E-3</v>
      </c>
      <c r="W87" s="91">
        <v>1.3601133924132081E-2</v>
      </c>
      <c r="X87" s="89">
        <v>1.8212424E-3</v>
      </c>
      <c r="Y87" s="90">
        <v>1.704591465E-3</v>
      </c>
      <c r="Z87" s="91">
        <v>2.5327583932093895E-3</v>
      </c>
      <c r="AA87" s="89">
        <v>1.04050007E-2</v>
      </c>
      <c r="AB87" s="90">
        <v>9.7415543100000009E-3</v>
      </c>
      <c r="AC87" s="91">
        <v>2.9970334054770747E-3</v>
      </c>
      <c r="AD87" s="89">
        <v>4.6824082E-3</v>
      </c>
      <c r="AE87" s="90">
        <v>4.3838433099999997E-3</v>
      </c>
      <c r="AF87" s="91">
        <v>1.1160345071315064E-3</v>
      </c>
      <c r="AG87" s="89">
        <v>2.0081617699999998E-2</v>
      </c>
      <c r="AH87" s="90">
        <v>1.8801505864999998E-2</v>
      </c>
      <c r="AI87" s="91">
        <v>2.9920968237255412E-2</v>
      </c>
      <c r="AJ87" s="89">
        <v>0.72777276999999996</v>
      </c>
      <c r="AK87" s="90">
        <v>0.36868186450000001</v>
      </c>
      <c r="AL87" s="104">
        <v>0.36868186450000001</v>
      </c>
    </row>
    <row r="88" spans="1:38" ht="13" x14ac:dyDescent="0.3">
      <c r="A88" s="71">
        <v>1977</v>
      </c>
      <c r="B88" s="72">
        <v>3</v>
      </c>
      <c r="C88" s="89">
        <v>1.1887550200000001</v>
      </c>
      <c r="D88" s="90">
        <v>0.93404102850000004</v>
      </c>
      <c r="E88" s="91">
        <v>1.352915995314445</v>
      </c>
      <c r="F88" s="89">
        <v>0.59375789999999995</v>
      </c>
      <c r="G88" s="90">
        <v>0.5482544225</v>
      </c>
      <c r="H88" s="91">
        <v>0.32180881213851675</v>
      </c>
      <c r="I88" s="89">
        <v>1.7198299399999999</v>
      </c>
      <c r="J88" s="90">
        <v>1.322372694</v>
      </c>
      <c r="K88" s="91">
        <v>6.706710626326962</v>
      </c>
      <c r="L88" s="89">
        <v>0.67966795999999996</v>
      </c>
      <c r="M88" s="90">
        <v>0.34467446400000001</v>
      </c>
      <c r="N88" s="91">
        <v>0.47695048748725644</v>
      </c>
      <c r="O88" s="89">
        <v>7.4256729145558934E-4</v>
      </c>
      <c r="P88" s="90">
        <v>9.6692156366092537E-4</v>
      </c>
      <c r="Q88" s="91">
        <v>2.5942562577787542E-3</v>
      </c>
      <c r="R88" s="89">
        <v>8.7855293819655528E-4</v>
      </c>
      <c r="S88" s="90">
        <v>1.1440052347180005E-3</v>
      </c>
      <c r="T88" s="91">
        <v>2.4185701735119701E-3</v>
      </c>
      <c r="U88" s="89">
        <v>7.4109372999999999E-3</v>
      </c>
      <c r="V88" s="90">
        <v>6.9025233449999997E-3</v>
      </c>
      <c r="W88" s="91">
        <v>1.1369428713668644E-2</v>
      </c>
      <c r="X88" s="89">
        <v>2.1091375999999998E-3</v>
      </c>
      <c r="Y88" s="90">
        <v>1.9640291249999999E-3</v>
      </c>
      <c r="Z88" s="91">
        <v>2.1171839483124684E-3</v>
      </c>
      <c r="AA88" s="89">
        <v>1.2050267200000001E-2</v>
      </c>
      <c r="AB88" s="90">
        <v>1.1223629800000001E-2</v>
      </c>
      <c r="AC88" s="91">
        <v>2.5052741397613297E-3</v>
      </c>
      <c r="AD88" s="89">
        <v>5.4218104999999997E-3</v>
      </c>
      <c r="AE88" s="90">
        <v>5.0507544600000001E-3</v>
      </c>
      <c r="AF88" s="91">
        <v>9.3291421901310471E-4</v>
      </c>
      <c r="AG88" s="89">
        <v>2.3256967699999999E-2</v>
      </c>
      <c r="AH88" s="90">
        <v>2.1661081150000001E-2</v>
      </c>
      <c r="AI88" s="91">
        <v>2.5011445200966397E-2</v>
      </c>
      <c r="AJ88" s="89">
        <v>0.72777276999999996</v>
      </c>
      <c r="AK88" s="90">
        <v>0.36868186450000001</v>
      </c>
      <c r="AL88" s="104">
        <v>0.36868186450000001</v>
      </c>
    </row>
    <row r="89" spans="1:38" ht="13" x14ac:dyDescent="0.3">
      <c r="A89" s="71">
        <v>1977</v>
      </c>
      <c r="B89" s="72">
        <v>4</v>
      </c>
      <c r="C89" s="89">
        <v>1.29576377</v>
      </c>
      <c r="D89" s="90">
        <v>1.025895046</v>
      </c>
      <c r="E89" s="91">
        <v>5.334236019045882</v>
      </c>
      <c r="F89" s="89">
        <v>0.67430084999999995</v>
      </c>
      <c r="G89" s="90">
        <v>0.61944535349999996</v>
      </c>
      <c r="H89" s="91">
        <v>1.236745239752608</v>
      </c>
      <c r="I89" s="89">
        <v>1.7771262699999999</v>
      </c>
      <c r="J89" s="90">
        <v>1.4089087629999999</v>
      </c>
      <c r="K89" s="91">
        <v>6.7015858174450855</v>
      </c>
      <c r="L89" s="89">
        <v>0.67966795999999996</v>
      </c>
      <c r="M89" s="90">
        <v>0.34467446400000001</v>
      </c>
      <c r="N89" s="91">
        <v>0.87636592660820534</v>
      </c>
      <c r="O89" s="89">
        <v>7.4256729145558934E-4</v>
      </c>
      <c r="P89" s="90">
        <v>9.6692156366092537E-4</v>
      </c>
      <c r="Q89" s="91">
        <v>4.4882113759337795E-3</v>
      </c>
      <c r="R89" s="89">
        <v>8.7855293819655528E-4</v>
      </c>
      <c r="S89" s="90">
        <v>1.1440052347180005E-3</v>
      </c>
      <c r="T89" s="91">
        <v>2.4234417359240831E-3</v>
      </c>
      <c r="U89" s="89">
        <v>8.4039427E-3</v>
      </c>
      <c r="V89" s="90">
        <v>7.77988159E-3</v>
      </c>
      <c r="W89" s="91">
        <v>4.3693979546359285E-2</v>
      </c>
      <c r="X89" s="89">
        <v>2.3916973E-3</v>
      </c>
      <c r="Y89" s="90">
        <v>2.2137185649999998E-3</v>
      </c>
      <c r="Z89" s="91">
        <v>8.1365775167852403E-3</v>
      </c>
      <c r="AA89" s="89">
        <v>1.3665855500000001E-2</v>
      </c>
      <c r="AB89" s="90">
        <v>1.2650105700000001E-2</v>
      </c>
      <c r="AC89" s="91">
        <v>9.6280606626027738E-3</v>
      </c>
      <c r="AD89" s="89">
        <v>6.1502157000000003E-3</v>
      </c>
      <c r="AE89" s="90">
        <v>5.6927141400000001E-3</v>
      </c>
      <c r="AF89" s="91">
        <v>3.5852922897980878E-3</v>
      </c>
      <c r="AG89" s="89">
        <v>2.6374674599999998E-2</v>
      </c>
      <c r="AH89" s="90">
        <v>2.4414423014999999E-2</v>
      </c>
      <c r="AI89" s="91">
        <v>9.6121748044594599E-2</v>
      </c>
      <c r="AJ89" s="89">
        <v>0.72777276999999996</v>
      </c>
      <c r="AK89" s="90">
        <v>0.36868186450000001</v>
      </c>
      <c r="AL89" s="104">
        <v>0.36868186450000001</v>
      </c>
    </row>
    <row r="90" spans="1:38" ht="13" x14ac:dyDescent="0.3">
      <c r="A90" s="71">
        <v>1977</v>
      </c>
      <c r="B90" s="72">
        <v>5</v>
      </c>
      <c r="C90" s="89">
        <v>1.4023586400000001</v>
      </c>
      <c r="D90" s="90">
        <v>1.1174256235</v>
      </c>
      <c r="E90" s="91">
        <v>5.334971831613065</v>
      </c>
      <c r="F90" s="89">
        <v>0.75364109999999995</v>
      </c>
      <c r="G90" s="90">
        <v>0.68858909000000001</v>
      </c>
      <c r="H90" s="91">
        <v>1.2373342231093232</v>
      </c>
      <c r="I90" s="89">
        <v>1.8320577899999999</v>
      </c>
      <c r="J90" s="90">
        <v>1.4882261109999999</v>
      </c>
      <c r="K90" s="91">
        <v>6.7030564332849227</v>
      </c>
      <c r="L90" s="89">
        <v>0.67966795999999996</v>
      </c>
      <c r="M90" s="90">
        <v>0.34467446400000001</v>
      </c>
      <c r="N90" s="91">
        <v>0.87639853626945896</v>
      </c>
      <c r="O90" s="89">
        <v>7.4256729145558934E-4</v>
      </c>
      <c r="P90" s="90">
        <v>9.6692156366092537E-4</v>
      </c>
      <c r="Q90" s="91">
        <v>4.4903413436471751E-3</v>
      </c>
      <c r="R90" s="89">
        <v>8.7855293819655528E-4</v>
      </c>
      <c r="S90" s="90">
        <v>1.1440052347180005E-3</v>
      </c>
      <c r="T90" s="91">
        <v>2.4289357119372883E-3</v>
      </c>
      <c r="U90" s="89">
        <v>9.3816397999999992E-3</v>
      </c>
      <c r="V90" s="90">
        <v>8.6317037999999995E-3</v>
      </c>
      <c r="W90" s="91">
        <v>4.3714629310054695E-2</v>
      </c>
      <c r="X90" s="89">
        <v>2.6692977E-3</v>
      </c>
      <c r="Y90" s="90">
        <v>2.456115225E-3</v>
      </c>
      <c r="Z90" s="91">
        <v>8.1404373182974894E-3</v>
      </c>
      <c r="AA90" s="89">
        <v>1.52554491E-2</v>
      </c>
      <c r="AB90" s="90">
        <v>1.403492775E-2</v>
      </c>
      <c r="AC90" s="91">
        <v>9.6325756309591296E-3</v>
      </c>
      <c r="AD90" s="89">
        <v>6.8646478999999996E-3</v>
      </c>
      <c r="AE90" s="90">
        <v>6.3157305350000003E-3</v>
      </c>
      <c r="AF90" s="91">
        <v>3.5869872477522599E-3</v>
      </c>
      <c r="AG90" s="89">
        <v>2.9442778400000001E-2</v>
      </c>
      <c r="AH90" s="90">
        <v>2.7087354724999999E-2</v>
      </c>
      <c r="AI90" s="91">
        <v>9.6167460009267958E-2</v>
      </c>
      <c r="AJ90" s="89">
        <v>0.72777276999999996</v>
      </c>
      <c r="AK90" s="90">
        <v>0.36868186450000001</v>
      </c>
      <c r="AL90" s="104">
        <v>0.36868186450000001</v>
      </c>
    </row>
    <row r="91" spans="1:38" ht="13" x14ac:dyDescent="0.3">
      <c r="A91" s="71">
        <v>1977</v>
      </c>
      <c r="B91" s="72">
        <v>6</v>
      </c>
      <c r="C91" s="89">
        <v>1.5089914</v>
      </c>
      <c r="D91" s="90">
        <v>1.2095495235</v>
      </c>
      <c r="E91" s="91">
        <v>5.3357807783468978</v>
      </c>
      <c r="F91" s="89">
        <v>0.83194193000000005</v>
      </c>
      <c r="G91" s="90">
        <v>0.75629663199999997</v>
      </c>
      <c r="H91" s="91">
        <v>1.2379904997977222</v>
      </c>
      <c r="I91" s="89">
        <v>1.88457429</v>
      </c>
      <c r="J91" s="90">
        <v>1.5610759085000001</v>
      </c>
      <c r="K91" s="91">
        <v>6.704684579113497</v>
      </c>
      <c r="L91" s="89">
        <v>0.67966795999999996</v>
      </c>
      <c r="M91" s="90">
        <v>0.34467446400000001</v>
      </c>
      <c r="N91" s="91">
        <v>0.87644110977907341</v>
      </c>
      <c r="O91" s="89">
        <v>7.4256729145558934E-4</v>
      </c>
      <c r="P91" s="90">
        <v>9.6692156366092537E-4</v>
      </c>
      <c r="Q91" s="91">
        <v>4.4927261566979114E-3</v>
      </c>
      <c r="R91" s="89">
        <v>8.7855293819655528E-4</v>
      </c>
      <c r="S91" s="90">
        <v>1.1440052347180005E-3</v>
      </c>
      <c r="T91" s="91">
        <v>2.4350724657556163E-3</v>
      </c>
      <c r="U91" s="89">
        <v>1.0345843299999999E-2</v>
      </c>
      <c r="V91" s="90">
        <v>9.4657798449999993E-3</v>
      </c>
      <c r="W91" s="91">
        <v>4.3737880077802695E-2</v>
      </c>
      <c r="X91" s="89">
        <v>2.9436931999999999E-3</v>
      </c>
      <c r="Y91" s="90">
        <v>2.693445765E-3</v>
      </c>
      <c r="Z91" s="91">
        <v>8.1447290185295649E-3</v>
      </c>
      <c r="AA91" s="89">
        <v>1.6823042699999999E-2</v>
      </c>
      <c r="AB91" s="90">
        <v>1.5391538305000001E-2</v>
      </c>
      <c r="AC91" s="91">
        <v>9.637700487066787E-3</v>
      </c>
      <c r="AD91" s="89">
        <v>7.5707059000000004E-3</v>
      </c>
      <c r="AE91" s="90">
        <v>6.9259577949999998E-3</v>
      </c>
      <c r="AF91" s="91">
        <v>3.5888961242648855E-3</v>
      </c>
      <c r="AG91" s="89">
        <v>3.2469459399999998E-2</v>
      </c>
      <c r="AH91" s="90">
        <v>2.9705505520000001E-2</v>
      </c>
      <c r="AI91" s="91">
        <v>9.6218147020572894E-2</v>
      </c>
      <c r="AJ91" s="89">
        <v>0.72777276999999996</v>
      </c>
      <c r="AK91" s="90">
        <v>0.36868186450000001</v>
      </c>
      <c r="AL91" s="104">
        <v>0.36868186450000001</v>
      </c>
    </row>
    <row r="92" spans="1:38" ht="13" x14ac:dyDescent="0.3">
      <c r="A92" s="71">
        <v>1977</v>
      </c>
      <c r="B92" s="72">
        <v>7</v>
      </c>
      <c r="C92" s="89">
        <v>1.6156439600000001</v>
      </c>
      <c r="D92" s="90">
        <v>1.3031523894999999</v>
      </c>
      <c r="E92" s="91">
        <v>5.3553310649576078</v>
      </c>
      <c r="F92" s="89">
        <v>0.90932683000000003</v>
      </c>
      <c r="G92" s="90">
        <v>0.82322748150000002</v>
      </c>
      <c r="H92" s="91">
        <v>1.2537289903939566</v>
      </c>
      <c r="I92" s="89">
        <v>1.9348999099999999</v>
      </c>
      <c r="J92" s="90">
        <v>1.6280949185</v>
      </c>
      <c r="K92" s="91">
        <v>6.7437163133963187</v>
      </c>
      <c r="L92" s="89">
        <v>0.67966795999999996</v>
      </c>
      <c r="M92" s="90">
        <v>0.34467446400000001</v>
      </c>
      <c r="N92" s="91">
        <v>0.83529398471679839</v>
      </c>
      <c r="O92" s="89">
        <v>7.4256729145558934E-4</v>
      </c>
      <c r="P92" s="90">
        <v>9.6692156366092537E-4</v>
      </c>
      <c r="Q92" s="91">
        <v>4.5498557416176989E-3</v>
      </c>
      <c r="R92" s="89">
        <v>8.7855293819655528E-4</v>
      </c>
      <c r="S92" s="90">
        <v>1.1440052347180005E-3</v>
      </c>
      <c r="T92" s="91">
        <v>2.5825520164564899E-3</v>
      </c>
      <c r="U92" s="89">
        <v>1.12995766E-2</v>
      </c>
      <c r="V92" s="90">
        <v>1.0290741765E-2</v>
      </c>
      <c r="W92" s="91">
        <v>4.4293997100632435E-2</v>
      </c>
      <c r="X92" s="89">
        <v>3.2152303E-3</v>
      </c>
      <c r="Y92" s="90">
        <v>2.9281469150000002E-3</v>
      </c>
      <c r="Z92" s="91">
        <v>8.2483089383970348E-3</v>
      </c>
      <c r="AA92" s="89">
        <v>1.8373555499999999E-2</v>
      </c>
      <c r="AB92" s="90">
        <v>1.6732759239999999E-2</v>
      </c>
      <c r="AC92" s="91">
        <v>9.7602699443515243E-3</v>
      </c>
      <c r="AD92" s="89">
        <v>8.2677353000000006E-3</v>
      </c>
      <c r="AE92" s="90">
        <v>7.5297739199999998E-3</v>
      </c>
      <c r="AF92" s="91">
        <v>3.6345299091694715E-3</v>
      </c>
      <c r="AG92" s="89">
        <v>3.5461214900000003E-2</v>
      </c>
      <c r="AH92" s="90">
        <v>3.2294347525000003E-2</v>
      </c>
      <c r="AI92" s="91">
        <v>9.7441485595102253E-2</v>
      </c>
      <c r="AJ92" s="89">
        <v>0.72777276999999996</v>
      </c>
      <c r="AK92" s="90">
        <v>0.36868186450000001</v>
      </c>
      <c r="AL92" s="104">
        <v>0.36868186450000001</v>
      </c>
    </row>
    <row r="93" spans="1:38" ht="13" x14ac:dyDescent="0.3">
      <c r="A93" s="71">
        <v>1977</v>
      </c>
      <c r="B93" s="72">
        <v>8</v>
      </c>
      <c r="C93" s="89">
        <v>1.7228947400000001</v>
      </c>
      <c r="D93" s="90">
        <v>1.399133352</v>
      </c>
      <c r="E93" s="91">
        <v>5.349766818766617</v>
      </c>
      <c r="F93" s="89">
        <v>0.98603264000000002</v>
      </c>
      <c r="G93" s="90">
        <v>0.89004137100000003</v>
      </c>
      <c r="H93" s="91">
        <v>1.2547068527721896</v>
      </c>
      <c r="I93" s="89">
        <v>1.98328938</v>
      </c>
      <c r="J93" s="90">
        <v>1.6899688675</v>
      </c>
      <c r="K93" s="91">
        <v>6.7407036289657603</v>
      </c>
      <c r="L93" s="89">
        <v>0.67966795999999996</v>
      </c>
      <c r="M93" s="90">
        <v>0.34467446400000001</v>
      </c>
      <c r="N93" s="91">
        <v>0.83536083469411937</v>
      </c>
      <c r="O93" s="89">
        <v>7.4256729145558934E-4</v>
      </c>
      <c r="P93" s="90">
        <v>9.6692156366092537E-4</v>
      </c>
      <c r="Q93" s="91">
        <v>4.5533952880619059E-3</v>
      </c>
      <c r="R93" s="89">
        <v>8.7855293819655528E-4</v>
      </c>
      <c r="S93" s="90">
        <v>1.1440052347180005E-3</v>
      </c>
      <c r="T93" s="91">
        <v>2.5953296638573857E-3</v>
      </c>
      <c r="U93" s="89">
        <v>1.2244895699999999E-2</v>
      </c>
      <c r="V93" s="90">
        <v>1.1114267995E-2</v>
      </c>
      <c r="W93" s="91">
        <v>4.4328471289195044E-2</v>
      </c>
      <c r="X93" s="89">
        <v>3.483964E-3</v>
      </c>
      <c r="Y93" s="90">
        <v>3.1623331999999999E-3</v>
      </c>
      <c r="Z93" s="91">
        <v>8.2547215341236546E-3</v>
      </c>
      <c r="AA93" s="89">
        <v>1.99107509E-2</v>
      </c>
      <c r="AB93" s="90">
        <v>1.8071504499999998E-2</v>
      </c>
      <c r="AC93" s="91">
        <v>9.7678484781098442E-3</v>
      </c>
      <c r="AD93" s="89">
        <v>8.9595212000000007E-3</v>
      </c>
      <c r="AE93" s="90">
        <v>8.1321309899999999E-3</v>
      </c>
      <c r="AF93" s="91">
        <v>3.6373592408908101E-3</v>
      </c>
      <c r="AG93" s="89">
        <v>3.8427536599999999E-2</v>
      </c>
      <c r="AH93" s="90">
        <v>3.4878081045000002E-2</v>
      </c>
      <c r="AI93" s="91">
        <v>9.7517625608873865E-2</v>
      </c>
      <c r="AJ93" s="89">
        <v>0.72777276999999996</v>
      </c>
      <c r="AK93" s="90">
        <v>0.36868186450000001</v>
      </c>
      <c r="AL93" s="104">
        <v>0.36868186450000001</v>
      </c>
    </row>
    <row r="94" spans="1:38" ht="13" x14ac:dyDescent="0.3">
      <c r="A94" s="71">
        <v>1977</v>
      </c>
      <c r="B94" s="72">
        <v>9</v>
      </c>
      <c r="C94" s="89">
        <v>1.83088586</v>
      </c>
      <c r="D94" s="90">
        <v>1.4983979435000001</v>
      </c>
      <c r="E94" s="91">
        <v>5.3516097063377099</v>
      </c>
      <c r="F94" s="89">
        <v>1.06224864</v>
      </c>
      <c r="G94" s="90">
        <v>0.95738805699999996</v>
      </c>
      <c r="H94" s="91">
        <v>1.2561980623061202</v>
      </c>
      <c r="I94" s="89">
        <v>2.0296795300000001</v>
      </c>
      <c r="J94" s="90">
        <v>1.7472469625</v>
      </c>
      <c r="K94" s="91">
        <v>6.7443909334156631</v>
      </c>
      <c r="L94" s="89">
        <v>0.67966795999999996</v>
      </c>
      <c r="M94" s="90">
        <v>0.34467446400000001</v>
      </c>
      <c r="N94" s="91">
        <v>0.83543285043735538</v>
      </c>
      <c r="O94" s="89">
        <v>7.4256729145558934E-4</v>
      </c>
      <c r="P94" s="90">
        <v>9.6692156366092537E-4</v>
      </c>
      <c r="Q94" s="91">
        <v>4.5588046835329946E-3</v>
      </c>
      <c r="R94" s="89">
        <v>8.7855293819655528E-4</v>
      </c>
      <c r="S94" s="90">
        <v>1.1440052347180005E-3</v>
      </c>
      <c r="T94" s="91">
        <v>2.6093195679487745E-3</v>
      </c>
      <c r="U94" s="89">
        <v>1.3184347900000001E-2</v>
      </c>
      <c r="V94" s="90">
        <v>1.1943722285E-2</v>
      </c>
      <c r="W94" s="91">
        <v>4.4381170068996556E-2</v>
      </c>
      <c r="X94" s="89">
        <v>3.7518843000000001E-3</v>
      </c>
      <c r="Y94" s="90">
        <v>3.39852607E-3</v>
      </c>
      <c r="Z94" s="91">
        <v>8.2645408296550607E-3</v>
      </c>
      <c r="AA94" s="89">
        <v>2.1437543600000001E-2</v>
      </c>
      <c r="AB94" s="90">
        <v>1.942056943E-2</v>
      </c>
      <c r="AC94" s="91">
        <v>9.7794667327115604E-3</v>
      </c>
      <c r="AD94" s="89">
        <v>9.6463839999999992E-3</v>
      </c>
      <c r="AE94" s="90">
        <v>8.7391719099999994E-3</v>
      </c>
      <c r="AF94" s="91">
        <v>3.641679210673036E-3</v>
      </c>
      <c r="AG94" s="89">
        <v>4.1374791199999997E-2</v>
      </c>
      <c r="AH94" s="90">
        <v>3.7481728169999999E-2</v>
      </c>
      <c r="AI94" s="91">
        <v>9.7633535426187454E-2</v>
      </c>
      <c r="AJ94" s="89">
        <v>0.72777276999999996</v>
      </c>
      <c r="AK94" s="90">
        <v>0.36868186450000001</v>
      </c>
      <c r="AL94" s="104">
        <v>0.36868186450000001</v>
      </c>
    </row>
    <row r="95" spans="1:38" ht="13" x14ac:dyDescent="0.3">
      <c r="A95" s="71">
        <v>1977</v>
      </c>
      <c r="B95" s="72">
        <v>10</v>
      </c>
      <c r="C95" s="89">
        <v>1.9398936499999999</v>
      </c>
      <c r="D95" s="90">
        <v>1.601918704</v>
      </c>
      <c r="E95" s="91">
        <v>5.3536487901426204</v>
      </c>
      <c r="F95" s="89">
        <v>1.13819051</v>
      </c>
      <c r="G95" s="90">
        <v>1.0258919074999999</v>
      </c>
      <c r="H95" s="91">
        <v>1.2599151650057518</v>
      </c>
      <c r="I95" s="89">
        <v>2.07433355</v>
      </c>
      <c r="J95" s="90">
        <v>1.800480874</v>
      </c>
      <c r="K95" s="91">
        <v>6.7484740917822839</v>
      </c>
      <c r="L95" s="89">
        <v>0.67966795999999996</v>
      </c>
      <c r="M95" s="90">
        <v>0.34467446400000001</v>
      </c>
      <c r="N95" s="91">
        <v>0.83551468684938945</v>
      </c>
      <c r="O95" s="89">
        <v>7.4256729145558934E-4</v>
      </c>
      <c r="P95" s="90">
        <v>9.6692156366092537E-4</v>
      </c>
      <c r="Q95" s="91">
        <v>2.7199393128109883E-3</v>
      </c>
      <c r="R95" s="89">
        <v>8.7855293819655528E-4</v>
      </c>
      <c r="S95" s="90">
        <v>1.1440052347180005E-3</v>
      </c>
      <c r="T95" s="91">
        <v>2.6246717210217743E-3</v>
      </c>
      <c r="U95" s="89">
        <v>1.41195364E-2</v>
      </c>
      <c r="V95" s="90">
        <v>1.278776981E-2</v>
      </c>
      <c r="W95" s="91">
        <v>4.451242613480437E-2</v>
      </c>
      <c r="X95" s="89">
        <v>4.0179463999999998E-3</v>
      </c>
      <c r="Y95" s="90">
        <v>3.6388406250000001E-3</v>
      </c>
      <c r="Z95" s="91">
        <v>8.2889832208346611E-3</v>
      </c>
      <c r="AA95" s="89">
        <v>2.2959667400000001E-2</v>
      </c>
      <c r="AB95" s="90">
        <v>2.0792729855000001E-2</v>
      </c>
      <c r="AC95" s="91">
        <v>9.808390669309346E-3</v>
      </c>
      <c r="AD95" s="89">
        <v>1.03320826E-2</v>
      </c>
      <c r="AE95" s="90">
        <v>9.3569157350000005E-3</v>
      </c>
      <c r="AF95" s="91">
        <v>3.6524521359963401E-3</v>
      </c>
      <c r="AG95" s="89">
        <v>4.4311917700000002E-2</v>
      </c>
      <c r="AH95" s="90">
        <v>4.01300723E-2</v>
      </c>
      <c r="AI95" s="91">
        <v>9.792226004518427E-2</v>
      </c>
      <c r="AJ95" s="89">
        <v>0.72777276999999996</v>
      </c>
      <c r="AK95" s="90">
        <v>0.36868186450000001</v>
      </c>
      <c r="AL95" s="104">
        <v>0.36868186450000001</v>
      </c>
    </row>
    <row r="96" spans="1:38" ht="13" x14ac:dyDescent="0.3">
      <c r="A96" s="71">
        <v>1977</v>
      </c>
      <c r="B96" s="72">
        <v>11</v>
      </c>
      <c r="C96" s="89">
        <v>2.05018609</v>
      </c>
      <c r="D96" s="90">
        <v>1.710703179</v>
      </c>
      <c r="E96" s="91">
        <v>5.4355943515161176</v>
      </c>
      <c r="F96" s="89">
        <v>1.2139898499999999</v>
      </c>
      <c r="G96" s="90">
        <v>1.0961655695000001</v>
      </c>
      <c r="H96" s="91">
        <v>1.3260026266087577</v>
      </c>
      <c r="I96" s="89">
        <v>2.1172882799999999</v>
      </c>
      <c r="J96" s="90">
        <v>1.850218841</v>
      </c>
      <c r="K96" s="91">
        <v>6.9121461860780178</v>
      </c>
      <c r="L96" s="89">
        <v>0.67966795999999996</v>
      </c>
      <c r="M96" s="90">
        <v>0.34467446400000001</v>
      </c>
      <c r="N96" s="91">
        <v>0.83872273369801353</v>
      </c>
      <c r="O96" s="89">
        <v>7.4256729145558934E-4</v>
      </c>
      <c r="P96" s="90">
        <v>9.6692156366092537E-4</v>
      </c>
      <c r="Q96" s="91">
        <v>2.8626094290154203E-3</v>
      </c>
      <c r="R96" s="89">
        <v>8.7855293819655528E-4</v>
      </c>
      <c r="S96" s="90">
        <v>1.1440052347180005E-3</v>
      </c>
      <c r="T96" s="91">
        <v>3.2427843965414193E-3</v>
      </c>
      <c r="U96" s="89">
        <v>1.50546467E-2</v>
      </c>
      <c r="V96" s="90">
        <v>1.365405456E-2</v>
      </c>
      <c r="W96" s="91">
        <v>4.684737908116509E-2</v>
      </c>
      <c r="X96" s="89">
        <v>4.2835966E-3</v>
      </c>
      <c r="Y96" s="90">
        <v>3.88508726E-3</v>
      </c>
      <c r="Z96" s="91">
        <v>8.7237938080248628E-3</v>
      </c>
      <c r="AA96" s="89">
        <v>2.4478442699999998E-2</v>
      </c>
      <c r="AB96" s="90">
        <v>2.2201977675000002E-2</v>
      </c>
      <c r="AC96" s="91">
        <v>1.0322915296649001E-2</v>
      </c>
      <c r="AD96" s="89">
        <v>1.1015587300000001E-2</v>
      </c>
      <c r="AE96" s="90">
        <v>9.9905615100000008E-3</v>
      </c>
      <c r="AF96" s="91">
        <v>3.844046890066542E-3</v>
      </c>
      <c r="AG96" s="89">
        <v>4.7244046999999997E-2</v>
      </c>
      <c r="AH96" s="90">
        <v>4.2849536610000002E-2</v>
      </c>
      <c r="AI96" s="91">
        <v>0.10305890616408336</v>
      </c>
      <c r="AJ96" s="89">
        <v>0.72777276999999996</v>
      </c>
      <c r="AK96" s="90">
        <v>0.36868186450000001</v>
      </c>
      <c r="AL96" s="104">
        <v>0.36868186450000001</v>
      </c>
    </row>
    <row r="97" spans="1:38" ht="13" x14ac:dyDescent="0.3">
      <c r="A97" s="71">
        <v>1977</v>
      </c>
      <c r="B97" s="72">
        <v>12</v>
      </c>
      <c r="C97" s="89">
        <v>2.1621023400000001</v>
      </c>
      <c r="D97" s="90">
        <v>1.825799825</v>
      </c>
      <c r="E97" s="91">
        <v>5.4424118441694276</v>
      </c>
      <c r="F97" s="89">
        <v>1.2899225400000001</v>
      </c>
      <c r="G97" s="90">
        <v>1.1690060035000001</v>
      </c>
      <c r="H97" s="91">
        <v>1.3315017351482406</v>
      </c>
      <c r="I97" s="89">
        <v>2.1585913200000002</v>
      </c>
      <c r="J97" s="90">
        <v>1.8968494645</v>
      </c>
      <c r="K97" s="91">
        <v>6.9257681845912513</v>
      </c>
      <c r="L97" s="89">
        <v>0.67966795999999996</v>
      </c>
      <c r="M97" s="90">
        <v>0.34467446400000001</v>
      </c>
      <c r="N97" s="91">
        <v>0.83899045423230545</v>
      </c>
      <c r="O97" s="89">
        <v>7.4256729145558934E-4</v>
      </c>
      <c r="P97" s="90">
        <v>9.6692156366092537E-4</v>
      </c>
      <c r="Q97" s="91">
        <v>2.8744841202243817E-3</v>
      </c>
      <c r="R97" s="89">
        <v>8.7855293819655528E-4</v>
      </c>
      <c r="S97" s="90">
        <v>1.1440052347180005E-3</v>
      </c>
      <c r="T97" s="91">
        <v>3.2942165686849325E-3</v>
      </c>
      <c r="U97" s="89">
        <v>1.59901262E-2</v>
      </c>
      <c r="V97" s="90">
        <v>1.4551505209999999E-2</v>
      </c>
      <c r="W97" s="91">
        <v>4.70418583516884E-2</v>
      </c>
      <c r="X97" s="89">
        <v>4.5494632000000002E-3</v>
      </c>
      <c r="Y97" s="90">
        <v>4.1406261599999999E-3</v>
      </c>
      <c r="Z97" s="91">
        <v>8.7599845540114428E-3</v>
      </c>
      <c r="AA97" s="89">
        <v>2.6000201899999999E-2</v>
      </c>
      <c r="AB97" s="90">
        <v>2.366048062E-2</v>
      </c>
      <c r="AC97" s="91">
        <v>1.0365727593610853E-2</v>
      </c>
      <c r="AD97" s="89">
        <v>1.1700218599999999E-2</v>
      </c>
      <c r="AE97" s="90">
        <v>1.064726823E-2</v>
      </c>
      <c r="AF97" s="91">
        <v>3.8599931505221298E-3</v>
      </c>
      <c r="AG97" s="89">
        <v>5.0181092900000002E-2</v>
      </c>
      <c r="AH97" s="90">
        <v>4.5665301880000002E-2</v>
      </c>
      <c r="AI97" s="91">
        <v>0.10348652031470361</v>
      </c>
      <c r="AJ97" s="89">
        <v>0.72777276999999996</v>
      </c>
      <c r="AK97" s="90">
        <v>0.36868186450000001</v>
      </c>
      <c r="AL97" s="104">
        <v>0.36868186450000001</v>
      </c>
    </row>
    <row r="98" spans="1:38" ht="13" x14ac:dyDescent="0.3">
      <c r="A98" s="71">
        <v>1977</v>
      </c>
      <c r="B98" s="72">
        <v>13</v>
      </c>
      <c r="C98" s="89">
        <v>2.2758900099999999</v>
      </c>
      <c r="D98" s="90">
        <v>1.9483094965000001</v>
      </c>
      <c r="E98" s="91">
        <v>5.4375254869662726</v>
      </c>
      <c r="F98" s="89">
        <v>1.3661860699999999</v>
      </c>
      <c r="G98" s="90">
        <v>1.2450229779999999</v>
      </c>
      <c r="H98" s="91">
        <v>1.3385072437163239</v>
      </c>
      <c r="I98" s="89">
        <v>2.19849212</v>
      </c>
      <c r="J98" s="90">
        <v>1.9408884465</v>
      </c>
      <c r="K98" s="91">
        <v>6.9322321725195248</v>
      </c>
      <c r="L98" s="89">
        <v>0.67966795999999996</v>
      </c>
      <c r="M98" s="90">
        <v>0.34467446400000001</v>
      </c>
      <c r="N98" s="91">
        <v>0.83936713049132072</v>
      </c>
      <c r="O98" s="89">
        <v>7.4256729145558934E-4</v>
      </c>
      <c r="P98" s="90">
        <v>9.6692156366092537E-4</v>
      </c>
      <c r="Q98" s="91">
        <v>2.8896078495093129E-3</v>
      </c>
      <c r="R98" s="89">
        <v>8.7855293819655528E-4</v>
      </c>
      <c r="S98" s="90">
        <v>1.1440052347180005E-3</v>
      </c>
      <c r="T98" s="91">
        <v>3.3670331524058073E-3</v>
      </c>
      <c r="U98" s="89">
        <v>1.6929517799999998E-2</v>
      </c>
      <c r="V98" s="90">
        <v>1.548826136E-2</v>
      </c>
      <c r="W98" s="91">
        <v>4.7289182725225011E-2</v>
      </c>
      <c r="X98" s="89">
        <v>4.8180703000000004E-3</v>
      </c>
      <c r="Y98" s="90">
        <v>4.4070397100000004E-3</v>
      </c>
      <c r="Z98" s="91">
        <v>8.8060478705458585E-3</v>
      </c>
      <c r="AA98" s="89">
        <v>2.7528632800000001E-2</v>
      </c>
      <c r="AB98" s="90">
        <v>2.5184060875000001E-2</v>
      </c>
      <c r="AC98" s="91">
        <v>1.0420258533693206E-2</v>
      </c>
      <c r="AD98" s="89">
        <v>1.23877867E-2</v>
      </c>
      <c r="AE98" s="90">
        <v>1.133270496E-2</v>
      </c>
      <c r="AF98" s="91">
        <v>3.88029523849688E-3</v>
      </c>
      <c r="AG98" s="89">
        <v>5.3128873799999997E-2</v>
      </c>
      <c r="AH98" s="90">
        <v>4.8604990615000003E-2</v>
      </c>
      <c r="AI98" s="91">
        <v>0.10403096507635669</v>
      </c>
      <c r="AJ98" s="89">
        <v>0.72777276999999996</v>
      </c>
      <c r="AK98" s="90">
        <v>0.36868186450000001</v>
      </c>
      <c r="AL98" s="104">
        <v>0.36868186450000001</v>
      </c>
    </row>
    <row r="99" spans="1:38" ht="13" x14ac:dyDescent="0.3">
      <c r="A99" s="71">
        <v>1977</v>
      </c>
      <c r="B99" s="72">
        <v>14</v>
      </c>
      <c r="C99" s="89">
        <v>2.3917618100000002</v>
      </c>
      <c r="D99" s="90">
        <v>2.0794678360000001</v>
      </c>
      <c r="E99" s="91">
        <v>5.4409748488793532</v>
      </c>
      <c r="F99" s="89">
        <v>1.4429462399999999</v>
      </c>
      <c r="G99" s="90">
        <v>1.3250016835</v>
      </c>
      <c r="H99" s="91">
        <v>1.341295921728979</v>
      </c>
      <c r="I99" s="89">
        <v>2.2369885100000002</v>
      </c>
      <c r="J99" s="90">
        <v>1.9827070225000001</v>
      </c>
      <c r="K99" s="91">
        <v>6.939134805117015</v>
      </c>
      <c r="L99" s="89">
        <v>0.67966795999999996</v>
      </c>
      <c r="M99" s="90">
        <v>0.34467446400000001</v>
      </c>
      <c r="N99" s="91">
        <v>0.83950304640378748</v>
      </c>
      <c r="O99" s="89">
        <v>7.4256729145558934E-4</v>
      </c>
      <c r="P99" s="90">
        <v>9.6692156366092537E-4</v>
      </c>
      <c r="Q99" s="91">
        <v>2.8956329983925284E-3</v>
      </c>
      <c r="R99" s="89">
        <v>8.7855293819655528E-4</v>
      </c>
      <c r="S99" s="90">
        <v>1.1440052347180005E-3</v>
      </c>
      <c r="T99" s="91">
        <v>3.3931398255618505E-3</v>
      </c>
      <c r="U99" s="89">
        <v>1.78755136E-2</v>
      </c>
      <c r="V99" s="90">
        <v>1.6473421405000001E-2</v>
      </c>
      <c r="W99" s="91">
        <v>4.7387762925475668E-2</v>
      </c>
      <c r="X99" s="89">
        <v>5.0859234999999997E-3</v>
      </c>
      <c r="Y99" s="90">
        <v>4.6875161600000003E-3</v>
      </c>
      <c r="Z99" s="91">
        <v>8.8244052967098793E-3</v>
      </c>
      <c r="AA99" s="89">
        <v>2.9065624700000001E-2</v>
      </c>
      <c r="AB99" s="90">
        <v>2.678598703E-2</v>
      </c>
      <c r="AC99" s="91">
        <v>1.0441966808466421E-2</v>
      </c>
      <c r="AD99" s="89">
        <v>1.30792106E-2</v>
      </c>
      <c r="AE99" s="90">
        <v>1.205361862E-2</v>
      </c>
      <c r="AF99" s="91">
        <v>3.8883825537402734E-3</v>
      </c>
      <c r="AG99" s="89">
        <v>5.6095696E-2</v>
      </c>
      <c r="AH99" s="90">
        <v>5.1696516800000002E-2</v>
      </c>
      <c r="AI99" s="91">
        <v>0.10424762268429383</v>
      </c>
      <c r="AJ99" s="89">
        <v>0.72777276999999996</v>
      </c>
      <c r="AK99" s="90">
        <v>0.36868186450000001</v>
      </c>
      <c r="AL99" s="104">
        <v>0.36868186450000001</v>
      </c>
    </row>
    <row r="100" spans="1:38" ht="13" x14ac:dyDescent="0.3">
      <c r="A100" s="71">
        <v>1977</v>
      </c>
      <c r="B100" s="72">
        <v>15</v>
      </c>
      <c r="C100" s="89">
        <v>2.5100653500000001</v>
      </c>
      <c r="D100" s="90">
        <v>2.220612241</v>
      </c>
      <c r="E100" s="91">
        <v>5.4478218324657872</v>
      </c>
      <c r="F100" s="89">
        <v>1.5203688500000001</v>
      </c>
      <c r="G100" s="90">
        <v>1.4096798404999999</v>
      </c>
      <c r="H100" s="91">
        <v>1.3467905944858209</v>
      </c>
      <c r="I100" s="89">
        <v>2.27419824</v>
      </c>
      <c r="J100" s="90">
        <v>2.0227282770000001</v>
      </c>
      <c r="K100" s="91">
        <v>6.9528042800602954</v>
      </c>
      <c r="L100" s="89">
        <v>0.67966795999999996</v>
      </c>
      <c r="M100" s="90">
        <v>0.32454245100000001</v>
      </c>
      <c r="N100" s="91">
        <v>0.83977401433132293</v>
      </c>
      <c r="O100" s="89">
        <v>7.4256729145558934E-4</v>
      </c>
      <c r="P100" s="90">
        <v>9.6692156366092537E-4</v>
      </c>
      <c r="Q100" s="91">
        <v>2.9285141530099286E-3</v>
      </c>
      <c r="R100" s="89">
        <v>8.7855293819655528E-4</v>
      </c>
      <c r="S100" s="90">
        <v>1.1440052347180005E-3</v>
      </c>
      <c r="T100" s="91">
        <v>3.444713412687215E-3</v>
      </c>
      <c r="U100" s="89">
        <v>1.8828768199999998E-2</v>
      </c>
      <c r="V100" s="90">
        <v>1.7517107779999999E-2</v>
      </c>
      <c r="W100" s="91">
        <v>4.7581784905436207E-2</v>
      </c>
      <c r="X100" s="89">
        <v>5.3575962999999997E-3</v>
      </c>
      <c r="Y100" s="90">
        <v>4.9847117399999998E-3</v>
      </c>
      <c r="Z100" s="91">
        <v>8.8605398489652563E-3</v>
      </c>
      <c r="AA100" s="89">
        <v>3.06157809E-2</v>
      </c>
      <c r="AB100" s="90">
        <v>2.8482887525E-2</v>
      </c>
      <c r="AC100" s="91">
        <v>1.0484713327293926E-2</v>
      </c>
      <c r="AD100" s="89">
        <v>1.3777520099999999E-2</v>
      </c>
      <c r="AE100" s="90">
        <v>1.2817334655E-2</v>
      </c>
      <c r="AF100" s="91">
        <v>3.9043034877590571E-3</v>
      </c>
      <c r="AG100" s="89">
        <v>5.9088268100000001E-2</v>
      </c>
      <c r="AH100" s="90">
        <v>5.4972046254999997E-2</v>
      </c>
      <c r="AI100" s="91">
        <v>0.10467467721335701</v>
      </c>
      <c r="AJ100" s="89">
        <v>0.72777276999999996</v>
      </c>
      <c r="AK100" s="90">
        <v>0.34854985150000001</v>
      </c>
      <c r="AL100" s="104">
        <v>0.34854985150000001</v>
      </c>
    </row>
    <row r="101" spans="1:38" ht="13" x14ac:dyDescent="0.3">
      <c r="A101" s="71">
        <v>1977</v>
      </c>
      <c r="B101" s="72">
        <v>16</v>
      </c>
      <c r="C101" s="89">
        <v>2.6311237699999999</v>
      </c>
      <c r="D101" s="90">
        <v>2.3730887049999998</v>
      </c>
      <c r="E101" s="91">
        <v>5.4546295826975966</v>
      </c>
      <c r="F101" s="89">
        <v>1.5985745200000001</v>
      </c>
      <c r="G101" s="90">
        <v>1.4999624170000001</v>
      </c>
      <c r="H101" s="91">
        <v>1.352278740938047</v>
      </c>
      <c r="I101" s="89">
        <v>2.3101850399999999</v>
      </c>
      <c r="J101" s="90">
        <v>2.0613083040000002</v>
      </c>
      <c r="K101" s="91">
        <v>6.9664058634392747</v>
      </c>
      <c r="L101" s="89">
        <v>0.64976497</v>
      </c>
      <c r="M101" s="90">
        <v>0.32454245100000001</v>
      </c>
      <c r="N101" s="91">
        <v>0.84003879706649198</v>
      </c>
      <c r="O101" s="89">
        <v>7.4256729145558934E-4</v>
      </c>
      <c r="P101" s="90">
        <v>9.6692156366092537E-4</v>
      </c>
      <c r="Q101" s="91">
        <v>2.9404585499150913E-3</v>
      </c>
      <c r="R101" s="89">
        <v>8.7855293819655528E-4</v>
      </c>
      <c r="S101" s="90">
        <v>1.1440052347180005E-3</v>
      </c>
      <c r="T101" s="91">
        <v>3.4960950632289436E-3</v>
      </c>
      <c r="U101" s="89">
        <v>1.9792989E-2</v>
      </c>
      <c r="V101" s="90">
        <v>1.862934552E-2</v>
      </c>
      <c r="W101" s="91">
        <v>4.777592865085728E-2</v>
      </c>
      <c r="X101" s="89">
        <v>5.632672E-3</v>
      </c>
      <c r="Y101" s="90">
        <v>5.301370895E-3</v>
      </c>
      <c r="Z101" s="91">
        <v>8.8967069185480196E-3</v>
      </c>
      <c r="AA101" s="89">
        <v>3.2184079800000001E-2</v>
      </c>
      <c r="AB101" s="90">
        <v>3.029192419E-2</v>
      </c>
      <c r="AC101" s="91">
        <v>1.0527483018266139E-2</v>
      </c>
      <c r="AD101" s="89">
        <v>1.44826603E-2</v>
      </c>
      <c r="AE101" s="90">
        <v>1.3631487859999999E-2</v>
      </c>
      <c r="AF101" s="91">
        <v>3.9202276716060235E-3</v>
      </c>
      <c r="AG101" s="89">
        <v>6.2115007100000001E-2</v>
      </c>
      <c r="AH101" s="90">
        <v>5.8463603599999997E-2</v>
      </c>
      <c r="AI101" s="91">
        <v>0.10510131694639117</v>
      </c>
      <c r="AJ101" s="89">
        <v>0.69786978</v>
      </c>
      <c r="AK101" s="90">
        <v>0.34854985150000001</v>
      </c>
      <c r="AL101" s="104">
        <v>0.34854985150000001</v>
      </c>
    </row>
    <row r="102" spans="1:38" ht="13" x14ac:dyDescent="0.3">
      <c r="A102" s="71">
        <v>1977</v>
      </c>
      <c r="B102" s="72">
        <v>17</v>
      </c>
      <c r="C102" s="89">
        <v>2.75547129</v>
      </c>
      <c r="D102" s="90">
        <v>2.5383888300000002</v>
      </c>
      <c r="E102" s="91">
        <v>5.4627788925123353</v>
      </c>
      <c r="F102" s="89">
        <v>1.67801852</v>
      </c>
      <c r="G102" s="90">
        <v>1.5966753235</v>
      </c>
      <c r="H102" s="91">
        <v>1.3588534685892824</v>
      </c>
      <c r="I102" s="89">
        <v>2.3451856499999999</v>
      </c>
      <c r="J102" s="90">
        <v>2.098815772</v>
      </c>
      <c r="K102" s="91">
        <v>6.9826752681059503</v>
      </c>
      <c r="L102" s="89">
        <v>0.64976497</v>
      </c>
      <c r="M102" s="90">
        <v>0.32454245100000001</v>
      </c>
      <c r="N102" s="91">
        <v>0.84035654494276846</v>
      </c>
      <c r="O102" s="89">
        <v>7.4256729145558934E-4</v>
      </c>
      <c r="P102" s="90">
        <v>9.6692156366092537E-4</v>
      </c>
      <c r="Q102" s="91">
        <v>2.9547463247268676E-3</v>
      </c>
      <c r="R102" s="89">
        <v>8.7855293819655528E-4</v>
      </c>
      <c r="S102" s="90">
        <v>1.1440052347180005E-3</v>
      </c>
      <c r="T102" s="91">
        <v>3.5575407436597524E-3</v>
      </c>
      <c r="U102" s="89">
        <v>2.0771543399999998E-2</v>
      </c>
      <c r="V102" s="90">
        <v>1.9821313415E-2</v>
      </c>
      <c r="W102" s="91">
        <v>4.8007971954931679E-2</v>
      </c>
      <c r="X102" s="89">
        <v>5.9107526999999998E-3</v>
      </c>
      <c r="Y102" s="90">
        <v>5.6400505649999997E-3</v>
      </c>
      <c r="Z102" s="91">
        <v>8.9399055346235674E-3</v>
      </c>
      <c r="AA102" s="89">
        <v>3.3775432500000001E-2</v>
      </c>
      <c r="AB102" s="90">
        <v>3.2229762609999997E-2</v>
      </c>
      <c r="AC102" s="91">
        <v>1.057862173236452E-2</v>
      </c>
      <c r="AD102" s="89">
        <v>1.5198575400000001E-2</v>
      </c>
      <c r="AE102" s="90">
        <v>1.4503384330000001E-2</v>
      </c>
      <c r="AF102" s="91">
        <v>3.9392810799834333E-3</v>
      </c>
      <c r="AG102" s="89">
        <v>6.5185464900000004E-2</v>
      </c>
      <c r="AH102" s="90">
        <v>6.2203882219999999E-2</v>
      </c>
      <c r="AI102" s="91">
        <v>0.1056121335784856</v>
      </c>
      <c r="AJ102" s="89">
        <v>0.69786978</v>
      </c>
      <c r="AK102" s="90">
        <v>0.34854985150000001</v>
      </c>
      <c r="AL102" s="104">
        <v>0.34854985150000001</v>
      </c>
    </row>
    <row r="103" spans="1:38" ht="13" x14ac:dyDescent="0.3">
      <c r="A103" s="71">
        <v>1977</v>
      </c>
      <c r="B103" s="72">
        <v>18</v>
      </c>
      <c r="C103" s="89">
        <v>2.8829737</v>
      </c>
      <c r="D103" s="90">
        <v>2.717955753</v>
      </c>
      <c r="E103" s="91">
        <v>5.4644393342902369</v>
      </c>
      <c r="F103" s="89">
        <v>1.75859834</v>
      </c>
      <c r="G103" s="90">
        <v>1.700675508</v>
      </c>
      <c r="H103" s="91">
        <v>1.3656668693549205</v>
      </c>
      <c r="I103" s="89">
        <v>2.3791603700000001</v>
      </c>
      <c r="J103" s="90">
        <v>2.1355705034999999</v>
      </c>
      <c r="K103" s="91">
        <v>6.9941046829063422</v>
      </c>
      <c r="L103" s="89">
        <v>0.64976497</v>
      </c>
      <c r="M103" s="90">
        <v>0.32454245100000001</v>
      </c>
      <c r="N103" s="91">
        <v>0.83496359772569084</v>
      </c>
      <c r="O103" s="89">
        <v>7.4256729145558934E-4</v>
      </c>
      <c r="P103" s="90">
        <v>9.6692156366092537E-4</v>
      </c>
      <c r="Q103" s="91">
        <v>2.9695611606998626E-3</v>
      </c>
      <c r="R103" s="89">
        <v>8.7855293819655528E-4</v>
      </c>
      <c r="S103" s="90">
        <v>1.1440052347180005E-3</v>
      </c>
      <c r="T103" s="91">
        <v>3.6249313475268958E-3</v>
      </c>
      <c r="U103" s="89">
        <v>2.1765406300000002E-2</v>
      </c>
      <c r="V103" s="90">
        <v>2.1102777905000002E-2</v>
      </c>
      <c r="W103" s="91">
        <v>4.8248795812545285E-2</v>
      </c>
      <c r="X103" s="89">
        <v>6.1936530000000004E-3</v>
      </c>
      <c r="Y103" s="90">
        <v>6.0046896099999999E-3</v>
      </c>
      <c r="Z103" s="91">
        <v>8.9847374244822788E-3</v>
      </c>
      <c r="AA103" s="89">
        <v>3.5390787700000002E-2</v>
      </c>
      <c r="AB103" s="90">
        <v>3.43134285E-2</v>
      </c>
      <c r="AC103" s="91">
        <v>1.0631691752703407E-2</v>
      </c>
      <c r="AD103" s="89">
        <v>1.5925506799999999E-2</v>
      </c>
      <c r="AE103" s="90">
        <v>1.544104506E-2</v>
      </c>
      <c r="AF103" s="91">
        <v>3.9590315039853058E-3</v>
      </c>
      <c r="AG103" s="89">
        <v>6.8304560700000003E-2</v>
      </c>
      <c r="AH103" s="90">
        <v>6.6225082599999999E-2</v>
      </c>
      <c r="AI103" s="91">
        <v>0.10614164909009509</v>
      </c>
      <c r="AJ103" s="89">
        <v>0.69786978</v>
      </c>
      <c r="AK103" s="90">
        <v>0.34854985150000001</v>
      </c>
      <c r="AL103" s="104">
        <v>0.34854985150000001</v>
      </c>
    </row>
    <row r="104" spans="1:38" ht="13" x14ac:dyDescent="0.3">
      <c r="A104" s="71">
        <v>1977</v>
      </c>
      <c r="B104" s="72">
        <v>19</v>
      </c>
      <c r="C104" s="89">
        <v>3.0142203799999998</v>
      </c>
      <c r="D104" s="90">
        <v>2.9138151840000002</v>
      </c>
      <c r="E104" s="91">
        <v>5.4723212485522037</v>
      </c>
      <c r="F104" s="89">
        <v>1.8407898600000001</v>
      </c>
      <c r="G104" s="90">
        <v>1.81313623</v>
      </c>
      <c r="H104" s="91">
        <v>1.3720236855915668</v>
      </c>
      <c r="I104" s="89">
        <v>2.4122117300000001</v>
      </c>
      <c r="J104" s="90">
        <v>2.1719754134999998</v>
      </c>
      <c r="K104" s="91">
        <v>7.0098520208574904</v>
      </c>
      <c r="L104" s="89">
        <v>0.64976497</v>
      </c>
      <c r="M104" s="90">
        <v>0.32454245100000001</v>
      </c>
      <c r="N104" s="91">
        <v>0.8352629649800114</v>
      </c>
      <c r="O104" s="89">
        <v>7.4256729145558934E-4</v>
      </c>
      <c r="P104" s="90">
        <v>9.6692156366092537E-4</v>
      </c>
      <c r="Q104" s="91">
        <v>2.9833806900302694E-3</v>
      </c>
      <c r="R104" s="89">
        <v>8.7855293819655528E-4</v>
      </c>
      <c r="S104" s="90">
        <v>1.1440052347180005E-3</v>
      </c>
      <c r="T104" s="91">
        <v>3.6843668247637591E-3</v>
      </c>
      <c r="U104" s="89">
        <v>2.27778639E-2</v>
      </c>
      <c r="V104" s="90">
        <v>2.2488661569999999E-2</v>
      </c>
      <c r="W104" s="91">
        <v>4.8473273755553319E-2</v>
      </c>
      <c r="X104" s="89">
        <v>6.4812721999999998E-3</v>
      </c>
      <c r="Y104" s="90">
        <v>6.3991215600000002E-3</v>
      </c>
      <c r="Z104" s="91">
        <v>9.0265468263045646E-3</v>
      </c>
      <c r="AA104" s="89">
        <v>3.7037618199999997E-2</v>
      </c>
      <c r="AB104" s="90">
        <v>3.6567034380000002E-2</v>
      </c>
      <c r="AC104" s="91">
        <v>1.0681167758728429E-2</v>
      </c>
      <c r="AD104" s="89">
        <v>1.6666158300000001E-2</v>
      </c>
      <c r="AE104" s="90">
        <v>1.645514482E-2</v>
      </c>
      <c r="AF104" s="91">
        <v>3.9774553808651801E-3</v>
      </c>
      <c r="AG104" s="89">
        <v>7.1482023800000002E-2</v>
      </c>
      <c r="AH104" s="90">
        <v>7.0573763610000007E-2</v>
      </c>
      <c r="AI104" s="91">
        <v>0.10663564197230896</v>
      </c>
      <c r="AJ104" s="89">
        <v>0.69786978</v>
      </c>
      <c r="AK104" s="90">
        <v>0.34854985150000001</v>
      </c>
      <c r="AL104" s="104">
        <v>0.34854985150000001</v>
      </c>
    </row>
    <row r="105" spans="1:38" ht="13" x14ac:dyDescent="0.3">
      <c r="A105" s="71">
        <v>1977</v>
      </c>
      <c r="B105" s="72">
        <v>20</v>
      </c>
      <c r="C105" s="89">
        <v>3.1495822800000002</v>
      </c>
      <c r="D105" s="90">
        <v>3.127821049</v>
      </c>
      <c r="E105" s="91">
        <v>5.4832592818086345</v>
      </c>
      <c r="F105" s="89">
        <v>1.92463026</v>
      </c>
      <c r="G105" s="90">
        <v>1.9350908710000001</v>
      </c>
      <c r="H105" s="91">
        <v>1.3808927650066178</v>
      </c>
      <c r="I105" s="89">
        <v>2.4445081599999998</v>
      </c>
      <c r="J105" s="90">
        <v>2.20839243</v>
      </c>
      <c r="K105" s="91">
        <v>7.0317311259782489</v>
      </c>
      <c r="L105" s="89">
        <v>0.64976497</v>
      </c>
      <c r="M105" s="90">
        <v>0.32454245100000001</v>
      </c>
      <c r="N105" s="91">
        <v>0.83567871662405824</v>
      </c>
      <c r="O105" s="89">
        <v>7.4256729145558934E-4</v>
      </c>
      <c r="P105" s="90">
        <v>9.6692156366092537E-4</v>
      </c>
      <c r="Q105" s="91">
        <v>2.9697557250021058E-3</v>
      </c>
      <c r="R105" s="89">
        <v>8.7855293819655528E-4</v>
      </c>
      <c r="S105" s="90">
        <v>1.1440052347180005E-3</v>
      </c>
      <c r="T105" s="91">
        <v>3.7669899612062007E-3</v>
      </c>
      <c r="U105" s="89">
        <v>2.3811207000000001E-2</v>
      </c>
      <c r="V105" s="90">
        <v>2.3991159715000002E-2</v>
      </c>
      <c r="W105" s="91">
        <v>4.8786644842418056E-2</v>
      </c>
      <c r="X105" s="89">
        <v>6.7756813999999997E-3</v>
      </c>
      <c r="Y105" s="90">
        <v>6.8270006350000002E-3</v>
      </c>
      <c r="Z105" s="91">
        <v>9.0849142031973022E-3</v>
      </c>
      <c r="AA105" s="89">
        <v>3.8716842899999999E-2</v>
      </c>
      <c r="AB105" s="90">
        <v>3.9010172465E-2</v>
      </c>
      <c r="AC105" s="91">
        <v>1.0750215540853248E-2</v>
      </c>
      <c r="AD105" s="89">
        <v>1.7422745100000001E-2</v>
      </c>
      <c r="AE105" s="90">
        <v>1.755470504E-2</v>
      </c>
      <c r="AF105" s="91">
        <v>4.0031721522175668E-3</v>
      </c>
      <c r="AG105" s="89">
        <v>7.4724536600000002E-2</v>
      </c>
      <c r="AH105" s="90">
        <v>7.5289829099999997E-2</v>
      </c>
      <c r="AI105" s="91">
        <v>0.10732493156421453</v>
      </c>
      <c r="AJ105" s="89">
        <v>0.69786978</v>
      </c>
      <c r="AK105" s="90">
        <v>0.34854985150000001</v>
      </c>
      <c r="AL105" s="104">
        <v>0.34854985150000001</v>
      </c>
    </row>
    <row r="106" spans="1:38" ht="13" x14ac:dyDescent="0.3">
      <c r="A106" s="71">
        <v>1977</v>
      </c>
      <c r="B106" s="72">
        <v>21</v>
      </c>
      <c r="C106" s="89">
        <v>3.2894668600000001</v>
      </c>
      <c r="D106" s="90">
        <v>3.3623399604999999</v>
      </c>
      <c r="E106" s="91">
        <v>5.4867214993077766</v>
      </c>
      <c r="F106" s="89">
        <v>2.0104612099999999</v>
      </c>
      <c r="G106" s="90">
        <v>2.0679100419999998</v>
      </c>
      <c r="H106" s="91">
        <v>1.3836771719909575</v>
      </c>
      <c r="I106" s="89">
        <v>2.4759474799999999</v>
      </c>
      <c r="J106" s="90">
        <v>2.245124412</v>
      </c>
      <c r="K106" s="91">
        <v>7.0386235048772736</v>
      </c>
      <c r="L106" s="89">
        <v>0.64976497</v>
      </c>
      <c r="M106" s="90">
        <v>0.32454245100000001</v>
      </c>
      <c r="N106" s="91">
        <v>0.83581022543648387</v>
      </c>
      <c r="O106" s="89">
        <v>7.4256729145558934E-4</v>
      </c>
      <c r="P106" s="90">
        <v>9.6692156366092537E-4</v>
      </c>
      <c r="Q106" s="91">
        <v>2.9757447661837933E-3</v>
      </c>
      <c r="R106" s="89">
        <v>8.7855293819655528E-4</v>
      </c>
      <c r="S106" s="90">
        <v>1.1440052347180005E-3</v>
      </c>
      <c r="T106" s="91">
        <v>3.793007336146733E-3</v>
      </c>
      <c r="U106" s="89">
        <v>2.4868410399999999E-2</v>
      </c>
      <c r="V106" s="90">
        <v>2.5627529770000001E-2</v>
      </c>
      <c r="W106" s="91">
        <v>4.8885049899316795E-2</v>
      </c>
      <c r="X106" s="89">
        <v>7.0765979000000003E-3</v>
      </c>
      <c r="Y106" s="90">
        <v>7.2923739600000001E-3</v>
      </c>
      <c r="Z106" s="91">
        <v>9.1032368254370943E-3</v>
      </c>
      <c r="AA106" s="89">
        <v>4.0437622200000002E-2</v>
      </c>
      <c r="AB106" s="90">
        <v>4.1671140935000003E-2</v>
      </c>
      <c r="AC106" s="91">
        <v>1.0771908140861363E-2</v>
      </c>
      <c r="AD106" s="89">
        <v>1.8196710099999999E-2</v>
      </c>
      <c r="AE106" s="90">
        <v>1.8752065945E-2</v>
      </c>
      <c r="AF106" s="91">
        <v>4.0112447582559812E-3</v>
      </c>
      <c r="AG106" s="89">
        <v>7.8043229699999994E-2</v>
      </c>
      <c r="AH106" s="90">
        <v>8.0425403805000004E-2</v>
      </c>
      <c r="AI106" s="91">
        <v>0.10754150142742337</v>
      </c>
      <c r="AJ106" s="89">
        <v>0.69786978</v>
      </c>
      <c r="AK106" s="90">
        <v>0.34854985150000001</v>
      </c>
      <c r="AL106" s="104">
        <v>0.34854985150000001</v>
      </c>
    </row>
    <row r="107" spans="1:38" ht="13" x14ac:dyDescent="0.3">
      <c r="A107" s="71">
        <v>1977</v>
      </c>
      <c r="B107" s="72">
        <v>22</v>
      </c>
      <c r="C107" s="89">
        <v>3.4338902400000002</v>
      </c>
      <c r="D107" s="90">
        <v>3.6191151265000001</v>
      </c>
      <c r="E107" s="91">
        <v>5.4846893241907511</v>
      </c>
      <c r="F107" s="89">
        <v>2.09838272</v>
      </c>
      <c r="G107" s="90">
        <v>2.2125297005000002</v>
      </c>
      <c r="H107" s="91">
        <v>1.3820378468099392</v>
      </c>
      <c r="I107" s="89">
        <v>2.5067821000000001</v>
      </c>
      <c r="J107" s="90">
        <v>2.2825480630000001</v>
      </c>
      <c r="K107" s="91">
        <v>7.0345574074189203</v>
      </c>
      <c r="L107" s="89">
        <v>0.64976497</v>
      </c>
      <c r="M107" s="90">
        <v>0.32454245100000001</v>
      </c>
      <c r="N107" s="91">
        <v>0.83573117650657736</v>
      </c>
      <c r="O107" s="89">
        <v>7.4256729145558934E-4</v>
      </c>
      <c r="P107" s="90">
        <v>9.6692156366092537E-4</v>
      </c>
      <c r="Q107" s="91">
        <v>2.9722193269527087E-3</v>
      </c>
      <c r="R107" s="89">
        <v>8.7855293819655528E-4</v>
      </c>
      <c r="S107" s="90">
        <v>1.1440052347180005E-3</v>
      </c>
      <c r="T107" s="91">
        <v>3.777689955622182E-3</v>
      </c>
      <c r="U107" s="89">
        <v>2.5951967499999999E-2</v>
      </c>
      <c r="V107" s="90">
        <v>2.7410078235E-2</v>
      </c>
      <c r="W107" s="91">
        <v>4.8827134944267971E-2</v>
      </c>
      <c r="X107" s="89">
        <v>7.3851740000000004E-3</v>
      </c>
      <c r="Y107" s="90">
        <v>7.7997329000000001E-3</v>
      </c>
      <c r="Z107" s="91">
        <v>9.0924507177092967E-3</v>
      </c>
      <c r="AA107" s="89">
        <v>4.2198529499999998E-2</v>
      </c>
      <c r="AB107" s="90">
        <v>4.4568883109999999E-2</v>
      </c>
      <c r="AC107" s="91">
        <v>1.0759132061530376E-2</v>
      </c>
      <c r="AD107" s="89">
        <v>1.8990053400000002E-2</v>
      </c>
      <c r="AE107" s="90">
        <v>2.0055880420000002E-2</v>
      </c>
      <c r="AF107" s="91">
        <v>4.0064885307718474E-3</v>
      </c>
      <c r="AG107" s="89">
        <v>8.1444022399999996E-2</v>
      </c>
      <c r="AH107" s="90">
        <v>8.6018069645E-2</v>
      </c>
      <c r="AI107" s="91">
        <v>0.10741404886089237</v>
      </c>
      <c r="AJ107" s="89">
        <v>0.69786978</v>
      </c>
      <c r="AK107" s="90">
        <v>0.34854985150000001</v>
      </c>
      <c r="AL107" s="104">
        <v>0.34854985150000001</v>
      </c>
    </row>
    <row r="108" spans="1:38" ht="13" x14ac:dyDescent="0.3">
      <c r="A108" s="71">
        <v>1977</v>
      </c>
      <c r="B108" s="72">
        <v>23</v>
      </c>
      <c r="C108" s="89">
        <v>3.5835865400000002</v>
      </c>
      <c r="D108" s="90">
        <v>3.9012507914999999</v>
      </c>
      <c r="E108" s="91">
        <v>5.4908505087874842</v>
      </c>
      <c r="F108" s="89">
        <v>2.1887294499999999</v>
      </c>
      <c r="G108" s="90">
        <v>2.3707284085000002</v>
      </c>
      <c r="H108" s="91">
        <v>1.387006186082318</v>
      </c>
      <c r="I108" s="89">
        <v>2.5370849299999998</v>
      </c>
      <c r="J108" s="90">
        <v>2.3209806899999998</v>
      </c>
      <c r="K108" s="91">
        <v>7.0468653528310767</v>
      </c>
      <c r="L108" s="89">
        <v>0.64976497</v>
      </c>
      <c r="M108" s="90">
        <v>0.32416241299999998</v>
      </c>
      <c r="N108" s="91">
        <v>0.83596494760909712</v>
      </c>
      <c r="O108" s="89">
        <v>7.4256729145558934E-4</v>
      </c>
      <c r="P108" s="90">
        <v>9.6692156366092537E-4</v>
      </c>
      <c r="Q108" s="91">
        <v>2.9828983802351848E-3</v>
      </c>
      <c r="R108" s="89">
        <v>8.7855293819655528E-4</v>
      </c>
      <c r="S108" s="90">
        <v>1.1440052347180005E-3</v>
      </c>
      <c r="T108" s="91">
        <v>3.8241554565587796E-3</v>
      </c>
      <c r="U108" s="89">
        <v>2.7065173500000001E-2</v>
      </c>
      <c r="V108" s="90">
        <v>2.9359261769999999E-2</v>
      </c>
      <c r="W108" s="91">
        <v>4.9002600033566469E-2</v>
      </c>
      <c r="X108" s="89">
        <v>7.7014887000000001E-3</v>
      </c>
      <c r="Y108" s="90">
        <v>8.3542909000000002E-3</v>
      </c>
      <c r="Z108" s="91">
        <v>9.1251204197268718E-3</v>
      </c>
      <c r="AA108" s="89">
        <v>4.4009560500000003E-2</v>
      </c>
      <c r="AB108" s="90">
        <v>4.7738773569999997E-2</v>
      </c>
      <c r="AC108" s="91">
        <v>1.0797806658931782E-2</v>
      </c>
      <c r="AD108" s="89">
        <v>1.98037532E-2</v>
      </c>
      <c r="AE108" s="90">
        <v>2.1482328950000001E-2</v>
      </c>
      <c r="AF108" s="91">
        <v>4.0208879335821637E-3</v>
      </c>
      <c r="AG108" s="89">
        <v>8.4937517899999995E-2</v>
      </c>
      <c r="AH108" s="90">
        <v>9.2136067350000003E-2</v>
      </c>
      <c r="AI108" s="91">
        <v>0.10780013928262606</v>
      </c>
      <c r="AJ108" s="89">
        <v>0.69786978</v>
      </c>
      <c r="AK108" s="90">
        <v>0.34816981349999998</v>
      </c>
      <c r="AL108" s="104">
        <v>0.34816981349999998</v>
      </c>
    </row>
    <row r="109" spans="1:38" ht="13" x14ac:dyDescent="0.3">
      <c r="A109" s="71">
        <v>1977</v>
      </c>
      <c r="B109" s="72">
        <v>24</v>
      </c>
      <c r="C109" s="89">
        <v>3.7385970799999999</v>
      </c>
      <c r="D109" s="90">
        <v>4.2113472925000002</v>
      </c>
      <c r="E109" s="91">
        <v>5.4925264637610445</v>
      </c>
      <c r="F109" s="89">
        <v>2.2815426200000002</v>
      </c>
      <c r="G109" s="90">
        <v>2.5440056520000001</v>
      </c>
      <c r="H109" s="91">
        <v>1.3883606279225418</v>
      </c>
      <c r="I109" s="89">
        <v>2.5668146599999999</v>
      </c>
      <c r="J109" s="90">
        <v>2.3609131675000001</v>
      </c>
      <c r="K109" s="91">
        <v>7.050224607884175</v>
      </c>
      <c r="L109" s="89">
        <v>0.64916490999999998</v>
      </c>
      <c r="M109" s="90">
        <v>0.32416241299999998</v>
      </c>
      <c r="N109" s="91">
        <v>0.83602937805511501</v>
      </c>
      <c r="O109" s="89">
        <v>7.4256729145558934E-4</v>
      </c>
      <c r="P109" s="90">
        <v>9.6692156366092537E-4</v>
      </c>
      <c r="Q109" s="91">
        <v>2.9858102130307586E-3</v>
      </c>
      <c r="R109" s="89">
        <v>8.7855293819655528E-4</v>
      </c>
      <c r="S109" s="90">
        <v>1.1440052347180005E-3</v>
      </c>
      <c r="T109" s="91">
        <v>3.8368245277486165E-3</v>
      </c>
      <c r="U109" s="89">
        <v>2.8208336399999999E-2</v>
      </c>
      <c r="V109" s="90">
        <v>3.1494188404999998E-2</v>
      </c>
      <c r="W109" s="91">
        <v>4.9050537669308759E-2</v>
      </c>
      <c r="X109" s="89">
        <v>8.0271551000000007E-3</v>
      </c>
      <c r="Y109" s="90">
        <v>8.9620646149999993E-3</v>
      </c>
      <c r="Z109" s="91">
        <v>9.1340354969188103E-3</v>
      </c>
      <c r="AA109" s="89">
        <v>4.5867355899999997E-2</v>
      </c>
      <c r="AB109" s="90">
        <v>5.1209962730000003E-2</v>
      </c>
      <c r="AC109" s="91">
        <v>1.0808354960234409E-2</v>
      </c>
      <c r="AD109" s="89">
        <v>2.06409322E-2</v>
      </c>
      <c r="AE109" s="90">
        <v>2.3044425665E-2</v>
      </c>
      <c r="AF109" s="91">
        <v>4.0248299917402166E-3</v>
      </c>
      <c r="AG109" s="89">
        <v>8.8524293200000007E-2</v>
      </c>
      <c r="AH109" s="90">
        <v>9.8835418834999994E-2</v>
      </c>
      <c r="AI109" s="91">
        <v>0.10790558430686102</v>
      </c>
      <c r="AJ109" s="89">
        <v>0.69726971999999998</v>
      </c>
      <c r="AK109" s="90">
        <v>0.34816981349999998</v>
      </c>
      <c r="AL109" s="104">
        <v>0.34816981349999998</v>
      </c>
    </row>
    <row r="110" spans="1:38" ht="13" x14ac:dyDescent="0.3">
      <c r="A110" s="71">
        <v>1977</v>
      </c>
      <c r="B110" s="72">
        <v>25</v>
      </c>
      <c r="C110" s="89">
        <v>3.7385970799999999</v>
      </c>
      <c r="D110" s="90">
        <v>4.2113472925000002</v>
      </c>
      <c r="E110" s="91">
        <v>5.495466985326364</v>
      </c>
      <c r="F110" s="89">
        <v>2.2815426200000002</v>
      </c>
      <c r="G110" s="90">
        <v>2.5440056520000001</v>
      </c>
      <c r="H110" s="91">
        <v>1.3907313736298372</v>
      </c>
      <c r="I110" s="89">
        <v>2.5668146599999999</v>
      </c>
      <c r="J110" s="90">
        <v>2.3609131675000001</v>
      </c>
      <c r="K110" s="91">
        <v>7.05609125254988</v>
      </c>
      <c r="L110" s="89">
        <v>0.64916490999999998</v>
      </c>
      <c r="M110" s="90">
        <v>0.32416241299999998</v>
      </c>
      <c r="N110" s="91">
        <v>0.83614201094366758</v>
      </c>
      <c r="O110" s="89">
        <v>7.4256729145558934E-4</v>
      </c>
      <c r="P110" s="90">
        <v>9.6692156366092537E-4</v>
      </c>
      <c r="Q110" s="91">
        <v>2.9909146351440336E-3</v>
      </c>
      <c r="R110" s="89">
        <v>8.7855293819655528E-4</v>
      </c>
      <c r="S110" s="90">
        <v>1.1440052347180005E-3</v>
      </c>
      <c r="T110" s="91">
        <v>3.8589971071171353E-3</v>
      </c>
      <c r="U110" s="89">
        <v>2.8208336399999999E-2</v>
      </c>
      <c r="V110" s="90">
        <v>3.1494188404999998E-2</v>
      </c>
      <c r="W110" s="91">
        <v>4.9134259672783696E-2</v>
      </c>
      <c r="X110" s="89">
        <v>8.0271551000000007E-3</v>
      </c>
      <c r="Y110" s="90">
        <v>8.9620646149999993E-3</v>
      </c>
      <c r="Z110" s="91">
        <v>9.1496522102993052E-3</v>
      </c>
      <c r="AA110" s="89">
        <v>4.5867355899999997E-2</v>
      </c>
      <c r="AB110" s="90">
        <v>5.1209962730000003E-2</v>
      </c>
      <c r="AC110" s="91">
        <v>1.0826830891750924E-2</v>
      </c>
      <c r="AD110" s="89">
        <v>2.06409322E-2</v>
      </c>
      <c r="AE110" s="90">
        <v>2.3044425665E-2</v>
      </c>
      <c r="AF110" s="91">
        <v>4.031699444625501E-3</v>
      </c>
      <c r="AG110" s="89">
        <v>8.8524293200000007E-2</v>
      </c>
      <c r="AH110" s="90">
        <v>9.8835418834999994E-2</v>
      </c>
      <c r="AI110" s="91">
        <v>0.10808993123870909</v>
      </c>
      <c r="AJ110" s="89">
        <v>0.69726971999999998</v>
      </c>
      <c r="AK110" s="90">
        <v>0.34816981349999998</v>
      </c>
      <c r="AL110" s="104">
        <v>0.34816981349999998</v>
      </c>
    </row>
    <row r="111" spans="1:38" ht="13" x14ac:dyDescent="0.3">
      <c r="A111" s="71">
        <v>1977</v>
      </c>
      <c r="B111" s="72">
        <v>26</v>
      </c>
      <c r="C111" s="89">
        <v>3.7385970799999999</v>
      </c>
      <c r="D111" s="90">
        <v>4.2113472925000002</v>
      </c>
      <c r="E111" s="91">
        <v>5.3076579543465749</v>
      </c>
      <c r="F111" s="89">
        <v>2.2815426200000002</v>
      </c>
      <c r="G111" s="90">
        <v>2.5440056520000001</v>
      </c>
      <c r="H111" s="91">
        <v>1.3431447691910228</v>
      </c>
      <c r="I111" s="89">
        <v>2.5668146599999999</v>
      </c>
      <c r="J111" s="90">
        <v>2.3609131675000001</v>
      </c>
      <c r="K111" s="91">
        <v>7.0985967014192735</v>
      </c>
      <c r="L111" s="89">
        <v>0.64916490999999998</v>
      </c>
      <c r="M111" s="90">
        <v>0.32416241299999998</v>
      </c>
      <c r="N111" s="91">
        <v>0.80261538161280455</v>
      </c>
      <c r="O111" s="89">
        <v>7.4256729145558934E-4</v>
      </c>
      <c r="P111" s="90">
        <v>9.6692156366092537E-4</v>
      </c>
      <c r="Q111" s="91">
        <v>2.8885693343667436E-3</v>
      </c>
      <c r="R111" s="89">
        <v>8.7855293819655528E-4</v>
      </c>
      <c r="S111" s="90">
        <v>1.1440052347180005E-3</v>
      </c>
      <c r="T111" s="91">
        <v>3.8729121350767975E-3</v>
      </c>
      <c r="U111" s="89">
        <v>2.8208336399999999E-2</v>
      </c>
      <c r="V111" s="90">
        <v>3.1494188404999998E-2</v>
      </c>
      <c r="W111" s="91">
        <v>4.7452916085373081E-2</v>
      </c>
      <c r="X111" s="89">
        <v>8.0271551000000007E-3</v>
      </c>
      <c r="Y111" s="90">
        <v>8.9620646149999993E-3</v>
      </c>
      <c r="Z111" s="91">
        <v>8.8365524414331063E-3</v>
      </c>
      <c r="AA111" s="89">
        <v>4.5867355899999997E-2</v>
      </c>
      <c r="AB111" s="90">
        <v>5.1209962730000003E-2</v>
      </c>
      <c r="AC111" s="91">
        <v>1.0456354026551991E-2</v>
      </c>
      <c r="AD111" s="89">
        <v>2.06409322E-2</v>
      </c>
      <c r="AE111" s="90">
        <v>2.3044425665E-2</v>
      </c>
      <c r="AF111" s="91">
        <v>3.8937354234900952E-3</v>
      </c>
      <c r="AG111" s="89">
        <v>8.8524293200000007E-2</v>
      </c>
      <c r="AH111" s="90">
        <v>9.8835418834999994E-2</v>
      </c>
      <c r="AI111" s="91">
        <v>0.10439122867548398</v>
      </c>
      <c r="AJ111" s="89">
        <v>0.69726971999999998</v>
      </c>
      <c r="AK111" s="90">
        <v>0.34816981349999998</v>
      </c>
      <c r="AL111" s="104">
        <v>0.34816981349999998</v>
      </c>
    </row>
    <row r="112" spans="1:38" ht="13" x14ac:dyDescent="0.3">
      <c r="A112" s="71">
        <v>1977</v>
      </c>
      <c r="B112" s="72">
        <v>27</v>
      </c>
      <c r="C112" s="89">
        <v>3.7385970799999999</v>
      </c>
      <c r="D112" s="90">
        <v>4.2113472925000002</v>
      </c>
      <c r="E112" s="91">
        <v>5.3091275584513538</v>
      </c>
      <c r="F112" s="89">
        <v>2.2815426200000002</v>
      </c>
      <c r="G112" s="90">
        <v>2.5440056520000001</v>
      </c>
      <c r="H112" s="91">
        <v>1.3443334097335233</v>
      </c>
      <c r="I112" s="89">
        <v>2.5668146599999999</v>
      </c>
      <c r="J112" s="90">
        <v>2.3609131675000001</v>
      </c>
      <c r="K112" s="91">
        <v>7.1016773231040435</v>
      </c>
      <c r="L112" s="89">
        <v>0.64916490999999998</v>
      </c>
      <c r="M112" s="90">
        <v>0.32416241299999998</v>
      </c>
      <c r="N112" s="91">
        <v>0.80267412577736319</v>
      </c>
      <c r="O112" s="89">
        <v>7.4256729145558934E-4</v>
      </c>
      <c r="P112" s="90">
        <v>9.6692156366092537E-4</v>
      </c>
      <c r="Q112" s="91">
        <v>2.8911232598988605E-3</v>
      </c>
      <c r="R112" s="89">
        <v>8.7855293819655528E-4</v>
      </c>
      <c r="S112" s="90">
        <v>1.1440052347180005E-3</v>
      </c>
      <c r="T112" s="91">
        <v>3.8844183202098649E-3</v>
      </c>
      <c r="U112" s="89">
        <v>2.8208336399999999E-2</v>
      </c>
      <c r="V112" s="90">
        <v>3.1494188404999998E-2</v>
      </c>
      <c r="W112" s="91">
        <v>4.74949390430668E-2</v>
      </c>
      <c r="X112" s="89">
        <v>8.0271551000000007E-3</v>
      </c>
      <c r="Y112" s="90">
        <v>8.9620646149999993E-3</v>
      </c>
      <c r="Z112" s="91">
        <v>8.8443843776892014E-3</v>
      </c>
      <c r="AA112" s="89">
        <v>4.5867355899999997E-2</v>
      </c>
      <c r="AB112" s="90">
        <v>5.1209962730000003E-2</v>
      </c>
      <c r="AC112" s="91">
        <v>1.0465594014948044E-2</v>
      </c>
      <c r="AD112" s="89">
        <v>2.06409322E-2</v>
      </c>
      <c r="AE112" s="90">
        <v>2.3044425665E-2</v>
      </c>
      <c r="AF112" s="91">
        <v>3.8971807559034779E-3</v>
      </c>
      <c r="AG112" s="89">
        <v>8.8524293200000007E-2</v>
      </c>
      <c r="AH112" s="90">
        <v>9.8835418834999994E-2</v>
      </c>
      <c r="AI112" s="91">
        <v>0.10448337004015179</v>
      </c>
      <c r="AJ112" s="89">
        <v>0.69726971999999998</v>
      </c>
      <c r="AK112" s="90">
        <v>0.34816981349999998</v>
      </c>
      <c r="AL112" s="104">
        <v>0.34816981349999998</v>
      </c>
    </row>
    <row r="113" spans="1:38" ht="13" x14ac:dyDescent="0.3">
      <c r="A113" s="71">
        <v>1977</v>
      </c>
      <c r="B113" s="72">
        <v>28</v>
      </c>
      <c r="C113" s="89">
        <v>3.7385970799999999</v>
      </c>
      <c r="D113" s="90">
        <v>4.2113472925000002</v>
      </c>
      <c r="E113" s="91">
        <v>5.3104798282840546</v>
      </c>
      <c r="F113" s="89">
        <v>2.2815426200000002</v>
      </c>
      <c r="G113" s="90">
        <v>2.5440056520000001</v>
      </c>
      <c r="H113" s="91">
        <v>1.3454149595377516</v>
      </c>
      <c r="I113" s="89">
        <v>2.5668146599999999</v>
      </c>
      <c r="J113" s="90">
        <v>2.3609131675000001</v>
      </c>
      <c r="K113" s="91">
        <v>7.1044386887803466</v>
      </c>
      <c r="L113" s="89">
        <v>0.64916490999999998</v>
      </c>
      <c r="M113" s="90">
        <v>0.32416241299999998</v>
      </c>
      <c r="N113" s="91">
        <v>0.80272229004425966</v>
      </c>
      <c r="O113" s="89">
        <v>7.4256729145558934E-4</v>
      </c>
      <c r="P113" s="90">
        <v>9.6692156366092537E-4</v>
      </c>
      <c r="Q113" s="91">
        <v>2.8934559202998312E-3</v>
      </c>
      <c r="R113" s="89">
        <v>8.7855293819655528E-4</v>
      </c>
      <c r="S113" s="90">
        <v>1.1440052347180005E-3</v>
      </c>
      <c r="T113" s="91">
        <v>3.8949505490105921E-3</v>
      </c>
      <c r="U113" s="89">
        <v>2.8208336399999999E-2</v>
      </c>
      <c r="V113" s="90">
        <v>3.1494188404999998E-2</v>
      </c>
      <c r="W113" s="91">
        <v>4.7533241370937958E-2</v>
      </c>
      <c r="X113" s="89">
        <v>8.0271551000000007E-3</v>
      </c>
      <c r="Y113" s="90">
        <v>8.9620646149999993E-3</v>
      </c>
      <c r="Z113" s="91">
        <v>8.8514928283796243E-3</v>
      </c>
      <c r="AA113" s="89">
        <v>4.5867355899999997E-2</v>
      </c>
      <c r="AB113" s="90">
        <v>5.1209962730000003E-2</v>
      </c>
      <c r="AC113" s="91">
        <v>1.0474037055309169E-2</v>
      </c>
      <c r="AD113" s="89">
        <v>2.06409322E-2</v>
      </c>
      <c r="AE113" s="90">
        <v>2.3044425665E-2</v>
      </c>
      <c r="AF113" s="91">
        <v>3.9003189194913614E-3</v>
      </c>
      <c r="AG113" s="89">
        <v>8.8524293200000007E-2</v>
      </c>
      <c r="AH113" s="90">
        <v>9.8835418834999994E-2</v>
      </c>
      <c r="AI113" s="91">
        <v>0.10456767901929737</v>
      </c>
      <c r="AJ113" s="89">
        <v>0.69726971999999998</v>
      </c>
      <c r="AK113" s="90">
        <v>0.34816981349999998</v>
      </c>
      <c r="AL113" s="104">
        <v>0.34816981349999998</v>
      </c>
    </row>
    <row r="114" spans="1:38" ht="13" x14ac:dyDescent="0.3">
      <c r="A114" s="71">
        <v>1977</v>
      </c>
      <c r="B114" s="72">
        <v>29</v>
      </c>
      <c r="C114" s="89">
        <v>3.7385970799999999</v>
      </c>
      <c r="D114" s="90">
        <v>4.2113472925000002</v>
      </c>
      <c r="E114" s="91">
        <v>5.3117388790605844</v>
      </c>
      <c r="F114" s="89">
        <v>2.2815426200000002</v>
      </c>
      <c r="G114" s="90">
        <v>2.5440056520000001</v>
      </c>
      <c r="H114" s="91">
        <v>1.3464294317103809</v>
      </c>
      <c r="I114" s="89">
        <v>2.5668146599999999</v>
      </c>
      <c r="J114" s="90">
        <v>2.3609131675000001</v>
      </c>
      <c r="K114" s="91">
        <v>7.107102566469246</v>
      </c>
      <c r="L114" s="89">
        <v>0.64916490999999998</v>
      </c>
      <c r="M114" s="90">
        <v>0.32416241299999998</v>
      </c>
      <c r="N114" s="91">
        <v>0.8027716891566512</v>
      </c>
      <c r="O114" s="89">
        <v>7.4256729145558934E-4</v>
      </c>
      <c r="P114" s="90">
        <v>9.6692156366092537E-4</v>
      </c>
      <c r="Q114" s="91">
        <v>2.8956337268928028E-3</v>
      </c>
      <c r="R114" s="89">
        <v>8.7855293819655528E-4</v>
      </c>
      <c r="S114" s="90">
        <v>1.1440052347180005E-3</v>
      </c>
      <c r="T114" s="91">
        <v>3.9047348921877798E-3</v>
      </c>
      <c r="U114" s="89">
        <v>2.8208336399999999E-2</v>
      </c>
      <c r="V114" s="90">
        <v>3.1494188404999998E-2</v>
      </c>
      <c r="W114" s="91">
        <v>4.7569041612183664E-2</v>
      </c>
      <c r="X114" s="89">
        <v>8.0271551000000007E-3</v>
      </c>
      <c r="Y114" s="90">
        <v>8.9620646149999993E-3</v>
      </c>
      <c r="Z114" s="91">
        <v>8.8581680191267328E-3</v>
      </c>
      <c r="AA114" s="89">
        <v>4.5867355899999997E-2</v>
      </c>
      <c r="AB114" s="90">
        <v>5.1209962730000003E-2</v>
      </c>
      <c r="AC114" s="91">
        <v>1.0481904991282718E-2</v>
      </c>
      <c r="AD114" s="89">
        <v>2.06409322E-2</v>
      </c>
      <c r="AE114" s="90">
        <v>2.3044425665E-2</v>
      </c>
      <c r="AF114" s="91">
        <v>3.9032592108299356E-3</v>
      </c>
      <c r="AG114" s="89">
        <v>8.8524293200000007E-2</v>
      </c>
      <c r="AH114" s="90">
        <v>9.8835418834999994E-2</v>
      </c>
      <c r="AI114" s="91">
        <v>0.10464648626387714</v>
      </c>
      <c r="AJ114" s="89">
        <v>0.69726971999999998</v>
      </c>
      <c r="AK114" s="90">
        <v>0.34816981349999998</v>
      </c>
      <c r="AL114" s="104">
        <v>0.34816981349999998</v>
      </c>
    </row>
    <row r="115" spans="1:38" ht="13" x14ac:dyDescent="0.3">
      <c r="A115" s="71">
        <v>1977</v>
      </c>
      <c r="B115" s="72">
        <v>30</v>
      </c>
      <c r="C115" s="89">
        <v>3.7385970799999999</v>
      </c>
      <c r="D115" s="90">
        <v>4.2113472925000002</v>
      </c>
      <c r="E115" s="91">
        <v>5.3128619815279929</v>
      </c>
      <c r="F115" s="89">
        <v>2.2815426200000002</v>
      </c>
      <c r="G115" s="90">
        <v>2.5440056520000001</v>
      </c>
      <c r="H115" s="91">
        <v>1.347348873785317</v>
      </c>
      <c r="I115" s="89">
        <v>2.5668146599999999</v>
      </c>
      <c r="J115" s="90">
        <v>2.3609131675000001</v>
      </c>
      <c r="K115" s="91">
        <v>7.1094542829860137</v>
      </c>
      <c r="L115" s="89">
        <v>0.64916490999999998</v>
      </c>
      <c r="M115" s="90">
        <v>0.32416241299999998</v>
      </c>
      <c r="N115" s="91">
        <v>0.80281113478925237</v>
      </c>
      <c r="O115" s="89">
        <v>7.4256729145558934E-4</v>
      </c>
      <c r="P115" s="90">
        <v>9.6692156366092537E-4</v>
      </c>
      <c r="Q115" s="91">
        <v>2.8976081920382593E-3</v>
      </c>
      <c r="R115" s="89">
        <v>8.7855293819655528E-4</v>
      </c>
      <c r="S115" s="90">
        <v>1.1440052347180005E-3</v>
      </c>
      <c r="T115" s="91">
        <v>3.9136662360276363E-3</v>
      </c>
      <c r="U115" s="89">
        <v>2.8208336399999999E-2</v>
      </c>
      <c r="V115" s="90">
        <v>3.1494188404999998E-2</v>
      </c>
      <c r="W115" s="91">
        <v>4.7601498463340858E-2</v>
      </c>
      <c r="X115" s="89">
        <v>8.0271551000000007E-3</v>
      </c>
      <c r="Y115" s="90">
        <v>8.9620646149999993E-3</v>
      </c>
      <c r="Z115" s="91">
        <v>8.8642283964981815E-3</v>
      </c>
      <c r="AA115" s="89">
        <v>4.5867355899999997E-2</v>
      </c>
      <c r="AB115" s="90">
        <v>5.1209962730000003E-2</v>
      </c>
      <c r="AC115" s="91">
        <v>1.0489074999398175E-2</v>
      </c>
      <c r="AD115" s="89">
        <v>2.06409322E-2</v>
      </c>
      <c r="AE115" s="90">
        <v>2.3044425665E-2</v>
      </c>
      <c r="AF115" s="91">
        <v>3.9059208600476644E-3</v>
      </c>
      <c r="AG115" s="89">
        <v>8.8524293200000007E-2</v>
      </c>
      <c r="AH115" s="90">
        <v>9.8835418834999994E-2</v>
      </c>
      <c r="AI115" s="91">
        <v>0.10471797477953156</v>
      </c>
      <c r="AJ115" s="89">
        <v>0.69726971999999998</v>
      </c>
      <c r="AK115" s="90">
        <v>0.34816981349999998</v>
      </c>
      <c r="AL115" s="104">
        <v>0.34816981349999998</v>
      </c>
    </row>
    <row r="116" spans="1:38" ht="13" x14ac:dyDescent="0.3">
      <c r="A116" s="71">
        <v>1977</v>
      </c>
      <c r="B116" s="72">
        <v>31</v>
      </c>
      <c r="C116" s="89">
        <v>3.7385970799999999</v>
      </c>
      <c r="D116" s="90">
        <v>4.2113472925000002</v>
      </c>
      <c r="E116" s="91">
        <v>5.3128619815279929</v>
      </c>
      <c r="F116" s="89">
        <v>2.2815426200000002</v>
      </c>
      <c r="G116" s="90">
        <v>2.5440056520000001</v>
      </c>
      <c r="H116" s="91">
        <v>1.347348873785317</v>
      </c>
      <c r="I116" s="89">
        <v>2.5668146599999999</v>
      </c>
      <c r="J116" s="90">
        <v>2.3609131675000001</v>
      </c>
      <c r="K116" s="91">
        <v>7.1094542829860137</v>
      </c>
      <c r="L116" s="89">
        <v>0.64916490999999998</v>
      </c>
      <c r="M116" s="90">
        <v>0.32416241299999998</v>
      </c>
      <c r="N116" s="91">
        <v>0.80281113478925237</v>
      </c>
      <c r="O116" s="89">
        <v>7.4256729145558934E-4</v>
      </c>
      <c r="P116" s="90">
        <v>9.6692156366092537E-4</v>
      </c>
      <c r="Q116" s="91">
        <v>2.8976081920382593E-3</v>
      </c>
      <c r="R116" s="89">
        <v>8.7855293819655528E-4</v>
      </c>
      <c r="S116" s="90">
        <v>1.1440052347180005E-3</v>
      </c>
      <c r="T116" s="91">
        <v>3.9136662360276363E-3</v>
      </c>
      <c r="U116" s="89">
        <v>2.8208336399999999E-2</v>
      </c>
      <c r="V116" s="90">
        <v>3.1494188404999998E-2</v>
      </c>
      <c r="W116" s="91">
        <v>4.7601498463340858E-2</v>
      </c>
      <c r="X116" s="89">
        <v>8.0271551000000007E-3</v>
      </c>
      <c r="Y116" s="90">
        <v>8.9620646149999993E-3</v>
      </c>
      <c r="Z116" s="91">
        <v>8.8642283964981815E-3</v>
      </c>
      <c r="AA116" s="89">
        <v>4.5867355899999997E-2</v>
      </c>
      <c r="AB116" s="90">
        <v>5.1209962730000003E-2</v>
      </c>
      <c r="AC116" s="91">
        <v>1.0489074999398175E-2</v>
      </c>
      <c r="AD116" s="89">
        <v>2.06409322E-2</v>
      </c>
      <c r="AE116" s="90">
        <v>2.3044425665E-2</v>
      </c>
      <c r="AF116" s="91">
        <v>3.9059208600476644E-3</v>
      </c>
      <c r="AG116" s="89">
        <v>8.8524293200000007E-2</v>
      </c>
      <c r="AH116" s="90">
        <v>9.8835418834999994E-2</v>
      </c>
      <c r="AI116" s="91">
        <v>0.10471797477953156</v>
      </c>
      <c r="AJ116" s="89">
        <v>0.69726971999999998</v>
      </c>
      <c r="AK116" s="90">
        <v>0.34816981349999998</v>
      </c>
      <c r="AL116" s="104">
        <v>0.34816981349999998</v>
      </c>
    </row>
    <row r="117" spans="1:38" ht="13" x14ac:dyDescent="0.3">
      <c r="A117" s="71">
        <v>1977</v>
      </c>
      <c r="B117" s="72">
        <v>32</v>
      </c>
      <c r="C117" s="89">
        <v>3.7385970799999999</v>
      </c>
      <c r="D117" s="90">
        <v>4.2113472925000002</v>
      </c>
      <c r="E117" s="91">
        <v>5.3128619815279929</v>
      </c>
      <c r="F117" s="89">
        <v>2.2815426200000002</v>
      </c>
      <c r="G117" s="90">
        <v>2.5440056520000001</v>
      </c>
      <c r="H117" s="91">
        <v>1.347348873785317</v>
      </c>
      <c r="I117" s="89">
        <v>2.5668146599999999</v>
      </c>
      <c r="J117" s="90">
        <v>2.3609131675000001</v>
      </c>
      <c r="K117" s="91">
        <v>7.1094542829860137</v>
      </c>
      <c r="L117" s="89">
        <v>0.64916490999999998</v>
      </c>
      <c r="M117" s="90">
        <v>0.32416241299999998</v>
      </c>
      <c r="N117" s="91">
        <v>0.80281113478925237</v>
      </c>
      <c r="O117" s="89">
        <v>7.4256729145558934E-4</v>
      </c>
      <c r="P117" s="90">
        <v>9.6692156366092537E-4</v>
      </c>
      <c r="Q117" s="91">
        <v>2.8976081920382593E-3</v>
      </c>
      <c r="R117" s="89">
        <v>8.7855293819655528E-4</v>
      </c>
      <c r="S117" s="90">
        <v>1.1440052347180005E-3</v>
      </c>
      <c r="T117" s="91">
        <v>3.9136662360276363E-3</v>
      </c>
      <c r="U117" s="89">
        <v>2.8208336399999999E-2</v>
      </c>
      <c r="V117" s="90">
        <v>3.1494188404999998E-2</v>
      </c>
      <c r="W117" s="91">
        <v>4.7601498463340858E-2</v>
      </c>
      <c r="X117" s="89">
        <v>8.0271551000000007E-3</v>
      </c>
      <c r="Y117" s="90">
        <v>8.9620646149999993E-3</v>
      </c>
      <c r="Z117" s="91">
        <v>8.8642283964981815E-3</v>
      </c>
      <c r="AA117" s="89">
        <v>4.5867355899999997E-2</v>
      </c>
      <c r="AB117" s="90">
        <v>5.1209962730000003E-2</v>
      </c>
      <c r="AC117" s="91">
        <v>1.0489074999398175E-2</v>
      </c>
      <c r="AD117" s="89">
        <v>2.06409322E-2</v>
      </c>
      <c r="AE117" s="90">
        <v>2.3044425665E-2</v>
      </c>
      <c r="AF117" s="91">
        <v>3.9059208600476644E-3</v>
      </c>
      <c r="AG117" s="89">
        <v>8.8524293200000007E-2</v>
      </c>
      <c r="AH117" s="90">
        <v>9.8835418834999994E-2</v>
      </c>
      <c r="AI117" s="91">
        <v>0.10471797477953156</v>
      </c>
      <c r="AJ117" s="89">
        <v>0.69726971999999998</v>
      </c>
      <c r="AK117" s="90">
        <v>0.34816981349999998</v>
      </c>
      <c r="AL117" s="104">
        <v>0.34816981349999998</v>
      </c>
    </row>
    <row r="118" spans="1:38" ht="13" x14ac:dyDescent="0.3">
      <c r="A118" s="71">
        <v>1977</v>
      </c>
      <c r="B118" s="72">
        <v>33</v>
      </c>
      <c r="C118" s="89">
        <v>3.7385970799999999</v>
      </c>
      <c r="D118" s="90">
        <v>4.2113472925000002</v>
      </c>
      <c r="E118" s="91">
        <v>5.3128619815279929</v>
      </c>
      <c r="F118" s="89">
        <v>2.2815426200000002</v>
      </c>
      <c r="G118" s="90">
        <v>2.5440056520000001</v>
      </c>
      <c r="H118" s="91">
        <v>1.347348873785317</v>
      </c>
      <c r="I118" s="89">
        <v>2.5668146599999999</v>
      </c>
      <c r="J118" s="90">
        <v>2.3609131675000001</v>
      </c>
      <c r="K118" s="91">
        <v>7.1094542829860137</v>
      </c>
      <c r="L118" s="89">
        <v>0.64916490999999998</v>
      </c>
      <c r="M118" s="90">
        <v>0.32416241299999998</v>
      </c>
      <c r="N118" s="91">
        <v>0.80281113478925237</v>
      </c>
      <c r="O118" s="89">
        <v>7.4256729145558934E-4</v>
      </c>
      <c r="P118" s="90">
        <v>9.6692156366092537E-4</v>
      </c>
      <c r="Q118" s="91">
        <v>2.8976081920382593E-3</v>
      </c>
      <c r="R118" s="89">
        <v>8.7855293819655528E-4</v>
      </c>
      <c r="S118" s="90">
        <v>1.1440052347180005E-3</v>
      </c>
      <c r="T118" s="91">
        <v>3.9136662360276363E-3</v>
      </c>
      <c r="U118" s="89">
        <v>2.8208336399999999E-2</v>
      </c>
      <c r="V118" s="90">
        <v>3.1494188404999998E-2</v>
      </c>
      <c r="W118" s="91">
        <v>4.7601498463340858E-2</v>
      </c>
      <c r="X118" s="89">
        <v>8.0271551000000007E-3</v>
      </c>
      <c r="Y118" s="90">
        <v>8.9620646149999993E-3</v>
      </c>
      <c r="Z118" s="91">
        <v>8.8642283964981815E-3</v>
      </c>
      <c r="AA118" s="89">
        <v>4.5867355899999997E-2</v>
      </c>
      <c r="AB118" s="90">
        <v>5.1209962730000003E-2</v>
      </c>
      <c r="AC118" s="91">
        <v>1.0489074999398175E-2</v>
      </c>
      <c r="AD118" s="89">
        <v>2.06409322E-2</v>
      </c>
      <c r="AE118" s="90">
        <v>2.3044425665E-2</v>
      </c>
      <c r="AF118" s="91">
        <v>3.9059208600476644E-3</v>
      </c>
      <c r="AG118" s="89">
        <v>8.8524293200000007E-2</v>
      </c>
      <c r="AH118" s="90">
        <v>9.8835418834999994E-2</v>
      </c>
      <c r="AI118" s="91">
        <v>0.10471797477953156</v>
      </c>
      <c r="AJ118" s="89">
        <v>0.69726971999999998</v>
      </c>
      <c r="AK118" s="90">
        <v>0.34816981349999998</v>
      </c>
      <c r="AL118" s="104">
        <v>0.34816981349999998</v>
      </c>
    </row>
    <row r="119" spans="1:38" ht="13" x14ac:dyDescent="0.3">
      <c r="A119" s="71">
        <v>1977</v>
      </c>
      <c r="B119" s="72">
        <v>34</v>
      </c>
      <c r="C119" s="89">
        <v>3.7385970799999999</v>
      </c>
      <c r="D119" s="90">
        <v>4.2113472925000002</v>
      </c>
      <c r="E119" s="91">
        <v>5.3128619815279929</v>
      </c>
      <c r="F119" s="89">
        <v>2.2815426200000002</v>
      </c>
      <c r="G119" s="90">
        <v>2.5440056520000001</v>
      </c>
      <c r="H119" s="91">
        <v>1.347348873785317</v>
      </c>
      <c r="I119" s="89">
        <v>2.5668146599999999</v>
      </c>
      <c r="J119" s="90">
        <v>2.3609131675000001</v>
      </c>
      <c r="K119" s="91">
        <v>7.1094542829860137</v>
      </c>
      <c r="L119" s="89">
        <v>0.64916490999999998</v>
      </c>
      <c r="M119" s="90">
        <v>0.32416241299999998</v>
      </c>
      <c r="N119" s="91">
        <v>0.80281113478925237</v>
      </c>
      <c r="O119" s="89">
        <v>7.4256729145558934E-4</v>
      </c>
      <c r="P119" s="90">
        <v>9.6692156366092537E-4</v>
      </c>
      <c r="Q119" s="91">
        <v>2.8976081920382593E-3</v>
      </c>
      <c r="R119" s="89">
        <v>8.7855293819655528E-4</v>
      </c>
      <c r="S119" s="90">
        <v>1.1440052347180005E-3</v>
      </c>
      <c r="T119" s="91">
        <v>3.9136662360276363E-3</v>
      </c>
      <c r="U119" s="89">
        <v>2.8208336399999999E-2</v>
      </c>
      <c r="V119" s="90">
        <v>3.1494188404999998E-2</v>
      </c>
      <c r="W119" s="91">
        <v>4.7601498463340858E-2</v>
      </c>
      <c r="X119" s="89">
        <v>8.0271551000000007E-3</v>
      </c>
      <c r="Y119" s="90">
        <v>8.9620646149999993E-3</v>
      </c>
      <c r="Z119" s="91">
        <v>8.8642283964981815E-3</v>
      </c>
      <c r="AA119" s="89">
        <v>4.5867355899999997E-2</v>
      </c>
      <c r="AB119" s="90">
        <v>5.1209962730000003E-2</v>
      </c>
      <c r="AC119" s="91">
        <v>1.0489074999398175E-2</v>
      </c>
      <c r="AD119" s="89">
        <v>2.06409322E-2</v>
      </c>
      <c r="AE119" s="90">
        <v>2.3044425665E-2</v>
      </c>
      <c r="AF119" s="91">
        <v>3.9059208600476644E-3</v>
      </c>
      <c r="AG119" s="89">
        <v>8.8524293200000007E-2</v>
      </c>
      <c r="AH119" s="90">
        <v>9.8835418834999994E-2</v>
      </c>
      <c r="AI119" s="91">
        <v>0.10471797477953156</v>
      </c>
      <c r="AJ119" s="89">
        <v>0.69726971999999998</v>
      </c>
      <c r="AK119" s="90">
        <v>0.34816981349999998</v>
      </c>
      <c r="AL119" s="104">
        <v>0.34816981349999998</v>
      </c>
    </row>
    <row r="120" spans="1:38" ht="13" x14ac:dyDescent="0.3">
      <c r="A120" s="71">
        <v>1977</v>
      </c>
      <c r="B120" s="72">
        <v>35</v>
      </c>
      <c r="C120" s="89">
        <v>3.7385970799999999</v>
      </c>
      <c r="D120" s="90">
        <v>4.2113472925000002</v>
      </c>
      <c r="E120" s="91">
        <v>5.3128619815279929</v>
      </c>
      <c r="F120" s="89">
        <v>2.2815426200000002</v>
      </c>
      <c r="G120" s="90">
        <v>2.5440056520000001</v>
      </c>
      <c r="H120" s="91">
        <v>1.347348873785317</v>
      </c>
      <c r="I120" s="89">
        <v>2.5668146599999999</v>
      </c>
      <c r="J120" s="90">
        <v>2.3609131675000001</v>
      </c>
      <c r="K120" s="91">
        <v>7.1094542829860137</v>
      </c>
      <c r="L120" s="89">
        <v>0.64916490999999998</v>
      </c>
      <c r="M120" s="90">
        <v>0.32416241299999998</v>
      </c>
      <c r="N120" s="91">
        <v>0.80281113478925237</v>
      </c>
      <c r="O120" s="89">
        <v>7.4256729145558934E-4</v>
      </c>
      <c r="P120" s="90">
        <v>9.6692156366092537E-4</v>
      </c>
      <c r="Q120" s="91">
        <v>2.8976081920382593E-3</v>
      </c>
      <c r="R120" s="89">
        <v>8.7855293819655528E-4</v>
      </c>
      <c r="S120" s="90">
        <v>1.1440052347180005E-3</v>
      </c>
      <c r="T120" s="91">
        <v>3.9136662360276363E-3</v>
      </c>
      <c r="U120" s="89">
        <v>2.8208336399999999E-2</v>
      </c>
      <c r="V120" s="90">
        <v>3.1494188404999998E-2</v>
      </c>
      <c r="W120" s="91">
        <v>4.7601498463340858E-2</v>
      </c>
      <c r="X120" s="89">
        <v>8.0271551000000007E-3</v>
      </c>
      <c r="Y120" s="90">
        <v>8.9620646149999993E-3</v>
      </c>
      <c r="Z120" s="91">
        <v>8.8642283964981815E-3</v>
      </c>
      <c r="AA120" s="89">
        <v>4.5867355899999997E-2</v>
      </c>
      <c r="AB120" s="90">
        <v>5.1209962730000003E-2</v>
      </c>
      <c r="AC120" s="91">
        <v>1.0489074999398175E-2</v>
      </c>
      <c r="AD120" s="89">
        <v>2.06409322E-2</v>
      </c>
      <c r="AE120" s="90">
        <v>2.3044425665E-2</v>
      </c>
      <c r="AF120" s="91">
        <v>3.9059208600476644E-3</v>
      </c>
      <c r="AG120" s="89">
        <v>8.8524293200000007E-2</v>
      </c>
      <c r="AH120" s="90">
        <v>9.8835418834999994E-2</v>
      </c>
      <c r="AI120" s="91">
        <v>0.10471797477953156</v>
      </c>
      <c r="AJ120" s="89">
        <v>0.69726971999999998</v>
      </c>
      <c r="AK120" s="90">
        <v>0.34816981349999998</v>
      </c>
      <c r="AL120" s="104">
        <v>0.34816981349999998</v>
      </c>
    </row>
    <row r="121" spans="1:38" ht="13" x14ac:dyDescent="0.3">
      <c r="A121" s="71">
        <v>1977</v>
      </c>
      <c r="B121" s="72">
        <v>36</v>
      </c>
      <c r="C121" s="89">
        <v>3.7385970799999999</v>
      </c>
      <c r="D121" s="90">
        <v>4.2113472925000002</v>
      </c>
      <c r="E121" s="91">
        <v>5.3128619815279929</v>
      </c>
      <c r="F121" s="89">
        <v>2.2815426200000002</v>
      </c>
      <c r="G121" s="90">
        <v>2.5440056520000001</v>
      </c>
      <c r="H121" s="91">
        <v>1.347348873785317</v>
      </c>
      <c r="I121" s="89">
        <v>2.5668146599999999</v>
      </c>
      <c r="J121" s="90">
        <v>2.3609131675000001</v>
      </c>
      <c r="K121" s="91">
        <v>7.1094542829860137</v>
      </c>
      <c r="L121" s="89">
        <v>0.64916490999999998</v>
      </c>
      <c r="M121" s="90">
        <v>0.32416241299999998</v>
      </c>
      <c r="N121" s="91">
        <v>0.80281113478925237</v>
      </c>
      <c r="O121" s="89">
        <v>7.4256729145558934E-4</v>
      </c>
      <c r="P121" s="90">
        <v>9.6692156366092537E-4</v>
      </c>
      <c r="Q121" s="91">
        <v>2.8976081920382593E-3</v>
      </c>
      <c r="R121" s="89">
        <v>8.7855293819655528E-4</v>
      </c>
      <c r="S121" s="90">
        <v>1.1440052347180005E-3</v>
      </c>
      <c r="T121" s="91">
        <v>3.9136662360276363E-3</v>
      </c>
      <c r="U121" s="89">
        <v>2.8208336399999999E-2</v>
      </c>
      <c r="V121" s="90">
        <v>3.1494188404999998E-2</v>
      </c>
      <c r="W121" s="91">
        <v>4.7601498463340858E-2</v>
      </c>
      <c r="X121" s="89">
        <v>8.0271551000000007E-3</v>
      </c>
      <c r="Y121" s="90">
        <v>8.9620646149999993E-3</v>
      </c>
      <c r="Z121" s="91">
        <v>8.8642283964981815E-3</v>
      </c>
      <c r="AA121" s="89">
        <v>4.5867355899999997E-2</v>
      </c>
      <c r="AB121" s="90">
        <v>5.1209962730000003E-2</v>
      </c>
      <c r="AC121" s="91">
        <v>1.0489074999398175E-2</v>
      </c>
      <c r="AD121" s="89">
        <v>2.06409322E-2</v>
      </c>
      <c r="AE121" s="90">
        <v>2.3044425665E-2</v>
      </c>
      <c r="AF121" s="91">
        <v>3.9059208600476644E-3</v>
      </c>
      <c r="AG121" s="89">
        <v>8.8524293200000007E-2</v>
      </c>
      <c r="AH121" s="90">
        <v>9.8835418834999994E-2</v>
      </c>
      <c r="AI121" s="91">
        <v>0.10471797477953156</v>
      </c>
      <c r="AJ121" s="89">
        <v>0.69726971999999998</v>
      </c>
      <c r="AK121" s="90">
        <v>0.34816981349999998</v>
      </c>
      <c r="AL121" s="104">
        <v>0.34816981349999998</v>
      </c>
    </row>
    <row r="122" spans="1:38" ht="13" x14ac:dyDescent="0.3">
      <c r="A122" s="71">
        <v>1977</v>
      </c>
      <c r="B122" s="72">
        <v>37</v>
      </c>
      <c r="C122" s="89">
        <v>3.7385970799999999</v>
      </c>
      <c r="D122" s="90">
        <v>4.2113472925000002</v>
      </c>
      <c r="E122" s="91">
        <v>5.3128619815279929</v>
      </c>
      <c r="F122" s="89">
        <v>2.2815426200000002</v>
      </c>
      <c r="G122" s="90">
        <v>2.5440056520000001</v>
      </c>
      <c r="H122" s="91">
        <v>1.347348873785317</v>
      </c>
      <c r="I122" s="89">
        <v>2.5668146599999999</v>
      </c>
      <c r="J122" s="90">
        <v>2.3609131675000001</v>
      </c>
      <c r="K122" s="91">
        <v>7.1094542829860137</v>
      </c>
      <c r="L122" s="89">
        <v>0.64916490999999998</v>
      </c>
      <c r="M122" s="90">
        <v>0.32416241299999998</v>
      </c>
      <c r="N122" s="91">
        <v>0.80281113478925237</v>
      </c>
      <c r="O122" s="89">
        <v>7.4256729145558934E-4</v>
      </c>
      <c r="P122" s="90">
        <v>9.6692156366092537E-4</v>
      </c>
      <c r="Q122" s="91">
        <v>2.8976081920382593E-3</v>
      </c>
      <c r="R122" s="89">
        <v>8.7855293819655528E-4</v>
      </c>
      <c r="S122" s="90">
        <v>1.1440052347180005E-3</v>
      </c>
      <c r="T122" s="91">
        <v>3.9136662360276363E-3</v>
      </c>
      <c r="U122" s="89">
        <v>2.8208336399999999E-2</v>
      </c>
      <c r="V122" s="90">
        <v>3.1494188404999998E-2</v>
      </c>
      <c r="W122" s="91">
        <v>4.7601498463340858E-2</v>
      </c>
      <c r="X122" s="89">
        <v>8.0271551000000007E-3</v>
      </c>
      <c r="Y122" s="90">
        <v>8.9620646149999993E-3</v>
      </c>
      <c r="Z122" s="91">
        <v>8.8642283964981815E-3</v>
      </c>
      <c r="AA122" s="89">
        <v>4.5867355899999997E-2</v>
      </c>
      <c r="AB122" s="90">
        <v>5.1209962730000003E-2</v>
      </c>
      <c r="AC122" s="91">
        <v>1.0489074999398175E-2</v>
      </c>
      <c r="AD122" s="89">
        <v>2.06409322E-2</v>
      </c>
      <c r="AE122" s="90">
        <v>2.3044425665E-2</v>
      </c>
      <c r="AF122" s="91">
        <v>3.9059208600476644E-3</v>
      </c>
      <c r="AG122" s="89">
        <v>8.8524293200000007E-2</v>
      </c>
      <c r="AH122" s="90">
        <v>9.8835418834999994E-2</v>
      </c>
      <c r="AI122" s="91">
        <v>0.10471797477953156</v>
      </c>
      <c r="AJ122" s="89">
        <v>0.69726971999999998</v>
      </c>
      <c r="AK122" s="90">
        <v>0.34816981349999998</v>
      </c>
      <c r="AL122" s="104">
        <v>0.34816981349999998</v>
      </c>
    </row>
    <row r="123" spans="1:38" ht="13" x14ac:dyDescent="0.3">
      <c r="A123" s="71">
        <v>1977</v>
      </c>
      <c r="B123" s="72">
        <v>38</v>
      </c>
      <c r="C123" s="89">
        <v>3.7385970799999999</v>
      </c>
      <c r="D123" s="90">
        <v>4.2113472925000002</v>
      </c>
      <c r="E123" s="91">
        <v>5.3128619815279929</v>
      </c>
      <c r="F123" s="89">
        <v>2.2815426200000002</v>
      </c>
      <c r="G123" s="90">
        <v>2.5440056520000001</v>
      </c>
      <c r="H123" s="91">
        <v>1.347348873785317</v>
      </c>
      <c r="I123" s="89">
        <v>2.5668146599999999</v>
      </c>
      <c r="J123" s="90">
        <v>2.3609131675000001</v>
      </c>
      <c r="K123" s="91">
        <v>7.1094542829860137</v>
      </c>
      <c r="L123" s="89">
        <v>0.64916490999999998</v>
      </c>
      <c r="M123" s="90">
        <v>0.32416241299999998</v>
      </c>
      <c r="N123" s="91">
        <v>0.80281113478925237</v>
      </c>
      <c r="O123" s="89">
        <v>7.4256729145558934E-4</v>
      </c>
      <c r="P123" s="90">
        <v>9.6692156366092537E-4</v>
      </c>
      <c r="Q123" s="91">
        <v>2.8976081920382593E-3</v>
      </c>
      <c r="R123" s="89">
        <v>8.7855293819655528E-4</v>
      </c>
      <c r="S123" s="90">
        <v>1.1440052347180005E-3</v>
      </c>
      <c r="T123" s="91">
        <v>3.9136662360276363E-3</v>
      </c>
      <c r="U123" s="89">
        <v>2.8208336399999999E-2</v>
      </c>
      <c r="V123" s="90">
        <v>3.1494188404999998E-2</v>
      </c>
      <c r="W123" s="91">
        <v>4.7601498463340858E-2</v>
      </c>
      <c r="X123" s="89">
        <v>8.0271551000000007E-3</v>
      </c>
      <c r="Y123" s="90">
        <v>8.9620646149999993E-3</v>
      </c>
      <c r="Z123" s="91">
        <v>8.8642283964981815E-3</v>
      </c>
      <c r="AA123" s="89">
        <v>4.5867355899999997E-2</v>
      </c>
      <c r="AB123" s="90">
        <v>5.1209962730000003E-2</v>
      </c>
      <c r="AC123" s="91">
        <v>1.0489074999398175E-2</v>
      </c>
      <c r="AD123" s="89">
        <v>2.06409322E-2</v>
      </c>
      <c r="AE123" s="90">
        <v>2.3044425665E-2</v>
      </c>
      <c r="AF123" s="91">
        <v>3.9059208600476644E-3</v>
      </c>
      <c r="AG123" s="89">
        <v>8.8524293200000007E-2</v>
      </c>
      <c r="AH123" s="90">
        <v>9.8835418834999994E-2</v>
      </c>
      <c r="AI123" s="91">
        <v>0.10471797477953156</v>
      </c>
      <c r="AJ123" s="89">
        <v>0.69726971999999998</v>
      </c>
      <c r="AK123" s="90">
        <v>0.34816981349999998</v>
      </c>
      <c r="AL123" s="104">
        <v>0.34816981349999998</v>
      </c>
    </row>
    <row r="124" spans="1:38" ht="13.5" thickBot="1" x14ac:dyDescent="0.35">
      <c r="A124" s="73">
        <v>1977</v>
      </c>
      <c r="B124" s="74">
        <v>39</v>
      </c>
      <c r="C124" s="96">
        <v>3.7385970799999999</v>
      </c>
      <c r="D124" s="97">
        <v>4.2113472925000002</v>
      </c>
      <c r="E124" s="98">
        <v>5.3128619815279929</v>
      </c>
      <c r="F124" s="96">
        <v>2.2815426200000002</v>
      </c>
      <c r="G124" s="97">
        <v>2.5440056520000001</v>
      </c>
      <c r="H124" s="98">
        <v>1.347348873785317</v>
      </c>
      <c r="I124" s="96">
        <v>2.5668146599999999</v>
      </c>
      <c r="J124" s="97">
        <v>2.3609131675000001</v>
      </c>
      <c r="K124" s="98">
        <v>7.1094542829860137</v>
      </c>
      <c r="L124" s="96">
        <v>0.64916490999999998</v>
      </c>
      <c r="M124" s="97">
        <v>0.32416241299999998</v>
      </c>
      <c r="N124" s="98">
        <v>0.80281113478925237</v>
      </c>
      <c r="O124" s="96">
        <v>7.4256729145558934E-4</v>
      </c>
      <c r="P124" s="97">
        <v>9.6692156366092537E-4</v>
      </c>
      <c r="Q124" s="98">
        <v>2.8976081920382593E-3</v>
      </c>
      <c r="R124" s="96">
        <v>8.7855293819655528E-4</v>
      </c>
      <c r="S124" s="97">
        <v>1.1440052347180005E-3</v>
      </c>
      <c r="T124" s="98">
        <v>3.9136662360276363E-3</v>
      </c>
      <c r="U124" s="96">
        <v>2.8208336399999999E-2</v>
      </c>
      <c r="V124" s="97">
        <v>3.1494188404999998E-2</v>
      </c>
      <c r="W124" s="98">
        <v>4.7601498463340858E-2</v>
      </c>
      <c r="X124" s="96">
        <v>8.0271551000000007E-3</v>
      </c>
      <c r="Y124" s="97">
        <v>8.9620646149999993E-3</v>
      </c>
      <c r="Z124" s="98">
        <v>8.8642283964981815E-3</v>
      </c>
      <c r="AA124" s="96">
        <v>4.5867355899999997E-2</v>
      </c>
      <c r="AB124" s="97">
        <v>5.1209962730000003E-2</v>
      </c>
      <c r="AC124" s="98">
        <v>1.0489074999398175E-2</v>
      </c>
      <c r="AD124" s="96">
        <v>2.06409322E-2</v>
      </c>
      <c r="AE124" s="97">
        <v>2.3044425665E-2</v>
      </c>
      <c r="AF124" s="98">
        <v>3.9059208600476644E-3</v>
      </c>
      <c r="AG124" s="96">
        <v>8.8524293200000007E-2</v>
      </c>
      <c r="AH124" s="97">
        <v>9.8835418834999994E-2</v>
      </c>
      <c r="AI124" s="98">
        <v>0.10471797477953156</v>
      </c>
      <c r="AJ124" s="96">
        <v>0.69726971999999998</v>
      </c>
      <c r="AK124" s="97">
        <v>0.34816981349999998</v>
      </c>
      <c r="AL124" s="105">
        <v>0.34816981349999998</v>
      </c>
    </row>
    <row r="125" spans="1:38" ht="13" x14ac:dyDescent="0.3">
      <c r="A125" s="69">
        <v>1978</v>
      </c>
      <c r="B125" s="70">
        <v>0</v>
      </c>
      <c r="C125" s="84">
        <v>0.87845373999999998</v>
      </c>
      <c r="D125" s="85">
        <v>0.66211149150000004</v>
      </c>
      <c r="E125" s="86">
        <v>1.3514259457582545</v>
      </c>
      <c r="F125" s="84">
        <v>0.35350568999999998</v>
      </c>
      <c r="G125" s="85">
        <v>0.32647981549999999</v>
      </c>
      <c r="H125" s="86">
        <v>0.32061363759852229</v>
      </c>
      <c r="I125" s="84">
        <v>1.54031506</v>
      </c>
      <c r="J125" s="85">
        <v>1.0256303339999999</v>
      </c>
      <c r="K125" s="86">
        <v>6.7037435060853587</v>
      </c>
      <c r="L125" s="84">
        <v>0.67846784000000004</v>
      </c>
      <c r="M125" s="85">
        <v>0.34467446400000001</v>
      </c>
      <c r="N125" s="86">
        <v>0.47687595855135106</v>
      </c>
      <c r="O125" s="84">
        <v>7.4256729145558934E-4</v>
      </c>
      <c r="P125" s="85">
        <v>9.6692156366092537E-4</v>
      </c>
      <c r="Q125" s="86">
        <v>2.5846213269631732E-3</v>
      </c>
      <c r="R125" s="84">
        <v>8.7855293819655528E-4</v>
      </c>
      <c r="S125" s="85">
        <v>1.1440052347180005E-3</v>
      </c>
      <c r="T125" s="86">
        <v>2.4073178612593177E-3</v>
      </c>
      <c r="U125" s="84">
        <v>4.4507849999999996E-3</v>
      </c>
      <c r="V125" s="85">
        <v>4.1691974800000002E-3</v>
      </c>
      <c r="W125" s="86">
        <v>1.1327201047475593E-2</v>
      </c>
      <c r="X125" s="84">
        <v>1.266774E-3</v>
      </c>
      <c r="Y125" s="85">
        <v>1.1860592249999999E-3</v>
      </c>
      <c r="Z125" s="86">
        <v>2.1093205747933904E-3</v>
      </c>
      <c r="AA125" s="84">
        <v>7.2364098000000003E-3</v>
      </c>
      <c r="AB125" s="85">
        <v>6.7791459049999997E-3</v>
      </c>
      <c r="AC125" s="86">
        <v>2.495967477779725E-3</v>
      </c>
      <c r="AD125" s="84">
        <v>3.2562922000000001E-3</v>
      </c>
      <c r="AE125" s="85">
        <v>3.0505863100000002E-3</v>
      </c>
      <c r="AF125" s="86">
        <v>9.294509790746013E-4</v>
      </c>
      <c r="AG125" s="84">
        <v>1.39673401E-2</v>
      </c>
      <c r="AH125" s="85">
        <v>1.3083433239999999E-2</v>
      </c>
      <c r="AI125" s="86">
        <v>2.4918575844724119E-2</v>
      </c>
      <c r="AJ125" s="84">
        <v>0.72657265000000004</v>
      </c>
      <c r="AK125" s="85">
        <v>0.36868186450000001</v>
      </c>
      <c r="AL125" s="103">
        <v>0.36868186450000001</v>
      </c>
    </row>
    <row r="126" spans="1:38" ht="13" x14ac:dyDescent="0.3">
      <c r="A126" s="71">
        <v>1978</v>
      </c>
      <c r="B126" s="72">
        <v>1</v>
      </c>
      <c r="C126" s="89">
        <v>0.97260610999999997</v>
      </c>
      <c r="D126" s="90">
        <v>0.7459585245</v>
      </c>
      <c r="E126" s="91">
        <v>1.3518449049149417</v>
      </c>
      <c r="F126" s="89">
        <v>0.42781846000000001</v>
      </c>
      <c r="G126" s="90">
        <v>0.39686228200000001</v>
      </c>
      <c r="H126" s="91">
        <v>0.32095186952601507</v>
      </c>
      <c r="I126" s="89">
        <v>1.5972874399999999</v>
      </c>
      <c r="J126" s="90">
        <v>1.124129119</v>
      </c>
      <c r="K126" s="91">
        <v>6.7045612087381725</v>
      </c>
      <c r="L126" s="89">
        <v>0.67846784000000004</v>
      </c>
      <c r="M126" s="90">
        <v>0.34467446400000001</v>
      </c>
      <c r="N126" s="91">
        <v>0.47689678936033214</v>
      </c>
      <c r="O126" s="89">
        <v>7.4256729145558934E-4</v>
      </c>
      <c r="P126" s="90">
        <v>9.6692156366092537E-4</v>
      </c>
      <c r="Q126" s="91">
        <v>2.5873480771605056E-3</v>
      </c>
      <c r="R126" s="89">
        <v>8.7855293819655528E-4</v>
      </c>
      <c r="S126" s="90">
        <v>1.1440052347180005E-3</v>
      </c>
      <c r="T126" s="91">
        <v>2.4105063096970672E-3</v>
      </c>
      <c r="U126" s="89">
        <v>5.3660918000000002E-3</v>
      </c>
      <c r="V126" s="90">
        <v>5.0370712600000004E-3</v>
      </c>
      <c r="W126" s="91">
        <v>1.1339175521069113E-2</v>
      </c>
      <c r="X126" s="89">
        <v>1.5267254E-3</v>
      </c>
      <c r="Y126" s="90">
        <v>1.4334750450000001E-3</v>
      </c>
      <c r="Z126" s="91">
        <v>2.1115469925585603E-3</v>
      </c>
      <c r="AA126" s="89">
        <v>8.7262981E-3</v>
      </c>
      <c r="AB126" s="90">
        <v>8.1905841050000008E-3</v>
      </c>
      <c r="AC126" s="91">
        <v>2.4986031643888409E-3</v>
      </c>
      <c r="AD126" s="89">
        <v>3.9263999000000004E-3</v>
      </c>
      <c r="AE126" s="90">
        <v>3.6858119549999999E-3</v>
      </c>
      <c r="AF126" s="91">
        <v>9.3043178718007222E-4</v>
      </c>
      <c r="AG126" s="89">
        <v>1.6841752099999999E-2</v>
      </c>
      <c r="AH126" s="90">
        <v>1.5807919340000001E-2</v>
      </c>
      <c r="AI126" s="91">
        <v>2.4944856652212789E-2</v>
      </c>
      <c r="AJ126" s="89">
        <v>0.72657265000000004</v>
      </c>
      <c r="AK126" s="90">
        <v>0.36868186450000001</v>
      </c>
      <c r="AL126" s="104">
        <v>0.36868186450000001</v>
      </c>
    </row>
    <row r="127" spans="1:38" ht="13" x14ac:dyDescent="0.3">
      <c r="A127" s="71">
        <v>1978</v>
      </c>
      <c r="B127" s="72">
        <v>2</v>
      </c>
      <c r="C127" s="89">
        <v>1.0811505699999999</v>
      </c>
      <c r="D127" s="90">
        <v>0.84100940599999996</v>
      </c>
      <c r="E127" s="91">
        <v>1.4317518369031486</v>
      </c>
      <c r="F127" s="89">
        <v>0.51161564000000004</v>
      </c>
      <c r="G127" s="90">
        <v>0.47430371399999999</v>
      </c>
      <c r="H127" s="91">
        <v>0.3849757416669104</v>
      </c>
      <c r="I127" s="89">
        <v>1.65988688</v>
      </c>
      <c r="J127" s="90">
        <v>1.2277334310000001</v>
      </c>
      <c r="K127" s="91">
        <v>6.8641882074230054</v>
      </c>
      <c r="L127" s="89">
        <v>0.67846784000000004</v>
      </c>
      <c r="M127" s="90">
        <v>0.34467446400000001</v>
      </c>
      <c r="N127" s="91">
        <v>0.48080099072132537</v>
      </c>
      <c r="O127" s="89">
        <v>7.4256729145558934E-4</v>
      </c>
      <c r="P127" s="90">
        <v>9.6692156366092537E-4</v>
      </c>
      <c r="Q127" s="91">
        <v>3.1034795787715421E-3</v>
      </c>
      <c r="R127" s="89">
        <v>8.7855293819655528E-4</v>
      </c>
      <c r="S127" s="90">
        <v>1.1440052347180005E-3</v>
      </c>
      <c r="T127" s="91">
        <v>3.0132556000766939E-3</v>
      </c>
      <c r="U127" s="89">
        <v>6.3989950999999998E-3</v>
      </c>
      <c r="V127" s="90">
        <v>5.9909663650000002E-3</v>
      </c>
      <c r="W127" s="91">
        <v>1.3601133924132081E-2</v>
      </c>
      <c r="X127" s="89">
        <v>1.8212424E-3</v>
      </c>
      <c r="Y127" s="90">
        <v>1.704591465E-3</v>
      </c>
      <c r="Z127" s="91">
        <v>2.5327583932093895E-3</v>
      </c>
      <c r="AA127" s="89">
        <v>1.04050007E-2</v>
      </c>
      <c r="AB127" s="90">
        <v>9.7415543100000009E-3</v>
      </c>
      <c r="AC127" s="91">
        <v>2.9970334054770747E-3</v>
      </c>
      <c r="AD127" s="89">
        <v>4.6824082E-3</v>
      </c>
      <c r="AE127" s="90">
        <v>4.3838433099999997E-3</v>
      </c>
      <c r="AF127" s="91">
        <v>1.1160345071315064E-3</v>
      </c>
      <c r="AG127" s="89">
        <v>2.0081617699999998E-2</v>
      </c>
      <c r="AH127" s="90">
        <v>1.8801505864999998E-2</v>
      </c>
      <c r="AI127" s="91">
        <v>2.9920968237255412E-2</v>
      </c>
      <c r="AJ127" s="89">
        <v>0.72657265000000004</v>
      </c>
      <c r="AK127" s="90">
        <v>0.36868186450000001</v>
      </c>
      <c r="AL127" s="104">
        <v>0.36868186450000001</v>
      </c>
    </row>
    <row r="128" spans="1:38" ht="13" x14ac:dyDescent="0.3">
      <c r="A128" s="71">
        <v>1978</v>
      </c>
      <c r="B128" s="72">
        <v>3</v>
      </c>
      <c r="C128" s="89">
        <v>1.1887550200000001</v>
      </c>
      <c r="D128" s="90">
        <v>0.93404102850000004</v>
      </c>
      <c r="E128" s="91">
        <v>1.352915995314445</v>
      </c>
      <c r="F128" s="89">
        <v>0.59375789999999995</v>
      </c>
      <c r="G128" s="90">
        <v>0.5482544225</v>
      </c>
      <c r="H128" s="91">
        <v>0.32180881213851675</v>
      </c>
      <c r="I128" s="89">
        <v>1.7198299399999999</v>
      </c>
      <c r="J128" s="90">
        <v>1.322372694</v>
      </c>
      <c r="K128" s="91">
        <v>6.706710626326962</v>
      </c>
      <c r="L128" s="89">
        <v>0.67846784000000004</v>
      </c>
      <c r="M128" s="90">
        <v>0.34467446400000001</v>
      </c>
      <c r="N128" s="91">
        <v>0.47695048748725644</v>
      </c>
      <c r="O128" s="89">
        <v>7.4256729145558934E-4</v>
      </c>
      <c r="P128" s="90">
        <v>9.6692156366092537E-4</v>
      </c>
      <c r="Q128" s="91">
        <v>2.5942562577787542E-3</v>
      </c>
      <c r="R128" s="89">
        <v>8.7855293819655528E-4</v>
      </c>
      <c r="S128" s="90">
        <v>1.1440052347180005E-3</v>
      </c>
      <c r="T128" s="91">
        <v>2.4185701735119701E-3</v>
      </c>
      <c r="U128" s="89">
        <v>7.4109372999999999E-3</v>
      </c>
      <c r="V128" s="90">
        <v>6.9025233449999997E-3</v>
      </c>
      <c r="W128" s="91">
        <v>1.1369428713668644E-2</v>
      </c>
      <c r="X128" s="89">
        <v>2.1091375999999998E-3</v>
      </c>
      <c r="Y128" s="90">
        <v>1.9640291249999999E-3</v>
      </c>
      <c r="Z128" s="91">
        <v>2.1171839483124684E-3</v>
      </c>
      <c r="AA128" s="89">
        <v>1.2050267200000001E-2</v>
      </c>
      <c r="AB128" s="90">
        <v>1.1223629800000001E-2</v>
      </c>
      <c r="AC128" s="91">
        <v>2.5052741397613297E-3</v>
      </c>
      <c r="AD128" s="89">
        <v>5.4218104999999997E-3</v>
      </c>
      <c r="AE128" s="90">
        <v>5.0507544600000001E-3</v>
      </c>
      <c r="AF128" s="91">
        <v>9.3291421901310471E-4</v>
      </c>
      <c r="AG128" s="89">
        <v>2.3256967699999999E-2</v>
      </c>
      <c r="AH128" s="90">
        <v>2.1661081150000001E-2</v>
      </c>
      <c r="AI128" s="91">
        <v>2.5011445200966397E-2</v>
      </c>
      <c r="AJ128" s="89">
        <v>0.72657265000000004</v>
      </c>
      <c r="AK128" s="90">
        <v>0.36868186450000001</v>
      </c>
      <c r="AL128" s="104">
        <v>0.36868186450000001</v>
      </c>
    </row>
    <row r="129" spans="1:38" ht="13" x14ac:dyDescent="0.3">
      <c r="A129" s="71">
        <v>1978</v>
      </c>
      <c r="B129" s="72">
        <v>4</v>
      </c>
      <c r="C129" s="89">
        <v>1.29576377</v>
      </c>
      <c r="D129" s="90">
        <v>1.025895046</v>
      </c>
      <c r="E129" s="91">
        <v>5.334236019045882</v>
      </c>
      <c r="F129" s="89">
        <v>0.67430084999999995</v>
      </c>
      <c r="G129" s="90">
        <v>0.61944535349999996</v>
      </c>
      <c r="H129" s="91">
        <v>1.236745239752608</v>
      </c>
      <c r="I129" s="89">
        <v>1.7771262699999999</v>
      </c>
      <c r="J129" s="90">
        <v>1.4089087629999999</v>
      </c>
      <c r="K129" s="91">
        <v>6.7015858174450855</v>
      </c>
      <c r="L129" s="89">
        <v>0.67846784000000004</v>
      </c>
      <c r="M129" s="90">
        <v>0.34467446400000001</v>
      </c>
      <c r="N129" s="91">
        <v>0.87636592660820534</v>
      </c>
      <c r="O129" s="89">
        <v>7.4256729145558934E-4</v>
      </c>
      <c r="P129" s="90">
        <v>9.6692156366092537E-4</v>
      </c>
      <c r="Q129" s="91">
        <v>4.4882113759337795E-3</v>
      </c>
      <c r="R129" s="89">
        <v>8.7855293819655528E-4</v>
      </c>
      <c r="S129" s="90">
        <v>1.1440052347180005E-3</v>
      </c>
      <c r="T129" s="91">
        <v>2.4234417359240831E-3</v>
      </c>
      <c r="U129" s="89">
        <v>8.4039427E-3</v>
      </c>
      <c r="V129" s="90">
        <v>7.77988159E-3</v>
      </c>
      <c r="W129" s="91">
        <v>4.3693979546359285E-2</v>
      </c>
      <c r="X129" s="89">
        <v>2.3916973E-3</v>
      </c>
      <c r="Y129" s="90">
        <v>2.2137185649999998E-3</v>
      </c>
      <c r="Z129" s="91">
        <v>8.1365775167852403E-3</v>
      </c>
      <c r="AA129" s="89">
        <v>1.3665855500000001E-2</v>
      </c>
      <c r="AB129" s="90">
        <v>1.2650105700000001E-2</v>
      </c>
      <c r="AC129" s="91">
        <v>9.6280606626027738E-3</v>
      </c>
      <c r="AD129" s="89">
        <v>6.1502157000000003E-3</v>
      </c>
      <c r="AE129" s="90">
        <v>5.6927141400000001E-3</v>
      </c>
      <c r="AF129" s="91">
        <v>3.5852922897980878E-3</v>
      </c>
      <c r="AG129" s="89">
        <v>2.6374674599999998E-2</v>
      </c>
      <c r="AH129" s="90">
        <v>2.4414423014999999E-2</v>
      </c>
      <c r="AI129" s="91">
        <v>9.6121748044594599E-2</v>
      </c>
      <c r="AJ129" s="89">
        <v>0.72657265000000004</v>
      </c>
      <c r="AK129" s="90">
        <v>0.36868186450000001</v>
      </c>
      <c r="AL129" s="104">
        <v>0.36868186450000001</v>
      </c>
    </row>
    <row r="130" spans="1:38" ht="13" x14ac:dyDescent="0.3">
      <c r="A130" s="71">
        <v>1978</v>
      </c>
      <c r="B130" s="72">
        <v>5</v>
      </c>
      <c r="C130" s="89">
        <v>1.4023586400000001</v>
      </c>
      <c r="D130" s="90">
        <v>1.1174256235</v>
      </c>
      <c r="E130" s="91">
        <v>5.334971831613065</v>
      </c>
      <c r="F130" s="89">
        <v>0.75364109999999995</v>
      </c>
      <c r="G130" s="90">
        <v>0.68858909000000001</v>
      </c>
      <c r="H130" s="91">
        <v>1.2373342231093232</v>
      </c>
      <c r="I130" s="89">
        <v>1.8320577899999999</v>
      </c>
      <c r="J130" s="90">
        <v>1.4882261109999999</v>
      </c>
      <c r="K130" s="91">
        <v>6.7030564332849227</v>
      </c>
      <c r="L130" s="89">
        <v>0.67846784000000004</v>
      </c>
      <c r="M130" s="90">
        <v>0.34467446400000001</v>
      </c>
      <c r="N130" s="91">
        <v>0.87639853626945896</v>
      </c>
      <c r="O130" s="89">
        <v>7.4256729145558934E-4</v>
      </c>
      <c r="P130" s="90">
        <v>9.6692156366092537E-4</v>
      </c>
      <c r="Q130" s="91">
        <v>4.4903413436471751E-3</v>
      </c>
      <c r="R130" s="89">
        <v>8.7855293819655528E-4</v>
      </c>
      <c r="S130" s="90">
        <v>1.1440052347180005E-3</v>
      </c>
      <c r="T130" s="91">
        <v>2.4289357119372883E-3</v>
      </c>
      <c r="U130" s="89">
        <v>9.3816397999999992E-3</v>
      </c>
      <c r="V130" s="90">
        <v>8.6317037999999995E-3</v>
      </c>
      <c r="W130" s="91">
        <v>4.3714629310054695E-2</v>
      </c>
      <c r="X130" s="89">
        <v>2.6692977E-3</v>
      </c>
      <c r="Y130" s="90">
        <v>2.456115225E-3</v>
      </c>
      <c r="Z130" s="91">
        <v>8.1404373182974894E-3</v>
      </c>
      <c r="AA130" s="89">
        <v>1.52554491E-2</v>
      </c>
      <c r="AB130" s="90">
        <v>1.403492775E-2</v>
      </c>
      <c r="AC130" s="91">
        <v>9.6325756309591296E-3</v>
      </c>
      <c r="AD130" s="89">
        <v>6.8646478999999996E-3</v>
      </c>
      <c r="AE130" s="90">
        <v>6.3157305350000003E-3</v>
      </c>
      <c r="AF130" s="91">
        <v>3.5869872477522599E-3</v>
      </c>
      <c r="AG130" s="89">
        <v>2.9442778400000001E-2</v>
      </c>
      <c r="AH130" s="90">
        <v>2.7087354724999999E-2</v>
      </c>
      <c r="AI130" s="91">
        <v>9.6167460009267958E-2</v>
      </c>
      <c r="AJ130" s="89">
        <v>0.72657265000000004</v>
      </c>
      <c r="AK130" s="90">
        <v>0.36868186450000001</v>
      </c>
      <c r="AL130" s="104">
        <v>0.36868186450000001</v>
      </c>
    </row>
    <row r="131" spans="1:38" ht="13" x14ac:dyDescent="0.3">
      <c r="A131" s="71">
        <v>1978</v>
      </c>
      <c r="B131" s="72">
        <v>6</v>
      </c>
      <c r="C131" s="89">
        <v>1.5089914</v>
      </c>
      <c r="D131" s="90">
        <v>1.2095495235</v>
      </c>
      <c r="E131" s="91">
        <v>5.3357807783468978</v>
      </c>
      <c r="F131" s="89">
        <v>0.83194193000000005</v>
      </c>
      <c r="G131" s="90">
        <v>0.75629663199999997</v>
      </c>
      <c r="H131" s="91">
        <v>1.2379904997977222</v>
      </c>
      <c r="I131" s="89">
        <v>1.88457429</v>
      </c>
      <c r="J131" s="90">
        <v>1.5610759085000001</v>
      </c>
      <c r="K131" s="91">
        <v>6.704684579113497</v>
      </c>
      <c r="L131" s="89">
        <v>0.67846784000000004</v>
      </c>
      <c r="M131" s="90">
        <v>0.34467446400000001</v>
      </c>
      <c r="N131" s="91">
        <v>0.87644110977907341</v>
      </c>
      <c r="O131" s="89">
        <v>7.4256729145558934E-4</v>
      </c>
      <c r="P131" s="90">
        <v>9.6692156366092537E-4</v>
      </c>
      <c r="Q131" s="91">
        <v>4.4927261566979114E-3</v>
      </c>
      <c r="R131" s="89">
        <v>8.7855293819655528E-4</v>
      </c>
      <c r="S131" s="90">
        <v>1.1440052347180005E-3</v>
      </c>
      <c r="T131" s="91">
        <v>2.4350724657556163E-3</v>
      </c>
      <c r="U131" s="89">
        <v>1.0345843299999999E-2</v>
      </c>
      <c r="V131" s="90">
        <v>9.4657798449999993E-3</v>
      </c>
      <c r="W131" s="91">
        <v>4.3737880077802695E-2</v>
      </c>
      <c r="X131" s="89">
        <v>2.9436931999999999E-3</v>
      </c>
      <c r="Y131" s="90">
        <v>2.693445765E-3</v>
      </c>
      <c r="Z131" s="91">
        <v>8.1447290185295649E-3</v>
      </c>
      <c r="AA131" s="89">
        <v>1.6823042699999999E-2</v>
      </c>
      <c r="AB131" s="90">
        <v>1.5391538305000001E-2</v>
      </c>
      <c r="AC131" s="91">
        <v>9.637700487066787E-3</v>
      </c>
      <c r="AD131" s="89">
        <v>7.5707059000000004E-3</v>
      </c>
      <c r="AE131" s="90">
        <v>6.9259577949999998E-3</v>
      </c>
      <c r="AF131" s="91">
        <v>3.5888961242648855E-3</v>
      </c>
      <c r="AG131" s="89">
        <v>3.2469459399999998E-2</v>
      </c>
      <c r="AH131" s="90">
        <v>2.9705505520000001E-2</v>
      </c>
      <c r="AI131" s="91">
        <v>9.6218147020572894E-2</v>
      </c>
      <c r="AJ131" s="89">
        <v>0.72657265000000004</v>
      </c>
      <c r="AK131" s="90">
        <v>0.36868186450000001</v>
      </c>
      <c r="AL131" s="104">
        <v>0.36868186450000001</v>
      </c>
    </row>
    <row r="132" spans="1:38" ht="13" x14ac:dyDescent="0.3">
      <c r="A132" s="71">
        <v>1978</v>
      </c>
      <c r="B132" s="72">
        <v>7</v>
      </c>
      <c r="C132" s="89">
        <v>1.6156439600000001</v>
      </c>
      <c r="D132" s="90">
        <v>1.3031523894999999</v>
      </c>
      <c r="E132" s="91">
        <v>5.3553310649576078</v>
      </c>
      <c r="F132" s="89">
        <v>0.90932683000000003</v>
      </c>
      <c r="G132" s="90">
        <v>0.82322748150000002</v>
      </c>
      <c r="H132" s="91">
        <v>1.2537289903939566</v>
      </c>
      <c r="I132" s="89">
        <v>1.9348999099999999</v>
      </c>
      <c r="J132" s="90">
        <v>1.6280949185</v>
      </c>
      <c r="K132" s="91">
        <v>6.7437163133963187</v>
      </c>
      <c r="L132" s="89">
        <v>0.67846784000000004</v>
      </c>
      <c r="M132" s="90">
        <v>0.34467446400000001</v>
      </c>
      <c r="N132" s="91">
        <v>0.83529398471679839</v>
      </c>
      <c r="O132" s="89">
        <v>7.4256729145558934E-4</v>
      </c>
      <c r="P132" s="90">
        <v>9.6692156366092537E-4</v>
      </c>
      <c r="Q132" s="91">
        <v>4.5498557416176989E-3</v>
      </c>
      <c r="R132" s="89">
        <v>8.7855293819655528E-4</v>
      </c>
      <c r="S132" s="90">
        <v>1.1440052347180005E-3</v>
      </c>
      <c r="T132" s="91">
        <v>2.5825520164564899E-3</v>
      </c>
      <c r="U132" s="89">
        <v>1.12995766E-2</v>
      </c>
      <c r="V132" s="90">
        <v>1.0290741765E-2</v>
      </c>
      <c r="W132" s="91">
        <v>4.4293997100632435E-2</v>
      </c>
      <c r="X132" s="89">
        <v>3.2152303E-3</v>
      </c>
      <c r="Y132" s="90">
        <v>2.9281469150000002E-3</v>
      </c>
      <c r="Z132" s="91">
        <v>8.2483089383970348E-3</v>
      </c>
      <c r="AA132" s="89">
        <v>1.8373555499999999E-2</v>
      </c>
      <c r="AB132" s="90">
        <v>1.6732759239999999E-2</v>
      </c>
      <c r="AC132" s="91">
        <v>9.7602699443515243E-3</v>
      </c>
      <c r="AD132" s="89">
        <v>8.2677353000000006E-3</v>
      </c>
      <c r="AE132" s="90">
        <v>7.5297739199999998E-3</v>
      </c>
      <c r="AF132" s="91">
        <v>3.6345299091694715E-3</v>
      </c>
      <c r="AG132" s="89">
        <v>3.5461214900000003E-2</v>
      </c>
      <c r="AH132" s="90">
        <v>3.2294347525000003E-2</v>
      </c>
      <c r="AI132" s="91">
        <v>9.7441485595102253E-2</v>
      </c>
      <c r="AJ132" s="89">
        <v>0.72657265000000004</v>
      </c>
      <c r="AK132" s="90">
        <v>0.36868186450000001</v>
      </c>
      <c r="AL132" s="104">
        <v>0.36868186450000001</v>
      </c>
    </row>
    <row r="133" spans="1:38" ht="13" x14ac:dyDescent="0.3">
      <c r="A133" s="71">
        <v>1978</v>
      </c>
      <c r="B133" s="72">
        <v>8</v>
      </c>
      <c r="C133" s="89">
        <v>1.7228947400000001</v>
      </c>
      <c r="D133" s="90">
        <v>1.399133352</v>
      </c>
      <c r="E133" s="91">
        <v>5.349766818766617</v>
      </c>
      <c r="F133" s="89">
        <v>0.98603264000000002</v>
      </c>
      <c r="G133" s="90">
        <v>0.89004137100000003</v>
      </c>
      <c r="H133" s="91">
        <v>1.2547068527721896</v>
      </c>
      <c r="I133" s="89">
        <v>1.98328938</v>
      </c>
      <c r="J133" s="90">
        <v>1.6899688675</v>
      </c>
      <c r="K133" s="91">
        <v>6.7407036289657603</v>
      </c>
      <c r="L133" s="89">
        <v>0.67846784000000004</v>
      </c>
      <c r="M133" s="90">
        <v>0.34467446400000001</v>
      </c>
      <c r="N133" s="91">
        <v>0.83536083469411937</v>
      </c>
      <c r="O133" s="89">
        <v>7.4256729145558934E-4</v>
      </c>
      <c r="P133" s="90">
        <v>9.6692156366092537E-4</v>
      </c>
      <c r="Q133" s="91">
        <v>4.5533952880619059E-3</v>
      </c>
      <c r="R133" s="89">
        <v>8.7855293819655528E-4</v>
      </c>
      <c r="S133" s="90">
        <v>1.1440052347180005E-3</v>
      </c>
      <c r="T133" s="91">
        <v>2.5953296638573857E-3</v>
      </c>
      <c r="U133" s="89">
        <v>1.2244895699999999E-2</v>
      </c>
      <c r="V133" s="90">
        <v>1.1114267995E-2</v>
      </c>
      <c r="W133" s="91">
        <v>4.4328471289195044E-2</v>
      </c>
      <c r="X133" s="89">
        <v>3.483964E-3</v>
      </c>
      <c r="Y133" s="90">
        <v>3.1623331999999999E-3</v>
      </c>
      <c r="Z133" s="91">
        <v>8.2547215341236546E-3</v>
      </c>
      <c r="AA133" s="89">
        <v>1.99107509E-2</v>
      </c>
      <c r="AB133" s="90">
        <v>1.8071504499999998E-2</v>
      </c>
      <c r="AC133" s="91">
        <v>9.7678484781098442E-3</v>
      </c>
      <c r="AD133" s="89">
        <v>8.9595212000000007E-3</v>
      </c>
      <c r="AE133" s="90">
        <v>8.1321309899999999E-3</v>
      </c>
      <c r="AF133" s="91">
        <v>3.6373592408908101E-3</v>
      </c>
      <c r="AG133" s="89">
        <v>3.8427536599999999E-2</v>
      </c>
      <c r="AH133" s="90">
        <v>3.4878081045000002E-2</v>
      </c>
      <c r="AI133" s="91">
        <v>9.7517625608873865E-2</v>
      </c>
      <c r="AJ133" s="89">
        <v>0.72657265000000004</v>
      </c>
      <c r="AK133" s="90">
        <v>0.36868186450000001</v>
      </c>
      <c r="AL133" s="104">
        <v>0.36868186450000001</v>
      </c>
    </row>
    <row r="134" spans="1:38" ht="13" x14ac:dyDescent="0.3">
      <c r="A134" s="71">
        <v>1978</v>
      </c>
      <c r="B134" s="72">
        <v>9</v>
      </c>
      <c r="C134" s="89">
        <v>1.83088586</v>
      </c>
      <c r="D134" s="90">
        <v>1.4983979435000001</v>
      </c>
      <c r="E134" s="91">
        <v>5.3516097063377099</v>
      </c>
      <c r="F134" s="89">
        <v>1.06224864</v>
      </c>
      <c r="G134" s="90">
        <v>0.95738805699999996</v>
      </c>
      <c r="H134" s="91">
        <v>1.2561980623061202</v>
      </c>
      <c r="I134" s="89">
        <v>2.0296795300000001</v>
      </c>
      <c r="J134" s="90">
        <v>1.7472469625</v>
      </c>
      <c r="K134" s="91">
        <v>6.7443909334156631</v>
      </c>
      <c r="L134" s="89">
        <v>0.67846784000000004</v>
      </c>
      <c r="M134" s="90">
        <v>0.34467446400000001</v>
      </c>
      <c r="N134" s="91">
        <v>0.83543285043735538</v>
      </c>
      <c r="O134" s="89">
        <v>7.4256729145558934E-4</v>
      </c>
      <c r="P134" s="90">
        <v>9.6692156366092537E-4</v>
      </c>
      <c r="Q134" s="91">
        <v>4.5588046835329946E-3</v>
      </c>
      <c r="R134" s="89">
        <v>8.7855293819655528E-4</v>
      </c>
      <c r="S134" s="90">
        <v>1.1440052347180005E-3</v>
      </c>
      <c r="T134" s="91">
        <v>2.6093195679487745E-3</v>
      </c>
      <c r="U134" s="89">
        <v>1.3184347900000001E-2</v>
      </c>
      <c r="V134" s="90">
        <v>1.1943722285E-2</v>
      </c>
      <c r="W134" s="91">
        <v>4.4381170068996556E-2</v>
      </c>
      <c r="X134" s="89">
        <v>3.7518843000000001E-3</v>
      </c>
      <c r="Y134" s="90">
        <v>3.39852607E-3</v>
      </c>
      <c r="Z134" s="91">
        <v>8.2645408296550607E-3</v>
      </c>
      <c r="AA134" s="89">
        <v>2.1437543600000001E-2</v>
      </c>
      <c r="AB134" s="90">
        <v>1.942056943E-2</v>
      </c>
      <c r="AC134" s="91">
        <v>9.7794667327115604E-3</v>
      </c>
      <c r="AD134" s="89">
        <v>9.6463839999999992E-3</v>
      </c>
      <c r="AE134" s="90">
        <v>8.7391719099999994E-3</v>
      </c>
      <c r="AF134" s="91">
        <v>3.641679210673036E-3</v>
      </c>
      <c r="AG134" s="89">
        <v>4.1374791199999997E-2</v>
      </c>
      <c r="AH134" s="90">
        <v>3.7481728169999999E-2</v>
      </c>
      <c r="AI134" s="91">
        <v>9.7633535426187454E-2</v>
      </c>
      <c r="AJ134" s="89">
        <v>0.72657265000000004</v>
      </c>
      <c r="AK134" s="90">
        <v>0.36868186450000001</v>
      </c>
      <c r="AL134" s="104">
        <v>0.36868186450000001</v>
      </c>
    </row>
    <row r="135" spans="1:38" ht="13" x14ac:dyDescent="0.3">
      <c r="A135" s="71">
        <v>1978</v>
      </c>
      <c r="B135" s="72">
        <v>10</v>
      </c>
      <c r="C135" s="89">
        <v>1.9398936499999999</v>
      </c>
      <c r="D135" s="90">
        <v>1.601918704</v>
      </c>
      <c r="E135" s="91">
        <v>5.3536487901426204</v>
      </c>
      <c r="F135" s="89">
        <v>1.13819051</v>
      </c>
      <c r="G135" s="90">
        <v>1.0258919074999999</v>
      </c>
      <c r="H135" s="91">
        <v>1.2599151650057518</v>
      </c>
      <c r="I135" s="89">
        <v>2.07433355</v>
      </c>
      <c r="J135" s="90">
        <v>1.800480874</v>
      </c>
      <c r="K135" s="91">
        <v>6.7484740917822839</v>
      </c>
      <c r="L135" s="89">
        <v>0.67846784000000004</v>
      </c>
      <c r="M135" s="90">
        <v>0.34467446400000001</v>
      </c>
      <c r="N135" s="91">
        <v>0.83551468684938945</v>
      </c>
      <c r="O135" s="89">
        <v>7.4256729145558934E-4</v>
      </c>
      <c r="P135" s="90">
        <v>9.6692156366092537E-4</v>
      </c>
      <c r="Q135" s="91">
        <v>2.7199393128109883E-3</v>
      </c>
      <c r="R135" s="89">
        <v>8.7855293819655528E-4</v>
      </c>
      <c r="S135" s="90">
        <v>1.1440052347180005E-3</v>
      </c>
      <c r="T135" s="91">
        <v>2.6246717210217743E-3</v>
      </c>
      <c r="U135" s="89">
        <v>1.41195364E-2</v>
      </c>
      <c r="V135" s="90">
        <v>1.278776981E-2</v>
      </c>
      <c r="W135" s="91">
        <v>4.451242613480437E-2</v>
      </c>
      <c r="X135" s="89">
        <v>4.0179463999999998E-3</v>
      </c>
      <c r="Y135" s="90">
        <v>3.6388406250000001E-3</v>
      </c>
      <c r="Z135" s="91">
        <v>8.2889832208346611E-3</v>
      </c>
      <c r="AA135" s="89">
        <v>2.2959667400000001E-2</v>
      </c>
      <c r="AB135" s="90">
        <v>2.0792729855000001E-2</v>
      </c>
      <c r="AC135" s="91">
        <v>9.808390669309346E-3</v>
      </c>
      <c r="AD135" s="89">
        <v>1.03320826E-2</v>
      </c>
      <c r="AE135" s="90">
        <v>9.3569157350000005E-3</v>
      </c>
      <c r="AF135" s="91">
        <v>3.6524521359963401E-3</v>
      </c>
      <c r="AG135" s="89">
        <v>4.4311917700000002E-2</v>
      </c>
      <c r="AH135" s="90">
        <v>4.01300723E-2</v>
      </c>
      <c r="AI135" s="91">
        <v>9.792226004518427E-2</v>
      </c>
      <c r="AJ135" s="89">
        <v>0.72657265000000004</v>
      </c>
      <c r="AK135" s="90">
        <v>0.36868186450000001</v>
      </c>
      <c r="AL135" s="104">
        <v>0.36868186450000001</v>
      </c>
    </row>
    <row r="136" spans="1:38" ht="13" x14ac:dyDescent="0.3">
      <c r="A136" s="71">
        <v>1978</v>
      </c>
      <c r="B136" s="72">
        <v>11</v>
      </c>
      <c r="C136" s="89">
        <v>2.05018609</v>
      </c>
      <c r="D136" s="90">
        <v>1.710703179</v>
      </c>
      <c r="E136" s="91">
        <v>5.4355943515161176</v>
      </c>
      <c r="F136" s="89">
        <v>1.2139898499999999</v>
      </c>
      <c r="G136" s="90">
        <v>1.0961655695000001</v>
      </c>
      <c r="H136" s="91">
        <v>1.3260026266087577</v>
      </c>
      <c r="I136" s="89">
        <v>2.1172882799999999</v>
      </c>
      <c r="J136" s="90">
        <v>1.850218841</v>
      </c>
      <c r="K136" s="91">
        <v>6.9121461860780178</v>
      </c>
      <c r="L136" s="89">
        <v>0.67846784000000004</v>
      </c>
      <c r="M136" s="90">
        <v>0.34467446400000001</v>
      </c>
      <c r="N136" s="91">
        <v>0.83872273369801353</v>
      </c>
      <c r="O136" s="89">
        <v>7.4256729145558934E-4</v>
      </c>
      <c r="P136" s="90">
        <v>9.6692156366092537E-4</v>
      </c>
      <c r="Q136" s="91">
        <v>2.8626094290154203E-3</v>
      </c>
      <c r="R136" s="89">
        <v>8.7855293819655528E-4</v>
      </c>
      <c r="S136" s="90">
        <v>1.1440052347180005E-3</v>
      </c>
      <c r="T136" s="91">
        <v>3.2427843965414193E-3</v>
      </c>
      <c r="U136" s="89">
        <v>1.50546467E-2</v>
      </c>
      <c r="V136" s="90">
        <v>1.365405456E-2</v>
      </c>
      <c r="W136" s="91">
        <v>4.684737908116509E-2</v>
      </c>
      <c r="X136" s="89">
        <v>4.2835966E-3</v>
      </c>
      <c r="Y136" s="90">
        <v>3.88508726E-3</v>
      </c>
      <c r="Z136" s="91">
        <v>8.7237938080248628E-3</v>
      </c>
      <c r="AA136" s="89">
        <v>2.4478442699999998E-2</v>
      </c>
      <c r="AB136" s="90">
        <v>2.2201977675000002E-2</v>
      </c>
      <c r="AC136" s="91">
        <v>1.0322915296649001E-2</v>
      </c>
      <c r="AD136" s="89">
        <v>1.1015587300000001E-2</v>
      </c>
      <c r="AE136" s="90">
        <v>9.9905615100000008E-3</v>
      </c>
      <c r="AF136" s="91">
        <v>3.844046890066542E-3</v>
      </c>
      <c r="AG136" s="89">
        <v>4.7244046999999997E-2</v>
      </c>
      <c r="AH136" s="90">
        <v>4.2849536610000002E-2</v>
      </c>
      <c r="AI136" s="91">
        <v>0.10305890616408336</v>
      </c>
      <c r="AJ136" s="89">
        <v>0.72657265000000004</v>
      </c>
      <c r="AK136" s="90">
        <v>0.36868186450000001</v>
      </c>
      <c r="AL136" s="104">
        <v>0.36868186450000001</v>
      </c>
    </row>
    <row r="137" spans="1:38" ht="13" x14ac:dyDescent="0.3">
      <c r="A137" s="71">
        <v>1978</v>
      </c>
      <c r="B137" s="72">
        <v>12</v>
      </c>
      <c r="C137" s="89">
        <v>2.1621023400000001</v>
      </c>
      <c r="D137" s="90">
        <v>1.825799825</v>
      </c>
      <c r="E137" s="91">
        <v>5.4424118441694276</v>
      </c>
      <c r="F137" s="89">
        <v>1.2899225400000001</v>
      </c>
      <c r="G137" s="90">
        <v>1.1690060035000001</v>
      </c>
      <c r="H137" s="91">
        <v>1.3315017351482406</v>
      </c>
      <c r="I137" s="89">
        <v>2.1585913200000002</v>
      </c>
      <c r="J137" s="90">
        <v>1.8968494645</v>
      </c>
      <c r="K137" s="91">
        <v>6.9257681845912513</v>
      </c>
      <c r="L137" s="89">
        <v>0.67846784000000004</v>
      </c>
      <c r="M137" s="90">
        <v>0.34467446400000001</v>
      </c>
      <c r="N137" s="91">
        <v>0.83899045423230545</v>
      </c>
      <c r="O137" s="89">
        <v>7.4256729145558934E-4</v>
      </c>
      <c r="P137" s="90">
        <v>9.6692156366092537E-4</v>
      </c>
      <c r="Q137" s="91">
        <v>2.8744841202243817E-3</v>
      </c>
      <c r="R137" s="89">
        <v>8.7855293819655528E-4</v>
      </c>
      <c r="S137" s="90">
        <v>1.1440052347180005E-3</v>
      </c>
      <c r="T137" s="91">
        <v>3.2942165686849325E-3</v>
      </c>
      <c r="U137" s="89">
        <v>1.59901262E-2</v>
      </c>
      <c r="V137" s="90">
        <v>1.4551505209999999E-2</v>
      </c>
      <c r="W137" s="91">
        <v>4.70418583516884E-2</v>
      </c>
      <c r="X137" s="89">
        <v>4.5494632000000002E-3</v>
      </c>
      <c r="Y137" s="90">
        <v>4.1406261599999999E-3</v>
      </c>
      <c r="Z137" s="91">
        <v>8.7599845540114428E-3</v>
      </c>
      <c r="AA137" s="89">
        <v>2.6000201899999999E-2</v>
      </c>
      <c r="AB137" s="90">
        <v>2.366048062E-2</v>
      </c>
      <c r="AC137" s="91">
        <v>1.0365727593610853E-2</v>
      </c>
      <c r="AD137" s="89">
        <v>1.1700218599999999E-2</v>
      </c>
      <c r="AE137" s="90">
        <v>1.064726823E-2</v>
      </c>
      <c r="AF137" s="91">
        <v>3.8599931505221298E-3</v>
      </c>
      <c r="AG137" s="89">
        <v>5.0181092900000002E-2</v>
      </c>
      <c r="AH137" s="90">
        <v>4.5665301880000002E-2</v>
      </c>
      <c r="AI137" s="91">
        <v>0.10348652031470361</v>
      </c>
      <c r="AJ137" s="89">
        <v>0.72657265000000004</v>
      </c>
      <c r="AK137" s="90">
        <v>0.36868186450000001</v>
      </c>
      <c r="AL137" s="104">
        <v>0.36868186450000001</v>
      </c>
    </row>
    <row r="138" spans="1:38" ht="13" x14ac:dyDescent="0.3">
      <c r="A138" s="71">
        <v>1978</v>
      </c>
      <c r="B138" s="72">
        <v>13</v>
      </c>
      <c r="C138" s="89">
        <v>2.2758900099999999</v>
      </c>
      <c r="D138" s="90">
        <v>1.9483094965000001</v>
      </c>
      <c r="E138" s="91">
        <v>5.4375254869662726</v>
      </c>
      <c r="F138" s="89">
        <v>1.3661860699999999</v>
      </c>
      <c r="G138" s="90">
        <v>1.2450229779999999</v>
      </c>
      <c r="H138" s="91">
        <v>1.3385072437163239</v>
      </c>
      <c r="I138" s="89">
        <v>2.19849212</v>
      </c>
      <c r="J138" s="90">
        <v>1.9408884465</v>
      </c>
      <c r="K138" s="91">
        <v>6.9322321725195248</v>
      </c>
      <c r="L138" s="89">
        <v>0.67846784000000004</v>
      </c>
      <c r="M138" s="90">
        <v>0.34467446400000001</v>
      </c>
      <c r="N138" s="91">
        <v>0.83936713049132072</v>
      </c>
      <c r="O138" s="89">
        <v>7.4256729145558934E-4</v>
      </c>
      <c r="P138" s="90">
        <v>9.6692156366092537E-4</v>
      </c>
      <c r="Q138" s="91">
        <v>2.8896078495093129E-3</v>
      </c>
      <c r="R138" s="89">
        <v>8.7855293819655528E-4</v>
      </c>
      <c r="S138" s="90">
        <v>1.1440052347180005E-3</v>
      </c>
      <c r="T138" s="91">
        <v>3.3670331524058073E-3</v>
      </c>
      <c r="U138" s="89">
        <v>1.6929517799999998E-2</v>
      </c>
      <c r="V138" s="90">
        <v>1.548826136E-2</v>
      </c>
      <c r="W138" s="91">
        <v>4.7289182725225011E-2</v>
      </c>
      <c r="X138" s="89">
        <v>4.8180703000000004E-3</v>
      </c>
      <c r="Y138" s="90">
        <v>4.4070397100000004E-3</v>
      </c>
      <c r="Z138" s="91">
        <v>8.8060478705458585E-3</v>
      </c>
      <c r="AA138" s="89">
        <v>2.7528632800000001E-2</v>
      </c>
      <c r="AB138" s="90">
        <v>2.5184060875000001E-2</v>
      </c>
      <c r="AC138" s="91">
        <v>1.0420258533693206E-2</v>
      </c>
      <c r="AD138" s="89">
        <v>1.23877867E-2</v>
      </c>
      <c r="AE138" s="90">
        <v>1.133270496E-2</v>
      </c>
      <c r="AF138" s="91">
        <v>3.88029523849688E-3</v>
      </c>
      <c r="AG138" s="89">
        <v>5.3128873799999997E-2</v>
      </c>
      <c r="AH138" s="90">
        <v>4.8604990615000003E-2</v>
      </c>
      <c r="AI138" s="91">
        <v>0.10403096507635669</v>
      </c>
      <c r="AJ138" s="89">
        <v>0.72657265000000004</v>
      </c>
      <c r="AK138" s="90">
        <v>0.36868186450000001</v>
      </c>
      <c r="AL138" s="104">
        <v>0.36868186450000001</v>
      </c>
    </row>
    <row r="139" spans="1:38" ht="13" x14ac:dyDescent="0.3">
      <c r="A139" s="71">
        <v>1978</v>
      </c>
      <c r="B139" s="72">
        <v>14</v>
      </c>
      <c r="C139" s="89">
        <v>2.3917618100000002</v>
      </c>
      <c r="D139" s="90">
        <v>2.0794678360000001</v>
      </c>
      <c r="E139" s="91">
        <v>5.4409748488793532</v>
      </c>
      <c r="F139" s="89">
        <v>1.4429462399999999</v>
      </c>
      <c r="G139" s="90">
        <v>1.3250016835</v>
      </c>
      <c r="H139" s="91">
        <v>1.341295921728979</v>
      </c>
      <c r="I139" s="89">
        <v>2.2369885100000002</v>
      </c>
      <c r="J139" s="90">
        <v>1.9827070225000001</v>
      </c>
      <c r="K139" s="91">
        <v>6.939134805117015</v>
      </c>
      <c r="L139" s="89">
        <v>0.67846784000000004</v>
      </c>
      <c r="M139" s="90">
        <v>0.34467446400000001</v>
      </c>
      <c r="N139" s="91">
        <v>0.83950304640378748</v>
      </c>
      <c r="O139" s="89">
        <v>7.4256729145558934E-4</v>
      </c>
      <c r="P139" s="90">
        <v>9.6692156366092537E-4</v>
      </c>
      <c r="Q139" s="91">
        <v>2.8956329983925284E-3</v>
      </c>
      <c r="R139" s="89">
        <v>8.7855293819655528E-4</v>
      </c>
      <c r="S139" s="90">
        <v>1.1440052347180005E-3</v>
      </c>
      <c r="T139" s="91">
        <v>3.3931398255618505E-3</v>
      </c>
      <c r="U139" s="89">
        <v>1.78755136E-2</v>
      </c>
      <c r="V139" s="90">
        <v>1.6473421405000001E-2</v>
      </c>
      <c r="W139" s="91">
        <v>4.7387762925475668E-2</v>
      </c>
      <c r="X139" s="89">
        <v>5.0859234999999997E-3</v>
      </c>
      <c r="Y139" s="90">
        <v>4.6875161600000003E-3</v>
      </c>
      <c r="Z139" s="91">
        <v>8.8244052967098793E-3</v>
      </c>
      <c r="AA139" s="89">
        <v>2.9065624700000001E-2</v>
      </c>
      <c r="AB139" s="90">
        <v>2.678598703E-2</v>
      </c>
      <c r="AC139" s="91">
        <v>1.0441966808466421E-2</v>
      </c>
      <c r="AD139" s="89">
        <v>1.30792106E-2</v>
      </c>
      <c r="AE139" s="90">
        <v>1.205361862E-2</v>
      </c>
      <c r="AF139" s="91">
        <v>3.8883825537402734E-3</v>
      </c>
      <c r="AG139" s="89">
        <v>5.6095696E-2</v>
      </c>
      <c r="AH139" s="90">
        <v>5.1696516800000002E-2</v>
      </c>
      <c r="AI139" s="91">
        <v>0.10424762268429383</v>
      </c>
      <c r="AJ139" s="89">
        <v>0.72657265000000004</v>
      </c>
      <c r="AK139" s="90">
        <v>0.36868186450000001</v>
      </c>
      <c r="AL139" s="104">
        <v>0.36868186450000001</v>
      </c>
    </row>
    <row r="140" spans="1:38" ht="13" x14ac:dyDescent="0.3">
      <c r="A140" s="71">
        <v>1978</v>
      </c>
      <c r="B140" s="72">
        <v>15</v>
      </c>
      <c r="C140" s="89">
        <v>2.5100653500000001</v>
      </c>
      <c r="D140" s="90">
        <v>2.220612241</v>
      </c>
      <c r="E140" s="91">
        <v>5.4478218324657872</v>
      </c>
      <c r="F140" s="89">
        <v>1.5203688500000001</v>
      </c>
      <c r="G140" s="90">
        <v>1.4096798404999999</v>
      </c>
      <c r="H140" s="91">
        <v>1.3467905944858209</v>
      </c>
      <c r="I140" s="89">
        <v>2.27419824</v>
      </c>
      <c r="J140" s="90">
        <v>2.0227282770000001</v>
      </c>
      <c r="K140" s="91">
        <v>6.9528042800602954</v>
      </c>
      <c r="L140" s="89">
        <v>0.64976497</v>
      </c>
      <c r="M140" s="90">
        <v>0.32454245100000001</v>
      </c>
      <c r="N140" s="91">
        <v>0.83977401433132293</v>
      </c>
      <c r="O140" s="89">
        <v>7.4256729145558934E-4</v>
      </c>
      <c r="P140" s="90">
        <v>9.6692156366092537E-4</v>
      </c>
      <c r="Q140" s="91">
        <v>2.9285141530099286E-3</v>
      </c>
      <c r="R140" s="89">
        <v>8.7855293819655528E-4</v>
      </c>
      <c r="S140" s="90">
        <v>1.1440052347180005E-3</v>
      </c>
      <c r="T140" s="91">
        <v>3.444713412687215E-3</v>
      </c>
      <c r="U140" s="89">
        <v>1.8828768199999998E-2</v>
      </c>
      <c r="V140" s="90">
        <v>1.7517107779999999E-2</v>
      </c>
      <c r="W140" s="91">
        <v>4.7581784905436207E-2</v>
      </c>
      <c r="X140" s="89">
        <v>5.3575962999999997E-3</v>
      </c>
      <c r="Y140" s="90">
        <v>4.9847117399999998E-3</v>
      </c>
      <c r="Z140" s="91">
        <v>8.8605398489652563E-3</v>
      </c>
      <c r="AA140" s="89">
        <v>3.06157809E-2</v>
      </c>
      <c r="AB140" s="90">
        <v>2.8482887525E-2</v>
      </c>
      <c r="AC140" s="91">
        <v>1.0484713327293926E-2</v>
      </c>
      <c r="AD140" s="89">
        <v>1.3777520099999999E-2</v>
      </c>
      <c r="AE140" s="90">
        <v>1.2817334655E-2</v>
      </c>
      <c r="AF140" s="91">
        <v>3.9043034877590571E-3</v>
      </c>
      <c r="AG140" s="89">
        <v>5.9088268100000001E-2</v>
      </c>
      <c r="AH140" s="90">
        <v>5.4972046254999997E-2</v>
      </c>
      <c r="AI140" s="91">
        <v>0.10467467721335701</v>
      </c>
      <c r="AJ140" s="89">
        <v>0.69786978</v>
      </c>
      <c r="AK140" s="90">
        <v>0.34854985150000001</v>
      </c>
      <c r="AL140" s="104">
        <v>0.34854985150000001</v>
      </c>
    </row>
    <row r="141" spans="1:38" ht="13" x14ac:dyDescent="0.3">
      <c r="A141" s="71">
        <v>1978</v>
      </c>
      <c r="B141" s="72">
        <v>16</v>
      </c>
      <c r="C141" s="89">
        <v>2.6311237699999999</v>
      </c>
      <c r="D141" s="90">
        <v>2.3730887049999998</v>
      </c>
      <c r="E141" s="91">
        <v>5.4546295826975966</v>
      </c>
      <c r="F141" s="89">
        <v>1.5985745200000001</v>
      </c>
      <c r="G141" s="90">
        <v>1.4999624170000001</v>
      </c>
      <c r="H141" s="91">
        <v>1.352278740938047</v>
      </c>
      <c r="I141" s="89">
        <v>2.3101850399999999</v>
      </c>
      <c r="J141" s="90">
        <v>2.0613083040000002</v>
      </c>
      <c r="K141" s="91">
        <v>6.9664058634392747</v>
      </c>
      <c r="L141" s="89">
        <v>0.64976497</v>
      </c>
      <c r="M141" s="90">
        <v>0.32454245100000001</v>
      </c>
      <c r="N141" s="91">
        <v>0.84003879706649198</v>
      </c>
      <c r="O141" s="89">
        <v>7.4256729145558934E-4</v>
      </c>
      <c r="P141" s="90">
        <v>9.6692156366092537E-4</v>
      </c>
      <c r="Q141" s="91">
        <v>2.9404585499150913E-3</v>
      </c>
      <c r="R141" s="89">
        <v>8.7855293819655528E-4</v>
      </c>
      <c r="S141" s="90">
        <v>1.1440052347180005E-3</v>
      </c>
      <c r="T141" s="91">
        <v>3.4960950632289436E-3</v>
      </c>
      <c r="U141" s="89">
        <v>1.9792989E-2</v>
      </c>
      <c r="V141" s="90">
        <v>1.862934552E-2</v>
      </c>
      <c r="W141" s="91">
        <v>4.777592865085728E-2</v>
      </c>
      <c r="X141" s="89">
        <v>5.632672E-3</v>
      </c>
      <c r="Y141" s="90">
        <v>5.301370895E-3</v>
      </c>
      <c r="Z141" s="91">
        <v>8.8967069185480196E-3</v>
      </c>
      <c r="AA141" s="89">
        <v>3.2184079800000001E-2</v>
      </c>
      <c r="AB141" s="90">
        <v>3.029192419E-2</v>
      </c>
      <c r="AC141" s="91">
        <v>1.0527483018266139E-2</v>
      </c>
      <c r="AD141" s="89">
        <v>1.44826603E-2</v>
      </c>
      <c r="AE141" s="90">
        <v>1.3631487859999999E-2</v>
      </c>
      <c r="AF141" s="91">
        <v>3.9202276716060235E-3</v>
      </c>
      <c r="AG141" s="89">
        <v>6.2115007100000001E-2</v>
      </c>
      <c r="AH141" s="90">
        <v>5.8463603599999997E-2</v>
      </c>
      <c r="AI141" s="91">
        <v>0.10510131694639117</v>
      </c>
      <c r="AJ141" s="89">
        <v>0.69786978</v>
      </c>
      <c r="AK141" s="90">
        <v>0.34854985150000001</v>
      </c>
      <c r="AL141" s="104">
        <v>0.34854985150000001</v>
      </c>
    </row>
    <row r="142" spans="1:38" ht="13" x14ac:dyDescent="0.3">
      <c r="A142" s="71">
        <v>1978</v>
      </c>
      <c r="B142" s="72">
        <v>17</v>
      </c>
      <c r="C142" s="89">
        <v>2.75547129</v>
      </c>
      <c r="D142" s="90">
        <v>2.5383888300000002</v>
      </c>
      <c r="E142" s="91">
        <v>5.4627788925123353</v>
      </c>
      <c r="F142" s="89">
        <v>1.67801852</v>
      </c>
      <c r="G142" s="90">
        <v>1.5966753235</v>
      </c>
      <c r="H142" s="91">
        <v>1.3588534685892824</v>
      </c>
      <c r="I142" s="89">
        <v>2.3451856499999999</v>
      </c>
      <c r="J142" s="90">
        <v>2.098815772</v>
      </c>
      <c r="K142" s="91">
        <v>6.9826752681059503</v>
      </c>
      <c r="L142" s="89">
        <v>0.64976497</v>
      </c>
      <c r="M142" s="90">
        <v>0.32454245100000001</v>
      </c>
      <c r="N142" s="91">
        <v>0.84035654494276846</v>
      </c>
      <c r="O142" s="89">
        <v>7.4256729145558934E-4</v>
      </c>
      <c r="P142" s="90">
        <v>9.6692156366092537E-4</v>
      </c>
      <c r="Q142" s="91">
        <v>2.9547463247268676E-3</v>
      </c>
      <c r="R142" s="89">
        <v>8.7855293819655528E-4</v>
      </c>
      <c r="S142" s="90">
        <v>1.1440052347180005E-3</v>
      </c>
      <c r="T142" s="91">
        <v>3.5575407436597524E-3</v>
      </c>
      <c r="U142" s="89">
        <v>2.0771543399999998E-2</v>
      </c>
      <c r="V142" s="90">
        <v>1.9821313415E-2</v>
      </c>
      <c r="W142" s="91">
        <v>4.8007971954931679E-2</v>
      </c>
      <c r="X142" s="89">
        <v>5.9107526999999998E-3</v>
      </c>
      <c r="Y142" s="90">
        <v>5.6400505649999997E-3</v>
      </c>
      <c r="Z142" s="91">
        <v>8.9399055346235674E-3</v>
      </c>
      <c r="AA142" s="89">
        <v>3.3775432500000001E-2</v>
      </c>
      <c r="AB142" s="90">
        <v>3.2229762609999997E-2</v>
      </c>
      <c r="AC142" s="91">
        <v>1.057862173236452E-2</v>
      </c>
      <c r="AD142" s="89">
        <v>1.5198575400000001E-2</v>
      </c>
      <c r="AE142" s="90">
        <v>1.4503384330000001E-2</v>
      </c>
      <c r="AF142" s="91">
        <v>3.9392810799834333E-3</v>
      </c>
      <c r="AG142" s="89">
        <v>6.5185464900000004E-2</v>
      </c>
      <c r="AH142" s="90">
        <v>6.2203882219999999E-2</v>
      </c>
      <c r="AI142" s="91">
        <v>0.1056121335784856</v>
      </c>
      <c r="AJ142" s="89">
        <v>0.69786978</v>
      </c>
      <c r="AK142" s="90">
        <v>0.34854985150000001</v>
      </c>
      <c r="AL142" s="104">
        <v>0.34854985150000001</v>
      </c>
    </row>
    <row r="143" spans="1:38" ht="13" x14ac:dyDescent="0.3">
      <c r="A143" s="71">
        <v>1978</v>
      </c>
      <c r="B143" s="72">
        <v>18</v>
      </c>
      <c r="C143" s="89">
        <v>2.8829737</v>
      </c>
      <c r="D143" s="90">
        <v>2.717955753</v>
      </c>
      <c r="E143" s="91">
        <v>5.4644393342902369</v>
      </c>
      <c r="F143" s="89">
        <v>1.75859834</v>
      </c>
      <c r="G143" s="90">
        <v>1.700675508</v>
      </c>
      <c r="H143" s="91">
        <v>1.3656668693549205</v>
      </c>
      <c r="I143" s="89">
        <v>2.3791603700000001</v>
      </c>
      <c r="J143" s="90">
        <v>2.1355705034999999</v>
      </c>
      <c r="K143" s="91">
        <v>6.9941046829063422</v>
      </c>
      <c r="L143" s="89">
        <v>0.64976497</v>
      </c>
      <c r="M143" s="90">
        <v>0.32454245100000001</v>
      </c>
      <c r="N143" s="91">
        <v>0.83496359772569084</v>
      </c>
      <c r="O143" s="89">
        <v>7.4256729145558934E-4</v>
      </c>
      <c r="P143" s="90">
        <v>9.6692156366092537E-4</v>
      </c>
      <c r="Q143" s="91">
        <v>2.9695611606998626E-3</v>
      </c>
      <c r="R143" s="89">
        <v>8.7855293819655528E-4</v>
      </c>
      <c r="S143" s="90">
        <v>1.1440052347180005E-3</v>
      </c>
      <c r="T143" s="91">
        <v>3.6249313475268958E-3</v>
      </c>
      <c r="U143" s="89">
        <v>2.1765406300000002E-2</v>
      </c>
      <c r="V143" s="90">
        <v>2.1102777905000002E-2</v>
      </c>
      <c r="W143" s="91">
        <v>4.8248795812545285E-2</v>
      </c>
      <c r="X143" s="89">
        <v>6.1936530000000004E-3</v>
      </c>
      <c r="Y143" s="90">
        <v>6.0046896099999999E-3</v>
      </c>
      <c r="Z143" s="91">
        <v>8.9847374244822788E-3</v>
      </c>
      <c r="AA143" s="89">
        <v>3.5390787700000002E-2</v>
      </c>
      <c r="AB143" s="90">
        <v>3.43134285E-2</v>
      </c>
      <c r="AC143" s="91">
        <v>1.0631691752703407E-2</v>
      </c>
      <c r="AD143" s="89">
        <v>1.5925506799999999E-2</v>
      </c>
      <c r="AE143" s="90">
        <v>1.544104506E-2</v>
      </c>
      <c r="AF143" s="91">
        <v>3.9590315039853058E-3</v>
      </c>
      <c r="AG143" s="89">
        <v>6.8304560700000003E-2</v>
      </c>
      <c r="AH143" s="90">
        <v>6.6225082599999999E-2</v>
      </c>
      <c r="AI143" s="91">
        <v>0.10614164909009509</v>
      </c>
      <c r="AJ143" s="89">
        <v>0.69786978</v>
      </c>
      <c r="AK143" s="90">
        <v>0.34854985150000001</v>
      </c>
      <c r="AL143" s="104">
        <v>0.34854985150000001</v>
      </c>
    </row>
    <row r="144" spans="1:38" ht="13" x14ac:dyDescent="0.3">
      <c r="A144" s="71">
        <v>1978</v>
      </c>
      <c r="B144" s="72">
        <v>19</v>
      </c>
      <c r="C144" s="89">
        <v>3.0142203799999998</v>
      </c>
      <c r="D144" s="90">
        <v>2.9138151840000002</v>
      </c>
      <c r="E144" s="91">
        <v>5.4723212485522037</v>
      </c>
      <c r="F144" s="89">
        <v>1.8407898600000001</v>
      </c>
      <c r="G144" s="90">
        <v>1.81313623</v>
      </c>
      <c r="H144" s="91">
        <v>1.3720236855915668</v>
      </c>
      <c r="I144" s="89">
        <v>2.4122117300000001</v>
      </c>
      <c r="J144" s="90">
        <v>2.1719754134999998</v>
      </c>
      <c r="K144" s="91">
        <v>7.0098520208574904</v>
      </c>
      <c r="L144" s="89">
        <v>0.64976497</v>
      </c>
      <c r="M144" s="90">
        <v>0.32454245100000001</v>
      </c>
      <c r="N144" s="91">
        <v>0.8352629649800114</v>
      </c>
      <c r="O144" s="89">
        <v>7.4256729145558934E-4</v>
      </c>
      <c r="P144" s="90">
        <v>9.6692156366092537E-4</v>
      </c>
      <c r="Q144" s="91">
        <v>2.9833806900302694E-3</v>
      </c>
      <c r="R144" s="89">
        <v>8.7855293819655528E-4</v>
      </c>
      <c r="S144" s="90">
        <v>1.1440052347180005E-3</v>
      </c>
      <c r="T144" s="91">
        <v>3.6843668247637591E-3</v>
      </c>
      <c r="U144" s="89">
        <v>2.27778639E-2</v>
      </c>
      <c r="V144" s="90">
        <v>2.2488661569999999E-2</v>
      </c>
      <c r="W144" s="91">
        <v>4.8473273755553319E-2</v>
      </c>
      <c r="X144" s="89">
        <v>6.4812721999999998E-3</v>
      </c>
      <c r="Y144" s="90">
        <v>6.3991215600000002E-3</v>
      </c>
      <c r="Z144" s="91">
        <v>9.0265468263045646E-3</v>
      </c>
      <c r="AA144" s="89">
        <v>3.7037618199999997E-2</v>
      </c>
      <c r="AB144" s="90">
        <v>3.6567034380000002E-2</v>
      </c>
      <c r="AC144" s="91">
        <v>1.0681167758728429E-2</v>
      </c>
      <c r="AD144" s="89">
        <v>1.6666158300000001E-2</v>
      </c>
      <c r="AE144" s="90">
        <v>1.645514482E-2</v>
      </c>
      <c r="AF144" s="91">
        <v>3.9774553808651801E-3</v>
      </c>
      <c r="AG144" s="89">
        <v>7.1482023800000002E-2</v>
      </c>
      <c r="AH144" s="90">
        <v>7.0573763610000007E-2</v>
      </c>
      <c r="AI144" s="91">
        <v>0.10663564197230896</v>
      </c>
      <c r="AJ144" s="89">
        <v>0.69786978</v>
      </c>
      <c r="AK144" s="90">
        <v>0.34854985150000001</v>
      </c>
      <c r="AL144" s="104">
        <v>0.34854985150000001</v>
      </c>
    </row>
    <row r="145" spans="1:38" ht="13" x14ac:dyDescent="0.3">
      <c r="A145" s="71">
        <v>1978</v>
      </c>
      <c r="B145" s="72">
        <v>20</v>
      </c>
      <c r="C145" s="89">
        <v>3.1495822800000002</v>
      </c>
      <c r="D145" s="90">
        <v>3.127821049</v>
      </c>
      <c r="E145" s="91">
        <v>5.4832592818086345</v>
      </c>
      <c r="F145" s="89">
        <v>1.92463026</v>
      </c>
      <c r="G145" s="90">
        <v>1.9350908710000001</v>
      </c>
      <c r="H145" s="91">
        <v>1.3808927650066178</v>
      </c>
      <c r="I145" s="89">
        <v>2.4445081599999998</v>
      </c>
      <c r="J145" s="90">
        <v>2.20839243</v>
      </c>
      <c r="K145" s="91">
        <v>7.0317311259782489</v>
      </c>
      <c r="L145" s="89">
        <v>0.64976497</v>
      </c>
      <c r="M145" s="90">
        <v>0.32454245100000001</v>
      </c>
      <c r="N145" s="91">
        <v>0.83567871662405824</v>
      </c>
      <c r="O145" s="89">
        <v>7.4256729145558934E-4</v>
      </c>
      <c r="P145" s="90">
        <v>9.6692156366092537E-4</v>
      </c>
      <c r="Q145" s="91">
        <v>2.9697557250021058E-3</v>
      </c>
      <c r="R145" s="89">
        <v>8.7855293819655528E-4</v>
      </c>
      <c r="S145" s="90">
        <v>1.1440052347180005E-3</v>
      </c>
      <c r="T145" s="91">
        <v>3.7669899612062007E-3</v>
      </c>
      <c r="U145" s="89">
        <v>2.3811207000000001E-2</v>
      </c>
      <c r="V145" s="90">
        <v>2.3991159715000002E-2</v>
      </c>
      <c r="W145" s="91">
        <v>4.8786644842418056E-2</v>
      </c>
      <c r="X145" s="89">
        <v>6.7756813999999997E-3</v>
      </c>
      <c r="Y145" s="90">
        <v>6.8270006350000002E-3</v>
      </c>
      <c r="Z145" s="91">
        <v>9.0849142031973022E-3</v>
      </c>
      <c r="AA145" s="89">
        <v>3.8716842899999999E-2</v>
      </c>
      <c r="AB145" s="90">
        <v>3.9010172465E-2</v>
      </c>
      <c r="AC145" s="91">
        <v>1.0750215540853248E-2</v>
      </c>
      <c r="AD145" s="89">
        <v>1.7422745100000001E-2</v>
      </c>
      <c r="AE145" s="90">
        <v>1.755470504E-2</v>
      </c>
      <c r="AF145" s="91">
        <v>4.0031721522175668E-3</v>
      </c>
      <c r="AG145" s="89">
        <v>7.4724536600000002E-2</v>
      </c>
      <c r="AH145" s="90">
        <v>7.5289829099999997E-2</v>
      </c>
      <c r="AI145" s="91">
        <v>0.10732493156421453</v>
      </c>
      <c r="AJ145" s="89">
        <v>0.69786978</v>
      </c>
      <c r="AK145" s="90">
        <v>0.34854985150000001</v>
      </c>
      <c r="AL145" s="104">
        <v>0.34854985150000001</v>
      </c>
    </row>
    <row r="146" spans="1:38" ht="13" x14ac:dyDescent="0.3">
      <c r="A146" s="71">
        <v>1978</v>
      </c>
      <c r="B146" s="72">
        <v>21</v>
      </c>
      <c r="C146" s="89">
        <v>3.2894668600000001</v>
      </c>
      <c r="D146" s="90">
        <v>3.3623399604999999</v>
      </c>
      <c r="E146" s="91">
        <v>5.4867214993077766</v>
      </c>
      <c r="F146" s="89">
        <v>2.0104612099999999</v>
      </c>
      <c r="G146" s="90">
        <v>2.0679100419999998</v>
      </c>
      <c r="H146" s="91">
        <v>1.3836771719909575</v>
      </c>
      <c r="I146" s="89">
        <v>2.4759474799999999</v>
      </c>
      <c r="J146" s="90">
        <v>2.245124412</v>
      </c>
      <c r="K146" s="91">
        <v>7.0386235048772736</v>
      </c>
      <c r="L146" s="89">
        <v>0.64976497</v>
      </c>
      <c r="M146" s="90">
        <v>0.32454245100000001</v>
      </c>
      <c r="N146" s="91">
        <v>0.83581022543648387</v>
      </c>
      <c r="O146" s="89">
        <v>7.4256729145558934E-4</v>
      </c>
      <c r="P146" s="90">
        <v>9.6692156366092537E-4</v>
      </c>
      <c r="Q146" s="91">
        <v>2.9757447661837933E-3</v>
      </c>
      <c r="R146" s="89">
        <v>8.7855293819655528E-4</v>
      </c>
      <c r="S146" s="90">
        <v>1.1440052347180005E-3</v>
      </c>
      <c r="T146" s="91">
        <v>3.793007336146733E-3</v>
      </c>
      <c r="U146" s="89">
        <v>2.4868410399999999E-2</v>
      </c>
      <c r="V146" s="90">
        <v>2.5627529770000001E-2</v>
      </c>
      <c r="W146" s="91">
        <v>4.8885049899316795E-2</v>
      </c>
      <c r="X146" s="89">
        <v>7.0765979000000003E-3</v>
      </c>
      <c r="Y146" s="90">
        <v>7.2923739600000001E-3</v>
      </c>
      <c r="Z146" s="91">
        <v>9.1032368254370943E-3</v>
      </c>
      <c r="AA146" s="89">
        <v>4.0437622200000002E-2</v>
      </c>
      <c r="AB146" s="90">
        <v>4.1671140935000003E-2</v>
      </c>
      <c r="AC146" s="91">
        <v>1.0771908140861363E-2</v>
      </c>
      <c r="AD146" s="89">
        <v>1.8196710099999999E-2</v>
      </c>
      <c r="AE146" s="90">
        <v>1.8752065945E-2</v>
      </c>
      <c r="AF146" s="91">
        <v>4.0112447582559812E-3</v>
      </c>
      <c r="AG146" s="89">
        <v>7.8043229699999994E-2</v>
      </c>
      <c r="AH146" s="90">
        <v>8.0425403805000004E-2</v>
      </c>
      <c r="AI146" s="91">
        <v>0.10754150142742337</v>
      </c>
      <c r="AJ146" s="89">
        <v>0.69786978</v>
      </c>
      <c r="AK146" s="90">
        <v>0.34854985150000001</v>
      </c>
      <c r="AL146" s="104">
        <v>0.34854985150000001</v>
      </c>
    </row>
    <row r="147" spans="1:38" ht="13" x14ac:dyDescent="0.3">
      <c r="A147" s="71">
        <v>1978</v>
      </c>
      <c r="B147" s="72">
        <v>22</v>
      </c>
      <c r="C147" s="89">
        <v>3.4338902400000002</v>
      </c>
      <c r="D147" s="90">
        <v>3.6191151265000001</v>
      </c>
      <c r="E147" s="91">
        <v>5.4846893241907511</v>
      </c>
      <c r="F147" s="89">
        <v>2.09838272</v>
      </c>
      <c r="G147" s="90">
        <v>2.2125297005000002</v>
      </c>
      <c r="H147" s="91">
        <v>1.3820378468099392</v>
      </c>
      <c r="I147" s="89">
        <v>2.5067821000000001</v>
      </c>
      <c r="J147" s="90">
        <v>2.2825480630000001</v>
      </c>
      <c r="K147" s="91">
        <v>7.0345574074189203</v>
      </c>
      <c r="L147" s="89">
        <v>0.64976497</v>
      </c>
      <c r="M147" s="90">
        <v>0.32454245100000001</v>
      </c>
      <c r="N147" s="91">
        <v>0.83573117650657736</v>
      </c>
      <c r="O147" s="89">
        <v>7.4256729145558934E-4</v>
      </c>
      <c r="P147" s="90">
        <v>9.6692156366092537E-4</v>
      </c>
      <c r="Q147" s="91">
        <v>2.9722193269527087E-3</v>
      </c>
      <c r="R147" s="89">
        <v>8.7855293819655528E-4</v>
      </c>
      <c r="S147" s="90">
        <v>1.1440052347180005E-3</v>
      </c>
      <c r="T147" s="91">
        <v>3.777689955622182E-3</v>
      </c>
      <c r="U147" s="89">
        <v>2.5951967499999999E-2</v>
      </c>
      <c r="V147" s="90">
        <v>2.7410078235E-2</v>
      </c>
      <c r="W147" s="91">
        <v>4.8827134944267971E-2</v>
      </c>
      <c r="X147" s="89">
        <v>7.3851740000000004E-3</v>
      </c>
      <c r="Y147" s="90">
        <v>7.7997329000000001E-3</v>
      </c>
      <c r="Z147" s="91">
        <v>9.0924507177092967E-3</v>
      </c>
      <c r="AA147" s="89">
        <v>4.2198529499999998E-2</v>
      </c>
      <c r="AB147" s="90">
        <v>4.4568883109999999E-2</v>
      </c>
      <c r="AC147" s="91">
        <v>1.0759132061530376E-2</v>
      </c>
      <c r="AD147" s="89">
        <v>1.8990053400000002E-2</v>
      </c>
      <c r="AE147" s="90">
        <v>2.0055880420000002E-2</v>
      </c>
      <c r="AF147" s="91">
        <v>4.0064885307718474E-3</v>
      </c>
      <c r="AG147" s="89">
        <v>8.1444022399999996E-2</v>
      </c>
      <c r="AH147" s="90">
        <v>8.6018069645E-2</v>
      </c>
      <c r="AI147" s="91">
        <v>0.10741404886089237</v>
      </c>
      <c r="AJ147" s="89">
        <v>0.69786978</v>
      </c>
      <c r="AK147" s="90">
        <v>0.34854985150000001</v>
      </c>
      <c r="AL147" s="104">
        <v>0.34854985150000001</v>
      </c>
    </row>
    <row r="148" spans="1:38" ht="13" x14ac:dyDescent="0.3">
      <c r="A148" s="71">
        <v>1978</v>
      </c>
      <c r="B148" s="72">
        <v>23</v>
      </c>
      <c r="C148" s="89">
        <v>3.5835865400000002</v>
      </c>
      <c r="D148" s="90">
        <v>3.9012507914999999</v>
      </c>
      <c r="E148" s="91">
        <v>5.4908505087874842</v>
      </c>
      <c r="F148" s="89">
        <v>2.1887294499999999</v>
      </c>
      <c r="G148" s="90">
        <v>2.3707284085000002</v>
      </c>
      <c r="H148" s="91">
        <v>1.387006186082318</v>
      </c>
      <c r="I148" s="89">
        <v>2.5370849299999998</v>
      </c>
      <c r="J148" s="90">
        <v>2.3209806899999998</v>
      </c>
      <c r="K148" s="91">
        <v>7.0468653528310767</v>
      </c>
      <c r="L148" s="89">
        <v>0.64926492000000002</v>
      </c>
      <c r="M148" s="90">
        <v>0.32416241299999998</v>
      </c>
      <c r="N148" s="91">
        <v>0.83596494760909712</v>
      </c>
      <c r="O148" s="89">
        <v>7.4256729145558934E-4</v>
      </c>
      <c r="P148" s="90">
        <v>9.6692156366092537E-4</v>
      </c>
      <c r="Q148" s="91">
        <v>2.9828983802351848E-3</v>
      </c>
      <c r="R148" s="89">
        <v>8.7855293819655528E-4</v>
      </c>
      <c r="S148" s="90">
        <v>1.1440052347180005E-3</v>
      </c>
      <c r="T148" s="91">
        <v>3.8241554565587796E-3</v>
      </c>
      <c r="U148" s="89">
        <v>2.7065173500000001E-2</v>
      </c>
      <c r="V148" s="90">
        <v>2.9359261769999999E-2</v>
      </c>
      <c r="W148" s="91">
        <v>4.9002600033566469E-2</v>
      </c>
      <c r="X148" s="89">
        <v>7.7014887000000001E-3</v>
      </c>
      <c r="Y148" s="90">
        <v>8.3542909000000002E-3</v>
      </c>
      <c r="Z148" s="91">
        <v>9.1251204197268718E-3</v>
      </c>
      <c r="AA148" s="89">
        <v>4.4009560500000003E-2</v>
      </c>
      <c r="AB148" s="90">
        <v>4.7738773569999997E-2</v>
      </c>
      <c r="AC148" s="91">
        <v>1.0797806658931782E-2</v>
      </c>
      <c r="AD148" s="89">
        <v>1.98037532E-2</v>
      </c>
      <c r="AE148" s="90">
        <v>2.1482328950000001E-2</v>
      </c>
      <c r="AF148" s="91">
        <v>4.0208879335821637E-3</v>
      </c>
      <c r="AG148" s="89">
        <v>8.4937517899999995E-2</v>
      </c>
      <c r="AH148" s="90">
        <v>9.2136067350000003E-2</v>
      </c>
      <c r="AI148" s="91">
        <v>0.10780013928262606</v>
      </c>
      <c r="AJ148" s="89">
        <v>0.69736973000000002</v>
      </c>
      <c r="AK148" s="90">
        <v>0.34816981349999998</v>
      </c>
      <c r="AL148" s="104">
        <v>0.34816981349999998</v>
      </c>
    </row>
    <row r="149" spans="1:38" ht="13" x14ac:dyDescent="0.3">
      <c r="A149" s="71">
        <v>1978</v>
      </c>
      <c r="B149" s="72">
        <v>24</v>
      </c>
      <c r="C149" s="89">
        <v>3.7385970799999999</v>
      </c>
      <c r="D149" s="90">
        <v>4.2113472925000002</v>
      </c>
      <c r="E149" s="91">
        <v>5.4925264637610445</v>
      </c>
      <c r="F149" s="89">
        <v>2.2815426200000002</v>
      </c>
      <c r="G149" s="90">
        <v>2.5440056520000001</v>
      </c>
      <c r="H149" s="91">
        <v>1.3883606279225418</v>
      </c>
      <c r="I149" s="89">
        <v>2.5668146599999999</v>
      </c>
      <c r="J149" s="90">
        <v>2.3609131675000001</v>
      </c>
      <c r="K149" s="91">
        <v>7.050224607884175</v>
      </c>
      <c r="L149" s="89">
        <v>0.64926492000000002</v>
      </c>
      <c r="M149" s="90">
        <v>0.32416241299999998</v>
      </c>
      <c r="N149" s="91">
        <v>0.83602937805511501</v>
      </c>
      <c r="O149" s="89">
        <v>7.4256729145558934E-4</v>
      </c>
      <c r="P149" s="90">
        <v>9.6692156366092537E-4</v>
      </c>
      <c r="Q149" s="91">
        <v>2.9858102130307586E-3</v>
      </c>
      <c r="R149" s="89">
        <v>8.7855293819655528E-4</v>
      </c>
      <c r="S149" s="90">
        <v>1.1440052347180005E-3</v>
      </c>
      <c r="T149" s="91">
        <v>3.8368245277486165E-3</v>
      </c>
      <c r="U149" s="89">
        <v>2.8208336399999999E-2</v>
      </c>
      <c r="V149" s="90">
        <v>3.1494188404999998E-2</v>
      </c>
      <c r="W149" s="91">
        <v>4.9050537669308759E-2</v>
      </c>
      <c r="X149" s="89">
        <v>8.0271551000000007E-3</v>
      </c>
      <c r="Y149" s="90">
        <v>8.9620646149999993E-3</v>
      </c>
      <c r="Z149" s="91">
        <v>9.1340354969188103E-3</v>
      </c>
      <c r="AA149" s="89">
        <v>4.5867355899999997E-2</v>
      </c>
      <c r="AB149" s="90">
        <v>5.1209962730000003E-2</v>
      </c>
      <c r="AC149" s="91">
        <v>1.0808354960234409E-2</v>
      </c>
      <c r="AD149" s="89">
        <v>2.06409322E-2</v>
      </c>
      <c r="AE149" s="90">
        <v>2.3044425665E-2</v>
      </c>
      <c r="AF149" s="91">
        <v>4.0248299917402166E-3</v>
      </c>
      <c r="AG149" s="89">
        <v>8.8524293200000007E-2</v>
      </c>
      <c r="AH149" s="90">
        <v>9.8835418834999994E-2</v>
      </c>
      <c r="AI149" s="91">
        <v>0.10790558430686102</v>
      </c>
      <c r="AJ149" s="89">
        <v>0.69736973000000002</v>
      </c>
      <c r="AK149" s="90">
        <v>0.34816981349999998</v>
      </c>
      <c r="AL149" s="104">
        <v>0.34816981349999998</v>
      </c>
    </row>
    <row r="150" spans="1:38" ht="13" x14ac:dyDescent="0.3">
      <c r="A150" s="71">
        <v>1978</v>
      </c>
      <c r="B150" s="72">
        <v>25</v>
      </c>
      <c r="C150" s="89">
        <v>3.7385970799999999</v>
      </c>
      <c r="D150" s="90">
        <v>4.2113472925000002</v>
      </c>
      <c r="E150" s="91">
        <v>5.495466985326364</v>
      </c>
      <c r="F150" s="89">
        <v>2.2815426200000002</v>
      </c>
      <c r="G150" s="90">
        <v>2.5440056520000001</v>
      </c>
      <c r="H150" s="91">
        <v>1.3907313736298372</v>
      </c>
      <c r="I150" s="89">
        <v>2.5668146599999999</v>
      </c>
      <c r="J150" s="90">
        <v>2.3609131675000001</v>
      </c>
      <c r="K150" s="91">
        <v>7.05609125254988</v>
      </c>
      <c r="L150" s="89">
        <v>0.64926492000000002</v>
      </c>
      <c r="M150" s="90">
        <v>0.32416241299999998</v>
      </c>
      <c r="N150" s="91">
        <v>0.83614201094366758</v>
      </c>
      <c r="O150" s="89">
        <v>7.4256729145558934E-4</v>
      </c>
      <c r="P150" s="90">
        <v>9.6692156366092537E-4</v>
      </c>
      <c r="Q150" s="91">
        <v>2.9909146351440336E-3</v>
      </c>
      <c r="R150" s="89">
        <v>8.7855293819655528E-4</v>
      </c>
      <c r="S150" s="90">
        <v>1.1440052347180005E-3</v>
      </c>
      <c r="T150" s="91">
        <v>3.8589971071171353E-3</v>
      </c>
      <c r="U150" s="89">
        <v>2.8208336399999999E-2</v>
      </c>
      <c r="V150" s="90">
        <v>3.1494188404999998E-2</v>
      </c>
      <c r="W150" s="91">
        <v>4.9134259672783696E-2</v>
      </c>
      <c r="X150" s="89">
        <v>8.0271551000000007E-3</v>
      </c>
      <c r="Y150" s="90">
        <v>8.9620646149999993E-3</v>
      </c>
      <c r="Z150" s="91">
        <v>9.1496522102993052E-3</v>
      </c>
      <c r="AA150" s="89">
        <v>4.5867355899999997E-2</v>
      </c>
      <c r="AB150" s="90">
        <v>5.1209962730000003E-2</v>
      </c>
      <c r="AC150" s="91">
        <v>1.0826830891750924E-2</v>
      </c>
      <c r="AD150" s="89">
        <v>2.06409322E-2</v>
      </c>
      <c r="AE150" s="90">
        <v>2.3044425665E-2</v>
      </c>
      <c r="AF150" s="91">
        <v>4.031699444625501E-3</v>
      </c>
      <c r="AG150" s="89">
        <v>8.8524293200000007E-2</v>
      </c>
      <c r="AH150" s="90">
        <v>9.8835418834999994E-2</v>
      </c>
      <c r="AI150" s="91">
        <v>0.10808993123870909</v>
      </c>
      <c r="AJ150" s="89">
        <v>0.69736973000000002</v>
      </c>
      <c r="AK150" s="90">
        <v>0.34816981349999998</v>
      </c>
      <c r="AL150" s="104">
        <v>0.34816981349999998</v>
      </c>
    </row>
    <row r="151" spans="1:38" ht="13" x14ac:dyDescent="0.3">
      <c r="A151" s="71">
        <v>1978</v>
      </c>
      <c r="B151" s="72">
        <v>26</v>
      </c>
      <c r="C151" s="89">
        <v>3.7385970799999999</v>
      </c>
      <c r="D151" s="90">
        <v>4.2113472925000002</v>
      </c>
      <c r="E151" s="91">
        <v>5.3076579543465749</v>
      </c>
      <c r="F151" s="89">
        <v>2.2815426200000002</v>
      </c>
      <c r="G151" s="90">
        <v>2.5440056520000001</v>
      </c>
      <c r="H151" s="91">
        <v>1.3431447691910228</v>
      </c>
      <c r="I151" s="89">
        <v>2.5668146599999999</v>
      </c>
      <c r="J151" s="90">
        <v>2.3609131675000001</v>
      </c>
      <c r="K151" s="91">
        <v>7.0985967014192735</v>
      </c>
      <c r="L151" s="89">
        <v>0.64926492000000002</v>
      </c>
      <c r="M151" s="90">
        <v>0.32416241299999998</v>
      </c>
      <c r="N151" s="91">
        <v>0.80261538161280455</v>
      </c>
      <c r="O151" s="89">
        <v>7.4256729145558934E-4</v>
      </c>
      <c r="P151" s="90">
        <v>9.6692156366092537E-4</v>
      </c>
      <c r="Q151" s="91">
        <v>2.8885693343667436E-3</v>
      </c>
      <c r="R151" s="89">
        <v>8.7855293819655528E-4</v>
      </c>
      <c r="S151" s="90">
        <v>1.1440052347180005E-3</v>
      </c>
      <c r="T151" s="91">
        <v>3.8729121350767975E-3</v>
      </c>
      <c r="U151" s="89">
        <v>2.8208336399999999E-2</v>
      </c>
      <c r="V151" s="90">
        <v>3.1494188404999998E-2</v>
      </c>
      <c r="W151" s="91">
        <v>4.7452916085373081E-2</v>
      </c>
      <c r="X151" s="89">
        <v>8.0271551000000007E-3</v>
      </c>
      <c r="Y151" s="90">
        <v>8.9620646149999993E-3</v>
      </c>
      <c r="Z151" s="91">
        <v>8.8365524414331063E-3</v>
      </c>
      <c r="AA151" s="89">
        <v>4.5867355899999997E-2</v>
      </c>
      <c r="AB151" s="90">
        <v>5.1209962730000003E-2</v>
      </c>
      <c r="AC151" s="91">
        <v>1.0456354026551991E-2</v>
      </c>
      <c r="AD151" s="89">
        <v>2.06409322E-2</v>
      </c>
      <c r="AE151" s="90">
        <v>2.3044425665E-2</v>
      </c>
      <c r="AF151" s="91">
        <v>3.8937354234900952E-3</v>
      </c>
      <c r="AG151" s="89">
        <v>8.8524293200000007E-2</v>
      </c>
      <c r="AH151" s="90">
        <v>9.8835418834999994E-2</v>
      </c>
      <c r="AI151" s="91">
        <v>0.10439122867548398</v>
      </c>
      <c r="AJ151" s="89">
        <v>0.69736973000000002</v>
      </c>
      <c r="AK151" s="90">
        <v>0.34816981349999998</v>
      </c>
      <c r="AL151" s="104">
        <v>0.34816981349999998</v>
      </c>
    </row>
    <row r="152" spans="1:38" ht="13" x14ac:dyDescent="0.3">
      <c r="A152" s="71">
        <v>1978</v>
      </c>
      <c r="B152" s="72">
        <v>27</v>
      </c>
      <c r="C152" s="89">
        <v>3.7385970799999999</v>
      </c>
      <c r="D152" s="90">
        <v>4.2113472925000002</v>
      </c>
      <c r="E152" s="91">
        <v>5.3091275584513538</v>
      </c>
      <c r="F152" s="89">
        <v>2.2815426200000002</v>
      </c>
      <c r="G152" s="90">
        <v>2.5440056520000001</v>
      </c>
      <c r="H152" s="91">
        <v>1.3443334097335233</v>
      </c>
      <c r="I152" s="89">
        <v>2.5668146599999999</v>
      </c>
      <c r="J152" s="90">
        <v>2.3609131675000001</v>
      </c>
      <c r="K152" s="91">
        <v>7.1016773231040435</v>
      </c>
      <c r="L152" s="89">
        <v>0.64926492000000002</v>
      </c>
      <c r="M152" s="90">
        <v>0.32416241299999998</v>
      </c>
      <c r="N152" s="91">
        <v>0.80267412577736319</v>
      </c>
      <c r="O152" s="89">
        <v>7.4256729145558934E-4</v>
      </c>
      <c r="P152" s="90">
        <v>9.6692156366092537E-4</v>
      </c>
      <c r="Q152" s="91">
        <v>2.8911232598988605E-3</v>
      </c>
      <c r="R152" s="89">
        <v>8.7855293819655528E-4</v>
      </c>
      <c r="S152" s="90">
        <v>1.1440052347180005E-3</v>
      </c>
      <c r="T152" s="91">
        <v>3.8844183202098649E-3</v>
      </c>
      <c r="U152" s="89">
        <v>2.8208336399999999E-2</v>
      </c>
      <c r="V152" s="90">
        <v>3.1494188404999998E-2</v>
      </c>
      <c r="W152" s="91">
        <v>4.74949390430668E-2</v>
      </c>
      <c r="X152" s="89">
        <v>8.0271551000000007E-3</v>
      </c>
      <c r="Y152" s="90">
        <v>8.9620646149999993E-3</v>
      </c>
      <c r="Z152" s="91">
        <v>8.8443843776892014E-3</v>
      </c>
      <c r="AA152" s="89">
        <v>4.5867355899999997E-2</v>
      </c>
      <c r="AB152" s="90">
        <v>5.1209962730000003E-2</v>
      </c>
      <c r="AC152" s="91">
        <v>1.0465594014948044E-2</v>
      </c>
      <c r="AD152" s="89">
        <v>2.06409322E-2</v>
      </c>
      <c r="AE152" s="90">
        <v>2.3044425665E-2</v>
      </c>
      <c r="AF152" s="91">
        <v>3.8971807559034779E-3</v>
      </c>
      <c r="AG152" s="89">
        <v>8.8524293200000007E-2</v>
      </c>
      <c r="AH152" s="90">
        <v>9.8835418834999994E-2</v>
      </c>
      <c r="AI152" s="91">
        <v>0.10448337004015179</v>
      </c>
      <c r="AJ152" s="89">
        <v>0.69736973000000002</v>
      </c>
      <c r="AK152" s="90">
        <v>0.34816981349999998</v>
      </c>
      <c r="AL152" s="104">
        <v>0.34816981349999998</v>
      </c>
    </row>
    <row r="153" spans="1:38" ht="13" x14ac:dyDescent="0.3">
      <c r="A153" s="71">
        <v>1978</v>
      </c>
      <c r="B153" s="72">
        <v>28</v>
      </c>
      <c r="C153" s="89">
        <v>3.7385970799999999</v>
      </c>
      <c r="D153" s="90">
        <v>4.2113472925000002</v>
      </c>
      <c r="E153" s="91">
        <v>5.3104798282840546</v>
      </c>
      <c r="F153" s="89">
        <v>2.2815426200000002</v>
      </c>
      <c r="G153" s="90">
        <v>2.5440056520000001</v>
      </c>
      <c r="H153" s="91">
        <v>1.3454149595377516</v>
      </c>
      <c r="I153" s="89">
        <v>2.5668146599999999</v>
      </c>
      <c r="J153" s="90">
        <v>2.3609131675000001</v>
      </c>
      <c r="K153" s="91">
        <v>7.1044386887803466</v>
      </c>
      <c r="L153" s="89">
        <v>0.64926492000000002</v>
      </c>
      <c r="M153" s="90">
        <v>0.32416241299999998</v>
      </c>
      <c r="N153" s="91">
        <v>0.80272229004425966</v>
      </c>
      <c r="O153" s="89">
        <v>7.4256729145558934E-4</v>
      </c>
      <c r="P153" s="90">
        <v>9.6692156366092537E-4</v>
      </c>
      <c r="Q153" s="91">
        <v>2.8934559202998312E-3</v>
      </c>
      <c r="R153" s="89">
        <v>8.7855293819655528E-4</v>
      </c>
      <c r="S153" s="90">
        <v>1.1440052347180005E-3</v>
      </c>
      <c r="T153" s="91">
        <v>3.8949505490105921E-3</v>
      </c>
      <c r="U153" s="89">
        <v>2.8208336399999999E-2</v>
      </c>
      <c r="V153" s="90">
        <v>3.1494188404999998E-2</v>
      </c>
      <c r="W153" s="91">
        <v>4.7533241370937958E-2</v>
      </c>
      <c r="X153" s="89">
        <v>8.0271551000000007E-3</v>
      </c>
      <c r="Y153" s="90">
        <v>8.9620646149999993E-3</v>
      </c>
      <c r="Z153" s="91">
        <v>8.8514928283796243E-3</v>
      </c>
      <c r="AA153" s="89">
        <v>4.5867355899999997E-2</v>
      </c>
      <c r="AB153" s="90">
        <v>5.1209962730000003E-2</v>
      </c>
      <c r="AC153" s="91">
        <v>1.0474037055309169E-2</v>
      </c>
      <c r="AD153" s="89">
        <v>2.06409322E-2</v>
      </c>
      <c r="AE153" s="90">
        <v>2.3044425665E-2</v>
      </c>
      <c r="AF153" s="91">
        <v>3.9003189194913614E-3</v>
      </c>
      <c r="AG153" s="89">
        <v>8.8524293200000007E-2</v>
      </c>
      <c r="AH153" s="90">
        <v>9.8835418834999994E-2</v>
      </c>
      <c r="AI153" s="91">
        <v>0.10456767901929737</v>
      </c>
      <c r="AJ153" s="89">
        <v>0.69736973000000002</v>
      </c>
      <c r="AK153" s="90">
        <v>0.34816981349999998</v>
      </c>
      <c r="AL153" s="104">
        <v>0.34816981349999998</v>
      </c>
    </row>
    <row r="154" spans="1:38" ht="13" x14ac:dyDescent="0.3">
      <c r="A154" s="71">
        <v>1978</v>
      </c>
      <c r="B154" s="72">
        <v>29</v>
      </c>
      <c r="C154" s="89">
        <v>3.7385970799999999</v>
      </c>
      <c r="D154" s="90">
        <v>4.2113472925000002</v>
      </c>
      <c r="E154" s="91">
        <v>5.3117388790605844</v>
      </c>
      <c r="F154" s="89">
        <v>2.2815426200000002</v>
      </c>
      <c r="G154" s="90">
        <v>2.5440056520000001</v>
      </c>
      <c r="H154" s="91">
        <v>1.3464294317103809</v>
      </c>
      <c r="I154" s="89">
        <v>2.5668146599999999</v>
      </c>
      <c r="J154" s="90">
        <v>2.3609131675000001</v>
      </c>
      <c r="K154" s="91">
        <v>7.107102566469246</v>
      </c>
      <c r="L154" s="89">
        <v>0.64926492000000002</v>
      </c>
      <c r="M154" s="90">
        <v>0.32416241299999998</v>
      </c>
      <c r="N154" s="91">
        <v>0.8027716891566512</v>
      </c>
      <c r="O154" s="89">
        <v>7.4256729145558934E-4</v>
      </c>
      <c r="P154" s="90">
        <v>9.6692156366092537E-4</v>
      </c>
      <c r="Q154" s="91">
        <v>2.8956337268928028E-3</v>
      </c>
      <c r="R154" s="89">
        <v>8.7855293819655528E-4</v>
      </c>
      <c r="S154" s="90">
        <v>1.1440052347180005E-3</v>
      </c>
      <c r="T154" s="91">
        <v>3.9047348921877798E-3</v>
      </c>
      <c r="U154" s="89">
        <v>2.8208336399999999E-2</v>
      </c>
      <c r="V154" s="90">
        <v>3.1494188404999998E-2</v>
      </c>
      <c r="W154" s="91">
        <v>4.7569041612183664E-2</v>
      </c>
      <c r="X154" s="89">
        <v>8.0271551000000007E-3</v>
      </c>
      <c r="Y154" s="90">
        <v>8.9620646149999993E-3</v>
      </c>
      <c r="Z154" s="91">
        <v>8.8581680191267328E-3</v>
      </c>
      <c r="AA154" s="89">
        <v>4.5867355899999997E-2</v>
      </c>
      <c r="AB154" s="90">
        <v>5.1209962730000003E-2</v>
      </c>
      <c r="AC154" s="91">
        <v>1.0481904991282718E-2</v>
      </c>
      <c r="AD154" s="89">
        <v>2.06409322E-2</v>
      </c>
      <c r="AE154" s="90">
        <v>2.3044425665E-2</v>
      </c>
      <c r="AF154" s="91">
        <v>3.9032592108299356E-3</v>
      </c>
      <c r="AG154" s="89">
        <v>8.8524293200000007E-2</v>
      </c>
      <c r="AH154" s="90">
        <v>9.8835418834999994E-2</v>
      </c>
      <c r="AI154" s="91">
        <v>0.10464648626387714</v>
      </c>
      <c r="AJ154" s="89">
        <v>0.69736973000000002</v>
      </c>
      <c r="AK154" s="90">
        <v>0.34816981349999998</v>
      </c>
      <c r="AL154" s="104">
        <v>0.34816981349999998</v>
      </c>
    </row>
    <row r="155" spans="1:38" ht="13" x14ac:dyDescent="0.3">
      <c r="A155" s="71">
        <v>1978</v>
      </c>
      <c r="B155" s="72">
        <v>30</v>
      </c>
      <c r="C155" s="89">
        <v>3.7385970799999999</v>
      </c>
      <c r="D155" s="90">
        <v>4.2113472925000002</v>
      </c>
      <c r="E155" s="91">
        <v>5.3128619815279929</v>
      </c>
      <c r="F155" s="89">
        <v>2.2815426200000002</v>
      </c>
      <c r="G155" s="90">
        <v>2.5440056520000001</v>
      </c>
      <c r="H155" s="91">
        <v>1.347348873785317</v>
      </c>
      <c r="I155" s="89">
        <v>2.5668146599999999</v>
      </c>
      <c r="J155" s="90">
        <v>2.3609131675000001</v>
      </c>
      <c r="K155" s="91">
        <v>7.1094542829860137</v>
      </c>
      <c r="L155" s="89">
        <v>0.64926492000000002</v>
      </c>
      <c r="M155" s="90">
        <v>0.32416241299999998</v>
      </c>
      <c r="N155" s="91">
        <v>0.80281113478925237</v>
      </c>
      <c r="O155" s="89">
        <v>7.4256729145558934E-4</v>
      </c>
      <c r="P155" s="90">
        <v>9.6692156366092537E-4</v>
      </c>
      <c r="Q155" s="91">
        <v>2.8976081920382593E-3</v>
      </c>
      <c r="R155" s="89">
        <v>8.7855293819655528E-4</v>
      </c>
      <c r="S155" s="90">
        <v>1.1440052347180005E-3</v>
      </c>
      <c r="T155" s="91">
        <v>3.9136662360276363E-3</v>
      </c>
      <c r="U155" s="89">
        <v>2.8208336399999999E-2</v>
      </c>
      <c r="V155" s="90">
        <v>3.1494188404999998E-2</v>
      </c>
      <c r="W155" s="91">
        <v>4.7601498463340858E-2</v>
      </c>
      <c r="X155" s="89">
        <v>8.0271551000000007E-3</v>
      </c>
      <c r="Y155" s="90">
        <v>8.9620646149999993E-3</v>
      </c>
      <c r="Z155" s="91">
        <v>8.8642283964981815E-3</v>
      </c>
      <c r="AA155" s="89">
        <v>4.5867355899999997E-2</v>
      </c>
      <c r="AB155" s="90">
        <v>5.1209962730000003E-2</v>
      </c>
      <c r="AC155" s="91">
        <v>1.0489074999398175E-2</v>
      </c>
      <c r="AD155" s="89">
        <v>2.06409322E-2</v>
      </c>
      <c r="AE155" s="90">
        <v>2.3044425665E-2</v>
      </c>
      <c r="AF155" s="91">
        <v>3.9059208600476644E-3</v>
      </c>
      <c r="AG155" s="89">
        <v>8.8524293200000007E-2</v>
      </c>
      <c r="AH155" s="90">
        <v>9.8835418834999994E-2</v>
      </c>
      <c r="AI155" s="91">
        <v>0.10471797477953156</v>
      </c>
      <c r="AJ155" s="89">
        <v>0.69736973000000002</v>
      </c>
      <c r="AK155" s="90">
        <v>0.34816981349999998</v>
      </c>
      <c r="AL155" s="104">
        <v>0.34816981349999998</v>
      </c>
    </row>
    <row r="156" spans="1:38" ht="13" x14ac:dyDescent="0.3">
      <c r="A156" s="71">
        <v>1978</v>
      </c>
      <c r="B156" s="72">
        <v>31</v>
      </c>
      <c r="C156" s="89">
        <v>3.7385970799999999</v>
      </c>
      <c r="D156" s="90">
        <v>4.2113472925000002</v>
      </c>
      <c r="E156" s="91">
        <v>5.3128619815279929</v>
      </c>
      <c r="F156" s="89">
        <v>2.2815426200000002</v>
      </c>
      <c r="G156" s="90">
        <v>2.5440056520000001</v>
      </c>
      <c r="H156" s="91">
        <v>1.347348873785317</v>
      </c>
      <c r="I156" s="89">
        <v>2.5668146599999999</v>
      </c>
      <c r="J156" s="90">
        <v>2.3609131675000001</v>
      </c>
      <c r="K156" s="91">
        <v>7.1094542829860137</v>
      </c>
      <c r="L156" s="89">
        <v>0.64926492000000002</v>
      </c>
      <c r="M156" s="90">
        <v>0.32416241299999998</v>
      </c>
      <c r="N156" s="91">
        <v>0.80281113478925237</v>
      </c>
      <c r="O156" s="89">
        <v>7.4256729145558934E-4</v>
      </c>
      <c r="P156" s="90">
        <v>9.6692156366092537E-4</v>
      </c>
      <c r="Q156" s="91">
        <v>2.8976081920382593E-3</v>
      </c>
      <c r="R156" s="89">
        <v>8.7855293819655528E-4</v>
      </c>
      <c r="S156" s="90">
        <v>1.1440052347180005E-3</v>
      </c>
      <c r="T156" s="91">
        <v>3.9136662360276363E-3</v>
      </c>
      <c r="U156" s="89">
        <v>2.8208336399999999E-2</v>
      </c>
      <c r="V156" s="90">
        <v>3.1494188404999998E-2</v>
      </c>
      <c r="W156" s="91">
        <v>4.7601498463340858E-2</v>
      </c>
      <c r="X156" s="89">
        <v>8.0271551000000007E-3</v>
      </c>
      <c r="Y156" s="90">
        <v>8.9620646149999993E-3</v>
      </c>
      <c r="Z156" s="91">
        <v>8.8642283964981815E-3</v>
      </c>
      <c r="AA156" s="89">
        <v>4.5867355899999997E-2</v>
      </c>
      <c r="AB156" s="90">
        <v>5.1209962730000003E-2</v>
      </c>
      <c r="AC156" s="91">
        <v>1.0489074999398175E-2</v>
      </c>
      <c r="AD156" s="89">
        <v>2.06409322E-2</v>
      </c>
      <c r="AE156" s="90">
        <v>2.3044425665E-2</v>
      </c>
      <c r="AF156" s="91">
        <v>3.9059208600476644E-3</v>
      </c>
      <c r="AG156" s="89">
        <v>8.8524293200000007E-2</v>
      </c>
      <c r="AH156" s="90">
        <v>9.8835418834999994E-2</v>
      </c>
      <c r="AI156" s="91">
        <v>0.10471797477953156</v>
      </c>
      <c r="AJ156" s="89">
        <v>0.69736973000000002</v>
      </c>
      <c r="AK156" s="90">
        <v>0.34816981349999998</v>
      </c>
      <c r="AL156" s="104">
        <v>0.34816981349999998</v>
      </c>
    </row>
    <row r="157" spans="1:38" ht="13" x14ac:dyDescent="0.3">
      <c r="A157" s="71">
        <v>1978</v>
      </c>
      <c r="B157" s="72">
        <v>32</v>
      </c>
      <c r="C157" s="89">
        <v>3.7385970799999999</v>
      </c>
      <c r="D157" s="90">
        <v>4.2113472925000002</v>
      </c>
      <c r="E157" s="91">
        <v>5.3128619815279929</v>
      </c>
      <c r="F157" s="89">
        <v>2.2815426200000002</v>
      </c>
      <c r="G157" s="90">
        <v>2.5440056520000001</v>
      </c>
      <c r="H157" s="91">
        <v>1.347348873785317</v>
      </c>
      <c r="I157" s="89">
        <v>2.5668146599999999</v>
      </c>
      <c r="J157" s="90">
        <v>2.3609131675000001</v>
      </c>
      <c r="K157" s="91">
        <v>7.1094542829860137</v>
      </c>
      <c r="L157" s="89">
        <v>0.64926492000000002</v>
      </c>
      <c r="M157" s="90">
        <v>0.32416241299999998</v>
      </c>
      <c r="N157" s="91">
        <v>0.80281113478925237</v>
      </c>
      <c r="O157" s="89">
        <v>7.4256729145558934E-4</v>
      </c>
      <c r="P157" s="90">
        <v>9.6692156366092537E-4</v>
      </c>
      <c r="Q157" s="91">
        <v>2.8976081920382593E-3</v>
      </c>
      <c r="R157" s="89">
        <v>8.7855293819655528E-4</v>
      </c>
      <c r="S157" s="90">
        <v>1.1440052347180005E-3</v>
      </c>
      <c r="T157" s="91">
        <v>3.9136662360276363E-3</v>
      </c>
      <c r="U157" s="89">
        <v>2.8208336399999999E-2</v>
      </c>
      <c r="V157" s="90">
        <v>3.1494188404999998E-2</v>
      </c>
      <c r="W157" s="91">
        <v>4.7601498463340858E-2</v>
      </c>
      <c r="X157" s="89">
        <v>8.0271551000000007E-3</v>
      </c>
      <c r="Y157" s="90">
        <v>8.9620646149999993E-3</v>
      </c>
      <c r="Z157" s="91">
        <v>8.8642283964981815E-3</v>
      </c>
      <c r="AA157" s="89">
        <v>4.5867355899999997E-2</v>
      </c>
      <c r="AB157" s="90">
        <v>5.1209962730000003E-2</v>
      </c>
      <c r="AC157" s="91">
        <v>1.0489074999398175E-2</v>
      </c>
      <c r="AD157" s="89">
        <v>2.06409322E-2</v>
      </c>
      <c r="AE157" s="90">
        <v>2.3044425665E-2</v>
      </c>
      <c r="AF157" s="91">
        <v>3.9059208600476644E-3</v>
      </c>
      <c r="AG157" s="89">
        <v>8.8524293200000007E-2</v>
      </c>
      <c r="AH157" s="90">
        <v>9.8835418834999994E-2</v>
      </c>
      <c r="AI157" s="91">
        <v>0.10471797477953156</v>
      </c>
      <c r="AJ157" s="89">
        <v>0.69736973000000002</v>
      </c>
      <c r="AK157" s="90">
        <v>0.34816981349999998</v>
      </c>
      <c r="AL157" s="104">
        <v>0.34816981349999998</v>
      </c>
    </row>
    <row r="158" spans="1:38" ht="13" x14ac:dyDescent="0.3">
      <c r="A158" s="71">
        <v>1978</v>
      </c>
      <c r="B158" s="72">
        <v>33</v>
      </c>
      <c r="C158" s="89">
        <v>3.7385970799999999</v>
      </c>
      <c r="D158" s="90">
        <v>4.2113472925000002</v>
      </c>
      <c r="E158" s="91">
        <v>5.3128619815279929</v>
      </c>
      <c r="F158" s="89">
        <v>2.2815426200000002</v>
      </c>
      <c r="G158" s="90">
        <v>2.5440056520000001</v>
      </c>
      <c r="H158" s="91">
        <v>1.347348873785317</v>
      </c>
      <c r="I158" s="89">
        <v>2.5668146599999999</v>
      </c>
      <c r="J158" s="90">
        <v>2.3609131675000001</v>
      </c>
      <c r="K158" s="91">
        <v>7.1094542829860137</v>
      </c>
      <c r="L158" s="89">
        <v>0.64926492000000002</v>
      </c>
      <c r="M158" s="90">
        <v>0.32416241299999998</v>
      </c>
      <c r="N158" s="91">
        <v>0.80281113478925237</v>
      </c>
      <c r="O158" s="89">
        <v>7.4256729145558934E-4</v>
      </c>
      <c r="P158" s="90">
        <v>9.6692156366092537E-4</v>
      </c>
      <c r="Q158" s="91">
        <v>2.8976081920382593E-3</v>
      </c>
      <c r="R158" s="89">
        <v>8.7855293819655528E-4</v>
      </c>
      <c r="S158" s="90">
        <v>1.1440052347180005E-3</v>
      </c>
      <c r="T158" s="91">
        <v>3.9136662360276363E-3</v>
      </c>
      <c r="U158" s="89">
        <v>2.8208336399999999E-2</v>
      </c>
      <c r="V158" s="90">
        <v>3.1494188404999998E-2</v>
      </c>
      <c r="W158" s="91">
        <v>4.7601498463340858E-2</v>
      </c>
      <c r="X158" s="89">
        <v>8.0271551000000007E-3</v>
      </c>
      <c r="Y158" s="90">
        <v>8.9620646149999993E-3</v>
      </c>
      <c r="Z158" s="91">
        <v>8.8642283964981815E-3</v>
      </c>
      <c r="AA158" s="89">
        <v>4.5867355899999997E-2</v>
      </c>
      <c r="AB158" s="90">
        <v>5.1209962730000003E-2</v>
      </c>
      <c r="AC158" s="91">
        <v>1.0489074999398175E-2</v>
      </c>
      <c r="AD158" s="89">
        <v>2.06409322E-2</v>
      </c>
      <c r="AE158" s="90">
        <v>2.3044425665E-2</v>
      </c>
      <c r="AF158" s="91">
        <v>3.9059208600476644E-3</v>
      </c>
      <c r="AG158" s="89">
        <v>8.8524293200000007E-2</v>
      </c>
      <c r="AH158" s="90">
        <v>9.8835418834999994E-2</v>
      </c>
      <c r="AI158" s="91">
        <v>0.10471797477953156</v>
      </c>
      <c r="AJ158" s="89">
        <v>0.69736973000000002</v>
      </c>
      <c r="AK158" s="90">
        <v>0.34816981349999998</v>
      </c>
      <c r="AL158" s="104">
        <v>0.34816981349999998</v>
      </c>
    </row>
    <row r="159" spans="1:38" ht="13" x14ac:dyDescent="0.3">
      <c r="A159" s="71">
        <v>1978</v>
      </c>
      <c r="B159" s="72">
        <v>34</v>
      </c>
      <c r="C159" s="89">
        <v>3.7385970799999999</v>
      </c>
      <c r="D159" s="90">
        <v>4.2113472925000002</v>
      </c>
      <c r="E159" s="91">
        <v>5.3128619815279929</v>
      </c>
      <c r="F159" s="89">
        <v>2.2815426200000002</v>
      </c>
      <c r="G159" s="90">
        <v>2.5440056520000001</v>
      </c>
      <c r="H159" s="91">
        <v>1.347348873785317</v>
      </c>
      <c r="I159" s="89">
        <v>2.5668146599999999</v>
      </c>
      <c r="J159" s="90">
        <v>2.3609131675000001</v>
      </c>
      <c r="K159" s="91">
        <v>7.1094542829860137</v>
      </c>
      <c r="L159" s="89">
        <v>0.64926492000000002</v>
      </c>
      <c r="M159" s="90">
        <v>0.32416241299999998</v>
      </c>
      <c r="N159" s="91">
        <v>0.80281113478925237</v>
      </c>
      <c r="O159" s="89">
        <v>7.4256729145558934E-4</v>
      </c>
      <c r="P159" s="90">
        <v>9.6692156366092537E-4</v>
      </c>
      <c r="Q159" s="91">
        <v>2.8976081920382593E-3</v>
      </c>
      <c r="R159" s="89">
        <v>8.7855293819655528E-4</v>
      </c>
      <c r="S159" s="90">
        <v>1.1440052347180005E-3</v>
      </c>
      <c r="T159" s="91">
        <v>3.9136662360276363E-3</v>
      </c>
      <c r="U159" s="89">
        <v>2.8208336399999999E-2</v>
      </c>
      <c r="V159" s="90">
        <v>3.1494188404999998E-2</v>
      </c>
      <c r="W159" s="91">
        <v>4.7601498463340858E-2</v>
      </c>
      <c r="X159" s="89">
        <v>8.0271551000000007E-3</v>
      </c>
      <c r="Y159" s="90">
        <v>8.9620646149999993E-3</v>
      </c>
      <c r="Z159" s="91">
        <v>8.8642283964981815E-3</v>
      </c>
      <c r="AA159" s="89">
        <v>4.5867355899999997E-2</v>
      </c>
      <c r="AB159" s="90">
        <v>5.1209962730000003E-2</v>
      </c>
      <c r="AC159" s="91">
        <v>1.0489074999398175E-2</v>
      </c>
      <c r="AD159" s="89">
        <v>2.06409322E-2</v>
      </c>
      <c r="AE159" s="90">
        <v>2.3044425665E-2</v>
      </c>
      <c r="AF159" s="91">
        <v>3.9059208600476644E-3</v>
      </c>
      <c r="AG159" s="89">
        <v>8.8524293200000007E-2</v>
      </c>
      <c r="AH159" s="90">
        <v>9.8835418834999994E-2</v>
      </c>
      <c r="AI159" s="91">
        <v>0.10471797477953156</v>
      </c>
      <c r="AJ159" s="89">
        <v>0.69736973000000002</v>
      </c>
      <c r="AK159" s="90">
        <v>0.34816981349999998</v>
      </c>
      <c r="AL159" s="104">
        <v>0.34816981349999998</v>
      </c>
    </row>
    <row r="160" spans="1:38" ht="13" x14ac:dyDescent="0.3">
      <c r="A160" s="71">
        <v>1978</v>
      </c>
      <c r="B160" s="72">
        <v>35</v>
      </c>
      <c r="C160" s="89">
        <v>3.7385970799999999</v>
      </c>
      <c r="D160" s="90">
        <v>4.2113472925000002</v>
      </c>
      <c r="E160" s="91">
        <v>5.3128619815279929</v>
      </c>
      <c r="F160" s="89">
        <v>2.2815426200000002</v>
      </c>
      <c r="G160" s="90">
        <v>2.5440056520000001</v>
      </c>
      <c r="H160" s="91">
        <v>1.347348873785317</v>
      </c>
      <c r="I160" s="89">
        <v>2.5668146599999999</v>
      </c>
      <c r="J160" s="90">
        <v>2.3609131675000001</v>
      </c>
      <c r="K160" s="91">
        <v>7.1094542829860137</v>
      </c>
      <c r="L160" s="89">
        <v>0.64926492000000002</v>
      </c>
      <c r="M160" s="90">
        <v>0.32416241299999998</v>
      </c>
      <c r="N160" s="91">
        <v>0.80281113478925237</v>
      </c>
      <c r="O160" s="89">
        <v>7.4256729145558934E-4</v>
      </c>
      <c r="P160" s="90">
        <v>9.6692156366092537E-4</v>
      </c>
      <c r="Q160" s="91">
        <v>2.8976081920382593E-3</v>
      </c>
      <c r="R160" s="89">
        <v>8.7855293819655528E-4</v>
      </c>
      <c r="S160" s="90">
        <v>1.1440052347180005E-3</v>
      </c>
      <c r="T160" s="91">
        <v>3.9136662360276363E-3</v>
      </c>
      <c r="U160" s="89">
        <v>2.8208336399999999E-2</v>
      </c>
      <c r="V160" s="90">
        <v>3.1494188404999998E-2</v>
      </c>
      <c r="W160" s="91">
        <v>4.7601498463340858E-2</v>
      </c>
      <c r="X160" s="89">
        <v>8.0271551000000007E-3</v>
      </c>
      <c r="Y160" s="90">
        <v>8.9620646149999993E-3</v>
      </c>
      <c r="Z160" s="91">
        <v>8.8642283964981815E-3</v>
      </c>
      <c r="AA160" s="89">
        <v>4.5867355899999997E-2</v>
      </c>
      <c r="AB160" s="90">
        <v>5.1209962730000003E-2</v>
      </c>
      <c r="AC160" s="91">
        <v>1.0489074999398175E-2</v>
      </c>
      <c r="AD160" s="89">
        <v>2.06409322E-2</v>
      </c>
      <c r="AE160" s="90">
        <v>2.3044425665E-2</v>
      </c>
      <c r="AF160" s="91">
        <v>3.9059208600476644E-3</v>
      </c>
      <c r="AG160" s="89">
        <v>8.8524293200000007E-2</v>
      </c>
      <c r="AH160" s="90">
        <v>9.8835418834999994E-2</v>
      </c>
      <c r="AI160" s="91">
        <v>0.10471797477953156</v>
      </c>
      <c r="AJ160" s="89">
        <v>0.69736973000000002</v>
      </c>
      <c r="AK160" s="90">
        <v>0.34816981349999998</v>
      </c>
      <c r="AL160" s="104">
        <v>0.34816981349999998</v>
      </c>
    </row>
    <row r="161" spans="1:38" ht="13" x14ac:dyDescent="0.3">
      <c r="A161" s="71">
        <v>1978</v>
      </c>
      <c r="B161" s="72">
        <v>36</v>
      </c>
      <c r="C161" s="89">
        <v>3.7385970799999999</v>
      </c>
      <c r="D161" s="90">
        <v>4.2113472925000002</v>
      </c>
      <c r="E161" s="91">
        <v>5.3128619815279929</v>
      </c>
      <c r="F161" s="89">
        <v>2.2815426200000002</v>
      </c>
      <c r="G161" s="90">
        <v>2.5440056520000001</v>
      </c>
      <c r="H161" s="91">
        <v>1.347348873785317</v>
      </c>
      <c r="I161" s="89">
        <v>2.5668146599999999</v>
      </c>
      <c r="J161" s="90">
        <v>2.3609131675000001</v>
      </c>
      <c r="K161" s="91">
        <v>7.1094542829860137</v>
      </c>
      <c r="L161" s="89">
        <v>0.64926492000000002</v>
      </c>
      <c r="M161" s="90">
        <v>0.32416241299999998</v>
      </c>
      <c r="N161" s="91">
        <v>0.80281113478925237</v>
      </c>
      <c r="O161" s="89">
        <v>7.4256729145558934E-4</v>
      </c>
      <c r="P161" s="90">
        <v>9.6692156366092537E-4</v>
      </c>
      <c r="Q161" s="91">
        <v>2.8976081920382593E-3</v>
      </c>
      <c r="R161" s="89">
        <v>8.7855293819655528E-4</v>
      </c>
      <c r="S161" s="90">
        <v>1.1440052347180005E-3</v>
      </c>
      <c r="T161" s="91">
        <v>3.9136662360276363E-3</v>
      </c>
      <c r="U161" s="89">
        <v>2.8208336399999999E-2</v>
      </c>
      <c r="V161" s="90">
        <v>3.1494188404999998E-2</v>
      </c>
      <c r="W161" s="91">
        <v>4.7601498463340858E-2</v>
      </c>
      <c r="X161" s="89">
        <v>8.0271551000000007E-3</v>
      </c>
      <c r="Y161" s="90">
        <v>8.9620646149999993E-3</v>
      </c>
      <c r="Z161" s="91">
        <v>8.8642283964981815E-3</v>
      </c>
      <c r="AA161" s="89">
        <v>4.5867355899999997E-2</v>
      </c>
      <c r="AB161" s="90">
        <v>5.1209962730000003E-2</v>
      </c>
      <c r="AC161" s="91">
        <v>1.0489074999398175E-2</v>
      </c>
      <c r="AD161" s="89">
        <v>2.06409322E-2</v>
      </c>
      <c r="AE161" s="90">
        <v>2.3044425665E-2</v>
      </c>
      <c r="AF161" s="91">
        <v>3.9059208600476644E-3</v>
      </c>
      <c r="AG161" s="89">
        <v>8.8524293200000007E-2</v>
      </c>
      <c r="AH161" s="90">
        <v>9.8835418834999994E-2</v>
      </c>
      <c r="AI161" s="91">
        <v>0.10471797477953156</v>
      </c>
      <c r="AJ161" s="89">
        <v>0.69736973000000002</v>
      </c>
      <c r="AK161" s="90">
        <v>0.34816981349999998</v>
      </c>
      <c r="AL161" s="104">
        <v>0.34816981349999998</v>
      </c>
    </row>
    <row r="162" spans="1:38" ht="13" x14ac:dyDescent="0.3">
      <c r="A162" s="71">
        <v>1978</v>
      </c>
      <c r="B162" s="72">
        <v>37</v>
      </c>
      <c r="C162" s="89">
        <v>3.7385970799999999</v>
      </c>
      <c r="D162" s="90">
        <v>4.2113472925000002</v>
      </c>
      <c r="E162" s="91">
        <v>5.3128619815279929</v>
      </c>
      <c r="F162" s="89">
        <v>2.2815426200000002</v>
      </c>
      <c r="G162" s="90">
        <v>2.5440056520000001</v>
      </c>
      <c r="H162" s="91">
        <v>1.347348873785317</v>
      </c>
      <c r="I162" s="89">
        <v>2.5668146599999999</v>
      </c>
      <c r="J162" s="90">
        <v>2.3609131675000001</v>
      </c>
      <c r="K162" s="91">
        <v>7.1094542829860137</v>
      </c>
      <c r="L162" s="89">
        <v>0.64926492000000002</v>
      </c>
      <c r="M162" s="90">
        <v>0.32416241299999998</v>
      </c>
      <c r="N162" s="91">
        <v>0.80281113478925237</v>
      </c>
      <c r="O162" s="89">
        <v>7.4256729145558934E-4</v>
      </c>
      <c r="P162" s="90">
        <v>9.6692156366092537E-4</v>
      </c>
      <c r="Q162" s="91">
        <v>2.8976081920382593E-3</v>
      </c>
      <c r="R162" s="89">
        <v>8.7855293819655528E-4</v>
      </c>
      <c r="S162" s="90">
        <v>1.1440052347180005E-3</v>
      </c>
      <c r="T162" s="91">
        <v>3.9136662360276363E-3</v>
      </c>
      <c r="U162" s="89">
        <v>2.8208336399999999E-2</v>
      </c>
      <c r="V162" s="90">
        <v>3.1494188404999998E-2</v>
      </c>
      <c r="W162" s="91">
        <v>4.7601498463340858E-2</v>
      </c>
      <c r="X162" s="89">
        <v>8.0271551000000007E-3</v>
      </c>
      <c r="Y162" s="90">
        <v>8.9620646149999993E-3</v>
      </c>
      <c r="Z162" s="91">
        <v>8.8642283964981815E-3</v>
      </c>
      <c r="AA162" s="89">
        <v>4.5867355899999997E-2</v>
      </c>
      <c r="AB162" s="90">
        <v>5.1209962730000003E-2</v>
      </c>
      <c r="AC162" s="91">
        <v>1.0489074999398175E-2</v>
      </c>
      <c r="AD162" s="89">
        <v>2.06409322E-2</v>
      </c>
      <c r="AE162" s="90">
        <v>2.3044425665E-2</v>
      </c>
      <c r="AF162" s="91">
        <v>3.9059208600476644E-3</v>
      </c>
      <c r="AG162" s="89">
        <v>8.8524293200000007E-2</v>
      </c>
      <c r="AH162" s="90">
        <v>9.8835418834999994E-2</v>
      </c>
      <c r="AI162" s="91">
        <v>0.10471797477953156</v>
      </c>
      <c r="AJ162" s="89">
        <v>0.69736973000000002</v>
      </c>
      <c r="AK162" s="90">
        <v>0.34816981349999998</v>
      </c>
      <c r="AL162" s="104">
        <v>0.34816981349999998</v>
      </c>
    </row>
    <row r="163" spans="1:38" ht="13" x14ac:dyDescent="0.3">
      <c r="A163" s="71">
        <v>1978</v>
      </c>
      <c r="B163" s="72">
        <v>38</v>
      </c>
      <c r="C163" s="89">
        <v>3.7385970799999999</v>
      </c>
      <c r="D163" s="90">
        <v>4.2113472925000002</v>
      </c>
      <c r="E163" s="91">
        <v>5.3128619815279929</v>
      </c>
      <c r="F163" s="89">
        <v>2.2815426200000002</v>
      </c>
      <c r="G163" s="90">
        <v>2.5440056520000001</v>
      </c>
      <c r="H163" s="91">
        <v>1.347348873785317</v>
      </c>
      <c r="I163" s="89">
        <v>2.5668146599999999</v>
      </c>
      <c r="J163" s="90">
        <v>2.3609131675000001</v>
      </c>
      <c r="K163" s="91">
        <v>7.1094542829860137</v>
      </c>
      <c r="L163" s="89">
        <v>0.64926492000000002</v>
      </c>
      <c r="M163" s="90">
        <v>0.32416241299999998</v>
      </c>
      <c r="N163" s="91">
        <v>0.80281113478925237</v>
      </c>
      <c r="O163" s="89">
        <v>7.4256729145558934E-4</v>
      </c>
      <c r="P163" s="90">
        <v>9.6692156366092537E-4</v>
      </c>
      <c r="Q163" s="91">
        <v>2.8976081920382593E-3</v>
      </c>
      <c r="R163" s="89">
        <v>8.7855293819655528E-4</v>
      </c>
      <c r="S163" s="90">
        <v>1.1440052347180005E-3</v>
      </c>
      <c r="T163" s="91">
        <v>3.9136662360276363E-3</v>
      </c>
      <c r="U163" s="89">
        <v>2.8208336399999999E-2</v>
      </c>
      <c r="V163" s="90">
        <v>3.1494188404999998E-2</v>
      </c>
      <c r="W163" s="91">
        <v>4.7601498463340858E-2</v>
      </c>
      <c r="X163" s="89">
        <v>8.0271551000000007E-3</v>
      </c>
      <c r="Y163" s="90">
        <v>8.9620646149999993E-3</v>
      </c>
      <c r="Z163" s="91">
        <v>8.8642283964981815E-3</v>
      </c>
      <c r="AA163" s="89">
        <v>4.5867355899999997E-2</v>
      </c>
      <c r="AB163" s="90">
        <v>5.1209962730000003E-2</v>
      </c>
      <c r="AC163" s="91">
        <v>1.0489074999398175E-2</v>
      </c>
      <c r="AD163" s="89">
        <v>2.06409322E-2</v>
      </c>
      <c r="AE163" s="90">
        <v>2.3044425665E-2</v>
      </c>
      <c r="AF163" s="91">
        <v>3.9059208600476644E-3</v>
      </c>
      <c r="AG163" s="89">
        <v>8.8524293200000007E-2</v>
      </c>
      <c r="AH163" s="90">
        <v>9.8835418834999994E-2</v>
      </c>
      <c r="AI163" s="91">
        <v>0.10471797477953156</v>
      </c>
      <c r="AJ163" s="89">
        <v>0.69736973000000002</v>
      </c>
      <c r="AK163" s="90">
        <v>0.34816981349999998</v>
      </c>
      <c r="AL163" s="104">
        <v>0.34816981349999998</v>
      </c>
    </row>
    <row r="164" spans="1:38" ht="13.5" thickBot="1" x14ac:dyDescent="0.35">
      <c r="A164" s="73">
        <v>1978</v>
      </c>
      <c r="B164" s="74">
        <v>39</v>
      </c>
      <c r="C164" s="96">
        <v>3.7385970799999999</v>
      </c>
      <c r="D164" s="97">
        <v>4.2113472925000002</v>
      </c>
      <c r="E164" s="98">
        <v>5.3128619815279929</v>
      </c>
      <c r="F164" s="96">
        <v>2.2815426200000002</v>
      </c>
      <c r="G164" s="97">
        <v>2.5440056520000001</v>
      </c>
      <c r="H164" s="98">
        <v>1.347348873785317</v>
      </c>
      <c r="I164" s="96">
        <v>2.5668146599999999</v>
      </c>
      <c r="J164" s="97">
        <v>2.3609131675000001</v>
      </c>
      <c r="K164" s="98">
        <v>7.1094542829860137</v>
      </c>
      <c r="L164" s="96">
        <v>0.64926492000000002</v>
      </c>
      <c r="M164" s="97">
        <v>0.32416241299999998</v>
      </c>
      <c r="N164" s="98">
        <v>0.80281113478925237</v>
      </c>
      <c r="O164" s="96">
        <v>7.4256729145558934E-4</v>
      </c>
      <c r="P164" s="97">
        <v>9.6692156366092537E-4</v>
      </c>
      <c r="Q164" s="98">
        <v>2.8976081920382593E-3</v>
      </c>
      <c r="R164" s="96">
        <v>8.7855293819655528E-4</v>
      </c>
      <c r="S164" s="97">
        <v>1.1440052347180005E-3</v>
      </c>
      <c r="T164" s="98">
        <v>3.9136662360276363E-3</v>
      </c>
      <c r="U164" s="96">
        <v>2.8208336399999999E-2</v>
      </c>
      <c r="V164" s="97">
        <v>3.1494188404999998E-2</v>
      </c>
      <c r="W164" s="98">
        <v>4.7601498463340858E-2</v>
      </c>
      <c r="X164" s="96">
        <v>8.0271551000000007E-3</v>
      </c>
      <c r="Y164" s="97">
        <v>8.9620646149999993E-3</v>
      </c>
      <c r="Z164" s="98">
        <v>8.8642283964981815E-3</v>
      </c>
      <c r="AA164" s="96">
        <v>4.5867355899999997E-2</v>
      </c>
      <c r="AB164" s="97">
        <v>5.1209962730000003E-2</v>
      </c>
      <c r="AC164" s="98">
        <v>1.0489074999398175E-2</v>
      </c>
      <c r="AD164" s="96">
        <v>2.06409322E-2</v>
      </c>
      <c r="AE164" s="97">
        <v>2.3044425665E-2</v>
      </c>
      <c r="AF164" s="98">
        <v>3.9059208600476644E-3</v>
      </c>
      <c r="AG164" s="96">
        <v>8.8524293200000007E-2</v>
      </c>
      <c r="AH164" s="97">
        <v>9.8835418834999994E-2</v>
      </c>
      <c r="AI164" s="98">
        <v>0.10471797477953156</v>
      </c>
      <c r="AJ164" s="96">
        <v>0.69736973000000002</v>
      </c>
      <c r="AK164" s="97">
        <v>0.34816981349999998</v>
      </c>
      <c r="AL164" s="105">
        <v>0.34816981349999998</v>
      </c>
    </row>
    <row r="165" spans="1:38" ht="13" x14ac:dyDescent="0.3">
      <c r="A165" s="69">
        <v>1979</v>
      </c>
      <c r="B165" s="70">
        <v>0</v>
      </c>
      <c r="C165" s="84">
        <v>0.87845373999999998</v>
      </c>
      <c r="D165" s="85">
        <v>0.66211149150000004</v>
      </c>
      <c r="E165" s="86">
        <v>1.3514259457582545</v>
      </c>
      <c r="F165" s="84">
        <v>0.35350568999999998</v>
      </c>
      <c r="G165" s="85">
        <v>0.32647981549999999</v>
      </c>
      <c r="H165" s="86">
        <v>0.32061363759852229</v>
      </c>
      <c r="I165" s="84">
        <v>1.54031506</v>
      </c>
      <c r="J165" s="85">
        <v>1.0256303339999999</v>
      </c>
      <c r="K165" s="86">
        <v>6.7037435060853587</v>
      </c>
      <c r="L165" s="84">
        <v>0.68076806999999995</v>
      </c>
      <c r="M165" s="85">
        <v>0.34482447900000002</v>
      </c>
      <c r="N165" s="86">
        <v>0.47687595855135106</v>
      </c>
      <c r="O165" s="84">
        <v>7.4256729145558934E-4</v>
      </c>
      <c r="P165" s="85">
        <v>9.6692156366092537E-4</v>
      </c>
      <c r="Q165" s="86">
        <v>2.5846213269631732E-3</v>
      </c>
      <c r="R165" s="84">
        <v>8.7855293819655528E-4</v>
      </c>
      <c r="S165" s="85">
        <v>1.1440052347180005E-3</v>
      </c>
      <c r="T165" s="86">
        <v>2.4073178612593177E-3</v>
      </c>
      <c r="U165" s="84">
        <v>4.4507849999999996E-3</v>
      </c>
      <c r="V165" s="85">
        <v>4.1691974800000002E-3</v>
      </c>
      <c r="W165" s="86">
        <v>1.1327201047475593E-2</v>
      </c>
      <c r="X165" s="84">
        <v>1.266774E-3</v>
      </c>
      <c r="Y165" s="85">
        <v>1.1860592249999999E-3</v>
      </c>
      <c r="Z165" s="86">
        <v>2.1093205747933904E-3</v>
      </c>
      <c r="AA165" s="84">
        <v>7.2364098000000003E-3</v>
      </c>
      <c r="AB165" s="85">
        <v>6.7791459049999997E-3</v>
      </c>
      <c r="AC165" s="86">
        <v>2.495967477779725E-3</v>
      </c>
      <c r="AD165" s="84">
        <v>3.2562922000000001E-3</v>
      </c>
      <c r="AE165" s="85">
        <v>3.0505863100000002E-3</v>
      </c>
      <c r="AF165" s="86">
        <v>9.294509790746013E-4</v>
      </c>
      <c r="AG165" s="84">
        <v>1.39673401E-2</v>
      </c>
      <c r="AH165" s="85">
        <v>1.3083433239999999E-2</v>
      </c>
      <c r="AI165" s="86">
        <v>2.4918575844724119E-2</v>
      </c>
      <c r="AJ165" s="84">
        <v>0.72897288999999998</v>
      </c>
      <c r="AK165" s="85">
        <v>0.368796876</v>
      </c>
      <c r="AL165" s="103">
        <v>0.368796876</v>
      </c>
    </row>
    <row r="166" spans="1:38" ht="13" x14ac:dyDescent="0.3">
      <c r="A166" s="71">
        <v>1979</v>
      </c>
      <c r="B166" s="72">
        <v>1</v>
      </c>
      <c r="C166" s="89">
        <v>0.97260610999999997</v>
      </c>
      <c r="D166" s="90">
        <v>0.7459585245</v>
      </c>
      <c r="E166" s="91">
        <v>1.3518449049149417</v>
      </c>
      <c r="F166" s="89">
        <v>0.42781846000000001</v>
      </c>
      <c r="G166" s="90">
        <v>0.39686228200000001</v>
      </c>
      <c r="H166" s="91">
        <v>0.32095186952601507</v>
      </c>
      <c r="I166" s="89">
        <v>1.5972874399999999</v>
      </c>
      <c r="J166" s="90">
        <v>1.124129119</v>
      </c>
      <c r="K166" s="91">
        <v>6.7045612087381725</v>
      </c>
      <c r="L166" s="89">
        <v>0.68076806999999995</v>
      </c>
      <c r="M166" s="90">
        <v>0.34482447900000002</v>
      </c>
      <c r="N166" s="91">
        <v>0.47689678936033214</v>
      </c>
      <c r="O166" s="89">
        <v>7.4256729145558934E-4</v>
      </c>
      <c r="P166" s="90">
        <v>9.6692156366092537E-4</v>
      </c>
      <c r="Q166" s="91">
        <v>2.5873480771605056E-3</v>
      </c>
      <c r="R166" s="89">
        <v>8.7855293819655528E-4</v>
      </c>
      <c r="S166" s="90">
        <v>1.1440052347180005E-3</v>
      </c>
      <c r="T166" s="91">
        <v>2.4105063096970672E-3</v>
      </c>
      <c r="U166" s="89">
        <v>5.3660918000000002E-3</v>
      </c>
      <c r="V166" s="90">
        <v>5.0370712600000004E-3</v>
      </c>
      <c r="W166" s="91">
        <v>1.1339175521069113E-2</v>
      </c>
      <c r="X166" s="89">
        <v>1.5267254E-3</v>
      </c>
      <c r="Y166" s="90">
        <v>1.4334750450000001E-3</v>
      </c>
      <c r="Z166" s="91">
        <v>2.1115469925585603E-3</v>
      </c>
      <c r="AA166" s="89">
        <v>8.7262981E-3</v>
      </c>
      <c r="AB166" s="90">
        <v>8.1905841050000008E-3</v>
      </c>
      <c r="AC166" s="91">
        <v>2.4986031643888409E-3</v>
      </c>
      <c r="AD166" s="89">
        <v>3.9263999000000004E-3</v>
      </c>
      <c r="AE166" s="90">
        <v>3.6858119549999999E-3</v>
      </c>
      <c r="AF166" s="91">
        <v>9.3043178718007222E-4</v>
      </c>
      <c r="AG166" s="89">
        <v>1.6841752099999999E-2</v>
      </c>
      <c r="AH166" s="90">
        <v>1.5807919340000001E-2</v>
      </c>
      <c r="AI166" s="91">
        <v>2.4944856652212789E-2</v>
      </c>
      <c r="AJ166" s="89">
        <v>0.72897288999999998</v>
      </c>
      <c r="AK166" s="90">
        <v>0.368796876</v>
      </c>
      <c r="AL166" s="104">
        <v>0.368796876</v>
      </c>
    </row>
    <row r="167" spans="1:38" ht="13" x14ac:dyDescent="0.3">
      <c r="A167" s="71">
        <v>1979</v>
      </c>
      <c r="B167" s="72">
        <v>2</v>
      </c>
      <c r="C167" s="89">
        <v>1.0811505699999999</v>
      </c>
      <c r="D167" s="90">
        <v>0.84100940599999996</v>
      </c>
      <c r="E167" s="91">
        <v>1.4317518369031486</v>
      </c>
      <c r="F167" s="89">
        <v>0.51161564000000004</v>
      </c>
      <c r="G167" s="90">
        <v>0.47430371399999999</v>
      </c>
      <c r="H167" s="91">
        <v>0.3849757416669104</v>
      </c>
      <c r="I167" s="89">
        <v>1.65988688</v>
      </c>
      <c r="J167" s="90">
        <v>1.2277334310000001</v>
      </c>
      <c r="K167" s="91">
        <v>6.8641882074230054</v>
      </c>
      <c r="L167" s="89">
        <v>0.68076806999999995</v>
      </c>
      <c r="M167" s="90">
        <v>0.34482447900000002</v>
      </c>
      <c r="N167" s="91">
        <v>0.48080099072132537</v>
      </c>
      <c r="O167" s="89">
        <v>7.4256729145558934E-4</v>
      </c>
      <c r="P167" s="90">
        <v>9.6692156366092537E-4</v>
      </c>
      <c r="Q167" s="91">
        <v>3.1034795787715421E-3</v>
      </c>
      <c r="R167" s="89">
        <v>8.7855293819655528E-4</v>
      </c>
      <c r="S167" s="90">
        <v>1.1440052347180005E-3</v>
      </c>
      <c r="T167" s="91">
        <v>3.0132556000766939E-3</v>
      </c>
      <c r="U167" s="89">
        <v>6.3989950999999998E-3</v>
      </c>
      <c r="V167" s="90">
        <v>5.9909663650000002E-3</v>
      </c>
      <c r="W167" s="91">
        <v>1.3601133924132081E-2</v>
      </c>
      <c r="X167" s="89">
        <v>1.8212424E-3</v>
      </c>
      <c r="Y167" s="90">
        <v>1.704591465E-3</v>
      </c>
      <c r="Z167" s="91">
        <v>2.5327583932093895E-3</v>
      </c>
      <c r="AA167" s="89">
        <v>1.04050007E-2</v>
      </c>
      <c r="AB167" s="90">
        <v>9.7415543100000009E-3</v>
      </c>
      <c r="AC167" s="91">
        <v>2.9970334054770747E-3</v>
      </c>
      <c r="AD167" s="89">
        <v>4.6824082E-3</v>
      </c>
      <c r="AE167" s="90">
        <v>4.3838433099999997E-3</v>
      </c>
      <c r="AF167" s="91">
        <v>1.1160345071315064E-3</v>
      </c>
      <c r="AG167" s="89">
        <v>2.0081617699999998E-2</v>
      </c>
      <c r="AH167" s="90">
        <v>1.8801505864999998E-2</v>
      </c>
      <c r="AI167" s="91">
        <v>2.9920968237255412E-2</v>
      </c>
      <c r="AJ167" s="89">
        <v>0.72897288999999998</v>
      </c>
      <c r="AK167" s="90">
        <v>0.368796876</v>
      </c>
      <c r="AL167" s="104">
        <v>0.368796876</v>
      </c>
    </row>
    <row r="168" spans="1:38" ht="13" x14ac:dyDescent="0.3">
      <c r="A168" s="71">
        <v>1979</v>
      </c>
      <c r="B168" s="72">
        <v>3</v>
      </c>
      <c r="C168" s="89">
        <v>1.1887550200000001</v>
      </c>
      <c r="D168" s="90">
        <v>0.93404102850000004</v>
      </c>
      <c r="E168" s="91">
        <v>1.352915995314445</v>
      </c>
      <c r="F168" s="89">
        <v>0.59375789999999995</v>
      </c>
      <c r="G168" s="90">
        <v>0.5482544225</v>
      </c>
      <c r="H168" s="91">
        <v>0.32180881213851675</v>
      </c>
      <c r="I168" s="89">
        <v>1.7198299399999999</v>
      </c>
      <c r="J168" s="90">
        <v>1.322372694</v>
      </c>
      <c r="K168" s="91">
        <v>6.706710626326962</v>
      </c>
      <c r="L168" s="89">
        <v>0.68076806999999995</v>
      </c>
      <c r="M168" s="90">
        <v>0.34482447900000002</v>
      </c>
      <c r="N168" s="91">
        <v>0.47695048748725644</v>
      </c>
      <c r="O168" s="89">
        <v>7.4256729145558934E-4</v>
      </c>
      <c r="P168" s="90">
        <v>9.6692156366092537E-4</v>
      </c>
      <c r="Q168" s="91">
        <v>2.5942562577787542E-3</v>
      </c>
      <c r="R168" s="89">
        <v>8.7855293819655528E-4</v>
      </c>
      <c r="S168" s="90">
        <v>1.1440052347180005E-3</v>
      </c>
      <c r="T168" s="91">
        <v>2.4185701735119701E-3</v>
      </c>
      <c r="U168" s="89">
        <v>7.4109372999999999E-3</v>
      </c>
      <c r="V168" s="90">
        <v>6.9025233449999997E-3</v>
      </c>
      <c r="W168" s="91">
        <v>1.1369428713668644E-2</v>
      </c>
      <c r="X168" s="89">
        <v>2.1091375999999998E-3</v>
      </c>
      <c r="Y168" s="90">
        <v>1.9640291249999999E-3</v>
      </c>
      <c r="Z168" s="91">
        <v>2.1171839483124684E-3</v>
      </c>
      <c r="AA168" s="89">
        <v>1.2050267200000001E-2</v>
      </c>
      <c r="AB168" s="90">
        <v>1.1223629800000001E-2</v>
      </c>
      <c r="AC168" s="91">
        <v>2.5052741397613297E-3</v>
      </c>
      <c r="AD168" s="89">
        <v>5.4218104999999997E-3</v>
      </c>
      <c r="AE168" s="90">
        <v>5.0507544600000001E-3</v>
      </c>
      <c r="AF168" s="91">
        <v>9.3291421901310471E-4</v>
      </c>
      <c r="AG168" s="89">
        <v>2.3256967699999999E-2</v>
      </c>
      <c r="AH168" s="90">
        <v>2.1661081150000001E-2</v>
      </c>
      <c r="AI168" s="91">
        <v>2.5011445200966397E-2</v>
      </c>
      <c r="AJ168" s="89">
        <v>0.72897288999999998</v>
      </c>
      <c r="AK168" s="90">
        <v>0.368796876</v>
      </c>
      <c r="AL168" s="104">
        <v>0.368796876</v>
      </c>
    </row>
    <row r="169" spans="1:38" ht="13" x14ac:dyDescent="0.3">
      <c r="A169" s="71">
        <v>1979</v>
      </c>
      <c r="B169" s="72">
        <v>4</v>
      </c>
      <c r="C169" s="89">
        <v>1.29576377</v>
      </c>
      <c r="D169" s="90">
        <v>1.025895046</v>
      </c>
      <c r="E169" s="91">
        <v>5.334236019045882</v>
      </c>
      <c r="F169" s="89">
        <v>0.67430084999999995</v>
      </c>
      <c r="G169" s="90">
        <v>0.61944535349999996</v>
      </c>
      <c r="H169" s="91">
        <v>1.236745239752608</v>
      </c>
      <c r="I169" s="89">
        <v>1.7771262699999999</v>
      </c>
      <c r="J169" s="90">
        <v>1.4089087629999999</v>
      </c>
      <c r="K169" s="91">
        <v>6.7015858174450855</v>
      </c>
      <c r="L169" s="89">
        <v>0.68076806999999995</v>
      </c>
      <c r="M169" s="90">
        <v>0.34482447900000002</v>
      </c>
      <c r="N169" s="91">
        <v>0.87636592660820534</v>
      </c>
      <c r="O169" s="89">
        <v>7.4256729145558934E-4</v>
      </c>
      <c r="P169" s="90">
        <v>9.6692156366092537E-4</v>
      </c>
      <c r="Q169" s="91">
        <v>4.4882113759337795E-3</v>
      </c>
      <c r="R169" s="89">
        <v>8.7855293819655528E-4</v>
      </c>
      <c r="S169" s="90">
        <v>1.1440052347180005E-3</v>
      </c>
      <c r="T169" s="91">
        <v>2.4234417359240831E-3</v>
      </c>
      <c r="U169" s="89">
        <v>8.4039427E-3</v>
      </c>
      <c r="V169" s="90">
        <v>7.77988159E-3</v>
      </c>
      <c r="W169" s="91">
        <v>4.3693979546359285E-2</v>
      </c>
      <c r="X169" s="89">
        <v>2.3916973E-3</v>
      </c>
      <c r="Y169" s="90">
        <v>2.2137185649999998E-3</v>
      </c>
      <c r="Z169" s="91">
        <v>8.1365775167852403E-3</v>
      </c>
      <c r="AA169" s="89">
        <v>1.3665855500000001E-2</v>
      </c>
      <c r="AB169" s="90">
        <v>1.2650105700000001E-2</v>
      </c>
      <c r="AC169" s="91">
        <v>9.6280606626027738E-3</v>
      </c>
      <c r="AD169" s="89">
        <v>6.1502157000000003E-3</v>
      </c>
      <c r="AE169" s="90">
        <v>5.6927141400000001E-3</v>
      </c>
      <c r="AF169" s="91">
        <v>3.5852922897980878E-3</v>
      </c>
      <c r="AG169" s="89">
        <v>2.6374674599999998E-2</v>
      </c>
      <c r="AH169" s="90">
        <v>2.4414423014999999E-2</v>
      </c>
      <c r="AI169" s="91">
        <v>9.6121748044594599E-2</v>
      </c>
      <c r="AJ169" s="89">
        <v>0.72897288999999998</v>
      </c>
      <c r="AK169" s="90">
        <v>0.368796876</v>
      </c>
      <c r="AL169" s="104">
        <v>0.368796876</v>
      </c>
    </row>
    <row r="170" spans="1:38" ht="13" x14ac:dyDescent="0.3">
      <c r="A170" s="71">
        <v>1979</v>
      </c>
      <c r="B170" s="72">
        <v>5</v>
      </c>
      <c r="C170" s="89">
        <v>1.4023586400000001</v>
      </c>
      <c r="D170" s="90">
        <v>1.1174256235</v>
      </c>
      <c r="E170" s="91">
        <v>5.334971831613065</v>
      </c>
      <c r="F170" s="89">
        <v>0.75364109999999995</v>
      </c>
      <c r="G170" s="90">
        <v>0.68858909000000001</v>
      </c>
      <c r="H170" s="91">
        <v>1.2373342231093232</v>
      </c>
      <c r="I170" s="89">
        <v>1.8320577899999999</v>
      </c>
      <c r="J170" s="90">
        <v>1.4882261109999999</v>
      </c>
      <c r="K170" s="91">
        <v>6.7030564332849227</v>
      </c>
      <c r="L170" s="89">
        <v>0.68076806999999995</v>
      </c>
      <c r="M170" s="90">
        <v>0.34482447900000002</v>
      </c>
      <c r="N170" s="91">
        <v>0.87639853626945896</v>
      </c>
      <c r="O170" s="89">
        <v>7.4256729145558934E-4</v>
      </c>
      <c r="P170" s="90">
        <v>9.6692156366092537E-4</v>
      </c>
      <c r="Q170" s="91">
        <v>4.4903413436471751E-3</v>
      </c>
      <c r="R170" s="89">
        <v>8.7855293819655528E-4</v>
      </c>
      <c r="S170" s="90">
        <v>1.1440052347180005E-3</v>
      </c>
      <c r="T170" s="91">
        <v>2.4289357119372883E-3</v>
      </c>
      <c r="U170" s="89">
        <v>9.3816397999999992E-3</v>
      </c>
      <c r="V170" s="90">
        <v>8.6317037999999995E-3</v>
      </c>
      <c r="W170" s="91">
        <v>4.3714629310054695E-2</v>
      </c>
      <c r="X170" s="89">
        <v>2.6692977E-3</v>
      </c>
      <c r="Y170" s="90">
        <v>2.456115225E-3</v>
      </c>
      <c r="Z170" s="91">
        <v>8.1404373182974894E-3</v>
      </c>
      <c r="AA170" s="89">
        <v>1.52554491E-2</v>
      </c>
      <c r="AB170" s="90">
        <v>1.403492775E-2</v>
      </c>
      <c r="AC170" s="91">
        <v>9.6325756309591296E-3</v>
      </c>
      <c r="AD170" s="89">
        <v>6.8646478999999996E-3</v>
      </c>
      <c r="AE170" s="90">
        <v>6.3157305350000003E-3</v>
      </c>
      <c r="AF170" s="91">
        <v>3.5869872477522599E-3</v>
      </c>
      <c r="AG170" s="89">
        <v>2.9442778400000001E-2</v>
      </c>
      <c r="AH170" s="90">
        <v>2.7087354724999999E-2</v>
      </c>
      <c r="AI170" s="91">
        <v>9.6167460009267958E-2</v>
      </c>
      <c r="AJ170" s="89">
        <v>0.72897288999999998</v>
      </c>
      <c r="AK170" s="90">
        <v>0.368796876</v>
      </c>
      <c r="AL170" s="104">
        <v>0.368796876</v>
      </c>
    </row>
    <row r="171" spans="1:38" ht="13" x14ac:dyDescent="0.3">
      <c r="A171" s="71">
        <v>1979</v>
      </c>
      <c r="B171" s="72">
        <v>6</v>
      </c>
      <c r="C171" s="89">
        <v>1.5089914</v>
      </c>
      <c r="D171" s="90">
        <v>1.2095495235</v>
      </c>
      <c r="E171" s="91">
        <v>5.3357807783468978</v>
      </c>
      <c r="F171" s="89">
        <v>0.83194193000000005</v>
      </c>
      <c r="G171" s="90">
        <v>0.75629663199999997</v>
      </c>
      <c r="H171" s="91">
        <v>1.2379904997977222</v>
      </c>
      <c r="I171" s="89">
        <v>1.88457429</v>
      </c>
      <c r="J171" s="90">
        <v>1.5610759085000001</v>
      </c>
      <c r="K171" s="91">
        <v>6.704684579113497</v>
      </c>
      <c r="L171" s="89">
        <v>0.68076806999999995</v>
      </c>
      <c r="M171" s="90">
        <v>0.34482447900000002</v>
      </c>
      <c r="N171" s="91">
        <v>0.87644110977907341</v>
      </c>
      <c r="O171" s="89">
        <v>7.4256729145558934E-4</v>
      </c>
      <c r="P171" s="90">
        <v>9.6692156366092537E-4</v>
      </c>
      <c r="Q171" s="91">
        <v>4.4927261566979114E-3</v>
      </c>
      <c r="R171" s="89">
        <v>8.7855293819655528E-4</v>
      </c>
      <c r="S171" s="90">
        <v>1.1440052347180005E-3</v>
      </c>
      <c r="T171" s="91">
        <v>2.4350724657556163E-3</v>
      </c>
      <c r="U171" s="89">
        <v>1.0345843299999999E-2</v>
      </c>
      <c r="V171" s="90">
        <v>9.4657798449999993E-3</v>
      </c>
      <c r="W171" s="91">
        <v>4.3737880077802695E-2</v>
      </c>
      <c r="X171" s="89">
        <v>2.9436931999999999E-3</v>
      </c>
      <c r="Y171" s="90">
        <v>2.693445765E-3</v>
      </c>
      <c r="Z171" s="91">
        <v>8.1447290185295649E-3</v>
      </c>
      <c r="AA171" s="89">
        <v>1.6823042699999999E-2</v>
      </c>
      <c r="AB171" s="90">
        <v>1.5391538305000001E-2</v>
      </c>
      <c r="AC171" s="91">
        <v>9.637700487066787E-3</v>
      </c>
      <c r="AD171" s="89">
        <v>7.5707059000000004E-3</v>
      </c>
      <c r="AE171" s="90">
        <v>6.9259577949999998E-3</v>
      </c>
      <c r="AF171" s="91">
        <v>3.5888961242648855E-3</v>
      </c>
      <c r="AG171" s="89">
        <v>3.2469459399999998E-2</v>
      </c>
      <c r="AH171" s="90">
        <v>2.9705505520000001E-2</v>
      </c>
      <c r="AI171" s="91">
        <v>9.6218147020572894E-2</v>
      </c>
      <c r="AJ171" s="89">
        <v>0.72897288999999998</v>
      </c>
      <c r="AK171" s="90">
        <v>0.368796876</v>
      </c>
      <c r="AL171" s="104">
        <v>0.368796876</v>
      </c>
    </row>
    <row r="172" spans="1:38" ht="13" x14ac:dyDescent="0.3">
      <c r="A172" s="71">
        <v>1979</v>
      </c>
      <c r="B172" s="72">
        <v>7</v>
      </c>
      <c r="C172" s="89">
        <v>1.6156439600000001</v>
      </c>
      <c r="D172" s="90">
        <v>1.3031523894999999</v>
      </c>
      <c r="E172" s="91">
        <v>5.3553310649576078</v>
      </c>
      <c r="F172" s="89">
        <v>0.90932683000000003</v>
      </c>
      <c r="G172" s="90">
        <v>0.82322748150000002</v>
      </c>
      <c r="H172" s="91">
        <v>1.2537289903939566</v>
      </c>
      <c r="I172" s="89">
        <v>1.9348999099999999</v>
      </c>
      <c r="J172" s="90">
        <v>1.6280949185</v>
      </c>
      <c r="K172" s="91">
        <v>6.7437163133963187</v>
      </c>
      <c r="L172" s="89">
        <v>0.68076806999999995</v>
      </c>
      <c r="M172" s="90">
        <v>0.34482447900000002</v>
      </c>
      <c r="N172" s="91">
        <v>0.83529398471679839</v>
      </c>
      <c r="O172" s="89">
        <v>7.4256729145558934E-4</v>
      </c>
      <c r="P172" s="90">
        <v>9.6692156366092537E-4</v>
      </c>
      <c r="Q172" s="91">
        <v>4.5498557416176989E-3</v>
      </c>
      <c r="R172" s="89">
        <v>8.7855293819655528E-4</v>
      </c>
      <c r="S172" s="90">
        <v>1.1440052347180005E-3</v>
      </c>
      <c r="T172" s="91">
        <v>2.5825520164564899E-3</v>
      </c>
      <c r="U172" s="89">
        <v>1.12995766E-2</v>
      </c>
      <c r="V172" s="90">
        <v>1.0290741765E-2</v>
      </c>
      <c r="W172" s="91">
        <v>4.4293997100632435E-2</v>
      </c>
      <c r="X172" s="89">
        <v>3.2152303E-3</v>
      </c>
      <c r="Y172" s="90">
        <v>2.9281469150000002E-3</v>
      </c>
      <c r="Z172" s="91">
        <v>8.2483089383970348E-3</v>
      </c>
      <c r="AA172" s="89">
        <v>1.8373555499999999E-2</v>
      </c>
      <c r="AB172" s="90">
        <v>1.6732759239999999E-2</v>
      </c>
      <c r="AC172" s="91">
        <v>9.7602699443515243E-3</v>
      </c>
      <c r="AD172" s="89">
        <v>8.2677353000000006E-3</v>
      </c>
      <c r="AE172" s="90">
        <v>7.5297739199999998E-3</v>
      </c>
      <c r="AF172" s="91">
        <v>3.6345299091694715E-3</v>
      </c>
      <c r="AG172" s="89">
        <v>3.5461214900000003E-2</v>
      </c>
      <c r="AH172" s="90">
        <v>3.2294347525000003E-2</v>
      </c>
      <c r="AI172" s="91">
        <v>9.7441485595102253E-2</v>
      </c>
      <c r="AJ172" s="89">
        <v>0.72897288999999998</v>
      </c>
      <c r="AK172" s="90">
        <v>0.368796876</v>
      </c>
      <c r="AL172" s="104">
        <v>0.368796876</v>
      </c>
    </row>
    <row r="173" spans="1:38" ht="13" x14ac:dyDescent="0.3">
      <c r="A173" s="71">
        <v>1979</v>
      </c>
      <c r="B173" s="72">
        <v>8</v>
      </c>
      <c r="C173" s="89">
        <v>1.7228947400000001</v>
      </c>
      <c r="D173" s="90">
        <v>1.399133352</v>
      </c>
      <c r="E173" s="91">
        <v>5.349766818766617</v>
      </c>
      <c r="F173" s="89">
        <v>0.98603264000000002</v>
      </c>
      <c r="G173" s="90">
        <v>0.89004137100000003</v>
      </c>
      <c r="H173" s="91">
        <v>1.2547068527721896</v>
      </c>
      <c r="I173" s="89">
        <v>1.98328938</v>
      </c>
      <c r="J173" s="90">
        <v>1.6899688675</v>
      </c>
      <c r="K173" s="91">
        <v>6.7407036289657603</v>
      </c>
      <c r="L173" s="89">
        <v>0.68076806999999995</v>
      </c>
      <c r="M173" s="90">
        <v>0.34482447900000002</v>
      </c>
      <c r="N173" s="91">
        <v>0.83536083469411937</v>
      </c>
      <c r="O173" s="89">
        <v>7.4256729145558934E-4</v>
      </c>
      <c r="P173" s="90">
        <v>9.6692156366092537E-4</v>
      </c>
      <c r="Q173" s="91">
        <v>4.5533952880619059E-3</v>
      </c>
      <c r="R173" s="89">
        <v>8.7855293819655528E-4</v>
      </c>
      <c r="S173" s="90">
        <v>1.1440052347180005E-3</v>
      </c>
      <c r="T173" s="91">
        <v>2.5953296638573857E-3</v>
      </c>
      <c r="U173" s="89">
        <v>1.2244895699999999E-2</v>
      </c>
      <c r="V173" s="90">
        <v>1.1114267995E-2</v>
      </c>
      <c r="W173" s="91">
        <v>4.4328471289195044E-2</v>
      </c>
      <c r="X173" s="89">
        <v>3.483964E-3</v>
      </c>
      <c r="Y173" s="90">
        <v>3.1623331999999999E-3</v>
      </c>
      <c r="Z173" s="91">
        <v>8.2547215341236546E-3</v>
      </c>
      <c r="AA173" s="89">
        <v>1.99107509E-2</v>
      </c>
      <c r="AB173" s="90">
        <v>1.8071504499999998E-2</v>
      </c>
      <c r="AC173" s="91">
        <v>9.7678484781098442E-3</v>
      </c>
      <c r="AD173" s="89">
        <v>8.9595212000000007E-3</v>
      </c>
      <c r="AE173" s="90">
        <v>8.1321309899999999E-3</v>
      </c>
      <c r="AF173" s="91">
        <v>3.6373592408908101E-3</v>
      </c>
      <c r="AG173" s="89">
        <v>3.8427536599999999E-2</v>
      </c>
      <c r="AH173" s="90">
        <v>3.4878081045000002E-2</v>
      </c>
      <c r="AI173" s="91">
        <v>9.7517625608873865E-2</v>
      </c>
      <c r="AJ173" s="89">
        <v>0.72897288999999998</v>
      </c>
      <c r="AK173" s="90">
        <v>0.368796876</v>
      </c>
      <c r="AL173" s="104">
        <v>0.368796876</v>
      </c>
    </row>
    <row r="174" spans="1:38" ht="13" x14ac:dyDescent="0.3">
      <c r="A174" s="71">
        <v>1979</v>
      </c>
      <c r="B174" s="72">
        <v>9</v>
      </c>
      <c r="C174" s="89">
        <v>1.83088586</v>
      </c>
      <c r="D174" s="90">
        <v>1.4983979435000001</v>
      </c>
      <c r="E174" s="91">
        <v>5.3516097063377099</v>
      </c>
      <c r="F174" s="89">
        <v>1.06224864</v>
      </c>
      <c r="G174" s="90">
        <v>0.95738805699999996</v>
      </c>
      <c r="H174" s="91">
        <v>1.2561980623061202</v>
      </c>
      <c r="I174" s="89">
        <v>2.0296795300000001</v>
      </c>
      <c r="J174" s="90">
        <v>1.7472469625</v>
      </c>
      <c r="K174" s="91">
        <v>6.7443909334156631</v>
      </c>
      <c r="L174" s="89">
        <v>0.68076806999999995</v>
      </c>
      <c r="M174" s="90">
        <v>0.34482447900000002</v>
      </c>
      <c r="N174" s="91">
        <v>0.83543285043735538</v>
      </c>
      <c r="O174" s="89">
        <v>7.4256729145558934E-4</v>
      </c>
      <c r="P174" s="90">
        <v>9.6692156366092537E-4</v>
      </c>
      <c r="Q174" s="91">
        <v>4.5588046835329946E-3</v>
      </c>
      <c r="R174" s="89">
        <v>8.7855293819655528E-4</v>
      </c>
      <c r="S174" s="90">
        <v>1.1440052347180005E-3</v>
      </c>
      <c r="T174" s="91">
        <v>2.6093195679487745E-3</v>
      </c>
      <c r="U174" s="89">
        <v>1.3184347900000001E-2</v>
      </c>
      <c r="V174" s="90">
        <v>1.1943722285E-2</v>
      </c>
      <c r="W174" s="91">
        <v>4.4381170068996556E-2</v>
      </c>
      <c r="X174" s="89">
        <v>3.7518843000000001E-3</v>
      </c>
      <c r="Y174" s="90">
        <v>3.39852607E-3</v>
      </c>
      <c r="Z174" s="91">
        <v>8.2645408296550607E-3</v>
      </c>
      <c r="AA174" s="89">
        <v>2.1437543600000001E-2</v>
      </c>
      <c r="AB174" s="90">
        <v>1.942056943E-2</v>
      </c>
      <c r="AC174" s="91">
        <v>9.7794667327115604E-3</v>
      </c>
      <c r="AD174" s="89">
        <v>9.6463839999999992E-3</v>
      </c>
      <c r="AE174" s="90">
        <v>8.7391719099999994E-3</v>
      </c>
      <c r="AF174" s="91">
        <v>3.641679210673036E-3</v>
      </c>
      <c r="AG174" s="89">
        <v>4.1374791199999997E-2</v>
      </c>
      <c r="AH174" s="90">
        <v>3.7481728169999999E-2</v>
      </c>
      <c r="AI174" s="91">
        <v>9.7633535426187454E-2</v>
      </c>
      <c r="AJ174" s="89">
        <v>0.72897288999999998</v>
      </c>
      <c r="AK174" s="90">
        <v>0.368796876</v>
      </c>
      <c r="AL174" s="104">
        <v>0.368796876</v>
      </c>
    </row>
    <row r="175" spans="1:38" ht="13" x14ac:dyDescent="0.3">
      <c r="A175" s="71">
        <v>1979</v>
      </c>
      <c r="B175" s="72">
        <v>10</v>
      </c>
      <c r="C175" s="89">
        <v>1.9398936499999999</v>
      </c>
      <c r="D175" s="90">
        <v>1.601918704</v>
      </c>
      <c r="E175" s="91">
        <v>5.3536487901426204</v>
      </c>
      <c r="F175" s="89">
        <v>1.13819051</v>
      </c>
      <c r="G175" s="90">
        <v>1.0258919074999999</v>
      </c>
      <c r="H175" s="91">
        <v>1.2599151650057518</v>
      </c>
      <c r="I175" s="89">
        <v>2.07433355</v>
      </c>
      <c r="J175" s="90">
        <v>1.800480874</v>
      </c>
      <c r="K175" s="91">
        <v>6.7484740917822839</v>
      </c>
      <c r="L175" s="89">
        <v>0.68076806999999995</v>
      </c>
      <c r="M175" s="90">
        <v>0.34482447900000002</v>
      </c>
      <c r="N175" s="91">
        <v>0.83551468684938945</v>
      </c>
      <c r="O175" s="89">
        <v>7.4256729145558934E-4</v>
      </c>
      <c r="P175" s="90">
        <v>9.6692156366092537E-4</v>
      </c>
      <c r="Q175" s="91">
        <v>2.7199393128109883E-3</v>
      </c>
      <c r="R175" s="89">
        <v>8.7855293819655528E-4</v>
      </c>
      <c r="S175" s="90">
        <v>1.1440052347180005E-3</v>
      </c>
      <c r="T175" s="91">
        <v>2.6246717210217743E-3</v>
      </c>
      <c r="U175" s="89">
        <v>1.41195364E-2</v>
      </c>
      <c r="V175" s="90">
        <v>1.278776981E-2</v>
      </c>
      <c r="W175" s="91">
        <v>4.451242613480437E-2</v>
      </c>
      <c r="X175" s="89">
        <v>4.0179463999999998E-3</v>
      </c>
      <c r="Y175" s="90">
        <v>3.6388406250000001E-3</v>
      </c>
      <c r="Z175" s="91">
        <v>8.2889832208346611E-3</v>
      </c>
      <c r="AA175" s="89">
        <v>2.2959667400000001E-2</v>
      </c>
      <c r="AB175" s="90">
        <v>2.0792729855000001E-2</v>
      </c>
      <c r="AC175" s="91">
        <v>9.808390669309346E-3</v>
      </c>
      <c r="AD175" s="89">
        <v>1.03320826E-2</v>
      </c>
      <c r="AE175" s="90">
        <v>9.3569157350000005E-3</v>
      </c>
      <c r="AF175" s="91">
        <v>3.6524521359963401E-3</v>
      </c>
      <c r="AG175" s="89">
        <v>4.4311917700000002E-2</v>
      </c>
      <c r="AH175" s="90">
        <v>4.01300723E-2</v>
      </c>
      <c r="AI175" s="91">
        <v>9.792226004518427E-2</v>
      </c>
      <c r="AJ175" s="89">
        <v>0.72897288999999998</v>
      </c>
      <c r="AK175" s="90">
        <v>0.368796876</v>
      </c>
      <c r="AL175" s="104">
        <v>0.368796876</v>
      </c>
    </row>
    <row r="176" spans="1:38" ht="13" x14ac:dyDescent="0.3">
      <c r="A176" s="71">
        <v>1979</v>
      </c>
      <c r="B176" s="72">
        <v>11</v>
      </c>
      <c r="C176" s="89">
        <v>2.05018609</v>
      </c>
      <c r="D176" s="90">
        <v>1.710703179</v>
      </c>
      <c r="E176" s="91">
        <v>5.4355943515161176</v>
      </c>
      <c r="F176" s="89">
        <v>1.2139898499999999</v>
      </c>
      <c r="G176" s="90">
        <v>1.0961655695000001</v>
      </c>
      <c r="H176" s="91">
        <v>1.3260026266087577</v>
      </c>
      <c r="I176" s="89">
        <v>2.1172882799999999</v>
      </c>
      <c r="J176" s="90">
        <v>1.850218841</v>
      </c>
      <c r="K176" s="91">
        <v>6.9121461860780178</v>
      </c>
      <c r="L176" s="89">
        <v>0.68076806999999995</v>
      </c>
      <c r="M176" s="90">
        <v>0.34482447900000002</v>
      </c>
      <c r="N176" s="91">
        <v>0.83872273369801353</v>
      </c>
      <c r="O176" s="89">
        <v>7.4256729145558934E-4</v>
      </c>
      <c r="P176" s="90">
        <v>9.6692156366092537E-4</v>
      </c>
      <c r="Q176" s="91">
        <v>2.8626094290154203E-3</v>
      </c>
      <c r="R176" s="89">
        <v>8.7855293819655528E-4</v>
      </c>
      <c r="S176" s="90">
        <v>1.1440052347180005E-3</v>
      </c>
      <c r="T176" s="91">
        <v>3.2427843965414193E-3</v>
      </c>
      <c r="U176" s="89">
        <v>1.50546467E-2</v>
      </c>
      <c r="V176" s="90">
        <v>1.365405456E-2</v>
      </c>
      <c r="W176" s="91">
        <v>4.684737908116509E-2</v>
      </c>
      <c r="X176" s="89">
        <v>4.2835966E-3</v>
      </c>
      <c r="Y176" s="90">
        <v>3.88508726E-3</v>
      </c>
      <c r="Z176" s="91">
        <v>8.7237938080248628E-3</v>
      </c>
      <c r="AA176" s="89">
        <v>2.4478442699999998E-2</v>
      </c>
      <c r="AB176" s="90">
        <v>2.2201977675000002E-2</v>
      </c>
      <c r="AC176" s="91">
        <v>1.0322915296649001E-2</v>
      </c>
      <c r="AD176" s="89">
        <v>1.1015587300000001E-2</v>
      </c>
      <c r="AE176" s="90">
        <v>9.9905615100000008E-3</v>
      </c>
      <c r="AF176" s="91">
        <v>3.844046890066542E-3</v>
      </c>
      <c r="AG176" s="89">
        <v>4.7244046999999997E-2</v>
      </c>
      <c r="AH176" s="90">
        <v>4.2849536610000002E-2</v>
      </c>
      <c r="AI176" s="91">
        <v>0.10305890616408336</v>
      </c>
      <c r="AJ176" s="89">
        <v>0.72897288999999998</v>
      </c>
      <c r="AK176" s="90">
        <v>0.368796876</v>
      </c>
      <c r="AL176" s="104">
        <v>0.368796876</v>
      </c>
    </row>
    <row r="177" spans="1:38" ht="13" x14ac:dyDescent="0.3">
      <c r="A177" s="71">
        <v>1979</v>
      </c>
      <c r="B177" s="72">
        <v>12</v>
      </c>
      <c r="C177" s="89">
        <v>2.1621023400000001</v>
      </c>
      <c r="D177" s="90">
        <v>1.825799825</v>
      </c>
      <c r="E177" s="91">
        <v>5.4424118441694276</v>
      </c>
      <c r="F177" s="89">
        <v>1.2899225400000001</v>
      </c>
      <c r="G177" s="90">
        <v>1.1690060035000001</v>
      </c>
      <c r="H177" s="91">
        <v>1.3315017351482406</v>
      </c>
      <c r="I177" s="89">
        <v>2.1585913200000002</v>
      </c>
      <c r="J177" s="90">
        <v>1.8968494645</v>
      </c>
      <c r="K177" s="91">
        <v>6.9257681845912513</v>
      </c>
      <c r="L177" s="89">
        <v>0.68076806999999995</v>
      </c>
      <c r="M177" s="90">
        <v>0.34482447900000002</v>
      </c>
      <c r="N177" s="91">
        <v>0.83899045423230545</v>
      </c>
      <c r="O177" s="89">
        <v>7.4256729145558934E-4</v>
      </c>
      <c r="P177" s="90">
        <v>9.6692156366092537E-4</v>
      </c>
      <c r="Q177" s="91">
        <v>2.8744841202243817E-3</v>
      </c>
      <c r="R177" s="89">
        <v>8.7855293819655528E-4</v>
      </c>
      <c r="S177" s="90">
        <v>1.1440052347180005E-3</v>
      </c>
      <c r="T177" s="91">
        <v>3.2942165686849325E-3</v>
      </c>
      <c r="U177" s="89">
        <v>1.59901262E-2</v>
      </c>
      <c r="V177" s="90">
        <v>1.4551505209999999E-2</v>
      </c>
      <c r="W177" s="91">
        <v>4.70418583516884E-2</v>
      </c>
      <c r="X177" s="89">
        <v>4.5494632000000002E-3</v>
      </c>
      <c r="Y177" s="90">
        <v>4.1406261599999999E-3</v>
      </c>
      <c r="Z177" s="91">
        <v>8.7599845540114428E-3</v>
      </c>
      <c r="AA177" s="89">
        <v>2.6000201899999999E-2</v>
      </c>
      <c r="AB177" s="90">
        <v>2.366048062E-2</v>
      </c>
      <c r="AC177" s="91">
        <v>1.0365727593610853E-2</v>
      </c>
      <c r="AD177" s="89">
        <v>1.1700218599999999E-2</v>
      </c>
      <c r="AE177" s="90">
        <v>1.064726823E-2</v>
      </c>
      <c r="AF177" s="91">
        <v>3.8599931505221298E-3</v>
      </c>
      <c r="AG177" s="89">
        <v>5.0181092900000002E-2</v>
      </c>
      <c r="AH177" s="90">
        <v>4.5665301880000002E-2</v>
      </c>
      <c r="AI177" s="91">
        <v>0.10348652031470361</v>
      </c>
      <c r="AJ177" s="89">
        <v>0.72897288999999998</v>
      </c>
      <c r="AK177" s="90">
        <v>0.368796876</v>
      </c>
      <c r="AL177" s="104">
        <v>0.368796876</v>
      </c>
    </row>
    <row r="178" spans="1:38" ht="13" x14ac:dyDescent="0.3">
      <c r="A178" s="71">
        <v>1979</v>
      </c>
      <c r="B178" s="72">
        <v>13</v>
      </c>
      <c r="C178" s="89">
        <v>2.2758900099999999</v>
      </c>
      <c r="D178" s="90">
        <v>1.9483094965000001</v>
      </c>
      <c r="E178" s="91">
        <v>5.4375254869662726</v>
      </c>
      <c r="F178" s="89">
        <v>1.3661860699999999</v>
      </c>
      <c r="G178" s="90">
        <v>1.2450229779999999</v>
      </c>
      <c r="H178" s="91">
        <v>1.3385072437163239</v>
      </c>
      <c r="I178" s="89">
        <v>2.19849212</v>
      </c>
      <c r="J178" s="90">
        <v>1.9408884465</v>
      </c>
      <c r="K178" s="91">
        <v>6.9322321725195248</v>
      </c>
      <c r="L178" s="89">
        <v>0.68076806999999995</v>
      </c>
      <c r="M178" s="90">
        <v>0.34482447900000002</v>
      </c>
      <c r="N178" s="91">
        <v>0.83936713049132072</v>
      </c>
      <c r="O178" s="89">
        <v>7.4256729145558934E-4</v>
      </c>
      <c r="P178" s="90">
        <v>9.6692156366092537E-4</v>
      </c>
      <c r="Q178" s="91">
        <v>2.8896078495093129E-3</v>
      </c>
      <c r="R178" s="89">
        <v>8.7855293819655528E-4</v>
      </c>
      <c r="S178" s="90">
        <v>1.1440052347180005E-3</v>
      </c>
      <c r="T178" s="91">
        <v>3.3670331524058073E-3</v>
      </c>
      <c r="U178" s="89">
        <v>1.6929517799999998E-2</v>
      </c>
      <c r="V178" s="90">
        <v>1.548826136E-2</v>
      </c>
      <c r="W178" s="91">
        <v>4.7289182725225011E-2</v>
      </c>
      <c r="X178" s="89">
        <v>4.8180703000000004E-3</v>
      </c>
      <c r="Y178" s="90">
        <v>4.4070397100000004E-3</v>
      </c>
      <c r="Z178" s="91">
        <v>8.8060478705458585E-3</v>
      </c>
      <c r="AA178" s="89">
        <v>2.7528632800000001E-2</v>
      </c>
      <c r="AB178" s="90">
        <v>2.5184060875000001E-2</v>
      </c>
      <c r="AC178" s="91">
        <v>1.0420258533693206E-2</v>
      </c>
      <c r="AD178" s="89">
        <v>1.23877867E-2</v>
      </c>
      <c r="AE178" s="90">
        <v>1.133270496E-2</v>
      </c>
      <c r="AF178" s="91">
        <v>3.88029523849688E-3</v>
      </c>
      <c r="AG178" s="89">
        <v>5.3128873799999997E-2</v>
      </c>
      <c r="AH178" s="90">
        <v>4.8604990615000003E-2</v>
      </c>
      <c r="AI178" s="91">
        <v>0.10403096507635669</v>
      </c>
      <c r="AJ178" s="89">
        <v>0.72897288999999998</v>
      </c>
      <c r="AK178" s="90">
        <v>0.368796876</v>
      </c>
      <c r="AL178" s="104">
        <v>0.368796876</v>
      </c>
    </row>
    <row r="179" spans="1:38" ht="13" x14ac:dyDescent="0.3">
      <c r="A179" s="71">
        <v>1979</v>
      </c>
      <c r="B179" s="72">
        <v>14</v>
      </c>
      <c r="C179" s="89">
        <v>2.3917618100000002</v>
      </c>
      <c r="D179" s="90">
        <v>2.0794678360000001</v>
      </c>
      <c r="E179" s="91">
        <v>5.4409748488793532</v>
      </c>
      <c r="F179" s="89">
        <v>1.4429462399999999</v>
      </c>
      <c r="G179" s="90">
        <v>1.3250016835</v>
      </c>
      <c r="H179" s="91">
        <v>1.341295921728979</v>
      </c>
      <c r="I179" s="89">
        <v>2.2369885100000002</v>
      </c>
      <c r="J179" s="90">
        <v>1.9827070225000001</v>
      </c>
      <c r="K179" s="91">
        <v>6.939134805117015</v>
      </c>
      <c r="L179" s="89">
        <v>0.64956495000000003</v>
      </c>
      <c r="M179" s="90">
        <v>0.32454245100000001</v>
      </c>
      <c r="N179" s="91">
        <v>0.83950304640378748</v>
      </c>
      <c r="O179" s="89">
        <v>7.4256729145558934E-4</v>
      </c>
      <c r="P179" s="90">
        <v>9.6692156366092537E-4</v>
      </c>
      <c r="Q179" s="91">
        <v>2.8956329983925284E-3</v>
      </c>
      <c r="R179" s="89">
        <v>8.7855293819655528E-4</v>
      </c>
      <c r="S179" s="90">
        <v>1.1440052347180005E-3</v>
      </c>
      <c r="T179" s="91">
        <v>3.3931398255618505E-3</v>
      </c>
      <c r="U179" s="89">
        <v>1.78755136E-2</v>
      </c>
      <c r="V179" s="90">
        <v>1.6473421405000001E-2</v>
      </c>
      <c r="W179" s="91">
        <v>4.7387762925475668E-2</v>
      </c>
      <c r="X179" s="89">
        <v>5.0859234999999997E-3</v>
      </c>
      <c r="Y179" s="90">
        <v>4.6875161600000003E-3</v>
      </c>
      <c r="Z179" s="91">
        <v>8.8244052967098793E-3</v>
      </c>
      <c r="AA179" s="89">
        <v>2.9065624700000001E-2</v>
      </c>
      <c r="AB179" s="90">
        <v>2.678598703E-2</v>
      </c>
      <c r="AC179" s="91">
        <v>1.0441966808466421E-2</v>
      </c>
      <c r="AD179" s="89">
        <v>1.30792106E-2</v>
      </c>
      <c r="AE179" s="90">
        <v>1.205361862E-2</v>
      </c>
      <c r="AF179" s="91">
        <v>3.8883825537402734E-3</v>
      </c>
      <c r="AG179" s="89">
        <v>5.6095696E-2</v>
      </c>
      <c r="AH179" s="90">
        <v>5.1696516800000002E-2</v>
      </c>
      <c r="AI179" s="91">
        <v>0.10424762268429383</v>
      </c>
      <c r="AJ179" s="89">
        <v>0.69776976999999996</v>
      </c>
      <c r="AK179" s="90">
        <v>0.34851484799999999</v>
      </c>
      <c r="AL179" s="104">
        <v>0.34851484799999999</v>
      </c>
    </row>
    <row r="180" spans="1:38" ht="13" x14ac:dyDescent="0.3">
      <c r="A180" s="71">
        <v>1979</v>
      </c>
      <c r="B180" s="72">
        <v>15</v>
      </c>
      <c r="C180" s="89">
        <v>2.5100653500000001</v>
      </c>
      <c r="D180" s="90">
        <v>2.220612241</v>
      </c>
      <c r="E180" s="91">
        <v>5.4478218324657872</v>
      </c>
      <c r="F180" s="89">
        <v>1.5203688500000001</v>
      </c>
      <c r="G180" s="90">
        <v>1.4096798404999999</v>
      </c>
      <c r="H180" s="91">
        <v>1.3467905944858209</v>
      </c>
      <c r="I180" s="89">
        <v>2.27419824</v>
      </c>
      <c r="J180" s="90">
        <v>2.0227282770000001</v>
      </c>
      <c r="K180" s="91">
        <v>6.9528042800602954</v>
      </c>
      <c r="L180" s="89">
        <v>0.64956495000000003</v>
      </c>
      <c r="M180" s="90">
        <v>0.32454245100000001</v>
      </c>
      <c r="N180" s="91">
        <v>0.83977401433132293</v>
      </c>
      <c r="O180" s="89">
        <v>7.4256729145558934E-4</v>
      </c>
      <c r="P180" s="90">
        <v>9.6692156366092537E-4</v>
      </c>
      <c r="Q180" s="91">
        <v>2.9285141530099286E-3</v>
      </c>
      <c r="R180" s="89">
        <v>8.7855293819655528E-4</v>
      </c>
      <c r="S180" s="90">
        <v>1.1440052347180005E-3</v>
      </c>
      <c r="T180" s="91">
        <v>3.444713412687215E-3</v>
      </c>
      <c r="U180" s="89">
        <v>1.8828768199999998E-2</v>
      </c>
      <c r="V180" s="90">
        <v>1.7517107779999999E-2</v>
      </c>
      <c r="W180" s="91">
        <v>4.7581784905436207E-2</v>
      </c>
      <c r="X180" s="89">
        <v>5.3575962999999997E-3</v>
      </c>
      <c r="Y180" s="90">
        <v>4.9847117399999998E-3</v>
      </c>
      <c r="Z180" s="91">
        <v>8.8605398489652563E-3</v>
      </c>
      <c r="AA180" s="89">
        <v>3.06157809E-2</v>
      </c>
      <c r="AB180" s="90">
        <v>2.8482887525E-2</v>
      </c>
      <c r="AC180" s="91">
        <v>1.0484713327293926E-2</v>
      </c>
      <c r="AD180" s="89">
        <v>1.3777520099999999E-2</v>
      </c>
      <c r="AE180" s="90">
        <v>1.2817334655E-2</v>
      </c>
      <c r="AF180" s="91">
        <v>3.9043034877590571E-3</v>
      </c>
      <c r="AG180" s="89">
        <v>5.9088268100000001E-2</v>
      </c>
      <c r="AH180" s="90">
        <v>5.4972046254999997E-2</v>
      </c>
      <c r="AI180" s="91">
        <v>0.10467467721335701</v>
      </c>
      <c r="AJ180" s="89">
        <v>0.69776976999999996</v>
      </c>
      <c r="AK180" s="90">
        <v>0.34851484799999999</v>
      </c>
      <c r="AL180" s="104">
        <v>0.34851484799999999</v>
      </c>
    </row>
    <row r="181" spans="1:38" ht="13" x14ac:dyDescent="0.3">
      <c r="A181" s="71">
        <v>1979</v>
      </c>
      <c r="B181" s="72">
        <v>16</v>
      </c>
      <c r="C181" s="89">
        <v>2.6311237699999999</v>
      </c>
      <c r="D181" s="90">
        <v>2.3730887049999998</v>
      </c>
      <c r="E181" s="91">
        <v>5.4546295826975966</v>
      </c>
      <c r="F181" s="89">
        <v>1.5985745200000001</v>
      </c>
      <c r="G181" s="90">
        <v>1.4999624170000001</v>
      </c>
      <c r="H181" s="91">
        <v>1.352278740938047</v>
      </c>
      <c r="I181" s="89">
        <v>2.3101850399999999</v>
      </c>
      <c r="J181" s="90">
        <v>2.0613083040000002</v>
      </c>
      <c r="K181" s="91">
        <v>6.9664058634392747</v>
      </c>
      <c r="L181" s="89">
        <v>0.64956495000000003</v>
      </c>
      <c r="M181" s="90">
        <v>0.32454245100000001</v>
      </c>
      <c r="N181" s="91">
        <v>0.84003879706649198</v>
      </c>
      <c r="O181" s="89">
        <v>7.4256729145558934E-4</v>
      </c>
      <c r="P181" s="90">
        <v>9.6692156366092537E-4</v>
      </c>
      <c r="Q181" s="91">
        <v>2.9404585499150913E-3</v>
      </c>
      <c r="R181" s="89">
        <v>8.7855293819655528E-4</v>
      </c>
      <c r="S181" s="90">
        <v>1.1440052347180005E-3</v>
      </c>
      <c r="T181" s="91">
        <v>3.4960950632289436E-3</v>
      </c>
      <c r="U181" s="89">
        <v>1.9792989E-2</v>
      </c>
      <c r="V181" s="90">
        <v>1.862934552E-2</v>
      </c>
      <c r="W181" s="91">
        <v>4.777592865085728E-2</v>
      </c>
      <c r="X181" s="89">
        <v>5.632672E-3</v>
      </c>
      <c r="Y181" s="90">
        <v>5.301370895E-3</v>
      </c>
      <c r="Z181" s="91">
        <v>8.8967069185480196E-3</v>
      </c>
      <c r="AA181" s="89">
        <v>3.2184079800000001E-2</v>
      </c>
      <c r="AB181" s="90">
        <v>3.029192419E-2</v>
      </c>
      <c r="AC181" s="91">
        <v>1.0527483018266139E-2</v>
      </c>
      <c r="AD181" s="89">
        <v>1.44826603E-2</v>
      </c>
      <c r="AE181" s="90">
        <v>1.3631487859999999E-2</v>
      </c>
      <c r="AF181" s="91">
        <v>3.9202276716060235E-3</v>
      </c>
      <c r="AG181" s="89">
        <v>6.2115007100000001E-2</v>
      </c>
      <c r="AH181" s="90">
        <v>5.8463603599999997E-2</v>
      </c>
      <c r="AI181" s="91">
        <v>0.10510131694639117</v>
      </c>
      <c r="AJ181" s="89">
        <v>0.69776976999999996</v>
      </c>
      <c r="AK181" s="90">
        <v>0.34851484799999999</v>
      </c>
      <c r="AL181" s="104">
        <v>0.34851484799999999</v>
      </c>
    </row>
    <row r="182" spans="1:38" ht="13" x14ac:dyDescent="0.3">
      <c r="A182" s="71">
        <v>1979</v>
      </c>
      <c r="B182" s="72">
        <v>17</v>
      </c>
      <c r="C182" s="89">
        <v>2.75547129</v>
      </c>
      <c r="D182" s="90">
        <v>2.5383888300000002</v>
      </c>
      <c r="E182" s="91">
        <v>5.4627788925123353</v>
      </c>
      <c r="F182" s="89">
        <v>1.67801852</v>
      </c>
      <c r="G182" s="90">
        <v>1.5966753235</v>
      </c>
      <c r="H182" s="91">
        <v>1.3588534685892824</v>
      </c>
      <c r="I182" s="89">
        <v>2.3451856499999999</v>
      </c>
      <c r="J182" s="90">
        <v>2.098815772</v>
      </c>
      <c r="K182" s="91">
        <v>6.9826752681059503</v>
      </c>
      <c r="L182" s="89">
        <v>0.64956495000000003</v>
      </c>
      <c r="M182" s="90">
        <v>0.32454245100000001</v>
      </c>
      <c r="N182" s="91">
        <v>0.84035654494276846</v>
      </c>
      <c r="O182" s="89">
        <v>7.4256729145558934E-4</v>
      </c>
      <c r="P182" s="90">
        <v>9.6692156366092537E-4</v>
      </c>
      <c r="Q182" s="91">
        <v>2.9547463247268676E-3</v>
      </c>
      <c r="R182" s="89">
        <v>8.7855293819655528E-4</v>
      </c>
      <c r="S182" s="90">
        <v>1.1440052347180005E-3</v>
      </c>
      <c r="T182" s="91">
        <v>3.5575407436597524E-3</v>
      </c>
      <c r="U182" s="89">
        <v>2.0771543399999998E-2</v>
      </c>
      <c r="V182" s="90">
        <v>1.9821313415E-2</v>
      </c>
      <c r="W182" s="91">
        <v>4.8007971954931679E-2</v>
      </c>
      <c r="X182" s="89">
        <v>5.9107526999999998E-3</v>
      </c>
      <c r="Y182" s="90">
        <v>5.6400505649999997E-3</v>
      </c>
      <c r="Z182" s="91">
        <v>8.9399055346235674E-3</v>
      </c>
      <c r="AA182" s="89">
        <v>3.3775432500000001E-2</v>
      </c>
      <c r="AB182" s="90">
        <v>3.2229762609999997E-2</v>
      </c>
      <c r="AC182" s="91">
        <v>1.057862173236452E-2</v>
      </c>
      <c r="AD182" s="89">
        <v>1.5198575400000001E-2</v>
      </c>
      <c r="AE182" s="90">
        <v>1.4503384330000001E-2</v>
      </c>
      <c r="AF182" s="91">
        <v>3.9392810799834333E-3</v>
      </c>
      <c r="AG182" s="89">
        <v>6.5185464900000004E-2</v>
      </c>
      <c r="AH182" s="90">
        <v>6.2203882219999999E-2</v>
      </c>
      <c r="AI182" s="91">
        <v>0.1056121335784856</v>
      </c>
      <c r="AJ182" s="89">
        <v>0.69776976999999996</v>
      </c>
      <c r="AK182" s="90">
        <v>0.34851484799999999</v>
      </c>
      <c r="AL182" s="104">
        <v>0.34851484799999999</v>
      </c>
    </row>
    <row r="183" spans="1:38" ht="13" x14ac:dyDescent="0.3">
      <c r="A183" s="71">
        <v>1979</v>
      </c>
      <c r="B183" s="72">
        <v>18</v>
      </c>
      <c r="C183" s="89">
        <v>2.8829737</v>
      </c>
      <c r="D183" s="90">
        <v>2.717955753</v>
      </c>
      <c r="E183" s="91">
        <v>5.4644393342902369</v>
      </c>
      <c r="F183" s="89">
        <v>1.75859834</v>
      </c>
      <c r="G183" s="90">
        <v>1.700675508</v>
      </c>
      <c r="H183" s="91">
        <v>1.3656668693549205</v>
      </c>
      <c r="I183" s="89">
        <v>2.3791603700000001</v>
      </c>
      <c r="J183" s="90">
        <v>2.1355705034999999</v>
      </c>
      <c r="K183" s="91">
        <v>6.9941046829063422</v>
      </c>
      <c r="L183" s="89">
        <v>0.64956495000000003</v>
      </c>
      <c r="M183" s="90">
        <v>0.32454245100000001</v>
      </c>
      <c r="N183" s="91">
        <v>0.83496359772569084</v>
      </c>
      <c r="O183" s="89">
        <v>7.4256729145558934E-4</v>
      </c>
      <c r="P183" s="90">
        <v>9.6692156366092537E-4</v>
      </c>
      <c r="Q183" s="91">
        <v>2.9695611606998626E-3</v>
      </c>
      <c r="R183" s="89">
        <v>8.7855293819655528E-4</v>
      </c>
      <c r="S183" s="90">
        <v>1.1440052347180005E-3</v>
      </c>
      <c r="T183" s="91">
        <v>3.6249313475268958E-3</v>
      </c>
      <c r="U183" s="89">
        <v>2.1765406300000002E-2</v>
      </c>
      <c r="V183" s="90">
        <v>2.1102777905000002E-2</v>
      </c>
      <c r="W183" s="91">
        <v>4.8248795812545285E-2</v>
      </c>
      <c r="X183" s="89">
        <v>6.1936530000000004E-3</v>
      </c>
      <c r="Y183" s="90">
        <v>6.0046896099999999E-3</v>
      </c>
      <c r="Z183" s="91">
        <v>8.9847374244822788E-3</v>
      </c>
      <c r="AA183" s="89">
        <v>3.5390787700000002E-2</v>
      </c>
      <c r="AB183" s="90">
        <v>3.43134285E-2</v>
      </c>
      <c r="AC183" s="91">
        <v>1.0631691752703407E-2</v>
      </c>
      <c r="AD183" s="89">
        <v>1.5925506799999999E-2</v>
      </c>
      <c r="AE183" s="90">
        <v>1.544104506E-2</v>
      </c>
      <c r="AF183" s="91">
        <v>3.9590315039853058E-3</v>
      </c>
      <c r="AG183" s="89">
        <v>6.8304560700000003E-2</v>
      </c>
      <c r="AH183" s="90">
        <v>6.6225082599999999E-2</v>
      </c>
      <c r="AI183" s="91">
        <v>0.10614164909009509</v>
      </c>
      <c r="AJ183" s="89">
        <v>0.69776976999999996</v>
      </c>
      <c r="AK183" s="90">
        <v>0.34851484799999999</v>
      </c>
      <c r="AL183" s="104">
        <v>0.34851484799999999</v>
      </c>
    </row>
    <row r="184" spans="1:38" ht="13" x14ac:dyDescent="0.3">
      <c r="A184" s="71">
        <v>1979</v>
      </c>
      <c r="B184" s="72">
        <v>19</v>
      </c>
      <c r="C184" s="89">
        <v>3.0142203799999998</v>
      </c>
      <c r="D184" s="90">
        <v>2.9138151840000002</v>
      </c>
      <c r="E184" s="91">
        <v>5.4723212485522037</v>
      </c>
      <c r="F184" s="89">
        <v>1.8407898600000001</v>
      </c>
      <c r="G184" s="90">
        <v>1.81313623</v>
      </c>
      <c r="H184" s="91">
        <v>1.3720236855915668</v>
      </c>
      <c r="I184" s="89">
        <v>2.4122117300000001</v>
      </c>
      <c r="J184" s="90">
        <v>2.1719754134999998</v>
      </c>
      <c r="K184" s="91">
        <v>7.0098520208574904</v>
      </c>
      <c r="L184" s="89">
        <v>0.64956495000000003</v>
      </c>
      <c r="M184" s="90">
        <v>0.32454245100000001</v>
      </c>
      <c r="N184" s="91">
        <v>0.8352629649800114</v>
      </c>
      <c r="O184" s="89">
        <v>7.4256729145558934E-4</v>
      </c>
      <c r="P184" s="90">
        <v>9.6692156366092537E-4</v>
      </c>
      <c r="Q184" s="91">
        <v>2.9833806900302694E-3</v>
      </c>
      <c r="R184" s="89">
        <v>8.7855293819655528E-4</v>
      </c>
      <c r="S184" s="90">
        <v>1.1440052347180005E-3</v>
      </c>
      <c r="T184" s="91">
        <v>3.6843668247637591E-3</v>
      </c>
      <c r="U184" s="89">
        <v>2.27778639E-2</v>
      </c>
      <c r="V184" s="90">
        <v>2.2488661569999999E-2</v>
      </c>
      <c r="W184" s="91">
        <v>4.8473273755553319E-2</v>
      </c>
      <c r="X184" s="89">
        <v>6.4812721999999998E-3</v>
      </c>
      <c r="Y184" s="90">
        <v>6.3991215600000002E-3</v>
      </c>
      <c r="Z184" s="91">
        <v>9.0265468263045646E-3</v>
      </c>
      <c r="AA184" s="89">
        <v>3.7037618199999997E-2</v>
      </c>
      <c r="AB184" s="90">
        <v>3.6567034380000002E-2</v>
      </c>
      <c r="AC184" s="91">
        <v>1.0681167758728429E-2</v>
      </c>
      <c r="AD184" s="89">
        <v>1.6666158300000001E-2</v>
      </c>
      <c r="AE184" s="90">
        <v>1.645514482E-2</v>
      </c>
      <c r="AF184" s="91">
        <v>3.9774553808651801E-3</v>
      </c>
      <c r="AG184" s="89">
        <v>7.1482023800000002E-2</v>
      </c>
      <c r="AH184" s="90">
        <v>7.0573763610000007E-2</v>
      </c>
      <c r="AI184" s="91">
        <v>0.10663564197230896</v>
      </c>
      <c r="AJ184" s="89">
        <v>0.69776976999999996</v>
      </c>
      <c r="AK184" s="90">
        <v>0.34851484799999999</v>
      </c>
      <c r="AL184" s="104">
        <v>0.34851484799999999</v>
      </c>
    </row>
    <row r="185" spans="1:38" ht="13" x14ac:dyDescent="0.3">
      <c r="A185" s="71">
        <v>1979</v>
      </c>
      <c r="B185" s="72">
        <v>20</v>
      </c>
      <c r="C185" s="89">
        <v>3.1495822800000002</v>
      </c>
      <c r="D185" s="90">
        <v>3.127821049</v>
      </c>
      <c r="E185" s="91">
        <v>5.4832592818086345</v>
      </c>
      <c r="F185" s="89">
        <v>1.92463026</v>
      </c>
      <c r="G185" s="90">
        <v>1.9350908710000001</v>
      </c>
      <c r="H185" s="91">
        <v>1.3808927650066178</v>
      </c>
      <c r="I185" s="89">
        <v>2.4445081599999998</v>
      </c>
      <c r="J185" s="90">
        <v>2.20839243</v>
      </c>
      <c r="K185" s="91">
        <v>7.0317311259782489</v>
      </c>
      <c r="L185" s="89">
        <v>0.64956495000000003</v>
      </c>
      <c r="M185" s="90">
        <v>0.32454245100000001</v>
      </c>
      <c r="N185" s="91">
        <v>0.83567871662405824</v>
      </c>
      <c r="O185" s="89">
        <v>7.4256729145558934E-4</v>
      </c>
      <c r="P185" s="90">
        <v>9.6692156366092537E-4</v>
      </c>
      <c r="Q185" s="91">
        <v>2.9697557250021058E-3</v>
      </c>
      <c r="R185" s="89">
        <v>8.7855293819655528E-4</v>
      </c>
      <c r="S185" s="90">
        <v>1.1440052347180005E-3</v>
      </c>
      <c r="T185" s="91">
        <v>3.7669899612062007E-3</v>
      </c>
      <c r="U185" s="89">
        <v>2.3811207000000001E-2</v>
      </c>
      <c r="V185" s="90">
        <v>2.3991159715000002E-2</v>
      </c>
      <c r="W185" s="91">
        <v>4.8786644842418056E-2</v>
      </c>
      <c r="X185" s="89">
        <v>6.7756813999999997E-3</v>
      </c>
      <c r="Y185" s="90">
        <v>6.8270006350000002E-3</v>
      </c>
      <c r="Z185" s="91">
        <v>9.0849142031973022E-3</v>
      </c>
      <c r="AA185" s="89">
        <v>3.8716842899999999E-2</v>
      </c>
      <c r="AB185" s="90">
        <v>3.9010172465E-2</v>
      </c>
      <c r="AC185" s="91">
        <v>1.0750215540853248E-2</v>
      </c>
      <c r="AD185" s="89">
        <v>1.7422745100000001E-2</v>
      </c>
      <c r="AE185" s="90">
        <v>1.755470504E-2</v>
      </c>
      <c r="AF185" s="91">
        <v>4.0031721522175668E-3</v>
      </c>
      <c r="AG185" s="89">
        <v>7.4724536600000002E-2</v>
      </c>
      <c r="AH185" s="90">
        <v>7.5289829099999997E-2</v>
      </c>
      <c r="AI185" s="91">
        <v>0.10732493156421453</v>
      </c>
      <c r="AJ185" s="89">
        <v>0.69776976999999996</v>
      </c>
      <c r="AK185" s="90">
        <v>0.34851484799999999</v>
      </c>
      <c r="AL185" s="104">
        <v>0.34851484799999999</v>
      </c>
    </row>
    <row r="186" spans="1:38" ht="13" x14ac:dyDescent="0.3">
      <c r="A186" s="71">
        <v>1979</v>
      </c>
      <c r="B186" s="72">
        <v>21</v>
      </c>
      <c r="C186" s="89">
        <v>3.2894668600000001</v>
      </c>
      <c r="D186" s="90">
        <v>3.3623399604999999</v>
      </c>
      <c r="E186" s="91">
        <v>5.4867214993077766</v>
      </c>
      <c r="F186" s="89">
        <v>2.0104612099999999</v>
      </c>
      <c r="G186" s="90">
        <v>2.0679100419999998</v>
      </c>
      <c r="H186" s="91">
        <v>1.3836771719909575</v>
      </c>
      <c r="I186" s="89">
        <v>2.4759474799999999</v>
      </c>
      <c r="J186" s="90">
        <v>2.245124412</v>
      </c>
      <c r="K186" s="91">
        <v>7.0386235048772736</v>
      </c>
      <c r="L186" s="89">
        <v>0.64956495000000003</v>
      </c>
      <c r="M186" s="90">
        <v>0.32454245100000001</v>
      </c>
      <c r="N186" s="91">
        <v>0.83581022543648387</v>
      </c>
      <c r="O186" s="89">
        <v>7.4256729145558934E-4</v>
      </c>
      <c r="P186" s="90">
        <v>9.6692156366092537E-4</v>
      </c>
      <c r="Q186" s="91">
        <v>2.9757447661837933E-3</v>
      </c>
      <c r="R186" s="89">
        <v>8.7855293819655528E-4</v>
      </c>
      <c r="S186" s="90">
        <v>1.1440052347180005E-3</v>
      </c>
      <c r="T186" s="91">
        <v>3.793007336146733E-3</v>
      </c>
      <c r="U186" s="89">
        <v>2.4868410399999999E-2</v>
      </c>
      <c r="V186" s="90">
        <v>2.5627529770000001E-2</v>
      </c>
      <c r="W186" s="91">
        <v>4.8885049899316795E-2</v>
      </c>
      <c r="X186" s="89">
        <v>7.0765979000000003E-3</v>
      </c>
      <c r="Y186" s="90">
        <v>7.2923739600000001E-3</v>
      </c>
      <c r="Z186" s="91">
        <v>9.1032368254370943E-3</v>
      </c>
      <c r="AA186" s="89">
        <v>4.0437622200000002E-2</v>
      </c>
      <c r="AB186" s="90">
        <v>4.1671140935000003E-2</v>
      </c>
      <c r="AC186" s="91">
        <v>1.0771908140861363E-2</v>
      </c>
      <c r="AD186" s="89">
        <v>1.8196710099999999E-2</v>
      </c>
      <c r="AE186" s="90">
        <v>1.8752065945E-2</v>
      </c>
      <c r="AF186" s="91">
        <v>4.0112447582559812E-3</v>
      </c>
      <c r="AG186" s="89">
        <v>7.8043229699999994E-2</v>
      </c>
      <c r="AH186" s="90">
        <v>8.0425403805000004E-2</v>
      </c>
      <c r="AI186" s="91">
        <v>0.10754150142742337</v>
      </c>
      <c r="AJ186" s="89">
        <v>0.69776976999999996</v>
      </c>
      <c r="AK186" s="90">
        <v>0.34851484799999999</v>
      </c>
      <c r="AL186" s="104">
        <v>0.34851484799999999</v>
      </c>
    </row>
    <row r="187" spans="1:38" ht="13" x14ac:dyDescent="0.3">
      <c r="A187" s="71">
        <v>1979</v>
      </c>
      <c r="B187" s="72">
        <v>22</v>
      </c>
      <c r="C187" s="89">
        <v>3.4338902400000002</v>
      </c>
      <c r="D187" s="90">
        <v>3.6191151265000001</v>
      </c>
      <c r="E187" s="91">
        <v>5.4846893241907511</v>
      </c>
      <c r="F187" s="89">
        <v>2.09838272</v>
      </c>
      <c r="G187" s="90">
        <v>2.2125297005000002</v>
      </c>
      <c r="H187" s="91">
        <v>1.3820378468099392</v>
      </c>
      <c r="I187" s="89">
        <v>2.5067821000000001</v>
      </c>
      <c r="J187" s="90">
        <v>2.2825480630000001</v>
      </c>
      <c r="K187" s="91">
        <v>7.0345574074189203</v>
      </c>
      <c r="L187" s="89">
        <v>0.64896489000000002</v>
      </c>
      <c r="M187" s="90">
        <v>0.3241974165</v>
      </c>
      <c r="N187" s="91">
        <v>0.83573117650657736</v>
      </c>
      <c r="O187" s="89">
        <v>7.4256729145558934E-4</v>
      </c>
      <c r="P187" s="90">
        <v>9.6692156366092537E-4</v>
      </c>
      <c r="Q187" s="91">
        <v>2.9722193269527087E-3</v>
      </c>
      <c r="R187" s="89">
        <v>8.7855293819655528E-4</v>
      </c>
      <c r="S187" s="90">
        <v>1.1440052347180005E-3</v>
      </c>
      <c r="T187" s="91">
        <v>3.777689955622182E-3</v>
      </c>
      <c r="U187" s="89">
        <v>2.5951967499999999E-2</v>
      </c>
      <c r="V187" s="90">
        <v>2.7410078235E-2</v>
      </c>
      <c r="W187" s="91">
        <v>4.8827134944267971E-2</v>
      </c>
      <c r="X187" s="89">
        <v>7.3851740000000004E-3</v>
      </c>
      <c r="Y187" s="90">
        <v>7.7997329000000001E-3</v>
      </c>
      <c r="Z187" s="91">
        <v>9.0924507177092967E-3</v>
      </c>
      <c r="AA187" s="89">
        <v>4.2198529499999998E-2</v>
      </c>
      <c r="AB187" s="90">
        <v>4.4568883109999999E-2</v>
      </c>
      <c r="AC187" s="91">
        <v>1.0759132061530376E-2</v>
      </c>
      <c r="AD187" s="89">
        <v>1.8990053400000002E-2</v>
      </c>
      <c r="AE187" s="90">
        <v>2.0055880420000002E-2</v>
      </c>
      <c r="AF187" s="91">
        <v>4.0064885307718474E-3</v>
      </c>
      <c r="AG187" s="89">
        <v>8.1444022399999996E-2</v>
      </c>
      <c r="AH187" s="90">
        <v>8.6018069645E-2</v>
      </c>
      <c r="AI187" s="91">
        <v>0.10741404886089237</v>
      </c>
      <c r="AJ187" s="89">
        <v>0.69716971000000005</v>
      </c>
      <c r="AK187" s="90">
        <v>0.34816981349999998</v>
      </c>
      <c r="AL187" s="104">
        <v>0.34816981349999998</v>
      </c>
    </row>
    <row r="188" spans="1:38" ht="13" x14ac:dyDescent="0.3">
      <c r="A188" s="71">
        <v>1979</v>
      </c>
      <c r="B188" s="72">
        <v>23</v>
      </c>
      <c r="C188" s="89">
        <v>3.5835865400000002</v>
      </c>
      <c r="D188" s="90">
        <v>3.9012507914999999</v>
      </c>
      <c r="E188" s="91">
        <v>5.4908505087874842</v>
      </c>
      <c r="F188" s="89">
        <v>2.1887294499999999</v>
      </c>
      <c r="G188" s="90">
        <v>2.3707284085000002</v>
      </c>
      <c r="H188" s="91">
        <v>1.387006186082318</v>
      </c>
      <c r="I188" s="89">
        <v>2.5370849299999998</v>
      </c>
      <c r="J188" s="90">
        <v>2.3209806899999998</v>
      </c>
      <c r="K188" s="91">
        <v>7.0468653528310767</v>
      </c>
      <c r="L188" s="89">
        <v>0.64896489000000002</v>
      </c>
      <c r="M188" s="90">
        <v>0.3241974165</v>
      </c>
      <c r="N188" s="91">
        <v>0.83596494760909712</v>
      </c>
      <c r="O188" s="89">
        <v>7.4256729145558934E-4</v>
      </c>
      <c r="P188" s="90">
        <v>9.6692156366092537E-4</v>
      </c>
      <c r="Q188" s="91">
        <v>2.9828983802351848E-3</v>
      </c>
      <c r="R188" s="89">
        <v>8.7855293819655528E-4</v>
      </c>
      <c r="S188" s="90">
        <v>1.1440052347180005E-3</v>
      </c>
      <c r="T188" s="91">
        <v>3.8241554565587796E-3</v>
      </c>
      <c r="U188" s="89">
        <v>2.7065173500000001E-2</v>
      </c>
      <c r="V188" s="90">
        <v>2.9359261769999999E-2</v>
      </c>
      <c r="W188" s="91">
        <v>4.9002600033566469E-2</v>
      </c>
      <c r="X188" s="89">
        <v>7.7014887000000001E-3</v>
      </c>
      <c r="Y188" s="90">
        <v>8.3542909000000002E-3</v>
      </c>
      <c r="Z188" s="91">
        <v>9.1251204197268718E-3</v>
      </c>
      <c r="AA188" s="89">
        <v>4.4009560500000003E-2</v>
      </c>
      <c r="AB188" s="90">
        <v>4.7738773569999997E-2</v>
      </c>
      <c r="AC188" s="91">
        <v>1.0797806658931782E-2</v>
      </c>
      <c r="AD188" s="89">
        <v>1.98037532E-2</v>
      </c>
      <c r="AE188" s="90">
        <v>2.1482328950000001E-2</v>
      </c>
      <c r="AF188" s="91">
        <v>4.0208879335821637E-3</v>
      </c>
      <c r="AG188" s="89">
        <v>8.4937517899999995E-2</v>
      </c>
      <c r="AH188" s="90">
        <v>9.2136067350000003E-2</v>
      </c>
      <c r="AI188" s="91">
        <v>0.10780013928262606</v>
      </c>
      <c r="AJ188" s="89">
        <v>0.69716971000000005</v>
      </c>
      <c r="AK188" s="90">
        <v>0.34816981349999998</v>
      </c>
      <c r="AL188" s="104">
        <v>0.34816981349999998</v>
      </c>
    </row>
    <row r="189" spans="1:38" ht="13" x14ac:dyDescent="0.3">
      <c r="A189" s="71">
        <v>1979</v>
      </c>
      <c r="B189" s="72">
        <v>24</v>
      </c>
      <c r="C189" s="89">
        <v>3.7385970799999999</v>
      </c>
      <c r="D189" s="90">
        <v>4.2113472925000002</v>
      </c>
      <c r="E189" s="91">
        <v>5.4925264637610445</v>
      </c>
      <c r="F189" s="89">
        <v>2.2815426200000002</v>
      </c>
      <c r="G189" s="90">
        <v>2.5440056520000001</v>
      </c>
      <c r="H189" s="91">
        <v>1.3883606279225418</v>
      </c>
      <c r="I189" s="89">
        <v>2.5668146599999999</v>
      </c>
      <c r="J189" s="90">
        <v>2.3609131675000001</v>
      </c>
      <c r="K189" s="91">
        <v>7.050224607884175</v>
      </c>
      <c r="L189" s="89">
        <v>0.64896489000000002</v>
      </c>
      <c r="M189" s="90">
        <v>0.3241974165</v>
      </c>
      <c r="N189" s="91">
        <v>0.83602937805511501</v>
      </c>
      <c r="O189" s="89">
        <v>7.4256729145558934E-4</v>
      </c>
      <c r="P189" s="90">
        <v>9.6692156366092537E-4</v>
      </c>
      <c r="Q189" s="91">
        <v>2.9858102130307586E-3</v>
      </c>
      <c r="R189" s="89">
        <v>8.7855293819655528E-4</v>
      </c>
      <c r="S189" s="90">
        <v>1.1440052347180005E-3</v>
      </c>
      <c r="T189" s="91">
        <v>3.8368245277486165E-3</v>
      </c>
      <c r="U189" s="89">
        <v>2.8208336399999999E-2</v>
      </c>
      <c r="V189" s="90">
        <v>3.1494188404999998E-2</v>
      </c>
      <c r="W189" s="91">
        <v>4.9050537669308759E-2</v>
      </c>
      <c r="X189" s="89">
        <v>8.0271551000000007E-3</v>
      </c>
      <c r="Y189" s="90">
        <v>8.9620646149999993E-3</v>
      </c>
      <c r="Z189" s="91">
        <v>9.1340354969188103E-3</v>
      </c>
      <c r="AA189" s="89">
        <v>4.5867355899999997E-2</v>
      </c>
      <c r="AB189" s="90">
        <v>5.1209962730000003E-2</v>
      </c>
      <c r="AC189" s="91">
        <v>1.0808354960234409E-2</v>
      </c>
      <c r="AD189" s="89">
        <v>2.06409322E-2</v>
      </c>
      <c r="AE189" s="90">
        <v>2.3044425665E-2</v>
      </c>
      <c r="AF189" s="91">
        <v>4.0248299917402166E-3</v>
      </c>
      <c r="AG189" s="89">
        <v>8.8524293200000007E-2</v>
      </c>
      <c r="AH189" s="90">
        <v>9.8835418834999994E-2</v>
      </c>
      <c r="AI189" s="91">
        <v>0.10790558430686102</v>
      </c>
      <c r="AJ189" s="89">
        <v>0.69716971000000005</v>
      </c>
      <c r="AK189" s="90">
        <v>0.34816981349999998</v>
      </c>
      <c r="AL189" s="104">
        <v>0.34816981349999998</v>
      </c>
    </row>
    <row r="190" spans="1:38" ht="13" x14ac:dyDescent="0.3">
      <c r="A190" s="71">
        <v>1979</v>
      </c>
      <c r="B190" s="72">
        <v>25</v>
      </c>
      <c r="C190" s="89">
        <v>3.7385970799999999</v>
      </c>
      <c r="D190" s="90">
        <v>4.2113472925000002</v>
      </c>
      <c r="E190" s="91">
        <v>5.495466985326364</v>
      </c>
      <c r="F190" s="89">
        <v>2.2815426200000002</v>
      </c>
      <c r="G190" s="90">
        <v>2.5440056520000001</v>
      </c>
      <c r="H190" s="91">
        <v>1.3907313736298372</v>
      </c>
      <c r="I190" s="89">
        <v>2.5668146599999999</v>
      </c>
      <c r="J190" s="90">
        <v>2.3609131675000001</v>
      </c>
      <c r="K190" s="91">
        <v>7.05609125254988</v>
      </c>
      <c r="L190" s="89">
        <v>0.64896489000000002</v>
      </c>
      <c r="M190" s="90">
        <v>0.3241974165</v>
      </c>
      <c r="N190" s="91">
        <v>0.83614201094366758</v>
      </c>
      <c r="O190" s="89">
        <v>7.4256729145558934E-4</v>
      </c>
      <c r="P190" s="90">
        <v>9.6692156366092537E-4</v>
      </c>
      <c r="Q190" s="91">
        <v>2.9909146351440336E-3</v>
      </c>
      <c r="R190" s="89">
        <v>8.7855293819655528E-4</v>
      </c>
      <c r="S190" s="90">
        <v>1.1440052347180005E-3</v>
      </c>
      <c r="T190" s="91">
        <v>3.8589971071171353E-3</v>
      </c>
      <c r="U190" s="89">
        <v>2.8208336399999999E-2</v>
      </c>
      <c r="V190" s="90">
        <v>3.1494188404999998E-2</v>
      </c>
      <c r="W190" s="91">
        <v>4.9134259672783696E-2</v>
      </c>
      <c r="X190" s="89">
        <v>8.0271551000000007E-3</v>
      </c>
      <c r="Y190" s="90">
        <v>8.9620646149999993E-3</v>
      </c>
      <c r="Z190" s="91">
        <v>9.1496522102993052E-3</v>
      </c>
      <c r="AA190" s="89">
        <v>4.5867355899999997E-2</v>
      </c>
      <c r="AB190" s="90">
        <v>5.1209962730000003E-2</v>
      </c>
      <c r="AC190" s="91">
        <v>1.0826830891750924E-2</v>
      </c>
      <c r="AD190" s="89">
        <v>2.06409322E-2</v>
      </c>
      <c r="AE190" s="90">
        <v>2.3044425665E-2</v>
      </c>
      <c r="AF190" s="91">
        <v>4.031699444625501E-3</v>
      </c>
      <c r="AG190" s="89">
        <v>8.8524293200000007E-2</v>
      </c>
      <c r="AH190" s="90">
        <v>9.8835418834999994E-2</v>
      </c>
      <c r="AI190" s="91">
        <v>0.10808993123870909</v>
      </c>
      <c r="AJ190" s="89">
        <v>0.69716971000000005</v>
      </c>
      <c r="AK190" s="90">
        <v>0.34816981349999998</v>
      </c>
      <c r="AL190" s="104">
        <v>0.34816981349999998</v>
      </c>
    </row>
    <row r="191" spans="1:38" ht="13" x14ac:dyDescent="0.3">
      <c r="A191" s="71">
        <v>1979</v>
      </c>
      <c r="B191" s="72">
        <v>26</v>
      </c>
      <c r="C191" s="89">
        <v>3.7385970799999999</v>
      </c>
      <c r="D191" s="90">
        <v>4.2113472925000002</v>
      </c>
      <c r="E191" s="91">
        <v>5.3076579543465749</v>
      </c>
      <c r="F191" s="89">
        <v>2.2815426200000002</v>
      </c>
      <c r="G191" s="90">
        <v>2.5440056520000001</v>
      </c>
      <c r="H191" s="91">
        <v>1.3431447691910228</v>
      </c>
      <c r="I191" s="89">
        <v>2.5668146599999999</v>
      </c>
      <c r="J191" s="90">
        <v>2.3609131675000001</v>
      </c>
      <c r="K191" s="91">
        <v>7.0985967014192735</v>
      </c>
      <c r="L191" s="89">
        <v>0.64896489000000002</v>
      </c>
      <c r="M191" s="90">
        <v>0.3241974165</v>
      </c>
      <c r="N191" s="91">
        <v>0.80261538161280455</v>
      </c>
      <c r="O191" s="89">
        <v>7.4256729145558934E-4</v>
      </c>
      <c r="P191" s="90">
        <v>9.6692156366092537E-4</v>
      </c>
      <c r="Q191" s="91">
        <v>2.8885693343667436E-3</v>
      </c>
      <c r="R191" s="89">
        <v>8.7855293819655528E-4</v>
      </c>
      <c r="S191" s="90">
        <v>1.1440052347180005E-3</v>
      </c>
      <c r="T191" s="91">
        <v>3.8729121350767975E-3</v>
      </c>
      <c r="U191" s="89">
        <v>2.8208336399999999E-2</v>
      </c>
      <c r="V191" s="90">
        <v>3.1494188404999998E-2</v>
      </c>
      <c r="W191" s="91">
        <v>4.7452916085373081E-2</v>
      </c>
      <c r="X191" s="89">
        <v>8.0271551000000007E-3</v>
      </c>
      <c r="Y191" s="90">
        <v>8.9620646149999993E-3</v>
      </c>
      <c r="Z191" s="91">
        <v>8.8365524414331063E-3</v>
      </c>
      <c r="AA191" s="89">
        <v>4.5867355899999997E-2</v>
      </c>
      <c r="AB191" s="90">
        <v>5.1209962730000003E-2</v>
      </c>
      <c r="AC191" s="91">
        <v>1.0456354026551991E-2</v>
      </c>
      <c r="AD191" s="89">
        <v>2.06409322E-2</v>
      </c>
      <c r="AE191" s="90">
        <v>2.3044425665E-2</v>
      </c>
      <c r="AF191" s="91">
        <v>3.8937354234900952E-3</v>
      </c>
      <c r="AG191" s="89">
        <v>8.8524293200000007E-2</v>
      </c>
      <c r="AH191" s="90">
        <v>9.8835418834999994E-2</v>
      </c>
      <c r="AI191" s="91">
        <v>0.10439122867548398</v>
      </c>
      <c r="AJ191" s="89">
        <v>0.69716971000000005</v>
      </c>
      <c r="AK191" s="90">
        <v>0.34816981349999998</v>
      </c>
      <c r="AL191" s="104">
        <v>0.34816981349999998</v>
      </c>
    </row>
    <row r="192" spans="1:38" ht="13" x14ac:dyDescent="0.3">
      <c r="A192" s="71">
        <v>1979</v>
      </c>
      <c r="B192" s="72">
        <v>27</v>
      </c>
      <c r="C192" s="89">
        <v>3.7385970799999999</v>
      </c>
      <c r="D192" s="90">
        <v>4.2113472925000002</v>
      </c>
      <c r="E192" s="91">
        <v>5.3091275584513538</v>
      </c>
      <c r="F192" s="89">
        <v>2.2815426200000002</v>
      </c>
      <c r="G192" s="90">
        <v>2.5440056520000001</v>
      </c>
      <c r="H192" s="91">
        <v>1.3443334097335233</v>
      </c>
      <c r="I192" s="89">
        <v>2.5668146599999999</v>
      </c>
      <c r="J192" s="90">
        <v>2.3609131675000001</v>
      </c>
      <c r="K192" s="91">
        <v>7.1016773231040435</v>
      </c>
      <c r="L192" s="89">
        <v>0.64896489000000002</v>
      </c>
      <c r="M192" s="90">
        <v>0.3241974165</v>
      </c>
      <c r="N192" s="91">
        <v>0.80267412577736319</v>
      </c>
      <c r="O192" s="89">
        <v>7.4256729145558934E-4</v>
      </c>
      <c r="P192" s="90">
        <v>9.6692156366092537E-4</v>
      </c>
      <c r="Q192" s="91">
        <v>2.8911232598988605E-3</v>
      </c>
      <c r="R192" s="89">
        <v>8.7855293819655528E-4</v>
      </c>
      <c r="S192" s="90">
        <v>1.1440052347180005E-3</v>
      </c>
      <c r="T192" s="91">
        <v>3.8844183202098649E-3</v>
      </c>
      <c r="U192" s="89">
        <v>2.8208336399999999E-2</v>
      </c>
      <c r="V192" s="90">
        <v>3.1494188404999998E-2</v>
      </c>
      <c r="W192" s="91">
        <v>4.74949390430668E-2</v>
      </c>
      <c r="X192" s="89">
        <v>8.0271551000000007E-3</v>
      </c>
      <c r="Y192" s="90">
        <v>8.9620646149999993E-3</v>
      </c>
      <c r="Z192" s="91">
        <v>8.8443843776892014E-3</v>
      </c>
      <c r="AA192" s="89">
        <v>4.5867355899999997E-2</v>
      </c>
      <c r="AB192" s="90">
        <v>5.1209962730000003E-2</v>
      </c>
      <c r="AC192" s="91">
        <v>1.0465594014948044E-2</v>
      </c>
      <c r="AD192" s="89">
        <v>2.06409322E-2</v>
      </c>
      <c r="AE192" s="90">
        <v>2.3044425665E-2</v>
      </c>
      <c r="AF192" s="91">
        <v>3.8971807559034779E-3</v>
      </c>
      <c r="AG192" s="89">
        <v>8.8524293200000007E-2</v>
      </c>
      <c r="AH192" s="90">
        <v>9.8835418834999994E-2</v>
      </c>
      <c r="AI192" s="91">
        <v>0.10448337004015179</v>
      </c>
      <c r="AJ192" s="89">
        <v>0.69716971000000005</v>
      </c>
      <c r="AK192" s="90">
        <v>0.34816981349999998</v>
      </c>
      <c r="AL192" s="104">
        <v>0.34816981349999998</v>
      </c>
    </row>
    <row r="193" spans="1:38" ht="13" x14ac:dyDescent="0.3">
      <c r="A193" s="71">
        <v>1979</v>
      </c>
      <c r="B193" s="72">
        <v>28</v>
      </c>
      <c r="C193" s="89">
        <v>3.7385970799999999</v>
      </c>
      <c r="D193" s="90">
        <v>4.2113472925000002</v>
      </c>
      <c r="E193" s="91">
        <v>5.3104798282840546</v>
      </c>
      <c r="F193" s="89">
        <v>2.2815426200000002</v>
      </c>
      <c r="G193" s="90">
        <v>2.5440056520000001</v>
      </c>
      <c r="H193" s="91">
        <v>1.3454149595377516</v>
      </c>
      <c r="I193" s="89">
        <v>2.5668146599999999</v>
      </c>
      <c r="J193" s="90">
        <v>2.3609131675000001</v>
      </c>
      <c r="K193" s="91">
        <v>7.1044386887803466</v>
      </c>
      <c r="L193" s="89">
        <v>0.64896489000000002</v>
      </c>
      <c r="M193" s="90">
        <v>0.3241974165</v>
      </c>
      <c r="N193" s="91">
        <v>0.80272229004425966</v>
      </c>
      <c r="O193" s="89">
        <v>7.4256729145558934E-4</v>
      </c>
      <c r="P193" s="90">
        <v>9.6692156366092537E-4</v>
      </c>
      <c r="Q193" s="91">
        <v>2.8934559202998312E-3</v>
      </c>
      <c r="R193" s="89">
        <v>8.7855293819655528E-4</v>
      </c>
      <c r="S193" s="90">
        <v>1.1440052347180005E-3</v>
      </c>
      <c r="T193" s="91">
        <v>3.8949505490105921E-3</v>
      </c>
      <c r="U193" s="89">
        <v>2.8208336399999999E-2</v>
      </c>
      <c r="V193" s="90">
        <v>3.1494188404999998E-2</v>
      </c>
      <c r="W193" s="91">
        <v>4.7533241370937958E-2</v>
      </c>
      <c r="X193" s="89">
        <v>8.0271551000000007E-3</v>
      </c>
      <c r="Y193" s="90">
        <v>8.9620646149999993E-3</v>
      </c>
      <c r="Z193" s="91">
        <v>8.8514928283796243E-3</v>
      </c>
      <c r="AA193" s="89">
        <v>4.5867355899999997E-2</v>
      </c>
      <c r="AB193" s="90">
        <v>5.1209962730000003E-2</v>
      </c>
      <c r="AC193" s="91">
        <v>1.0474037055309169E-2</v>
      </c>
      <c r="AD193" s="89">
        <v>2.06409322E-2</v>
      </c>
      <c r="AE193" s="90">
        <v>2.3044425665E-2</v>
      </c>
      <c r="AF193" s="91">
        <v>3.9003189194913614E-3</v>
      </c>
      <c r="AG193" s="89">
        <v>8.8524293200000007E-2</v>
      </c>
      <c r="AH193" s="90">
        <v>9.8835418834999994E-2</v>
      </c>
      <c r="AI193" s="91">
        <v>0.10456767901929737</v>
      </c>
      <c r="AJ193" s="89">
        <v>0.69716971000000005</v>
      </c>
      <c r="AK193" s="90">
        <v>0.34816981349999998</v>
      </c>
      <c r="AL193" s="104">
        <v>0.34816981349999998</v>
      </c>
    </row>
    <row r="194" spans="1:38" ht="13" x14ac:dyDescent="0.3">
      <c r="A194" s="71">
        <v>1979</v>
      </c>
      <c r="B194" s="72">
        <v>29</v>
      </c>
      <c r="C194" s="89">
        <v>3.7385970799999999</v>
      </c>
      <c r="D194" s="90">
        <v>4.2113472925000002</v>
      </c>
      <c r="E194" s="91">
        <v>5.3117388790605844</v>
      </c>
      <c r="F194" s="89">
        <v>2.2815426200000002</v>
      </c>
      <c r="G194" s="90">
        <v>2.5440056520000001</v>
      </c>
      <c r="H194" s="91">
        <v>1.3464294317103809</v>
      </c>
      <c r="I194" s="89">
        <v>2.5668146599999999</v>
      </c>
      <c r="J194" s="90">
        <v>2.3609131675000001</v>
      </c>
      <c r="K194" s="91">
        <v>7.107102566469246</v>
      </c>
      <c r="L194" s="89">
        <v>0.64896489000000002</v>
      </c>
      <c r="M194" s="90">
        <v>0.3241974165</v>
      </c>
      <c r="N194" s="91">
        <v>0.8027716891566512</v>
      </c>
      <c r="O194" s="89">
        <v>7.4256729145558934E-4</v>
      </c>
      <c r="P194" s="90">
        <v>9.6692156366092537E-4</v>
      </c>
      <c r="Q194" s="91">
        <v>2.8956337268928028E-3</v>
      </c>
      <c r="R194" s="89">
        <v>8.7855293819655528E-4</v>
      </c>
      <c r="S194" s="90">
        <v>1.1440052347180005E-3</v>
      </c>
      <c r="T194" s="91">
        <v>3.9047348921877798E-3</v>
      </c>
      <c r="U194" s="89">
        <v>2.8208336399999999E-2</v>
      </c>
      <c r="V194" s="90">
        <v>3.1494188404999998E-2</v>
      </c>
      <c r="W194" s="91">
        <v>4.7569041612183664E-2</v>
      </c>
      <c r="X194" s="89">
        <v>8.0271551000000007E-3</v>
      </c>
      <c r="Y194" s="90">
        <v>8.9620646149999993E-3</v>
      </c>
      <c r="Z194" s="91">
        <v>8.8581680191267328E-3</v>
      </c>
      <c r="AA194" s="89">
        <v>4.5867355899999997E-2</v>
      </c>
      <c r="AB194" s="90">
        <v>5.1209962730000003E-2</v>
      </c>
      <c r="AC194" s="91">
        <v>1.0481904991282718E-2</v>
      </c>
      <c r="AD194" s="89">
        <v>2.06409322E-2</v>
      </c>
      <c r="AE194" s="90">
        <v>2.3044425665E-2</v>
      </c>
      <c r="AF194" s="91">
        <v>3.9032592108299356E-3</v>
      </c>
      <c r="AG194" s="89">
        <v>8.8524293200000007E-2</v>
      </c>
      <c r="AH194" s="90">
        <v>9.8835418834999994E-2</v>
      </c>
      <c r="AI194" s="91">
        <v>0.10464648626387714</v>
      </c>
      <c r="AJ194" s="89">
        <v>0.69716971000000005</v>
      </c>
      <c r="AK194" s="90">
        <v>0.34816981349999998</v>
      </c>
      <c r="AL194" s="104">
        <v>0.34816981349999998</v>
      </c>
    </row>
    <row r="195" spans="1:38" ht="13" x14ac:dyDescent="0.3">
      <c r="A195" s="71">
        <v>1979</v>
      </c>
      <c r="B195" s="72">
        <v>30</v>
      </c>
      <c r="C195" s="89">
        <v>3.7385970799999999</v>
      </c>
      <c r="D195" s="90">
        <v>4.2113472925000002</v>
      </c>
      <c r="E195" s="91">
        <v>5.3128619815279929</v>
      </c>
      <c r="F195" s="89">
        <v>2.2815426200000002</v>
      </c>
      <c r="G195" s="90">
        <v>2.5440056520000001</v>
      </c>
      <c r="H195" s="91">
        <v>1.347348873785317</v>
      </c>
      <c r="I195" s="89">
        <v>2.5668146599999999</v>
      </c>
      <c r="J195" s="90">
        <v>2.3609131675000001</v>
      </c>
      <c r="K195" s="91">
        <v>7.1094542829860137</v>
      </c>
      <c r="L195" s="89">
        <v>0.64896489000000002</v>
      </c>
      <c r="M195" s="90">
        <v>0.3241974165</v>
      </c>
      <c r="N195" s="91">
        <v>0.80281113478925237</v>
      </c>
      <c r="O195" s="89">
        <v>7.4256729145558934E-4</v>
      </c>
      <c r="P195" s="90">
        <v>9.6692156366092537E-4</v>
      </c>
      <c r="Q195" s="91">
        <v>2.8976081920382593E-3</v>
      </c>
      <c r="R195" s="89">
        <v>8.7855293819655528E-4</v>
      </c>
      <c r="S195" s="90">
        <v>1.1440052347180005E-3</v>
      </c>
      <c r="T195" s="91">
        <v>3.9136662360276363E-3</v>
      </c>
      <c r="U195" s="89">
        <v>2.8208336399999999E-2</v>
      </c>
      <c r="V195" s="90">
        <v>3.1494188404999998E-2</v>
      </c>
      <c r="W195" s="91">
        <v>4.7601498463340858E-2</v>
      </c>
      <c r="X195" s="89">
        <v>8.0271551000000007E-3</v>
      </c>
      <c r="Y195" s="90">
        <v>8.9620646149999993E-3</v>
      </c>
      <c r="Z195" s="91">
        <v>8.8642283964981815E-3</v>
      </c>
      <c r="AA195" s="89">
        <v>4.5867355899999997E-2</v>
      </c>
      <c r="AB195" s="90">
        <v>5.1209962730000003E-2</v>
      </c>
      <c r="AC195" s="91">
        <v>1.0489074999398175E-2</v>
      </c>
      <c r="AD195" s="89">
        <v>2.06409322E-2</v>
      </c>
      <c r="AE195" s="90">
        <v>2.3044425665E-2</v>
      </c>
      <c r="AF195" s="91">
        <v>3.9059208600476644E-3</v>
      </c>
      <c r="AG195" s="89">
        <v>8.8524293200000007E-2</v>
      </c>
      <c r="AH195" s="90">
        <v>9.8835418834999994E-2</v>
      </c>
      <c r="AI195" s="91">
        <v>0.10471797477953156</v>
      </c>
      <c r="AJ195" s="89">
        <v>0.69716971000000005</v>
      </c>
      <c r="AK195" s="90">
        <v>0.34816981349999998</v>
      </c>
      <c r="AL195" s="104">
        <v>0.34816981349999998</v>
      </c>
    </row>
    <row r="196" spans="1:38" ht="13" x14ac:dyDescent="0.3">
      <c r="A196" s="71">
        <v>1979</v>
      </c>
      <c r="B196" s="72">
        <v>31</v>
      </c>
      <c r="C196" s="89">
        <v>3.7385970799999999</v>
      </c>
      <c r="D196" s="90">
        <v>4.2113472925000002</v>
      </c>
      <c r="E196" s="91">
        <v>5.3128619815279929</v>
      </c>
      <c r="F196" s="89">
        <v>2.2815426200000002</v>
      </c>
      <c r="G196" s="90">
        <v>2.5440056520000001</v>
      </c>
      <c r="H196" s="91">
        <v>1.347348873785317</v>
      </c>
      <c r="I196" s="89">
        <v>2.5668146599999999</v>
      </c>
      <c r="J196" s="90">
        <v>2.3609131675000001</v>
      </c>
      <c r="K196" s="91">
        <v>7.1094542829860137</v>
      </c>
      <c r="L196" s="89">
        <v>0.64896489000000002</v>
      </c>
      <c r="M196" s="90">
        <v>0.3241974165</v>
      </c>
      <c r="N196" s="91">
        <v>0.80281113478925237</v>
      </c>
      <c r="O196" s="89">
        <v>7.4256729145558934E-4</v>
      </c>
      <c r="P196" s="90">
        <v>9.6692156366092537E-4</v>
      </c>
      <c r="Q196" s="91">
        <v>2.8976081920382593E-3</v>
      </c>
      <c r="R196" s="89">
        <v>8.7855293819655528E-4</v>
      </c>
      <c r="S196" s="90">
        <v>1.1440052347180005E-3</v>
      </c>
      <c r="T196" s="91">
        <v>3.9136662360276363E-3</v>
      </c>
      <c r="U196" s="89">
        <v>2.8208336399999999E-2</v>
      </c>
      <c r="V196" s="90">
        <v>3.1494188404999998E-2</v>
      </c>
      <c r="W196" s="91">
        <v>4.7601498463340858E-2</v>
      </c>
      <c r="X196" s="89">
        <v>8.0271551000000007E-3</v>
      </c>
      <c r="Y196" s="90">
        <v>8.9620646149999993E-3</v>
      </c>
      <c r="Z196" s="91">
        <v>8.8642283964981815E-3</v>
      </c>
      <c r="AA196" s="89">
        <v>4.5867355899999997E-2</v>
      </c>
      <c r="AB196" s="90">
        <v>5.1209962730000003E-2</v>
      </c>
      <c r="AC196" s="91">
        <v>1.0489074999398175E-2</v>
      </c>
      <c r="AD196" s="89">
        <v>2.06409322E-2</v>
      </c>
      <c r="AE196" s="90">
        <v>2.3044425665E-2</v>
      </c>
      <c r="AF196" s="91">
        <v>3.9059208600476644E-3</v>
      </c>
      <c r="AG196" s="89">
        <v>8.8524293200000007E-2</v>
      </c>
      <c r="AH196" s="90">
        <v>9.8835418834999994E-2</v>
      </c>
      <c r="AI196" s="91">
        <v>0.10471797477953156</v>
      </c>
      <c r="AJ196" s="89">
        <v>0.69716971000000005</v>
      </c>
      <c r="AK196" s="90">
        <v>0.34816981349999998</v>
      </c>
      <c r="AL196" s="104">
        <v>0.34816981349999998</v>
      </c>
    </row>
    <row r="197" spans="1:38" ht="13" x14ac:dyDescent="0.3">
      <c r="A197" s="71">
        <v>1979</v>
      </c>
      <c r="B197" s="72">
        <v>32</v>
      </c>
      <c r="C197" s="89">
        <v>3.7385970799999999</v>
      </c>
      <c r="D197" s="90">
        <v>4.2113472925000002</v>
      </c>
      <c r="E197" s="91">
        <v>5.3128619815279929</v>
      </c>
      <c r="F197" s="89">
        <v>2.2815426200000002</v>
      </c>
      <c r="G197" s="90">
        <v>2.5440056520000001</v>
      </c>
      <c r="H197" s="91">
        <v>1.347348873785317</v>
      </c>
      <c r="I197" s="89">
        <v>2.5668146599999999</v>
      </c>
      <c r="J197" s="90">
        <v>2.3609131675000001</v>
      </c>
      <c r="K197" s="91">
        <v>7.1094542829860137</v>
      </c>
      <c r="L197" s="89">
        <v>0.64896489000000002</v>
      </c>
      <c r="M197" s="90">
        <v>0.3241974165</v>
      </c>
      <c r="N197" s="91">
        <v>0.80281113478925237</v>
      </c>
      <c r="O197" s="89">
        <v>7.4256729145558934E-4</v>
      </c>
      <c r="P197" s="90">
        <v>9.6692156366092537E-4</v>
      </c>
      <c r="Q197" s="91">
        <v>2.8976081920382593E-3</v>
      </c>
      <c r="R197" s="89">
        <v>8.7855293819655528E-4</v>
      </c>
      <c r="S197" s="90">
        <v>1.1440052347180005E-3</v>
      </c>
      <c r="T197" s="91">
        <v>3.9136662360276363E-3</v>
      </c>
      <c r="U197" s="89">
        <v>2.8208336399999999E-2</v>
      </c>
      <c r="V197" s="90">
        <v>3.1494188404999998E-2</v>
      </c>
      <c r="W197" s="91">
        <v>4.7601498463340858E-2</v>
      </c>
      <c r="X197" s="89">
        <v>8.0271551000000007E-3</v>
      </c>
      <c r="Y197" s="90">
        <v>8.9620646149999993E-3</v>
      </c>
      <c r="Z197" s="91">
        <v>8.8642283964981815E-3</v>
      </c>
      <c r="AA197" s="89">
        <v>4.5867355899999997E-2</v>
      </c>
      <c r="AB197" s="90">
        <v>5.1209962730000003E-2</v>
      </c>
      <c r="AC197" s="91">
        <v>1.0489074999398175E-2</v>
      </c>
      <c r="AD197" s="89">
        <v>2.06409322E-2</v>
      </c>
      <c r="AE197" s="90">
        <v>2.3044425665E-2</v>
      </c>
      <c r="AF197" s="91">
        <v>3.9059208600476644E-3</v>
      </c>
      <c r="AG197" s="89">
        <v>8.8524293200000007E-2</v>
      </c>
      <c r="AH197" s="90">
        <v>9.8835418834999994E-2</v>
      </c>
      <c r="AI197" s="91">
        <v>0.10471797477953156</v>
      </c>
      <c r="AJ197" s="89">
        <v>0.69716971000000005</v>
      </c>
      <c r="AK197" s="90">
        <v>0.34816981349999998</v>
      </c>
      <c r="AL197" s="104">
        <v>0.34816981349999998</v>
      </c>
    </row>
    <row r="198" spans="1:38" ht="13" x14ac:dyDescent="0.3">
      <c r="A198" s="71">
        <v>1979</v>
      </c>
      <c r="B198" s="72">
        <v>33</v>
      </c>
      <c r="C198" s="89">
        <v>3.7385970799999999</v>
      </c>
      <c r="D198" s="90">
        <v>4.2113472925000002</v>
      </c>
      <c r="E198" s="91">
        <v>5.3128619815279929</v>
      </c>
      <c r="F198" s="89">
        <v>2.2815426200000002</v>
      </c>
      <c r="G198" s="90">
        <v>2.5440056520000001</v>
      </c>
      <c r="H198" s="91">
        <v>1.347348873785317</v>
      </c>
      <c r="I198" s="89">
        <v>2.5668146599999999</v>
      </c>
      <c r="J198" s="90">
        <v>2.3609131675000001</v>
      </c>
      <c r="K198" s="91">
        <v>7.1094542829860137</v>
      </c>
      <c r="L198" s="89">
        <v>0.64896489000000002</v>
      </c>
      <c r="M198" s="90">
        <v>0.3241974165</v>
      </c>
      <c r="N198" s="91">
        <v>0.80281113478925237</v>
      </c>
      <c r="O198" s="89">
        <v>7.4256729145558934E-4</v>
      </c>
      <c r="P198" s="90">
        <v>9.6692156366092537E-4</v>
      </c>
      <c r="Q198" s="91">
        <v>2.8976081920382593E-3</v>
      </c>
      <c r="R198" s="89">
        <v>8.7855293819655528E-4</v>
      </c>
      <c r="S198" s="90">
        <v>1.1440052347180005E-3</v>
      </c>
      <c r="T198" s="91">
        <v>3.9136662360276363E-3</v>
      </c>
      <c r="U198" s="89">
        <v>2.8208336399999999E-2</v>
      </c>
      <c r="V198" s="90">
        <v>3.1494188404999998E-2</v>
      </c>
      <c r="W198" s="91">
        <v>4.7601498463340858E-2</v>
      </c>
      <c r="X198" s="89">
        <v>8.0271551000000007E-3</v>
      </c>
      <c r="Y198" s="90">
        <v>8.9620646149999993E-3</v>
      </c>
      <c r="Z198" s="91">
        <v>8.8642283964981815E-3</v>
      </c>
      <c r="AA198" s="89">
        <v>4.5867355899999997E-2</v>
      </c>
      <c r="AB198" s="90">
        <v>5.1209962730000003E-2</v>
      </c>
      <c r="AC198" s="91">
        <v>1.0489074999398175E-2</v>
      </c>
      <c r="AD198" s="89">
        <v>2.06409322E-2</v>
      </c>
      <c r="AE198" s="90">
        <v>2.3044425665E-2</v>
      </c>
      <c r="AF198" s="91">
        <v>3.9059208600476644E-3</v>
      </c>
      <c r="AG198" s="89">
        <v>8.8524293200000007E-2</v>
      </c>
      <c r="AH198" s="90">
        <v>9.8835418834999994E-2</v>
      </c>
      <c r="AI198" s="91">
        <v>0.10471797477953156</v>
      </c>
      <c r="AJ198" s="89">
        <v>0.69716971000000005</v>
      </c>
      <c r="AK198" s="90">
        <v>0.34816981349999998</v>
      </c>
      <c r="AL198" s="104">
        <v>0.34816981349999998</v>
      </c>
    </row>
    <row r="199" spans="1:38" ht="13" x14ac:dyDescent="0.3">
      <c r="A199" s="71">
        <v>1979</v>
      </c>
      <c r="B199" s="72">
        <v>34</v>
      </c>
      <c r="C199" s="89">
        <v>3.7385970799999999</v>
      </c>
      <c r="D199" s="90">
        <v>4.2113472925000002</v>
      </c>
      <c r="E199" s="91">
        <v>5.3128619815279929</v>
      </c>
      <c r="F199" s="89">
        <v>2.2815426200000002</v>
      </c>
      <c r="G199" s="90">
        <v>2.5440056520000001</v>
      </c>
      <c r="H199" s="91">
        <v>1.347348873785317</v>
      </c>
      <c r="I199" s="89">
        <v>2.5668146599999999</v>
      </c>
      <c r="J199" s="90">
        <v>2.3609131675000001</v>
      </c>
      <c r="K199" s="91">
        <v>7.1094542829860137</v>
      </c>
      <c r="L199" s="89">
        <v>0.64896489000000002</v>
      </c>
      <c r="M199" s="90">
        <v>0.3241974165</v>
      </c>
      <c r="N199" s="91">
        <v>0.80281113478925237</v>
      </c>
      <c r="O199" s="89">
        <v>7.4256729145558934E-4</v>
      </c>
      <c r="P199" s="90">
        <v>9.6692156366092537E-4</v>
      </c>
      <c r="Q199" s="91">
        <v>2.8976081920382593E-3</v>
      </c>
      <c r="R199" s="89">
        <v>8.7855293819655528E-4</v>
      </c>
      <c r="S199" s="90">
        <v>1.1440052347180005E-3</v>
      </c>
      <c r="T199" s="91">
        <v>3.9136662360276363E-3</v>
      </c>
      <c r="U199" s="89">
        <v>2.8208336399999999E-2</v>
      </c>
      <c r="V199" s="90">
        <v>3.1494188404999998E-2</v>
      </c>
      <c r="W199" s="91">
        <v>4.7601498463340858E-2</v>
      </c>
      <c r="X199" s="89">
        <v>8.0271551000000007E-3</v>
      </c>
      <c r="Y199" s="90">
        <v>8.9620646149999993E-3</v>
      </c>
      <c r="Z199" s="91">
        <v>8.8642283964981815E-3</v>
      </c>
      <c r="AA199" s="89">
        <v>4.5867355899999997E-2</v>
      </c>
      <c r="AB199" s="90">
        <v>5.1209962730000003E-2</v>
      </c>
      <c r="AC199" s="91">
        <v>1.0489074999398175E-2</v>
      </c>
      <c r="AD199" s="89">
        <v>2.06409322E-2</v>
      </c>
      <c r="AE199" s="90">
        <v>2.3044425665E-2</v>
      </c>
      <c r="AF199" s="91">
        <v>3.9059208600476644E-3</v>
      </c>
      <c r="AG199" s="89">
        <v>8.8524293200000007E-2</v>
      </c>
      <c r="AH199" s="90">
        <v>9.8835418834999994E-2</v>
      </c>
      <c r="AI199" s="91">
        <v>0.10471797477953156</v>
      </c>
      <c r="AJ199" s="89">
        <v>0.69716971000000005</v>
      </c>
      <c r="AK199" s="90">
        <v>0.34816981349999998</v>
      </c>
      <c r="AL199" s="104">
        <v>0.34816981349999998</v>
      </c>
    </row>
    <row r="200" spans="1:38" ht="13" x14ac:dyDescent="0.3">
      <c r="A200" s="71">
        <v>1979</v>
      </c>
      <c r="B200" s="72">
        <v>35</v>
      </c>
      <c r="C200" s="89">
        <v>3.7385970799999999</v>
      </c>
      <c r="D200" s="90">
        <v>4.2113472925000002</v>
      </c>
      <c r="E200" s="91">
        <v>5.3128619815279929</v>
      </c>
      <c r="F200" s="89">
        <v>2.2815426200000002</v>
      </c>
      <c r="G200" s="90">
        <v>2.5440056520000001</v>
      </c>
      <c r="H200" s="91">
        <v>1.347348873785317</v>
      </c>
      <c r="I200" s="89">
        <v>2.5668146599999999</v>
      </c>
      <c r="J200" s="90">
        <v>2.3609131675000001</v>
      </c>
      <c r="K200" s="91">
        <v>7.1094542829860137</v>
      </c>
      <c r="L200" s="89">
        <v>0.64896489000000002</v>
      </c>
      <c r="M200" s="90">
        <v>0.3241974165</v>
      </c>
      <c r="N200" s="91">
        <v>0.80281113478925237</v>
      </c>
      <c r="O200" s="89">
        <v>7.4256729145558934E-4</v>
      </c>
      <c r="P200" s="90">
        <v>9.6692156366092537E-4</v>
      </c>
      <c r="Q200" s="91">
        <v>2.8976081920382593E-3</v>
      </c>
      <c r="R200" s="89">
        <v>8.7855293819655528E-4</v>
      </c>
      <c r="S200" s="90">
        <v>1.1440052347180005E-3</v>
      </c>
      <c r="T200" s="91">
        <v>3.9136662360276363E-3</v>
      </c>
      <c r="U200" s="89">
        <v>2.8208336399999999E-2</v>
      </c>
      <c r="V200" s="90">
        <v>3.1494188404999998E-2</v>
      </c>
      <c r="W200" s="91">
        <v>4.7601498463340858E-2</v>
      </c>
      <c r="X200" s="89">
        <v>8.0271551000000007E-3</v>
      </c>
      <c r="Y200" s="90">
        <v>8.9620646149999993E-3</v>
      </c>
      <c r="Z200" s="91">
        <v>8.8642283964981815E-3</v>
      </c>
      <c r="AA200" s="89">
        <v>4.5867355899999997E-2</v>
      </c>
      <c r="AB200" s="90">
        <v>5.1209962730000003E-2</v>
      </c>
      <c r="AC200" s="91">
        <v>1.0489074999398175E-2</v>
      </c>
      <c r="AD200" s="89">
        <v>2.06409322E-2</v>
      </c>
      <c r="AE200" s="90">
        <v>2.3044425665E-2</v>
      </c>
      <c r="AF200" s="91">
        <v>3.9059208600476644E-3</v>
      </c>
      <c r="AG200" s="89">
        <v>8.8524293200000007E-2</v>
      </c>
      <c r="AH200" s="90">
        <v>9.8835418834999994E-2</v>
      </c>
      <c r="AI200" s="91">
        <v>0.10471797477953156</v>
      </c>
      <c r="AJ200" s="89">
        <v>0.69716971000000005</v>
      </c>
      <c r="AK200" s="90">
        <v>0.34816981349999998</v>
      </c>
      <c r="AL200" s="104">
        <v>0.34816981349999998</v>
      </c>
    </row>
    <row r="201" spans="1:38" ht="13" x14ac:dyDescent="0.3">
      <c r="A201" s="71">
        <v>1979</v>
      </c>
      <c r="B201" s="72">
        <v>36</v>
      </c>
      <c r="C201" s="89">
        <v>3.7385970799999999</v>
      </c>
      <c r="D201" s="90">
        <v>4.2113472925000002</v>
      </c>
      <c r="E201" s="91">
        <v>5.3128619815279929</v>
      </c>
      <c r="F201" s="89">
        <v>2.2815426200000002</v>
      </c>
      <c r="G201" s="90">
        <v>2.5440056520000001</v>
      </c>
      <c r="H201" s="91">
        <v>1.347348873785317</v>
      </c>
      <c r="I201" s="89">
        <v>2.5668146599999999</v>
      </c>
      <c r="J201" s="90">
        <v>2.3609131675000001</v>
      </c>
      <c r="K201" s="91">
        <v>7.1094542829860137</v>
      </c>
      <c r="L201" s="89">
        <v>0.64896489000000002</v>
      </c>
      <c r="M201" s="90">
        <v>0.3241974165</v>
      </c>
      <c r="N201" s="91">
        <v>0.80281113478925237</v>
      </c>
      <c r="O201" s="89">
        <v>7.4256729145558934E-4</v>
      </c>
      <c r="P201" s="90">
        <v>9.6692156366092537E-4</v>
      </c>
      <c r="Q201" s="91">
        <v>2.8976081920382593E-3</v>
      </c>
      <c r="R201" s="89">
        <v>8.7855293819655528E-4</v>
      </c>
      <c r="S201" s="90">
        <v>1.1440052347180005E-3</v>
      </c>
      <c r="T201" s="91">
        <v>3.9136662360276363E-3</v>
      </c>
      <c r="U201" s="89">
        <v>2.8208336399999999E-2</v>
      </c>
      <c r="V201" s="90">
        <v>3.1494188404999998E-2</v>
      </c>
      <c r="W201" s="91">
        <v>4.7601498463340858E-2</v>
      </c>
      <c r="X201" s="89">
        <v>8.0271551000000007E-3</v>
      </c>
      <c r="Y201" s="90">
        <v>8.9620646149999993E-3</v>
      </c>
      <c r="Z201" s="91">
        <v>8.8642283964981815E-3</v>
      </c>
      <c r="AA201" s="89">
        <v>4.5867355899999997E-2</v>
      </c>
      <c r="AB201" s="90">
        <v>5.1209962730000003E-2</v>
      </c>
      <c r="AC201" s="91">
        <v>1.0489074999398175E-2</v>
      </c>
      <c r="AD201" s="89">
        <v>2.06409322E-2</v>
      </c>
      <c r="AE201" s="90">
        <v>2.3044425665E-2</v>
      </c>
      <c r="AF201" s="91">
        <v>3.9059208600476644E-3</v>
      </c>
      <c r="AG201" s="89">
        <v>8.8524293200000007E-2</v>
      </c>
      <c r="AH201" s="90">
        <v>9.8835418834999994E-2</v>
      </c>
      <c r="AI201" s="91">
        <v>0.10471797477953156</v>
      </c>
      <c r="AJ201" s="89">
        <v>0.69716971000000005</v>
      </c>
      <c r="AK201" s="90">
        <v>0.34816981349999998</v>
      </c>
      <c r="AL201" s="104">
        <v>0.34816981349999998</v>
      </c>
    </row>
    <row r="202" spans="1:38" ht="13" x14ac:dyDescent="0.3">
      <c r="A202" s="71">
        <v>1979</v>
      </c>
      <c r="B202" s="72">
        <v>37</v>
      </c>
      <c r="C202" s="89">
        <v>3.7385970799999999</v>
      </c>
      <c r="D202" s="90">
        <v>4.2113472925000002</v>
      </c>
      <c r="E202" s="91">
        <v>5.3128619815279929</v>
      </c>
      <c r="F202" s="89">
        <v>2.2815426200000002</v>
      </c>
      <c r="G202" s="90">
        <v>2.5440056520000001</v>
      </c>
      <c r="H202" s="91">
        <v>1.347348873785317</v>
      </c>
      <c r="I202" s="89">
        <v>2.5668146599999999</v>
      </c>
      <c r="J202" s="90">
        <v>2.3609131675000001</v>
      </c>
      <c r="K202" s="91">
        <v>7.1094542829860137</v>
      </c>
      <c r="L202" s="89">
        <v>0.64896489000000002</v>
      </c>
      <c r="M202" s="90">
        <v>0.3241974165</v>
      </c>
      <c r="N202" s="91">
        <v>0.80281113478925237</v>
      </c>
      <c r="O202" s="89">
        <v>7.4256729145558934E-4</v>
      </c>
      <c r="P202" s="90">
        <v>9.6692156366092537E-4</v>
      </c>
      <c r="Q202" s="91">
        <v>2.8976081920382593E-3</v>
      </c>
      <c r="R202" s="89">
        <v>8.7855293819655528E-4</v>
      </c>
      <c r="S202" s="90">
        <v>1.1440052347180005E-3</v>
      </c>
      <c r="T202" s="91">
        <v>3.9136662360276363E-3</v>
      </c>
      <c r="U202" s="89">
        <v>2.8208336399999999E-2</v>
      </c>
      <c r="V202" s="90">
        <v>3.1494188404999998E-2</v>
      </c>
      <c r="W202" s="91">
        <v>4.7601498463340858E-2</v>
      </c>
      <c r="X202" s="89">
        <v>8.0271551000000007E-3</v>
      </c>
      <c r="Y202" s="90">
        <v>8.9620646149999993E-3</v>
      </c>
      <c r="Z202" s="91">
        <v>8.8642283964981815E-3</v>
      </c>
      <c r="AA202" s="89">
        <v>4.5867355899999997E-2</v>
      </c>
      <c r="AB202" s="90">
        <v>5.1209962730000003E-2</v>
      </c>
      <c r="AC202" s="91">
        <v>1.0489074999398175E-2</v>
      </c>
      <c r="AD202" s="89">
        <v>2.06409322E-2</v>
      </c>
      <c r="AE202" s="90">
        <v>2.3044425665E-2</v>
      </c>
      <c r="AF202" s="91">
        <v>3.9059208600476644E-3</v>
      </c>
      <c r="AG202" s="89">
        <v>8.8524293200000007E-2</v>
      </c>
      <c r="AH202" s="90">
        <v>9.8835418834999994E-2</v>
      </c>
      <c r="AI202" s="91">
        <v>0.10471797477953156</v>
      </c>
      <c r="AJ202" s="89">
        <v>0.69716971000000005</v>
      </c>
      <c r="AK202" s="90">
        <v>0.34816981349999998</v>
      </c>
      <c r="AL202" s="104">
        <v>0.34816981349999998</v>
      </c>
    </row>
    <row r="203" spans="1:38" ht="13" x14ac:dyDescent="0.3">
      <c r="A203" s="71">
        <v>1979</v>
      </c>
      <c r="B203" s="72">
        <v>38</v>
      </c>
      <c r="C203" s="89">
        <v>3.7385970799999999</v>
      </c>
      <c r="D203" s="90">
        <v>4.2113472925000002</v>
      </c>
      <c r="E203" s="91">
        <v>5.3128619815279929</v>
      </c>
      <c r="F203" s="89">
        <v>2.2815426200000002</v>
      </c>
      <c r="G203" s="90">
        <v>2.5440056520000001</v>
      </c>
      <c r="H203" s="91">
        <v>1.347348873785317</v>
      </c>
      <c r="I203" s="89">
        <v>2.5668146599999999</v>
      </c>
      <c r="J203" s="90">
        <v>2.3609131675000001</v>
      </c>
      <c r="K203" s="91">
        <v>7.1094542829860137</v>
      </c>
      <c r="L203" s="89">
        <v>0.64896489000000002</v>
      </c>
      <c r="M203" s="90">
        <v>0.3241974165</v>
      </c>
      <c r="N203" s="91">
        <v>0.80281113478925237</v>
      </c>
      <c r="O203" s="89">
        <v>7.4256729145558934E-4</v>
      </c>
      <c r="P203" s="90">
        <v>9.6692156366092537E-4</v>
      </c>
      <c r="Q203" s="91">
        <v>2.8976081920382593E-3</v>
      </c>
      <c r="R203" s="89">
        <v>8.7855293819655528E-4</v>
      </c>
      <c r="S203" s="90">
        <v>1.1440052347180005E-3</v>
      </c>
      <c r="T203" s="91">
        <v>3.9136662360276363E-3</v>
      </c>
      <c r="U203" s="89">
        <v>2.8208336399999999E-2</v>
      </c>
      <c r="V203" s="90">
        <v>3.1494188404999998E-2</v>
      </c>
      <c r="W203" s="91">
        <v>4.7601498463340858E-2</v>
      </c>
      <c r="X203" s="89">
        <v>8.0271551000000007E-3</v>
      </c>
      <c r="Y203" s="90">
        <v>8.9620646149999993E-3</v>
      </c>
      <c r="Z203" s="91">
        <v>8.8642283964981815E-3</v>
      </c>
      <c r="AA203" s="89">
        <v>4.5867355899999997E-2</v>
      </c>
      <c r="AB203" s="90">
        <v>5.1209962730000003E-2</v>
      </c>
      <c r="AC203" s="91">
        <v>1.0489074999398175E-2</v>
      </c>
      <c r="AD203" s="89">
        <v>2.06409322E-2</v>
      </c>
      <c r="AE203" s="90">
        <v>2.3044425665E-2</v>
      </c>
      <c r="AF203" s="91">
        <v>3.9059208600476644E-3</v>
      </c>
      <c r="AG203" s="89">
        <v>8.8524293200000007E-2</v>
      </c>
      <c r="AH203" s="90">
        <v>9.8835418834999994E-2</v>
      </c>
      <c r="AI203" s="91">
        <v>0.10471797477953156</v>
      </c>
      <c r="AJ203" s="89">
        <v>0.69716971000000005</v>
      </c>
      <c r="AK203" s="90">
        <v>0.34816981349999998</v>
      </c>
      <c r="AL203" s="104">
        <v>0.34816981349999998</v>
      </c>
    </row>
    <row r="204" spans="1:38" ht="13.5" thickBot="1" x14ac:dyDescent="0.35">
      <c r="A204" s="73">
        <v>1979</v>
      </c>
      <c r="B204" s="74">
        <v>39</v>
      </c>
      <c r="C204" s="96">
        <v>3.7385970799999999</v>
      </c>
      <c r="D204" s="97">
        <v>4.2113472925000002</v>
      </c>
      <c r="E204" s="98">
        <v>5.3128619815279929</v>
      </c>
      <c r="F204" s="96">
        <v>2.2815426200000002</v>
      </c>
      <c r="G204" s="97">
        <v>2.5440056520000001</v>
      </c>
      <c r="H204" s="98">
        <v>1.347348873785317</v>
      </c>
      <c r="I204" s="96">
        <v>2.5668146599999999</v>
      </c>
      <c r="J204" s="97">
        <v>2.3609131675000001</v>
      </c>
      <c r="K204" s="98">
        <v>7.1094542829860137</v>
      </c>
      <c r="L204" s="96">
        <v>0.64896489000000002</v>
      </c>
      <c r="M204" s="97">
        <v>0.3241974165</v>
      </c>
      <c r="N204" s="98">
        <v>0.80281113478925237</v>
      </c>
      <c r="O204" s="96">
        <v>7.4256729145558934E-4</v>
      </c>
      <c r="P204" s="97">
        <v>9.6692156366092537E-4</v>
      </c>
      <c r="Q204" s="98">
        <v>2.8976081920382593E-3</v>
      </c>
      <c r="R204" s="96">
        <v>8.7855293819655528E-4</v>
      </c>
      <c r="S204" s="97">
        <v>1.1440052347180005E-3</v>
      </c>
      <c r="T204" s="98">
        <v>3.9136662360276363E-3</v>
      </c>
      <c r="U204" s="96">
        <v>2.8208336399999999E-2</v>
      </c>
      <c r="V204" s="97">
        <v>3.1494188404999998E-2</v>
      </c>
      <c r="W204" s="98">
        <v>4.7601498463340858E-2</v>
      </c>
      <c r="X204" s="96">
        <v>8.0271551000000007E-3</v>
      </c>
      <c r="Y204" s="97">
        <v>8.9620646149999993E-3</v>
      </c>
      <c r="Z204" s="98">
        <v>8.8642283964981815E-3</v>
      </c>
      <c r="AA204" s="96">
        <v>4.5867355899999997E-2</v>
      </c>
      <c r="AB204" s="97">
        <v>5.1209962730000003E-2</v>
      </c>
      <c r="AC204" s="98">
        <v>1.0489074999398175E-2</v>
      </c>
      <c r="AD204" s="96">
        <v>2.06409322E-2</v>
      </c>
      <c r="AE204" s="97">
        <v>2.3044425665E-2</v>
      </c>
      <c r="AF204" s="98">
        <v>3.9059208600476644E-3</v>
      </c>
      <c r="AG204" s="96">
        <v>8.8524293200000007E-2</v>
      </c>
      <c r="AH204" s="97">
        <v>9.8835418834999994E-2</v>
      </c>
      <c r="AI204" s="98">
        <v>0.10471797477953156</v>
      </c>
      <c r="AJ204" s="96">
        <v>0.69716971000000005</v>
      </c>
      <c r="AK204" s="97">
        <v>0.34816981349999998</v>
      </c>
      <c r="AL204" s="105">
        <v>0.34816981349999998</v>
      </c>
    </row>
    <row r="205" spans="1:38" ht="13" x14ac:dyDescent="0.3">
      <c r="A205" s="69">
        <v>1980</v>
      </c>
      <c r="B205" s="70">
        <v>0</v>
      </c>
      <c r="C205" s="84">
        <v>0.84374800999999999</v>
      </c>
      <c r="D205" s="85">
        <v>0.66211149150000004</v>
      </c>
      <c r="E205" s="86">
        <v>1.3514259457582545</v>
      </c>
      <c r="F205" s="84">
        <v>0.23360417999999999</v>
      </c>
      <c r="G205" s="85">
        <v>0.32647981549999999</v>
      </c>
      <c r="H205" s="86">
        <v>0.32061363759852229</v>
      </c>
      <c r="I205" s="84">
        <v>1.54031506</v>
      </c>
      <c r="J205" s="85">
        <v>1.0256303339999999</v>
      </c>
      <c r="K205" s="86">
        <v>6.7037435060853587</v>
      </c>
      <c r="L205" s="84">
        <v>0.67796778999999996</v>
      </c>
      <c r="M205" s="85">
        <v>0.3422992265</v>
      </c>
      <c r="N205" s="86">
        <v>0.47687595855135106</v>
      </c>
      <c r="O205" s="84">
        <v>7.4256729145558934E-4</v>
      </c>
      <c r="P205" s="85">
        <v>9.6692156366092537E-4</v>
      </c>
      <c r="Q205" s="86">
        <v>2.5846213269631732E-3</v>
      </c>
      <c r="R205" s="84">
        <v>8.7855293819655528E-4</v>
      </c>
      <c r="S205" s="85">
        <v>1.1440052347180005E-3</v>
      </c>
      <c r="T205" s="86">
        <v>2.4073178612593177E-3</v>
      </c>
      <c r="U205" s="84">
        <v>2.9726853999999998E-3</v>
      </c>
      <c r="V205" s="85">
        <v>4.1691974800000002E-3</v>
      </c>
      <c r="W205" s="86">
        <v>1.1327201047475593E-2</v>
      </c>
      <c r="X205" s="84">
        <v>8.4651430000000003E-4</v>
      </c>
      <c r="Y205" s="85">
        <v>1.1860592249999999E-3</v>
      </c>
      <c r="Z205" s="86">
        <v>2.1093205747933904E-3</v>
      </c>
      <c r="AA205" s="84">
        <v>4.8333891999999996E-3</v>
      </c>
      <c r="AB205" s="85">
        <v>6.7791459049999997E-3</v>
      </c>
      <c r="AC205" s="86">
        <v>2.495967477779725E-3</v>
      </c>
      <c r="AD205" s="84">
        <v>2.1746300999999999E-3</v>
      </c>
      <c r="AE205" s="85">
        <v>3.0505863100000002E-3</v>
      </c>
      <c r="AF205" s="86">
        <v>9.294509790746013E-4</v>
      </c>
      <c r="AG205" s="84">
        <v>9.3297141000000007E-3</v>
      </c>
      <c r="AH205" s="85">
        <v>1.3083433239999999E-2</v>
      </c>
      <c r="AI205" s="86">
        <v>2.4918575844724119E-2</v>
      </c>
      <c r="AJ205" s="84">
        <v>0.72607259999999996</v>
      </c>
      <c r="AK205" s="85">
        <v>0.3663216285</v>
      </c>
      <c r="AL205" s="103">
        <v>0.3663216285</v>
      </c>
    </row>
    <row r="206" spans="1:38" ht="13" x14ac:dyDescent="0.3">
      <c r="A206" s="71">
        <v>1980</v>
      </c>
      <c r="B206" s="72">
        <v>1</v>
      </c>
      <c r="C206" s="89">
        <v>0.89025968</v>
      </c>
      <c r="D206" s="90">
        <v>0.7459585245</v>
      </c>
      <c r="E206" s="91">
        <v>1.3518449049149417</v>
      </c>
      <c r="F206" s="89">
        <v>0.26619234000000003</v>
      </c>
      <c r="G206" s="90">
        <v>0.39686228200000001</v>
      </c>
      <c r="H206" s="91">
        <v>0.32095186952601507</v>
      </c>
      <c r="I206" s="89">
        <v>1.5972874399999999</v>
      </c>
      <c r="J206" s="90">
        <v>1.124129119</v>
      </c>
      <c r="K206" s="91">
        <v>6.7045612087381725</v>
      </c>
      <c r="L206" s="89">
        <v>0.67796778999999996</v>
      </c>
      <c r="M206" s="90">
        <v>0.3422992265</v>
      </c>
      <c r="N206" s="91">
        <v>0.47689678936033214</v>
      </c>
      <c r="O206" s="89">
        <v>7.4256729145558934E-4</v>
      </c>
      <c r="P206" s="90">
        <v>9.6692156366092537E-4</v>
      </c>
      <c r="Q206" s="91">
        <v>2.5873480771605056E-3</v>
      </c>
      <c r="R206" s="89">
        <v>8.7855293819655528E-4</v>
      </c>
      <c r="S206" s="90">
        <v>1.1440052347180005E-3</v>
      </c>
      <c r="T206" s="91">
        <v>2.4105063096970672E-3</v>
      </c>
      <c r="U206" s="89">
        <v>3.3757176000000001E-3</v>
      </c>
      <c r="V206" s="90">
        <v>5.0370712600000004E-3</v>
      </c>
      <c r="W206" s="91">
        <v>1.1339175521069113E-2</v>
      </c>
      <c r="X206" s="89">
        <v>9.6032029999999996E-4</v>
      </c>
      <c r="Y206" s="90">
        <v>1.4334750450000001E-3</v>
      </c>
      <c r="Z206" s="91">
        <v>2.1115469925585603E-3</v>
      </c>
      <c r="AA206" s="89">
        <v>5.4884134999999999E-3</v>
      </c>
      <c r="AB206" s="90">
        <v>8.1905841050000008E-3</v>
      </c>
      <c r="AC206" s="91">
        <v>2.4986031643888409E-3</v>
      </c>
      <c r="AD206" s="89">
        <v>2.4696945999999999E-3</v>
      </c>
      <c r="AE206" s="90">
        <v>3.6858119549999999E-3</v>
      </c>
      <c r="AF206" s="91">
        <v>9.3043178718007222E-4</v>
      </c>
      <c r="AG206" s="89">
        <v>1.0593821600000001E-2</v>
      </c>
      <c r="AH206" s="90">
        <v>1.5807919340000001E-2</v>
      </c>
      <c r="AI206" s="91">
        <v>2.4944856652212789E-2</v>
      </c>
      <c r="AJ206" s="89">
        <v>0.72607259999999996</v>
      </c>
      <c r="AK206" s="90">
        <v>0.3663216285</v>
      </c>
      <c r="AL206" s="104">
        <v>0.3663216285</v>
      </c>
    </row>
    <row r="207" spans="1:38" ht="13" x14ac:dyDescent="0.3">
      <c r="A207" s="71">
        <v>1980</v>
      </c>
      <c r="B207" s="72">
        <v>2</v>
      </c>
      <c r="C207" s="89">
        <v>0.94519976999999999</v>
      </c>
      <c r="D207" s="90">
        <v>0.84100940599999996</v>
      </c>
      <c r="E207" s="91">
        <v>1.4317518369031486</v>
      </c>
      <c r="F207" s="89">
        <v>0.30334915000000001</v>
      </c>
      <c r="G207" s="90">
        <v>0.47430371399999999</v>
      </c>
      <c r="H207" s="91">
        <v>0.3849757416669104</v>
      </c>
      <c r="I207" s="89">
        <v>1.65988688</v>
      </c>
      <c r="J207" s="90">
        <v>1.2277334310000001</v>
      </c>
      <c r="K207" s="91">
        <v>6.8641882074230054</v>
      </c>
      <c r="L207" s="89">
        <v>0.67796778999999996</v>
      </c>
      <c r="M207" s="90">
        <v>0.3422992265</v>
      </c>
      <c r="N207" s="91">
        <v>0.48080099072132537</v>
      </c>
      <c r="O207" s="89">
        <v>7.4256729145558934E-4</v>
      </c>
      <c r="P207" s="90">
        <v>9.6692156366092537E-4</v>
      </c>
      <c r="Q207" s="91">
        <v>3.1034795787715421E-3</v>
      </c>
      <c r="R207" s="89">
        <v>8.7855293819655528E-4</v>
      </c>
      <c r="S207" s="90">
        <v>1.1440052347180005E-3</v>
      </c>
      <c r="T207" s="91">
        <v>3.0132556000766939E-3</v>
      </c>
      <c r="U207" s="89">
        <v>3.8317471E-3</v>
      </c>
      <c r="V207" s="90">
        <v>5.9909663650000002E-3</v>
      </c>
      <c r="W207" s="91">
        <v>1.3601133924132081E-2</v>
      </c>
      <c r="X207" s="89">
        <v>1.0902005999999999E-3</v>
      </c>
      <c r="Y207" s="90">
        <v>1.704591465E-3</v>
      </c>
      <c r="Z207" s="91">
        <v>2.5327583932093895E-3</v>
      </c>
      <c r="AA207" s="89">
        <v>6.2317055000000003E-3</v>
      </c>
      <c r="AB207" s="90">
        <v>9.7415543100000009E-3</v>
      </c>
      <c r="AC207" s="91">
        <v>2.9970334054770747E-3</v>
      </c>
      <c r="AD207" s="89">
        <v>2.8035263999999999E-3</v>
      </c>
      <c r="AE207" s="90">
        <v>4.3838433099999997E-3</v>
      </c>
      <c r="AF207" s="91">
        <v>1.1160345071315064E-3</v>
      </c>
      <c r="AG207" s="89">
        <v>1.20266091E-2</v>
      </c>
      <c r="AH207" s="90">
        <v>1.8801505864999998E-2</v>
      </c>
      <c r="AI207" s="91">
        <v>2.9920968237255412E-2</v>
      </c>
      <c r="AJ207" s="89">
        <v>0.72607259999999996</v>
      </c>
      <c r="AK207" s="90">
        <v>0.3663216285</v>
      </c>
      <c r="AL207" s="104">
        <v>0.3663216285</v>
      </c>
    </row>
    <row r="208" spans="1:38" ht="13" x14ac:dyDescent="0.3">
      <c r="A208" s="71">
        <v>1980</v>
      </c>
      <c r="B208" s="72">
        <v>3</v>
      </c>
      <c r="C208" s="89">
        <v>1.0001023200000001</v>
      </c>
      <c r="D208" s="90">
        <v>0.93404102850000004</v>
      </c>
      <c r="E208" s="91">
        <v>1.352915995314445</v>
      </c>
      <c r="F208" s="89">
        <v>0.33977041000000002</v>
      </c>
      <c r="G208" s="90">
        <v>0.5482544225</v>
      </c>
      <c r="H208" s="91">
        <v>0.32180881213851675</v>
      </c>
      <c r="I208" s="89">
        <v>1.7198299399999999</v>
      </c>
      <c r="J208" s="90">
        <v>1.322372694</v>
      </c>
      <c r="K208" s="91">
        <v>6.706710626326962</v>
      </c>
      <c r="L208" s="89">
        <v>0.67796778999999996</v>
      </c>
      <c r="M208" s="90">
        <v>0.3422992265</v>
      </c>
      <c r="N208" s="91">
        <v>0.47695048748725644</v>
      </c>
      <c r="O208" s="89">
        <v>7.4256729145558934E-4</v>
      </c>
      <c r="P208" s="90">
        <v>9.6692156366092537E-4</v>
      </c>
      <c r="Q208" s="91">
        <v>2.5942562577787542E-3</v>
      </c>
      <c r="R208" s="89">
        <v>8.7855293819655528E-4</v>
      </c>
      <c r="S208" s="90">
        <v>1.1440052347180005E-3</v>
      </c>
      <c r="T208" s="91">
        <v>2.4185701735119701E-3</v>
      </c>
      <c r="U208" s="89">
        <v>4.2807432000000001E-3</v>
      </c>
      <c r="V208" s="90">
        <v>6.9025233449999997E-3</v>
      </c>
      <c r="W208" s="91">
        <v>1.1369428713668644E-2</v>
      </c>
      <c r="X208" s="89">
        <v>1.2183687000000001E-3</v>
      </c>
      <c r="Y208" s="90">
        <v>1.9640291249999999E-3</v>
      </c>
      <c r="Z208" s="91">
        <v>2.1171839483124684E-3</v>
      </c>
      <c r="AA208" s="89">
        <v>6.9601352000000002E-3</v>
      </c>
      <c r="AB208" s="90">
        <v>1.1223629800000001E-2</v>
      </c>
      <c r="AC208" s="91">
        <v>2.5052741397613297E-3</v>
      </c>
      <c r="AD208" s="89">
        <v>3.1326356000000001E-3</v>
      </c>
      <c r="AE208" s="90">
        <v>5.0507544600000001E-3</v>
      </c>
      <c r="AF208" s="91">
        <v>9.3291421901310471E-4</v>
      </c>
      <c r="AG208" s="89">
        <v>1.3433285999999999E-2</v>
      </c>
      <c r="AH208" s="90">
        <v>2.1661081150000001E-2</v>
      </c>
      <c r="AI208" s="91">
        <v>2.5011445200966397E-2</v>
      </c>
      <c r="AJ208" s="89">
        <v>0.72607259999999996</v>
      </c>
      <c r="AK208" s="90">
        <v>0.3663216285</v>
      </c>
      <c r="AL208" s="104">
        <v>0.3663216285</v>
      </c>
    </row>
    <row r="209" spans="1:38" ht="13" x14ac:dyDescent="0.3">
      <c r="A209" s="71">
        <v>1980</v>
      </c>
      <c r="B209" s="72">
        <v>4</v>
      </c>
      <c r="C209" s="89">
        <v>1.0551174699999999</v>
      </c>
      <c r="D209" s="90">
        <v>1.025895046</v>
      </c>
      <c r="E209" s="91">
        <v>5.334236019045882</v>
      </c>
      <c r="F209" s="89">
        <v>0.37551939000000001</v>
      </c>
      <c r="G209" s="90">
        <v>0.61944535349999996</v>
      </c>
      <c r="H209" s="91">
        <v>1.236745239752608</v>
      </c>
      <c r="I209" s="89">
        <v>1.7771262699999999</v>
      </c>
      <c r="J209" s="90">
        <v>1.4089087629999999</v>
      </c>
      <c r="K209" s="91">
        <v>6.7015858174450855</v>
      </c>
      <c r="L209" s="89">
        <v>0.67796778999999996</v>
      </c>
      <c r="M209" s="90">
        <v>0.3422992265</v>
      </c>
      <c r="N209" s="91">
        <v>0.87636592660820534</v>
      </c>
      <c r="O209" s="89">
        <v>7.4256729145558934E-4</v>
      </c>
      <c r="P209" s="90">
        <v>9.6692156366092537E-4</v>
      </c>
      <c r="Q209" s="91">
        <v>4.4882113759337795E-3</v>
      </c>
      <c r="R209" s="89">
        <v>8.7855293819655528E-4</v>
      </c>
      <c r="S209" s="90">
        <v>1.1440052347180005E-3</v>
      </c>
      <c r="T209" s="91">
        <v>2.4234417359240831E-3</v>
      </c>
      <c r="U209" s="89">
        <v>4.7212575000000001E-3</v>
      </c>
      <c r="V209" s="90">
        <v>7.77988159E-3</v>
      </c>
      <c r="W209" s="91">
        <v>4.3693979546359285E-2</v>
      </c>
      <c r="X209" s="89">
        <v>1.3438884E-3</v>
      </c>
      <c r="Y209" s="90">
        <v>2.2137185649999998E-3</v>
      </c>
      <c r="Z209" s="91">
        <v>8.1365775167852403E-3</v>
      </c>
      <c r="AA209" s="89">
        <v>7.6772454000000002E-3</v>
      </c>
      <c r="AB209" s="90">
        <v>1.2650105700000001E-2</v>
      </c>
      <c r="AC209" s="91">
        <v>9.6280606626027738E-3</v>
      </c>
      <c r="AD209" s="89">
        <v>3.4546207000000001E-3</v>
      </c>
      <c r="AE209" s="90">
        <v>5.6927141400000001E-3</v>
      </c>
      <c r="AF209" s="91">
        <v>3.5852922897980878E-3</v>
      </c>
      <c r="AG209" s="89">
        <v>1.4817254E-2</v>
      </c>
      <c r="AH209" s="90">
        <v>2.4414423014999999E-2</v>
      </c>
      <c r="AI209" s="91">
        <v>9.6121748044594599E-2</v>
      </c>
      <c r="AJ209" s="89">
        <v>0.72607259999999996</v>
      </c>
      <c r="AK209" s="90">
        <v>0.3663216285</v>
      </c>
      <c r="AL209" s="104">
        <v>0.3663216285</v>
      </c>
    </row>
    <row r="210" spans="1:38" ht="13" x14ac:dyDescent="0.3">
      <c r="A210" s="71">
        <v>1980</v>
      </c>
      <c r="B210" s="72">
        <v>5</v>
      </c>
      <c r="C210" s="89">
        <v>1.1104554</v>
      </c>
      <c r="D210" s="90">
        <v>1.1174256235</v>
      </c>
      <c r="E210" s="91">
        <v>5.334971831613065</v>
      </c>
      <c r="F210" s="89">
        <v>0.41074336</v>
      </c>
      <c r="G210" s="90">
        <v>0.68858909000000001</v>
      </c>
      <c r="H210" s="91">
        <v>1.2373342231093232</v>
      </c>
      <c r="I210" s="89">
        <v>1.8320577899999999</v>
      </c>
      <c r="J210" s="90">
        <v>1.4882261109999999</v>
      </c>
      <c r="K210" s="91">
        <v>6.7030564332849227</v>
      </c>
      <c r="L210" s="89">
        <v>0.67796778999999996</v>
      </c>
      <c r="M210" s="90">
        <v>0.3422992265</v>
      </c>
      <c r="N210" s="91">
        <v>0.87639853626945896</v>
      </c>
      <c r="O210" s="89">
        <v>7.4256729145558934E-4</v>
      </c>
      <c r="P210" s="90">
        <v>9.6692156366092537E-4</v>
      </c>
      <c r="Q210" s="91">
        <v>4.4903413436471751E-3</v>
      </c>
      <c r="R210" s="89">
        <v>8.7855293819655528E-4</v>
      </c>
      <c r="S210" s="90">
        <v>1.1440052347180005E-3</v>
      </c>
      <c r="T210" s="91">
        <v>2.4289357119372883E-3</v>
      </c>
      <c r="U210" s="89">
        <v>5.1559652999999999E-3</v>
      </c>
      <c r="V210" s="90">
        <v>8.6317037999999995E-3</v>
      </c>
      <c r="W210" s="91">
        <v>4.3714629310054695E-2</v>
      </c>
      <c r="X210" s="89">
        <v>1.4675437E-3</v>
      </c>
      <c r="Y210" s="90">
        <v>2.456115225E-3</v>
      </c>
      <c r="Z210" s="91">
        <v>8.1404373182974894E-3</v>
      </c>
      <c r="AA210" s="89">
        <v>8.3847204000000002E-3</v>
      </c>
      <c r="AB210" s="90">
        <v>1.403492775E-2</v>
      </c>
      <c r="AC210" s="91">
        <v>9.6325756309591296E-3</v>
      </c>
      <c r="AD210" s="89">
        <v>3.7731739000000002E-3</v>
      </c>
      <c r="AE210" s="90">
        <v>6.3157305350000003E-3</v>
      </c>
      <c r="AF210" s="91">
        <v>3.5869872477522599E-3</v>
      </c>
      <c r="AG210" s="89">
        <v>1.61813214E-2</v>
      </c>
      <c r="AH210" s="90">
        <v>2.7087354724999999E-2</v>
      </c>
      <c r="AI210" s="91">
        <v>9.6167460009267958E-2</v>
      </c>
      <c r="AJ210" s="89">
        <v>0.72607259999999996</v>
      </c>
      <c r="AK210" s="90">
        <v>0.3663216285</v>
      </c>
      <c r="AL210" s="104">
        <v>0.3663216285</v>
      </c>
    </row>
    <row r="211" spans="1:38" ht="13" x14ac:dyDescent="0.3">
      <c r="A211" s="71">
        <v>1980</v>
      </c>
      <c r="B211" s="72">
        <v>6</v>
      </c>
      <c r="C211" s="89">
        <v>1.16612907</v>
      </c>
      <c r="D211" s="90">
        <v>1.2095495235</v>
      </c>
      <c r="E211" s="91">
        <v>5.3357807783468978</v>
      </c>
      <c r="F211" s="89">
        <v>0.44565789</v>
      </c>
      <c r="G211" s="90">
        <v>0.75629663199999997</v>
      </c>
      <c r="H211" s="91">
        <v>1.2379904997977222</v>
      </c>
      <c r="I211" s="89">
        <v>1.88457429</v>
      </c>
      <c r="J211" s="90">
        <v>1.5610759085000001</v>
      </c>
      <c r="K211" s="91">
        <v>6.704684579113497</v>
      </c>
      <c r="L211" s="89">
        <v>0.67796778999999996</v>
      </c>
      <c r="M211" s="90">
        <v>0.3422992265</v>
      </c>
      <c r="N211" s="91">
        <v>0.87644110977907341</v>
      </c>
      <c r="O211" s="89">
        <v>7.4256729145558934E-4</v>
      </c>
      <c r="P211" s="90">
        <v>9.6692156366092537E-4</v>
      </c>
      <c r="Q211" s="91">
        <v>4.4927261566979114E-3</v>
      </c>
      <c r="R211" s="89">
        <v>8.7855293819655528E-4</v>
      </c>
      <c r="S211" s="90">
        <v>1.1440052347180005E-3</v>
      </c>
      <c r="T211" s="91">
        <v>2.4350724657556163E-3</v>
      </c>
      <c r="U211" s="89">
        <v>5.5863220000000003E-3</v>
      </c>
      <c r="V211" s="90">
        <v>9.4657798449999993E-3</v>
      </c>
      <c r="W211" s="91">
        <v>4.3737880077802695E-2</v>
      </c>
      <c r="X211" s="89">
        <v>1.5893608E-3</v>
      </c>
      <c r="Y211" s="90">
        <v>2.693445765E-3</v>
      </c>
      <c r="Z211" s="91">
        <v>8.1447290185295649E-3</v>
      </c>
      <c r="AA211" s="89">
        <v>9.0829858999999999E-3</v>
      </c>
      <c r="AB211" s="90">
        <v>1.5391538305000001E-2</v>
      </c>
      <c r="AC211" s="91">
        <v>9.637700487066787E-3</v>
      </c>
      <c r="AD211" s="89">
        <v>4.0872358000000001E-3</v>
      </c>
      <c r="AE211" s="90">
        <v>6.9259577949999998E-3</v>
      </c>
      <c r="AF211" s="91">
        <v>3.5888961242648855E-3</v>
      </c>
      <c r="AG211" s="89">
        <v>1.75307198E-2</v>
      </c>
      <c r="AH211" s="90">
        <v>2.9705505520000001E-2</v>
      </c>
      <c r="AI211" s="91">
        <v>9.6218147020572894E-2</v>
      </c>
      <c r="AJ211" s="89">
        <v>0.72607259999999996</v>
      </c>
      <c r="AK211" s="90">
        <v>0.3663216285</v>
      </c>
      <c r="AL211" s="104">
        <v>0.3663216285</v>
      </c>
    </row>
    <row r="212" spans="1:38" ht="13" x14ac:dyDescent="0.3">
      <c r="A212" s="71">
        <v>1980</v>
      </c>
      <c r="B212" s="72">
        <v>7</v>
      </c>
      <c r="C212" s="89">
        <v>1.2224103099999999</v>
      </c>
      <c r="D212" s="90">
        <v>1.3031523894999999</v>
      </c>
      <c r="E212" s="91">
        <v>5.3553310649576078</v>
      </c>
      <c r="F212" s="89">
        <v>0.48014741999999999</v>
      </c>
      <c r="G212" s="90">
        <v>0.82322748150000002</v>
      </c>
      <c r="H212" s="91">
        <v>1.2537289903939566</v>
      </c>
      <c r="I212" s="89">
        <v>1.9348999099999999</v>
      </c>
      <c r="J212" s="90">
        <v>1.6280949185</v>
      </c>
      <c r="K212" s="91">
        <v>6.7437163133963187</v>
      </c>
      <c r="L212" s="89">
        <v>0.67796778999999996</v>
      </c>
      <c r="M212" s="90">
        <v>0.3422992265</v>
      </c>
      <c r="N212" s="91">
        <v>0.83529398471679839</v>
      </c>
      <c r="O212" s="89">
        <v>7.4256729145558934E-4</v>
      </c>
      <c r="P212" s="90">
        <v>9.6692156366092537E-4</v>
      </c>
      <c r="Q212" s="91">
        <v>4.5498557416176989E-3</v>
      </c>
      <c r="R212" s="89">
        <v>8.7855293819655528E-4</v>
      </c>
      <c r="S212" s="90">
        <v>1.1440052347180005E-3</v>
      </c>
      <c r="T212" s="91">
        <v>2.5825520164564899E-3</v>
      </c>
      <c r="U212" s="89">
        <v>6.0122978999999997E-3</v>
      </c>
      <c r="V212" s="90">
        <v>1.0290741765E-2</v>
      </c>
      <c r="W212" s="91">
        <v>4.4293997100632435E-2</v>
      </c>
      <c r="X212" s="89">
        <v>1.7101281E-3</v>
      </c>
      <c r="Y212" s="90">
        <v>2.9281469150000002E-3</v>
      </c>
      <c r="Z212" s="91">
        <v>8.2483089383970348E-3</v>
      </c>
      <c r="AA212" s="89">
        <v>9.7758215000000002E-3</v>
      </c>
      <c r="AB212" s="90">
        <v>1.6732759239999999E-2</v>
      </c>
      <c r="AC212" s="91">
        <v>9.7602699443515243E-3</v>
      </c>
      <c r="AD212" s="89">
        <v>4.3984645000000001E-3</v>
      </c>
      <c r="AE212" s="90">
        <v>7.5297739199999998E-3</v>
      </c>
      <c r="AF212" s="91">
        <v>3.6345299091694715E-3</v>
      </c>
      <c r="AG212" s="89">
        <v>1.8867107300000002E-2</v>
      </c>
      <c r="AH212" s="90">
        <v>3.2294347525000003E-2</v>
      </c>
      <c r="AI212" s="91">
        <v>9.7441485595102253E-2</v>
      </c>
      <c r="AJ212" s="89">
        <v>0.72607259999999996</v>
      </c>
      <c r="AK212" s="90">
        <v>0.3663216285</v>
      </c>
      <c r="AL212" s="104">
        <v>0.3663216285</v>
      </c>
    </row>
    <row r="213" spans="1:38" ht="13" x14ac:dyDescent="0.3">
      <c r="A213" s="71">
        <v>1980</v>
      </c>
      <c r="B213" s="72">
        <v>8</v>
      </c>
      <c r="C213" s="89">
        <v>1.27947159</v>
      </c>
      <c r="D213" s="90">
        <v>1.399133352</v>
      </c>
      <c r="E213" s="91">
        <v>5.349766818766617</v>
      </c>
      <c r="F213" s="89">
        <v>0.51456667</v>
      </c>
      <c r="G213" s="90">
        <v>0.89004137100000003</v>
      </c>
      <c r="H213" s="91">
        <v>1.2547068527721896</v>
      </c>
      <c r="I213" s="89">
        <v>1.98328938</v>
      </c>
      <c r="J213" s="90">
        <v>1.6899688675</v>
      </c>
      <c r="K213" s="91">
        <v>6.7407036289657603</v>
      </c>
      <c r="L213" s="89">
        <v>0.67796778999999996</v>
      </c>
      <c r="M213" s="90">
        <v>0.3422992265</v>
      </c>
      <c r="N213" s="91">
        <v>0.83536083469411937</v>
      </c>
      <c r="O213" s="89">
        <v>7.4256729145558934E-4</v>
      </c>
      <c r="P213" s="90">
        <v>9.6692156366092537E-4</v>
      </c>
      <c r="Q213" s="91">
        <v>4.5533952880619059E-3</v>
      </c>
      <c r="R213" s="89">
        <v>8.7855293819655528E-4</v>
      </c>
      <c r="S213" s="90">
        <v>1.1440052347180005E-3</v>
      </c>
      <c r="T213" s="91">
        <v>2.5953296638573857E-3</v>
      </c>
      <c r="U213" s="89">
        <v>6.4345762999999997E-3</v>
      </c>
      <c r="V213" s="90">
        <v>1.1114267995E-2</v>
      </c>
      <c r="W213" s="91">
        <v>4.4328471289195044E-2</v>
      </c>
      <c r="X213" s="89">
        <v>1.8310310999999999E-3</v>
      </c>
      <c r="Y213" s="90">
        <v>3.1623331999999999E-3</v>
      </c>
      <c r="Z213" s="91">
        <v>8.2547215341236546E-3</v>
      </c>
      <c r="AA213" s="89">
        <v>1.0463734000000001E-2</v>
      </c>
      <c r="AB213" s="90">
        <v>1.8071504499999998E-2</v>
      </c>
      <c r="AC213" s="91">
        <v>9.7678484781098442E-3</v>
      </c>
      <c r="AD213" s="89">
        <v>4.7082317999999996E-3</v>
      </c>
      <c r="AE213" s="90">
        <v>8.1321309899999999E-3</v>
      </c>
      <c r="AF213" s="91">
        <v>3.6373592408908101E-3</v>
      </c>
      <c r="AG213" s="89">
        <v>2.0193779200000001E-2</v>
      </c>
      <c r="AH213" s="90">
        <v>3.4878081045000002E-2</v>
      </c>
      <c r="AI213" s="91">
        <v>9.7517625608873865E-2</v>
      </c>
      <c r="AJ213" s="89">
        <v>0.72607259999999996</v>
      </c>
      <c r="AK213" s="90">
        <v>0.3663216285</v>
      </c>
      <c r="AL213" s="104">
        <v>0.3663216285</v>
      </c>
    </row>
    <row r="214" spans="1:38" ht="13" x14ac:dyDescent="0.3">
      <c r="A214" s="71">
        <v>1980</v>
      </c>
      <c r="B214" s="72">
        <v>9</v>
      </c>
      <c r="C214" s="89">
        <v>1.3372635799999999</v>
      </c>
      <c r="D214" s="90">
        <v>1.4983979435000001</v>
      </c>
      <c r="E214" s="91">
        <v>5.3516097063377099</v>
      </c>
      <c r="F214" s="89">
        <v>0.54874228999999997</v>
      </c>
      <c r="G214" s="90">
        <v>0.95738805699999996</v>
      </c>
      <c r="H214" s="91">
        <v>1.2561980623061202</v>
      </c>
      <c r="I214" s="89">
        <v>2.0296795300000001</v>
      </c>
      <c r="J214" s="90">
        <v>1.7472469625</v>
      </c>
      <c r="K214" s="91">
        <v>6.7443909334156631</v>
      </c>
      <c r="L214" s="89">
        <v>0.67796778999999996</v>
      </c>
      <c r="M214" s="90">
        <v>0.3422992265</v>
      </c>
      <c r="N214" s="91">
        <v>0.83543285043735538</v>
      </c>
      <c r="O214" s="89">
        <v>7.4256729145558934E-4</v>
      </c>
      <c r="P214" s="90">
        <v>9.6692156366092537E-4</v>
      </c>
      <c r="Q214" s="91">
        <v>4.5588046835329946E-3</v>
      </c>
      <c r="R214" s="89">
        <v>8.7855293819655528E-4</v>
      </c>
      <c r="S214" s="90">
        <v>1.1440052347180005E-3</v>
      </c>
      <c r="T214" s="91">
        <v>2.6093195679487745E-3</v>
      </c>
      <c r="U214" s="89">
        <v>6.8564443999999999E-3</v>
      </c>
      <c r="V214" s="90">
        <v>1.1943722285E-2</v>
      </c>
      <c r="W214" s="91">
        <v>4.4381170068996556E-2</v>
      </c>
      <c r="X214" s="89">
        <v>1.9510445E-3</v>
      </c>
      <c r="Y214" s="90">
        <v>3.39852607E-3</v>
      </c>
      <c r="Z214" s="91">
        <v>8.2645408296550607E-3</v>
      </c>
      <c r="AA214" s="89">
        <v>1.11486641E-2</v>
      </c>
      <c r="AB214" s="90">
        <v>1.942056943E-2</v>
      </c>
      <c r="AC214" s="91">
        <v>9.7794667327115604E-3</v>
      </c>
      <c r="AD214" s="89">
        <v>5.0168994000000001E-3</v>
      </c>
      <c r="AE214" s="90">
        <v>8.7391719099999994E-3</v>
      </c>
      <c r="AF214" s="91">
        <v>3.641679210673036E-3</v>
      </c>
      <c r="AG214" s="89">
        <v>2.1515721299999999E-2</v>
      </c>
      <c r="AH214" s="90">
        <v>3.7481728169999999E-2</v>
      </c>
      <c r="AI214" s="91">
        <v>9.7633535426187454E-2</v>
      </c>
      <c r="AJ214" s="89">
        <v>0.72607259999999996</v>
      </c>
      <c r="AK214" s="90">
        <v>0.3663216285</v>
      </c>
      <c r="AL214" s="104">
        <v>0.3663216285</v>
      </c>
    </row>
    <row r="215" spans="1:38" ht="13" x14ac:dyDescent="0.3">
      <c r="A215" s="71">
        <v>1980</v>
      </c>
      <c r="B215" s="72">
        <v>10</v>
      </c>
      <c r="C215" s="89">
        <v>1.39609889</v>
      </c>
      <c r="D215" s="90">
        <v>1.601918704</v>
      </c>
      <c r="E215" s="91">
        <v>5.3536487901426204</v>
      </c>
      <c r="F215" s="89">
        <v>0.58282909999999999</v>
      </c>
      <c r="G215" s="90">
        <v>1.0258919074999999</v>
      </c>
      <c r="H215" s="91">
        <v>1.2599151650057518</v>
      </c>
      <c r="I215" s="89">
        <v>2.07433355</v>
      </c>
      <c r="J215" s="90">
        <v>1.800480874</v>
      </c>
      <c r="K215" s="91">
        <v>6.7484740917822839</v>
      </c>
      <c r="L215" s="89">
        <v>0.67796778999999996</v>
      </c>
      <c r="M215" s="90">
        <v>0.3422992265</v>
      </c>
      <c r="N215" s="91">
        <v>0.83551468684938945</v>
      </c>
      <c r="O215" s="89">
        <v>7.4256729145558934E-4</v>
      </c>
      <c r="P215" s="90">
        <v>9.6692156366092537E-4</v>
      </c>
      <c r="Q215" s="91">
        <v>2.7199393128109883E-3</v>
      </c>
      <c r="R215" s="89">
        <v>8.7855293819655528E-4</v>
      </c>
      <c r="S215" s="90">
        <v>1.1440052347180005E-3</v>
      </c>
      <c r="T215" s="91">
        <v>2.6246717210217743E-3</v>
      </c>
      <c r="U215" s="89">
        <v>7.2771928999999999E-3</v>
      </c>
      <c r="V215" s="90">
        <v>1.278776981E-2</v>
      </c>
      <c r="W215" s="91">
        <v>4.451242613480437E-2</v>
      </c>
      <c r="X215" s="89">
        <v>2.0708481000000002E-3</v>
      </c>
      <c r="Y215" s="90">
        <v>3.6388406250000001E-3</v>
      </c>
      <c r="Z215" s="91">
        <v>8.2889832208346611E-3</v>
      </c>
      <c r="AA215" s="89">
        <v>1.18325902E-2</v>
      </c>
      <c r="AB215" s="90">
        <v>2.0792729855000001E-2</v>
      </c>
      <c r="AC215" s="91">
        <v>9.808390669309346E-3</v>
      </c>
      <c r="AD215" s="89">
        <v>5.3252613999999997E-3</v>
      </c>
      <c r="AE215" s="90">
        <v>9.3569157350000005E-3</v>
      </c>
      <c r="AF215" s="91">
        <v>3.6524521359963401E-3</v>
      </c>
      <c r="AG215" s="89">
        <v>2.2836436000000002E-2</v>
      </c>
      <c r="AH215" s="90">
        <v>4.01300723E-2</v>
      </c>
      <c r="AI215" s="91">
        <v>9.792226004518427E-2</v>
      </c>
      <c r="AJ215" s="89">
        <v>0.72607259999999996</v>
      </c>
      <c r="AK215" s="90">
        <v>0.3663216285</v>
      </c>
      <c r="AL215" s="104">
        <v>0.3663216285</v>
      </c>
    </row>
    <row r="216" spans="1:38" ht="13" x14ac:dyDescent="0.3">
      <c r="A216" s="71">
        <v>1980</v>
      </c>
      <c r="B216" s="72">
        <v>11</v>
      </c>
      <c r="C216" s="89">
        <v>1.4561091100000001</v>
      </c>
      <c r="D216" s="90">
        <v>1.710703179</v>
      </c>
      <c r="E216" s="91">
        <v>5.4355943515161176</v>
      </c>
      <c r="F216" s="89">
        <v>0.61704861</v>
      </c>
      <c r="G216" s="90">
        <v>1.0961655695000001</v>
      </c>
      <c r="H216" s="91">
        <v>1.3260026266087577</v>
      </c>
      <c r="I216" s="89">
        <v>2.1172882799999999</v>
      </c>
      <c r="J216" s="90">
        <v>1.850218841</v>
      </c>
      <c r="K216" s="91">
        <v>6.9121461860780178</v>
      </c>
      <c r="L216" s="89">
        <v>0.67796778999999996</v>
      </c>
      <c r="M216" s="90">
        <v>0.3422992265</v>
      </c>
      <c r="N216" s="91">
        <v>0.83872273369801353</v>
      </c>
      <c r="O216" s="89">
        <v>7.4256729145558934E-4</v>
      </c>
      <c r="P216" s="90">
        <v>9.6692156366092537E-4</v>
      </c>
      <c r="Q216" s="91">
        <v>2.8626094290154203E-3</v>
      </c>
      <c r="R216" s="89">
        <v>8.7855293819655528E-4</v>
      </c>
      <c r="S216" s="90">
        <v>1.1440052347180005E-3</v>
      </c>
      <c r="T216" s="91">
        <v>3.2427843965414193E-3</v>
      </c>
      <c r="U216" s="89">
        <v>7.6980071999999998E-3</v>
      </c>
      <c r="V216" s="90">
        <v>1.365405456E-2</v>
      </c>
      <c r="W216" s="91">
        <v>4.684737908116509E-2</v>
      </c>
      <c r="X216" s="89">
        <v>2.1907621000000002E-3</v>
      </c>
      <c r="Y216" s="90">
        <v>3.88508726E-3</v>
      </c>
      <c r="Z216" s="91">
        <v>8.7237938080248628E-3</v>
      </c>
      <c r="AA216" s="89">
        <v>1.2517110999999999E-2</v>
      </c>
      <c r="AB216" s="90">
        <v>2.2201977675000002E-2</v>
      </c>
      <c r="AC216" s="91">
        <v>1.0322915296649001E-2</v>
      </c>
      <c r="AD216" s="89">
        <v>5.6325237999999998E-3</v>
      </c>
      <c r="AE216" s="90">
        <v>9.9905615100000008E-3</v>
      </c>
      <c r="AF216" s="91">
        <v>3.844046890066542E-3</v>
      </c>
      <c r="AG216" s="89">
        <v>2.4157686599999999E-2</v>
      </c>
      <c r="AH216" s="90">
        <v>4.2849536610000002E-2</v>
      </c>
      <c r="AI216" s="91">
        <v>0.10305890616408336</v>
      </c>
      <c r="AJ216" s="89">
        <v>0.72607259999999996</v>
      </c>
      <c r="AK216" s="90">
        <v>0.3663216285</v>
      </c>
      <c r="AL216" s="104">
        <v>0.3663216285</v>
      </c>
    </row>
    <row r="217" spans="1:38" ht="13" x14ac:dyDescent="0.3">
      <c r="A217" s="71">
        <v>1980</v>
      </c>
      <c r="B217" s="72">
        <v>12</v>
      </c>
      <c r="C217" s="89">
        <v>1.5173002799999999</v>
      </c>
      <c r="D217" s="90">
        <v>1.825799825</v>
      </c>
      <c r="E217" s="91">
        <v>5.4424118441694276</v>
      </c>
      <c r="F217" s="89">
        <v>0.65124808000000001</v>
      </c>
      <c r="G217" s="90">
        <v>1.1690060035000001</v>
      </c>
      <c r="H217" s="91">
        <v>1.3315017351482406</v>
      </c>
      <c r="I217" s="89">
        <v>2.1585913200000002</v>
      </c>
      <c r="J217" s="90">
        <v>1.8968494645</v>
      </c>
      <c r="K217" s="91">
        <v>6.9257681845912513</v>
      </c>
      <c r="L217" s="89">
        <v>0.67796778999999996</v>
      </c>
      <c r="M217" s="90">
        <v>0.3422992265</v>
      </c>
      <c r="N217" s="91">
        <v>0.83899045423230545</v>
      </c>
      <c r="O217" s="89">
        <v>7.4256729145558934E-4</v>
      </c>
      <c r="P217" s="90">
        <v>9.6692156366092537E-4</v>
      </c>
      <c r="Q217" s="91">
        <v>2.8744841202243817E-3</v>
      </c>
      <c r="R217" s="89">
        <v>8.7855293819655528E-4</v>
      </c>
      <c r="S217" s="90">
        <v>1.1440052347180005E-3</v>
      </c>
      <c r="T217" s="91">
        <v>3.2942165686849325E-3</v>
      </c>
      <c r="U217" s="89">
        <v>8.1208280999999997E-3</v>
      </c>
      <c r="V217" s="90">
        <v>1.4551505209999999E-2</v>
      </c>
      <c r="W217" s="91">
        <v>4.70418583516884E-2</v>
      </c>
      <c r="X217" s="89">
        <v>2.3099126000000001E-3</v>
      </c>
      <c r="Y217" s="90">
        <v>4.1406261599999999E-3</v>
      </c>
      <c r="Z217" s="91">
        <v>8.7599845540114428E-3</v>
      </c>
      <c r="AA217" s="89">
        <v>1.32040708E-2</v>
      </c>
      <c r="AB217" s="90">
        <v>2.366048062E-2</v>
      </c>
      <c r="AC217" s="91">
        <v>1.0365727593610853E-2</v>
      </c>
      <c r="AD217" s="89">
        <v>5.9412735000000001E-3</v>
      </c>
      <c r="AE217" s="90">
        <v>1.064726823E-2</v>
      </c>
      <c r="AF217" s="91">
        <v>3.8599931505221298E-3</v>
      </c>
      <c r="AG217" s="89">
        <v>2.5483075399999999E-2</v>
      </c>
      <c r="AH217" s="90">
        <v>4.5665301880000002E-2</v>
      </c>
      <c r="AI217" s="91">
        <v>0.10348652031470361</v>
      </c>
      <c r="AJ217" s="89">
        <v>0.72607259999999996</v>
      </c>
      <c r="AK217" s="90">
        <v>0.3663216285</v>
      </c>
      <c r="AL217" s="104">
        <v>0.3663216285</v>
      </c>
    </row>
    <row r="218" spans="1:38" ht="13" x14ac:dyDescent="0.3">
      <c r="A218" s="71">
        <v>1980</v>
      </c>
      <c r="B218" s="72">
        <v>13</v>
      </c>
      <c r="C218" s="89">
        <v>1.5801237100000001</v>
      </c>
      <c r="D218" s="90">
        <v>1.9483094965000001</v>
      </c>
      <c r="E218" s="91">
        <v>5.4375254869662726</v>
      </c>
      <c r="F218" s="89">
        <v>0.68582454999999998</v>
      </c>
      <c r="G218" s="90">
        <v>1.2450229779999999</v>
      </c>
      <c r="H218" s="91">
        <v>1.3385072437163239</v>
      </c>
      <c r="I218" s="89">
        <v>2.19849212</v>
      </c>
      <c r="J218" s="90">
        <v>1.9408884465</v>
      </c>
      <c r="K218" s="91">
        <v>6.9322321725195248</v>
      </c>
      <c r="L218" s="89">
        <v>0.64986498000000004</v>
      </c>
      <c r="M218" s="90">
        <v>0.32470746750000001</v>
      </c>
      <c r="N218" s="91">
        <v>0.83936713049132072</v>
      </c>
      <c r="O218" s="89">
        <v>7.4256729145558934E-4</v>
      </c>
      <c r="P218" s="90">
        <v>9.6692156366092537E-4</v>
      </c>
      <c r="Q218" s="91">
        <v>2.8896078495093129E-3</v>
      </c>
      <c r="R218" s="89">
        <v>8.7855293819655528E-4</v>
      </c>
      <c r="S218" s="90">
        <v>1.1440052347180005E-3</v>
      </c>
      <c r="T218" s="91">
        <v>3.3670331524058073E-3</v>
      </c>
      <c r="U218" s="89">
        <v>8.5452171000000004E-3</v>
      </c>
      <c r="V218" s="90">
        <v>1.548826136E-2</v>
      </c>
      <c r="W218" s="91">
        <v>4.7289182725225011E-2</v>
      </c>
      <c r="X218" s="89">
        <v>2.4320432000000001E-3</v>
      </c>
      <c r="Y218" s="90">
        <v>4.4070397100000004E-3</v>
      </c>
      <c r="Z218" s="91">
        <v>8.8060478705458585E-3</v>
      </c>
      <c r="AA218" s="89">
        <v>1.38947559E-2</v>
      </c>
      <c r="AB218" s="90">
        <v>2.5184060875000001E-2</v>
      </c>
      <c r="AC218" s="91">
        <v>1.0420258533693206E-2</v>
      </c>
      <c r="AD218" s="89">
        <v>6.2520542E-3</v>
      </c>
      <c r="AE218" s="90">
        <v>1.133270496E-2</v>
      </c>
      <c r="AF218" s="91">
        <v>3.88029523849688E-3</v>
      </c>
      <c r="AG218" s="89">
        <v>2.68170202E-2</v>
      </c>
      <c r="AH218" s="90">
        <v>4.8604990615000003E-2</v>
      </c>
      <c r="AI218" s="91">
        <v>0.10403096507635669</v>
      </c>
      <c r="AJ218" s="89">
        <v>0.69796979000000003</v>
      </c>
      <c r="AK218" s="90">
        <v>0.34872986950000001</v>
      </c>
      <c r="AL218" s="104">
        <v>0.34872986950000001</v>
      </c>
    </row>
    <row r="219" spans="1:38" ht="13" x14ac:dyDescent="0.3">
      <c r="A219" s="71">
        <v>1980</v>
      </c>
      <c r="B219" s="72">
        <v>14</v>
      </c>
      <c r="C219" s="89">
        <v>1.64451657</v>
      </c>
      <c r="D219" s="90">
        <v>2.0794678360000001</v>
      </c>
      <c r="E219" s="91">
        <v>5.4409748488793532</v>
      </c>
      <c r="F219" s="89">
        <v>0.72056235000000002</v>
      </c>
      <c r="G219" s="90">
        <v>1.3250016835</v>
      </c>
      <c r="H219" s="91">
        <v>1.341295921728979</v>
      </c>
      <c r="I219" s="89">
        <v>2.2369885100000002</v>
      </c>
      <c r="J219" s="90">
        <v>1.9827070225000001</v>
      </c>
      <c r="K219" s="91">
        <v>6.939134805117015</v>
      </c>
      <c r="L219" s="89">
        <v>0.64986498000000004</v>
      </c>
      <c r="M219" s="90">
        <v>0.32470746750000001</v>
      </c>
      <c r="N219" s="91">
        <v>0.83950304640378748</v>
      </c>
      <c r="O219" s="89">
        <v>7.4256729145558934E-4</v>
      </c>
      <c r="P219" s="90">
        <v>9.6692156366092537E-4</v>
      </c>
      <c r="Q219" s="91">
        <v>2.8956329983925284E-3</v>
      </c>
      <c r="R219" s="89">
        <v>8.7855293819655528E-4</v>
      </c>
      <c r="S219" s="90">
        <v>1.1440052347180005E-3</v>
      </c>
      <c r="T219" s="91">
        <v>3.3931398255618505E-3</v>
      </c>
      <c r="U219" s="89">
        <v>8.9742157999999992E-3</v>
      </c>
      <c r="V219" s="90">
        <v>1.6473421405000001E-2</v>
      </c>
      <c r="W219" s="91">
        <v>4.7387762925475668E-2</v>
      </c>
      <c r="X219" s="89">
        <v>2.5532545999999998E-3</v>
      </c>
      <c r="Y219" s="90">
        <v>4.6875161600000003E-3</v>
      </c>
      <c r="Z219" s="91">
        <v>8.8244052967098793E-3</v>
      </c>
      <c r="AA219" s="89">
        <v>1.45919845E-2</v>
      </c>
      <c r="AB219" s="90">
        <v>2.678598703E-2</v>
      </c>
      <c r="AC219" s="91">
        <v>1.0441966808466421E-2</v>
      </c>
      <c r="AD219" s="89">
        <v>6.5667607000000003E-3</v>
      </c>
      <c r="AE219" s="90">
        <v>1.205361862E-2</v>
      </c>
      <c r="AF219" s="91">
        <v>3.8883825537402734E-3</v>
      </c>
      <c r="AG219" s="89">
        <v>2.8162368900000002E-2</v>
      </c>
      <c r="AH219" s="90">
        <v>5.1696516800000002E-2</v>
      </c>
      <c r="AI219" s="91">
        <v>0.10424762268429383</v>
      </c>
      <c r="AJ219" s="89">
        <v>0.69796979000000003</v>
      </c>
      <c r="AK219" s="90">
        <v>0.34872986950000001</v>
      </c>
      <c r="AL219" s="104">
        <v>0.34872986950000001</v>
      </c>
    </row>
    <row r="220" spans="1:38" ht="13" x14ac:dyDescent="0.3">
      <c r="A220" s="71">
        <v>1980</v>
      </c>
      <c r="B220" s="72">
        <v>15</v>
      </c>
      <c r="C220" s="89">
        <v>1.71063206</v>
      </c>
      <c r="D220" s="90">
        <v>2.220612241</v>
      </c>
      <c r="E220" s="91">
        <v>5.4478218324657872</v>
      </c>
      <c r="F220" s="89">
        <v>0.75572441000000001</v>
      </c>
      <c r="G220" s="90">
        <v>1.4096798404999999</v>
      </c>
      <c r="H220" s="91">
        <v>1.3467905944858209</v>
      </c>
      <c r="I220" s="89">
        <v>2.27419824</v>
      </c>
      <c r="J220" s="90">
        <v>2.0227282770000001</v>
      </c>
      <c r="K220" s="91">
        <v>6.9528042800602954</v>
      </c>
      <c r="L220" s="89">
        <v>0.64986498000000004</v>
      </c>
      <c r="M220" s="90">
        <v>0.32470746750000001</v>
      </c>
      <c r="N220" s="91">
        <v>0.83977401433132293</v>
      </c>
      <c r="O220" s="89">
        <v>7.4256729145558934E-4</v>
      </c>
      <c r="P220" s="90">
        <v>9.6692156366092537E-4</v>
      </c>
      <c r="Q220" s="91">
        <v>2.9285141530099286E-3</v>
      </c>
      <c r="R220" s="89">
        <v>8.7855293819655528E-4</v>
      </c>
      <c r="S220" s="90">
        <v>1.1440052347180005E-3</v>
      </c>
      <c r="T220" s="91">
        <v>3.444713412687215E-3</v>
      </c>
      <c r="U220" s="89">
        <v>9.4075414999999999E-3</v>
      </c>
      <c r="V220" s="90">
        <v>1.7517107779999999E-2</v>
      </c>
      <c r="W220" s="91">
        <v>4.7581784905436207E-2</v>
      </c>
      <c r="X220" s="89">
        <v>2.6771751E-3</v>
      </c>
      <c r="Y220" s="90">
        <v>4.9847117399999998E-3</v>
      </c>
      <c r="Z220" s="91">
        <v>8.8605398489652563E-3</v>
      </c>
      <c r="AA220" s="89">
        <v>1.52959133E-2</v>
      </c>
      <c r="AB220" s="90">
        <v>2.8482887525E-2</v>
      </c>
      <c r="AC220" s="91">
        <v>1.0484713327293926E-2</v>
      </c>
      <c r="AD220" s="89">
        <v>6.8833677999999999E-3</v>
      </c>
      <c r="AE220" s="90">
        <v>1.2817334655E-2</v>
      </c>
      <c r="AF220" s="91">
        <v>3.9043034877590571E-3</v>
      </c>
      <c r="AG220" s="89">
        <v>2.9522032600000001E-2</v>
      </c>
      <c r="AH220" s="90">
        <v>5.4972046254999997E-2</v>
      </c>
      <c r="AI220" s="91">
        <v>0.10467467721335701</v>
      </c>
      <c r="AJ220" s="89">
        <v>0.69796979000000003</v>
      </c>
      <c r="AK220" s="90">
        <v>0.34872986950000001</v>
      </c>
      <c r="AL220" s="104">
        <v>0.34872986950000001</v>
      </c>
    </row>
    <row r="221" spans="1:38" ht="13" x14ac:dyDescent="0.3">
      <c r="A221" s="71">
        <v>1980</v>
      </c>
      <c r="B221" s="72">
        <v>16</v>
      </c>
      <c r="C221" s="89">
        <v>1.77859583</v>
      </c>
      <c r="D221" s="90">
        <v>2.3730887049999998</v>
      </c>
      <c r="E221" s="91">
        <v>5.4546295826975966</v>
      </c>
      <c r="F221" s="89">
        <v>0.79140811</v>
      </c>
      <c r="G221" s="90">
        <v>1.4999624170000001</v>
      </c>
      <c r="H221" s="91">
        <v>1.352278740938047</v>
      </c>
      <c r="I221" s="89">
        <v>2.3101850399999999</v>
      </c>
      <c r="J221" s="90">
        <v>2.0613083040000002</v>
      </c>
      <c r="K221" s="91">
        <v>6.9664058634392747</v>
      </c>
      <c r="L221" s="89">
        <v>0.64986498000000004</v>
      </c>
      <c r="M221" s="90">
        <v>0.32470746750000001</v>
      </c>
      <c r="N221" s="91">
        <v>0.84003879706649198</v>
      </c>
      <c r="O221" s="89">
        <v>7.4256729145558934E-4</v>
      </c>
      <c r="P221" s="90">
        <v>9.6692156366092537E-4</v>
      </c>
      <c r="Q221" s="91">
        <v>2.9404585499150913E-3</v>
      </c>
      <c r="R221" s="89">
        <v>8.7855293819655528E-4</v>
      </c>
      <c r="S221" s="90">
        <v>1.1440052347180005E-3</v>
      </c>
      <c r="T221" s="91">
        <v>3.4960950632289436E-3</v>
      </c>
      <c r="U221" s="89">
        <v>9.8456667999999997E-3</v>
      </c>
      <c r="V221" s="90">
        <v>1.862934552E-2</v>
      </c>
      <c r="W221" s="91">
        <v>4.777592865085728E-2</v>
      </c>
      <c r="X221" s="89">
        <v>2.8012357999999998E-3</v>
      </c>
      <c r="Y221" s="90">
        <v>5.301370895E-3</v>
      </c>
      <c r="Z221" s="91">
        <v>8.8967069185480196E-3</v>
      </c>
      <c r="AA221" s="89">
        <v>1.6010089599999999E-2</v>
      </c>
      <c r="AB221" s="90">
        <v>3.029192419E-2</v>
      </c>
      <c r="AC221" s="91">
        <v>1.0527483018266139E-2</v>
      </c>
      <c r="AD221" s="89">
        <v>7.2043515000000001E-3</v>
      </c>
      <c r="AE221" s="90">
        <v>1.3631487859999999E-2</v>
      </c>
      <c r="AF221" s="91">
        <v>3.9202276716060235E-3</v>
      </c>
      <c r="AG221" s="89">
        <v>3.0899588299999999E-2</v>
      </c>
      <c r="AH221" s="90">
        <v>5.8463603599999997E-2</v>
      </c>
      <c r="AI221" s="91">
        <v>0.10510131694639117</v>
      </c>
      <c r="AJ221" s="89">
        <v>0.69796979000000003</v>
      </c>
      <c r="AK221" s="90">
        <v>0.34872986950000001</v>
      </c>
      <c r="AL221" s="104">
        <v>0.34872986950000001</v>
      </c>
    </row>
    <row r="222" spans="1:38" ht="13" x14ac:dyDescent="0.3">
      <c r="A222" s="71">
        <v>1980</v>
      </c>
      <c r="B222" s="72">
        <v>17</v>
      </c>
      <c r="C222" s="89">
        <v>1.8489395799999999</v>
      </c>
      <c r="D222" s="90">
        <v>2.5383888300000002</v>
      </c>
      <c r="E222" s="91">
        <v>5.4627788925123353</v>
      </c>
      <c r="F222" s="89">
        <v>0.82763757999999998</v>
      </c>
      <c r="G222" s="90">
        <v>1.5966753235</v>
      </c>
      <c r="H222" s="91">
        <v>1.3588534685892824</v>
      </c>
      <c r="I222" s="89">
        <v>2.3451856499999999</v>
      </c>
      <c r="J222" s="90">
        <v>2.098815772</v>
      </c>
      <c r="K222" s="91">
        <v>6.9826752681059503</v>
      </c>
      <c r="L222" s="89">
        <v>0.64986498000000004</v>
      </c>
      <c r="M222" s="90">
        <v>0.32470746750000001</v>
      </c>
      <c r="N222" s="91">
        <v>0.84035654494276846</v>
      </c>
      <c r="O222" s="89">
        <v>7.4256729145558934E-4</v>
      </c>
      <c r="P222" s="90">
        <v>9.6692156366092537E-4</v>
      </c>
      <c r="Q222" s="91">
        <v>2.9547463247268676E-3</v>
      </c>
      <c r="R222" s="89">
        <v>8.7855293819655528E-4</v>
      </c>
      <c r="S222" s="90">
        <v>1.1440052347180005E-3</v>
      </c>
      <c r="T222" s="91">
        <v>3.5575407436597524E-3</v>
      </c>
      <c r="U222" s="89">
        <v>1.02927178E-2</v>
      </c>
      <c r="V222" s="90">
        <v>1.9821313415E-2</v>
      </c>
      <c r="W222" s="91">
        <v>4.8007971954931679E-2</v>
      </c>
      <c r="X222" s="89">
        <v>2.9285331000000001E-3</v>
      </c>
      <c r="Y222" s="90">
        <v>5.6400505649999997E-3</v>
      </c>
      <c r="Z222" s="91">
        <v>8.9399055346235674E-3</v>
      </c>
      <c r="AA222" s="89">
        <v>1.6736624200000001E-2</v>
      </c>
      <c r="AB222" s="90">
        <v>3.2229762609999997E-2</v>
      </c>
      <c r="AC222" s="91">
        <v>1.057862173236452E-2</v>
      </c>
      <c r="AD222" s="89">
        <v>7.5313960999999997E-3</v>
      </c>
      <c r="AE222" s="90">
        <v>1.4503384330000001E-2</v>
      </c>
      <c r="AF222" s="91">
        <v>3.9392810799834333E-3</v>
      </c>
      <c r="AG222" s="89">
        <v>3.2300542799999998E-2</v>
      </c>
      <c r="AH222" s="90">
        <v>6.2203882219999999E-2</v>
      </c>
      <c r="AI222" s="91">
        <v>0.1056121335784856</v>
      </c>
      <c r="AJ222" s="89">
        <v>0.69796979000000003</v>
      </c>
      <c r="AK222" s="90">
        <v>0.34872986950000001</v>
      </c>
      <c r="AL222" s="104">
        <v>0.34872986950000001</v>
      </c>
    </row>
    <row r="223" spans="1:38" ht="13" x14ac:dyDescent="0.3">
      <c r="A223" s="71">
        <v>1980</v>
      </c>
      <c r="B223" s="72">
        <v>18</v>
      </c>
      <c r="C223" s="89">
        <v>1.9213446599999999</v>
      </c>
      <c r="D223" s="90">
        <v>2.717955753</v>
      </c>
      <c r="E223" s="91">
        <v>5.4644393342902369</v>
      </c>
      <c r="F223" s="89">
        <v>0.86448320999999995</v>
      </c>
      <c r="G223" s="90">
        <v>1.700675508</v>
      </c>
      <c r="H223" s="91">
        <v>1.3656668693549205</v>
      </c>
      <c r="I223" s="89">
        <v>2.3791603700000001</v>
      </c>
      <c r="J223" s="90">
        <v>2.1355705034999999</v>
      </c>
      <c r="K223" s="91">
        <v>6.9941046829063422</v>
      </c>
      <c r="L223" s="89">
        <v>0.64986498000000004</v>
      </c>
      <c r="M223" s="90">
        <v>0.32470746750000001</v>
      </c>
      <c r="N223" s="91">
        <v>0.83496359772569084</v>
      </c>
      <c r="O223" s="89">
        <v>7.4256729145558934E-4</v>
      </c>
      <c r="P223" s="90">
        <v>9.6692156366092537E-4</v>
      </c>
      <c r="Q223" s="91">
        <v>2.9695611606998626E-3</v>
      </c>
      <c r="R223" s="89">
        <v>8.7855293819655528E-4</v>
      </c>
      <c r="S223" s="90">
        <v>1.1440052347180005E-3</v>
      </c>
      <c r="T223" s="91">
        <v>3.6249313475268958E-3</v>
      </c>
      <c r="U223" s="89">
        <v>1.07465684E-2</v>
      </c>
      <c r="V223" s="90">
        <v>2.1102777905000002E-2</v>
      </c>
      <c r="W223" s="91">
        <v>4.8248795812545285E-2</v>
      </c>
      <c r="X223" s="89">
        <v>3.0580417999999999E-3</v>
      </c>
      <c r="Y223" s="90">
        <v>6.0046896099999999E-3</v>
      </c>
      <c r="Z223" s="91">
        <v>8.9847374244822788E-3</v>
      </c>
      <c r="AA223" s="89">
        <v>1.7475692599999999E-2</v>
      </c>
      <c r="AB223" s="90">
        <v>3.43134285E-2</v>
      </c>
      <c r="AC223" s="91">
        <v>1.0631691752703407E-2</v>
      </c>
      <c r="AD223" s="89">
        <v>7.8632601999999996E-3</v>
      </c>
      <c r="AE223" s="90">
        <v>1.544104506E-2</v>
      </c>
      <c r="AF223" s="91">
        <v>3.9590315039853058E-3</v>
      </c>
      <c r="AG223" s="89">
        <v>3.3727148300000002E-2</v>
      </c>
      <c r="AH223" s="90">
        <v>6.6225082599999999E-2</v>
      </c>
      <c r="AI223" s="91">
        <v>0.10614164909009509</v>
      </c>
      <c r="AJ223" s="89">
        <v>0.69796979000000003</v>
      </c>
      <c r="AK223" s="90">
        <v>0.34872986950000001</v>
      </c>
      <c r="AL223" s="104">
        <v>0.34872986950000001</v>
      </c>
    </row>
    <row r="224" spans="1:38" ht="13" x14ac:dyDescent="0.3">
      <c r="A224" s="71">
        <v>1980</v>
      </c>
      <c r="B224" s="72">
        <v>19</v>
      </c>
      <c r="C224" s="89">
        <v>1.99643225</v>
      </c>
      <c r="D224" s="90">
        <v>2.9138151840000002</v>
      </c>
      <c r="E224" s="91">
        <v>5.4723212485522037</v>
      </c>
      <c r="F224" s="89">
        <v>0.90208767000000001</v>
      </c>
      <c r="G224" s="90">
        <v>1.81313623</v>
      </c>
      <c r="H224" s="91">
        <v>1.3720236855915668</v>
      </c>
      <c r="I224" s="89">
        <v>2.4122117300000001</v>
      </c>
      <c r="J224" s="90">
        <v>2.1719754134999998</v>
      </c>
      <c r="K224" s="91">
        <v>7.0098520208574904</v>
      </c>
      <c r="L224" s="89">
        <v>0.64986498000000004</v>
      </c>
      <c r="M224" s="90">
        <v>0.32470746750000001</v>
      </c>
      <c r="N224" s="91">
        <v>0.8352629649800114</v>
      </c>
      <c r="O224" s="89">
        <v>7.4256729145558934E-4</v>
      </c>
      <c r="P224" s="90">
        <v>9.6692156366092537E-4</v>
      </c>
      <c r="Q224" s="91">
        <v>2.9833806900302694E-3</v>
      </c>
      <c r="R224" s="89">
        <v>8.7855293819655528E-4</v>
      </c>
      <c r="S224" s="90">
        <v>1.1440052347180005E-3</v>
      </c>
      <c r="T224" s="91">
        <v>3.6843668247637591E-3</v>
      </c>
      <c r="U224" s="89">
        <v>1.12109775E-2</v>
      </c>
      <c r="V224" s="90">
        <v>2.2488661569999999E-2</v>
      </c>
      <c r="W224" s="91">
        <v>4.8473273755553319E-2</v>
      </c>
      <c r="X224" s="89">
        <v>3.1896609999999999E-3</v>
      </c>
      <c r="Y224" s="90">
        <v>6.3991215600000002E-3</v>
      </c>
      <c r="Z224" s="91">
        <v>9.0265468263045646E-3</v>
      </c>
      <c r="AA224" s="89">
        <v>1.8228540500000001E-2</v>
      </c>
      <c r="AB224" s="90">
        <v>3.6567034380000002E-2</v>
      </c>
      <c r="AC224" s="91">
        <v>1.0681167758728429E-2</v>
      </c>
      <c r="AD224" s="89">
        <v>8.2023409000000005E-3</v>
      </c>
      <c r="AE224" s="90">
        <v>1.645514482E-2</v>
      </c>
      <c r="AF224" s="91">
        <v>3.9774553808651801E-3</v>
      </c>
      <c r="AG224" s="89">
        <v>3.5181941199999997E-2</v>
      </c>
      <c r="AH224" s="90">
        <v>7.0573763610000007E-2</v>
      </c>
      <c r="AI224" s="91">
        <v>0.10663564197230896</v>
      </c>
      <c r="AJ224" s="89">
        <v>0.69796979000000003</v>
      </c>
      <c r="AK224" s="90">
        <v>0.34872986950000001</v>
      </c>
      <c r="AL224" s="104">
        <v>0.34872986950000001</v>
      </c>
    </row>
    <row r="225" spans="1:38" ht="13" x14ac:dyDescent="0.3">
      <c r="A225" s="71">
        <v>1980</v>
      </c>
      <c r="B225" s="72">
        <v>20</v>
      </c>
      <c r="C225" s="89">
        <v>2.0740917099999998</v>
      </c>
      <c r="D225" s="90">
        <v>3.127821049</v>
      </c>
      <c r="E225" s="91">
        <v>5.4832592818086345</v>
      </c>
      <c r="F225" s="89">
        <v>0.94052683000000004</v>
      </c>
      <c r="G225" s="90">
        <v>1.9350908710000001</v>
      </c>
      <c r="H225" s="91">
        <v>1.3808927650066178</v>
      </c>
      <c r="I225" s="89">
        <v>2.4445081599999998</v>
      </c>
      <c r="J225" s="90">
        <v>2.20839243</v>
      </c>
      <c r="K225" s="91">
        <v>7.0317311259782489</v>
      </c>
      <c r="L225" s="89">
        <v>0.64986498000000004</v>
      </c>
      <c r="M225" s="90">
        <v>0.32470746750000001</v>
      </c>
      <c r="N225" s="91">
        <v>0.83567871662405824</v>
      </c>
      <c r="O225" s="89">
        <v>7.4256729145558934E-4</v>
      </c>
      <c r="P225" s="90">
        <v>9.6692156366092537E-4</v>
      </c>
      <c r="Q225" s="91">
        <v>2.9697557250021058E-3</v>
      </c>
      <c r="R225" s="89">
        <v>8.7855293819655528E-4</v>
      </c>
      <c r="S225" s="90">
        <v>1.1440052347180005E-3</v>
      </c>
      <c r="T225" s="91">
        <v>3.7669899612062007E-3</v>
      </c>
      <c r="U225" s="89">
        <v>1.16843168E-2</v>
      </c>
      <c r="V225" s="90">
        <v>2.3991159715000002E-2</v>
      </c>
      <c r="W225" s="91">
        <v>4.8786644842418056E-2</v>
      </c>
      <c r="X225" s="89">
        <v>3.3250190999999998E-3</v>
      </c>
      <c r="Y225" s="90">
        <v>6.8270006350000002E-3</v>
      </c>
      <c r="Z225" s="91">
        <v>9.0849142031973022E-3</v>
      </c>
      <c r="AA225" s="89">
        <v>1.8999294100000001E-2</v>
      </c>
      <c r="AB225" s="90">
        <v>3.9010172465E-2</v>
      </c>
      <c r="AC225" s="91">
        <v>1.0750215540853248E-2</v>
      </c>
      <c r="AD225" s="89">
        <v>8.5500811000000006E-3</v>
      </c>
      <c r="AE225" s="90">
        <v>1.755470504E-2</v>
      </c>
      <c r="AF225" s="91">
        <v>4.0031721522175668E-3</v>
      </c>
      <c r="AG225" s="89">
        <v>3.6668776799999997E-2</v>
      </c>
      <c r="AH225" s="90">
        <v>7.5289829099999997E-2</v>
      </c>
      <c r="AI225" s="91">
        <v>0.10732493156421453</v>
      </c>
      <c r="AJ225" s="89">
        <v>0.69796979000000003</v>
      </c>
      <c r="AK225" s="90">
        <v>0.34872986950000001</v>
      </c>
      <c r="AL225" s="104">
        <v>0.34872986950000001</v>
      </c>
    </row>
    <row r="226" spans="1:38" ht="13" x14ac:dyDescent="0.3">
      <c r="A226" s="71">
        <v>1980</v>
      </c>
      <c r="B226" s="72">
        <v>21</v>
      </c>
      <c r="C226" s="89">
        <v>2.1547496900000001</v>
      </c>
      <c r="D226" s="90">
        <v>3.3623399604999999</v>
      </c>
      <c r="E226" s="91">
        <v>5.4867214993077766</v>
      </c>
      <c r="F226" s="89">
        <v>0.97998216000000005</v>
      </c>
      <c r="G226" s="90">
        <v>2.0679100419999998</v>
      </c>
      <c r="H226" s="91">
        <v>1.3836771719909575</v>
      </c>
      <c r="I226" s="89">
        <v>2.4759474799999999</v>
      </c>
      <c r="J226" s="90">
        <v>2.245124412</v>
      </c>
      <c r="K226" s="91">
        <v>7.0386235048772736</v>
      </c>
      <c r="L226" s="89">
        <v>0.64936492999999995</v>
      </c>
      <c r="M226" s="90">
        <v>0.32437743450000001</v>
      </c>
      <c r="N226" s="91">
        <v>0.83581022543648387</v>
      </c>
      <c r="O226" s="89">
        <v>7.4256729145558934E-4</v>
      </c>
      <c r="P226" s="90">
        <v>9.6692156366092537E-4</v>
      </c>
      <c r="Q226" s="91">
        <v>2.9757447661837933E-3</v>
      </c>
      <c r="R226" s="89">
        <v>8.7855293819655528E-4</v>
      </c>
      <c r="S226" s="90">
        <v>1.1440052347180005E-3</v>
      </c>
      <c r="T226" s="91">
        <v>3.793007336146733E-3</v>
      </c>
      <c r="U226" s="89">
        <v>1.21707421E-2</v>
      </c>
      <c r="V226" s="90">
        <v>2.5627529770000001E-2</v>
      </c>
      <c r="W226" s="91">
        <v>4.8885049899316795E-2</v>
      </c>
      <c r="X226" s="89">
        <v>3.4630567000000002E-3</v>
      </c>
      <c r="Y226" s="90">
        <v>7.2923739600000001E-3</v>
      </c>
      <c r="Z226" s="91">
        <v>9.1032368254370943E-3</v>
      </c>
      <c r="AA226" s="89">
        <v>1.9790270200000001E-2</v>
      </c>
      <c r="AB226" s="90">
        <v>4.1671140935000003E-2</v>
      </c>
      <c r="AC226" s="91">
        <v>1.0771908140861363E-2</v>
      </c>
      <c r="AD226" s="89">
        <v>8.9057002999999996E-3</v>
      </c>
      <c r="AE226" s="90">
        <v>1.8752065945E-2</v>
      </c>
      <c r="AF226" s="91">
        <v>4.0112447582559812E-3</v>
      </c>
      <c r="AG226" s="89">
        <v>3.8194061000000001E-2</v>
      </c>
      <c r="AH226" s="90">
        <v>8.0425403805000004E-2</v>
      </c>
      <c r="AI226" s="91">
        <v>0.10754150142742337</v>
      </c>
      <c r="AJ226" s="89">
        <v>0.69746973999999995</v>
      </c>
      <c r="AK226" s="90">
        <v>0.3483998365</v>
      </c>
      <c r="AL226" s="104">
        <v>0.3483998365</v>
      </c>
    </row>
    <row r="227" spans="1:38" ht="13" x14ac:dyDescent="0.3">
      <c r="A227" s="71">
        <v>1980</v>
      </c>
      <c r="B227" s="72">
        <v>22</v>
      </c>
      <c r="C227" s="89">
        <v>2.2384293300000002</v>
      </c>
      <c r="D227" s="90">
        <v>3.6191151265000001</v>
      </c>
      <c r="E227" s="91">
        <v>5.4846893241907511</v>
      </c>
      <c r="F227" s="89">
        <v>1.02045618</v>
      </c>
      <c r="G227" s="90">
        <v>2.2125297005000002</v>
      </c>
      <c r="H227" s="91">
        <v>1.3820378468099392</v>
      </c>
      <c r="I227" s="89">
        <v>2.5067821000000001</v>
      </c>
      <c r="J227" s="90">
        <v>2.2825480630000001</v>
      </c>
      <c r="K227" s="91">
        <v>7.0345574074189203</v>
      </c>
      <c r="L227" s="89">
        <v>0.64936492999999995</v>
      </c>
      <c r="M227" s="90">
        <v>0.32437743450000001</v>
      </c>
      <c r="N227" s="91">
        <v>0.83573117650657736</v>
      </c>
      <c r="O227" s="89">
        <v>7.4256729145558934E-4</v>
      </c>
      <c r="P227" s="90">
        <v>9.6692156366092537E-4</v>
      </c>
      <c r="Q227" s="91">
        <v>2.9722193269527087E-3</v>
      </c>
      <c r="R227" s="89">
        <v>8.7855293819655528E-4</v>
      </c>
      <c r="S227" s="90">
        <v>1.1440052347180005E-3</v>
      </c>
      <c r="T227" s="91">
        <v>3.777689955622182E-3</v>
      </c>
      <c r="U227" s="89">
        <v>1.2669329E-2</v>
      </c>
      <c r="V227" s="90">
        <v>2.7410078235E-2</v>
      </c>
      <c r="W227" s="91">
        <v>4.8827134944267971E-2</v>
      </c>
      <c r="X227" s="89">
        <v>3.6050230000000002E-3</v>
      </c>
      <c r="Y227" s="90">
        <v>7.7997329000000001E-3</v>
      </c>
      <c r="Z227" s="91">
        <v>9.0924507177092967E-3</v>
      </c>
      <c r="AA227" s="89">
        <v>2.0601070999999999E-2</v>
      </c>
      <c r="AB227" s="90">
        <v>4.4568883109999999E-2</v>
      </c>
      <c r="AC227" s="91">
        <v>1.0759132061530376E-2</v>
      </c>
      <c r="AD227" s="89">
        <v>9.2701095000000001E-3</v>
      </c>
      <c r="AE227" s="90">
        <v>2.0055880420000002E-2</v>
      </c>
      <c r="AF227" s="91">
        <v>4.0064885307718474E-3</v>
      </c>
      <c r="AG227" s="89">
        <v>3.9760121599999997E-2</v>
      </c>
      <c r="AH227" s="90">
        <v>8.6018069645E-2</v>
      </c>
      <c r="AI227" s="91">
        <v>0.10741404886089237</v>
      </c>
      <c r="AJ227" s="89">
        <v>0.69746973999999995</v>
      </c>
      <c r="AK227" s="90">
        <v>0.3483998365</v>
      </c>
      <c r="AL227" s="104">
        <v>0.3483998365</v>
      </c>
    </row>
    <row r="228" spans="1:38" ht="13" x14ac:dyDescent="0.3">
      <c r="A228" s="71">
        <v>1980</v>
      </c>
      <c r="B228" s="72">
        <v>23</v>
      </c>
      <c r="C228" s="89">
        <v>2.3253833699999999</v>
      </c>
      <c r="D228" s="90">
        <v>3.9012507914999999</v>
      </c>
      <c r="E228" s="91">
        <v>5.4908505087874842</v>
      </c>
      <c r="F228" s="89">
        <v>1.0621311499999999</v>
      </c>
      <c r="G228" s="90">
        <v>2.3707284085000002</v>
      </c>
      <c r="H228" s="91">
        <v>1.387006186082318</v>
      </c>
      <c r="I228" s="89">
        <v>2.5370849299999998</v>
      </c>
      <c r="J228" s="90">
        <v>2.3209806899999998</v>
      </c>
      <c r="K228" s="91">
        <v>7.0468653528310767</v>
      </c>
      <c r="L228" s="89">
        <v>0.64936492999999995</v>
      </c>
      <c r="M228" s="90">
        <v>0.32437743450000001</v>
      </c>
      <c r="N228" s="91">
        <v>0.83596494760909712</v>
      </c>
      <c r="O228" s="89">
        <v>7.4256729145558934E-4</v>
      </c>
      <c r="P228" s="90">
        <v>9.6692156366092537E-4</v>
      </c>
      <c r="Q228" s="91">
        <v>2.9828983802351848E-3</v>
      </c>
      <c r="R228" s="89">
        <v>8.7855293819655528E-4</v>
      </c>
      <c r="S228" s="90">
        <v>1.1440052347180005E-3</v>
      </c>
      <c r="T228" s="91">
        <v>3.8241554565587796E-3</v>
      </c>
      <c r="U228" s="89">
        <v>1.31830019E-2</v>
      </c>
      <c r="V228" s="90">
        <v>2.9359261769999999E-2</v>
      </c>
      <c r="W228" s="91">
        <v>4.9002600033566469E-2</v>
      </c>
      <c r="X228" s="89">
        <v>3.7510702000000001E-3</v>
      </c>
      <c r="Y228" s="90">
        <v>8.3542909000000002E-3</v>
      </c>
      <c r="Z228" s="91">
        <v>9.1251204197268718E-3</v>
      </c>
      <c r="AA228" s="89">
        <v>2.1435380600000001E-2</v>
      </c>
      <c r="AB228" s="90">
        <v>4.7738773569999997E-2</v>
      </c>
      <c r="AC228" s="91">
        <v>1.0797806658931782E-2</v>
      </c>
      <c r="AD228" s="89">
        <v>9.6461564999999992E-3</v>
      </c>
      <c r="AE228" s="90">
        <v>2.1482328950000001E-2</v>
      </c>
      <c r="AF228" s="91">
        <v>4.0208879335821637E-3</v>
      </c>
      <c r="AG228" s="89">
        <v>4.1370545500000001E-2</v>
      </c>
      <c r="AH228" s="90">
        <v>9.2136067350000003E-2</v>
      </c>
      <c r="AI228" s="91">
        <v>0.10780013928262606</v>
      </c>
      <c r="AJ228" s="89">
        <v>0.69746973999999995</v>
      </c>
      <c r="AK228" s="90">
        <v>0.3483998365</v>
      </c>
      <c r="AL228" s="104">
        <v>0.3483998365</v>
      </c>
    </row>
    <row r="229" spans="1:38" ht="13" x14ac:dyDescent="0.3">
      <c r="A229" s="71">
        <v>1980</v>
      </c>
      <c r="B229" s="72">
        <v>24</v>
      </c>
      <c r="C229" s="89">
        <v>2.4157565499999998</v>
      </c>
      <c r="D229" s="90">
        <v>4.2113472925000002</v>
      </c>
      <c r="E229" s="91">
        <v>5.4925264637610445</v>
      </c>
      <c r="F229" s="89">
        <v>1.1050348999999999</v>
      </c>
      <c r="G229" s="90">
        <v>2.5440056520000001</v>
      </c>
      <c r="H229" s="91">
        <v>1.3883606279225418</v>
      </c>
      <c r="I229" s="89">
        <v>2.5668146599999999</v>
      </c>
      <c r="J229" s="90">
        <v>2.3609131675000001</v>
      </c>
      <c r="K229" s="91">
        <v>7.050224607884175</v>
      </c>
      <c r="L229" s="89">
        <v>0.64936492999999995</v>
      </c>
      <c r="M229" s="90">
        <v>0.32437743450000001</v>
      </c>
      <c r="N229" s="91">
        <v>0.83602937805511501</v>
      </c>
      <c r="O229" s="89">
        <v>7.4256729145558934E-4</v>
      </c>
      <c r="P229" s="90">
        <v>9.6692156366092537E-4</v>
      </c>
      <c r="Q229" s="91">
        <v>2.9858102130307586E-3</v>
      </c>
      <c r="R229" s="89">
        <v>8.7855293819655528E-4</v>
      </c>
      <c r="S229" s="90">
        <v>1.1440052347180005E-3</v>
      </c>
      <c r="T229" s="91">
        <v>3.8368245277486165E-3</v>
      </c>
      <c r="U229" s="89">
        <v>1.3709866100000001E-2</v>
      </c>
      <c r="V229" s="90">
        <v>3.1494188404999998E-2</v>
      </c>
      <c r="W229" s="91">
        <v>4.9050537669308759E-2</v>
      </c>
      <c r="X229" s="89">
        <v>3.9019571000000002E-3</v>
      </c>
      <c r="Y229" s="90">
        <v>8.9620646149999993E-3</v>
      </c>
      <c r="Z229" s="91">
        <v>9.1340354969188103E-3</v>
      </c>
      <c r="AA229" s="89">
        <v>2.2294017199999999E-2</v>
      </c>
      <c r="AB229" s="90">
        <v>5.1209962730000003E-2</v>
      </c>
      <c r="AC229" s="91">
        <v>1.0808354960234409E-2</v>
      </c>
      <c r="AD229" s="89">
        <v>1.00318631E-2</v>
      </c>
      <c r="AE229" s="90">
        <v>2.3044425665E-2</v>
      </c>
      <c r="AF229" s="91">
        <v>4.0248299917402166E-3</v>
      </c>
      <c r="AG229" s="89">
        <v>4.3026408299999999E-2</v>
      </c>
      <c r="AH229" s="90">
        <v>9.8835418834999994E-2</v>
      </c>
      <c r="AI229" s="91">
        <v>0.10790558430686102</v>
      </c>
      <c r="AJ229" s="89">
        <v>0.69746973999999995</v>
      </c>
      <c r="AK229" s="90">
        <v>0.3483998365</v>
      </c>
      <c r="AL229" s="104">
        <v>0.3483998365</v>
      </c>
    </row>
    <row r="230" spans="1:38" ht="13" x14ac:dyDescent="0.3">
      <c r="A230" s="71">
        <v>1980</v>
      </c>
      <c r="B230" s="72">
        <v>25</v>
      </c>
      <c r="C230" s="89">
        <v>2.4157565499999998</v>
      </c>
      <c r="D230" s="90">
        <v>4.2113472925000002</v>
      </c>
      <c r="E230" s="91">
        <v>5.495466985326364</v>
      </c>
      <c r="F230" s="89">
        <v>1.1050348999999999</v>
      </c>
      <c r="G230" s="90">
        <v>2.5440056520000001</v>
      </c>
      <c r="H230" s="91">
        <v>1.3907313736298372</v>
      </c>
      <c r="I230" s="89">
        <v>2.5668146599999999</v>
      </c>
      <c r="J230" s="90">
        <v>2.3609131675000001</v>
      </c>
      <c r="K230" s="91">
        <v>7.05609125254988</v>
      </c>
      <c r="L230" s="89">
        <v>0.64936492999999995</v>
      </c>
      <c r="M230" s="90">
        <v>0.32437743450000001</v>
      </c>
      <c r="N230" s="91">
        <v>0.83614201094366758</v>
      </c>
      <c r="O230" s="89">
        <v>7.4256729145558934E-4</v>
      </c>
      <c r="P230" s="90">
        <v>9.6692156366092537E-4</v>
      </c>
      <c r="Q230" s="91">
        <v>2.9909146351440336E-3</v>
      </c>
      <c r="R230" s="89">
        <v>8.7855293819655528E-4</v>
      </c>
      <c r="S230" s="90">
        <v>1.1440052347180005E-3</v>
      </c>
      <c r="T230" s="91">
        <v>3.8589971071171353E-3</v>
      </c>
      <c r="U230" s="89">
        <v>1.3709866100000001E-2</v>
      </c>
      <c r="V230" s="90">
        <v>3.1494188404999998E-2</v>
      </c>
      <c r="W230" s="91">
        <v>4.9134259672783696E-2</v>
      </c>
      <c r="X230" s="89">
        <v>3.9019571000000002E-3</v>
      </c>
      <c r="Y230" s="90">
        <v>8.9620646149999993E-3</v>
      </c>
      <c r="Z230" s="91">
        <v>9.1496522102993052E-3</v>
      </c>
      <c r="AA230" s="89">
        <v>2.2294017199999999E-2</v>
      </c>
      <c r="AB230" s="90">
        <v>5.1209962730000003E-2</v>
      </c>
      <c r="AC230" s="91">
        <v>1.0826830891750924E-2</v>
      </c>
      <c r="AD230" s="89">
        <v>1.00318631E-2</v>
      </c>
      <c r="AE230" s="90">
        <v>2.3044425665E-2</v>
      </c>
      <c r="AF230" s="91">
        <v>4.031699444625501E-3</v>
      </c>
      <c r="AG230" s="89">
        <v>4.3026408299999999E-2</v>
      </c>
      <c r="AH230" s="90">
        <v>9.8835418834999994E-2</v>
      </c>
      <c r="AI230" s="91">
        <v>0.10808993123870909</v>
      </c>
      <c r="AJ230" s="89">
        <v>0.69746973999999995</v>
      </c>
      <c r="AK230" s="90">
        <v>0.3483998365</v>
      </c>
      <c r="AL230" s="104">
        <v>0.3483998365</v>
      </c>
    </row>
    <row r="231" spans="1:38" ht="13" x14ac:dyDescent="0.3">
      <c r="A231" s="71">
        <v>1980</v>
      </c>
      <c r="B231" s="72">
        <v>26</v>
      </c>
      <c r="C231" s="89">
        <v>2.4157565499999998</v>
      </c>
      <c r="D231" s="90">
        <v>4.2113472925000002</v>
      </c>
      <c r="E231" s="91">
        <v>5.3076579543465749</v>
      </c>
      <c r="F231" s="89">
        <v>1.1050348999999999</v>
      </c>
      <c r="G231" s="90">
        <v>2.5440056520000001</v>
      </c>
      <c r="H231" s="91">
        <v>1.3431447691910228</v>
      </c>
      <c r="I231" s="89">
        <v>2.5668146599999999</v>
      </c>
      <c r="J231" s="90">
        <v>2.3609131675000001</v>
      </c>
      <c r="K231" s="91">
        <v>7.0985967014192735</v>
      </c>
      <c r="L231" s="89">
        <v>0.64936492999999995</v>
      </c>
      <c r="M231" s="90">
        <v>0.32437743450000001</v>
      </c>
      <c r="N231" s="91">
        <v>0.80261538161280455</v>
      </c>
      <c r="O231" s="89">
        <v>7.4256729145558934E-4</v>
      </c>
      <c r="P231" s="90">
        <v>9.6692156366092537E-4</v>
      </c>
      <c r="Q231" s="91">
        <v>2.8885693343667436E-3</v>
      </c>
      <c r="R231" s="89">
        <v>8.7855293819655528E-4</v>
      </c>
      <c r="S231" s="90">
        <v>1.1440052347180005E-3</v>
      </c>
      <c r="T231" s="91">
        <v>3.8729121350767975E-3</v>
      </c>
      <c r="U231" s="89">
        <v>1.3709866100000001E-2</v>
      </c>
      <c r="V231" s="90">
        <v>3.1494188404999998E-2</v>
      </c>
      <c r="W231" s="91">
        <v>4.7452916085373081E-2</v>
      </c>
      <c r="X231" s="89">
        <v>3.9019571000000002E-3</v>
      </c>
      <c r="Y231" s="90">
        <v>8.9620646149999993E-3</v>
      </c>
      <c r="Z231" s="91">
        <v>8.8365524414331063E-3</v>
      </c>
      <c r="AA231" s="89">
        <v>2.2294017199999999E-2</v>
      </c>
      <c r="AB231" s="90">
        <v>5.1209962730000003E-2</v>
      </c>
      <c r="AC231" s="91">
        <v>1.0456354026551991E-2</v>
      </c>
      <c r="AD231" s="89">
        <v>1.00318631E-2</v>
      </c>
      <c r="AE231" s="90">
        <v>2.3044425665E-2</v>
      </c>
      <c r="AF231" s="91">
        <v>3.8937354234900952E-3</v>
      </c>
      <c r="AG231" s="89">
        <v>4.3026408299999999E-2</v>
      </c>
      <c r="AH231" s="90">
        <v>9.8835418834999994E-2</v>
      </c>
      <c r="AI231" s="91">
        <v>0.10439122867548398</v>
      </c>
      <c r="AJ231" s="89">
        <v>0.69746973999999995</v>
      </c>
      <c r="AK231" s="90">
        <v>0.3483998365</v>
      </c>
      <c r="AL231" s="104">
        <v>0.3483998365</v>
      </c>
    </row>
    <row r="232" spans="1:38" ht="13" x14ac:dyDescent="0.3">
      <c r="A232" s="71">
        <v>1980</v>
      </c>
      <c r="B232" s="72">
        <v>27</v>
      </c>
      <c r="C232" s="89">
        <v>2.4157565499999998</v>
      </c>
      <c r="D232" s="90">
        <v>4.2113472925000002</v>
      </c>
      <c r="E232" s="91">
        <v>5.3091275584513538</v>
      </c>
      <c r="F232" s="89">
        <v>1.1050348999999999</v>
      </c>
      <c r="G232" s="90">
        <v>2.5440056520000001</v>
      </c>
      <c r="H232" s="91">
        <v>1.3443334097335233</v>
      </c>
      <c r="I232" s="89">
        <v>2.5668146599999999</v>
      </c>
      <c r="J232" s="90">
        <v>2.3609131675000001</v>
      </c>
      <c r="K232" s="91">
        <v>7.1016773231040435</v>
      </c>
      <c r="L232" s="89">
        <v>0.64936492999999995</v>
      </c>
      <c r="M232" s="90">
        <v>0.32437743450000001</v>
      </c>
      <c r="N232" s="91">
        <v>0.80267412577736319</v>
      </c>
      <c r="O232" s="89">
        <v>7.4256729145558934E-4</v>
      </c>
      <c r="P232" s="90">
        <v>9.6692156366092537E-4</v>
      </c>
      <c r="Q232" s="91">
        <v>2.8911232598988605E-3</v>
      </c>
      <c r="R232" s="89">
        <v>8.7855293819655528E-4</v>
      </c>
      <c r="S232" s="90">
        <v>1.1440052347180005E-3</v>
      </c>
      <c r="T232" s="91">
        <v>3.8844183202098649E-3</v>
      </c>
      <c r="U232" s="89">
        <v>1.3709866100000001E-2</v>
      </c>
      <c r="V232" s="90">
        <v>3.1494188404999998E-2</v>
      </c>
      <c r="W232" s="91">
        <v>4.74949390430668E-2</v>
      </c>
      <c r="X232" s="89">
        <v>3.9019571000000002E-3</v>
      </c>
      <c r="Y232" s="90">
        <v>8.9620646149999993E-3</v>
      </c>
      <c r="Z232" s="91">
        <v>8.8443843776892014E-3</v>
      </c>
      <c r="AA232" s="89">
        <v>2.2294017199999999E-2</v>
      </c>
      <c r="AB232" s="90">
        <v>5.1209962730000003E-2</v>
      </c>
      <c r="AC232" s="91">
        <v>1.0465594014948044E-2</v>
      </c>
      <c r="AD232" s="89">
        <v>1.00318631E-2</v>
      </c>
      <c r="AE232" s="90">
        <v>2.3044425665E-2</v>
      </c>
      <c r="AF232" s="91">
        <v>3.8971807559034779E-3</v>
      </c>
      <c r="AG232" s="89">
        <v>4.3026408299999999E-2</v>
      </c>
      <c r="AH232" s="90">
        <v>9.8835418834999994E-2</v>
      </c>
      <c r="AI232" s="91">
        <v>0.10448337004015179</v>
      </c>
      <c r="AJ232" s="89">
        <v>0.69746973999999995</v>
      </c>
      <c r="AK232" s="90">
        <v>0.3483998365</v>
      </c>
      <c r="AL232" s="104">
        <v>0.3483998365</v>
      </c>
    </row>
    <row r="233" spans="1:38" ht="13" x14ac:dyDescent="0.3">
      <c r="A233" s="71">
        <v>1980</v>
      </c>
      <c r="B233" s="72">
        <v>28</v>
      </c>
      <c r="C233" s="89">
        <v>2.4157565499999998</v>
      </c>
      <c r="D233" s="90">
        <v>4.2113472925000002</v>
      </c>
      <c r="E233" s="91">
        <v>5.3104798282840546</v>
      </c>
      <c r="F233" s="89">
        <v>1.1050348999999999</v>
      </c>
      <c r="G233" s="90">
        <v>2.5440056520000001</v>
      </c>
      <c r="H233" s="91">
        <v>1.3454149595377516</v>
      </c>
      <c r="I233" s="89">
        <v>2.5668146599999999</v>
      </c>
      <c r="J233" s="90">
        <v>2.3609131675000001</v>
      </c>
      <c r="K233" s="91">
        <v>7.1044386887803466</v>
      </c>
      <c r="L233" s="89">
        <v>0.64936492999999995</v>
      </c>
      <c r="M233" s="90">
        <v>0.32437743450000001</v>
      </c>
      <c r="N233" s="91">
        <v>0.80272229004425966</v>
      </c>
      <c r="O233" s="89">
        <v>7.4256729145558934E-4</v>
      </c>
      <c r="P233" s="90">
        <v>9.6692156366092537E-4</v>
      </c>
      <c r="Q233" s="91">
        <v>2.8934559202998312E-3</v>
      </c>
      <c r="R233" s="89">
        <v>8.7855293819655528E-4</v>
      </c>
      <c r="S233" s="90">
        <v>1.1440052347180005E-3</v>
      </c>
      <c r="T233" s="91">
        <v>3.8949505490105921E-3</v>
      </c>
      <c r="U233" s="89">
        <v>1.3709866100000001E-2</v>
      </c>
      <c r="V233" s="90">
        <v>3.1494188404999998E-2</v>
      </c>
      <c r="W233" s="91">
        <v>4.7533241370937958E-2</v>
      </c>
      <c r="X233" s="89">
        <v>3.9019571000000002E-3</v>
      </c>
      <c r="Y233" s="90">
        <v>8.9620646149999993E-3</v>
      </c>
      <c r="Z233" s="91">
        <v>8.8514928283796243E-3</v>
      </c>
      <c r="AA233" s="89">
        <v>2.2294017199999999E-2</v>
      </c>
      <c r="AB233" s="90">
        <v>5.1209962730000003E-2</v>
      </c>
      <c r="AC233" s="91">
        <v>1.0474037055309169E-2</v>
      </c>
      <c r="AD233" s="89">
        <v>1.00318631E-2</v>
      </c>
      <c r="AE233" s="90">
        <v>2.3044425665E-2</v>
      </c>
      <c r="AF233" s="91">
        <v>3.9003189194913614E-3</v>
      </c>
      <c r="AG233" s="89">
        <v>4.3026408299999999E-2</v>
      </c>
      <c r="AH233" s="90">
        <v>9.8835418834999994E-2</v>
      </c>
      <c r="AI233" s="91">
        <v>0.10456767901929737</v>
      </c>
      <c r="AJ233" s="89">
        <v>0.69746973999999995</v>
      </c>
      <c r="AK233" s="90">
        <v>0.3483998365</v>
      </c>
      <c r="AL233" s="104">
        <v>0.3483998365</v>
      </c>
    </row>
    <row r="234" spans="1:38" ht="13" x14ac:dyDescent="0.3">
      <c r="A234" s="71">
        <v>1980</v>
      </c>
      <c r="B234" s="72">
        <v>29</v>
      </c>
      <c r="C234" s="89">
        <v>2.4157565499999998</v>
      </c>
      <c r="D234" s="90">
        <v>4.2113472925000002</v>
      </c>
      <c r="E234" s="91">
        <v>5.3117388790605844</v>
      </c>
      <c r="F234" s="89">
        <v>1.1050348999999999</v>
      </c>
      <c r="G234" s="90">
        <v>2.5440056520000001</v>
      </c>
      <c r="H234" s="91">
        <v>1.3464294317103809</v>
      </c>
      <c r="I234" s="89">
        <v>2.5668146599999999</v>
      </c>
      <c r="J234" s="90">
        <v>2.3609131675000001</v>
      </c>
      <c r="K234" s="91">
        <v>7.107102566469246</v>
      </c>
      <c r="L234" s="89">
        <v>0.64936492999999995</v>
      </c>
      <c r="M234" s="90">
        <v>0.32437743450000001</v>
      </c>
      <c r="N234" s="91">
        <v>0.8027716891566512</v>
      </c>
      <c r="O234" s="89">
        <v>7.4256729145558934E-4</v>
      </c>
      <c r="P234" s="90">
        <v>9.6692156366092537E-4</v>
      </c>
      <c r="Q234" s="91">
        <v>2.8956337268928028E-3</v>
      </c>
      <c r="R234" s="89">
        <v>8.7855293819655528E-4</v>
      </c>
      <c r="S234" s="90">
        <v>1.1440052347180005E-3</v>
      </c>
      <c r="T234" s="91">
        <v>3.9047348921877798E-3</v>
      </c>
      <c r="U234" s="89">
        <v>1.3709866100000001E-2</v>
      </c>
      <c r="V234" s="90">
        <v>3.1494188404999998E-2</v>
      </c>
      <c r="W234" s="91">
        <v>4.7569041612183664E-2</v>
      </c>
      <c r="X234" s="89">
        <v>3.9019571000000002E-3</v>
      </c>
      <c r="Y234" s="90">
        <v>8.9620646149999993E-3</v>
      </c>
      <c r="Z234" s="91">
        <v>8.8581680191267328E-3</v>
      </c>
      <c r="AA234" s="89">
        <v>2.2294017199999999E-2</v>
      </c>
      <c r="AB234" s="90">
        <v>5.1209962730000003E-2</v>
      </c>
      <c r="AC234" s="91">
        <v>1.0481904991282718E-2</v>
      </c>
      <c r="AD234" s="89">
        <v>1.00318631E-2</v>
      </c>
      <c r="AE234" s="90">
        <v>2.3044425665E-2</v>
      </c>
      <c r="AF234" s="91">
        <v>3.9032592108299356E-3</v>
      </c>
      <c r="AG234" s="89">
        <v>4.3026408299999999E-2</v>
      </c>
      <c r="AH234" s="90">
        <v>9.8835418834999994E-2</v>
      </c>
      <c r="AI234" s="91">
        <v>0.10464648626387714</v>
      </c>
      <c r="AJ234" s="89">
        <v>0.69746973999999995</v>
      </c>
      <c r="AK234" s="90">
        <v>0.3483998365</v>
      </c>
      <c r="AL234" s="104">
        <v>0.3483998365</v>
      </c>
    </row>
    <row r="235" spans="1:38" ht="13" x14ac:dyDescent="0.3">
      <c r="A235" s="71">
        <v>1980</v>
      </c>
      <c r="B235" s="72">
        <v>30</v>
      </c>
      <c r="C235" s="89">
        <v>2.4157565499999998</v>
      </c>
      <c r="D235" s="90">
        <v>4.2113472925000002</v>
      </c>
      <c r="E235" s="91">
        <v>5.3128619815279929</v>
      </c>
      <c r="F235" s="89">
        <v>1.1050348999999999</v>
      </c>
      <c r="G235" s="90">
        <v>2.5440056520000001</v>
      </c>
      <c r="H235" s="91">
        <v>1.347348873785317</v>
      </c>
      <c r="I235" s="89">
        <v>2.5668146599999999</v>
      </c>
      <c r="J235" s="90">
        <v>2.3609131675000001</v>
      </c>
      <c r="K235" s="91">
        <v>7.1094542829860137</v>
      </c>
      <c r="L235" s="89">
        <v>0.64936492999999995</v>
      </c>
      <c r="M235" s="90">
        <v>0.32437743450000001</v>
      </c>
      <c r="N235" s="91">
        <v>0.80281113478925237</v>
      </c>
      <c r="O235" s="89">
        <v>7.4256729145558934E-4</v>
      </c>
      <c r="P235" s="90">
        <v>9.6692156366092537E-4</v>
      </c>
      <c r="Q235" s="91">
        <v>2.8976081920382593E-3</v>
      </c>
      <c r="R235" s="89">
        <v>8.7855293819655528E-4</v>
      </c>
      <c r="S235" s="90">
        <v>1.1440052347180005E-3</v>
      </c>
      <c r="T235" s="91">
        <v>3.9136662360276363E-3</v>
      </c>
      <c r="U235" s="89">
        <v>1.3709866100000001E-2</v>
      </c>
      <c r="V235" s="90">
        <v>3.1494188404999998E-2</v>
      </c>
      <c r="W235" s="91">
        <v>4.7601498463340858E-2</v>
      </c>
      <c r="X235" s="89">
        <v>3.9019571000000002E-3</v>
      </c>
      <c r="Y235" s="90">
        <v>8.9620646149999993E-3</v>
      </c>
      <c r="Z235" s="91">
        <v>8.8642283964981815E-3</v>
      </c>
      <c r="AA235" s="89">
        <v>2.2294017199999999E-2</v>
      </c>
      <c r="AB235" s="90">
        <v>5.1209962730000003E-2</v>
      </c>
      <c r="AC235" s="91">
        <v>1.0489074999398175E-2</v>
      </c>
      <c r="AD235" s="89">
        <v>1.00318631E-2</v>
      </c>
      <c r="AE235" s="90">
        <v>2.3044425665E-2</v>
      </c>
      <c r="AF235" s="91">
        <v>3.9059208600476644E-3</v>
      </c>
      <c r="AG235" s="89">
        <v>4.3026408299999999E-2</v>
      </c>
      <c r="AH235" s="90">
        <v>9.8835418834999994E-2</v>
      </c>
      <c r="AI235" s="91">
        <v>0.10471797477953156</v>
      </c>
      <c r="AJ235" s="89">
        <v>0.69746973999999995</v>
      </c>
      <c r="AK235" s="90">
        <v>0.3483998365</v>
      </c>
      <c r="AL235" s="104">
        <v>0.3483998365</v>
      </c>
    </row>
    <row r="236" spans="1:38" ht="13" x14ac:dyDescent="0.3">
      <c r="A236" s="71">
        <v>1980</v>
      </c>
      <c r="B236" s="72">
        <v>31</v>
      </c>
      <c r="C236" s="89">
        <v>2.4157565499999998</v>
      </c>
      <c r="D236" s="90">
        <v>4.2113472925000002</v>
      </c>
      <c r="E236" s="91">
        <v>5.3128619815279929</v>
      </c>
      <c r="F236" s="89">
        <v>1.1050348999999999</v>
      </c>
      <c r="G236" s="90">
        <v>2.5440056520000001</v>
      </c>
      <c r="H236" s="91">
        <v>1.347348873785317</v>
      </c>
      <c r="I236" s="89">
        <v>2.5668146599999999</v>
      </c>
      <c r="J236" s="90">
        <v>2.3609131675000001</v>
      </c>
      <c r="K236" s="91">
        <v>7.1094542829860137</v>
      </c>
      <c r="L236" s="89">
        <v>0.64936492999999995</v>
      </c>
      <c r="M236" s="90">
        <v>0.32437743450000001</v>
      </c>
      <c r="N236" s="91">
        <v>0.80281113478925237</v>
      </c>
      <c r="O236" s="89">
        <v>7.4256729145558934E-4</v>
      </c>
      <c r="P236" s="90">
        <v>9.6692156366092537E-4</v>
      </c>
      <c r="Q236" s="91">
        <v>2.8976081920382593E-3</v>
      </c>
      <c r="R236" s="89">
        <v>8.7855293819655528E-4</v>
      </c>
      <c r="S236" s="90">
        <v>1.1440052347180005E-3</v>
      </c>
      <c r="T236" s="91">
        <v>3.9136662360276363E-3</v>
      </c>
      <c r="U236" s="89">
        <v>1.3709866100000001E-2</v>
      </c>
      <c r="V236" s="90">
        <v>3.1494188404999998E-2</v>
      </c>
      <c r="W236" s="91">
        <v>4.7601498463340858E-2</v>
      </c>
      <c r="X236" s="89">
        <v>3.9019571000000002E-3</v>
      </c>
      <c r="Y236" s="90">
        <v>8.9620646149999993E-3</v>
      </c>
      <c r="Z236" s="91">
        <v>8.8642283964981815E-3</v>
      </c>
      <c r="AA236" s="89">
        <v>2.2294017199999999E-2</v>
      </c>
      <c r="AB236" s="90">
        <v>5.1209962730000003E-2</v>
      </c>
      <c r="AC236" s="91">
        <v>1.0489074999398175E-2</v>
      </c>
      <c r="AD236" s="89">
        <v>1.00318631E-2</v>
      </c>
      <c r="AE236" s="90">
        <v>2.3044425665E-2</v>
      </c>
      <c r="AF236" s="91">
        <v>3.9059208600476644E-3</v>
      </c>
      <c r="AG236" s="89">
        <v>4.3026408299999999E-2</v>
      </c>
      <c r="AH236" s="90">
        <v>9.8835418834999994E-2</v>
      </c>
      <c r="AI236" s="91">
        <v>0.10471797477953156</v>
      </c>
      <c r="AJ236" s="89">
        <v>0.69746973999999995</v>
      </c>
      <c r="AK236" s="90">
        <v>0.3483998365</v>
      </c>
      <c r="AL236" s="104">
        <v>0.3483998365</v>
      </c>
    </row>
    <row r="237" spans="1:38" ht="13" x14ac:dyDescent="0.3">
      <c r="A237" s="71">
        <v>1980</v>
      </c>
      <c r="B237" s="72">
        <v>32</v>
      </c>
      <c r="C237" s="89">
        <v>2.4157565499999998</v>
      </c>
      <c r="D237" s="90">
        <v>4.2113472925000002</v>
      </c>
      <c r="E237" s="91">
        <v>5.3128619815279929</v>
      </c>
      <c r="F237" s="89">
        <v>1.1050348999999999</v>
      </c>
      <c r="G237" s="90">
        <v>2.5440056520000001</v>
      </c>
      <c r="H237" s="91">
        <v>1.347348873785317</v>
      </c>
      <c r="I237" s="89">
        <v>2.5668146599999999</v>
      </c>
      <c r="J237" s="90">
        <v>2.3609131675000001</v>
      </c>
      <c r="K237" s="91">
        <v>7.1094542829860137</v>
      </c>
      <c r="L237" s="89">
        <v>0.64936492999999995</v>
      </c>
      <c r="M237" s="90">
        <v>0.32437743450000001</v>
      </c>
      <c r="N237" s="91">
        <v>0.80281113478925237</v>
      </c>
      <c r="O237" s="89">
        <v>7.4256729145558934E-4</v>
      </c>
      <c r="P237" s="90">
        <v>9.6692156366092537E-4</v>
      </c>
      <c r="Q237" s="91">
        <v>2.8976081920382593E-3</v>
      </c>
      <c r="R237" s="89">
        <v>8.7855293819655528E-4</v>
      </c>
      <c r="S237" s="90">
        <v>1.1440052347180005E-3</v>
      </c>
      <c r="T237" s="91">
        <v>3.9136662360276363E-3</v>
      </c>
      <c r="U237" s="89">
        <v>1.3709866100000001E-2</v>
      </c>
      <c r="V237" s="90">
        <v>3.1494188404999998E-2</v>
      </c>
      <c r="W237" s="91">
        <v>4.7601498463340858E-2</v>
      </c>
      <c r="X237" s="89">
        <v>3.9019571000000002E-3</v>
      </c>
      <c r="Y237" s="90">
        <v>8.9620646149999993E-3</v>
      </c>
      <c r="Z237" s="91">
        <v>8.8642283964981815E-3</v>
      </c>
      <c r="AA237" s="89">
        <v>2.2294017199999999E-2</v>
      </c>
      <c r="AB237" s="90">
        <v>5.1209962730000003E-2</v>
      </c>
      <c r="AC237" s="91">
        <v>1.0489074999398175E-2</v>
      </c>
      <c r="AD237" s="89">
        <v>1.00318631E-2</v>
      </c>
      <c r="AE237" s="90">
        <v>2.3044425665E-2</v>
      </c>
      <c r="AF237" s="91">
        <v>3.9059208600476644E-3</v>
      </c>
      <c r="AG237" s="89">
        <v>4.3026408299999999E-2</v>
      </c>
      <c r="AH237" s="90">
        <v>9.8835418834999994E-2</v>
      </c>
      <c r="AI237" s="91">
        <v>0.10471797477953156</v>
      </c>
      <c r="AJ237" s="89">
        <v>0.69746973999999995</v>
      </c>
      <c r="AK237" s="90">
        <v>0.3483998365</v>
      </c>
      <c r="AL237" s="104">
        <v>0.3483998365</v>
      </c>
    </row>
    <row r="238" spans="1:38" ht="13" x14ac:dyDescent="0.3">
      <c r="A238" s="71">
        <v>1980</v>
      </c>
      <c r="B238" s="72">
        <v>33</v>
      </c>
      <c r="C238" s="89">
        <v>2.4157565499999998</v>
      </c>
      <c r="D238" s="90">
        <v>4.2113472925000002</v>
      </c>
      <c r="E238" s="91">
        <v>5.3128619815279929</v>
      </c>
      <c r="F238" s="89">
        <v>1.1050348999999999</v>
      </c>
      <c r="G238" s="90">
        <v>2.5440056520000001</v>
      </c>
      <c r="H238" s="91">
        <v>1.347348873785317</v>
      </c>
      <c r="I238" s="89">
        <v>2.5668146599999999</v>
      </c>
      <c r="J238" s="90">
        <v>2.3609131675000001</v>
      </c>
      <c r="K238" s="91">
        <v>7.1094542829860137</v>
      </c>
      <c r="L238" s="89">
        <v>0.64936492999999995</v>
      </c>
      <c r="M238" s="90">
        <v>0.32437743450000001</v>
      </c>
      <c r="N238" s="91">
        <v>0.80281113478925237</v>
      </c>
      <c r="O238" s="89">
        <v>7.4256729145558934E-4</v>
      </c>
      <c r="P238" s="90">
        <v>9.6692156366092537E-4</v>
      </c>
      <c r="Q238" s="91">
        <v>2.8976081920382593E-3</v>
      </c>
      <c r="R238" s="89">
        <v>8.7855293819655528E-4</v>
      </c>
      <c r="S238" s="90">
        <v>1.1440052347180005E-3</v>
      </c>
      <c r="T238" s="91">
        <v>3.9136662360276363E-3</v>
      </c>
      <c r="U238" s="89">
        <v>1.3709866100000001E-2</v>
      </c>
      <c r="V238" s="90">
        <v>3.1494188404999998E-2</v>
      </c>
      <c r="W238" s="91">
        <v>4.7601498463340858E-2</v>
      </c>
      <c r="X238" s="89">
        <v>3.9019571000000002E-3</v>
      </c>
      <c r="Y238" s="90">
        <v>8.9620646149999993E-3</v>
      </c>
      <c r="Z238" s="91">
        <v>8.8642283964981815E-3</v>
      </c>
      <c r="AA238" s="89">
        <v>2.2294017199999999E-2</v>
      </c>
      <c r="AB238" s="90">
        <v>5.1209962730000003E-2</v>
      </c>
      <c r="AC238" s="91">
        <v>1.0489074999398175E-2</v>
      </c>
      <c r="AD238" s="89">
        <v>1.00318631E-2</v>
      </c>
      <c r="AE238" s="90">
        <v>2.3044425665E-2</v>
      </c>
      <c r="AF238" s="91">
        <v>3.9059208600476644E-3</v>
      </c>
      <c r="AG238" s="89">
        <v>4.3026408299999999E-2</v>
      </c>
      <c r="AH238" s="90">
        <v>9.8835418834999994E-2</v>
      </c>
      <c r="AI238" s="91">
        <v>0.10471797477953156</v>
      </c>
      <c r="AJ238" s="89">
        <v>0.69746973999999995</v>
      </c>
      <c r="AK238" s="90">
        <v>0.3483998365</v>
      </c>
      <c r="AL238" s="104">
        <v>0.3483998365</v>
      </c>
    </row>
    <row r="239" spans="1:38" ht="13" x14ac:dyDescent="0.3">
      <c r="A239" s="71">
        <v>1980</v>
      </c>
      <c r="B239" s="72">
        <v>34</v>
      </c>
      <c r="C239" s="89">
        <v>2.4157565499999998</v>
      </c>
      <c r="D239" s="90">
        <v>4.2113472925000002</v>
      </c>
      <c r="E239" s="91">
        <v>5.3128619815279929</v>
      </c>
      <c r="F239" s="89">
        <v>1.1050348999999999</v>
      </c>
      <c r="G239" s="90">
        <v>2.5440056520000001</v>
      </c>
      <c r="H239" s="91">
        <v>1.347348873785317</v>
      </c>
      <c r="I239" s="89">
        <v>2.5668146599999999</v>
      </c>
      <c r="J239" s="90">
        <v>2.3609131675000001</v>
      </c>
      <c r="K239" s="91">
        <v>7.1094542829860137</v>
      </c>
      <c r="L239" s="89">
        <v>0.64936492999999995</v>
      </c>
      <c r="M239" s="90">
        <v>0.32437743450000001</v>
      </c>
      <c r="N239" s="91">
        <v>0.80281113478925237</v>
      </c>
      <c r="O239" s="89">
        <v>7.4256729145558934E-4</v>
      </c>
      <c r="P239" s="90">
        <v>9.6692156366092537E-4</v>
      </c>
      <c r="Q239" s="91">
        <v>2.8976081920382593E-3</v>
      </c>
      <c r="R239" s="89">
        <v>8.7855293819655528E-4</v>
      </c>
      <c r="S239" s="90">
        <v>1.1440052347180005E-3</v>
      </c>
      <c r="T239" s="91">
        <v>3.9136662360276363E-3</v>
      </c>
      <c r="U239" s="89">
        <v>1.3709866100000001E-2</v>
      </c>
      <c r="V239" s="90">
        <v>3.1494188404999998E-2</v>
      </c>
      <c r="W239" s="91">
        <v>4.7601498463340858E-2</v>
      </c>
      <c r="X239" s="89">
        <v>3.9019571000000002E-3</v>
      </c>
      <c r="Y239" s="90">
        <v>8.9620646149999993E-3</v>
      </c>
      <c r="Z239" s="91">
        <v>8.8642283964981815E-3</v>
      </c>
      <c r="AA239" s="89">
        <v>2.2294017199999999E-2</v>
      </c>
      <c r="AB239" s="90">
        <v>5.1209962730000003E-2</v>
      </c>
      <c r="AC239" s="91">
        <v>1.0489074999398175E-2</v>
      </c>
      <c r="AD239" s="89">
        <v>1.00318631E-2</v>
      </c>
      <c r="AE239" s="90">
        <v>2.3044425665E-2</v>
      </c>
      <c r="AF239" s="91">
        <v>3.9059208600476644E-3</v>
      </c>
      <c r="AG239" s="89">
        <v>4.3026408299999999E-2</v>
      </c>
      <c r="AH239" s="90">
        <v>9.8835418834999994E-2</v>
      </c>
      <c r="AI239" s="91">
        <v>0.10471797477953156</v>
      </c>
      <c r="AJ239" s="89">
        <v>0.69746973999999995</v>
      </c>
      <c r="AK239" s="90">
        <v>0.3483998365</v>
      </c>
      <c r="AL239" s="104">
        <v>0.3483998365</v>
      </c>
    </row>
    <row r="240" spans="1:38" ht="13" x14ac:dyDescent="0.3">
      <c r="A240" s="71">
        <v>1980</v>
      </c>
      <c r="B240" s="72">
        <v>35</v>
      </c>
      <c r="C240" s="89">
        <v>2.4157565499999998</v>
      </c>
      <c r="D240" s="90">
        <v>4.2113472925000002</v>
      </c>
      <c r="E240" s="91">
        <v>5.3128619815279929</v>
      </c>
      <c r="F240" s="89">
        <v>1.1050348999999999</v>
      </c>
      <c r="G240" s="90">
        <v>2.5440056520000001</v>
      </c>
      <c r="H240" s="91">
        <v>1.347348873785317</v>
      </c>
      <c r="I240" s="89">
        <v>2.5668146599999999</v>
      </c>
      <c r="J240" s="90">
        <v>2.3609131675000001</v>
      </c>
      <c r="K240" s="91">
        <v>7.1094542829860137</v>
      </c>
      <c r="L240" s="89">
        <v>0.64936492999999995</v>
      </c>
      <c r="M240" s="90">
        <v>0.32437743450000001</v>
      </c>
      <c r="N240" s="91">
        <v>0.80281113478925237</v>
      </c>
      <c r="O240" s="89">
        <v>7.4256729145558934E-4</v>
      </c>
      <c r="P240" s="90">
        <v>9.6692156366092537E-4</v>
      </c>
      <c r="Q240" s="91">
        <v>2.8976081920382593E-3</v>
      </c>
      <c r="R240" s="89">
        <v>8.7855293819655528E-4</v>
      </c>
      <c r="S240" s="90">
        <v>1.1440052347180005E-3</v>
      </c>
      <c r="T240" s="91">
        <v>3.9136662360276363E-3</v>
      </c>
      <c r="U240" s="89">
        <v>1.3709866100000001E-2</v>
      </c>
      <c r="V240" s="90">
        <v>3.1494188404999998E-2</v>
      </c>
      <c r="W240" s="91">
        <v>4.7601498463340858E-2</v>
      </c>
      <c r="X240" s="89">
        <v>3.9019571000000002E-3</v>
      </c>
      <c r="Y240" s="90">
        <v>8.9620646149999993E-3</v>
      </c>
      <c r="Z240" s="91">
        <v>8.8642283964981815E-3</v>
      </c>
      <c r="AA240" s="89">
        <v>2.2294017199999999E-2</v>
      </c>
      <c r="AB240" s="90">
        <v>5.1209962730000003E-2</v>
      </c>
      <c r="AC240" s="91">
        <v>1.0489074999398175E-2</v>
      </c>
      <c r="AD240" s="89">
        <v>1.00318631E-2</v>
      </c>
      <c r="AE240" s="90">
        <v>2.3044425665E-2</v>
      </c>
      <c r="AF240" s="91">
        <v>3.9059208600476644E-3</v>
      </c>
      <c r="AG240" s="89">
        <v>4.3026408299999999E-2</v>
      </c>
      <c r="AH240" s="90">
        <v>9.8835418834999994E-2</v>
      </c>
      <c r="AI240" s="91">
        <v>0.10471797477953156</v>
      </c>
      <c r="AJ240" s="89">
        <v>0.69746973999999995</v>
      </c>
      <c r="AK240" s="90">
        <v>0.3483998365</v>
      </c>
      <c r="AL240" s="104">
        <v>0.3483998365</v>
      </c>
    </row>
    <row r="241" spans="1:38" ht="13" x14ac:dyDescent="0.3">
      <c r="A241" s="71">
        <v>1980</v>
      </c>
      <c r="B241" s="72">
        <v>36</v>
      </c>
      <c r="C241" s="89">
        <v>2.4157565499999998</v>
      </c>
      <c r="D241" s="90">
        <v>4.2113472925000002</v>
      </c>
      <c r="E241" s="91">
        <v>5.3128619815279929</v>
      </c>
      <c r="F241" s="89">
        <v>1.1050348999999999</v>
      </c>
      <c r="G241" s="90">
        <v>2.5440056520000001</v>
      </c>
      <c r="H241" s="91">
        <v>1.347348873785317</v>
      </c>
      <c r="I241" s="89">
        <v>2.5668146599999999</v>
      </c>
      <c r="J241" s="90">
        <v>2.3609131675000001</v>
      </c>
      <c r="K241" s="91">
        <v>7.1094542829860137</v>
      </c>
      <c r="L241" s="89">
        <v>0.64936492999999995</v>
      </c>
      <c r="M241" s="90">
        <v>0.32437743450000001</v>
      </c>
      <c r="N241" s="91">
        <v>0.80281113478925237</v>
      </c>
      <c r="O241" s="89">
        <v>7.4256729145558934E-4</v>
      </c>
      <c r="P241" s="90">
        <v>9.6692156366092537E-4</v>
      </c>
      <c r="Q241" s="91">
        <v>2.8976081920382593E-3</v>
      </c>
      <c r="R241" s="89">
        <v>8.7855293819655528E-4</v>
      </c>
      <c r="S241" s="90">
        <v>1.1440052347180005E-3</v>
      </c>
      <c r="T241" s="91">
        <v>3.9136662360276363E-3</v>
      </c>
      <c r="U241" s="89">
        <v>1.3709866100000001E-2</v>
      </c>
      <c r="V241" s="90">
        <v>3.1494188404999998E-2</v>
      </c>
      <c r="W241" s="91">
        <v>4.7601498463340858E-2</v>
      </c>
      <c r="X241" s="89">
        <v>3.9019571000000002E-3</v>
      </c>
      <c r="Y241" s="90">
        <v>8.9620646149999993E-3</v>
      </c>
      <c r="Z241" s="91">
        <v>8.8642283964981815E-3</v>
      </c>
      <c r="AA241" s="89">
        <v>2.2294017199999999E-2</v>
      </c>
      <c r="AB241" s="90">
        <v>5.1209962730000003E-2</v>
      </c>
      <c r="AC241" s="91">
        <v>1.0489074999398175E-2</v>
      </c>
      <c r="AD241" s="89">
        <v>1.00318631E-2</v>
      </c>
      <c r="AE241" s="90">
        <v>2.3044425665E-2</v>
      </c>
      <c r="AF241" s="91">
        <v>3.9059208600476644E-3</v>
      </c>
      <c r="AG241" s="89">
        <v>4.3026408299999999E-2</v>
      </c>
      <c r="AH241" s="90">
        <v>9.8835418834999994E-2</v>
      </c>
      <c r="AI241" s="91">
        <v>0.10471797477953156</v>
      </c>
      <c r="AJ241" s="89">
        <v>0.69746973999999995</v>
      </c>
      <c r="AK241" s="90">
        <v>0.3483998365</v>
      </c>
      <c r="AL241" s="104">
        <v>0.3483998365</v>
      </c>
    </row>
    <row r="242" spans="1:38" ht="13" x14ac:dyDescent="0.3">
      <c r="A242" s="71">
        <v>1980</v>
      </c>
      <c r="B242" s="72">
        <v>37</v>
      </c>
      <c r="C242" s="89">
        <v>2.4157565499999998</v>
      </c>
      <c r="D242" s="90">
        <v>4.2113472925000002</v>
      </c>
      <c r="E242" s="91">
        <v>5.3128619815279929</v>
      </c>
      <c r="F242" s="89">
        <v>1.1050348999999999</v>
      </c>
      <c r="G242" s="90">
        <v>2.5440056520000001</v>
      </c>
      <c r="H242" s="91">
        <v>1.347348873785317</v>
      </c>
      <c r="I242" s="89">
        <v>2.5668146599999999</v>
      </c>
      <c r="J242" s="90">
        <v>2.3609131675000001</v>
      </c>
      <c r="K242" s="91">
        <v>7.1094542829860137</v>
      </c>
      <c r="L242" s="89">
        <v>0.64936492999999995</v>
      </c>
      <c r="M242" s="90">
        <v>0.32437743450000001</v>
      </c>
      <c r="N242" s="91">
        <v>0.80281113478925237</v>
      </c>
      <c r="O242" s="89">
        <v>7.4256729145558934E-4</v>
      </c>
      <c r="P242" s="90">
        <v>9.6692156366092537E-4</v>
      </c>
      <c r="Q242" s="91">
        <v>2.8976081920382593E-3</v>
      </c>
      <c r="R242" s="89">
        <v>8.7855293819655528E-4</v>
      </c>
      <c r="S242" s="90">
        <v>1.1440052347180005E-3</v>
      </c>
      <c r="T242" s="91">
        <v>3.9136662360276363E-3</v>
      </c>
      <c r="U242" s="89">
        <v>1.3709866100000001E-2</v>
      </c>
      <c r="V242" s="90">
        <v>3.1494188404999998E-2</v>
      </c>
      <c r="W242" s="91">
        <v>4.7601498463340858E-2</v>
      </c>
      <c r="X242" s="89">
        <v>3.9019571000000002E-3</v>
      </c>
      <c r="Y242" s="90">
        <v>8.9620646149999993E-3</v>
      </c>
      <c r="Z242" s="91">
        <v>8.8642283964981815E-3</v>
      </c>
      <c r="AA242" s="89">
        <v>2.2294017199999999E-2</v>
      </c>
      <c r="AB242" s="90">
        <v>5.1209962730000003E-2</v>
      </c>
      <c r="AC242" s="91">
        <v>1.0489074999398175E-2</v>
      </c>
      <c r="AD242" s="89">
        <v>1.00318631E-2</v>
      </c>
      <c r="AE242" s="90">
        <v>2.3044425665E-2</v>
      </c>
      <c r="AF242" s="91">
        <v>3.9059208600476644E-3</v>
      </c>
      <c r="AG242" s="89">
        <v>4.3026408299999999E-2</v>
      </c>
      <c r="AH242" s="90">
        <v>9.8835418834999994E-2</v>
      </c>
      <c r="AI242" s="91">
        <v>0.10471797477953156</v>
      </c>
      <c r="AJ242" s="89">
        <v>0.69746973999999995</v>
      </c>
      <c r="AK242" s="90">
        <v>0.3483998365</v>
      </c>
      <c r="AL242" s="104">
        <v>0.3483998365</v>
      </c>
    </row>
    <row r="243" spans="1:38" ht="13" x14ac:dyDescent="0.3">
      <c r="A243" s="71">
        <v>1980</v>
      </c>
      <c r="B243" s="72">
        <v>38</v>
      </c>
      <c r="C243" s="89">
        <v>2.4157565499999998</v>
      </c>
      <c r="D243" s="90">
        <v>4.2113472925000002</v>
      </c>
      <c r="E243" s="91">
        <v>5.3128619815279929</v>
      </c>
      <c r="F243" s="89">
        <v>1.1050348999999999</v>
      </c>
      <c r="G243" s="90">
        <v>2.5440056520000001</v>
      </c>
      <c r="H243" s="91">
        <v>1.347348873785317</v>
      </c>
      <c r="I243" s="89">
        <v>2.5668146599999999</v>
      </c>
      <c r="J243" s="90">
        <v>2.3609131675000001</v>
      </c>
      <c r="K243" s="91">
        <v>7.1094542829860137</v>
      </c>
      <c r="L243" s="89">
        <v>0.64936492999999995</v>
      </c>
      <c r="M243" s="90">
        <v>0.32437743450000001</v>
      </c>
      <c r="N243" s="91">
        <v>0.80281113478925237</v>
      </c>
      <c r="O243" s="89">
        <v>7.4256729145558934E-4</v>
      </c>
      <c r="P243" s="90">
        <v>9.6692156366092537E-4</v>
      </c>
      <c r="Q243" s="91">
        <v>2.8976081920382593E-3</v>
      </c>
      <c r="R243" s="89">
        <v>8.7855293819655528E-4</v>
      </c>
      <c r="S243" s="90">
        <v>1.1440052347180005E-3</v>
      </c>
      <c r="T243" s="91">
        <v>3.9136662360276363E-3</v>
      </c>
      <c r="U243" s="89">
        <v>1.3709866100000001E-2</v>
      </c>
      <c r="V243" s="90">
        <v>3.1494188404999998E-2</v>
      </c>
      <c r="W243" s="91">
        <v>4.7601498463340858E-2</v>
      </c>
      <c r="X243" s="89">
        <v>3.9019571000000002E-3</v>
      </c>
      <c r="Y243" s="90">
        <v>8.9620646149999993E-3</v>
      </c>
      <c r="Z243" s="91">
        <v>8.8642283964981815E-3</v>
      </c>
      <c r="AA243" s="89">
        <v>2.2294017199999999E-2</v>
      </c>
      <c r="AB243" s="90">
        <v>5.1209962730000003E-2</v>
      </c>
      <c r="AC243" s="91">
        <v>1.0489074999398175E-2</v>
      </c>
      <c r="AD243" s="89">
        <v>1.00318631E-2</v>
      </c>
      <c r="AE243" s="90">
        <v>2.3044425665E-2</v>
      </c>
      <c r="AF243" s="91">
        <v>3.9059208600476644E-3</v>
      </c>
      <c r="AG243" s="89">
        <v>4.3026408299999999E-2</v>
      </c>
      <c r="AH243" s="90">
        <v>9.8835418834999994E-2</v>
      </c>
      <c r="AI243" s="91">
        <v>0.10471797477953156</v>
      </c>
      <c r="AJ243" s="89">
        <v>0.69746973999999995</v>
      </c>
      <c r="AK243" s="90">
        <v>0.3483998365</v>
      </c>
      <c r="AL243" s="104">
        <v>0.3483998365</v>
      </c>
    </row>
    <row r="244" spans="1:38" ht="13.5" thickBot="1" x14ac:dyDescent="0.35">
      <c r="A244" s="73">
        <v>1980</v>
      </c>
      <c r="B244" s="74">
        <v>39</v>
      </c>
      <c r="C244" s="96">
        <v>2.4157565499999998</v>
      </c>
      <c r="D244" s="97">
        <v>4.2113472925000002</v>
      </c>
      <c r="E244" s="98">
        <v>5.3128619815279929</v>
      </c>
      <c r="F244" s="96">
        <v>1.1050348999999999</v>
      </c>
      <c r="G244" s="97">
        <v>2.5440056520000001</v>
      </c>
      <c r="H244" s="98">
        <v>1.347348873785317</v>
      </c>
      <c r="I244" s="96">
        <v>2.5668146599999999</v>
      </c>
      <c r="J244" s="97">
        <v>2.3609131675000001</v>
      </c>
      <c r="K244" s="98">
        <v>7.1094542829860137</v>
      </c>
      <c r="L244" s="96">
        <v>0.64936492999999995</v>
      </c>
      <c r="M244" s="97">
        <v>0.32437743450000001</v>
      </c>
      <c r="N244" s="98">
        <v>0.80281113478925237</v>
      </c>
      <c r="O244" s="96">
        <v>7.4256729145558934E-4</v>
      </c>
      <c r="P244" s="97">
        <v>9.6692156366092537E-4</v>
      </c>
      <c r="Q244" s="98">
        <v>2.8976081920382593E-3</v>
      </c>
      <c r="R244" s="96">
        <v>8.7855293819655528E-4</v>
      </c>
      <c r="S244" s="97">
        <v>1.1440052347180005E-3</v>
      </c>
      <c r="T244" s="98">
        <v>3.9136662360276363E-3</v>
      </c>
      <c r="U244" s="96">
        <v>1.3709866100000001E-2</v>
      </c>
      <c r="V244" s="97">
        <v>3.1494188404999998E-2</v>
      </c>
      <c r="W244" s="98">
        <v>4.7601498463340858E-2</v>
      </c>
      <c r="X244" s="96">
        <v>3.9019571000000002E-3</v>
      </c>
      <c r="Y244" s="97">
        <v>8.9620646149999993E-3</v>
      </c>
      <c r="Z244" s="98">
        <v>8.8642283964981815E-3</v>
      </c>
      <c r="AA244" s="96">
        <v>2.2294017199999999E-2</v>
      </c>
      <c r="AB244" s="97">
        <v>5.1209962730000003E-2</v>
      </c>
      <c r="AC244" s="98">
        <v>1.0489074999398175E-2</v>
      </c>
      <c r="AD244" s="96">
        <v>1.00318631E-2</v>
      </c>
      <c r="AE244" s="97">
        <v>2.3044425665E-2</v>
      </c>
      <c r="AF244" s="98">
        <v>3.9059208600476644E-3</v>
      </c>
      <c r="AG244" s="96">
        <v>4.3026408299999999E-2</v>
      </c>
      <c r="AH244" s="97">
        <v>9.8835418834999994E-2</v>
      </c>
      <c r="AI244" s="98">
        <v>0.10471797477953156</v>
      </c>
      <c r="AJ244" s="96">
        <v>0.69746973999999995</v>
      </c>
      <c r="AK244" s="97">
        <v>0.3483998365</v>
      </c>
      <c r="AL244" s="105">
        <v>0.3483998365</v>
      </c>
    </row>
    <row r="245" spans="1:38" ht="13" x14ac:dyDescent="0.3">
      <c r="A245" s="69">
        <v>1981</v>
      </c>
      <c r="B245" s="70">
        <v>0</v>
      </c>
      <c r="C245" s="84">
        <v>0.84374800999999999</v>
      </c>
      <c r="D245" s="85">
        <v>2.0687502814999998</v>
      </c>
      <c r="E245" s="86">
        <v>1.3514259457582545</v>
      </c>
      <c r="F245" s="84">
        <v>0.23360417999999999</v>
      </c>
      <c r="G245" s="85">
        <v>0.51496914149999995</v>
      </c>
      <c r="H245" s="86">
        <v>0.32061363759852229</v>
      </c>
      <c r="I245" s="84">
        <v>1.4369069000000001</v>
      </c>
      <c r="J245" s="85">
        <v>4.7964003215000002</v>
      </c>
      <c r="K245" s="86">
        <v>6.7037435060853587</v>
      </c>
      <c r="L245" s="84">
        <v>0.27222721999999999</v>
      </c>
      <c r="M245" s="85">
        <v>0.499499945</v>
      </c>
      <c r="N245" s="86">
        <v>0.47687595855135106</v>
      </c>
      <c r="O245" s="84">
        <v>7.4256729145558934E-4</v>
      </c>
      <c r="P245" s="85">
        <v>9.6692156366092537E-4</v>
      </c>
      <c r="Q245" s="86">
        <v>2.5846213269631732E-3</v>
      </c>
      <c r="R245" s="84">
        <v>8.7855293819655528E-4</v>
      </c>
      <c r="S245" s="85">
        <v>1.1440052347180005E-3</v>
      </c>
      <c r="T245" s="86">
        <v>2.4073178612593177E-3</v>
      </c>
      <c r="U245" s="84">
        <v>2.9726853999999998E-3</v>
      </c>
      <c r="V245" s="85">
        <v>1.3716877415E-2</v>
      </c>
      <c r="W245" s="86">
        <v>1.1327201047475593E-2</v>
      </c>
      <c r="X245" s="84">
        <v>8.4651430000000003E-4</v>
      </c>
      <c r="Y245" s="85">
        <v>2.0068874199999998E-3</v>
      </c>
      <c r="Z245" s="86">
        <v>2.1093205747933904E-3</v>
      </c>
      <c r="AA245" s="84">
        <v>4.8333891999999996E-3</v>
      </c>
      <c r="AB245" s="85">
        <v>7.6303382900000001E-3</v>
      </c>
      <c r="AC245" s="86">
        <v>2.495967477779725E-3</v>
      </c>
      <c r="AD245" s="84">
        <v>2.1746300999999999E-3</v>
      </c>
      <c r="AE245" s="85">
        <v>3.9892321899999998E-3</v>
      </c>
      <c r="AF245" s="86">
        <v>9.294509790746013E-4</v>
      </c>
      <c r="AG245" s="84">
        <v>9.3297141000000007E-3</v>
      </c>
      <c r="AH245" s="85">
        <v>3.8127312415000003E-2</v>
      </c>
      <c r="AI245" s="86">
        <v>2.4918575844724119E-2</v>
      </c>
      <c r="AJ245" s="84">
        <v>0.28502850000000002</v>
      </c>
      <c r="AK245" s="85">
        <v>0.52947294199999995</v>
      </c>
      <c r="AL245" s="103">
        <v>0.52947294199999995</v>
      </c>
    </row>
    <row r="246" spans="1:38" ht="13" x14ac:dyDescent="0.3">
      <c r="A246" s="71">
        <v>1981</v>
      </c>
      <c r="B246" s="72">
        <v>1</v>
      </c>
      <c r="C246" s="89">
        <v>0.89025968</v>
      </c>
      <c r="D246" s="90">
        <v>2.1340973889999999</v>
      </c>
      <c r="E246" s="91">
        <v>1.3518449049149417</v>
      </c>
      <c r="F246" s="89">
        <v>0.26619234000000003</v>
      </c>
      <c r="G246" s="90">
        <v>0.54975651950000004</v>
      </c>
      <c r="H246" s="91">
        <v>0.32095186952601507</v>
      </c>
      <c r="I246" s="89">
        <v>1.4798712199999999</v>
      </c>
      <c r="J246" s="90">
        <v>4.8338363014999999</v>
      </c>
      <c r="K246" s="91">
        <v>6.7045612087381725</v>
      </c>
      <c r="L246" s="89">
        <v>0.27222721999999999</v>
      </c>
      <c r="M246" s="90">
        <v>0.499499945</v>
      </c>
      <c r="N246" s="91">
        <v>0.47689678936033214</v>
      </c>
      <c r="O246" s="89">
        <v>7.4256729145558934E-4</v>
      </c>
      <c r="P246" s="90">
        <v>9.6692156366092537E-4</v>
      </c>
      <c r="Q246" s="91">
        <v>2.5873480771605056E-3</v>
      </c>
      <c r="R246" s="89">
        <v>8.7855293819655528E-4</v>
      </c>
      <c r="S246" s="90">
        <v>1.1440052347180005E-3</v>
      </c>
      <c r="T246" s="91">
        <v>2.4105063096970672E-3</v>
      </c>
      <c r="U246" s="89">
        <v>3.3757176000000001E-3</v>
      </c>
      <c r="V246" s="90">
        <v>1.4145864084999999E-2</v>
      </c>
      <c r="W246" s="91">
        <v>1.1339175521069113E-2</v>
      </c>
      <c r="X246" s="89">
        <v>9.6032029999999996E-4</v>
      </c>
      <c r="Y246" s="90">
        <v>2.1287815450000002E-3</v>
      </c>
      <c r="Z246" s="91">
        <v>2.1115469925585603E-3</v>
      </c>
      <c r="AA246" s="89">
        <v>5.4884134999999999E-3</v>
      </c>
      <c r="AB246" s="90">
        <v>8.3278101649999995E-3</v>
      </c>
      <c r="AC246" s="91">
        <v>2.4986031643888409E-3</v>
      </c>
      <c r="AD246" s="89">
        <v>2.4696945999999999E-3</v>
      </c>
      <c r="AE246" s="90">
        <v>4.3031221050000004E-3</v>
      </c>
      <c r="AF246" s="91">
        <v>9.3043178718007222E-4</v>
      </c>
      <c r="AG246" s="89">
        <v>1.0593821600000001E-2</v>
      </c>
      <c r="AH246" s="90">
        <v>3.9472931939999997E-2</v>
      </c>
      <c r="AI246" s="91">
        <v>2.4944856652212789E-2</v>
      </c>
      <c r="AJ246" s="89">
        <v>0.28502850000000002</v>
      </c>
      <c r="AK246" s="90">
        <v>0.52947294199999995</v>
      </c>
      <c r="AL246" s="104">
        <v>0.52947294199999995</v>
      </c>
    </row>
    <row r="247" spans="1:38" ht="13" x14ac:dyDescent="0.3">
      <c r="A247" s="71">
        <v>1981</v>
      </c>
      <c r="B247" s="72">
        <v>2</v>
      </c>
      <c r="C247" s="89">
        <v>0.94519976999999999</v>
      </c>
      <c r="D247" s="90">
        <v>2.2121852130000002</v>
      </c>
      <c r="E247" s="91">
        <v>1.4317518369031486</v>
      </c>
      <c r="F247" s="89">
        <v>0.30334915000000001</v>
      </c>
      <c r="G247" s="90">
        <v>0.58804677800000005</v>
      </c>
      <c r="H247" s="91">
        <v>0.3849757416669104</v>
      </c>
      <c r="I247" s="89">
        <v>1.5271392500000001</v>
      </c>
      <c r="J247" s="90">
        <v>4.8733918220000003</v>
      </c>
      <c r="K247" s="91">
        <v>6.8641882074230054</v>
      </c>
      <c r="L247" s="89">
        <v>0.27222721999999999</v>
      </c>
      <c r="M247" s="90">
        <v>0.499499945</v>
      </c>
      <c r="N247" s="91">
        <v>0.48080099072132537</v>
      </c>
      <c r="O247" s="89">
        <v>7.4256729145558934E-4</v>
      </c>
      <c r="P247" s="90">
        <v>9.6692156366092537E-4</v>
      </c>
      <c r="Q247" s="91">
        <v>3.1034795787715421E-3</v>
      </c>
      <c r="R247" s="89">
        <v>8.7855293819655528E-4</v>
      </c>
      <c r="S247" s="90">
        <v>1.1440052347180005E-3</v>
      </c>
      <c r="T247" s="91">
        <v>3.0132556000766939E-3</v>
      </c>
      <c r="U247" s="89">
        <v>3.8317471E-3</v>
      </c>
      <c r="V247" s="90">
        <v>1.4617377084999999E-2</v>
      </c>
      <c r="W247" s="91">
        <v>1.3601133924132081E-2</v>
      </c>
      <c r="X247" s="89">
        <v>1.0902005999999999E-3</v>
      </c>
      <c r="Y247" s="90">
        <v>2.2632347349999999E-3</v>
      </c>
      <c r="Z247" s="91">
        <v>2.5327583932093895E-3</v>
      </c>
      <c r="AA247" s="89">
        <v>6.2317055000000003E-3</v>
      </c>
      <c r="AB247" s="90">
        <v>9.0944428750000007E-3</v>
      </c>
      <c r="AC247" s="91">
        <v>2.9970334054770747E-3</v>
      </c>
      <c r="AD247" s="89">
        <v>2.8035263999999999E-3</v>
      </c>
      <c r="AE247" s="90">
        <v>4.648355515E-3</v>
      </c>
      <c r="AF247" s="91">
        <v>1.1160345071315064E-3</v>
      </c>
      <c r="AG247" s="89">
        <v>1.20266091E-2</v>
      </c>
      <c r="AH247" s="90">
        <v>4.0952878450000001E-2</v>
      </c>
      <c r="AI247" s="91">
        <v>2.9920968237255412E-2</v>
      </c>
      <c r="AJ247" s="89">
        <v>0.28502850000000002</v>
      </c>
      <c r="AK247" s="90">
        <v>0.52947294199999995</v>
      </c>
      <c r="AL247" s="104">
        <v>0.52947294199999995</v>
      </c>
    </row>
    <row r="248" spans="1:38" ht="13" x14ac:dyDescent="0.3">
      <c r="A248" s="71">
        <v>1981</v>
      </c>
      <c r="B248" s="72">
        <v>3</v>
      </c>
      <c r="C248" s="89">
        <v>1.0001023200000001</v>
      </c>
      <c r="D248" s="90">
        <v>2.286739458</v>
      </c>
      <c r="E248" s="91">
        <v>1.352915995314445</v>
      </c>
      <c r="F248" s="89">
        <v>0.33977041000000002</v>
      </c>
      <c r="G248" s="90">
        <v>0.62461454999999999</v>
      </c>
      <c r="H248" s="91">
        <v>0.32180881213851675</v>
      </c>
      <c r="I248" s="89">
        <v>1.5724395499999999</v>
      </c>
      <c r="J248" s="90">
        <v>4.9096272765000002</v>
      </c>
      <c r="K248" s="91">
        <v>6.706710626326962</v>
      </c>
      <c r="L248" s="89">
        <v>0.27222721999999999</v>
      </c>
      <c r="M248" s="90">
        <v>0.499499945</v>
      </c>
      <c r="N248" s="91">
        <v>0.47695048748725644</v>
      </c>
      <c r="O248" s="89">
        <v>7.4256729145558934E-4</v>
      </c>
      <c r="P248" s="90">
        <v>9.6692156366092537E-4</v>
      </c>
      <c r="Q248" s="91">
        <v>2.5942562577787542E-3</v>
      </c>
      <c r="R248" s="89">
        <v>8.7855293819655528E-4</v>
      </c>
      <c r="S248" s="90">
        <v>1.1440052347180005E-3</v>
      </c>
      <c r="T248" s="91">
        <v>2.4185701735119701E-3</v>
      </c>
      <c r="U248" s="89">
        <v>4.2807432000000001E-3</v>
      </c>
      <c r="V248" s="90">
        <v>1.5068377935E-2</v>
      </c>
      <c r="W248" s="91">
        <v>1.1369428713668644E-2</v>
      </c>
      <c r="X248" s="89">
        <v>1.2183687000000001E-3</v>
      </c>
      <c r="Y248" s="90">
        <v>2.3914922199999998E-3</v>
      </c>
      <c r="Z248" s="91">
        <v>2.1171839483124684E-3</v>
      </c>
      <c r="AA248" s="89">
        <v>6.9601352000000002E-3</v>
      </c>
      <c r="AB248" s="90">
        <v>9.8274186200000002E-3</v>
      </c>
      <c r="AC248" s="91">
        <v>2.5052741397613297E-3</v>
      </c>
      <c r="AD248" s="89">
        <v>3.1326356000000001E-3</v>
      </c>
      <c r="AE248" s="90">
        <v>4.9777979399999997E-3</v>
      </c>
      <c r="AF248" s="91">
        <v>9.3291421901310471E-4</v>
      </c>
      <c r="AG248" s="89">
        <v>1.3433285999999999E-2</v>
      </c>
      <c r="AH248" s="90">
        <v>4.2367507659999998E-2</v>
      </c>
      <c r="AI248" s="91">
        <v>2.5011445200966397E-2</v>
      </c>
      <c r="AJ248" s="89">
        <v>0.28502850000000002</v>
      </c>
      <c r="AK248" s="90">
        <v>0.52947294199999995</v>
      </c>
      <c r="AL248" s="104">
        <v>0.52947294199999995</v>
      </c>
    </row>
    <row r="249" spans="1:38" ht="13" x14ac:dyDescent="0.3">
      <c r="A249" s="71">
        <v>1981</v>
      </c>
      <c r="B249" s="72">
        <v>4</v>
      </c>
      <c r="C249" s="89">
        <v>1.0551174699999999</v>
      </c>
      <c r="D249" s="90">
        <v>2.3585165655</v>
      </c>
      <c r="E249" s="91">
        <v>5.334236019045882</v>
      </c>
      <c r="F249" s="89">
        <v>0.37551939000000001</v>
      </c>
      <c r="G249" s="90">
        <v>0.65984212399999997</v>
      </c>
      <c r="H249" s="91">
        <v>1.236745239752608</v>
      </c>
      <c r="I249" s="89">
        <v>1.61582235</v>
      </c>
      <c r="J249" s="90">
        <v>4.9429584845000001</v>
      </c>
      <c r="K249" s="91">
        <v>6.7015858174450855</v>
      </c>
      <c r="L249" s="89">
        <v>0.27222721999999999</v>
      </c>
      <c r="M249" s="90">
        <v>0.499499945</v>
      </c>
      <c r="N249" s="91">
        <v>0.87636592660820534</v>
      </c>
      <c r="O249" s="89">
        <v>7.4256729145558934E-4</v>
      </c>
      <c r="P249" s="90">
        <v>9.6692156366092537E-4</v>
      </c>
      <c r="Q249" s="91">
        <v>4.4882113759337795E-3</v>
      </c>
      <c r="R249" s="89">
        <v>8.7855293819655528E-4</v>
      </c>
      <c r="S249" s="90">
        <v>1.1440052347180005E-3</v>
      </c>
      <c r="T249" s="91">
        <v>2.4234417359240831E-3</v>
      </c>
      <c r="U249" s="89">
        <v>4.7212575000000001E-3</v>
      </c>
      <c r="V249" s="90">
        <v>1.5502572795000001E-2</v>
      </c>
      <c r="W249" s="91">
        <v>4.3693979546359285E-2</v>
      </c>
      <c r="X249" s="89">
        <v>1.3438884E-3</v>
      </c>
      <c r="Y249" s="90">
        <v>2.5148966250000001E-3</v>
      </c>
      <c r="Z249" s="91">
        <v>8.1365775167852403E-3</v>
      </c>
      <c r="AA249" s="89">
        <v>7.6772454000000002E-3</v>
      </c>
      <c r="AB249" s="90">
        <v>1.0533595885E-2</v>
      </c>
      <c r="AC249" s="91">
        <v>9.6280606626027738E-3</v>
      </c>
      <c r="AD249" s="89">
        <v>3.4546207000000001E-3</v>
      </c>
      <c r="AE249" s="90">
        <v>5.2957062799999996E-3</v>
      </c>
      <c r="AF249" s="91">
        <v>3.5852922897980878E-3</v>
      </c>
      <c r="AG249" s="89">
        <v>1.4817254E-2</v>
      </c>
      <c r="AH249" s="90">
        <v>4.3730416850000002E-2</v>
      </c>
      <c r="AI249" s="91">
        <v>9.6121748044594599E-2</v>
      </c>
      <c r="AJ249" s="89">
        <v>0.28502850000000002</v>
      </c>
      <c r="AK249" s="90">
        <v>0.52947294199999995</v>
      </c>
      <c r="AL249" s="104">
        <v>0.52947294199999995</v>
      </c>
    </row>
    <row r="250" spans="1:38" ht="13" x14ac:dyDescent="0.3">
      <c r="A250" s="71">
        <v>1981</v>
      </c>
      <c r="B250" s="72">
        <v>5</v>
      </c>
      <c r="C250" s="89">
        <v>1.1104554</v>
      </c>
      <c r="D250" s="90">
        <v>2.4280470214999998</v>
      </c>
      <c r="E250" s="91">
        <v>5.334971831613065</v>
      </c>
      <c r="F250" s="89">
        <v>0.41074336</v>
      </c>
      <c r="G250" s="90">
        <v>0.69407784750000001</v>
      </c>
      <c r="H250" s="91">
        <v>1.2373342231093232</v>
      </c>
      <c r="I250" s="89">
        <v>1.6573243900000001</v>
      </c>
      <c r="J250" s="90">
        <v>4.973645061</v>
      </c>
      <c r="K250" s="91">
        <v>6.7030564332849227</v>
      </c>
      <c r="L250" s="89">
        <v>0.27222721999999999</v>
      </c>
      <c r="M250" s="90">
        <v>0.499499945</v>
      </c>
      <c r="N250" s="91">
        <v>0.87639853626945896</v>
      </c>
      <c r="O250" s="89">
        <v>7.4256729145558934E-4</v>
      </c>
      <c r="P250" s="90">
        <v>9.6692156366092537E-4</v>
      </c>
      <c r="Q250" s="91">
        <v>4.4903413436471751E-3</v>
      </c>
      <c r="R250" s="89">
        <v>8.7855293819655528E-4</v>
      </c>
      <c r="S250" s="90">
        <v>1.1440052347180005E-3</v>
      </c>
      <c r="T250" s="91">
        <v>2.4289357119372883E-3</v>
      </c>
      <c r="U250" s="89">
        <v>5.1559652999999999E-3</v>
      </c>
      <c r="V250" s="90">
        <v>1.5924205319999999E-2</v>
      </c>
      <c r="W250" s="91">
        <v>4.3714629310054695E-2</v>
      </c>
      <c r="X250" s="89">
        <v>1.4675437E-3</v>
      </c>
      <c r="Y250" s="90">
        <v>2.6350427750000001E-3</v>
      </c>
      <c r="Z250" s="91">
        <v>8.1404373182974894E-3</v>
      </c>
      <c r="AA250" s="89">
        <v>8.3847204000000002E-3</v>
      </c>
      <c r="AB250" s="90">
        <v>1.121963845E-2</v>
      </c>
      <c r="AC250" s="91">
        <v>9.6325756309591296E-3</v>
      </c>
      <c r="AD250" s="89">
        <v>3.7731739000000002E-3</v>
      </c>
      <c r="AE250" s="90">
        <v>5.6043584649999997E-3</v>
      </c>
      <c r="AF250" s="91">
        <v>3.5869872477522599E-3</v>
      </c>
      <c r="AG250" s="89">
        <v>1.61813214E-2</v>
      </c>
      <c r="AH250" s="90">
        <v>4.5054305609999998E-2</v>
      </c>
      <c r="AI250" s="91">
        <v>9.6167460009267958E-2</v>
      </c>
      <c r="AJ250" s="89">
        <v>0.28502850000000002</v>
      </c>
      <c r="AK250" s="90">
        <v>0.52947294199999995</v>
      </c>
      <c r="AL250" s="104">
        <v>0.52947294199999995</v>
      </c>
    </row>
    <row r="251" spans="1:38" ht="13" x14ac:dyDescent="0.3">
      <c r="A251" s="71">
        <v>1981</v>
      </c>
      <c r="B251" s="72">
        <v>6</v>
      </c>
      <c r="C251" s="89">
        <v>1.16612907</v>
      </c>
      <c r="D251" s="90">
        <v>2.4959783244999998</v>
      </c>
      <c r="E251" s="91">
        <v>5.3357807783468978</v>
      </c>
      <c r="F251" s="89">
        <v>0.44565789</v>
      </c>
      <c r="G251" s="90">
        <v>0.72765252150000004</v>
      </c>
      <c r="H251" s="91">
        <v>1.2379904997977222</v>
      </c>
      <c r="I251" s="89">
        <v>1.69715324</v>
      </c>
      <c r="J251" s="90">
        <v>5.0019733615000002</v>
      </c>
      <c r="K251" s="91">
        <v>6.704684579113497</v>
      </c>
      <c r="L251" s="89">
        <v>0.27222721999999999</v>
      </c>
      <c r="M251" s="90">
        <v>0.499499945</v>
      </c>
      <c r="N251" s="91">
        <v>0.87644110977907341</v>
      </c>
      <c r="O251" s="89">
        <v>7.4256729145558934E-4</v>
      </c>
      <c r="P251" s="90">
        <v>9.6692156366092537E-4</v>
      </c>
      <c r="Q251" s="91">
        <v>4.4927261566979114E-3</v>
      </c>
      <c r="R251" s="89">
        <v>8.7855293819655528E-4</v>
      </c>
      <c r="S251" s="90">
        <v>1.1440052347180005E-3</v>
      </c>
      <c r="T251" s="91">
        <v>2.4350724657556163E-3</v>
      </c>
      <c r="U251" s="89">
        <v>5.5863220000000003E-3</v>
      </c>
      <c r="V251" s="90">
        <v>1.6337558395E-2</v>
      </c>
      <c r="W251" s="91">
        <v>4.3737880077802695E-2</v>
      </c>
      <c r="X251" s="89">
        <v>1.5893608E-3</v>
      </c>
      <c r="Y251" s="90">
        <v>2.7527250150000001E-3</v>
      </c>
      <c r="Z251" s="91">
        <v>8.1447290185295649E-3</v>
      </c>
      <c r="AA251" s="89">
        <v>9.0829858999999999E-3</v>
      </c>
      <c r="AB251" s="90">
        <v>1.1891562180000001E-2</v>
      </c>
      <c r="AC251" s="91">
        <v>9.637700487066787E-3</v>
      </c>
      <c r="AD251" s="89">
        <v>4.0872358000000001E-3</v>
      </c>
      <c r="AE251" s="90">
        <v>5.9068585599999996E-3</v>
      </c>
      <c r="AF251" s="91">
        <v>3.5888961242648855E-3</v>
      </c>
      <c r="AG251" s="89">
        <v>1.75307198E-2</v>
      </c>
      <c r="AH251" s="90">
        <v>4.6351816699999999E-2</v>
      </c>
      <c r="AI251" s="91">
        <v>9.6218147020572894E-2</v>
      </c>
      <c r="AJ251" s="89">
        <v>0.28502850000000002</v>
      </c>
      <c r="AK251" s="90">
        <v>0.52947294199999995</v>
      </c>
      <c r="AL251" s="104">
        <v>0.52947294199999995</v>
      </c>
    </row>
    <row r="252" spans="1:38" ht="13" x14ac:dyDescent="0.3">
      <c r="A252" s="71">
        <v>1981</v>
      </c>
      <c r="B252" s="72">
        <v>7</v>
      </c>
      <c r="C252" s="89">
        <v>1.2224103099999999</v>
      </c>
      <c r="D252" s="90">
        <v>2.5629390205</v>
      </c>
      <c r="E252" s="91">
        <v>5.3553310649576078</v>
      </c>
      <c r="F252" s="89">
        <v>0.48014741999999999</v>
      </c>
      <c r="G252" s="90">
        <v>0.76084798399999998</v>
      </c>
      <c r="H252" s="91">
        <v>1.2537289903939566</v>
      </c>
      <c r="I252" s="89">
        <v>1.7352671399999999</v>
      </c>
      <c r="J252" s="90">
        <v>5.0282915949999998</v>
      </c>
      <c r="K252" s="91">
        <v>6.7437163133963187</v>
      </c>
      <c r="L252" s="89">
        <v>0.27222721999999999</v>
      </c>
      <c r="M252" s="90">
        <v>0.499499945</v>
      </c>
      <c r="N252" s="91">
        <v>0.83529398471679839</v>
      </c>
      <c r="O252" s="89">
        <v>7.4256729145558934E-4</v>
      </c>
      <c r="P252" s="90">
        <v>9.6692156366092537E-4</v>
      </c>
      <c r="Q252" s="91">
        <v>4.5498557416176989E-3</v>
      </c>
      <c r="R252" s="89">
        <v>8.7855293819655528E-4</v>
      </c>
      <c r="S252" s="90">
        <v>1.1440052347180005E-3</v>
      </c>
      <c r="T252" s="91">
        <v>2.5825520164564899E-3</v>
      </c>
      <c r="U252" s="89">
        <v>6.0122978999999997E-3</v>
      </c>
      <c r="V252" s="90">
        <v>1.6746940379999999E-2</v>
      </c>
      <c r="W252" s="91">
        <v>4.4293997100632435E-2</v>
      </c>
      <c r="X252" s="89">
        <v>1.7101281E-3</v>
      </c>
      <c r="Y252" s="90">
        <v>2.86928056E-3</v>
      </c>
      <c r="Z252" s="91">
        <v>8.2483089383970348E-3</v>
      </c>
      <c r="AA252" s="89">
        <v>9.7758215000000002E-3</v>
      </c>
      <c r="AB252" s="90">
        <v>1.2556912870000001E-2</v>
      </c>
      <c r="AC252" s="91">
        <v>9.7602699443515243E-3</v>
      </c>
      <c r="AD252" s="89">
        <v>4.3984645000000001E-3</v>
      </c>
      <c r="AE252" s="90">
        <v>6.2063969550000004E-3</v>
      </c>
      <c r="AF252" s="91">
        <v>3.6345299091694715E-3</v>
      </c>
      <c r="AG252" s="89">
        <v>1.8867107300000002E-2</v>
      </c>
      <c r="AH252" s="90">
        <v>4.7635734899999997E-2</v>
      </c>
      <c r="AI252" s="91">
        <v>9.7441485595102253E-2</v>
      </c>
      <c r="AJ252" s="89">
        <v>0.28502850000000002</v>
      </c>
      <c r="AK252" s="90">
        <v>0.52947294199999995</v>
      </c>
      <c r="AL252" s="104">
        <v>0.52947294199999995</v>
      </c>
    </row>
    <row r="253" spans="1:38" ht="13" x14ac:dyDescent="0.3">
      <c r="A253" s="71">
        <v>1981</v>
      </c>
      <c r="B253" s="72">
        <v>8</v>
      </c>
      <c r="C253" s="89">
        <v>1.27947159</v>
      </c>
      <c r="D253" s="90">
        <v>2.6295863320000001</v>
      </c>
      <c r="E253" s="91">
        <v>5.349766818766617</v>
      </c>
      <c r="F253" s="89">
        <v>0.51456667</v>
      </c>
      <c r="G253" s="90">
        <v>0.79401632300000002</v>
      </c>
      <c r="H253" s="91">
        <v>1.2547068527721896</v>
      </c>
      <c r="I253" s="89">
        <v>1.77199482</v>
      </c>
      <c r="J253" s="90">
        <v>5.0527262244999998</v>
      </c>
      <c r="K253" s="91">
        <v>6.7407036289657603</v>
      </c>
      <c r="L253" s="89">
        <v>0.27222721999999999</v>
      </c>
      <c r="M253" s="90">
        <v>0.499499945</v>
      </c>
      <c r="N253" s="91">
        <v>0.83536083469411937</v>
      </c>
      <c r="O253" s="89">
        <v>7.4256729145558934E-4</v>
      </c>
      <c r="P253" s="90">
        <v>9.6692156366092537E-4</v>
      </c>
      <c r="Q253" s="91">
        <v>4.5533952880619059E-3</v>
      </c>
      <c r="R253" s="89">
        <v>8.7855293819655528E-4</v>
      </c>
      <c r="S253" s="90">
        <v>1.1440052347180005E-3</v>
      </c>
      <c r="T253" s="91">
        <v>2.5953296638573857E-3</v>
      </c>
      <c r="U253" s="89">
        <v>6.4345762999999997E-3</v>
      </c>
      <c r="V253" s="90">
        <v>1.7155781355E-2</v>
      </c>
      <c r="W253" s="91">
        <v>4.4328471289195044E-2</v>
      </c>
      <c r="X253" s="89">
        <v>1.8310310999999999E-3</v>
      </c>
      <c r="Y253" s="90">
        <v>2.9852446550000002E-3</v>
      </c>
      <c r="Z253" s="91">
        <v>8.2547215341236546E-3</v>
      </c>
      <c r="AA253" s="89">
        <v>1.0463734000000001E-2</v>
      </c>
      <c r="AB253" s="90">
        <v>1.3221329245E-2</v>
      </c>
      <c r="AC253" s="91">
        <v>9.7678484781098442E-3</v>
      </c>
      <c r="AD253" s="89">
        <v>4.7082317999999996E-3</v>
      </c>
      <c r="AE253" s="90">
        <v>6.5053295349999998E-3</v>
      </c>
      <c r="AF253" s="91">
        <v>3.6373592408908101E-3</v>
      </c>
      <c r="AG253" s="89">
        <v>2.0193779200000001E-2</v>
      </c>
      <c r="AH253" s="90">
        <v>4.8917969654999997E-2</v>
      </c>
      <c r="AI253" s="91">
        <v>9.7517625608873865E-2</v>
      </c>
      <c r="AJ253" s="89">
        <v>0.28502850000000002</v>
      </c>
      <c r="AK253" s="90">
        <v>0.52947294199999995</v>
      </c>
      <c r="AL253" s="104">
        <v>0.52947294199999995</v>
      </c>
    </row>
    <row r="254" spans="1:38" ht="13" x14ac:dyDescent="0.3">
      <c r="A254" s="71">
        <v>1981</v>
      </c>
      <c r="B254" s="72">
        <v>9</v>
      </c>
      <c r="C254" s="89">
        <v>1.3372635799999999</v>
      </c>
      <c r="D254" s="90">
        <v>2.6964340435</v>
      </c>
      <c r="E254" s="91">
        <v>5.3516097063377099</v>
      </c>
      <c r="F254" s="89">
        <v>0.54874228999999997</v>
      </c>
      <c r="G254" s="90">
        <v>0.82744432050000005</v>
      </c>
      <c r="H254" s="91">
        <v>1.2561980623061202</v>
      </c>
      <c r="I254" s="89">
        <v>1.8071995599999999</v>
      </c>
      <c r="J254" s="90">
        <v>5.0756308854999999</v>
      </c>
      <c r="K254" s="91">
        <v>6.7443909334156631</v>
      </c>
      <c r="L254" s="89">
        <v>0.27222721999999999</v>
      </c>
      <c r="M254" s="90">
        <v>0.499499945</v>
      </c>
      <c r="N254" s="91">
        <v>0.83543285043735538</v>
      </c>
      <c r="O254" s="89">
        <v>7.4256729145558934E-4</v>
      </c>
      <c r="P254" s="90">
        <v>9.6692156366092537E-4</v>
      </c>
      <c r="Q254" s="91">
        <v>4.5588046835329946E-3</v>
      </c>
      <c r="R254" s="89">
        <v>8.7855293819655528E-4</v>
      </c>
      <c r="S254" s="90">
        <v>1.1440052347180005E-3</v>
      </c>
      <c r="T254" s="91">
        <v>2.6093195679487745E-3</v>
      </c>
      <c r="U254" s="89">
        <v>6.8564443999999999E-3</v>
      </c>
      <c r="V254" s="90">
        <v>1.756785009E-2</v>
      </c>
      <c r="W254" s="91">
        <v>4.4381170068996556E-2</v>
      </c>
      <c r="X254" s="89">
        <v>1.9510445E-3</v>
      </c>
      <c r="Y254" s="90">
        <v>3.1026747800000001E-3</v>
      </c>
      <c r="Z254" s="91">
        <v>8.2645408296550607E-3</v>
      </c>
      <c r="AA254" s="89">
        <v>1.11486641E-2</v>
      </c>
      <c r="AB254" s="90">
        <v>1.3891567585E-2</v>
      </c>
      <c r="AC254" s="91">
        <v>9.7794667327115604E-3</v>
      </c>
      <c r="AD254" s="89">
        <v>5.0168994000000001E-3</v>
      </c>
      <c r="AE254" s="90">
        <v>6.8067737950000002E-3</v>
      </c>
      <c r="AF254" s="91">
        <v>3.641679210673036E-3</v>
      </c>
      <c r="AG254" s="89">
        <v>2.1515721299999999E-2</v>
      </c>
      <c r="AH254" s="90">
        <v>5.0211257874999998E-2</v>
      </c>
      <c r="AI254" s="91">
        <v>9.7633535426187454E-2</v>
      </c>
      <c r="AJ254" s="89">
        <v>0.28502850000000002</v>
      </c>
      <c r="AK254" s="90">
        <v>0.52947294199999995</v>
      </c>
      <c r="AL254" s="104">
        <v>0.52947294199999995</v>
      </c>
    </row>
    <row r="255" spans="1:38" ht="13" x14ac:dyDescent="0.3">
      <c r="A255" s="71">
        <v>1981</v>
      </c>
      <c r="B255" s="72">
        <v>10</v>
      </c>
      <c r="C255" s="89">
        <v>1.39609889</v>
      </c>
      <c r="D255" s="90">
        <v>2.7640850299999999</v>
      </c>
      <c r="E255" s="91">
        <v>5.3536487901426204</v>
      </c>
      <c r="F255" s="89">
        <v>0.58282909999999999</v>
      </c>
      <c r="G255" s="90">
        <v>0.86148009299999995</v>
      </c>
      <c r="H255" s="91">
        <v>1.2599151650057518</v>
      </c>
      <c r="I255" s="89">
        <v>1.8411804700000001</v>
      </c>
      <c r="J255" s="90">
        <v>5.0971118574999998</v>
      </c>
      <c r="K255" s="91">
        <v>6.7484740917822839</v>
      </c>
      <c r="L255" s="89">
        <v>0.27222721999999999</v>
      </c>
      <c r="M255" s="90">
        <v>0.499499945</v>
      </c>
      <c r="N255" s="91">
        <v>0.83551468684938945</v>
      </c>
      <c r="O255" s="89">
        <v>7.4256729145558934E-4</v>
      </c>
      <c r="P255" s="90">
        <v>9.6692156366092537E-4</v>
      </c>
      <c r="Q255" s="91">
        <v>2.7199393128109883E-3</v>
      </c>
      <c r="R255" s="89">
        <v>8.7855293819655528E-4</v>
      </c>
      <c r="S255" s="90">
        <v>1.1440052347180005E-3</v>
      </c>
      <c r="T255" s="91">
        <v>2.6246717210217743E-3</v>
      </c>
      <c r="U255" s="89">
        <v>7.2771928999999999E-3</v>
      </c>
      <c r="V255" s="90">
        <v>1.7987125999999999E-2</v>
      </c>
      <c r="W255" s="91">
        <v>4.451242613480437E-2</v>
      </c>
      <c r="X255" s="89">
        <v>2.0708481000000002E-3</v>
      </c>
      <c r="Y255" s="90">
        <v>3.22201042E-3</v>
      </c>
      <c r="Z255" s="91">
        <v>8.2889832208346611E-3</v>
      </c>
      <c r="AA255" s="89">
        <v>1.18325902E-2</v>
      </c>
      <c r="AB255" s="90">
        <v>1.457397945E-2</v>
      </c>
      <c r="AC255" s="91">
        <v>9.808390669309346E-3</v>
      </c>
      <c r="AD255" s="89">
        <v>5.3252613999999997E-3</v>
      </c>
      <c r="AE255" s="90">
        <v>7.1136767850000001E-3</v>
      </c>
      <c r="AF255" s="91">
        <v>3.6524521359963401E-3</v>
      </c>
      <c r="AG255" s="89">
        <v>2.2836436000000002E-2</v>
      </c>
      <c r="AH255" s="90">
        <v>5.1528034469999998E-2</v>
      </c>
      <c r="AI255" s="91">
        <v>9.792226004518427E-2</v>
      </c>
      <c r="AJ255" s="89">
        <v>0.28502850000000002</v>
      </c>
      <c r="AK255" s="90">
        <v>0.52947294199999995</v>
      </c>
      <c r="AL255" s="104">
        <v>0.52947294199999995</v>
      </c>
    </row>
    <row r="256" spans="1:38" ht="13" x14ac:dyDescent="0.3">
      <c r="A256" s="71">
        <v>1981</v>
      </c>
      <c r="B256" s="72">
        <v>11</v>
      </c>
      <c r="C256" s="89">
        <v>1.4561091100000001</v>
      </c>
      <c r="D256" s="90">
        <v>2.8332714710000002</v>
      </c>
      <c r="E256" s="91">
        <v>5.4355943515161176</v>
      </c>
      <c r="F256" s="89">
        <v>0.61704861</v>
      </c>
      <c r="G256" s="90">
        <v>0.89649961150000002</v>
      </c>
      <c r="H256" s="91">
        <v>1.3260026266087577</v>
      </c>
      <c r="I256" s="89">
        <v>1.8738756299999999</v>
      </c>
      <c r="J256" s="90">
        <v>5.1174734749999997</v>
      </c>
      <c r="K256" s="91">
        <v>6.9121461860780178</v>
      </c>
      <c r="L256" s="89">
        <v>0.27222721999999999</v>
      </c>
      <c r="M256" s="90">
        <v>0.499499945</v>
      </c>
      <c r="N256" s="91">
        <v>0.83872273369801353</v>
      </c>
      <c r="O256" s="89">
        <v>7.4256729145558934E-4</v>
      </c>
      <c r="P256" s="90">
        <v>9.6692156366092537E-4</v>
      </c>
      <c r="Q256" s="91">
        <v>2.8626094290154203E-3</v>
      </c>
      <c r="R256" s="89">
        <v>8.7855293819655528E-4</v>
      </c>
      <c r="S256" s="90">
        <v>1.1440052347180005E-3</v>
      </c>
      <c r="T256" s="91">
        <v>3.2427843965414193E-3</v>
      </c>
      <c r="U256" s="89">
        <v>7.6980071999999998E-3</v>
      </c>
      <c r="V256" s="90">
        <v>1.8418280044999999E-2</v>
      </c>
      <c r="W256" s="91">
        <v>4.684737908116509E-2</v>
      </c>
      <c r="X256" s="89">
        <v>2.1907621000000002E-3</v>
      </c>
      <c r="Y256" s="90">
        <v>3.3445679349999998E-3</v>
      </c>
      <c r="Z256" s="91">
        <v>8.7237938080248628E-3</v>
      </c>
      <c r="AA256" s="89">
        <v>1.2517110999999999E-2</v>
      </c>
      <c r="AB256" s="90">
        <v>1.5274619709999999E-2</v>
      </c>
      <c r="AC256" s="91">
        <v>1.0322915296649001E-2</v>
      </c>
      <c r="AD256" s="89">
        <v>5.6325237999999998E-3</v>
      </c>
      <c r="AE256" s="90">
        <v>7.4291889949999997E-3</v>
      </c>
      <c r="AF256" s="91">
        <v>3.844046890066542E-3</v>
      </c>
      <c r="AG256" s="89">
        <v>2.4157686599999999E-2</v>
      </c>
      <c r="AH256" s="90">
        <v>5.2880751949999999E-2</v>
      </c>
      <c r="AI256" s="91">
        <v>0.10305890616408336</v>
      </c>
      <c r="AJ256" s="89">
        <v>0.28502850000000002</v>
      </c>
      <c r="AK256" s="90">
        <v>0.52947294199999995</v>
      </c>
      <c r="AL256" s="104">
        <v>0.52947294199999995</v>
      </c>
    </row>
    <row r="257" spans="1:38" ht="13" x14ac:dyDescent="0.3">
      <c r="A257" s="71">
        <v>1981</v>
      </c>
      <c r="B257" s="72">
        <v>12</v>
      </c>
      <c r="C257" s="89">
        <v>1.5173002799999999</v>
      </c>
      <c r="D257" s="90">
        <v>2.9045711614999998</v>
      </c>
      <c r="E257" s="91">
        <v>5.4424118441694276</v>
      </c>
      <c r="F257" s="89">
        <v>0.65124808000000001</v>
      </c>
      <c r="G257" s="90">
        <v>0.93272490350000004</v>
      </c>
      <c r="H257" s="91">
        <v>1.3315017351482406</v>
      </c>
      <c r="I257" s="89">
        <v>1.9053503899999999</v>
      </c>
      <c r="J257" s="90">
        <v>5.1368722565000002</v>
      </c>
      <c r="K257" s="91">
        <v>6.9257681845912513</v>
      </c>
      <c r="L257" s="89">
        <v>0.2440244</v>
      </c>
      <c r="M257" s="90">
        <v>0.44323431899999999</v>
      </c>
      <c r="N257" s="91">
        <v>0.83899045423230545</v>
      </c>
      <c r="O257" s="89">
        <v>7.4256729145558934E-4</v>
      </c>
      <c r="P257" s="90">
        <v>9.6692156366092537E-4</v>
      </c>
      <c r="Q257" s="91">
        <v>2.8744841202243817E-3</v>
      </c>
      <c r="R257" s="89">
        <v>8.7855293819655528E-4</v>
      </c>
      <c r="S257" s="90">
        <v>1.1440052347180005E-3</v>
      </c>
      <c r="T257" s="91">
        <v>3.2942165686849325E-3</v>
      </c>
      <c r="U257" s="89">
        <v>8.1208280999999997E-3</v>
      </c>
      <c r="V257" s="90">
        <v>1.8864936174999999E-2</v>
      </c>
      <c r="W257" s="91">
        <v>4.70418583516884E-2</v>
      </c>
      <c r="X257" s="89">
        <v>2.3099126000000001E-3</v>
      </c>
      <c r="Y257" s="90">
        <v>3.4718205150000001E-3</v>
      </c>
      <c r="Z257" s="91">
        <v>8.7599845540114428E-3</v>
      </c>
      <c r="AA257" s="89">
        <v>1.32040708E-2</v>
      </c>
      <c r="AB257" s="90">
        <v>1.6000810800000001E-2</v>
      </c>
      <c r="AC257" s="91">
        <v>1.0365727593610853E-2</v>
      </c>
      <c r="AD257" s="89">
        <v>5.9412735000000001E-3</v>
      </c>
      <c r="AE257" s="90">
        <v>7.7559468550000002E-3</v>
      </c>
      <c r="AF257" s="91">
        <v>3.8599931505221298E-3</v>
      </c>
      <c r="AG257" s="89">
        <v>2.5483075399999999E-2</v>
      </c>
      <c r="AH257" s="90">
        <v>5.4282072394999999E-2</v>
      </c>
      <c r="AI257" s="91">
        <v>0.10348652031470361</v>
      </c>
      <c r="AJ257" s="89">
        <v>0.25682568</v>
      </c>
      <c r="AK257" s="90">
        <v>0.47320731599999999</v>
      </c>
      <c r="AL257" s="104">
        <v>0.47320731599999999</v>
      </c>
    </row>
    <row r="258" spans="1:38" ht="13" x14ac:dyDescent="0.3">
      <c r="A258" s="71">
        <v>1981</v>
      </c>
      <c r="B258" s="72">
        <v>13</v>
      </c>
      <c r="C258" s="89">
        <v>1.5801237100000001</v>
      </c>
      <c r="D258" s="90">
        <v>2.9786523864999999</v>
      </c>
      <c r="E258" s="91">
        <v>5.4375254869662726</v>
      </c>
      <c r="F258" s="89">
        <v>0.68582454999999998</v>
      </c>
      <c r="G258" s="90">
        <v>0.97059941100000002</v>
      </c>
      <c r="H258" s="91">
        <v>1.3385072437163239</v>
      </c>
      <c r="I258" s="89">
        <v>1.93587021</v>
      </c>
      <c r="J258" s="90">
        <v>5.1554271524999997</v>
      </c>
      <c r="K258" s="91">
        <v>6.9322321725195248</v>
      </c>
      <c r="L258" s="89">
        <v>0.2440244</v>
      </c>
      <c r="M258" s="90">
        <v>0.44323431899999999</v>
      </c>
      <c r="N258" s="91">
        <v>0.83936713049132072</v>
      </c>
      <c r="O258" s="89">
        <v>7.4256729145558934E-4</v>
      </c>
      <c r="P258" s="90">
        <v>9.6692156366092537E-4</v>
      </c>
      <c r="Q258" s="91">
        <v>2.8896078495093129E-3</v>
      </c>
      <c r="R258" s="89">
        <v>8.7855293819655528E-4</v>
      </c>
      <c r="S258" s="90">
        <v>1.1440052347180005E-3</v>
      </c>
      <c r="T258" s="91">
        <v>3.3670331524058073E-3</v>
      </c>
      <c r="U258" s="89">
        <v>8.5452171000000004E-3</v>
      </c>
      <c r="V258" s="90">
        <v>1.9331088319999998E-2</v>
      </c>
      <c r="W258" s="91">
        <v>4.7289182725225011E-2</v>
      </c>
      <c r="X258" s="89">
        <v>2.4320432000000001E-3</v>
      </c>
      <c r="Y258" s="90">
        <v>3.604367175E-3</v>
      </c>
      <c r="Z258" s="91">
        <v>8.8060478705458585E-3</v>
      </c>
      <c r="AA258" s="89">
        <v>1.38947559E-2</v>
      </c>
      <c r="AB258" s="90">
        <v>1.6759191704999999E-2</v>
      </c>
      <c r="AC258" s="91">
        <v>1.0420258533693206E-2</v>
      </c>
      <c r="AD258" s="89">
        <v>6.2520542E-3</v>
      </c>
      <c r="AE258" s="90">
        <v>8.0973132100000001E-3</v>
      </c>
      <c r="AF258" s="91">
        <v>3.88029523849688E-3</v>
      </c>
      <c r="AG258" s="89">
        <v>2.68170202E-2</v>
      </c>
      <c r="AH258" s="90">
        <v>5.5745705664999999E-2</v>
      </c>
      <c r="AI258" s="91">
        <v>0.10403096507635669</v>
      </c>
      <c r="AJ258" s="89">
        <v>0.25682568</v>
      </c>
      <c r="AK258" s="90">
        <v>0.47320731599999999</v>
      </c>
      <c r="AL258" s="104">
        <v>0.47320731599999999</v>
      </c>
    </row>
    <row r="259" spans="1:38" ht="13" x14ac:dyDescent="0.3">
      <c r="A259" s="71">
        <v>1981</v>
      </c>
      <c r="B259" s="72">
        <v>14</v>
      </c>
      <c r="C259" s="89">
        <v>1.64451657</v>
      </c>
      <c r="D259" s="90">
        <v>3.056216735</v>
      </c>
      <c r="E259" s="91">
        <v>5.4409748488793532</v>
      </c>
      <c r="F259" s="89">
        <v>0.72056235000000002</v>
      </c>
      <c r="G259" s="90">
        <v>1.010436782</v>
      </c>
      <c r="H259" s="91">
        <v>1.341295921728979</v>
      </c>
      <c r="I259" s="89">
        <v>1.96529277</v>
      </c>
      <c r="J259" s="90">
        <v>5.1734276719999999</v>
      </c>
      <c r="K259" s="91">
        <v>6.939134805117015</v>
      </c>
      <c r="L259" s="89">
        <v>0.2440244</v>
      </c>
      <c r="M259" s="90">
        <v>0.44323431899999999</v>
      </c>
      <c r="N259" s="91">
        <v>0.83950304640378748</v>
      </c>
      <c r="O259" s="89">
        <v>7.4256729145558934E-4</v>
      </c>
      <c r="P259" s="90">
        <v>9.6692156366092537E-4</v>
      </c>
      <c r="Q259" s="91">
        <v>2.8956329983925284E-3</v>
      </c>
      <c r="R259" s="89">
        <v>8.7855293819655528E-4</v>
      </c>
      <c r="S259" s="90">
        <v>1.1440052347180005E-3</v>
      </c>
      <c r="T259" s="91">
        <v>3.3931398255618505E-3</v>
      </c>
      <c r="U259" s="89">
        <v>8.9742157999999992E-3</v>
      </c>
      <c r="V259" s="90">
        <v>1.982222833E-2</v>
      </c>
      <c r="W259" s="91">
        <v>4.7387762925475668E-2</v>
      </c>
      <c r="X259" s="89">
        <v>2.5532545999999998E-3</v>
      </c>
      <c r="Y259" s="90">
        <v>3.743843055E-3</v>
      </c>
      <c r="Z259" s="91">
        <v>8.8244052967098793E-3</v>
      </c>
      <c r="AA259" s="89">
        <v>1.45919845E-2</v>
      </c>
      <c r="AB259" s="90">
        <v>1.7557322324999999E-2</v>
      </c>
      <c r="AC259" s="91">
        <v>1.0441966808466421E-2</v>
      </c>
      <c r="AD259" s="89">
        <v>6.5667607000000003E-3</v>
      </c>
      <c r="AE259" s="90">
        <v>8.4564627999999999E-3</v>
      </c>
      <c r="AF259" s="91">
        <v>3.8883825537402734E-3</v>
      </c>
      <c r="AG259" s="89">
        <v>2.8162368900000002E-2</v>
      </c>
      <c r="AH259" s="90">
        <v>5.7286563035000002E-2</v>
      </c>
      <c r="AI259" s="91">
        <v>0.10424762268429383</v>
      </c>
      <c r="AJ259" s="89">
        <v>0.25682568</v>
      </c>
      <c r="AK259" s="90">
        <v>0.47320731599999999</v>
      </c>
      <c r="AL259" s="104">
        <v>0.47320731599999999</v>
      </c>
    </row>
    <row r="260" spans="1:38" ht="13" x14ac:dyDescent="0.3">
      <c r="A260" s="71">
        <v>1981</v>
      </c>
      <c r="B260" s="72">
        <v>15</v>
      </c>
      <c r="C260" s="89">
        <v>1.71063206</v>
      </c>
      <c r="D260" s="90">
        <v>3.1380111355000002</v>
      </c>
      <c r="E260" s="91">
        <v>5.4478218324657872</v>
      </c>
      <c r="F260" s="89">
        <v>0.75572441000000001</v>
      </c>
      <c r="G260" s="90">
        <v>1.0526494295</v>
      </c>
      <c r="H260" s="91">
        <v>1.3467905944858209</v>
      </c>
      <c r="I260" s="89">
        <v>1.99381359</v>
      </c>
      <c r="J260" s="90">
        <v>5.1909426390000002</v>
      </c>
      <c r="K260" s="91">
        <v>6.9528042800602954</v>
      </c>
      <c r="L260" s="89">
        <v>0.2440244</v>
      </c>
      <c r="M260" s="90">
        <v>0.44323431899999999</v>
      </c>
      <c r="N260" s="91">
        <v>0.83977401433132293</v>
      </c>
      <c r="O260" s="89">
        <v>7.4256729145558934E-4</v>
      </c>
      <c r="P260" s="90">
        <v>9.6692156366092537E-4</v>
      </c>
      <c r="Q260" s="91">
        <v>2.9285141530099286E-3</v>
      </c>
      <c r="R260" s="89">
        <v>8.7855293819655528E-4</v>
      </c>
      <c r="S260" s="90">
        <v>1.1440052347180005E-3</v>
      </c>
      <c r="T260" s="91">
        <v>3.444713412687215E-3</v>
      </c>
      <c r="U260" s="89">
        <v>9.4075414999999999E-3</v>
      </c>
      <c r="V260" s="90">
        <v>2.034241669E-2</v>
      </c>
      <c r="W260" s="91">
        <v>4.7581784905436207E-2</v>
      </c>
      <c r="X260" s="89">
        <v>2.6771751E-3</v>
      </c>
      <c r="Y260" s="90">
        <v>3.8919786599999999E-3</v>
      </c>
      <c r="Z260" s="91">
        <v>8.8605398489652563E-3</v>
      </c>
      <c r="AA260" s="89">
        <v>1.52959133E-2</v>
      </c>
      <c r="AB260" s="90">
        <v>1.8403751100000001E-2</v>
      </c>
      <c r="AC260" s="91">
        <v>1.0484713327293926E-2</v>
      </c>
      <c r="AD260" s="89">
        <v>6.8833677999999999E-3</v>
      </c>
      <c r="AE260" s="90">
        <v>8.8372402899999994E-3</v>
      </c>
      <c r="AF260" s="91">
        <v>3.9043034877590571E-3</v>
      </c>
      <c r="AG260" s="89">
        <v>2.9522032600000001E-2</v>
      </c>
      <c r="AH260" s="90">
        <v>5.891945748E-2</v>
      </c>
      <c r="AI260" s="91">
        <v>0.10467467721335701</v>
      </c>
      <c r="AJ260" s="89">
        <v>0.25682568</v>
      </c>
      <c r="AK260" s="90">
        <v>0.47320731599999999</v>
      </c>
      <c r="AL260" s="104">
        <v>0.47320731599999999</v>
      </c>
    </row>
    <row r="261" spans="1:38" ht="13" x14ac:dyDescent="0.3">
      <c r="A261" s="71">
        <v>1981</v>
      </c>
      <c r="B261" s="72">
        <v>16</v>
      </c>
      <c r="C261" s="89">
        <v>1.77859583</v>
      </c>
      <c r="D261" s="90">
        <v>3.224851535</v>
      </c>
      <c r="E261" s="91">
        <v>5.4546295826975966</v>
      </c>
      <c r="F261" s="89">
        <v>0.79140811</v>
      </c>
      <c r="G261" s="90">
        <v>1.0976700145</v>
      </c>
      <c r="H261" s="91">
        <v>1.352278740938047</v>
      </c>
      <c r="I261" s="89">
        <v>2.0214925300000002</v>
      </c>
      <c r="J261" s="90">
        <v>5.2081824105000001</v>
      </c>
      <c r="K261" s="91">
        <v>6.9664058634392747</v>
      </c>
      <c r="L261" s="89">
        <v>0.2440244</v>
      </c>
      <c r="M261" s="90">
        <v>0.44323431899999999</v>
      </c>
      <c r="N261" s="91">
        <v>0.84003879706649198</v>
      </c>
      <c r="O261" s="89">
        <v>7.4256729145558934E-4</v>
      </c>
      <c r="P261" s="90">
        <v>9.6692156366092537E-4</v>
      </c>
      <c r="Q261" s="91">
        <v>2.9404585499150913E-3</v>
      </c>
      <c r="R261" s="89">
        <v>8.7855293819655528E-4</v>
      </c>
      <c r="S261" s="90">
        <v>1.1440052347180005E-3</v>
      </c>
      <c r="T261" s="91">
        <v>3.4960950632289436E-3</v>
      </c>
      <c r="U261" s="89">
        <v>9.8456667999999997E-3</v>
      </c>
      <c r="V261" s="90">
        <v>2.0897419795E-2</v>
      </c>
      <c r="W261" s="91">
        <v>4.777592865085728E-2</v>
      </c>
      <c r="X261" s="89">
        <v>2.8012357999999998E-3</v>
      </c>
      <c r="Y261" s="90">
        <v>4.0500180299999997E-3</v>
      </c>
      <c r="Z261" s="91">
        <v>8.8967069185480196E-3</v>
      </c>
      <c r="AA261" s="89">
        <v>1.6010089599999999E-2</v>
      </c>
      <c r="AB261" s="90">
        <v>1.9306085989999999E-2</v>
      </c>
      <c r="AC261" s="91">
        <v>1.0527483018266139E-2</v>
      </c>
      <c r="AD261" s="89">
        <v>7.2043515000000001E-3</v>
      </c>
      <c r="AE261" s="90">
        <v>9.2432271800000007E-3</v>
      </c>
      <c r="AF261" s="91">
        <v>3.9202276716060235E-3</v>
      </c>
      <c r="AG261" s="89">
        <v>3.0899588299999999E-2</v>
      </c>
      <c r="AH261" s="90">
        <v>6.0660740040000001E-2</v>
      </c>
      <c r="AI261" s="91">
        <v>0.10510131694639117</v>
      </c>
      <c r="AJ261" s="89">
        <v>0.25682568</v>
      </c>
      <c r="AK261" s="90">
        <v>0.47320731599999999</v>
      </c>
      <c r="AL261" s="104">
        <v>0.47320731599999999</v>
      </c>
    </row>
    <row r="262" spans="1:38" ht="13" x14ac:dyDescent="0.3">
      <c r="A262" s="71">
        <v>1981</v>
      </c>
      <c r="B262" s="72">
        <v>17</v>
      </c>
      <c r="C262" s="89">
        <v>1.8489395799999999</v>
      </c>
      <c r="D262" s="90">
        <v>3.3175710120000002</v>
      </c>
      <c r="E262" s="91">
        <v>5.4627788925123353</v>
      </c>
      <c r="F262" s="89">
        <v>0.82763757999999998</v>
      </c>
      <c r="G262" s="90">
        <v>1.1459080755</v>
      </c>
      <c r="H262" s="91">
        <v>1.3588534685892824</v>
      </c>
      <c r="I262" s="89">
        <v>2.0484426500000001</v>
      </c>
      <c r="J262" s="90">
        <v>5.2253517215</v>
      </c>
      <c r="K262" s="91">
        <v>6.9826752681059503</v>
      </c>
      <c r="L262" s="89">
        <v>0.2440244</v>
      </c>
      <c r="M262" s="90">
        <v>0.44323431899999999</v>
      </c>
      <c r="N262" s="91">
        <v>0.84035654494276846</v>
      </c>
      <c r="O262" s="89">
        <v>7.4256729145558934E-4</v>
      </c>
      <c r="P262" s="90">
        <v>9.6692156366092537E-4</v>
      </c>
      <c r="Q262" s="91">
        <v>2.9547463247268676E-3</v>
      </c>
      <c r="R262" s="89">
        <v>8.7855293819655528E-4</v>
      </c>
      <c r="S262" s="90">
        <v>1.1440052347180005E-3</v>
      </c>
      <c r="T262" s="91">
        <v>3.5575407436597524E-3</v>
      </c>
      <c r="U262" s="89">
        <v>1.02927178E-2</v>
      </c>
      <c r="V262" s="90">
        <v>2.1492069995000002E-2</v>
      </c>
      <c r="W262" s="91">
        <v>4.8007971954931679E-2</v>
      </c>
      <c r="X262" s="89">
        <v>2.9285331000000001E-3</v>
      </c>
      <c r="Y262" s="90">
        <v>4.2189937099999996E-3</v>
      </c>
      <c r="Z262" s="91">
        <v>8.9399055346235674E-3</v>
      </c>
      <c r="AA262" s="89">
        <v>1.6736624200000001E-2</v>
      </c>
      <c r="AB262" s="90">
        <v>2.0272526209999999E-2</v>
      </c>
      <c r="AC262" s="91">
        <v>1.057862173236452E-2</v>
      </c>
      <c r="AD262" s="89">
        <v>7.5313960999999997E-3</v>
      </c>
      <c r="AE262" s="90">
        <v>9.6783576700000002E-3</v>
      </c>
      <c r="AF262" s="91">
        <v>3.9392810799834333E-3</v>
      </c>
      <c r="AG262" s="89">
        <v>3.2300542799999998E-2</v>
      </c>
      <c r="AH262" s="90">
        <v>6.2527000319999998E-2</v>
      </c>
      <c r="AI262" s="91">
        <v>0.1056121335784856</v>
      </c>
      <c r="AJ262" s="89">
        <v>0.25682568</v>
      </c>
      <c r="AK262" s="90">
        <v>0.47320731599999999</v>
      </c>
      <c r="AL262" s="104">
        <v>0.47320731599999999</v>
      </c>
    </row>
    <row r="263" spans="1:38" ht="13" x14ac:dyDescent="0.3">
      <c r="A263" s="71">
        <v>1981</v>
      </c>
      <c r="B263" s="72">
        <v>18</v>
      </c>
      <c r="C263" s="89">
        <v>1.9213446599999999</v>
      </c>
      <c r="D263" s="90">
        <v>3.4168976975000001</v>
      </c>
      <c r="E263" s="91">
        <v>5.4644393342902369</v>
      </c>
      <c r="F263" s="89">
        <v>0.86448320999999995</v>
      </c>
      <c r="G263" s="90">
        <v>1.1978488089999999</v>
      </c>
      <c r="H263" s="91">
        <v>1.3656668693549205</v>
      </c>
      <c r="I263" s="89">
        <v>2.0746196600000002</v>
      </c>
      <c r="J263" s="90">
        <v>5.2425439320000002</v>
      </c>
      <c r="K263" s="91">
        <v>6.9941046829063422</v>
      </c>
      <c r="L263" s="89">
        <v>0.2440244</v>
      </c>
      <c r="M263" s="90">
        <v>0.44323431899999999</v>
      </c>
      <c r="N263" s="91">
        <v>0.83496359772569084</v>
      </c>
      <c r="O263" s="89">
        <v>7.4256729145558934E-4</v>
      </c>
      <c r="P263" s="90">
        <v>9.6692156366092537E-4</v>
      </c>
      <c r="Q263" s="91">
        <v>2.9695611606998626E-3</v>
      </c>
      <c r="R263" s="89">
        <v>8.7855293819655528E-4</v>
      </c>
      <c r="S263" s="90">
        <v>1.1440052347180005E-3</v>
      </c>
      <c r="T263" s="91">
        <v>3.6249313475268958E-3</v>
      </c>
      <c r="U263" s="89">
        <v>1.07465684E-2</v>
      </c>
      <c r="V263" s="90">
        <v>2.213147561E-2</v>
      </c>
      <c r="W263" s="91">
        <v>4.8248795812545285E-2</v>
      </c>
      <c r="X263" s="89">
        <v>3.0580417999999999E-3</v>
      </c>
      <c r="Y263" s="90">
        <v>4.401177115E-3</v>
      </c>
      <c r="Z263" s="91">
        <v>8.9847374244822788E-3</v>
      </c>
      <c r="AA263" s="89">
        <v>1.7475692599999999E-2</v>
      </c>
      <c r="AB263" s="90">
        <v>2.1312738710000001E-2</v>
      </c>
      <c r="AC263" s="91">
        <v>1.0631691752703407E-2</v>
      </c>
      <c r="AD263" s="89">
        <v>7.8632601999999996E-3</v>
      </c>
      <c r="AE263" s="90">
        <v>1.0146333255000001E-2</v>
      </c>
      <c r="AF263" s="91">
        <v>3.9590315039853058E-3</v>
      </c>
      <c r="AG263" s="89">
        <v>3.3727148300000002E-2</v>
      </c>
      <c r="AH263" s="90">
        <v>6.4533795079999998E-2</v>
      </c>
      <c r="AI263" s="91">
        <v>0.10614164909009509</v>
      </c>
      <c r="AJ263" s="89">
        <v>0.25682568</v>
      </c>
      <c r="AK263" s="90">
        <v>0.47320731599999999</v>
      </c>
      <c r="AL263" s="104">
        <v>0.47320731599999999</v>
      </c>
    </row>
    <row r="264" spans="1:38" ht="13" x14ac:dyDescent="0.3">
      <c r="A264" s="71">
        <v>1981</v>
      </c>
      <c r="B264" s="72">
        <v>19</v>
      </c>
      <c r="C264" s="89">
        <v>1.99643225</v>
      </c>
      <c r="D264" s="90">
        <v>3.5240320535</v>
      </c>
      <c r="E264" s="91">
        <v>5.4723212485522037</v>
      </c>
      <c r="F264" s="89">
        <v>0.90208767000000001</v>
      </c>
      <c r="G264" s="90">
        <v>1.253991235</v>
      </c>
      <c r="H264" s="91">
        <v>1.3720236855915668</v>
      </c>
      <c r="I264" s="89">
        <v>2.10015778</v>
      </c>
      <c r="J264" s="90">
        <v>5.2599576719999996</v>
      </c>
      <c r="K264" s="91">
        <v>7.0098520208574904</v>
      </c>
      <c r="L264" s="89">
        <v>0.2440244</v>
      </c>
      <c r="M264" s="90">
        <v>0.44323431899999999</v>
      </c>
      <c r="N264" s="91">
        <v>0.8352629649800114</v>
      </c>
      <c r="O264" s="89">
        <v>7.4256729145558934E-4</v>
      </c>
      <c r="P264" s="90">
        <v>9.6692156366092537E-4</v>
      </c>
      <c r="Q264" s="91">
        <v>2.9833806900302694E-3</v>
      </c>
      <c r="R264" s="89">
        <v>8.7855293819655528E-4</v>
      </c>
      <c r="S264" s="90">
        <v>1.1440052347180005E-3</v>
      </c>
      <c r="T264" s="91">
        <v>3.6843668247637591E-3</v>
      </c>
      <c r="U264" s="89">
        <v>1.12109775E-2</v>
      </c>
      <c r="V264" s="90">
        <v>2.282349048E-2</v>
      </c>
      <c r="W264" s="91">
        <v>4.8473273755553319E-2</v>
      </c>
      <c r="X264" s="89">
        <v>3.1896609999999999E-3</v>
      </c>
      <c r="Y264" s="90">
        <v>4.5982264800000002E-3</v>
      </c>
      <c r="Z264" s="91">
        <v>9.0265468263045646E-3</v>
      </c>
      <c r="AA264" s="89">
        <v>1.8228540500000001E-2</v>
      </c>
      <c r="AB264" s="90">
        <v>2.2437755819999999E-2</v>
      </c>
      <c r="AC264" s="91">
        <v>1.0681167758728429E-2</v>
      </c>
      <c r="AD264" s="89">
        <v>8.2023409000000005E-3</v>
      </c>
      <c r="AE264" s="90">
        <v>1.0652599545E-2</v>
      </c>
      <c r="AF264" s="91">
        <v>3.9774553808651801E-3</v>
      </c>
      <c r="AG264" s="89">
        <v>3.5181941199999997E-2</v>
      </c>
      <c r="AH264" s="90">
        <v>6.6705236619999997E-2</v>
      </c>
      <c r="AI264" s="91">
        <v>0.10663564197230896</v>
      </c>
      <c r="AJ264" s="89">
        <v>0.25682568</v>
      </c>
      <c r="AK264" s="90">
        <v>0.47320731599999999</v>
      </c>
      <c r="AL264" s="104">
        <v>0.47320731599999999</v>
      </c>
    </row>
    <row r="265" spans="1:38" ht="13" x14ac:dyDescent="0.3">
      <c r="A265" s="71">
        <v>1981</v>
      </c>
      <c r="B265" s="72">
        <v>20</v>
      </c>
      <c r="C265" s="89">
        <v>2.0740917099999998</v>
      </c>
      <c r="D265" s="90">
        <v>3.6398604835000001</v>
      </c>
      <c r="E265" s="91">
        <v>5.4832592818086345</v>
      </c>
      <c r="F265" s="89">
        <v>0.94052683000000004</v>
      </c>
      <c r="G265" s="90">
        <v>1.3148985795000001</v>
      </c>
      <c r="H265" s="91">
        <v>1.3808927650066178</v>
      </c>
      <c r="I265" s="89">
        <v>2.1251354999999998</v>
      </c>
      <c r="J265" s="90">
        <v>5.2778112275</v>
      </c>
      <c r="K265" s="91">
        <v>7.0317311259782489</v>
      </c>
      <c r="L265" s="89">
        <v>0.24352435</v>
      </c>
      <c r="M265" s="90">
        <v>0.44216921250000002</v>
      </c>
      <c r="N265" s="91">
        <v>0.83567871662405824</v>
      </c>
      <c r="O265" s="89">
        <v>7.4256729145558934E-4</v>
      </c>
      <c r="P265" s="90">
        <v>9.6692156366092537E-4</v>
      </c>
      <c r="Q265" s="91">
        <v>2.9697557250021058E-3</v>
      </c>
      <c r="R265" s="89">
        <v>8.7855293819655528E-4</v>
      </c>
      <c r="S265" s="90">
        <v>1.1440052347180005E-3</v>
      </c>
      <c r="T265" s="91">
        <v>3.7669899612062007E-3</v>
      </c>
      <c r="U265" s="89">
        <v>1.16843168E-2</v>
      </c>
      <c r="V265" s="90">
        <v>2.3573990225000001E-2</v>
      </c>
      <c r="W265" s="91">
        <v>4.8786644842418056E-2</v>
      </c>
      <c r="X265" s="89">
        <v>3.3250190999999998E-3</v>
      </c>
      <c r="Y265" s="90">
        <v>4.8117108600000003E-3</v>
      </c>
      <c r="Z265" s="91">
        <v>9.0849142031973022E-3</v>
      </c>
      <c r="AA265" s="89">
        <v>1.8999294100000001E-2</v>
      </c>
      <c r="AB265" s="90">
        <v>2.3657982335000001E-2</v>
      </c>
      <c r="AC265" s="91">
        <v>1.0750215540853248E-2</v>
      </c>
      <c r="AD265" s="89">
        <v>8.5500811000000006E-3</v>
      </c>
      <c r="AE265" s="90">
        <v>1.1201259769999999E-2</v>
      </c>
      <c r="AF265" s="91">
        <v>4.0031721522175668E-3</v>
      </c>
      <c r="AG265" s="89">
        <v>3.6668776799999997E-2</v>
      </c>
      <c r="AH265" s="90">
        <v>6.9060182875000001E-2</v>
      </c>
      <c r="AI265" s="91">
        <v>0.10732493156421453</v>
      </c>
      <c r="AJ265" s="89">
        <v>0.25632563000000003</v>
      </c>
      <c r="AK265" s="90">
        <v>0.47214220950000002</v>
      </c>
      <c r="AL265" s="104">
        <v>0.47214220950000002</v>
      </c>
    </row>
    <row r="266" spans="1:38" ht="13" x14ac:dyDescent="0.3">
      <c r="A266" s="71">
        <v>1981</v>
      </c>
      <c r="B266" s="72">
        <v>21</v>
      </c>
      <c r="C266" s="89">
        <v>2.1547496900000001</v>
      </c>
      <c r="D266" s="90">
        <v>3.7657626359999998</v>
      </c>
      <c r="E266" s="91">
        <v>5.4867214993077766</v>
      </c>
      <c r="F266" s="89">
        <v>0.97998216000000005</v>
      </c>
      <c r="G266" s="90">
        <v>1.3812203775</v>
      </c>
      <c r="H266" s="91">
        <v>1.3836771719909575</v>
      </c>
      <c r="I266" s="89">
        <v>2.1495502100000001</v>
      </c>
      <c r="J266" s="90">
        <v>5.2961907359999998</v>
      </c>
      <c r="K266" s="91">
        <v>7.0386235048772736</v>
      </c>
      <c r="L266" s="89">
        <v>0.24352435</v>
      </c>
      <c r="M266" s="90">
        <v>0.44216921250000002</v>
      </c>
      <c r="N266" s="91">
        <v>0.83581022543648387</v>
      </c>
      <c r="O266" s="89">
        <v>7.4256729145558934E-4</v>
      </c>
      <c r="P266" s="90">
        <v>9.6692156366092537E-4</v>
      </c>
      <c r="Q266" s="91">
        <v>2.9757447661837933E-3</v>
      </c>
      <c r="R266" s="89">
        <v>8.7855293819655528E-4</v>
      </c>
      <c r="S266" s="90">
        <v>1.1440052347180005E-3</v>
      </c>
      <c r="T266" s="91">
        <v>3.793007336146733E-3</v>
      </c>
      <c r="U266" s="89">
        <v>1.21707421E-2</v>
      </c>
      <c r="V266" s="90">
        <v>2.4391110220000001E-2</v>
      </c>
      <c r="W266" s="91">
        <v>4.8885049899316795E-2</v>
      </c>
      <c r="X266" s="89">
        <v>3.4630567000000002E-3</v>
      </c>
      <c r="Y266" s="90">
        <v>5.044195655E-3</v>
      </c>
      <c r="Z266" s="91">
        <v>9.1032368254370943E-3</v>
      </c>
      <c r="AA266" s="89">
        <v>1.9790270200000001E-2</v>
      </c>
      <c r="AB266" s="90">
        <v>2.4986728310000001E-2</v>
      </c>
      <c r="AC266" s="91">
        <v>1.0771908140861363E-2</v>
      </c>
      <c r="AD266" s="89">
        <v>8.9057002999999996E-3</v>
      </c>
      <c r="AE266" s="90">
        <v>1.1799474735000001E-2</v>
      </c>
      <c r="AF266" s="91">
        <v>4.0112447582559812E-3</v>
      </c>
      <c r="AG266" s="89">
        <v>3.8194061000000001E-2</v>
      </c>
      <c r="AH266" s="90">
        <v>7.1625067809999998E-2</v>
      </c>
      <c r="AI266" s="91">
        <v>0.10754150142742337</v>
      </c>
      <c r="AJ266" s="89">
        <v>0.25632563000000003</v>
      </c>
      <c r="AK266" s="90">
        <v>0.47214220950000002</v>
      </c>
      <c r="AL266" s="104">
        <v>0.47214220950000002</v>
      </c>
    </row>
    <row r="267" spans="1:38" ht="13" x14ac:dyDescent="0.3">
      <c r="A267" s="71">
        <v>1981</v>
      </c>
      <c r="B267" s="72">
        <v>22</v>
      </c>
      <c r="C267" s="89">
        <v>2.2384293300000002</v>
      </c>
      <c r="D267" s="90">
        <v>3.9026098239999998</v>
      </c>
      <c r="E267" s="91">
        <v>5.4846893241907511</v>
      </c>
      <c r="F267" s="89">
        <v>1.02045618</v>
      </c>
      <c r="G267" s="90">
        <v>1.4534447324999999</v>
      </c>
      <c r="H267" s="91">
        <v>1.3820378468099392</v>
      </c>
      <c r="I267" s="89">
        <v>2.17362352</v>
      </c>
      <c r="J267" s="90">
        <v>5.3152566549999998</v>
      </c>
      <c r="K267" s="91">
        <v>7.0345574074189203</v>
      </c>
      <c r="L267" s="89">
        <v>0.24352435</v>
      </c>
      <c r="M267" s="90">
        <v>0.44216921250000002</v>
      </c>
      <c r="N267" s="91">
        <v>0.83573117650657736</v>
      </c>
      <c r="O267" s="89">
        <v>7.4256729145558934E-4</v>
      </c>
      <c r="P267" s="90">
        <v>9.6692156366092537E-4</v>
      </c>
      <c r="Q267" s="91">
        <v>2.9722193269527087E-3</v>
      </c>
      <c r="R267" s="89">
        <v>8.7855293819655528E-4</v>
      </c>
      <c r="S267" s="90">
        <v>1.1440052347180005E-3</v>
      </c>
      <c r="T267" s="91">
        <v>3.777689955622182E-3</v>
      </c>
      <c r="U267" s="89">
        <v>1.2669329E-2</v>
      </c>
      <c r="V267" s="90">
        <v>2.5281749249999999E-2</v>
      </c>
      <c r="W267" s="91">
        <v>4.8827134944267971E-2</v>
      </c>
      <c r="X267" s="89">
        <v>3.6050230000000002E-3</v>
      </c>
      <c r="Y267" s="90">
        <v>5.2975097749999997E-3</v>
      </c>
      <c r="Z267" s="91">
        <v>9.0924507177092967E-3</v>
      </c>
      <c r="AA267" s="89">
        <v>2.0601070999999999E-2</v>
      </c>
      <c r="AB267" s="90">
        <v>2.6434406550000001E-2</v>
      </c>
      <c r="AC267" s="91">
        <v>1.0759132061530376E-2</v>
      </c>
      <c r="AD267" s="89">
        <v>9.2701095000000001E-3</v>
      </c>
      <c r="AE267" s="90">
        <v>1.2451153925E-2</v>
      </c>
      <c r="AF267" s="91">
        <v>4.0064885307718474E-3</v>
      </c>
      <c r="AG267" s="89">
        <v>3.9760121599999997E-2</v>
      </c>
      <c r="AH267" s="90">
        <v>7.4418939239999995E-2</v>
      </c>
      <c r="AI267" s="91">
        <v>0.10741404886089237</v>
      </c>
      <c r="AJ267" s="89">
        <v>0.25632563000000003</v>
      </c>
      <c r="AK267" s="90">
        <v>0.47214220950000002</v>
      </c>
      <c r="AL267" s="104">
        <v>0.47214220950000002</v>
      </c>
    </row>
    <row r="268" spans="1:38" ht="13" x14ac:dyDescent="0.3">
      <c r="A268" s="71">
        <v>1981</v>
      </c>
      <c r="B268" s="72">
        <v>23</v>
      </c>
      <c r="C268" s="89">
        <v>2.3253833699999999</v>
      </c>
      <c r="D268" s="90">
        <v>4.0520296849999999</v>
      </c>
      <c r="E268" s="91">
        <v>5.4908505087874842</v>
      </c>
      <c r="F268" s="89">
        <v>1.0621311499999999</v>
      </c>
      <c r="G268" s="90">
        <v>1.5325166880000001</v>
      </c>
      <c r="H268" s="91">
        <v>1.387006186082318</v>
      </c>
      <c r="I268" s="89">
        <v>2.1971520099999999</v>
      </c>
      <c r="J268" s="90">
        <v>5.3353337630000004</v>
      </c>
      <c r="K268" s="91">
        <v>7.0468653528310767</v>
      </c>
      <c r="L268" s="89">
        <v>0.24352435</v>
      </c>
      <c r="M268" s="90">
        <v>0.44216921250000002</v>
      </c>
      <c r="N268" s="91">
        <v>0.83596494760909712</v>
      </c>
      <c r="O268" s="89">
        <v>7.4256729145558934E-4</v>
      </c>
      <c r="P268" s="90">
        <v>9.6692156366092537E-4</v>
      </c>
      <c r="Q268" s="91">
        <v>2.9828983802351848E-3</v>
      </c>
      <c r="R268" s="89">
        <v>8.7855293819655528E-4</v>
      </c>
      <c r="S268" s="90">
        <v>1.1440052347180005E-3</v>
      </c>
      <c r="T268" s="91">
        <v>3.8241554565587796E-3</v>
      </c>
      <c r="U268" s="89">
        <v>1.31830019E-2</v>
      </c>
      <c r="V268" s="90">
        <v>2.6255558910000001E-2</v>
      </c>
      <c r="W268" s="91">
        <v>4.9002600033566469E-2</v>
      </c>
      <c r="X268" s="89">
        <v>3.7510702000000001E-3</v>
      </c>
      <c r="Y268" s="90">
        <v>5.5745843799999998E-3</v>
      </c>
      <c r="Z268" s="91">
        <v>9.1251204197268718E-3</v>
      </c>
      <c r="AA268" s="89">
        <v>2.1435380600000001E-2</v>
      </c>
      <c r="AB268" s="90">
        <v>2.8018493174999999E-2</v>
      </c>
      <c r="AC268" s="91">
        <v>1.0797806658931782E-2</v>
      </c>
      <c r="AD268" s="89">
        <v>9.6461564999999992E-3</v>
      </c>
      <c r="AE268" s="90">
        <v>1.3163944090000001E-2</v>
      </c>
      <c r="AF268" s="91">
        <v>4.0208879335821637E-3</v>
      </c>
      <c r="AG268" s="89">
        <v>4.1370545500000001E-2</v>
      </c>
      <c r="AH268" s="90">
        <v>7.7475771545000002E-2</v>
      </c>
      <c r="AI268" s="91">
        <v>0.10780013928262606</v>
      </c>
      <c r="AJ268" s="89">
        <v>0.25632563000000003</v>
      </c>
      <c r="AK268" s="90">
        <v>0.47214220950000002</v>
      </c>
      <c r="AL268" s="104">
        <v>0.47214220950000002</v>
      </c>
    </row>
    <row r="269" spans="1:38" ht="13" x14ac:dyDescent="0.3">
      <c r="A269" s="71">
        <v>1981</v>
      </c>
      <c r="B269" s="72">
        <v>24</v>
      </c>
      <c r="C269" s="89">
        <v>2.4157565499999998</v>
      </c>
      <c r="D269" s="90">
        <v>4.2154208300000002</v>
      </c>
      <c r="E269" s="91">
        <v>5.4925264637610445</v>
      </c>
      <c r="F269" s="89">
        <v>1.1050348999999999</v>
      </c>
      <c r="G269" s="90">
        <v>1.6190625335</v>
      </c>
      <c r="H269" s="91">
        <v>1.3883606279225418</v>
      </c>
      <c r="I269" s="89">
        <v>2.2204888899999999</v>
      </c>
      <c r="J269" s="90">
        <v>5.3564610180000001</v>
      </c>
      <c r="K269" s="91">
        <v>7.050224607884175</v>
      </c>
      <c r="L269" s="89">
        <v>0.24352435</v>
      </c>
      <c r="M269" s="90">
        <v>0.44216921250000002</v>
      </c>
      <c r="N269" s="91">
        <v>0.83602937805511501</v>
      </c>
      <c r="O269" s="89">
        <v>7.4256729145558934E-4</v>
      </c>
      <c r="P269" s="90">
        <v>9.6692156366092537E-4</v>
      </c>
      <c r="Q269" s="91">
        <v>2.9858102130307586E-3</v>
      </c>
      <c r="R269" s="89">
        <v>8.7855293819655528E-4</v>
      </c>
      <c r="S269" s="90">
        <v>1.1440052347180005E-3</v>
      </c>
      <c r="T269" s="91">
        <v>3.8368245277486165E-3</v>
      </c>
      <c r="U269" s="89">
        <v>1.3709866100000001E-2</v>
      </c>
      <c r="V269" s="90">
        <v>2.7322480579999999E-2</v>
      </c>
      <c r="W269" s="91">
        <v>4.9050537669308759E-2</v>
      </c>
      <c r="X269" s="89">
        <v>3.9019571000000002E-3</v>
      </c>
      <c r="Y269" s="90">
        <v>5.87821868E-3</v>
      </c>
      <c r="Z269" s="91">
        <v>9.1340354969188103E-3</v>
      </c>
      <c r="AA269" s="89">
        <v>2.2294017199999999E-2</v>
      </c>
      <c r="AB269" s="90">
        <v>2.9752518280000001E-2</v>
      </c>
      <c r="AC269" s="91">
        <v>1.0808354960234409E-2</v>
      </c>
      <c r="AD269" s="89">
        <v>1.00318631E-2</v>
      </c>
      <c r="AE269" s="90">
        <v>1.3944105740000001E-2</v>
      </c>
      <c r="AF269" s="91">
        <v>4.0248299917402166E-3</v>
      </c>
      <c r="AG269" s="89">
        <v>4.3026408299999999E-2</v>
      </c>
      <c r="AH269" s="90">
        <v>8.0823295279999999E-2</v>
      </c>
      <c r="AI269" s="91">
        <v>0.10790558430686102</v>
      </c>
      <c r="AJ269" s="89">
        <v>0.25632563000000003</v>
      </c>
      <c r="AK269" s="90">
        <v>0.47214220950000002</v>
      </c>
      <c r="AL269" s="104">
        <v>0.47214220950000002</v>
      </c>
    </row>
    <row r="270" spans="1:38" ht="13" x14ac:dyDescent="0.3">
      <c r="A270" s="71">
        <v>1981</v>
      </c>
      <c r="B270" s="72">
        <v>25</v>
      </c>
      <c r="C270" s="89">
        <v>2.4157565499999998</v>
      </c>
      <c r="D270" s="90">
        <v>4.2154208300000002</v>
      </c>
      <c r="E270" s="91">
        <v>5.495466985326364</v>
      </c>
      <c r="F270" s="89">
        <v>1.1050348999999999</v>
      </c>
      <c r="G270" s="90">
        <v>1.6190625335</v>
      </c>
      <c r="H270" s="91">
        <v>1.3907313736298372</v>
      </c>
      <c r="I270" s="89">
        <v>2.2204888899999999</v>
      </c>
      <c r="J270" s="90">
        <v>5.3564610180000001</v>
      </c>
      <c r="K270" s="91">
        <v>7.05609125254988</v>
      </c>
      <c r="L270" s="89">
        <v>0.24352435</v>
      </c>
      <c r="M270" s="90">
        <v>0.44216921250000002</v>
      </c>
      <c r="N270" s="91">
        <v>0.83614201094366758</v>
      </c>
      <c r="O270" s="89">
        <v>7.4256729145558934E-4</v>
      </c>
      <c r="P270" s="90">
        <v>9.6692156366092537E-4</v>
      </c>
      <c r="Q270" s="91">
        <v>2.9909146351440336E-3</v>
      </c>
      <c r="R270" s="89">
        <v>8.7855293819655528E-4</v>
      </c>
      <c r="S270" s="90">
        <v>1.1440052347180005E-3</v>
      </c>
      <c r="T270" s="91">
        <v>3.8589971071171353E-3</v>
      </c>
      <c r="U270" s="89">
        <v>1.3709866100000001E-2</v>
      </c>
      <c r="V270" s="90">
        <v>2.7322480579999999E-2</v>
      </c>
      <c r="W270" s="91">
        <v>4.9134259672783696E-2</v>
      </c>
      <c r="X270" s="89">
        <v>3.9019571000000002E-3</v>
      </c>
      <c r="Y270" s="90">
        <v>5.87821868E-3</v>
      </c>
      <c r="Z270" s="91">
        <v>9.1496522102993052E-3</v>
      </c>
      <c r="AA270" s="89">
        <v>2.2294017199999999E-2</v>
      </c>
      <c r="AB270" s="90">
        <v>2.9752518280000001E-2</v>
      </c>
      <c r="AC270" s="91">
        <v>1.0826830891750924E-2</v>
      </c>
      <c r="AD270" s="89">
        <v>1.00318631E-2</v>
      </c>
      <c r="AE270" s="90">
        <v>1.3944105740000001E-2</v>
      </c>
      <c r="AF270" s="91">
        <v>4.031699444625501E-3</v>
      </c>
      <c r="AG270" s="89">
        <v>4.3026408299999999E-2</v>
      </c>
      <c r="AH270" s="90">
        <v>8.0823295279999999E-2</v>
      </c>
      <c r="AI270" s="91">
        <v>0.10808993123870909</v>
      </c>
      <c r="AJ270" s="89">
        <v>0.25632563000000003</v>
      </c>
      <c r="AK270" s="90">
        <v>0.47214220950000002</v>
      </c>
      <c r="AL270" s="104">
        <v>0.47214220950000002</v>
      </c>
    </row>
    <row r="271" spans="1:38" ht="13" x14ac:dyDescent="0.3">
      <c r="A271" s="71">
        <v>1981</v>
      </c>
      <c r="B271" s="72">
        <v>26</v>
      </c>
      <c r="C271" s="89">
        <v>2.4157565499999998</v>
      </c>
      <c r="D271" s="90">
        <v>4.2154208300000002</v>
      </c>
      <c r="E271" s="91">
        <v>5.3076579543465749</v>
      </c>
      <c r="F271" s="89">
        <v>1.1050348999999999</v>
      </c>
      <c r="G271" s="90">
        <v>1.6190625335</v>
      </c>
      <c r="H271" s="91">
        <v>1.3431447691910228</v>
      </c>
      <c r="I271" s="89">
        <v>2.2204888899999999</v>
      </c>
      <c r="J271" s="90">
        <v>5.3564610180000001</v>
      </c>
      <c r="K271" s="91">
        <v>7.0985967014192735</v>
      </c>
      <c r="L271" s="89">
        <v>0.24352435</v>
      </c>
      <c r="M271" s="90">
        <v>0.44216921250000002</v>
      </c>
      <c r="N271" s="91">
        <v>0.80261538161280455</v>
      </c>
      <c r="O271" s="89">
        <v>7.4256729145558934E-4</v>
      </c>
      <c r="P271" s="90">
        <v>9.6692156366092537E-4</v>
      </c>
      <c r="Q271" s="91">
        <v>2.8885693343667436E-3</v>
      </c>
      <c r="R271" s="89">
        <v>8.7855293819655528E-4</v>
      </c>
      <c r="S271" s="90">
        <v>1.1440052347180005E-3</v>
      </c>
      <c r="T271" s="91">
        <v>3.8729121350767975E-3</v>
      </c>
      <c r="U271" s="89">
        <v>1.3709866100000001E-2</v>
      </c>
      <c r="V271" s="90">
        <v>2.7322480579999999E-2</v>
      </c>
      <c r="W271" s="91">
        <v>4.7452916085373081E-2</v>
      </c>
      <c r="X271" s="89">
        <v>3.9019571000000002E-3</v>
      </c>
      <c r="Y271" s="90">
        <v>5.87821868E-3</v>
      </c>
      <c r="Z271" s="91">
        <v>8.8365524414331063E-3</v>
      </c>
      <c r="AA271" s="89">
        <v>2.2294017199999999E-2</v>
      </c>
      <c r="AB271" s="90">
        <v>2.9752518280000001E-2</v>
      </c>
      <c r="AC271" s="91">
        <v>1.0456354026551991E-2</v>
      </c>
      <c r="AD271" s="89">
        <v>1.00318631E-2</v>
      </c>
      <c r="AE271" s="90">
        <v>1.3944105740000001E-2</v>
      </c>
      <c r="AF271" s="91">
        <v>3.8937354234900952E-3</v>
      </c>
      <c r="AG271" s="89">
        <v>4.3026408299999999E-2</v>
      </c>
      <c r="AH271" s="90">
        <v>8.0823295279999999E-2</v>
      </c>
      <c r="AI271" s="91">
        <v>0.10439122867548398</v>
      </c>
      <c r="AJ271" s="89">
        <v>0.25632563000000003</v>
      </c>
      <c r="AK271" s="90">
        <v>0.47214220950000002</v>
      </c>
      <c r="AL271" s="104">
        <v>0.47214220950000002</v>
      </c>
    </row>
    <row r="272" spans="1:38" ht="13" x14ac:dyDescent="0.3">
      <c r="A272" s="71">
        <v>1981</v>
      </c>
      <c r="B272" s="72">
        <v>27</v>
      </c>
      <c r="C272" s="89">
        <v>2.4157565499999998</v>
      </c>
      <c r="D272" s="90">
        <v>4.2154208300000002</v>
      </c>
      <c r="E272" s="91">
        <v>5.3091275584513538</v>
      </c>
      <c r="F272" s="89">
        <v>1.1050348999999999</v>
      </c>
      <c r="G272" s="90">
        <v>1.6190625335</v>
      </c>
      <c r="H272" s="91">
        <v>1.3443334097335233</v>
      </c>
      <c r="I272" s="89">
        <v>2.2204888899999999</v>
      </c>
      <c r="J272" s="90">
        <v>5.3564610180000001</v>
      </c>
      <c r="K272" s="91">
        <v>7.1016773231040435</v>
      </c>
      <c r="L272" s="89">
        <v>0.24352435</v>
      </c>
      <c r="M272" s="90">
        <v>0.44216921250000002</v>
      </c>
      <c r="N272" s="91">
        <v>0.80267412577736319</v>
      </c>
      <c r="O272" s="89">
        <v>7.4256729145558934E-4</v>
      </c>
      <c r="P272" s="90">
        <v>9.6692156366092537E-4</v>
      </c>
      <c r="Q272" s="91">
        <v>2.8911232598988605E-3</v>
      </c>
      <c r="R272" s="89">
        <v>8.7855293819655528E-4</v>
      </c>
      <c r="S272" s="90">
        <v>1.1440052347180005E-3</v>
      </c>
      <c r="T272" s="91">
        <v>3.8844183202098649E-3</v>
      </c>
      <c r="U272" s="89">
        <v>1.3709866100000001E-2</v>
      </c>
      <c r="V272" s="90">
        <v>2.7322480579999999E-2</v>
      </c>
      <c r="W272" s="91">
        <v>4.74949390430668E-2</v>
      </c>
      <c r="X272" s="89">
        <v>3.9019571000000002E-3</v>
      </c>
      <c r="Y272" s="90">
        <v>5.87821868E-3</v>
      </c>
      <c r="Z272" s="91">
        <v>8.8443843776892014E-3</v>
      </c>
      <c r="AA272" s="89">
        <v>2.2294017199999999E-2</v>
      </c>
      <c r="AB272" s="90">
        <v>2.9752518280000001E-2</v>
      </c>
      <c r="AC272" s="91">
        <v>1.0465594014948044E-2</v>
      </c>
      <c r="AD272" s="89">
        <v>1.00318631E-2</v>
      </c>
      <c r="AE272" s="90">
        <v>1.3944105740000001E-2</v>
      </c>
      <c r="AF272" s="91">
        <v>3.8971807559034779E-3</v>
      </c>
      <c r="AG272" s="89">
        <v>4.3026408299999999E-2</v>
      </c>
      <c r="AH272" s="90">
        <v>8.0823295279999999E-2</v>
      </c>
      <c r="AI272" s="91">
        <v>0.10448337004015179</v>
      </c>
      <c r="AJ272" s="89">
        <v>0.25632563000000003</v>
      </c>
      <c r="AK272" s="90">
        <v>0.47214220950000002</v>
      </c>
      <c r="AL272" s="104">
        <v>0.47214220950000002</v>
      </c>
    </row>
    <row r="273" spans="1:38" ht="13" x14ac:dyDescent="0.3">
      <c r="A273" s="71">
        <v>1981</v>
      </c>
      <c r="B273" s="72">
        <v>28</v>
      </c>
      <c r="C273" s="89">
        <v>2.4157565499999998</v>
      </c>
      <c r="D273" s="90">
        <v>4.2154208300000002</v>
      </c>
      <c r="E273" s="91">
        <v>5.3104798282840546</v>
      </c>
      <c r="F273" s="89">
        <v>1.1050348999999999</v>
      </c>
      <c r="G273" s="90">
        <v>1.6190625335</v>
      </c>
      <c r="H273" s="91">
        <v>1.3454149595377516</v>
      </c>
      <c r="I273" s="89">
        <v>2.2204888899999999</v>
      </c>
      <c r="J273" s="90">
        <v>5.3564610180000001</v>
      </c>
      <c r="K273" s="91">
        <v>7.1044386887803466</v>
      </c>
      <c r="L273" s="89">
        <v>0.24352435</v>
      </c>
      <c r="M273" s="90">
        <v>0.44216921250000002</v>
      </c>
      <c r="N273" s="91">
        <v>0.80272229004425966</v>
      </c>
      <c r="O273" s="89">
        <v>7.4256729145558934E-4</v>
      </c>
      <c r="P273" s="90">
        <v>9.6692156366092537E-4</v>
      </c>
      <c r="Q273" s="91">
        <v>2.8934559202998312E-3</v>
      </c>
      <c r="R273" s="89">
        <v>8.7855293819655528E-4</v>
      </c>
      <c r="S273" s="90">
        <v>1.1440052347180005E-3</v>
      </c>
      <c r="T273" s="91">
        <v>3.8949505490105921E-3</v>
      </c>
      <c r="U273" s="89">
        <v>1.3709866100000001E-2</v>
      </c>
      <c r="V273" s="90">
        <v>2.7322480579999999E-2</v>
      </c>
      <c r="W273" s="91">
        <v>4.7533241370937958E-2</v>
      </c>
      <c r="X273" s="89">
        <v>3.9019571000000002E-3</v>
      </c>
      <c r="Y273" s="90">
        <v>5.87821868E-3</v>
      </c>
      <c r="Z273" s="91">
        <v>8.8514928283796243E-3</v>
      </c>
      <c r="AA273" s="89">
        <v>2.2294017199999999E-2</v>
      </c>
      <c r="AB273" s="90">
        <v>2.9752518280000001E-2</v>
      </c>
      <c r="AC273" s="91">
        <v>1.0474037055309169E-2</v>
      </c>
      <c r="AD273" s="89">
        <v>1.00318631E-2</v>
      </c>
      <c r="AE273" s="90">
        <v>1.3944105740000001E-2</v>
      </c>
      <c r="AF273" s="91">
        <v>3.9003189194913614E-3</v>
      </c>
      <c r="AG273" s="89">
        <v>4.3026408299999999E-2</v>
      </c>
      <c r="AH273" s="90">
        <v>8.0823295279999999E-2</v>
      </c>
      <c r="AI273" s="91">
        <v>0.10456767901929737</v>
      </c>
      <c r="AJ273" s="89">
        <v>0.25632563000000003</v>
      </c>
      <c r="AK273" s="90">
        <v>0.47214220950000002</v>
      </c>
      <c r="AL273" s="104">
        <v>0.47214220950000002</v>
      </c>
    </row>
    <row r="274" spans="1:38" ht="13" x14ac:dyDescent="0.3">
      <c r="A274" s="71">
        <v>1981</v>
      </c>
      <c r="B274" s="72">
        <v>29</v>
      </c>
      <c r="C274" s="89">
        <v>2.4157565499999998</v>
      </c>
      <c r="D274" s="90">
        <v>4.2154208300000002</v>
      </c>
      <c r="E274" s="91">
        <v>5.3117388790605844</v>
      </c>
      <c r="F274" s="89">
        <v>1.1050348999999999</v>
      </c>
      <c r="G274" s="90">
        <v>1.6190625335</v>
      </c>
      <c r="H274" s="91">
        <v>1.3464294317103809</v>
      </c>
      <c r="I274" s="89">
        <v>2.2204888899999999</v>
      </c>
      <c r="J274" s="90">
        <v>5.3564610180000001</v>
      </c>
      <c r="K274" s="91">
        <v>7.107102566469246</v>
      </c>
      <c r="L274" s="89">
        <v>0.24352435</v>
      </c>
      <c r="M274" s="90">
        <v>0.44216921250000002</v>
      </c>
      <c r="N274" s="91">
        <v>0.8027716891566512</v>
      </c>
      <c r="O274" s="89">
        <v>7.4256729145558934E-4</v>
      </c>
      <c r="P274" s="90">
        <v>9.6692156366092537E-4</v>
      </c>
      <c r="Q274" s="91">
        <v>2.8956337268928028E-3</v>
      </c>
      <c r="R274" s="89">
        <v>8.7855293819655528E-4</v>
      </c>
      <c r="S274" s="90">
        <v>1.1440052347180005E-3</v>
      </c>
      <c r="T274" s="91">
        <v>3.9047348921877798E-3</v>
      </c>
      <c r="U274" s="89">
        <v>1.3709866100000001E-2</v>
      </c>
      <c r="V274" s="90">
        <v>2.7322480579999999E-2</v>
      </c>
      <c r="W274" s="91">
        <v>4.7569041612183664E-2</v>
      </c>
      <c r="X274" s="89">
        <v>3.9019571000000002E-3</v>
      </c>
      <c r="Y274" s="90">
        <v>5.87821868E-3</v>
      </c>
      <c r="Z274" s="91">
        <v>8.8581680191267328E-3</v>
      </c>
      <c r="AA274" s="89">
        <v>2.2294017199999999E-2</v>
      </c>
      <c r="AB274" s="90">
        <v>2.9752518280000001E-2</v>
      </c>
      <c r="AC274" s="91">
        <v>1.0481904991282718E-2</v>
      </c>
      <c r="AD274" s="89">
        <v>1.00318631E-2</v>
      </c>
      <c r="AE274" s="90">
        <v>1.3944105740000001E-2</v>
      </c>
      <c r="AF274" s="91">
        <v>3.9032592108299356E-3</v>
      </c>
      <c r="AG274" s="89">
        <v>4.3026408299999999E-2</v>
      </c>
      <c r="AH274" s="90">
        <v>8.0823295279999999E-2</v>
      </c>
      <c r="AI274" s="91">
        <v>0.10464648626387714</v>
      </c>
      <c r="AJ274" s="89">
        <v>0.25632563000000003</v>
      </c>
      <c r="AK274" s="90">
        <v>0.47214220950000002</v>
      </c>
      <c r="AL274" s="104">
        <v>0.47214220950000002</v>
      </c>
    </row>
    <row r="275" spans="1:38" ht="13" x14ac:dyDescent="0.3">
      <c r="A275" s="71">
        <v>1981</v>
      </c>
      <c r="B275" s="72">
        <v>30</v>
      </c>
      <c r="C275" s="89">
        <v>2.4157565499999998</v>
      </c>
      <c r="D275" s="90">
        <v>4.2154208300000002</v>
      </c>
      <c r="E275" s="91">
        <v>5.3128619815279929</v>
      </c>
      <c r="F275" s="89">
        <v>1.1050348999999999</v>
      </c>
      <c r="G275" s="90">
        <v>1.6190625335</v>
      </c>
      <c r="H275" s="91">
        <v>1.347348873785317</v>
      </c>
      <c r="I275" s="89">
        <v>2.2204888899999999</v>
      </c>
      <c r="J275" s="90">
        <v>5.3564610180000001</v>
      </c>
      <c r="K275" s="91">
        <v>7.1094542829860137</v>
      </c>
      <c r="L275" s="89">
        <v>0.24352435</v>
      </c>
      <c r="M275" s="90">
        <v>0.44216921250000002</v>
      </c>
      <c r="N275" s="91">
        <v>0.80281113478925237</v>
      </c>
      <c r="O275" s="89">
        <v>7.4256729145558934E-4</v>
      </c>
      <c r="P275" s="90">
        <v>9.6692156366092537E-4</v>
      </c>
      <c r="Q275" s="91">
        <v>2.8976081920382593E-3</v>
      </c>
      <c r="R275" s="89">
        <v>8.7855293819655528E-4</v>
      </c>
      <c r="S275" s="90">
        <v>1.1440052347180005E-3</v>
      </c>
      <c r="T275" s="91">
        <v>3.9136662360276363E-3</v>
      </c>
      <c r="U275" s="89">
        <v>1.3709866100000001E-2</v>
      </c>
      <c r="V275" s="90">
        <v>2.7322480579999999E-2</v>
      </c>
      <c r="W275" s="91">
        <v>4.7601498463340858E-2</v>
      </c>
      <c r="X275" s="89">
        <v>3.9019571000000002E-3</v>
      </c>
      <c r="Y275" s="90">
        <v>5.87821868E-3</v>
      </c>
      <c r="Z275" s="91">
        <v>8.8642283964981815E-3</v>
      </c>
      <c r="AA275" s="89">
        <v>2.2294017199999999E-2</v>
      </c>
      <c r="AB275" s="90">
        <v>2.9752518280000001E-2</v>
      </c>
      <c r="AC275" s="91">
        <v>1.0489074999398175E-2</v>
      </c>
      <c r="AD275" s="89">
        <v>1.00318631E-2</v>
      </c>
      <c r="AE275" s="90">
        <v>1.3944105740000001E-2</v>
      </c>
      <c r="AF275" s="91">
        <v>3.9059208600476644E-3</v>
      </c>
      <c r="AG275" s="89">
        <v>4.3026408299999999E-2</v>
      </c>
      <c r="AH275" s="90">
        <v>8.0823295279999999E-2</v>
      </c>
      <c r="AI275" s="91">
        <v>0.10471797477953156</v>
      </c>
      <c r="AJ275" s="89">
        <v>0.25632563000000003</v>
      </c>
      <c r="AK275" s="90">
        <v>0.47214220950000002</v>
      </c>
      <c r="AL275" s="104">
        <v>0.47214220950000002</v>
      </c>
    </row>
    <row r="276" spans="1:38" ht="13" x14ac:dyDescent="0.3">
      <c r="A276" s="71">
        <v>1981</v>
      </c>
      <c r="B276" s="72">
        <v>31</v>
      </c>
      <c r="C276" s="89">
        <v>2.4157565499999998</v>
      </c>
      <c r="D276" s="90">
        <v>4.2154208300000002</v>
      </c>
      <c r="E276" s="91">
        <v>5.3128619815279929</v>
      </c>
      <c r="F276" s="89">
        <v>1.1050348999999999</v>
      </c>
      <c r="G276" s="90">
        <v>1.6190625335</v>
      </c>
      <c r="H276" s="91">
        <v>1.347348873785317</v>
      </c>
      <c r="I276" s="89">
        <v>2.2204888899999999</v>
      </c>
      <c r="J276" s="90">
        <v>5.3564610180000001</v>
      </c>
      <c r="K276" s="91">
        <v>7.1094542829860137</v>
      </c>
      <c r="L276" s="89">
        <v>0.24352435</v>
      </c>
      <c r="M276" s="90">
        <v>0.44216921250000002</v>
      </c>
      <c r="N276" s="91">
        <v>0.80281113478925237</v>
      </c>
      <c r="O276" s="89">
        <v>7.4256729145558934E-4</v>
      </c>
      <c r="P276" s="90">
        <v>9.6692156366092537E-4</v>
      </c>
      <c r="Q276" s="91">
        <v>2.8976081920382593E-3</v>
      </c>
      <c r="R276" s="89">
        <v>8.7855293819655528E-4</v>
      </c>
      <c r="S276" s="90">
        <v>1.1440052347180005E-3</v>
      </c>
      <c r="T276" s="91">
        <v>3.9136662360276363E-3</v>
      </c>
      <c r="U276" s="89">
        <v>1.3709866100000001E-2</v>
      </c>
      <c r="V276" s="90">
        <v>2.7322480579999999E-2</v>
      </c>
      <c r="W276" s="91">
        <v>4.7601498463340858E-2</v>
      </c>
      <c r="X276" s="89">
        <v>3.9019571000000002E-3</v>
      </c>
      <c r="Y276" s="90">
        <v>5.87821868E-3</v>
      </c>
      <c r="Z276" s="91">
        <v>8.8642283964981815E-3</v>
      </c>
      <c r="AA276" s="89">
        <v>2.2294017199999999E-2</v>
      </c>
      <c r="AB276" s="90">
        <v>2.9752518280000001E-2</v>
      </c>
      <c r="AC276" s="91">
        <v>1.0489074999398175E-2</v>
      </c>
      <c r="AD276" s="89">
        <v>1.00318631E-2</v>
      </c>
      <c r="AE276" s="90">
        <v>1.3944105740000001E-2</v>
      </c>
      <c r="AF276" s="91">
        <v>3.9059208600476644E-3</v>
      </c>
      <c r="AG276" s="89">
        <v>4.3026408299999999E-2</v>
      </c>
      <c r="AH276" s="90">
        <v>8.0823295279999999E-2</v>
      </c>
      <c r="AI276" s="91">
        <v>0.10471797477953156</v>
      </c>
      <c r="AJ276" s="89">
        <v>0.25632563000000003</v>
      </c>
      <c r="AK276" s="90">
        <v>0.47214220950000002</v>
      </c>
      <c r="AL276" s="104">
        <v>0.47214220950000002</v>
      </c>
    </row>
    <row r="277" spans="1:38" ht="13" x14ac:dyDescent="0.3">
      <c r="A277" s="71">
        <v>1981</v>
      </c>
      <c r="B277" s="72">
        <v>32</v>
      </c>
      <c r="C277" s="89">
        <v>2.4157565499999998</v>
      </c>
      <c r="D277" s="90">
        <v>4.2154208300000002</v>
      </c>
      <c r="E277" s="91">
        <v>5.3128619815279929</v>
      </c>
      <c r="F277" s="89">
        <v>1.1050348999999999</v>
      </c>
      <c r="G277" s="90">
        <v>1.6190625335</v>
      </c>
      <c r="H277" s="91">
        <v>1.347348873785317</v>
      </c>
      <c r="I277" s="89">
        <v>2.2204888899999999</v>
      </c>
      <c r="J277" s="90">
        <v>5.3564610180000001</v>
      </c>
      <c r="K277" s="91">
        <v>7.1094542829860137</v>
      </c>
      <c r="L277" s="89">
        <v>0.24352435</v>
      </c>
      <c r="M277" s="90">
        <v>0.44216921250000002</v>
      </c>
      <c r="N277" s="91">
        <v>0.80281113478925237</v>
      </c>
      <c r="O277" s="89">
        <v>7.4256729145558934E-4</v>
      </c>
      <c r="P277" s="90">
        <v>9.6692156366092537E-4</v>
      </c>
      <c r="Q277" s="91">
        <v>2.8976081920382593E-3</v>
      </c>
      <c r="R277" s="89">
        <v>8.7855293819655528E-4</v>
      </c>
      <c r="S277" s="90">
        <v>1.1440052347180005E-3</v>
      </c>
      <c r="T277" s="91">
        <v>3.9136662360276363E-3</v>
      </c>
      <c r="U277" s="89">
        <v>1.3709866100000001E-2</v>
      </c>
      <c r="V277" s="90">
        <v>2.7322480579999999E-2</v>
      </c>
      <c r="W277" s="91">
        <v>4.7601498463340858E-2</v>
      </c>
      <c r="X277" s="89">
        <v>3.9019571000000002E-3</v>
      </c>
      <c r="Y277" s="90">
        <v>5.87821868E-3</v>
      </c>
      <c r="Z277" s="91">
        <v>8.8642283964981815E-3</v>
      </c>
      <c r="AA277" s="89">
        <v>2.2294017199999999E-2</v>
      </c>
      <c r="AB277" s="90">
        <v>2.9752518280000001E-2</v>
      </c>
      <c r="AC277" s="91">
        <v>1.0489074999398175E-2</v>
      </c>
      <c r="AD277" s="89">
        <v>1.00318631E-2</v>
      </c>
      <c r="AE277" s="90">
        <v>1.3944105740000001E-2</v>
      </c>
      <c r="AF277" s="91">
        <v>3.9059208600476644E-3</v>
      </c>
      <c r="AG277" s="89">
        <v>4.3026408299999999E-2</v>
      </c>
      <c r="AH277" s="90">
        <v>8.0823295279999999E-2</v>
      </c>
      <c r="AI277" s="91">
        <v>0.10471797477953156</v>
      </c>
      <c r="AJ277" s="89">
        <v>0.25632563000000003</v>
      </c>
      <c r="AK277" s="90">
        <v>0.47214220950000002</v>
      </c>
      <c r="AL277" s="104">
        <v>0.47214220950000002</v>
      </c>
    </row>
    <row r="278" spans="1:38" ht="13" x14ac:dyDescent="0.3">
      <c r="A278" s="71">
        <v>1981</v>
      </c>
      <c r="B278" s="72">
        <v>33</v>
      </c>
      <c r="C278" s="89">
        <v>2.4157565499999998</v>
      </c>
      <c r="D278" s="90">
        <v>4.2154208300000002</v>
      </c>
      <c r="E278" s="91">
        <v>5.3128619815279929</v>
      </c>
      <c r="F278" s="89">
        <v>1.1050348999999999</v>
      </c>
      <c r="G278" s="90">
        <v>1.6190625335</v>
      </c>
      <c r="H278" s="91">
        <v>1.347348873785317</v>
      </c>
      <c r="I278" s="89">
        <v>2.2204888899999999</v>
      </c>
      <c r="J278" s="90">
        <v>5.3564610180000001</v>
      </c>
      <c r="K278" s="91">
        <v>7.1094542829860137</v>
      </c>
      <c r="L278" s="89">
        <v>0.24352435</v>
      </c>
      <c r="M278" s="90">
        <v>0.44216921250000002</v>
      </c>
      <c r="N278" s="91">
        <v>0.80281113478925237</v>
      </c>
      <c r="O278" s="89">
        <v>7.4256729145558934E-4</v>
      </c>
      <c r="P278" s="90">
        <v>9.6692156366092537E-4</v>
      </c>
      <c r="Q278" s="91">
        <v>2.8976081920382593E-3</v>
      </c>
      <c r="R278" s="89">
        <v>8.7855293819655528E-4</v>
      </c>
      <c r="S278" s="90">
        <v>1.1440052347180005E-3</v>
      </c>
      <c r="T278" s="91">
        <v>3.9136662360276363E-3</v>
      </c>
      <c r="U278" s="89">
        <v>1.3709866100000001E-2</v>
      </c>
      <c r="V278" s="90">
        <v>2.7322480579999999E-2</v>
      </c>
      <c r="W278" s="91">
        <v>4.7601498463340858E-2</v>
      </c>
      <c r="X278" s="89">
        <v>3.9019571000000002E-3</v>
      </c>
      <c r="Y278" s="90">
        <v>5.87821868E-3</v>
      </c>
      <c r="Z278" s="91">
        <v>8.8642283964981815E-3</v>
      </c>
      <c r="AA278" s="89">
        <v>2.2294017199999999E-2</v>
      </c>
      <c r="AB278" s="90">
        <v>2.9752518280000001E-2</v>
      </c>
      <c r="AC278" s="91">
        <v>1.0489074999398175E-2</v>
      </c>
      <c r="AD278" s="89">
        <v>1.00318631E-2</v>
      </c>
      <c r="AE278" s="90">
        <v>1.3944105740000001E-2</v>
      </c>
      <c r="AF278" s="91">
        <v>3.9059208600476644E-3</v>
      </c>
      <c r="AG278" s="89">
        <v>4.3026408299999999E-2</v>
      </c>
      <c r="AH278" s="90">
        <v>8.0823295279999999E-2</v>
      </c>
      <c r="AI278" s="91">
        <v>0.10471797477953156</v>
      </c>
      <c r="AJ278" s="89">
        <v>0.25632563000000003</v>
      </c>
      <c r="AK278" s="90">
        <v>0.47214220950000002</v>
      </c>
      <c r="AL278" s="104">
        <v>0.47214220950000002</v>
      </c>
    </row>
    <row r="279" spans="1:38" ht="13" x14ac:dyDescent="0.3">
      <c r="A279" s="71">
        <v>1981</v>
      </c>
      <c r="B279" s="72">
        <v>34</v>
      </c>
      <c r="C279" s="89">
        <v>2.4157565499999998</v>
      </c>
      <c r="D279" s="90">
        <v>4.2154208300000002</v>
      </c>
      <c r="E279" s="91">
        <v>5.3128619815279929</v>
      </c>
      <c r="F279" s="89">
        <v>1.1050348999999999</v>
      </c>
      <c r="G279" s="90">
        <v>1.6190625335</v>
      </c>
      <c r="H279" s="91">
        <v>1.347348873785317</v>
      </c>
      <c r="I279" s="89">
        <v>2.2204888899999999</v>
      </c>
      <c r="J279" s="90">
        <v>5.3564610180000001</v>
      </c>
      <c r="K279" s="91">
        <v>7.1094542829860137</v>
      </c>
      <c r="L279" s="89">
        <v>0.24352435</v>
      </c>
      <c r="M279" s="90">
        <v>0.44216921250000002</v>
      </c>
      <c r="N279" s="91">
        <v>0.80281113478925237</v>
      </c>
      <c r="O279" s="89">
        <v>7.4256729145558934E-4</v>
      </c>
      <c r="P279" s="90">
        <v>9.6692156366092537E-4</v>
      </c>
      <c r="Q279" s="91">
        <v>2.8976081920382593E-3</v>
      </c>
      <c r="R279" s="89">
        <v>8.7855293819655528E-4</v>
      </c>
      <c r="S279" s="90">
        <v>1.1440052347180005E-3</v>
      </c>
      <c r="T279" s="91">
        <v>3.9136662360276363E-3</v>
      </c>
      <c r="U279" s="89">
        <v>1.3709866100000001E-2</v>
      </c>
      <c r="V279" s="90">
        <v>2.7322480579999999E-2</v>
      </c>
      <c r="W279" s="91">
        <v>4.7601498463340858E-2</v>
      </c>
      <c r="X279" s="89">
        <v>3.9019571000000002E-3</v>
      </c>
      <c r="Y279" s="90">
        <v>5.87821868E-3</v>
      </c>
      <c r="Z279" s="91">
        <v>8.8642283964981815E-3</v>
      </c>
      <c r="AA279" s="89">
        <v>2.2294017199999999E-2</v>
      </c>
      <c r="AB279" s="90">
        <v>2.9752518280000001E-2</v>
      </c>
      <c r="AC279" s="91">
        <v>1.0489074999398175E-2</v>
      </c>
      <c r="AD279" s="89">
        <v>1.00318631E-2</v>
      </c>
      <c r="AE279" s="90">
        <v>1.3944105740000001E-2</v>
      </c>
      <c r="AF279" s="91">
        <v>3.9059208600476644E-3</v>
      </c>
      <c r="AG279" s="89">
        <v>4.3026408299999999E-2</v>
      </c>
      <c r="AH279" s="90">
        <v>8.0823295279999999E-2</v>
      </c>
      <c r="AI279" s="91">
        <v>0.10471797477953156</v>
      </c>
      <c r="AJ279" s="89">
        <v>0.25632563000000003</v>
      </c>
      <c r="AK279" s="90">
        <v>0.47214220950000002</v>
      </c>
      <c r="AL279" s="104">
        <v>0.47214220950000002</v>
      </c>
    </row>
    <row r="280" spans="1:38" ht="13" x14ac:dyDescent="0.3">
      <c r="A280" s="71">
        <v>1981</v>
      </c>
      <c r="B280" s="72">
        <v>35</v>
      </c>
      <c r="C280" s="89">
        <v>2.4157565499999998</v>
      </c>
      <c r="D280" s="90">
        <v>4.2154208300000002</v>
      </c>
      <c r="E280" s="91">
        <v>5.3128619815279929</v>
      </c>
      <c r="F280" s="89">
        <v>1.1050348999999999</v>
      </c>
      <c r="G280" s="90">
        <v>1.6190625335</v>
      </c>
      <c r="H280" s="91">
        <v>1.347348873785317</v>
      </c>
      <c r="I280" s="89">
        <v>2.2204888899999999</v>
      </c>
      <c r="J280" s="90">
        <v>5.3564610180000001</v>
      </c>
      <c r="K280" s="91">
        <v>7.1094542829860137</v>
      </c>
      <c r="L280" s="89">
        <v>0.24352435</v>
      </c>
      <c r="M280" s="90">
        <v>0.44216921250000002</v>
      </c>
      <c r="N280" s="91">
        <v>0.80281113478925237</v>
      </c>
      <c r="O280" s="89">
        <v>7.4256729145558934E-4</v>
      </c>
      <c r="P280" s="90">
        <v>9.6692156366092537E-4</v>
      </c>
      <c r="Q280" s="91">
        <v>2.8976081920382593E-3</v>
      </c>
      <c r="R280" s="89">
        <v>8.7855293819655528E-4</v>
      </c>
      <c r="S280" s="90">
        <v>1.1440052347180005E-3</v>
      </c>
      <c r="T280" s="91">
        <v>3.9136662360276363E-3</v>
      </c>
      <c r="U280" s="89">
        <v>1.3709866100000001E-2</v>
      </c>
      <c r="V280" s="90">
        <v>2.7322480579999999E-2</v>
      </c>
      <c r="W280" s="91">
        <v>4.7601498463340858E-2</v>
      </c>
      <c r="X280" s="89">
        <v>3.9019571000000002E-3</v>
      </c>
      <c r="Y280" s="90">
        <v>5.87821868E-3</v>
      </c>
      <c r="Z280" s="91">
        <v>8.8642283964981815E-3</v>
      </c>
      <c r="AA280" s="89">
        <v>2.2294017199999999E-2</v>
      </c>
      <c r="AB280" s="90">
        <v>2.9752518280000001E-2</v>
      </c>
      <c r="AC280" s="91">
        <v>1.0489074999398175E-2</v>
      </c>
      <c r="AD280" s="89">
        <v>1.00318631E-2</v>
      </c>
      <c r="AE280" s="90">
        <v>1.3944105740000001E-2</v>
      </c>
      <c r="AF280" s="91">
        <v>3.9059208600476644E-3</v>
      </c>
      <c r="AG280" s="89">
        <v>4.3026408299999999E-2</v>
      </c>
      <c r="AH280" s="90">
        <v>8.0823295279999999E-2</v>
      </c>
      <c r="AI280" s="91">
        <v>0.10471797477953156</v>
      </c>
      <c r="AJ280" s="89">
        <v>0.25632563000000003</v>
      </c>
      <c r="AK280" s="90">
        <v>0.47214220950000002</v>
      </c>
      <c r="AL280" s="104">
        <v>0.47214220950000002</v>
      </c>
    </row>
    <row r="281" spans="1:38" ht="13" x14ac:dyDescent="0.3">
      <c r="A281" s="71">
        <v>1981</v>
      </c>
      <c r="B281" s="72">
        <v>36</v>
      </c>
      <c r="C281" s="89">
        <v>2.4157565499999998</v>
      </c>
      <c r="D281" s="90">
        <v>4.2154208300000002</v>
      </c>
      <c r="E281" s="91">
        <v>5.3128619815279929</v>
      </c>
      <c r="F281" s="89">
        <v>1.1050348999999999</v>
      </c>
      <c r="G281" s="90">
        <v>1.6190625335</v>
      </c>
      <c r="H281" s="91">
        <v>1.347348873785317</v>
      </c>
      <c r="I281" s="89">
        <v>2.2204888899999999</v>
      </c>
      <c r="J281" s="90">
        <v>5.3564610180000001</v>
      </c>
      <c r="K281" s="91">
        <v>7.1094542829860137</v>
      </c>
      <c r="L281" s="89">
        <v>0.24352435</v>
      </c>
      <c r="M281" s="90">
        <v>0.44216921250000002</v>
      </c>
      <c r="N281" s="91">
        <v>0.80281113478925237</v>
      </c>
      <c r="O281" s="89">
        <v>7.4256729145558934E-4</v>
      </c>
      <c r="P281" s="90">
        <v>9.6692156366092537E-4</v>
      </c>
      <c r="Q281" s="91">
        <v>2.8976081920382593E-3</v>
      </c>
      <c r="R281" s="89">
        <v>8.7855293819655528E-4</v>
      </c>
      <c r="S281" s="90">
        <v>1.1440052347180005E-3</v>
      </c>
      <c r="T281" s="91">
        <v>3.9136662360276363E-3</v>
      </c>
      <c r="U281" s="89">
        <v>1.3709866100000001E-2</v>
      </c>
      <c r="V281" s="90">
        <v>2.7322480579999999E-2</v>
      </c>
      <c r="W281" s="91">
        <v>4.7601498463340858E-2</v>
      </c>
      <c r="X281" s="89">
        <v>3.9019571000000002E-3</v>
      </c>
      <c r="Y281" s="90">
        <v>5.87821868E-3</v>
      </c>
      <c r="Z281" s="91">
        <v>8.8642283964981815E-3</v>
      </c>
      <c r="AA281" s="89">
        <v>2.2294017199999999E-2</v>
      </c>
      <c r="AB281" s="90">
        <v>2.9752518280000001E-2</v>
      </c>
      <c r="AC281" s="91">
        <v>1.0489074999398175E-2</v>
      </c>
      <c r="AD281" s="89">
        <v>1.00318631E-2</v>
      </c>
      <c r="AE281" s="90">
        <v>1.3944105740000001E-2</v>
      </c>
      <c r="AF281" s="91">
        <v>3.9059208600476644E-3</v>
      </c>
      <c r="AG281" s="89">
        <v>4.3026408299999999E-2</v>
      </c>
      <c r="AH281" s="90">
        <v>8.0823295279999999E-2</v>
      </c>
      <c r="AI281" s="91">
        <v>0.10471797477953156</v>
      </c>
      <c r="AJ281" s="89">
        <v>0.25632563000000003</v>
      </c>
      <c r="AK281" s="90">
        <v>0.47214220950000002</v>
      </c>
      <c r="AL281" s="104">
        <v>0.47214220950000002</v>
      </c>
    </row>
    <row r="282" spans="1:38" ht="13" x14ac:dyDescent="0.3">
      <c r="A282" s="71">
        <v>1981</v>
      </c>
      <c r="B282" s="72">
        <v>37</v>
      </c>
      <c r="C282" s="89">
        <v>2.4157565499999998</v>
      </c>
      <c r="D282" s="90">
        <v>4.2154208300000002</v>
      </c>
      <c r="E282" s="91">
        <v>5.3128619815279929</v>
      </c>
      <c r="F282" s="89">
        <v>1.1050348999999999</v>
      </c>
      <c r="G282" s="90">
        <v>1.6190625335</v>
      </c>
      <c r="H282" s="91">
        <v>1.347348873785317</v>
      </c>
      <c r="I282" s="89">
        <v>2.2204888899999999</v>
      </c>
      <c r="J282" s="90">
        <v>5.3564610180000001</v>
      </c>
      <c r="K282" s="91">
        <v>7.1094542829860137</v>
      </c>
      <c r="L282" s="89">
        <v>0.24352435</v>
      </c>
      <c r="M282" s="90">
        <v>0.44216921250000002</v>
      </c>
      <c r="N282" s="91">
        <v>0.80281113478925237</v>
      </c>
      <c r="O282" s="89">
        <v>7.4256729145558934E-4</v>
      </c>
      <c r="P282" s="90">
        <v>9.6692156366092537E-4</v>
      </c>
      <c r="Q282" s="91">
        <v>2.8976081920382593E-3</v>
      </c>
      <c r="R282" s="89">
        <v>8.7855293819655528E-4</v>
      </c>
      <c r="S282" s="90">
        <v>1.1440052347180005E-3</v>
      </c>
      <c r="T282" s="91">
        <v>3.9136662360276363E-3</v>
      </c>
      <c r="U282" s="89">
        <v>1.3709866100000001E-2</v>
      </c>
      <c r="V282" s="90">
        <v>2.7322480579999999E-2</v>
      </c>
      <c r="W282" s="91">
        <v>4.7601498463340858E-2</v>
      </c>
      <c r="X282" s="89">
        <v>3.9019571000000002E-3</v>
      </c>
      <c r="Y282" s="90">
        <v>5.87821868E-3</v>
      </c>
      <c r="Z282" s="91">
        <v>8.8642283964981815E-3</v>
      </c>
      <c r="AA282" s="89">
        <v>2.2294017199999999E-2</v>
      </c>
      <c r="AB282" s="90">
        <v>2.9752518280000001E-2</v>
      </c>
      <c r="AC282" s="91">
        <v>1.0489074999398175E-2</v>
      </c>
      <c r="AD282" s="89">
        <v>1.00318631E-2</v>
      </c>
      <c r="AE282" s="90">
        <v>1.3944105740000001E-2</v>
      </c>
      <c r="AF282" s="91">
        <v>3.9059208600476644E-3</v>
      </c>
      <c r="AG282" s="89">
        <v>4.3026408299999999E-2</v>
      </c>
      <c r="AH282" s="90">
        <v>8.0823295279999999E-2</v>
      </c>
      <c r="AI282" s="91">
        <v>0.10471797477953156</v>
      </c>
      <c r="AJ282" s="89">
        <v>0.25632563000000003</v>
      </c>
      <c r="AK282" s="90">
        <v>0.47214220950000002</v>
      </c>
      <c r="AL282" s="104">
        <v>0.47214220950000002</v>
      </c>
    </row>
    <row r="283" spans="1:38" ht="13" x14ac:dyDescent="0.3">
      <c r="A283" s="71">
        <v>1981</v>
      </c>
      <c r="B283" s="72">
        <v>38</v>
      </c>
      <c r="C283" s="89">
        <v>2.4157565499999998</v>
      </c>
      <c r="D283" s="90">
        <v>4.2154208300000002</v>
      </c>
      <c r="E283" s="91">
        <v>5.3128619815279929</v>
      </c>
      <c r="F283" s="89">
        <v>1.1050348999999999</v>
      </c>
      <c r="G283" s="90">
        <v>1.6190625335</v>
      </c>
      <c r="H283" s="91">
        <v>1.347348873785317</v>
      </c>
      <c r="I283" s="89">
        <v>2.2204888899999999</v>
      </c>
      <c r="J283" s="90">
        <v>5.3564610180000001</v>
      </c>
      <c r="K283" s="91">
        <v>7.1094542829860137</v>
      </c>
      <c r="L283" s="89">
        <v>0.24352435</v>
      </c>
      <c r="M283" s="90">
        <v>0.44216921250000002</v>
      </c>
      <c r="N283" s="91">
        <v>0.80281113478925237</v>
      </c>
      <c r="O283" s="89">
        <v>7.4256729145558934E-4</v>
      </c>
      <c r="P283" s="90">
        <v>9.6692156366092537E-4</v>
      </c>
      <c r="Q283" s="91">
        <v>2.8976081920382593E-3</v>
      </c>
      <c r="R283" s="89">
        <v>8.7855293819655528E-4</v>
      </c>
      <c r="S283" s="90">
        <v>1.1440052347180005E-3</v>
      </c>
      <c r="T283" s="91">
        <v>3.9136662360276363E-3</v>
      </c>
      <c r="U283" s="89">
        <v>1.3709866100000001E-2</v>
      </c>
      <c r="V283" s="90">
        <v>2.7322480579999999E-2</v>
      </c>
      <c r="W283" s="91">
        <v>4.7601498463340858E-2</v>
      </c>
      <c r="X283" s="89">
        <v>3.9019571000000002E-3</v>
      </c>
      <c r="Y283" s="90">
        <v>5.87821868E-3</v>
      </c>
      <c r="Z283" s="91">
        <v>8.8642283964981815E-3</v>
      </c>
      <c r="AA283" s="89">
        <v>2.2294017199999999E-2</v>
      </c>
      <c r="AB283" s="90">
        <v>2.9752518280000001E-2</v>
      </c>
      <c r="AC283" s="91">
        <v>1.0489074999398175E-2</v>
      </c>
      <c r="AD283" s="89">
        <v>1.00318631E-2</v>
      </c>
      <c r="AE283" s="90">
        <v>1.3944105740000001E-2</v>
      </c>
      <c r="AF283" s="91">
        <v>3.9059208600476644E-3</v>
      </c>
      <c r="AG283" s="89">
        <v>4.3026408299999999E-2</v>
      </c>
      <c r="AH283" s="90">
        <v>8.0823295279999999E-2</v>
      </c>
      <c r="AI283" s="91">
        <v>0.10471797477953156</v>
      </c>
      <c r="AJ283" s="89">
        <v>0.25632563000000003</v>
      </c>
      <c r="AK283" s="90">
        <v>0.47214220950000002</v>
      </c>
      <c r="AL283" s="104">
        <v>0.47214220950000002</v>
      </c>
    </row>
    <row r="284" spans="1:38" ht="13.5" thickBot="1" x14ac:dyDescent="0.35">
      <c r="A284" s="73">
        <v>1981</v>
      </c>
      <c r="B284" s="74">
        <v>39</v>
      </c>
      <c r="C284" s="96">
        <v>2.4157565499999998</v>
      </c>
      <c r="D284" s="97">
        <v>4.2154208300000002</v>
      </c>
      <c r="E284" s="98">
        <v>5.3128619815279929</v>
      </c>
      <c r="F284" s="96">
        <v>1.1050348999999999</v>
      </c>
      <c r="G284" s="97">
        <v>1.6190625335</v>
      </c>
      <c r="H284" s="98">
        <v>1.347348873785317</v>
      </c>
      <c r="I284" s="96">
        <v>2.2204888899999999</v>
      </c>
      <c r="J284" s="97">
        <v>5.3564610180000001</v>
      </c>
      <c r="K284" s="98">
        <v>7.1094542829860137</v>
      </c>
      <c r="L284" s="96">
        <v>0.24352435</v>
      </c>
      <c r="M284" s="97">
        <v>0.44216921250000002</v>
      </c>
      <c r="N284" s="98">
        <v>0.80281113478925237</v>
      </c>
      <c r="O284" s="96">
        <v>7.4256729145558934E-4</v>
      </c>
      <c r="P284" s="97">
        <v>9.6692156366092537E-4</v>
      </c>
      <c r="Q284" s="98">
        <v>2.8976081920382593E-3</v>
      </c>
      <c r="R284" s="96">
        <v>8.7855293819655528E-4</v>
      </c>
      <c r="S284" s="97">
        <v>1.1440052347180005E-3</v>
      </c>
      <c r="T284" s="98">
        <v>3.9136662360276363E-3</v>
      </c>
      <c r="U284" s="96">
        <v>1.3709866100000001E-2</v>
      </c>
      <c r="V284" s="97">
        <v>2.7322480579999999E-2</v>
      </c>
      <c r="W284" s="98">
        <v>4.7601498463340858E-2</v>
      </c>
      <c r="X284" s="96">
        <v>3.9019571000000002E-3</v>
      </c>
      <c r="Y284" s="97">
        <v>5.87821868E-3</v>
      </c>
      <c r="Z284" s="98">
        <v>8.8642283964981815E-3</v>
      </c>
      <c r="AA284" s="96">
        <v>2.2294017199999999E-2</v>
      </c>
      <c r="AB284" s="97">
        <v>2.9752518280000001E-2</v>
      </c>
      <c r="AC284" s="98">
        <v>1.0489074999398175E-2</v>
      </c>
      <c r="AD284" s="96">
        <v>1.00318631E-2</v>
      </c>
      <c r="AE284" s="97">
        <v>1.3944105740000001E-2</v>
      </c>
      <c r="AF284" s="98">
        <v>3.9059208600476644E-3</v>
      </c>
      <c r="AG284" s="96">
        <v>4.3026408299999999E-2</v>
      </c>
      <c r="AH284" s="97">
        <v>8.0823295279999999E-2</v>
      </c>
      <c r="AI284" s="98">
        <v>0.10471797477953156</v>
      </c>
      <c r="AJ284" s="96">
        <v>0.25632563000000003</v>
      </c>
      <c r="AK284" s="97">
        <v>0.47214220950000002</v>
      </c>
      <c r="AL284" s="105">
        <v>0.47214220950000002</v>
      </c>
    </row>
    <row r="285" spans="1:38" ht="13" x14ac:dyDescent="0.3">
      <c r="A285" s="69">
        <v>1982</v>
      </c>
      <c r="B285" s="70">
        <v>0</v>
      </c>
      <c r="C285" s="84">
        <v>0.84374800999999999</v>
      </c>
      <c r="D285" s="85">
        <v>2.0350211114999999</v>
      </c>
      <c r="E285" s="86">
        <v>1.3514259457582545</v>
      </c>
      <c r="F285" s="84">
        <v>0.23360417999999999</v>
      </c>
      <c r="G285" s="85">
        <v>0.51681697650000002</v>
      </c>
      <c r="H285" s="86">
        <v>0.32061363759852229</v>
      </c>
      <c r="I285" s="84">
        <v>1.4369069000000001</v>
      </c>
      <c r="J285" s="85">
        <v>4.7163621615000002</v>
      </c>
      <c r="K285" s="86">
        <v>6.7037435060853587</v>
      </c>
      <c r="L285" s="84">
        <v>0.26882687999999999</v>
      </c>
      <c r="M285" s="85">
        <v>0.52251724649999998</v>
      </c>
      <c r="N285" s="86">
        <v>0.47687595855135106</v>
      </c>
      <c r="O285" s="84">
        <v>7.4256729145558934E-4</v>
      </c>
      <c r="P285" s="85">
        <v>9.6692156366092537E-4</v>
      </c>
      <c r="Q285" s="86">
        <v>2.5846213269631732E-3</v>
      </c>
      <c r="R285" s="84">
        <v>8.7855293819655528E-4</v>
      </c>
      <c r="S285" s="85">
        <v>1.1440052347180005E-3</v>
      </c>
      <c r="T285" s="86">
        <v>2.4073178612593177E-3</v>
      </c>
      <c r="U285" s="84">
        <v>2.9726853999999998E-3</v>
      </c>
      <c r="V285" s="85">
        <v>1.3493298665E-2</v>
      </c>
      <c r="W285" s="86">
        <v>1.1327201047475593E-2</v>
      </c>
      <c r="X285" s="84">
        <v>8.4651430000000003E-4</v>
      </c>
      <c r="Y285" s="85">
        <v>1.9796411199999998E-3</v>
      </c>
      <c r="Z285" s="86">
        <v>2.1093205747933904E-3</v>
      </c>
      <c r="AA285" s="84">
        <v>4.8333891999999996E-3</v>
      </c>
      <c r="AB285" s="85">
        <v>7.54880599E-3</v>
      </c>
      <c r="AC285" s="86">
        <v>2.495967477779725E-3</v>
      </c>
      <c r="AD285" s="84">
        <v>2.1746300999999999E-3</v>
      </c>
      <c r="AE285" s="85">
        <v>3.94173154E-3</v>
      </c>
      <c r="AF285" s="86">
        <v>9.294509790746013E-4</v>
      </c>
      <c r="AG285" s="84">
        <v>9.3297141000000007E-3</v>
      </c>
      <c r="AH285" s="85">
        <v>3.7520180564999998E-2</v>
      </c>
      <c r="AI285" s="86">
        <v>2.4918575844724119E-2</v>
      </c>
      <c r="AJ285" s="84">
        <v>0.28152814999999998</v>
      </c>
      <c r="AK285" s="85">
        <v>0.55420541499999998</v>
      </c>
      <c r="AL285" s="103">
        <v>0.55420541499999998</v>
      </c>
    </row>
    <row r="286" spans="1:38" ht="13" x14ac:dyDescent="0.3">
      <c r="A286" s="71">
        <v>1982</v>
      </c>
      <c r="B286" s="72">
        <v>1</v>
      </c>
      <c r="C286" s="89">
        <v>0.89025968</v>
      </c>
      <c r="D286" s="90">
        <v>2.097427739</v>
      </c>
      <c r="E286" s="91">
        <v>1.3518449049149417</v>
      </c>
      <c r="F286" s="89">
        <v>0.26619234000000003</v>
      </c>
      <c r="G286" s="90">
        <v>0.5516043545</v>
      </c>
      <c r="H286" s="91">
        <v>0.32095186952601507</v>
      </c>
      <c r="I286" s="89">
        <v>1.4798712199999999</v>
      </c>
      <c r="J286" s="90">
        <v>4.7537981414999999</v>
      </c>
      <c r="K286" s="91">
        <v>6.7045612087381725</v>
      </c>
      <c r="L286" s="89">
        <v>0.26882687999999999</v>
      </c>
      <c r="M286" s="90">
        <v>0.52251724649999998</v>
      </c>
      <c r="N286" s="91">
        <v>0.47689678936033214</v>
      </c>
      <c r="O286" s="89">
        <v>7.4256729145558934E-4</v>
      </c>
      <c r="P286" s="90">
        <v>9.6692156366092537E-4</v>
      </c>
      <c r="Q286" s="91">
        <v>2.5873480771605056E-3</v>
      </c>
      <c r="R286" s="89">
        <v>8.7855293819655528E-4</v>
      </c>
      <c r="S286" s="90">
        <v>1.1440052347180005E-3</v>
      </c>
      <c r="T286" s="91">
        <v>2.4105063096970672E-3</v>
      </c>
      <c r="U286" s="89">
        <v>3.3757176000000001E-3</v>
      </c>
      <c r="V286" s="90">
        <v>1.3922285334999999E-2</v>
      </c>
      <c r="W286" s="91">
        <v>1.1339175521069113E-2</v>
      </c>
      <c r="X286" s="89">
        <v>9.6032029999999996E-4</v>
      </c>
      <c r="Y286" s="90">
        <v>2.1015352450000002E-3</v>
      </c>
      <c r="Z286" s="91">
        <v>2.1115469925585603E-3</v>
      </c>
      <c r="AA286" s="89">
        <v>5.4884134999999999E-3</v>
      </c>
      <c r="AB286" s="90">
        <v>8.2462778650000002E-3</v>
      </c>
      <c r="AC286" s="91">
        <v>2.4986031643888409E-3</v>
      </c>
      <c r="AD286" s="89">
        <v>2.4696945999999999E-3</v>
      </c>
      <c r="AE286" s="90">
        <v>4.2556214549999997E-3</v>
      </c>
      <c r="AF286" s="91">
        <v>9.3043178718007222E-4</v>
      </c>
      <c r="AG286" s="89">
        <v>1.0593821600000001E-2</v>
      </c>
      <c r="AH286" s="90">
        <v>3.8865800089999999E-2</v>
      </c>
      <c r="AI286" s="91">
        <v>2.4944856652212789E-2</v>
      </c>
      <c r="AJ286" s="89">
        <v>0.28152814999999998</v>
      </c>
      <c r="AK286" s="90">
        <v>0.55420541499999998</v>
      </c>
      <c r="AL286" s="104">
        <v>0.55420541499999998</v>
      </c>
    </row>
    <row r="287" spans="1:38" ht="13" x14ac:dyDescent="0.3">
      <c r="A287" s="71">
        <v>1982</v>
      </c>
      <c r="B287" s="72">
        <v>2</v>
      </c>
      <c r="C287" s="89">
        <v>0.94519976999999999</v>
      </c>
      <c r="D287" s="90">
        <v>2.171857798</v>
      </c>
      <c r="E287" s="91">
        <v>1.4317518369031486</v>
      </c>
      <c r="F287" s="89">
        <v>0.30334915000000001</v>
      </c>
      <c r="G287" s="90">
        <v>0.58989461300000001</v>
      </c>
      <c r="H287" s="91">
        <v>0.3849757416669104</v>
      </c>
      <c r="I287" s="89">
        <v>1.5271392500000001</v>
      </c>
      <c r="J287" s="90">
        <v>4.7933536620000003</v>
      </c>
      <c r="K287" s="91">
        <v>6.8641882074230054</v>
      </c>
      <c r="L287" s="89">
        <v>0.26882687999999999</v>
      </c>
      <c r="M287" s="90">
        <v>0.52251724649999998</v>
      </c>
      <c r="N287" s="91">
        <v>0.48080099072132537</v>
      </c>
      <c r="O287" s="89">
        <v>7.4256729145558934E-4</v>
      </c>
      <c r="P287" s="90">
        <v>9.6692156366092537E-4</v>
      </c>
      <c r="Q287" s="91">
        <v>3.1034795787715421E-3</v>
      </c>
      <c r="R287" s="89">
        <v>8.7855293819655528E-4</v>
      </c>
      <c r="S287" s="90">
        <v>1.1440052347180005E-3</v>
      </c>
      <c r="T287" s="91">
        <v>3.0132556000766939E-3</v>
      </c>
      <c r="U287" s="89">
        <v>3.8317471E-3</v>
      </c>
      <c r="V287" s="90">
        <v>1.4393798334999999E-2</v>
      </c>
      <c r="W287" s="91">
        <v>1.3601133924132081E-2</v>
      </c>
      <c r="X287" s="89">
        <v>1.0902005999999999E-3</v>
      </c>
      <c r="Y287" s="90">
        <v>2.2359884349999999E-3</v>
      </c>
      <c r="Z287" s="91">
        <v>2.5327583932093895E-3</v>
      </c>
      <c r="AA287" s="89">
        <v>6.2317055000000003E-3</v>
      </c>
      <c r="AB287" s="90">
        <v>9.0129105749999997E-3</v>
      </c>
      <c r="AC287" s="91">
        <v>2.9970334054770747E-3</v>
      </c>
      <c r="AD287" s="89">
        <v>2.8035263999999999E-3</v>
      </c>
      <c r="AE287" s="90">
        <v>4.6008548650000002E-3</v>
      </c>
      <c r="AF287" s="91">
        <v>1.1160345071315064E-3</v>
      </c>
      <c r="AG287" s="89">
        <v>1.20266091E-2</v>
      </c>
      <c r="AH287" s="90">
        <v>4.0345746600000003E-2</v>
      </c>
      <c r="AI287" s="91">
        <v>2.9920968237255412E-2</v>
      </c>
      <c r="AJ287" s="89">
        <v>0.28152814999999998</v>
      </c>
      <c r="AK287" s="90">
        <v>0.55420541499999998</v>
      </c>
      <c r="AL287" s="104">
        <v>0.55420541499999998</v>
      </c>
    </row>
    <row r="288" spans="1:38" ht="13" x14ac:dyDescent="0.3">
      <c r="A288" s="71">
        <v>1982</v>
      </c>
      <c r="B288" s="72">
        <v>3</v>
      </c>
      <c r="C288" s="89">
        <v>1.0001023200000001</v>
      </c>
      <c r="D288" s="90">
        <v>2.2431062829999999</v>
      </c>
      <c r="E288" s="91">
        <v>1.352915995314445</v>
      </c>
      <c r="F288" s="89">
        <v>0.33977041000000002</v>
      </c>
      <c r="G288" s="90">
        <v>0.62646238499999995</v>
      </c>
      <c r="H288" s="91">
        <v>0.32180881213851675</v>
      </c>
      <c r="I288" s="89">
        <v>1.5724395499999999</v>
      </c>
      <c r="J288" s="90">
        <v>4.8295891165000002</v>
      </c>
      <c r="K288" s="91">
        <v>6.706710626326962</v>
      </c>
      <c r="L288" s="89">
        <v>0.26882687999999999</v>
      </c>
      <c r="M288" s="90">
        <v>0.52251724649999998</v>
      </c>
      <c r="N288" s="91">
        <v>0.47695048748725644</v>
      </c>
      <c r="O288" s="89">
        <v>7.4256729145558934E-4</v>
      </c>
      <c r="P288" s="90">
        <v>9.6692156366092537E-4</v>
      </c>
      <c r="Q288" s="91">
        <v>2.5942562577787542E-3</v>
      </c>
      <c r="R288" s="89">
        <v>8.7855293819655528E-4</v>
      </c>
      <c r="S288" s="90">
        <v>1.1440052347180005E-3</v>
      </c>
      <c r="T288" s="91">
        <v>2.4185701735119701E-3</v>
      </c>
      <c r="U288" s="89">
        <v>4.2807432000000001E-3</v>
      </c>
      <c r="V288" s="90">
        <v>1.4844799185E-2</v>
      </c>
      <c r="W288" s="91">
        <v>1.1369428713668644E-2</v>
      </c>
      <c r="X288" s="89">
        <v>1.2183687000000001E-3</v>
      </c>
      <c r="Y288" s="90">
        <v>2.3642459199999999E-3</v>
      </c>
      <c r="Z288" s="91">
        <v>2.1171839483124684E-3</v>
      </c>
      <c r="AA288" s="89">
        <v>6.9601352000000002E-3</v>
      </c>
      <c r="AB288" s="90">
        <v>9.7458863199999992E-3</v>
      </c>
      <c r="AC288" s="91">
        <v>2.5052741397613297E-3</v>
      </c>
      <c r="AD288" s="89">
        <v>3.1326356000000001E-3</v>
      </c>
      <c r="AE288" s="90">
        <v>4.9302972899999999E-3</v>
      </c>
      <c r="AF288" s="91">
        <v>9.3291421901310471E-4</v>
      </c>
      <c r="AG288" s="89">
        <v>1.3433285999999999E-2</v>
      </c>
      <c r="AH288" s="90">
        <v>4.176037581E-2</v>
      </c>
      <c r="AI288" s="91">
        <v>2.5011445200966397E-2</v>
      </c>
      <c r="AJ288" s="89">
        <v>0.28152814999999998</v>
      </c>
      <c r="AK288" s="90">
        <v>0.55420541499999998</v>
      </c>
      <c r="AL288" s="104">
        <v>0.55420541499999998</v>
      </c>
    </row>
    <row r="289" spans="1:38" ht="13" x14ac:dyDescent="0.3">
      <c r="A289" s="71">
        <v>1982</v>
      </c>
      <c r="B289" s="72">
        <v>4</v>
      </c>
      <c r="C289" s="89">
        <v>1.0551174699999999</v>
      </c>
      <c r="D289" s="90">
        <v>2.3117984355000001</v>
      </c>
      <c r="E289" s="91">
        <v>5.334236019045882</v>
      </c>
      <c r="F289" s="89">
        <v>0.37551939000000001</v>
      </c>
      <c r="G289" s="90">
        <v>0.66168995900000005</v>
      </c>
      <c r="H289" s="91">
        <v>1.236745239752608</v>
      </c>
      <c r="I289" s="89">
        <v>1.61582235</v>
      </c>
      <c r="J289" s="90">
        <v>4.8629203245000001</v>
      </c>
      <c r="K289" s="91">
        <v>6.7015858174450855</v>
      </c>
      <c r="L289" s="89">
        <v>0.26882687999999999</v>
      </c>
      <c r="M289" s="90">
        <v>0.52251724649999998</v>
      </c>
      <c r="N289" s="91">
        <v>0.87636592660820534</v>
      </c>
      <c r="O289" s="89">
        <v>7.4256729145558934E-4</v>
      </c>
      <c r="P289" s="90">
        <v>9.6692156366092537E-4</v>
      </c>
      <c r="Q289" s="91">
        <v>4.4882113759337795E-3</v>
      </c>
      <c r="R289" s="89">
        <v>8.7855293819655528E-4</v>
      </c>
      <c r="S289" s="90">
        <v>1.1440052347180005E-3</v>
      </c>
      <c r="T289" s="91">
        <v>2.4234417359240831E-3</v>
      </c>
      <c r="U289" s="89">
        <v>4.7212575000000001E-3</v>
      </c>
      <c r="V289" s="90">
        <v>1.5278994045000001E-2</v>
      </c>
      <c r="W289" s="91">
        <v>4.3693979546359285E-2</v>
      </c>
      <c r="X289" s="89">
        <v>1.3438884E-3</v>
      </c>
      <c r="Y289" s="90">
        <v>2.4876503250000001E-3</v>
      </c>
      <c r="Z289" s="91">
        <v>8.1365775167852403E-3</v>
      </c>
      <c r="AA289" s="89">
        <v>7.6772454000000002E-3</v>
      </c>
      <c r="AB289" s="90">
        <v>1.0452063585000001E-2</v>
      </c>
      <c r="AC289" s="91">
        <v>9.6280606626027738E-3</v>
      </c>
      <c r="AD289" s="89">
        <v>3.4546207000000001E-3</v>
      </c>
      <c r="AE289" s="90">
        <v>5.2482056299999998E-3</v>
      </c>
      <c r="AF289" s="91">
        <v>3.5852922897980878E-3</v>
      </c>
      <c r="AG289" s="89">
        <v>1.4817254E-2</v>
      </c>
      <c r="AH289" s="90">
        <v>4.3123284999999997E-2</v>
      </c>
      <c r="AI289" s="91">
        <v>9.6121748044594599E-2</v>
      </c>
      <c r="AJ289" s="89">
        <v>0.28152814999999998</v>
      </c>
      <c r="AK289" s="90">
        <v>0.55420541499999998</v>
      </c>
      <c r="AL289" s="104">
        <v>0.55420541499999998</v>
      </c>
    </row>
    <row r="290" spans="1:38" ht="13" x14ac:dyDescent="0.3">
      <c r="A290" s="71">
        <v>1982</v>
      </c>
      <c r="B290" s="72">
        <v>5</v>
      </c>
      <c r="C290" s="89">
        <v>1.1104554</v>
      </c>
      <c r="D290" s="90">
        <v>2.3785343714999998</v>
      </c>
      <c r="E290" s="91">
        <v>5.334971831613065</v>
      </c>
      <c r="F290" s="89">
        <v>0.41074336</v>
      </c>
      <c r="G290" s="90">
        <v>0.69592568249999998</v>
      </c>
      <c r="H290" s="91">
        <v>1.2373342231093232</v>
      </c>
      <c r="I290" s="89">
        <v>1.6573243900000001</v>
      </c>
      <c r="J290" s="90">
        <v>4.8936069010000001</v>
      </c>
      <c r="K290" s="91">
        <v>6.7030564332849227</v>
      </c>
      <c r="L290" s="89">
        <v>0.26882687999999999</v>
      </c>
      <c r="M290" s="90">
        <v>0.52251724649999998</v>
      </c>
      <c r="N290" s="91">
        <v>0.87639853626945896</v>
      </c>
      <c r="O290" s="89">
        <v>7.4256729145558934E-4</v>
      </c>
      <c r="P290" s="90">
        <v>9.6692156366092537E-4</v>
      </c>
      <c r="Q290" s="91">
        <v>4.4903413436471751E-3</v>
      </c>
      <c r="R290" s="89">
        <v>8.7855293819655528E-4</v>
      </c>
      <c r="S290" s="90">
        <v>1.1440052347180005E-3</v>
      </c>
      <c r="T290" s="91">
        <v>2.4289357119372883E-3</v>
      </c>
      <c r="U290" s="89">
        <v>5.1559652999999999E-3</v>
      </c>
      <c r="V290" s="90">
        <v>1.5700626570000001E-2</v>
      </c>
      <c r="W290" s="91">
        <v>4.3714629310054695E-2</v>
      </c>
      <c r="X290" s="89">
        <v>1.4675437E-3</v>
      </c>
      <c r="Y290" s="90">
        <v>2.6077964750000002E-3</v>
      </c>
      <c r="Z290" s="91">
        <v>8.1404373182974894E-3</v>
      </c>
      <c r="AA290" s="89">
        <v>8.3847204000000002E-3</v>
      </c>
      <c r="AB290" s="90">
        <v>1.113810615E-2</v>
      </c>
      <c r="AC290" s="91">
        <v>9.6325756309591296E-3</v>
      </c>
      <c r="AD290" s="89">
        <v>3.7731739000000002E-3</v>
      </c>
      <c r="AE290" s="90">
        <v>5.5568578149999999E-3</v>
      </c>
      <c r="AF290" s="91">
        <v>3.5869872477522599E-3</v>
      </c>
      <c r="AG290" s="89">
        <v>1.61813214E-2</v>
      </c>
      <c r="AH290" s="90">
        <v>4.444717376E-2</v>
      </c>
      <c r="AI290" s="91">
        <v>9.6167460009267958E-2</v>
      </c>
      <c r="AJ290" s="89">
        <v>0.28152814999999998</v>
      </c>
      <c r="AK290" s="90">
        <v>0.55420541499999998</v>
      </c>
      <c r="AL290" s="104">
        <v>0.55420541499999998</v>
      </c>
    </row>
    <row r="291" spans="1:38" ht="13" x14ac:dyDescent="0.3">
      <c r="A291" s="71">
        <v>1982</v>
      </c>
      <c r="B291" s="72">
        <v>6</v>
      </c>
      <c r="C291" s="89">
        <v>1.16612907</v>
      </c>
      <c r="D291" s="90">
        <v>2.4438892145</v>
      </c>
      <c r="E291" s="91">
        <v>5.3357807783468978</v>
      </c>
      <c r="F291" s="89">
        <v>0.44565789</v>
      </c>
      <c r="G291" s="90">
        <v>0.7295003565</v>
      </c>
      <c r="H291" s="91">
        <v>1.2379904997977222</v>
      </c>
      <c r="I291" s="89">
        <v>1.69715324</v>
      </c>
      <c r="J291" s="90">
        <v>4.9219352015000002</v>
      </c>
      <c r="K291" s="91">
        <v>6.704684579113497</v>
      </c>
      <c r="L291" s="89">
        <v>0.26882687999999999</v>
      </c>
      <c r="M291" s="90">
        <v>0.52251724649999998</v>
      </c>
      <c r="N291" s="91">
        <v>0.87644110977907341</v>
      </c>
      <c r="O291" s="89">
        <v>7.4256729145558934E-4</v>
      </c>
      <c r="P291" s="90">
        <v>9.6692156366092537E-4</v>
      </c>
      <c r="Q291" s="91">
        <v>4.4927261566979114E-3</v>
      </c>
      <c r="R291" s="89">
        <v>8.7855293819655528E-4</v>
      </c>
      <c r="S291" s="90">
        <v>1.1440052347180005E-3</v>
      </c>
      <c r="T291" s="91">
        <v>2.4350724657556163E-3</v>
      </c>
      <c r="U291" s="89">
        <v>5.5863220000000003E-3</v>
      </c>
      <c r="V291" s="90">
        <v>1.6113979644999998E-2</v>
      </c>
      <c r="W291" s="91">
        <v>4.3737880077802695E-2</v>
      </c>
      <c r="X291" s="89">
        <v>1.5893608E-3</v>
      </c>
      <c r="Y291" s="90">
        <v>2.7254787150000001E-3</v>
      </c>
      <c r="Z291" s="91">
        <v>8.1447290185295649E-3</v>
      </c>
      <c r="AA291" s="89">
        <v>9.0829858999999999E-3</v>
      </c>
      <c r="AB291" s="90">
        <v>1.181002988E-2</v>
      </c>
      <c r="AC291" s="91">
        <v>9.637700487066787E-3</v>
      </c>
      <c r="AD291" s="89">
        <v>4.0872358000000001E-3</v>
      </c>
      <c r="AE291" s="90">
        <v>5.8593579099999998E-3</v>
      </c>
      <c r="AF291" s="91">
        <v>3.5888961242648855E-3</v>
      </c>
      <c r="AG291" s="89">
        <v>1.75307198E-2</v>
      </c>
      <c r="AH291" s="90">
        <v>4.5744684850000002E-2</v>
      </c>
      <c r="AI291" s="91">
        <v>9.6218147020572894E-2</v>
      </c>
      <c r="AJ291" s="89">
        <v>0.28152814999999998</v>
      </c>
      <c r="AK291" s="90">
        <v>0.55420541499999998</v>
      </c>
      <c r="AL291" s="104">
        <v>0.55420541499999998</v>
      </c>
    </row>
    <row r="292" spans="1:38" ht="13" x14ac:dyDescent="0.3">
      <c r="A292" s="71">
        <v>1982</v>
      </c>
      <c r="B292" s="72">
        <v>7</v>
      </c>
      <c r="C292" s="89">
        <v>1.2224103099999999</v>
      </c>
      <c r="D292" s="90">
        <v>2.5085428255000002</v>
      </c>
      <c r="E292" s="91">
        <v>5.3553310649576078</v>
      </c>
      <c r="F292" s="89">
        <v>0.48014741999999999</v>
      </c>
      <c r="G292" s="90">
        <v>0.76269581900000005</v>
      </c>
      <c r="H292" s="91">
        <v>1.2537289903939566</v>
      </c>
      <c r="I292" s="89">
        <v>1.7352671399999999</v>
      </c>
      <c r="J292" s="90">
        <v>4.9482534349999998</v>
      </c>
      <c r="K292" s="91">
        <v>6.7437163133963187</v>
      </c>
      <c r="L292" s="89">
        <v>0.26882687999999999</v>
      </c>
      <c r="M292" s="90">
        <v>0.52251724649999998</v>
      </c>
      <c r="N292" s="91">
        <v>0.83529398471679839</v>
      </c>
      <c r="O292" s="89">
        <v>7.4256729145558934E-4</v>
      </c>
      <c r="P292" s="90">
        <v>9.6692156366092537E-4</v>
      </c>
      <c r="Q292" s="91">
        <v>4.5498557416176989E-3</v>
      </c>
      <c r="R292" s="89">
        <v>8.7855293819655528E-4</v>
      </c>
      <c r="S292" s="90">
        <v>1.1440052347180005E-3</v>
      </c>
      <c r="T292" s="91">
        <v>2.5825520164564899E-3</v>
      </c>
      <c r="U292" s="89">
        <v>6.0122978999999997E-3</v>
      </c>
      <c r="V292" s="90">
        <v>1.652336163E-2</v>
      </c>
      <c r="W292" s="91">
        <v>4.4293997100632435E-2</v>
      </c>
      <c r="X292" s="89">
        <v>1.7101281E-3</v>
      </c>
      <c r="Y292" s="90">
        <v>2.8420342600000001E-3</v>
      </c>
      <c r="Z292" s="91">
        <v>8.2483089383970348E-3</v>
      </c>
      <c r="AA292" s="89">
        <v>9.7758215000000002E-3</v>
      </c>
      <c r="AB292" s="90">
        <v>1.247538057E-2</v>
      </c>
      <c r="AC292" s="91">
        <v>9.7602699443515243E-3</v>
      </c>
      <c r="AD292" s="89">
        <v>4.3984645000000001E-3</v>
      </c>
      <c r="AE292" s="90">
        <v>6.1588963049999997E-3</v>
      </c>
      <c r="AF292" s="91">
        <v>3.6345299091694715E-3</v>
      </c>
      <c r="AG292" s="89">
        <v>1.8867107300000002E-2</v>
      </c>
      <c r="AH292" s="90">
        <v>4.7028603049999999E-2</v>
      </c>
      <c r="AI292" s="91">
        <v>9.7441485595102253E-2</v>
      </c>
      <c r="AJ292" s="89">
        <v>0.28152814999999998</v>
      </c>
      <c r="AK292" s="90">
        <v>0.55420541499999998</v>
      </c>
      <c r="AL292" s="104">
        <v>0.55420541499999998</v>
      </c>
    </row>
    <row r="293" spans="1:38" ht="13" x14ac:dyDescent="0.3">
      <c r="A293" s="71">
        <v>1982</v>
      </c>
      <c r="B293" s="72">
        <v>8</v>
      </c>
      <c r="C293" s="89">
        <v>1.27947159</v>
      </c>
      <c r="D293" s="90">
        <v>2.5730038469999998</v>
      </c>
      <c r="E293" s="91">
        <v>5.349766818766617</v>
      </c>
      <c r="F293" s="89">
        <v>0.51456667</v>
      </c>
      <c r="G293" s="90">
        <v>0.79586415799999999</v>
      </c>
      <c r="H293" s="91">
        <v>1.2547068527721896</v>
      </c>
      <c r="I293" s="89">
        <v>1.77199482</v>
      </c>
      <c r="J293" s="90">
        <v>4.9726880644999998</v>
      </c>
      <c r="K293" s="91">
        <v>6.7407036289657603</v>
      </c>
      <c r="L293" s="89">
        <v>0.26882687999999999</v>
      </c>
      <c r="M293" s="90">
        <v>0.52251724649999998</v>
      </c>
      <c r="N293" s="91">
        <v>0.83536083469411937</v>
      </c>
      <c r="O293" s="89">
        <v>7.4256729145558934E-4</v>
      </c>
      <c r="P293" s="90">
        <v>9.6692156366092537E-4</v>
      </c>
      <c r="Q293" s="91">
        <v>4.5533952880619059E-3</v>
      </c>
      <c r="R293" s="89">
        <v>8.7855293819655528E-4</v>
      </c>
      <c r="S293" s="90">
        <v>1.1440052347180005E-3</v>
      </c>
      <c r="T293" s="91">
        <v>2.5953296638573857E-3</v>
      </c>
      <c r="U293" s="89">
        <v>6.4345762999999997E-3</v>
      </c>
      <c r="V293" s="90">
        <v>1.6932202604999998E-2</v>
      </c>
      <c r="W293" s="91">
        <v>4.4328471289195044E-2</v>
      </c>
      <c r="X293" s="89">
        <v>1.8310310999999999E-3</v>
      </c>
      <c r="Y293" s="90">
        <v>2.9579983550000002E-3</v>
      </c>
      <c r="Z293" s="91">
        <v>8.2547215341236546E-3</v>
      </c>
      <c r="AA293" s="89">
        <v>1.0463734000000001E-2</v>
      </c>
      <c r="AB293" s="90">
        <v>1.3139796945000001E-2</v>
      </c>
      <c r="AC293" s="91">
        <v>9.7678484781098442E-3</v>
      </c>
      <c r="AD293" s="89">
        <v>4.7082317999999996E-3</v>
      </c>
      <c r="AE293" s="90">
        <v>6.457828885E-3</v>
      </c>
      <c r="AF293" s="91">
        <v>3.6373592408908101E-3</v>
      </c>
      <c r="AG293" s="89">
        <v>2.0193779200000001E-2</v>
      </c>
      <c r="AH293" s="90">
        <v>4.8310837805E-2</v>
      </c>
      <c r="AI293" s="91">
        <v>9.7517625608873865E-2</v>
      </c>
      <c r="AJ293" s="89">
        <v>0.28152814999999998</v>
      </c>
      <c r="AK293" s="90">
        <v>0.55420541499999998</v>
      </c>
      <c r="AL293" s="104">
        <v>0.55420541499999998</v>
      </c>
    </row>
    <row r="294" spans="1:38" ht="13" x14ac:dyDescent="0.3">
      <c r="A294" s="71">
        <v>1982</v>
      </c>
      <c r="B294" s="72">
        <v>9</v>
      </c>
      <c r="C294" s="89">
        <v>1.3372635799999999</v>
      </c>
      <c r="D294" s="90">
        <v>2.6379097534999998</v>
      </c>
      <c r="E294" s="91">
        <v>5.3516097063377099</v>
      </c>
      <c r="F294" s="89">
        <v>0.54874228999999997</v>
      </c>
      <c r="G294" s="90">
        <v>0.82929215550000002</v>
      </c>
      <c r="H294" s="91">
        <v>1.2561980623061202</v>
      </c>
      <c r="I294" s="89">
        <v>1.8071995599999999</v>
      </c>
      <c r="J294" s="90">
        <v>4.9955927254999999</v>
      </c>
      <c r="K294" s="91">
        <v>6.7443909334156631</v>
      </c>
      <c r="L294" s="89">
        <v>0.26882687999999999</v>
      </c>
      <c r="M294" s="90">
        <v>0.52251724649999998</v>
      </c>
      <c r="N294" s="91">
        <v>0.83543285043735538</v>
      </c>
      <c r="O294" s="89">
        <v>7.4256729145558934E-4</v>
      </c>
      <c r="P294" s="90">
        <v>9.6692156366092537E-4</v>
      </c>
      <c r="Q294" s="91">
        <v>4.5588046835329946E-3</v>
      </c>
      <c r="R294" s="89">
        <v>8.7855293819655528E-4</v>
      </c>
      <c r="S294" s="90">
        <v>1.1440052347180005E-3</v>
      </c>
      <c r="T294" s="91">
        <v>2.6093195679487745E-3</v>
      </c>
      <c r="U294" s="89">
        <v>6.8564443999999999E-3</v>
      </c>
      <c r="V294" s="90">
        <v>1.7344271339999998E-2</v>
      </c>
      <c r="W294" s="91">
        <v>4.4381170068996556E-2</v>
      </c>
      <c r="X294" s="89">
        <v>1.9510445E-3</v>
      </c>
      <c r="Y294" s="90">
        <v>3.0754284800000001E-3</v>
      </c>
      <c r="Z294" s="91">
        <v>8.2645408296550607E-3</v>
      </c>
      <c r="AA294" s="89">
        <v>1.11486641E-2</v>
      </c>
      <c r="AB294" s="90">
        <v>1.3810035284999999E-2</v>
      </c>
      <c r="AC294" s="91">
        <v>9.7794667327115604E-3</v>
      </c>
      <c r="AD294" s="89">
        <v>5.0168994000000001E-3</v>
      </c>
      <c r="AE294" s="90">
        <v>6.7592731450000004E-3</v>
      </c>
      <c r="AF294" s="91">
        <v>3.641679210673036E-3</v>
      </c>
      <c r="AG294" s="89">
        <v>2.1515721299999999E-2</v>
      </c>
      <c r="AH294" s="90">
        <v>4.9604126025E-2</v>
      </c>
      <c r="AI294" s="91">
        <v>9.7633535426187454E-2</v>
      </c>
      <c r="AJ294" s="89">
        <v>0.28152814999999998</v>
      </c>
      <c r="AK294" s="90">
        <v>0.55420541499999998</v>
      </c>
      <c r="AL294" s="104">
        <v>0.55420541499999998</v>
      </c>
    </row>
    <row r="295" spans="1:38" ht="13" x14ac:dyDescent="0.3">
      <c r="A295" s="71">
        <v>1982</v>
      </c>
      <c r="B295" s="72">
        <v>10</v>
      </c>
      <c r="C295" s="89">
        <v>1.39609889</v>
      </c>
      <c r="D295" s="90">
        <v>2.7037515700000001</v>
      </c>
      <c r="E295" s="91">
        <v>5.3536487901426204</v>
      </c>
      <c r="F295" s="89">
        <v>0.58282909999999999</v>
      </c>
      <c r="G295" s="90">
        <v>0.86332792800000002</v>
      </c>
      <c r="H295" s="91">
        <v>1.2599151650057518</v>
      </c>
      <c r="I295" s="89">
        <v>1.8411804700000001</v>
      </c>
      <c r="J295" s="90">
        <v>5.0170736974999999</v>
      </c>
      <c r="K295" s="91">
        <v>6.7484740917822839</v>
      </c>
      <c r="L295" s="89">
        <v>0.26882687999999999</v>
      </c>
      <c r="M295" s="90">
        <v>0.52251724649999998</v>
      </c>
      <c r="N295" s="91">
        <v>0.83551468684938945</v>
      </c>
      <c r="O295" s="89">
        <v>7.4256729145558934E-4</v>
      </c>
      <c r="P295" s="90">
        <v>9.6692156366092537E-4</v>
      </c>
      <c r="Q295" s="91">
        <v>2.7199393128109883E-3</v>
      </c>
      <c r="R295" s="89">
        <v>8.7855293819655528E-4</v>
      </c>
      <c r="S295" s="90">
        <v>1.1440052347180005E-3</v>
      </c>
      <c r="T295" s="91">
        <v>2.6246717210217743E-3</v>
      </c>
      <c r="U295" s="89">
        <v>7.2771928999999999E-3</v>
      </c>
      <c r="V295" s="90">
        <v>1.7763547250000001E-2</v>
      </c>
      <c r="W295" s="91">
        <v>4.451242613480437E-2</v>
      </c>
      <c r="X295" s="89">
        <v>2.0708481000000002E-3</v>
      </c>
      <c r="Y295" s="90">
        <v>3.1947641200000001E-3</v>
      </c>
      <c r="Z295" s="91">
        <v>8.2889832208346611E-3</v>
      </c>
      <c r="AA295" s="89">
        <v>1.18325902E-2</v>
      </c>
      <c r="AB295" s="90">
        <v>1.4492447150000001E-2</v>
      </c>
      <c r="AC295" s="91">
        <v>9.808390669309346E-3</v>
      </c>
      <c r="AD295" s="89">
        <v>5.3252613999999997E-3</v>
      </c>
      <c r="AE295" s="90">
        <v>7.0661761350000003E-3</v>
      </c>
      <c r="AF295" s="91">
        <v>3.6524521359963401E-3</v>
      </c>
      <c r="AG295" s="89">
        <v>2.2836436000000002E-2</v>
      </c>
      <c r="AH295" s="90">
        <v>5.092090262E-2</v>
      </c>
      <c r="AI295" s="91">
        <v>9.792226004518427E-2</v>
      </c>
      <c r="AJ295" s="89">
        <v>0.28152814999999998</v>
      </c>
      <c r="AK295" s="90">
        <v>0.55420541499999998</v>
      </c>
      <c r="AL295" s="104">
        <v>0.55420541499999998</v>
      </c>
    </row>
    <row r="296" spans="1:38" ht="13" x14ac:dyDescent="0.3">
      <c r="A296" s="71">
        <v>1982</v>
      </c>
      <c r="B296" s="72">
        <v>11</v>
      </c>
      <c r="C296" s="89">
        <v>1.4561091100000001</v>
      </c>
      <c r="D296" s="90">
        <v>2.771303471</v>
      </c>
      <c r="E296" s="91">
        <v>5.4355943515161176</v>
      </c>
      <c r="F296" s="89">
        <v>0.61704861</v>
      </c>
      <c r="G296" s="90">
        <v>0.89834744649999998</v>
      </c>
      <c r="H296" s="91">
        <v>1.3260026266087577</v>
      </c>
      <c r="I296" s="89">
        <v>1.8738756299999999</v>
      </c>
      <c r="J296" s="90">
        <v>5.0374353149999997</v>
      </c>
      <c r="K296" s="91">
        <v>6.9121461860780178</v>
      </c>
      <c r="L296" s="89">
        <v>0.24122411999999999</v>
      </c>
      <c r="M296" s="90">
        <v>0.46380637600000002</v>
      </c>
      <c r="N296" s="91">
        <v>0.83872273369801353</v>
      </c>
      <c r="O296" s="89">
        <v>7.4256729145558934E-4</v>
      </c>
      <c r="P296" s="90">
        <v>9.6692156366092537E-4</v>
      </c>
      <c r="Q296" s="91">
        <v>2.8626094290154203E-3</v>
      </c>
      <c r="R296" s="89">
        <v>8.7855293819655528E-4</v>
      </c>
      <c r="S296" s="90">
        <v>1.1440052347180005E-3</v>
      </c>
      <c r="T296" s="91">
        <v>3.2427843965414193E-3</v>
      </c>
      <c r="U296" s="89">
        <v>7.6980071999999998E-3</v>
      </c>
      <c r="V296" s="90">
        <v>1.8194701295000001E-2</v>
      </c>
      <c r="W296" s="91">
        <v>4.684737908116509E-2</v>
      </c>
      <c r="X296" s="89">
        <v>2.1907621000000002E-3</v>
      </c>
      <c r="Y296" s="90">
        <v>3.3173216349999999E-3</v>
      </c>
      <c r="Z296" s="91">
        <v>8.7237938080248628E-3</v>
      </c>
      <c r="AA296" s="89">
        <v>1.2517110999999999E-2</v>
      </c>
      <c r="AB296" s="90">
        <v>1.519308741E-2</v>
      </c>
      <c r="AC296" s="91">
        <v>1.0322915296649001E-2</v>
      </c>
      <c r="AD296" s="89">
        <v>5.6325237999999998E-3</v>
      </c>
      <c r="AE296" s="90">
        <v>7.3816883449999999E-3</v>
      </c>
      <c r="AF296" s="91">
        <v>3.844046890066542E-3</v>
      </c>
      <c r="AG296" s="89">
        <v>2.4157686599999999E-2</v>
      </c>
      <c r="AH296" s="90">
        <v>5.2273620100000001E-2</v>
      </c>
      <c r="AI296" s="91">
        <v>0.10305890616408336</v>
      </c>
      <c r="AJ296" s="89">
        <v>0.25392538999999997</v>
      </c>
      <c r="AK296" s="90">
        <v>0.49549454450000002</v>
      </c>
      <c r="AL296" s="104">
        <v>0.49549454450000002</v>
      </c>
    </row>
    <row r="297" spans="1:38" ht="13" x14ac:dyDescent="0.3">
      <c r="A297" s="71">
        <v>1982</v>
      </c>
      <c r="B297" s="72">
        <v>12</v>
      </c>
      <c r="C297" s="89">
        <v>1.5173002799999999</v>
      </c>
      <c r="D297" s="90">
        <v>2.8410896915000001</v>
      </c>
      <c r="E297" s="91">
        <v>5.4424118441694276</v>
      </c>
      <c r="F297" s="89">
        <v>0.65124808000000001</v>
      </c>
      <c r="G297" s="90">
        <v>0.9345727385</v>
      </c>
      <c r="H297" s="91">
        <v>1.3315017351482406</v>
      </c>
      <c r="I297" s="89">
        <v>1.9053503899999999</v>
      </c>
      <c r="J297" s="90">
        <v>5.0568340965000003</v>
      </c>
      <c r="K297" s="91">
        <v>6.9257681845912513</v>
      </c>
      <c r="L297" s="89">
        <v>0.24122411999999999</v>
      </c>
      <c r="M297" s="90">
        <v>0.46380637600000002</v>
      </c>
      <c r="N297" s="91">
        <v>0.83899045423230545</v>
      </c>
      <c r="O297" s="89">
        <v>7.4256729145558934E-4</v>
      </c>
      <c r="P297" s="90">
        <v>9.6692156366092537E-4</v>
      </c>
      <c r="Q297" s="91">
        <v>2.8744841202243817E-3</v>
      </c>
      <c r="R297" s="89">
        <v>8.7855293819655528E-4</v>
      </c>
      <c r="S297" s="90">
        <v>1.1440052347180005E-3</v>
      </c>
      <c r="T297" s="91">
        <v>3.2942165686849325E-3</v>
      </c>
      <c r="U297" s="89">
        <v>8.1208280999999997E-3</v>
      </c>
      <c r="V297" s="90">
        <v>1.8641357425000001E-2</v>
      </c>
      <c r="W297" s="91">
        <v>4.70418583516884E-2</v>
      </c>
      <c r="X297" s="89">
        <v>2.3099126000000001E-3</v>
      </c>
      <c r="Y297" s="90">
        <v>3.4445742150000002E-3</v>
      </c>
      <c r="Z297" s="91">
        <v>8.7599845540114428E-3</v>
      </c>
      <c r="AA297" s="89">
        <v>1.32040708E-2</v>
      </c>
      <c r="AB297" s="90">
        <v>1.5919278500000002E-2</v>
      </c>
      <c r="AC297" s="91">
        <v>1.0365727593610853E-2</v>
      </c>
      <c r="AD297" s="89">
        <v>5.9412735000000001E-3</v>
      </c>
      <c r="AE297" s="90">
        <v>7.7084462050000004E-3</v>
      </c>
      <c r="AF297" s="91">
        <v>3.8599931505221298E-3</v>
      </c>
      <c r="AG297" s="89">
        <v>2.5483075399999999E-2</v>
      </c>
      <c r="AH297" s="90">
        <v>5.3674940545000001E-2</v>
      </c>
      <c r="AI297" s="91">
        <v>0.10348652031470361</v>
      </c>
      <c r="AJ297" s="89">
        <v>0.25392538999999997</v>
      </c>
      <c r="AK297" s="90">
        <v>0.49549454450000002</v>
      </c>
      <c r="AL297" s="104">
        <v>0.49549454450000002</v>
      </c>
    </row>
    <row r="298" spans="1:38" ht="13" x14ac:dyDescent="0.3">
      <c r="A298" s="71">
        <v>1982</v>
      </c>
      <c r="B298" s="72">
        <v>13</v>
      </c>
      <c r="C298" s="89">
        <v>1.5801237100000001</v>
      </c>
      <c r="D298" s="90">
        <v>2.9137820715</v>
      </c>
      <c r="E298" s="91">
        <v>5.4375254869662726</v>
      </c>
      <c r="F298" s="89">
        <v>0.68582454999999998</v>
      </c>
      <c r="G298" s="90">
        <v>0.97244724599999999</v>
      </c>
      <c r="H298" s="91">
        <v>1.3385072437163239</v>
      </c>
      <c r="I298" s="89">
        <v>1.93587021</v>
      </c>
      <c r="J298" s="90">
        <v>5.0753889924999998</v>
      </c>
      <c r="K298" s="91">
        <v>6.9322321725195248</v>
      </c>
      <c r="L298" s="89">
        <v>0.24122411999999999</v>
      </c>
      <c r="M298" s="90">
        <v>0.46380637600000002</v>
      </c>
      <c r="N298" s="91">
        <v>0.83936713049132072</v>
      </c>
      <c r="O298" s="89">
        <v>7.4256729145558934E-4</v>
      </c>
      <c r="P298" s="90">
        <v>9.6692156366092537E-4</v>
      </c>
      <c r="Q298" s="91">
        <v>2.8896078495093129E-3</v>
      </c>
      <c r="R298" s="89">
        <v>8.7855293819655528E-4</v>
      </c>
      <c r="S298" s="90">
        <v>1.1440052347180005E-3</v>
      </c>
      <c r="T298" s="91">
        <v>3.3670331524058073E-3</v>
      </c>
      <c r="U298" s="89">
        <v>8.5452171000000004E-3</v>
      </c>
      <c r="V298" s="90">
        <v>1.910750957E-2</v>
      </c>
      <c r="W298" s="91">
        <v>4.7289182725225011E-2</v>
      </c>
      <c r="X298" s="89">
        <v>2.4320432000000001E-3</v>
      </c>
      <c r="Y298" s="90">
        <v>3.577120875E-3</v>
      </c>
      <c r="Z298" s="91">
        <v>8.8060478705458585E-3</v>
      </c>
      <c r="AA298" s="89">
        <v>1.38947559E-2</v>
      </c>
      <c r="AB298" s="90">
        <v>1.6677659405E-2</v>
      </c>
      <c r="AC298" s="91">
        <v>1.0420258533693206E-2</v>
      </c>
      <c r="AD298" s="89">
        <v>6.2520542E-3</v>
      </c>
      <c r="AE298" s="90">
        <v>8.0498125599999994E-3</v>
      </c>
      <c r="AF298" s="91">
        <v>3.88029523849688E-3</v>
      </c>
      <c r="AG298" s="89">
        <v>2.68170202E-2</v>
      </c>
      <c r="AH298" s="90">
        <v>5.5138573815000001E-2</v>
      </c>
      <c r="AI298" s="91">
        <v>0.10403096507635669</v>
      </c>
      <c r="AJ298" s="89">
        <v>0.25392538999999997</v>
      </c>
      <c r="AK298" s="90">
        <v>0.49549454450000002</v>
      </c>
      <c r="AL298" s="104">
        <v>0.49549454450000002</v>
      </c>
    </row>
    <row r="299" spans="1:38" ht="13" x14ac:dyDescent="0.3">
      <c r="A299" s="71">
        <v>1982</v>
      </c>
      <c r="B299" s="72">
        <v>14</v>
      </c>
      <c r="C299" s="89">
        <v>1.64451657</v>
      </c>
      <c r="D299" s="90">
        <v>2.99010759</v>
      </c>
      <c r="E299" s="91">
        <v>5.4409748488793532</v>
      </c>
      <c r="F299" s="89">
        <v>0.72056235000000002</v>
      </c>
      <c r="G299" s="90">
        <v>1.0122846169999999</v>
      </c>
      <c r="H299" s="91">
        <v>1.341295921728979</v>
      </c>
      <c r="I299" s="89">
        <v>1.96529277</v>
      </c>
      <c r="J299" s="90">
        <v>5.0933895119999999</v>
      </c>
      <c r="K299" s="91">
        <v>6.939134805117015</v>
      </c>
      <c r="L299" s="89">
        <v>0.24122411999999999</v>
      </c>
      <c r="M299" s="90">
        <v>0.46380637600000002</v>
      </c>
      <c r="N299" s="91">
        <v>0.83950304640378748</v>
      </c>
      <c r="O299" s="89">
        <v>7.4256729145558934E-4</v>
      </c>
      <c r="P299" s="90">
        <v>9.6692156366092537E-4</v>
      </c>
      <c r="Q299" s="91">
        <v>2.8956329983925284E-3</v>
      </c>
      <c r="R299" s="89">
        <v>8.7855293819655528E-4</v>
      </c>
      <c r="S299" s="90">
        <v>1.1440052347180005E-3</v>
      </c>
      <c r="T299" s="91">
        <v>3.3931398255618505E-3</v>
      </c>
      <c r="U299" s="89">
        <v>8.9742157999999992E-3</v>
      </c>
      <c r="V299" s="90">
        <v>1.9598649579999999E-2</v>
      </c>
      <c r="W299" s="91">
        <v>4.7387762925475668E-2</v>
      </c>
      <c r="X299" s="89">
        <v>2.5532545999999998E-3</v>
      </c>
      <c r="Y299" s="90">
        <v>3.716596755E-3</v>
      </c>
      <c r="Z299" s="91">
        <v>8.8244052967098793E-3</v>
      </c>
      <c r="AA299" s="89">
        <v>1.45919845E-2</v>
      </c>
      <c r="AB299" s="90">
        <v>1.7475790025E-2</v>
      </c>
      <c r="AC299" s="91">
        <v>1.0441966808466421E-2</v>
      </c>
      <c r="AD299" s="89">
        <v>6.5667607000000003E-3</v>
      </c>
      <c r="AE299" s="90">
        <v>8.4089621499999993E-3</v>
      </c>
      <c r="AF299" s="91">
        <v>3.8883825537402734E-3</v>
      </c>
      <c r="AG299" s="89">
        <v>2.8162368900000002E-2</v>
      </c>
      <c r="AH299" s="90">
        <v>5.6679431184999997E-2</v>
      </c>
      <c r="AI299" s="91">
        <v>0.10424762268429383</v>
      </c>
      <c r="AJ299" s="89">
        <v>0.25392538999999997</v>
      </c>
      <c r="AK299" s="90">
        <v>0.49549454450000002</v>
      </c>
      <c r="AL299" s="104">
        <v>0.49549454450000002</v>
      </c>
    </row>
    <row r="300" spans="1:38" ht="13" x14ac:dyDescent="0.3">
      <c r="A300" s="71">
        <v>1982</v>
      </c>
      <c r="B300" s="72">
        <v>15</v>
      </c>
      <c r="C300" s="89">
        <v>1.71063206</v>
      </c>
      <c r="D300" s="90">
        <v>3.0707472755</v>
      </c>
      <c r="E300" s="91">
        <v>5.4478218324657872</v>
      </c>
      <c r="F300" s="89">
        <v>0.75572441000000001</v>
      </c>
      <c r="G300" s="90">
        <v>1.0544972644999999</v>
      </c>
      <c r="H300" s="91">
        <v>1.3467905944858209</v>
      </c>
      <c r="I300" s="89">
        <v>1.99381359</v>
      </c>
      <c r="J300" s="90">
        <v>5.1109044790000002</v>
      </c>
      <c r="K300" s="91">
        <v>6.9528042800602954</v>
      </c>
      <c r="L300" s="89">
        <v>0.24122411999999999</v>
      </c>
      <c r="M300" s="90">
        <v>0.46380637600000002</v>
      </c>
      <c r="N300" s="91">
        <v>0.83977401433132293</v>
      </c>
      <c r="O300" s="89">
        <v>7.4256729145558934E-4</v>
      </c>
      <c r="P300" s="90">
        <v>9.6692156366092537E-4</v>
      </c>
      <c r="Q300" s="91">
        <v>2.9285141530099286E-3</v>
      </c>
      <c r="R300" s="89">
        <v>8.7855293819655528E-4</v>
      </c>
      <c r="S300" s="90">
        <v>1.1440052347180005E-3</v>
      </c>
      <c r="T300" s="91">
        <v>3.444713412687215E-3</v>
      </c>
      <c r="U300" s="89">
        <v>9.4075414999999999E-3</v>
      </c>
      <c r="V300" s="90">
        <v>2.0118837939999999E-2</v>
      </c>
      <c r="W300" s="91">
        <v>4.7581784905436207E-2</v>
      </c>
      <c r="X300" s="89">
        <v>2.6771751E-3</v>
      </c>
      <c r="Y300" s="90">
        <v>3.8647323599999999E-3</v>
      </c>
      <c r="Z300" s="91">
        <v>8.8605398489652563E-3</v>
      </c>
      <c r="AA300" s="89">
        <v>1.52959133E-2</v>
      </c>
      <c r="AB300" s="90">
        <v>1.8322218800000001E-2</v>
      </c>
      <c r="AC300" s="91">
        <v>1.0484713327293926E-2</v>
      </c>
      <c r="AD300" s="89">
        <v>6.8833677999999999E-3</v>
      </c>
      <c r="AE300" s="90">
        <v>8.7897396400000005E-3</v>
      </c>
      <c r="AF300" s="91">
        <v>3.9043034877590571E-3</v>
      </c>
      <c r="AG300" s="89">
        <v>2.9522032600000001E-2</v>
      </c>
      <c r="AH300" s="90">
        <v>5.8312325630000002E-2</v>
      </c>
      <c r="AI300" s="91">
        <v>0.10467467721335701</v>
      </c>
      <c r="AJ300" s="89">
        <v>0.25392538999999997</v>
      </c>
      <c r="AK300" s="90">
        <v>0.49549454450000002</v>
      </c>
      <c r="AL300" s="104">
        <v>0.49549454450000002</v>
      </c>
    </row>
    <row r="301" spans="1:38" ht="13" x14ac:dyDescent="0.3">
      <c r="A301" s="71">
        <v>1982</v>
      </c>
      <c r="B301" s="72">
        <v>16</v>
      </c>
      <c r="C301" s="89">
        <v>1.77859583</v>
      </c>
      <c r="D301" s="90">
        <v>3.1565259449999998</v>
      </c>
      <c r="E301" s="91">
        <v>5.4546295826975966</v>
      </c>
      <c r="F301" s="89">
        <v>0.79140811</v>
      </c>
      <c r="G301" s="90">
        <v>1.0995178495</v>
      </c>
      <c r="H301" s="91">
        <v>1.352278740938047</v>
      </c>
      <c r="I301" s="89">
        <v>2.0214925300000002</v>
      </c>
      <c r="J301" s="90">
        <v>5.1281442505000001</v>
      </c>
      <c r="K301" s="91">
        <v>6.9664058634392747</v>
      </c>
      <c r="L301" s="89">
        <v>0.24122411999999999</v>
      </c>
      <c r="M301" s="90">
        <v>0.46380637600000002</v>
      </c>
      <c r="N301" s="91">
        <v>0.84003879706649198</v>
      </c>
      <c r="O301" s="89">
        <v>7.4256729145558934E-4</v>
      </c>
      <c r="P301" s="90">
        <v>9.6692156366092537E-4</v>
      </c>
      <c r="Q301" s="91">
        <v>2.9404585499150913E-3</v>
      </c>
      <c r="R301" s="89">
        <v>8.7855293819655528E-4</v>
      </c>
      <c r="S301" s="90">
        <v>1.1440052347180005E-3</v>
      </c>
      <c r="T301" s="91">
        <v>3.4960950632289436E-3</v>
      </c>
      <c r="U301" s="89">
        <v>9.8456667999999997E-3</v>
      </c>
      <c r="V301" s="90">
        <v>2.0673841044999999E-2</v>
      </c>
      <c r="W301" s="91">
        <v>4.777592865085728E-2</v>
      </c>
      <c r="X301" s="89">
        <v>2.8012357999999998E-3</v>
      </c>
      <c r="Y301" s="90">
        <v>4.0227717300000002E-3</v>
      </c>
      <c r="Z301" s="91">
        <v>8.8967069185480196E-3</v>
      </c>
      <c r="AA301" s="89">
        <v>1.6010089599999999E-2</v>
      </c>
      <c r="AB301" s="90">
        <v>1.922455369E-2</v>
      </c>
      <c r="AC301" s="91">
        <v>1.0527483018266139E-2</v>
      </c>
      <c r="AD301" s="89">
        <v>7.2043515000000001E-3</v>
      </c>
      <c r="AE301" s="90">
        <v>9.19572653E-3</v>
      </c>
      <c r="AF301" s="91">
        <v>3.9202276716060235E-3</v>
      </c>
      <c r="AG301" s="89">
        <v>3.0899588299999999E-2</v>
      </c>
      <c r="AH301" s="90">
        <v>6.0053608190000003E-2</v>
      </c>
      <c r="AI301" s="91">
        <v>0.10510131694639117</v>
      </c>
      <c r="AJ301" s="89">
        <v>0.25392538999999997</v>
      </c>
      <c r="AK301" s="90">
        <v>0.49549454450000002</v>
      </c>
      <c r="AL301" s="104">
        <v>0.49549454450000002</v>
      </c>
    </row>
    <row r="302" spans="1:38" ht="13" x14ac:dyDescent="0.3">
      <c r="A302" s="71">
        <v>1982</v>
      </c>
      <c r="B302" s="72">
        <v>17</v>
      </c>
      <c r="C302" s="89">
        <v>1.8489395799999999</v>
      </c>
      <c r="D302" s="90">
        <v>3.2482967519999999</v>
      </c>
      <c r="E302" s="91">
        <v>5.4627788925123353</v>
      </c>
      <c r="F302" s="89">
        <v>0.82763757999999998</v>
      </c>
      <c r="G302" s="90">
        <v>1.1477559104999999</v>
      </c>
      <c r="H302" s="91">
        <v>1.3588534685892824</v>
      </c>
      <c r="I302" s="89">
        <v>2.0484426500000001</v>
      </c>
      <c r="J302" s="90">
        <v>5.1453135615000001</v>
      </c>
      <c r="K302" s="91">
        <v>6.9826752681059503</v>
      </c>
      <c r="L302" s="89">
        <v>0.24122411999999999</v>
      </c>
      <c r="M302" s="90">
        <v>0.46380637600000002</v>
      </c>
      <c r="N302" s="91">
        <v>0.84035654494276846</v>
      </c>
      <c r="O302" s="89">
        <v>7.4256729145558934E-4</v>
      </c>
      <c r="P302" s="90">
        <v>9.6692156366092537E-4</v>
      </c>
      <c r="Q302" s="91">
        <v>2.9547463247268676E-3</v>
      </c>
      <c r="R302" s="89">
        <v>8.7855293819655528E-4</v>
      </c>
      <c r="S302" s="90">
        <v>1.1440052347180005E-3</v>
      </c>
      <c r="T302" s="91">
        <v>3.5575407436597524E-3</v>
      </c>
      <c r="U302" s="89">
        <v>1.02927178E-2</v>
      </c>
      <c r="V302" s="90">
        <v>2.1268491245E-2</v>
      </c>
      <c r="W302" s="91">
        <v>4.8007971954931679E-2</v>
      </c>
      <c r="X302" s="89">
        <v>2.9285331000000001E-3</v>
      </c>
      <c r="Y302" s="90">
        <v>4.1917474100000001E-3</v>
      </c>
      <c r="Z302" s="91">
        <v>8.9399055346235674E-3</v>
      </c>
      <c r="AA302" s="89">
        <v>1.6736624200000001E-2</v>
      </c>
      <c r="AB302" s="90">
        <v>2.019099391E-2</v>
      </c>
      <c r="AC302" s="91">
        <v>1.057862173236452E-2</v>
      </c>
      <c r="AD302" s="89">
        <v>7.5313960999999997E-3</v>
      </c>
      <c r="AE302" s="90">
        <v>9.6308570199999995E-3</v>
      </c>
      <c r="AF302" s="91">
        <v>3.9392810799834333E-3</v>
      </c>
      <c r="AG302" s="89">
        <v>3.2300542799999998E-2</v>
      </c>
      <c r="AH302" s="90">
        <v>6.191986847E-2</v>
      </c>
      <c r="AI302" s="91">
        <v>0.1056121335784856</v>
      </c>
      <c r="AJ302" s="89">
        <v>0.25392538999999997</v>
      </c>
      <c r="AK302" s="90">
        <v>0.49549454450000002</v>
      </c>
      <c r="AL302" s="104">
        <v>0.49549454450000002</v>
      </c>
    </row>
    <row r="303" spans="1:38" ht="13" x14ac:dyDescent="0.3">
      <c r="A303" s="71">
        <v>1982</v>
      </c>
      <c r="B303" s="72">
        <v>18</v>
      </c>
      <c r="C303" s="89">
        <v>1.9213446599999999</v>
      </c>
      <c r="D303" s="90">
        <v>3.3467312974999999</v>
      </c>
      <c r="E303" s="91">
        <v>5.4644393342902369</v>
      </c>
      <c r="F303" s="89">
        <v>0.86448320999999995</v>
      </c>
      <c r="G303" s="90">
        <v>1.1996966440000001</v>
      </c>
      <c r="H303" s="91">
        <v>1.3656668693549205</v>
      </c>
      <c r="I303" s="89">
        <v>2.0746196600000002</v>
      </c>
      <c r="J303" s="90">
        <v>5.1625057720000003</v>
      </c>
      <c r="K303" s="91">
        <v>6.9941046829063422</v>
      </c>
      <c r="L303" s="89">
        <v>0.24122411999999999</v>
      </c>
      <c r="M303" s="90">
        <v>0.46380637600000002</v>
      </c>
      <c r="N303" s="91">
        <v>0.83496359772569084</v>
      </c>
      <c r="O303" s="89">
        <v>7.4256729145558934E-4</v>
      </c>
      <c r="P303" s="90">
        <v>9.6692156366092537E-4</v>
      </c>
      <c r="Q303" s="91">
        <v>2.9695611606998626E-3</v>
      </c>
      <c r="R303" s="89">
        <v>8.7855293819655528E-4</v>
      </c>
      <c r="S303" s="90">
        <v>1.1440052347180005E-3</v>
      </c>
      <c r="T303" s="91">
        <v>3.6249313475268958E-3</v>
      </c>
      <c r="U303" s="89">
        <v>1.07465684E-2</v>
      </c>
      <c r="V303" s="90">
        <v>2.1907896860000001E-2</v>
      </c>
      <c r="W303" s="91">
        <v>4.8248795812545285E-2</v>
      </c>
      <c r="X303" s="89">
        <v>3.0580417999999999E-3</v>
      </c>
      <c r="Y303" s="90">
        <v>4.3739308149999996E-3</v>
      </c>
      <c r="Z303" s="91">
        <v>8.9847374244822788E-3</v>
      </c>
      <c r="AA303" s="89">
        <v>1.7475692599999999E-2</v>
      </c>
      <c r="AB303" s="90">
        <v>2.1231206410000002E-2</v>
      </c>
      <c r="AC303" s="91">
        <v>1.0631691752703407E-2</v>
      </c>
      <c r="AD303" s="89">
        <v>7.8632601999999996E-3</v>
      </c>
      <c r="AE303" s="90">
        <v>1.0098832605E-2</v>
      </c>
      <c r="AF303" s="91">
        <v>3.9590315039853058E-3</v>
      </c>
      <c r="AG303" s="89">
        <v>3.3727148300000002E-2</v>
      </c>
      <c r="AH303" s="90">
        <v>6.392666323E-2</v>
      </c>
      <c r="AI303" s="91">
        <v>0.10614164909009509</v>
      </c>
      <c r="AJ303" s="89">
        <v>0.25392538999999997</v>
      </c>
      <c r="AK303" s="90">
        <v>0.49549454450000002</v>
      </c>
      <c r="AL303" s="104">
        <v>0.49549454450000002</v>
      </c>
    </row>
    <row r="304" spans="1:38" ht="13" x14ac:dyDescent="0.3">
      <c r="A304" s="71">
        <v>1982</v>
      </c>
      <c r="B304" s="72">
        <v>19</v>
      </c>
      <c r="C304" s="89">
        <v>1.99643225</v>
      </c>
      <c r="D304" s="90">
        <v>3.4530538984999999</v>
      </c>
      <c r="E304" s="91">
        <v>5.4723212485522037</v>
      </c>
      <c r="F304" s="89">
        <v>0.90208767000000001</v>
      </c>
      <c r="G304" s="90">
        <v>1.2558390699999999</v>
      </c>
      <c r="H304" s="91">
        <v>1.3720236855915668</v>
      </c>
      <c r="I304" s="89">
        <v>2.10015778</v>
      </c>
      <c r="J304" s="90">
        <v>5.1799195119999997</v>
      </c>
      <c r="K304" s="91">
        <v>7.0098520208574904</v>
      </c>
      <c r="L304" s="89">
        <v>0.24072407000000001</v>
      </c>
      <c r="M304" s="90">
        <v>0.46269126449999998</v>
      </c>
      <c r="N304" s="91">
        <v>0.8352629649800114</v>
      </c>
      <c r="O304" s="89">
        <v>7.4256729145558934E-4</v>
      </c>
      <c r="P304" s="90">
        <v>9.6692156366092537E-4</v>
      </c>
      <c r="Q304" s="91">
        <v>2.9833806900302694E-3</v>
      </c>
      <c r="R304" s="89">
        <v>8.7855293819655528E-4</v>
      </c>
      <c r="S304" s="90">
        <v>1.1440052347180005E-3</v>
      </c>
      <c r="T304" s="91">
        <v>3.6843668247637591E-3</v>
      </c>
      <c r="U304" s="89">
        <v>1.12109775E-2</v>
      </c>
      <c r="V304" s="90">
        <v>2.2599911730000002E-2</v>
      </c>
      <c r="W304" s="91">
        <v>4.8473273755553319E-2</v>
      </c>
      <c r="X304" s="89">
        <v>3.1896609999999999E-3</v>
      </c>
      <c r="Y304" s="90">
        <v>4.5709801799999998E-3</v>
      </c>
      <c r="Z304" s="91">
        <v>9.0265468263045646E-3</v>
      </c>
      <c r="AA304" s="89">
        <v>1.8228540500000001E-2</v>
      </c>
      <c r="AB304" s="90">
        <v>2.2356223519999999E-2</v>
      </c>
      <c r="AC304" s="91">
        <v>1.0681167758728429E-2</v>
      </c>
      <c r="AD304" s="89">
        <v>8.2023409000000005E-3</v>
      </c>
      <c r="AE304" s="90">
        <v>1.0605098895E-2</v>
      </c>
      <c r="AF304" s="91">
        <v>3.9774553808651801E-3</v>
      </c>
      <c r="AG304" s="89">
        <v>3.5181941199999997E-2</v>
      </c>
      <c r="AH304" s="90">
        <v>6.6098104769999999E-2</v>
      </c>
      <c r="AI304" s="91">
        <v>0.10663564197230896</v>
      </c>
      <c r="AJ304" s="89">
        <v>0.25342534</v>
      </c>
      <c r="AK304" s="90">
        <v>0.49437943299999998</v>
      </c>
      <c r="AL304" s="104">
        <v>0.49437943299999998</v>
      </c>
    </row>
    <row r="305" spans="1:38" ht="13" x14ac:dyDescent="0.3">
      <c r="A305" s="71">
        <v>1982</v>
      </c>
      <c r="B305" s="72">
        <v>20</v>
      </c>
      <c r="C305" s="89">
        <v>2.0740917099999998</v>
      </c>
      <c r="D305" s="90">
        <v>3.5681477135000002</v>
      </c>
      <c r="E305" s="91">
        <v>5.4832592818086345</v>
      </c>
      <c r="F305" s="89">
        <v>0.94052683000000004</v>
      </c>
      <c r="G305" s="90">
        <v>1.3167464145000001</v>
      </c>
      <c r="H305" s="91">
        <v>1.3808927650066178</v>
      </c>
      <c r="I305" s="89">
        <v>2.1251354999999998</v>
      </c>
      <c r="J305" s="90">
        <v>5.1977730675</v>
      </c>
      <c r="K305" s="91">
        <v>7.0317311259782489</v>
      </c>
      <c r="L305" s="89">
        <v>0.24072407000000001</v>
      </c>
      <c r="M305" s="90">
        <v>0.46269126449999998</v>
      </c>
      <c r="N305" s="91">
        <v>0.83567871662405824</v>
      </c>
      <c r="O305" s="89">
        <v>7.4256729145558934E-4</v>
      </c>
      <c r="P305" s="90">
        <v>9.6692156366092537E-4</v>
      </c>
      <c r="Q305" s="91">
        <v>2.9697557250021058E-3</v>
      </c>
      <c r="R305" s="89">
        <v>8.7855293819655528E-4</v>
      </c>
      <c r="S305" s="90">
        <v>1.1440052347180005E-3</v>
      </c>
      <c r="T305" s="91">
        <v>3.7669899612062007E-3</v>
      </c>
      <c r="U305" s="89">
        <v>1.16843168E-2</v>
      </c>
      <c r="V305" s="90">
        <v>2.3350411474999999E-2</v>
      </c>
      <c r="W305" s="91">
        <v>4.8786644842418056E-2</v>
      </c>
      <c r="X305" s="89">
        <v>3.3250190999999998E-3</v>
      </c>
      <c r="Y305" s="90">
        <v>4.7844645599999999E-3</v>
      </c>
      <c r="Z305" s="91">
        <v>9.0849142031973022E-3</v>
      </c>
      <c r="AA305" s="89">
        <v>1.8999294100000001E-2</v>
      </c>
      <c r="AB305" s="90">
        <v>2.3576450035000002E-2</v>
      </c>
      <c r="AC305" s="91">
        <v>1.0750215540853248E-2</v>
      </c>
      <c r="AD305" s="89">
        <v>8.5500811000000006E-3</v>
      </c>
      <c r="AE305" s="90">
        <v>1.115375912E-2</v>
      </c>
      <c r="AF305" s="91">
        <v>4.0031721522175668E-3</v>
      </c>
      <c r="AG305" s="89">
        <v>3.6668776799999997E-2</v>
      </c>
      <c r="AH305" s="90">
        <v>6.8453051025000003E-2</v>
      </c>
      <c r="AI305" s="91">
        <v>0.10732493156421453</v>
      </c>
      <c r="AJ305" s="89">
        <v>0.25342534</v>
      </c>
      <c r="AK305" s="90">
        <v>0.49437943299999998</v>
      </c>
      <c r="AL305" s="104">
        <v>0.49437943299999998</v>
      </c>
    </row>
    <row r="306" spans="1:38" ht="13" x14ac:dyDescent="0.3">
      <c r="A306" s="71">
        <v>1982</v>
      </c>
      <c r="B306" s="72">
        <v>21</v>
      </c>
      <c r="C306" s="89">
        <v>2.1547496900000001</v>
      </c>
      <c r="D306" s="90">
        <v>3.693390371</v>
      </c>
      <c r="E306" s="91">
        <v>5.4867214993077766</v>
      </c>
      <c r="F306" s="89">
        <v>0.97998216000000005</v>
      </c>
      <c r="G306" s="90">
        <v>1.3830682125</v>
      </c>
      <c r="H306" s="91">
        <v>1.3836771719909575</v>
      </c>
      <c r="I306" s="89">
        <v>2.1495502100000001</v>
      </c>
      <c r="J306" s="90">
        <v>5.2161525759999998</v>
      </c>
      <c r="K306" s="91">
        <v>7.0386235048772736</v>
      </c>
      <c r="L306" s="89">
        <v>0.24072407000000001</v>
      </c>
      <c r="M306" s="90">
        <v>0.46269126449999998</v>
      </c>
      <c r="N306" s="91">
        <v>0.83581022543648387</v>
      </c>
      <c r="O306" s="89">
        <v>7.4256729145558934E-4</v>
      </c>
      <c r="P306" s="90">
        <v>9.6692156366092537E-4</v>
      </c>
      <c r="Q306" s="91">
        <v>2.9757447661837933E-3</v>
      </c>
      <c r="R306" s="89">
        <v>8.7855293819655528E-4</v>
      </c>
      <c r="S306" s="90">
        <v>1.1440052347180005E-3</v>
      </c>
      <c r="T306" s="91">
        <v>3.793007336146733E-3</v>
      </c>
      <c r="U306" s="89">
        <v>1.21707421E-2</v>
      </c>
      <c r="V306" s="90">
        <v>2.416753147E-2</v>
      </c>
      <c r="W306" s="91">
        <v>4.8885049899316795E-2</v>
      </c>
      <c r="X306" s="89">
        <v>3.4630567000000002E-3</v>
      </c>
      <c r="Y306" s="90">
        <v>5.0169493549999996E-3</v>
      </c>
      <c r="Z306" s="91">
        <v>9.1032368254370943E-3</v>
      </c>
      <c r="AA306" s="89">
        <v>1.9790270200000001E-2</v>
      </c>
      <c r="AB306" s="90">
        <v>2.4905196009999998E-2</v>
      </c>
      <c r="AC306" s="91">
        <v>1.0771908140861363E-2</v>
      </c>
      <c r="AD306" s="89">
        <v>8.9057002999999996E-3</v>
      </c>
      <c r="AE306" s="90">
        <v>1.1751974085E-2</v>
      </c>
      <c r="AF306" s="91">
        <v>4.0112447582559812E-3</v>
      </c>
      <c r="AG306" s="89">
        <v>3.8194061000000001E-2</v>
      </c>
      <c r="AH306" s="90">
        <v>7.101793596E-2</v>
      </c>
      <c r="AI306" s="91">
        <v>0.10754150142742337</v>
      </c>
      <c r="AJ306" s="89">
        <v>0.25342534</v>
      </c>
      <c r="AK306" s="90">
        <v>0.49437943299999998</v>
      </c>
      <c r="AL306" s="104">
        <v>0.49437943299999998</v>
      </c>
    </row>
    <row r="307" spans="1:38" ht="13" x14ac:dyDescent="0.3">
      <c r="A307" s="71">
        <v>1982</v>
      </c>
      <c r="B307" s="72">
        <v>22</v>
      </c>
      <c r="C307" s="89">
        <v>2.2384293300000002</v>
      </c>
      <c r="D307" s="90">
        <v>3.8296147440000001</v>
      </c>
      <c r="E307" s="91">
        <v>5.4846893241907511</v>
      </c>
      <c r="F307" s="89">
        <v>1.02045618</v>
      </c>
      <c r="G307" s="90">
        <v>1.4552925674999999</v>
      </c>
      <c r="H307" s="91">
        <v>1.3820378468099392</v>
      </c>
      <c r="I307" s="89">
        <v>2.17362352</v>
      </c>
      <c r="J307" s="90">
        <v>5.2352184949999998</v>
      </c>
      <c r="K307" s="91">
        <v>7.0345574074189203</v>
      </c>
      <c r="L307" s="89">
        <v>0.24072407000000001</v>
      </c>
      <c r="M307" s="90">
        <v>0.46269126449999998</v>
      </c>
      <c r="N307" s="91">
        <v>0.83573117650657736</v>
      </c>
      <c r="O307" s="89">
        <v>7.4256729145558934E-4</v>
      </c>
      <c r="P307" s="90">
        <v>9.6692156366092537E-4</v>
      </c>
      <c r="Q307" s="91">
        <v>2.9722193269527087E-3</v>
      </c>
      <c r="R307" s="89">
        <v>8.7855293819655528E-4</v>
      </c>
      <c r="S307" s="90">
        <v>1.1440052347180005E-3</v>
      </c>
      <c r="T307" s="91">
        <v>3.777689955622182E-3</v>
      </c>
      <c r="U307" s="89">
        <v>1.2669329E-2</v>
      </c>
      <c r="V307" s="90">
        <v>2.5058170500000001E-2</v>
      </c>
      <c r="W307" s="91">
        <v>4.8827134944267971E-2</v>
      </c>
      <c r="X307" s="89">
        <v>3.6050230000000002E-3</v>
      </c>
      <c r="Y307" s="90">
        <v>5.2702634750000001E-3</v>
      </c>
      <c r="Z307" s="91">
        <v>9.0924507177092967E-3</v>
      </c>
      <c r="AA307" s="89">
        <v>2.0601070999999999E-2</v>
      </c>
      <c r="AB307" s="90">
        <v>2.6352874250000002E-2</v>
      </c>
      <c r="AC307" s="91">
        <v>1.0759132061530376E-2</v>
      </c>
      <c r="AD307" s="89">
        <v>9.2701095000000001E-3</v>
      </c>
      <c r="AE307" s="90">
        <v>1.2403653275000001E-2</v>
      </c>
      <c r="AF307" s="91">
        <v>4.0064885307718474E-3</v>
      </c>
      <c r="AG307" s="89">
        <v>3.9760121599999997E-2</v>
      </c>
      <c r="AH307" s="90">
        <v>7.3811807389999998E-2</v>
      </c>
      <c r="AI307" s="91">
        <v>0.10741404886089237</v>
      </c>
      <c r="AJ307" s="89">
        <v>0.25342534</v>
      </c>
      <c r="AK307" s="90">
        <v>0.49437943299999998</v>
      </c>
      <c r="AL307" s="104">
        <v>0.49437943299999998</v>
      </c>
    </row>
    <row r="308" spans="1:38" ht="13" x14ac:dyDescent="0.3">
      <c r="A308" s="71">
        <v>1982</v>
      </c>
      <c r="B308" s="72">
        <v>23</v>
      </c>
      <c r="C308" s="89">
        <v>2.3253833699999999</v>
      </c>
      <c r="D308" s="90">
        <v>3.9784446899999999</v>
      </c>
      <c r="E308" s="91">
        <v>5.4908505087874842</v>
      </c>
      <c r="F308" s="89">
        <v>1.0621311499999999</v>
      </c>
      <c r="G308" s="90">
        <v>1.534364523</v>
      </c>
      <c r="H308" s="91">
        <v>1.387006186082318</v>
      </c>
      <c r="I308" s="89">
        <v>2.1971520099999999</v>
      </c>
      <c r="J308" s="90">
        <v>5.2552956030000004</v>
      </c>
      <c r="K308" s="91">
        <v>7.0468653528310767</v>
      </c>
      <c r="L308" s="89">
        <v>0.24072407000000001</v>
      </c>
      <c r="M308" s="90">
        <v>0.46269126449999998</v>
      </c>
      <c r="N308" s="91">
        <v>0.83596494760909712</v>
      </c>
      <c r="O308" s="89">
        <v>7.4256729145558934E-4</v>
      </c>
      <c r="P308" s="90">
        <v>9.6692156366092537E-4</v>
      </c>
      <c r="Q308" s="91">
        <v>2.9828983802351848E-3</v>
      </c>
      <c r="R308" s="89">
        <v>8.7855293819655528E-4</v>
      </c>
      <c r="S308" s="90">
        <v>1.1440052347180005E-3</v>
      </c>
      <c r="T308" s="91">
        <v>3.8241554565587796E-3</v>
      </c>
      <c r="U308" s="89">
        <v>1.31830019E-2</v>
      </c>
      <c r="V308" s="90">
        <v>2.6031980159999999E-2</v>
      </c>
      <c r="W308" s="91">
        <v>4.9002600033566469E-2</v>
      </c>
      <c r="X308" s="89">
        <v>3.7510702000000001E-3</v>
      </c>
      <c r="Y308" s="90">
        <v>5.5473380800000003E-3</v>
      </c>
      <c r="Z308" s="91">
        <v>9.1251204197268718E-3</v>
      </c>
      <c r="AA308" s="89">
        <v>2.1435380600000001E-2</v>
      </c>
      <c r="AB308" s="90">
        <v>2.7936960875E-2</v>
      </c>
      <c r="AC308" s="91">
        <v>1.0797806658931782E-2</v>
      </c>
      <c r="AD308" s="89">
        <v>9.6461564999999992E-3</v>
      </c>
      <c r="AE308" s="90">
        <v>1.311644344E-2</v>
      </c>
      <c r="AF308" s="91">
        <v>4.0208879335821637E-3</v>
      </c>
      <c r="AG308" s="89">
        <v>4.1370545500000001E-2</v>
      </c>
      <c r="AH308" s="90">
        <v>7.6868639695000004E-2</v>
      </c>
      <c r="AI308" s="91">
        <v>0.10780013928262606</v>
      </c>
      <c r="AJ308" s="89">
        <v>0.25342534</v>
      </c>
      <c r="AK308" s="90">
        <v>0.49437943299999998</v>
      </c>
      <c r="AL308" s="104">
        <v>0.49437943299999998</v>
      </c>
    </row>
    <row r="309" spans="1:38" ht="13" x14ac:dyDescent="0.3">
      <c r="A309" s="71">
        <v>1982</v>
      </c>
      <c r="B309" s="72">
        <v>24</v>
      </c>
      <c r="C309" s="89">
        <v>2.4157565499999998</v>
      </c>
      <c r="D309" s="90">
        <v>4.1413260799999998</v>
      </c>
      <c r="E309" s="91">
        <v>5.4925264637610445</v>
      </c>
      <c r="F309" s="89">
        <v>1.1050348999999999</v>
      </c>
      <c r="G309" s="90">
        <v>1.6209103684999999</v>
      </c>
      <c r="H309" s="91">
        <v>1.3883606279225418</v>
      </c>
      <c r="I309" s="89">
        <v>2.2204888899999999</v>
      </c>
      <c r="J309" s="90">
        <v>5.2764228580000001</v>
      </c>
      <c r="K309" s="91">
        <v>7.050224607884175</v>
      </c>
      <c r="L309" s="89">
        <v>0.24072407000000001</v>
      </c>
      <c r="M309" s="90">
        <v>0.46269126449999998</v>
      </c>
      <c r="N309" s="91">
        <v>0.83602937805511501</v>
      </c>
      <c r="O309" s="89">
        <v>7.4256729145558934E-4</v>
      </c>
      <c r="P309" s="90">
        <v>9.6692156366092537E-4</v>
      </c>
      <c r="Q309" s="91">
        <v>2.9858102130307586E-3</v>
      </c>
      <c r="R309" s="89">
        <v>8.7855293819655528E-4</v>
      </c>
      <c r="S309" s="90">
        <v>1.1440052347180005E-3</v>
      </c>
      <c r="T309" s="91">
        <v>3.8368245277486165E-3</v>
      </c>
      <c r="U309" s="89">
        <v>1.3709866100000001E-2</v>
      </c>
      <c r="V309" s="90">
        <v>2.7098901830000001E-2</v>
      </c>
      <c r="W309" s="91">
        <v>4.9050537669308759E-2</v>
      </c>
      <c r="X309" s="89">
        <v>3.9019571000000002E-3</v>
      </c>
      <c r="Y309" s="90">
        <v>5.8509723799999996E-3</v>
      </c>
      <c r="Z309" s="91">
        <v>9.1340354969188103E-3</v>
      </c>
      <c r="AA309" s="89">
        <v>2.2294017199999999E-2</v>
      </c>
      <c r="AB309" s="90">
        <v>2.9670985980000002E-2</v>
      </c>
      <c r="AC309" s="91">
        <v>1.0808354960234409E-2</v>
      </c>
      <c r="AD309" s="89">
        <v>1.00318631E-2</v>
      </c>
      <c r="AE309" s="90">
        <v>1.389660509E-2</v>
      </c>
      <c r="AF309" s="91">
        <v>4.0248299917402166E-3</v>
      </c>
      <c r="AG309" s="89">
        <v>4.3026408299999999E-2</v>
      </c>
      <c r="AH309" s="90">
        <v>8.0216163430000001E-2</v>
      </c>
      <c r="AI309" s="91">
        <v>0.10790558430686102</v>
      </c>
      <c r="AJ309" s="89">
        <v>0.25342534</v>
      </c>
      <c r="AK309" s="90">
        <v>0.49437943299999998</v>
      </c>
      <c r="AL309" s="104">
        <v>0.49437943299999998</v>
      </c>
    </row>
    <row r="310" spans="1:38" ht="13" x14ac:dyDescent="0.3">
      <c r="A310" s="71">
        <v>1982</v>
      </c>
      <c r="B310" s="72">
        <v>25</v>
      </c>
      <c r="C310" s="89">
        <v>2.4157565499999998</v>
      </c>
      <c r="D310" s="90">
        <v>4.1413260799999998</v>
      </c>
      <c r="E310" s="91">
        <v>5.495466985326364</v>
      </c>
      <c r="F310" s="89">
        <v>1.1050348999999999</v>
      </c>
      <c r="G310" s="90">
        <v>1.6209103684999999</v>
      </c>
      <c r="H310" s="91">
        <v>1.3907313736298372</v>
      </c>
      <c r="I310" s="89">
        <v>2.2204888899999999</v>
      </c>
      <c r="J310" s="90">
        <v>5.2764228580000001</v>
      </c>
      <c r="K310" s="91">
        <v>7.05609125254988</v>
      </c>
      <c r="L310" s="89">
        <v>0.24072407000000001</v>
      </c>
      <c r="M310" s="90">
        <v>0.46269126449999998</v>
      </c>
      <c r="N310" s="91">
        <v>0.83614201094366758</v>
      </c>
      <c r="O310" s="89">
        <v>7.4256729145558934E-4</v>
      </c>
      <c r="P310" s="90">
        <v>9.6692156366092537E-4</v>
      </c>
      <c r="Q310" s="91">
        <v>2.9909146351440336E-3</v>
      </c>
      <c r="R310" s="89">
        <v>8.7855293819655528E-4</v>
      </c>
      <c r="S310" s="90">
        <v>1.1440052347180005E-3</v>
      </c>
      <c r="T310" s="91">
        <v>3.8589971071171353E-3</v>
      </c>
      <c r="U310" s="89">
        <v>1.3709866100000001E-2</v>
      </c>
      <c r="V310" s="90">
        <v>2.7098901830000001E-2</v>
      </c>
      <c r="W310" s="91">
        <v>4.9134259672783696E-2</v>
      </c>
      <c r="X310" s="89">
        <v>3.9019571000000002E-3</v>
      </c>
      <c r="Y310" s="90">
        <v>5.8509723799999996E-3</v>
      </c>
      <c r="Z310" s="91">
        <v>9.1496522102993052E-3</v>
      </c>
      <c r="AA310" s="89">
        <v>2.2294017199999999E-2</v>
      </c>
      <c r="AB310" s="90">
        <v>2.9670985980000002E-2</v>
      </c>
      <c r="AC310" s="91">
        <v>1.0826830891750924E-2</v>
      </c>
      <c r="AD310" s="89">
        <v>1.00318631E-2</v>
      </c>
      <c r="AE310" s="90">
        <v>1.389660509E-2</v>
      </c>
      <c r="AF310" s="91">
        <v>4.031699444625501E-3</v>
      </c>
      <c r="AG310" s="89">
        <v>4.3026408299999999E-2</v>
      </c>
      <c r="AH310" s="90">
        <v>8.0216163430000001E-2</v>
      </c>
      <c r="AI310" s="91">
        <v>0.10808993123870909</v>
      </c>
      <c r="AJ310" s="89">
        <v>0.25342534</v>
      </c>
      <c r="AK310" s="90">
        <v>0.49437943299999998</v>
      </c>
      <c r="AL310" s="104">
        <v>0.49437943299999998</v>
      </c>
    </row>
    <row r="311" spans="1:38" ht="13" x14ac:dyDescent="0.3">
      <c r="A311" s="71">
        <v>1982</v>
      </c>
      <c r="B311" s="72">
        <v>26</v>
      </c>
      <c r="C311" s="89">
        <v>2.4157565499999998</v>
      </c>
      <c r="D311" s="90">
        <v>4.1413260799999998</v>
      </c>
      <c r="E311" s="91">
        <v>5.3076579543465749</v>
      </c>
      <c r="F311" s="89">
        <v>1.1050348999999999</v>
      </c>
      <c r="G311" s="90">
        <v>1.6209103684999999</v>
      </c>
      <c r="H311" s="91">
        <v>1.3431447691910228</v>
      </c>
      <c r="I311" s="89">
        <v>2.2204888899999999</v>
      </c>
      <c r="J311" s="90">
        <v>5.2764228580000001</v>
      </c>
      <c r="K311" s="91">
        <v>7.0985967014192735</v>
      </c>
      <c r="L311" s="89">
        <v>0.24072407000000001</v>
      </c>
      <c r="M311" s="90">
        <v>0.46269126449999998</v>
      </c>
      <c r="N311" s="91">
        <v>0.80261538161280455</v>
      </c>
      <c r="O311" s="89">
        <v>7.4256729145558934E-4</v>
      </c>
      <c r="P311" s="90">
        <v>9.6692156366092537E-4</v>
      </c>
      <c r="Q311" s="91">
        <v>2.8885693343667436E-3</v>
      </c>
      <c r="R311" s="89">
        <v>8.7855293819655528E-4</v>
      </c>
      <c r="S311" s="90">
        <v>1.1440052347180005E-3</v>
      </c>
      <c r="T311" s="91">
        <v>3.8729121350767975E-3</v>
      </c>
      <c r="U311" s="89">
        <v>1.3709866100000001E-2</v>
      </c>
      <c r="V311" s="90">
        <v>2.7098901830000001E-2</v>
      </c>
      <c r="W311" s="91">
        <v>4.7452916085373081E-2</v>
      </c>
      <c r="X311" s="89">
        <v>3.9019571000000002E-3</v>
      </c>
      <c r="Y311" s="90">
        <v>5.8509723799999996E-3</v>
      </c>
      <c r="Z311" s="91">
        <v>8.8365524414331063E-3</v>
      </c>
      <c r="AA311" s="89">
        <v>2.2294017199999999E-2</v>
      </c>
      <c r="AB311" s="90">
        <v>2.9670985980000002E-2</v>
      </c>
      <c r="AC311" s="91">
        <v>1.0456354026551991E-2</v>
      </c>
      <c r="AD311" s="89">
        <v>1.00318631E-2</v>
      </c>
      <c r="AE311" s="90">
        <v>1.389660509E-2</v>
      </c>
      <c r="AF311" s="91">
        <v>3.8937354234900952E-3</v>
      </c>
      <c r="AG311" s="89">
        <v>4.3026408299999999E-2</v>
      </c>
      <c r="AH311" s="90">
        <v>8.0216163430000001E-2</v>
      </c>
      <c r="AI311" s="91">
        <v>0.10439122867548398</v>
      </c>
      <c r="AJ311" s="89">
        <v>0.25342534</v>
      </c>
      <c r="AK311" s="90">
        <v>0.49437943299999998</v>
      </c>
      <c r="AL311" s="104">
        <v>0.49437943299999998</v>
      </c>
    </row>
    <row r="312" spans="1:38" ht="13" x14ac:dyDescent="0.3">
      <c r="A312" s="71">
        <v>1982</v>
      </c>
      <c r="B312" s="72">
        <v>27</v>
      </c>
      <c r="C312" s="89">
        <v>2.4157565499999998</v>
      </c>
      <c r="D312" s="90">
        <v>4.1413260799999998</v>
      </c>
      <c r="E312" s="91">
        <v>5.3091275584513538</v>
      </c>
      <c r="F312" s="89">
        <v>1.1050348999999999</v>
      </c>
      <c r="G312" s="90">
        <v>1.6209103684999999</v>
      </c>
      <c r="H312" s="91">
        <v>1.3443334097335233</v>
      </c>
      <c r="I312" s="89">
        <v>2.2204888899999999</v>
      </c>
      <c r="J312" s="90">
        <v>5.2764228580000001</v>
      </c>
      <c r="K312" s="91">
        <v>7.1016773231040435</v>
      </c>
      <c r="L312" s="89">
        <v>0.24072407000000001</v>
      </c>
      <c r="M312" s="90">
        <v>0.46269126449999998</v>
      </c>
      <c r="N312" s="91">
        <v>0.80267412577736319</v>
      </c>
      <c r="O312" s="89">
        <v>7.4256729145558934E-4</v>
      </c>
      <c r="P312" s="90">
        <v>9.6692156366092537E-4</v>
      </c>
      <c r="Q312" s="91">
        <v>2.8911232598988605E-3</v>
      </c>
      <c r="R312" s="89">
        <v>8.7855293819655528E-4</v>
      </c>
      <c r="S312" s="90">
        <v>1.1440052347180005E-3</v>
      </c>
      <c r="T312" s="91">
        <v>3.8844183202098649E-3</v>
      </c>
      <c r="U312" s="89">
        <v>1.3709866100000001E-2</v>
      </c>
      <c r="V312" s="90">
        <v>2.7098901830000001E-2</v>
      </c>
      <c r="W312" s="91">
        <v>4.74949390430668E-2</v>
      </c>
      <c r="X312" s="89">
        <v>3.9019571000000002E-3</v>
      </c>
      <c r="Y312" s="90">
        <v>5.8509723799999996E-3</v>
      </c>
      <c r="Z312" s="91">
        <v>8.8443843776892014E-3</v>
      </c>
      <c r="AA312" s="89">
        <v>2.2294017199999999E-2</v>
      </c>
      <c r="AB312" s="90">
        <v>2.9670985980000002E-2</v>
      </c>
      <c r="AC312" s="91">
        <v>1.0465594014948044E-2</v>
      </c>
      <c r="AD312" s="89">
        <v>1.00318631E-2</v>
      </c>
      <c r="AE312" s="90">
        <v>1.389660509E-2</v>
      </c>
      <c r="AF312" s="91">
        <v>3.8971807559034779E-3</v>
      </c>
      <c r="AG312" s="89">
        <v>4.3026408299999999E-2</v>
      </c>
      <c r="AH312" s="90">
        <v>8.0216163430000001E-2</v>
      </c>
      <c r="AI312" s="91">
        <v>0.10448337004015179</v>
      </c>
      <c r="AJ312" s="89">
        <v>0.25342534</v>
      </c>
      <c r="AK312" s="90">
        <v>0.49437943299999998</v>
      </c>
      <c r="AL312" s="104">
        <v>0.49437943299999998</v>
      </c>
    </row>
    <row r="313" spans="1:38" ht="13" x14ac:dyDescent="0.3">
      <c r="A313" s="71">
        <v>1982</v>
      </c>
      <c r="B313" s="72">
        <v>28</v>
      </c>
      <c r="C313" s="89">
        <v>2.4157565499999998</v>
      </c>
      <c r="D313" s="90">
        <v>4.1413260799999998</v>
      </c>
      <c r="E313" s="91">
        <v>5.3104798282840546</v>
      </c>
      <c r="F313" s="89">
        <v>1.1050348999999999</v>
      </c>
      <c r="G313" s="90">
        <v>1.6209103684999999</v>
      </c>
      <c r="H313" s="91">
        <v>1.3454149595377516</v>
      </c>
      <c r="I313" s="89">
        <v>2.2204888899999999</v>
      </c>
      <c r="J313" s="90">
        <v>5.2764228580000001</v>
      </c>
      <c r="K313" s="91">
        <v>7.1044386887803466</v>
      </c>
      <c r="L313" s="89">
        <v>0.24072407000000001</v>
      </c>
      <c r="M313" s="90">
        <v>0.46269126449999998</v>
      </c>
      <c r="N313" s="91">
        <v>0.80272229004425966</v>
      </c>
      <c r="O313" s="89">
        <v>7.4256729145558934E-4</v>
      </c>
      <c r="P313" s="90">
        <v>9.6692156366092537E-4</v>
      </c>
      <c r="Q313" s="91">
        <v>2.8934559202998312E-3</v>
      </c>
      <c r="R313" s="89">
        <v>8.7855293819655528E-4</v>
      </c>
      <c r="S313" s="90">
        <v>1.1440052347180005E-3</v>
      </c>
      <c r="T313" s="91">
        <v>3.8949505490105921E-3</v>
      </c>
      <c r="U313" s="89">
        <v>1.3709866100000001E-2</v>
      </c>
      <c r="V313" s="90">
        <v>2.7098901830000001E-2</v>
      </c>
      <c r="W313" s="91">
        <v>4.7533241370937958E-2</v>
      </c>
      <c r="X313" s="89">
        <v>3.9019571000000002E-3</v>
      </c>
      <c r="Y313" s="90">
        <v>5.8509723799999996E-3</v>
      </c>
      <c r="Z313" s="91">
        <v>8.8514928283796243E-3</v>
      </c>
      <c r="AA313" s="89">
        <v>2.2294017199999999E-2</v>
      </c>
      <c r="AB313" s="90">
        <v>2.9670985980000002E-2</v>
      </c>
      <c r="AC313" s="91">
        <v>1.0474037055309169E-2</v>
      </c>
      <c r="AD313" s="89">
        <v>1.00318631E-2</v>
      </c>
      <c r="AE313" s="90">
        <v>1.389660509E-2</v>
      </c>
      <c r="AF313" s="91">
        <v>3.9003189194913614E-3</v>
      </c>
      <c r="AG313" s="89">
        <v>4.3026408299999999E-2</v>
      </c>
      <c r="AH313" s="90">
        <v>8.0216163430000001E-2</v>
      </c>
      <c r="AI313" s="91">
        <v>0.10456767901929737</v>
      </c>
      <c r="AJ313" s="89">
        <v>0.25342534</v>
      </c>
      <c r="AK313" s="90">
        <v>0.49437943299999998</v>
      </c>
      <c r="AL313" s="104">
        <v>0.49437943299999998</v>
      </c>
    </row>
    <row r="314" spans="1:38" ht="13" x14ac:dyDescent="0.3">
      <c r="A314" s="71">
        <v>1982</v>
      </c>
      <c r="B314" s="72">
        <v>29</v>
      </c>
      <c r="C314" s="89">
        <v>2.4157565499999998</v>
      </c>
      <c r="D314" s="90">
        <v>4.1413260799999998</v>
      </c>
      <c r="E314" s="91">
        <v>5.3117388790605844</v>
      </c>
      <c r="F314" s="89">
        <v>1.1050348999999999</v>
      </c>
      <c r="G314" s="90">
        <v>1.6209103684999999</v>
      </c>
      <c r="H314" s="91">
        <v>1.3464294317103809</v>
      </c>
      <c r="I314" s="89">
        <v>2.2204888899999999</v>
      </c>
      <c r="J314" s="90">
        <v>5.2764228580000001</v>
      </c>
      <c r="K314" s="91">
        <v>7.107102566469246</v>
      </c>
      <c r="L314" s="89">
        <v>0.24072407000000001</v>
      </c>
      <c r="M314" s="90">
        <v>0.46269126449999998</v>
      </c>
      <c r="N314" s="91">
        <v>0.8027716891566512</v>
      </c>
      <c r="O314" s="89">
        <v>7.4256729145558934E-4</v>
      </c>
      <c r="P314" s="90">
        <v>9.6692156366092537E-4</v>
      </c>
      <c r="Q314" s="91">
        <v>2.8956337268928028E-3</v>
      </c>
      <c r="R314" s="89">
        <v>8.7855293819655528E-4</v>
      </c>
      <c r="S314" s="90">
        <v>1.1440052347180005E-3</v>
      </c>
      <c r="T314" s="91">
        <v>3.9047348921877798E-3</v>
      </c>
      <c r="U314" s="89">
        <v>1.3709866100000001E-2</v>
      </c>
      <c r="V314" s="90">
        <v>2.7098901830000001E-2</v>
      </c>
      <c r="W314" s="91">
        <v>4.7569041612183664E-2</v>
      </c>
      <c r="X314" s="89">
        <v>3.9019571000000002E-3</v>
      </c>
      <c r="Y314" s="90">
        <v>5.8509723799999996E-3</v>
      </c>
      <c r="Z314" s="91">
        <v>8.8581680191267328E-3</v>
      </c>
      <c r="AA314" s="89">
        <v>2.2294017199999999E-2</v>
      </c>
      <c r="AB314" s="90">
        <v>2.9670985980000002E-2</v>
      </c>
      <c r="AC314" s="91">
        <v>1.0481904991282718E-2</v>
      </c>
      <c r="AD314" s="89">
        <v>1.00318631E-2</v>
      </c>
      <c r="AE314" s="90">
        <v>1.389660509E-2</v>
      </c>
      <c r="AF314" s="91">
        <v>3.9032592108299356E-3</v>
      </c>
      <c r="AG314" s="89">
        <v>4.3026408299999999E-2</v>
      </c>
      <c r="AH314" s="90">
        <v>8.0216163430000001E-2</v>
      </c>
      <c r="AI314" s="91">
        <v>0.10464648626387714</v>
      </c>
      <c r="AJ314" s="89">
        <v>0.25342534</v>
      </c>
      <c r="AK314" s="90">
        <v>0.49437943299999998</v>
      </c>
      <c r="AL314" s="104">
        <v>0.49437943299999998</v>
      </c>
    </row>
    <row r="315" spans="1:38" ht="13" x14ac:dyDescent="0.3">
      <c r="A315" s="71">
        <v>1982</v>
      </c>
      <c r="B315" s="72">
        <v>30</v>
      </c>
      <c r="C315" s="89">
        <v>2.4157565499999998</v>
      </c>
      <c r="D315" s="90">
        <v>4.1413260799999998</v>
      </c>
      <c r="E315" s="91">
        <v>5.3128619815279929</v>
      </c>
      <c r="F315" s="89">
        <v>1.1050348999999999</v>
      </c>
      <c r="G315" s="90">
        <v>1.6209103684999999</v>
      </c>
      <c r="H315" s="91">
        <v>1.347348873785317</v>
      </c>
      <c r="I315" s="89">
        <v>2.2204888899999999</v>
      </c>
      <c r="J315" s="90">
        <v>5.2764228580000001</v>
      </c>
      <c r="K315" s="91">
        <v>7.1094542829860137</v>
      </c>
      <c r="L315" s="89">
        <v>0.24072407000000001</v>
      </c>
      <c r="M315" s="90">
        <v>0.46269126449999998</v>
      </c>
      <c r="N315" s="91">
        <v>0.80281113478925237</v>
      </c>
      <c r="O315" s="89">
        <v>7.4256729145558934E-4</v>
      </c>
      <c r="P315" s="90">
        <v>9.6692156366092537E-4</v>
      </c>
      <c r="Q315" s="91">
        <v>2.8976081920382593E-3</v>
      </c>
      <c r="R315" s="89">
        <v>8.7855293819655528E-4</v>
      </c>
      <c r="S315" s="90">
        <v>1.1440052347180005E-3</v>
      </c>
      <c r="T315" s="91">
        <v>3.9136662360276363E-3</v>
      </c>
      <c r="U315" s="89">
        <v>1.3709866100000001E-2</v>
      </c>
      <c r="V315" s="90">
        <v>2.7098901830000001E-2</v>
      </c>
      <c r="W315" s="91">
        <v>4.7601498463340858E-2</v>
      </c>
      <c r="X315" s="89">
        <v>3.9019571000000002E-3</v>
      </c>
      <c r="Y315" s="90">
        <v>5.8509723799999996E-3</v>
      </c>
      <c r="Z315" s="91">
        <v>8.8642283964981815E-3</v>
      </c>
      <c r="AA315" s="89">
        <v>2.2294017199999999E-2</v>
      </c>
      <c r="AB315" s="90">
        <v>2.9670985980000002E-2</v>
      </c>
      <c r="AC315" s="91">
        <v>1.0489074999398175E-2</v>
      </c>
      <c r="AD315" s="89">
        <v>1.00318631E-2</v>
      </c>
      <c r="AE315" s="90">
        <v>1.389660509E-2</v>
      </c>
      <c r="AF315" s="91">
        <v>3.9059208600476644E-3</v>
      </c>
      <c r="AG315" s="89">
        <v>4.3026408299999999E-2</v>
      </c>
      <c r="AH315" s="90">
        <v>8.0216163430000001E-2</v>
      </c>
      <c r="AI315" s="91">
        <v>0.10471797477953156</v>
      </c>
      <c r="AJ315" s="89">
        <v>0.25342534</v>
      </c>
      <c r="AK315" s="90">
        <v>0.49437943299999998</v>
      </c>
      <c r="AL315" s="104">
        <v>0.49437943299999998</v>
      </c>
    </row>
    <row r="316" spans="1:38" ht="13" x14ac:dyDescent="0.3">
      <c r="A316" s="71">
        <v>1982</v>
      </c>
      <c r="B316" s="72">
        <v>31</v>
      </c>
      <c r="C316" s="89">
        <v>2.4157565499999998</v>
      </c>
      <c r="D316" s="90">
        <v>4.1413260799999998</v>
      </c>
      <c r="E316" s="91">
        <v>5.3128619815279929</v>
      </c>
      <c r="F316" s="89">
        <v>1.1050348999999999</v>
      </c>
      <c r="G316" s="90">
        <v>1.6209103684999999</v>
      </c>
      <c r="H316" s="91">
        <v>1.347348873785317</v>
      </c>
      <c r="I316" s="89">
        <v>2.2204888899999999</v>
      </c>
      <c r="J316" s="90">
        <v>5.2764228580000001</v>
      </c>
      <c r="K316" s="91">
        <v>7.1094542829860137</v>
      </c>
      <c r="L316" s="89">
        <v>0.24072407000000001</v>
      </c>
      <c r="M316" s="90">
        <v>0.46269126449999998</v>
      </c>
      <c r="N316" s="91">
        <v>0.80281113478925237</v>
      </c>
      <c r="O316" s="89">
        <v>7.4256729145558934E-4</v>
      </c>
      <c r="P316" s="90">
        <v>9.6692156366092537E-4</v>
      </c>
      <c r="Q316" s="91">
        <v>2.8976081920382593E-3</v>
      </c>
      <c r="R316" s="89">
        <v>8.7855293819655528E-4</v>
      </c>
      <c r="S316" s="90">
        <v>1.1440052347180005E-3</v>
      </c>
      <c r="T316" s="91">
        <v>3.9136662360276363E-3</v>
      </c>
      <c r="U316" s="89">
        <v>1.3709866100000001E-2</v>
      </c>
      <c r="V316" s="90">
        <v>2.7098901830000001E-2</v>
      </c>
      <c r="W316" s="91">
        <v>4.7601498463340858E-2</v>
      </c>
      <c r="X316" s="89">
        <v>3.9019571000000002E-3</v>
      </c>
      <c r="Y316" s="90">
        <v>5.8509723799999996E-3</v>
      </c>
      <c r="Z316" s="91">
        <v>8.8642283964981815E-3</v>
      </c>
      <c r="AA316" s="89">
        <v>2.2294017199999999E-2</v>
      </c>
      <c r="AB316" s="90">
        <v>2.9670985980000002E-2</v>
      </c>
      <c r="AC316" s="91">
        <v>1.0489074999398175E-2</v>
      </c>
      <c r="AD316" s="89">
        <v>1.00318631E-2</v>
      </c>
      <c r="AE316" s="90">
        <v>1.389660509E-2</v>
      </c>
      <c r="AF316" s="91">
        <v>3.9059208600476644E-3</v>
      </c>
      <c r="AG316" s="89">
        <v>4.3026408299999999E-2</v>
      </c>
      <c r="AH316" s="90">
        <v>8.0216163430000001E-2</v>
      </c>
      <c r="AI316" s="91">
        <v>0.10471797477953156</v>
      </c>
      <c r="AJ316" s="89">
        <v>0.25342534</v>
      </c>
      <c r="AK316" s="90">
        <v>0.49437943299999998</v>
      </c>
      <c r="AL316" s="104">
        <v>0.49437943299999998</v>
      </c>
    </row>
    <row r="317" spans="1:38" ht="13" x14ac:dyDescent="0.3">
      <c r="A317" s="71">
        <v>1982</v>
      </c>
      <c r="B317" s="72">
        <v>32</v>
      </c>
      <c r="C317" s="89">
        <v>2.4157565499999998</v>
      </c>
      <c r="D317" s="90">
        <v>4.1413260799999998</v>
      </c>
      <c r="E317" s="91">
        <v>5.3128619815279929</v>
      </c>
      <c r="F317" s="89">
        <v>1.1050348999999999</v>
      </c>
      <c r="G317" s="90">
        <v>1.6209103684999999</v>
      </c>
      <c r="H317" s="91">
        <v>1.347348873785317</v>
      </c>
      <c r="I317" s="89">
        <v>2.2204888899999999</v>
      </c>
      <c r="J317" s="90">
        <v>5.2764228580000001</v>
      </c>
      <c r="K317" s="91">
        <v>7.1094542829860137</v>
      </c>
      <c r="L317" s="89">
        <v>0.24072407000000001</v>
      </c>
      <c r="M317" s="90">
        <v>0.46269126449999998</v>
      </c>
      <c r="N317" s="91">
        <v>0.80281113478925237</v>
      </c>
      <c r="O317" s="89">
        <v>7.4256729145558934E-4</v>
      </c>
      <c r="P317" s="90">
        <v>9.6692156366092537E-4</v>
      </c>
      <c r="Q317" s="91">
        <v>2.8976081920382593E-3</v>
      </c>
      <c r="R317" s="89">
        <v>8.7855293819655528E-4</v>
      </c>
      <c r="S317" s="90">
        <v>1.1440052347180005E-3</v>
      </c>
      <c r="T317" s="91">
        <v>3.9136662360276363E-3</v>
      </c>
      <c r="U317" s="89">
        <v>1.3709866100000001E-2</v>
      </c>
      <c r="V317" s="90">
        <v>2.7098901830000001E-2</v>
      </c>
      <c r="W317" s="91">
        <v>4.7601498463340858E-2</v>
      </c>
      <c r="X317" s="89">
        <v>3.9019571000000002E-3</v>
      </c>
      <c r="Y317" s="90">
        <v>5.8509723799999996E-3</v>
      </c>
      <c r="Z317" s="91">
        <v>8.8642283964981815E-3</v>
      </c>
      <c r="AA317" s="89">
        <v>2.2294017199999999E-2</v>
      </c>
      <c r="AB317" s="90">
        <v>2.9670985980000002E-2</v>
      </c>
      <c r="AC317" s="91">
        <v>1.0489074999398175E-2</v>
      </c>
      <c r="AD317" s="89">
        <v>1.00318631E-2</v>
      </c>
      <c r="AE317" s="90">
        <v>1.389660509E-2</v>
      </c>
      <c r="AF317" s="91">
        <v>3.9059208600476644E-3</v>
      </c>
      <c r="AG317" s="89">
        <v>4.3026408299999999E-2</v>
      </c>
      <c r="AH317" s="90">
        <v>8.0216163430000001E-2</v>
      </c>
      <c r="AI317" s="91">
        <v>0.10471797477953156</v>
      </c>
      <c r="AJ317" s="89">
        <v>0.25342534</v>
      </c>
      <c r="AK317" s="90">
        <v>0.49437943299999998</v>
      </c>
      <c r="AL317" s="104">
        <v>0.49437943299999998</v>
      </c>
    </row>
    <row r="318" spans="1:38" ht="13" x14ac:dyDescent="0.3">
      <c r="A318" s="71">
        <v>1982</v>
      </c>
      <c r="B318" s="72">
        <v>33</v>
      </c>
      <c r="C318" s="89">
        <v>2.4157565499999998</v>
      </c>
      <c r="D318" s="90">
        <v>4.1413260799999998</v>
      </c>
      <c r="E318" s="91">
        <v>5.3128619815279929</v>
      </c>
      <c r="F318" s="89">
        <v>1.1050348999999999</v>
      </c>
      <c r="G318" s="90">
        <v>1.6209103684999999</v>
      </c>
      <c r="H318" s="91">
        <v>1.347348873785317</v>
      </c>
      <c r="I318" s="89">
        <v>2.2204888899999999</v>
      </c>
      <c r="J318" s="90">
        <v>5.2764228580000001</v>
      </c>
      <c r="K318" s="91">
        <v>7.1094542829860137</v>
      </c>
      <c r="L318" s="89">
        <v>0.24072407000000001</v>
      </c>
      <c r="M318" s="90">
        <v>0.46269126449999998</v>
      </c>
      <c r="N318" s="91">
        <v>0.80281113478925237</v>
      </c>
      <c r="O318" s="89">
        <v>7.4256729145558934E-4</v>
      </c>
      <c r="P318" s="90">
        <v>9.6692156366092537E-4</v>
      </c>
      <c r="Q318" s="91">
        <v>2.8976081920382593E-3</v>
      </c>
      <c r="R318" s="89">
        <v>8.7855293819655528E-4</v>
      </c>
      <c r="S318" s="90">
        <v>1.1440052347180005E-3</v>
      </c>
      <c r="T318" s="91">
        <v>3.9136662360276363E-3</v>
      </c>
      <c r="U318" s="89">
        <v>1.3709866100000001E-2</v>
      </c>
      <c r="V318" s="90">
        <v>2.7098901830000001E-2</v>
      </c>
      <c r="W318" s="91">
        <v>4.7601498463340858E-2</v>
      </c>
      <c r="X318" s="89">
        <v>3.9019571000000002E-3</v>
      </c>
      <c r="Y318" s="90">
        <v>5.8509723799999996E-3</v>
      </c>
      <c r="Z318" s="91">
        <v>8.8642283964981815E-3</v>
      </c>
      <c r="AA318" s="89">
        <v>2.2294017199999999E-2</v>
      </c>
      <c r="AB318" s="90">
        <v>2.9670985980000002E-2</v>
      </c>
      <c r="AC318" s="91">
        <v>1.0489074999398175E-2</v>
      </c>
      <c r="AD318" s="89">
        <v>1.00318631E-2</v>
      </c>
      <c r="AE318" s="90">
        <v>1.389660509E-2</v>
      </c>
      <c r="AF318" s="91">
        <v>3.9059208600476644E-3</v>
      </c>
      <c r="AG318" s="89">
        <v>4.3026408299999999E-2</v>
      </c>
      <c r="AH318" s="90">
        <v>8.0216163430000001E-2</v>
      </c>
      <c r="AI318" s="91">
        <v>0.10471797477953156</v>
      </c>
      <c r="AJ318" s="89">
        <v>0.25342534</v>
      </c>
      <c r="AK318" s="90">
        <v>0.49437943299999998</v>
      </c>
      <c r="AL318" s="104">
        <v>0.49437943299999998</v>
      </c>
    </row>
    <row r="319" spans="1:38" ht="13" x14ac:dyDescent="0.3">
      <c r="A319" s="71">
        <v>1982</v>
      </c>
      <c r="B319" s="72">
        <v>34</v>
      </c>
      <c r="C319" s="89">
        <v>2.4157565499999998</v>
      </c>
      <c r="D319" s="90">
        <v>4.1413260799999998</v>
      </c>
      <c r="E319" s="91">
        <v>5.3128619815279929</v>
      </c>
      <c r="F319" s="89">
        <v>1.1050348999999999</v>
      </c>
      <c r="G319" s="90">
        <v>1.6209103684999999</v>
      </c>
      <c r="H319" s="91">
        <v>1.347348873785317</v>
      </c>
      <c r="I319" s="89">
        <v>2.2204888899999999</v>
      </c>
      <c r="J319" s="90">
        <v>5.2764228580000001</v>
      </c>
      <c r="K319" s="91">
        <v>7.1094542829860137</v>
      </c>
      <c r="L319" s="89">
        <v>0.24072407000000001</v>
      </c>
      <c r="M319" s="90">
        <v>0.46269126449999998</v>
      </c>
      <c r="N319" s="91">
        <v>0.80281113478925237</v>
      </c>
      <c r="O319" s="89">
        <v>7.4256729145558934E-4</v>
      </c>
      <c r="P319" s="90">
        <v>9.6692156366092537E-4</v>
      </c>
      <c r="Q319" s="91">
        <v>2.8976081920382593E-3</v>
      </c>
      <c r="R319" s="89">
        <v>8.7855293819655528E-4</v>
      </c>
      <c r="S319" s="90">
        <v>1.1440052347180005E-3</v>
      </c>
      <c r="T319" s="91">
        <v>3.9136662360276363E-3</v>
      </c>
      <c r="U319" s="89">
        <v>1.3709866100000001E-2</v>
      </c>
      <c r="V319" s="90">
        <v>2.7098901830000001E-2</v>
      </c>
      <c r="W319" s="91">
        <v>4.7601498463340858E-2</v>
      </c>
      <c r="X319" s="89">
        <v>3.9019571000000002E-3</v>
      </c>
      <c r="Y319" s="90">
        <v>5.8509723799999996E-3</v>
      </c>
      <c r="Z319" s="91">
        <v>8.8642283964981815E-3</v>
      </c>
      <c r="AA319" s="89">
        <v>2.2294017199999999E-2</v>
      </c>
      <c r="AB319" s="90">
        <v>2.9670985980000002E-2</v>
      </c>
      <c r="AC319" s="91">
        <v>1.0489074999398175E-2</v>
      </c>
      <c r="AD319" s="89">
        <v>1.00318631E-2</v>
      </c>
      <c r="AE319" s="90">
        <v>1.389660509E-2</v>
      </c>
      <c r="AF319" s="91">
        <v>3.9059208600476644E-3</v>
      </c>
      <c r="AG319" s="89">
        <v>4.3026408299999999E-2</v>
      </c>
      <c r="AH319" s="90">
        <v>8.0216163430000001E-2</v>
      </c>
      <c r="AI319" s="91">
        <v>0.10471797477953156</v>
      </c>
      <c r="AJ319" s="89">
        <v>0.25342534</v>
      </c>
      <c r="AK319" s="90">
        <v>0.49437943299999998</v>
      </c>
      <c r="AL319" s="104">
        <v>0.49437943299999998</v>
      </c>
    </row>
    <row r="320" spans="1:38" ht="13" x14ac:dyDescent="0.3">
      <c r="A320" s="71">
        <v>1982</v>
      </c>
      <c r="B320" s="72">
        <v>35</v>
      </c>
      <c r="C320" s="89">
        <v>2.4157565499999998</v>
      </c>
      <c r="D320" s="90">
        <v>4.1413260799999998</v>
      </c>
      <c r="E320" s="91">
        <v>5.3128619815279929</v>
      </c>
      <c r="F320" s="89">
        <v>1.1050348999999999</v>
      </c>
      <c r="G320" s="90">
        <v>1.6209103684999999</v>
      </c>
      <c r="H320" s="91">
        <v>1.347348873785317</v>
      </c>
      <c r="I320" s="89">
        <v>2.2204888899999999</v>
      </c>
      <c r="J320" s="90">
        <v>5.2764228580000001</v>
      </c>
      <c r="K320" s="91">
        <v>7.1094542829860137</v>
      </c>
      <c r="L320" s="89">
        <v>0.24072407000000001</v>
      </c>
      <c r="M320" s="90">
        <v>0.46269126449999998</v>
      </c>
      <c r="N320" s="91">
        <v>0.80281113478925237</v>
      </c>
      <c r="O320" s="89">
        <v>7.4256729145558934E-4</v>
      </c>
      <c r="P320" s="90">
        <v>9.6692156366092537E-4</v>
      </c>
      <c r="Q320" s="91">
        <v>2.8976081920382593E-3</v>
      </c>
      <c r="R320" s="89">
        <v>8.7855293819655528E-4</v>
      </c>
      <c r="S320" s="90">
        <v>1.1440052347180005E-3</v>
      </c>
      <c r="T320" s="91">
        <v>3.9136662360276363E-3</v>
      </c>
      <c r="U320" s="89">
        <v>1.3709866100000001E-2</v>
      </c>
      <c r="V320" s="90">
        <v>2.7098901830000001E-2</v>
      </c>
      <c r="W320" s="91">
        <v>4.7601498463340858E-2</v>
      </c>
      <c r="X320" s="89">
        <v>3.9019571000000002E-3</v>
      </c>
      <c r="Y320" s="90">
        <v>5.8509723799999996E-3</v>
      </c>
      <c r="Z320" s="91">
        <v>8.8642283964981815E-3</v>
      </c>
      <c r="AA320" s="89">
        <v>2.2294017199999999E-2</v>
      </c>
      <c r="AB320" s="90">
        <v>2.9670985980000002E-2</v>
      </c>
      <c r="AC320" s="91">
        <v>1.0489074999398175E-2</v>
      </c>
      <c r="AD320" s="89">
        <v>1.00318631E-2</v>
      </c>
      <c r="AE320" s="90">
        <v>1.389660509E-2</v>
      </c>
      <c r="AF320" s="91">
        <v>3.9059208600476644E-3</v>
      </c>
      <c r="AG320" s="89">
        <v>4.3026408299999999E-2</v>
      </c>
      <c r="AH320" s="90">
        <v>8.0216163430000001E-2</v>
      </c>
      <c r="AI320" s="91">
        <v>0.10471797477953156</v>
      </c>
      <c r="AJ320" s="89">
        <v>0.25342534</v>
      </c>
      <c r="AK320" s="90">
        <v>0.49437943299999998</v>
      </c>
      <c r="AL320" s="104">
        <v>0.49437943299999998</v>
      </c>
    </row>
    <row r="321" spans="1:38" ht="13" x14ac:dyDescent="0.3">
      <c r="A321" s="71">
        <v>1982</v>
      </c>
      <c r="B321" s="72">
        <v>36</v>
      </c>
      <c r="C321" s="89">
        <v>2.4157565499999998</v>
      </c>
      <c r="D321" s="90">
        <v>4.1413260799999998</v>
      </c>
      <c r="E321" s="91">
        <v>5.3128619815279929</v>
      </c>
      <c r="F321" s="89">
        <v>1.1050348999999999</v>
      </c>
      <c r="G321" s="90">
        <v>1.6209103684999999</v>
      </c>
      <c r="H321" s="91">
        <v>1.347348873785317</v>
      </c>
      <c r="I321" s="89">
        <v>2.2204888899999999</v>
      </c>
      <c r="J321" s="90">
        <v>5.2764228580000001</v>
      </c>
      <c r="K321" s="91">
        <v>7.1094542829860137</v>
      </c>
      <c r="L321" s="89">
        <v>0.24072407000000001</v>
      </c>
      <c r="M321" s="90">
        <v>0.46269126449999998</v>
      </c>
      <c r="N321" s="91">
        <v>0.80281113478925237</v>
      </c>
      <c r="O321" s="89">
        <v>7.4256729145558934E-4</v>
      </c>
      <c r="P321" s="90">
        <v>9.6692156366092537E-4</v>
      </c>
      <c r="Q321" s="91">
        <v>2.8976081920382593E-3</v>
      </c>
      <c r="R321" s="89">
        <v>8.7855293819655528E-4</v>
      </c>
      <c r="S321" s="90">
        <v>1.1440052347180005E-3</v>
      </c>
      <c r="T321" s="91">
        <v>3.9136662360276363E-3</v>
      </c>
      <c r="U321" s="89">
        <v>1.3709866100000001E-2</v>
      </c>
      <c r="V321" s="90">
        <v>2.7098901830000001E-2</v>
      </c>
      <c r="W321" s="91">
        <v>4.7601498463340858E-2</v>
      </c>
      <c r="X321" s="89">
        <v>3.9019571000000002E-3</v>
      </c>
      <c r="Y321" s="90">
        <v>5.8509723799999996E-3</v>
      </c>
      <c r="Z321" s="91">
        <v>8.8642283964981815E-3</v>
      </c>
      <c r="AA321" s="89">
        <v>2.2294017199999999E-2</v>
      </c>
      <c r="AB321" s="90">
        <v>2.9670985980000002E-2</v>
      </c>
      <c r="AC321" s="91">
        <v>1.0489074999398175E-2</v>
      </c>
      <c r="AD321" s="89">
        <v>1.00318631E-2</v>
      </c>
      <c r="AE321" s="90">
        <v>1.389660509E-2</v>
      </c>
      <c r="AF321" s="91">
        <v>3.9059208600476644E-3</v>
      </c>
      <c r="AG321" s="89">
        <v>4.3026408299999999E-2</v>
      </c>
      <c r="AH321" s="90">
        <v>8.0216163430000001E-2</v>
      </c>
      <c r="AI321" s="91">
        <v>0.10471797477953156</v>
      </c>
      <c r="AJ321" s="89">
        <v>0.25342534</v>
      </c>
      <c r="AK321" s="90">
        <v>0.49437943299999998</v>
      </c>
      <c r="AL321" s="104">
        <v>0.49437943299999998</v>
      </c>
    </row>
    <row r="322" spans="1:38" ht="13" x14ac:dyDescent="0.3">
      <c r="A322" s="71">
        <v>1982</v>
      </c>
      <c r="B322" s="72">
        <v>37</v>
      </c>
      <c r="C322" s="89">
        <v>2.4157565499999998</v>
      </c>
      <c r="D322" s="90">
        <v>4.1413260799999998</v>
      </c>
      <c r="E322" s="91">
        <v>5.3128619815279929</v>
      </c>
      <c r="F322" s="89">
        <v>1.1050348999999999</v>
      </c>
      <c r="G322" s="90">
        <v>1.6209103684999999</v>
      </c>
      <c r="H322" s="91">
        <v>1.347348873785317</v>
      </c>
      <c r="I322" s="89">
        <v>2.2204888899999999</v>
      </c>
      <c r="J322" s="90">
        <v>5.2764228580000001</v>
      </c>
      <c r="K322" s="91">
        <v>7.1094542829860137</v>
      </c>
      <c r="L322" s="89">
        <v>0.24072407000000001</v>
      </c>
      <c r="M322" s="90">
        <v>0.46269126449999998</v>
      </c>
      <c r="N322" s="91">
        <v>0.80281113478925237</v>
      </c>
      <c r="O322" s="89">
        <v>7.4256729145558934E-4</v>
      </c>
      <c r="P322" s="90">
        <v>9.6692156366092537E-4</v>
      </c>
      <c r="Q322" s="91">
        <v>2.8976081920382593E-3</v>
      </c>
      <c r="R322" s="89">
        <v>8.7855293819655528E-4</v>
      </c>
      <c r="S322" s="90">
        <v>1.1440052347180005E-3</v>
      </c>
      <c r="T322" s="91">
        <v>3.9136662360276363E-3</v>
      </c>
      <c r="U322" s="89">
        <v>1.3709866100000001E-2</v>
      </c>
      <c r="V322" s="90">
        <v>2.7098901830000001E-2</v>
      </c>
      <c r="W322" s="91">
        <v>4.7601498463340858E-2</v>
      </c>
      <c r="X322" s="89">
        <v>3.9019571000000002E-3</v>
      </c>
      <c r="Y322" s="90">
        <v>5.8509723799999996E-3</v>
      </c>
      <c r="Z322" s="91">
        <v>8.8642283964981815E-3</v>
      </c>
      <c r="AA322" s="89">
        <v>2.2294017199999999E-2</v>
      </c>
      <c r="AB322" s="90">
        <v>2.9670985980000002E-2</v>
      </c>
      <c r="AC322" s="91">
        <v>1.0489074999398175E-2</v>
      </c>
      <c r="AD322" s="89">
        <v>1.00318631E-2</v>
      </c>
      <c r="AE322" s="90">
        <v>1.389660509E-2</v>
      </c>
      <c r="AF322" s="91">
        <v>3.9059208600476644E-3</v>
      </c>
      <c r="AG322" s="89">
        <v>4.3026408299999999E-2</v>
      </c>
      <c r="AH322" s="90">
        <v>8.0216163430000001E-2</v>
      </c>
      <c r="AI322" s="91">
        <v>0.10471797477953156</v>
      </c>
      <c r="AJ322" s="89">
        <v>0.25342534</v>
      </c>
      <c r="AK322" s="90">
        <v>0.49437943299999998</v>
      </c>
      <c r="AL322" s="104">
        <v>0.49437943299999998</v>
      </c>
    </row>
    <row r="323" spans="1:38" ht="13" x14ac:dyDescent="0.3">
      <c r="A323" s="71">
        <v>1982</v>
      </c>
      <c r="B323" s="72">
        <v>38</v>
      </c>
      <c r="C323" s="89">
        <v>2.4157565499999998</v>
      </c>
      <c r="D323" s="90">
        <v>4.1413260799999998</v>
      </c>
      <c r="E323" s="91">
        <v>5.3128619815279929</v>
      </c>
      <c r="F323" s="89">
        <v>1.1050348999999999</v>
      </c>
      <c r="G323" s="90">
        <v>1.6209103684999999</v>
      </c>
      <c r="H323" s="91">
        <v>1.347348873785317</v>
      </c>
      <c r="I323" s="89">
        <v>2.2204888899999999</v>
      </c>
      <c r="J323" s="90">
        <v>5.2764228580000001</v>
      </c>
      <c r="K323" s="91">
        <v>7.1094542829860137</v>
      </c>
      <c r="L323" s="89">
        <v>0.24072407000000001</v>
      </c>
      <c r="M323" s="90">
        <v>0.46269126449999998</v>
      </c>
      <c r="N323" s="91">
        <v>0.80281113478925237</v>
      </c>
      <c r="O323" s="89">
        <v>7.4256729145558934E-4</v>
      </c>
      <c r="P323" s="90">
        <v>9.6692156366092537E-4</v>
      </c>
      <c r="Q323" s="91">
        <v>2.8976081920382593E-3</v>
      </c>
      <c r="R323" s="89">
        <v>8.7855293819655528E-4</v>
      </c>
      <c r="S323" s="90">
        <v>1.1440052347180005E-3</v>
      </c>
      <c r="T323" s="91">
        <v>3.9136662360276363E-3</v>
      </c>
      <c r="U323" s="89">
        <v>1.3709866100000001E-2</v>
      </c>
      <c r="V323" s="90">
        <v>2.7098901830000001E-2</v>
      </c>
      <c r="W323" s="91">
        <v>4.7601498463340858E-2</v>
      </c>
      <c r="X323" s="89">
        <v>3.9019571000000002E-3</v>
      </c>
      <c r="Y323" s="90">
        <v>5.8509723799999996E-3</v>
      </c>
      <c r="Z323" s="91">
        <v>8.8642283964981815E-3</v>
      </c>
      <c r="AA323" s="89">
        <v>2.2294017199999999E-2</v>
      </c>
      <c r="AB323" s="90">
        <v>2.9670985980000002E-2</v>
      </c>
      <c r="AC323" s="91">
        <v>1.0489074999398175E-2</v>
      </c>
      <c r="AD323" s="89">
        <v>1.00318631E-2</v>
      </c>
      <c r="AE323" s="90">
        <v>1.389660509E-2</v>
      </c>
      <c r="AF323" s="91">
        <v>3.9059208600476644E-3</v>
      </c>
      <c r="AG323" s="89">
        <v>4.3026408299999999E-2</v>
      </c>
      <c r="AH323" s="90">
        <v>8.0216163430000001E-2</v>
      </c>
      <c r="AI323" s="91">
        <v>0.10471797477953156</v>
      </c>
      <c r="AJ323" s="89">
        <v>0.25342534</v>
      </c>
      <c r="AK323" s="90">
        <v>0.49437943299999998</v>
      </c>
      <c r="AL323" s="104">
        <v>0.49437943299999998</v>
      </c>
    </row>
    <row r="324" spans="1:38" ht="13.5" thickBot="1" x14ac:dyDescent="0.35">
      <c r="A324" s="73">
        <v>1982</v>
      </c>
      <c r="B324" s="74">
        <v>39</v>
      </c>
      <c r="C324" s="96">
        <v>2.4157565499999998</v>
      </c>
      <c r="D324" s="97">
        <v>4.1413260799999998</v>
      </c>
      <c r="E324" s="98">
        <v>5.3128619815279929</v>
      </c>
      <c r="F324" s="96">
        <v>1.1050348999999999</v>
      </c>
      <c r="G324" s="97">
        <v>1.6209103684999999</v>
      </c>
      <c r="H324" s="98">
        <v>1.347348873785317</v>
      </c>
      <c r="I324" s="96">
        <v>2.2204888899999999</v>
      </c>
      <c r="J324" s="97">
        <v>5.2764228580000001</v>
      </c>
      <c r="K324" s="98">
        <v>7.1094542829860137</v>
      </c>
      <c r="L324" s="96">
        <v>0.24072407000000001</v>
      </c>
      <c r="M324" s="97">
        <v>0.46269126449999998</v>
      </c>
      <c r="N324" s="98">
        <v>0.80281113478925237</v>
      </c>
      <c r="O324" s="96">
        <v>7.4256729145558934E-4</v>
      </c>
      <c r="P324" s="97">
        <v>9.6692156366092537E-4</v>
      </c>
      <c r="Q324" s="98">
        <v>2.8976081920382593E-3</v>
      </c>
      <c r="R324" s="96">
        <v>8.7855293819655528E-4</v>
      </c>
      <c r="S324" s="97">
        <v>1.1440052347180005E-3</v>
      </c>
      <c r="T324" s="98">
        <v>3.9136662360276363E-3</v>
      </c>
      <c r="U324" s="96">
        <v>1.3709866100000001E-2</v>
      </c>
      <c r="V324" s="97">
        <v>2.7098901830000001E-2</v>
      </c>
      <c r="W324" s="98">
        <v>4.7601498463340858E-2</v>
      </c>
      <c r="X324" s="96">
        <v>3.9019571000000002E-3</v>
      </c>
      <c r="Y324" s="97">
        <v>5.8509723799999996E-3</v>
      </c>
      <c r="Z324" s="98">
        <v>8.8642283964981815E-3</v>
      </c>
      <c r="AA324" s="96">
        <v>2.2294017199999999E-2</v>
      </c>
      <c r="AB324" s="97">
        <v>2.9670985980000002E-2</v>
      </c>
      <c r="AC324" s="98">
        <v>1.0489074999398175E-2</v>
      </c>
      <c r="AD324" s="96">
        <v>1.00318631E-2</v>
      </c>
      <c r="AE324" s="97">
        <v>1.389660509E-2</v>
      </c>
      <c r="AF324" s="98">
        <v>3.9059208600476644E-3</v>
      </c>
      <c r="AG324" s="96">
        <v>4.3026408299999999E-2</v>
      </c>
      <c r="AH324" s="97">
        <v>8.0216163430000001E-2</v>
      </c>
      <c r="AI324" s="98">
        <v>0.10471797477953156</v>
      </c>
      <c r="AJ324" s="96">
        <v>0.25342534</v>
      </c>
      <c r="AK324" s="97">
        <v>0.49437943299999998</v>
      </c>
      <c r="AL324" s="105">
        <v>0.49437943299999998</v>
      </c>
    </row>
    <row r="325" spans="1:38" ht="13" x14ac:dyDescent="0.3">
      <c r="A325" s="69">
        <v>1983</v>
      </c>
      <c r="B325" s="70">
        <v>0</v>
      </c>
      <c r="C325" s="84">
        <v>0.84374800999999999</v>
      </c>
      <c r="D325" s="85">
        <v>2.0355243414999999</v>
      </c>
      <c r="E325" s="86">
        <v>1.3514259457582545</v>
      </c>
      <c r="F325" s="84">
        <v>0.23360417999999999</v>
      </c>
      <c r="G325" s="85">
        <v>0.51681697650000002</v>
      </c>
      <c r="H325" s="86">
        <v>0.32061363759852229</v>
      </c>
      <c r="I325" s="84">
        <v>1.4369069000000001</v>
      </c>
      <c r="J325" s="85">
        <v>4.7163621615000002</v>
      </c>
      <c r="K325" s="86">
        <v>6.7037435060853587</v>
      </c>
      <c r="L325" s="84">
        <v>0.26872687000000001</v>
      </c>
      <c r="M325" s="85">
        <v>0.52251724649999998</v>
      </c>
      <c r="N325" s="86">
        <v>0.47687595855135106</v>
      </c>
      <c r="O325" s="84">
        <v>6.2654804120229645E-4</v>
      </c>
      <c r="P325" s="85">
        <v>8.36951030057413E-4</v>
      </c>
      <c r="Q325" s="86">
        <v>2.5846213269631732E-3</v>
      </c>
      <c r="R325" s="84">
        <v>7.4127608915906785E-4</v>
      </c>
      <c r="S325" s="85">
        <v>9.9022619047619046E-4</v>
      </c>
      <c r="T325" s="86">
        <v>2.4073178612593177E-3</v>
      </c>
      <c r="U325" s="84">
        <v>2.9726853999999998E-3</v>
      </c>
      <c r="V325" s="85">
        <v>1.3493298665E-2</v>
      </c>
      <c r="W325" s="86">
        <v>1.1327201047475593E-2</v>
      </c>
      <c r="X325" s="84">
        <v>8.4651430000000003E-4</v>
      </c>
      <c r="Y325" s="85">
        <v>1.9796411199999998E-3</v>
      </c>
      <c r="Z325" s="86">
        <v>2.1093205747933904E-3</v>
      </c>
      <c r="AA325" s="84">
        <v>4.8333891999999996E-3</v>
      </c>
      <c r="AB325" s="85">
        <v>7.54880599E-3</v>
      </c>
      <c r="AC325" s="86">
        <v>2.495967477779725E-3</v>
      </c>
      <c r="AD325" s="84">
        <v>2.1746300999999999E-3</v>
      </c>
      <c r="AE325" s="85">
        <v>3.94173154E-3</v>
      </c>
      <c r="AF325" s="86">
        <v>9.294509790746013E-4</v>
      </c>
      <c r="AG325" s="84">
        <v>9.3297141000000007E-3</v>
      </c>
      <c r="AH325" s="85">
        <v>3.7520180564999998E-2</v>
      </c>
      <c r="AI325" s="86">
        <v>2.4918575844724119E-2</v>
      </c>
      <c r="AJ325" s="84">
        <v>0.28132813000000001</v>
      </c>
      <c r="AK325" s="85">
        <v>0.55420541499999998</v>
      </c>
      <c r="AL325" s="103">
        <v>0.55420541499999998</v>
      </c>
    </row>
    <row r="326" spans="1:38" ht="13" x14ac:dyDescent="0.3">
      <c r="A326" s="71">
        <v>1983</v>
      </c>
      <c r="B326" s="72">
        <v>1</v>
      </c>
      <c r="C326" s="89">
        <v>0.89025968</v>
      </c>
      <c r="D326" s="90">
        <v>2.099413024</v>
      </c>
      <c r="E326" s="91">
        <v>1.3518449049149417</v>
      </c>
      <c r="F326" s="89">
        <v>0.26619234000000003</v>
      </c>
      <c r="G326" s="90">
        <v>0.5516043545</v>
      </c>
      <c r="H326" s="91">
        <v>0.32095186952601507</v>
      </c>
      <c r="I326" s="89">
        <v>1.4798712199999999</v>
      </c>
      <c r="J326" s="90">
        <v>4.7537981414999999</v>
      </c>
      <c r="K326" s="91">
        <v>6.7045612087381725</v>
      </c>
      <c r="L326" s="89">
        <v>0.26872687000000001</v>
      </c>
      <c r="M326" s="90">
        <v>0.52251724649999998</v>
      </c>
      <c r="N326" s="91">
        <v>0.47689678936033214</v>
      </c>
      <c r="O326" s="89">
        <v>6.2654804120229645E-4</v>
      </c>
      <c r="P326" s="90">
        <v>8.36951030057413E-4</v>
      </c>
      <c r="Q326" s="91">
        <v>2.5873480771605056E-3</v>
      </c>
      <c r="R326" s="89">
        <v>7.4127608915906785E-4</v>
      </c>
      <c r="S326" s="90">
        <v>9.9022619047619046E-4</v>
      </c>
      <c r="T326" s="91">
        <v>2.4105063096970672E-3</v>
      </c>
      <c r="U326" s="89">
        <v>3.3757176000000001E-3</v>
      </c>
      <c r="V326" s="90">
        <v>1.3922285334999999E-2</v>
      </c>
      <c r="W326" s="91">
        <v>1.1339175521069113E-2</v>
      </c>
      <c r="X326" s="89">
        <v>9.6032029999999996E-4</v>
      </c>
      <c r="Y326" s="90">
        <v>2.1015352450000002E-3</v>
      </c>
      <c r="Z326" s="91">
        <v>2.1115469925585603E-3</v>
      </c>
      <c r="AA326" s="89">
        <v>5.4884134999999999E-3</v>
      </c>
      <c r="AB326" s="90">
        <v>8.2462778650000002E-3</v>
      </c>
      <c r="AC326" s="91">
        <v>2.4986031643888409E-3</v>
      </c>
      <c r="AD326" s="89">
        <v>2.4696945999999999E-3</v>
      </c>
      <c r="AE326" s="90">
        <v>4.2556214549999997E-3</v>
      </c>
      <c r="AF326" s="91">
        <v>9.3043178718007222E-4</v>
      </c>
      <c r="AG326" s="89">
        <v>1.0593821600000001E-2</v>
      </c>
      <c r="AH326" s="90">
        <v>3.8865800089999999E-2</v>
      </c>
      <c r="AI326" s="91">
        <v>2.4944856652212789E-2</v>
      </c>
      <c r="AJ326" s="89">
        <v>0.28132813000000001</v>
      </c>
      <c r="AK326" s="90">
        <v>0.55420541499999998</v>
      </c>
      <c r="AL326" s="104">
        <v>0.55420541499999998</v>
      </c>
    </row>
    <row r="327" spans="1:38" ht="13" x14ac:dyDescent="0.3">
      <c r="A327" s="71">
        <v>1983</v>
      </c>
      <c r="B327" s="72">
        <v>2</v>
      </c>
      <c r="C327" s="89">
        <v>0.94519976999999999</v>
      </c>
      <c r="D327" s="90">
        <v>2.1756587779999998</v>
      </c>
      <c r="E327" s="91">
        <v>1.4317518369031486</v>
      </c>
      <c r="F327" s="89">
        <v>0.30334915000000001</v>
      </c>
      <c r="G327" s="90">
        <v>0.58989461300000001</v>
      </c>
      <c r="H327" s="91">
        <v>0.3849757416669104</v>
      </c>
      <c r="I327" s="89">
        <v>1.5271392500000001</v>
      </c>
      <c r="J327" s="90">
        <v>4.7933536620000003</v>
      </c>
      <c r="K327" s="91">
        <v>6.8641882074230054</v>
      </c>
      <c r="L327" s="89">
        <v>0.26872687000000001</v>
      </c>
      <c r="M327" s="90">
        <v>0.52251724649999998</v>
      </c>
      <c r="N327" s="91">
        <v>0.48080099072132537</v>
      </c>
      <c r="O327" s="89">
        <v>6.2654804120229645E-4</v>
      </c>
      <c r="P327" s="90">
        <v>8.36951030057413E-4</v>
      </c>
      <c r="Q327" s="91">
        <v>3.1034795787715421E-3</v>
      </c>
      <c r="R327" s="89">
        <v>7.4127608915906785E-4</v>
      </c>
      <c r="S327" s="90">
        <v>9.9022619047619046E-4</v>
      </c>
      <c r="T327" s="91">
        <v>3.0132556000766939E-3</v>
      </c>
      <c r="U327" s="89">
        <v>3.8317471E-3</v>
      </c>
      <c r="V327" s="90">
        <v>1.4393798334999999E-2</v>
      </c>
      <c r="W327" s="91">
        <v>1.3601133924132081E-2</v>
      </c>
      <c r="X327" s="89">
        <v>1.0902005999999999E-3</v>
      </c>
      <c r="Y327" s="90">
        <v>2.2359884349999999E-3</v>
      </c>
      <c r="Z327" s="91">
        <v>2.5327583932093895E-3</v>
      </c>
      <c r="AA327" s="89">
        <v>6.2317055000000003E-3</v>
      </c>
      <c r="AB327" s="90">
        <v>9.0129105749999997E-3</v>
      </c>
      <c r="AC327" s="91">
        <v>2.9970334054770747E-3</v>
      </c>
      <c r="AD327" s="89">
        <v>2.8035263999999999E-3</v>
      </c>
      <c r="AE327" s="90">
        <v>4.6008548650000002E-3</v>
      </c>
      <c r="AF327" s="91">
        <v>1.1160345071315064E-3</v>
      </c>
      <c r="AG327" s="89">
        <v>1.20266091E-2</v>
      </c>
      <c r="AH327" s="90">
        <v>4.0345746600000003E-2</v>
      </c>
      <c r="AI327" s="91">
        <v>2.9920968237255412E-2</v>
      </c>
      <c r="AJ327" s="89">
        <v>0.28132813000000001</v>
      </c>
      <c r="AK327" s="90">
        <v>0.55420541499999998</v>
      </c>
      <c r="AL327" s="104">
        <v>0.55420541499999998</v>
      </c>
    </row>
    <row r="328" spans="1:38" ht="13" x14ac:dyDescent="0.3">
      <c r="A328" s="71">
        <v>1983</v>
      </c>
      <c r="B328" s="72">
        <v>3</v>
      </c>
      <c r="C328" s="89">
        <v>1.0001023200000001</v>
      </c>
      <c r="D328" s="90">
        <v>2.248548328</v>
      </c>
      <c r="E328" s="91">
        <v>1.352915995314445</v>
      </c>
      <c r="F328" s="89">
        <v>0.33977041000000002</v>
      </c>
      <c r="G328" s="90">
        <v>0.62646238499999995</v>
      </c>
      <c r="H328" s="91">
        <v>0.32180881213851675</v>
      </c>
      <c r="I328" s="89">
        <v>1.5724395499999999</v>
      </c>
      <c r="J328" s="90">
        <v>4.8295891165000002</v>
      </c>
      <c r="K328" s="91">
        <v>6.706710626326962</v>
      </c>
      <c r="L328" s="89">
        <v>0.26872687000000001</v>
      </c>
      <c r="M328" s="90">
        <v>0.52251724649999998</v>
      </c>
      <c r="N328" s="91">
        <v>0.47695048748725644</v>
      </c>
      <c r="O328" s="89">
        <v>6.2654804120229645E-4</v>
      </c>
      <c r="P328" s="90">
        <v>8.36951030057413E-4</v>
      </c>
      <c r="Q328" s="91">
        <v>2.5942562577787542E-3</v>
      </c>
      <c r="R328" s="89">
        <v>7.4127608915906785E-4</v>
      </c>
      <c r="S328" s="90">
        <v>9.9022619047619046E-4</v>
      </c>
      <c r="T328" s="91">
        <v>2.4185701735119701E-3</v>
      </c>
      <c r="U328" s="89">
        <v>4.2807432000000001E-3</v>
      </c>
      <c r="V328" s="90">
        <v>1.4844799185E-2</v>
      </c>
      <c r="W328" s="91">
        <v>1.1369428713668644E-2</v>
      </c>
      <c r="X328" s="89">
        <v>1.2183687000000001E-3</v>
      </c>
      <c r="Y328" s="90">
        <v>2.3642459199999999E-3</v>
      </c>
      <c r="Z328" s="91">
        <v>2.1171839483124684E-3</v>
      </c>
      <c r="AA328" s="89">
        <v>6.9601352000000002E-3</v>
      </c>
      <c r="AB328" s="90">
        <v>9.7458863199999992E-3</v>
      </c>
      <c r="AC328" s="91">
        <v>2.5052741397613297E-3</v>
      </c>
      <c r="AD328" s="89">
        <v>3.1326356000000001E-3</v>
      </c>
      <c r="AE328" s="90">
        <v>4.9302972899999999E-3</v>
      </c>
      <c r="AF328" s="91">
        <v>9.3291421901310471E-4</v>
      </c>
      <c r="AG328" s="89">
        <v>1.3433285999999999E-2</v>
      </c>
      <c r="AH328" s="90">
        <v>4.176037581E-2</v>
      </c>
      <c r="AI328" s="91">
        <v>2.5011445200966397E-2</v>
      </c>
      <c r="AJ328" s="89">
        <v>0.28132813000000001</v>
      </c>
      <c r="AK328" s="90">
        <v>0.55420541499999998</v>
      </c>
      <c r="AL328" s="104">
        <v>0.55420541499999998</v>
      </c>
    </row>
    <row r="329" spans="1:38" ht="13" x14ac:dyDescent="0.3">
      <c r="A329" s="71">
        <v>1983</v>
      </c>
      <c r="B329" s="72">
        <v>4</v>
      </c>
      <c r="C329" s="89">
        <v>1.0551174699999999</v>
      </c>
      <c r="D329" s="90">
        <v>2.3188104804999998</v>
      </c>
      <c r="E329" s="91">
        <v>5.334236019045882</v>
      </c>
      <c r="F329" s="89">
        <v>0.37551939000000001</v>
      </c>
      <c r="G329" s="90">
        <v>0.66168995900000005</v>
      </c>
      <c r="H329" s="91">
        <v>1.236745239752608</v>
      </c>
      <c r="I329" s="89">
        <v>1.61582235</v>
      </c>
      <c r="J329" s="90">
        <v>4.8629203245000001</v>
      </c>
      <c r="K329" s="91">
        <v>6.7015858174450855</v>
      </c>
      <c r="L329" s="89">
        <v>0.26872687000000001</v>
      </c>
      <c r="M329" s="90">
        <v>0.52251724649999998</v>
      </c>
      <c r="N329" s="91">
        <v>0.87636592660820534</v>
      </c>
      <c r="O329" s="89">
        <v>6.2654804120229645E-4</v>
      </c>
      <c r="P329" s="90">
        <v>8.36951030057413E-4</v>
      </c>
      <c r="Q329" s="91">
        <v>4.4882113759337795E-3</v>
      </c>
      <c r="R329" s="89">
        <v>7.4127608915906785E-4</v>
      </c>
      <c r="S329" s="90">
        <v>9.9022619047619046E-4</v>
      </c>
      <c r="T329" s="91">
        <v>2.4234417359240831E-3</v>
      </c>
      <c r="U329" s="89">
        <v>4.7212575000000001E-3</v>
      </c>
      <c r="V329" s="90">
        <v>1.5278994045000001E-2</v>
      </c>
      <c r="W329" s="91">
        <v>4.3693979546359285E-2</v>
      </c>
      <c r="X329" s="89">
        <v>1.3438884E-3</v>
      </c>
      <c r="Y329" s="90">
        <v>2.4876503250000001E-3</v>
      </c>
      <c r="Z329" s="91">
        <v>8.1365775167852403E-3</v>
      </c>
      <c r="AA329" s="89">
        <v>7.6772454000000002E-3</v>
      </c>
      <c r="AB329" s="90">
        <v>1.0452063585000001E-2</v>
      </c>
      <c r="AC329" s="91">
        <v>9.6280606626027738E-3</v>
      </c>
      <c r="AD329" s="89">
        <v>3.4546207000000001E-3</v>
      </c>
      <c r="AE329" s="90">
        <v>5.2482056299999998E-3</v>
      </c>
      <c r="AF329" s="91">
        <v>3.5852922897980878E-3</v>
      </c>
      <c r="AG329" s="89">
        <v>1.4817254E-2</v>
      </c>
      <c r="AH329" s="90">
        <v>4.3123284999999997E-2</v>
      </c>
      <c r="AI329" s="91">
        <v>9.6121748044594599E-2</v>
      </c>
      <c r="AJ329" s="89">
        <v>0.28132813000000001</v>
      </c>
      <c r="AK329" s="90">
        <v>0.55420541499999998</v>
      </c>
      <c r="AL329" s="104">
        <v>0.55420541499999998</v>
      </c>
    </row>
    <row r="330" spans="1:38" ht="13" x14ac:dyDescent="0.3">
      <c r="A330" s="71">
        <v>1983</v>
      </c>
      <c r="B330" s="72">
        <v>5</v>
      </c>
      <c r="C330" s="89">
        <v>1.1104554</v>
      </c>
      <c r="D330" s="90">
        <v>2.3869234215000001</v>
      </c>
      <c r="E330" s="91">
        <v>5.334971831613065</v>
      </c>
      <c r="F330" s="89">
        <v>0.41074336</v>
      </c>
      <c r="G330" s="90">
        <v>0.69592568249999998</v>
      </c>
      <c r="H330" s="91">
        <v>1.2373342231093232</v>
      </c>
      <c r="I330" s="89">
        <v>1.6573243900000001</v>
      </c>
      <c r="J330" s="90">
        <v>4.8936069010000001</v>
      </c>
      <c r="K330" s="91">
        <v>6.7030564332849227</v>
      </c>
      <c r="L330" s="89">
        <v>0.26872687000000001</v>
      </c>
      <c r="M330" s="90">
        <v>0.52251724649999998</v>
      </c>
      <c r="N330" s="91">
        <v>0.87639853626945896</v>
      </c>
      <c r="O330" s="89">
        <v>6.2654804120229645E-4</v>
      </c>
      <c r="P330" s="90">
        <v>8.36951030057413E-4</v>
      </c>
      <c r="Q330" s="91">
        <v>4.4903413436471751E-3</v>
      </c>
      <c r="R330" s="89">
        <v>7.4127608915906785E-4</v>
      </c>
      <c r="S330" s="90">
        <v>9.9022619047619046E-4</v>
      </c>
      <c r="T330" s="91">
        <v>2.4289357119372883E-3</v>
      </c>
      <c r="U330" s="89">
        <v>5.1559652999999999E-3</v>
      </c>
      <c r="V330" s="90">
        <v>1.5700626570000001E-2</v>
      </c>
      <c r="W330" s="91">
        <v>4.3714629310054695E-2</v>
      </c>
      <c r="X330" s="89">
        <v>1.4675437E-3</v>
      </c>
      <c r="Y330" s="90">
        <v>2.6077964750000002E-3</v>
      </c>
      <c r="Z330" s="91">
        <v>8.1404373182974894E-3</v>
      </c>
      <c r="AA330" s="89">
        <v>8.3847204000000002E-3</v>
      </c>
      <c r="AB330" s="90">
        <v>1.113810615E-2</v>
      </c>
      <c r="AC330" s="91">
        <v>9.6325756309591296E-3</v>
      </c>
      <c r="AD330" s="89">
        <v>3.7731739000000002E-3</v>
      </c>
      <c r="AE330" s="90">
        <v>5.5568578149999999E-3</v>
      </c>
      <c r="AF330" s="91">
        <v>3.5869872477522599E-3</v>
      </c>
      <c r="AG330" s="89">
        <v>1.61813214E-2</v>
      </c>
      <c r="AH330" s="90">
        <v>4.444717376E-2</v>
      </c>
      <c r="AI330" s="91">
        <v>9.6167460009267958E-2</v>
      </c>
      <c r="AJ330" s="89">
        <v>0.28132813000000001</v>
      </c>
      <c r="AK330" s="90">
        <v>0.55420541499999998</v>
      </c>
      <c r="AL330" s="104">
        <v>0.55420541499999998</v>
      </c>
    </row>
    <row r="331" spans="1:38" ht="13" x14ac:dyDescent="0.3">
      <c r="A331" s="71">
        <v>1983</v>
      </c>
      <c r="B331" s="72">
        <v>6</v>
      </c>
      <c r="C331" s="89">
        <v>1.16612907</v>
      </c>
      <c r="D331" s="90">
        <v>2.4535709295000001</v>
      </c>
      <c r="E331" s="91">
        <v>5.3357807783468978</v>
      </c>
      <c r="F331" s="89">
        <v>0.44565789</v>
      </c>
      <c r="G331" s="90">
        <v>0.7295003565</v>
      </c>
      <c r="H331" s="91">
        <v>1.2379904997977222</v>
      </c>
      <c r="I331" s="89">
        <v>1.69715324</v>
      </c>
      <c r="J331" s="90">
        <v>4.9219352015000002</v>
      </c>
      <c r="K331" s="91">
        <v>6.704684579113497</v>
      </c>
      <c r="L331" s="89">
        <v>0.26872687000000001</v>
      </c>
      <c r="M331" s="90">
        <v>0.52251724649999998</v>
      </c>
      <c r="N331" s="91">
        <v>0.87644110977907341</v>
      </c>
      <c r="O331" s="89">
        <v>6.2654804120229645E-4</v>
      </c>
      <c r="P331" s="90">
        <v>8.36951030057413E-4</v>
      </c>
      <c r="Q331" s="91">
        <v>4.4927261566979114E-3</v>
      </c>
      <c r="R331" s="89">
        <v>7.4127608915906785E-4</v>
      </c>
      <c r="S331" s="90">
        <v>9.9022619047619046E-4</v>
      </c>
      <c r="T331" s="91">
        <v>2.4350724657556163E-3</v>
      </c>
      <c r="U331" s="89">
        <v>5.5863220000000003E-3</v>
      </c>
      <c r="V331" s="90">
        <v>1.6113979644999998E-2</v>
      </c>
      <c r="W331" s="91">
        <v>4.3737880077802695E-2</v>
      </c>
      <c r="X331" s="89">
        <v>1.5893608E-3</v>
      </c>
      <c r="Y331" s="90">
        <v>2.7254787150000001E-3</v>
      </c>
      <c r="Z331" s="91">
        <v>8.1447290185295649E-3</v>
      </c>
      <c r="AA331" s="89">
        <v>9.0829858999999999E-3</v>
      </c>
      <c r="AB331" s="90">
        <v>1.181002988E-2</v>
      </c>
      <c r="AC331" s="91">
        <v>9.637700487066787E-3</v>
      </c>
      <c r="AD331" s="89">
        <v>4.0872358000000001E-3</v>
      </c>
      <c r="AE331" s="90">
        <v>5.8593579099999998E-3</v>
      </c>
      <c r="AF331" s="91">
        <v>3.5888961242648855E-3</v>
      </c>
      <c r="AG331" s="89">
        <v>1.75307198E-2</v>
      </c>
      <c r="AH331" s="90">
        <v>4.5744684850000002E-2</v>
      </c>
      <c r="AI331" s="91">
        <v>9.6218147020572894E-2</v>
      </c>
      <c r="AJ331" s="89">
        <v>0.28132813000000001</v>
      </c>
      <c r="AK331" s="90">
        <v>0.55420541499999998</v>
      </c>
      <c r="AL331" s="104">
        <v>0.55420541499999998</v>
      </c>
    </row>
    <row r="332" spans="1:38" ht="13" x14ac:dyDescent="0.3">
      <c r="A332" s="71">
        <v>1983</v>
      </c>
      <c r="B332" s="72">
        <v>7</v>
      </c>
      <c r="C332" s="89">
        <v>1.2224103099999999</v>
      </c>
      <c r="D332" s="90">
        <v>2.5193703854999998</v>
      </c>
      <c r="E332" s="91">
        <v>5.3553310649576078</v>
      </c>
      <c r="F332" s="89">
        <v>0.48014741999999999</v>
      </c>
      <c r="G332" s="90">
        <v>0.76269581900000005</v>
      </c>
      <c r="H332" s="91">
        <v>1.2537289903939566</v>
      </c>
      <c r="I332" s="89">
        <v>1.7352671399999999</v>
      </c>
      <c r="J332" s="90">
        <v>4.9482534349999998</v>
      </c>
      <c r="K332" s="91">
        <v>6.7437163133963187</v>
      </c>
      <c r="L332" s="89">
        <v>0.26872687000000001</v>
      </c>
      <c r="M332" s="90">
        <v>0.52251724649999998</v>
      </c>
      <c r="N332" s="91">
        <v>0.83529398471679839</v>
      </c>
      <c r="O332" s="89">
        <v>6.2654804120229645E-4</v>
      </c>
      <c r="P332" s="90">
        <v>8.36951030057413E-4</v>
      </c>
      <c r="Q332" s="91">
        <v>4.5498557416176989E-3</v>
      </c>
      <c r="R332" s="89">
        <v>7.4127608915906785E-4</v>
      </c>
      <c r="S332" s="90">
        <v>9.9022619047619046E-4</v>
      </c>
      <c r="T332" s="91">
        <v>2.5825520164564899E-3</v>
      </c>
      <c r="U332" s="89">
        <v>6.0122978999999997E-3</v>
      </c>
      <c r="V332" s="90">
        <v>1.652336163E-2</v>
      </c>
      <c r="W332" s="91">
        <v>4.4293997100632435E-2</v>
      </c>
      <c r="X332" s="89">
        <v>1.7101281E-3</v>
      </c>
      <c r="Y332" s="90">
        <v>2.8420342600000001E-3</v>
      </c>
      <c r="Z332" s="91">
        <v>8.2483089383970348E-3</v>
      </c>
      <c r="AA332" s="89">
        <v>9.7758215000000002E-3</v>
      </c>
      <c r="AB332" s="90">
        <v>1.247538057E-2</v>
      </c>
      <c r="AC332" s="91">
        <v>9.7602699443515243E-3</v>
      </c>
      <c r="AD332" s="89">
        <v>4.3984645000000001E-3</v>
      </c>
      <c r="AE332" s="90">
        <v>6.1588963049999997E-3</v>
      </c>
      <c r="AF332" s="91">
        <v>3.6345299091694715E-3</v>
      </c>
      <c r="AG332" s="89">
        <v>1.8867107300000002E-2</v>
      </c>
      <c r="AH332" s="90">
        <v>4.7028603049999999E-2</v>
      </c>
      <c r="AI332" s="91">
        <v>9.7441485595102253E-2</v>
      </c>
      <c r="AJ332" s="89">
        <v>0.28132813000000001</v>
      </c>
      <c r="AK332" s="90">
        <v>0.55420541499999998</v>
      </c>
      <c r="AL332" s="104">
        <v>0.55420541499999998</v>
      </c>
    </row>
    <row r="333" spans="1:38" ht="13" x14ac:dyDescent="0.3">
      <c r="A333" s="71">
        <v>1983</v>
      </c>
      <c r="B333" s="72">
        <v>8</v>
      </c>
      <c r="C333" s="89">
        <v>1.27947159</v>
      </c>
      <c r="D333" s="90">
        <v>2.5849245519999999</v>
      </c>
      <c r="E333" s="91">
        <v>5.349766818766617</v>
      </c>
      <c r="F333" s="89">
        <v>0.51456667</v>
      </c>
      <c r="G333" s="90">
        <v>0.79586415799999999</v>
      </c>
      <c r="H333" s="91">
        <v>1.2547068527721896</v>
      </c>
      <c r="I333" s="89">
        <v>1.77199482</v>
      </c>
      <c r="J333" s="90">
        <v>4.9726880644999998</v>
      </c>
      <c r="K333" s="91">
        <v>6.7407036289657603</v>
      </c>
      <c r="L333" s="89">
        <v>0.26872687000000001</v>
      </c>
      <c r="M333" s="90">
        <v>0.52251724649999998</v>
      </c>
      <c r="N333" s="91">
        <v>0.83536083469411937</v>
      </c>
      <c r="O333" s="89">
        <v>6.2654804120229645E-4</v>
      </c>
      <c r="P333" s="90">
        <v>8.36951030057413E-4</v>
      </c>
      <c r="Q333" s="91">
        <v>4.5533952880619059E-3</v>
      </c>
      <c r="R333" s="89">
        <v>7.4127608915906785E-4</v>
      </c>
      <c r="S333" s="90">
        <v>9.9022619047619046E-4</v>
      </c>
      <c r="T333" s="91">
        <v>2.5953296638573857E-3</v>
      </c>
      <c r="U333" s="89">
        <v>6.4345762999999997E-3</v>
      </c>
      <c r="V333" s="90">
        <v>1.6932202604999998E-2</v>
      </c>
      <c r="W333" s="91">
        <v>4.4328471289195044E-2</v>
      </c>
      <c r="X333" s="89">
        <v>1.8310310999999999E-3</v>
      </c>
      <c r="Y333" s="90">
        <v>2.9579983550000002E-3</v>
      </c>
      <c r="Z333" s="91">
        <v>8.2547215341236546E-3</v>
      </c>
      <c r="AA333" s="89">
        <v>1.0463734000000001E-2</v>
      </c>
      <c r="AB333" s="90">
        <v>1.3139796945000001E-2</v>
      </c>
      <c r="AC333" s="91">
        <v>9.7678484781098442E-3</v>
      </c>
      <c r="AD333" s="89">
        <v>4.7082317999999996E-3</v>
      </c>
      <c r="AE333" s="90">
        <v>6.457828885E-3</v>
      </c>
      <c r="AF333" s="91">
        <v>3.6373592408908101E-3</v>
      </c>
      <c r="AG333" s="89">
        <v>2.0193779200000001E-2</v>
      </c>
      <c r="AH333" s="90">
        <v>4.8310837805E-2</v>
      </c>
      <c r="AI333" s="91">
        <v>9.7517625608873865E-2</v>
      </c>
      <c r="AJ333" s="89">
        <v>0.28132813000000001</v>
      </c>
      <c r="AK333" s="90">
        <v>0.55420541499999998</v>
      </c>
      <c r="AL333" s="104">
        <v>0.55420541499999998</v>
      </c>
    </row>
    <row r="334" spans="1:38" ht="13" x14ac:dyDescent="0.3">
      <c r="A334" s="71">
        <v>1983</v>
      </c>
      <c r="B334" s="72">
        <v>9</v>
      </c>
      <c r="C334" s="89">
        <v>1.3372635799999999</v>
      </c>
      <c r="D334" s="90">
        <v>2.6508170684999999</v>
      </c>
      <c r="E334" s="91">
        <v>5.3516097063377099</v>
      </c>
      <c r="F334" s="89">
        <v>0.54874228999999997</v>
      </c>
      <c r="G334" s="90">
        <v>0.82929215550000002</v>
      </c>
      <c r="H334" s="91">
        <v>1.2561980623061202</v>
      </c>
      <c r="I334" s="89">
        <v>1.8071995599999999</v>
      </c>
      <c r="J334" s="90">
        <v>4.9955927254999999</v>
      </c>
      <c r="K334" s="91">
        <v>6.7443909334156631</v>
      </c>
      <c r="L334" s="89">
        <v>0.26872687000000001</v>
      </c>
      <c r="M334" s="90">
        <v>0.52251724649999998</v>
      </c>
      <c r="N334" s="91">
        <v>0.83543285043735538</v>
      </c>
      <c r="O334" s="89">
        <v>6.2654804120229645E-4</v>
      </c>
      <c r="P334" s="90">
        <v>8.36951030057413E-4</v>
      </c>
      <c r="Q334" s="91">
        <v>4.5588046835329946E-3</v>
      </c>
      <c r="R334" s="89">
        <v>7.4127608915906785E-4</v>
      </c>
      <c r="S334" s="90">
        <v>9.9022619047619046E-4</v>
      </c>
      <c r="T334" s="91">
        <v>2.6093195679487745E-3</v>
      </c>
      <c r="U334" s="89">
        <v>6.8564443999999999E-3</v>
      </c>
      <c r="V334" s="90">
        <v>1.7344271339999998E-2</v>
      </c>
      <c r="W334" s="91">
        <v>4.4381170068996556E-2</v>
      </c>
      <c r="X334" s="89">
        <v>1.9510445E-3</v>
      </c>
      <c r="Y334" s="90">
        <v>3.0754284800000001E-3</v>
      </c>
      <c r="Z334" s="91">
        <v>8.2645408296550607E-3</v>
      </c>
      <c r="AA334" s="89">
        <v>1.11486641E-2</v>
      </c>
      <c r="AB334" s="90">
        <v>1.3810035284999999E-2</v>
      </c>
      <c r="AC334" s="91">
        <v>9.7794667327115604E-3</v>
      </c>
      <c r="AD334" s="89">
        <v>5.0168994000000001E-3</v>
      </c>
      <c r="AE334" s="90">
        <v>6.7592731450000004E-3</v>
      </c>
      <c r="AF334" s="91">
        <v>3.641679210673036E-3</v>
      </c>
      <c r="AG334" s="89">
        <v>2.1515721299999999E-2</v>
      </c>
      <c r="AH334" s="90">
        <v>4.9604126025E-2</v>
      </c>
      <c r="AI334" s="91">
        <v>9.7633535426187454E-2</v>
      </c>
      <c r="AJ334" s="89">
        <v>0.28132813000000001</v>
      </c>
      <c r="AK334" s="90">
        <v>0.55420541499999998</v>
      </c>
      <c r="AL334" s="104">
        <v>0.55420541499999998</v>
      </c>
    </row>
    <row r="335" spans="1:38" ht="13" x14ac:dyDescent="0.3">
      <c r="A335" s="71">
        <v>1983</v>
      </c>
      <c r="B335" s="72">
        <v>10</v>
      </c>
      <c r="C335" s="89">
        <v>1.39609889</v>
      </c>
      <c r="D335" s="90">
        <v>2.7175759149999998</v>
      </c>
      <c r="E335" s="91">
        <v>5.3536487901426204</v>
      </c>
      <c r="F335" s="89">
        <v>0.58282909999999999</v>
      </c>
      <c r="G335" s="90">
        <v>0.86332792800000002</v>
      </c>
      <c r="H335" s="91">
        <v>1.2599151650057518</v>
      </c>
      <c r="I335" s="89">
        <v>1.8411804700000001</v>
      </c>
      <c r="J335" s="90">
        <v>5.0170736974999999</v>
      </c>
      <c r="K335" s="91">
        <v>6.7484740917822839</v>
      </c>
      <c r="L335" s="89">
        <v>0.24132413</v>
      </c>
      <c r="M335" s="90">
        <v>0.46380637600000002</v>
      </c>
      <c r="N335" s="91">
        <v>0.83551468684938945</v>
      </c>
      <c r="O335" s="89">
        <v>6.2654804120229645E-4</v>
      </c>
      <c r="P335" s="90">
        <v>8.36951030057413E-4</v>
      </c>
      <c r="Q335" s="91">
        <v>2.7199393128109883E-3</v>
      </c>
      <c r="R335" s="89">
        <v>7.4127608915906785E-4</v>
      </c>
      <c r="S335" s="90">
        <v>9.9022619047619046E-4</v>
      </c>
      <c r="T335" s="91">
        <v>2.6246717210217743E-3</v>
      </c>
      <c r="U335" s="89">
        <v>7.2771928999999999E-3</v>
      </c>
      <c r="V335" s="90">
        <v>1.7763547250000001E-2</v>
      </c>
      <c r="W335" s="91">
        <v>4.451242613480437E-2</v>
      </c>
      <c r="X335" s="89">
        <v>2.0708481000000002E-3</v>
      </c>
      <c r="Y335" s="90">
        <v>3.1947641200000001E-3</v>
      </c>
      <c r="Z335" s="91">
        <v>8.2889832208346611E-3</v>
      </c>
      <c r="AA335" s="89">
        <v>1.18325902E-2</v>
      </c>
      <c r="AB335" s="90">
        <v>1.4492447150000001E-2</v>
      </c>
      <c r="AC335" s="91">
        <v>9.808390669309346E-3</v>
      </c>
      <c r="AD335" s="89">
        <v>5.3252613999999997E-3</v>
      </c>
      <c r="AE335" s="90">
        <v>7.0661761350000003E-3</v>
      </c>
      <c r="AF335" s="91">
        <v>3.6524521359963401E-3</v>
      </c>
      <c r="AG335" s="89">
        <v>2.2836436000000002E-2</v>
      </c>
      <c r="AH335" s="90">
        <v>5.092090262E-2</v>
      </c>
      <c r="AI335" s="91">
        <v>9.792226004518427E-2</v>
      </c>
      <c r="AJ335" s="89">
        <v>0.25392538999999997</v>
      </c>
      <c r="AK335" s="90">
        <v>0.49549454450000002</v>
      </c>
      <c r="AL335" s="104">
        <v>0.49549454450000002</v>
      </c>
    </row>
    <row r="336" spans="1:38" ht="13" x14ac:dyDescent="0.3">
      <c r="A336" s="71">
        <v>1983</v>
      </c>
      <c r="B336" s="72">
        <v>11</v>
      </c>
      <c r="C336" s="89">
        <v>1.4561091100000001</v>
      </c>
      <c r="D336" s="90">
        <v>2.785925486</v>
      </c>
      <c r="E336" s="91">
        <v>5.4355943515161176</v>
      </c>
      <c r="F336" s="89">
        <v>0.61704861</v>
      </c>
      <c r="G336" s="90">
        <v>0.89834744649999998</v>
      </c>
      <c r="H336" s="91">
        <v>1.3260026266087577</v>
      </c>
      <c r="I336" s="89">
        <v>1.8738756299999999</v>
      </c>
      <c r="J336" s="90">
        <v>5.0374353149999997</v>
      </c>
      <c r="K336" s="91">
        <v>6.9121461860780178</v>
      </c>
      <c r="L336" s="89">
        <v>0.24132413</v>
      </c>
      <c r="M336" s="90">
        <v>0.46380637600000002</v>
      </c>
      <c r="N336" s="91">
        <v>0.83872273369801353</v>
      </c>
      <c r="O336" s="89">
        <v>6.2654804120229645E-4</v>
      </c>
      <c r="P336" s="90">
        <v>8.36951030057413E-4</v>
      </c>
      <c r="Q336" s="91">
        <v>2.8626094290154203E-3</v>
      </c>
      <c r="R336" s="89">
        <v>7.4127608915906785E-4</v>
      </c>
      <c r="S336" s="90">
        <v>9.9022619047619046E-4</v>
      </c>
      <c r="T336" s="91">
        <v>3.2427843965414193E-3</v>
      </c>
      <c r="U336" s="89">
        <v>7.6980071999999998E-3</v>
      </c>
      <c r="V336" s="90">
        <v>1.8194701295000001E-2</v>
      </c>
      <c r="W336" s="91">
        <v>4.684737908116509E-2</v>
      </c>
      <c r="X336" s="89">
        <v>2.1907621000000002E-3</v>
      </c>
      <c r="Y336" s="90">
        <v>3.3173216349999999E-3</v>
      </c>
      <c r="Z336" s="91">
        <v>8.7237938080248628E-3</v>
      </c>
      <c r="AA336" s="89">
        <v>1.2517110999999999E-2</v>
      </c>
      <c r="AB336" s="90">
        <v>1.519308741E-2</v>
      </c>
      <c r="AC336" s="91">
        <v>1.0322915296649001E-2</v>
      </c>
      <c r="AD336" s="89">
        <v>5.6325237999999998E-3</v>
      </c>
      <c r="AE336" s="90">
        <v>7.3816883449999999E-3</v>
      </c>
      <c r="AF336" s="91">
        <v>3.844046890066542E-3</v>
      </c>
      <c r="AG336" s="89">
        <v>2.4157686599999999E-2</v>
      </c>
      <c r="AH336" s="90">
        <v>5.2273620100000001E-2</v>
      </c>
      <c r="AI336" s="91">
        <v>0.10305890616408336</v>
      </c>
      <c r="AJ336" s="89">
        <v>0.25392538999999997</v>
      </c>
      <c r="AK336" s="90">
        <v>0.49549454450000002</v>
      </c>
      <c r="AL336" s="104">
        <v>0.49549454450000002</v>
      </c>
    </row>
    <row r="337" spans="1:38" ht="13" x14ac:dyDescent="0.3">
      <c r="A337" s="71">
        <v>1983</v>
      </c>
      <c r="B337" s="72">
        <v>12</v>
      </c>
      <c r="C337" s="89">
        <v>1.5173002799999999</v>
      </c>
      <c r="D337" s="90">
        <v>2.8564840364999999</v>
      </c>
      <c r="E337" s="91">
        <v>5.4424118441694276</v>
      </c>
      <c r="F337" s="89">
        <v>0.65124808000000001</v>
      </c>
      <c r="G337" s="90">
        <v>0.9345727385</v>
      </c>
      <c r="H337" s="91">
        <v>1.3315017351482406</v>
      </c>
      <c r="I337" s="89">
        <v>1.9053503899999999</v>
      </c>
      <c r="J337" s="90">
        <v>5.0568340965000003</v>
      </c>
      <c r="K337" s="91">
        <v>6.9257681845912513</v>
      </c>
      <c r="L337" s="89">
        <v>0.24132413</v>
      </c>
      <c r="M337" s="90">
        <v>0.46380637600000002</v>
      </c>
      <c r="N337" s="91">
        <v>0.83899045423230545</v>
      </c>
      <c r="O337" s="89">
        <v>6.2654804120229645E-4</v>
      </c>
      <c r="P337" s="90">
        <v>8.36951030057413E-4</v>
      </c>
      <c r="Q337" s="91">
        <v>2.8744841202243817E-3</v>
      </c>
      <c r="R337" s="89">
        <v>7.4127608915906785E-4</v>
      </c>
      <c r="S337" s="90">
        <v>9.9022619047619046E-4</v>
      </c>
      <c r="T337" s="91">
        <v>3.2942165686849325E-3</v>
      </c>
      <c r="U337" s="89">
        <v>8.1208280999999997E-3</v>
      </c>
      <c r="V337" s="90">
        <v>1.8641357425000001E-2</v>
      </c>
      <c r="W337" s="91">
        <v>4.70418583516884E-2</v>
      </c>
      <c r="X337" s="89">
        <v>2.3099126000000001E-3</v>
      </c>
      <c r="Y337" s="90">
        <v>3.4445742150000002E-3</v>
      </c>
      <c r="Z337" s="91">
        <v>8.7599845540114428E-3</v>
      </c>
      <c r="AA337" s="89">
        <v>1.32040708E-2</v>
      </c>
      <c r="AB337" s="90">
        <v>1.5919278500000002E-2</v>
      </c>
      <c r="AC337" s="91">
        <v>1.0365727593610853E-2</v>
      </c>
      <c r="AD337" s="89">
        <v>5.9412735000000001E-3</v>
      </c>
      <c r="AE337" s="90">
        <v>7.7084462050000004E-3</v>
      </c>
      <c r="AF337" s="91">
        <v>3.8599931505221298E-3</v>
      </c>
      <c r="AG337" s="89">
        <v>2.5483075399999999E-2</v>
      </c>
      <c r="AH337" s="90">
        <v>5.3674940545000001E-2</v>
      </c>
      <c r="AI337" s="91">
        <v>0.10348652031470361</v>
      </c>
      <c r="AJ337" s="89">
        <v>0.25392538999999997</v>
      </c>
      <c r="AK337" s="90">
        <v>0.49549454450000002</v>
      </c>
      <c r="AL337" s="104">
        <v>0.49549454450000002</v>
      </c>
    </row>
    <row r="338" spans="1:38" ht="13" x14ac:dyDescent="0.3">
      <c r="A338" s="71">
        <v>1983</v>
      </c>
      <c r="B338" s="72">
        <v>13</v>
      </c>
      <c r="C338" s="89">
        <v>1.5801237100000001</v>
      </c>
      <c r="D338" s="90">
        <v>2.9298545014999999</v>
      </c>
      <c r="E338" s="91">
        <v>5.4375254869662726</v>
      </c>
      <c r="F338" s="89">
        <v>0.68582454999999998</v>
      </c>
      <c r="G338" s="90">
        <v>0.97244724599999999</v>
      </c>
      <c r="H338" s="91">
        <v>1.3385072437163239</v>
      </c>
      <c r="I338" s="89">
        <v>1.93587021</v>
      </c>
      <c r="J338" s="90">
        <v>5.0753889924999998</v>
      </c>
      <c r="K338" s="91">
        <v>6.9322321725195248</v>
      </c>
      <c r="L338" s="89">
        <v>0.24132413</v>
      </c>
      <c r="M338" s="90">
        <v>0.46380637600000002</v>
      </c>
      <c r="N338" s="91">
        <v>0.83936713049132072</v>
      </c>
      <c r="O338" s="89">
        <v>6.2654804120229645E-4</v>
      </c>
      <c r="P338" s="90">
        <v>8.36951030057413E-4</v>
      </c>
      <c r="Q338" s="91">
        <v>2.8896078495093129E-3</v>
      </c>
      <c r="R338" s="89">
        <v>7.4127608915906785E-4</v>
      </c>
      <c r="S338" s="90">
        <v>9.9022619047619046E-4</v>
      </c>
      <c r="T338" s="91">
        <v>3.3670331524058073E-3</v>
      </c>
      <c r="U338" s="89">
        <v>8.5452171000000004E-3</v>
      </c>
      <c r="V338" s="90">
        <v>1.910750957E-2</v>
      </c>
      <c r="W338" s="91">
        <v>4.7289182725225011E-2</v>
      </c>
      <c r="X338" s="89">
        <v>2.4320432000000001E-3</v>
      </c>
      <c r="Y338" s="90">
        <v>3.577120875E-3</v>
      </c>
      <c r="Z338" s="91">
        <v>8.8060478705458585E-3</v>
      </c>
      <c r="AA338" s="89">
        <v>1.38947559E-2</v>
      </c>
      <c r="AB338" s="90">
        <v>1.6677659405E-2</v>
      </c>
      <c r="AC338" s="91">
        <v>1.0420258533693206E-2</v>
      </c>
      <c r="AD338" s="89">
        <v>6.2520542E-3</v>
      </c>
      <c r="AE338" s="90">
        <v>8.0498125599999994E-3</v>
      </c>
      <c r="AF338" s="91">
        <v>3.88029523849688E-3</v>
      </c>
      <c r="AG338" s="89">
        <v>2.68170202E-2</v>
      </c>
      <c r="AH338" s="90">
        <v>5.5138573815000001E-2</v>
      </c>
      <c r="AI338" s="91">
        <v>0.10403096507635669</v>
      </c>
      <c r="AJ338" s="89">
        <v>0.25392538999999997</v>
      </c>
      <c r="AK338" s="90">
        <v>0.49549454450000002</v>
      </c>
      <c r="AL338" s="104">
        <v>0.49549454450000002</v>
      </c>
    </row>
    <row r="339" spans="1:38" ht="13" x14ac:dyDescent="0.3">
      <c r="A339" s="71">
        <v>1983</v>
      </c>
      <c r="B339" s="72">
        <v>14</v>
      </c>
      <c r="C339" s="89">
        <v>1.64451657</v>
      </c>
      <c r="D339" s="90">
        <v>3.0068093600000001</v>
      </c>
      <c r="E339" s="91">
        <v>5.4409748488793532</v>
      </c>
      <c r="F339" s="89">
        <v>0.72056235000000002</v>
      </c>
      <c r="G339" s="90">
        <v>1.0122846169999999</v>
      </c>
      <c r="H339" s="91">
        <v>1.341295921728979</v>
      </c>
      <c r="I339" s="89">
        <v>1.96529277</v>
      </c>
      <c r="J339" s="90">
        <v>5.0933895119999999</v>
      </c>
      <c r="K339" s="91">
        <v>6.939134805117015</v>
      </c>
      <c r="L339" s="89">
        <v>0.24132413</v>
      </c>
      <c r="M339" s="90">
        <v>0.46380637600000002</v>
      </c>
      <c r="N339" s="91">
        <v>0.83950304640378748</v>
      </c>
      <c r="O339" s="89">
        <v>6.2654804120229645E-4</v>
      </c>
      <c r="P339" s="90">
        <v>8.36951030057413E-4</v>
      </c>
      <c r="Q339" s="91">
        <v>2.8956329983925284E-3</v>
      </c>
      <c r="R339" s="89">
        <v>7.4127608915906785E-4</v>
      </c>
      <c r="S339" s="90">
        <v>9.9022619047619046E-4</v>
      </c>
      <c r="T339" s="91">
        <v>3.3931398255618505E-3</v>
      </c>
      <c r="U339" s="89">
        <v>8.9742157999999992E-3</v>
      </c>
      <c r="V339" s="90">
        <v>1.9598649579999999E-2</v>
      </c>
      <c r="W339" s="91">
        <v>4.7387762925475668E-2</v>
      </c>
      <c r="X339" s="89">
        <v>2.5532545999999998E-3</v>
      </c>
      <c r="Y339" s="90">
        <v>3.716596755E-3</v>
      </c>
      <c r="Z339" s="91">
        <v>8.8244052967098793E-3</v>
      </c>
      <c r="AA339" s="89">
        <v>1.45919845E-2</v>
      </c>
      <c r="AB339" s="90">
        <v>1.7475790025E-2</v>
      </c>
      <c r="AC339" s="91">
        <v>1.0441966808466421E-2</v>
      </c>
      <c r="AD339" s="89">
        <v>6.5667607000000003E-3</v>
      </c>
      <c r="AE339" s="90">
        <v>8.4089621499999993E-3</v>
      </c>
      <c r="AF339" s="91">
        <v>3.8883825537402734E-3</v>
      </c>
      <c r="AG339" s="89">
        <v>2.8162368900000002E-2</v>
      </c>
      <c r="AH339" s="90">
        <v>5.6679431184999997E-2</v>
      </c>
      <c r="AI339" s="91">
        <v>0.10424762268429383</v>
      </c>
      <c r="AJ339" s="89">
        <v>0.25392538999999997</v>
      </c>
      <c r="AK339" s="90">
        <v>0.49549454450000002</v>
      </c>
      <c r="AL339" s="104">
        <v>0.49549454450000002</v>
      </c>
    </row>
    <row r="340" spans="1:38" ht="13" x14ac:dyDescent="0.3">
      <c r="A340" s="71">
        <v>1983</v>
      </c>
      <c r="B340" s="72">
        <v>15</v>
      </c>
      <c r="C340" s="89">
        <v>1.71063206</v>
      </c>
      <c r="D340" s="90">
        <v>3.0880203704999998</v>
      </c>
      <c r="E340" s="91">
        <v>5.4478218324657872</v>
      </c>
      <c r="F340" s="89">
        <v>0.75572441000000001</v>
      </c>
      <c r="G340" s="90">
        <v>1.0544972644999999</v>
      </c>
      <c r="H340" s="91">
        <v>1.3467905944858209</v>
      </c>
      <c r="I340" s="89">
        <v>1.99381359</v>
      </c>
      <c r="J340" s="90">
        <v>5.1109044790000002</v>
      </c>
      <c r="K340" s="91">
        <v>6.9528042800602954</v>
      </c>
      <c r="L340" s="89">
        <v>0.24132413</v>
      </c>
      <c r="M340" s="90">
        <v>0.46380637600000002</v>
      </c>
      <c r="N340" s="91">
        <v>0.83977401433132293</v>
      </c>
      <c r="O340" s="89">
        <v>6.2654804120229645E-4</v>
      </c>
      <c r="P340" s="90">
        <v>8.36951030057413E-4</v>
      </c>
      <c r="Q340" s="91">
        <v>2.9285141530099286E-3</v>
      </c>
      <c r="R340" s="89">
        <v>7.4127608915906785E-4</v>
      </c>
      <c r="S340" s="90">
        <v>9.9022619047619046E-4</v>
      </c>
      <c r="T340" s="91">
        <v>3.444713412687215E-3</v>
      </c>
      <c r="U340" s="89">
        <v>9.4075414999999999E-3</v>
      </c>
      <c r="V340" s="90">
        <v>2.0118837939999999E-2</v>
      </c>
      <c r="W340" s="91">
        <v>4.7581784905436207E-2</v>
      </c>
      <c r="X340" s="89">
        <v>2.6771751E-3</v>
      </c>
      <c r="Y340" s="90">
        <v>3.8647323599999999E-3</v>
      </c>
      <c r="Z340" s="91">
        <v>8.8605398489652563E-3</v>
      </c>
      <c r="AA340" s="89">
        <v>1.52959133E-2</v>
      </c>
      <c r="AB340" s="90">
        <v>1.8322218800000001E-2</v>
      </c>
      <c r="AC340" s="91">
        <v>1.0484713327293926E-2</v>
      </c>
      <c r="AD340" s="89">
        <v>6.8833677999999999E-3</v>
      </c>
      <c r="AE340" s="90">
        <v>8.7897396400000005E-3</v>
      </c>
      <c r="AF340" s="91">
        <v>3.9043034877590571E-3</v>
      </c>
      <c r="AG340" s="89">
        <v>2.9522032600000001E-2</v>
      </c>
      <c r="AH340" s="90">
        <v>5.8312325630000002E-2</v>
      </c>
      <c r="AI340" s="91">
        <v>0.10467467721335701</v>
      </c>
      <c r="AJ340" s="89">
        <v>0.25392538999999997</v>
      </c>
      <c r="AK340" s="90">
        <v>0.49549454450000002</v>
      </c>
      <c r="AL340" s="104">
        <v>0.49549454450000002</v>
      </c>
    </row>
    <row r="341" spans="1:38" ht="13" x14ac:dyDescent="0.3">
      <c r="A341" s="71">
        <v>1983</v>
      </c>
      <c r="B341" s="72">
        <v>16</v>
      </c>
      <c r="C341" s="89">
        <v>1.77859583</v>
      </c>
      <c r="D341" s="90">
        <v>3.1743339100000001</v>
      </c>
      <c r="E341" s="91">
        <v>5.4546295826975966</v>
      </c>
      <c r="F341" s="89">
        <v>0.79140811</v>
      </c>
      <c r="G341" s="90">
        <v>1.0995178495</v>
      </c>
      <c r="H341" s="91">
        <v>1.352278740938047</v>
      </c>
      <c r="I341" s="89">
        <v>2.0214925300000002</v>
      </c>
      <c r="J341" s="90">
        <v>5.1281442505000001</v>
      </c>
      <c r="K341" s="91">
        <v>6.9664058634392747</v>
      </c>
      <c r="L341" s="89">
        <v>0.24132413</v>
      </c>
      <c r="M341" s="90">
        <v>0.46380637600000002</v>
      </c>
      <c r="N341" s="91">
        <v>0.84003879706649198</v>
      </c>
      <c r="O341" s="89">
        <v>6.2654804120229645E-4</v>
      </c>
      <c r="P341" s="90">
        <v>8.36951030057413E-4</v>
      </c>
      <c r="Q341" s="91">
        <v>2.9404585499150913E-3</v>
      </c>
      <c r="R341" s="89">
        <v>7.4127608915906785E-4</v>
      </c>
      <c r="S341" s="90">
        <v>9.9022619047619046E-4</v>
      </c>
      <c r="T341" s="91">
        <v>3.4960950632289436E-3</v>
      </c>
      <c r="U341" s="89">
        <v>9.8456667999999997E-3</v>
      </c>
      <c r="V341" s="90">
        <v>2.0673841044999999E-2</v>
      </c>
      <c r="W341" s="91">
        <v>4.777592865085728E-2</v>
      </c>
      <c r="X341" s="89">
        <v>2.8012357999999998E-3</v>
      </c>
      <c r="Y341" s="90">
        <v>4.0227717300000002E-3</v>
      </c>
      <c r="Z341" s="91">
        <v>8.8967069185480196E-3</v>
      </c>
      <c r="AA341" s="89">
        <v>1.6010089599999999E-2</v>
      </c>
      <c r="AB341" s="90">
        <v>1.922455369E-2</v>
      </c>
      <c r="AC341" s="91">
        <v>1.0527483018266139E-2</v>
      </c>
      <c r="AD341" s="89">
        <v>7.2043515000000001E-3</v>
      </c>
      <c r="AE341" s="90">
        <v>9.19572653E-3</v>
      </c>
      <c r="AF341" s="91">
        <v>3.9202276716060235E-3</v>
      </c>
      <c r="AG341" s="89">
        <v>3.0899588299999999E-2</v>
      </c>
      <c r="AH341" s="90">
        <v>6.0053608190000003E-2</v>
      </c>
      <c r="AI341" s="91">
        <v>0.10510131694639117</v>
      </c>
      <c r="AJ341" s="89">
        <v>0.25392538999999997</v>
      </c>
      <c r="AK341" s="90">
        <v>0.49549454450000002</v>
      </c>
      <c r="AL341" s="104">
        <v>0.49549454450000002</v>
      </c>
    </row>
    <row r="342" spans="1:38" ht="13" x14ac:dyDescent="0.3">
      <c r="A342" s="71">
        <v>1983</v>
      </c>
      <c r="B342" s="72">
        <v>17</v>
      </c>
      <c r="C342" s="89">
        <v>1.8489395799999999</v>
      </c>
      <c r="D342" s="90">
        <v>3.2665750469999999</v>
      </c>
      <c r="E342" s="91">
        <v>5.4627788925123353</v>
      </c>
      <c r="F342" s="89">
        <v>0.82763757999999998</v>
      </c>
      <c r="G342" s="90">
        <v>1.1477559104999999</v>
      </c>
      <c r="H342" s="91">
        <v>1.3588534685892824</v>
      </c>
      <c r="I342" s="89">
        <v>2.0484426500000001</v>
      </c>
      <c r="J342" s="90">
        <v>5.1453135615000001</v>
      </c>
      <c r="K342" s="91">
        <v>6.9826752681059503</v>
      </c>
      <c r="L342" s="89">
        <v>0.24132413</v>
      </c>
      <c r="M342" s="90">
        <v>0.46380637600000002</v>
      </c>
      <c r="N342" s="91">
        <v>0.84035654494276846</v>
      </c>
      <c r="O342" s="89">
        <v>6.2654804120229645E-4</v>
      </c>
      <c r="P342" s="90">
        <v>8.36951030057413E-4</v>
      </c>
      <c r="Q342" s="91">
        <v>2.9547463247268676E-3</v>
      </c>
      <c r="R342" s="89">
        <v>7.4127608915906785E-4</v>
      </c>
      <c r="S342" s="90">
        <v>9.9022619047619046E-4</v>
      </c>
      <c r="T342" s="91">
        <v>3.5575407436597524E-3</v>
      </c>
      <c r="U342" s="89">
        <v>1.02927178E-2</v>
      </c>
      <c r="V342" s="90">
        <v>2.1268491245E-2</v>
      </c>
      <c r="W342" s="91">
        <v>4.8007971954931679E-2</v>
      </c>
      <c r="X342" s="89">
        <v>2.9285331000000001E-3</v>
      </c>
      <c r="Y342" s="90">
        <v>4.1917474100000001E-3</v>
      </c>
      <c r="Z342" s="91">
        <v>8.9399055346235674E-3</v>
      </c>
      <c r="AA342" s="89">
        <v>1.6736624200000001E-2</v>
      </c>
      <c r="AB342" s="90">
        <v>2.019099391E-2</v>
      </c>
      <c r="AC342" s="91">
        <v>1.057862173236452E-2</v>
      </c>
      <c r="AD342" s="89">
        <v>7.5313960999999997E-3</v>
      </c>
      <c r="AE342" s="90">
        <v>9.6308570199999995E-3</v>
      </c>
      <c r="AF342" s="91">
        <v>3.9392810799834333E-3</v>
      </c>
      <c r="AG342" s="89">
        <v>3.2300542799999998E-2</v>
      </c>
      <c r="AH342" s="90">
        <v>6.191986847E-2</v>
      </c>
      <c r="AI342" s="91">
        <v>0.1056121335784856</v>
      </c>
      <c r="AJ342" s="89">
        <v>0.25392538999999997</v>
      </c>
      <c r="AK342" s="90">
        <v>0.49549454450000002</v>
      </c>
      <c r="AL342" s="104">
        <v>0.49549454450000002</v>
      </c>
    </row>
    <row r="343" spans="1:38" ht="13" x14ac:dyDescent="0.3">
      <c r="A343" s="71">
        <v>1983</v>
      </c>
      <c r="B343" s="72">
        <v>18</v>
      </c>
      <c r="C343" s="89">
        <v>1.9213446599999999</v>
      </c>
      <c r="D343" s="90">
        <v>3.3654799225000001</v>
      </c>
      <c r="E343" s="91">
        <v>5.4644393342902369</v>
      </c>
      <c r="F343" s="89">
        <v>0.86448320999999995</v>
      </c>
      <c r="G343" s="90">
        <v>1.1996966440000001</v>
      </c>
      <c r="H343" s="91">
        <v>1.3656668693549205</v>
      </c>
      <c r="I343" s="89">
        <v>2.0746196600000002</v>
      </c>
      <c r="J343" s="90">
        <v>5.1625057720000003</v>
      </c>
      <c r="K343" s="91">
        <v>6.9941046829063422</v>
      </c>
      <c r="L343" s="89">
        <v>0.24082408</v>
      </c>
      <c r="M343" s="90">
        <v>0.46269126449999998</v>
      </c>
      <c r="N343" s="91">
        <v>0.83496359772569084</v>
      </c>
      <c r="O343" s="89">
        <v>6.2654804120229645E-4</v>
      </c>
      <c r="P343" s="90">
        <v>8.36951030057413E-4</v>
      </c>
      <c r="Q343" s="91">
        <v>2.9695611606998626E-3</v>
      </c>
      <c r="R343" s="89">
        <v>7.4127608915906785E-4</v>
      </c>
      <c r="S343" s="90">
        <v>9.9022619047619046E-4</v>
      </c>
      <c r="T343" s="91">
        <v>3.6249313475268958E-3</v>
      </c>
      <c r="U343" s="89">
        <v>1.07465684E-2</v>
      </c>
      <c r="V343" s="90">
        <v>2.1907896860000001E-2</v>
      </c>
      <c r="W343" s="91">
        <v>4.8248795812545285E-2</v>
      </c>
      <c r="X343" s="89">
        <v>3.0580417999999999E-3</v>
      </c>
      <c r="Y343" s="90">
        <v>4.3739308149999996E-3</v>
      </c>
      <c r="Z343" s="91">
        <v>8.9847374244822788E-3</v>
      </c>
      <c r="AA343" s="89">
        <v>1.7475692599999999E-2</v>
      </c>
      <c r="AB343" s="90">
        <v>2.1231206410000002E-2</v>
      </c>
      <c r="AC343" s="91">
        <v>1.0631691752703407E-2</v>
      </c>
      <c r="AD343" s="89">
        <v>7.8632601999999996E-3</v>
      </c>
      <c r="AE343" s="90">
        <v>1.0098832605E-2</v>
      </c>
      <c r="AF343" s="91">
        <v>3.9590315039853058E-3</v>
      </c>
      <c r="AG343" s="89">
        <v>3.3727148300000002E-2</v>
      </c>
      <c r="AH343" s="90">
        <v>6.392666323E-2</v>
      </c>
      <c r="AI343" s="91">
        <v>0.10614164909009509</v>
      </c>
      <c r="AJ343" s="89">
        <v>0.25342534</v>
      </c>
      <c r="AK343" s="90">
        <v>0.49437943299999998</v>
      </c>
      <c r="AL343" s="104">
        <v>0.49437943299999998</v>
      </c>
    </row>
    <row r="344" spans="1:38" ht="13" x14ac:dyDescent="0.3">
      <c r="A344" s="71">
        <v>1983</v>
      </c>
      <c r="B344" s="72">
        <v>19</v>
      </c>
      <c r="C344" s="89">
        <v>1.99643225</v>
      </c>
      <c r="D344" s="90">
        <v>3.4721926934999998</v>
      </c>
      <c r="E344" s="91">
        <v>5.4723212485522037</v>
      </c>
      <c r="F344" s="89">
        <v>0.90208767000000001</v>
      </c>
      <c r="G344" s="90">
        <v>1.2558390699999999</v>
      </c>
      <c r="H344" s="91">
        <v>1.3720236855915668</v>
      </c>
      <c r="I344" s="89">
        <v>2.10015778</v>
      </c>
      <c r="J344" s="90">
        <v>5.1799195119999997</v>
      </c>
      <c r="K344" s="91">
        <v>7.0098520208574904</v>
      </c>
      <c r="L344" s="89">
        <v>0.24082408</v>
      </c>
      <c r="M344" s="90">
        <v>0.46269126449999998</v>
      </c>
      <c r="N344" s="91">
        <v>0.8352629649800114</v>
      </c>
      <c r="O344" s="89">
        <v>6.2654804120229645E-4</v>
      </c>
      <c r="P344" s="90">
        <v>8.36951030057413E-4</v>
      </c>
      <c r="Q344" s="91">
        <v>2.9833806900302694E-3</v>
      </c>
      <c r="R344" s="89">
        <v>7.4127608915906785E-4</v>
      </c>
      <c r="S344" s="90">
        <v>9.9022619047619046E-4</v>
      </c>
      <c r="T344" s="91">
        <v>3.6843668247637591E-3</v>
      </c>
      <c r="U344" s="89">
        <v>1.12109775E-2</v>
      </c>
      <c r="V344" s="90">
        <v>2.2599911730000002E-2</v>
      </c>
      <c r="W344" s="91">
        <v>4.8473273755553319E-2</v>
      </c>
      <c r="X344" s="89">
        <v>3.1896609999999999E-3</v>
      </c>
      <c r="Y344" s="90">
        <v>4.5709801799999998E-3</v>
      </c>
      <c r="Z344" s="91">
        <v>9.0265468263045646E-3</v>
      </c>
      <c r="AA344" s="89">
        <v>1.8228540500000001E-2</v>
      </c>
      <c r="AB344" s="90">
        <v>2.2356223519999999E-2</v>
      </c>
      <c r="AC344" s="91">
        <v>1.0681167758728429E-2</v>
      </c>
      <c r="AD344" s="89">
        <v>8.2023409000000005E-3</v>
      </c>
      <c r="AE344" s="90">
        <v>1.0605098895E-2</v>
      </c>
      <c r="AF344" s="91">
        <v>3.9774553808651801E-3</v>
      </c>
      <c r="AG344" s="89">
        <v>3.5181941199999997E-2</v>
      </c>
      <c r="AH344" s="90">
        <v>6.6098104769999999E-2</v>
      </c>
      <c r="AI344" s="91">
        <v>0.10663564197230896</v>
      </c>
      <c r="AJ344" s="89">
        <v>0.25342534</v>
      </c>
      <c r="AK344" s="90">
        <v>0.49437943299999998</v>
      </c>
      <c r="AL344" s="104">
        <v>0.49437943299999998</v>
      </c>
    </row>
    <row r="345" spans="1:38" ht="13" x14ac:dyDescent="0.3">
      <c r="A345" s="71">
        <v>1983</v>
      </c>
      <c r="B345" s="72">
        <v>20</v>
      </c>
      <c r="C345" s="89">
        <v>2.0740917099999998</v>
      </c>
      <c r="D345" s="90">
        <v>3.5876623685000002</v>
      </c>
      <c r="E345" s="91">
        <v>5.4832592818086345</v>
      </c>
      <c r="F345" s="89">
        <v>0.94052683000000004</v>
      </c>
      <c r="G345" s="90">
        <v>1.3167464145000001</v>
      </c>
      <c r="H345" s="91">
        <v>1.3808927650066178</v>
      </c>
      <c r="I345" s="89">
        <v>2.1251354999999998</v>
      </c>
      <c r="J345" s="90">
        <v>5.1977730675</v>
      </c>
      <c r="K345" s="91">
        <v>7.0317311259782489</v>
      </c>
      <c r="L345" s="89">
        <v>0.24082408</v>
      </c>
      <c r="M345" s="90">
        <v>0.46269126449999998</v>
      </c>
      <c r="N345" s="91">
        <v>0.83567871662405824</v>
      </c>
      <c r="O345" s="89">
        <v>6.2654804120229645E-4</v>
      </c>
      <c r="P345" s="90">
        <v>8.36951030057413E-4</v>
      </c>
      <c r="Q345" s="91">
        <v>2.9697557250021058E-3</v>
      </c>
      <c r="R345" s="89">
        <v>7.4127608915906785E-4</v>
      </c>
      <c r="S345" s="90">
        <v>9.9022619047619046E-4</v>
      </c>
      <c r="T345" s="91">
        <v>3.7669899612062007E-3</v>
      </c>
      <c r="U345" s="89">
        <v>1.16843168E-2</v>
      </c>
      <c r="V345" s="90">
        <v>2.3350411474999999E-2</v>
      </c>
      <c r="W345" s="91">
        <v>4.8786644842418056E-2</v>
      </c>
      <c r="X345" s="89">
        <v>3.3250190999999998E-3</v>
      </c>
      <c r="Y345" s="90">
        <v>4.7844645599999999E-3</v>
      </c>
      <c r="Z345" s="91">
        <v>9.0849142031973022E-3</v>
      </c>
      <c r="AA345" s="89">
        <v>1.8999294100000001E-2</v>
      </c>
      <c r="AB345" s="90">
        <v>2.3576450035000002E-2</v>
      </c>
      <c r="AC345" s="91">
        <v>1.0750215540853248E-2</v>
      </c>
      <c r="AD345" s="89">
        <v>8.5500811000000006E-3</v>
      </c>
      <c r="AE345" s="90">
        <v>1.115375912E-2</v>
      </c>
      <c r="AF345" s="91">
        <v>4.0031721522175668E-3</v>
      </c>
      <c r="AG345" s="89">
        <v>3.6668776799999997E-2</v>
      </c>
      <c r="AH345" s="90">
        <v>6.8453051025000003E-2</v>
      </c>
      <c r="AI345" s="91">
        <v>0.10732493156421453</v>
      </c>
      <c r="AJ345" s="89">
        <v>0.25342534</v>
      </c>
      <c r="AK345" s="90">
        <v>0.49437943299999998</v>
      </c>
      <c r="AL345" s="104">
        <v>0.49437943299999998</v>
      </c>
    </row>
    <row r="346" spans="1:38" ht="13" x14ac:dyDescent="0.3">
      <c r="A346" s="71">
        <v>1983</v>
      </c>
      <c r="B346" s="72">
        <v>21</v>
      </c>
      <c r="C346" s="89">
        <v>2.1547496900000001</v>
      </c>
      <c r="D346" s="90">
        <v>3.7132137759999999</v>
      </c>
      <c r="E346" s="91">
        <v>5.4867214993077766</v>
      </c>
      <c r="F346" s="89">
        <v>0.97998216000000005</v>
      </c>
      <c r="G346" s="90">
        <v>1.3830682125</v>
      </c>
      <c r="H346" s="91">
        <v>1.3836771719909575</v>
      </c>
      <c r="I346" s="89">
        <v>2.1495502100000001</v>
      </c>
      <c r="J346" s="90">
        <v>5.2161525759999998</v>
      </c>
      <c r="K346" s="91">
        <v>7.0386235048772736</v>
      </c>
      <c r="L346" s="89">
        <v>0.24082408</v>
      </c>
      <c r="M346" s="90">
        <v>0.46269126449999998</v>
      </c>
      <c r="N346" s="91">
        <v>0.83581022543648387</v>
      </c>
      <c r="O346" s="89">
        <v>6.2654804120229645E-4</v>
      </c>
      <c r="P346" s="90">
        <v>8.36951030057413E-4</v>
      </c>
      <c r="Q346" s="91">
        <v>2.9757447661837933E-3</v>
      </c>
      <c r="R346" s="89">
        <v>7.4127608915906785E-4</v>
      </c>
      <c r="S346" s="90">
        <v>9.9022619047619046E-4</v>
      </c>
      <c r="T346" s="91">
        <v>3.793007336146733E-3</v>
      </c>
      <c r="U346" s="89">
        <v>1.21707421E-2</v>
      </c>
      <c r="V346" s="90">
        <v>2.416753147E-2</v>
      </c>
      <c r="W346" s="91">
        <v>4.8885049899316795E-2</v>
      </c>
      <c r="X346" s="89">
        <v>3.4630567000000002E-3</v>
      </c>
      <c r="Y346" s="90">
        <v>5.0169493549999996E-3</v>
      </c>
      <c r="Z346" s="91">
        <v>9.1032368254370943E-3</v>
      </c>
      <c r="AA346" s="89">
        <v>1.9790270200000001E-2</v>
      </c>
      <c r="AB346" s="90">
        <v>2.4905196009999998E-2</v>
      </c>
      <c r="AC346" s="91">
        <v>1.0771908140861363E-2</v>
      </c>
      <c r="AD346" s="89">
        <v>8.9057002999999996E-3</v>
      </c>
      <c r="AE346" s="90">
        <v>1.1751974085E-2</v>
      </c>
      <c r="AF346" s="91">
        <v>4.0112447582559812E-3</v>
      </c>
      <c r="AG346" s="89">
        <v>3.8194061000000001E-2</v>
      </c>
      <c r="AH346" s="90">
        <v>7.101793596E-2</v>
      </c>
      <c r="AI346" s="91">
        <v>0.10754150142742337</v>
      </c>
      <c r="AJ346" s="89">
        <v>0.25342534</v>
      </c>
      <c r="AK346" s="90">
        <v>0.49437943299999998</v>
      </c>
      <c r="AL346" s="104">
        <v>0.49437943299999998</v>
      </c>
    </row>
    <row r="347" spans="1:38" ht="13" x14ac:dyDescent="0.3">
      <c r="A347" s="71">
        <v>1983</v>
      </c>
      <c r="B347" s="72">
        <v>22</v>
      </c>
      <c r="C347" s="89">
        <v>2.2384293300000002</v>
      </c>
      <c r="D347" s="90">
        <v>3.849766749</v>
      </c>
      <c r="E347" s="91">
        <v>5.4846893241907511</v>
      </c>
      <c r="F347" s="89">
        <v>1.02045618</v>
      </c>
      <c r="G347" s="90">
        <v>1.4552925674999999</v>
      </c>
      <c r="H347" s="91">
        <v>1.3820378468099392</v>
      </c>
      <c r="I347" s="89">
        <v>2.17362352</v>
      </c>
      <c r="J347" s="90">
        <v>5.2352184949999998</v>
      </c>
      <c r="K347" s="91">
        <v>7.0345574074189203</v>
      </c>
      <c r="L347" s="89">
        <v>0.24082408</v>
      </c>
      <c r="M347" s="90">
        <v>0.46269126449999998</v>
      </c>
      <c r="N347" s="91">
        <v>0.83573117650657736</v>
      </c>
      <c r="O347" s="89">
        <v>6.2654804120229645E-4</v>
      </c>
      <c r="P347" s="90">
        <v>8.36951030057413E-4</v>
      </c>
      <c r="Q347" s="91">
        <v>2.9722193269527087E-3</v>
      </c>
      <c r="R347" s="89">
        <v>7.4127608915906785E-4</v>
      </c>
      <c r="S347" s="90">
        <v>9.9022619047619046E-4</v>
      </c>
      <c r="T347" s="91">
        <v>3.777689955622182E-3</v>
      </c>
      <c r="U347" s="89">
        <v>1.2669329E-2</v>
      </c>
      <c r="V347" s="90">
        <v>2.5058170500000001E-2</v>
      </c>
      <c r="W347" s="91">
        <v>4.8827134944267971E-2</v>
      </c>
      <c r="X347" s="89">
        <v>3.6050230000000002E-3</v>
      </c>
      <c r="Y347" s="90">
        <v>5.2702634750000001E-3</v>
      </c>
      <c r="Z347" s="91">
        <v>9.0924507177092967E-3</v>
      </c>
      <c r="AA347" s="89">
        <v>2.0601070999999999E-2</v>
      </c>
      <c r="AB347" s="90">
        <v>2.6352874250000002E-2</v>
      </c>
      <c r="AC347" s="91">
        <v>1.0759132061530376E-2</v>
      </c>
      <c r="AD347" s="89">
        <v>9.2701095000000001E-3</v>
      </c>
      <c r="AE347" s="90">
        <v>1.2403653275000001E-2</v>
      </c>
      <c r="AF347" s="91">
        <v>4.0064885307718474E-3</v>
      </c>
      <c r="AG347" s="89">
        <v>3.9760121599999997E-2</v>
      </c>
      <c r="AH347" s="90">
        <v>7.3811807389999998E-2</v>
      </c>
      <c r="AI347" s="91">
        <v>0.10741404886089237</v>
      </c>
      <c r="AJ347" s="89">
        <v>0.25342534</v>
      </c>
      <c r="AK347" s="90">
        <v>0.49437943299999998</v>
      </c>
      <c r="AL347" s="104">
        <v>0.49437943299999998</v>
      </c>
    </row>
    <row r="348" spans="1:38" ht="13" x14ac:dyDescent="0.3">
      <c r="A348" s="71">
        <v>1983</v>
      </c>
      <c r="B348" s="72">
        <v>23</v>
      </c>
      <c r="C348" s="89">
        <v>2.3253833699999999</v>
      </c>
      <c r="D348" s="90">
        <v>3.9988909100000001</v>
      </c>
      <c r="E348" s="91">
        <v>5.4908505087874842</v>
      </c>
      <c r="F348" s="89">
        <v>1.0621311499999999</v>
      </c>
      <c r="G348" s="90">
        <v>1.534364523</v>
      </c>
      <c r="H348" s="91">
        <v>1.387006186082318</v>
      </c>
      <c r="I348" s="89">
        <v>2.1971520099999999</v>
      </c>
      <c r="J348" s="90">
        <v>5.2552956030000004</v>
      </c>
      <c r="K348" s="91">
        <v>7.0468653528310767</v>
      </c>
      <c r="L348" s="89">
        <v>0.24082408</v>
      </c>
      <c r="M348" s="90">
        <v>0.46269126449999998</v>
      </c>
      <c r="N348" s="91">
        <v>0.83596494760909712</v>
      </c>
      <c r="O348" s="89">
        <v>6.2654804120229645E-4</v>
      </c>
      <c r="P348" s="90">
        <v>8.36951030057413E-4</v>
      </c>
      <c r="Q348" s="91">
        <v>2.9828983802351848E-3</v>
      </c>
      <c r="R348" s="89">
        <v>7.4127608915906785E-4</v>
      </c>
      <c r="S348" s="90">
        <v>9.9022619047619046E-4</v>
      </c>
      <c r="T348" s="91">
        <v>3.8241554565587796E-3</v>
      </c>
      <c r="U348" s="89">
        <v>1.31830019E-2</v>
      </c>
      <c r="V348" s="90">
        <v>2.6031980159999999E-2</v>
      </c>
      <c r="W348" s="91">
        <v>4.9002600033566469E-2</v>
      </c>
      <c r="X348" s="89">
        <v>3.7510702000000001E-3</v>
      </c>
      <c r="Y348" s="90">
        <v>5.5473380800000003E-3</v>
      </c>
      <c r="Z348" s="91">
        <v>9.1251204197268718E-3</v>
      </c>
      <c r="AA348" s="89">
        <v>2.1435380600000001E-2</v>
      </c>
      <c r="AB348" s="90">
        <v>2.7936960875E-2</v>
      </c>
      <c r="AC348" s="91">
        <v>1.0797806658931782E-2</v>
      </c>
      <c r="AD348" s="89">
        <v>9.6461564999999992E-3</v>
      </c>
      <c r="AE348" s="90">
        <v>1.311644344E-2</v>
      </c>
      <c r="AF348" s="91">
        <v>4.0208879335821637E-3</v>
      </c>
      <c r="AG348" s="89">
        <v>4.1370545500000001E-2</v>
      </c>
      <c r="AH348" s="90">
        <v>7.6868639695000004E-2</v>
      </c>
      <c r="AI348" s="91">
        <v>0.10780013928262606</v>
      </c>
      <c r="AJ348" s="89">
        <v>0.25342534</v>
      </c>
      <c r="AK348" s="90">
        <v>0.49437943299999998</v>
      </c>
      <c r="AL348" s="104">
        <v>0.49437943299999998</v>
      </c>
    </row>
    <row r="349" spans="1:38" ht="13" x14ac:dyDescent="0.3">
      <c r="A349" s="71">
        <v>1983</v>
      </c>
      <c r="B349" s="72">
        <v>24</v>
      </c>
      <c r="C349" s="89">
        <v>2.4157565499999998</v>
      </c>
      <c r="D349" s="90">
        <v>4.1620114700000004</v>
      </c>
      <c r="E349" s="91">
        <v>5.4925264637610445</v>
      </c>
      <c r="F349" s="89">
        <v>1.1050348999999999</v>
      </c>
      <c r="G349" s="90">
        <v>1.6209103684999999</v>
      </c>
      <c r="H349" s="91">
        <v>1.3883606279225418</v>
      </c>
      <c r="I349" s="89">
        <v>2.2204888899999999</v>
      </c>
      <c r="J349" s="90">
        <v>5.2764228580000001</v>
      </c>
      <c r="K349" s="91">
        <v>7.050224607884175</v>
      </c>
      <c r="L349" s="89">
        <v>0.23722372</v>
      </c>
      <c r="M349" s="90">
        <v>0.45497549300000001</v>
      </c>
      <c r="N349" s="91">
        <v>0.83602937805511501</v>
      </c>
      <c r="O349" s="89">
        <v>6.2654804120229645E-4</v>
      </c>
      <c r="P349" s="90">
        <v>8.36951030057413E-4</v>
      </c>
      <c r="Q349" s="91">
        <v>2.9858102130307586E-3</v>
      </c>
      <c r="R349" s="89">
        <v>7.4127608915906785E-4</v>
      </c>
      <c r="S349" s="90">
        <v>9.9022619047619046E-4</v>
      </c>
      <c r="T349" s="91">
        <v>3.8368245277486165E-3</v>
      </c>
      <c r="U349" s="89">
        <v>1.3709866100000001E-2</v>
      </c>
      <c r="V349" s="90">
        <v>2.7098901830000001E-2</v>
      </c>
      <c r="W349" s="91">
        <v>4.9050537669308759E-2</v>
      </c>
      <c r="X349" s="89">
        <v>3.9019571000000002E-3</v>
      </c>
      <c r="Y349" s="90">
        <v>5.8509723799999996E-3</v>
      </c>
      <c r="Z349" s="91">
        <v>9.1340354969188103E-3</v>
      </c>
      <c r="AA349" s="89">
        <v>2.2294017199999999E-2</v>
      </c>
      <c r="AB349" s="90">
        <v>2.9670985980000002E-2</v>
      </c>
      <c r="AC349" s="91">
        <v>1.0808354960234409E-2</v>
      </c>
      <c r="AD349" s="89">
        <v>1.00318631E-2</v>
      </c>
      <c r="AE349" s="90">
        <v>1.389660509E-2</v>
      </c>
      <c r="AF349" s="91">
        <v>4.0248299917402166E-3</v>
      </c>
      <c r="AG349" s="89">
        <v>4.3026408299999999E-2</v>
      </c>
      <c r="AH349" s="90">
        <v>8.0216163430000001E-2</v>
      </c>
      <c r="AI349" s="91">
        <v>0.10790558430686102</v>
      </c>
      <c r="AJ349" s="89">
        <v>0.24982498</v>
      </c>
      <c r="AK349" s="90">
        <v>0.48666366150000001</v>
      </c>
      <c r="AL349" s="104">
        <v>0.48666366150000001</v>
      </c>
    </row>
    <row r="350" spans="1:38" ht="13" x14ac:dyDescent="0.3">
      <c r="A350" s="71">
        <v>1983</v>
      </c>
      <c r="B350" s="72">
        <v>25</v>
      </c>
      <c r="C350" s="89">
        <v>2.4157565499999998</v>
      </c>
      <c r="D350" s="90">
        <v>4.1620114700000004</v>
      </c>
      <c r="E350" s="91">
        <v>5.495466985326364</v>
      </c>
      <c r="F350" s="89">
        <v>1.1050348999999999</v>
      </c>
      <c r="G350" s="90">
        <v>1.6209103684999999</v>
      </c>
      <c r="H350" s="91">
        <v>1.3907313736298372</v>
      </c>
      <c r="I350" s="89">
        <v>2.2204888899999999</v>
      </c>
      <c r="J350" s="90">
        <v>5.2764228580000001</v>
      </c>
      <c r="K350" s="91">
        <v>7.05609125254988</v>
      </c>
      <c r="L350" s="89">
        <v>0.23722372</v>
      </c>
      <c r="M350" s="90">
        <v>0.45497549300000001</v>
      </c>
      <c r="N350" s="91">
        <v>0.83614201094366758</v>
      </c>
      <c r="O350" s="89">
        <v>6.2654804120229645E-4</v>
      </c>
      <c r="P350" s="90">
        <v>8.36951030057413E-4</v>
      </c>
      <c r="Q350" s="91">
        <v>2.9909146351440336E-3</v>
      </c>
      <c r="R350" s="89">
        <v>7.4127608915906785E-4</v>
      </c>
      <c r="S350" s="90">
        <v>9.9022619047619046E-4</v>
      </c>
      <c r="T350" s="91">
        <v>3.8589971071171353E-3</v>
      </c>
      <c r="U350" s="89">
        <v>1.3709866100000001E-2</v>
      </c>
      <c r="V350" s="90">
        <v>2.7098901830000001E-2</v>
      </c>
      <c r="W350" s="91">
        <v>4.9134259672783696E-2</v>
      </c>
      <c r="X350" s="89">
        <v>3.9019571000000002E-3</v>
      </c>
      <c r="Y350" s="90">
        <v>5.8509723799999996E-3</v>
      </c>
      <c r="Z350" s="91">
        <v>9.1496522102993052E-3</v>
      </c>
      <c r="AA350" s="89">
        <v>2.2294017199999999E-2</v>
      </c>
      <c r="AB350" s="90">
        <v>2.9670985980000002E-2</v>
      </c>
      <c r="AC350" s="91">
        <v>1.0826830891750924E-2</v>
      </c>
      <c r="AD350" s="89">
        <v>1.00318631E-2</v>
      </c>
      <c r="AE350" s="90">
        <v>1.389660509E-2</v>
      </c>
      <c r="AF350" s="91">
        <v>4.031699444625501E-3</v>
      </c>
      <c r="AG350" s="89">
        <v>4.3026408299999999E-2</v>
      </c>
      <c r="AH350" s="90">
        <v>8.0216163430000001E-2</v>
      </c>
      <c r="AI350" s="91">
        <v>0.10808993123870909</v>
      </c>
      <c r="AJ350" s="89">
        <v>0.24982498</v>
      </c>
      <c r="AK350" s="90">
        <v>0.48666366150000001</v>
      </c>
      <c r="AL350" s="104">
        <v>0.48666366150000001</v>
      </c>
    </row>
    <row r="351" spans="1:38" ht="13" x14ac:dyDescent="0.3">
      <c r="A351" s="71">
        <v>1983</v>
      </c>
      <c r="B351" s="72">
        <v>26</v>
      </c>
      <c r="C351" s="89">
        <v>2.4157565499999998</v>
      </c>
      <c r="D351" s="90">
        <v>4.1620114700000004</v>
      </c>
      <c r="E351" s="91">
        <v>5.3076579543465749</v>
      </c>
      <c r="F351" s="89">
        <v>1.1050348999999999</v>
      </c>
      <c r="G351" s="90">
        <v>1.6209103684999999</v>
      </c>
      <c r="H351" s="91">
        <v>1.3431447691910228</v>
      </c>
      <c r="I351" s="89">
        <v>2.2204888899999999</v>
      </c>
      <c r="J351" s="90">
        <v>5.2764228580000001</v>
      </c>
      <c r="K351" s="91">
        <v>7.0985967014192735</v>
      </c>
      <c r="L351" s="89">
        <v>0.23722372</v>
      </c>
      <c r="M351" s="90">
        <v>0.45497549300000001</v>
      </c>
      <c r="N351" s="91">
        <v>0.80261538161280455</v>
      </c>
      <c r="O351" s="89">
        <v>6.2654804120229645E-4</v>
      </c>
      <c r="P351" s="90">
        <v>8.36951030057413E-4</v>
      </c>
      <c r="Q351" s="91">
        <v>2.8885693343667436E-3</v>
      </c>
      <c r="R351" s="89">
        <v>7.4127608915906785E-4</v>
      </c>
      <c r="S351" s="90">
        <v>9.9022619047619046E-4</v>
      </c>
      <c r="T351" s="91">
        <v>3.8729121350767975E-3</v>
      </c>
      <c r="U351" s="89">
        <v>1.3709866100000001E-2</v>
      </c>
      <c r="V351" s="90">
        <v>2.7098901830000001E-2</v>
      </c>
      <c r="W351" s="91">
        <v>4.7452916085373081E-2</v>
      </c>
      <c r="X351" s="89">
        <v>3.9019571000000002E-3</v>
      </c>
      <c r="Y351" s="90">
        <v>5.8509723799999996E-3</v>
      </c>
      <c r="Z351" s="91">
        <v>8.8365524414331063E-3</v>
      </c>
      <c r="AA351" s="89">
        <v>2.2294017199999999E-2</v>
      </c>
      <c r="AB351" s="90">
        <v>2.9670985980000002E-2</v>
      </c>
      <c r="AC351" s="91">
        <v>1.0456354026551991E-2</v>
      </c>
      <c r="AD351" s="89">
        <v>1.00318631E-2</v>
      </c>
      <c r="AE351" s="90">
        <v>1.389660509E-2</v>
      </c>
      <c r="AF351" s="91">
        <v>3.8937354234900952E-3</v>
      </c>
      <c r="AG351" s="89">
        <v>4.3026408299999999E-2</v>
      </c>
      <c r="AH351" s="90">
        <v>8.0216163430000001E-2</v>
      </c>
      <c r="AI351" s="91">
        <v>0.10439122867548398</v>
      </c>
      <c r="AJ351" s="89">
        <v>0.24982498</v>
      </c>
      <c r="AK351" s="90">
        <v>0.48666366150000001</v>
      </c>
      <c r="AL351" s="104">
        <v>0.48666366150000001</v>
      </c>
    </row>
    <row r="352" spans="1:38" ht="13" x14ac:dyDescent="0.3">
      <c r="A352" s="71">
        <v>1983</v>
      </c>
      <c r="B352" s="72">
        <v>27</v>
      </c>
      <c r="C352" s="89">
        <v>2.4157565499999998</v>
      </c>
      <c r="D352" s="90">
        <v>4.1620114700000004</v>
      </c>
      <c r="E352" s="91">
        <v>5.3091275584513538</v>
      </c>
      <c r="F352" s="89">
        <v>1.1050348999999999</v>
      </c>
      <c r="G352" s="90">
        <v>1.6209103684999999</v>
      </c>
      <c r="H352" s="91">
        <v>1.3443334097335233</v>
      </c>
      <c r="I352" s="89">
        <v>2.2204888899999999</v>
      </c>
      <c r="J352" s="90">
        <v>5.2764228580000001</v>
      </c>
      <c r="K352" s="91">
        <v>7.1016773231040435</v>
      </c>
      <c r="L352" s="89">
        <v>0.23722372</v>
      </c>
      <c r="M352" s="90">
        <v>0.45497549300000001</v>
      </c>
      <c r="N352" s="91">
        <v>0.80267412577736319</v>
      </c>
      <c r="O352" s="89">
        <v>6.2654804120229645E-4</v>
      </c>
      <c r="P352" s="90">
        <v>8.36951030057413E-4</v>
      </c>
      <c r="Q352" s="91">
        <v>2.8911232598988605E-3</v>
      </c>
      <c r="R352" s="89">
        <v>7.4127608915906785E-4</v>
      </c>
      <c r="S352" s="90">
        <v>9.9022619047619046E-4</v>
      </c>
      <c r="T352" s="91">
        <v>3.8844183202098649E-3</v>
      </c>
      <c r="U352" s="89">
        <v>1.3709866100000001E-2</v>
      </c>
      <c r="V352" s="90">
        <v>2.7098901830000001E-2</v>
      </c>
      <c r="W352" s="91">
        <v>4.74949390430668E-2</v>
      </c>
      <c r="X352" s="89">
        <v>3.9019571000000002E-3</v>
      </c>
      <c r="Y352" s="90">
        <v>5.8509723799999996E-3</v>
      </c>
      <c r="Z352" s="91">
        <v>8.8443843776892014E-3</v>
      </c>
      <c r="AA352" s="89">
        <v>2.2294017199999999E-2</v>
      </c>
      <c r="AB352" s="90">
        <v>2.9670985980000002E-2</v>
      </c>
      <c r="AC352" s="91">
        <v>1.0465594014948044E-2</v>
      </c>
      <c r="AD352" s="89">
        <v>1.00318631E-2</v>
      </c>
      <c r="AE352" s="90">
        <v>1.389660509E-2</v>
      </c>
      <c r="AF352" s="91">
        <v>3.8971807559034779E-3</v>
      </c>
      <c r="AG352" s="89">
        <v>4.3026408299999999E-2</v>
      </c>
      <c r="AH352" s="90">
        <v>8.0216163430000001E-2</v>
      </c>
      <c r="AI352" s="91">
        <v>0.10448337004015179</v>
      </c>
      <c r="AJ352" s="89">
        <v>0.24982498</v>
      </c>
      <c r="AK352" s="90">
        <v>0.48666366150000001</v>
      </c>
      <c r="AL352" s="104">
        <v>0.48666366150000001</v>
      </c>
    </row>
    <row r="353" spans="1:38" ht="13" x14ac:dyDescent="0.3">
      <c r="A353" s="71">
        <v>1983</v>
      </c>
      <c r="B353" s="72">
        <v>28</v>
      </c>
      <c r="C353" s="89">
        <v>2.4157565499999998</v>
      </c>
      <c r="D353" s="90">
        <v>4.1620114700000004</v>
      </c>
      <c r="E353" s="91">
        <v>5.3104798282840546</v>
      </c>
      <c r="F353" s="89">
        <v>1.1050348999999999</v>
      </c>
      <c r="G353" s="90">
        <v>1.6209103684999999</v>
      </c>
      <c r="H353" s="91">
        <v>1.3454149595377516</v>
      </c>
      <c r="I353" s="89">
        <v>2.2204888899999999</v>
      </c>
      <c r="J353" s="90">
        <v>5.2764228580000001</v>
      </c>
      <c r="K353" s="91">
        <v>7.1044386887803466</v>
      </c>
      <c r="L353" s="89">
        <v>0.23722372</v>
      </c>
      <c r="M353" s="90">
        <v>0.45497549300000001</v>
      </c>
      <c r="N353" s="91">
        <v>0.80272229004425966</v>
      </c>
      <c r="O353" s="89">
        <v>6.2654804120229645E-4</v>
      </c>
      <c r="P353" s="90">
        <v>8.36951030057413E-4</v>
      </c>
      <c r="Q353" s="91">
        <v>2.8934559202998312E-3</v>
      </c>
      <c r="R353" s="89">
        <v>7.4127608915906785E-4</v>
      </c>
      <c r="S353" s="90">
        <v>9.9022619047619046E-4</v>
      </c>
      <c r="T353" s="91">
        <v>3.8949505490105921E-3</v>
      </c>
      <c r="U353" s="89">
        <v>1.3709866100000001E-2</v>
      </c>
      <c r="V353" s="90">
        <v>2.7098901830000001E-2</v>
      </c>
      <c r="W353" s="91">
        <v>4.7533241370937958E-2</v>
      </c>
      <c r="X353" s="89">
        <v>3.9019571000000002E-3</v>
      </c>
      <c r="Y353" s="90">
        <v>5.8509723799999996E-3</v>
      </c>
      <c r="Z353" s="91">
        <v>8.8514928283796243E-3</v>
      </c>
      <c r="AA353" s="89">
        <v>2.2294017199999999E-2</v>
      </c>
      <c r="AB353" s="90">
        <v>2.9670985980000002E-2</v>
      </c>
      <c r="AC353" s="91">
        <v>1.0474037055309169E-2</v>
      </c>
      <c r="AD353" s="89">
        <v>1.00318631E-2</v>
      </c>
      <c r="AE353" s="90">
        <v>1.389660509E-2</v>
      </c>
      <c r="AF353" s="91">
        <v>3.9003189194913614E-3</v>
      </c>
      <c r="AG353" s="89">
        <v>4.3026408299999999E-2</v>
      </c>
      <c r="AH353" s="90">
        <v>8.0216163430000001E-2</v>
      </c>
      <c r="AI353" s="91">
        <v>0.10456767901929737</v>
      </c>
      <c r="AJ353" s="89">
        <v>0.24982498</v>
      </c>
      <c r="AK353" s="90">
        <v>0.48666366150000001</v>
      </c>
      <c r="AL353" s="104">
        <v>0.48666366150000001</v>
      </c>
    </row>
    <row r="354" spans="1:38" ht="13" x14ac:dyDescent="0.3">
      <c r="A354" s="71">
        <v>1983</v>
      </c>
      <c r="B354" s="72">
        <v>29</v>
      </c>
      <c r="C354" s="89">
        <v>2.4157565499999998</v>
      </c>
      <c r="D354" s="90">
        <v>4.1620114700000004</v>
      </c>
      <c r="E354" s="91">
        <v>5.3117388790605844</v>
      </c>
      <c r="F354" s="89">
        <v>1.1050348999999999</v>
      </c>
      <c r="G354" s="90">
        <v>1.6209103684999999</v>
      </c>
      <c r="H354" s="91">
        <v>1.3464294317103809</v>
      </c>
      <c r="I354" s="89">
        <v>2.2204888899999999</v>
      </c>
      <c r="J354" s="90">
        <v>5.2764228580000001</v>
      </c>
      <c r="K354" s="91">
        <v>7.107102566469246</v>
      </c>
      <c r="L354" s="89">
        <v>0.23722372</v>
      </c>
      <c r="M354" s="90">
        <v>0.45497549300000001</v>
      </c>
      <c r="N354" s="91">
        <v>0.8027716891566512</v>
      </c>
      <c r="O354" s="89">
        <v>6.2654804120229645E-4</v>
      </c>
      <c r="P354" s="90">
        <v>8.36951030057413E-4</v>
      </c>
      <c r="Q354" s="91">
        <v>2.8956337268928028E-3</v>
      </c>
      <c r="R354" s="89">
        <v>7.4127608915906785E-4</v>
      </c>
      <c r="S354" s="90">
        <v>9.9022619047619046E-4</v>
      </c>
      <c r="T354" s="91">
        <v>3.9047348921877798E-3</v>
      </c>
      <c r="U354" s="89">
        <v>1.3709866100000001E-2</v>
      </c>
      <c r="V354" s="90">
        <v>2.7098901830000001E-2</v>
      </c>
      <c r="W354" s="91">
        <v>4.7569041612183664E-2</v>
      </c>
      <c r="X354" s="89">
        <v>3.9019571000000002E-3</v>
      </c>
      <c r="Y354" s="90">
        <v>5.8509723799999996E-3</v>
      </c>
      <c r="Z354" s="91">
        <v>8.8581680191267328E-3</v>
      </c>
      <c r="AA354" s="89">
        <v>2.2294017199999999E-2</v>
      </c>
      <c r="AB354" s="90">
        <v>2.9670985980000002E-2</v>
      </c>
      <c r="AC354" s="91">
        <v>1.0481904991282718E-2</v>
      </c>
      <c r="AD354" s="89">
        <v>1.00318631E-2</v>
      </c>
      <c r="AE354" s="90">
        <v>1.389660509E-2</v>
      </c>
      <c r="AF354" s="91">
        <v>3.9032592108299356E-3</v>
      </c>
      <c r="AG354" s="89">
        <v>4.3026408299999999E-2</v>
      </c>
      <c r="AH354" s="90">
        <v>8.0216163430000001E-2</v>
      </c>
      <c r="AI354" s="91">
        <v>0.10464648626387714</v>
      </c>
      <c r="AJ354" s="89">
        <v>0.24982498</v>
      </c>
      <c r="AK354" s="90">
        <v>0.48666366150000001</v>
      </c>
      <c r="AL354" s="104">
        <v>0.48666366150000001</v>
      </c>
    </row>
    <row r="355" spans="1:38" ht="13" x14ac:dyDescent="0.3">
      <c r="A355" s="71">
        <v>1983</v>
      </c>
      <c r="B355" s="72">
        <v>30</v>
      </c>
      <c r="C355" s="89">
        <v>2.4157565499999998</v>
      </c>
      <c r="D355" s="90">
        <v>4.1620114700000004</v>
      </c>
      <c r="E355" s="91">
        <v>5.3128619815279929</v>
      </c>
      <c r="F355" s="89">
        <v>1.1050348999999999</v>
      </c>
      <c r="G355" s="90">
        <v>1.6209103684999999</v>
      </c>
      <c r="H355" s="91">
        <v>1.347348873785317</v>
      </c>
      <c r="I355" s="89">
        <v>2.2204888899999999</v>
      </c>
      <c r="J355" s="90">
        <v>5.2764228580000001</v>
      </c>
      <c r="K355" s="91">
        <v>7.1094542829860137</v>
      </c>
      <c r="L355" s="89">
        <v>0.23722372</v>
      </c>
      <c r="M355" s="90">
        <v>0.45497549300000001</v>
      </c>
      <c r="N355" s="91">
        <v>0.80281113478925237</v>
      </c>
      <c r="O355" s="89">
        <v>6.2654804120229645E-4</v>
      </c>
      <c r="P355" s="90">
        <v>8.36951030057413E-4</v>
      </c>
      <c r="Q355" s="91">
        <v>2.8976081920382593E-3</v>
      </c>
      <c r="R355" s="89">
        <v>7.4127608915906785E-4</v>
      </c>
      <c r="S355" s="90">
        <v>9.9022619047619046E-4</v>
      </c>
      <c r="T355" s="91">
        <v>3.9136662360276363E-3</v>
      </c>
      <c r="U355" s="89">
        <v>1.3709866100000001E-2</v>
      </c>
      <c r="V355" s="90">
        <v>2.7098901830000001E-2</v>
      </c>
      <c r="W355" s="91">
        <v>4.7601498463340858E-2</v>
      </c>
      <c r="X355" s="89">
        <v>3.9019571000000002E-3</v>
      </c>
      <c r="Y355" s="90">
        <v>5.8509723799999996E-3</v>
      </c>
      <c r="Z355" s="91">
        <v>8.8642283964981815E-3</v>
      </c>
      <c r="AA355" s="89">
        <v>2.2294017199999999E-2</v>
      </c>
      <c r="AB355" s="90">
        <v>2.9670985980000002E-2</v>
      </c>
      <c r="AC355" s="91">
        <v>1.0489074999398175E-2</v>
      </c>
      <c r="AD355" s="89">
        <v>1.00318631E-2</v>
      </c>
      <c r="AE355" s="90">
        <v>1.389660509E-2</v>
      </c>
      <c r="AF355" s="91">
        <v>3.9059208600476644E-3</v>
      </c>
      <c r="AG355" s="89">
        <v>4.3026408299999999E-2</v>
      </c>
      <c r="AH355" s="90">
        <v>8.0216163430000001E-2</v>
      </c>
      <c r="AI355" s="91">
        <v>0.10471797477953156</v>
      </c>
      <c r="AJ355" s="89">
        <v>0.24982498</v>
      </c>
      <c r="AK355" s="90">
        <v>0.48666366150000001</v>
      </c>
      <c r="AL355" s="104">
        <v>0.48666366150000001</v>
      </c>
    </row>
    <row r="356" spans="1:38" ht="13" x14ac:dyDescent="0.3">
      <c r="A356" s="71">
        <v>1983</v>
      </c>
      <c r="B356" s="72">
        <v>31</v>
      </c>
      <c r="C356" s="89">
        <v>2.4157565499999998</v>
      </c>
      <c r="D356" s="90">
        <v>4.1620114700000004</v>
      </c>
      <c r="E356" s="91">
        <v>5.3128619815279929</v>
      </c>
      <c r="F356" s="89">
        <v>1.1050348999999999</v>
      </c>
      <c r="G356" s="90">
        <v>1.6209103684999999</v>
      </c>
      <c r="H356" s="91">
        <v>1.347348873785317</v>
      </c>
      <c r="I356" s="89">
        <v>2.2204888899999999</v>
      </c>
      <c r="J356" s="90">
        <v>5.2764228580000001</v>
      </c>
      <c r="K356" s="91">
        <v>7.1094542829860137</v>
      </c>
      <c r="L356" s="89">
        <v>0.23722372</v>
      </c>
      <c r="M356" s="90">
        <v>0.45497549300000001</v>
      </c>
      <c r="N356" s="91">
        <v>0.80281113478925237</v>
      </c>
      <c r="O356" s="89">
        <v>6.2654804120229645E-4</v>
      </c>
      <c r="P356" s="90">
        <v>8.36951030057413E-4</v>
      </c>
      <c r="Q356" s="91">
        <v>2.8976081920382593E-3</v>
      </c>
      <c r="R356" s="89">
        <v>7.4127608915906785E-4</v>
      </c>
      <c r="S356" s="90">
        <v>9.9022619047619046E-4</v>
      </c>
      <c r="T356" s="91">
        <v>3.9136662360276363E-3</v>
      </c>
      <c r="U356" s="89">
        <v>1.3709866100000001E-2</v>
      </c>
      <c r="V356" s="90">
        <v>2.7098901830000001E-2</v>
      </c>
      <c r="W356" s="91">
        <v>4.7601498463340858E-2</v>
      </c>
      <c r="X356" s="89">
        <v>3.9019571000000002E-3</v>
      </c>
      <c r="Y356" s="90">
        <v>5.8509723799999996E-3</v>
      </c>
      <c r="Z356" s="91">
        <v>8.8642283964981815E-3</v>
      </c>
      <c r="AA356" s="89">
        <v>2.2294017199999999E-2</v>
      </c>
      <c r="AB356" s="90">
        <v>2.9670985980000002E-2</v>
      </c>
      <c r="AC356" s="91">
        <v>1.0489074999398175E-2</v>
      </c>
      <c r="AD356" s="89">
        <v>1.00318631E-2</v>
      </c>
      <c r="AE356" s="90">
        <v>1.389660509E-2</v>
      </c>
      <c r="AF356" s="91">
        <v>3.9059208600476644E-3</v>
      </c>
      <c r="AG356" s="89">
        <v>4.3026408299999999E-2</v>
      </c>
      <c r="AH356" s="90">
        <v>8.0216163430000001E-2</v>
      </c>
      <c r="AI356" s="91">
        <v>0.10471797477953156</v>
      </c>
      <c r="AJ356" s="89">
        <v>0.24982498</v>
      </c>
      <c r="AK356" s="90">
        <v>0.48666366150000001</v>
      </c>
      <c r="AL356" s="104">
        <v>0.48666366150000001</v>
      </c>
    </row>
    <row r="357" spans="1:38" ht="13" x14ac:dyDescent="0.3">
      <c r="A357" s="71">
        <v>1983</v>
      </c>
      <c r="B357" s="72">
        <v>32</v>
      </c>
      <c r="C357" s="89">
        <v>2.4157565499999998</v>
      </c>
      <c r="D357" s="90">
        <v>4.1620114700000004</v>
      </c>
      <c r="E357" s="91">
        <v>5.3128619815279929</v>
      </c>
      <c r="F357" s="89">
        <v>1.1050348999999999</v>
      </c>
      <c r="G357" s="90">
        <v>1.6209103684999999</v>
      </c>
      <c r="H357" s="91">
        <v>1.347348873785317</v>
      </c>
      <c r="I357" s="89">
        <v>2.2204888899999999</v>
      </c>
      <c r="J357" s="90">
        <v>5.2764228580000001</v>
      </c>
      <c r="K357" s="91">
        <v>7.1094542829860137</v>
      </c>
      <c r="L357" s="89">
        <v>0.23722372</v>
      </c>
      <c r="M357" s="90">
        <v>0.45497549300000001</v>
      </c>
      <c r="N357" s="91">
        <v>0.80281113478925237</v>
      </c>
      <c r="O357" s="89">
        <v>6.2654804120229645E-4</v>
      </c>
      <c r="P357" s="90">
        <v>8.36951030057413E-4</v>
      </c>
      <c r="Q357" s="91">
        <v>2.8976081920382593E-3</v>
      </c>
      <c r="R357" s="89">
        <v>7.4127608915906785E-4</v>
      </c>
      <c r="S357" s="90">
        <v>9.9022619047619046E-4</v>
      </c>
      <c r="T357" s="91">
        <v>3.9136662360276363E-3</v>
      </c>
      <c r="U357" s="89">
        <v>1.3709866100000001E-2</v>
      </c>
      <c r="V357" s="90">
        <v>2.7098901830000001E-2</v>
      </c>
      <c r="W357" s="91">
        <v>4.7601498463340858E-2</v>
      </c>
      <c r="X357" s="89">
        <v>3.9019571000000002E-3</v>
      </c>
      <c r="Y357" s="90">
        <v>5.8509723799999996E-3</v>
      </c>
      <c r="Z357" s="91">
        <v>8.8642283964981815E-3</v>
      </c>
      <c r="AA357" s="89">
        <v>2.2294017199999999E-2</v>
      </c>
      <c r="AB357" s="90">
        <v>2.9670985980000002E-2</v>
      </c>
      <c r="AC357" s="91">
        <v>1.0489074999398175E-2</v>
      </c>
      <c r="AD357" s="89">
        <v>1.00318631E-2</v>
      </c>
      <c r="AE357" s="90">
        <v>1.389660509E-2</v>
      </c>
      <c r="AF357" s="91">
        <v>3.9059208600476644E-3</v>
      </c>
      <c r="AG357" s="89">
        <v>4.3026408299999999E-2</v>
      </c>
      <c r="AH357" s="90">
        <v>8.0216163430000001E-2</v>
      </c>
      <c r="AI357" s="91">
        <v>0.10471797477953156</v>
      </c>
      <c r="AJ357" s="89">
        <v>0.24982498</v>
      </c>
      <c r="AK357" s="90">
        <v>0.48666366150000001</v>
      </c>
      <c r="AL357" s="104">
        <v>0.48666366150000001</v>
      </c>
    </row>
    <row r="358" spans="1:38" ht="13" x14ac:dyDescent="0.3">
      <c r="A358" s="71">
        <v>1983</v>
      </c>
      <c r="B358" s="72">
        <v>33</v>
      </c>
      <c r="C358" s="89">
        <v>2.4157565499999998</v>
      </c>
      <c r="D358" s="90">
        <v>4.1620114700000004</v>
      </c>
      <c r="E358" s="91">
        <v>5.3128619815279929</v>
      </c>
      <c r="F358" s="89">
        <v>1.1050348999999999</v>
      </c>
      <c r="G358" s="90">
        <v>1.6209103684999999</v>
      </c>
      <c r="H358" s="91">
        <v>1.347348873785317</v>
      </c>
      <c r="I358" s="89">
        <v>2.2204888899999999</v>
      </c>
      <c r="J358" s="90">
        <v>5.2764228580000001</v>
      </c>
      <c r="K358" s="91">
        <v>7.1094542829860137</v>
      </c>
      <c r="L358" s="89">
        <v>0.23722372</v>
      </c>
      <c r="M358" s="90">
        <v>0.45497549300000001</v>
      </c>
      <c r="N358" s="91">
        <v>0.80281113478925237</v>
      </c>
      <c r="O358" s="89">
        <v>6.2654804120229645E-4</v>
      </c>
      <c r="P358" s="90">
        <v>8.36951030057413E-4</v>
      </c>
      <c r="Q358" s="91">
        <v>2.8976081920382593E-3</v>
      </c>
      <c r="R358" s="89">
        <v>7.4127608915906785E-4</v>
      </c>
      <c r="S358" s="90">
        <v>9.9022619047619046E-4</v>
      </c>
      <c r="T358" s="91">
        <v>3.9136662360276363E-3</v>
      </c>
      <c r="U358" s="89">
        <v>1.3709866100000001E-2</v>
      </c>
      <c r="V358" s="90">
        <v>2.7098901830000001E-2</v>
      </c>
      <c r="W358" s="91">
        <v>4.7601498463340858E-2</v>
      </c>
      <c r="X358" s="89">
        <v>3.9019571000000002E-3</v>
      </c>
      <c r="Y358" s="90">
        <v>5.8509723799999996E-3</v>
      </c>
      <c r="Z358" s="91">
        <v>8.8642283964981815E-3</v>
      </c>
      <c r="AA358" s="89">
        <v>2.2294017199999999E-2</v>
      </c>
      <c r="AB358" s="90">
        <v>2.9670985980000002E-2</v>
      </c>
      <c r="AC358" s="91">
        <v>1.0489074999398175E-2</v>
      </c>
      <c r="AD358" s="89">
        <v>1.00318631E-2</v>
      </c>
      <c r="AE358" s="90">
        <v>1.389660509E-2</v>
      </c>
      <c r="AF358" s="91">
        <v>3.9059208600476644E-3</v>
      </c>
      <c r="AG358" s="89">
        <v>4.3026408299999999E-2</v>
      </c>
      <c r="AH358" s="90">
        <v>8.0216163430000001E-2</v>
      </c>
      <c r="AI358" s="91">
        <v>0.10471797477953156</v>
      </c>
      <c r="AJ358" s="89">
        <v>0.24982498</v>
      </c>
      <c r="AK358" s="90">
        <v>0.48666366150000001</v>
      </c>
      <c r="AL358" s="104">
        <v>0.48666366150000001</v>
      </c>
    </row>
    <row r="359" spans="1:38" ht="13" x14ac:dyDescent="0.3">
      <c r="A359" s="71">
        <v>1983</v>
      </c>
      <c r="B359" s="72">
        <v>34</v>
      </c>
      <c r="C359" s="89">
        <v>2.4157565499999998</v>
      </c>
      <c r="D359" s="90">
        <v>4.1620114700000004</v>
      </c>
      <c r="E359" s="91">
        <v>5.3128619815279929</v>
      </c>
      <c r="F359" s="89">
        <v>1.1050348999999999</v>
      </c>
      <c r="G359" s="90">
        <v>1.6209103684999999</v>
      </c>
      <c r="H359" s="91">
        <v>1.347348873785317</v>
      </c>
      <c r="I359" s="89">
        <v>2.2204888899999999</v>
      </c>
      <c r="J359" s="90">
        <v>5.2764228580000001</v>
      </c>
      <c r="K359" s="91">
        <v>7.1094542829860137</v>
      </c>
      <c r="L359" s="89">
        <v>0.23722372</v>
      </c>
      <c r="M359" s="90">
        <v>0.45497549300000001</v>
      </c>
      <c r="N359" s="91">
        <v>0.80281113478925237</v>
      </c>
      <c r="O359" s="89">
        <v>6.2654804120229645E-4</v>
      </c>
      <c r="P359" s="90">
        <v>8.36951030057413E-4</v>
      </c>
      <c r="Q359" s="91">
        <v>2.8976081920382593E-3</v>
      </c>
      <c r="R359" s="89">
        <v>7.4127608915906785E-4</v>
      </c>
      <c r="S359" s="90">
        <v>9.9022619047619046E-4</v>
      </c>
      <c r="T359" s="91">
        <v>3.9136662360276363E-3</v>
      </c>
      <c r="U359" s="89">
        <v>1.3709866100000001E-2</v>
      </c>
      <c r="V359" s="90">
        <v>2.7098901830000001E-2</v>
      </c>
      <c r="W359" s="91">
        <v>4.7601498463340858E-2</v>
      </c>
      <c r="X359" s="89">
        <v>3.9019571000000002E-3</v>
      </c>
      <c r="Y359" s="90">
        <v>5.8509723799999996E-3</v>
      </c>
      <c r="Z359" s="91">
        <v>8.8642283964981815E-3</v>
      </c>
      <c r="AA359" s="89">
        <v>2.2294017199999999E-2</v>
      </c>
      <c r="AB359" s="90">
        <v>2.9670985980000002E-2</v>
      </c>
      <c r="AC359" s="91">
        <v>1.0489074999398175E-2</v>
      </c>
      <c r="AD359" s="89">
        <v>1.00318631E-2</v>
      </c>
      <c r="AE359" s="90">
        <v>1.389660509E-2</v>
      </c>
      <c r="AF359" s="91">
        <v>3.9059208600476644E-3</v>
      </c>
      <c r="AG359" s="89">
        <v>4.3026408299999999E-2</v>
      </c>
      <c r="AH359" s="90">
        <v>8.0216163430000001E-2</v>
      </c>
      <c r="AI359" s="91">
        <v>0.10471797477953156</v>
      </c>
      <c r="AJ359" s="89">
        <v>0.24982498</v>
      </c>
      <c r="AK359" s="90">
        <v>0.48666366150000001</v>
      </c>
      <c r="AL359" s="104">
        <v>0.48666366150000001</v>
      </c>
    </row>
    <row r="360" spans="1:38" ht="13" x14ac:dyDescent="0.3">
      <c r="A360" s="71">
        <v>1983</v>
      </c>
      <c r="B360" s="72">
        <v>35</v>
      </c>
      <c r="C360" s="89">
        <v>2.4157565499999998</v>
      </c>
      <c r="D360" s="90">
        <v>4.1620114700000004</v>
      </c>
      <c r="E360" s="91">
        <v>5.3128619815279929</v>
      </c>
      <c r="F360" s="89">
        <v>1.1050348999999999</v>
      </c>
      <c r="G360" s="90">
        <v>1.6209103684999999</v>
      </c>
      <c r="H360" s="91">
        <v>1.347348873785317</v>
      </c>
      <c r="I360" s="89">
        <v>2.2204888899999999</v>
      </c>
      <c r="J360" s="90">
        <v>5.2764228580000001</v>
      </c>
      <c r="K360" s="91">
        <v>7.1094542829860137</v>
      </c>
      <c r="L360" s="89">
        <v>0.23722372</v>
      </c>
      <c r="M360" s="90">
        <v>0.45497549300000001</v>
      </c>
      <c r="N360" s="91">
        <v>0.80281113478925237</v>
      </c>
      <c r="O360" s="89">
        <v>6.2654804120229645E-4</v>
      </c>
      <c r="P360" s="90">
        <v>8.36951030057413E-4</v>
      </c>
      <c r="Q360" s="91">
        <v>2.8976081920382593E-3</v>
      </c>
      <c r="R360" s="89">
        <v>7.4127608915906785E-4</v>
      </c>
      <c r="S360" s="90">
        <v>9.9022619047619046E-4</v>
      </c>
      <c r="T360" s="91">
        <v>3.9136662360276363E-3</v>
      </c>
      <c r="U360" s="89">
        <v>1.3709866100000001E-2</v>
      </c>
      <c r="V360" s="90">
        <v>2.7098901830000001E-2</v>
      </c>
      <c r="W360" s="91">
        <v>4.7601498463340858E-2</v>
      </c>
      <c r="X360" s="89">
        <v>3.9019571000000002E-3</v>
      </c>
      <c r="Y360" s="90">
        <v>5.8509723799999996E-3</v>
      </c>
      <c r="Z360" s="91">
        <v>8.8642283964981815E-3</v>
      </c>
      <c r="AA360" s="89">
        <v>2.2294017199999999E-2</v>
      </c>
      <c r="AB360" s="90">
        <v>2.9670985980000002E-2</v>
      </c>
      <c r="AC360" s="91">
        <v>1.0489074999398175E-2</v>
      </c>
      <c r="AD360" s="89">
        <v>1.00318631E-2</v>
      </c>
      <c r="AE360" s="90">
        <v>1.389660509E-2</v>
      </c>
      <c r="AF360" s="91">
        <v>3.9059208600476644E-3</v>
      </c>
      <c r="AG360" s="89">
        <v>4.3026408299999999E-2</v>
      </c>
      <c r="AH360" s="90">
        <v>8.0216163430000001E-2</v>
      </c>
      <c r="AI360" s="91">
        <v>0.10471797477953156</v>
      </c>
      <c r="AJ360" s="89">
        <v>0.24982498</v>
      </c>
      <c r="AK360" s="90">
        <v>0.48666366150000001</v>
      </c>
      <c r="AL360" s="104">
        <v>0.48666366150000001</v>
      </c>
    </row>
    <row r="361" spans="1:38" ht="13" x14ac:dyDescent="0.3">
      <c r="A361" s="71">
        <v>1983</v>
      </c>
      <c r="B361" s="72">
        <v>36</v>
      </c>
      <c r="C361" s="89">
        <v>2.4157565499999998</v>
      </c>
      <c r="D361" s="90">
        <v>4.1620114700000004</v>
      </c>
      <c r="E361" s="91">
        <v>5.3128619815279929</v>
      </c>
      <c r="F361" s="89">
        <v>1.1050348999999999</v>
      </c>
      <c r="G361" s="90">
        <v>1.6209103684999999</v>
      </c>
      <c r="H361" s="91">
        <v>1.347348873785317</v>
      </c>
      <c r="I361" s="89">
        <v>2.2204888899999999</v>
      </c>
      <c r="J361" s="90">
        <v>5.2764228580000001</v>
      </c>
      <c r="K361" s="91">
        <v>7.1094542829860137</v>
      </c>
      <c r="L361" s="89">
        <v>0.23722372</v>
      </c>
      <c r="M361" s="90">
        <v>0.45497549300000001</v>
      </c>
      <c r="N361" s="91">
        <v>0.80281113478925237</v>
      </c>
      <c r="O361" s="89">
        <v>6.2654804120229645E-4</v>
      </c>
      <c r="P361" s="90">
        <v>8.36951030057413E-4</v>
      </c>
      <c r="Q361" s="91">
        <v>2.8976081920382593E-3</v>
      </c>
      <c r="R361" s="89">
        <v>7.4127608915906785E-4</v>
      </c>
      <c r="S361" s="90">
        <v>9.9022619047619046E-4</v>
      </c>
      <c r="T361" s="91">
        <v>3.9136662360276363E-3</v>
      </c>
      <c r="U361" s="89">
        <v>1.3709866100000001E-2</v>
      </c>
      <c r="V361" s="90">
        <v>2.7098901830000001E-2</v>
      </c>
      <c r="W361" s="91">
        <v>4.7601498463340858E-2</v>
      </c>
      <c r="X361" s="89">
        <v>3.9019571000000002E-3</v>
      </c>
      <c r="Y361" s="90">
        <v>5.8509723799999996E-3</v>
      </c>
      <c r="Z361" s="91">
        <v>8.8642283964981815E-3</v>
      </c>
      <c r="AA361" s="89">
        <v>2.2294017199999999E-2</v>
      </c>
      <c r="AB361" s="90">
        <v>2.9670985980000002E-2</v>
      </c>
      <c r="AC361" s="91">
        <v>1.0489074999398175E-2</v>
      </c>
      <c r="AD361" s="89">
        <v>1.00318631E-2</v>
      </c>
      <c r="AE361" s="90">
        <v>1.389660509E-2</v>
      </c>
      <c r="AF361" s="91">
        <v>3.9059208600476644E-3</v>
      </c>
      <c r="AG361" s="89">
        <v>4.3026408299999999E-2</v>
      </c>
      <c r="AH361" s="90">
        <v>8.0216163430000001E-2</v>
      </c>
      <c r="AI361" s="91">
        <v>0.10471797477953156</v>
      </c>
      <c r="AJ361" s="89">
        <v>0.24982498</v>
      </c>
      <c r="AK361" s="90">
        <v>0.48666366150000001</v>
      </c>
      <c r="AL361" s="104">
        <v>0.48666366150000001</v>
      </c>
    </row>
    <row r="362" spans="1:38" ht="13" x14ac:dyDescent="0.3">
      <c r="A362" s="71">
        <v>1983</v>
      </c>
      <c r="B362" s="72">
        <v>37</v>
      </c>
      <c r="C362" s="89">
        <v>2.4157565499999998</v>
      </c>
      <c r="D362" s="90">
        <v>4.1620114700000004</v>
      </c>
      <c r="E362" s="91">
        <v>5.3128619815279929</v>
      </c>
      <c r="F362" s="89">
        <v>1.1050348999999999</v>
      </c>
      <c r="G362" s="90">
        <v>1.6209103684999999</v>
      </c>
      <c r="H362" s="91">
        <v>1.347348873785317</v>
      </c>
      <c r="I362" s="89">
        <v>2.2204888899999999</v>
      </c>
      <c r="J362" s="90">
        <v>5.2764228580000001</v>
      </c>
      <c r="K362" s="91">
        <v>7.1094542829860137</v>
      </c>
      <c r="L362" s="89">
        <v>0.23722372</v>
      </c>
      <c r="M362" s="90">
        <v>0.45497549300000001</v>
      </c>
      <c r="N362" s="91">
        <v>0.80281113478925237</v>
      </c>
      <c r="O362" s="89">
        <v>6.2654804120229645E-4</v>
      </c>
      <c r="P362" s="90">
        <v>8.36951030057413E-4</v>
      </c>
      <c r="Q362" s="91">
        <v>2.8976081920382593E-3</v>
      </c>
      <c r="R362" s="89">
        <v>7.4127608915906785E-4</v>
      </c>
      <c r="S362" s="90">
        <v>9.9022619047619046E-4</v>
      </c>
      <c r="T362" s="91">
        <v>3.9136662360276363E-3</v>
      </c>
      <c r="U362" s="89">
        <v>1.3709866100000001E-2</v>
      </c>
      <c r="V362" s="90">
        <v>2.7098901830000001E-2</v>
      </c>
      <c r="W362" s="91">
        <v>4.7601498463340858E-2</v>
      </c>
      <c r="X362" s="89">
        <v>3.9019571000000002E-3</v>
      </c>
      <c r="Y362" s="90">
        <v>5.8509723799999996E-3</v>
      </c>
      <c r="Z362" s="91">
        <v>8.8642283964981815E-3</v>
      </c>
      <c r="AA362" s="89">
        <v>2.2294017199999999E-2</v>
      </c>
      <c r="AB362" s="90">
        <v>2.9670985980000002E-2</v>
      </c>
      <c r="AC362" s="91">
        <v>1.0489074999398175E-2</v>
      </c>
      <c r="AD362" s="89">
        <v>1.00318631E-2</v>
      </c>
      <c r="AE362" s="90">
        <v>1.389660509E-2</v>
      </c>
      <c r="AF362" s="91">
        <v>3.9059208600476644E-3</v>
      </c>
      <c r="AG362" s="89">
        <v>4.3026408299999999E-2</v>
      </c>
      <c r="AH362" s="90">
        <v>8.0216163430000001E-2</v>
      </c>
      <c r="AI362" s="91">
        <v>0.10471797477953156</v>
      </c>
      <c r="AJ362" s="89">
        <v>0.24982498</v>
      </c>
      <c r="AK362" s="90">
        <v>0.48666366150000001</v>
      </c>
      <c r="AL362" s="104">
        <v>0.48666366150000001</v>
      </c>
    </row>
    <row r="363" spans="1:38" ht="13" x14ac:dyDescent="0.3">
      <c r="A363" s="71">
        <v>1983</v>
      </c>
      <c r="B363" s="72">
        <v>38</v>
      </c>
      <c r="C363" s="89">
        <v>2.4157565499999998</v>
      </c>
      <c r="D363" s="90">
        <v>4.1620114700000004</v>
      </c>
      <c r="E363" s="91">
        <v>5.3128619815279929</v>
      </c>
      <c r="F363" s="89">
        <v>1.1050348999999999</v>
      </c>
      <c r="G363" s="90">
        <v>1.6209103684999999</v>
      </c>
      <c r="H363" s="91">
        <v>1.347348873785317</v>
      </c>
      <c r="I363" s="89">
        <v>2.2204888899999999</v>
      </c>
      <c r="J363" s="90">
        <v>5.2764228580000001</v>
      </c>
      <c r="K363" s="91">
        <v>7.1094542829860137</v>
      </c>
      <c r="L363" s="89">
        <v>0.23722372</v>
      </c>
      <c r="M363" s="90">
        <v>0.45497549300000001</v>
      </c>
      <c r="N363" s="91">
        <v>0.80281113478925237</v>
      </c>
      <c r="O363" s="89">
        <v>6.2654804120229645E-4</v>
      </c>
      <c r="P363" s="90">
        <v>8.36951030057413E-4</v>
      </c>
      <c r="Q363" s="91">
        <v>2.8976081920382593E-3</v>
      </c>
      <c r="R363" s="89">
        <v>7.4127608915906785E-4</v>
      </c>
      <c r="S363" s="90">
        <v>9.9022619047619046E-4</v>
      </c>
      <c r="T363" s="91">
        <v>3.9136662360276363E-3</v>
      </c>
      <c r="U363" s="89">
        <v>1.3709866100000001E-2</v>
      </c>
      <c r="V363" s="90">
        <v>2.7098901830000001E-2</v>
      </c>
      <c r="W363" s="91">
        <v>4.7601498463340858E-2</v>
      </c>
      <c r="X363" s="89">
        <v>3.9019571000000002E-3</v>
      </c>
      <c r="Y363" s="90">
        <v>5.8509723799999996E-3</v>
      </c>
      <c r="Z363" s="91">
        <v>8.8642283964981815E-3</v>
      </c>
      <c r="AA363" s="89">
        <v>2.2294017199999999E-2</v>
      </c>
      <c r="AB363" s="90">
        <v>2.9670985980000002E-2</v>
      </c>
      <c r="AC363" s="91">
        <v>1.0489074999398175E-2</v>
      </c>
      <c r="AD363" s="89">
        <v>1.00318631E-2</v>
      </c>
      <c r="AE363" s="90">
        <v>1.389660509E-2</v>
      </c>
      <c r="AF363" s="91">
        <v>3.9059208600476644E-3</v>
      </c>
      <c r="AG363" s="89">
        <v>4.3026408299999999E-2</v>
      </c>
      <c r="AH363" s="90">
        <v>8.0216163430000001E-2</v>
      </c>
      <c r="AI363" s="91">
        <v>0.10471797477953156</v>
      </c>
      <c r="AJ363" s="89">
        <v>0.24982498</v>
      </c>
      <c r="AK363" s="90">
        <v>0.48666366150000001</v>
      </c>
      <c r="AL363" s="104">
        <v>0.48666366150000001</v>
      </c>
    </row>
    <row r="364" spans="1:38" ht="13.5" thickBot="1" x14ac:dyDescent="0.35">
      <c r="A364" s="73">
        <v>1983</v>
      </c>
      <c r="B364" s="74">
        <v>39</v>
      </c>
      <c r="C364" s="96">
        <v>2.4157565499999998</v>
      </c>
      <c r="D364" s="97">
        <v>4.1620114700000004</v>
      </c>
      <c r="E364" s="98">
        <v>5.3128619815279929</v>
      </c>
      <c r="F364" s="96">
        <v>1.1050348999999999</v>
      </c>
      <c r="G364" s="97">
        <v>1.6209103684999999</v>
      </c>
      <c r="H364" s="98">
        <v>1.347348873785317</v>
      </c>
      <c r="I364" s="96">
        <v>2.2204888899999999</v>
      </c>
      <c r="J364" s="97">
        <v>5.2764228580000001</v>
      </c>
      <c r="K364" s="98">
        <v>7.1094542829860137</v>
      </c>
      <c r="L364" s="96">
        <v>0.23722372</v>
      </c>
      <c r="M364" s="97">
        <v>0.45497549300000001</v>
      </c>
      <c r="N364" s="98">
        <v>0.80281113478925237</v>
      </c>
      <c r="O364" s="96">
        <v>6.2654804120229645E-4</v>
      </c>
      <c r="P364" s="97">
        <v>8.36951030057413E-4</v>
      </c>
      <c r="Q364" s="98">
        <v>2.8976081920382593E-3</v>
      </c>
      <c r="R364" s="96">
        <v>7.4127608915906785E-4</v>
      </c>
      <c r="S364" s="97">
        <v>9.9022619047619046E-4</v>
      </c>
      <c r="T364" s="98">
        <v>3.9136662360276363E-3</v>
      </c>
      <c r="U364" s="96">
        <v>1.3709866100000001E-2</v>
      </c>
      <c r="V364" s="97">
        <v>2.7098901830000001E-2</v>
      </c>
      <c r="W364" s="98">
        <v>4.7601498463340858E-2</v>
      </c>
      <c r="X364" s="96">
        <v>3.9019571000000002E-3</v>
      </c>
      <c r="Y364" s="97">
        <v>5.8509723799999996E-3</v>
      </c>
      <c r="Z364" s="98">
        <v>8.8642283964981815E-3</v>
      </c>
      <c r="AA364" s="96">
        <v>2.2294017199999999E-2</v>
      </c>
      <c r="AB364" s="97">
        <v>2.9670985980000002E-2</v>
      </c>
      <c r="AC364" s="98">
        <v>1.0489074999398175E-2</v>
      </c>
      <c r="AD364" s="96">
        <v>1.00318631E-2</v>
      </c>
      <c r="AE364" s="97">
        <v>1.389660509E-2</v>
      </c>
      <c r="AF364" s="98">
        <v>3.9059208600476644E-3</v>
      </c>
      <c r="AG364" s="96">
        <v>4.3026408299999999E-2</v>
      </c>
      <c r="AH364" s="97">
        <v>8.0216163430000001E-2</v>
      </c>
      <c r="AI364" s="98">
        <v>0.10471797477953156</v>
      </c>
      <c r="AJ364" s="96">
        <v>0.24982498</v>
      </c>
      <c r="AK364" s="97">
        <v>0.48666366150000001</v>
      </c>
      <c r="AL364" s="105">
        <v>0.48666366150000001</v>
      </c>
    </row>
    <row r="365" spans="1:38" ht="13" x14ac:dyDescent="0.3">
      <c r="A365" s="69">
        <v>1984</v>
      </c>
      <c r="B365" s="70">
        <v>0</v>
      </c>
      <c r="C365" s="84">
        <v>0.84374800999999999</v>
      </c>
      <c r="D365" s="85">
        <v>2.0337071615000002</v>
      </c>
      <c r="E365" s="86">
        <v>1.3514259457582545</v>
      </c>
      <c r="F365" s="84">
        <v>0.23360417999999999</v>
      </c>
      <c r="G365" s="85">
        <v>0.51645696149999998</v>
      </c>
      <c r="H365" s="86">
        <v>0.32061363759852229</v>
      </c>
      <c r="I365" s="84">
        <v>1.4369069000000001</v>
      </c>
      <c r="J365" s="85">
        <v>4.7120781914999998</v>
      </c>
      <c r="K365" s="86">
        <v>6.7037435060853587</v>
      </c>
      <c r="L365" s="84">
        <v>0.26472646999999999</v>
      </c>
      <c r="M365" s="85">
        <v>0.52190218499999996</v>
      </c>
      <c r="N365" s="86">
        <v>0.47687595855135106</v>
      </c>
      <c r="O365" s="84">
        <v>6.2654804120229645E-4</v>
      </c>
      <c r="P365" s="85">
        <v>8.36951030057413E-4</v>
      </c>
      <c r="Q365" s="86">
        <v>2.5846213269631732E-3</v>
      </c>
      <c r="R365" s="84">
        <v>7.4127608915906785E-4</v>
      </c>
      <c r="S365" s="85">
        <v>9.9022619047619046E-4</v>
      </c>
      <c r="T365" s="86">
        <v>2.4073178612593177E-3</v>
      </c>
      <c r="U365" s="84">
        <v>2.9726853999999998E-3</v>
      </c>
      <c r="V365" s="85">
        <v>1.3482691715E-2</v>
      </c>
      <c r="W365" s="86">
        <v>1.1327201047475593E-2</v>
      </c>
      <c r="X365" s="84">
        <v>8.4651430000000003E-4</v>
      </c>
      <c r="Y365" s="85">
        <v>1.9784304199999998E-3</v>
      </c>
      <c r="Z365" s="86">
        <v>2.1093205747933904E-3</v>
      </c>
      <c r="AA365" s="84">
        <v>4.8333891999999996E-3</v>
      </c>
      <c r="AB365" s="85">
        <v>7.5449546900000003E-3</v>
      </c>
      <c r="AC365" s="86">
        <v>2.495967477779725E-3</v>
      </c>
      <c r="AD365" s="84">
        <v>2.1746300999999999E-3</v>
      </c>
      <c r="AE365" s="85">
        <v>3.93947034E-3</v>
      </c>
      <c r="AF365" s="86">
        <v>9.294509790746013E-4</v>
      </c>
      <c r="AG365" s="84">
        <v>9.3297141000000007E-3</v>
      </c>
      <c r="AH365" s="85">
        <v>3.7491394565000002E-2</v>
      </c>
      <c r="AI365" s="86">
        <v>2.4918575844724119E-2</v>
      </c>
      <c r="AJ365" s="84">
        <v>0.27742773999999998</v>
      </c>
      <c r="AK365" s="85">
        <v>0.55349034350000004</v>
      </c>
      <c r="AL365" s="103">
        <v>0.55349034350000004</v>
      </c>
    </row>
    <row r="366" spans="1:38" ht="13" x14ac:dyDescent="0.3">
      <c r="A366" s="71">
        <v>1984</v>
      </c>
      <c r="B366" s="72">
        <v>1</v>
      </c>
      <c r="C366" s="89">
        <v>0.89025968</v>
      </c>
      <c r="D366" s="90">
        <v>2.0975644290000002</v>
      </c>
      <c r="E366" s="91">
        <v>1.3518449049149417</v>
      </c>
      <c r="F366" s="89">
        <v>0.26619234000000003</v>
      </c>
      <c r="G366" s="90">
        <v>0.55124433949999996</v>
      </c>
      <c r="H366" s="91">
        <v>0.32095186952601507</v>
      </c>
      <c r="I366" s="89">
        <v>1.4798712199999999</v>
      </c>
      <c r="J366" s="90">
        <v>4.7495141715000004</v>
      </c>
      <c r="K366" s="91">
        <v>6.7045612087381725</v>
      </c>
      <c r="L366" s="89">
        <v>0.26472646999999999</v>
      </c>
      <c r="M366" s="90">
        <v>0.52190218499999996</v>
      </c>
      <c r="N366" s="91">
        <v>0.47689678936033214</v>
      </c>
      <c r="O366" s="89">
        <v>6.2654804120229645E-4</v>
      </c>
      <c r="P366" s="90">
        <v>8.36951030057413E-4</v>
      </c>
      <c r="Q366" s="91">
        <v>2.5873480771605056E-3</v>
      </c>
      <c r="R366" s="89">
        <v>7.4127608915906785E-4</v>
      </c>
      <c r="S366" s="90">
        <v>9.9022619047619046E-4</v>
      </c>
      <c r="T366" s="91">
        <v>2.4105063096970672E-3</v>
      </c>
      <c r="U366" s="89">
        <v>3.3757176000000001E-3</v>
      </c>
      <c r="V366" s="90">
        <v>1.3911678384999999E-2</v>
      </c>
      <c r="W366" s="91">
        <v>1.1339175521069113E-2</v>
      </c>
      <c r="X366" s="89">
        <v>9.6032029999999996E-4</v>
      </c>
      <c r="Y366" s="90">
        <v>2.1003245450000002E-3</v>
      </c>
      <c r="Z366" s="91">
        <v>2.1115469925585603E-3</v>
      </c>
      <c r="AA366" s="89">
        <v>5.4884134999999999E-3</v>
      </c>
      <c r="AB366" s="90">
        <v>8.2424265650000005E-3</v>
      </c>
      <c r="AC366" s="91">
        <v>2.4986031643888409E-3</v>
      </c>
      <c r="AD366" s="89">
        <v>2.4696945999999999E-3</v>
      </c>
      <c r="AE366" s="90">
        <v>4.2533602549999997E-3</v>
      </c>
      <c r="AF366" s="91">
        <v>9.3043178718007222E-4</v>
      </c>
      <c r="AG366" s="89">
        <v>1.0593821600000001E-2</v>
      </c>
      <c r="AH366" s="90">
        <v>3.8836843039999999E-2</v>
      </c>
      <c r="AI366" s="91">
        <v>2.4944856652212789E-2</v>
      </c>
      <c r="AJ366" s="89">
        <v>0.27742773999999998</v>
      </c>
      <c r="AK366" s="90">
        <v>0.55349034350000004</v>
      </c>
      <c r="AL366" s="104">
        <v>0.55349034350000004</v>
      </c>
    </row>
    <row r="367" spans="1:38" ht="13" x14ac:dyDescent="0.3">
      <c r="A367" s="71">
        <v>1984</v>
      </c>
      <c r="B367" s="72">
        <v>2</v>
      </c>
      <c r="C367" s="89">
        <v>0.94519976999999999</v>
      </c>
      <c r="D367" s="90">
        <v>2.173825978</v>
      </c>
      <c r="E367" s="91">
        <v>1.4317518369031486</v>
      </c>
      <c r="F367" s="89">
        <v>0.30334915000000001</v>
      </c>
      <c r="G367" s="90">
        <v>0.58953459799999997</v>
      </c>
      <c r="H367" s="91">
        <v>0.3849757416669104</v>
      </c>
      <c r="I367" s="89">
        <v>1.5271392500000001</v>
      </c>
      <c r="J367" s="90">
        <v>4.789069692</v>
      </c>
      <c r="K367" s="91">
        <v>6.8641882074230054</v>
      </c>
      <c r="L367" s="89">
        <v>0.26472646999999999</v>
      </c>
      <c r="M367" s="90">
        <v>0.52190218499999996</v>
      </c>
      <c r="N367" s="91">
        <v>0.48080099072132537</v>
      </c>
      <c r="O367" s="89">
        <v>6.2654804120229645E-4</v>
      </c>
      <c r="P367" s="90">
        <v>8.36951030057413E-4</v>
      </c>
      <c r="Q367" s="91">
        <v>3.1034795787715421E-3</v>
      </c>
      <c r="R367" s="89">
        <v>7.4127608915906785E-4</v>
      </c>
      <c r="S367" s="90">
        <v>9.9022619047619046E-4</v>
      </c>
      <c r="T367" s="91">
        <v>3.0132556000766939E-3</v>
      </c>
      <c r="U367" s="89">
        <v>3.8317471E-3</v>
      </c>
      <c r="V367" s="90">
        <v>1.4383191385000001E-2</v>
      </c>
      <c r="W367" s="91">
        <v>1.3601133924132081E-2</v>
      </c>
      <c r="X367" s="89">
        <v>1.0902005999999999E-3</v>
      </c>
      <c r="Y367" s="90">
        <v>2.234777735E-3</v>
      </c>
      <c r="Z367" s="91">
        <v>2.5327583932093895E-3</v>
      </c>
      <c r="AA367" s="89">
        <v>6.2317055000000003E-3</v>
      </c>
      <c r="AB367" s="90">
        <v>9.009059275E-3</v>
      </c>
      <c r="AC367" s="91">
        <v>2.9970334054770747E-3</v>
      </c>
      <c r="AD367" s="89">
        <v>2.8035263999999999E-3</v>
      </c>
      <c r="AE367" s="90">
        <v>4.5985936650000002E-3</v>
      </c>
      <c r="AF367" s="91">
        <v>1.1160345071315064E-3</v>
      </c>
      <c r="AG367" s="89">
        <v>1.20266091E-2</v>
      </c>
      <c r="AH367" s="90">
        <v>4.03169606E-2</v>
      </c>
      <c r="AI367" s="91">
        <v>2.9920968237255412E-2</v>
      </c>
      <c r="AJ367" s="89">
        <v>0.27742773999999998</v>
      </c>
      <c r="AK367" s="90">
        <v>0.55349034350000004</v>
      </c>
      <c r="AL367" s="104">
        <v>0.55349034350000004</v>
      </c>
    </row>
    <row r="368" spans="1:38" ht="13" x14ac:dyDescent="0.3">
      <c r="A368" s="71">
        <v>1984</v>
      </c>
      <c r="B368" s="72">
        <v>3</v>
      </c>
      <c r="C368" s="89">
        <v>1.0001023200000001</v>
      </c>
      <c r="D368" s="90">
        <v>2.2467326330000001</v>
      </c>
      <c r="E368" s="91">
        <v>1.352915995314445</v>
      </c>
      <c r="F368" s="89">
        <v>0.33977041000000002</v>
      </c>
      <c r="G368" s="90">
        <v>0.62610237000000002</v>
      </c>
      <c r="H368" s="91">
        <v>0.32180881213851675</v>
      </c>
      <c r="I368" s="89">
        <v>1.5724395499999999</v>
      </c>
      <c r="J368" s="90">
        <v>4.8253051464999999</v>
      </c>
      <c r="K368" s="91">
        <v>6.706710626326962</v>
      </c>
      <c r="L368" s="89">
        <v>0.26472646999999999</v>
      </c>
      <c r="M368" s="90">
        <v>0.52190218499999996</v>
      </c>
      <c r="N368" s="91">
        <v>0.47695048748725644</v>
      </c>
      <c r="O368" s="89">
        <v>6.2654804120229645E-4</v>
      </c>
      <c r="P368" s="90">
        <v>8.36951030057413E-4</v>
      </c>
      <c r="Q368" s="91">
        <v>2.5942562577787542E-3</v>
      </c>
      <c r="R368" s="89">
        <v>7.4127608915906785E-4</v>
      </c>
      <c r="S368" s="90">
        <v>9.9022619047619046E-4</v>
      </c>
      <c r="T368" s="91">
        <v>2.4185701735119701E-3</v>
      </c>
      <c r="U368" s="89">
        <v>4.2807432000000001E-3</v>
      </c>
      <c r="V368" s="90">
        <v>1.4834192235E-2</v>
      </c>
      <c r="W368" s="91">
        <v>1.1369428713668644E-2</v>
      </c>
      <c r="X368" s="89">
        <v>1.2183687000000001E-3</v>
      </c>
      <c r="Y368" s="90">
        <v>2.3630352199999999E-3</v>
      </c>
      <c r="Z368" s="91">
        <v>2.1171839483124684E-3</v>
      </c>
      <c r="AA368" s="89">
        <v>6.9601352000000002E-3</v>
      </c>
      <c r="AB368" s="90">
        <v>9.7420350199999995E-3</v>
      </c>
      <c r="AC368" s="91">
        <v>2.5052741397613297E-3</v>
      </c>
      <c r="AD368" s="89">
        <v>3.1326356000000001E-3</v>
      </c>
      <c r="AE368" s="90">
        <v>4.9280360899999999E-3</v>
      </c>
      <c r="AF368" s="91">
        <v>9.3291421901310471E-4</v>
      </c>
      <c r="AG368" s="89">
        <v>1.3433285999999999E-2</v>
      </c>
      <c r="AH368" s="90">
        <v>4.1731589809999997E-2</v>
      </c>
      <c r="AI368" s="91">
        <v>2.5011445200966397E-2</v>
      </c>
      <c r="AJ368" s="89">
        <v>0.27742773999999998</v>
      </c>
      <c r="AK368" s="90">
        <v>0.55349034350000004</v>
      </c>
      <c r="AL368" s="104">
        <v>0.55349034350000004</v>
      </c>
    </row>
    <row r="369" spans="1:38" ht="13" x14ac:dyDescent="0.3">
      <c r="A369" s="71">
        <v>1984</v>
      </c>
      <c r="B369" s="72">
        <v>4</v>
      </c>
      <c r="C369" s="89">
        <v>1.0551174699999999</v>
      </c>
      <c r="D369" s="90">
        <v>2.3169711555000001</v>
      </c>
      <c r="E369" s="91">
        <v>5.334236019045882</v>
      </c>
      <c r="F369" s="89">
        <v>0.37551939000000001</v>
      </c>
      <c r="G369" s="90">
        <v>0.661329944</v>
      </c>
      <c r="H369" s="91">
        <v>1.236745239752608</v>
      </c>
      <c r="I369" s="89">
        <v>1.61582235</v>
      </c>
      <c r="J369" s="90">
        <v>4.8586363544999998</v>
      </c>
      <c r="K369" s="91">
        <v>6.7015858174450855</v>
      </c>
      <c r="L369" s="89">
        <v>0.26472646999999999</v>
      </c>
      <c r="M369" s="90">
        <v>0.52190218499999996</v>
      </c>
      <c r="N369" s="91">
        <v>0.87636592660820534</v>
      </c>
      <c r="O369" s="89">
        <v>6.2654804120229645E-4</v>
      </c>
      <c r="P369" s="90">
        <v>8.36951030057413E-4</v>
      </c>
      <c r="Q369" s="91">
        <v>4.4882113759337795E-3</v>
      </c>
      <c r="R369" s="89">
        <v>7.4127608915906785E-4</v>
      </c>
      <c r="S369" s="90">
        <v>9.9022619047619046E-4</v>
      </c>
      <c r="T369" s="91">
        <v>2.4234417359240831E-3</v>
      </c>
      <c r="U369" s="89">
        <v>4.7212575000000001E-3</v>
      </c>
      <c r="V369" s="90">
        <v>1.5268387095000001E-2</v>
      </c>
      <c r="W369" s="91">
        <v>4.3693979546359285E-2</v>
      </c>
      <c r="X369" s="89">
        <v>1.3438884E-3</v>
      </c>
      <c r="Y369" s="90">
        <v>2.4864396250000001E-3</v>
      </c>
      <c r="Z369" s="91">
        <v>8.1365775167852403E-3</v>
      </c>
      <c r="AA369" s="89">
        <v>7.6772454000000002E-3</v>
      </c>
      <c r="AB369" s="90">
        <v>1.0448212284999999E-2</v>
      </c>
      <c r="AC369" s="91">
        <v>9.6280606626027738E-3</v>
      </c>
      <c r="AD369" s="89">
        <v>3.4546207000000001E-3</v>
      </c>
      <c r="AE369" s="90">
        <v>5.2459444299999998E-3</v>
      </c>
      <c r="AF369" s="91">
        <v>3.5852922897980878E-3</v>
      </c>
      <c r="AG369" s="89">
        <v>1.4817254E-2</v>
      </c>
      <c r="AH369" s="90">
        <v>4.3094499000000001E-2</v>
      </c>
      <c r="AI369" s="91">
        <v>9.6121748044594599E-2</v>
      </c>
      <c r="AJ369" s="89">
        <v>0.27742773999999998</v>
      </c>
      <c r="AK369" s="90">
        <v>0.55349034350000004</v>
      </c>
      <c r="AL369" s="104">
        <v>0.55349034350000004</v>
      </c>
    </row>
    <row r="370" spans="1:38" ht="13" x14ac:dyDescent="0.3">
      <c r="A370" s="71">
        <v>1984</v>
      </c>
      <c r="B370" s="72">
        <v>5</v>
      </c>
      <c r="C370" s="89">
        <v>1.1104554</v>
      </c>
      <c r="D370" s="90">
        <v>2.3850997165000001</v>
      </c>
      <c r="E370" s="91">
        <v>5.334971831613065</v>
      </c>
      <c r="F370" s="89">
        <v>0.41074336</v>
      </c>
      <c r="G370" s="90">
        <v>0.69556566750000004</v>
      </c>
      <c r="H370" s="91">
        <v>1.2373342231093232</v>
      </c>
      <c r="I370" s="89">
        <v>1.6573243900000001</v>
      </c>
      <c r="J370" s="90">
        <v>4.8893229309999997</v>
      </c>
      <c r="K370" s="91">
        <v>6.7030564332849227</v>
      </c>
      <c r="L370" s="89">
        <v>0.26472646999999999</v>
      </c>
      <c r="M370" s="90">
        <v>0.52190218499999996</v>
      </c>
      <c r="N370" s="91">
        <v>0.87639853626945896</v>
      </c>
      <c r="O370" s="89">
        <v>6.2654804120229645E-4</v>
      </c>
      <c r="P370" s="90">
        <v>8.36951030057413E-4</v>
      </c>
      <c r="Q370" s="91">
        <v>4.4903413436471751E-3</v>
      </c>
      <c r="R370" s="89">
        <v>7.4127608915906785E-4</v>
      </c>
      <c r="S370" s="90">
        <v>9.9022619047619046E-4</v>
      </c>
      <c r="T370" s="91">
        <v>2.4289357119372883E-3</v>
      </c>
      <c r="U370" s="89">
        <v>5.1559652999999999E-3</v>
      </c>
      <c r="V370" s="90">
        <v>1.5690019619999999E-2</v>
      </c>
      <c r="W370" s="91">
        <v>4.3714629310054695E-2</v>
      </c>
      <c r="X370" s="89">
        <v>1.4675437E-3</v>
      </c>
      <c r="Y370" s="90">
        <v>2.6065857750000002E-3</v>
      </c>
      <c r="Z370" s="91">
        <v>8.1404373182974894E-3</v>
      </c>
      <c r="AA370" s="89">
        <v>8.3847204000000002E-3</v>
      </c>
      <c r="AB370" s="90">
        <v>1.1134254850000001E-2</v>
      </c>
      <c r="AC370" s="91">
        <v>9.6325756309591296E-3</v>
      </c>
      <c r="AD370" s="89">
        <v>3.7731739000000002E-3</v>
      </c>
      <c r="AE370" s="90">
        <v>5.5545966149999999E-3</v>
      </c>
      <c r="AF370" s="91">
        <v>3.5869872477522599E-3</v>
      </c>
      <c r="AG370" s="89">
        <v>1.61813214E-2</v>
      </c>
      <c r="AH370" s="90">
        <v>4.441821671E-2</v>
      </c>
      <c r="AI370" s="91">
        <v>9.6167460009267958E-2</v>
      </c>
      <c r="AJ370" s="89">
        <v>0.27742773999999998</v>
      </c>
      <c r="AK370" s="90">
        <v>0.55349034350000004</v>
      </c>
      <c r="AL370" s="104">
        <v>0.55349034350000004</v>
      </c>
    </row>
    <row r="371" spans="1:38" ht="13" x14ac:dyDescent="0.3">
      <c r="A371" s="71">
        <v>1984</v>
      </c>
      <c r="B371" s="72">
        <v>6</v>
      </c>
      <c r="C371" s="89">
        <v>1.16612907</v>
      </c>
      <c r="D371" s="90">
        <v>2.4517552345000002</v>
      </c>
      <c r="E371" s="91">
        <v>5.3357807783468978</v>
      </c>
      <c r="F371" s="89">
        <v>0.44565789</v>
      </c>
      <c r="G371" s="90">
        <v>0.72914034149999996</v>
      </c>
      <c r="H371" s="91">
        <v>1.2379904997977222</v>
      </c>
      <c r="I371" s="89">
        <v>1.69715324</v>
      </c>
      <c r="J371" s="90">
        <v>4.9176512314999998</v>
      </c>
      <c r="K371" s="91">
        <v>6.704684579113497</v>
      </c>
      <c r="L371" s="89">
        <v>0.26472646999999999</v>
      </c>
      <c r="M371" s="90">
        <v>0.52190218499999996</v>
      </c>
      <c r="N371" s="91">
        <v>0.87644110977907341</v>
      </c>
      <c r="O371" s="89">
        <v>6.2654804120229645E-4</v>
      </c>
      <c r="P371" s="90">
        <v>8.36951030057413E-4</v>
      </c>
      <c r="Q371" s="91">
        <v>4.4927261566979114E-3</v>
      </c>
      <c r="R371" s="89">
        <v>7.4127608915906785E-4</v>
      </c>
      <c r="S371" s="90">
        <v>9.9022619047619046E-4</v>
      </c>
      <c r="T371" s="91">
        <v>2.4350724657556163E-3</v>
      </c>
      <c r="U371" s="89">
        <v>5.5863220000000003E-3</v>
      </c>
      <c r="V371" s="90">
        <v>1.6103372695E-2</v>
      </c>
      <c r="W371" s="91">
        <v>4.3737880077802695E-2</v>
      </c>
      <c r="X371" s="89">
        <v>1.5893608E-3</v>
      </c>
      <c r="Y371" s="90">
        <v>2.7242680150000001E-3</v>
      </c>
      <c r="Z371" s="91">
        <v>8.1447290185295649E-3</v>
      </c>
      <c r="AA371" s="89">
        <v>9.0829858999999999E-3</v>
      </c>
      <c r="AB371" s="90">
        <v>1.180617858E-2</v>
      </c>
      <c r="AC371" s="91">
        <v>9.637700487066787E-3</v>
      </c>
      <c r="AD371" s="89">
        <v>4.0872358000000001E-3</v>
      </c>
      <c r="AE371" s="90">
        <v>5.8570967099999998E-3</v>
      </c>
      <c r="AF371" s="91">
        <v>3.5888961242648855E-3</v>
      </c>
      <c r="AG371" s="89">
        <v>1.75307198E-2</v>
      </c>
      <c r="AH371" s="90">
        <v>4.5715727800000001E-2</v>
      </c>
      <c r="AI371" s="91">
        <v>9.6218147020572894E-2</v>
      </c>
      <c r="AJ371" s="89">
        <v>0.27742773999999998</v>
      </c>
      <c r="AK371" s="90">
        <v>0.55349034350000004</v>
      </c>
      <c r="AL371" s="104">
        <v>0.55349034350000004</v>
      </c>
    </row>
    <row r="372" spans="1:38" ht="13" x14ac:dyDescent="0.3">
      <c r="A372" s="71">
        <v>1984</v>
      </c>
      <c r="B372" s="72">
        <v>7</v>
      </c>
      <c r="C372" s="89">
        <v>1.2224103099999999</v>
      </c>
      <c r="D372" s="90">
        <v>2.5175532055000001</v>
      </c>
      <c r="E372" s="91">
        <v>5.3553310649576078</v>
      </c>
      <c r="F372" s="89">
        <v>0.48014741999999999</v>
      </c>
      <c r="G372" s="90">
        <v>0.76233580400000001</v>
      </c>
      <c r="H372" s="91">
        <v>1.2537289903939566</v>
      </c>
      <c r="I372" s="89">
        <v>1.7352671399999999</v>
      </c>
      <c r="J372" s="90">
        <v>4.9439694650000003</v>
      </c>
      <c r="K372" s="91">
        <v>6.7437163133963187</v>
      </c>
      <c r="L372" s="89">
        <v>0.26472646999999999</v>
      </c>
      <c r="M372" s="90">
        <v>0.52190218499999996</v>
      </c>
      <c r="N372" s="91">
        <v>0.83529398471679839</v>
      </c>
      <c r="O372" s="89">
        <v>6.2654804120229645E-4</v>
      </c>
      <c r="P372" s="90">
        <v>8.36951030057413E-4</v>
      </c>
      <c r="Q372" s="91">
        <v>4.5498557416176989E-3</v>
      </c>
      <c r="R372" s="89">
        <v>7.4127608915906785E-4</v>
      </c>
      <c r="S372" s="90">
        <v>9.9022619047619046E-4</v>
      </c>
      <c r="T372" s="91">
        <v>2.5825520164564899E-3</v>
      </c>
      <c r="U372" s="89">
        <v>6.0122978999999997E-3</v>
      </c>
      <c r="V372" s="90">
        <v>1.6512754679999998E-2</v>
      </c>
      <c r="W372" s="91">
        <v>4.4293997100632435E-2</v>
      </c>
      <c r="X372" s="89">
        <v>1.7101281E-3</v>
      </c>
      <c r="Y372" s="90">
        <v>2.8408235600000001E-3</v>
      </c>
      <c r="Z372" s="91">
        <v>8.2483089383970348E-3</v>
      </c>
      <c r="AA372" s="89">
        <v>9.7758215000000002E-3</v>
      </c>
      <c r="AB372" s="90">
        <v>1.247152927E-2</v>
      </c>
      <c r="AC372" s="91">
        <v>9.7602699443515243E-3</v>
      </c>
      <c r="AD372" s="89">
        <v>4.3984645000000001E-3</v>
      </c>
      <c r="AE372" s="90">
        <v>6.1566351049999997E-3</v>
      </c>
      <c r="AF372" s="91">
        <v>3.6345299091694715E-3</v>
      </c>
      <c r="AG372" s="89">
        <v>1.8867107300000002E-2</v>
      </c>
      <c r="AH372" s="90">
        <v>4.6999645999999999E-2</v>
      </c>
      <c r="AI372" s="91">
        <v>9.7441485595102253E-2</v>
      </c>
      <c r="AJ372" s="89">
        <v>0.27742773999999998</v>
      </c>
      <c r="AK372" s="90">
        <v>0.55349034350000004</v>
      </c>
      <c r="AL372" s="104">
        <v>0.55349034350000004</v>
      </c>
    </row>
    <row r="373" spans="1:38" ht="13" x14ac:dyDescent="0.3">
      <c r="A373" s="71">
        <v>1984</v>
      </c>
      <c r="B373" s="72">
        <v>8</v>
      </c>
      <c r="C373" s="89">
        <v>1.27947159</v>
      </c>
      <c r="D373" s="90">
        <v>2.5831008469999999</v>
      </c>
      <c r="E373" s="91">
        <v>5.349766818766617</v>
      </c>
      <c r="F373" s="89">
        <v>0.51456667</v>
      </c>
      <c r="G373" s="90">
        <v>0.79550414300000005</v>
      </c>
      <c r="H373" s="91">
        <v>1.2547068527721896</v>
      </c>
      <c r="I373" s="89">
        <v>1.77199482</v>
      </c>
      <c r="J373" s="90">
        <v>4.9684040945000003</v>
      </c>
      <c r="K373" s="91">
        <v>6.7407036289657603</v>
      </c>
      <c r="L373" s="89">
        <v>0.26472646999999999</v>
      </c>
      <c r="M373" s="90">
        <v>0.52190218499999996</v>
      </c>
      <c r="N373" s="91">
        <v>0.83536083469411937</v>
      </c>
      <c r="O373" s="89">
        <v>6.2654804120229645E-4</v>
      </c>
      <c r="P373" s="90">
        <v>8.36951030057413E-4</v>
      </c>
      <c r="Q373" s="91">
        <v>4.5533952880619059E-3</v>
      </c>
      <c r="R373" s="89">
        <v>7.4127608915906785E-4</v>
      </c>
      <c r="S373" s="90">
        <v>9.9022619047619046E-4</v>
      </c>
      <c r="T373" s="91">
        <v>2.5953296638573857E-3</v>
      </c>
      <c r="U373" s="89">
        <v>6.4345762999999997E-3</v>
      </c>
      <c r="V373" s="90">
        <v>1.6921595655E-2</v>
      </c>
      <c r="W373" s="91">
        <v>4.4328471289195044E-2</v>
      </c>
      <c r="X373" s="89">
        <v>1.8310310999999999E-3</v>
      </c>
      <c r="Y373" s="90">
        <v>2.9567876550000002E-3</v>
      </c>
      <c r="Z373" s="91">
        <v>8.2547215341236546E-3</v>
      </c>
      <c r="AA373" s="89">
        <v>1.0463734000000001E-2</v>
      </c>
      <c r="AB373" s="90">
        <v>1.3135945644999999E-2</v>
      </c>
      <c r="AC373" s="91">
        <v>9.7678484781098442E-3</v>
      </c>
      <c r="AD373" s="89">
        <v>4.7082317999999996E-3</v>
      </c>
      <c r="AE373" s="90">
        <v>6.455567685E-3</v>
      </c>
      <c r="AF373" s="91">
        <v>3.6373592408908101E-3</v>
      </c>
      <c r="AG373" s="89">
        <v>2.0193779200000001E-2</v>
      </c>
      <c r="AH373" s="90">
        <v>4.8282051804999997E-2</v>
      </c>
      <c r="AI373" s="91">
        <v>9.7517625608873865E-2</v>
      </c>
      <c r="AJ373" s="89">
        <v>0.27742773999999998</v>
      </c>
      <c r="AK373" s="90">
        <v>0.55349034350000004</v>
      </c>
      <c r="AL373" s="104">
        <v>0.55349034350000004</v>
      </c>
    </row>
    <row r="374" spans="1:38" ht="13" x14ac:dyDescent="0.3">
      <c r="A374" s="71">
        <v>1984</v>
      </c>
      <c r="B374" s="72">
        <v>9</v>
      </c>
      <c r="C374" s="89">
        <v>1.3372635799999999</v>
      </c>
      <c r="D374" s="90">
        <v>2.6489684735000001</v>
      </c>
      <c r="E374" s="91">
        <v>5.3516097063377099</v>
      </c>
      <c r="F374" s="89">
        <v>0.54874228999999997</v>
      </c>
      <c r="G374" s="90">
        <v>0.82893214049999997</v>
      </c>
      <c r="H374" s="91">
        <v>1.2561980623061202</v>
      </c>
      <c r="I374" s="89">
        <v>1.8071995599999999</v>
      </c>
      <c r="J374" s="90">
        <v>4.9913087555000004</v>
      </c>
      <c r="K374" s="91">
        <v>6.7443909334156631</v>
      </c>
      <c r="L374" s="89">
        <v>0.24152414999999999</v>
      </c>
      <c r="M374" s="90">
        <v>0.46387138249999998</v>
      </c>
      <c r="N374" s="91">
        <v>0.83543285043735538</v>
      </c>
      <c r="O374" s="89">
        <v>6.2654804120229645E-4</v>
      </c>
      <c r="P374" s="90">
        <v>8.36951030057413E-4</v>
      </c>
      <c r="Q374" s="91">
        <v>4.5588046835329946E-3</v>
      </c>
      <c r="R374" s="89">
        <v>7.4127608915906785E-4</v>
      </c>
      <c r="S374" s="90">
        <v>9.9022619047619046E-4</v>
      </c>
      <c r="T374" s="91">
        <v>2.6093195679487745E-3</v>
      </c>
      <c r="U374" s="89">
        <v>6.8564443999999999E-3</v>
      </c>
      <c r="V374" s="90">
        <v>1.733366439E-2</v>
      </c>
      <c r="W374" s="91">
        <v>4.4381170068996556E-2</v>
      </c>
      <c r="X374" s="89">
        <v>1.9510445E-3</v>
      </c>
      <c r="Y374" s="90">
        <v>3.0742177800000001E-3</v>
      </c>
      <c r="Z374" s="91">
        <v>8.2645408296550607E-3</v>
      </c>
      <c r="AA374" s="89">
        <v>1.11486641E-2</v>
      </c>
      <c r="AB374" s="90">
        <v>1.3806183985E-2</v>
      </c>
      <c r="AC374" s="91">
        <v>9.7794667327115604E-3</v>
      </c>
      <c r="AD374" s="89">
        <v>5.0168994000000001E-3</v>
      </c>
      <c r="AE374" s="90">
        <v>6.7570119450000004E-3</v>
      </c>
      <c r="AF374" s="91">
        <v>3.641679210673036E-3</v>
      </c>
      <c r="AG374" s="89">
        <v>2.1515721299999999E-2</v>
      </c>
      <c r="AH374" s="90">
        <v>4.9575340024999998E-2</v>
      </c>
      <c r="AI374" s="91">
        <v>9.7633535426187454E-2</v>
      </c>
      <c r="AJ374" s="89">
        <v>0.25422541999999998</v>
      </c>
      <c r="AK374" s="90">
        <v>0.495459541</v>
      </c>
      <c r="AL374" s="104">
        <v>0.495459541</v>
      </c>
    </row>
    <row r="375" spans="1:38" ht="13" x14ac:dyDescent="0.3">
      <c r="A375" s="71">
        <v>1984</v>
      </c>
      <c r="B375" s="72">
        <v>10</v>
      </c>
      <c r="C375" s="89">
        <v>1.39609889</v>
      </c>
      <c r="D375" s="90">
        <v>2.7157273200000001</v>
      </c>
      <c r="E375" s="91">
        <v>5.3536487901426204</v>
      </c>
      <c r="F375" s="89">
        <v>0.58282909999999999</v>
      </c>
      <c r="G375" s="90">
        <v>0.86296791299999998</v>
      </c>
      <c r="H375" s="91">
        <v>1.2599151650057518</v>
      </c>
      <c r="I375" s="89">
        <v>1.8411804700000001</v>
      </c>
      <c r="J375" s="90">
        <v>5.0127897275000004</v>
      </c>
      <c r="K375" s="91">
        <v>6.7484740917822839</v>
      </c>
      <c r="L375" s="89">
        <v>0.24152414999999999</v>
      </c>
      <c r="M375" s="90">
        <v>0.46387138249999998</v>
      </c>
      <c r="N375" s="91">
        <v>0.83551468684938945</v>
      </c>
      <c r="O375" s="89">
        <v>6.2654804120229645E-4</v>
      </c>
      <c r="P375" s="90">
        <v>8.36951030057413E-4</v>
      </c>
      <c r="Q375" s="91">
        <v>2.7199393128109883E-3</v>
      </c>
      <c r="R375" s="89">
        <v>7.4127608915906785E-4</v>
      </c>
      <c r="S375" s="90">
        <v>9.9022619047619046E-4</v>
      </c>
      <c r="T375" s="91">
        <v>2.6246717210217743E-3</v>
      </c>
      <c r="U375" s="89">
        <v>7.2771928999999999E-3</v>
      </c>
      <c r="V375" s="90">
        <v>1.7752940299999999E-2</v>
      </c>
      <c r="W375" s="91">
        <v>4.451242613480437E-2</v>
      </c>
      <c r="X375" s="89">
        <v>2.0708481000000002E-3</v>
      </c>
      <c r="Y375" s="90">
        <v>3.1935534200000001E-3</v>
      </c>
      <c r="Z375" s="91">
        <v>8.2889832208346611E-3</v>
      </c>
      <c r="AA375" s="89">
        <v>1.18325902E-2</v>
      </c>
      <c r="AB375" s="90">
        <v>1.4488595849999999E-2</v>
      </c>
      <c r="AC375" s="91">
        <v>9.808390669309346E-3</v>
      </c>
      <c r="AD375" s="89">
        <v>5.3252613999999997E-3</v>
      </c>
      <c r="AE375" s="90">
        <v>7.0639149350000003E-3</v>
      </c>
      <c r="AF375" s="91">
        <v>3.6524521359963401E-3</v>
      </c>
      <c r="AG375" s="89">
        <v>2.2836436000000002E-2</v>
      </c>
      <c r="AH375" s="90">
        <v>5.0892116619999997E-2</v>
      </c>
      <c r="AI375" s="91">
        <v>9.792226004518427E-2</v>
      </c>
      <c r="AJ375" s="89">
        <v>0.25422541999999998</v>
      </c>
      <c r="AK375" s="90">
        <v>0.495459541</v>
      </c>
      <c r="AL375" s="104">
        <v>0.495459541</v>
      </c>
    </row>
    <row r="376" spans="1:38" ht="13" x14ac:dyDescent="0.3">
      <c r="A376" s="71">
        <v>1984</v>
      </c>
      <c r="B376" s="72">
        <v>11</v>
      </c>
      <c r="C376" s="89">
        <v>1.4561091100000001</v>
      </c>
      <c r="D376" s="90">
        <v>2.7841083059999998</v>
      </c>
      <c r="E376" s="91">
        <v>5.4355943515161176</v>
      </c>
      <c r="F376" s="89">
        <v>0.61704861</v>
      </c>
      <c r="G376" s="90">
        <v>0.89798743150000004</v>
      </c>
      <c r="H376" s="91">
        <v>1.3260026266087577</v>
      </c>
      <c r="I376" s="89">
        <v>1.8738756299999999</v>
      </c>
      <c r="J376" s="90">
        <v>5.0331513450000003</v>
      </c>
      <c r="K376" s="91">
        <v>6.9121461860780178</v>
      </c>
      <c r="L376" s="89">
        <v>0.24152414999999999</v>
      </c>
      <c r="M376" s="90">
        <v>0.46387138249999998</v>
      </c>
      <c r="N376" s="91">
        <v>0.83872273369801353</v>
      </c>
      <c r="O376" s="89">
        <v>6.2654804120229645E-4</v>
      </c>
      <c r="P376" s="90">
        <v>8.36951030057413E-4</v>
      </c>
      <c r="Q376" s="91">
        <v>2.8626094290154203E-3</v>
      </c>
      <c r="R376" s="89">
        <v>7.4127608915906785E-4</v>
      </c>
      <c r="S376" s="90">
        <v>9.9022619047619046E-4</v>
      </c>
      <c r="T376" s="91">
        <v>3.2427843965414193E-3</v>
      </c>
      <c r="U376" s="89">
        <v>7.6980071999999998E-3</v>
      </c>
      <c r="V376" s="90">
        <v>1.8184094344999999E-2</v>
      </c>
      <c r="W376" s="91">
        <v>4.684737908116509E-2</v>
      </c>
      <c r="X376" s="89">
        <v>2.1907621000000002E-3</v>
      </c>
      <c r="Y376" s="90">
        <v>3.3161109349999999E-3</v>
      </c>
      <c r="Z376" s="91">
        <v>8.7237938080248628E-3</v>
      </c>
      <c r="AA376" s="89">
        <v>1.2517110999999999E-2</v>
      </c>
      <c r="AB376" s="90">
        <v>1.518923611E-2</v>
      </c>
      <c r="AC376" s="91">
        <v>1.0322915296649001E-2</v>
      </c>
      <c r="AD376" s="89">
        <v>5.6325237999999998E-3</v>
      </c>
      <c r="AE376" s="90">
        <v>7.3794271449999999E-3</v>
      </c>
      <c r="AF376" s="91">
        <v>3.844046890066542E-3</v>
      </c>
      <c r="AG376" s="89">
        <v>2.4157686599999999E-2</v>
      </c>
      <c r="AH376" s="90">
        <v>5.2244834099999998E-2</v>
      </c>
      <c r="AI376" s="91">
        <v>0.10305890616408336</v>
      </c>
      <c r="AJ376" s="89">
        <v>0.25422541999999998</v>
      </c>
      <c r="AK376" s="90">
        <v>0.495459541</v>
      </c>
      <c r="AL376" s="104">
        <v>0.495459541</v>
      </c>
    </row>
    <row r="377" spans="1:38" ht="13" x14ac:dyDescent="0.3">
      <c r="A377" s="71">
        <v>1984</v>
      </c>
      <c r="B377" s="72">
        <v>12</v>
      </c>
      <c r="C377" s="89">
        <v>1.5173002799999999</v>
      </c>
      <c r="D377" s="90">
        <v>2.8546419665</v>
      </c>
      <c r="E377" s="91">
        <v>5.4424118441694276</v>
      </c>
      <c r="F377" s="89">
        <v>0.65124808000000001</v>
      </c>
      <c r="G377" s="90">
        <v>0.93421272349999995</v>
      </c>
      <c r="H377" s="91">
        <v>1.3315017351482406</v>
      </c>
      <c r="I377" s="89">
        <v>1.9053503899999999</v>
      </c>
      <c r="J377" s="90">
        <v>5.0525501264999999</v>
      </c>
      <c r="K377" s="91">
        <v>6.9257681845912513</v>
      </c>
      <c r="L377" s="89">
        <v>0.24152414999999999</v>
      </c>
      <c r="M377" s="90">
        <v>0.46387138249999998</v>
      </c>
      <c r="N377" s="91">
        <v>0.83899045423230545</v>
      </c>
      <c r="O377" s="89">
        <v>6.2654804120229645E-4</v>
      </c>
      <c r="P377" s="90">
        <v>8.36951030057413E-4</v>
      </c>
      <c r="Q377" s="91">
        <v>2.8744841202243817E-3</v>
      </c>
      <c r="R377" s="89">
        <v>7.4127608915906785E-4</v>
      </c>
      <c r="S377" s="90">
        <v>9.9022619047619046E-4</v>
      </c>
      <c r="T377" s="91">
        <v>3.2942165686849325E-3</v>
      </c>
      <c r="U377" s="89">
        <v>8.1208280999999997E-3</v>
      </c>
      <c r="V377" s="90">
        <v>1.8630750474999999E-2</v>
      </c>
      <c r="W377" s="91">
        <v>4.70418583516884E-2</v>
      </c>
      <c r="X377" s="89">
        <v>2.3099126000000001E-3</v>
      </c>
      <c r="Y377" s="90">
        <v>3.4433635150000002E-3</v>
      </c>
      <c r="Z377" s="91">
        <v>8.7599845540114428E-3</v>
      </c>
      <c r="AA377" s="89">
        <v>1.32040708E-2</v>
      </c>
      <c r="AB377" s="90">
        <v>1.5915427199999999E-2</v>
      </c>
      <c r="AC377" s="91">
        <v>1.0365727593610853E-2</v>
      </c>
      <c r="AD377" s="89">
        <v>5.9412735000000001E-3</v>
      </c>
      <c r="AE377" s="90">
        <v>7.7061850050000004E-3</v>
      </c>
      <c r="AF377" s="91">
        <v>3.8599931505221298E-3</v>
      </c>
      <c r="AG377" s="89">
        <v>2.5483075399999999E-2</v>
      </c>
      <c r="AH377" s="90">
        <v>5.3645983495000001E-2</v>
      </c>
      <c r="AI377" s="91">
        <v>0.10348652031470361</v>
      </c>
      <c r="AJ377" s="89">
        <v>0.25422541999999998</v>
      </c>
      <c r="AK377" s="90">
        <v>0.495459541</v>
      </c>
      <c r="AL377" s="104">
        <v>0.495459541</v>
      </c>
    </row>
    <row r="378" spans="1:38" ht="13" x14ac:dyDescent="0.3">
      <c r="A378" s="71">
        <v>1984</v>
      </c>
      <c r="B378" s="72">
        <v>13</v>
      </c>
      <c r="C378" s="89">
        <v>1.5801237100000001</v>
      </c>
      <c r="D378" s="90">
        <v>2.9280373215000002</v>
      </c>
      <c r="E378" s="91">
        <v>5.4375254869662726</v>
      </c>
      <c r="F378" s="89">
        <v>0.68582454999999998</v>
      </c>
      <c r="G378" s="90">
        <v>0.97208723100000005</v>
      </c>
      <c r="H378" s="91">
        <v>1.3385072437163239</v>
      </c>
      <c r="I378" s="89">
        <v>1.93587021</v>
      </c>
      <c r="J378" s="90">
        <v>5.0711050225000003</v>
      </c>
      <c r="K378" s="91">
        <v>6.9322321725195248</v>
      </c>
      <c r="L378" s="89">
        <v>0.24152414999999999</v>
      </c>
      <c r="M378" s="90">
        <v>0.46387138249999998</v>
      </c>
      <c r="N378" s="91">
        <v>0.83936713049132072</v>
      </c>
      <c r="O378" s="89">
        <v>6.2654804120229645E-4</v>
      </c>
      <c r="P378" s="90">
        <v>8.36951030057413E-4</v>
      </c>
      <c r="Q378" s="91">
        <v>2.8896078495093129E-3</v>
      </c>
      <c r="R378" s="89">
        <v>7.4127608915906785E-4</v>
      </c>
      <c r="S378" s="90">
        <v>9.9022619047619046E-4</v>
      </c>
      <c r="T378" s="91">
        <v>3.3670331524058073E-3</v>
      </c>
      <c r="U378" s="89">
        <v>8.5452171000000004E-3</v>
      </c>
      <c r="V378" s="90">
        <v>1.9096902620000002E-2</v>
      </c>
      <c r="W378" s="91">
        <v>4.7289182725225011E-2</v>
      </c>
      <c r="X378" s="89">
        <v>2.4320432000000001E-3</v>
      </c>
      <c r="Y378" s="90">
        <v>3.575910175E-3</v>
      </c>
      <c r="Z378" s="91">
        <v>8.8060478705458585E-3</v>
      </c>
      <c r="AA378" s="89">
        <v>1.38947559E-2</v>
      </c>
      <c r="AB378" s="90">
        <v>1.6673808105E-2</v>
      </c>
      <c r="AC378" s="91">
        <v>1.0420258533693206E-2</v>
      </c>
      <c r="AD378" s="89">
        <v>6.2520542E-3</v>
      </c>
      <c r="AE378" s="90">
        <v>8.0475513600000003E-3</v>
      </c>
      <c r="AF378" s="91">
        <v>3.88029523849688E-3</v>
      </c>
      <c r="AG378" s="89">
        <v>2.68170202E-2</v>
      </c>
      <c r="AH378" s="90">
        <v>5.5109616765000001E-2</v>
      </c>
      <c r="AI378" s="91">
        <v>0.10403096507635669</v>
      </c>
      <c r="AJ378" s="89">
        <v>0.25422541999999998</v>
      </c>
      <c r="AK378" s="90">
        <v>0.495459541</v>
      </c>
      <c r="AL378" s="104">
        <v>0.495459541</v>
      </c>
    </row>
    <row r="379" spans="1:38" ht="13" x14ac:dyDescent="0.3">
      <c r="A379" s="71">
        <v>1984</v>
      </c>
      <c r="B379" s="72">
        <v>14</v>
      </c>
      <c r="C379" s="89">
        <v>1.64451657</v>
      </c>
      <c r="D379" s="90">
        <v>3.0049750749999999</v>
      </c>
      <c r="E379" s="91">
        <v>5.4409748488793532</v>
      </c>
      <c r="F379" s="89">
        <v>0.72056235000000002</v>
      </c>
      <c r="G379" s="90">
        <v>1.0119246019999999</v>
      </c>
      <c r="H379" s="91">
        <v>1.341295921728979</v>
      </c>
      <c r="I379" s="89">
        <v>1.96529277</v>
      </c>
      <c r="J379" s="90">
        <v>5.0891055420000004</v>
      </c>
      <c r="K379" s="91">
        <v>6.939134805117015</v>
      </c>
      <c r="L379" s="89">
        <v>0.24152414999999999</v>
      </c>
      <c r="M379" s="90">
        <v>0.46387138249999998</v>
      </c>
      <c r="N379" s="91">
        <v>0.83950304640378748</v>
      </c>
      <c r="O379" s="89">
        <v>6.2654804120229645E-4</v>
      </c>
      <c r="P379" s="90">
        <v>8.36951030057413E-4</v>
      </c>
      <c r="Q379" s="91">
        <v>2.8956329983925284E-3</v>
      </c>
      <c r="R379" s="89">
        <v>7.4127608915906785E-4</v>
      </c>
      <c r="S379" s="90">
        <v>9.9022619047619046E-4</v>
      </c>
      <c r="T379" s="91">
        <v>3.3931398255618505E-3</v>
      </c>
      <c r="U379" s="89">
        <v>8.9742157999999992E-3</v>
      </c>
      <c r="V379" s="90">
        <v>1.958804263E-2</v>
      </c>
      <c r="W379" s="91">
        <v>4.7387762925475668E-2</v>
      </c>
      <c r="X379" s="89">
        <v>2.5532545999999998E-3</v>
      </c>
      <c r="Y379" s="90">
        <v>3.715386055E-3</v>
      </c>
      <c r="Z379" s="91">
        <v>8.8244052967098793E-3</v>
      </c>
      <c r="AA379" s="89">
        <v>1.45919845E-2</v>
      </c>
      <c r="AB379" s="90">
        <v>1.7471938725E-2</v>
      </c>
      <c r="AC379" s="91">
        <v>1.0441966808466421E-2</v>
      </c>
      <c r="AD379" s="89">
        <v>6.5667607000000003E-3</v>
      </c>
      <c r="AE379" s="90">
        <v>8.4067009500000001E-3</v>
      </c>
      <c r="AF379" s="91">
        <v>3.8883825537402734E-3</v>
      </c>
      <c r="AG379" s="89">
        <v>2.8162368900000002E-2</v>
      </c>
      <c r="AH379" s="90">
        <v>5.6650645185000001E-2</v>
      </c>
      <c r="AI379" s="91">
        <v>0.10424762268429383</v>
      </c>
      <c r="AJ379" s="89">
        <v>0.25422541999999998</v>
      </c>
      <c r="AK379" s="90">
        <v>0.495459541</v>
      </c>
      <c r="AL379" s="104">
        <v>0.495459541</v>
      </c>
    </row>
    <row r="380" spans="1:38" ht="13" x14ac:dyDescent="0.3">
      <c r="A380" s="71">
        <v>1984</v>
      </c>
      <c r="B380" s="72">
        <v>15</v>
      </c>
      <c r="C380" s="89">
        <v>1.71063206</v>
      </c>
      <c r="D380" s="90">
        <v>3.0861797855000002</v>
      </c>
      <c r="E380" s="91">
        <v>5.4478218324657872</v>
      </c>
      <c r="F380" s="89">
        <v>0.75572441000000001</v>
      </c>
      <c r="G380" s="90">
        <v>1.0541372495000001</v>
      </c>
      <c r="H380" s="91">
        <v>1.3467905944858209</v>
      </c>
      <c r="I380" s="89">
        <v>1.99381359</v>
      </c>
      <c r="J380" s="90">
        <v>5.1066205089999999</v>
      </c>
      <c r="K380" s="91">
        <v>6.9528042800602954</v>
      </c>
      <c r="L380" s="89">
        <v>0.24152414999999999</v>
      </c>
      <c r="M380" s="90">
        <v>0.46387138249999998</v>
      </c>
      <c r="N380" s="91">
        <v>0.83977401433132293</v>
      </c>
      <c r="O380" s="89">
        <v>6.2654804120229645E-4</v>
      </c>
      <c r="P380" s="90">
        <v>8.36951030057413E-4</v>
      </c>
      <c r="Q380" s="91">
        <v>2.9285141530099286E-3</v>
      </c>
      <c r="R380" s="89">
        <v>7.4127608915906785E-4</v>
      </c>
      <c r="S380" s="90">
        <v>9.9022619047619046E-4</v>
      </c>
      <c r="T380" s="91">
        <v>3.444713412687215E-3</v>
      </c>
      <c r="U380" s="89">
        <v>9.4075414999999999E-3</v>
      </c>
      <c r="V380" s="90">
        <v>2.010823099E-2</v>
      </c>
      <c r="W380" s="91">
        <v>4.7581784905436207E-2</v>
      </c>
      <c r="X380" s="89">
        <v>2.6771751E-3</v>
      </c>
      <c r="Y380" s="90">
        <v>3.8635216599999999E-3</v>
      </c>
      <c r="Z380" s="91">
        <v>8.8605398489652563E-3</v>
      </c>
      <c r="AA380" s="89">
        <v>1.52959133E-2</v>
      </c>
      <c r="AB380" s="90">
        <v>1.8318367499999998E-2</v>
      </c>
      <c r="AC380" s="91">
        <v>1.0484713327293926E-2</v>
      </c>
      <c r="AD380" s="89">
        <v>6.8833677999999999E-3</v>
      </c>
      <c r="AE380" s="90">
        <v>8.7874784399999996E-3</v>
      </c>
      <c r="AF380" s="91">
        <v>3.9043034877590571E-3</v>
      </c>
      <c r="AG380" s="89">
        <v>2.9522032600000001E-2</v>
      </c>
      <c r="AH380" s="90">
        <v>5.8283368580000001E-2</v>
      </c>
      <c r="AI380" s="91">
        <v>0.10467467721335701</v>
      </c>
      <c r="AJ380" s="89">
        <v>0.25422541999999998</v>
      </c>
      <c r="AK380" s="90">
        <v>0.495459541</v>
      </c>
      <c r="AL380" s="104">
        <v>0.495459541</v>
      </c>
    </row>
    <row r="381" spans="1:38" ht="13" x14ac:dyDescent="0.3">
      <c r="A381" s="71">
        <v>1984</v>
      </c>
      <c r="B381" s="72">
        <v>16</v>
      </c>
      <c r="C381" s="89">
        <v>1.77859583</v>
      </c>
      <c r="D381" s="90">
        <v>3.172510205</v>
      </c>
      <c r="E381" s="91">
        <v>5.4546295826975966</v>
      </c>
      <c r="F381" s="89">
        <v>0.79140811</v>
      </c>
      <c r="G381" s="90">
        <v>1.0991578344999999</v>
      </c>
      <c r="H381" s="91">
        <v>1.352278740938047</v>
      </c>
      <c r="I381" s="89">
        <v>2.0214925300000002</v>
      </c>
      <c r="J381" s="90">
        <v>5.1238602804999998</v>
      </c>
      <c r="K381" s="91">
        <v>6.9664058634392747</v>
      </c>
      <c r="L381" s="89">
        <v>0.24152414999999999</v>
      </c>
      <c r="M381" s="90">
        <v>0.46387138249999998</v>
      </c>
      <c r="N381" s="91">
        <v>0.84003879706649198</v>
      </c>
      <c r="O381" s="89">
        <v>6.2654804120229645E-4</v>
      </c>
      <c r="P381" s="90">
        <v>8.36951030057413E-4</v>
      </c>
      <c r="Q381" s="91">
        <v>2.9404585499150913E-3</v>
      </c>
      <c r="R381" s="89">
        <v>7.4127608915906785E-4</v>
      </c>
      <c r="S381" s="90">
        <v>9.9022619047619046E-4</v>
      </c>
      <c r="T381" s="91">
        <v>3.4960950632289436E-3</v>
      </c>
      <c r="U381" s="89">
        <v>9.8456667999999997E-3</v>
      </c>
      <c r="V381" s="90">
        <v>2.0663234095E-2</v>
      </c>
      <c r="W381" s="91">
        <v>4.777592865085728E-2</v>
      </c>
      <c r="X381" s="89">
        <v>2.8012357999999998E-3</v>
      </c>
      <c r="Y381" s="90">
        <v>4.0215610299999998E-3</v>
      </c>
      <c r="Z381" s="91">
        <v>8.8967069185480196E-3</v>
      </c>
      <c r="AA381" s="89">
        <v>1.6010089599999999E-2</v>
      </c>
      <c r="AB381" s="90">
        <v>1.922070239E-2</v>
      </c>
      <c r="AC381" s="91">
        <v>1.0527483018266139E-2</v>
      </c>
      <c r="AD381" s="89">
        <v>7.2043515000000001E-3</v>
      </c>
      <c r="AE381" s="90">
        <v>9.1934653299999992E-3</v>
      </c>
      <c r="AF381" s="91">
        <v>3.9202276716060235E-3</v>
      </c>
      <c r="AG381" s="89">
        <v>3.0899588299999999E-2</v>
      </c>
      <c r="AH381" s="90">
        <v>6.0024651140000003E-2</v>
      </c>
      <c r="AI381" s="91">
        <v>0.10510131694639117</v>
      </c>
      <c r="AJ381" s="89">
        <v>0.25422541999999998</v>
      </c>
      <c r="AK381" s="90">
        <v>0.495459541</v>
      </c>
      <c r="AL381" s="104">
        <v>0.495459541</v>
      </c>
    </row>
    <row r="382" spans="1:38" ht="13" x14ac:dyDescent="0.3">
      <c r="A382" s="71">
        <v>1984</v>
      </c>
      <c r="B382" s="72">
        <v>17</v>
      </c>
      <c r="C382" s="89">
        <v>1.8489395799999999</v>
      </c>
      <c r="D382" s="90">
        <v>3.264759352</v>
      </c>
      <c r="E382" s="91">
        <v>5.4627788925123353</v>
      </c>
      <c r="F382" s="89">
        <v>0.82763757999999998</v>
      </c>
      <c r="G382" s="90">
        <v>1.1473958955000001</v>
      </c>
      <c r="H382" s="91">
        <v>1.3588534685892824</v>
      </c>
      <c r="I382" s="89">
        <v>2.0484426500000001</v>
      </c>
      <c r="J382" s="90">
        <v>5.1410295914999997</v>
      </c>
      <c r="K382" s="91">
        <v>6.9826752681059503</v>
      </c>
      <c r="L382" s="89">
        <v>0.24112411</v>
      </c>
      <c r="M382" s="90">
        <v>0.46285628099999998</v>
      </c>
      <c r="N382" s="91">
        <v>0.84035654494276846</v>
      </c>
      <c r="O382" s="89">
        <v>6.2654804120229645E-4</v>
      </c>
      <c r="P382" s="90">
        <v>8.36951030057413E-4</v>
      </c>
      <c r="Q382" s="91">
        <v>2.9547463247268676E-3</v>
      </c>
      <c r="R382" s="89">
        <v>7.4127608915906785E-4</v>
      </c>
      <c r="S382" s="90">
        <v>9.9022619047619046E-4</v>
      </c>
      <c r="T382" s="91">
        <v>3.5575407436597524E-3</v>
      </c>
      <c r="U382" s="89">
        <v>1.02927178E-2</v>
      </c>
      <c r="V382" s="90">
        <v>2.1257884295000001E-2</v>
      </c>
      <c r="W382" s="91">
        <v>4.8007971954931679E-2</v>
      </c>
      <c r="X382" s="89">
        <v>2.9285331000000001E-3</v>
      </c>
      <c r="Y382" s="90">
        <v>4.1905367099999997E-3</v>
      </c>
      <c r="Z382" s="91">
        <v>8.9399055346235674E-3</v>
      </c>
      <c r="AA382" s="89">
        <v>1.6736624200000001E-2</v>
      </c>
      <c r="AB382" s="90">
        <v>2.018714261E-2</v>
      </c>
      <c r="AC382" s="91">
        <v>1.057862173236452E-2</v>
      </c>
      <c r="AD382" s="89">
        <v>7.5313960999999997E-3</v>
      </c>
      <c r="AE382" s="90">
        <v>9.6285958200000004E-3</v>
      </c>
      <c r="AF382" s="91">
        <v>3.9392810799834333E-3</v>
      </c>
      <c r="AG382" s="89">
        <v>3.2300542799999998E-2</v>
      </c>
      <c r="AH382" s="90">
        <v>6.1891082469999997E-2</v>
      </c>
      <c r="AI382" s="91">
        <v>0.1056121335784856</v>
      </c>
      <c r="AJ382" s="89">
        <v>0.25382537999999999</v>
      </c>
      <c r="AK382" s="90">
        <v>0.4944444395</v>
      </c>
      <c r="AL382" s="104">
        <v>0.4944444395</v>
      </c>
    </row>
    <row r="383" spans="1:38" ht="13" x14ac:dyDescent="0.3">
      <c r="A383" s="71">
        <v>1984</v>
      </c>
      <c r="B383" s="72">
        <v>18</v>
      </c>
      <c r="C383" s="89">
        <v>1.9213446599999999</v>
      </c>
      <c r="D383" s="90">
        <v>3.3636142224999999</v>
      </c>
      <c r="E383" s="91">
        <v>5.4644393342902369</v>
      </c>
      <c r="F383" s="89">
        <v>0.86448320999999995</v>
      </c>
      <c r="G383" s="90">
        <v>1.199336629</v>
      </c>
      <c r="H383" s="91">
        <v>1.3656668693549205</v>
      </c>
      <c r="I383" s="89">
        <v>2.0746196600000002</v>
      </c>
      <c r="J383" s="90">
        <v>5.1582218019999999</v>
      </c>
      <c r="K383" s="91">
        <v>6.9941046829063422</v>
      </c>
      <c r="L383" s="89">
        <v>0.24112411</v>
      </c>
      <c r="M383" s="90">
        <v>0.46285628099999998</v>
      </c>
      <c r="N383" s="91">
        <v>0.83496359772569084</v>
      </c>
      <c r="O383" s="89">
        <v>6.2654804120229645E-4</v>
      </c>
      <c r="P383" s="90">
        <v>8.36951030057413E-4</v>
      </c>
      <c r="Q383" s="91">
        <v>2.9695611606998626E-3</v>
      </c>
      <c r="R383" s="89">
        <v>7.4127608915906785E-4</v>
      </c>
      <c r="S383" s="90">
        <v>9.9022619047619046E-4</v>
      </c>
      <c r="T383" s="91">
        <v>3.6249313475268958E-3</v>
      </c>
      <c r="U383" s="89">
        <v>1.07465684E-2</v>
      </c>
      <c r="V383" s="90">
        <v>2.1897289909999999E-2</v>
      </c>
      <c r="W383" s="91">
        <v>4.8248795812545285E-2</v>
      </c>
      <c r="X383" s="89">
        <v>3.0580417999999999E-3</v>
      </c>
      <c r="Y383" s="90">
        <v>4.3727201150000001E-3</v>
      </c>
      <c r="Z383" s="91">
        <v>8.9847374244822788E-3</v>
      </c>
      <c r="AA383" s="89">
        <v>1.7475692599999999E-2</v>
      </c>
      <c r="AB383" s="90">
        <v>2.1227355109999999E-2</v>
      </c>
      <c r="AC383" s="91">
        <v>1.0631691752703407E-2</v>
      </c>
      <c r="AD383" s="89">
        <v>7.8632601999999996E-3</v>
      </c>
      <c r="AE383" s="90">
        <v>1.0096571404999999E-2</v>
      </c>
      <c r="AF383" s="91">
        <v>3.9590315039853058E-3</v>
      </c>
      <c r="AG383" s="89">
        <v>3.3727148300000002E-2</v>
      </c>
      <c r="AH383" s="90">
        <v>6.389770618E-2</v>
      </c>
      <c r="AI383" s="91">
        <v>0.10614164909009509</v>
      </c>
      <c r="AJ383" s="89">
        <v>0.25382537999999999</v>
      </c>
      <c r="AK383" s="90">
        <v>0.4944444395</v>
      </c>
      <c r="AL383" s="104">
        <v>0.4944444395</v>
      </c>
    </row>
    <row r="384" spans="1:38" ht="13" x14ac:dyDescent="0.3">
      <c r="A384" s="71">
        <v>1984</v>
      </c>
      <c r="B384" s="72">
        <v>19</v>
      </c>
      <c r="C384" s="89">
        <v>1.99643225</v>
      </c>
      <c r="D384" s="90">
        <v>3.4703518834999998</v>
      </c>
      <c r="E384" s="91">
        <v>5.4723212485522037</v>
      </c>
      <c r="F384" s="89">
        <v>0.90208767000000001</v>
      </c>
      <c r="G384" s="90">
        <v>1.2554790549999999</v>
      </c>
      <c r="H384" s="91">
        <v>1.3720236855915668</v>
      </c>
      <c r="I384" s="89">
        <v>2.10015778</v>
      </c>
      <c r="J384" s="90">
        <v>5.1756355420000002</v>
      </c>
      <c r="K384" s="91">
        <v>7.0098520208574904</v>
      </c>
      <c r="L384" s="89">
        <v>0.24112411</v>
      </c>
      <c r="M384" s="90">
        <v>0.46285628099999998</v>
      </c>
      <c r="N384" s="91">
        <v>0.8352629649800114</v>
      </c>
      <c r="O384" s="89">
        <v>6.2654804120229645E-4</v>
      </c>
      <c r="P384" s="90">
        <v>8.36951030057413E-4</v>
      </c>
      <c r="Q384" s="91">
        <v>2.9833806900302694E-3</v>
      </c>
      <c r="R384" s="89">
        <v>7.4127608915906785E-4</v>
      </c>
      <c r="S384" s="90">
        <v>9.9022619047619046E-4</v>
      </c>
      <c r="T384" s="91">
        <v>3.6843668247637591E-3</v>
      </c>
      <c r="U384" s="89">
        <v>1.12109775E-2</v>
      </c>
      <c r="V384" s="90">
        <v>2.258930478E-2</v>
      </c>
      <c r="W384" s="91">
        <v>4.8473273755553319E-2</v>
      </c>
      <c r="X384" s="89">
        <v>3.1896609999999999E-3</v>
      </c>
      <c r="Y384" s="90">
        <v>4.5697694800000003E-3</v>
      </c>
      <c r="Z384" s="91">
        <v>9.0265468263045646E-3</v>
      </c>
      <c r="AA384" s="89">
        <v>1.8228540500000001E-2</v>
      </c>
      <c r="AB384" s="90">
        <v>2.235237222E-2</v>
      </c>
      <c r="AC384" s="91">
        <v>1.0681167758728429E-2</v>
      </c>
      <c r="AD384" s="89">
        <v>8.2023409000000005E-3</v>
      </c>
      <c r="AE384" s="90">
        <v>1.0602837695000001E-2</v>
      </c>
      <c r="AF384" s="91">
        <v>3.9774553808651801E-3</v>
      </c>
      <c r="AG384" s="89">
        <v>3.5181941199999997E-2</v>
      </c>
      <c r="AH384" s="90">
        <v>6.6069147719999999E-2</v>
      </c>
      <c r="AI384" s="91">
        <v>0.10663564197230896</v>
      </c>
      <c r="AJ384" s="89">
        <v>0.25382537999999999</v>
      </c>
      <c r="AK384" s="90">
        <v>0.4944444395</v>
      </c>
      <c r="AL384" s="104">
        <v>0.4944444395</v>
      </c>
    </row>
    <row r="385" spans="1:38" ht="13" x14ac:dyDescent="0.3">
      <c r="A385" s="71">
        <v>1984</v>
      </c>
      <c r="B385" s="72">
        <v>20</v>
      </c>
      <c r="C385" s="89">
        <v>2.0740917099999998</v>
      </c>
      <c r="D385" s="90">
        <v>3.5858295684999999</v>
      </c>
      <c r="E385" s="91">
        <v>5.4832592818086345</v>
      </c>
      <c r="F385" s="89">
        <v>0.94052683000000004</v>
      </c>
      <c r="G385" s="90">
        <v>1.3163863995</v>
      </c>
      <c r="H385" s="91">
        <v>1.3808927650066178</v>
      </c>
      <c r="I385" s="89">
        <v>2.1251354999999998</v>
      </c>
      <c r="J385" s="90">
        <v>5.1934890974999997</v>
      </c>
      <c r="K385" s="91">
        <v>7.0317311259782489</v>
      </c>
      <c r="L385" s="89">
        <v>0.24112411</v>
      </c>
      <c r="M385" s="90">
        <v>0.46285628099999998</v>
      </c>
      <c r="N385" s="91">
        <v>0.83567871662405824</v>
      </c>
      <c r="O385" s="89">
        <v>6.2654804120229645E-4</v>
      </c>
      <c r="P385" s="90">
        <v>8.36951030057413E-4</v>
      </c>
      <c r="Q385" s="91">
        <v>2.9697557250021058E-3</v>
      </c>
      <c r="R385" s="89">
        <v>7.4127608915906785E-4</v>
      </c>
      <c r="S385" s="90">
        <v>9.9022619047619046E-4</v>
      </c>
      <c r="T385" s="91">
        <v>3.7669899612062007E-3</v>
      </c>
      <c r="U385" s="89">
        <v>1.16843168E-2</v>
      </c>
      <c r="V385" s="90">
        <v>2.3339804525000001E-2</v>
      </c>
      <c r="W385" s="91">
        <v>4.8786644842418056E-2</v>
      </c>
      <c r="X385" s="89">
        <v>3.3250190999999998E-3</v>
      </c>
      <c r="Y385" s="90">
        <v>4.7832538600000004E-3</v>
      </c>
      <c r="Z385" s="91">
        <v>9.0849142031973022E-3</v>
      </c>
      <c r="AA385" s="89">
        <v>1.8999294100000001E-2</v>
      </c>
      <c r="AB385" s="90">
        <v>2.3572598734999999E-2</v>
      </c>
      <c r="AC385" s="91">
        <v>1.0750215540853248E-2</v>
      </c>
      <c r="AD385" s="89">
        <v>8.5500811000000006E-3</v>
      </c>
      <c r="AE385" s="90">
        <v>1.115149792E-2</v>
      </c>
      <c r="AF385" s="91">
        <v>4.0031721522175668E-3</v>
      </c>
      <c r="AG385" s="89">
        <v>3.6668776799999997E-2</v>
      </c>
      <c r="AH385" s="90">
        <v>6.8424265025E-2</v>
      </c>
      <c r="AI385" s="91">
        <v>0.10732493156421453</v>
      </c>
      <c r="AJ385" s="89">
        <v>0.25382537999999999</v>
      </c>
      <c r="AK385" s="90">
        <v>0.4944444395</v>
      </c>
      <c r="AL385" s="104">
        <v>0.4944444395</v>
      </c>
    </row>
    <row r="386" spans="1:38" ht="13" x14ac:dyDescent="0.3">
      <c r="A386" s="71">
        <v>1984</v>
      </c>
      <c r="B386" s="72">
        <v>21</v>
      </c>
      <c r="C386" s="89">
        <v>2.1547496900000001</v>
      </c>
      <c r="D386" s="90">
        <v>3.7113809760000001</v>
      </c>
      <c r="E386" s="91">
        <v>5.4867214993077766</v>
      </c>
      <c r="F386" s="89">
        <v>0.97998216000000005</v>
      </c>
      <c r="G386" s="90">
        <v>1.3827081975</v>
      </c>
      <c r="H386" s="91">
        <v>1.3836771719909575</v>
      </c>
      <c r="I386" s="89">
        <v>2.1495502100000001</v>
      </c>
      <c r="J386" s="90">
        <v>5.2118686060000003</v>
      </c>
      <c r="K386" s="91">
        <v>7.0386235048772736</v>
      </c>
      <c r="L386" s="89">
        <v>0.24112411</v>
      </c>
      <c r="M386" s="90">
        <v>0.46285628099999998</v>
      </c>
      <c r="N386" s="91">
        <v>0.83581022543648387</v>
      </c>
      <c r="O386" s="89">
        <v>6.2654804120229645E-4</v>
      </c>
      <c r="P386" s="90">
        <v>8.36951030057413E-4</v>
      </c>
      <c r="Q386" s="91">
        <v>2.9757447661837933E-3</v>
      </c>
      <c r="R386" s="89">
        <v>7.4127608915906785E-4</v>
      </c>
      <c r="S386" s="90">
        <v>9.9022619047619046E-4</v>
      </c>
      <c r="T386" s="91">
        <v>3.793007336146733E-3</v>
      </c>
      <c r="U386" s="89">
        <v>1.21707421E-2</v>
      </c>
      <c r="V386" s="90">
        <v>2.4156924520000001E-2</v>
      </c>
      <c r="W386" s="91">
        <v>4.8885049899316795E-2</v>
      </c>
      <c r="X386" s="89">
        <v>3.4630567000000002E-3</v>
      </c>
      <c r="Y386" s="90">
        <v>5.015738655E-3</v>
      </c>
      <c r="Z386" s="91">
        <v>9.1032368254370943E-3</v>
      </c>
      <c r="AA386" s="89">
        <v>1.9790270200000001E-2</v>
      </c>
      <c r="AB386" s="90">
        <v>2.4901344709999999E-2</v>
      </c>
      <c r="AC386" s="91">
        <v>1.0771908140861363E-2</v>
      </c>
      <c r="AD386" s="89">
        <v>8.9057002999999996E-3</v>
      </c>
      <c r="AE386" s="90">
        <v>1.1749712884999999E-2</v>
      </c>
      <c r="AF386" s="91">
        <v>4.0112447582559812E-3</v>
      </c>
      <c r="AG386" s="89">
        <v>3.8194061000000001E-2</v>
      </c>
      <c r="AH386" s="90">
        <v>7.0989149959999998E-2</v>
      </c>
      <c r="AI386" s="91">
        <v>0.10754150142742337</v>
      </c>
      <c r="AJ386" s="89">
        <v>0.25382537999999999</v>
      </c>
      <c r="AK386" s="90">
        <v>0.4944444395</v>
      </c>
      <c r="AL386" s="104">
        <v>0.4944444395</v>
      </c>
    </row>
    <row r="387" spans="1:38" ht="13" x14ac:dyDescent="0.3">
      <c r="A387" s="71">
        <v>1984</v>
      </c>
      <c r="B387" s="72">
        <v>22</v>
      </c>
      <c r="C387" s="89">
        <v>2.2384293300000002</v>
      </c>
      <c r="D387" s="90">
        <v>3.8479181539999998</v>
      </c>
      <c r="E387" s="91">
        <v>5.4846893241907511</v>
      </c>
      <c r="F387" s="89">
        <v>1.02045618</v>
      </c>
      <c r="G387" s="90">
        <v>1.4549325525000001</v>
      </c>
      <c r="H387" s="91">
        <v>1.3820378468099392</v>
      </c>
      <c r="I387" s="89">
        <v>2.17362352</v>
      </c>
      <c r="J387" s="90">
        <v>5.2309345250000003</v>
      </c>
      <c r="K387" s="91">
        <v>7.0345574074189203</v>
      </c>
      <c r="L387" s="89">
        <v>0.24112411</v>
      </c>
      <c r="M387" s="90">
        <v>0.46285628099999998</v>
      </c>
      <c r="N387" s="91">
        <v>0.83573117650657736</v>
      </c>
      <c r="O387" s="89">
        <v>6.2654804120229645E-4</v>
      </c>
      <c r="P387" s="90">
        <v>8.36951030057413E-4</v>
      </c>
      <c r="Q387" s="91">
        <v>2.9722193269527087E-3</v>
      </c>
      <c r="R387" s="89">
        <v>7.4127608915906785E-4</v>
      </c>
      <c r="S387" s="90">
        <v>9.9022619047619046E-4</v>
      </c>
      <c r="T387" s="91">
        <v>3.777689955622182E-3</v>
      </c>
      <c r="U387" s="89">
        <v>1.2669329E-2</v>
      </c>
      <c r="V387" s="90">
        <v>2.5047563549999999E-2</v>
      </c>
      <c r="W387" s="91">
        <v>4.8827134944267971E-2</v>
      </c>
      <c r="X387" s="89">
        <v>3.6050230000000002E-3</v>
      </c>
      <c r="Y387" s="90">
        <v>5.2690527749999997E-3</v>
      </c>
      <c r="Z387" s="91">
        <v>9.0924507177092967E-3</v>
      </c>
      <c r="AA387" s="89">
        <v>2.0601070999999999E-2</v>
      </c>
      <c r="AB387" s="90">
        <v>2.6349022949999999E-2</v>
      </c>
      <c r="AC387" s="91">
        <v>1.0759132061530376E-2</v>
      </c>
      <c r="AD387" s="89">
        <v>9.2701095000000001E-3</v>
      </c>
      <c r="AE387" s="90">
        <v>1.2401392075E-2</v>
      </c>
      <c r="AF387" s="91">
        <v>4.0064885307718474E-3</v>
      </c>
      <c r="AG387" s="89">
        <v>3.9760121599999997E-2</v>
      </c>
      <c r="AH387" s="90">
        <v>7.3783021389999995E-2</v>
      </c>
      <c r="AI387" s="91">
        <v>0.10741404886089237</v>
      </c>
      <c r="AJ387" s="89">
        <v>0.25382537999999999</v>
      </c>
      <c r="AK387" s="90">
        <v>0.4944444395</v>
      </c>
      <c r="AL387" s="104">
        <v>0.4944444395</v>
      </c>
    </row>
    <row r="388" spans="1:38" ht="13" x14ac:dyDescent="0.3">
      <c r="A388" s="71">
        <v>1984</v>
      </c>
      <c r="B388" s="72">
        <v>23</v>
      </c>
      <c r="C388" s="89">
        <v>2.3253833699999999</v>
      </c>
      <c r="D388" s="90">
        <v>3.9970266950000002</v>
      </c>
      <c r="E388" s="91">
        <v>5.4908505087874842</v>
      </c>
      <c r="F388" s="89">
        <v>1.0621311499999999</v>
      </c>
      <c r="G388" s="90">
        <v>1.534004508</v>
      </c>
      <c r="H388" s="91">
        <v>1.387006186082318</v>
      </c>
      <c r="I388" s="89">
        <v>2.1971520099999999</v>
      </c>
      <c r="J388" s="90">
        <v>5.2510116330000001</v>
      </c>
      <c r="K388" s="91">
        <v>7.0468653528310767</v>
      </c>
      <c r="L388" s="89">
        <v>0.23812380999999999</v>
      </c>
      <c r="M388" s="90">
        <v>0.45519051449999998</v>
      </c>
      <c r="N388" s="91">
        <v>0.83596494760909712</v>
      </c>
      <c r="O388" s="89">
        <v>6.2654804120229645E-4</v>
      </c>
      <c r="P388" s="90">
        <v>8.36951030057413E-4</v>
      </c>
      <c r="Q388" s="91">
        <v>2.9828983802351848E-3</v>
      </c>
      <c r="R388" s="89">
        <v>7.4127608915906785E-4</v>
      </c>
      <c r="S388" s="90">
        <v>9.9022619047619046E-4</v>
      </c>
      <c r="T388" s="91">
        <v>3.8241554565587796E-3</v>
      </c>
      <c r="U388" s="89">
        <v>1.31830019E-2</v>
      </c>
      <c r="V388" s="90">
        <v>2.602137321E-2</v>
      </c>
      <c r="W388" s="91">
        <v>4.9002600033566469E-2</v>
      </c>
      <c r="X388" s="89">
        <v>3.7510702000000001E-3</v>
      </c>
      <c r="Y388" s="90">
        <v>5.5461273799999999E-3</v>
      </c>
      <c r="Z388" s="91">
        <v>9.1251204197268718E-3</v>
      </c>
      <c r="AA388" s="89">
        <v>2.1435380600000001E-2</v>
      </c>
      <c r="AB388" s="90">
        <v>2.7933109575E-2</v>
      </c>
      <c r="AC388" s="91">
        <v>1.0797806658931782E-2</v>
      </c>
      <c r="AD388" s="89">
        <v>9.6461564999999992E-3</v>
      </c>
      <c r="AE388" s="90">
        <v>1.3114182239999999E-2</v>
      </c>
      <c r="AF388" s="91">
        <v>4.0208879335821637E-3</v>
      </c>
      <c r="AG388" s="89">
        <v>4.1370545500000001E-2</v>
      </c>
      <c r="AH388" s="90">
        <v>7.6839682645000004E-2</v>
      </c>
      <c r="AI388" s="91">
        <v>0.10780013928262606</v>
      </c>
      <c r="AJ388" s="89">
        <v>0.25082507999999998</v>
      </c>
      <c r="AK388" s="90">
        <v>0.486778673</v>
      </c>
      <c r="AL388" s="104">
        <v>0.486778673</v>
      </c>
    </row>
    <row r="389" spans="1:38" ht="13" x14ac:dyDescent="0.3">
      <c r="A389" s="71">
        <v>1984</v>
      </c>
      <c r="B389" s="72">
        <v>24</v>
      </c>
      <c r="C389" s="89">
        <v>2.4157565499999998</v>
      </c>
      <c r="D389" s="90">
        <v>4.1601877649999999</v>
      </c>
      <c r="E389" s="91">
        <v>5.4925264637610445</v>
      </c>
      <c r="F389" s="89">
        <v>1.1050348999999999</v>
      </c>
      <c r="G389" s="90">
        <v>1.6205503535000001</v>
      </c>
      <c r="H389" s="91">
        <v>1.3883606279225418</v>
      </c>
      <c r="I389" s="89">
        <v>2.2204888899999999</v>
      </c>
      <c r="J389" s="90">
        <v>5.2721388879999997</v>
      </c>
      <c r="K389" s="91">
        <v>7.050224607884175</v>
      </c>
      <c r="L389" s="89">
        <v>0.23812380999999999</v>
      </c>
      <c r="M389" s="90">
        <v>0.45519051449999998</v>
      </c>
      <c r="N389" s="91">
        <v>0.83602937805511501</v>
      </c>
      <c r="O389" s="89">
        <v>6.2654804120229645E-4</v>
      </c>
      <c r="P389" s="90">
        <v>8.36951030057413E-4</v>
      </c>
      <c r="Q389" s="91">
        <v>2.9858102130307586E-3</v>
      </c>
      <c r="R389" s="89">
        <v>7.4127608915906785E-4</v>
      </c>
      <c r="S389" s="90">
        <v>9.9022619047619046E-4</v>
      </c>
      <c r="T389" s="91">
        <v>3.8368245277486165E-3</v>
      </c>
      <c r="U389" s="89">
        <v>1.3709866100000001E-2</v>
      </c>
      <c r="V389" s="90">
        <v>2.7088294879999999E-2</v>
      </c>
      <c r="W389" s="91">
        <v>4.9050537669308759E-2</v>
      </c>
      <c r="X389" s="89">
        <v>3.9019571000000002E-3</v>
      </c>
      <c r="Y389" s="90">
        <v>5.8497616800000001E-3</v>
      </c>
      <c r="Z389" s="91">
        <v>9.1340354969188103E-3</v>
      </c>
      <c r="AA389" s="89">
        <v>2.2294017199999999E-2</v>
      </c>
      <c r="AB389" s="90">
        <v>2.9667134679999999E-2</v>
      </c>
      <c r="AC389" s="91">
        <v>1.0808354960234409E-2</v>
      </c>
      <c r="AD389" s="89">
        <v>1.00318631E-2</v>
      </c>
      <c r="AE389" s="90">
        <v>1.3894343890000001E-2</v>
      </c>
      <c r="AF389" s="91">
        <v>4.0248299917402166E-3</v>
      </c>
      <c r="AG389" s="89">
        <v>4.3026408299999999E-2</v>
      </c>
      <c r="AH389" s="90">
        <v>8.0187626329999998E-2</v>
      </c>
      <c r="AI389" s="91">
        <v>0.10790558430686102</v>
      </c>
      <c r="AJ389" s="89">
        <v>0.25082507999999998</v>
      </c>
      <c r="AK389" s="90">
        <v>0.486778673</v>
      </c>
      <c r="AL389" s="104">
        <v>0.486778673</v>
      </c>
    </row>
    <row r="390" spans="1:38" ht="13" x14ac:dyDescent="0.3">
      <c r="A390" s="71">
        <v>1984</v>
      </c>
      <c r="B390" s="72">
        <v>25</v>
      </c>
      <c r="C390" s="89">
        <v>2.4157565499999998</v>
      </c>
      <c r="D390" s="90">
        <v>4.1601877649999999</v>
      </c>
      <c r="E390" s="91">
        <v>5.495466985326364</v>
      </c>
      <c r="F390" s="89">
        <v>1.1050348999999999</v>
      </c>
      <c r="G390" s="90">
        <v>1.6205503535000001</v>
      </c>
      <c r="H390" s="91">
        <v>1.3907313736298372</v>
      </c>
      <c r="I390" s="89">
        <v>2.2204888899999999</v>
      </c>
      <c r="J390" s="90">
        <v>5.2721388879999997</v>
      </c>
      <c r="K390" s="91">
        <v>7.05609125254988</v>
      </c>
      <c r="L390" s="89">
        <v>0.23812380999999999</v>
      </c>
      <c r="M390" s="90">
        <v>0.45519051449999998</v>
      </c>
      <c r="N390" s="91">
        <v>0.83614201094366758</v>
      </c>
      <c r="O390" s="89">
        <v>6.2654804120229645E-4</v>
      </c>
      <c r="P390" s="90">
        <v>8.36951030057413E-4</v>
      </c>
      <c r="Q390" s="91">
        <v>2.9909146351440336E-3</v>
      </c>
      <c r="R390" s="89">
        <v>7.4127608915906785E-4</v>
      </c>
      <c r="S390" s="90">
        <v>9.9022619047619046E-4</v>
      </c>
      <c r="T390" s="91">
        <v>3.8589971071171353E-3</v>
      </c>
      <c r="U390" s="89">
        <v>1.3709866100000001E-2</v>
      </c>
      <c r="V390" s="90">
        <v>2.7088294879999999E-2</v>
      </c>
      <c r="W390" s="91">
        <v>4.9134259672783696E-2</v>
      </c>
      <c r="X390" s="89">
        <v>3.9019571000000002E-3</v>
      </c>
      <c r="Y390" s="90">
        <v>5.8497616800000001E-3</v>
      </c>
      <c r="Z390" s="91">
        <v>9.1496522102993052E-3</v>
      </c>
      <c r="AA390" s="89">
        <v>2.2294017199999999E-2</v>
      </c>
      <c r="AB390" s="90">
        <v>2.9667134679999999E-2</v>
      </c>
      <c r="AC390" s="91">
        <v>1.0826830891750924E-2</v>
      </c>
      <c r="AD390" s="89">
        <v>1.00318631E-2</v>
      </c>
      <c r="AE390" s="90">
        <v>1.3894343890000001E-2</v>
      </c>
      <c r="AF390" s="91">
        <v>4.031699444625501E-3</v>
      </c>
      <c r="AG390" s="89">
        <v>4.3026408299999999E-2</v>
      </c>
      <c r="AH390" s="90">
        <v>8.0187626329999998E-2</v>
      </c>
      <c r="AI390" s="91">
        <v>0.10808993123870909</v>
      </c>
      <c r="AJ390" s="89">
        <v>0.25082507999999998</v>
      </c>
      <c r="AK390" s="90">
        <v>0.486778673</v>
      </c>
      <c r="AL390" s="104">
        <v>0.486778673</v>
      </c>
    </row>
    <row r="391" spans="1:38" ht="13" x14ac:dyDescent="0.3">
      <c r="A391" s="71">
        <v>1984</v>
      </c>
      <c r="B391" s="72">
        <v>26</v>
      </c>
      <c r="C391" s="89">
        <v>2.4157565499999998</v>
      </c>
      <c r="D391" s="90">
        <v>4.1601877649999999</v>
      </c>
      <c r="E391" s="91">
        <v>5.3076579543465749</v>
      </c>
      <c r="F391" s="89">
        <v>1.1050348999999999</v>
      </c>
      <c r="G391" s="90">
        <v>1.6205503535000001</v>
      </c>
      <c r="H391" s="91">
        <v>1.3431447691910228</v>
      </c>
      <c r="I391" s="89">
        <v>2.2204888899999999</v>
      </c>
      <c r="J391" s="90">
        <v>5.2721388879999997</v>
      </c>
      <c r="K391" s="91">
        <v>7.0985967014192735</v>
      </c>
      <c r="L391" s="89">
        <v>0.23812380999999999</v>
      </c>
      <c r="M391" s="90">
        <v>0.45519051449999998</v>
      </c>
      <c r="N391" s="91">
        <v>0.80261538161280455</v>
      </c>
      <c r="O391" s="89">
        <v>6.2654804120229645E-4</v>
      </c>
      <c r="P391" s="90">
        <v>8.36951030057413E-4</v>
      </c>
      <c r="Q391" s="91">
        <v>2.8885693343667436E-3</v>
      </c>
      <c r="R391" s="89">
        <v>7.4127608915906785E-4</v>
      </c>
      <c r="S391" s="90">
        <v>9.9022619047619046E-4</v>
      </c>
      <c r="T391" s="91">
        <v>3.8729121350767975E-3</v>
      </c>
      <c r="U391" s="89">
        <v>1.3709866100000001E-2</v>
      </c>
      <c r="V391" s="90">
        <v>2.7088294879999999E-2</v>
      </c>
      <c r="W391" s="91">
        <v>4.7452916085373081E-2</v>
      </c>
      <c r="X391" s="89">
        <v>3.9019571000000002E-3</v>
      </c>
      <c r="Y391" s="90">
        <v>5.8497616800000001E-3</v>
      </c>
      <c r="Z391" s="91">
        <v>8.8365524414331063E-3</v>
      </c>
      <c r="AA391" s="89">
        <v>2.2294017199999999E-2</v>
      </c>
      <c r="AB391" s="90">
        <v>2.9667134679999999E-2</v>
      </c>
      <c r="AC391" s="91">
        <v>1.0456354026551991E-2</v>
      </c>
      <c r="AD391" s="89">
        <v>1.00318631E-2</v>
      </c>
      <c r="AE391" s="90">
        <v>1.3894343890000001E-2</v>
      </c>
      <c r="AF391" s="91">
        <v>3.8937354234900952E-3</v>
      </c>
      <c r="AG391" s="89">
        <v>4.3026408299999999E-2</v>
      </c>
      <c r="AH391" s="90">
        <v>8.0187626329999998E-2</v>
      </c>
      <c r="AI391" s="91">
        <v>0.10439122867548398</v>
      </c>
      <c r="AJ391" s="89">
        <v>0.25082507999999998</v>
      </c>
      <c r="AK391" s="90">
        <v>0.486778673</v>
      </c>
      <c r="AL391" s="104">
        <v>0.486778673</v>
      </c>
    </row>
    <row r="392" spans="1:38" ht="13" x14ac:dyDescent="0.3">
      <c r="A392" s="71">
        <v>1984</v>
      </c>
      <c r="B392" s="72">
        <v>27</v>
      </c>
      <c r="C392" s="89">
        <v>2.4157565499999998</v>
      </c>
      <c r="D392" s="90">
        <v>4.1601877649999999</v>
      </c>
      <c r="E392" s="91">
        <v>5.3091275584513538</v>
      </c>
      <c r="F392" s="89">
        <v>1.1050348999999999</v>
      </c>
      <c r="G392" s="90">
        <v>1.6205503535000001</v>
      </c>
      <c r="H392" s="91">
        <v>1.3443334097335233</v>
      </c>
      <c r="I392" s="89">
        <v>2.2204888899999999</v>
      </c>
      <c r="J392" s="90">
        <v>5.2721388879999997</v>
      </c>
      <c r="K392" s="91">
        <v>7.1016773231040435</v>
      </c>
      <c r="L392" s="89">
        <v>0.23812380999999999</v>
      </c>
      <c r="M392" s="90">
        <v>0.45519051449999998</v>
      </c>
      <c r="N392" s="91">
        <v>0.80267412577736319</v>
      </c>
      <c r="O392" s="89">
        <v>6.2654804120229645E-4</v>
      </c>
      <c r="P392" s="90">
        <v>8.36951030057413E-4</v>
      </c>
      <c r="Q392" s="91">
        <v>2.8911232598988605E-3</v>
      </c>
      <c r="R392" s="89">
        <v>7.4127608915906785E-4</v>
      </c>
      <c r="S392" s="90">
        <v>9.9022619047619046E-4</v>
      </c>
      <c r="T392" s="91">
        <v>3.8844183202098649E-3</v>
      </c>
      <c r="U392" s="89">
        <v>1.3709866100000001E-2</v>
      </c>
      <c r="V392" s="90">
        <v>2.7088294879999999E-2</v>
      </c>
      <c r="W392" s="91">
        <v>4.74949390430668E-2</v>
      </c>
      <c r="X392" s="89">
        <v>3.9019571000000002E-3</v>
      </c>
      <c r="Y392" s="90">
        <v>5.8497616800000001E-3</v>
      </c>
      <c r="Z392" s="91">
        <v>8.8443843776892014E-3</v>
      </c>
      <c r="AA392" s="89">
        <v>2.2294017199999999E-2</v>
      </c>
      <c r="AB392" s="90">
        <v>2.9667134679999999E-2</v>
      </c>
      <c r="AC392" s="91">
        <v>1.0465594014948044E-2</v>
      </c>
      <c r="AD392" s="89">
        <v>1.00318631E-2</v>
      </c>
      <c r="AE392" s="90">
        <v>1.3894343890000001E-2</v>
      </c>
      <c r="AF392" s="91">
        <v>3.8971807559034779E-3</v>
      </c>
      <c r="AG392" s="89">
        <v>4.3026408299999999E-2</v>
      </c>
      <c r="AH392" s="90">
        <v>8.0187626329999998E-2</v>
      </c>
      <c r="AI392" s="91">
        <v>0.10448337004015179</v>
      </c>
      <c r="AJ392" s="89">
        <v>0.25082507999999998</v>
      </c>
      <c r="AK392" s="90">
        <v>0.486778673</v>
      </c>
      <c r="AL392" s="104">
        <v>0.486778673</v>
      </c>
    </row>
    <row r="393" spans="1:38" ht="13" x14ac:dyDescent="0.3">
      <c r="A393" s="71">
        <v>1984</v>
      </c>
      <c r="B393" s="72">
        <v>28</v>
      </c>
      <c r="C393" s="89">
        <v>2.4157565499999998</v>
      </c>
      <c r="D393" s="90">
        <v>4.1601877649999999</v>
      </c>
      <c r="E393" s="91">
        <v>5.3104798282840546</v>
      </c>
      <c r="F393" s="89">
        <v>1.1050348999999999</v>
      </c>
      <c r="G393" s="90">
        <v>1.6205503535000001</v>
      </c>
      <c r="H393" s="91">
        <v>1.3454149595377516</v>
      </c>
      <c r="I393" s="89">
        <v>2.2204888899999999</v>
      </c>
      <c r="J393" s="90">
        <v>5.2721388879999997</v>
      </c>
      <c r="K393" s="91">
        <v>7.1044386887803466</v>
      </c>
      <c r="L393" s="89">
        <v>0.23812380999999999</v>
      </c>
      <c r="M393" s="90">
        <v>0.45519051449999998</v>
      </c>
      <c r="N393" s="91">
        <v>0.80272229004425966</v>
      </c>
      <c r="O393" s="89">
        <v>6.2654804120229645E-4</v>
      </c>
      <c r="P393" s="90">
        <v>8.36951030057413E-4</v>
      </c>
      <c r="Q393" s="91">
        <v>2.8934559202998312E-3</v>
      </c>
      <c r="R393" s="89">
        <v>7.4127608915906785E-4</v>
      </c>
      <c r="S393" s="90">
        <v>9.9022619047619046E-4</v>
      </c>
      <c r="T393" s="91">
        <v>3.8949505490105921E-3</v>
      </c>
      <c r="U393" s="89">
        <v>1.3709866100000001E-2</v>
      </c>
      <c r="V393" s="90">
        <v>2.7088294879999999E-2</v>
      </c>
      <c r="W393" s="91">
        <v>4.7533241370937958E-2</v>
      </c>
      <c r="X393" s="89">
        <v>3.9019571000000002E-3</v>
      </c>
      <c r="Y393" s="90">
        <v>5.8497616800000001E-3</v>
      </c>
      <c r="Z393" s="91">
        <v>8.8514928283796243E-3</v>
      </c>
      <c r="AA393" s="89">
        <v>2.2294017199999999E-2</v>
      </c>
      <c r="AB393" s="90">
        <v>2.9667134679999999E-2</v>
      </c>
      <c r="AC393" s="91">
        <v>1.0474037055309169E-2</v>
      </c>
      <c r="AD393" s="89">
        <v>1.00318631E-2</v>
      </c>
      <c r="AE393" s="90">
        <v>1.3894343890000001E-2</v>
      </c>
      <c r="AF393" s="91">
        <v>3.9003189194913614E-3</v>
      </c>
      <c r="AG393" s="89">
        <v>4.3026408299999999E-2</v>
      </c>
      <c r="AH393" s="90">
        <v>8.0187626329999998E-2</v>
      </c>
      <c r="AI393" s="91">
        <v>0.10456767901929737</v>
      </c>
      <c r="AJ393" s="89">
        <v>0.25082507999999998</v>
      </c>
      <c r="AK393" s="90">
        <v>0.486778673</v>
      </c>
      <c r="AL393" s="104">
        <v>0.486778673</v>
      </c>
    </row>
    <row r="394" spans="1:38" ht="13" x14ac:dyDescent="0.3">
      <c r="A394" s="71">
        <v>1984</v>
      </c>
      <c r="B394" s="72">
        <v>29</v>
      </c>
      <c r="C394" s="89">
        <v>2.4157565499999998</v>
      </c>
      <c r="D394" s="90">
        <v>4.1601877649999999</v>
      </c>
      <c r="E394" s="91">
        <v>5.3117388790605844</v>
      </c>
      <c r="F394" s="89">
        <v>1.1050348999999999</v>
      </c>
      <c r="G394" s="90">
        <v>1.6205503535000001</v>
      </c>
      <c r="H394" s="91">
        <v>1.3464294317103809</v>
      </c>
      <c r="I394" s="89">
        <v>2.2204888899999999</v>
      </c>
      <c r="J394" s="90">
        <v>5.2721388879999997</v>
      </c>
      <c r="K394" s="91">
        <v>7.107102566469246</v>
      </c>
      <c r="L394" s="89">
        <v>0.23812380999999999</v>
      </c>
      <c r="M394" s="90">
        <v>0.45519051449999998</v>
      </c>
      <c r="N394" s="91">
        <v>0.8027716891566512</v>
      </c>
      <c r="O394" s="89">
        <v>6.2654804120229645E-4</v>
      </c>
      <c r="P394" s="90">
        <v>8.36951030057413E-4</v>
      </c>
      <c r="Q394" s="91">
        <v>2.8956337268928028E-3</v>
      </c>
      <c r="R394" s="89">
        <v>7.4127608915906785E-4</v>
      </c>
      <c r="S394" s="90">
        <v>9.9022619047619046E-4</v>
      </c>
      <c r="T394" s="91">
        <v>3.9047348921877798E-3</v>
      </c>
      <c r="U394" s="89">
        <v>1.3709866100000001E-2</v>
      </c>
      <c r="V394" s="90">
        <v>2.7088294879999999E-2</v>
      </c>
      <c r="W394" s="91">
        <v>4.7569041612183664E-2</v>
      </c>
      <c r="X394" s="89">
        <v>3.9019571000000002E-3</v>
      </c>
      <c r="Y394" s="90">
        <v>5.8497616800000001E-3</v>
      </c>
      <c r="Z394" s="91">
        <v>8.8581680191267328E-3</v>
      </c>
      <c r="AA394" s="89">
        <v>2.2294017199999999E-2</v>
      </c>
      <c r="AB394" s="90">
        <v>2.9667134679999999E-2</v>
      </c>
      <c r="AC394" s="91">
        <v>1.0481904991282718E-2</v>
      </c>
      <c r="AD394" s="89">
        <v>1.00318631E-2</v>
      </c>
      <c r="AE394" s="90">
        <v>1.3894343890000001E-2</v>
      </c>
      <c r="AF394" s="91">
        <v>3.9032592108299356E-3</v>
      </c>
      <c r="AG394" s="89">
        <v>4.3026408299999999E-2</v>
      </c>
      <c r="AH394" s="90">
        <v>8.0187626329999998E-2</v>
      </c>
      <c r="AI394" s="91">
        <v>0.10464648626387714</v>
      </c>
      <c r="AJ394" s="89">
        <v>0.25082507999999998</v>
      </c>
      <c r="AK394" s="90">
        <v>0.486778673</v>
      </c>
      <c r="AL394" s="104">
        <v>0.486778673</v>
      </c>
    </row>
    <row r="395" spans="1:38" ht="13" x14ac:dyDescent="0.3">
      <c r="A395" s="71">
        <v>1984</v>
      </c>
      <c r="B395" s="72">
        <v>30</v>
      </c>
      <c r="C395" s="89">
        <v>2.4157565499999998</v>
      </c>
      <c r="D395" s="90">
        <v>4.1601877649999999</v>
      </c>
      <c r="E395" s="91">
        <v>5.3128619815279929</v>
      </c>
      <c r="F395" s="89">
        <v>1.1050348999999999</v>
      </c>
      <c r="G395" s="90">
        <v>1.6205503535000001</v>
      </c>
      <c r="H395" s="91">
        <v>1.347348873785317</v>
      </c>
      <c r="I395" s="89">
        <v>2.2204888899999999</v>
      </c>
      <c r="J395" s="90">
        <v>5.2721388879999997</v>
      </c>
      <c r="K395" s="91">
        <v>7.1094542829860137</v>
      </c>
      <c r="L395" s="89">
        <v>0.23812380999999999</v>
      </c>
      <c r="M395" s="90">
        <v>0.45519051449999998</v>
      </c>
      <c r="N395" s="91">
        <v>0.80281113478925237</v>
      </c>
      <c r="O395" s="89">
        <v>6.2654804120229645E-4</v>
      </c>
      <c r="P395" s="90">
        <v>8.36951030057413E-4</v>
      </c>
      <c r="Q395" s="91">
        <v>2.8976081920382593E-3</v>
      </c>
      <c r="R395" s="89">
        <v>7.4127608915906785E-4</v>
      </c>
      <c r="S395" s="90">
        <v>9.9022619047619046E-4</v>
      </c>
      <c r="T395" s="91">
        <v>3.9136662360276363E-3</v>
      </c>
      <c r="U395" s="89">
        <v>1.3709866100000001E-2</v>
      </c>
      <c r="V395" s="90">
        <v>2.7088294879999999E-2</v>
      </c>
      <c r="W395" s="91">
        <v>4.7601498463340858E-2</v>
      </c>
      <c r="X395" s="89">
        <v>3.9019571000000002E-3</v>
      </c>
      <c r="Y395" s="90">
        <v>5.8497616800000001E-3</v>
      </c>
      <c r="Z395" s="91">
        <v>8.8642283964981815E-3</v>
      </c>
      <c r="AA395" s="89">
        <v>2.2294017199999999E-2</v>
      </c>
      <c r="AB395" s="90">
        <v>2.9667134679999999E-2</v>
      </c>
      <c r="AC395" s="91">
        <v>1.0489074999398175E-2</v>
      </c>
      <c r="AD395" s="89">
        <v>1.00318631E-2</v>
      </c>
      <c r="AE395" s="90">
        <v>1.3894343890000001E-2</v>
      </c>
      <c r="AF395" s="91">
        <v>3.9059208600476644E-3</v>
      </c>
      <c r="AG395" s="89">
        <v>4.3026408299999999E-2</v>
      </c>
      <c r="AH395" s="90">
        <v>8.0187626329999998E-2</v>
      </c>
      <c r="AI395" s="91">
        <v>0.10471797477953156</v>
      </c>
      <c r="AJ395" s="89">
        <v>0.25082507999999998</v>
      </c>
      <c r="AK395" s="90">
        <v>0.486778673</v>
      </c>
      <c r="AL395" s="104">
        <v>0.486778673</v>
      </c>
    </row>
    <row r="396" spans="1:38" ht="13" x14ac:dyDescent="0.3">
      <c r="A396" s="71">
        <v>1984</v>
      </c>
      <c r="B396" s="72">
        <v>31</v>
      </c>
      <c r="C396" s="89">
        <v>2.4157565499999998</v>
      </c>
      <c r="D396" s="90">
        <v>4.1601877649999999</v>
      </c>
      <c r="E396" s="91">
        <v>5.3128619815279929</v>
      </c>
      <c r="F396" s="89">
        <v>1.1050348999999999</v>
      </c>
      <c r="G396" s="90">
        <v>1.6205503535000001</v>
      </c>
      <c r="H396" s="91">
        <v>1.347348873785317</v>
      </c>
      <c r="I396" s="89">
        <v>2.2204888899999999</v>
      </c>
      <c r="J396" s="90">
        <v>5.2721388879999997</v>
      </c>
      <c r="K396" s="91">
        <v>7.1094542829860137</v>
      </c>
      <c r="L396" s="89">
        <v>0.23812380999999999</v>
      </c>
      <c r="M396" s="90">
        <v>0.45519051449999998</v>
      </c>
      <c r="N396" s="91">
        <v>0.80281113478925237</v>
      </c>
      <c r="O396" s="89">
        <v>6.2654804120229645E-4</v>
      </c>
      <c r="P396" s="90">
        <v>8.36951030057413E-4</v>
      </c>
      <c r="Q396" s="91">
        <v>2.8976081920382593E-3</v>
      </c>
      <c r="R396" s="89">
        <v>7.4127608915906785E-4</v>
      </c>
      <c r="S396" s="90">
        <v>9.9022619047619046E-4</v>
      </c>
      <c r="T396" s="91">
        <v>3.9136662360276363E-3</v>
      </c>
      <c r="U396" s="89">
        <v>1.3709866100000001E-2</v>
      </c>
      <c r="V396" s="90">
        <v>2.7088294879999999E-2</v>
      </c>
      <c r="W396" s="91">
        <v>4.7601498463340858E-2</v>
      </c>
      <c r="X396" s="89">
        <v>3.9019571000000002E-3</v>
      </c>
      <c r="Y396" s="90">
        <v>5.8497616800000001E-3</v>
      </c>
      <c r="Z396" s="91">
        <v>8.8642283964981815E-3</v>
      </c>
      <c r="AA396" s="89">
        <v>2.2294017199999999E-2</v>
      </c>
      <c r="AB396" s="90">
        <v>2.9667134679999999E-2</v>
      </c>
      <c r="AC396" s="91">
        <v>1.0489074999398175E-2</v>
      </c>
      <c r="AD396" s="89">
        <v>1.00318631E-2</v>
      </c>
      <c r="AE396" s="90">
        <v>1.3894343890000001E-2</v>
      </c>
      <c r="AF396" s="91">
        <v>3.9059208600476644E-3</v>
      </c>
      <c r="AG396" s="89">
        <v>4.3026408299999999E-2</v>
      </c>
      <c r="AH396" s="90">
        <v>8.0187626329999998E-2</v>
      </c>
      <c r="AI396" s="91">
        <v>0.10471797477953156</v>
      </c>
      <c r="AJ396" s="89">
        <v>0.25082507999999998</v>
      </c>
      <c r="AK396" s="90">
        <v>0.486778673</v>
      </c>
      <c r="AL396" s="104">
        <v>0.486778673</v>
      </c>
    </row>
    <row r="397" spans="1:38" ht="13" x14ac:dyDescent="0.3">
      <c r="A397" s="71">
        <v>1984</v>
      </c>
      <c r="B397" s="72">
        <v>32</v>
      </c>
      <c r="C397" s="89">
        <v>2.4157565499999998</v>
      </c>
      <c r="D397" s="90">
        <v>4.1601877649999999</v>
      </c>
      <c r="E397" s="91">
        <v>5.3128619815279929</v>
      </c>
      <c r="F397" s="89">
        <v>1.1050348999999999</v>
      </c>
      <c r="G397" s="90">
        <v>1.6205503535000001</v>
      </c>
      <c r="H397" s="91">
        <v>1.347348873785317</v>
      </c>
      <c r="I397" s="89">
        <v>2.2204888899999999</v>
      </c>
      <c r="J397" s="90">
        <v>5.2721388879999997</v>
      </c>
      <c r="K397" s="91">
        <v>7.1094542829860137</v>
      </c>
      <c r="L397" s="89">
        <v>0.23812380999999999</v>
      </c>
      <c r="M397" s="90">
        <v>0.45519051449999998</v>
      </c>
      <c r="N397" s="91">
        <v>0.80281113478925237</v>
      </c>
      <c r="O397" s="89">
        <v>6.2654804120229645E-4</v>
      </c>
      <c r="P397" s="90">
        <v>8.36951030057413E-4</v>
      </c>
      <c r="Q397" s="91">
        <v>2.8976081920382593E-3</v>
      </c>
      <c r="R397" s="89">
        <v>7.4127608915906785E-4</v>
      </c>
      <c r="S397" s="90">
        <v>9.9022619047619046E-4</v>
      </c>
      <c r="T397" s="91">
        <v>3.9136662360276363E-3</v>
      </c>
      <c r="U397" s="89">
        <v>1.3709866100000001E-2</v>
      </c>
      <c r="V397" s="90">
        <v>2.7088294879999999E-2</v>
      </c>
      <c r="W397" s="91">
        <v>4.7601498463340858E-2</v>
      </c>
      <c r="X397" s="89">
        <v>3.9019571000000002E-3</v>
      </c>
      <c r="Y397" s="90">
        <v>5.8497616800000001E-3</v>
      </c>
      <c r="Z397" s="91">
        <v>8.8642283964981815E-3</v>
      </c>
      <c r="AA397" s="89">
        <v>2.2294017199999999E-2</v>
      </c>
      <c r="AB397" s="90">
        <v>2.9667134679999999E-2</v>
      </c>
      <c r="AC397" s="91">
        <v>1.0489074999398175E-2</v>
      </c>
      <c r="AD397" s="89">
        <v>1.00318631E-2</v>
      </c>
      <c r="AE397" s="90">
        <v>1.3894343890000001E-2</v>
      </c>
      <c r="AF397" s="91">
        <v>3.9059208600476644E-3</v>
      </c>
      <c r="AG397" s="89">
        <v>4.3026408299999999E-2</v>
      </c>
      <c r="AH397" s="90">
        <v>8.0187626329999998E-2</v>
      </c>
      <c r="AI397" s="91">
        <v>0.10471797477953156</v>
      </c>
      <c r="AJ397" s="89">
        <v>0.25082507999999998</v>
      </c>
      <c r="AK397" s="90">
        <v>0.486778673</v>
      </c>
      <c r="AL397" s="104">
        <v>0.486778673</v>
      </c>
    </row>
    <row r="398" spans="1:38" ht="13" x14ac:dyDescent="0.3">
      <c r="A398" s="71">
        <v>1984</v>
      </c>
      <c r="B398" s="72">
        <v>33</v>
      </c>
      <c r="C398" s="89">
        <v>2.4157565499999998</v>
      </c>
      <c r="D398" s="90">
        <v>4.1601877649999999</v>
      </c>
      <c r="E398" s="91">
        <v>5.3128619815279929</v>
      </c>
      <c r="F398" s="89">
        <v>1.1050348999999999</v>
      </c>
      <c r="G398" s="90">
        <v>1.6205503535000001</v>
      </c>
      <c r="H398" s="91">
        <v>1.347348873785317</v>
      </c>
      <c r="I398" s="89">
        <v>2.2204888899999999</v>
      </c>
      <c r="J398" s="90">
        <v>5.2721388879999997</v>
      </c>
      <c r="K398" s="91">
        <v>7.1094542829860137</v>
      </c>
      <c r="L398" s="89">
        <v>0.23812380999999999</v>
      </c>
      <c r="M398" s="90">
        <v>0.45519051449999998</v>
      </c>
      <c r="N398" s="91">
        <v>0.80281113478925237</v>
      </c>
      <c r="O398" s="89">
        <v>6.2654804120229645E-4</v>
      </c>
      <c r="P398" s="90">
        <v>8.36951030057413E-4</v>
      </c>
      <c r="Q398" s="91">
        <v>2.8976081920382593E-3</v>
      </c>
      <c r="R398" s="89">
        <v>7.4127608915906785E-4</v>
      </c>
      <c r="S398" s="90">
        <v>9.9022619047619046E-4</v>
      </c>
      <c r="T398" s="91">
        <v>3.9136662360276363E-3</v>
      </c>
      <c r="U398" s="89">
        <v>1.3709866100000001E-2</v>
      </c>
      <c r="V398" s="90">
        <v>2.7088294879999999E-2</v>
      </c>
      <c r="W398" s="91">
        <v>4.7601498463340858E-2</v>
      </c>
      <c r="X398" s="89">
        <v>3.9019571000000002E-3</v>
      </c>
      <c r="Y398" s="90">
        <v>5.8497616800000001E-3</v>
      </c>
      <c r="Z398" s="91">
        <v>8.8642283964981815E-3</v>
      </c>
      <c r="AA398" s="89">
        <v>2.2294017199999999E-2</v>
      </c>
      <c r="AB398" s="90">
        <v>2.9667134679999999E-2</v>
      </c>
      <c r="AC398" s="91">
        <v>1.0489074999398175E-2</v>
      </c>
      <c r="AD398" s="89">
        <v>1.00318631E-2</v>
      </c>
      <c r="AE398" s="90">
        <v>1.3894343890000001E-2</v>
      </c>
      <c r="AF398" s="91">
        <v>3.9059208600476644E-3</v>
      </c>
      <c r="AG398" s="89">
        <v>4.3026408299999999E-2</v>
      </c>
      <c r="AH398" s="90">
        <v>8.0187626329999998E-2</v>
      </c>
      <c r="AI398" s="91">
        <v>0.10471797477953156</v>
      </c>
      <c r="AJ398" s="89">
        <v>0.25082507999999998</v>
      </c>
      <c r="AK398" s="90">
        <v>0.486778673</v>
      </c>
      <c r="AL398" s="104">
        <v>0.486778673</v>
      </c>
    </row>
    <row r="399" spans="1:38" ht="13" x14ac:dyDescent="0.3">
      <c r="A399" s="71">
        <v>1984</v>
      </c>
      <c r="B399" s="72">
        <v>34</v>
      </c>
      <c r="C399" s="89">
        <v>2.4157565499999998</v>
      </c>
      <c r="D399" s="90">
        <v>4.1601877649999999</v>
      </c>
      <c r="E399" s="91">
        <v>5.3128619815279929</v>
      </c>
      <c r="F399" s="89">
        <v>1.1050348999999999</v>
      </c>
      <c r="G399" s="90">
        <v>1.6205503535000001</v>
      </c>
      <c r="H399" s="91">
        <v>1.347348873785317</v>
      </c>
      <c r="I399" s="89">
        <v>2.2204888899999999</v>
      </c>
      <c r="J399" s="90">
        <v>5.2721388879999997</v>
      </c>
      <c r="K399" s="91">
        <v>7.1094542829860137</v>
      </c>
      <c r="L399" s="89">
        <v>0.23812380999999999</v>
      </c>
      <c r="M399" s="90">
        <v>0.45519051449999998</v>
      </c>
      <c r="N399" s="91">
        <v>0.80281113478925237</v>
      </c>
      <c r="O399" s="89">
        <v>6.2654804120229645E-4</v>
      </c>
      <c r="P399" s="90">
        <v>8.36951030057413E-4</v>
      </c>
      <c r="Q399" s="91">
        <v>2.8976081920382593E-3</v>
      </c>
      <c r="R399" s="89">
        <v>7.4127608915906785E-4</v>
      </c>
      <c r="S399" s="90">
        <v>9.9022619047619046E-4</v>
      </c>
      <c r="T399" s="91">
        <v>3.9136662360276363E-3</v>
      </c>
      <c r="U399" s="89">
        <v>1.3709866100000001E-2</v>
      </c>
      <c r="V399" s="90">
        <v>2.7088294879999999E-2</v>
      </c>
      <c r="W399" s="91">
        <v>4.7601498463340858E-2</v>
      </c>
      <c r="X399" s="89">
        <v>3.9019571000000002E-3</v>
      </c>
      <c r="Y399" s="90">
        <v>5.8497616800000001E-3</v>
      </c>
      <c r="Z399" s="91">
        <v>8.8642283964981815E-3</v>
      </c>
      <c r="AA399" s="89">
        <v>2.2294017199999999E-2</v>
      </c>
      <c r="AB399" s="90">
        <v>2.9667134679999999E-2</v>
      </c>
      <c r="AC399" s="91">
        <v>1.0489074999398175E-2</v>
      </c>
      <c r="AD399" s="89">
        <v>1.00318631E-2</v>
      </c>
      <c r="AE399" s="90">
        <v>1.3894343890000001E-2</v>
      </c>
      <c r="AF399" s="91">
        <v>3.9059208600476644E-3</v>
      </c>
      <c r="AG399" s="89">
        <v>4.3026408299999999E-2</v>
      </c>
      <c r="AH399" s="90">
        <v>8.0187626329999998E-2</v>
      </c>
      <c r="AI399" s="91">
        <v>0.10471797477953156</v>
      </c>
      <c r="AJ399" s="89">
        <v>0.25082507999999998</v>
      </c>
      <c r="AK399" s="90">
        <v>0.486778673</v>
      </c>
      <c r="AL399" s="104">
        <v>0.486778673</v>
      </c>
    </row>
    <row r="400" spans="1:38" ht="13" x14ac:dyDescent="0.3">
      <c r="A400" s="71">
        <v>1984</v>
      </c>
      <c r="B400" s="72">
        <v>35</v>
      </c>
      <c r="C400" s="89">
        <v>2.4157565499999998</v>
      </c>
      <c r="D400" s="90">
        <v>4.1601877649999999</v>
      </c>
      <c r="E400" s="91">
        <v>5.3128619815279929</v>
      </c>
      <c r="F400" s="89">
        <v>1.1050348999999999</v>
      </c>
      <c r="G400" s="90">
        <v>1.6205503535000001</v>
      </c>
      <c r="H400" s="91">
        <v>1.347348873785317</v>
      </c>
      <c r="I400" s="89">
        <v>2.2204888899999999</v>
      </c>
      <c r="J400" s="90">
        <v>5.2721388879999997</v>
      </c>
      <c r="K400" s="91">
        <v>7.1094542829860137</v>
      </c>
      <c r="L400" s="89">
        <v>0.23812380999999999</v>
      </c>
      <c r="M400" s="90">
        <v>0.45519051449999998</v>
      </c>
      <c r="N400" s="91">
        <v>0.80281113478925237</v>
      </c>
      <c r="O400" s="89">
        <v>6.2654804120229645E-4</v>
      </c>
      <c r="P400" s="90">
        <v>8.36951030057413E-4</v>
      </c>
      <c r="Q400" s="91">
        <v>2.8976081920382593E-3</v>
      </c>
      <c r="R400" s="89">
        <v>7.4127608915906785E-4</v>
      </c>
      <c r="S400" s="90">
        <v>9.9022619047619046E-4</v>
      </c>
      <c r="T400" s="91">
        <v>3.9136662360276363E-3</v>
      </c>
      <c r="U400" s="89">
        <v>1.3709866100000001E-2</v>
      </c>
      <c r="V400" s="90">
        <v>2.7088294879999999E-2</v>
      </c>
      <c r="W400" s="91">
        <v>4.7601498463340858E-2</v>
      </c>
      <c r="X400" s="89">
        <v>3.9019571000000002E-3</v>
      </c>
      <c r="Y400" s="90">
        <v>5.8497616800000001E-3</v>
      </c>
      <c r="Z400" s="91">
        <v>8.8642283964981815E-3</v>
      </c>
      <c r="AA400" s="89">
        <v>2.2294017199999999E-2</v>
      </c>
      <c r="AB400" s="90">
        <v>2.9667134679999999E-2</v>
      </c>
      <c r="AC400" s="91">
        <v>1.0489074999398175E-2</v>
      </c>
      <c r="AD400" s="89">
        <v>1.00318631E-2</v>
      </c>
      <c r="AE400" s="90">
        <v>1.3894343890000001E-2</v>
      </c>
      <c r="AF400" s="91">
        <v>3.9059208600476644E-3</v>
      </c>
      <c r="AG400" s="89">
        <v>4.3026408299999999E-2</v>
      </c>
      <c r="AH400" s="90">
        <v>8.0187626329999998E-2</v>
      </c>
      <c r="AI400" s="91">
        <v>0.10471797477953156</v>
      </c>
      <c r="AJ400" s="89">
        <v>0.25082507999999998</v>
      </c>
      <c r="AK400" s="90">
        <v>0.486778673</v>
      </c>
      <c r="AL400" s="104">
        <v>0.486778673</v>
      </c>
    </row>
    <row r="401" spans="1:38" ht="13" x14ac:dyDescent="0.3">
      <c r="A401" s="71">
        <v>1984</v>
      </c>
      <c r="B401" s="72">
        <v>36</v>
      </c>
      <c r="C401" s="89">
        <v>2.4157565499999998</v>
      </c>
      <c r="D401" s="90">
        <v>4.1601877649999999</v>
      </c>
      <c r="E401" s="91">
        <v>5.3128619815279929</v>
      </c>
      <c r="F401" s="89">
        <v>1.1050348999999999</v>
      </c>
      <c r="G401" s="90">
        <v>1.6205503535000001</v>
      </c>
      <c r="H401" s="91">
        <v>1.347348873785317</v>
      </c>
      <c r="I401" s="89">
        <v>2.2204888899999999</v>
      </c>
      <c r="J401" s="90">
        <v>5.2721388879999997</v>
      </c>
      <c r="K401" s="91">
        <v>7.1094542829860137</v>
      </c>
      <c r="L401" s="89">
        <v>0.23812380999999999</v>
      </c>
      <c r="M401" s="90">
        <v>0.45519051449999998</v>
      </c>
      <c r="N401" s="91">
        <v>0.80281113478925237</v>
      </c>
      <c r="O401" s="89">
        <v>6.2654804120229645E-4</v>
      </c>
      <c r="P401" s="90">
        <v>8.36951030057413E-4</v>
      </c>
      <c r="Q401" s="91">
        <v>2.8976081920382593E-3</v>
      </c>
      <c r="R401" s="89">
        <v>7.4127608915906785E-4</v>
      </c>
      <c r="S401" s="90">
        <v>9.9022619047619046E-4</v>
      </c>
      <c r="T401" s="91">
        <v>3.9136662360276363E-3</v>
      </c>
      <c r="U401" s="89">
        <v>1.3709866100000001E-2</v>
      </c>
      <c r="V401" s="90">
        <v>2.7088294879999999E-2</v>
      </c>
      <c r="W401" s="91">
        <v>4.7601498463340858E-2</v>
      </c>
      <c r="X401" s="89">
        <v>3.9019571000000002E-3</v>
      </c>
      <c r="Y401" s="90">
        <v>5.8497616800000001E-3</v>
      </c>
      <c r="Z401" s="91">
        <v>8.8642283964981815E-3</v>
      </c>
      <c r="AA401" s="89">
        <v>2.2294017199999999E-2</v>
      </c>
      <c r="AB401" s="90">
        <v>2.9667134679999999E-2</v>
      </c>
      <c r="AC401" s="91">
        <v>1.0489074999398175E-2</v>
      </c>
      <c r="AD401" s="89">
        <v>1.00318631E-2</v>
      </c>
      <c r="AE401" s="90">
        <v>1.3894343890000001E-2</v>
      </c>
      <c r="AF401" s="91">
        <v>3.9059208600476644E-3</v>
      </c>
      <c r="AG401" s="89">
        <v>4.3026408299999999E-2</v>
      </c>
      <c r="AH401" s="90">
        <v>8.0187626329999998E-2</v>
      </c>
      <c r="AI401" s="91">
        <v>0.10471797477953156</v>
      </c>
      <c r="AJ401" s="89">
        <v>0.25082507999999998</v>
      </c>
      <c r="AK401" s="90">
        <v>0.486778673</v>
      </c>
      <c r="AL401" s="104">
        <v>0.486778673</v>
      </c>
    </row>
    <row r="402" spans="1:38" ht="13" x14ac:dyDescent="0.3">
      <c r="A402" s="71">
        <v>1984</v>
      </c>
      <c r="B402" s="72">
        <v>37</v>
      </c>
      <c r="C402" s="89">
        <v>2.4157565499999998</v>
      </c>
      <c r="D402" s="90">
        <v>4.1601877649999999</v>
      </c>
      <c r="E402" s="91">
        <v>5.3128619815279929</v>
      </c>
      <c r="F402" s="89">
        <v>1.1050348999999999</v>
      </c>
      <c r="G402" s="90">
        <v>1.6205503535000001</v>
      </c>
      <c r="H402" s="91">
        <v>1.347348873785317</v>
      </c>
      <c r="I402" s="89">
        <v>2.2204888899999999</v>
      </c>
      <c r="J402" s="90">
        <v>5.2721388879999997</v>
      </c>
      <c r="K402" s="91">
        <v>7.1094542829860137</v>
      </c>
      <c r="L402" s="89">
        <v>0.23812380999999999</v>
      </c>
      <c r="M402" s="90">
        <v>0.45519051449999998</v>
      </c>
      <c r="N402" s="91">
        <v>0.80281113478925237</v>
      </c>
      <c r="O402" s="89">
        <v>6.2654804120229645E-4</v>
      </c>
      <c r="P402" s="90">
        <v>8.36951030057413E-4</v>
      </c>
      <c r="Q402" s="91">
        <v>2.8976081920382593E-3</v>
      </c>
      <c r="R402" s="89">
        <v>7.4127608915906785E-4</v>
      </c>
      <c r="S402" s="90">
        <v>9.9022619047619046E-4</v>
      </c>
      <c r="T402" s="91">
        <v>3.9136662360276363E-3</v>
      </c>
      <c r="U402" s="89">
        <v>1.3709866100000001E-2</v>
      </c>
      <c r="V402" s="90">
        <v>2.7088294879999999E-2</v>
      </c>
      <c r="W402" s="91">
        <v>4.7601498463340858E-2</v>
      </c>
      <c r="X402" s="89">
        <v>3.9019571000000002E-3</v>
      </c>
      <c r="Y402" s="90">
        <v>5.8497616800000001E-3</v>
      </c>
      <c r="Z402" s="91">
        <v>8.8642283964981815E-3</v>
      </c>
      <c r="AA402" s="89">
        <v>2.2294017199999999E-2</v>
      </c>
      <c r="AB402" s="90">
        <v>2.9667134679999999E-2</v>
      </c>
      <c r="AC402" s="91">
        <v>1.0489074999398175E-2</v>
      </c>
      <c r="AD402" s="89">
        <v>1.00318631E-2</v>
      </c>
      <c r="AE402" s="90">
        <v>1.3894343890000001E-2</v>
      </c>
      <c r="AF402" s="91">
        <v>3.9059208600476644E-3</v>
      </c>
      <c r="AG402" s="89">
        <v>4.3026408299999999E-2</v>
      </c>
      <c r="AH402" s="90">
        <v>8.0187626329999998E-2</v>
      </c>
      <c r="AI402" s="91">
        <v>0.10471797477953156</v>
      </c>
      <c r="AJ402" s="89">
        <v>0.25082507999999998</v>
      </c>
      <c r="AK402" s="90">
        <v>0.486778673</v>
      </c>
      <c r="AL402" s="104">
        <v>0.486778673</v>
      </c>
    </row>
    <row r="403" spans="1:38" ht="13" x14ac:dyDescent="0.3">
      <c r="A403" s="71">
        <v>1984</v>
      </c>
      <c r="B403" s="72">
        <v>38</v>
      </c>
      <c r="C403" s="89">
        <v>2.4157565499999998</v>
      </c>
      <c r="D403" s="90">
        <v>4.1601877649999999</v>
      </c>
      <c r="E403" s="91">
        <v>5.3128619815279929</v>
      </c>
      <c r="F403" s="89">
        <v>1.1050348999999999</v>
      </c>
      <c r="G403" s="90">
        <v>1.6205503535000001</v>
      </c>
      <c r="H403" s="91">
        <v>1.347348873785317</v>
      </c>
      <c r="I403" s="89">
        <v>2.2204888899999999</v>
      </c>
      <c r="J403" s="90">
        <v>5.2721388879999997</v>
      </c>
      <c r="K403" s="91">
        <v>7.1094542829860137</v>
      </c>
      <c r="L403" s="89">
        <v>0.23812380999999999</v>
      </c>
      <c r="M403" s="90">
        <v>0.45519051449999998</v>
      </c>
      <c r="N403" s="91">
        <v>0.80281113478925237</v>
      </c>
      <c r="O403" s="89">
        <v>6.2654804120229645E-4</v>
      </c>
      <c r="P403" s="90">
        <v>8.36951030057413E-4</v>
      </c>
      <c r="Q403" s="91">
        <v>2.8976081920382593E-3</v>
      </c>
      <c r="R403" s="89">
        <v>7.4127608915906785E-4</v>
      </c>
      <c r="S403" s="90">
        <v>9.9022619047619046E-4</v>
      </c>
      <c r="T403" s="91">
        <v>3.9136662360276363E-3</v>
      </c>
      <c r="U403" s="89">
        <v>1.3709866100000001E-2</v>
      </c>
      <c r="V403" s="90">
        <v>2.7088294879999999E-2</v>
      </c>
      <c r="W403" s="91">
        <v>4.7601498463340858E-2</v>
      </c>
      <c r="X403" s="89">
        <v>3.9019571000000002E-3</v>
      </c>
      <c r="Y403" s="90">
        <v>5.8497616800000001E-3</v>
      </c>
      <c r="Z403" s="91">
        <v>8.8642283964981815E-3</v>
      </c>
      <c r="AA403" s="89">
        <v>2.2294017199999999E-2</v>
      </c>
      <c r="AB403" s="90">
        <v>2.9667134679999999E-2</v>
      </c>
      <c r="AC403" s="91">
        <v>1.0489074999398175E-2</v>
      </c>
      <c r="AD403" s="89">
        <v>1.00318631E-2</v>
      </c>
      <c r="AE403" s="90">
        <v>1.3894343890000001E-2</v>
      </c>
      <c r="AF403" s="91">
        <v>3.9059208600476644E-3</v>
      </c>
      <c r="AG403" s="89">
        <v>4.3026408299999999E-2</v>
      </c>
      <c r="AH403" s="90">
        <v>8.0187626329999998E-2</v>
      </c>
      <c r="AI403" s="91">
        <v>0.10471797477953156</v>
      </c>
      <c r="AJ403" s="89">
        <v>0.25082507999999998</v>
      </c>
      <c r="AK403" s="90">
        <v>0.486778673</v>
      </c>
      <c r="AL403" s="104">
        <v>0.486778673</v>
      </c>
    </row>
    <row r="404" spans="1:38" ht="13.5" thickBot="1" x14ac:dyDescent="0.35">
      <c r="A404" s="73">
        <v>1984</v>
      </c>
      <c r="B404" s="74">
        <v>39</v>
      </c>
      <c r="C404" s="96">
        <v>2.4157565499999998</v>
      </c>
      <c r="D404" s="97">
        <v>4.1601877649999999</v>
      </c>
      <c r="E404" s="98">
        <v>5.3128619815279929</v>
      </c>
      <c r="F404" s="96">
        <v>1.1050348999999999</v>
      </c>
      <c r="G404" s="97">
        <v>1.6205503535000001</v>
      </c>
      <c r="H404" s="98">
        <v>1.347348873785317</v>
      </c>
      <c r="I404" s="96">
        <v>2.2204888899999999</v>
      </c>
      <c r="J404" s="97">
        <v>5.2721388879999997</v>
      </c>
      <c r="K404" s="98">
        <v>7.1094542829860137</v>
      </c>
      <c r="L404" s="96">
        <v>0.23812380999999999</v>
      </c>
      <c r="M404" s="97">
        <v>0.45519051449999998</v>
      </c>
      <c r="N404" s="98">
        <v>0.80281113478925237</v>
      </c>
      <c r="O404" s="96">
        <v>6.2654804120229645E-4</v>
      </c>
      <c r="P404" s="97">
        <v>8.36951030057413E-4</v>
      </c>
      <c r="Q404" s="98">
        <v>2.8976081920382593E-3</v>
      </c>
      <c r="R404" s="96">
        <v>7.4127608915906785E-4</v>
      </c>
      <c r="S404" s="97">
        <v>9.9022619047619046E-4</v>
      </c>
      <c r="T404" s="98">
        <v>3.9136662360276363E-3</v>
      </c>
      <c r="U404" s="96">
        <v>1.3709866100000001E-2</v>
      </c>
      <c r="V404" s="97">
        <v>2.7088294879999999E-2</v>
      </c>
      <c r="W404" s="98">
        <v>4.7601498463340858E-2</v>
      </c>
      <c r="X404" s="96">
        <v>3.9019571000000002E-3</v>
      </c>
      <c r="Y404" s="97">
        <v>5.8497616800000001E-3</v>
      </c>
      <c r="Z404" s="98">
        <v>8.8642283964981815E-3</v>
      </c>
      <c r="AA404" s="96">
        <v>2.2294017199999999E-2</v>
      </c>
      <c r="AB404" s="97">
        <v>2.9667134679999999E-2</v>
      </c>
      <c r="AC404" s="98">
        <v>1.0489074999398175E-2</v>
      </c>
      <c r="AD404" s="96">
        <v>1.00318631E-2</v>
      </c>
      <c r="AE404" s="97">
        <v>1.3894343890000001E-2</v>
      </c>
      <c r="AF404" s="98">
        <v>3.9059208600476644E-3</v>
      </c>
      <c r="AG404" s="96">
        <v>4.3026408299999999E-2</v>
      </c>
      <c r="AH404" s="97">
        <v>8.0187626329999998E-2</v>
      </c>
      <c r="AI404" s="98">
        <v>0.10471797477953156</v>
      </c>
      <c r="AJ404" s="96">
        <v>0.25082507999999998</v>
      </c>
      <c r="AK404" s="97">
        <v>0.486778673</v>
      </c>
      <c r="AL404" s="105">
        <v>0.486778673</v>
      </c>
    </row>
    <row r="405" spans="1:38" ht="13" x14ac:dyDescent="0.3">
      <c r="A405" s="69">
        <v>1985</v>
      </c>
      <c r="B405" s="70">
        <v>0</v>
      </c>
      <c r="C405" s="84">
        <v>0.84374800999999999</v>
      </c>
      <c r="D405" s="85">
        <v>2.0318429464999999</v>
      </c>
      <c r="E405" s="86">
        <v>1.3514259457582545</v>
      </c>
      <c r="F405" s="84">
        <v>0.23360417999999999</v>
      </c>
      <c r="G405" s="85">
        <v>0.5160783565</v>
      </c>
      <c r="H405" s="86">
        <v>0.32061363759852229</v>
      </c>
      <c r="I405" s="84">
        <v>0.96000748000000002</v>
      </c>
      <c r="J405" s="85">
        <v>4.7078125865000002</v>
      </c>
      <c r="K405" s="86">
        <v>6.7037435060853587</v>
      </c>
      <c r="L405" s="84">
        <v>0.26522652000000002</v>
      </c>
      <c r="M405" s="85">
        <v>0.52394238900000001</v>
      </c>
      <c r="N405" s="86">
        <v>0.47687595855135106</v>
      </c>
      <c r="O405" s="84">
        <v>6.2654804120229645E-4</v>
      </c>
      <c r="P405" s="85">
        <v>8.36951030057413E-4</v>
      </c>
      <c r="Q405" s="86">
        <v>2.5846213269631732E-3</v>
      </c>
      <c r="R405" s="84">
        <v>7.4127608915906785E-4</v>
      </c>
      <c r="S405" s="85">
        <v>9.9022619047619046E-4</v>
      </c>
      <c r="T405" s="86">
        <v>2.4073178612593177E-3</v>
      </c>
      <c r="U405" s="84">
        <v>2.9726853999999998E-3</v>
      </c>
      <c r="V405" s="85">
        <v>1.3471913715E-2</v>
      </c>
      <c r="W405" s="86">
        <v>1.1327201047475593E-2</v>
      </c>
      <c r="X405" s="84">
        <v>8.4651430000000003E-4</v>
      </c>
      <c r="Y405" s="85">
        <v>1.97715672E-3</v>
      </c>
      <c r="Z405" s="86">
        <v>2.1093205747933904E-3</v>
      </c>
      <c r="AA405" s="84">
        <v>4.8333891999999996E-3</v>
      </c>
      <c r="AB405" s="85">
        <v>7.54133969E-3</v>
      </c>
      <c r="AC405" s="86">
        <v>2.495967477779725E-3</v>
      </c>
      <c r="AD405" s="84">
        <v>2.1746300999999999E-3</v>
      </c>
      <c r="AE405" s="85">
        <v>3.93738019E-3</v>
      </c>
      <c r="AF405" s="86">
        <v>9.294509790746013E-4</v>
      </c>
      <c r="AG405" s="84">
        <v>9.3297141000000007E-3</v>
      </c>
      <c r="AH405" s="85">
        <v>3.7462701265000002E-2</v>
      </c>
      <c r="AI405" s="86">
        <v>2.4918575844724119E-2</v>
      </c>
      <c r="AJ405" s="84">
        <v>0.27782778000000002</v>
      </c>
      <c r="AK405" s="85">
        <v>0.55573056750000005</v>
      </c>
      <c r="AL405" s="103">
        <v>0.55573056750000005</v>
      </c>
    </row>
    <row r="406" spans="1:38" ht="13" x14ac:dyDescent="0.3">
      <c r="A406" s="71">
        <v>1985</v>
      </c>
      <c r="B406" s="72">
        <v>1</v>
      </c>
      <c r="C406" s="89">
        <v>0.89025968</v>
      </c>
      <c r="D406" s="90">
        <v>2.095730144</v>
      </c>
      <c r="E406" s="91">
        <v>1.3518449049149417</v>
      </c>
      <c r="F406" s="89">
        <v>0.26619234000000003</v>
      </c>
      <c r="G406" s="90">
        <v>0.55086573449999998</v>
      </c>
      <c r="H406" s="91">
        <v>0.32095186952601507</v>
      </c>
      <c r="I406" s="89">
        <v>1.0025717999999999</v>
      </c>
      <c r="J406" s="90">
        <v>4.7452485664999999</v>
      </c>
      <c r="K406" s="91">
        <v>6.7045612087381725</v>
      </c>
      <c r="L406" s="89">
        <v>0.26522652000000002</v>
      </c>
      <c r="M406" s="90">
        <v>0.52394238900000001</v>
      </c>
      <c r="N406" s="91">
        <v>0.47689678936033214</v>
      </c>
      <c r="O406" s="89">
        <v>6.2654804120229645E-4</v>
      </c>
      <c r="P406" s="90">
        <v>8.36951030057413E-4</v>
      </c>
      <c r="Q406" s="91">
        <v>2.5873480771605056E-3</v>
      </c>
      <c r="R406" s="89">
        <v>7.4127608915906785E-4</v>
      </c>
      <c r="S406" s="90">
        <v>9.9022619047619046E-4</v>
      </c>
      <c r="T406" s="91">
        <v>2.4105063096970672E-3</v>
      </c>
      <c r="U406" s="89">
        <v>3.3757176000000001E-3</v>
      </c>
      <c r="V406" s="90">
        <v>1.3900900385E-2</v>
      </c>
      <c r="W406" s="91">
        <v>1.1339175521069113E-2</v>
      </c>
      <c r="X406" s="89">
        <v>9.6032029999999996E-4</v>
      </c>
      <c r="Y406" s="90">
        <v>2.099050845E-3</v>
      </c>
      <c r="Z406" s="91">
        <v>2.1115469925585603E-3</v>
      </c>
      <c r="AA406" s="89">
        <v>5.4884134999999999E-3</v>
      </c>
      <c r="AB406" s="90">
        <v>8.2388115650000003E-3</v>
      </c>
      <c r="AC406" s="91">
        <v>2.4986031643888409E-3</v>
      </c>
      <c r="AD406" s="89">
        <v>2.4696945999999999E-3</v>
      </c>
      <c r="AE406" s="90">
        <v>4.2512701049999997E-3</v>
      </c>
      <c r="AF406" s="91">
        <v>9.3043178718007222E-4</v>
      </c>
      <c r="AG406" s="89">
        <v>1.0593821600000001E-2</v>
      </c>
      <c r="AH406" s="90">
        <v>3.8808320790000003E-2</v>
      </c>
      <c r="AI406" s="91">
        <v>2.4944856652212789E-2</v>
      </c>
      <c r="AJ406" s="89">
        <v>0.27782778000000002</v>
      </c>
      <c r="AK406" s="90">
        <v>0.55573056750000005</v>
      </c>
      <c r="AL406" s="104">
        <v>0.55573056750000005</v>
      </c>
    </row>
    <row r="407" spans="1:38" ht="13" x14ac:dyDescent="0.3">
      <c r="A407" s="71">
        <v>1985</v>
      </c>
      <c r="B407" s="72">
        <v>2</v>
      </c>
      <c r="C407" s="89">
        <v>0.94519976999999999</v>
      </c>
      <c r="D407" s="90">
        <v>2.1719773830000002</v>
      </c>
      <c r="E407" s="91">
        <v>1.4317518369031486</v>
      </c>
      <c r="F407" s="89">
        <v>0.30334915000000001</v>
      </c>
      <c r="G407" s="90">
        <v>0.58915599299999999</v>
      </c>
      <c r="H407" s="91">
        <v>0.3849757416669104</v>
      </c>
      <c r="I407" s="89">
        <v>1.04935288</v>
      </c>
      <c r="J407" s="90">
        <v>4.7848040870000004</v>
      </c>
      <c r="K407" s="91">
        <v>6.8641882074230054</v>
      </c>
      <c r="L407" s="89">
        <v>0.26522652000000002</v>
      </c>
      <c r="M407" s="90">
        <v>0.52394238900000001</v>
      </c>
      <c r="N407" s="91">
        <v>0.48080099072132537</v>
      </c>
      <c r="O407" s="89">
        <v>6.2654804120229645E-4</v>
      </c>
      <c r="P407" s="90">
        <v>8.36951030057413E-4</v>
      </c>
      <c r="Q407" s="91">
        <v>3.1034795787715421E-3</v>
      </c>
      <c r="R407" s="89">
        <v>7.4127608915906785E-4</v>
      </c>
      <c r="S407" s="90">
        <v>9.9022619047619046E-4</v>
      </c>
      <c r="T407" s="91">
        <v>3.0132556000766939E-3</v>
      </c>
      <c r="U407" s="89">
        <v>3.8317471E-3</v>
      </c>
      <c r="V407" s="90">
        <v>1.4372413384999999E-2</v>
      </c>
      <c r="W407" s="91">
        <v>1.3601133924132081E-2</v>
      </c>
      <c r="X407" s="89">
        <v>1.0902005999999999E-3</v>
      </c>
      <c r="Y407" s="90">
        <v>2.2335040350000002E-3</v>
      </c>
      <c r="Z407" s="91">
        <v>2.5327583932093895E-3</v>
      </c>
      <c r="AA407" s="89">
        <v>6.2317055000000003E-3</v>
      </c>
      <c r="AB407" s="90">
        <v>9.0054442749999998E-3</v>
      </c>
      <c r="AC407" s="91">
        <v>2.9970334054770747E-3</v>
      </c>
      <c r="AD407" s="89">
        <v>2.8035263999999999E-3</v>
      </c>
      <c r="AE407" s="90">
        <v>4.5965035150000002E-3</v>
      </c>
      <c r="AF407" s="91">
        <v>1.1160345071315064E-3</v>
      </c>
      <c r="AG407" s="89">
        <v>1.20266091E-2</v>
      </c>
      <c r="AH407" s="90">
        <v>4.02882673E-2</v>
      </c>
      <c r="AI407" s="91">
        <v>2.9920968237255412E-2</v>
      </c>
      <c r="AJ407" s="89">
        <v>0.27782778000000002</v>
      </c>
      <c r="AK407" s="90">
        <v>0.55573056750000005</v>
      </c>
      <c r="AL407" s="104">
        <v>0.55573056750000005</v>
      </c>
    </row>
    <row r="408" spans="1:38" ht="13" x14ac:dyDescent="0.3">
      <c r="A408" s="71">
        <v>1985</v>
      </c>
      <c r="B408" s="72">
        <v>3</v>
      </c>
      <c r="C408" s="89">
        <v>1.0001023200000001</v>
      </c>
      <c r="D408" s="90">
        <v>2.2448840379999999</v>
      </c>
      <c r="E408" s="91">
        <v>1.352915995314445</v>
      </c>
      <c r="F408" s="89">
        <v>0.33977041000000002</v>
      </c>
      <c r="G408" s="90">
        <v>0.62572376500000004</v>
      </c>
      <c r="H408" s="91">
        <v>0.32180881213851675</v>
      </c>
      <c r="I408" s="89">
        <v>1.0940034000000001</v>
      </c>
      <c r="J408" s="90">
        <v>4.8210395415000002</v>
      </c>
      <c r="K408" s="91">
        <v>6.706710626326962</v>
      </c>
      <c r="L408" s="89">
        <v>0.26522652000000002</v>
      </c>
      <c r="M408" s="90">
        <v>0.52394238900000001</v>
      </c>
      <c r="N408" s="91">
        <v>0.47695048748725644</v>
      </c>
      <c r="O408" s="89">
        <v>6.2654804120229645E-4</v>
      </c>
      <c r="P408" s="90">
        <v>8.36951030057413E-4</v>
      </c>
      <c r="Q408" s="91">
        <v>2.5942562577787542E-3</v>
      </c>
      <c r="R408" s="89">
        <v>7.4127608915906785E-4</v>
      </c>
      <c r="S408" s="90">
        <v>9.9022619047619046E-4</v>
      </c>
      <c r="T408" s="91">
        <v>2.4185701735119701E-3</v>
      </c>
      <c r="U408" s="89">
        <v>4.2807432000000001E-3</v>
      </c>
      <c r="V408" s="90">
        <v>1.4823414235E-2</v>
      </c>
      <c r="W408" s="91">
        <v>1.1369428713668644E-2</v>
      </c>
      <c r="X408" s="89">
        <v>1.2183687000000001E-3</v>
      </c>
      <c r="Y408" s="90">
        <v>2.3617615200000001E-3</v>
      </c>
      <c r="Z408" s="91">
        <v>2.1171839483124684E-3</v>
      </c>
      <c r="AA408" s="89">
        <v>6.9601352000000002E-3</v>
      </c>
      <c r="AB408" s="90">
        <v>9.7384200199999993E-3</v>
      </c>
      <c r="AC408" s="91">
        <v>2.5052741397613297E-3</v>
      </c>
      <c r="AD408" s="89">
        <v>3.1326356000000001E-3</v>
      </c>
      <c r="AE408" s="90">
        <v>4.9259459399999999E-3</v>
      </c>
      <c r="AF408" s="91">
        <v>9.3291421901310471E-4</v>
      </c>
      <c r="AG408" s="89">
        <v>1.3433285999999999E-2</v>
      </c>
      <c r="AH408" s="90">
        <v>4.1702896509999997E-2</v>
      </c>
      <c r="AI408" s="91">
        <v>2.5011445200966397E-2</v>
      </c>
      <c r="AJ408" s="89">
        <v>0.27782778000000002</v>
      </c>
      <c r="AK408" s="90">
        <v>0.55573056750000005</v>
      </c>
      <c r="AL408" s="104">
        <v>0.55573056750000005</v>
      </c>
    </row>
    <row r="409" spans="1:38" ht="13" x14ac:dyDescent="0.3">
      <c r="A409" s="71">
        <v>1985</v>
      </c>
      <c r="B409" s="72">
        <v>4</v>
      </c>
      <c r="C409" s="89">
        <v>1.0551174699999999</v>
      </c>
      <c r="D409" s="90">
        <v>2.3151290855000002</v>
      </c>
      <c r="E409" s="91">
        <v>5.334236019045882</v>
      </c>
      <c r="F409" s="89">
        <v>0.37551939000000001</v>
      </c>
      <c r="G409" s="90">
        <v>0.66095133900000003</v>
      </c>
      <c r="H409" s="91">
        <v>1.236745239752608</v>
      </c>
      <c r="I409" s="89">
        <v>1.1368229299999999</v>
      </c>
      <c r="J409" s="90">
        <v>4.8543707495000001</v>
      </c>
      <c r="K409" s="91">
        <v>6.7015858174450855</v>
      </c>
      <c r="L409" s="89">
        <v>0.26522652000000002</v>
      </c>
      <c r="M409" s="90">
        <v>0.52394238900000001</v>
      </c>
      <c r="N409" s="91">
        <v>0.87636592660820534</v>
      </c>
      <c r="O409" s="89">
        <v>6.2654804120229645E-4</v>
      </c>
      <c r="P409" s="90">
        <v>8.36951030057413E-4</v>
      </c>
      <c r="Q409" s="91">
        <v>4.4882113759337795E-3</v>
      </c>
      <c r="R409" s="89">
        <v>7.4127608915906785E-4</v>
      </c>
      <c r="S409" s="90">
        <v>9.9022619047619046E-4</v>
      </c>
      <c r="T409" s="91">
        <v>2.4234417359240831E-3</v>
      </c>
      <c r="U409" s="89">
        <v>4.7212575000000001E-3</v>
      </c>
      <c r="V409" s="90">
        <v>1.5257609094999999E-2</v>
      </c>
      <c r="W409" s="91">
        <v>4.3693979546359285E-2</v>
      </c>
      <c r="X409" s="89">
        <v>1.3438884E-3</v>
      </c>
      <c r="Y409" s="90">
        <v>2.4851659249999999E-3</v>
      </c>
      <c r="Z409" s="91">
        <v>8.1365775167852403E-3</v>
      </c>
      <c r="AA409" s="89">
        <v>7.6772454000000002E-3</v>
      </c>
      <c r="AB409" s="90">
        <v>1.0444597284999999E-2</v>
      </c>
      <c r="AC409" s="91">
        <v>9.6280606626027738E-3</v>
      </c>
      <c r="AD409" s="89">
        <v>3.4546207000000001E-3</v>
      </c>
      <c r="AE409" s="90">
        <v>5.2438542799999998E-3</v>
      </c>
      <c r="AF409" s="91">
        <v>3.5852922897980878E-3</v>
      </c>
      <c r="AG409" s="89">
        <v>1.4817254E-2</v>
      </c>
      <c r="AH409" s="90">
        <v>4.3065805700000001E-2</v>
      </c>
      <c r="AI409" s="91">
        <v>9.6121748044594599E-2</v>
      </c>
      <c r="AJ409" s="89">
        <v>0.27782778000000002</v>
      </c>
      <c r="AK409" s="90">
        <v>0.55573056750000005</v>
      </c>
      <c r="AL409" s="104">
        <v>0.55573056750000005</v>
      </c>
    </row>
    <row r="410" spans="1:38" ht="13" x14ac:dyDescent="0.3">
      <c r="A410" s="71">
        <v>1985</v>
      </c>
      <c r="B410" s="72">
        <v>5</v>
      </c>
      <c r="C410" s="89">
        <v>1.1104554</v>
      </c>
      <c r="D410" s="90">
        <v>2.3832526065000001</v>
      </c>
      <c r="E410" s="91">
        <v>5.334971831613065</v>
      </c>
      <c r="F410" s="89">
        <v>0.41074336</v>
      </c>
      <c r="G410" s="90">
        <v>0.69518706249999995</v>
      </c>
      <c r="H410" s="91">
        <v>1.2373342231093232</v>
      </c>
      <c r="I410" s="89">
        <v>1.1777224500000001</v>
      </c>
      <c r="J410" s="90">
        <v>4.8850573260000001</v>
      </c>
      <c r="K410" s="91">
        <v>6.7030564332849227</v>
      </c>
      <c r="L410" s="89">
        <v>0.26522652000000002</v>
      </c>
      <c r="M410" s="90">
        <v>0.52394238900000001</v>
      </c>
      <c r="N410" s="91">
        <v>0.87639853626945896</v>
      </c>
      <c r="O410" s="89">
        <v>6.2654804120229645E-4</v>
      </c>
      <c r="P410" s="90">
        <v>8.36951030057413E-4</v>
      </c>
      <c r="Q410" s="91">
        <v>4.4903413436471751E-3</v>
      </c>
      <c r="R410" s="89">
        <v>7.4127608915906785E-4</v>
      </c>
      <c r="S410" s="90">
        <v>9.9022619047619046E-4</v>
      </c>
      <c r="T410" s="91">
        <v>2.4289357119372883E-3</v>
      </c>
      <c r="U410" s="89">
        <v>5.1559652999999999E-3</v>
      </c>
      <c r="V410" s="90">
        <v>1.5679241619999999E-2</v>
      </c>
      <c r="W410" s="91">
        <v>4.3714629310054695E-2</v>
      </c>
      <c r="X410" s="89">
        <v>1.4675437E-3</v>
      </c>
      <c r="Y410" s="90">
        <v>2.605312075E-3</v>
      </c>
      <c r="Z410" s="91">
        <v>8.1404373182974894E-3</v>
      </c>
      <c r="AA410" s="89">
        <v>8.3847204000000002E-3</v>
      </c>
      <c r="AB410" s="90">
        <v>1.113063985E-2</v>
      </c>
      <c r="AC410" s="91">
        <v>9.6325756309591296E-3</v>
      </c>
      <c r="AD410" s="89">
        <v>3.7731739000000002E-3</v>
      </c>
      <c r="AE410" s="90">
        <v>5.5525064649999999E-3</v>
      </c>
      <c r="AF410" s="91">
        <v>3.5869872477522599E-3</v>
      </c>
      <c r="AG410" s="89">
        <v>1.61813214E-2</v>
      </c>
      <c r="AH410" s="90">
        <v>4.4389694459999997E-2</v>
      </c>
      <c r="AI410" s="91">
        <v>9.6167460009267958E-2</v>
      </c>
      <c r="AJ410" s="89">
        <v>0.27782778000000002</v>
      </c>
      <c r="AK410" s="90">
        <v>0.55573056750000005</v>
      </c>
      <c r="AL410" s="104">
        <v>0.55573056750000005</v>
      </c>
    </row>
    <row r="411" spans="1:38" ht="13" x14ac:dyDescent="0.3">
      <c r="A411" s="71">
        <v>1985</v>
      </c>
      <c r="B411" s="72">
        <v>6</v>
      </c>
      <c r="C411" s="89">
        <v>1.16612907</v>
      </c>
      <c r="D411" s="90">
        <v>2.4499066395</v>
      </c>
      <c r="E411" s="91">
        <v>5.3357807783468978</v>
      </c>
      <c r="F411" s="89">
        <v>0.44565789</v>
      </c>
      <c r="G411" s="90">
        <v>0.72876173649999998</v>
      </c>
      <c r="H411" s="91">
        <v>1.2379904997977222</v>
      </c>
      <c r="I411" s="89">
        <v>1.2168538200000001</v>
      </c>
      <c r="J411" s="90">
        <v>4.9133856265000002</v>
      </c>
      <c r="K411" s="91">
        <v>6.704684579113497</v>
      </c>
      <c r="L411" s="89">
        <v>0.26522652000000002</v>
      </c>
      <c r="M411" s="90">
        <v>0.52394238900000001</v>
      </c>
      <c r="N411" s="91">
        <v>0.87644110977907341</v>
      </c>
      <c r="O411" s="89">
        <v>6.2654804120229645E-4</v>
      </c>
      <c r="P411" s="90">
        <v>8.36951030057413E-4</v>
      </c>
      <c r="Q411" s="91">
        <v>4.4927261566979114E-3</v>
      </c>
      <c r="R411" s="89">
        <v>7.4127608915906785E-4</v>
      </c>
      <c r="S411" s="90">
        <v>9.9022619047619046E-4</v>
      </c>
      <c r="T411" s="91">
        <v>2.4350724657556163E-3</v>
      </c>
      <c r="U411" s="89">
        <v>5.5863220000000003E-3</v>
      </c>
      <c r="V411" s="90">
        <v>1.6092594695E-2</v>
      </c>
      <c r="W411" s="91">
        <v>4.3737880077802695E-2</v>
      </c>
      <c r="X411" s="89">
        <v>1.5893608E-3</v>
      </c>
      <c r="Y411" s="90">
        <v>2.7229943149999999E-3</v>
      </c>
      <c r="Z411" s="91">
        <v>8.1447290185295649E-3</v>
      </c>
      <c r="AA411" s="89">
        <v>9.0829858999999999E-3</v>
      </c>
      <c r="AB411" s="90">
        <v>1.180256358E-2</v>
      </c>
      <c r="AC411" s="91">
        <v>9.637700487066787E-3</v>
      </c>
      <c r="AD411" s="89">
        <v>4.0872358000000001E-3</v>
      </c>
      <c r="AE411" s="90">
        <v>5.8550065599999998E-3</v>
      </c>
      <c r="AF411" s="91">
        <v>3.5888961242648855E-3</v>
      </c>
      <c r="AG411" s="89">
        <v>1.75307198E-2</v>
      </c>
      <c r="AH411" s="90">
        <v>4.5687205549999998E-2</v>
      </c>
      <c r="AI411" s="91">
        <v>9.6218147020572894E-2</v>
      </c>
      <c r="AJ411" s="89">
        <v>0.27782778000000002</v>
      </c>
      <c r="AK411" s="90">
        <v>0.55573056750000005</v>
      </c>
      <c r="AL411" s="104">
        <v>0.55573056750000005</v>
      </c>
    </row>
    <row r="412" spans="1:38" ht="13" x14ac:dyDescent="0.3">
      <c r="A412" s="71">
        <v>1985</v>
      </c>
      <c r="B412" s="72">
        <v>7</v>
      </c>
      <c r="C412" s="89">
        <v>1.2224103099999999</v>
      </c>
      <c r="D412" s="90">
        <v>2.5157309854999998</v>
      </c>
      <c r="E412" s="91">
        <v>5.3553310649576078</v>
      </c>
      <c r="F412" s="89">
        <v>0.48014741999999999</v>
      </c>
      <c r="G412" s="90">
        <v>0.76195719900000003</v>
      </c>
      <c r="H412" s="91">
        <v>1.2537289903939566</v>
      </c>
      <c r="I412" s="89">
        <v>1.25441498</v>
      </c>
      <c r="J412" s="90">
        <v>4.9397038599999998</v>
      </c>
      <c r="K412" s="91">
        <v>6.7437163133963187</v>
      </c>
      <c r="L412" s="89">
        <v>0.26522652000000002</v>
      </c>
      <c r="M412" s="90">
        <v>0.52394238900000001</v>
      </c>
      <c r="N412" s="91">
        <v>0.83529398471679839</v>
      </c>
      <c r="O412" s="89">
        <v>6.2654804120229645E-4</v>
      </c>
      <c r="P412" s="90">
        <v>8.36951030057413E-4</v>
      </c>
      <c r="Q412" s="91">
        <v>4.5498557416176989E-3</v>
      </c>
      <c r="R412" s="89">
        <v>7.4127608915906785E-4</v>
      </c>
      <c r="S412" s="90">
        <v>9.9022619047619046E-4</v>
      </c>
      <c r="T412" s="91">
        <v>2.5825520164564899E-3</v>
      </c>
      <c r="U412" s="89">
        <v>6.0122978999999997E-3</v>
      </c>
      <c r="V412" s="90">
        <v>1.6501976679999999E-2</v>
      </c>
      <c r="W412" s="91">
        <v>4.4293997100632435E-2</v>
      </c>
      <c r="X412" s="89">
        <v>1.7101281E-3</v>
      </c>
      <c r="Y412" s="90">
        <v>2.8395498599999998E-3</v>
      </c>
      <c r="Z412" s="91">
        <v>8.2483089383970348E-3</v>
      </c>
      <c r="AA412" s="89">
        <v>9.7758215000000002E-3</v>
      </c>
      <c r="AB412" s="90">
        <v>1.246791427E-2</v>
      </c>
      <c r="AC412" s="91">
        <v>9.7602699443515243E-3</v>
      </c>
      <c r="AD412" s="89">
        <v>4.3984645000000001E-3</v>
      </c>
      <c r="AE412" s="90">
        <v>6.1545449549999997E-3</v>
      </c>
      <c r="AF412" s="91">
        <v>3.6345299091694715E-3</v>
      </c>
      <c r="AG412" s="89">
        <v>1.8867107300000002E-2</v>
      </c>
      <c r="AH412" s="90">
        <v>4.6971123750000003E-2</v>
      </c>
      <c r="AI412" s="91">
        <v>9.7441485595102253E-2</v>
      </c>
      <c r="AJ412" s="89">
        <v>0.27782778000000002</v>
      </c>
      <c r="AK412" s="90">
        <v>0.55573056750000005</v>
      </c>
      <c r="AL412" s="104">
        <v>0.55573056750000005</v>
      </c>
    </row>
    <row r="413" spans="1:38" ht="13" x14ac:dyDescent="0.3">
      <c r="A413" s="71">
        <v>1985</v>
      </c>
      <c r="B413" s="72">
        <v>8</v>
      </c>
      <c r="C413" s="89">
        <v>1.27947159</v>
      </c>
      <c r="D413" s="90">
        <v>2.581241672</v>
      </c>
      <c r="E413" s="91">
        <v>5.349766818766617</v>
      </c>
      <c r="F413" s="89">
        <v>0.51456667</v>
      </c>
      <c r="G413" s="90">
        <v>0.79512553799999997</v>
      </c>
      <c r="H413" s="91">
        <v>1.2547068527721896</v>
      </c>
      <c r="I413" s="89">
        <v>1.29029288</v>
      </c>
      <c r="J413" s="90">
        <v>4.9641384894999998</v>
      </c>
      <c r="K413" s="91">
        <v>6.7407036289657603</v>
      </c>
      <c r="L413" s="89">
        <v>0.24062406</v>
      </c>
      <c r="M413" s="90">
        <v>0.46568656400000003</v>
      </c>
      <c r="N413" s="91">
        <v>0.83536083469411937</v>
      </c>
      <c r="O413" s="89">
        <v>6.2654804120229645E-4</v>
      </c>
      <c r="P413" s="90">
        <v>8.36951030057413E-4</v>
      </c>
      <c r="Q413" s="91">
        <v>4.5533952880619059E-3</v>
      </c>
      <c r="R413" s="89">
        <v>7.4127608915906785E-4</v>
      </c>
      <c r="S413" s="90">
        <v>9.9022619047619046E-4</v>
      </c>
      <c r="T413" s="91">
        <v>2.5953296638573857E-3</v>
      </c>
      <c r="U413" s="89">
        <v>6.4345762999999997E-3</v>
      </c>
      <c r="V413" s="90">
        <v>1.6910817655E-2</v>
      </c>
      <c r="W413" s="91">
        <v>4.4328471289195044E-2</v>
      </c>
      <c r="X413" s="89">
        <v>1.8310310999999999E-3</v>
      </c>
      <c r="Y413" s="90">
        <v>2.955513955E-3</v>
      </c>
      <c r="Z413" s="91">
        <v>8.2547215341236546E-3</v>
      </c>
      <c r="AA413" s="89">
        <v>1.0463734000000001E-2</v>
      </c>
      <c r="AB413" s="90">
        <v>1.3132330645000001E-2</v>
      </c>
      <c r="AC413" s="91">
        <v>9.7678484781098442E-3</v>
      </c>
      <c r="AD413" s="89">
        <v>4.7082317999999996E-3</v>
      </c>
      <c r="AE413" s="90">
        <v>6.453477535E-3</v>
      </c>
      <c r="AF413" s="91">
        <v>3.6373592408908101E-3</v>
      </c>
      <c r="AG413" s="89">
        <v>2.0193779200000001E-2</v>
      </c>
      <c r="AH413" s="90">
        <v>4.8253358505000003E-2</v>
      </c>
      <c r="AI413" s="91">
        <v>9.7517625608873865E-2</v>
      </c>
      <c r="AJ413" s="89">
        <v>0.25322531999999998</v>
      </c>
      <c r="AK413" s="90">
        <v>0.49747474250000001</v>
      </c>
      <c r="AL413" s="104">
        <v>0.49747474250000001</v>
      </c>
    </row>
    <row r="414" spans="1:38" ht="13" x14ac:dyDescent="0.3">
      <c r="A414" s="71">
        <v>1985</v>
      </c>
      <c r="B414" s="72">
        <v>9</v>
      </c>
      <c r="C414" s="89">
        <v>1.3372635799999999</v>
      </c>
      <c r="D414" s="90">
        <v>2.6471341884999999</v>
      </c>
      <c r="E414" s="91">
        <v>5.3516097063377099</v>
      </c>
      <c r="F414" s="89">
        <v>0.54874228999999997</v>
      </c>
      <c r="G414" s="90">
        <v>0.82855353549999999</v>
      </c>
      <c r="H414" s="91">
        <v>1.2561980623061202</v>
      </c>
      <c r="I414" s="89">
        <v>1.3247971700000001</v>
      </c>
      <c r="J414" s="90">
        <v>4.9870431504999999</v>
      </c>
      <c r="K414" s="91">
        <v>6.7443909334156631</v>
      </c>
      <c r="L414" s="89">
        <v>0.24062406</v>
      </c>
      <c r="M414" s="90">
        <v>0.46568656400000003</v>
      </c>
      <c r="N414" s="91">
        <v>0.83543285043735538</v>
      </c>
      <c r="O414" s="89">
        <v>6.2654804120229645E-4</v>
      </c>
      <c r="P414" s="90">
        <v>8.36951030057413E-4</v>
      </c>
      <c r="Q414" s="91">
        <v>4.5588046835329946E-3</v>
      </c>
      <c r="R414" s="89">
        <v>7.4127608915906785E-4</v>
      </c>
      <c r="S414" s="90">
        <v>9.9022619047619046E-4</v>
      </c>
      <c r="T414" s="91">
        <v>2.6093195679487745E-3</v>
      </c>
      <c r="U414" s="89">
        <v>6.8564443999999999E-3</v>
      </c>
      <c r="V414" s="90">
        <v>1.732288639E-2</v>
      </c>
      <c r="W414" s="91">
        <v>4.4381170068996556E-2</v>
      </c>
      <c r="X414" s="89">
        <v>1.9510445E-3</v>
      </c>
      <c r="Y414" s="90">
        <v>3.0729440799999999E-3</v>
      </c>
      <c r="Z414" s="91">
        <v>8.2645408296550607E-3</v>
      </c>
      <c r="AA414" s="89">
        <v>1.11486641E-2</v>
      </c>
      <c r="AB414" s="90">
        <v>1.3802568984999999E-2</v>
      </c>
      <c r="AC414" s="91">
        <v>9.7794667327115604E-3</v>
      </c>
      <c r="AD414" s="89">
        <v>5.0168994000000001E-3</v>
      </c>
      <c r="AE414" s="90">
        <v>6.7549217950000004E-3</v>
      </c>
      <c r="AF414" s="91">
        <v>3.641679210673036E-3</v>
      </c>
      <c r="AG414" s="89">
        <v>2.1515721299999999E-2</v>
      </c>
      <c r="AH414" s="90">
        <v>4.9546646724999997E-2</v>
      </c>
      <c r="AI414" s="91">
        <v>9.7633535426187454E-2</v>
      </c>
      <c r="AJ414" s="89">
        <v>0.25322531999999998</v>
      </c>
      <c r="AK414" s="90">
        <v>0.49747474250000001</v>
      </c>
      <c r="AL414" s="104">
        <v>0.49747474250000001</v>
      </c>
    </row>
    <row r="415" spans="1:38" ht="13" x14ac:dyDescent="0.3">
      <c r="A415" s="71">
        <v>1985</v>
      </c>
      <c r="B415" s="72">
        <v>10</v>
      </c>
      <c r="C415" s="89">
        <v>1.39609889</v>
      </c>
      <c r="D415" s="90">
        <v>2.7138945200000002</v>
      </c>
      <c r="E415" s="91">
        <v>5.3536487901426204</v>
      </c>
      <c r="F415" s="89">
        <v>0.58282909999999999</v>
      </c>
      <c r="G415" s="90">
        <v>0.862589308</v>
      </c>
      <c r="H415" s="91">
        <v>1.2599151650057518</v>
      </c>
      <c r="I415" s="89">
        <v>1.3579312699999999</v>
      </c>
      <c r="J415" s="90">
        <v>5.0085241224999999</v>
      </c>
      <c r="K415" s="91">
        <v>6.7484740917822839</v>
      </c>
      <c r="L415" s="89">
        <v>0.24062406</v>
      </c>
      <c r="M415" s="90">
        <v>0.46568656400000003</v>
      </c>
      <c r="N415" s="91">
        <v>0.83551468684938945</v>
      </c>
      <c r="O415" s="89">
        <v>6.2654804120229645E-4</v>
      </c>
      <c r="P415" s="90">
        <v>8.36951030057413E-4</v>
      </c>
      <c r="Q415" s="91">
        <v>2.7199393128109883E-3</v>
      </c>
      <c r="R415" s="89">
        <v>7.4127608915906785E-4</v>
      </c>
      <c r="S415" s="90">
        <v>9.9022619047619046E-4</v>
      </c>
      <c r="T415" s="91">
        <v>2.6246717210217743E-3</v>
      </c>
      <c r="U415" s="89">
        <v>7.2771928999999999E-3</v>
      </c>
      <c r="V415" s="90">
        <v>1.7742162299999999E-2</v>
      </c>
      <c r="W415" s="91">
        <v>4.451242613480437E-2</v>
      </c>
      <c r="X415" s="89">
        <v>2.0708481000000002E-3</v>
      </c>
      <c r="Y415" s="90">
        <v>3.1922797199999998E-3</v>
      </c>
      <c r="Z415" s="91">
        <v>8.2889832208346611E-3</v>
      </c>
      <c r="AA415" s="89">
        <v>1.18325902E-2</v>
      </c>
      <c r="AB415" s="90">
        <v>1.4484980850000001E-2</v>
      </c>
      <c r="AC415" s="91">
        <v>9.808390669309346E-3</v>
      </c>
      <c r="AD415" s="89">
        <v>5.3252613999999997E-3</v>
      </c>
      <c r="AE415" s="90">
        <v>7.0618247850000003E-3</v>
      </c>
      <c r="AF415" s="91">
        <v>3.6524521359963401E-3</v>
      </c>
      <c r="AG415" s="89">
        <v>2.2836436000000002E-2</v>
      </c>
      <c r="AH415" s="90">
        <v>5.0863423319999997E-2</v>
      </c>
      <c r="AI415" s="91">
        <v>9.792226004518427E-2</v>
      </c>
      <c r="AJ415" s="89">
        <v>0.25322531999999998</v>
      </c>
      <c r="AK415" s="90">
        <v>0.49747474250000001</v>
      </c>
      <c r="AL415" s="104">
        <v>0.49747474250000001</v>
      </c>
    </row>
    <row r="416" spans="1:38" ht="13" x14ac:dyDescent="0.3">
      <c r="A416" s="71">
        <v>1985</v>
      </c>
      <c r="B416" s="72">
        <v>11</v>
      </c>
      <c r="C416" s="89">
        <v>1.4561091100000001</v>
      </c>
      <c r="D416" s="90">
        <v>2.7822426060000001</v>
      </c>
      <c r="E416" s="91">
        <v>5.4355943515161176</v>
      </c>
      <c r="F416" s="89">
        <v>0.61704861</v>
      </c>
      <c r="G416" s="90">
        <v>0.89760882649999996</v>
      </c>
      <c r="H416" s="91">
        <v>1.3260026266087577</v>
      </c>
      <c r="I416" s="89">
        <v>1.38977621</v>
      </c>
      <c r="J416" s="90">
        <v>5.0288857399999998</v>
      </c>
      <c r="K416" s="91">
        <v>6.9121461860780178</v>
      </c>
      <c r="L416" s="89">
        <v>0.24062406</v>
      </c>
      <c r="M416" s="90">
        <v>0.46568656400000003</v>
      </c>
      <c r="N416" s="91">
        <v>0.83872273369801353</v>
      </c>
      <c r="O416" s="89">
        <v>6.2654804120229645E-4</v>
      </c>
      <c r="P416" s="90">
        <v>8.36951030057413E-4</v>
      </c>
      <c r="Q416" s="91">
        <v>2.8626094290154203E-3</v>
      </c>
      <c r="R416" s="89">
        <v>7.4127608915906785E-4</v>
      </c>
      <c r="S416" s="90">
        <v>9.9022619047619046E-4</v>
      </c>
      <c r="T416" s="91">
        <v>3.2427843965414193E-3</v>
      </c>
      <c r="U416" s="89">
        <v>7.6980071999999998E-3</v>
      </c>
      <c r="V416" s="90">
        <v>1.8173316344999999E-2</v>
      </c>
      <c r="W416" s="91">
        <v>4.684737908116509E-2</v>
      </c>
      <c r="X416" s="89">
        <v>2.1907621000000002E-3</v>
      </c>
      <c r="Y416" s="90">
        <v>3.3148372350000001E-3</v>
      </c>
      <c r="Z416" s="91">
        <v>8.7237938080248628E-3</v>
      </c>
      <c r="AA416" s="89">
        <v>1.2517110999999999E-2</v>
      </c>
      <c r="AB416" s="90">
        <v>1.518562111E-2</v>
      </c>
      <c r="AC416" s="91">
        <v>1.0322915296649001E-2</v>
      </c>
      <c r="AD416" s="89">
        <v>5.6325237999999998E-3</v>
      </c>
      <c r="AE416" s="90">
        <v>7.3773369949999999E-3</v>
      </c>
      <c r="AF416" s="91">
        <v>3.844046890066542E-3</v>
      </c>
      <c r="AG416" s="89">
        <v>2.4157686599999999E-2</v>
      </c>
      <c r="AH416" s="90">
        <v>5.2216140799999998E-2</v>
      </c>
      <c r="AI416" s="91">
        <v>0.10305890616408336</v>
      </c>
      <c r="AJ416" s="89">
        <v>0.25322531999999998</v>
      </c>
      <c r="AK416" s="90">
        <v>0.49747474250000001</v>
      </c>
      <c r="AL416" s="104">
        <v>0.49747474250000001</v>
      </c>
    </row>
    <row r="417" spans="1:38" ht="13" x14ac:dyDescent="0.3">
      <c r="A417" s="71">
        <v>1985</v>
      </c>
      <c r="B417" s="72">
        <v>12</v>
      </c>
      <c r="C417" s="89">
        <v>1.5173002799999999</v>
      </c>
      <c r="D417" s="90">
        <v>2.8528026414999998</v>
      </c>
      <c r="E417" s="91">
        <v>5.4424118441694276</v>
      </c>
      <c r="F417" s="89">
        <v>0.65124808000000001</v>
      </c>
      <c r="G417" s="90">
        <v>0.93383411849999998</v>
      </c>
      <c r="H417" s="91">
        <v>1.3315017351482406</v>
      </c>
      <c r="I417" s="89">
        <v>1.42048518</v>
      </c>
      <c r="J417" s="90">
        <v>5.0482845215000003</v>
      </c>
      <c r="K417" s="91">
        <v>6.9257681845912513</v>
      </c>
      <c r="L417" s="89">
        <v>0.24062406</v>
      </c>
      <c r="M417" s="90">
        <v>0.46568656400000003</v>
      </c>
      <c r="N417" s="91">
        <v>0.83899045423230545</v>
      </c>
      <c r="O417" s="89">
        <v>6.2654804120229645E-4</v>
      </c>
      <c r="P417" s="90">
        <v>8.36951030057413E-4</v>
      </c>
      <c r="Q417" s="91">
        <v>2.8744841202243817E-3</v>
      </c>
      <c r="R417" s="89">
        <v>7.4127608915906785E-4</v>
      </c>
      <c r="S417" s="90">
        <v>9.9022619047619046E-4</v>
      </c>
      <c r="T417" s="91">
        <v>3.2942165686849325E-3</v>
      </c>
      <c r="U417" s="89">
        <v>8.1208280999999997E-3</v>
      </c>
      <c r="V417" s="90">
        <v>1.8619972475E-2</v>
      </c>
      <c r="W417" s="91">
        <v>4.70418583516884E-2</v>
      </c>
      <c r="X417" s="89">
        <v>2.3099126000000001E-3</v>
      </c>
      <c r="Y417" s="90">
        <v>3.442089815E-3</v>
      </c>
      <c r="Z417" s="91">
        <v>8.7599845540114428E-3</v>
      </c>
      <c r="AA417" s="89">
        <v>1.32040708E-2</v>
      </c>
      <c r="AB417" s="90">
        <v>1.59118122E-2</v>
      </c>
      <c r="AC417" s="91">
        <v>1.0365727593610853E-2</v>
      </c>
      <c r="AD417" s="89">
        <v>5.9412735000000001E-3</v>
      </c>
      <c r="AE417" s="90">
        <v>7.7040948550000004E-3</v>
      </c>
      <c r="AF417" s="91">
        <v>3.8599931505221298E-3</v>
      </c>
      <c r="AG417" s="89">
        <v>2.5483075399999999E-2</v>
      </c>
      <c r="AH417" s="90">
        <v>5.3617461244999998E-2</v>
      </c>
      <c r="AI417" s="91">
        <v>0.10348652031470361</v>
      </c>
      <c r="AJ417" s="89">
        <v>0.25322531999999998</v>
      </c>
      <c r="AK417" s="90">
        <v>0.49747474250000001</v>
      </c>
      <c r="AL417" s="104">
        <v>0.49747474250000001</v>
      </c>
    </row>
    <row r="418" spans="1:38" ht="13" x14ac:dyDescent="0.3">
      <c r="A418" s="71">
        <v>1985</v>
      </c>
      <c r="B418" s="72">
        <v>13</v>
      </c>
      <c r="C418" s="89">
        <v>1.5801237100000001</v>
      </c>
      <c r="D418" s="90">
        <v>2.9261979965</v>
      </c>
      <c r="E418" s="91">
        <v>5.4375254869662726</v>
      </c>
      <c r="F418" s="89">
        <v>0.68582454999999998</v>
      </c>
      <c r="G418" s="90">
        <v>0.97170862599999996</v>
      </c>
      <c r="H418" s="91">
        <v>1.3385072437163239</v>
      </c>
      <c r="I418" s="89">
        <v>1.4499808700000001</v>
      </c>
      <c r="J418" s="90">
        <v>5.0668394174999998</v>
      </c>
      <c r="K418" s="91">
        <v>6.9322321725195248</v>
      </c>
      <c r="L418" s="89">
        <v>0.24062406</v>
      </c>
      <c r="M418" s="90">
        <v>0.46568656400000003</v>
      </c>
      <c r="N418" s="91">
        <v>0.83936713049132072</v>
      </c>
      <c r="O418" s="89">
        <v>6.2654804120229645E-4</v>
      </c>
      <c r="P418" s="90">
        <v>8.36951030057413E-4</v>
      </c>
      <c r="Q418" s="91">
        <v>2.8896078495093129E-3</v>
      </c>
      <c r="R418" s="89">
        <v>7.4127608915906785E-4</v>
      </c>
      <c r="S418" s="90">
        <v>9.9022619047619046E-4</v>
      </c>
      <c r="T418" s="91">
        <v>3.3670331524058073E-3</v>
      </c>
      <c r="U418" s="89">
        <v>8.5452171000000004E-3</v>
      </c>
      <c r="V418" s="90">
        <v>1.9086124619999999E-2</v>
      </c>
      <c r="W418" s="91">
        <v>4.7289182725225011E-2</v>
      </c>
      <c r="X418" s="89">
        <v>2.4320432000000001E-3</v>
      </c>
      <c r="Y418" s="90">
        <v>3.5746364749999998E-3</v>
      </c>
      <c r="Z418" s="91">
        <v>8.8060478705458585E-3</v>
      </c>
      <c r="AA418" s="89">
        <v>1.38947559E-2</v>
      </c>
      <c r="AB418" s="90">
        <v>1.6670193105000002E-2</v>
      </c>
      <c r="AC418" s="91">
        <v>1.0420258533693206E-2</v>
      </c>
      <c r="AD418" s="89">
        <v>6.2520542E-3</v>
      </c>
      <c r="AE418" s="90">
        <v>8.0454612100000003E-3</v>
      </c>
      <c r="AF418" s="91">
        <v>3.88029523849688E-3</v>
      </c>
      <c r="AG418" s="89">
        <v>2.68170202E-2</v>
      </c>
      <c r="AH418" s="90">
        <v>5.5081094514999998E-2</v>
      </c>
      <c r="AI418" s="91">
        <v>0.10403096507635669</v>
      </c>
      <c r="AJ418" s="89">
        <v>0.25322531999999998</v>
      </c>
      <c r="AK418" s="90">
        <v>0.49747474250000001</v>
      </c>
      <c r="AL418" s="104">
        <v>0.49747474250000001</v>
      </c>
    </row>
    <row r="419" spans="1:38" ht="13" x14ac:dyDescent="0.3">
      <c r="A419" s="71">
        <v>1985</v>
      </c>
      <c r="B419" s="72">
        <v>14</v>
      </c>
      <c r="C419" s="89">
        <v>1.64451657</v>
      </c>
      <c r="D419" s="90">
        <v>3.003127965</v>
      </c>
      <c r="E419" s="91">
        <v>5.4409748488793532</v>
      </c>
      <c r="F419" s="89">
        <v>0.72056235000000002</v>
      </c>
      <c r="G419" s="90">
        <v>1.011545997</v>
      </c>
      <c r="H419" s="91">
        <v>1.341295921728979</v>
      </c>
      <c r="I419" s="89">
        <v>1.4784275600000001</v>
      </c>
      <c r="J419" s="90">
        <v>5.0848399369999999</v>
      </c>
      <c r="K419" s="91">
        <v>6.939134805117015</v>
      </c>
      <c r="L419" s="89">
        <v>0.24062406</v>
      </c>
      <c r="M419" s="90">
        <v>0.46568656400000003</v>
      </c>
      <c r="N419" s="91">
        <v>0.83950304640378748</v>
      </c>
      <c r="O419" s="89">
        <v>6.2654804120229645E-4</v>
      </c>
      <c r="P419" s="90">
        <v>8.36951030057413E-4</v>
      </c>
      <c r="Q419" s="91">
        <v>2.8956329983925284E-3</v>
      </c>
      <c r="R419" s="89">
        <v>7.4127608915906785E-4</v>
      </c>
      <c r="S419" s="90">
        <v>9.9022619047619046E-4</v>
      </c>
      <c r="T419" s="91">
        <v>3.3931398255618505E-3</v>
      </c>
      <c r="U419" s="89">
        <v>8.9742157999999992E-3</v>
      </c>
      <c r="V419" s="90">
        <v>1.9577264630000001E-2</v>
      </c>
      <c r="W419" s="91">
        <v>4.7387762925475668E-2</v>
      </c>
      <c r="X419" s="89">
        <v>2.5532545999999998E-3</v>
      </c>
      <c r="Y419" s="90">
        <v>3.7141123550000002E-3</v>
      </c>
      <c r="Z419" s="91">
        <v>8.8244052967098793E-3</v>
      </c>
      <c r="AA419" s="89">
        <v>1.45919845E-2</v>
      </c>
      <c r="AB419" s="90">
        <v>1.7468323724999998E-2</v>
      </c>
      <c r="AC419" s="91">
        <v>1.0441966808466421E-2</v>
      </c>
      <c r="AD419" s="89">
        <v>6.5667607000000003E-3</v>
      </c>
      <c r="AE419" s="90">
        <v>8.4046108000000001E-3</v>
      </c>
      <c r="AF419" s="91">
        <v>3.8883825537402734E-3</v>
      </c>
      <c r="AG419" s="89">
        <v>2.8162368900000002E-2</v>
      </c>
      <c r="AH419" s="90">
        <v>5.6621951885000001E-2</v>
      </c>
      <c r="AI419" s="91">
        <v>0.10424762268429383</v>
      </c>
      <c r="AJ419" s="89">
        <v>0.25322531999999998</v>
      </c>
      <c r="AK419" s="90">
        <v>0.49747474250000001</v>
      </c>
      <c r="AL419" s="104">
        <v>0.49747474250000001</v>
      </c>
    </row>
    <row r="420" spans="1:38" ht="13" x14ac:dyDescent="0.3">
      <c r="A420" s="71">
        <v>1985</v>
      </c>
      <c r="B420" s="72">
        <v>15</v>
      </c>
      <c r="C420" s="89">
        <v>1.71063206</v>
      </c>
      <c r="D420" s="90">
        <v>3.0843560805000001</v>
      </c>
      <c r="E420" s="91">
        <v>5.4478218324657872</v>
      </c>
      <c r="F420" s="89">
        <v>0.75572441000000001</v>
      </c>
      <c r="G420" s="90">
        <v>1.0537586445</v>
      </c>
      <c r="H420" s="91">
        <v>1.3467905944858209</v>
      </c>
      <c r="I420" s="89">
        <v>1.50594541</v>
      </c>
      <c r="J420" s="90">
        <v>5.1023549040000002</v>
      </c>
      <c r="K420" s="91">
        <v>6.9528042800602954</v>
      </c>
      <c r="L420" s="89">
        <v>0.24062406</v>
      </c>
      <c r="M420" s="90">
        <v>0.46568656400000003</v>
      </c>
      <c r="N420" s="91">
        <v>0.83977401433132293</v>
      </c>
      <c r="O420" s="89">
        <v>6.2654804120229645E-4</v>
      </c>
      <c r="P420" s="90">
        <v>8.36951030057413E-4</v>
      </c>
      <c r="Q420" s="91">
        <v>2.9285141530099286E-3</v>
      </c>
      <c r="R420" s="89">
        <v>7.4127608915906785E-4</v>
      </c>
      <c r="S420" s="90">
        <v>9.9022619047619046E-4</v>
      </c>
      <c r="T420" s="91">
        <v>3.444713412687215E-3</v>
      </c>
      <c r="U420" s="89">
        <v>9.4075414999999999E-3</v>
      </c>
      <c r="V420" s="90">
        <v>2.009745299E-2</v>
      </c>
      <c r="W420" s="91">
        <v>4.7581784905436207E-2</v>
      </c>
      <c r="X420" s="89">
        <v>2.6771751E-3</v>
      </c>
      <c r="Y420" s="90">
        <v>3.8622479600000001E-3</v>
      </c>
      <c r="Z420" s="91">
        <v>8.8605398489652563E-3</v>
      </c>
      <c r="AA420" s="89">
        <v>1.52959133E-2</v>
      </c>
      <c r="AB420" s="90">
        <v>1.83147525E-2</v>
      </c>
      <c r="AC420" s="91">
        <v>1.0484713327293926E-2</v>
      </c>
      <c r="AD420" s="89">
        <v>6.8833677999999999E-3</v>
      </c>
      <c r="AE420" s="90">
        <v>8.7853882899999996E-3</v>
      </c>
      <c r="AF420" s="91">
        <v>3.9043034877590571E-3</v>
      </c>
      <c r="AG420" s="89">
        <v>2.9522032600000001E-2</v>
      </c>
      <c r="AH420" s="90">
        <v>5.8254846329999999E-2</v>
      </c>
      <c r="AI420" s="91">
        <v>0.10467467721335701</v>
      </c>
      <c r="AJ420" s="89">
        <v>0.25322531999999998</v>
      </c>
      <c r="AK420" s="90">
        <v>0.49747474250000001</v>
      </c>
      <c r="AL420" s="104">
        <v>0.49747474250000001</v>
      </c>
    </row>
    <row r="421" spans="1:38" ht="13" x14ac:dyDescent="0.3">
      <c r="A421" s="71">
        <v>1985</v>
      </c>
      <c r="B421" s="72">
        <v>16</v>
      </c>
      <c r="C421" s="89">
        <v>1.77859583</v>
      </c>
      <c r="D421" s="90">
        <v>3.170652515</v>
      </c>
      <c r="E421" s="91">
        <v>5.4546295826975966</v>
      </c>
      <c r="F421" s="89">
        <v>0.79140811</v>
      </c>
      <c r="G421" s="90">
        <v>1.0987792295000001</v>
      </c>
      <c r="H421" s="91">
        <v>1.352278740938047</v>
      </c>
      <c r="I421" s="89">
        <v>1.5325061600000001</v>
      </c>
      <c r="J421" s="90">
        <v>5.1195946755000001</v>
      </c>
      <c r="K421" s="91">
        <v>6.9664058634392747</v>
      </c>
      <c r="L421" s="89">
        <v>0.24012401</v>
      </c>
      <c r="M421" s="90">
        <v>0.4645914545</v>
      </c>
      <c r="N421" s="91">
        <v>0.84003879706649198</v>
      </c>
      <c r="O421" s="89">
        <v>6.2654804120229645E-4</v>
      </c>
      <c r="P421" s="90">
        <v>8.36951030057413E-4</v>
      </c>
      <c r="Q421" s="91">
        <v>2.9404585499150913E-3</v>
      </c>
      <c r="R421" s="89">
        <v>7.4127608915906785E-4</v>
      </c>
      <c r="S421" s="90">
        <v>9.9022619047619046E-4</v>
      </c>
      <c r="T421" s="91">
        <v>3.4960950632289436E-3</v>
      </c>
      <c r="U421" s="89">
        <v>9.8456667999999997E-3</v>
      </c>
      <c r="V421" s="90">
        <v>2.0652456095000001E-2</v>
      </c>
      <c r="W421" s="91">
        <v>4.777592865085728E-2</v>
      </c>
      <c r="X421" s="89">
        <v>2.8012357999999998E-3</v>
      </c>
      <c r="Y421" s="90">
        <v>4.0202873300000004E-3</v>
      </c>
      <c r="Z421" s="91">
        <v>8.8967069185480196E-3</v>
      </c>
      <c r="AA421" s="89">
        <v>1.6010089599999999E-2</v>
      </c>
      <c r="AB421" s="90">
        <v>1.9217087389999998E-2</v>
      </c>
      <c r="AC421" s="91">
        <v>1.0527483018266139E-2</v>
      </c>
      <c r="AD421" s="89">
        <v>7.2043515000000001E-3</v>
      </c>
      <c r="AE421" s="90">
        <v>9.1913751799999992E-3</v>
      </c>
      <c r="AF421" s="91">
        <v>3.9202276716060235E-3</v>
      </c>
      <c r="AG421" s="89">
        <v>3.0899588299999999E-2</v>
      </c>
      <c r="AH421" s="90">
        <v>5.999612889E-2</v>
      </c>
      <c r="AI421" s="91">
        <v>0.10510131694639117</v>
      </c>
      <c r="AJ421" s="89">
        <v>0.25272527</v>
      </c>
      <c r="AK421" s="90">
        <v>0.49637963299999999</v>
      </c>
      <c r="AL421" s="104">
        <v>0.49637963299999999</v>
      </c>
    </row>
    <row r="422" spans="1:38" ht="13" x14ac:dyDescent="0.3">
      <c r="A422" s="71">
        <v>1985</v>
      </c>
      <c r="B422" s="72">
        <v>17</v>
      </c>
      <c r="C422" s="89">
        <v>1.8489395799999999</v>
      </c>
      <c r="D422" s="90">
        <v>3.2629107570000002</v>
      </c>
      <c r="E422" s="91">
        <v>5.4627788925123353</v>
      </c>
      <c r="F422" s="89">
        <v>0.82763757999999998</v>
      </c>
      <c r="G422" s="90">
        <v>1.1470172905</v>
      </c>
      <c r="H422" s="91">
        <v>1.3588534685892824</v>
      </c>
      <c r="I422" s="89">
        <v>1.55824323</v>
      </c>
      <c r="J422" s="90">
        <v>5.1367639865000001</v>
      </c>
      <c r="K422" s="91">
        <v>6.9826752681059503</v>
      </c>
      <c r="L422" s="89">
        <v>0.24012401</v>
      </c>
      <c r="M422" s="90">
        <v>0.4645914545</v>
      </c>
      <c r="N422" s="91">
        <v>0.84035654494276846</v>
      </c>
      <c r="O422" s="89">
        <v>6.2654804120229645E-4</v>
      </c>
      <c r="P422" s="90">
        <v>8.36951030057413E-4</v>
      </c>
      <c r="Q422" s="91">
        <v>2.9547463247268676E-3</v>
      </c>
      <c r="R422" s="89">
        <v>7.4127608915906785E-4</v>
      </c>
      <c r="S422" s="90">
        <v>9.9022619047619046E-4</v>
      </c>
      <c r="T422" s="91">
        <v>3.5575407436597524E-3</v>
      </c>
      <c r="U422" s="89">
        <v>1.02927178E-2</v>
      </c>
      <c r="V422" s="90">
        <v>2.1247106294999998E-2</v>
      </c>
      <c r="W422" s="91">
        <v>4.8007971954931679E-2</v>
      </c>
      <c r="X422" s="89">
        <v>2.9285331000000001E-3</v>
      </c>
      <c r="Y422" s="90">
        <v>4.1892630100000003E-3</v>
      </c>
      <c r="Z422" s="91">
        <v>8.9399055346235674E-3</v>
      </c>
      <c r="AA422" s="89">
        <v>1.6736624200000001E-2</v>
      </c>
      <c r="AB422" s="90">
        <v>2.0183527610000002E-2</v>
      </c>
      <c r="AC422" s="91">
        <v>1.057862173236452E-2</v>
      </c>
      <c r="AD422" s="89">
        <v>7.5313960999999997E-3</v>
      </c>
      <c r="AE422" s="90">
        <v>9.6265056700000004E-3</v>
      </c>
      <c r="AF422" s="91">
        <v>3.9392810799834333E-3</v>
      </c>
      <c r="AG422" s="89">
        <v>3.2300542799999998E-2</v>
      </c>
      <c r="AH422" s="90">
        <v>6.1862389169999997E-2</v>
      </c>
      <c r="AI422" s="91">
        <v>0.1056121335784856</v>
      </c>
      <c r="AJ422" s="89">
        <v>0.25272527</v>
      </c>
      <c r="AK422" s="90">
        <v>0.49637963299999999</v>
      </c>
      <c r="AL422" s="104">
        <v>0.49637963299999999</v>
      </c>
    </row>
    <row r="423" spans="1:38" ht="13" x14ac:dyDescent="0.3">
      <c r="A423" s="71">
        <v>1985</v>
      </c>
      <c r="B423" s="72">
        <v>18</v>
      </c>
      <c r="C423" s="89">
        <v>1.9213446599999999</v>
      </c>
      <c r="D423" s="90">
        <v>3.3617985275</v>
      </c>
      <c r="E423" s="91">
        <v>5.4644393342902369</v>
      </c>
      <c r="F423" s="89">
        <v>0.86448320999999995</v>
      </c>
      <c r="G423" s="90">
        <v>1.198958024</v>
      </c>
      <c r="H423" s="91">
        <v>1.3656668693549205</v>
      </c>
      <c r="I423" s="89">
        <v>1.5832202399999999</v>
      </c>
      <c r="J423" s="90">
        <v>5.1539561970000003</v>
      </c>
      <c r="K423" s="91">
        <v>6.9941046829063422</v>
      </c>
      <c r="L423" s="89">
        <v>0.24012401</v>
      </c>
      <c r="M423" s="90">
        <v>0.4645914545</v>
      </c>
      <c r="N423" s="91">
        <v>0.83496359772569084</v>
      </c>
      <c r="O423" s="89">
        <v>6.2654804120229645E-4</v>
      </c>
      <c r="P423" s="90">
        <v>8.36951030057413E-4</v>
      </c>
      <c r="Q423" s="91">
        <v>2.9695611606998626E-3</v>
      </c>
      <c r="R423" s="89">
        <v>7.4127608915906785E-4</v>
      </c>
      <c r="S423" s="90">
        <v>9.9022619047619046E-4</v>
      </c>
      <c r="T423" s="91">
        <v>3.6249313475268958E-3</v>
      </c>
      <c r="U423" s="89">
        <v>1.07465684E-2</v>
      </c>
      <c r="V423" s="90">
        <v>2.188651191E-2</v>
      </c>
      <c r="W423" s="91">
        <v>4.8248795812545285E-2</v>
      </c>
      <c r="X423" s="89">
        <v>3.0580417999999999E-3</v>
      </c>
      <c r="Y423" s="90">
        <v>4.3714464149999998E-3</v>
      </c>
      <c r="Z423" s="91">
        <v>8.9847374244822788E-3</v>
      </c>
      <c r="AA423" s="89">
        <v>1.7475692599999999E-2</v>
      </c>
      <c r="AB423" s="90">
        <v>2.122374011E-2</v>
      </c>
      <c r="AC423" s="91">
        <v>1.0631691752703407E-2</v>
      </c>
      <c r="AD423" s="89">
        <v>7.8632601999999996E-3</v>
      </c>
      <c r="AE423" s="90">
        <v>1.0094481254999999E-2</v>
      </c>
      <c r="AF423" s="91">
        <v>3.9590315039853058E-3</v>
      </c>
      <c r="AG423" s="89">
        <v>3.3727148300000002E-2</v>
      </c>
      <c r="AH423" s="90">
        <v>6.3869183930000004E-2</v>
      </c>
      <c r="AI423" s="91">
        <v>0.10614164909009509</v>
      </c>
      <c r="AJ423" s="89">
        <v>0.25272527</v>
      </c>
      <c r="AK423" s="90">
        <v>0.49637963299999999</v>
      </c>
      <c r="AL423" s="104">
        <v>0.49637963299999999</v>
      </c>
    </row>
    <row r="424" spans="1:38" ht="13" x14ac:dyDescent="0.3">
      <c r="A424" s="71">
        <v>1985</v>
      </c>
      <c r="B424" s="72">
        <v>19</v>
      </c>
      <c r="C424" s="89">
        <v>1.99643225</v>
      </c>
      <c r="D424" s="90">
        <v>3.4685112985000002</v>
      </c>
      <c r="E424" s="91">
        <v>5.4723212485522037</v>
      </c>
      <c r="F424" s="89">
        <v>0.90208767000000001</v>
      </c>
      <c r="G424" s="90">
        <v>1.25510045</v>
      </c>
      <c r="H424" s="91">
        <v>1.3720236855915668</v>
      </c>
      <c r="I424" s="89">
        <v>1.6075553899999999</v>
      </c>
      <c r="J424" s="90">
        <v>5.1713699369999997</v>
      </c>
      <c r="K424" s="91">
        <v>7.0098520208574904</v>
      </c>
      <c r="L424" s="89">
        <v>0.24012401</v>
      </c>
      <c r="M424" s="90">
        <v>0.4645914545</v>
      </c>
      <c r="N424" s="91">
        <v>0.8352629649800114</v>
      </c>
      <c r="O424" s="89">
        <v>6.2654804120229645E-4</v>
      </c>
      <c r="P424" s="90">
        <v>8.36951030057413E-4</v>
      </c>
      <c r="Q424" s="91">
        <v>2.9833806900302694E-3</v>
      </c>
      <c r="R424" s="89">
        <v>7.4127608915906785E-4</v>
      </c>
      <c r="S424" s="90">
        <v>9.9022619047619046E-4</v>
      </c>
      <c r="T424" s="91">
        <v>3.6843668247637591E-3</v>
      </c>
      <c r="U424" s="89">
        <v>1.12109775E-2</v>
      </c>
      <c r="V424" s="90">
        <v>2.257852678E-2</v>
      </c>
      <c r="W424" s="91">
        <v>4.8473273755553319E-2</v>
      </c>
      <c r="X424" s="89">
        <v>3.1896609999999999E-3</v>
      </c>
      <c r="Y424" s="90">
        <v>4.56849578E-3</v>
      </c>
      <c r="Z424" s="91">
        <v>9.0265468263045646E-3</v>
      </c>
      <c r="AA424" s="89">
        <v>1.8228540500000001E-2</v>
      </c>
      <c r="AB424" s="90">
        <v>2.2348757220000001E-2</v>
      </c>
      <c r="AC424" s="91">
        <v>1.0681167758728429E-2</v>
      </c>
      <c r="AD424" s="89">
        <v>8.2023409000000005E-3</v>
      </c>
      <c r="AE424" s="90">
        <v>1.0600747545000001E-2</v>
      </c>
      <c r="AF424" s="91">
        <v>3.9774553808651801E-3</v>
      </c>
      <c r="AG424" s="89">
        <v>3.5181941199999997E-2</v>
      </c>
      <c r="AH424" s="90">
        <v>6.6040625470000003E-2</v>
      </c>
      <c r="AI424" s="91">
        <v>0.10663564197230896</v>
      </c>
      <c r="AJ424" s="89">
        <v>0.25272527</v>
      </c>
      <c r="AK424" s="90">
        <v>0.49637963299999999</v>
      </c>
      <c r="AL424" s="104">
        <v>0.49637963299999999</v>
      </c>
    </row>
    <row r="425" spans="1:38" ht="13" x14ac:dyDescent="0.3">
      <c r="A425" s="71">
        <v>1985</v>
      </c>
      <c r="B425" s="72">
        <v>20</v>
      </c>
      <c r="C425" s="89">
        <v>2.0740917099999998</v>
      </c>
      <c r="D425" s="90">
        <v>3.5839809735000001</v>
      </c>
      <c r="E425" s="91">
        <v>5.4832592818086345</v>
      </c>
      <c r="F425" s="89">
        <v>0.94052683000000004</v>
      </c>
      <c r="G425" s="90">
        <v>1.3160077944999999</v>
      </c>
      <c r="H425" s="91">
        <v>1.3808927650066178</v>
      </c>
      <c r="I425" s="89">
        <v>1.6311491300000001</v>
      </c>
      <c r="J425" s="90">
        <v>5.1892234925</v>
      </c>
      <c r="K425" s="91">
        <v>7.0317311259782489</v>
      </c>
      <c r="L425" s="89">
        <v>0.24012401</v>
      </c>
      <c r="M425" s="90">
        <v>0.4645914545</v>
      </c>
      <c r="N425" s="91">
        <v>0.83567871662405824</v>
      </c>
      <c r="O425" s="89">
        <v>6.2654804120229645E-4</v>
      </c>
      <c r="P425" s="90">
        <v>8.36951030057413E-4</v>
      </c>
      <c r="Q425" s="91">
        <v>2.9697557250021058E-3</v>
      </c>
      <c r="R425" s="89">
        <v>7.4127608915906785E-4</v>
      </c>
      <c r="S425" s="90">
        <v>9.9022619047619046E-4</v>
      </c>
      <c r="T425" s="91">
        <v>3.7669899612062007E-3</v>
      </c>
      <c r="U425" s="89">
        <v>1.16843168E-2</v>
      </c>
      <c r="V425" s="90">
        <v>2.3329026525000001E-2</v>
      </c>
      <c r="W425" s="91">
        <v>4.8786644842418056E-2</v>
      </c>
      <c r="X425" s="89">
        <v>3.3250190999999998E-3</v>
      </c>
      <c r="Y425" s="90">
        <v>4.7819801600000001E-3</v>
      </c>
      <c r="Z425" s="91">
        <v>9.0849142031973022E-3</v>
      </c>
      <c r="AA425" s="89">
        <v>1.8999294100000001E-2</v>
      </c>
      <c r="AB425" s="90">
        <v>2.3568983735E-2</v>
      </c>
      <c r="AC425" s="91">
        <v>1.0750215540853248E-2</v>
      </c>
      <c r="AD425" s="89">
        <v>8.5500811000000006E-3</v>
      </c>
      <c r="AE425" s="90">
        <v>1.114940777E-2</v>
      </c>
      <c r="AF425" s="91">
        <v>4.0031721522175668E-3</v>
      </c>
      <c r="AG425" s="89">
        <v>3.6668776799999997E-2</v>
      </c>
      <c r="AH425" s="90">
        <v>6.8395571725000007E-2</v>
      </c>
      <c r="AI425" s="91">
        <v>0.10732493156421453</v>
      </c>
      <c r="AJ425" s="89">
        <v>0.25272527</v>
      </c>
      <c r="AK425" s="90">
        <v>0.49637963299999999</v>
      </c>
      <c r="AL425" s="104">
        <v>0.49637963299999999</v>
      </c>
    </row>
    <row r="426" spans="1:38" ht="13" x14ac:dyDescent="0.3">
      <c r="A426" s="71">
        <v>1985</v>
      </c>
      <c r="B426" s="72">
        <v>21</v>
      </c>
      <c r="C426" s="89">
        <v>2.1547496900000001</v>
      </c>
      <c r="D426" s="90">
        <v>3.7095323809999998</v>
      </c>
      <c r="E426" s="91">
        <v>5.4867214993077766</v>
      </c>
      <c r="F426" s="89">
        <v>0.97998216000000005</v>
      </c>
      <c r="G426" s="90">
        <v>1.3823295925000001</v>
      </c>
      <c r="H426" s="91">
        <v>1.3836771719909575</v>
      </c>
      <c r="I426" s="89">
        <v>1.6541140599999999</v>
      </c>
      <c r="J426" s="90">
        <v>5.2076030009999998</v>
      </c>
      <c r="K426" s="91">
        <v>7.0386235048772736</v>
      </c>
      <c r="L426" s="89">
        <v>0.24012401</v>
      </c>
      <c r="M426" s="90">
        <v>0.4645914545</v>
      </c>
      <c r="N426" s="91">
        <v>0.83581022543648387</v>
      </c>
      <c r="O426" s="89">
        <v>6.2654804120229645E-4</v>
      </c>
      <c r="P426" s="90">
        <v>8.36951030057413E-4</v>
      </c>
      <c r="Q426" s="91">
        <v>2.9757447661837933E-3</v>
      </c>
      <c r="R426" s="89">
        <v>7.4127608915906785E-4</v>
      </c>
      <c r="S426" s="90">
        <v>9.9022619047619046E-4</v>
      </c>
      <c r="T426" s="91">
        <v>3.793007336146733E-3</v>
      </c>
      <c r="U426" s="89">
        <v>1.21707421E-2</v>
      </c>
      <c r="V426" s="90">
        <v>2.4146146520000002E-2</v>
      </c>
      <c r="W426" s="91">
        <v>4.8885049899316795E-2</v>
      </c>
      <c r="X426" s="89">
        <v>3.4630567000000002E-3</v>
      </c>
      <c r="Y426" s="90">
        <v>5.0144649549999998E-3</v>
      </c>
      <c r="Z426" s="91">
        <v>9.1032368254370943E-3</v>
      </c>
      <c r="AA426" s="89">
        <v>1.9790270200000001E-2</v>
      </c>
      <c r="AB426" s="90">
        <v>2.489772971E-2</v>
      </c>
      <c r="AC426" s="91">
        <v>1.0771908140861363E-2</v>
      </c>
      <c r="AD426" s="89">
        <v>8.9057002999999996E-3</v>
      </c>
      <c r="AE426" s="90">
        <v>1.1747622734999999E-2</v>
      </c>
      <c r="AF426" s="91">
        <v>4.0112447582559812E-3</v>
      </c>
      <c r="AG426" s="89">
        <v>3.8194061000000001E-2</v>
      </c>
      <c r="AH426" s="90">
        <v>7.0960456660000004E-2</v>
      </c>
      <c r="AI426" s="91">
        <v>0.10754150142742337</v>
      </c>
      <c r="AJ426" s="89">
        <v>0.25272527</v>
      </c>
      <c r="AK426" s="90">
        <v>0.49637963299999999</v>
      </c>
      <c r="AL426" s="104">
        <v>0.49637963299999999</v>
      </c>
    </row>
    <row r="427" spans="1:38" ht="13" x14ac:dyDescent="0.3">
      <c r="A427" s="71">
        <v>1985</v>
      </c>
      <c r="B427" s="72">
        <v>22</v>
      </c>
      <c r="C427" s="89">
        <v>2.2384293300000002</v>
      </c>
      <c r="D427" s="90">
        <v>3.8460838690000001</v>
      </c>
      <c r="E427" s="91">
        <v>5.4846893241907511</v>
      </c>
      <c r="F427" s="89">
        <v>1.02045618</v>
      </c>
      <c r="G427" s="90">
        <v>1.4545539475</v>
      </c>
      <c r="H427" s="91">
        <v>1.3820378468099392</v>
      </c>
      <c r="I427" s="89">
        <v>1.67672113</v>
      </c>
      <c r="J427" s="90">
        <v>5.2266689199999998</v>
      </c>
      <c r="K427" s="91">
        <v>7.0345574074189203</v>
      </c>
      <c r="L427" s="89">
        <v>0.23692368999999999</v>
      </c>
      <c r="M427" s="90">
        <v>0.456925688</v>
      </c>
      <c r="N427" s="91">
        <v>0.83573117650657736</v>
      </c>
      <c r="O427" s="89">
        <v>6.2654804120229645E-4</v>
      </c>
      <c r="P427" s="90">
        <v>8.36951030057413E-4</v>
      </c>
      <c r="Q427" s="91">
        <v>2.9722193269527087E-3</v>
      </c>
      <c r="R427" s="89">
        <v>7.4127608915906785E-4</v>
      </c>
      <c r="S427" s="90">
        <v>9.9022619047619046E-4</v>
      </c>
      <c r="T427" s="91">
        <v>3.777689955622182E-3</v>
      </c>
      <c r="U427" s="89">
        <v>1.2669329E-2</v>
      </c>
      <c r="V427" s="90">
        <v>2.5036785549999999E-2</v>
      </c>
      <c r="W427" s="91">
        <v>4.8827134944267971E-2</v>
      </c>
      <c r="X427" s="89">
        <v>3.6050230000000002E-3</v>
      </c>
      <c r="Y427" s="90">
        <v>5.2677790750000003E-3</v>
      </c>
      <c r="Z427" s="91">
        <v>9.0924507177092967E-3</v>
      </c>
      <c r="AA427" s="89">
        <v>2.0601070999999999E-2</v>
      </c>
      <c r="AB427" s="90">
        <v>2.634540795E-2</v>
      </c>
      <c r="AC427" s="91">
        <v>1.0759132061530376E-2</v>
      </c>
      <c r="AD427" s="89">
        <v>9.2701095000000001E-3</v>
      </c>
      <c r="AE427" s="90">
        <v>1.2399301925E-2</v>
      </c>
      <c r="AF427" s="91">
        <v>4.0064885307718474E-3</v>
      </c>
      <c r="AG427" s="89">
        <v>3.9760121599999997E-2</v>
      </c>
      <c r="AH427" s="90">
        <v>7.3754328090000001E-2</v>
      </c>
      <c r="AI427" s="91">
        <v>0.10741404886089237</v>
      </c>
      <c r="AJ427" s="89">
        <v>0.24952495</v>
      </c>
      <c r="AK427" s="90">
        <v>0.48871386649999998</v>
      </c>
      <c r="AL427" s="104">
        <v>0.48871386649999998</v>
      </c>
    </row>
    <row r="428" spans="1:38" ht="13" x14ac:dyDescent="0.3">
      <c r="A428" s="71">
        <v>1985</v>
      </c>
      <c r="B428" s="72">
        <v>23</v>
      </c>
      <c r="C428" s="89">
        <v>2.3253833699999999</v>
      </c>
      <c r="D428" s="90">
        <v>3.995209515</v>
      </c>
      <c r="E428" s="91">
        <v>5.4908505087874842</v>
      </c>
      <c r="F428" s="89">
        <v>1.0621311499999999</v>
      </c>
      <c r="G428" s="90">
        <v>1.5336259029999999</v>
      </c>
      <c r="H428" s="91">
        <v>1.387006186082318</v>
      </c>
      <c r="I428" s="89">
        <v>1.69876564</v>
      </c>
      <c r="J428" s="90">
        <v>5.2467460279999996</v>
      </c>
      <c r="K428" s="91">
        <v>7.0468653528310767</v>
      </c>
      <c r="L428" s="89">
        <v>0.23692368999999999</v>
      </c>
      <c r="M428" s="90">
        <v>0.456925688</v>
      </c>
      <c r="N428" s="91">
        <v>0.83596494760909712</v>
      </c>
      <c r="O428" s="89">
        <v>6.2654804120229645E-4</v>
      </c>
      <c r="P428" s="90">
        <v>8.36951030057413E-4</v>
      </c>
      <c r="Q428" s="91">
        <v>2.9828983802351848E-3</v>
      </c>
      <c r="R428" s="89">
        <v>7.4127608915906785E-4</v>
      </c>
      <c r="S428" s="90">
        <v>9.9022619047619046E-4</v>
      </c>
      <c r="T428" s="91">
        <v>3.8241554565587796E-3</v>
      </c>
      <c r="U428" s="89">
        <v>1.31830019E-2</v>
      </c>
      <c r="V428" s="90">
        <v>2.6010595210000001E-2</v>
      </c>
      <c r="W428" s="91">
        <v>4.9002600033566469E-2</v>
      </c>
      <c r="X428" s="89">
        <v>3.7510702000000001E-3</v>
      </c>
      <c r="Y428" s="90">
        <v>5.5448536799999996E-3</v>
      </c>
      <c r="Z428" s="91">
        <v>9.1251204197268718E-3</v>
      </c>
      <c r="AA428" s="89">
        <v>2.1435380600000001E-2</v>
      </c>
      <c r="AB428" s="90">
        <v>2.7929494575000002E-2</v>
      </c>
      <c r="AC428" s="91">
        <v>1.0797806658931782E-2</v>
      </c>
      <c r="AD428" s="89">
        <v>9.6461564999999992E-3</v>
      </c>
      <c r="AE428" s="90">
        <v>1.3112092089999999E-2</v>
      </c>
      <c r="AF428" s="91">
        <v>4.0208879335821637E-3</v>
      </c>
      <c r="AG428" s="89">
        <v>4.1370545500000001E-2</v>
      </c>
      <c r="AH428" s="90">
        <v>7.6811160394999994E-2</v>
      </c>
      <c r="AI428" s="91">
        <v>0.10780013928262606</v>
      </c>
      <c r="AJ428" s="89">
        <v>0.24952495</v>
      </c>
      <c r="AK428" s="90">
        <v>0.48871386649999998</v>
      </c>
      <c r="AL428" s="104">
        <v>0.48871386649999998</v>
      </c>
    </row>
    <row r="429" spans="1:38" ht="13" x14ac:dyDescent="0.3">
      <c r="A429" s="71">
        <v>1985</v>
      </c>
      <c r="B429" s="72">
        <v>24</v>
      </c>
      <c r="C429" s="89">
        <v>2.4157565499999998</v>
      </c>
      <c r="D429" s="90">
        <v>4.1583300750000003</v>
      </c>
      <c r="E429" s="91">
        <v>5.4925264637610445</v>
      </c>
      <c r="F429" s="89">
        <v>1.1050348999999999</v>
      </c>
      <c r="G429" s="90">
        <v>1.6201717485</v>
      </c>
      <c r="H429" s="91">
        <v>1.3883606279225418</v>
      </c>
      <c r="I429" s="89">
        <v>1.7204025199999999</v>
      </c>
      <c r="J429" s="90">
        <v>5.2678732830000001</v>
      </c>
      <c r="K429" s="91">
        <v>7.050224607884175</v>
      </c>
      <c r="L429" s="89">
        <v>0.23692368999999999</v>
      </c>
      <c r="M429" s="90">
        <v>0.456925688</v>
      </c>
      <c r="N429" s="91">
        <v>0.83602937805511501</v>
      </c>
      <c r="O429" s="89">
        <v>6.2654804120229645E-4</v>
      </c>
      <c r="P429" s="90">
        <v>8.36951030057413E-4</v>
      </c>
      <c r="Q429" s="91">
        <v>2.9858102130307586E-3</v>
      </c>
      <c r="R429" s="89">
        <v>7.4127608915906785E-4</v>
      </c>
      <c r="S429" s="90">
        <v>9.9022619047619046E-4</v>
      </c>
      <c r="T429" s="91">
        <v>3.8368245277486165E-3</v>
      </c>
      <c r="U429" s="89">
        <v>1.3709866100000001E-2</v>
      </c>
      <c r="V429" s="90">
        <v>2.7077516879999999E-2</v>
      </c>
      <c r="W429" s="91">
        <v>4.9050537669308759E-2</v>
      </c>
      <c r="X429" s="89">
        <v>3.9019571000000002E-3</v>
      </c>
      <c r="Y429" s="90">
        <v>5.8484879799999999E-3</v>
      </c>
      <c r="Z429" s="91">
        <v>9.1340354969188103E-3</v>
      </c>
      <c r="AA429" s="89">
        <v>2.2294017199999999E-2</v>
      </c>
      <c r="AB429" s="90">
        <v>2.966351968E-2</v>
      </c>
      <c r="AC429" s="91">
        <v>1.0808354960234409E-2</v>
      </c>
      <c r="AD429" s="89">
        <v>1.00318631E-2</v>
      </c>
      <c r="AE429" s="90">
        <v>1.3892253740000001E-2</v>
      </c>
      <c r="AF429" s="91">
        <v>4.0248299917402166E-3</v>
      </c>
      <c r="AG429" s="89">
        <v>4.3026408299999999E-2</v>
      </c>
      <c r="AH429" s="90">
        <v>8.0158684130000005E-2</v>
      </c>
      <c r="AI429" s="91">
        <v>0.10790558430686102</v>
      </c>
      <c r="AJ429" s="89">
        <v>0.24952495</v>
      </c>
      <c r="AK429" s="90">
        <v>0.48871386649999998</v>
      </c>
      <c r="AL429" s="104">
        <v>0.48871386649999998</v>
      </c>
    </row>
    <row r="430" spans="1:38" ht="13" x14ac:dyDescent="0.3">
      <c r="A430" s="71">
        <v>1985</v>
      </c>
      <c r="B430" s="72">
        <v>25</v>
      </c>
      <c r="C430" s="89">
        <v>2.4157565499999998</v>
      </c>
      <c r="D430" s="90">
        <v>4.1583300750000003</v>
      </c>
      <c r="E430" s="91">
        <v>5.495466985326364</v>
      </c>
      <c r="F430" s="89">
        <v>1.1050348999999999</v>
      </c>
      <c r="G430" s="90">
        <v>1.6201717485</v>
      </c>
      <c r="H430" s="91">
        <v>1.3907313736298372</v>
      </c>
      <c r="I430" s="89">
        <v>1.7204025199999999</v>
      </c>
      <c r="J430" s="90">
        <v>5.2678732830000001</v>
      </c>
      <c r="K430" s="91">
        <v>7.05609125254988</v>
      </c>
      <c r="L430" s="89">
        <v>0.23692368999999999</v>
      </c>
      <c r="M430" s="90">
        <v>0.456925688</v>
      </c>
      <c r="N430" s="91">
        <v>0.83614201094366758</v>
      </c>
      <c r="O430" s="89">
        <v>6.2654804120229645E-4</v>
      </c>
      <c r="P430" s="90">
        <v>8.36951030057413E-4</v>
      </c>
      <c r="Q430" s="91">
        <v>2.9909146351440336E-3</v>
      </c>
      <c r="R430" s="89">
        <v>7.4127608915906785E-4</v>
      </c>
      <c r="S430" s="90">
        <v>9.9022619047619046E-4</v>
      </c>
      <c r="T430" s="91">
        <v>3.8589971071171353E-3</v>
      </c>
      <c r="U430" s="89">
        <v>1.3709866100000001E-2</v>
      </c>
      <c r="V430" s="90">
        <v>2.7077516879999999E-2</v>
      </c>
      <c r="W430" s="91">
        <v>4.9134259672783696E-2</v>
      </c>
      <c r="X430" s="89">
        <v>3.9019571000000002E-3</v>
      </c>
      <c r="Y430" s="90">
        <v>5.8484879799999999E-3</v>
      </c>
      <c r="Z430" s="91">
        <v>9.1496522102993052E-3</v>
      </c>
      <c r="AA430" s="89">
        <v>2.2294017199999999E-2</v>
      </c>
      <c r="AB430" s="90">
        <v>2.966351968E-2</v>
      </c>
      <c r="AC430" s="91">
        <v>1.0826830891750924E-2</v>
      </c>
      <c r="AD430" s="89">
        <v>1.00318631E-2</v>
      </c>
      <c r="AE430" s="90">
        <v>1.3892253740000001E-2</v>
      </c>
      <c r="AF430" s="91">
        <v>4.031699444625501E-3</v>
      </c>
      <c r="AG430" s="89">
        <v>4.3026408299999999E-2</v>
      </c>
      <c r="AH430" s="90">
        <v>8.0158684130000005E-2</v>
      </c>
      <c r="AI430" s="91">
        <v>0.10808993123870909</v>
      </c>
      <c r="AJ430" s="89">
        <v>0.24952495</v>
      </c>
      <c r="AK430" s="90">
        <v>0.48871386649999998</v>
      </c>
      <c r="AL430" s="104">
        <v>0.48871386649999998</v>
      </c>
    </row>
    <row r="431" spans="1:38" ht="13" x14ac:dyDescent="0.3">
      <c r="A431" s="71">
        <v>1985</v>
      </c>
      <c r="B431" s="72">
        <v>26</v>
      </c>
      <c r="C431" s="89">
        <v>2.4157565499999998</v>
      </c>
      <c r="D431" s="90">
        <v>4.1583300750000003</v>
      </c>
      <c r="E431" s="91">
        <v>5.3076579543465749</v>
      </c>
      <c r="F431" s="89">
        <v>1.1050348999999999</v>
      </c>
      <c r="G431" s="90">
        <v>1.6201717485</v>
      </c>
      <c r="H431" s="91">
        <v>1.3431447691910228</v>
      </c>
      <c r="I431" s="89">
        <v>1.7204025199999999</v>
      </c>
      <c r="J431" s="90">
        <v>5.2678732830000001</v>
      </c>
      <c r="K431" s="91">
        <v>7.0985967014192735</v>
      </c>
      <c r="L431" s="89">
        <v>0.23692368999999999</v>
      </c>
      <c r="M431" s="90">
        <v>0.456925688</v>
      </c>
      <c r="N431" s="91">
        <v>0.80261538161280455</v>
      </c>
      <c r="O431" s="89">
        <v>6.2654804120229645E-4</v>
      </c>
      <c r="P431" s="90">
        <v>8.36951030057413E-4</v>
      </c>
      <c r="Q431" s="91">
        <v>2.8885693343667436E-3</v>
      </c>
      <c r="R431" s="89">
        <v>7.4127608915906785E-4</v>
      </c>
      <c r="S431" s="90">
        <v>9.9022619047619046E-4</v>
      </c>
      <c r="T431" s="91">
        <v>3.8729121350767975E-3</v>
      </c>
      <c r="U431" s="89">
        <v>1.3709866100000001E-2</v>
      </c>
      <c r="V431" s="90">
        <v>2.7077516879999999E-2</v>
      </c>
      <c r="W431" s="91">
        <v>4.7452916085373081E-2</v>
      </c>
      <c r="X431" s="89">
        <v>3.9019571000000002E-3</v>
      </c>
      <c r="Y431" s="90">
        <v>5.8484879799999999E-3</v>
      </c>
      <c r="Z431" s="91">
        <v>8.8365524414331063E-3</v>
      </c>
      <c r="AA431" s="89">
        <v>2.2294017199999999E-2</v>
      </c>
      <c r="AB431" s="90">
        <v>2.966351968E-2</v>
      </c>
      <c r="AC431" s="91">
        <v>1.0456354026551991E-2</v>
      </c>
      <c r="AD431" s="89">
        <v>1.00318631E-2</v>
      </c>
      <c r="AE431" s="90">
        <v>1.3892253740000001E-2</v>
      </c>
      <c r="AF431" s="91">
        <v>3.8937354234900952E-3</v>
      </c>
      <c r="AG431" s="89">
        <v>4.3026408299999999E-2</v>
      </c>
      <c r="AH431" s="90">
        <v>8.0158684130000005E-2</v>
      </c>
      <c r="AI431" s="91">
        <v>0.10439122867548398</v>
      </c>
      <c r="AJ431" s="89">
        <v>0.24952495</v>
      </c>
      <c r="AK431" s="90">
        <v>0.48871386649999998</v>
      </c>
      <c r="AL431" s="104">
        <v>0.48871386649999998</v>
      </c>
    </row>
    <row r="432" spans="1:38" ht="13" x14ac:dyDescent="0.3">
      <c r="A432" s="71">
        <v>1985</v>
      </c>
      <c r="B432" s="72">
        <v>27</v>
      </c>
      <c r="C432" s="89">
        <v>2.4157565499999998</v>
      </c>
      <c r="D432" s="90">
        <v>4.1583300750000003</v>
      </c>
      <c r="E432" s="91">
        <v>5.3091275584513538</v>
      </c>
      <c r="F432" s="89">
        <v>1.1050348999999999</v>
      </c>
      <c r="G432" s="90">
        <v>1.6201717485</v>
      </c>
      <c r="H432" s="91">
        <v>1.3443334097335233</v>
      </c>
      <c r="I432" s="89">
        <v>1.7204025199999999</v>
      </c>
      <c r="J432" s="90">
        <v>5.2678732830000001</v>
      </c>
      <c r="K432" s="91">
        <v>7.1016773231040435</v>
      </c>
      <c r="L432" s="89">
        <v>0.23692368999999999</v>
      </c>
      <c r="M432" s="90">
        <v>0.456925688</v>
      </c>
      <c r="N432" s="91">
        <v>0.80267412577736319</v>
      </c>
      <c r="O432" s="89">
        <v>6.2654804120229645E-4</v>
      </c>
      <c r="P432" s="90">
        <v>8.36951030057413E-4</v>
      </c>
      <c r="Q432" s="91">
        <v>2.8911232598988605E-3</v>
      </c>
      <c r="R432" s="89">
        <v>7.4127608915906785E-4</v>
      </c>
      <c r="S432" s="90">
        <v>9.9022619047619046E-4</v>
      </c>
      <c r="T432" s="91">
        <v>3.8844183202098649E-3</v>
      </c>
      <c r="U432" s="89">
        <v>1.3709866100000001E-2</v>
      </c>
      <c r="V432" s="90">
        <v>2.7077516879999999E-2</v>
      </c>
      <c r="W432" s="91">
        <v>4.74949390430668E-2</v>
      </c>
      <c r="X432" s="89">
        <v>3.9019571000000002E-3</v>
      </c>
      <c r="Y432" s="90">
        <v>5.8484879799999999E-3</v>
      </c>
      <c r="Z432" s="91">
        <v>8.8443843776892014E-3</v>
      </c>
      <c r="AA432" s="89">
        <v>2.2294017199999999E-2</v>
      </c>
      <c r="AB432" s="90">
        <v>2.966351968E-2</v>
      </c>
      <c r="AC432" s="91">
        <v>1.0465594014948044E-2</v>
      </c>
      <c r="AD432" s="89">
        <v>1.00318631E-2</v>
      </c>
      <c r="AE432" s="90">
        <v>1.3892253740000001E-2</v>
      </c>
      <c r="AF432" s="91">
        <v>3.8971807559034779E-3</v>
      </c>
      <c r="AG432" s="89">
        <v>4.3026408299999999E-2</v>
      </c>
      <c r="AH432" s="90">
        <v>8.0158684130000005E-2</v>
      </c>
      <c r="AI432" s="91">
        <v>0.10448337004015179</v>
      </c>
      <c r="AJ432" s="89">
        <v>0.24952495</v>
      </c>
      <c r="AK432" s="90">
        <v>0.48871386649999998</v>
      </c>
      <c r="AL432" s="104">
        <v>0.48871386649999998</v>
      </c>
    </row>
    <row r="433" spans="1:38" ht="13" x14ac:dyDescent="0.3">
      <c r="A433" s="71">
        <v>1985</v>
      </c>
      <c r="B433" s="72">
        <v>28</v>
      </c>
      <c r="C433" s="89">
        <v>2.4157565499999998</v>
      </c>
      <c r="D433" s="90">
        <v>4.1583300750000003</v>
      </c>
      <c r="E433" s="91">
        <v>5.3104798282840546</v>
      </c>
      <c r="F433" s="89">
        <v>1.1050348999999999</v>
      </c>
      <c r="G433" s="90">
        <v>1.6201717485</v>
      </c>
      <c r="H433" s="91">
        <v>1.3454149595377516</v>
      </c>
      <c r="I433" s="89">
        <v>1.7204025199999999</v>
      </c>
      <c r="J433" s="90">
        <v>5.2678732830000001</v>
      </c>
      <c r="K433" s="91">
        <v>7.1044386887803466</v>
      </c>
      <c r="L433" s="89">
        <v>0.23692368999999999</v>
      </c>
      <c r="M433" s="90">
        <v>0.456925688</v>
      </c>
      <c r="N433" s="91">
        <v>0.80272229004425966</v>
      </c>
      <c r="O433" s="89">
        <v>6.2654804120229645E-4</v>
      </c>
      <c r="P433" s="90">
        <v>8.36951030057413E-4</v>
      </c>
      <c r="Q433" s="91">
        <v>2.8934559202998312E-3</v>
      </c>
      <c r="R433" s="89">
        <v>7.4127608915906785E-4</v>
      </c>
      <c r="S433" s="90">
        <v>9.9022619047619046E-4</v>
      </c>
      <c r="T433" s="91">
        <v>3.8949505490105921E-3</v>
      </c>
      <c r="U433" s="89">
        <v>1.3709866100000001E-2</v>
      </c>
      <c r="V433" s="90">
        <v>2.7077516879999999E-2</v>
      </c>
      <c r="W433" s="91">
        <v>4.7533241370937958E-2</v>
      </c>
      <c r="X433" s="89">
        <v>3.9019571000000002E-3</v>
      </c>
      <c r="Y433" s="90">
        <v>5.8484879799999999E-3</v>
      </c>
      <c r="Z433" s="91">
        <v>8.8514928283796243E-3</v>
      </c>
      <c r="AA433" s="89">
        <v>2.2294017199999999E-2</v>
      </c>
      <c r="AB433" s="90">
        <v>2.966351968E-2</v>
      </c>
      <c r="AC433" s="91">
        <v>1.0474037055309169E-2</v>
      </c>
      <c r="AD433" s="89">
        <v>1.00318631E-2</v>
      </c>
      <c r="AE433" s="90">
        <v>1.3892253740000001E-2</v>
      </c>
      <c r="AF433" s="91">
        <v>3.9003189194913614E-3</v>
      </c>
      <c r="AG433" s="89">
        <v>4.3026408299999999E-2</v>
      </c>
      <c r="AH433" s="90">
        <v>8.0158684130000005E-2</v>
      </c>
      <c r="AI433" s="91">
        <v>0.10456767901929737</v>
      </c>
      <c r="AJ433" s="89">
        <v>0.24952495</v>
      </c>
      <c r="AK433" s="90">
        <v>0.48871386649999998</v>
      </c>
      <c r="AL433" s="104">
        <v>0.48871386649999998</v>
      </c>
    </row>
    <row r="434" spans="1:38" ht="13" x14ac:dyDescent="0.3">
      <c r="A434" s="71">
        <v>1985</v>
      </c>
      <c r="B434" s="72">
        <v>29</v>
      </c>
      <c r="C434" s="89">
        <v>2.4157565499999998</v>
      </c>
      <c r="D434" s="90">
        <v>4.1583300750000003</v>
      </c>
      <c r="E434" s="91">
        <v>5.3117388790605844</v>
      </c>
      <c r="F434" s="89">
        <v>1.1050348999999999</v>
      </c>
      <c r="G434" s="90">
        <v>1.6201717485</v>
      </c>
      <c r="H434" s="91">
        <v>1.3464294317103809</v>
      </c>
      <c r="I434" s="89">
        <v>1.7204025199999999</v>
      </c>
      <c r="J434" s="90">
        <v>5.2678732830000001</v>
      </c>
      <c r="K434" s="91">
        <v>7.107102566469246</v>
      </c>
      <c r="L434" s="89">
        <v>0.23692368999999999</v>
      </c>
      <c r="M434" s="90">
        <v>0.456925688</v>
      </c>
      <c r="N434" s="91">
        <v>0.8027716891566512</v>
      </c>
      <c r="O434" s="89">
        <v>6.2654804120229645E-4</v>
      </c>
      <c r="P434" s="90">
        <v>8.36951030057413E-4</v>
      </c>
      <c r="Q434" s="91">
        <v>2.8956337268928028E-3</v>
      </c>
      <c r="R434" s="89">
        <v>7.4127608915906785E-4</v>
      </c>
      <c r="S434" s="90">
        <v>9.9022619047619046E-4</v>
      </c>
      <c r="T434" s="91">
        <v>3.9047348921877798E-3</v>
      </c>
      <c r="U434" s="89">
        <v>1.3709866100000001E-2</v>
      </c>
      <c r="V434" s="90">
        <v>2.7077516879999999E-2</v>
      </c>
      <c r="W434" s="91">
        <v>4.7569041612183664E-2</v>
      </c>
      <c r="X434" s="89">
        <v>3.9019571000000002E-3</v>
      </c>
      <c r="Y434" s="90">
        <v>5.8484879799999999E-3</v>
      </c>
      <c r="Z434" s="91">
        <v>8.8581680191267328E-3</v>
      </c>
      <c r="AA434" s="89">
        <v>2.2294017199999999E-2</v>
      </c>
      <c r="AB434" s="90">
        <v>2.966351968E-2</v>
      </c>
      <c r="AC434" s="91">
        <v>1.0481904991282718E-2</v>
      </c>
      <c r="AD434" s="89">
        <v>1.00318631E-2</v>
      </c>
      <c r="AE434" s="90">
        <v>1.3892253740000001E-2</v>
      </c>
      <c r="AF434" s="91">
        <v>3.9032592108299356E-3</v>
      </c>
      <c r="AG434" s="89">
        <v>4.3026408299999999E-2</v>
      </c>
      <c r="AH434" s="90">
        <v>8.0158684130000005E-2</v>
      </c>
      <c r="AI434" s="91">
        <v>0.10464648626387714</v>
      </c>
      <c r="AJ434" s="89">
        <v>0.24952495</v>
      </c>
      <c r="AK434" s="90">
        <v>0.48871386649999998</v>
      </c>
      <c r="AL434" s="104">
        <v>0.48871386649999998</v>
      </c>
    </row>
    <row r="435" spans="1:38" ht="13" x14ac:dyDescent="0.3">
      <c r="A435" s="71">
        <v>1985</v>
      </c>
      <c r="B435" s="72">
        <v>30</v>
      </c>
      <c r="C435" s="89">
        <v>2.4157565499999998</v>
      </c>
      <c r="D435" s="90">
        <v>4.1583300750000003</v>
      </c>
      <c r="E435" s="91">
        <v>5.3128619815279929</v>
      </c>
      <c r="F435" s="89">
        <v>1.1050348999999999</v>
      </c>
      <c r="G435" s="90">
        <v>1.6201717485</v>
      </c>
      <c r="H435" s="91">
        <v>1.347348873785317</v>
      </c>
      <c r="I435" s="89">
        <v>1.7204025199999999</v>
      </c>
      <c r="J435" s="90">
        <v>5.2678732830000001</v>
      </c>
      <c r="K435" s="91">
        <v>7.1094542829860137</v>
      </c>
      <c r="L435" s="89">
        <v>0.23692368999999999</v>
      </c>
      <c r="M435" s="90">
        <v>0.456925688</v>
      </c>
      <c r="N435" s="91">
        <v>0.80281113478925237</v>
      </c>
      <c r="O435" s="89">
        <v>6.2654804120229645E-4</v>
      </c>
      <c r="P435" s="90">
        <v>8.36951030057413E-4</v>
      </c>
      <c r="Q435" s="91">
        <v>2.8976081920382593E-3</v>
      </c>
      <c r="R435" s="89">
        <v>7.4127608915906785E-4</v>
      </c>
      <c r="S435" s="90">
        <v>9.9022619047619046E-4</v>
      </c>
      <c r="T435" s="91">
        <v>3.9136662360276363E-3</v>
      </c>
      <c r="U435" s="89">
        <v>1.3709866100000001E-2</v>
      </c>
      <c r="V435" s="90">
        <v>2.7077516879999999E-2</v>
      </c>
      <c r="W435" s="91">
        <v>4.7601498463340858E-2</v>
      </c>
      <c r="X435" s="89">
        <v>3.9019571000000002E-3</v>
      </c>
      <c r="Y435" s="90">
        <v>5.8484879799999999E-3</v>
      </c>
      <c r="Z435" s="91">
        <v>8.8642283964981815E-3</v>
      </c>
      <c r="AA435" s="89">
        <v>2.2294017199999999E-2</v>
      </c>
      <c r="AB435" s="90">
        <v>2.966351968E-2</v>
      </c>
      <c r="AC435" s="91">
        <v>1.0489074999398175E-2</v>
      </c>
      <c r="AD435" s="89">
        <v>1.00318631E-2</v>
      </c>
      <c r="AE435" s="90">
        <v>1.3892253740000001E-2</v>
      </c>
      <c r="AF435" s="91">
        <v>3.9059208600476644E-3</v>
      </c>
      <c r="AG435" s="89">
        <v>4.3026408299999999E-2</v>
      </c>
      <c r="AH435" s="90">
        <v>8.0158684130000005E-2</v>
      </c>
      <c r="AI435" s="91">
        <v>0.10471797477953156</v>
      </c>
      <c r="AJ435" s="89">
        <v>0.24952495</v>
      </c>
      <c r="AK435" s="90">
        <v>0.48871386649999998</v>
      </c>
      <c r="AL435" s="104">
        <v>0.48871386649999998</v>
      </c>
    </row>
    <row r="436" spans="1:38" ht="13" x14ac:dyDescent="0.3">
      <c r="A436" s="71">
        <v>1985</v>
      </c>
      <c r="B436" s="72">
        <v>31</v>
      </c>
      <c r="C436" s="89">
        <v>2.4157565499999998</v>
      </c>
      <c r="D436" s="90">
        <v>4.1583300750000003</v>
      </c>
      <c r="E436" s="91">
        <v>5.3128619815279929</v>
      </c>
      <c r="F436" s="89">
        <v>1.1050348999999999</v>
      </c>
      <c r="G436" s="90">
        <v>1.6201717485</v>
      </c>
      <c r="H436" s="91">
        <v>1.347348873785317</v>
      </c>
      <c r="I436" s="89">
        <v>1.7204025199999999</v>
      </c>
      <c r="J436" s="90">
        <v>5.2678732830000001</v>
      </c>
      <c r="K436" s="91">
        <v>7.1094542829860137</v>
      </c>
      <c r="L436" s="89">
        <v>0.23692368999999999</v>
      </c>
      <c r="M436" s="90">
        <v>0.456925688</v>
      </c>
      <c r="N436" s="91">
        <v>0.80281113478925237</v>
      </c>
      <c r="O436" s="89">
        <v>6.2654804120229645E-4</v>
      </c>
      <c r="P436" s="90">
        <v>8.36951030057413E-4</v>
      </c>
      <c r="Q436" s="91">
        <v>2.8976081920382593E-3</v>
      </c>
      <c r="R436" s="89">
        <v>7.4127608915906785E-4</v>
      </c>
      <c r="S436" s="90">
        <v>9.9022619047619046E-4</v>
      </c>
      <c r="T436" s="91">
        <v>3.9136662360276363E-3</v>
      </c>
      <c r="U436" s="89">
        <v>1.3709866100000001E-2</v>
      </c>
      <c r="V436" s="90">
        <v>2.7077516879999999E-2</v>
      </c>
      <c r="W436" s="91">
        <v>4.7601498463340858E-2</v>
      </c>
      <c r="X436" s="89">
        <v>3.9019571000000002E-3</v>
      </c>
      <c r="Y436" s="90">
        <v>5.8484879799999999E-3</v>
      </c>
      <c r="Z436" s="91">
        <v>8.8642283964981815E-3</v>
      </c>
      <c r="AA436" s="89">
        <v>2.2294017199999999E-2</v>
      </c>
      <c r="AB436" s="90">
        <v>2.966351968E-2</v>
      </c>
      <c r="AC436" s="91">
        <v>1.0489074999398175E-2</v>
      </c>
      <c r="AD436" s="89">
        <v>1.00318631E-2</v>
      </c>
      <c r="AE436" s="90">
        <v>1.3892253740000001E-2</v>
      </c>
      <c r="AF436" s="91">
        <v>3.9059208600476644E-3</v>
      </c>
      <c r="AG436" s="89">
        <v>4.3026408299999999E-2</v>
      </c>
      <c r="AH436" s="90">
        <v>8.0158684130000005E-2</v>
      </c>
      <c r="AI436" s="91">
        <v>0.10471797477953156</v>
      </c>
      <c r="AJ436" s="89">
        <v>0.24952495</v>
      </c>
      <c r="AK436" s="90">
        <v>0.48871386649999998</v>
      </c>
      <c r="AL436" s="104">
        <v>0.48871386649999998</v>
      </c>
    </row>
    <row r="437" spans="1:38" ht="13" x14ac:dyDescent="0.3">
      <c r="A437" s="71">
        <v>1985</v>
      </c>
      <c r="B437" s="72">
        <v>32</v>
      </c>
      <c r="C437" s="89">
        <v>2.4157565499999998</v>
      </c>
      <c r="D437" s="90">
        <v>4.1583300750000003</v>
      </c>
      <c r="E437" s="91">
        <v>5.3128619815279929</v>
      </c>
      <c r="F437" s="89">
        <v>1.1050348999999999</v>
      </c>
      <c r="G437" s="90">
        <v>1.6201717485</v>
      </c>
      <c r="H437" s="91">
        <v>1.347348873785317</v>
      </c>
      <c r="I437" s="89">
        <v>1.7204025199999999</v>
      </c>
      <c r="J437" s="90">
        <v>5.2678732830000001</v>
      </c>
      <c r="K437" s="91">
        <v>7.1094542829860137</v>
      </c>
      <c r="L437" s="89">
        <v>0.23692368999999999</v>
      </c>
      <c r="M437" s="90">
        <v>0.456925688</v>
      </c>
      <c r="N437" s="91">
        <v>0.80281113478925237</v>
      </c>
      <c r="O437" s="89">
        <v>6.2654804120229645E-4</v>
      </c>
      <c r="P437" s="90">
        <v>8.36951030057413E-4</v>
      </c>
      <c r="Q437" s="91">
        <v>2.8976081920382593E-3</v>
      </c>
      <c r="R437" s="89">
        <v>7.4127608915906785E-4</v>
      </c>
      <c r="S437" s="90">
        <v>9.9022619047619046E-4</v>
      </c>
      <c r="T437" s="91">
        <v>3.9136662360276363E-3</v>
      </c>
      <c r="U437" s="89">
        <v>1.3709866100000001E-2</v>
      </c>
      <c r="V437" s="90">
        <v>2.7077516879999999E-2</v>
      </c>
      <c r="W437" s="91">
        <v>4.7601498463340858E-2</v>
      </c>
      <c r="X437" s="89">
        <v>3.9019571000000002E-3</v>
      </c>
      <c r="Y437" s="90">
        <v>5.8484879799999999E-3</v>
      </c>
      <c r="Z437" s="91">
        <v>8.8642283964981815E-3</v>
      </c>
      <c r="AA437" s="89">
        <v>2.2294017199999999E-2</v>
      </c>
      <c r="AB437" s="90">
        <v>2.966351968E-2</v>
      </c>
      <c r="AC437" s="91">
        <v>1.0489074999398175E-2</v>
      </c>
      <c r="AD437" s="89">
        <v>1.00318631E-2</v>
      </c>
      <c r="AE437" s="90">
        <v>1.3892253740000001E-2</v>
      </c>
      <c r="AF437" s="91">
        <v>3.9059208600476644E-3</v>
      </c>
      <c r="AG437" s="89">
        <v>4.3026408299999999E-2</v>
      </c>
      <c r="AH437" s="90">
        <v>8.0158684130000005E-2</v>
      </c>
      <c r="AI437" s="91">
        <v>0.10471797477953156</v>
      </c>
      <c r="AJ437" s="89">
        <v>0.24952495</v>
      </c>
      <c r="AK437" s="90">
        <v>0.48871386649999998</v>
      </c>
      <c r="AL437" s="104">
        <v>0.48871386649999998</v>
      </c>
    </row>
    <row r="438" spans="1:38" ht="13" x14ac:dyDescent="0.3">
      <c r="A438" s="71">
        <v>1985</v>
      </c>
      <c r="B438" s="72">
        <v>33</v>
      </c>
      <c r="C438" s="89">
        <v>2.4157565499999998</v>
      </c>
      <c r="D438" s="90">
        <v>4.1583300750000003</v>
      </c>
      <c r="E438" s="91">
        <v>5.3128619815279929</v>
      </c>
      <c r="F438" s="89">
        <v>1.1050348999999999</v>
      </c>
      <c r="G438" s="90">
        <v>1.6201717485</v>
      </c>
      <c r="H438" s="91">
        <v>1.347348873785317</v>
      </c>
      <c r="I438" s="89">
        <v>1.7204025199999999</v>
      </c>
      <c r="J438" s="90">
        <v>5.2678732830000001</v>
      </c>
      <c r="K438" s="91">
        <v>7.1094542829860137</v>
      </c>
      <c r="L438" s="89">
        <v>0.23692368999999999</v>
      </c>
      <c r="M438" s="90">
        <v>0.456925688</v>
      </c>
      <c r="N438" s="91">
        <v>0.80281113478925237</v>
      </c>
      <c r="O438" s="89">
        <v>6.2654804120229645E-4</v>
      </c>
      <c r="P438" s="90">
        <v>8.36951030057413E-4</v>
      </c>
      <c r="Q438" s="91">
        <v>2.8976081920382593E-3</v>
      </c>
      <c r="R438" s="89">
        <v>7.4127608915906785E-4</v>
      </c>
      <c r="S438" s="90">
        <v>9.9022619047619046E-4</v>
      </c>
      <c r="T438" s="91">
        <v>3.9136662360276363E-3</v>
      </c>
      <c r="U438" s="89">
        <v>1.3709866100000001E-2</v>
      </c>
      <c r="V438" s="90">
        <v>2.7077516879999999E-2</v>
      </c>
      <c r="W438" s="91">
        <v>4.7601498463340858E-2</v>
      </c>
      <c r="X438" s="89">
        <v>3.9019571000000002E-3</v>
      </c>
      <c r="Y438" s="90">
        <v>5.8484879799999999E-3</v>
      </c>
      <c r="Z438" s="91">
        <v>8.8642283964981815E-3</v>
      </c>
      <c r="AA438" s="89">
        <v>2.2294017199999999E-2</v>
      </c>
      <c r="AB438" s="90">
        <v>2.966351968E-2</v>
      </c>
      <c r="AC438" s="91">
        <v>1.0489074999398175E-2</v>
      </c>
      <c r="AD438" s="89">
        <v>1.00318631E-2</v>
      </c>
      <c r="AE438" s="90">
        <v>1.3892253740000001E-2</v>
      </c>
      <c r="AF438" s="91">
        <v>3.9059208600476644E-3</v>
      </c>
      <c r="AG438" s="89">
        <v>4.3026408299999999E-2</v>
      </c>
      <c r="AH438" s="90">
        <v>8.0158684130000005E-2</v>
      </c>
      <c r="AI438" s="91">
        <v>0.10471797477953156</v>
      </c>
      <c r="AJ438" s="89">
        <v>0.24952495</v>
      </c>
      <c r="AK438" s="90">
        <v>0.48871386649999998</v>
      </c>
      <c r="AL438" s="104">
        <v>0.48871386649999998</v>
      </c>
    </row>
    <row r="439" spans="1:38" ht="13" x14ac:dyDescent="0.3">
      <c r="A439" s="71">
        <v>1985</v>
      </c>
      <c r="B439" s="72">
        <v>34</v>
      </c>
      <c r="C439" s="89">
        <v>2.4157565499999998</v>
      </c>
      <c r="D439" s="90">
        <v>4.1583300750000003</v>
      </c>
      <c r="E439" s="91">
        <v>5.3128619815279929</v>
      </c>
      <c r="F439" s="89">
        <v>1.1050348999999999</v>
      </c>
      <c r="G439" s="90">
        <v>1.6201717485</v>
      </c>
      <c r="H439" s="91">
        <v>1.347348873785317</v>
      </c>
      <c r="I439" s="89">
        <v>1.7204025199999999</v>
      </c>
      <c r="J439" s="90">
        <v>5.2678732830000001</v>
      </c>
      <c r="K439" s="91">
        <v>7.1094542829860137</v>
      </c>
      <c r="L439" s="89">
        <v>0.23692368999999999</v>
      </c>
      <c r="M439" s="90">
        <v>0.456925688</v>
      </c>
      <c r="N439" s="91">
        <v>0.80281113478925237</v>
      </c>
      <c r="O439" s="89">
        <v>6.2654804120229645E-4</v>
      </c>
      <c r="P439" s="90">
        <v>8.36951030057413E-4</v>
      </c>
      <c r="Q439" s="91">
        <v>2.8976081920382593E-3</v>
      </c>
      <c r="R439" s="89">
        <v>7.4127608915906785E-4</v>
      </c>
      <c r="S439" s="90">
        <v>9.9022619047619046E-4</v>
      </c>
      <c r="T439" s="91">
        <v>3.9136662360276363E-3</v>
      </c>
      <c r="U439" s="89">
        <v>1.3709866100000001E-2</v>
      </c>
      <c r="V439" s="90">
        <v>2.7077516879999999E-2</v>
      </c>
      <c r="W439" s="91">
        <v>4.7601498463340858E-2</v>
      </c>
      <c r="X439" s="89">
        <v>3.9019571000000002E-3</v>
      </c>
      <c r="Y439" s="90">
        <v>5.8484879799999999E-3</v>
      </c>
      <c r="Z439" s="91">
        <v>8.8642283964981815E-3</v>
      </c>
      <c r="AA439" s="89">
        <v>2.2294017199999999E-2</v>
      </c>
      <c r="AB439" s="90">
        <v>2.966351968E-2</v>
      </c>
      <c r="AC439" s="91">
        <v>1.0489074999398175E-2</v>
      </c>
      <c r="AD439" s="89">
        <v>1.00318631E-2</v>
      </c>
      <c r="AE439" s="90">
        <v>1.3892253740000001E-2</v>
      </c>
      <c r="AF439" s="91">
        <v>3.9059208600476644E-3</v>
      </c>
      <c r="AG439" s="89">
        <v>4.3026408299999999E-2</v>
      </c>
      <c r="AH439" s="90">
        <v>8.0158684130000005E-2</v>
      </c>
      <c r="AI439" s="91">
        <v>0.10471797477953156</v>
      </c>
      <c r="AJ439" s="89">
        <v>0.24952495</v>
      </c>
      <c r="AK439" s="90">
        <v>0.48871386649999998</v>
      </c>
      <c r="AL439" s="104">
        <v>0.48871386649999998</v>
      </c>
    </row>
    <row r="440" spans="1:38" ht="13" x14ac:dyDescent="0.3">
      <c r="A440" s="71">
        <v>1985</v>
      </c>
      <c r="B440" s="72">
        <v>35</v>
      </c>
      <c r="C440" s="89">
        <v>2.4157565499999998</v>
      </c>
      <c r="D440" s="90">
        <v>4.1583300750000003</v>
      </c>
      <c r="E440" s="91">
        <v>5.3128619815279929</v>
      </c>
      <c r="F440" s="89">
        <v>1.1050348999999999</v>
      </c>
      <c r="G440" s="90">
        <v>1.6201717485</v>
      </c>
      <c r="H440" s="91">
        <v>1.347348873785317</v>
      </c>
      <c r="I440" s="89">
        <v>1.7204025199999999</v>
      </c>
      <c r="J440" s="90">
        <v>5.2678732830000001</v>
      </c>
      <c r="K440" s="91">
        <v>7.1094542829860137</v>
      </c>
      <c r="L440" s="89">
        <v>0.23692368999999999</v>
      </c>
      <c r="M440" s="90">
        <v>0.456925688</v>
      </c>
      <c r="N440" s="91">
        <v>0.80281113478925237</v>
      </c>
      <c r="O440" s="89">
        <v>6.2654804120229645E-4</v>
      </c>
      <c r="P440" s="90">
        <v>8.36951030057413E-4</v>
      </c>
      <c r="Q440" s="91">
        <v>2.8976081920382593E-3</v>
      </c>
      <c r="R440" s="89">
        <v>7.4127608915906785E-4</v>
      </c>
      <c r="S440" s="90">
        <v>9.9022619047619046E-4</v>
      </c>
      <c r="T440" s="91">
        <v>3.9136662360276363E-3</v>
      </c>
      <c r="U440" s="89">
        <v>1.3709866100000001E-2</v>
      </c>
      <c r="V440" s="90">
        <v>2.7077516879999999E-2</v>
      </c>
      <c r="W440" s="91">
        <v>4.7601498463340858E-2</v>
      </c>
      <c r="X440" s="89">
        <v>3.9019571000000002E-3</v>
      </c>
      <c r="Y440" s="90">
        <v>5.8484879799999999E-3</v>
      </c>
      <c r="Z440" s="91">
        <v>8.8642283964981815E-3</v>
      </c>
      <c r="AA440" s="89">
        <v>2.2294017199999999E-2</v>
      </c>
      <c r="AB440" s="90">
        <v>2.966351968E-2</v>
      </c>
      <c r="AC440" s="91">
        <v>1.0489074999398175E-2</v>
      </c>
      <c r="AD440" s="89">
        <v>1.00318631E-2</v>
      </c>
      <c r="AE440" s="90">
        <v>1.3892253740000001E-2</v>
      </c>
      <c r="AF440" s="91">
        <v>3.9059208600476644E-3</v>
      </c>
      <c r="AG440" s="89">
        <v>4.3026408299999999E-2</v>
      </c>
      <c r="AH440" s="90">
        <v>8.0158684130000005E-2</v>
      </c>
      <c r="AI440" s="91">
        <v>0.10471797477953156</v>
      </c>
      <c r="AJ440" s="89">
        <v>0.24952495</v>
      </c>
      <c r="AK440" s="90">
        <v>0.48871386649999998</v>
      </c>
      <c r="AL440" s="104">
        <v>0.48871386649999998</v>
      </c>
    </row>
    <row r="441" spans="1:38" ht="13" x14ac:dyDescent="0.3">
      <c r="A441" s="71">
        <v>1985</v>
      </c>
      <c r="B441" s="72">
        <v>36</v>
      </c>
      <c r="C441" s="89">
        <v>2.4157565499999998</v>
      </c>
      <c r="D441" s="90">
        <v>4.1583300750000003</v>
      </c>
      <c r="E441" s="91">
        <v>5.3128619815279929</v>
      </c>
      <c r="F441" s="89">
        <v>1.1050348999999999</v>
      </c>
      <c r="G441" s="90">
        <v>1.6201717485</v>
      </c>
      <c r="H441" s="91">
        <v>1.347348873785317</v>
      </c>
      <c r="I441" s="89">
        <v>1.7204025199999999</v>
      </c>
      <c r="J441" s="90">
        <v>5.2678732830000001</v>
      </c>
      <c r="K441" s="91">
        <v>7.1094542829860137</v>
      </c>
      <c r="L441" s="89">
        <v>0.23692368999999999</v>
      </c>
      <c r="M441" s="90">
        <v>0.456925688</v>
      </c>
      <c r="N441" s="91">
        <v>0.80281113478925237</v>
      </c>
      <c r="O441" s="89">
        <v>6.2654804120229645E-4</v>
      </c>
      <c r="P441" s="90">
        <v>8.36951030057413E-4</v>
      </c>
      <c r="Q441" s="91">
        <v>2.8976081920382593E-3</v>
      </c>
      <c r="R441" s="89">
        <v>7.4127608915906785E-4</v>
      </c>
      <c r="S441" s="90">
        <v>9.9022619047619046E-4</v>
      </c>
      <c r="T441" s="91">
        <v>3.9136662360276363E-3</v>
      </c>
      <c r="U441" s="89">
        <v>1.3709866100000001E-2</v>
      </c>
      <c r="V441" s="90">
        <v>2.7077516879999999E-2</v>
      </c>
      <c r="W441" s="91">
        <v>4.7601498463340858E-2</v>
      </c>
      <c r="X441" s="89">
        <v>3.9019571000000002E-3</v>
      </c>
      <c r="Y441" s="90">
        <v>5.8484879799999999E-3</v>
      </c>
      <c r="Z441" s="91">
        <v>8.8642283964981815E-3</v>
      </c>
      <c r="AA441" s="89">
        <v>2.2294017199999999E-2</v>
      </c>
      <c r="AB441" s="90">
        <v>2.966351968E-2</v>
      </c>
      <c r="AC441" s="91">
        <v>1.0489074999398175E-2</v>
      </c>
      <c r="AD441" s="89">
        <v>1.00318631E-2</v>
      </c>
      <c r="AE441" s="90">
        <v>1.3892253740000001E-2</v>
      </c>
      <c r="AF441" s="91">
        <v>3.9059208600476644E-3</v>
      </c>
      <c r="AG441" s="89">
        <v>4.3026408299999999E-2</v>
      </c>
      <c r="AH441" s="90">
        <v>8.0158684130000005E-2</v>
      </c>
      <c r="AI441" s="91">
        <v>0.10471797477953156</v>
      </c>
      <c r="AJ441" s="89">
        <v>0.24952495</v>
      </c>
      <c r="AK441" s="90">
        <v>0.48871386649999998</v>
      </c>
      <c r="AL441" s="104">
        <v>0.48871386649999998</v>
      </c>
    </row>
    <row r="442" spans="1:38" ht="13" x14ac:dyDescent="0.3">
      <c r="A442" s="71">
        <v>1985</v>
      </c>
      <c r="B442" s="72">
        <v>37</v>
      </c>
      <c r="C442" s="89">
        <v>2.4157565499999998</v>
      </c>
      <c r="D442" s="90">
        <v>4.1583300750000003</v>
      </c>
      <c r="E442" s="91">
        <v>5.3128619815279929</v>
      </c>
      <c r="F442" s="89">
        <v>1.1050348999999999</v>
      </c>
      <c r="G442" s="90">
        <v>1.6201717485</v>
      </c>
      <c r="H442" s="91">
        <v>1.347348873785317</v>
      </c>
      <c r="I442" s="89">
        <v>1.7204025199999999</v>
      </c>
      <c r="J442" s="90">
        <v>5.2678732830000001</v>
      </c>
      <c r="K442" s="91">
        <v>7.1094542829860137</v>
      </c>
      <c r="L442" s="89">
        <v>0.23692368999999999</v>
      </c>
      <c r="M442" s="90">
        <v>0.456925688</v>
      </c>
      <c r="N442" s="91">
        <v>0.80281113478925237</v>
      </c>
      <c r="O442" s="89">
        <v>6.2654804120229645E-4</v>
      </c>
      <c r="P442" s="90">
        <v>8.36951030057413E-4</v>
      </c>
      <c r="Q442" s="91">
        <v>2.8976081920382593E-3</v>
      </c>
      <c r="R442" s="89">
        <v>7.4127608915906785E-4</v>
      </c>
      <c r="S442" s="90">
        <v>9.9022619047619046E-4</v>
      </c>
      <c r="T442" s="91">
        <v>3.9136662360276363E-3</v>
      </c>
      <c r="U442" s="89">
        <v>1.3709866100000001E-2</v>
      </c>
      <c r="V442" s="90">
        <v>2.7077516879999999E-2</v>
      </c>
      <c r="W442" s="91">
        <v>4.7601498463340858E-2</v>
      </c>
      <c r="X442" s="89">
        <v>3.9019571000000002E-3</v>
      </c>
      <c r="Y442" s="90">
        <v>5.8484879799999999E-3</v>
      </c>
      <c r="Z442" s="91">
        <v>8.8642283964981815E-3</v>
      </c>
      <c r="AA442" s="89">
        <v>2.2294017199999999E-2</v>
      </c>
      <c r="AB442" s="90">
        <v>2.966351968E-2</v>
      </c>
      <c r="AC442" s="91">
        <v>1.0489074999398175E-2</v>
      </c>
      <c r="AD442" s="89">
        <v>1.00318631E-2</v>
      </c>
      <c r="AE442" s="90">
        <v>1.3892253740000001E-2</v>
      </c>
      <c r="AF442" s="91">
        <v>3.9059208600476644E-3</v>
      </c>
      <c r="AG442" s="89">
        <v>4.3026408299999999E-2</v>
      </c>
      <c r="AH442" s="90">
        <v>8.0158684130000005E-2</v>
      </c>
      <c r="AI442" s="91">
        <v>0.10471797477953156</v>
      </c>
      <c r="AJ442" s="89">
        <v>0.24952495</v>
      </c>
      <c r="AK442" s="90">
        <v>0.48871386649999998</v>
      </c>
      <c r="AL442" s="104">
        <v>0.48871386649999998</v>
      </c>
    </row>
    <row r="443" spans="1:38" ht="13" x14ac:dyDescent="0.3">
      <c r="A443" s="71">
        <v>1985</v>
      </c>
      <c r="B443" s="72">
        <v>38</v>
      </c>
      <c r="C443" s="89">
        <v>2.4157565499999998</v>
      </c>
      <c r="D443" s="90">
        <v>4.1583300750000003</v>
      </c>
      <c r="E443" s="91">
        <v>5.3128619815279929</v>
      </c>
      <c r="F443" s="89">
        <v>1.1050348999999999</v>
      </c>
      <c r="G443" s="90">
        <v>1.6201717485</v>
      </c>
      <c r="H443" s="91">
        <v>1.347348873785317</v>
      </c>
      <c r="I443" s="89">
        <v>1.7204025199999999</v>
      </c>
      <c r="J443" s="90">
        <v>5.2678732830000001</v>
      </c>
      <c r="K443" s="91">
        <v>7.1094542829860137</v>
      </c>
      <c r="L443" s="89">
        <v>0.23692368999999999</v>
      </c>
      <c r="M443" s="90">
        <v>0.456925688</v>
      </c>
      <c r="N443" s="91">
        <v>0.80281113478925237</v>
      </c>
      <c r="O443" s="89">
        <v>6.2654804120229645E-4</v>
      </c>
      <c r="P443" s="90">
        <v>8.36951030057413E-4</v>
      </c>
      <c r="Q443" s="91">
        <v>2.8976081920382593E-3</v>
      </c>
      <c r="R443" s="89">
        <v>7.4127608915906785E-4</v>
      </c>
      <c r="S443" s="90">
        <v>9.9022619047619046E-4</v>
      </c>
      <c r="T443" s="91">
        <v>3.9136662360276363E-3</v>
      </c>
      <c r="U443" s="89">
        <v>1.3709866100000001E-2</v>
      </c>
      <c r="V443" s="90">
        <v>2.7077516879999999E-2</v>
      </c>
      <c r="W443" s="91">
        <v>4.7601498463340858E-2</v>
      </c>
      <c r="X443" s="89">
        <v>3.9019571000000002E-3</v>
      </c>
      <c r="Y443" s="90">
        <v>5.8484879799999999E-3</v>
      </c>
      <c r="Z443" s="91">
        <v>8.8642283964981815E-3</v>
      </c>
      <c r="AA443" s="89">
        <v>2.2294017199999999E-2</v>
      </c>
      <c r="AB443" s="90">
        <v>2.966351968E-2</v>
      </c>
      <c r="AC443" s="91">
        <v>1.0489074999398175E-2</v>
      </c>
      <c r="AD443" s="89">
        <v>1.00318631E-2</v>
      </c>
      <c r="AE443" s="90">
        <v>1.3892253740000001E-2</v>
      </c>
      <c r="AF443" s="91">
        <v>3.9059208600476644E-3</v>
      </c>
      <c r="AG443" s="89">
        <v>4.3026408299999999E-2</v>
      </c>
      <c r="AH443" s="90">
        <v>8.0158684130000005E-2</v>
      </c>
      <c r="AI443" s="91">
        <v>0.10471797477953156</v>
      </c>
      <c r="AJ443" s="89">
        <v>0.24952495</v>
      </c>
      <c r="AK443" s="90">
        <v>0.48871386649999998</v>
      </c>
      <c r="AL443" s="104">
        <v>0.48871386649999998</v>
      </c>
    </row>
    <row r="444" spans="1:38" ht="13.5" thickBot="1" x14ac:dyDescent="0.35">
      <c r="A444" s="73">
        <v>1985</v>
      </c>
      <c r="B444" s="74">
        <v>39</v>
      </c>
      <c r="C444" s="96">
        <v>2.4157565499999998</v>
      </c>
      <c r="D444" s="97">
        <v>4.1583300750000003</v>
      </c>
      <c r="E444" s="98">
        <v>5.3128619815279929</v>
      </c>
      <c r="F444" s="96">
        <v>1.1050348999999999</v>
      </c>
      <c r="G444" s="97">
        <v>1.6201717485</v>
      </c>
      <c r="H444" s="98">
        <v>1.347348873785317</v>
      </c>
      <c r="I444" s="96">
        <v>1.7204025199999999</v>
      </c>
      <c r="J444" s="97">
        <v>5.2678732830000001</v>
      </c>
      <c r="K444" s="98">
        <v>7.1094542829860137</v>
      </c>
      <c r="L444" s="96">
        <v>0.23692368999999999</v>
      </c>
      <c r="M444" s="97">
        <v>0.456925688</v>
      </c>
      <c r="N444" s="98">
        <v>0.80281113478925237</v>
      </c>
      <c r="O444" s="96">
        <v>6.2654804120229645E-4</v>
      </c>
      <c r="P444" s="97">
        <v>8.36951030057413E-4</v>
      </c>
      <c r="Q444" s="98">
        <v>2.8976081920382593E-3</v>
      </c>
      <c r="R444" s="96">
        <v>7.4127608915906785E-4</v>
      </c>
      <c r="S444" s="97">
        <v>9.9022619047619046E-4</v>
      </c>
      <c r="T444" s="98">
        <v>3.9136662360276363E-3</v>
      </c>
      <c r="U444" s="96">
        <v>1.3709866100000001E-2</v>
      </c>
      <c r="V444" s="97">
        <v>2.7077516879999999E-2</v>
      </c>
      <c r="W444" s="98">
        <v>4.7601498463340858E-2</v>
      </c>
      <c r="X444" s="96">
        <v>3.9019571000000002E-3</v>
      </c>
      <c r="Y444" s="97">
        <v>5.8484879799999999E-3</v>
      </c>
      <c r="Z444" s="98">
        <v>8.8642283964981815E-3</v>
      </c>
      <c r="AA444" s="96">
        <v>2.2294017199999999E-2</v>
      </c>
      <c r="AB444" s="97">
        <v>2.966351968E-2</v>
      </c>
      <c r="AC444" s="98">
        <v>1.0489074999398175E-2</v>
      </c>
      <c r="AD444" s="96">
        <v>1.00318631E-2</v>
      </c>
      <c r="AE444" s="97">
        <v>1.3892253740000001E-2</v>
      </c>
      <c r="AF444" s="98">
        <v>3.9059208600476644E-3</v>
      </c>
      <c r="AG444" s="96">
        <v>4.3026408299999999E-2</v>
      </c>
      <c r="AH444" s="97">
        <v>8.0158684130000005E-2</v>
      </c>
      <c r="AI444" s="98">
        <v>0.10471797477953156</v>
      </c>
      <c r="AJ444" s="96">
        <v>0.24952495</v>
      </c>
      <c r="AK444" s="97">
        <v>0.48871386649999998</v>
      </c>
      <c r="AL444" s="105">
        <v>0.48871386649999998</v>
      </c>
    </row>
    <row r="445" spans="1:38" ht="13" x14ac:dyDescent="0.3">
      <c r="A445" s="69">
        <v>1986</v>
      </c>
      <c r="B445" s="70">
        <v>0</v>
      </c>
      <c r="C445" s="84">
        <v>0.84374800999999999</v>
      </c>
      <c r="D445" s="85">
        <v>2.0285359265</v>
      </c>
      <c r="E445" s="86">
        <v>1.3514259457582545</v>
      </c>
      <c r="F445" s="84">
        <v>0.23360417999999999</v>
      </c>
      <c r="G445" s="85">
        <v>0.46793729649999999</v>
      </c>
      <c r="H445" s="86">
        <v>0.32061363759852229</v>
      </c>
      <c r="I445" s="84">
        <v>0.96000748000000002</v>
      </c>
      <c r="J445" s="85">
        <v>4.6992617514999999</v>
      </c>
      <c r="K445" s="86">
        <v>6.7037435060853587</v>
      </c>
      <c r="L445" s="84">
        <v>0.26152615000000001</v>
      </c>
      <c r="M445" s="85">
        <v>0.52313230799999999</v>
      </c>
      <c r="N445" s="86">
        <v>0.47687595855135106</v>
      </c>
      <c r="O445" s="84">
        <v>6.2654804120229645E-4</v>
      </c>
      <c r="P445" s="85">
        <v>8.36951030057413E-4</v>
      </c>
      <c r="Q445" s="86">
        <v>2.5846213269631732E-3</v>
      </c>
      <c r="R445" s="84">
        <v>7.4127608915906785E-4</v>
      </c>
      <c r="S445" s="85">
        <v>9.9022619047619046E-4</v>
      </c>
      <c r="T445" s="86">
        <v>2.4073178612593177E-3</v>
      </c>
      <c r="U445" s="84">
        <v>2.9726853999999998E-3</v>
      </c>
      <c r="V445" s="85">
        <v>1.2082940565E-2</v>
      </c>
      <c r="W445" s="86">
        <v>1.1327201047475593E-2</v>
      </c>
      <c r="X445" s="84">
        <v>8.4651430000000003E-4</v>
      </c>
      <c r="Y445" s="85">
        <v>1.8084796699999999E-3</v>
      </c>
      <c r="Z445" s="86">
        <v>2.1093205747933904E-3</v>
      </c>
      <c r="AA445" s="84">
        <v>4.8333891999999996E-3</v>
      </c>
      <c r="AB445" s="85">
        <v>7.03492914E-3</v>
      </c>
      <c r="AC445" s="86">
        <v>2.495967477779725E-3</v>
      </c>
      <c r="AD445" s="84">
        <v>2.1746300999999999E-3</v>
      </c>
      <c r="AE445" s="85">
        <v>3.6430471399999998E-3</v>
      </c>
      <c r="AF445" s="86">
        <v>9.294509790746013E-4</v>
      </c>
      <c r="AG445" s="84">
        <v>9.3297141000000007E-3</v>
      </c>
      <c r="AH445" s="85">
        <v>3.3691072464999999E-2</v>
      </c>
      <c r="AI445" s="86">
        <v>2.4918575844724119E-2</v>
      </c>
      <c r="AJ445" s="84">
        <v>0.27422742</v>
      </c>
      <c r="AK445" s="85">
        <v>0.55487048149999996</v>
      </c>
      <c r="AL445" s="103">
        <v>0.55487048149999996</v>
      </c>
    </row>
    <row r="446" spans="1:38" ht="13" x14ac:dyDescent="0.3">
      <c r="A446" s="71">
        <v>1986</v>
      </c>
      <c r="B446" s="72">
        <v>1</v>
      </c>
      <c r="C446" s="89">
        <v>0.89025968</v>
      </c>
      <c r="D446" s="90">
        <v>2.092424609</v>
      </c>
      <c r="E446" s="91">
        <v>1.3518449049149417</v>
      </c>
      <c r="F446" s="89">
        <v>0.26619234000000003</v>
      </c>
      <c r="G446" s="90">
        <v>0.50272467450000002</v>
      </c>
      <c r="H446" s="91">
        <v>0.32095186952601507</v>
      </c>
      <c r="I446" s="89">
        <v>1.0025717999999999</v>
      </c>
      <c r="J446" s="90">
        <v>4.7366977314999996</v>
      </c>
      <c r="K446" s="91">
        <v>6.7045612087381725</v>
      </c>
      <c r="L446" s="89">
        <v>0.26152615000000001</v>
      </c>
      <c r="M446" s="90">
        <v>0.52313230799999999</v>
      </c>
      <c r="N446" s="91">
        <v>0.47689678936033214</v>
      </c>
      <c r="O446" s="89">
        <v>6.2654804120229645E-4</v>
      </c>
      <c r="P446" s="90">
        <v>8.36951030057413E-4</v>
      </c>
      <c r="Q446" s="91">
        <v>2.5873480771605056E-3</v>
      </c>
      <c r="R446" s="89">
        <v>7.4127608915906785E-4</v>
      </c>
      <c r="S446" s="90">
        <v>9.9022619047619046E-4</v>
      </c>
      <c r="T446" s="91">
        <v>2.4105063096970672E-3</v>
      </c>
      <c r="U446" s="89">
        <v>3.3757176000000001E-3</v>
      </c>
      <c r="V446" s="90">
        <v>1.2511927234999999E-2</v>
      </c>
      <c r="W446" s="91">
        <v>1.1339175521069113E-2</v>
      </c>
      <c r="X446" s="89">
        <v>9.6032029999999996E-4</v>
      </c>
      <c r="Y446" s="90">
        <v>1.9303737950000001E-3</v>
      </c>
      <c r="Z446" s="91">
        <v>2.1115469925585603E-3</v>
      </c>
      <c r="AA446" s="89">
        <v>5.4884134999999999E-3</v>
      </c>
      <c r="AB446" s="90">
        <v>7.7324010150000002E-3</v>
      </c>
      <c r="AC446" s="91">
        <v>2.4986031643888409E-3</v>
      </c>
      <c r="AD446" s="89">
        <v>2.4696945999999999E-3</v>
      </c>
      <c r="AE446" s="90">
        <v>3.956937055E-3</v>
      </c>
      <c r="AF446" s="91">
        <v>9.3043178718007222E-4</v>
      </c>
      <c r="AG446" s="89">
        <v>1.0593821600000001E-2</v>
      </c>
      <c r="AH446" s="90">
        <v>3.503669199E-2</v>
      </c>
      <c r="AI446" s="91">
        <v>2.4944856652212789E-2</v>
      </c>
      <c r="AJ446" s="89">
        <v>0.27422742</v>
      </c>
      <c r="AK446" s="90">
        <v>0.55487048149999996</v>
      </c>
      <c r="AL446" s="104">
        <v>0.55487048149999996</v>
      </c>
    </row>
    <row r="447" spans="1:38" ht="13" x14ac:dyDescent="0.3">
      <c r="A447" s="71">
        <v>1986</v>
      </c>
      <c r="B447" s="72">
        <v>2</v>
      </c>
      <c r="C447" s="89">
        <v>0.94519976999999999</v>
      </c>
      <c r="D447" s="90">
        <v>2.168679633</v>
      </c>
      <c r="E447" s="91">
        <v>1.4317518369031486</v>
      </c>
      <c r="F447" s="89">
        <v>0.30334915000000001</v>
      </c>
      <c r="G447" s="90">
        <v>0.54101493300000003</v>
      </c>
      <c r="H447" s="91">
        <v>0.3849757416669104</v>
      </c>
      <c r="I447" s="89">
        <v>1.04935288</v>
      </c>
      <c r="J447" s="90">
        <v>4.7762532520000001</v>
      </c>
      <c r="K447" s="91">
        <v>6.8641882074230054</v>
      </c>
      <c r="L447" s="89">
        <v>0.26152615000000001</v>
      </c>
      <c r="M447" s="90">
        <v>0.52313230799999999</v>
      </c>
      <c r="N447" s="91">
        <v>0.48080099072132537</v>
      </c>
      <c r="O447" s="89">
        <v>6.2654804120229645E-4</v>
      </c>
      <c r="P447" s="90">
        <v>8.36951030057413E-4</v>
      </c>
      <c r="Q447" s="91">
        <v>3.1034795787715421E-3</v>
      </c>
      <c r="R447" s="89">
        <v>7.4127608915906785E-4</v>
      </c>
      <c r="S447" s="90">
        <v>9.9022619047619046E-4</v>
      </c>
      <c r="T447" s="91">
        <v>3.0132556000766939E-3</v>
      </c>
      <c r="U447" s="89">
        <v>3.8317471E-3</v>
      </c>
      <c r="V447" s="90">
        <v>1.2983440234999999E-2</v>
      </c>
      <c r="W447" s="91">
        <v>1.3601133924132081E-2</v>
      </c>
      <c r="X447" s="89">
        <v>1.0902005999999999E-3</v>
      </c>
      <c r="Y447" s="90">
        <v>2.064826985E-3</v>
      </c>
      <c r="Z447" s="91">
        <v>2.5327583932093895E-3</v>
      </c>
      <c r="AA447" s="89">
        <v>6.2317055000000003E-3</v>
      </c>
      <c r="AB447" s="90">
        <v>8.4990337250000006E-3</v>
      </c>
      <c r="AC447" s="91">
        <v>2.9970334054770747E-3</v>
      </c>
      <c r="AD447" s="89">
        <v>2.8035263999999999E-3</v>
      </c>
      <c r="AE447" s="90">
        <v>4.3021704649999996E-3</v>
      </c>
      <c r="AF447" s="91">
        <v>1.1160345071315064E-3</v>
      </c>
      <c r="AG447" s="89">
        <v>1.20266091E-2</v>
      </c>
      <c r="AH447" s="90">
        <v>3.6516638499999997E-2</v>
      </c>
      <c r="AI447" s="91">
        <v>2.9920968237255412E-2</v>
      </c>
      <c r="AJ447" s="89">
        <v>0.27422742</v>
      </c>
      <c r="AK447" s="90">
        <v>0.55487048149999996</v>
      </c>
      <c r="AL447" s="104">
        <v>0.55487048149999996</v>
      </c>
    </row>
    <row r="448" spans="1:38" ht="13" x14ac:dyDescent="0.3">
      <c r="A448" s="71">
        <v>1986</v>
      </c>
      <c r="B448" s="72">
        <v>3</v>
      </c>
      <c r="C448" s="89">
        <v>1.0001023200000001</v>
      </c>
      <c r="D448" s="90">
        <v>2.2415862880000001</v>
      </c>
      <c r="E448" s="91">
        <v>1.352915995314445</v>
      </c>
      <c r="F448" s="89">
        <v>0.33977041000000002</v>
      </c>
      <c r="G448" s="90">
        <v>0.57758270499999997</v>
      </c>
      <c r="H448" s="91">
        <v>0.32180881213851675</v>
      </c>
      <c r="I448" s="89">
        <v>1.0940034000000001</v>
      </c>
      <c r="J448" s="90">
        <v>4.8124887064999999</v>
      </c>
      <c r="K448" s="91">
        <v>6.706710626326962</v>
      </c>
      <c r="L448" s="89">
        <v>0.26152615000000001</v>
      </c>
      <c r="M448" s="90">
        <v>0.52313230799999999</v>
      </c>
      <c r="N448" s="91">
        <v>0.47695048748725644</v>
      </c>
      <c r="O448" s="89">
        <v>6.2654804120229645E-4</v>
      </c>
      <c r="P448" s="90">
        <v>8.36951030057413E-4</v>
      </c>
      <c r="Q448" s="91">
        <v>2.5942562577787542E-3</v>
      </c>
      <c r="R448" s="89">
        <v>7.4127608915906785E-4</v>
      </c>
      <c r="S448" s="90">
        <v>9.9022619047619046E-4</v>
      </c>
      <c r="T448" s="91">
        <v>2.4185701735119701E-3</v>
      </c>
      <c r="U448" s="89">
        <v>4.2807432000000001E-3</v>
      </c>
      <c r="V448" s="90">
        <v>1.3434441085E-2</v>
      </c>
      <c r="W448" s="91">
        <v>1.1369428713668644E-2</v>
      </c>
      <c r="X448" s="89">
        <v>1.2183687000000001E-3</v>
      </c>
      <c r="Y448" s="90">
        <v>2.1930844699999999E-3</v>
      </c>
      <c r="Z448" s="91">
        <v>2.1171839483124684E-3</v>
      </c>
      <c r="AA448" s="89">
        <v>6.9601352000000002E-3</v>
      </c>
      <c r="AB448" s="90">
        <v>9.2320094700000001E-3</v>
      </c>
      <c r="AC448" s="91">
        <v>2.5052741397613297E-3</v>
      </c>
      <c r="AD448" s="89">
        <v>3.1326356000000001E-3</v>
      </c>
      <c r="AE448" s="90">
        <v>4.6316128900000001E-3</v>
      </c>
      <c r="AF448" s="91">
        <v>9.3291421901310471E-4</v>
      </c>
      <c r="AG448" s="89">
        <v>1.3433285999999999E-2</v>
      </c>
      <c r="AH448" s="90">
        <v>3.7931267710000001E-2</v>
      </c>
      <c r="AI448" s="91">
        <v>2.5011445200966397E-2</v>
      </c>
      <c r="AJ448" s="89">
        <v>0.27422742</v>
      </c>
      <c r="AK448" s="90">
        <v>0.55487048149999996</v>
      </c>
      <c r="AL448" s="104">
        <v>0.55487048149999996</v>
      </c>
    </row>
    <row r="449" spans="1:38" ht="13" x14ac:dyDescent="0.3">
      <c r="A449" s="71">
        <v>1986</v>
      </c>
      <c r="B449" s="72">
        <v>4</v>
      </c>
      <c r="C449" s="89">
        <v>1.0551174699999999</v>
      </c>
      <c r="D449" s="90">
        <v>2.3118064454999998</v>
      </c>
      <c r="E449" s="91">
        <v>5.334236019045882</v>
      </c>
      <c r="F449" s="89">
        <v>0.37551939000000001</v>
      </c>
      <c r="G449" s="90">
        <v>0.61281027899999996</v>
      </c>
      <c r="H449" s="91">
        <v>1.236745239752608</v>
      </c>
      <c r="I449" s="89">
        <v>1.1368229299999999</v>
      </c>
      <c r="J449" s="90">
        <v>4.8458199144999998</v>
      </c>
      <c r="K449" s="91">
        <v>6.7015858174450855</v>
      </c>
      <c r="L449" s="89">
        <v>0.26152615000000001</v>
      </c>
      <c r="M449" s="90">
        <v>0.52313230799999999</v>
      </c>
      <c r="N449" s="91">
        <v>0.87636592660820534</v>
      </c>
      <c r="O449" s="89">
        <v>6.2654804120229645E-4</v>
      </c>
      <c r="P449" s="90">
        <v>8.36951030057413E-4</v>
      </c>
      <c r="Q449" s="91">
        <v>4.4882113759337795E-3</v>
      </c>
      <c r="R449" s="89">
        <v>7.4127608915906785E-4</v>
      </c>
      <c r="S449" s="90">
        <v>9.9022619047619046E-4</v>
      </c>
      <c r="T449" s="91">
        <v>2.4234417359240831E-3</v>
      </c>
      <c r="U449" s="89">
        <v>4.7212575000000001E-3</v>
      </c>
      <c r="V449" s="90">
        <v>1.3868635945000001E-2</v>
      </c>
      <c r="W449" s="91">
        <v>4.3693979546359285E-2</v>
      </c>
      <c r="X449" s="89">
        <v>1.3438884E-3</v>
      </c>
      <c r="Y449" s="90">
        <v>2.3164888750000002E-3</v>
      </c>
      <c r="Z449" s="91">
        <v>8.1365775167852403E-3</v>
      </c>
      <c r="AA449" s="89">
        <v>7.6772454000000002E-3</v>
      </c>
      <c r="AB449" s="90">
        <v>9.938186735E-3</v>
      </c>
      <c r="AC449" s="91">
        <v>9.6280606626027738E-3</v>
      </c>
      <c r="AD449" s="89">
        <v>3.4546207000000001E-3</v>
      </c>
      <c r="AE449" s="90">
        <v>4.9495212300000001E-3</v>
      </c>
      <c r="AF449" s="91">
        <v>3.5852922897980878E-3</v>
      </c>
      <c r="AG449" s="89">
        <v>1.4817254E-2</v>
      </c>
      <c r="AH449" s="90">
        <v>3.9294176899999998E-2</v>
      </c>
      <c r="AI449" s="91">
        <v>9.6121748044594599E-2</v>
      </c>
      <c r="AJ449" s="89">
        <v>0.27422742</v>
      </c>
      <c r="AK449" s="90">
        <v>0.55487048149999996</v>
      </c>
      <c r="AL449" s="104">
        <v>0.55487048149999996</v>
      </c>
    </row>
    <row r="450" spans="1:38" ht="13" x14ac:dyDescent="0.3">
      <c r="A450" s="71">
        <v>1986</v>
      </c>
      <c r="B450" s="72">
        <v>5</v>
      </c>
      <c r="C450" s="89">
        <v>1.1104554</v>
      </c>
      <c r="D450" s="90">
        <v>2.3799598964999999</v>
      </c>
      <c r="E450" s="91">
        <v>5.334971831613065</v>
      </c>
      <c r="F450" s="89">
        <v>0.41074336</v>
      </c>
      <c r="G450" s="90">
        <v>0.64704600249999999</v>
      </c>
      <c r="H450" s="91">
        <v>1.2373342231093232</v>
      </c>
      <c r="I450" s="89">
        <v>1.1777224500000001</v>
      </c>
      <c r="J450" s="90">
        <v>4.8765064909999998</v>
      </c>
      <c r="K450" s="91">
        <v>6.7030564332849227</v>
      </c>
      <c r="L450" s="89">
        <v>0.26152615000000001</v>
      </c>
      <c r="M450" s="90">
        <v>0.52313230799999999</v>
      </c>
      <c r="N450" s="91">
        <v>0.87639853626945896</v>
      </c>
      <c r="O450" s="89">
        <v>6.2654804120229645E-4</v>
      </c>
      <c r="P450" s="90">
        <v>8.36951030057413E-4</v>
      </c>
      <c r="Q450" s="91">
        <v>4.4903413436471751E-3</v>
      </c>
      <c r="R450" s="89">
        <v>7.4127608915906785E-4</v>
      </c>
      <c r="S450" s="90">
        <v>9.9022619047619046E-4</v>
      </c>
      <c r="T450" s="91">
        <v>2.4289357119372883E-3</v>
      </c>
      <c r="U450" s="89">
        <v>5.1559652999999999E-3</v>
      </c>
      <c r="V450" s="90">
        <v>1.4290268470000001E-2</v>
      </c>
      <c r="W450" s="91">
        <v>4.3714629310054695E-2</v>
      </c>
      <c r="X450" s="89">
        <v>1.4675437E-3</v>
      </c>
      <c r="Y450" s="90">
        <v>2.4366350249999998E-3</v>
      </c>
      <c r="Z450" s="91">
        <v>8.1404373182974894E-3</v>
      </c>
      <c r="AA450" s="89">
        <v>8.3847204000000002E-3</v>
      </c>
      <c r="AB450" s="90">
        <v>1.0624229299999999E-2</v>
      </c>
      <c r="AC450" s="91">
        <v>9.6325756309591296E-3</v>
      </c>
      <c r="AD450" s="89">
        <v>3.7731739000000002E-3</v>
      </c>
      <c r="AE450" s="90">
        <v>5.2581734150000002E-3</v>
      </c>
      <c r="AF450" s="91">
        <v>3.5869872477522599E-3</v>
      </c>
      <c r="AG450" s="89">
        <v>1.61813214E-2</v>
      </c>
      <c r="AH450" s="90">
        <v>4.0618065660000001E-2</v>
      </c>
      <c r="AI450" s="91">
        <v>9.6167460009267958E-2</v>
      </c>
      <c r="AJ450" s="89">
        <v>0.27422742</v>
      </c>
      <c r="AK450" s="90">
        <v>0.55487048149999996</v>
      </c>
      <c r="AL450" s="104">
        <v>0.55487048149999996</v>
      </c>
    </row>
    <row r="451" spans="1:38" ht="13" x14ac:dyDescent="0.3">
      <c r="A451" s="71">
        <v>1986</v>
      </c>
      <c r="B451" s="72">
        <v>6</v>
      </c>
      <c r="C451" s="89">
        <v>1.16612907</v>
      </c>
      <c r="D451" s="90">
        <v>2.4466088895000002</v>
      </c>
      <c r="E451" s="91">
        <v>5.3357807783468978</v>
      </c>
      <c r="F451" s="89">
        <v>0.44565789</v>
      </c>
      <c r="G451" s="90">
        <v>0.68062067650000002</v>
      </c>
      <c r="H451" s="91">
        <v>1.2379904997977222</v>
      </c>
      <c r="I451" s="89">
        <v>1.2168538200000001</v>
      </c>
      <c r="J451" s="90">
        <v>4.9048347914999999</v>
      </c>
      <c r="K451" s="91">
        <v>6.704684579113497</v>
      </c>
      <c r="L451" s="89">
        <v>0.26152615000000001</v>
      </c>
      <c r="M451" s="90">
        <v>0.52313230799999999</v>
      </c>
      <c r="N451" s="91">
        <v>0.87644110977907341</v>
      </c>
      <c r="O451" s="89">
        <v>6.2654804120229645E-4</v>
      </c>
      <c r="P451" s="90">
        <v>8.36951030057413E-4</v>
      </c>
      <c r="Q451" s="91">
        <v>4.4927261566979114E-3</v>
      </c>
      <c r="R451" s="89">
        <v>7.4127608915906785E-4</v>
      </c>
      <c r="S451" s="90">
        <v>9.9022619047619046E-4</v>
      </c>
      <c r="T451" s="91">
        <v>2.4350724657556163E-3</v>
      </c>
      <c r="U451" s="89">
        <v>5.5863220000000003E-3</v>
      </c>
      <c r="V451" s="90">
        <v>1.4703621545E-2</v>
      </c>
      <c r="W451" s="91">
        <v>4.3737880077802695E-2</v>
      </c>
      <c r="X451" s="89">
        <v>1.5893608E-3</v>
      </c>
      <c r="Y451" s="90">
        <v>2.5543172650000002E-3</v>
      </c>
      <c r="Z451" s="91">
        <v>8.1447290185295649E-3</v>
      </c>
      <c r="AA451" s="89">
        <v>9.0829858999999999E-3</v>
      </c>
      <c r="AB451" s="90">
        <v>1.129615303E-2</v>
      </c>
      <c r="AC451" s="91">
        <v>9.637700487066787E-3</v>
      </c>
      <c r="AD451" s="89">
        <v>4.0872358000000001E-3</v>
      </c>
      <c r="AE451" s="90">
        <v>5.56067351E-3</v>
      </c>
      <c r="AF451" s="91">
        <v>3.5888961242648855E-3</v>
      </c>
      <c r="AG451" s="89">
        <v>1.75307198E-2</v>
      </c>
      <c r="AH451" s="90">
        <v>4.1915576750000003E-2</v>
      </c>
      <c r="AI451" s="91">
        <v>9.6218147020572894E-2</v>
      </c>
      <c r="AJ451" s="89">
        <v>0.27422742</v>
      </c>
      <c r="AK451" s="90">
        <v>0.55487048149999996</v>
      </c>
      <c r="AL451" s="104">
        <v>0.55487048149999996</v>
      </c>
    </row>
    <row r="452" spans="1:38" ht="13" x14ac:dyDescent="0.3">
      <c r="A452" s="71">
        <v>1986</v>
      </c>
      <c r="B452" s="72">
        <v>7</v>
      </c>
      <c r="C452" s="89">
        <v>1.2224103099999999</v>
      </c>
      <c r="D452" s="90">
        <v>2.5124068605000001</v>
      </c>
      <c r="E452" s="91">
        <v>5.3553310649576078</v>
      </c>
      <c r="F452" s="89">
        <v>0.48014741999999999</v>
      </c>
      <c r="G452" s="90">
        <v>0.71381613899999996</v>
      </c>
      <c r="H452" s="91">
        <v>1.2537289903939566</v>
      </c>
      <c r="I452" s="89">
        <v>1.25441498</v>
      </c>
      <c r="J452" s="90">
        <v>4.9311530250000004</v>
      </c>
      <c r="K452" s="91">
        <v>6.7437163133963187</v>
      </c>
      <c r="L452" s="89">
        <v>0.24072407000000001</v>
      </c>
      <c r="M452" s="90">
        <v>0.46577157250000001</v>
      </c>
      <c r="N452" s="91">
        <v>0.83529398471679839</v>
      </c>
      <c r="O452" s="89">
        <v>6.2654804120229645E-4</v>
      </c>
      <c r="P452" s="90">
        <v>8.36951030057413E-4</v>
      </c>
      <c r="Q452" s="91">
        <v>4.5498557416176989E-3</v>
      </c>
      <c r="R452" s="89">
        <v>7.4127608915906785E-4</v>
      </c>
      <c r="S452" s="90">
        <v>9.9022619047619046E-4</v>
      </c>
      <c r="T452" s="91">
        <v>2.5825520164564899E-3</v>
      </c>
      <c r="U452" s="89">
        <v>6.0122978999999997E-3</v>
      </c>
      <c r="V452" s="90">
        <v>1.511300353E-2</v>
      </c>
      <c r="W452" s="91">
        <v>4.4293997100632435E-2</v>
      </c>
      <c r="X452" s="89">
        <v>1.7101281E-3</v>
      </c>
      <c r="Y452" s="90">
        <v>2.6708728100000001E-3</v>
      </c>
      <c r="Z452" s="91">
        <v>8.2483089383970348E-3</v>
      </c>
      <c r="AA452" s="89">
        <v>9.7758215000000002E-3</v>
      </c>
      <c r="AB452" s="90">
        <v>1.1961503720000001E-2</v>
      </c>
      <c r="AC452" s="91">
        <v>9.7602699443515243E-3</v>
      </c>
      <c r="AD452" s="89">
        <v>4.3984645000000001E-3</v>
      </c>
      <c r="AE452" s="90">
        <v>5.860211905E-3</v>
      </c>
      <c r="AF452" s="91">
        <v>3.6345299091694715E-3</v>
      </c>
      <c r="AG452" s="89">
        <v>1.8867107300000002E-2</v>
      </c>
      <c r="AH452" s="90">
        <v>4.319949495E-2</v>
      </c>
      <c r="AI452" s="91">
        <v>9.7441485595102253E-2</v>
      </c>
      <c r="AJ452" s="89">
        <v>0.25342534</v>
      </c>
      <c r="AK452" s="90">
        <v>0.49750974599999997</v>
      </c>
      <c r="AL452" s="104">
        <v>0.49750974599999997</v>
      </c>
    </row>
    <row r="453" spans="1:38" ht="13" x14ac:dyDescent="0.3">
      <c r="A453" s="71">
        <v>1986</v>
      </c>
      <c r="B453" s="72">
        <v>8</v>
      </c>
      <c r="C453" s="89">
        <v>1.27947159</v>
      </c>
      <c r="D453" s="90">
        <v>2.5779610270000002</v>
      </c>
      <c r="E453" s="91">
        <v>5.349766818766617</v>
      </c>
      <c r="F453" s="89">
        <v>0.51456667</v>
      </c>
      <c r="G453" s="90">
        <v>0.74698447800000001</v>
      </c>
      <c r="H453" s="91">
        <v>1.2547068527721896</v>
      </c>
      <c r="I453" s="89">
        <v>1.29029288</v>
      </c>
      <c r="J453" s="90">
        <v>4.9555876545000004</v>
      </c>
      <c r="K453" s="91">
        <v>6.7407036289657603</v>
      </c>
      <c r="L453" s="89">
        <v>0.24072407000000001</v>
      </c>
      <c r="M453" s="90">
        <v>0.46577157250000001</v>
      </c>
      <c r="N453" s="91">
        <v>0.83536083469411937</v>
      </c>
      <c r="O453" s="89">
        <v>6.2654804120229645E-4</v>
      </c>
      <c r="P453" s="90">
        <v>8.36951030057413E-4</v>
      </c>
      <c r="Q453" s="91">
        <v>4.5533952880619059E-3</v>
      </c>
      <c r="R453" s="89">
        <v>7.4127608915906785E-4</v>
      </c>
      <c r="S453" s="90">
        <v>9.9022619047619046E-4</v>
      </c>
      <c r="T453" s="91">
        <v>2.5953296638573857E-3</v>
      </c>
      <c r="U453" s="89">
        <v>6.4345762999999997E-3</v>
      </c>
      <c r="V453" s="90">
        <v>1.5521844505E-2</v>
      </c>
      <c r="W453" s="91">
        <v>4.4328471289195044E-2</v>
      </c>
      <c r="X453" s="89">
        <v>1.8310310999999999E-3</v>
      </c>
      <c r="Y453" s="90">
        <v>2.7868369049999999E-3</v>
      </c>
      <c r="Z453" s="91">
        <v>8.2547215341236546E-3</v>
      </c>
      <c r="AA453" s="89">
        <v>1.0463734000000001E-2</v>
      </c>
      <c r="AB453" s="90">
        <v>1.2625920095E-2</v>
      </c>
      <c r="AC453" s="91">
        <v>9.7678484781098442E-3</v>
      </c>
      <c r="AD453" s="89">
        <v>4.7082317999999996E-3</v>
      </c>
      <c r="AE453" s="90">
        <v>6.1591444850000003E-3</v>
      </c>
      <c r="AF453" s="91">
        <v>3.6373592408908101E-3</v>
      </c>
      <c r="AG453" s="89">
        <v>2.0193779200000001E-2</v>
      </c>
      <c r="AH453" s="90">
        <v>4.4481729705E-2</v>
      </c>
      <c r="AI453" s="91">
        <v>9.7517625608873865E-2</v>
      </c>
      <c r="AJ453" s="89">
        <v>0.25342534</v>
      </c>
      <c r="AK453" s="90">
        <v>0.49750974599999997</v>
      </c>
      <c r="AL453" s="104">
        <v>0.49750974599999997</v>
      </c>
    </row>
    <row r="454" spans="1:38" ht="13" x14ac:dyDescent="0.3">
      <c r="A454" s="71">
        <v>1986</v>
      </c>
      <c r="B454" s="72">
        <v>9</v>
      </c>
      <c r="C454" s="89">
        <v>1.3372635799999999</v>
      </c>
      <c r="D454" s="90">
        <v>2.6438286535</v>
      </c>
      <c r="E454" s="91">
        <v>5.3516097063377099</v>
      </c>
      <c r="F454" s="89">
        <v>0.54874228999999997</v>
      </c>
      <c r="G454" s="90">
        <v>0.78041247550000004</v>
      </c>
      <c r="H454" s="91">
        <v>1.2561980623061202</v>
      </c>
      <c r="I454" s="89">
        <v>1.3247971700000001</v>
      </c>
      <c r="J454" s="90">
        <v>4.9784923154999996</v>
      </c>
      <c r="K454" s="91">
        <v>6.7443909334156631</v>
      </c>
      <c r="L454" s="89">
        <v>0.24072407000000001</v>
      </c>
      <c r="M454" s="90">
        <v>0.46577157250000001</v>
      </c>
      <c r="N454" s="91">
        <v>0.83543285043735538</v>
      </c>
      <c r="O454" s="89">
        <v>6.2654804120229645E-4</v>
      </c>
      <c r="P454" s="90">
        <v>8.36951030057413E-4</v>
      </c>
      <c r="Q454" s="91">
        <v>4.5588046835329946E-3</v>
      </c>
      <c r="R454" s="89">
        <v>7.4127608915906785E-4</v>
      </c>
      <c r="S454" s="90">
        <v>9.9022619047619046E-4</v>
      </c>
      <c r="T454" s="91">
        <v>2.6093195679487745E-3</v>
      </c>
      <c r="U454" s="89">
        <v>6.8564443999999999E-3</v>
      </c>
      <c r="V454" s="90">
        <v>1.593391324E-2</v>
      </c>
      <c r="W454" s="91">
        <v>4.4381170068996556E-2</v>
      </c>
      <c r="X454" s="89">
        <v>1.9510445E-3</v>
      </c>
      <c r="Y454" s="90">
        <v>2.9042670300000002E-3</v>
      </c>
      <c r="Z454" s="91">
        <v>8.2645408296550607E-3</v>
      </c>
      <c r="AA454" s="89">
        <v>1.11486641E-2</v>
      </c>
      <c r="AB454" s="90">
        <v>1.3296158435E-2</v>
      </c>
      <c r="AC454" s="91">
        <v>9.7794667327115604E-3</v>
      </c>
      <c r="AD454" s="89">
        <v>5.0168994000000001E-3</v>
      </c>
      <c r="AE454" s="90">
        <v>6.4605887449999998E-3</v>
      </c>
      <c r="AF454" s="91">
        <v>3.641679210673036E-3</v>
      </c>
      <c r="AG454" s="89">
        <v>2.1515721299999999E-2</v>
      </c>
      <c r="AH454" s="90">
        <v>4.5775017925000001E-2</v>
      </c>
      <c r="AI454" s="91">
        <v>9.7633535426187454E-2</v>
      </c>
      <c r="AJ454" s="89">
        <v>0.25342534</v>
      </c>
      <c r="AK454" s="90">
        <v>0.49750974599999997</v>
      </c>
      <c r="AL454" s="104">
        <v>0.49750974599999997</v>
      </c>
    </row>
    <row r="455" spans="1:38" ht="13" x14ac:dyDescent="0.3">
      <c r="A455" s="71">
        <v>1986</v>
      </c>
      <c r="B455" s="72">
        <v>10</v>
      </c>
      <c r="C455" s="89">
        <v>1.39609889</v>
      </c>
      <c r="D455" s="90">
        <v>2.7105874999999999</v>
      </c>
      <c r="E455" s="91">
        <v>5.3536487901426204</v>
      </c>
      <c r="F455" s="89">
        <v>0.58282909999999999</v>
      </c>
      <c r="G455" s="90">
        <v>0.81444824800000004</v>
      </c>
      <c r="H455" s="91">
        <v>1.2599151650057518</v>
      </c>
      <c r="I455" s="89">
        <v>1.3579312699999999</v>
      </c>
      <c r="J455" s="90">
        <v>4.9999732874999996</v>
      </c>
      <c r="K455" s="91">
        <v>6.7484740917822839</v>
      </c>
      <c r="L455" s="89">
        <v>0.24072407000000001</v>
      </c>
      <c r="M455" s="90">
        <v>0.46577157250000001</v>
      </c>
      <c r="N455" s="91">
        <v>0.83551468684938945</v>
      </c>
      <c r="O455" s="89">
        <v>6.2654804120229645E-4</v>
      </c>
      <c r="P455" s="90">
        <v>8.36951030057413E-4</v>
      </c>
      <c r="Q455" s="91">
        <v>2.7199393128109883E-3</v>
      </c>
      <c r="R455" s="89">
        <v>7.4127608915906785E-4</v>
      </c>
      <c r="S455" s="90">
        <v>9.9022619047619046E-4</v>
      </c>
      <c r="T455" s="91">
        <v>2.6246717210217743E-3</v>
      </c>
      <c r="U455" s="89">
        <v>7.2771928999999999E-3</v>
      </c>
      <c r="V455" s="90">
        <v>1.6353189149999999E-2</v>
      </c>
      <c r="W455" s="91">
        <v>4.451242613480437E-2</v>
      </c>
      <c r="X455" s="89">
        <v>2.0708481000000002E-3</v>
      </c>
      <c r="Y455" s="90">
        <v>3.0236026700000002E-3</v>
      </c>
      <c r="Z455" s="91">
        <v>8.2889832208346611E-3</v>
      </c>
      <c r="AA455" s="89">
        <v>1.18325902E-2</v>
      </c>
      <c r="AB455" s="90">
        <v>1.39785703E-2</v>
      </c>
      <c r="AC455" s="91">
        <v>9.808390669309346E-3</v>
      </c>
      <c r="AD455" s="89">
        <v>5.3252613999999997E-3</v>
      </c>
      <c r="AE455" s="90">
        <v>6.7674917349999997E-3</v>
      </c>
      <c r="AF455" s="91">
        <v>3.6524521359963401E-3</v>
      </c>
      <c r="AG455" s="89">
        <v>2.2836436000000002E-2</v>
      </c>
      <c r="AH455" s="90">
        <v>4.7091794520000001E-2</v>
      </c>
      <c r="AI455" s="91">
        <v>9.792226004518427E-2</v>
      </c>
      <c r="AJ455" s="89">
        <v>0.25342534</v>
      </c>
      <c r="AK455" s="90">
        <v>0.49750974599999997</v>
      </c>
      <c r="AL455" s="104">
        <v>0.49750974599999997</v>
      </c>
    </row>
    <row r="456" spans="1:38" ht="13" x14ac:dyDescent="0.3">
      <c r="A456" s="71">
        <v>1986</v>
      </c>
      <c r="B456" s="72">
        <v>11</v>
      </c>
      <c r="C456" s="89">
        <v>1.4561091100000001</v>
      </c>
      <c r="D456" s="90">
        <v>2.7789370710000001</v>
      </c>
      <c r="E456" s="91">
        <v>5.4355943515161176</v>
      </c>
      <c r="F456" s="89">
        <v>0.61704861</v>
      </c>
      <c r="G456" s="90">
        <v>0.8494677665</v>
      </c>
      <c r="H456" s="91">
        <v>1.3260026266087577</v>
      </c>
      <c r="I456" s="89">
        <v>1.38977621</v>
      </c>
      <c r="J456" s="90">
        <v>5.0203349050000003</v>
      </c>
      <c r="K456" s="91">
        <v>6.9121461860780178</v>
      </c>
      <c r="L456" s="89">
        <v>0.24072407000000001</v>
      </c>
      <c r="M456" s="90">
        <v>0.46577157250000001</v>
      </c>
      <c r="N456" s="91">
        <v>0.83872273369801353</v>
      </c>
      <c r="O456" s="89">
        <v>6.2654804120229645E-4</v>
      </c>
      <c r="P456" s="90">
        <v>8.36951030057413E-4</v>
      </c>
      <c r="Q456" s="91">
        <v>2.8626094290154203E-3</v>
      </c>
      <c r="R456" s="89">
        <v>7.4127608915906785E-4</v>
      </c>
      <c r="S456" s="90">
        <v>9.9022619047619046E-4</v>
      </c>
      <c r="T456" s="91">
        <v>3.2427843965414193E-3</v>
      </c>
      <c r="U456" s="89">
        <v>7.6980071999999998E-3</v>
      </c>
      <c r="V456" s="90">
        <v>1.6784343194999999E-2</v>
      </c>
      <c r="W456" s="91">
        <v>4.684737908116509E-2</v>
      </c>
      <c r="X456" s="89">
        <v>2.1907621000000002E-3</v>
      </c>
      <c r="Y456" s="90">
        <v>3.146160185E-3</v>
      </c>
      <c r="Z456" s="91">
        <v>8.7237938080248628E-3</v>
      </c>
      <c r="AA456" s="89">
        <v>1.2517110999999999E-2</v>
      </c>
      <c r="AB456" s="90">
        <v>1.4679210559999999E-2</v>
      </c>
      <c r="AC456" s="91">
        <v>1.0322915296649001E-2</v>
      </c>
      <c r="AD456" s="89">
        <v>5.6325237999999998E-3</v>
      </c>
      <c r="AE456" s="90">
        <v>7.0830039450000002E-3</v>
      </c>
      <c r="AF456" s="91">
        <v>3.844046890066542E-3</v>
      </c>
      <c r="AG456" s="89">
        <v>2.4157686599999999E-2</v>
      </c>
      <c r="AH456" s="90">
        <v>4.8444512000000002E-2</v>
      </c>
      <c r="AI456" s="91">
        <v>0.10305890616408336</v>
      </c>
      <c r="AJ456" s="89">
        <v>0.25342534</v>
      </c>
      <c r="AK456" s="90">
        <v>0.49750974599999997</v>
      </c>
      <c r="AL456" s="104">
        <v>0.49750974599999997</v>
      </c>
    </row>
    <row r="457" spans="1:38" ht="13" x14ac:dyDescent="0.3">
      <c r="A457" s="71">
        <v>1986</v>
      </c>
      <c r="B457" s="72">
        <v>12</v>
      </c>
      <c r="C457" s="89">
        <v>1.5173002799999999</v>
      </c>
      <c r="D457" s="90">
        <v>2.8494956215</v>
      </c>
      <c r="E457" s="91">
        <v>5.4424118441694276</v>
      </c>
      <c r="F457" s="89">
        <v>0.65124808000000001</v>
      </c>
      <c r="G457" s="90">
        <v>0.88569305850000002</v>
      </c>
      <c r="H457" s="91">
        <v>1.3315017351482406</v>
      </c>
      <c r="I457" s="89">
        <v>1.42048518</v>
      </c>
      <c r="J457" s="90">
        <v>5.0397336865</v>
      </c>
      <c r="K457" s="91">
        <v>6.9257681845912513</v>
      </c>
      <c r="L457" s="89">
        <v>0.24072407000000001</v>
      </c>
      <c r="M457" s="90">
        <v>0.46577157250000001</v>
      </c>
      <c r="N457" s="91">
        <v>0.83899045423230545</v>
      </c>
      <c r="O457" s="89">
        <v>6.2654804120229645E-4</v>
      </c>
      <c r="P457" s="90">
        <v>8.36951030057413E-4</v>
      </c>
      <c r="Q457" s="91">
        <v>2.8744841202243817E-3</v>
      </c>
      <c r="R457" s="89">
        <v>7.4127608915906785E-4</v>
      </c>
      <c r="S457" s="90">
        <v>9.9022619047619046E-4</v>
      </c>
      <c r="T457" s="91">
        <v>3.2942165686849325E-3</v>
      </c>
      <c r="U457" s="89">
        <v>8.1208280999999997E-3</v>
      </c>
      <c r="V457" s="90">
        <v>1.7230999324999999E-2</v>
      </c>
      <c r="W457" s="91">
        <v>4.70418583516884E-2</v>
      </c>
      <c r="X457" s="89">
        <v>2.3099126000000001E-3</v>
      </c>
      <c r="Y457" s="90">
        <v>3.2734127649999998E-3</v>
      </c>
      <c r="Z457" s="91">
        <v>8.7599845540114428E-3</v>
      </c>
      <c r="AA457" s="89">
        <v>1.32040708E-2</v>
      </c>
      <c r="AB457" s="90">
        <v>1.5405401650000001E-2</v>
      </c>
      <c r="AC457" s="91">
        <v>1.0365727593610853E-2</v>
      </c>
      <c r="AD457" s="89">
        <v>5.9412735000000001E-3</v>
      </c>
      <c r="AE457" s="90">
        <v>7.4097618049999998E-3</v>
      </c>
      <c r="AF457" s="91">
        <v>3.8599931505221298E-3</v>
      </c>
      <c r="AG457" s="89">
        <v>2.5483075399999999E-2</v>
      </c>
      <c r="AH457" s="90">
        <v>4.9845832445000002E-2</v>
      </c>
      <c r="AI457" s="91">
        <v>0.10348652031470361</v>
      </c>
      <c r="AJ457" s="89">
        <v>0.25342534</v>
      </c>
      <c r="AK457" s="90">
        <v>0.49750974599999997</v>
      </c>
      <c r="AL457" s="104">
        <v>0.49750974599999997</v>
      </c>
    </row>
    <row r="458" spans="1:38" ht="13" x14ac:dyDescent="0.3">
      <c r="A458" s="71">
        <v>1986</v>
      </c>
      <c r="B458" s="72">
        <v>13</v>
      </c>
      <c r="C458" s="89">
        <v>1.5801237100000001</v>
      </c>
      <c r="D458" s="90">
        <v>2.9228909765000002</v>
      </c>
      <c r="E458" s="91">
        <v>5.4375254869662726</v>
      </c>
      <c r="F458" s="89">
        <v>0.68582454999999998</v>
      </c>
      <c r="G458" s="90">
        <v>0.92356756600000001</v>
      </c>
      <c r="H458" s="91">
        <v>1.3385072437163239</v>
      </c>
      <c r="I458" s="89">
        <v>1.4499808700000001</v>
      </c>
      <c r="J458" s="90">
        <v>5.0582885825000004</v>
      </c>
      <c r="K458" s="91">
        <v>6.9322321725195248</v>
      </c>
      <c r="L458" s="89">
        <v>0.24072407000000001</v>
      </c>
      <c r="M458" s="90">
        <v>0.46577157250000001</v>
      </c>
      <c r="N458" s="91">
        <v>0.83936713049132072</v>
      </c>
      <c r="O458" s="89">
        <v>6.2654804120229645E-4</v>
      </c>
      <c r="P458" s="90">
        <v>8.36951030057413E-4</v>
      </c>
      <c r="Q458" s="91">
        <v>2.8896078495093129E-3</v>
      </c>
      <c r="R458" s="89">
        <v>7.4127608915906785E-4</v>
      </c>
      <c r="S458" s="90">
        <v>9.9022619047619046E-4</v>
      </c>
      <c r="T458" s="91">
        <v>3.3670331524058073E-3</v>
      </c>
      <c r="U458" s="89">
        <v>8.5452171000000004E-3</v>
      </c>
      <c r="V458" s="90">
        <v>1.7697151469999998E-2</v>
      </c>
      <c r="W458" s="91">
        <v>4.7289182725225011E-2</v>
      </c>
      <c r="X458" s="89">
        <v>2.4320432000000001E-3</v>
      </c>
      <c r="Y458" s="90">
        <v>3.4059594250000001E-3</v>
      </c>
      <c r="Z458" s="91">
        <v>8.8060478705458585E-3</v>
      </c>
      <c r="AA458" s="89">
        <v>1.38947559E-2</v>
      </c>
      <c r="AB458" s="90">
        <v>1.6163782554999999E-2</v>
      </c>
      <c r="AC458" s="91">
        <v>1.0420258533693206E-2</v>
      </c>
      <c r="AD458" s="89">
        <v>6.2520542E-3</v>
      </c>
      <c r="AE458" s="90">
        <v>7.7511281599999997E-3</v>
      </c>
      <c r="AF458" s="91">
        <v>3.88029523849688E-3</v>
      </c>
      <c r="AG458" s="89">
        <v>2.68170202E-2</v>
      </c>
      <c r="AH458" s="90">
        <v>5.1309465715000002E-2</v>
      </c>
      <c r="AI458" s="91">
        <v>0.10403096507635669</v>
      </c>
      <c r="AJ458" s="89">
        <v>0.25342534</v>
      </c>
      <c r="AK458" s="90">
        <v>0.49750974599999997</v>
      </c>
      <c r="AL458" s="104">
        <v>0.49750974599999997</v>
      </c>
    </row>
    <row r="459" spans="1:38" ht="13" x14ac:dyDescent="0.3">
      <c r="A459" s="71">
        <v>1986</v>
      </c>
      <c r="B459" s="72">
        <v>14</v>
      </c>
      <c r="C459" s="89">
        <v>1.64451657</v>
      </c>
      <c r="D459" s="90">
        <v>2.9998352549999998</v>
      </c>
      <c r="E459" s="91">
        <v>5.4409748488793532</v>
      </c>
      <c r="F459" s="89">
        <v>0.72056235000000002</v>
      </c>
      <c r="G459" s="90">
        <v>0.96340493699999996</v>
      </c>
      <c r="H459" s="91">
        <v>1.341295921728979</v>
      </c>
      <c r="I459" s="89">
        <v>1.4784275600000001</v>
      </c>
      <c r="J459" s="90">
        <v>5.0762891019999996</v>
      </c>
      <c r="K459" s="91">
        <v>6.939134805117015</v>
      </c>
      <c r="L459" s="89">
        <v>0.24072407000000001</v>
      </c>
      <c r="M459" s="90">
        <v>0.46577157250000001</v>
      </c>
      <c r="N459" s="91">
        <v>0.83950304640378748</v>
      </c>
      <c r="O459" s="89">
        <v>6.2654804120229645E-4</v>
      </c>
      <c r="P459" s="90">
        <v>8.36951030057413E-4</v>
      </c>
      <c r="Q459" s="91">
        <v>2.8956329983925284E-3</v>
      </c>
      <c r="R459" s="89">
        <v>7.4127608915906785E-4</v>
      </c>
      <c r="S459" s="90">
        <v>9.9022619047619046E-4</v>
      </c>
      <c r="T459" s="91">
        <v>3.3931398255618505E-3</v>
      </c>
      <c r="U459" s="89">
        <v>8.9742157999999992E-3</v>
      </c>
      <c r="V459" s="90">
        <v>1.818829148E-2</v>
      </c>
      <c r="W459" s="91">
        <v>4.7387762925475668E-2</v>
      </c>
      <c r="X459" s="89">
        <v>2.5532545999999998E-3</v>
      </c>
      <c r="Y459" s="90">
        <v>3.5454353050000001E-3</v>
      </c>
      <c r="Z459" s="91">
        <v>8.8244052967098793E-3</v>
      </c>
      <c r="AA459" s="89">
        <v>1.45919845E-2</v>
      </c>
      <c r="AB459" s="90">
        <v>1.6961913174999999E-2</v>
      </c>
      <c r="AC459" s="91">
        <v>1.0441966808466421E-2</v>
      </c>
      <c r="AD459" s="89">
        <v>6.5667607000000003E-3</v>
      </c>
      <c r="AE459" s="90">
        <v>8.1102777500000004E-3</v>
      </c>
      <c r="AF459" s="91">
        <v>3.8883825537402734E-3</v>
      </c>
      <c r="AG459" s="89">
        <v>2.8162368900000002E-2</v>
      </c>
      <c r="AH459" s="90">
        <v>5.2850323084999998E-2</v>
      </c>
      <c r="AI459" s="91">
        <v>0.10424762268429383</v>
      </c>
      <c r="AJ459" s="89">
        <v>0.25342534</v>
      </c>
      <c r="AK459" s="90">
        <v>0.49750974599999997</v>
      </c>
      <c r="AL459" s="104">
        <v>0.49750974599999997</v>
      </c>
    </row>
    <row r="460" spans="1:38" ht="13" x14ac:dyDescent="0.3">
      <c r="A460" s="71">
        <v>1986</v>
      </c>
      <c r="B460" s="72">
        <v>15</v>
      </c>
      <c r="C460" s="89">
        <v>1.71063206</v>
      </c>
      <c r="D460" s="90">
        <v>3.0810334405000002</v>
      </c>
      <c r="E460" s="91">
        <v>5.4478218324657872</v>
      </c>
      <c r="F460" s="89">
        <v>0.75572441000000001</v>
      </c>
      <c r="G460" s="90">
        <v>1.0056175844999999</v>
      </c>
      <c r="H460" s="91">
        <v>1.3467905944858209</v>
      </c>
      <c r="I460" s="89">
        <v>1.50594541</v>
      </c>
      <c r="J460" s="90">
        <v>5.0938040689999999</v>
      </c>
      <c r="K460" s="91">
        <v>6.9528042800602954</v>
      </c>
      <c r="L460" s="89">
        <v>0.24032402999999999</v>
      </c>
      <c r="M460" s="90">
        <v>0.4647414695</v>
      </c>
      <c r="N460" s="91">
        <v>0.83977401433132293</v>
      </c>
      <c r="O460" s="89">
        <v>6.2654804120229645E-4</v>
      </c>
      <c r="P460" s="90">
        <v>8.36951030057413E-4</v>
      </c>
      <c r="Q460" s="91">
        <v>2.9285141530099286E-3</v>
      </c>
      <c r="R460" s="89">
        <v>7.4127608915906785E-4</v>
      </c>
      <c r="S460" s="90">
        <v>9.9022619047619046E-4</v>
      </c>
      <c r="T460" s="91">
        <v>3.444713412687215E-3</v>
      </c>
      <c r="U460" s="89">
        <v>9.4075414999999999E-3</v>
      </c>
      <c r="V460" s="90">
        <v>1.870847984E-2</v>
      </c>
      <c r="W460" s="91">
        <v>4.7581784905436207E-2</v>
      </c>
      <c r="X460" s="89">
        <v>2.6771751E-3</v>
      </c>
      <c r="Y460" s="90">
        <v>3.69357091E-3</v>
      </c>
      <c r="Z460" s="91">
        <v>8.8605398489652563E-3</v>
      </c>
      <c r="AA460" s="89">
        <v>1.52959133E-2</v>
      </c>
      <c r="AB460" s="90">
        <v>1.7808341950000001E-2</v>
      </c>
      <c r="AC460" s="91">
        <v>1.0484713327293926E-2</v>
      </c>
      <c r="AD460" s="89">
        <v>6.8833677999999999E-3</v>
      </c>
      <c r="AE460" s="90">
        <v>8.4910552399999999E-3</v>
      </c>
      <c r="AF460" s="91">
        <v>3.9043034877590571E-3</v>
      </c>
      <c r="AG460" s="89">
        <v>2.9522032600000001E-2</v>
      </c>
      <c r="AH460" s="90">
        <v>5.4483217530000003E-2</v>
      </c>
      <c r="AI460" s="91">
        <v>0.10467467721335701</v>
      </c>
      <c r="AJ460" s="89">
        <v>0.25302530000000001</v>
      </c>
      <c r="AK460" s="90">
        <v>0.49647964300000003</v>
      </c>
      <c r="AL460" s="104">
        <v>0.49647964300000003</v>
      </c>
    </row>
    <row r="461" spans="1:38" ht="13" x14ac:dyDescent="0.3">
      <c r="A461" s="71">
        <v>1986</v>
      </c>
      <c r="B461" s="72">
        <v>16</v>
      </c>
      <c r="C461" s="89">
        <v>1.77859583</v>
      </c>
      <c r="D461" s="90">
        <v>3.1673532799999999</v>
      </c>
      <c r="E461" s="91">
        <v>5.4546295826975966</v>
      </c>
      <c r="F461" s="89">
        <v>0.79140811</v>
      </c>
      <c r="G461" s="90">
        <v>1.0506381695</v>
      </c>
      <c r="H461" s="91">
        <v>1.352278740938047</v>
      </c>
      <c r="I461" s="89">
        <v>1.5325061600000001</v>
      </c>
      <c r="J461" s="90">
        <v>5.1110438404999998</v>
      </c>
      <c r="K461" s="91">
        <v>6.9664058634392747</v>
      </c>
      <c r="L461" s="89">
        <v>0.24032402999999999</v>
      </c>
      <c r="M461" s="90">
        <v>0.4647414695</v>
      </c>
      <c r="N461" s="91">
        <v>0.84003879706649198</v>
      </c>
      <c r="O461" s="89">
        <v>6.2654804120229645E-4</v>
      </c>
      <c r="P461" s="90">
        <v>8.36951030057413E-4</v>
      </c>
      <c r="Q461" s="91">
        <v>2.9404585499150913E-3</v>
      </c>
      <c r="R461" s="89">
        <v>7.4127608915906785E-4</v>
      </c>
      <c r="S461" s="90">
        <v>9.9022619047619046E-4</v>
      </c>
      <c r="T461" s="91">
        <v>3.4960950632289436E-3</v>
      </c>
      <c r="U461" s="89">
        <v>9.8456667999999997E-3</v>
      </c>
      <c r="V461" s="90">
        <v>1.9263482945E-2</v>
      </c>
      <c r="W461" s="91">
        <v>4.777592865085728E-2</v>
      </c>
      <c r="X461" s="89">
        <v>2.8012357999999998E-3</v>
      </c>
      <c r="Y461" s="90">
        <v>3.8516102799999999E-3</v>
      </c>
      <c r="Z461" s="91">
        <v>8.8967069185480196E-3</v>
      </c>
      <c r="AA461" s="89">
        <v>1.6010089599999999E-2</v>
      </c>
      <c r="AB461" s="90">
        <v>1.8710676839999999E-2</v>
      </c>
      <c r="AC461" s="91">
        <v>1.0527483018266139E-2</v>
      </c>
      <c r="AD461" s="89">
        <v>7.2043515000000001E-3</v>
      </c>
      <c r="AE461" s="90">
        <v>8.8970421299999995E-3</v>
      </c>
      <c r="AF461" s="91">
        <v>3.9202276716060235E-3</v>
      </c>
      <c r="AG461" s="89">
        <v>3.0899588299999999E-2</v>
      </c>
      <c r="AH461" s="90">
        <v>5.6224500089999997E-2</v>
      </c>
      <c r="AI461" s="91">
        <v>0.10510131694639117</v>
      </c>
      <c r="AJ461" s="89">
        <v>0.25302530000000001</v>
      </c>
      <c r="AK461" s="90">
        <v>0.49647964300000003</v>
      </c>
      <c r="AL461" s="104">
        <v>0.49647964300000003</v>
      </c>
    </row>
    <row r="462" spans="1:38" ht="13" x14ac:dyDescent="0.3">
      <c r="A462" s="71">
        <v>1986</v>
      </c>
      <c r="B462" s="72">
        <v>17</v>
      </c>
      <c r="C462" s="89">
        <v>1.8489395799999999</v>
      </c>
      <c r="D462" s="90">
        <v>3.2595881169999998</v>
      </c>
      <c r="E462" s="91">
        <v>5.4627788925123353</v>
      </c>
      <c r="F462" s="89">
        <v>0.82763757999999998</v>
      </c>
      <c r="G462" s="90">
        <v>1.0988762304999999</v>
      </c>
      <c r="H462" s="91">
        <v>1.3588534685892824</v>
      </c>
      <c r="I462" s="89">
        <v>1.55824323</v>
      </c>
      <c r="J462" s="90">
        <v>5.1282131514999998</v>
      </c>
      <c r="K462" s="91">
        <v>6.9826752681059503</v>
      </c>
      <c r="L462" s="89">
        <v>0.24032402999999999</v>
      </c>
      <c r="M462" s="90">
        <v>0.4647414695</v>
      </c>
      <c r="N462" s="91">
        <v>0.84035654494276846</v>
      </c>
      <c r="O462" s="89">
        <v>6.2654804120229645E-4</v>
      </c>
      <c r="P462" s="90">
        <v>8.36951030057413E-4</v>
      </c>
      <c r="Q462" s="91">
        <v>2.9547463247268676E-3</v>
      </c>
      <c r="R462" s="89">
        <v>7.4127608915906785E-4</v>
      </c>
      <c r="S462" s="90">
        <v>9.9022619047619046E-4</v>
      </c>
      <c r="T462" s="91">
        <v>3.5575407436597524E-3</v>
      </c>
      <c r="U462" s="89">
        <v>1.02927178E-2</v>
      </c>
      <c r="V462" s="90">
        <v>1.9858133145000002E-2</v>
      </c>
      <c r="W462" s="91">
        <v>4.8007971954931679E-2</v>
      </c>
      <c r="X462" s="89">
        <v>2.9285331000000001E-3</v>
      </c>
      <c r="Y462" s="90">
        <v>4.0205859599999998E-3</v>
      </c>
      <c r="Z462" s="91">
        <v>8.9399055346235674E-3</v>
      </c>
      <c r="AA462" s="89">
        <v>1.6736624200000001E-2</v>
      </c>
      <c r="AB462" s="90">
        <v>1.9677117059999999E-2</v>
      </c>
      <c r="AC462" s="91">
        <v>1.057862173236452E-2</v>
      </c>
      <c r="AD462" s="89">
        <v>7.5313960999999997E-3</v>
      </c>
      <c r="AE462" s="90">
        <v>9.3321726200000007E-3</v>
      </c>
      <c r="AF462" s="91">
        <v>3.9392810799834333E-3</v>
      </c>
      <c r="AG462" s="89">
        <v>3.2300542799999998E-2</v>
      </c>
      <c r="AH462" s="90">
        <v>5.8090760370000001E-2</v>
      </c>
      <c r="AI462" s="91">
        <v>0.1056121335784856</v>
      </c>
      <c r="AJ462" s="89">
        <v>0.25302530000000001</v>
      </c>
      <c r="AK462" s="90">
        <v>0.49647964300000003</v>
      </c>
      <c r="AL462" s="104">
        <v>0.49647964300000003</v>
      </c>
    </row>
    <row r="463" spans="1:38" ht="13" x14ac:dyDescent="0.3">
      <c r="A463" s="71">
        <v>1986</v>
      </c>
      <c r="B463" s="72">
        <v>18</v>
      </c>
      <c r="C463" s="89">
        <v>1.9213446599999999</v>
      </c>
      <c r="D463" s="90">
        <v>3.3584744025000002</v>
      </c>
      <c r="E463" s="91">
        <v>5.4644393342902369</v>
      </c>
      <c r="F463" s="89">
        <v>0.86448320999999995</v>
      </c>
      <c r="G463" s="90">
        <v>1.1508169640000001</v>
      </c>
      <c r="H463" s="91">
        <v>1.3656668693549205</v>
      </c>
      <c r="I463" s="89">
        <v>1.5832202399999999</v>
      </c>
      <c r="J463" s="90">
        <v>5.145405362</v>
      </c>
      <c r="K463" s="91">
        <v>6.9941046829063422</v>
      </c>
      <c r="L463" s="89">
        <v>0.24032402999999999</v>
      </c>
      <c r="M463" s="90">
        <v>0.4647414695</v>
      </c>
      <c r="N463" s="91">
        <v>0.83496359772569084</v>
      </c>
      <c r="O463" s="89">
        <v>6.2654804120229645E-4</v>
      </c>
      <c r="P463" s="90">
        <v>8.36951030057413E-4</v>
      </c>
      <c r="Q463" s="91">
        <v>2.9695611606998626E-3</v>
      </c>
      <c r="R463" s="89">
        <v>7.4127608915906785E-4</v>
      </c>
      <c r="S463" s="90">
        <v>9.9022619047619046E-4</v>
      </c>
      <c r="T463" s="91">
        <v>3.6249313475268958E-3</v>
      </c>
      <c r="U463" s="89">
        <v>1.07465684E-2</v>
      </c>
      <c r="V463" s="90">
        <v>2.049753876E-2</v>
      </c>
      <c r="W463" s="91">
        <v>4.8248795812545285E-2</v>
      </c>
      <c r="X463" s="89">
        <v>3.0580417999999999E-3</v>
      </c>
      <c r="Y463" s="90">
        <v>4.2027693650000001E-3</v>
      </c>
      <c r="Z463" s="91">
        <v>8.9847374244822788E-3</v>
      </c>
      <c r="AA463" s="89">
        <v>1.7475692599999999E-2</v>
      </c>
      <c r="AB463" s="90">
        <v>2.0717329560000001E-2</v>
      </c>
      <c r="AC463" s="91">
        <v>1.0631691752703407E-2</v>
      </c>
      <c r="AD463" s="89">
        <v>7.8632601999999996E-3</v>
      </c>
      <c r="AE463" s="90">
        <v>9.8001482049999995E-3</v>
      </c>
      <c r="AF463" s="91">
        <v>3.9590315039853058E-3</v>
      </c>
      <c r="AG463" s="89">
        <v>3.3727148300000002E-2</v>
      </c>
      <c r="AH463" s="90">
        <v>6.0097555130000001E-2</v>
      </c>
      <c r="AI463" s="91">
        <v>0.10614164909009509</v>
      </c>
      <c r="AJ463" s="89">
        <v>0.25302530000000001</v>
      </c>
      <c r="AK463" s="90">
        <v>0.49647964300000003</v>
      </c>
      <c r="AL463" s="104">
        <v>0.49647964300000003</v>
      </c>
    </row>
    <row r="464" spans="1:38" ht="13" x14ac:dyDescent="0.3">
      <c r="A464" s="71">
        <v>1986</v>
      </c>
      <c r="B464" s="72">
        <v>19</v>
      </c>
      <c r="C464" s="89">
        <v>1.99643225</v>
      </c>
      <c r="D464" s="90">
        <v>3.4651871734999999</v>
      </c>
      <c r="E464" s="91">
        <v>5.4723212485522037</v>
      </c>
      <c r="F464" s="89">
        <v>0.90208767000000001</v>
      </c>
      <c r="G464" s="90">
        <v>1.20695939</v>
      </c>
      <c r="H464" s="91">
        <v>1.3720236855915668</v>
      </c>
      <c r="I464" s="89">
        <v>1.6075553899999999</v>
      </c>
      <c r="J464" s="90">
        <v>5.1628191020000003</v>
      </c>
      <c r="K464" s="91">
        <v>7.0098520208574904</v>
      </c>
      <c r="L464" s="89">
        <v>0.24032402999999999</v>
      </c>
      <c r="M464" s="90">
        <v>0.4647414695</v>
      </c>
      <c r="N464" s="91">
        <v>0.8352629649800114</v>
      </c>
      <c r="O464" s="89">
        <v>6.2654804120229645E-4</v>
      </c>
      <c r="P464" s="90">
        <v>8.36951030057413E-4</v>
      </c>
      <c r="Q464" s="91">
        <v>2.9833806900302694E-3</v>
      </c>
      <c r="R464" s="89">
        <v>7.4127608915906785E-4</v>
      </c>
      <c r="S464" s="90">
        <v>9.9022619047619046E-4</v>
      </c>
      <c r="T464" s="91">
        <v>3.6843668247637591E-3</v>
      </c>
      <c r="U464" s="89">
        <v>1.12109775E-2</v>
      </c>
      <c r="V464" s="90">
        <v>2.118955363E-2</v>
      </c>
      <c r="W464" s="91">
        <v>4.8473273755553319E-2</v>
      </c>
      <c r="X464" s="89">
        <v>3.1896609999999999E-3</v>
      </c>
      <c r="Y464" s="90">
        <v>4.3998187300000003E-3</v>
      </c>
      <c r="Z464" s="91">
        <v>9.0265468263045646E-3</v>
      </c>
      <c r="AA464" s="89">
        <v>1.8228540500000001E-2</v>
      </c>
      <c r="AB464" s="90">
        <v>2.1842346669999999E-2</v>
      </c>
      <c r="AC464" s="91">
        <v>1.0681167758728429E-2</v>
      </c>
      <c r="AD464" s="89">
        <v>8.2023409000000005E-3</v>
      </c>
      <c r="AE464" s="90">
        <v>1.0306414494999999E-2</v>
      </c>
      <c r="AF464" s="91">
        <v>3.9774553808651801E-3</v>
      </c>
      <c r="AG464" s="89">
        <v>3.5181941199999997E-2</v>
      </c>
      <c r="AH464" s="90">
        <v>6.226899667E-2</v>
      </c>
      <c r="AI464" s="91">
        <v>0.10663564197230896</v>
      </c>
      <c r="AJ464" s="89">
        <v>0.25302530000000001</v>
      </c>
      <c r="AK464" s="90">
        <v>0.49647964300000003</v>
      </c>
      <c r="AL464" s="104">
        <v>0.49647964300000003</v>
      </c>
    </row>
    <row r="465" spans="1:38" ht="13" x14ac:dyDescent="0.3">
      <c r="A465" s="71">
        <v>1986</v>
      </c>
      <c r="B465" s="72">
        <v>20</v>
      </c>
      <c r="C465" s="89">
        <v>2.0740917099999998</v>
      </c>
      <c r="D465" s="90">
        <v>3.5806832234999999</v>
      </c>
      <c r="E465" s="91">
        <v>5.4832592818086345</v>
      </c>
      <c r="F465" s="89">
        <v>0.94052683000000004</v>
      </c>
      <c r="G465" s="90">
        <v>1.2678667345000001</v>
      </c>
      <c r="H465" s="91">
        <v>1.3808927650066178</v>
      </c>
      <c r="I465" s="89">
        <v>1.6311491300000001</v>
      </c>
      <c r="J465" s="90">
        <v>5.1806726574999997</v>
      </c>
      <c r="K465" s="91">
        <v>7.0317311259782489</v>
      </c>
      <c r="L465" s="89">
        <v>0.24032402999999999</v>
      </c>
      <c r="M465" s="90">
        <v>0.4647414695</v>
      </c>
      <c r="N465" s="91">
        <v>0.83567871662405824</v>
      </c>
      <c r="O465" s="89">
        <v>6.2654804120229645E-4</v>
      </c>
      <c r="P465" s="90">
        <v>8.36951030057413E-4</v>
      </c>
      <c r="Q465" s="91">
        <v>2.9697557250021058E-3</v>
      </c>
      <c r="R465" s="89">
        <v>7.4127608915906785E-4</v>
      </c>
      <c r="S465" s="90">
        <v>9.9022619047619046E-4</v>
      </c>
      <c r="T465" s="91">
        <v>3.7669899612062007E-3</v>
      </c>
      <c r="U465" s="89">
        <v>1.16843168E-2</v>
      </c>
      <c r="V465" s="90">
        <v>2.1940053375000001E-2</v>
      </c>
      <c r="W465" s="91">
        <v>4.8786644842418056E-2</v>
      </c>
      <c r="X465" s="89">
        <v>3.3250190999999998E-3</v>
      </c>
      <c r="Y465" s="90">
        <v>4.6133031099999996E-3</v>
      </c>
      <c r="Z465" s="91">
        <v>9.0849142031973022E-3</v>
      </c>
      <c r="AA465" s="89">
        <v>1.8999294100000001E-2</v>
      </c>
      <c r="AB465" s="90">
        <v>2.3062573185000001E-2</v>
      </c>
      <c r="AC465" s="91">
        <v>1.0750215540853248E-2</v>
      </c>
      <c r="AD465" s="89">
        <v>8.5500811000000006E-3</v>
      </c>
      <c r="AE465" s="90">
        <v>1.085507472E-2</v>
      </c>
      <c r="AF465" s="91">
        <v>4.0031721522175668E-3</v>
      </c>
      <c r="AG465" s="89">
        <v>3.6668776799999997E-2</v>
      </c>
      <c r="AH465" s="90">
        <v>6.4623942924999997E-2</v>
      </c>
      <c r="AI465" s="91">
        <v>0.10732493156421453</v>
      </c>
      <c r="AJ465" s="89">
        <v>0.25302530000000001</v>
      </c>
      <c r="AK465" s="90">
        <v>0.49647964300000003</v>
      </c>
      <c r="AL465" s="104">
        <v>0.49647964300000003</v>
      </c>
    </row>
    <row r="466" spans="1:38" ht="13" x14ac:dyDescent="0.3">
      <c r="A466" s="71">
        <v>1986</v>
      </c>
      <c r="B466" s="72">
        <v>21</v>
      </c>
      <c r="C466" s="89">
        <v>2.1547496900000001</v>
      </c>
      <c r="D466" s="90">
        <v>3.7062346310000001</v>
      </c>
      <c r="E466" s="91">
        <v>5.4867214993077766</v>
      </c>
      <c r="F466" s="89">
        <v>0.97998216000000005</v>
      </c>
      <c r="G466" s="90">
        <v>1.3341885325</v>
      </c>
      <c r="H466" s="91">
        <v>1.3836771719909575</v>
      </c>
      <c r="I466" s="89">
        <v>1.6541140599999999</v>
      </c>
      <c r="J466" s="90">
        <v>5.1990521660000004</v>
      </c>
      <c r="K466" s="91">
        <v>7.0386235048772736</v>
      </c>
      <c r="L466" s="89">
        <v>0.23752375000000001</v>
      </c>
      <c r="M466" s="90">
        <v>0.45717571299999998</v>
      </c>
      <c r="N466" s="91">
        <v>0.83581022543648387</v>
      </c>
      <c r="O466" s="89">
        <v>6.2654804120229645E-4</v>
      </c>
      <c r="P466" s="90">
        <v>8.36951030057413E-4</v>
      </c>
      <c r="Q466" s="91">
        <v>2.9757447661837933E-3</v>
      </c>
      <c r="R466" s="89">
        <v>7.4127608915906785E-4</v>
      </c>
      <c r="S466" s="90">
        <v>9.9022619047619046E-4</v>
      </c>
      <c r="T466" s="91">
        <v>3.793007336146733E-3</v>
      </c>
      <c r="U466" s="89">
        <v>1.21707421E-2</v>
      </c>
      <c r="V466" s="90">
        <v>2.2757173370000001E-2</v>
      </c>
      <c r="W466" s="91">
        <v>4.8885049899316795E-2</v>
      </c>
      <c r="X466" s="89">
        <v>3.4630567000000002E-3</v>
      </c>
      <c r="Y466" s="90">
        <v>4.8457879050000001E-3</v>
      </c>
      <c r="Z466" s="91">
        <v>9.1032368254370943E-3</v>
      </c>
      <c r="AA466" s="89">
        <v>1.9790270200000001E-2</v>
      </c>
      <c r="AB466" s="90">
        <v>2.4391319160000001E-2</v>
      </c>
      <c r="AC466" s="91">
        <v>1.0771908140861363E-2</v>
      </c>
      <c r="AD466" s="89">
        <v>8.9057002999999996E-3</v>
      </c>
      <c r="AE466" s="90">
        <v>1.1453289685E-2</v>
      </c>
      <c r="AF466" s="91">
        <v>4.0112447582559812E-3</v>
      </c>
      <c r="AG466" s="89">
        <v>3.8194061000000001E-2</v>
      </c>
      <c r="AH466" s="90">
        <v>6.7188827859999994E-2</v>
      </c>
      <c r="AI466" s="91">
        <v>0.10754150142742337</v>
      </c>
      <c r="AJ466" s="89">
        <v>0.25022502000000002</v>
      </c>
      <c r="AK466" s="90">
        <v>0.48891388650000001</v>
      </c>
      <c r="AL466" s="104">
        <v>0.48891388650000001</v>
      </c>
    </row>
    <row r="467" spans="1:38" ht="13" x14ac:dyDescent="0.3">
      <c r="A467" s="71">
        <v>1986</v>
      </c>
      <c r="B467" s="72">
        <v>22</v>
      </c>
      <c r="C467" s="89">
        <v>2.2384293300000002</v>
      </c>
      <c r="D467" s="90">
        <v>3.8427612290000002</v>
      </c>
      <c r="E467" s="91">
        <v>5.4846893241907511</v>
      </c>
      <c r="F467" s="89">
        <v>1.02045618</v>
      </c>
      <c r="G467" s="90">
        <v>1.4064128874999999</v>
      </c>
      <c r="H467" s="91">
        <v>1.3820378468099392</v>
      </c>
      <c r="I467" s="89">
        <v>1.67672113</v>
      </c>
      <c r="J467" s="90">
        <v>5.2181180850000004</v>
      </c>
      <c r="K467" s="91">
        <v>7.0345574074189203</v>
      </c>
      <c r="L467" s="89">
        <v>0.23752375000000001</v>
      </c>
      <c r="M467" s="90">
        <v>0.45717571299999998</v>
      </c>
      <c r="N467" s="91">
        <v>0.83573117650657736</v>
      </c>
      <c r="O467" s="89">
        <v>6.2654804120229645E-4</v>
      </c>
      <c r="P467" s="90">
        <v>8.36951030057413E-4</v>
      </c>
      <c r="Q467" s="91">
        <v>2.9722193269527087E-3</v>
      </c>
      <c r="R467" s="89">
        <v>7.4127608915906785E-4</v>
      </c>
      <c r="S467" s="90">
        <v>9.9022619047619046E-4</v>
      </c>
      <c r="T467" s="91">
        <v>3.777689955622182E-3</v>
      </c>
      <c r="U467" s="89">
        <v>1.2669329E-2</v>
      </c>
      <c r="V467" s="90">
        <v>2.3647812399999999E-2</v>
      </c>
      <c r="W467" s="91">
        <v>4.8827134944267971E-2</v>
      </c>
      <c r="X467" s="89">
        <v>3.6050230000000002E-3</v>
      </c>
      <c r="Y467" s="90">
        <v>5.0991020249999998E-3</v>
      </c>
      <c r="Z467" s="91">
        <v>9.0924507177092967E-3</v>
      </c>
      <c r="AA467" s="89">
        <v>2.0601070999999999E-2</v>
      </c>
      <c r="AB467" s="90">
        <v>2.5838997400000001E-2</v>
      </c>
      <c r="AC467" s="91">
        <v>1.0759132061530376E-2</v>
      </c>
      <c r="AD467" s="89">
        <v>9.2701095000000001E-3</v>
      </c>
      <c r="AE467" s="90">
        <v>1.2104968875E-2</v>
      </c>
      <c r="AF467" s="91">
        <v>4.0064885307718474E-3</v>
      </c>
      <c r="AG467" s="89">
        <v>3.9760121599999997E-2</v>
      </c>
      <c r="AH467" s="90">
        <v>6.9982699290000006E-2</v>
      </c>
      <c r="AI467" s="91">
        <v>0.10741404886089237</v>
      </c>
      <c r="AJ467" s="89">
        <v>0.25022502000000002</v>
      </c>
      <c r="AK467" s="90">
        <v>0.48891388650000001</v>
      </c>
      <c r="AL467" s="104">
        <v>0.48891388650000001</v>
      </c>
    </row>
    <row r="468" spans="1:38" ht="13" x14ac:dyDescent="0.3">
      <c r="A468" s="71">
        <v>1986</v>
      </c>
      <c r="B468" s="72">
        <v>23</v>
      </c>
      <c r="C468" s="89">
        <v>2.3253833699999999</v>
      </c>
      <c r="D468" s="90">
        <v>3.9918868750000001</v>
      </c>
      <c r="E468" s="91">
        <v>5.4908505087874842</v>
      </c>
      <c r="F468" s="89">
        <v>1.0621311499999999</v>
      </c>
      <c r="G468" s="90">
        <v>1.4854848430000001</v>
      </c>
      <c r="H468" s="91">
        <v>1.387006186082318</v>
      </c>
      <c r="I468" s="89">
        <v>1.69876564</v>
      </c>
      <c r="J468" s="90">
        <v>5.2381951930000001</v>
      </c>
      <c r="K468" s="91">
        <v>7.0468653528310767</v>
      </c>
      <c r="L468" s="89">
        <v>0.23752375000000001</v>
      </c>
      <c r="M468" s="90">
        <v>0.45717571299999998</v>
      </c>
      <c r="N468" s="91">
        <v>0.83596494760909712</v>
      </c>
      <c r="O468" s="89">
        <v>6.2654804120229645E-4</v>
      </c>
      <c r="P468" s="90">
        <v>8.36951030057413E-4</v>
      </c>
      <c r="Q468" s="91">
        <v>2.9828983802351848E-3</v>
      </c>
      <c r="R468" s="89">
        <v>7.4127608915906785E-4</v>
      </c>
      <c r="S468" s="90">
        <v>9.9022619047619046E-4</v>
      </c>
      <c r="T468" s="91">
        <v>3.8241554565587796E-3</v>
      </c>
      <c r="U468" s="89">
        <v>1.31830019E-2</v>
      </c>
      <c r="V468" s="90">
        <v>2.4621622060000001E-2</v>
      </c>
      <c r="W468" s="91">
        <v>4.9002600033566469E-2</v>
      </c>
      <c r="X468" s="89">
        <v>3.7510702000000001E-3</v>
      </c>
      <c r="Y468" s="90">
        <v>5.37617663E-3</v>
      </c>
      <c r="Z468" s="91">
        <v>9.1251204197268718E-3</v>
      </c>
      <c r="AA468" s="89">
        <v>2.1435380600000001E-2</v>
      </c>
      <c r="AB468" s="90">
        <v>2.7423084024999999E-2</v>
      </c>
      <c r="AC468" s="91">
        <v>1.0797806658931782E-2</v>
      </c>
      <c r="AD468" s="89">
        <v>9.6461564999999992E-3</v>
      </c>
      <c r="AE468" s="90">
        <v>1.281775904E-2</v>
      </c>
      <c r="AF468" s="91">
        <v>4.0208879335821637E-3</v>
      </c>
      <c r="AG468" s="89">
        <v>4.1370545500000001E-2</v>
      </c>
      <c r="AH468" s="90">
        <v>7.3039531594999998E-2</v>
      </c>
      <c r="AI468" s="91">
        <v>0.10780013928262606</v>
      </c>
      <c r="AJ468" s="89">
        <v>0.25022502000000002</v>
      </c>
      <c r="AK468" s="90">
        <v>0.48891388650000001</v>
      </c>
      <c r="AL468" s="104">
        <v>0.48891388650000001</v>
      </c>
    </row>
    <row r="469" spans="1:38" ht="13" x14ac:dyDescent="0.3">
      <c r="A469" s="71">
        <v>1986</v>
      </c>
      <c r="B469" s="72">
        <v>24</v>
      </c>
      <c r="C469" s="89">
        <v>2.4157565499999998</v>
      </c>
      <c r="D469" s="90">
        <v>4.1550479449999997</v>
      </c>
      <c r="E469" s="91">
        <v>5.4925264637610445</v>
      </c>
      <c r="F469" s="89">
        <v>1.1050348999999999</v>
      </c>
      <c r="G469" s="90">
        <v>1.5720306884999999</v>
      </c>
      <c r="H469" s="91">
        <v>1.3883606279225418</v>
      </c>
      <c r="I469" s="89">
        <v>1.7204025199999999</v>
      </c>
      <c r="J469" s="90">
        <v>5.2593224479999998</v>
      </c>
      <c r="K469" s="91">
        <v>7.050224607884175</v>
      </c>
      <c r="L469" s="89">
        <v>0.23752375000000001</v>
      </c>
      <c r="M469" s="90">
        <v>0.45717571299999998</v>
      </c>
      <c r="N469" s="91">
        <v>0.83602937805511501</v>
      </c>
      <c r="O469" s="89">
        <v>6.2654804120229645E-4</v>
      </c>
      <c r="P469" s="90">
        <v>8.36951030057413E-4</v>
      </c>
      <c r="Q469" s="91">
        <v>2.9858102130307586E-3</v>
      </c>
      <c r="R469" s="89">
        <v>7.4127608915906785E-4</v>
      </c>
      <c r="S469" s="90">
        <v>9.9022619047619046E-4</v>
      </c>
      <c r="T469" s="91">
        <v>3.8368245277486165E-3</v>
      </c>
      <c r="U469" s="89">
        <v>1.3709866100000001E-2</v>
      </c>
      <c r="V469" s="90">
        <v>2.5688543729999999E-2</v>
      </c>
      <c r="W469" s="91">
        <v>4.9050537669308759E-2</v>
      </c>
      <c r="X469" s="89">
        <v>3.9019571000000002E-3</v>
      </c>
      <c r="Y469" s="90">
        <v>5.6798109300000002E-3</v>
      </c>
      <c r="Z469" s="91">
        <v>9.1340354969188103E-3</v>
      </c>
      <c r="AA469" s="89">
        <v>2.2294017199999999E-2</v>
      </c>
      <c r="AB469" s="90">
        <v>2.9157109130000001E-2</v>
      </c>
      <c r="AC469" s="91">
        <v>1.0808354960234409E-2</v>
      </c>
      <c r="AD469" s="89">
        <v>1.00318631E-2</v>
      </c>
      <c r="AE469" s="90">
        <v>1.3597920689999999E-2</v>
      </c>
      <c r="AF469" s="91">
        <v>4.0248299917402166E-3</v>
      </c>
      <c r="AG469" s="89">
        <v>4.3026408299999999E-2</v>
      </c>
      <c r="AH469" s="90">
        <v>7.6387055329999995E-2</v>
      </c>
      <c r="AI469" s="91">
        <v>0.10790558430686102</v>
      </c>
      <c r="AJ469" s="89">
        <v>0.25022502000000002</v>
      </c>
      <c r="AK469" s="90">
        <v>0.48891388650000001</v>
      </c>
      <c r="AL469" s="104">
        <v>0.48891388650000001</v>
      </c>
    </row>
    <row r="470" spans="1:38" ht="13" x14ac:dyDescent="0.3">
      <c r="A470" s="71">
        <v>1986</v>
      </c>
      <c r="B470" s="72">
        <v>25</v>
      </c>
      <c r="C470" s="89">
        <v>2.4157565499999998</v>
      </c>
      <c r="D470" s="90">
        <v>4.1550479449999997</v>
      </c>
      <c r="E470" s="91">
        <v>5.495466985326364</v>
      </c>
      <c r="F470" s="89">
        <v>1.1050348999999999</v>
      </c>
      <c r="G470" s="90">
        <v>1.5720306884999999</v>
      </c>
      <c r="H470" s="91">
        <v>1.3907313736298372</v>
      </c>
      <c r="I470" s="89">
        <v>1.7204025199999999</v>
      </c>
      <c r="J470" s="90">
        <v>5.2593224479999998</v>
      </c>
      <c r="K470" s="91">
        <v>7.05609125254988</v>
      </c>
      <c r="L470" s="89">
        <v>0.23752375000000001</v>
      </c>
      <c r="M470" s="90">
        <v>0.45717571299999998</v>
      </c>
      <c r="N470" s="91">
        <v>0.83614201094366758</v>
      </c>
      <c r="O470" s="89">
        <v>6.2654804120229645E-4</v>
      </c>
      <c r="P470" s="90">
        <v>8.36951030057413E-4</v>
      </c>
      <c r="Q470" s="91">
        <v>2.9909146351440336E-3</v>
      </c>
      <c r="R470" s="89">
        <v>7.4127608915906785E-4</v>
      </c>
      <c r="S470" s="90">
        <v>9.9022619047619046E-4</v>
      </c>
      <c r="T470" s="91">
        <v>3.8589971071171353E-3</v>
      </c>
      <c r="U470" s="89">
        <v>1.3709866100000001E-2</v>
      </c>
      <c r="V470" s="90">
        <v>2.5688543729999999E-2</v>
      </c>
      <c r="W470" s="91">
        <v>4.9134259672783696E-2</v>
      </c>
      <c r="X470" s="89">
        <v>3.9019571000000002E-3</v>
      </c>
      <c r="Y470" s="90">
        <v>5.6798109300000002E-3</v>
      </c>
      <c r="Z470" s="91">
        <v>9.1496522102993052E-3</v>
      </c>
      <c r="AA470" s="89">
        <v>2.2294017199999999E-2</v>
      </c>
      <c r="AB470" s="90">
        <v>2.9157109130000001E-2</v>
      </c>
      <c r="AC470" s="91">
        <v>1.0826830891750924E-2</v>
      </c>
      <c r="AD470" s="89">
        <v>1.00318631E-2</v>
      </c>
      <c r="AE470" s="90">
        <v>1.3597920689999999E-2</v>
      </c>
      <c r="AF470" s="91">
        <v>4.031699444625501E-3</v>
      </c>
      <c r="AG470" s="89">
        <v>4.3026408299999999E-2</v>
      </c>
      <c r="AH470" s="90">
        <v>7.6387055329999995E-2</v>
      </c>
      <c r="AI470" s="91">
        <v>0.10808993123870909</v>
      </c>
      <c r="AJ470" s="89">
        <v>0.25022502000000002</v>
      </c>
      <c r="AK470" s="90">
        <v>0.48891388650000001</v>
      </c>
      <c r="AL470" s="104">
        <v>0.48891388650000001</v>
      </c>
    </row>
    <row r="471" spans="1:38" ht="13" x14ac:dyDescent="0.3">
      <c r="A471" s="71">
        <v>1986</v>
      </c>
      <c r="B471" s="72">
        <v>26</v>
      </c>
      <c r="C471" s="89">
        <v>2.4157565499999998</v>
      </c>
      <c r="D471" s="90">
        <v>4.1550479449999997</v>
      </c>
      <c r="E471" s="91">
        <v>5.3076579543465749</v>
      </c>
      <c r="F471" s="89">
        <v>1.1050348999999999</v>
      </c>
      <c r="G471" s="90">
        <v>1.5720306884999999</v>
      </c>
      <c r="H471" s="91">
        <v>1.3431447691910228</v>
      </c>
      <c r="I471" s="89">
        <v>1.7204025199999999</v>
      </c>
      <c r="J471" s="90">
        <v>5.2593224479999998</v>
      </c>
      <c r="K471" s="91">
        <v>7.0985967014192735</v>
      </c>
      <c r="L471" s="89">
        <v>0.23752375000000001</v>
      </c>
      <c r="M471" s="90">
        <v>0.45717571299999998</v>
      </c>
      <c r="N471" s="91">
        <v>0.80261538161280455</v>
      </c>
      <c r="O471" s="89">
        <v>6.2654804120229645E-4</v>
      </c>
      <c r="P471" s="90">
        <v>8.36951030057413E-4</v>
      </c>
      <c r="Q471" s="91">
        <v>2.8885693343667436E-3</v>
      </c>
      <c r="R471" s="89">
        <v>7.4127608915906785E-4</v>
      </c>
      <c r="S471" s="90">
        <v>9.9022619047619046E-4</v>
      </c>
      <c r="T471" s="91">
        <v>3.8729121350767975E-3</v>
      </c>
      <c r="U471" s="89">
        <v>1.3709866100000001E-2</v>
      </c>
      <c r="V471" s="90">
        <v>2.5688543729999999E-2</v>
      </c>
      <c r="W471" s="91">
        <v>4.7452916085373081E-2</v>
      </c>
      <c r="X471" s="89">
        <v>3.9019571000000002E-3</v>
      </c>
      <c r="Y471" s="90">
        <v>5.6798109300000002E-3</v>
      </c>
      <c r="Z471" s="91">
        <v>8.8365524414331063E-3</v>
      </c>
      <c r="AA471" s="89">
        <v>2.2294017199999999E-2</v>
      </c>
      <c r="AB471" s="90">
        <v>2.9157109130000001E-2</v>
      </c>
      <c r="AC471" s="91">
        <v>1.0456354026551991E-2</v>
      </c>
      <c r="AD471" s="89">
        <v>1.00318631E-2</v>
      </c>
      <c r="AE471" s="90">
        <v>1.3597920689999999E-2</v>
      </c>
      <c r="AF471" s="91">
        <v>3.8937354234900952E-3</v>
      </c>
      <c r="AG471" s="89">
        <v>4.3026408299999999E-2</v>
      </c>
      <c r="AH471" s="90">
        <v>7.6387055329999995E-2</v>
      </c>
      <c r="AI471" s="91">
        <v>0.10439122867548398</v>
      </c>
      <c r="AJ471" s="89">
        <v>0.25022502000000002</v>
      </c>
      <c r="AK471" s="90">
        <v>0.48891388650000001</v>
      </c>
      <c r="AL471" s="104">
        <v>0.48891388650000001</v>
      </c>
    </row>
    <row r="472" spans="1:38" ht="13" x14ac:dyDescent="0.3">
      <c r="A472" s="71">
        <v>1986</v>
      </c>
      <c r="B472" s="72">
        <v>27</v>
      </c>
      <c r="C472" s="89">
        <v>2.4157565499999998</v>
      </c>
      <c r="D472" s="90">
        <v>4.1550479449999997</v>
      </c>
      <c r="E472" s="91">
        <v>5.3091275584513538</v>
      </c>
      <c r="F472" s="89">
        <v>1.1050348999999999</v>
      </c>
      <c r="G472" s="90">
        <v>1.5720306884999999</v>
      </c>
      <c r="H472" s="91">
        <v>1.3443334097335233</v>
      </c>
      <c r="I472" s="89">
        <v>1.7204025199999999</v>
      </c>
      <c r="J472" s="90">
        <v>5.2593224479999998</v>
      </c>
      <c r="K472" s="91">
        <v>7.1016773231040435</v>
      </c>
      <c r="L472" s="89">
        <v>0.23752375000000001</v>
      </c>
      <c r="M472" s="90">
        <v>0.45717571299999998</v>
      </c>
      <c r="N472" s="91">
        <v>0.80267412577736319</v>
      </c>
      <c r="O472" s="89">
        <v>6.2654804120229645E-4</v>
      </c>
      <c r="P472" s="90">
        <v>8.36951030057413E-4</v>
      </c>
      <c r="Q472" s="91">
        <v>2.8911232598988605E-3</v>
      </c>
      <c r="R472" s="89">
        <v>7.4127608915906785E-4</v>
      </c>
      <c r="S472" s="90">
        <v>9.9022619047619046E-4</v>
      </c>
      <c r="T472" s="91">
        <v>3.8844183202098649E-3</v>
      </c>
      <c r="U472" s="89">
        <v>1.3709866100000001E-2</v>
      </c>
      <c r="V472" s="90">
        <v>2.5688543729999999E-2</v>
      </c>
      <c r="W472" s="91">
        <v>4.74949390430668E-2</v>
      </c>
      <c r="X472" s="89">
        <v>3.9019571000000002E-3</v>
      </c>
      <c r="Y472" s="90">
        <v>5.6798109300000002E-3</v>
      </c>
      <c r="Z472" s="91">
        <v>8.8443843776892014E-3</v>
      </c>
      <c r="AA472" s="89">
        <v>2.2294017199999999E-2</v>
      </c>
      <c r="AB472" s="90">
        <v>2.9157109130000001E-2</v>
      </c>
      <c r="AC472" s="91">
        <v>1.0465594014948044E-2</v>
      </c>
      <c r="AD472" s="89">
        <v>1.00318631E-2</v>
      </c>
      <c r="AE472" s="90">
        <v>1.3597920689999999E-2</v>
      </c>
      <c r="AF472" s="91">
        <v>3.8971807559034779E-3</v>
      </c>
      <c r="AG472" s="89">
        <v>4.3026408299999999E-2</v>
      </c>
      <c r="AH472" s="90">
        <v>7.6387055329999995E-2</v>
      </c>
      <c r="AI472" s="91">
        <v>0.10448337004015179</v>
      </c>
      <c r="AJ472" s="89">
        <v>0.25022502000000002</v>
      </c>
      <c r="AK472" s="90">
        <v>0.48891388650000001</v>
      </c>
      <c r="AL472" s="104">
        <v>0.48891388650000001</v>
      </c>
    </row>
    <row r="473" spans="1:38" ht="13" x14ac:dyDescent="0.3">
      <c r="A473" s="71">
        <v>1986</v>
      </c>
      <c r="B473" s="72">
        <v>28</v>
      </c>
      <c r="C473" s="89">
        <v>2.4157565499999998</v>
      </c>
      <c r="D473" s="90">
        <v>4.1550479449999997</v>
      </c>
      <c r="E473" s="91">
        <v>5.3104798282840546</v>
      </c>
      <c r="F473" s="89">
        <v>1.1050348999999999</v>
      </c>
      <c r="G473" s="90">
        <v>1.5720306884999999</v>
      </c>
      <c r="H473" s="91">
        <v>1.3454149595377516</v>
      </c>
      <c r="I473" s="89">
        <v>1.7204025199999999</v>
      </c>
      <c r="J473" s="90">
        <v>5.2593224479999998</v>
      </c>
      <c r="K473" s="91">
        <v>7.1044386887803466</v>
      </c>
      <c r="L473" s="89">
        <v>0.23752375000000001</v>
      </c>
      <c r="M473" s="90">
        <v>0.45717571299999998</v>
      </c>
      <c r="N473" s="91">
        <v>0.80272229004425966</v>
      </c>
      <c r="O473" s="89">
        <v>6.2654804120229645E-4</v>
      </c>
      <c r="P473" s="90">
        <v>8.36951030057413E-4</v>
      </c>
      <c r="Q473" s="91">
        <v>2.8934559202998312E-3</v>
      </c>
      <c r="R473" s="89">
        <v>7.4127608915906785E-4</v>
      </c>
      <c r="S473" s="90">
        <v>9.9022619047619046E-4</v>
      </c>
      <c r="T473" s="91">
        <v>3.8949505490105921E-3</v>
      </c>
      <c r="U473" s="89">
        <v>1.3709866100000001E-2</v>
      </c>
      <c r="V473" s="90">
        <v>2.5688543729999999E-2</v>
      </c>
      <c r="W473" s="91">
        <v>4.7533241370937958E-2</v>
      </c>
      <c r="X473" s="89">
        <v>3.9019571000000002E-3</v>
      </c>
      <c r="Y473" s="90">
        <v>5.6798109300000002E-3</v>
      </c>
      <c r="Z473" s="91">
        <v>8.8514928283796243E-3</v>
      </c>
      <c r="AA473" s="89">
        <v>2.2294017199999999E-2</v>
      </c>
      <c r="AB473" s="90">
        <v>2.9157109130000001E-2</v>
      </c>
      <c r="AC473" s="91">
        <v>1.0474037055309169E-2</v>
      </c>
      <c r="AD473" s="89">
        <v>1.00318631E-2</v>
      </c>
      <c r="AE473" s="90">
        <v>1.3597920689999999E-2</v>
      </c>
      <c r="AF473" s="91">
        <v>3.9003189194913614E-3</v>
      </c>
      <c r="AG473" s="89">
        <v>4.3026408299999999E-2</v>
      </c>
      <c r="AH473" s="90">
        <v>7.6387055329999995E-2</v>
      </c>
      <c r="AI473" s="91">
        <v>0.10456767901929737</v>
      </c>
      <c r="AJ473" s="89">
        <v>0.25022502000000002</v>
      </c>
      <c r="AK473" s="90">
        <v>0.48891388650000001</v>
      </c>
      <c r="AL473" s="104">
        <v>0.48891388650000001</v>
      </c>
    </row>
    <row r="474" spans="1:38" ht="13" x14ac:dyDescent="0.3">
      <c r="A474" s="71">
        <v>1986</v>
      </c>
      <c r="B474" s="72">
        <v>29</v>
      </c>
      <c r="C474" s="89">
        <v>2.4157565499999998</v>
      </c>
      <c r="D474" s="90">
        <v>4.1550479449999997</v>
      </c>
      <c r="E474" s="91">
        <v>5.3117388790605844</v>
      </c>
      <c r="F474" s="89">
        <v>1.1050348999999999</v>
      </c>
      <c r="G474" s="90">
        <v>1.5720306884999999</v>
      </c>
      <c r="H474" s="91">
        <v>1.3464294317103809</v>
      </c>
      <c r="I474" s="89">
        <v>1.7204025199999999</v>
      </c>
      <c r="J474" s="90">
        <v>5.2593224479999998</v>
      </c>
      <c r="K474" s="91">
        <v>7.107102566469246</v>
      </c>
      <c r="L474" s="89">
        <v>0.23752375000000001</v>
      </c>
      <c r="M474" s="90">
        <v>0.45717571299999998</v>
      </c>
      <c r="N474" s="91">
        <v>0.8027716891566512</v>
      </c>
      <c r="O474" s="89">
        <v>6.2654804120229645E-4</v>
      </c>
      <c r="P474" s="90">
        <v>8.36951030057413E-4</v>
      </c>
      <c r="Q474" s="91">
        <v>2.8956337268928028E-3</v>
      </c>
      <c r="R474" s="89">
        <v>7.4127608915906785E-4</v>
      </c>
      <c r="S474" s="90">
        <v>9.9022619047619046E-4</v>
      </c>
      <c r="T474" s="91">
        <v>3.9047348921877798E-3</v>
      </c>
      <c r="U474" s="89">
        <v>1.3709866100000001E-2</v>
      </c>
      <c r="V474" s="90">
        <v>2.5688543729999999E-2</v>
      </c>
      <c r="W474" s="91">
        <v>4.7569041612183664E-2</v>
      </c>
      <c r="X474" s="89">
        <v>3.9019571000000002E-3</v>
      </c>
      <c r="Y474" s="90">
        <v>5.6798109300000002E-3</v>
      </c>
      <c r="Z474" s="91">
        <v>8.8581680191267328E-3</v>
      </c>
      <c r="AA474" s="89">
        <v>2.2294017199999999E-2</v>
      </c>
      <c r="AB474" s="90">
        <v>2.9157109130000001E-2</v>
      </c>
      <c r="AC474" s="91">
        <v>1.0481904991282718E-2</v>
      </c>
      <c r="AD474" s="89">
        <v>1.00318631E-2</v>
      </c>
      <c r="AE474" s="90">
        <v>1.3597920689999999E-2</v>
      </c>
      <c r="AF474" s="91">
        <v>3.9032592108299356E-3</v>
      </c>
      <c r="AG474" s="89">
        <v>4.3026408299999999E-2</v>
      </c>
      <c r="AH474" s="90">
        <v>7.6387055329999995E-2</v>
      </c>
      <c r="AI474" s="91">
        <v>0.10464648626387714</v>
      </c>
      <c r="AJ474" s="89">
        <v>0.25022502000000002</v>
      </c>
      <c r="AK474" s="90">
        <v>0.48891388650000001</v>
      </c>
      <c r="AL474" s="104">
        <v>0.48891388650000001</v>
      </c>
    </row>
    <row r="475" spans="1:38" ht="13" x14ac:dyDescent="0.3">
      <c r="A475" s="71">
        <v>1986</v>
      </c>
      <c r="B475" s="72">
        <v>30</v>
      </c>
      <c r="C475" s="89">
        <v>2.4157565499999998</v>
      </c>
      <c r="D475" s="90">
        <v>4.1550479449999997</v>
      </c>
      <c r="E475" s="91">
        <v>5.3128619815279929</v>
      </c>
      <c r="F475" s="89">
        <v>1.1050348999999999</v>
      </c>
      <c r="G475" s="90">
        <v>1.5720306884999999</v>
      </c>
      <c r="H475" s="91">
        <v>1.347348873785317</v>
      </c>
      <c r="I475" s="89">
        <v>1.7204025199999999</v>
      </c>
      <c r="J475" s="90">
        <v>5.2593224479999998</v>
      </c>
      <c r="K475" s="91">
        <v>7.1094542829860137</v>
      </c>
      <c r="L475" s="89">
        <v>0.23752375000000001</v>
      </c>
      <c r="M475" s="90">
        <v>0.45717571299999998</v>
      </c>
      <c r="N475" s="91">
        <v>0.80281113478925237</v>
      </c>
      <c r="O475" s="89">
        <v>6.2654804120229645E-4</v>
      </c>
      <c r="P475" s="90">
        <v>8.36951030057413E-4</v>
      </c>
      <c r="Q475" s="91">
        <v>2.8976081920382593E-3</v>
      </c>
      <c r="R475" s="89">
        <v>7.4127608915906785E-4</v>
      </c>
      <c r="S475" s="90">
        <v>9.9022619047619046E-4</v>
      </c>
      <c r="T475" s="91">
        <v>3.9136662360276363E-3</v>
      </c>
      <c r="U475" s="89">
        <v>1.3709866100000001E-2</v>
      </c>
      <c r="V475" s="90">
        <v>2.5688543729999999E-2</v>
      </c>
      <c r="W475" s="91">
        <v>4.7601498463340858E-2</v>
      </c>
      <c r="X475" s="89">
        <v>3.9019571000000002E-3</v>
      </c>
      <c r="Y475" s="90">
        <v>5.6798109300000002E-3</v>
      </c>
      <c r="Z475" s="91">
        <v>8.8642283964981815E-3</v>
      </c>
      <c r="AA475" s="89">
        <v>2.2294017199999999E-2</v>
      </c>
      <c r="AB475" s="90">
        <v>2.9157109130000001E-2</v>
      </c>
      <c r="AC475" s="91">
        <v>1.0489074999398175E-2</v>
      </c>
      <c r="AD475" s="89">
        <v>1.00318631E-2</v>
      </c>
      <c r="AE475" s="90">
        <v>1.3597920689999999E-2</v>
      </c>
      <c r="AF475" s="91">
        <v>3.9059208600476644E-3</v>
      </c>
      <c r="AG475" s="89">
        <v>4.3026408299999999E-2</v>
      </c>
      <c r="AH475" s="90">
        <v>7.6387055329999995E-2</v>
      </c>
      <c r="AI475" s="91">
        <v>0.10471797477953156</v>
      </c>
      <c r="AJ475" s="89">
        <v>0.25022502000000002</v>
      </c>
      <c r="AK475" s="90">
        <v>0.48891388650000001</v>
      </c>
      <c r="AL475" s="104">
        <v>0.48891388650000001</v>
      </c>
    </row>
    <row r="476" spans="1:38" ht="13" x14ac:dyDescent="0.3">
      <c r="A476" s="71">
        <v>1986</v>
      </c>
      <c r="B476" s="72">
        <v>31</v>
      </c>
      <c r="C476" s="89">
        <v>2.4157565499999998</v>
      </c>
      <c r="D476" s="90">
        <v>4.1550479449999997</v>
      </c>
      <c r="E476" s="91">
        <v>5.3128619815279929</v>
      </c>
      <c r="F476" s="89">
        <v>1.1050348999999999</v>
      </c>
      <c r="G476" s="90">
        <v>1.5720306884999999</v>
      </c>
      <c r="H476" s="91">
        <v>1.347348873785317</v>
      </c>
      <c r="I476" s="89">
        <v>1.7204025199999999</v>
      </c>
      <c r="J476" s="90">
        <v>5.2593224479999998</v>
      </c>
      <c r="K476" s="91">
        <v>7.1094542829860137</v>
      </c>
      <c r="L476" s="89">
        <v>0.23752375000000001</v>
      </c>
      <c r="M476" s="90">
        <v>0.45717571299999998</v>
      </c>
      <c r="N476" s="91">
        <v>0.80281113478925237</v>
      </c>
      <c r="O476" s="89">
        <v>6.2654804120229645E-4</v>
      </c>
      <c r="P476" s="90">
        <v>8.36951030057413E-4</v>
      </c>
      <c r="Q476" s="91">
        <v>2.8976081920382593E-3</v>
      </c>
      <c r="R476" s="89">
        <v>7.4127608915906785E-4</v>
      </c>
      <c r="S476" s="90">
        <v>9.9022619047619046E-4</v>
      </c>
      <c r="T476" s="91">
        <v>3.9136662360276363E-3</v>
      </c>
      <c r="U476" s="89">
        <v>1.3709866100000001E-2</v>
      </c>
      <c r="V476" s="90">
        <v>2.5688543729999999E-2</v>
      </c>
      <c r="W476" s="91">
        <v>4.7601498463340858E-2</v>
      </c>
      <c r="X476" s="89">
        <v>3.9019571000000002E-3</v>
      </c>
      <c r="Y476" s="90">
        <v>5.6798109300000002E-3</v>
      </c>
      <c r="Z476" s="91">
        <v>8.8642283964981815E-3</v>
      </c>
      <c r="AA476" s="89">
        <v>2.2294017199999999E-2</v>
      </c>
      <c r="AB476" s="90">
        <v>2.9157109130000001E-2</v>
      </c>
      <c r="AC476" s="91">
        <v>1.0489074999398175E-2</v>
      </c>
      <c r="AD476" s="89">
        <v>1.00318631E-2</v>
      </c>
      <c r="AE476" s="90">
        <v>1.3597920689999999E-2</v>
      </c>
      <c r="AF476" s="91">
        <v>3.9059208600476644E-3</v>
      </c>
      <c r="AG476" s="89">
        <v>4.3026408299999999E-2</v>
      </c>
      <c r="AH476" s="90">
        <v>7.6387055329999995E-2</v>
      </c>
      <c r="AI476" s="91">
        <v>0.10471797477953156</v>
      </c>
      <c r="AJ476" s="89">
        <v>0.25022502000000002</v>
      </c>
      <c r="AK476" s="90">
        <v>0.48891388650000001</v>
      </c>
      <c r="AL476" s="104">
        <v>0.48891388650000001</v>
      </c>
    </row>
    <row r="477" spans="1:38" ht="13" x14ac:dyDescent="0.3">
      <c r="A477" s="71">
        <v>1986</v>
      </c>
      <c r="B477" s="72">
        <v>32</v>
      </c>
      <c r="C477" s="89">
        <v>2.4157565499999998</v>
      </c>
      <c r="D477" s="90">
        <v>4.1550479449999997</v>
      </c>
      <c r="E477" s="91">
        <v>5.3128619815279929</v>
      </c>
      <c r="F477" s="89">
        <v>1.1050348999999999</v>
      </c>
      <c r="G477" s="90">
        <v>1.5720306884999999</v>
      </c>
      <c r="H477" s="91">
        <v>1.347348873785317</v>
      </c>
      <c r="I477" s="89">
        <v>1.7204025199999999</v>
      </c>
      <c r="J477" s="90">
        <v>5.2593224479999998</v>
      </c>
      <c r="K477" s="91">
        <v>7.1094542829860137</v>
      </c>
      <c r="L477" s="89">
        <v>0.23752375000000001</v>
      </c>
      <c r="M477" s="90">
        <v>0.45717571299999998</v>
      </c>
      <c r="N477" s="91">
        <v>0.80281113478925237</v>
      </c>
      <c r="O477" s="89">
        <v>6.2654804120229645E-4</v>
      </c>
      <c r="P477" s="90">
        <v>8.36951030057413E-4</v>
      </c>
      <c r="Q477" s="91">
        <v>2.8976081920382593E-3</v>
      </c>
      <c r="R477" s="89">
        <v>7.4127608915906785E-4</v>
      </c>
      <c r="S477" s="90">
        <v>9.9022619047619046E-4</v>
      </c>
      <c r="T477" s="91">
        <v>3.9136662360276363E-3</v>
      </c>
      <c r="U477" s="89">
        <v>1.3709866100000001E-2</v>
      </c>
      <c r="V477" s="90">
        <v>2.5688543729999999E-2</v>
      </c>
      <c r="W477" s="91">
        <v>4.7601498463340858E-2</v>
      </c>
      <c r="X477" s="89">
        <v>3.9019571000000002E-3</v>
      </c>
      <c r="Y477" s="90">
        <v>5.6798109300000002E-3</v>
      </c>
      <c r="Z477" s="91">
        <v>8.8642283964981815E-3</v>
      </c>
      <c r="AA477" s="89">
        <v>2.2294017199999999E-2</v>
      </c>
      <c r="AB477" s="90">
        <v>2.9157109130000001E-2</v>
      </c>
      <c r="AC477" s="91">
        <v>1.0489074999398175E-2</v>
      </c>
      <c r="AD477" s="89">
        <v>1.00318631E-2</v>
      </c>
      <c r="AE477" s="90">
        <v>1.3597920689999999E-2</v>
      </c>
      <c r="AF477" s="91">
        <v>3.9059208600476644E-3</v>
      </c>
      <c r="AG477" s="89">
        <v>4.3026408299999999E-2</v>
      </c>
      <c r="AH477" s="90">
        <v>7.6387055329999995E-2</v>
      </c>
      <c r="AI477" s="91">
        <v>0.10471797477953156</v>
      </c>
      <c r="AJ477" s="89">
        <v>0.25022502000000002</v>
      </c>
      <c r="AK477" s="90">
        <v>0.48891388650000001</v>
      </c>
      <c r="AL477" s="104">
        <v>0.48891388650000001</v>
      </c>
    </row>
    <row r="478" spans="1:38" ht="13" x14ac:dyDescent="0.3">
      <c r="A478" s="71">
        <v>1986</v>
      </c>
      <c r="B478" s="72">
        <v>33</v>
      </c>
      <c r="C478" s="89">
        <v>2.4157565499999998</v>
      </c>
      <c r="D478" s="90">
        <v>4.1550479449999997</v>
      </c>
      <c r="E478" s="91">
        <v>5.3128619815279929</v>
      </c>
      <c r="F478" s="89">
        <v>1.1050348999999999</v>
      </c>
      <c r="G478" s="90">
        <v>1.5720306884999999</v>
      </c>
      <c r="H478" s="91">
        <v>1.347348873785317</v>
      </c>
      <c r="I478" s="89">
        <v>1.7204025199999999</v>
      </c>
      <c r="J478" s="90">
        <v>5.2593224479999998</v>
      </c>
      <c r="K478" s="91">
        <v>7.1094542829860137</v>
      </c>
      <c r="L478" s="89">
        <v>0.23752375000000001</v>
      </c>
      <c r="M478" s="90">
        <v>0.45717571299999998</v>
      </c>
      <c r="N478" s="91">
        <v>0.80281113478925237</v>
      </c>
      <c r="O478" s="89">
        <v>6.2654804120229645E-4</v>
      </c>
      <c r="P478" s="90">
        <v>8.36951030057413E-4</v>
      </c>
      <c r="Q478" s="91">
        <v>2.8976081920382593E-3</v>
      </c>
      <c r="R478" s="89">
        <v>7.4127608915906785E-4</v>
      </c>
      <c r="S478" s="90">
        <v>9.9022619047619046E-4</v>
      </c>
      <c r="T478" s="91">
        <v>3.9136662360276363E-3</v>
      </c>
      <c r="U478" s="89">
        <v>1.3709866100000001E-2</v>
      </c>
      <c r="V478" s="90">
        <v>2.5688543729999999E-2</v>
      </c>
      <c r="W478" s="91">
        <v>4.7601498463340858E-2</v>
      </c>
      <c r="X478" s="89">
        <v>3.9019571000000002E-3</v>
      </c>
      <c r="Y478" s="90">
        <v>5.6798109300000002E-3</v>
      </c>
      <c r="Z478" s="91">
        <v>8.8642283964981815E-3</v>
      </c>
      <c r="AA478" s="89">
        <v>2.2294017199999999E-2</v>
      </c>
      <c r="AB478" s="90">
        <v>2.9157109130000001E-2</v>
      </c>
      <c r="AC478" s="91">
        <v>1.0489074999398175E-2</v>
      </c>
      <c r="AD478" s="89">
        <v>1.00318631E-2</v>
      </c>
      <c r="AE478" s="90">
        <v>1.3597920689999999E-2</v>
      </c>
      <c r="AF478" s="91">
        <v>3.9059208600476644E-3</v>
      </c>
      <c r="AG478" s="89">
        <v>4.3026408299999999E-2</v>
      </c>
      <c r="AH478" s="90">
        <v>7.6387055329999995E-2</v>
      </c>
      <c r="AI478" s="91">
        <v>0.10471797477953156</v>
      </c>
      <c r="AJ478" s="89">
        <v>0.25022502000000002</v>
      </c>
      <c r="AK478" s="90">
        <v>0.48891388650000001</v>
      </c>
      <c r="AL478" s="104">
        <v>0.48891388650000001</v>
      </c>
    </row>
    <row r="479" spans="1:38" ht="13" x14ac:dyDescent="0.3">
      <c r="A479" s="71">
        <v>1986</v>
      </c>
      <c r="B479" s="72">
        <v>34</v>
      </c>
      <c r="C479" s="89">
        <v>2.4157565499999998</v>
      </c>
      <c r="D479" s="90">
        <v>4.1550479449999997</v>
      </c>
      <c r="E479" s="91">
        <v>5.3128619815279929</v>
      </c>
      <c r="F479" s="89">
        <v>1.1050348999999999</v>
      </c>
      <c r="G479" s="90">
        <v>1.5720306884999999</v>
      </c>
      <c r="H479" s="91">
        <v>1.347348873785317</v>
      </c>
      <c r="I479" s="89">
        <v>1.7204025199999999</v>
      </c>
      <c r="J479" s="90">
        <v>5.2593224479999998</v>
      </c>
      <c r="K479" s="91">
        <v>7.1094542829860137</v>
      </c>
      <c r="L479" s="89">
        <v>0.23752375000000001</v>
      </c>
      <c r="M479" s="90">
        <v>0.45717571299999998</v>
      </c>
      <c r="N479" s="91">
        <v>0.80281113478925237</v>
      </c>
      <c r="O479" s="89">
        <v>6.2654804120229645E-4</v>
      </c>
      <c r="P479" s="90">
        <v>8.36951030057413E-4</v>
      </c>
      <c r="Q479" s="91">
        <v>2.8976081920382593E-3</v>
      </c>
      <c r="R479" s="89">
        <v>7.4127608915906785E-4</v>
      </c>
      <c r="S479" s="90">
        <v>9.9022619047619046E-4</v>
      </c>
      <c r="T479" s="91">
        <v>3.9136662360276363E-3</v>
      </c>
      <c r="U479" s="89">
        <v>1.3709866100000001E-2</v>
      </c>
      <c r="V479" s="90">
        <v>2.5688543729999999E-2</v>
      </c>
      <c r="W479" s="91">
        <v>4.7601498463340858E-2</v>
      </c>
      <c r="X479" s="89">
        <v>3.9019571000000002E-3</v>
      </c>
      <c r="Y479" s="90">
        <v>5.6798109300000002E-3</v>
      </c>
      <c r="Z479" s="91">
        <v>8.8642283964981815E-3</v>
      </c>
      <c r="AA479" s="89">
        <v>2.2294017199999999E-2</v>
      </c>
      <c r="AB479" s="90">
        <v>2.9157109130000001E-2</v>
      </c>
      <c r="AC479" s="91">
        <v>1.0489074999398175E-2</v>
      </c>
      <c r="AD479" s="89">
        <v>1.00318631E-2</v>
      </c>
      <c r="AE479" s="90">
        <v>1.3597920689999999E-2</v>
      </c>
      <c r="AF479" s="91">
        <v>3.9059208600476644E-3</v>
      </c>
      <c r="AG479" s="89">
        <v>4.3026408299999999E-2</v>
      </c>
      <c r="AH479" s="90">
        <v>7.6387055329999995E-2</v>
      </c>
      <c r="AI479" s="91">
        <v>0.10471797477953156</v>
      </c>
      <c r="AJ479" s="89">
        <v>0.25022502000000002</v>
      </c>
      <c r="AK479" s="90">
        <v>0.48891388650000001</v>
      </c>
      <c r="AL479" s="104">
        <v>0.48891388650000001</v>
      </c>
    </row>
    <row r="480" spans="1:38" ht="13" x14ac:dyDescent="0.3">
      <c r="A480" s="71">
        <v>1986</v>
      </c>
      <c r="B480" s="72">
        <v>35</v>
      </c>
      <c r="C480" s="89">
        <v>2.4157565499999998</v>
      </c>
      <c r="D480" s="90">
        <v>4.1550479449999997</v>
      </c>
      <c r="E480" s="91">
        <v>5.3128619815279929</v>
      </c>
      <c r="F480" s="89">
        <v>1.1050348999999999</v>
      </c>
      <c r="G480" s="90">
        <v>1.5720306884999999</v>
      </c>
      <c r="H480" s="91">
        <v>1.347348873785317</v>
      </c>
      <c r="I480" s="89">
        <v>1.7204025199999999</v>
      </c>
      <c r="J480" s="90">
        <v>5.2593224479999998</v>
      </c>
      <c r="K480" s="91">
        <v>7.1094542829860137</v>
      </c>
      <c r="L480" s="89">
        <v>0.23752375000000001</v>
      </c>
      <c r="M480" s="90">
        <v>0.45717571299999998</v>
      </c>
      <c r="N480" s="91">
        <v>0.80281113478925237</v>
      </c>
      <c r="O480" s="89">
        <v>6.2654804120229645E-4</v>
      </c>
      <c r="P480" s="90">
        <v>8.36951030057413E-4</v>
      </c>
      <c r="Q480" s="91">
        <v>2.8976081920382593E-3</v>
      </c>
      <c r="R480" s="89">
        <v>7.4127608915906785E-4</v>
      </c>
      <c r="S480" s="90">
        <v>9.9022619047619046E-4</v>
      </c>
      <c r="T480" s="91">
        <v>3.9136662360276363E-3</v>
      </c>
      <c r="U480" s="89">
        <v>1.3709866100000001E-2</v>
      </c>
      <c r="V480" s="90">
        <v>2.5688543729999999E-2</v>
      </c>
      <c r="W480" s="91">
        <v>4.7601498463340858E-2</v>
      </c>
      <c r="X480" s="89">
        <v>3.9019571000000002E-3</v>
      </c>
      <c r="Y480" s="90">
        <v>5.6798109300000002E-3</v>
      </c>
      <c r="Z480" s="91">
        <v>8.8642283964981815E-3</v>
      </c>
      <c r="AA480" s="89">
        <v>2.2294017199999999E-2</v>
      </c>
      <c r="AB480" s="90">
        <v>2.9157109130000001E-2</v>
      </c>
      <c r="AC480" s="91">
        <v>1.0489074999398175E-2</v>
      </c>
      <c r="AD480" s="89">
        <v>1.00318631E-2</v>
      </c>
      <c r="AE480" s="90">
        <v>1.3597920689999999E-2</v>
      </c>
      <c r="AF480" s="91">
        <v>3.9059208600476644E-3</v>
      </c>
      <c r="AG480" s="89">
        <v>4.3026408299999999E-2</v>
      </c>
      <c r="AH480" s="90">
        <v>7.6387055329999995E-2</v>
      </c>
      <c r="AI480" s="91">
        <v>0.10471797477953156</v>
      </c>
      <c r="AJ480" s="89">
        <v>0.25022502000000002</v>
      </c>
      <c r="AK480" s="90">
        <v>0.48891388650000001</v>
      </c>
      <c r="AL480" s="104">
        <v>0.48891388650000001</v>
      </c>
    </row>
    <row r="481" spans="1:38" ht="13" x14ac:dyDescent="0.3">
      <c r="A481" s="71">
        <v>1986</v>
      </c>
      <c r="B481" s="72">
        <v>36</v>
      </c>
      <c r="C481" s="89">
        <v>2.4157565499999998</v>
      </c>
      <c r="D481" s="90">
        <v>4.1550479449999997</v>
      </c>
      <c r="E481" s="91">
        <v>5.3128619815279929</v>
      </c>
      <c r="F481" s="89">
        <v>1.1050348999999999</v>
      </c>
      <c r="G481" s="90">
        <v>1.5720306884999999</v>
      </c>
      <c r="H481" s="91">
        <v>1.347348873785317</v>
      </c>
      <c r="I481" s="89">
        <v>1.7204025199999999</v>
      </c>
      <c r="J481" s="90">
        <v>5.2593224479999998</v>
      </c>
      <c r="K481" s="91">
        <v>7.1094542829860137</v>
      </c>
      <c r="L481" s="89">
        <v>0.23752375000000001</v>
      </c>
      <c r="M481" s="90">
        <v>0.45717571299999998</v>
      </c>
      <c r="N481" s="91">
        <v>0.80281113478925237</v>
      </c>
      <c r="O481" s="89">
        <v>6.2654804120229645E-4</v>
      </c>
      <c r="P481" s="90">
        <v>8.36951030057413E-4</v>
      </c>
      <c r="Q481" s="91">
        <v>2.8976081920382593E-3</v>
      </c>
      <c r="R481" s="89">
        <v>7.4127608915906785E-4</v>
      </c>
      <c r="S481" s="90">
        <v>9.9022619047619046E-4</v>
      </c>
      <c r="T481" s="91">
        <v>3.9136662360276363E-3</v>
      </c>
      <c r="U481" s="89">
        <v>1.3709866100000001E-2</v>
      </c>
      <c r="V481" s="90">
        <v>2.5688543729999999E-2</v>
      </c>
      <c r="W481" s="91">
        <v>4.7601498463340858E-2</v>
      </c>
      <c r="X481" s="89">
        <v>3.9019571000000002E-3</v>
      </c>
      <c r="Y481" s="90">
        <v>5.6798109300000002E-3</v>
      </c>
      <c r="Z481" s="91">
        <v>8.8642283964981815E-3</v>
      </c>
      <c r="AA481" s="89">
        <v>2.2294017199999999E-2</v>
      </c>
      <c r="AB481" s="90">
        <v>2.9157109130000001E-2</v>
      </c>
      <c r="AC481" s="91">
        <v>1.0489074999398175E-2</v>
      </c>
      <c r="AD481" s="89">
        <v>1.00318631E-2</v>
      </c>
      <c r="AE481" s="90">
        <v>1.3597920689999999E-2</v>
      </c>
      <c r="AF481" s="91">
        <v>3.9059208600476644E-3</v>
      </c>
      <c r="AG481" s="89">
        <v>4.3026408299999999E-2</v>
      </c>
      <c r="AH481" s="90">
        <v>7.6387055329999995E-2</v>
      </c>
      <c r="AI481" s="91">
        <v>0.10471797477953156</v>
      </c>
      <c r="AJ481" s="89">
        <v>0.25022502000000002</v>
      </c>
      <c r="AK481" s="90">
        <v>0.48891388650000001</v>
      </c>
      <c r="AL481" s="104">
        <v>0.48891388650000001</v>
      </c>
    </row>
    <row r="482" spans="1:38" ht="13" x14ac:dyDescent="0.3">
      <c r="A482" s="71">
        <v>1986</v>
      </c>
      <c r="B482" s="72">
        <v>37</v>
      </c>
      <c r="C482" s="89">
        <v>2.4157565499999998</v>
      </c>
      <c r="D482" s="90">
        <v>4.1550479449999997</v>
      </c>
      <c r="E482" s="91">
        <v>5.3128619815279929</v>
      </c>
      <c r="F482" s="89">
        <v>1.1050348999999999</v>
      </c>
      <c r="G482" s="90">
        <v>1.5720306884999999</v>
      </c>
      <c r="H482" s="91">
        <v>1.347348873785317</v>
      </c>
      <c r="I482" s="89">
        <v>1.7204025199999999</v>
      </c>
      <c r="J482" s="90">
        <v>5.2593224479999998</v>
      </c>
      <c r="K482" s="91">
        <v>7.1094542829860137</v>
      </c>
      <c r="L482" s="89">
        <v>0.23752375000000001</v>
      </c>
      <c r="M482" s="90">
        <v>0.45717571299999998</v>
      </c>
      <c r="N482" s="91">
        <v>0.80281113478925237</v>
      </c>
      <c r="O482" s="89">
        <v>6.2654804120229645E-4</v>
      </c>
      <c r="P482" s="90">
        <v>8.36951030057413E-4</v>
      </c>
      <c r="Q482" s="91">
        <v>2.8976081920382593E-3</v>
      </c>
      <c r="R482" s="89">
        <v>7.4127608915906785E-4</v>
      </c>
      <c r="S482" s="90">
        <v>9.9022619047619046E-4</v>
      </c>
      <c r="T482" s="91">
        <v>3.9136662360276363E-3</v>
      </c>
      <c r="U482" s="89">
        <v>1.3709866100000001E-2</v>
      </c>
      <c r="V482" s="90">
        <v>2.5688543729999999E-2</v>
      </c>
      <c r="W482" s="91">
        <v>4.7601498463340858E-2</v>
      </c>
      <c r="X482" s="89">
        <v>3.9019571000000002E-3</v>
      </c>
      <c r="Y482" s="90">
        <v>5.6798109300000002E-3</v>
      </c>
      <c r="Z482" s="91">
        <v>8.8642283964981815E-3</v>
      </c>
      <c r="AA482" s="89">
        <v>2.2294017199999999E-2</v>
      </c>
      <c r="AB482" s="90">
        <v>2.9157109130000001E-2</v>
      </c>
      <c r="AC482" s="91">
        <v>1.0489074999398175E-2</v>
      </c>
      <c r="AD482" s="89">
        <v>1.00318631E-2</v>
      </c>
      <c r="AE482" s="90">
        <v>1.3597920689999999E-2</v>
      </c>
      <c r="AF482" s="91">
        <v>3.9059208600476644E-3</v>
      </c>
      <c r="AG482" s="89">
        <v>4.3026408299999999E-2</v>
      </c>
      <c r="AH482" s="90">
        <v>7.6387055329999995E-2</v>
      </c>
      <c r="AI482" s="91">
        <v>0.10471797477953156</v>
      </c>
      <c r="AJ482" s="89">
        <v>0.25022502000000002</v>
      </c>
      <c r="AK482" s="90">
        <v>0.48891388650000001</v>
      </c>
      <c r="AL482" s="104">
        <v>0.48891388650000001</v>
      </c>
    </row>
    <row r="483" spans="1:38" ht="13" x14ac:dyDescent="0.3">
      <c r="A483" s="71">
        <v>1986</v>
      </c>
      <c r="B483" s="72">
        <v>38</v>
      </c>
      <c r="C483" s="89">
        <v>2.4157565499999998</v>
      </c>
      <c r="D483" s="90">
        <v>4.1550479449999997</v>
      </c>
      <c r="E483" s="91">
        <v>5.3128619815279929</v>
      </c>
      <c r="F483" s="89">
        <v>1.1050348999999999</v>
      </c>
      <c r="G483" s="90">
        <v>1.5720306884999999</v>
      </c>
      <c r="H483" s="91">
        <v>1.347348873785317</v>
      </c>
      <c r="I483" s="89">
        <v>1.7204025199999999</v>
      </c>
      <c r="J483" s="90">
        <v>5.2593224479999998</v>
      </c>
      <c r="K483" s="91">
        <v>7.1094542829860137</v>
      </c>
      <c r="L483" s="89">
        <v>0.23752375000000001</v>
      </c>
      <c r="M483" s="90">
        <v>0.45717571299999998</v>
      </c>
      <c r="N483" s="91">
        <v>0.80281113478925237</v>
      </c>
      <c r="O483" s="89">
        <v>6.2654804120229645E-4</v>
      </c>
      <c r="P483" s="90">
        <v>8.36951030057413E-4</v>
      </c>
      <c r="Q483" s="91">
        <v>2.8976081920382593E-3</v>
      </c>
      <c r="R483" s="89">
        <v>7.4127608915906785E-4</v>
      </c>
      <c r="S483" s="90">
        <v>9.9022619047619046E-4</v>
      </c>
      <c r="T483" s="91">
        <v>3.9136662360276363E-3</v>
      </c>
      <c r="U483" s="89">
        <v>1.3709866100000001E-2</v>
      </c>
      <c r="V483" s="90">
        <v>2.5688543729999999E-2</v>
      </c>
      <c r="W483" s="91">
        <v>4.7601498463340858E-2</v>
      </c>
      <c r="X483" s="89">
        <v>3.9019571000000002E-3</v>
      </c>
      <c r="Y483" s="90">
        <v>5.6798109300000002E-3</v>
      </c>
      <c r="Z483" s="91">
        <v>8.8642283964981815E-3</v>
      </c>
      <c r="AA483" s="89">
        <v>2.2294017199999999E-2</v>
      </c>
      <c r="AB483" s="90">
        <v>2.9157109130000001E-2</v>
      </c>
      <c r="AC483" s="91">
        <v>1.0489074999398175E-2</v>
      </c>
      <c r="AD483" s="89">
        <v>1.00318631E-2</v>
      </c>
      <c r="AE483" s="90">
        <v>1.3597920689999999E-2</v>
      </c>
      <c r="AF483" s="91">
        <v>3.9059208600476644E-3</v>
      </c>
      <c r="AG483" s="89">
        <v>4.3026408299999999E-2</v>
      </c>
      <c r="AH483" s="90">
        <v>7.6387055329999995E-2</v>
      </c>
      <c r="AI483" s="91">
        <v>0.10471797477953156</v>
      </c>
      <c r="AJ483" s="89">
        <v>0.25022502000000002</v>
      </c>
      <c r="AK483" s="90">
        <v>0.48891388650000001</v>
      </c>
      <c r="AL483" s="104">
        <v>0.48891388650000001</v>
      </c>
    </row>
    <row r="484" spans="1:38" ht="13.5" thickBot="1" x14ac:dyDescent="0.35">
      <c r="A484" s="73">
        <v>1986</v>
      </c>
      <c r="B484" s="74">
        <v>39</v>
      </c>
      <c r="C484" s="96">
        <v>2.4157565499999998</v>
      </c>
      <c r="D484" s="97">
        <v>4.1550479449999997</v>
      </c>
      <c r="E484" s="98">
        <v>5.3128619815279929</v>
      </c>
      <c r="F484" s="96">
        <v>1.1050348999999999</v>
      </c>
      <c r="G484" s="97">
        <v>1.5720306884999999</v>
      </c>
      <c r="H484" s="98">
        <v>1.347348873785317</v>
      </c>
      <c r="I484" s="96">
        <v>1.7204025199999999</v>
      </c>
      <c r="J484" s="97">
        <v>5.2593224479999998</v>
      </c>
      <c r="K484" s="98">
        <v>7.1094542829860137</v>
      </c>
      <c r="L484" s="96">
        <v>0.23752375000000001</v>
      </c>
      <c r="M484" s="97">
        <v>0.45717571299999998</v>
      </c>
      <c r="N484" s="98">
        <v>0.80281113478925237</v>
      </c>
      <c r="O484" s="96">
        <v>6.2654804120229645E-4</v>
      </c>
      <c r="P484" s="97">
        <v>8.36951030057413E-4</v>
      </c>
      <c r="Q484" s="98">
        <v>2.8976081920382593E-3</v>
      </c>
      <c r="R484" s="96">
        <v>7.4127608915906785E-4</v>
      </c>
      <c r="S484" s="97">
        <v>9.9022619047619046E-4</v>
      </c>
      <c r="T484" s="98">
        <v>3.9136662360276363E-3</v>
      </c>
      <c r="U484" s="96">
        <v>1.3709866100000001E-2</v>
      </c>
      <c r="V484" s="97">
        <v>2.5688543729999999E-2</v>
      </c>
      <c r="W484" s="98">
        <v>4.7601498463340858E-2</v>
      </c>
      <c r="X484" s="96">
        <v>3.9019571000000002E-3</v>
      </c>
      <c r="Y484" s="97">
        <v>5.6798109300000002E-3</v>
      </c>
      <c r="Z484" s="98">
        <v>8.8642283964981815E-3</v>
      </c>
      <c r="AA484" s="96">
        <v>2.2294017199999999E-2</v>
      </c>
      <c r="AB484" s="97">
        <v>2.9157109130000001E-2</v>
      </c>
      <c r="AC484" s="98">
        <v>1.0489074999398175E-2</v>
      </c>
      <c r="AD484" s="96">
        <v>1.00318631E-2</v>
      </c>
      <c r="AE484" s="97">
        <v>1.3597920689999999E-2</v>
      </c>
      <c r="AF484" s="98">
        <v>3.9059208600476644E-3</v>
      </c>
      <c r="AG484" s="96">
        <v>4.3026408299999999E-2</v>
      </c>
      <c r="AH484" s="97">
        <v>7.6387055329999995E-2</v>
      </c>
      <c r="AI484" s="98">
        <v>0.10471797477953156</v>
      </c>
      <c r="AJ484" s="96">
        <v>0.25022502000000002</v>
      </c>
      <c r="AK484" s="97">
        <v>0.48891388650000001</v>
      </c>
      <c r="AL484" s="105">
        <v>0.48891388650000001</v>
      </c>
    </row>
    <row r="485" spans="1:38" ht="13" x14ac:dyDescent="0.3">
      <c r="A485" s="69">
        <v>1987</v>
      </c>
      <c r="B485" s="70">
        <v>0</v>
      </c>
      <c r="C485" s="84">
        <v>0.84374800999999999</v>
      </c>
      <c r="D485" s="85">
        <v>2.0282796515000001</v>
      </c>
      <c r="E485" s="86">
        <v>1.3514259457582545</v>
      </c>
      <c r="F485" s="84">
        <v>0.23360417999999999</v>
      </c>
      <c r="G485" s="85">
        <v>0.46793729649999999</v>
      </c>
      <c r="H485" s="86">
        <v>0.32061363759852229</v>
      </c>
      <c r="I485" s="84">
        <v>0.96000748000000002</v>
      </c>
      <c r="J485" s="85">
        <v>4.6992617514999999</v>
      </c>
      <c r="K485" s="86">
        <v>6.7037435060853587</v>
      </c>
      <c r="L485" s="84">
        <v>0.15671567</v>
      </c>
      <c r="M485" s="85">
        <v>0.51227122199999997</v>
      </c>
      <c r="N485" s="86">
        <v>0.47687595855135106</v>
      </c>
      <c r="O485" s="84">
        <v>6.2654804120229645E-4</v>
      </c>
      <c r="P485" s="85">
        <v>8.36951030057413E-4</v>
      </c>
      <c r="Q485" s="86">
        <v>2.5846213269631732E-3</v>
      </c>
      <c r="R485" s="84">
        <v>7.4127608915906785E-4</v>
      </c>
      <c r="S485" s="85">
        <v>9.9022619047619046E-4</v>
      </c>
      <c r="T485" s="86">
        <v>2.4073178612593177E-3</v>
      </c>
      <c r="U485" s="84">
        <v>2.9726853999999998E-3</v>
      </c>
      <c r="V485" s="85">
        <v>1.2082940565E-2</v>
      </c>
      <c r="W485" s="86">
        <v>1.1327201047475593E-2</v>
      </c>
      <c r="X485" s="84">
        <v>8.4651430000000003E-4</v>
      </c>
      <c r="Y485" s="85">
        <v>1.8084796699999999E-3</v>
      </c>
      <c r="Z485" s="86">
        <v>2.1093205747933904E-3</v>
      </c>
      <c r="AA485" s="84">
        <v>4.8333891999999996E-3</v>
      </c>
      <c r="AB485" s="85">
        <v>7.03492914E-3</v>
      </c>
      <c r="AC485" s="86">
        <v>2.495967477779725E-3</v>
      </c>
      <c r="AD485" s="84">
        <v>2.1746300999999999E-3</v>
      </c>
      <c r="AE485" s="85">
        <v>3.6430471399999998E-3</v>
      </c>
      <c r="AF485" s="86">
        <v>9.294509790746013E-4</v>
      </c>
      <c r="AG485" s="84">
        <v>9.3297141000000007E-3</v>
      </c>
      <c r="AH485" s="85">
        <v>3.3691072464999999E-2</v>
      </c>
      <c r="AI485" s="86">
        <v>2.4918575844724119E-2</v>
      </c>
      <c r="AJ485" s="84">
        <v>0.15961596</v>
      </c>
      <c r="AK485" s="85">
        <v>0.54309430400000003</v>
      </c>
      <c r="AL485" s="103">
        <v>0.54309430400000003</v>
      </c>
    </row>
    <row r="486" spans="1:38" ht="13" x14ac:dyDescent="0.3">
      <c r="A486" s="71">
        <v>1987</v>
      </c>
      <c r="B486" s="72">
        <v>1</v>
      </c>
      <c r="C486" s="89">
        <v>0.89025968</v>
      </c>
      <c r="D486" s="90">
        <v>2.0914208940000001</v>
      </c>
      <c r="E486" s="91">
        <v>1.3518449049149417</v>
      </c>
      <c r="F486" s="89">
        <v>0.26619234000000003</v>
      </c>
      <c r="G486" s="90">
        <v>0.50272467450000002</v>
      </c>
      <c r="H486" s="91">
        <v>0.32095186952601507</v>
      </c>
      <c r="I486" s="89">
        <v>1.0025717999999999</v>
      </c>
      <c r="J486" s="90">
        <v>4.7366977314999996</v>
      </c>
      <c r="K486" s="91">
        <v>6.7045612087381725</v>
      </c>
      <c r="L486" s="89">
        <v>0.15671567</v>
      </c>
      <c r="M486" s="90">
        <v>0.51227122199999997</v>
      </c>
      <c r="N486" s="91">
        <v>0.47689678936033214</v>
      </c>
      <c r="O486" s="89">
        <v>6.2654804120229645E-4</v>
      </c>
      <c r="P486" s="90">
        <v>8.36951030057413E-4</v>
      </c>
      <c r="Q486" s="91">
        <v>2.5873480771605056E-3</v>
      </c>
      <c r="R486" s="89">
        <v>7.4127608915906785E-4</v>
      </c>
      <c r="S486" s="90">
        <v>9.9022619047619046E-4</v>
      </c>
      <c r="T486" s="91">
        <v>2.4105063096970672E-3</v>
      </c>
      <c r="U486" s="89">
        <v>3.3757176000000001E-3</v>
      </c>
      <c r="V486" s="90">
        <v>1.2511927234999999E-2</v>
      </c>
      <c r="W486" s="91">
        <v>1.1339175521069113E-2</v>
      </c>
      <c r="X486" s="89">
        <v>9.6032029999999996E-4</v>
      </c>
      <c r="Y486" s="90">
        <v>1.9303737950000001E-3</v>
      </c>
      <c r="Z486" s="91">
        <v>2.1115469925585603E-3</v>
      </c>
      <c r="AA486" s="89">
        <v>5.4884134999999999E-3</v>
      </c>
      <c r="AB486" s="90">
        <v>7.7324010150000002E-3</v>
      </c>
      <c r="AC486" s="91">
        <v>2.4986031643888409E-3</v>
      </c>
      <c r="AD486" s="89">
        <v>2.4696945999999999E-3</v>
      </c>
      <c r="AE486" s="90">
        <v>3.956937055E-3</v>
      </c>
      <c r="AF486" s="91">
        <v>9.3043178718007222E-4</v>
      </c>
      <c r="AG486" s="89">
        <v>1.0593821600000001E-2</v>
      </c>
      <c r="AH486" s="90">
        <v>3.503669199E-2</v>
      </c>
      <c r="AI486" s="91">
        <v>2.4944856652212789E-2</v>
      </c>
      <c r="AJ486" s="89">
        <v>0.15961596</v>
      </c>
      <c r="AK486" s="90">
        <v>0.54309430400000003</v>
      </c>
      <c r="AL486" s="104">
        <v>0.54309430400000003</v>
      </c>
    </row>
    <row r="487" spans="1:38" ht="13" x14ac:dyDescent="0.3">
      <c r="A487" s="71">
        <v>1987</v>
      </c>
      <c r="B487" s="72">
        <v>2</v>
      </c>
      <c r="C487" s="89">
        <v>0.94519976999999999</v>
      </c>
      <c r="D487" s="90">
        <v>2.166774508</v>
      </c>
      <c r="E487" s="91">
        <v>1.4317518369031486</v>
      </c>
      <c r="F487" s="89">
        <v>0.30334915000000001</v>
      </c>
      <c r="G487" s="90">
        <v>0.54101493300000003</v>
      </c>
      <c r="H487" s="91">
        <v>0.3849757416669104</v>
      </c>
      <c r="I487" s="89">
        <v>1.04935288</v>
      </c>
      <c r="J487" s="90">
        <v>4.7762532520000001</v>
      </c>
      <c r="K487" s="91">
        <v>6.8641882074230054</v>
      </c>
      <c r="L487" s="89">
        <v>0.15671567</v>
      </c>
      <c r="M487" s="90">
        <v>0.51227122199999997</v>
      </c>
      <c r="N487" s="91">
        <v>0.48080099072132537</v>
      </c>
      <c r="O487" s="89">
        <v>6.2654804120229645E-4</v>
      </c>
      <c r="P487" s="90">
        <v>8.36951030057413E-4</v>
      </c>
      <c r="Q487" s="91">
        <v>3.1034795787715421E-3</v>
      </c>
      <c r="R487" s="89">
        <v>7.4127608915906785E-4</v>
      </c>
      <c r="S487" s="90">
        <v>9.9022619047619046E-4</v>
      </c>
      <c r="T487" s="91">
        <v>3.0132556000766939E-3</v>
      </c>
      <c r="U487" s="89">
        <v>3.8317471E-3</v>
      </c>
      <c r="V487" s="90">
        <v>1.2983440234999999E-2</v>
      </c>
      <c r="W487" s="91">
        <v>1.3601133924132081E-2</v>
      </c>
      <c r="X487" s="89">
        <v>1.0902005999999999E-3</v>
      </c>
      <c r="Y487" s="90">
        <v>2.064826985E-3</v>
      </c>
      <c r="Z487" s="91">
        <v>2.5327583932093895E-3</v>
      </c>
      <c r="AA487" s="89">
        <v>6.2317055000000003E-3</v>
      </c>
      <c r="AB487" s="90">
        <v>8.4990337250000006E-3</v>
      </c>
      <c r="AC487" s="91">
        <v>2.9970334054770747E-3</v>
      </c>
      <c r="AD487" s="89">
        <v>2.8035263999999999E-3</v>
      </c>
      <c r="AE487" s="90">
        <v>4.3021704649999996E-3</v>
      </c>
      <c r="AF487" s="91">
        <v>1.1160345071315064E-3</v>
      </c>
      <c r="AG487" s="89">
        <v>1.20266091E-2</v>
      </c>
      <c r="AH487" s="90">
        <v>3.6516638499999997E-2</v>
      </c>
      <c r="AI487" s="91">
        <v>2.9920968237255412E-2</v>
      </c>
      <c r="AJ487" s="89">
        <v>0.15961596</v>
      </c>
      <c r="AK487" s="90">
        <v>0.54309430400000003</v>
      </c>
      <c r="AL487" s="104">
        <v>0.54309430400000003</v>
      </c>
    </row>
    <row r="488" spans="1:38" ht="13" x14ac:dyDescent="0.3">
      <c r="A488" s="71">
        <v>1987</v>
      </c>
      <c r="B488" s="72">
        <v>3</v>
      </c>
      <c r="C488" s="89">
        <v>1.0001023200000001</v>
      </c>
      <c r="D488" s="90">
        <v>2.2388520779999999</v>
      </c>
      <c r="E488" s="91">
        <v>1.352915995314445</v>
      </c>
      <c r="F488" s="89">
        <v>0.33977041000000002</v>
      </c>
      <c r="G488" s="90">
        <v>0.57758270499999997</v>
      </c>
      <c r="H488" s="91">
        <v>0.32180881213851675</v>
      </c>
      <c r="I488" s="89">
        <v>1.0940034000000001</v>
      </c>
      <c r="J488" s="90">
        <v>4.8124887064999999</v>
      </c>
      <c r="K488" s="91">
        <v>6.706710626326962</v>
      </c>
      <c r="L488" s="89">
        <v>0.15671567</v>
      </c>
      <c r="M488" s="90">
        <v>0.51227122199999997</v>
      </c>
      <c r="N488" s="91">
        <v>0.47695048748725644</v>
      </c>
      <c r="O488" s="89">
        <v>6.2654804120229645E-4</v>
      </c>
      <c r="P488" s="90">
        <v>8.36951030057413E-4</v>
      </c>
      <c r="Q488" s="91">
        <v>2.5942562577787542E-3</v>
      </c>
      <c r="R488" s="89">
        <v>7.4127608915906785E-4</v>
      </c>
      <c r="S488" s="90">
        <v>9.9022619047619046E-4</v>
      </c>
      <c r="T488" s="91">
        <v>2.4185701735119701E-3</v>
      </c>
      <c r="U488" s="89">
        <v>4.2807432000000001E-3</v>
      </c>
      <c r="V488" s="90">
        <v>1.3434441085E-2</v>
      </c>
      <c r="W488" s="91">
        <v>1.1369428713668644E-2</v>
      </c>
      <c r="X488" s="89">
        <v>1.2183687000000001E-3</v>
      </c>
      <c r="Y488" s="90">
        <v>2.1930844699999999E-3</v>
      </c>
      <c r="Z488" s="91">
        <v>2.1171839483124684E-3</v>
      </c>
      <c r="AA488" s="89">
        <v>6.9601352000000002E-3</v>
      </c>
      <c r="AB488" s="90">
        <v>9.2320094700000001E-3</v>
      </c>
      <c r="AC488" s="91">
        <v>2.5052741397613297E-3</v>
      </c>
      <c r="AD488" s="89">
        <v>3.1326356000000001E-3</v>
      </c>
      <c r="AE488" s="90">
        <v>4.6316128900000001E-3</v>
      </c>
      <c r="AF488" s="91">
        <v>9.3291421901310471E-4</v>
      </c>
      <c r="AG488" s="89">
        <v>1.3433285999999999E-2</v>
      </c>
      <c r="AH488" s="90">
        <v>3.7931267710000001E-2</v>
      </c>
      <c r="AI488" s="91">
        <v>2.5011445200966397E-2</v>
      </c>
      <c r="AJ488" s="89">
        <v>0.15961596</v>
      </c>
      <c r="AK488" s="90">
        <v>0.54309430400000003</v>
      </c>
      <c r="AL488" s="104">
        <v>0.54309430400000003</v>
      </c>
    </row>
    <row r="489" spans="1:38" ht="13" x14ac:dyDescent="0.3">
      <c r="A489" s="71">
        <v>1987</v>
      </c>
      <c r="B489" s="72">
        <v>4</v>
      </c>
      <c r="C489" s="89">
        <v>1.0551174699999999</v>
      </c>
      <c r="D489" s="90">
        <v>2.3083167855000002</v>
      </c>
      <c r="E489" s="91">
        <v>5.334236019045882</v>
      </c>
      <c r="F489" s="89">
        <v>0.37551939000000001</v>
      </c>
      <c r="G489" s="90">
        <v>0.61281027899999996</v>
      </c>
      <c r="H489" s="91">
        <v>1.236745239752608</v>
      </c>
      <c r="I489" s="89">
        <v>1.1368229299999999</v>
      </c>
      <c r="J489" s="90">
        <v>4.8458199144999998</v>
      </c>
      <c r="K489" s="91">
        <v>6.7015858174450855</v>
      </c>
      <c r="L489" s="89">
        <v>0.15671567</v>
      </c>
      <c r="M489" s="90">
        <v>0.51227122199999997</v>
      </c>
      <c r="N489" s="91">
        <v>0.87636592660820534</v>
      </c>
      <c r="O489" s="89">
        <v>6.2654804120229645E-4</v>
      </c>
      <c r="P489" s="90">
        <v>8.36951030057413E-4</v>
      </c>
      <c r="Q489" s="91">
        <v>4.4882113759337795E-3</v>
      </c>
      <c r="R489" s="89">
        <v>7.4127608915906785E-4</v>
      </c>
      <c r="S489" s="90">
        <v>9.9022619047619046E-4</v>
      </c>
      <c r="T489" s="91">
        <v>2.4234417359240831E-3</v>
      </c>
      <c r="U489" s="89">
        <v>4.7212575000000001E-3</v>
      </c>
      <c r="V489" s="90">
        <v>1.3868635945000001E-2</v>
      </c>
      <c r="W489" s="91">
        <v>4.3693979546359285E-2</v>
      </c>
      <c r="X489" s="89">
        <v>1.3438884E-3</v>
      </c>
      <c r="Y489" s="90">
        <v>2.3164888750000002E-3</v>
      </c>
      <c r="Z489" s="91">
        <v>8.1365775167852403E-3</v>
      </c>
      <c r="AA489" s="89">
        <v>7.6772454000000002E-3</v>
      </c>
      <c r="AB489" s="90">
        <v>9.938186735E-3</v>
      </c>
      <c r="AC489" s="91">
        <v>9.6280606626027738E-3</v>
      </c>
      <c r="AD489" s="89">
        <v>3.4546207000000001E-3</v>
      </c>
      <c r="AE489" s="90">
        <v>4.9495212300000001E-3</v>
      </c>
      <c r="AF489" s="91">
        <v>3.5852922897980878E-3</v>
      </c>
      <c r="AG489" s="89">
        <v>1.4817254E-2</v>
      </c>
      <c r="AH489" s="90">
        <v>3.9294176899999998E-2</v>
      </c>
      <c r="AI489" s="91">
        <v>9.6121748044594599E-2</v>
      </c>
      <c r="AJ489" s="89">
        <v>0.15961596</v>
      </c>
      <c r="AK489" s="90">
        <v>0.54309430400000003</v>
      </c>
      <c r="AL489" s="104">
        <v>0.54309430400000003</v>
      </c>
    </row>
    <row r="490" spans="1:38" ht="13" x14ac:dyDescent="0.3">
      <c r="A490" s="71">
        <v>1987</v>
      </c>
      <c r="B490" s="72">
        <v>5</v>
      </c>
      <c r="C490" s="89">
        <v>1.1104554</v>
      </c>
      <c r="D490" s="90">
        <v>2.3757451165000001</v>
      </c>
      <c r="E490" s="91">
        <v>5.334971831613065</v>
      </c>
      <c r="F490" s="89">
        <v>0.41074336</v>
      </c>
      <c r="G490" s="90">
        <v>0.64704600249999999</v>
      </c>
      <c r="H490" s="91">
        <v>1.2373342231093232</v>
      </c>
      <c r="I490" s="89">
        <v>1.1777224500000001</v>
      </c>
      <c r="J490" s="90">
        <v>4.8765064909999998</v>
      </c>
      <c r="K490" s="91">
        <v>6.7030564332849227</v>
      </c>
      <c r="L490" s="89">
        <v>0.15671567</v>
      </c>
      <c r="M490" s="90">
        <v>0.51227122199999997</v>
      </c>
      <c r="N490" s="91">
        <v>0.87639853626945896</v>
      </c>
      <c r="O490" s="89">
        <v>6.2654804120229645E-4</v>
      </c>
      <c r="P490" s="90">
        <v>8.36951030057413E-4</v>
      </c>
      <c r="Q490" s="91">
        <v>4.4903413436471751E-3</v>
      </c>
      <c r="R490" s="89">
        <v>7.4127608915906785E-4</v>
      </c>
      <c r="S490" s="90">
        <v>9.9022619047619046E-4</v>
      </c>
      <c r="T490" s="91">
        <v>2.4289357119372883E-3</v>
      </c>
      <c r="U490" s="89">
        <v>5.1559652999999999E-3</v>
      </c>
      <c r="V490" s="90">
        <v>1.4290268470000001E-2</v>
      </c>
      <c r="W490" s="91">
        <v>4.3714629310054695E-2</v>
      </c>
      <c r="X490" s="89">
        <v>1.4675437E-3</v>
      </c>
      <c r="Y490" s="90">
        <v>2.4366350249999998E-3</v>
      </c>
      <c r="Z490" s="91">
        <v>8.1404373182974894E-3</v>
      </c>
      <c r="AA490" s="89">
        <v>8.3847204000000002E-3</v>
      </c>
      <c r="AB490" s="90">
        <v>1.0624229299999999E-2</v>
      </c>
      <c r="AC490" s="91">
        <v>9.6325756309591296E-3</v>
      </c>
      <c r="AD490" s="89">
        <v>3.7731739000000002E-3</v>
      </c>
      <c r="AE490" s="90">
        <v>5.2581734150000002E-3</v>
      </c>
      <c r="AF490" s="91">
        <v>3.5869872477522599E-3</v>
      </c>
      <c r="AG490" s="89">
        <v>1.61813214E-2</v>
      </c>
      <c r="AH490" s="90">
        <v>4.0618065660000001E-2</v>
      </c>
      <c r="AI490" s="91">
        <v>9.6167460009267958E-2</v>
      </c>
      <c r="AJ490" s="89">
        <v>0.15961596</v>
      </c>
      <c r="AK490" s="90">
        <v>0.54309430400000003</v>
      </c>
      <c r="AL490" s="104">
        <v>0.54309430400000003</v>
      </c>
    </row>
    <row r="491" spans="1:38" ht="13" x14ac:dyDescent="0.3">
      <c r="A491" s="71">
        <v>1987</v>
      </c>
      <c r="B491" s="72">
        <v>6</v>
      </c>
      <c r="C491" s="89">
        <v>1.16612907</v>
      </c>
      <c r="D491" s="90">
        <v>2.4417712945000001</v>
      </c>
      <c r="E491" s="91">
        <v>5.3357807783468978</v>
      </c>
      <c r="F491" s="89">
        <v>0.44565789</v>
      </c>
      <c r="G491" s="90">
        <v>0.68062067650000002</v>
      </c>
      <c r="H491" s="91">
        <v>1.2379904997977222</v>
      </c>
      <c r="I491" s="89">
        <v>1.2168538200000001</v>
      </c>
      <c r="J491" s="90">
        <v>4.9048347914999999</v>
      </c>
      <c r="K491" s="91">
        <v>6.704684579113497</v>
      </c>
      <c r="L491" s="89">
        <v>0.12911291</v>
      </c>
      <c r="M491" s="90">
        <v>0.454735469</v>
      </c>
      <c r="N491" s="91">
        <v>0.87644110977907341</v>
      </c>
      <c r="O491" s="89">
        <v>6.2654804120229645E-4</v>
      </c>
      <c r="P491" s="90">
        <v>8.36951030057413E-4</v>
      </c>
      <c r="Q491" s="91">
        <v>4.4927261566979114E-3</v>
      </c>
      <c r="R491" s="89">
        <v>7.4127608915906785E-4</v>
      </c>
      <c r="S491" s="90">
        <v>9.9022619047619046E-4</v>
      </c>
      <c r="T491" s="91">
        <v>2.4350724657556163E-3</v>
      </c>
      <c r="U491" s="89">
        <v>5.5863220000000003E-3</v>
      </c>
      <c r="V491" s="90">
        <v>1.4703621545E-2</v>
      </c>
      <c r="W491" s="91">
        <v>4.3737880077802695E-2</v>
      </c>
      <c r="X491" s="89">
        <v>1.5893608E-3</v>
      </c>
      <c r="Y491" s="90">
        <v>2.5543172650000002E-3</v>
      </c>
      <c r="Z491" s="91">
        <v>8.1447290185295649E-3</v>
      </c>
      <c r="AA491" s="89">
        <v>9.0829858999999999E-3</v>
      </c>
      <c r="AB491" s="90">
        <v>1.129615303E-2</v>
      </c>
      <c r="AC491" s="91">
        <v>9.637700487066787E-3</v>
      </c>
      <c r="AD491" s="89">
        <v>4.0872358000000001E-3</v>
      </c>
      <c r="AE491" s="90">
        <v>5.56067351E-3</v>
      </c>
      <c r="AF491" s="91">
        <v>3.5888961242648855E-3</v>
      </c>
      <c r="AG491" s="89">
        <v>1.75307198E-2</v>
      </c>
      <c r="AH491" s="90">
        <v>4.1915576750000003E-2</v>
      </c>
      <c r="AI491" s="91">
        <v>9.6218147020572894E-2</v>
      </c>
      <c r="AJ491" s="89">
        <v>0.1320132</v>
      </c>
      <c r="AK491" s="90">
        <v>0.485558551</v>
      </c>
      <c r="AL491" s="104">
        <v>0.485558551</v>
      </c>
    </row>
    <row r="492" spans="1:38" ht="13" x14ac:dyDescent="0.3">
      <c r="A492" s="71">
        <v>1987</v>
      </c>
      <c r="B492" s="72">
        <v>7</v>
      </c>
      <c r="C492" s="89">
        <v>1.2224103099999999</v>
      </c>
      <c r="D492" s="90">
        <v>2.5069728255000001</v>
      </c>
      <c r="E492" s="91">
        <v>5.3553310649576078</v>
      </c>
      <c r="F492" s="89">
        <v>0.48014741999999999</v>
      </c>
      <c r="G492" s="90">
        <v>0.71381613899999996</v>
      </c>
      <c r="H492" s="91">
        <v>1.2537289903939566</v>
      </c>
      <c r="I492" s="89">
        <v>1.25441498</v>
      </c>
      <c r="J492" s="90">
        <v>4.9311530250000004</v>
      </c>
      <c r="K492" s="91">
        <v>6.7437163133963187</v>
      </c>
      <c r="L492" s="89">
        <v>0.12911291</v>
      </c>
      <c r="M492" s="90">
        <v>0.454735469</v>
      </c>
      <c r="N492" s="91">
        <v>0.83529398471679839</v>
      </c>
      <c r="O492" s="89">
        <v>6.2654804120229645E-4</v>
      </c>
      <c r="P492" s="90">
        <v>8.36951030057413E-4</v>
      </c>
      <c r="Q492" s="91">
        <v>4.5498557416176989E-3</v>
      </c>
      <c r="R492" s="89">
        <v>7.4127608915906785E-4</v>
      </c>
      <c r="S492" s="90">
        <v>9.9022619047619046E-4</v>
      </c>
      <c r="T492" s="91">
        <v>2.5825520164564899E-3</v>
      </c>
      <c r="U492" s="89">
        <v>6.0122978999999997E-3</v>
      </c>
      <c r="V492" s="90">
        <v>1.511300353E-2</v>
      </c>
      <c r="W492" s="91">
        <v>4.4293997100632435E-2</v>
      </c>
      <c r="X492" s="89">
        <v>1.7101281E-3</v>
      </c>
      <c r="Y492" s="90">
        <v>2.6708728100000001E-3</v>
      </c>
      <c r="Z492" s="91">
        <v>8.2483089383970348E-3</v>
      </c>
      <c r="AA492" s="89">
        <v>9.7758215000000002E-3</v>
      </c>
      <c r="AB492" s="90">
        <v>1.1961503720000001E-2</v>
      </c>
      <c r="AC492" s="91">
        <v>9.7602699443515243E-3</v>
      </c>
      <c r="AD492" s="89">
        <v>4.3984645000000001E-3</v>
      </c>
      <c r="AE492" s="90">
        <v>5.860211905E-3</v>
      </c>
      <c r="AF492" s="91">
        <v>3.6345299091694715E-3</v>
      </c>
      <c r="AG492" s="89">
        <v>1.8867107300000002E-2</v>
      </c>
      <c r="AH492" s="90">
        <v>4.319949495E-2</v>
      </c>
      <c r="AI492" s="91">
        <v>9.7441485595102253E-2</v>
      </c>
      <c r="AJ492" s="89">
        <v>0.1320132</v>
      </c>
      <c r="AK492" s="90">
        <v>0.485558551</v>
      </c>
      <c r="AL492" s="104">
        <v>0.485558551</v>
      </c>
    </row>
    <row r="493" spans="1:38" ht="13" x14ac:dyDescent="0.3">
      <c r="A493" s="71">
        <v>1987</v>
      </c>
      <c r="B493" s="72">
        <v>8</v>
      </c>
      <c r="C493" s="89">
        <v>1.27947159</v>
      </c>
      <c r="D493" s="90">
        <v>2.5719921220000002</v>
      </c>
      <c r="E493" s="91">
        <v>5.349766818766617</v>
      </c>
      <c r="F493" s="89">
        <v>0.51456667</v>
      </c>
      <c r="G493" s="90">
        <v>0.74698447800000001</v>
      </c>
      <c r="H493" s="91">
        <v>1.2547068527721896</v>
      </c>
      <c r="I493" s="89">
        <v>1.29029288</v>
      </c>
      <c r="J493" s="90">
        <v>4.9555876545000004</v>
      </c>
      <c r="K493" s="91">
        <v>6.7407036289657603</v>
      </c>
      <c r="L493" s="89">
        <v>0.12911291</v>
      </c>
      <c r="M493" s="90">
        <v>0.454735469</v>
      </c>
      <c r="N493" s="91">
        <v>0.83536083469411937</v>
      </c>
      <c r="O493" s="89">
        <v>6.2654804120229645E-4</v>
      </c>
      <c r="P493" s="90">
        <v>8.36951030057413E-4</v>
      </c>
      <c r="Q493" s="91">
        <v>4.5533952880619059E-3</v>
      </c>
      <c r="R493" s="89">
        <v>7.4127608915906785E-4</v>
      </c>
      <c r="S493" s="90">
        <v>9.9022619047619046E-4</v>
      </c>
      <c r="T493" s="91">
        <v>2.5953296638573857E-3</v>
      </c>
      <c r="U493" s="89">
        <v>6.4345762999999997E-3</v>
      </c>
      <c r="V493" s="90">
        <v>1.5521844505E-2</v>
      </c>
      <c r="W493" s="91">
        <v>4.4328471289195044E-2</v>
      </c>
      <c r="X493" s="89">
        <v>1.8310310999999999E-3</v>
      </c>
      <c r="Y493" s="90">
        <v>2.7868369049999999E-3</v>
      </c>
      <c r="Z493" s="91">
        <v>8.2547215341236546E-3</v>
      </c>
      <c r="AA493" s="89">
        <v>1.0463734000000001E-2</v>
      </c>
      <c r="AB493" s="90">
        <v>1.2625920095E-2</v>
      </c>
      <c r="AC493" s="91">
        <v>9.7678484781098442E-3</v>
      </c>
      <c r="AD493" s="89">
        <v>4.7082317999999996E-3</v>
      </c>
      <c r="AE493" s="90">
        <v>6.1591444850000003E-3</v>
      </c>
      <c r="AF493" s="91">
        <v>3.6373592408908101E-3</v>
      </c>
      <c r="AG493" s="89">
        <v>2.0193779200000001E-2</v>
      </c>
      <c r="AH493" s="90">
        <v>4.4481729705E-2</v>
      </c>
      <c r="AI493" s="91">
        <v>9.7517625608873865E-2</v>
      </c>
      <c r="AJ493" s="89">
        <v>0.1320132</v>
      </c>
      <c r="AK493" s="90">
        <v>0.485558551</v>
      </c>
      <c r="AL493" s="104">
        <v>0.485558551</v>
      </c>
    </row>
    <row r="494" spans="1:38" ht="13" x14ac:dyDescent="0.3">
      <c r="A494" s="71">
        <v>1987</v>
      </c>
      <c r="B494" s="72">
        <v>9</v>
      </c>
      <c r="C494" s="89">
        <v>1.3372635799999999</v>
      </c>
      <c r="D494" s="90">
        <v>2.6373828934999999</v>
      </c>
      <c r="E494" s="91">
        <v>5.3516097063377099</v>
      </c>
      <c r="F494" s="89">
        <v>0.54874228999999997</v>
      </c>
      <c r="G494" s="90">
        <v>0.78041247550000004</v>
      </c>
      <c r="H494" s="91">
        <v>1.2561980623061202</v>
      </c>
      <c r="I494" s="89">
        <v>1.3247971700000001</v>
      </c>
      <c r="J494" s="90">
        <v>4.9784923154999996</v>
      </c>
      <c r="K494" s="91">
        <v>6.7443909334156631</v>
      </c>
      <c r="L494" s="89">
        <v>0.12911291</v>
      </c>
      <c r="M494" s="90">
        <v>0.454735469</v>
      </c>
      <c r="N494" s="91">
        <v>0.83543285043735538</v>
      </c>
      <c r="O494" s="89">
        <v>6.2654804120229645E-4</v>
      </c>
      <c r="P494" s="90">
        <v>8.36951030057413E-4</v>
      </c>
      <c r="Q494" s="91">
        <v>4.5588046835329946E-3</v>
      </c>
      <c r="R494" s="89">
        <v>7.4127608915906785E-4</v>
      </c>
      <c r="S494" s="90">
        <v>9.9022619047619046E-4</v>
      </c>
      <c r="T494" s="91">
        <v>2.6093195679487745E-3</v>
      </c>
      <c r="U494" s="89">
        <v>6.8564443999999999E-3</v>
      </c>
      <c r="V494" s="90">
        <v>1.593391324E-2</v>
      </c>
      <c r="W494" s="91">
        <v>4.4381170068996556E-2</v>
      </c>
      <c r="X494" s="89">
        <v>1.9510445E-3</v>
      </c>
      <c r="Y494" s="90">
        <v>2.9042670300000002E-3</v>
      </c>
      <c r="Z494" s="91">
        <v>8.2645408296550607E-3</v>
      </c>
      <c r="AA494" s="89">
        <v>1.11486641E-2</v>
      </c>
      <c r="AB494" s="90">
        <v>1.3296158435E-2</v>
      </c>
      <c r="AC494" s="91">
        <v>9.7794667327115604E-3</v>
      </c>
      <c r="AD494" s="89">
        <v>5.0168994000000001E-3</v>
      </c>
      <c r="AE494" s="90">
        <v>6.4605887449999998E-3</v>
      </c>
      <c r="AF494" s="91">
        <v>3.641679210673036E-3</v>
      </c>
      <c r="AG494" s="89">
        <v>2.1515721299999999E-2</v>
      </c>
      <c r="AH494" s="90">
        <v>4.5775017925000001E-2</v>
      </c>
      <c r="AI494" s="91">
        <v>9.7633535426187454E-2</v>
      </c>
      <c r="AJ494" s="89">
        <v>0.1320132</v>
      </c>
      <c r="AK494" s="90">
        <v>0.485558551</v>
      </c>
      <c r="AL494" s="104">
        <v>0.485558551</v>
      </c>
    </row>
    <row r="495" spans="1:38" ht="13" x14ac:dyDescent="0.3">
      <c r="A495" s="71">
        <v>1987</v>
      </c>
      <c r="B495" s="72">
        <v>10</v>
      </c>
      <c r="C495" s="89">
        <v>1.39609889</v>
      </c>
      <c r="D495" s="90">
        <v>2.7036885150000001</v>
      </c>
      <c r="E495" s="91">
        <v>5.3536487901426204</v>
      </c>
      <c r="F495" s="89">
        <v>0.58282909999999999</v>
      </c>
      <c r="G495" s="90">
        <v>0.81444824800000004</v>
      </c>
      <c r="H495" s="91">
        <v>1.2599151650057518</v>
      </c>
      <c r="I495" s="89">
        <v>1.3579312699999999</v>
      </c>
      <c r="J495" s="90">
        <v>4.9999732874999996</v>
      </c>
      <c r="K495" s="91">
        <v>6.7484740917822839</v>
      </c>
      <c r="L495" s="89">
        <v>0.12911291</v>
      </c>
      <c r="M495" s="90">
        <v>0.454735469</v>
      </c>
      <c r="N495" s="91">
        <v>0.83551468684938945</v>
      </c>
      <c r="O495" s="89">
        <v>6.2654804120229645E-4</v>
      </c>
      <c r="P495" s="90">
        <v>8.36951030057413E-4</v>
      </c>
      <c r="Q495" s="91">
        <v>2.7199393128109883E-3</v>
      </c>
      <c r="R495" s="89">
        <v>7.4127608915906785E-4</v>
      </c>
      <c r="S495" s="90">
        <v>9.9022619047619046E-4</v>
      </c>
      <c r="T495" s="91">
        <v>2.6246717210217743E-3</v>
      </c>
      <c r="U495" s="89">
        <v>7.2771928999999999E-3</v>
      </c>
      <c r="V495" s="90">
        <v>1.6353189149999999E-2</v>
      </c>
      <c r="W495" s="91">
        <v>4.451242613480437E-2</v>
      </c>
      <c r="X495" s="89">
        <v>2.0708481000000002E-3</v>
      </c>
      <c r="Y495" s="90">
        <v>3.0236026700000002E-3</v>
      </c>
      <c r="Z495" s="91">
        <v>8.2889832208346611E-3</v>
      </c>
      <c r="AA495" s="89">
        <v>1.18325902E-2</v>
      </c>
      <c r="AB495" s="90">
        <v>1.39785703E-2</v>
      </c>
      <c r="AC495" s="91">
        <v>9.808390669309346E-3</v>
      </c>
      <c r="AD495" s="89">
        <v>5.3252613999999997E-3</v>
      </c>
      <c r="AE495" s="90">
        <v>6.7674917349999997E-3</v>
      </c>
      <c r="AF495" s="91">
        <v>3.6524521359963401E-3</v>
      </c>
      <c r="AG495" s="89">
        <v>2.2836436000000002E-2</v>
      </c>
      <c r="AH495" s="90">
        <v>4.7091794520000001E-2</v>
      </c>
      <c r="AI495" s="91">
        <v>9.792226004518427E-2</v>
      </c>
      <c r="AJ495" s="89">
        <v>0.1320132</v>
      </c>
      <c r="AK495" s="90">
        <v>0.485558551</v>
      </c>
      <c r="AL495" s="104">
        <v>0.485558551</v>
      </c>
    </row>
    <row r="496" spans="1:38" ht="13" x14ac:dyDescent="0.3">
      <c r="A496" s="71">
        <v>1987</v>
      </c>
      <c r="B496" s="72">
        <v>11</v>
      </c>
      <c r="C496" s="89">
        <v>1.4561091100000001</v>
      </c>
      <c r="D496" s="90">
        <v>2.7716293259999998</v>
      </c>
      <c r="E496" s="91">
        <v>5.4355943515161176</v>
      </c>
      <c r="F496" s="89">
        <v>0.61704861</v>
      </c>
      <c r="G496" s="90">
        <v>0.8494677665</v>
      </c>
      <c r="H496" s="91">
        <v>1.3260026266087577</v>
      </c>
      <c r="I496" s="89">
        <v>1.38977621</v>
      </c>
      <c r="J496" s="90">
        <v>5.0203349050000003</v>
      </c>
      <c r="K496" s="91">
        <v>6.9121461860780178</v>
      </c>
      <c r="L496" s="89">
        <v>0.12911291</v>
      </c>
      <c r="M496" s="90">
        <v>0.454735469</v>
      </c>
      <c r="N496" s="91">
        <v>0.83872273369801353</v>
      </c>
      <c r="O496" s="89">
        <v>6.2654804120229645E-4</v>
      </c>
      <c r="P496" s="90">
        <v>8.36951030057413E-4</v>
      </c>
      <c r="Q496" s="91">
        <v>2.8626094290154203E-3</v>
      </c>
      <c r="R496" s="89">
        <v>7.4127608915906785E-4</v>
      </c>
      <c r="S496" s="90">
        <v>9.9022619047619046E-4</v>
      </c>
      <c r="T496" s="91">
        <v>3.2427843965414193E-3</v>
      </c>
      <c r="U496" s="89">
        <v>7.6980071999999998E-3</v>
      </c>
      <c r="V496" s="90">
        <v>1.6784343194999999E-2</v>
      </c>
      <c r="W496" s="91">
        <v>4.684737908116509E-2</v>
      </c>
      <c r="X496" s="89">
        <v>2.1907621000000002E-3</v>
      </c>
      <c r="Y496" s="90">
        <v>3.146160185E-3</v>
      </c>
      <c r="Z496" s="91">
        <v>8.7237938080248628E-3</v>
      </c>
      <c r="AA496" s="89">
        <v>1.2517110999999999E-2</v>
      </c>
      <c r="AB496" s="90">
        <v>1.4679210559999999E-2</v>
      </c>
      <c r="AC496" s="91">
        <v>1.0322915296649001E-2</v>
      </c>
      <c r="AD496" s="89">
        <v>5.6325237999999998E-3</v>
      </c>
      <c r="AE496" s="90">
        <v>7.0830039450000002E-3</v>
      </c>
      <c r="AF496" s="91">
        <v>3.844046890066542E-3</v>
      </c>
      <c r="AG496" s="89">
        <v>2.4157686599999999E-2</v>
      </c>
      <c r="AH496" s="90">
        <v>4.8444512000000002E-2</v>
      </c>
      <c r="AI496" s="91">
        <v>0.10305890616408336</v>
      </c>
      <c r="AJ496" s="89">
        <v>0.1320132</v>
      </c>
      <c r="AK496" s="90">
        <v>0.485558551</v>
      </c>
      <c r="AL496" s="104">
        <v>0.485558551</v>
      </c>
    </row>
    <row r="497" spans="1:38" ht="13" x14ac:dyDescent="0.3">
      <c r="A497" s="71">
        <v>1987</v>
      </c>
      <c r="B497" s="72">
        <v>12</v>
      </c>
      <c r="C497" s="89">
        <v>1.5173002799999999</v>
      </c>
      <c r="D497" s="90">
        <v>2.8417991914999998</v>
      </c>
      <c r="E497" s="91">
        <v>5.4424118441694276</v>
      </c>
      <c r="F497" s="89">
        <v>0.65124808000000001</v>
      </c>
      <c r="G497" s="90">
        <v>0.88569305850000002</v>
      </c>
      <c r="H497" s="91">
        <v>1.3315017351482406</v>
      </c>
      <c r="I497" s="89">
        <v>1.42048518</v>
      </c>
      <c r="J497" s="90">
        <v>5.0397336865</v>
      </c>
      <c r="K497" s="91">
        <v>6.9257681845912513</v>
      </c>
      <c r="L497" s="89">
        <v>0.12911291</v>
      </c>
      <c r="M497" s="90">
        <v>0.454735469</v>
      </c>
      <c r="N497" s="91">
        <v>0.83899045423230545</v>
      </c>
      <c r="O497" s="89">
        <v>6.2654804120229645E-4</v>
      </c>
      <c r="P497" s="90">
        <v>8.36951030057413E-4</v>
      </c>
      <c r="Q497" s="91">
        <v>2.8744841202243817E-3</v>
      </c>
      <c r="R497" s="89">
        <v>7.4127608915906785E-4</v>
      </c>
      <c r="S497" s="90">
        <v>9.9022619047619046E-4</v>
      </c>
      <c r="T497" s="91">
        <v>3.2942165686849325E-3</v>
      </c>
      <c r="U497" s="89">
        <v>8.1208280999999997E-3</v>
      </c>
      <c r="V497" s="90">
        <v>1.7230999324999999E-2</v>
      </c>
      <c r="W497" s="91">
        <v>4.70418583516884E-2</v>
      </c>
      <c r="X497" s="89">
        <v>2.3099126000000001E-3</v>
      </c>
      <c r="Y497" s="90">
        <v>3.2734127649999998E-3</v>
      </c>
      <c r="Z497" s="91">
        <v>8.7599845540114428E-3</v>
      </c>
      <c r="AA497" s="89">
        <v>1.32040708E-2</v>
      </c>
      <c r="AB497" s="90">
        <v>1.5405401650000001E-2</v>
      </c>
      <c r="AC497" s="91">
        <v>1.0365727593610853E-2</v>
      </c>
      <c r="AD497" s="89">
        <v>5.9412735000000001E-3</v>
      </c>
      <c r="AE497" s="90">
        <v>7.4097618049999998E-3</v>
      </c>
      <c r="AF497" s="91">
        <v>3.8599931505221298E-3</v>
      </c>
      <c r="AG497" s="89">
        <v>2.5483075399999999E-2</v>
      </c>
      <c r="AH497" s="90">
        <v>4.9845832445000002E-2</v>
      </c>
      <c r="AI497" s="91">
        <v>0.10348652031470361</v>
      </c>
      <c r="AJ497" s="89">
        <v>0.1320132</v>
      </c>
      <c r="AK497" s="90">
        <v>0.485558551</v>
      </c>
      <c r="AL497" s="104">
        <v>0.485558551</v>
      </c>
    </row>
    <row r="498" spans="1:38" ht="13" x14ac:dyDescent="0.3">
      <c r="A498" s="71">
        <v>1987</v>
      </c>
      <c r="B498" s="72">
        <v>13</v>
      </c>
      <c r="C498" s="89">
        <v>1.5801237100000001</v>
      </c>
      <c r="D498" s="90">
        <v>2.9148423165000001</v>
      </c>
      <c r="E498" s="91">
        <v>5.4375254869662726</v>
      </c>
      <c r="F498" s="89">
        <v>0.68582454999999998</v>
      </c>
      <c r="G498" s="90">
        <v>0.92356756600000001</v>
      </c>
      <c r="H498" s="91">
        <v>1.3385072437163239</v>
      </c>
      <c r="I498" s="89">
        <v>1.4499808700000001</v>
      </c>
      <c r="J498" s="90">
        <v>5.0582885825000004</v>
      </c>
      <c r="K498" s="91">
        <v>6.9322321725195248</v>
      </c>
      <c r="L498" s="89">
        <v>0.12911291</v>
      </c>
      <c r="M498" s="90">
        <v>0.454735469</v>
      </c>
      <c r="N498" s="91">
        <v>0.83936713049132072</v>
      </c>
      <c r="O498" s="89">
        <v>6.2654804120229645E-4</v>
      </c>
      <c r="P498" s="90">
        <v>8.36951030057413E-4</v>
      </c>
      <c r="Q498" s="91">
        <v>2.8896078495093129E-3</v>
      </c>
      <c r="R498" s="89">
        <v>7.4127608915906785E-4</v>
      </c>
      <c r="S498" s="90">
        <v>9.9022619047619046E-4</v>
      </c>
      <c r="T498" s="91">
        <v>3.3670331524058073E-3</v>
      </c>
      <c r="U498" s="89">
        <v>8.5452171000000004E-3</v>
      </c>
      <c r="V498" s="90">
        <v>1.7697151469999998E-2</v>
      </c>
      <c r="W498" s="91">
        <v>4.7289182725225011E-2</v>
      </c>
      <c r="X498" s="89">
        <v>2.4320432000000001E-3</v>
      </c>
      <c r="Y498" s="90">
        <v>3.4059594250000001E-3</v>
      </c>
      <c r="Z498" s="91">
        <v>8.8060478705458585E-3</v>
      </c>
      <c r="AA498" s="89">
        <v>1.38947559E-2</v>
      </c>
      <c r="AB498" s="90">
        <v>1.6163782554999999E-2</v>
      </c>
      <c r="AC498" s="91">
        <v>1.0420258533693206E-2</v>
      </c>
      <c r="AD498" s="89">
        <v>6.2520542E-3</v>
      </c>
      <c r="AE498" s="90">
        <v>7.7511281599999997E-3</v>
      </c>
      <c r="AF498" s="91">
        <v>3.88029523849688E-3</v>
      </c>
      <c r="AG498" s="89">
        <v>2.68170202E-2</v>
      </c>
      <c r="AH498" s="90">
        <v>5.1309465715000002E-2</v>
      </c>
      <c r="AI498" s="91">
        <v>0.10403096507635669</v>
      </c>
      <c r="AJ498" s="89">
        <v>0.1320132</v>
      </c>
      <c r="AK498" s="90">
        <v>0.485558551</v>
      </c>
      <c r="AL498" s="104">
        <v>0.485558551</v>
      </c>
    </row>
    <row r="499" spans="1:38" ht="13" x14ac:dyDescent="0.3">
      <c r="A499" s="71">
        <v>1987</v>
      </c>
      <c r="B499" s="72">
        <v>14</v>
      </c>
      <c r="C499" s="89">
        <v>1.64451657</v>
      </c>
      <c r="D499" s="90">
        <v>2.9914858550000001</v>
      </c>
      <c r="E499" s="91">
        <v>5.4409748488793532</v>
      </c>
      <c r="F499" s="89">
        <v>0.72056235000000002</v>
      </c>
      <c r="G499" s="90">
        <v>0.96340493699999996</v>
      </c>
      <c r="H499" s="91">
        <v>1.341295921728979</v>
      </c>
      <c r="I499" s="89">
        <v>1.4784275600000001</v>
      </c>
      <c r="J499" s="90">
        <v>5.0762891019999996</v>
      </c>
      <c r="K499" s="91">
        <v>6.939134805117015</v>
      </c>
      <c r="L499" s="89">
        <v>0.12851285000000001</v>
      </c>
      <c r="M499" s="90">
        <v>0.4536903645</v>
      </c>
      <c r="N499" s="91">
        <v>0.83950304640378748</v>
      </c>
      <c r="O499" s="89">
        <v>6.2654804120229645E-4</v>
      </c>
      <c r="P499" s="90">
        <v>8.36951030057413E-4</v>
      </c>
      <c r="Q499" s="91">
        <v>2.8956329983925284E-3</v>
      </c>
      <c r="R499" s="89">
        <v>7.4127608915906785E-4</v>
      </c>
      <c r="S499" s="90">
        <v>9.9022619047619046E-4</v>
      </c>
      <c r="T499" s="91">
        <v>3.3931398255618505E-3</v>
      </c>
      <c r="U499" s="89">
        <v>8.9742157999999992E-3</v>
      </c>
      <c r="V499" s="90">
        <v>1.818829148E-2</v>
      </c>
      <c r="W499" s="91">
        <v>4.7387762925475668E-2</v>
      </c>
      <c r="X499" s="89">
        <v>2.5532545999999998E-3</v>
      </c>
      <c r="Y499" s="90">
        <v>3.5454353050000001E-3</v>
      </c>
      <c r="Z499" s="91">
        <v>8.8244052967098793E-3</v>
      </c>
      <c r="AA499" s="89">
        <v>1.45919845E-2</v>
      </c>
      <c r="AB499" s="90">
        <v>1.6961913174999999E-2</v>
      </c>
      <c r="AC499" s="91">
        <v>1.0441966808466421E-2</v>
      </c>
      <c r="AD499" s="89">
        <v>6.5667607000000003E-3</v>
      </c>
      <c r="AE499" s="90">
        <v>8.1102777500000004E-3</v>
      </c>
      <c r="AF499" s="91">
        <v>3.8883825537402734E-3</v>
      </c>
      <c r="AG499" s="89">
        <v>2.8162368900000002E-2</v>
      </c>
      <c r="AH499" s="90">
        <v>5.2850323084999998E-2</v>
      </c>
      <c r="AI499" s="91">
        <v>0.10424762268429383</v>
      </c>
      <c r="AJ499" s="89">
        <v>0.13141314000000001</v>
      </c>
      <c r="AK499" s="90">
        <v>0.4845134465</v>
      </c>
      <c r="AL499" s="104">
        <v>0.4845134465</v>
      </c>
    </row>
    <row r="500" spans="1:38" ht="13" x14ac:dyDescent="0.3">
      <c r="A500" s="71">
        <v>1987</v>
      </c>
      <c r="B500" s="72">
        <v>15</v>
      </c>
      <c r="C500" s="89">
        <v>1.71063206</v>
      </c>
      <c r="D500" s="90">
        <v>3.0723868555</v>
      </c>
      <c r="E500" s="91">
        <v>5.4478218324657872</v>
      </c>
      <c r="F500" s="89">
        <v>0.75572441000000001</v>
      </c>
      <c r="G500" s="90">
        <v>1.0056175844999999</v>
      </c>
      <c r="H500" s="91">
        <v>1.3467905944858209</v>
      </c>
      <c r="I500" s="89">
        <v>1.50594541</v>
      </c>
      <c r="J500" s="90">
        <v>5.0938040689999999</v>
      </c>
      <c r="K500" s="91">
        <v>6.9528042800602954</v>
      </c>
      <c r="L500" s="89">
        <v>0.12851285000000001</v>
      </c>
      <c r="M500" s="90">
        <v>0.4536903645</v>
      </c>
      <c r="N500" s="91">
        <v>0.83977401433132293</v>
      </c>
      <c r="O500" s="89">
        <v>6.2654804120229645E-4</v>
      </c>
      <c r="P500" s="90">
        <v>8.36951030057413E-4</v>
      </c>
      <c r="Q500" s="91">
        <v>2.9285141530099286E-3</v>
      </c>
      <c r="R500" s="89">
        <v>7.4127608915906785E-4</v>
      </c>
      <c r="S500" s="90">
        <v>9.9022619047619046E-4</v>
      </c>
      <c r="T500" s="91">
        <v>3.444713412687215E-3</v>
      </c>
      <c r="U500" s="89">
        <v>9.4075414999999999E-3</v>
      </c>
      <c r="V500" s="90">
        <v>1.870847984E-2</v>
      </c>
      <c r="W500" s="91">
        <v>4.7581784905436207E-2</v>
      </c>
      <c r="X500" s="89">
        <v>2.6771751E-3</v>
      </c>
      <c r="Y500" s="90">
        <v>3.69357091E-3</v>
      </c>
      <c r="Z500" s="91">
        <v>8.8605398489652563E-3</v>
      </c>
      <c r="AA500" s="89">
        <v>1.52959133E-2</v>
      </c>
      <c r="AB500" s="90">
        <v>1.7808341950000001E-2</v>
      </c>
      <c r="AC500" s="91">
        <v>1.0484713327293926E-2</v>
      </c>
      <c r="AD500" s="89">
        <v>6.8833677999999999E-3</v>
      </c>
      <c r="AE500" s="90">
        <v>8.4910552399999999E-3</v>
      </c>
      <c r="AF500" s="91">
        <v>3.9043034877590571E-3</v>
      </c>
      <c r="AG500" s="89">
        <v>2.9522032600000001E-2</v>
      </c>
      <c r="AH500" s="90">
        <v>5.4483217530000003E-2</v>
      </c>
      <c r="AI500" s="91">
        <v>0.10467467721335701</v>
      </c>
      <c r="AJ500" s="89">
        <v>0.13141314000000001</v>
      </c>
      <c r="AK500" s="90">
        <v>0.4845134465</v>
      </c>
      <c r="AL500" s="104">
        <v>0.4845134465</v>
      </c>
    </row>
    <row r="501" spans="1:38" ht="13" x14ac:dyDescent="0.3">
      <c r="A501" s="71">
        <v>1987</v>
      </c>
      <c r="B501" s="72">
        <v>16</v>
      </c>
      <c r="C501" s="89">
        <v>1.77859583</v>
      </c>
      <c r="D501" s="90">
        <v>3.1584375950000001</v>
      </c>
      <c r="E501" s="91">
        <v>5.4546295826975966</v>
      </c>
      <c r="F501" s="89">
        <v>0.79140811</v>
      </c>
      <c r="G501" s="90">
        <v>1.0506381695</v>
      </c>
      <c r="H501" s="91">
        <v>1.352278740938047</v>
      </c>
      <c r="I501" s="89">
        <v>1.5325061600000001</v>
      </c>
      <c r="J501" s="90">
        <v>5.1110438404999998</v>
      </c>
      <c r="K501" s="91">
        <v>6.9664058634392747</v>
      </c>
      <c r="L501" s="89">
        <v>0.12851285000000001</v>
      </c>
      <c r="M501" s="90">
        <v>0.4536903645</v>
      </c>
      <c r="N501" s="91">
        <v>0.84003879706649198</v>
      </c>
      <c r="O501" s="89">
        <v>6.2654804120229645E-4</v>
      </c>
      <c r="P501" s="90">
        <v>8.36951030057413E-4</v>
      </c>
      <c r="Q501" s="91">
        <v>2.9404585499150913E-3</v>
      </c>
      <c r="R501" s="89">
        <v>7.4127608915906785E-4</v>
      </c>
      <c r="S501" s="90">
        <v>9.9022619047619046E-4</v>
      </c>
      <c r="T501" s="91">
        <v>3.4960950632289436E-3</v>
      </c>
      <c r="U501" s="89">
        <v>9.8456667999999997E-3</v>
      </c>
      <c r="V501" s="90">
        <v>1.9263482945E-2</v>
      </c>
      <c r="W501" s="91">
        <v>4.777592865085728E-2</v>
      </c>
      <c r="X501" s="89">
        <v>2.8012357999999998E-3</v>
      </c>
      <c r="Y501" s="90">
        <v>3.8516102799999999E-3</v>
      </c>
      <c r="Z501" s="91">
        <v>8.8967069185480196E-3</v>
      </c>
      <c r="AA501" s="89">
        <v>1.6010089599999999E-2</v>
      </c>
      <c r="AB501" s="90">
        <v>1.8710676839999999E-2</v>
      </c>
      <c r="AC501" s="91">
        <v>1.0527483018266139E-2</v>
      </c>
      <c r="AD501" s="89">
        <v>7.2043515000000001E-3</v>
      </c>
      <c r="AE501" s="90">
        <v>8.8970421299999995E-3</v>
      </c>
      <c r="AF501" s="91">
        <v>3.9202276716060235E-3</v>
      </c>
      <c r="AG501" s="89">
        <v>3.0899588299999999E-2</v>
      </c>
      <c r="AH501" s="90">
        <v>5.6224500089999997E-2</v>
      </c>
      <c r="AI501" s="91">
        <v>0.10510131694639117</v>
      </c>
      <c r="AJ501" s="89">
        <v>0.13141314000000001</v>
      </c>
      <c r="AK501" s="90">
        <v>0.4845134465</v>
      </c>
      <c r="AL501" s="104">
        <v>0.4845134465</v>
      </c>
    </row>
    <row r="502" spans="1:38" ht="13" x14ac:dyDescent="0.3">
      <c r="A502" s="71">
        <v>1987</v>
      </c>
      <c r="B502" s="72">
        <v>17</v>
      </c>
      <c r="C502" s="89">
        <v>1.8489395799999999</v>
      </c>
      <c r="D502" s="90">
        <v>3.2504646770000001</v>
      </c>
      <c r="E502" s="91">
        <v>5.4627788925123353</v>
      </c>
      <c r="F502" s="89">
        <v>0.82763757999999998</v>
      </c>
      <c r="G502" s="90">
        <v>1.0988762304999999</v>
      </c>
      <c r="H502" s="91">
        <v>1.3588534685892824</v>
      </c>
      <c r="I502" s="89">
        <v>1.55824323</v>
      </c>
      <c r="J502" s="90">
        <v>5.1282131514999998</v>
      </c>
      <c r="K502" s="91">
        <v>6.9826752681059503</v>
      </c>
      <c r="L502" s="89">
        <v>0.12851285000000001</v>
      </c>
      <c r="M502" s="90">
        <v>0.4536903645</v>
      </c>
      <c r="N502" s="91">
        <v>0.84035654494276846</v>
      </c>
      <c r="O502" s="89">
        <v>6.2654804120229645E-4</v>
      </c>
      <c r="P502" s="90">
        <v>8.36951030057413E-4</v>
      </c>
      <c r="Q502" s="91">
        <v>2.9547463247268676E-3</v>
      </c>
      <c r="R502" s="89">
        <v>7.4127608915906785E-4</v>
      </c>
      <c r="S502" s="90">
        <v>9.9022619047619046E-4</v>
      </c>
      <c r="T502" s="91">
        <v>3.5575407436597524E-3</v>
      </c>
      <c r="U502" s="89">
        <v>1.02927178E-2</v>
      </c>
      <c r="V502" s="90">
        <v>1.9858133145000002E-2</v>
      </c>
      <c r="W502" s="91">
        <v>4.8007971954931679E-2</v>
      </c>
      <c r="X502" s="89">
        <v>2.9285331000000001E-3</v>
      </c>
      <c r="Y502" s="90">
        <v>4.0205859599999998E-3</v>
      </c>
      <c r="Z502" s="91">
        <v>8.9399055346235674E-3</v>
      </c>
      <c r="AA502" s="89">
        <v>1.6736624200000001E-2</v>
      </c>
      <c r="AB502" s="90">
        <v>1.9677117059999999E-2</v>
      </c>
      <c r="AC502" s="91">
        <v>1.057862173236452E-2</v>
      </c>
      <c r="AD502" s="89">
        <v>7.5313960999999997E-3</v>
      </c>
      <c r="AE502" s="90">
        <v>9.3321726200000007E-3</v>
      </c>
      <c r="AF502" s="91">
        <v>3.9392810799834333E-3</v>
      </c>
      <c r="AG502" s="89">
        <v>3.2300542799999998E-2</v>
      </c>
      <c r="AH502" s="90">
        <v>5.8090760370000001E-2</v>
      </c>
      <c r="AI502" s="91">
        <v>0.1056121335784856</v>
      </c>
      <c r="AJ502" s="89">
        <v>0.13141314000000001</v>
      </c>
      <c r="AK502" s="90">
        <v>0.4845134465</v>
      </c>
      <c r="AL502" s="104">
        <v>0.4845134465</v>
      </c>
    </row>
    <row r="503" spans="1:38" ht="13" x14ac:dyDescent="0.3">
      <c r="A503" s="71">
        <v>1987</v>
      </c>
      <c r="B503" s="72">
        <v>18</v>
      </c>
      <c r="C503" s="89">
        <v>1.9213446599999999</v>
      </c>
      <c r="D503" s="90">
        <v>3.3491303824999998</v>
      </c>
      <c r="E503" s="91">
        <v>5.4644393342902369</v>
      </c>
      <c r="F503" s="89">
        <v>0.86448320999999995</v>
      </c>
      <c r="G503" s="90">
        <v>1.1508169640000001</v>
      </c>
      <c r="H503" s="91">
        <v>1.3656668693549205</v>
      </c>
      <c r="I503" s="89">
        <v>1.5832202399999999</v>
      </c>
      <c r="J503" s="90">
        <v>5.145405362</v>
      </c>
      <c r="K503" s="91">
        <v>6.9941046829063422</v>
      </c>
      <c r="L503" s="89">
        <v>0.12851285000000001</v>
      </c>
      <c r="M503" s="90">
        <v>0.4536903645</v>
      </c>
      <c r="N503" s="91">
        <v>0.83496359772569084</v>
      </c>
      <c r="O503" s="89">
        <v>6.2654804120229645E-4</v>
      </c>
      <c r="P503" s="90">
        <v>8.36951030057413E-4</v>
      </c>
      <c r="Q503" s="91">
        <v>2.9695611606998626E-3</v>
      </c>
      <c r="R503" s="89">
        <v>7.4127608915906785E-4</v>
      </c>
      <c r="S503" s="90">
        <v>9.9022619047619046E-4</v>
      </c>
      <c r="T503" s="91">
        <v>3.6249313475268958E-3</v>
      </c>
      <c r="U503" s="89">
        <v>1.07465684E-2</v>
      </c>
      <c r="V503" s="90">
        <v>2.049753876E-2</v>
      </c>
      <c r="W503" s="91">
        <v>4.8248795812545285E-2</v>
      </c>
      <c r="X503" s="89">
        <v>3.0580417999999999E-3</v>
      </c>
      <c r="Y503" s="90">
        <v>4.2027693650000001E-3</v>
      </c>
      <c r="Z503" s="91">
        <v>8.9847374244822788E-3</v>
      </c>
      <c r="AA503" s="89">
        <v>1.7475692599999999E-2</v>
      </c>
      <c r="AB503" s="90">
        <v>2.0717329560000001E-2</v>
      </c>
      <c r="AC503" s="91">
        <v>1.0631691752703407E-2</v>
      </c>
      <c r="AD503" s="89">
        <v>7.8632601999999996E-3</v>
      </c>
      <c r="AE503" s="90">
        <v>9.8001482049999995E-3</v>
      </c>
      <c r="AF503" s="91">
        <v>3.9590315039853058E-3</v>
      </c>
      <c r="AG503" s="89">
        <v>3.3727148300000002E-2</v>
      </c>
      <c r="AH503" s="90">
        <v>6.0097555130000001E-2</v>
      </c>
      <c r="AI503" s="91">
        <v>0.10614164909009509</v>
      </c>
      <c r="AJ503" s="89">
        <v>0.13141314000000001</v>
      </c>
      <c r="AK503" s="90">
        <v>0.4845134465</v>
      </c>
      <c r="AL503" s="104">
        <v>0.4845134465</v>
      </c>
    </row>
    <row r="504" spans="1:38" ht="13" x14ac:dyDescent="0.3">
      <c r="A504" s="71">
        <v>1987</v>
      </c>
      <c r="B504" s="72">
        <v>19</v>
      </c>
      <c r="C504" s="89">
        <v>1.99643225</v>
      </c>
      <c r="D504" s="90">
        <v>3.4556434084999998</v>
      </c>
      <c r="E504" s="91">
        <v>5.4723212485522037</v>
      </c>
      <c r="F504" s="89">
        <v>0.90208767000000001</v>
      </c>
      <c r="G504" s="90">
        <v>1.20695939</v>
      </c>
      <c r="H504" s="91">
        <v>1.3720236855915668</v>
      </c>
      <c r="I504" s="89">
        <v>1.6075553899999999</v>
      </c>
      <c r="J504" s="90">
        <v>5.1628191020000003</v>
      </c>
      <c r="K504" s="91">
        <v>7.0098520208574904</v>
      </c>
      <c r="L504" s="89">
        <v>0.12851285000000001</v>
      </c>
      <c r="M504" s="90">
        <v>0.4536903645</v>
      </c>
      <c r="N504" s="91">
        <v>0.8352629649800114</v>
      </c>
      <c r="O504" s="89">
        <v>6.2654804120229645E-4</v>
      </c>
      <c r="P504" s="90">
        <v>8.36951030057413E-4</v>
      </c>
      <c r="Q504" s="91">
        <v>2.9833806900302694E-3</v>
      </c>
      <c r="R504" s="89">
        <v>7.4127608915906785E-4</v>
      </c>
      <c r="S504" s="90">
        <v>9.9022619047619046E-4</v>
      </c>
      <c r="T504" s="91">
        <v>3.6843668247637591E-3</v>
      </c>
      <c r="U504" s="89">
        <v>1.12109775E-2</v>
      </c>
      <c r="V504" s="90">
        <v>2.118955363E-2</v>
      </c>
      <c r="W504" s="91">
        <v>4.8473273755553319E-2</v>
      </c>
      <c r="X504" s="89">
        <v>3.1896609999999999E-3</v>
      </c>
      <c r="Y504" s="90">
        <v>4.3998187300000003E-3</v>
      </c>
      <c r="Z504" s="91">
        <v>9.0265468263045646E-3</v>
      </c>
      <c r="AA504" s="89">
        <v>1.8228540500000001E-2</v>
      </c>
      <c r="AB504" s="90">
        <v>2.1842346669999999E-2</v>
      </c>
      <c r="AC504" s="91">
        <v>1.0681167758728429E-2</v>
      </c>
      <c r="AD504" s="89">
        <v>8.2023409000000005E-3</v>
      </c>
      <c r="AE504" s="90">
        <v>1.0306414494999999E-2</v>
      </c>
      <c r="AF504" s="91">
        <v>3.9774553808651801E-3</v>
      </c>
      <c r="AG504" s="89">
        <v>3.5181941199999997E-2</v>
      </c>
      <c r="AH504" s="90">
        <v>6.226899667E-2</v>
      </c>
      <c r="AI504" s="91">
        <v>0.10663564197230896</v>
      </c>
      <c r="AJ504" s="89">
        <v>0.13141314000000001</v>
      </c>
      <c r="AK504" s="90">
        <v>0.4845134465</v>
      </c>
      <c r="AL504" s="104">
        <v>0.4845134465</v>
      </c>
    </row>
    <row r="505" spans="1:38" ht="13" x14ac:dyDescent="0.3">
      <c r="A505" s="71">
        <v>1987</v>
      </c>
      <c r="B505" s="72">
        <v>20</v>
      </c>
      <c r="C505" s="89">
        <v>2.0740917099999998</v>
      </c>
      <c r="D505" s="90">
        <v>3.5709369684999999</v>
      </c>
      <c r="E505" s="91">
        <v>5.4832592818086345</v>
      </c>
      <c r="F505" s="89">
        <v>0.94052683000000004</v>
      </c>
      <c r="G505" s="90">
        <v>1.2678667345000001</v>
      </c>
      <c r="H505" s="91">
        <v>1.3808927650066178</v>
      </c>
      <c r="I505" s="89">
        <v>1.6311491300000001</v>
      </c>
      <c r="J505" s="90">
        <v>5.1806726574999997</v>
      </c>
      <c r="K505" s="91">
        <v>7.0317311259782489</v>
      </c>
      <c r="L505" s="89">
        <v>0.12491249</v>
      </c>
      <c r="M505" s="90">
        <v>0.44607460300000001</v>
      </c>
      <c r="N505" s="91">
        <v>0.83567871662405824</v>
      </c>
      <c r="O505" s="89">
        <v>6.2654804120229645E-4</v>
      </c>
      <c r="P505" s="90">
        <v>8.36951030057413E-4</v>
      </c>
      <c r="Q505" s="91">
        <v>2.9697557250021058E-3</v>
      </c>
      <c r="R505" s="89">
        <v>7.4127608915906785E-4</v>
      </c>
      <c r="S505" s="90">
        <v>9.9022619047619046E-4</v>
      </c>
      <c r="T505" s="91">
        <v>3.7669899612062007E-3</v>
      </c>
      <c r="U505" s="89">
        <v>1.16843168E-2</v>
      </c>
      <c r="V505" s="90">
        <v>2.1940053375000001E-2</v>
      </c>
      <c r="W505" s="91">
        <v>4.8786644842418056E-2</v>
      </c>
      <c r="X505" s="89">
        <v>3.3250190999999998E-3</v>
      </c>
      <c r="Y505" s="90">
        <v>4.6133031099999996E-3</v>
      </c>
      <c r="Z505" s="91">
        <v>9.0849142031973022E-3</v>
      </c>
      <c r="AA505" s="89">
        <v>1.8999294100000001E-2</v>
      </c>
      <c r="AB505" s="90">
        <v>2.3062573185000001E-2</v>
      </c>
      <c r="AC505" s="91">
        <v>1.0750215540853248E-2</v>
      </c>
      <c r="AD505" s="89">
        <v>8.5500811000000006E-3</v>
      </c>
      <c r="AE505" s="90">
        <v>1.085507472E-2</v>
      </c>
      <c r="AF505" s="91">
        <v>4.0031721522175668E-3</v>
      </c>
      <c r="AG505" s="89">
        <v>3.6668776799999997E-2</v>
      </c>
      <c r="AH505" s="90">
        <v>6.4623942924999997E-2</v>
      </c>
      <c r="AI505" s="91">
        <v>0.10732493156421453</v>
      </c>
      <c r="AJ505" s="89">
        <v>0.12781277999999999</v>
      </c>
      <c r="AK505" s="90">
        <v>0.47689768500000002</v>
      </c>
      <c r="AL505" s="104">
        <v>0.47689768500000002</v>
      </c>
    </row>
    <row r="506" spans="1:38" ht="13" x14ac:dyDescent="0.3">
      <c r="A506" s="71">
        <v>1987</v>
      </c>
      <c r="B506" s="72">
        <v>21</v>
      </c>
      <c r="C506" s="89">
        <v>2.1547496900000001</v>
      </c>
      <c r="D506" s="90">
        <v>3.6963122610000001</v>
      </c>
      <c r="E506" s="91">
        <v>5.4867214993077766</v>
      </c>
      <c r="F506" s="89">
        <v>0.97998216000000005</v>
      </c>
      <c r="G506" s="90">
        <v>1.3341885325</v>
      </c>
      <c r="H506" s="91">
        <v>1.3836771719909575</v>
      </c>
      <c r="I506" s="89">
        <v>1.6541140599999999</v>
      </c>
      <c r="J506" s="90">
        <v>5.1990521660000004</v>
      </c>
      <c r="K506" s="91">
        <v>7.0386235048772736</v>
      </c>
      <c r="L506" s="89">
        <v>0.12491249</v>
      </c>
      <c r="M506" s="90">
        <v>0.44607460300000001</v>
      </c>
      <c r="N506" s="91">
        <v>0.83581022543648387</v>
      </c>
      <c r="O506" s="89">
        <v>6.2654804120229645E-4</v>
      </c>
      <c r="P506" s="90">
        <v>8.36951030057413E-4</v>
      </c>
      <c r="Q506" s="91">
        <v>2.9757447661837933E-3</v>
      </c>
      <c r="R506" s="89">
        <v>7.4127608915906785E-4</v>
      </c>
      <c r="S506" s="90">
        <v>9.9022619047619046E-4</v>
      </c>
      <c r="T506" s="91">
        <v>3.793007336146733E-3</v>
      </c>
      <c r="U506" s="89">
        <v>1.21707421E-2</v>
      </c>
      <c r="V506" s="90">
        <v>2.2757173370000001E-2</v>
      </c>
      <c r="W506" s="91">
        <v>4.8885049899316795E-2</v>
      </c>
      <c r="X506" s="89">
        <v>3.4630567000000002E-3</v>
      </c>
      <c r="Y506" s="90">
        <v>4.8457879050000001E-3</v>
      </c>
      <c r="Z506" s="91">
        <v>9.1032368254370943E-3</v>
      </c>
      <c r="AA506" s="89">
        <v>1.9790270200000001E-2</v>
      </c>
      <c r="AB506" s="90">
        <v>2.4391319160000001E-2</v>
      </c>
      <c r="AC506" s="91">
        <v>1.0771908140861363E-2</v>
      </c>
      <c r="AD506" s="89">
        <v>8.9057002999999996E-3</v>
      </c>
      <c r="AE506" s="90">
        <v>1.1453289685E-2</v>
      </c>
      <c r="AF506" s="91">
        <v>4.0112447582559812E-3</v>
      </c>
      <c r="AG506" s="89">
        <v>3.8194061000000001E-2</v>
      </c>
      <c r="AH506" s="90">
        <v>6.7188827859999994E-2</v>
      </c>
      <c r="AI506" s="91">
        <v>0.10754150142742337</v>
      </c>
      <c r="AJ506" s="89">
        <v>0.12781277999999999</v>
      </c>
      <c r="AK506" s="90">
        <v>0.47689768500000002</v>
      </c>
      <c r="AL506" s="104">
        <v>0.47689768500000002</v>
      </c>
    </row>
    <row r="507" spans="1:38" ht="13" x14ac:dyDescent="0.3">
      <c r="A507" s="71">
        <v>1987</v>
      </c>
      <c r="B507" s="72">
        <v>22</v>
      </c>
      <c r="C507" s="89">
        <v>2.2384293300000002</v>
      </c>
      <c r="D507" s="90">
        <v>3.8327062239999998</v>
      </c>
      <c r="E507" s="91">
        <v>5.4846893241907511</v>
      </c>
      <c r="F507" s="89">
        <v>1.02045618</v>
      </c>
      <c r="G507" s="90">
        <v>1.4064128874999999</v>
      </c>
      <c r="H507" s="91">
        <v>1.3820378468099392</v>
      </c>
      <c r="I507" s="89">
        <v>1.67672113</v>
      </c>
      <c r="J507" s="90">
        <v>5.2181180850000004</v>
      </c>
      <c r="K507" s="91">
        <v>7.0345574074189203</v>
      </c>
      <c r="L507" s="89">
        <v>0.12491249</v>
      </c>
      <c r="M507" s="90">
        <v>0.44607460300000001</v>
      </c>
      <c r="N507" s="91">
        <v>0.83573117650657736</v>
      </c>
      <c r="O507" s="89">
        <v>6.2654804120229645E-4</v>
      </c>
      <c r="P507" s="90">
        <v>8.36951030057413E-4</v>
      </c>
      <c r="Q507" s="91">
        <v>2.9722193269527087E-3</v>
      </c>
      <c r="R507" s="89">
        <v>7.4127608915906785E-4</v>
      </c>
      <c r="S507" s="90">
        <v>9.9022619047619046E-4</v>
      </c>
      <c r="T507" s="91">
        <v>3.777689955622182E-3</v>
      </c>
      <c r="U507" s="89">
        <v>1.2669329E-2</v>
      </c>
      <c r="V507" s="90">
        <v>2.3647812399999999E-2</v>
      </c>
      <c r="W507" s="91">
        <v>4.8827134944267971E-2</v>
      </c>
      <c r="X507" s="89">
        <v>3.6050230000000002E-3</v>
      </c>
      <c r="Y507" s="90">
        <v>5.0991020249999998E-3</v>
      </c>
      <c r="Z507" s="91">
        <v>9.0924507177092967E-3</v>
      </c>
      <c r="AA507" s="89">
        <v>2.0601070999999999E-2</v>
      </c>
      <c r="AB507" s="90">
        <v>2.5838997400000001E-2</v>
      </c>
      <c r="AC507" s="91">
        <v>1.0759132061530376E-2</v>
      </c>
      <c r="AD507" s="89">
        <v>9.2701095000000001E-3</v>
      </c>
      <c r="AE507" s="90">
        <v>1.2104968875E-2</v>
      </c>
      <c r="AF507" s="91">
        <v>4.0064885307718474E-3</v>
      </c>
      <c r="AG507" s="89">
        <v>3.9760121599999997E-2</v>
      </c>
      <c r="AH507" s="90">
        <v>6.9982699290000006E-2</v>
      </c>
      <c r="AI507" s="91">
        <v>0.10741404886089237</v>
      </c>
      <c r="AJ507" s="89">
        <v>0.12781277999999999</v>
      </c>
      <c r="AK507" s="90">
        <v>0.47689768500000002</v>
      </c>
      <c r="AL507" s="104">
        <v>0.47689768500000002</v>
      </c>
    </row>
    <row r="508" spans="1:38" ht="13" x14ac:dyDescent="0.3">
      <c r="A508" s="71">
        <v>1987</v>
      </c>
      <c r="B508" s="72">
        <v>23</v>
      </c>
      <c r="C508" s="89">
        <v>2.3253833699999999</v>
      </c>
      <c r="D508" s="90">
        <v>3.9816808699999999</v>
      </c>
      <c r="E508" s="91">
        <v>5.4908505087874842</v>
      </c>
      <c r="F508" s="89">
        <v>1.0621311499999999</v>
      </c>
      <c r="G508" s="90">
        <v>1.4854848430000001</v>
      </c>
      <c r="H508" s="91">
        <v>1.387006186082318</v>
      </c>
      <c r="I508" s="89">
        <v>1.69876564</v>
      </c>
      <c r="J508" s="90">
        <v>5.2381951930000001</v>
      </c>
      <c r="K508" s="91">
        <v>7.0468653528310767</v>
      </c>
      <c r="L508" s="89">
        <v>0.12491249</v>
      </c>
      <c r="M508" s="90">
        <v>0.44607460300000001</v>
      </c>
      <c r="N508" s="91">
        <v>0.83596494760909712</v>
      </c>
      <c r="O508" s="89">
        <v>6.2654804120229645E-4</v>
      </c>
      <c r="P508" s="90">
        <v>8.36951030057413E-4</v>
      </c>
      <c r="Q508" s="91">
        <v>2.9828983802351848E-3</v>
      </c>
      <c r="R508" s="89">
        <v>7.4127608915906785E-4</v>
      </c>
      <c r="S508" s="90">
        <v>9.9022619047619046E-4</v>
      </c>
      <c r="T508" s="91">
        <v>3.8241554565587796E-3</v>
      </c>
      <c r="U508" s="89">
        <v>1.31830019E-2</v>
      </c>
      <c r="V508" s="90">
        <v>2.4621622060000001E-2</v>
      </c>
      <c r="W508" s="91">
        <v>4.9002600033566469E-2</v>
      </c>
      <c r="X508" s="89">
        <v>3.7510702000000001E-3</v>
      </c>
      <c r="Y508" s="90">
        <v>5.37617663E-3</v>
      </c>
      <c r="Z508" s="91">
        <v>9.1251204197268718E-3</v>
      </c>
      <c r="AA508" s="89">
        <v>2.1435380600000001E-2</v>
      </c>
      <c r="AB508" s="90">
        <v>2.7423084024999999E-2</v>
      </c>
      <c r="AC508" s="91">
        <v>1.0797806658931782E-2</v>
      </c>
      <c r="AD508" s="89">
        <v>9.6461564999999992E-3</v>
      </c>
      <c r="AE508" s="90">
        <v>1.281775904E-2</v>
      </c>
      <c r="AF508" s="91">
        <v>4.0208879335821637E-3</v>
      </c>
      <c r="AG508" s="89">
        <v>4.1370545500000001E-2</v>
      </c>
      <c r="AH508" s="90">
        <v>7.3039531594999998E-2</v>
      </c>
      <c r="AI508" s="91">
        <v>0.10780013928262606</v>
      </c>
      <c r="AJ508" s="89">
        <v>0.12781277999999999</v>
      </c>
      <c r="AK508" s="90">
        <v>0.47689768500000002</v>
      </c>
      <c r="AL508" s="104">
        <v>0.47689768500000002</v>
      </c>
    </row>
    <row r="509" spans="1:38" ht="13" x14ac:dyDescent="0.3">
      <c r="A509" s="71">
        <v>1987</v>
      </c>
      <c r="B509" s="72">
        <v>24</v>
      </c>
      <c r="C509" s="89">
        <v>2.4157565499999998</v>
      </c>
      <c r="D509" s="90">
        <v>4.1447052500000003</v>
      </c>
      <c r="E509" s="91">
        <v>5.4925264637610445</v>
      </c>
      <c r="F509" s="89">
        <v>1.1050348999999999</v>
      </c>
      <c r="G509" s="90">
        <v>1.5720306884999999</v>
      </c>
      <c r="H509" s="91">
        <v>1.3883606279225418</v>
      </c>
      <c r="I509" s="89">
        <v>1.7204025199999999</v>
      </c>
      <c r="J509" s="90">
        <v>5.2593224479999998</v>
      </c>
      <c r="K509" s="91">
        <v>7.050224607884175</v>
      </c>
      <c r="L509" s="89">
        <v>0.12491249</v>
      </c>
      <c r="M509" s="90">
        <v>0.44607460300000001</v>
      </c>
      <c r="N509" s="91">
        <v>0.83602937805511501</v>
      </c>
      <c r="O509" s="89">
        <v>6.2654804120229645E-4</v>
      </c>
      <c r="P509" s="90">
        <v>8.36951030057413E-4</v>
      </c>
      <c r="Q509" s="91">
        <v>2.9858102130307586E-3</v>
      </c>
      <c r="R509" s="89">
        <v>7.4127608915906785E-4</v>
      </c>
      <c r="S509" s="90">
        <v>9.9022619047619046E-4</v>
      </c>
      <c r="T509" s="91">
        <v>3.8368245277486165E-3</v>
      </c>
      <c r="U509" s="89">
        <v>1.3709866100000001E-2</v>
      </c>
      <c r="V509" s="90">
        <v>2.5688543729999999E-2</v>
      </c>
      <c r="W509" s="91">
        <v>4.9050537669308759E-2</v>
      </c>
      <c r="X509" s="89">
        <v>3.9019571000000002E-3</v>
      </c>
      <c r="Y509" s="90">
        <v>5.6798109300000002E-3</v>
      </c>
      <c r="Z509" s="91">
        <v>9.1340354969188103E-3</v>
      </c>
      <c r="AA509" s="89">
        <v>2.2294017199999999E-2</v>
      </c>
      <c r="AB509" s="90">
        <v>2.9157109130000001E-2</v>
      </c>
      <c r="AC509" s="91">
        <v>1.0808354960234409E-2</v>
      </c>
      <c r="AD509" s="89">
        <v>1.00318631E-2</v>
      </c>
      <c r="AE509" s="90">
        <v>1.3597920689999999E-2</v>
      </c>
      <c r="AF509" s="91">
        <v>4.0248299917402166E-3</v>
      </c>
      <c r="AG509" s="89">
        <v>4.3026408299999999E-2</v>
      </c>
      <c r="AH509" s="90">
        <v>7.6387055329999995E-2</v>
      </c>
      <c r="AI509" s="91">
        <v>0.10790558430686102</v>
      </c>
      <c r="AJ509" s="89">
        <v>0.12781277999999999</v>
      </c>
      <c r="AK509" s="90">
        <v>0.47689768500000002</v>
      </c>
      <c r="AL509" s="104">
        <v>0.47689768500000002</v>
      </c>
    </row>
    <row r="510" spans="1:38" ht="13" x14ac:dyDescent="0.3">
      <c r="A510" s="71">
        <v>1987</v>
      </c>
      <c r="B510" s="72">
        <v>25</v>
      </c>
      <c r="C510" s="89">
        <v>2.4157565499999998</v>
      </c>
      <c r="D510" s="90">
        <v>4.1447052500000003</v>
      </c>
      <c r="E510" s="91">
        <v>5.495466985326364</v>
      </c>
      <c r="F510" s="89">
        <v>1.1050348999999999</v>
      </c>
      <c r="G510" s="90">
        <v>1.5720306884999999</v>
      </c>
      <c r="H510" s="91">
        <v>1.3907313736298372</v>
      </c>
      <c r="I510" s="89">
        <v>1.7204025199999999</v>
      </c>
      <c r="J510" s="90">
        <v>5.2593224479999998</v>
      </c>
      <c r="K510" s="91">
        <v>7.05609125254988</v>
      </c>
      <c r="L510" s="89">
        <v>0.12491249</v>
      </c>
      <c r="M510" s="90">
        <v>0.44607460300000001</v>
      </c>
      <c r="N510" s="91">
        <v>0.83614201094366758</v>
      </c>
      <c r="O510" s="89">
        <v>6.2654804120229645E-4</v>
      </c>
      <c r="P510" s="90">
        <v>8.36951030057413E-4</v>
      </c>
      <c r="Q510" s="91">
        <v>2.9909146351440336E-3</v>
      </c>
      <c r="R510" s="89">
        <v>7.4127608915906785E-4</v>
      </c>
      <c r="S510" s="90">
        <v>9.9022619047619046E-4</v>
      </c>
      <c r="T510" s="91">
        <v>3.8589971071171353E-3</v>
      </c>
      <c r="U510" s="89">
        <v>1.3709866100000001E-2</v>
      </c>
      <c r="V510" s="90">
        <v>2.5688543729999999E-2</v>
      </c>
      <c r="W510" s="91">
        <v>4.9134259672783696E-2</v>
      </c>
      <c r="X510" s="89">
        <v>3.9019571000000002E-3</v>
      </c>
      <c r="Y510" s="90">
        <v>5.6798109300000002E-3</v>
      </c>
      <c r="Z510" s="91">
        <v>9.1496522102993052E-3</v>
      </c>
      <c r="AA510" s="89">
        <v>2.2294017199999999E-2</v>
      </c>
      <c r="AB510" s="90">
        <v>2.9157109130000001E-2</v>
      </c>
      <c r="AC510" s="91">
        <v>1.0826830891750924E-2</v>
      </c>
      <c r="AD510" s="89">
        <v>1.00318631E-2</v>
      </c>
      <c r="AE510" s="90">
        <v>1.3597920689999999E-2</v>
      </c>
      <c r="AF510" s="91">
        <v>4.031699444625501E-3</v>
      </c>
      <c r="AG510" s="89">
        <v>4.3026408299999999E-2</v>
      </c>
      <c r="AH510" s="90">
        <v>7.6387055329999995E-2</v>
      </c>
      <c r="AI510" s="91">
        <v>0.10808993123870909</v>
      </c>
      <c r="AJ510" s="89">
        <v>0.12781277999999999</v>
      </c>
      <c r="AK510" s="90">
        <v>0.47689768500000002</v>
      </c>
      <c r="AL510" s="104">
        <v>0.47689768500000002</v>
      </c>
    </row>
    <row r="511" spans="1:38" ht="13" x14ac:dyDescent="0.3">
      <c r="A511" s="71">
        <v>1987</v>
      </c>
      <c r="B511" s="72">
        <v>26</v>
      </c>
      <c r="C511" s="89">
        <v>2.4157565499999998</v>
      </c>
      <c r="D511" s="90">
        <v>4.1447052500000003</v>
      </c>
      <c r="E511" s="91">
        <v>5.3076579543465749</v>
      </c>
      <c r="F511" s="89">
        <v>1.1050348999999999</v>
      </c>
      <c r="G511" s="90">
        <v>1.5720306884999999</v>
      </c>
      <c r="H511" s="91">
        <v>1.3431447691910228</v>
      </c>
      <c r="I511" s="89">
        <v>1.7204025199999999</v>
      </c>
      <c r="J511" s="90">
        <v>5.2593224479999998</v>
      </c>
      <c r="K511" s="91">
        <v>7.0985967014192735</v>
      </c>
      <c r="L511" s="89">
        <v>0.12491249</v>
      </c>
      <c r="M511" s="90">
        <v>0.44607460300000001</v>
      </c>
      <c r="N511" s="91">
        <v>0.80261538161280455</v>
      </c>
      <c r="O511" s="89">
        <v>6.2654804120229645E-4</v>
      </c>
      <c r="P511" s="90">
        <v>8.36951030057413E-4</v>
      </c>
      <c r="Q511" s="91">
        <v>2.8885693343667436E-3</v>
      </c>
      <c r="R511" s="89">
        <v>7.4127608915906785E-4</v>
      </c>
      <c r="S511" s="90">
        <v>9.9022619047619046E-4</v>
      </c>
      <c r="T511" s="91">
        <v>3.8729121350767975E-3</v>
      </c>
      <c r="U511" s="89">
        <v>1.3709866100000001E-2</v>
      </c>
      <c r="V511" s="90">
        <v>2.5688543729999999E-2</v>
      </c>
      <c r="W511" s="91">
        <v>4.7452916085373081E-2</v>
      </c>
      <c r="X511" s="89">
        <v>3.9019571000000002E-3</v>
      </c>
      <c r="Y511" s="90">
        <v>5.6798109300000002E-3</v>
      </c>
      <c r="Z511" s="91">
        <v>8.8365524414331063E-3</v>
      </c>
      <c r="AA511" s="89">
        <v>2.2294017199999999E-2</v>
      </c>
      <c r="AB511" s="90">
        <v>2.9157109130000001E-2</v>
      </c>
      <c r="AC511" s="91">
        <v>1.0456354026551991E-2</v>
      </c>
      <c r="AD511" s="89">
        <v>1.00318631E-2</v>
      </c>
      <c r="AE511" s="90">
        <v>1.3597920689999999E-2</v>
      </c>
      <c r="AF511" s="91">
        <v>3.8937354234900952E-3</v>
      </c>
      <c r="AG511" s="89">
        <v>4.3026408299999999E-2</v>
      </c>
      <c r="AH511" s="90">
        <v>7.6387055329999995E-2</v>
      </c>
      <c r="AI511" s="91">
        <v>0.10439122867548398</v>
      </c>
      <c r="AJ511" s="89">
        <v>0.12781277999999999</v>
      </c>
      <c r="AK511" s="90">
        <v>0.47689768500000002</v>
      </c>
      <c r="AL511" s="104">
        <v>0.47689768500000002</v>
      </c>
    </row>
    <row r="512" spans="1:38" ht="13" x14ac:dyDescent="0.3">
      <c r="A512" s="71">
        <v>1987</v>
      </c>
      <c r="B512" s="72">
        <v>27</v>
      </c>
      <c r="C512" s="89">
        <v>2.4157565499999998</v>
      </c>
      <c r="D512" s="90">
        <v>4.1447052500000003</v>
      </c>
      <c r="E512" s="91">
        <v>5.3091275584513538</v>
      </c>
      <c r="F512" s="89">
        <v>1.1050348999999999</v>
      </c>
      <c r="G512" s="90">
        <v>1.5720306884999999</v>
      </c>
      <c r="H512" s="91">
        <v>1.3443334097335233</v>
      </c>
      <c r="I512" s="89">
        <v>1.7204025199999999</v>
      </c>
      <c r="J512" s="90">
        <v>5.2593224479999998</v>
      </c>
      <c r="K512" s="91">
        <v>7.1016773231040435</v>
      </c>
      <c r="L512" s="89">
        <v>0.12491249</v>
      </c>
      <c r="M512" s="90">
        <v>0.44607460300000001</v>
      </c>
      <c r="N512" s="91">
        <v>0.80267412577736319</v>
      </c>
      <c r="O512" s="89">
        <v>6.2654804120229645E-4</v>
      </c>
      <c r="P512" s="90">
        <v>8.36951030057413E-4</v>
      </c>
      <c r="Q512" s="91">
        <v>2.8911232598988605E-3</v>
      </c>
      <c r="R512" s="89">
        <v>7.4127608915906785E-4</v>
      </c>
      <c r="S512" s="90">
        <v>9.9022619047619046E-4</v>
      </c>
      <c r="T512" s="91">
        <v>3.8844183202098649E-3</v>
      </c>
      <c r="U512" s="89">
        <v>1.3709866100000001E-2</v>
      </c>
      <c r="V512" s="90">
        <v>2.5688543729999999E-2</v>
      </c>
      <c r="W512" s="91">
        <v>4.74949390430668E-2</v>
      </c>
      <c r="X512" s="89">
        <v>3.9019571000000002E-3</v>
      </c>
      <c r="Y512" s="90">
        <v>5.6798109300000002E-3</v>
      </c>
      <c r="Z512" s="91">
        <v>8.8443843776892014E-3</v>
      </c>
      <c r="AA512" s="89">
        <v>2.2294017199999999E-2</v>
      </c>
      <c r="AB512" s="90">
        <v>2.9157109130000001E-2</v>
      </c>
      <c r="AC512" s="91">
        <v>1.0465594014948044E-2</v>
      </c>
      <c r="AD512" s="89">
        <v>1.00318631E-2</v>
      </c>
      <c r="AE512" s="90">
        <v>1.3597920689999999E-2</v>
      </c>
      <c r="AF512" s="91">
        <v>3.8971807559034779E-3</v>
      </c>
      <c r="AG512" s="89">
        <v>4.3026408299999999E-2</v>
      </c>
      <c r="AH512" s="90">
        <v>7.6387055329999995E-2</v>
      </c>
      <c r="AI512" s="91">
        <v>0.10448337004015179</v>
      </c>
      <c r="AJ512" s="89">
        <v>0.12781277999999999</v>
      </c>
      <c r="AK512" s="90">
        <v>0.47689768500000002</v>
      </c>
      <c r="AL512" s="104">
        <v>0.47689768500000002</v>
      </c>
    </row>
    <row r="513" spans="1:38" ht="13" x14ac:dyDescent="0.3">
      <c r="A513" s="71">
        <v>1987</v>
      </c>
      <c r="B513" s="72">
        <v>28</v>
      </c>
      <c r="C513" s="89">
        <v>2.4157565499999998</v>
      </c>
      <c r="D513" s="90">
        <v>4.1447052500000003</v>
      </c>
      <c r="E513" s="91">
        <v>5.3104798282840546</v>
      </c>
      <c r="F513" s="89">
        <v>1.1050348999999999</v>
      </c>
      <c r="G513" s="90">
        <v>1.5720306884999999</v>
      </c>
      <c r="H513" s="91">
        <v>1.3454149595377516</v>
      </c>
      <c r="I513" s="89">
        <v>1.7204025199999999</v>
      </c>
      <c r="J513" s="90">
        <v>5.2593224479999998</v>
      </c>
      <c r="K513" s="91">
        <v>7.1044386887803466</v>
      </c>
      <c r="L513" s="89">
        <v>0.12491249</v>
      </c>
      <c r="M513" s="90">
        <v>0.44607460300000001</v>
      </c>
      <c r="N513" s="91">
        <v>0.80272229004425966</v>
      </c>
      <c r="O513" s="89">
        <v>6.2654804120229645E-4</v>
      </c>
      <c r="P513" s="90">
        <v>8.36951030057413E-4</v>
      </c>
      <c r="Q513" s="91">
        <v>2.8934559202998312E-3</v>
      </c>
      <c r="R513" s="89">
        <v>7.4127608915906785E-4</v>
      </c>
      <c r="S513" s="90">
        <v>9.9022619047619046E-4</v>
      </c>
      <c r="T513" s="91">
        <v>3.8949505490105921E-3</v>
      </c>
      <c r="U513" s="89">
        <v>1.3709866100000001E-2</v>
      </c>
      <c r="V513" s="90">
        <v>2.5688543729999999E-2</v>
      </c>
      <c r="W513" s="91">
        <v>4.7533241370937958E-2</v>
      </c>
      <c r="X513" s="89">
        <v>3.9019571000000002E-3</v>
      </c>
      <c r="Y513" s="90">
        <v>5.6798109300000002E-3</v>
      </c>
      <c r="Z513" s="91">
        <v>8.8514928283796243E-3</v>
      </c>
      <c r="AA513" s="89">
        <v>2.2294017199999999E-2</v>
      </c>
      <c r="AB513" s="90">
        <v>2.9157109130000001E-2</v>
      </c>
      <c r="AC513" s="91">
        <v>1.0474037055309169E-2</v>
      </c>
      <c r="AD513" s="89">
        <v>1.00318631E-2</v>
      </c>
      <c r="AE513" s="90">
        <v>1.3597920689999999E-2</v>
      </c>
      <c r="AF513" s="91">
        <v>3.9003189194913614E-3</v>
      </c>
      <c r="AG513" s="89">
        <v>4.3026408299999999E-2</v>
      </c>
      <c r="AH513" s="90">
        <v>7.6387055329999995E-2</v>
      </c>
      <c r="AI513" s="91">
        <v>0.10456767901929737</v>
      </c>
      <c r="AJ513" s="89">
        <v>0.12781277999999999</v>
      </c>
      <c r="AK513" s="90">
        <v>0.47689768500000002</v>
      </c>
      <c r="AL513" s="104">
        <v>0.47689768500000002</v>
      </c>
    </row>
    <row r="514" spans="1:38" ht="13" x14ac:dyDescent="0.3">
      <c r="A514" s="71">
        <v>1987</v>
      </c>
      <c r="B514" s="72">
        <v>29</v>
      </c>
      <c r="C514" s="89">
        <v>2.4157565499999998</v>
      </c>
      <c r="D514" s="90">
        <v>4.1447052500000003</v>
      </c>
      <c r="E514" s="91">
        <v>5.3117388790605844</v>
      </c>
      <c r="F514" s="89">
        <v>1.1050348999999999</v>
      </c>
      <c r="G514" s="90">
        <v>1.5720306884999999</v>
      </c>
      <c r="H514" s="91">
        <v>1.3464294317103809</v>
      </c>
      <c r="I514" s="89">
        <v>1.7204025199999999</v>
      </c>
      <c r="J514" s="90">
        <v>5.2593224479999998</v>
      </c>
      <c r="K514" s="91">
        <v>7.107102566469246</v>
      </c>
      <c r="L514" s="89">
        <v>0.12491249</v>
      </c>
      <c r="M514" s="90">
        <v>0.44607460300000001</v>
      </c>
      <c r="N514" s="91">
        <v>0.8027716891566512</v>
      </c>
      <c r="O514" s="89">
        <v>6.2654804120229645E-4</v>
      </c>
      <c r="P514" s="90">
        <v>8.36951030057413E-4</v>
      </c>
      <c r="Q514" s="91">
        <v>2.8956337268928028E-3</v>
      </c>
      <c r="R514" s="89">
        <v>7.4127608915906785E-4</v>
      </c>
      <c r="S514" s="90">
        <v>9.9022619047619046E-4</v>
      </c>
      <c r="T514" s="91">
        <v>3.9047348921877798E-3</v>
      </c>
      <c r="U514" s="89">
        <v>1.3709866100000001E-2</v>
      </c>
      <c r="V514" s="90">
        <v>2.5688543729999999E-2</v>
      </c>
      <c r="W514" s="91">
        <v>4.7569041612183664E-2</v>
      </c>
      <c r="X514" s="89">
        <v>3.9019571000000002E-3</v>
      </c>
      <c r="Y514" s="90">
        <v>5.6798109300000002E-3</v>
      </c>
      <c r="Z514" s="91">
        <v>8.8581680191267328E-3</v>
      </c>
      <c r="AA514" s="89">
        <v>2.2294017199999999E-2</v>
      </c>
      <c r="AB514" s="90">
        <v>2.9157109130000001E-2</v>
      </c>
      <c r="AC514" s="91">
        <v>1.0481904991282718E-2</v>
      </c>
      <c r="AD514" s="89">
        <v>1.00318631E-2</v>
      </c>
      <c r="AE514" s="90">
        <v>1.3597920689999999E-2</v>
      </c>
      <c r="AF514" s="91">
        <v>3.9032592108299356E-3</v>
      </c>
      <c r="AG514" s="89">
        <v>4.3026408299999999E-2</v>
      </c>
      <c r="AH514" s="90">
        <v>7.6387055329999995E-2</v>
      </c>
      <c r="AI514" s="91">
        <v>0.10464648626387714</v>
      </c>
      <c r="AJ514" s="89">
        <v>0.12781277999999999</v>
      </c>
      <c r="AK514" s="90">
        <v>0.47689768500000002</v>
      </c>
      <c r="AL514" s="104">
        <v>0.47689768500000002</v>
      </c>
    </row>
    <row r="515" spans="1:38" ht="13" x14ac:dyDescent="0.3">
      <c r="A515" s="71">
        <v>1987</v>
      </c>
      <c r="B515" s="72">
        <v>30</v>
      </c>
      <c r="C515" s="89">
        <v>2.4157565499999998</v>
      </c>
      <c r="D515" s="90">
        <v>4.1447052500000003</v>
      </c>
      <c r="E515" s="91">
        <v>5.3128619815279929</v>
      </c>
      <c r="F515" s="89">
        <v>1.1050348999999999</v>
      </c>
      <c r="G515" s="90">
        <v>1.5720306884999999</v>
      </c>
      <c r="H515" s="91">
        <v>1.347348873785317</v>
      </c>
      <c r="I515" s="89">
        <v>1.7204025199999999</v>
      </c>
      <c r="J515" s="90">
        <v>5.2593224479999998</v>
      </c>
      <c r="K515" s="91">
        <v>7.1094542829860137</v>
      </c>
      <c r="L515" s="89">
        <v>0.12491249</v>
      </c>
      <c r="M515" s="90">
        <v>0.44607460300000001</v>
      </c>
      <c r="N515" s="91">
        <v>0.80281113478925237</v>
      </c>
      <c r="O515" s="89">
        <v>6.2654804120229645E-4</v>
      </c>
      <c r="P515" s="90">
        <v>8.36951030057413E-4</v>
      </c>
      <c r="Q515" s="91">
        <v>2.8976081920382593E-3</v>
      </c>
      <c r="R515" s="89">
        <v>7.4127608915906785E-4</v>
      </c>
      <c r="S515" s="90">
        <v>9.9022619047619046E-4</v>
      </c>
      <c r="T515" s="91">
        <v>3.9136662360276363E-3</v>
      </c>
      <c r="U515" s="89">
        <v>1.3709866100000001E-2</v>
      </c>
      <c r="V515" s="90">
        <v>2.5688543729999999E-2</v>
      </c>
      <c r="W515" s="91">
        <v>4.7601498463340858E-2</v>
      </c>
      <c r="X515" s="89">
        <v>3.9019571000000002E-3</v>
      </c>
      <c r="Y515" s="90">
        <v>5.6798109300000002E-3</v>
      </c>
      <c r="Z515" s="91">
        <v>8.8642283964981815E-3</v>
      </c>
      <c r="AA515" s="89">
        <v>2.2294017199999999E-2</v>
      </c>
      <c r="AB515" s="90">
        <v>2.9157109130000001E-2</v>
      </c>
      <c r="AC515" s="91">
        <v>1.0489074999398175E-2</v>
      </c>
      <c r="AD515" s="89">
        <v>1.00318631E-2</v>
      </c>
      <c r="AE515" s="90">
        <v>1.3597920689999999E-2</v>
      </c>
      <c r="AF515" s="91">
        <v>3.9059208600476644E-3</v>
      </c>
      <c r="AG515" s="89">
        <v>4.3026408299999999E-2</v>
      </c>
      <c r="AH515" s="90">
        <v>7.6387055329999995E-2</v>
      </c>
      <c r="AI515" s="91">
        <v>0.10471797477953156</v>
      </c>
      <c r="AJ515" s="89">
        <v>0.12781277999999999</v>
      </c>
      <c r="AK515" s="90">
        <v>0.47689768500000002</v>
      </c>
      <c r="AL515" s="104">
        <v>0.47689768500000002</v>
      </c>
    </row>
    <row r="516" spans="1:38" ht="13" x14ac:dyDescent="0.3">
      <c r="A516" s="71">
        <v>1987</v>
      </c>
      <c r="B516" s="72">
        <v>31</v>
      </c>
      <c r="C516" s="89">
        <v>2.4157565499999998</v>
      </c>
      <c r="D516" s="90">
        <v>4.1447052500000003</v>
      </c>
      <c r="E516" s="91">
        <v>5.3128619815279929</v>
      </c>
      <c r="F516" s="89">
        <v>1.1050348999999999</v>
      </c>
      <c r="G516" s="90">
        <v>1.5720306884999999</v>
      </c>
      <c r="H516" s="91">
        <v>1.347348873785317</v>
      </c>
      <c r="I516" s="89">
        <v>1.7204025199999999</v>
      </c>
      <c r="J516" s="90">
        <v>5.2593224479999998</v>
      </c>
      <c r="K516" s="91">
        <v>7.1094542829860137</v>
      </c>
      <c r="L516" s="89">
        <v>0.12491249</v>
      </c>
      <c r="M516" s="90">
        <v>0.44607460300000001</v>
      </c>
      <c r="N516" s="91">
        <v>0.80281113478925237</v>
      </c>
      <c r="O516" s="89">
        <v>6.2654804120229645E-4</v>
      </c>
      <c r="P516" s="90">
        <v>8.36951030057413E-4</v>
      </c>
      <c r="Q516" s="91">
        <v>2.8976081920382593E-3</v>
      </c>
      <c r="R516" s="89">
        <v>7.4127608915906785E-4</v>
      </c>
      <c r="S516" s="90">
        <v>9.9022619047619046E-4</v>
      </c>
      <c r="T516" s="91">
        <v>3.9136662360276363E-3</v>
      </c>
      <c r="U516" s="89">
        <v>1.3709866100000001E-2</v>
      </c>
      <c r="V516" s="90">
        <v>2.5688543729999999E-2</v>
      </c>
      <c r="W516" s="91">
        <v>4.7601498463340858E-2</v>
      </c>
      <c r="X516" s="89">
        <v>3.9019571000000002E-3</v>
      </c>
      <c r="Y516" s="90">
        <v>5.6798109300000002E-3</v>
      </c>
      <c r="Z516" s="91">
        <v>8.8642283964981815E-3</v>
      </c>
      <c r="AA516" s="89">
        <v>2.2294017199999999E-2</v>
      </c>
      <c r="AB516" s="90">
        <v>2.9157109130000001E-2</v>
      </c>
      <c r="AC516" s="91">
        <v>1.0489074999398175E-2</v>
      </c>
      <c r="AD516" s="89">
        <v>1.00318631E-2</v>
      </c>
      <c r="AE516" s="90">
        <v>1.3597920689999999E-2</v>
      </c>
      <c r="AF516" s="91">
        <v>3.9059208600476644E-3</v>
      </c>
      <c r="AG516" s="89">
        <v>4.3026408299999999E-2</v>
      </c>
      <c r="AH516" s="90">
        <v>7.6387055329999995E-2</v>
      </c>
      <c r="AI516" s="91">
        <v>0.10471797477953156</v>
      </c>
      <c r="AJ516" s="89">
        <v>0.12781277999999999</v>
      </c>
      <c r="AK516" s="90">
        <v>0.47689768500000002</v>
      </c>
      <c r="AL516" s="104">
        <v>0.47689768500000002</v>
      </c>
    </row>
    <row r="517" spans="1:38" ht="13" x14ac:dyDescent="0.3">
      <c r="A517" s="71">
        <v>1987</v>
      </c>
      <c r="B517" s="72">
        <v>32</v>
      </c>
      <c r="C517" s="89">
        <v>2.4157565499999998</v>
      </c>
      <c r="D517" s="90">
        <v>4.1447052500000003</v>
      </c>
      <c r="E517" s="91">
        <v>5.3128619815279929</v>
      </c>
      <c r="F517" s="89">
        <v>1.1050348999999999</v>
      </c>
      <c r="G517" s="90">
        <v>1.5720306884999999</v>
      </c>
      <c r="H517" s="91">
        <v>1.347348873785317</v>
      </c>
      <c r="I517" s="89">
        <v>1.7204025199999999</v>
      </c>
      <c r="J517" s="90">
        <v>5.2593224479999998</v>
      </c>
      <c r="K517" s="91">
        <v>7.1094542829860137</v>
      </c>
      <c r="L517" s="89">
        <v>0.12491249</v>
      </c>
      <c r="M517" s="90">
        <v>0.44607460300000001</v>
      </c>
      <c r="N517" s="91">
        <v>0.80281113478925237</v>
      </c>
      <c r="O517" s="89">
        <v>6.2654804120229645E-4</v>
      </c>
      <c r="P517" s="90">
        <v>8.36951030057413E-4</v>
      </c>
      <c r="Q517" s="91">
        <v>2.8976081920382593E-3</v>
      </c>
      <c r="R517" s="89">
        <v>7.4127608915906785E-4</v>
      </c>
      <c r="S517" s="90">
        <v>9.9022619047619046E-4</v>
      </c>
      <c r="T517" s="91">
        <v>3.9136662360276363E-3</v>
      </c>
      <c r="U517" s="89">
        <v>1.3709866100000001E-2</v>
      </c>
      <c r="V517" s="90">
        <v>2.5688543729999999E-2</v>
      </c>
      <c r="W517" s="91">
        <v>4.7601498463340858E-2</v>
      </c>
      <c r="X517" s="89">
        <v>3.9019571000000002E-3</v>
      </c>
      <c r="Y517" s="90">
        <v>5.6798109300000002E-3</v>
      </c>
      <c r="Z517" s="91">
        <v>8.8642283964981815E-3</v>
      </c>
      <c r="AA517" s="89">
        <v>2.2294017199999999E-2</v>
      </c>
      <c r="AB517" s="90">
        <v>2.9157109130000001E-2</v>
      </c>
      <c r="AC517" s="91">
        <v>1.0489074999398175E-2</v>
      </c>
      <c r="AD517" s="89">
        <v>1.00318631E-2</v>
      </c>
      <c r="AE517" s="90">
        <v>1.3597920689999999E-2</v>
      </c>
      <c r="AF517" s="91">
        <v>3.9059208600476644E-3</v>
      </c>
      <c r="AG517" s="89">
        <v>4.3026408299999999E-2</v>
      </c>
      <c r="AH517" s="90">
        <v>7.6387055329999995E-2</v>
      </c>
      <c r="AI517" s="91">
        <v>0.10471797477953156</v>
      </c>
      <c r="AJ517" s="89">
        <v>0.12781277999999999</v>
      </c>
      <c r="AK517" s="90">
        <v>0.47689768500000002</v>
      </c>
      <c r="AL517" s="104">
        <v>0.47689768500000002</v>
      </c>
    </row>
    <row r="518" spans="1:38" ht="13" x14ac:dyDescent="0.3">
      <c r="A518" s="71">
        <v>1987</v>
      </c>
      <c r="B518" s="72">
        <v>33</v>
      </c>
      <c r="C518" s="89">
        <v>2.4157565499999998</v>
      </c>
      <c r="D518" s="90">
        <v>4.1447052500000003</v>
      </c>
      <c r="E518" s="91">
        <v>5.3128619815279929</v>
      </c>
      <c r="F518" s="89">
        <v>1.1050348999999999</v>
      </c>
      <c r="G518" s="90">
        <v>1.5720306884999999</v>
      </c>
      <c r="H518" s="91">
        <v>1.347348873785317</v>
      </c>
      <c r="I518" s="89">
        <v>1.7204025199999999</v>
      </c>
      <c r="J518" s="90">
        <v>5.2593224479999998</v>
      </c>
      <c r="K518" s="91">
        <v>7.1094542829860137</v>
      </c>
      <c r="L518" s="89">
        <v>0.12491249</v>
      </c>
      <c r="M518" s="90">
        <v>0.44607460300000001</v>
      </c>
      <c r="N518" s="91">
        <v>0.80281113478925237</v>
      </c>
      <c r="O518" s="89">
        <v>6.2654804120229645E-4</v>
      </c>
      <c r="P518" s="90">
        <v>8.36951030057413E-4</v>
      </c>
      <c r="Q518" s="91">
        <v>2.8976081920382593E-3</v>
      </c>
      <c r="R518" s="89">
        <v>7.4127608915906785E-4</v>
      </c>
      <c r="S518" s="90">
        <v>9.9022619047619046E-4</v>
      </c>
      <c r="T518" s="91">
        <v>3.9136662360276363E-3</v>
      </c>
      <c r="U518" s="89">
        <v>1.3709866100000001E-2</v>
      </c>
      <c r="V518" s="90">
        <v>2.5688543729999999E-2</v>
      </c>
      <c r="W518" s="91">
        <v>4.7601498463340858E-2</v>
      </c>
      <c r="X518" s="89">
        <v>3.9019571000000002E-3</v>
      </c>
      <c r="Y518" s="90">
        <v>5.6798109300000002E-3</v>
      </c>
      <c r="Z518" s="91">
        <v>8.8642283964981815E-3</v>
      </c>
      <c r="AA518" s="89">
        <v>2.2294017199999999E-2</v>
      </c>
      <c r="AB518" s="90">
        <v>2.9157109130000001E-2</v>
      </c>
      <c r="AC518" s="91">
        <v>1.0489074999398175E-2</v>
      </c>
      <c r="AD518" s="89">
        <v>1.00318631E-2</v>
      </c>
      <c r="AE518" s="90">
        <v>1.3597920689999999E-2</v>
      </c>
      <c r="AF518" s="91">
        <v>3.9059208600476644E-3</v>
      </c>
      <c r="AG518" s="89">
        <v>4.3026408299999999E-2</v>
      </c>
      <c r="AH518" s="90">
        <v>7.6387055329999995E-2</v>
      </c>
      <c r="AI518" s="91">
        <v>0.10471797477953156</v>
      </c>
      <c r="AJ518" s="89">
        <v>0.12781277999999999</v>
      </c>
      <c r="AK518" s="90">
        <v>0.47689768500000002</v>
      </c>
      <c r="AL518" s="104">
        <v>0.47689768500000002</v>
      </c>
    </row>
    <row r="519" spans="1:38" ht="13" x14ac:dyDescent="0.3">
      <c r="A519" s="71">
        <v>1987</v>
      </c>
      <c r="B519" s="72">
        <v>34</v>
      </c>
      <c r="C519" s="89">
        <v>2.4157565499999998</v>
      </c>
      <c r="D519" s="90">
        <v>4.1447052500000003</v>
      </c>
      <c r="E519" s="91">
        <v>5.3128619815279929</v>
      </c>
      <c r="F519" s="89">
        <v>1.1050348999999999</v>
      </c>
      <c r="G519" s="90">
        <v>1.5720306884999999</v>
      </c>
      <c r="H519" s="91">
        <v>1.347348873785317</v>
      </c>
      <c r="I519" s="89">
        <v>1.7204025199999999</v>
      </c>
      <c r="J519" s="90">
        <v>5.2593224479999998</v>
      </c>
      <c r="K519" s="91">
        <v>7.1094542829860137</v>
      </c>
      <c r="L519" s="89">
        <v>0.12491249</v>
      </c>
      <c r="M519" s="90">
        <v>0.44607460300000001</v>
      </c>
      <c r="N519" s="91">
        <v>0.80281113478925237</v>
      </c>
      <c r="O519" s="89">
        <v>6.2654804120229645E-4</v>
      </c>
      <c r="P519" s="90">
        <v>8.36951030057413E-4</v>
      </c>
      <c r="Q519" s="91">
        <v>2.8976081920382593E-3</v>
      </c>
      <c r="R519" s="89">
        <v>7.4127608915906785E-4</v>
      </c>
      <c r="S519" s="90">
        <v>9.9022619047619046E-4</v>
      </c>
      <c r="T519" s="91">
        <v>3.9136662360276363E-3</v>
      </c>
      <c r="U519" s="89">
        <v>1.3709866100000001E-2</v>
      </c>
      <c r="V519" s="90">
        <v>2.5688543729999999E-2</v>
      </c>
      <c r="W519" s="91">
        <v>4.7601498463340858E-2</v>
      </c>
      <c r="X519" s="89">
        <v>3.9019571000000002E-3</v>
      </c>
      <c r="Y519" s="90">
        <v>5.6798109300000002E-3</v>
      </c>
      <c r="Z519" s="91">
        <v>8.8642283964981815E-3</v>
      </c>
      <c r="AA519" s="89">
        <v>2.2294017199999999E-2</v>
      </c>
      <c r="AB519" s="90">
        <v>2.9157109130000001E-2</v>
      </c>
      <c r="AC519" s="91">
        <v>1.0489074999398175E-2</v>
      </c>
      <c r="AD519" s="89">
        <v>1.00318631E-2</v>
      </c>
      <c r="AE519" s="90">
        <v>1.3597920689999999E-2</v>
      </c>
      <c r="AF519" s="91">
        <v>3.9059208600476644E-3</v>
      </c>
      <c r="AG519" s="89">
        <v>4.3026408299999999E-2</v>
      </c>
      <c r="AH519" s="90">
        <v>7.6387055329999995E-2</v>
      </c>
      <c r="AI519" s="91">
        <v>0.10471797477953156</v>
      </c>
      <c r="AJ519" s="89">
        <v>0.12781277999999999</v>
      </c>
      <c r="AK519" s="90">
        <v>0.47689768500000002</v>
      </c>
      <c r="AL519" s="104">
        <v>0.47689768500000002</v>
      </c>
    </row>
    <row r="520" spans="1:38" ht="13" x14ac:dyDescent="0.3">
      <c r="A520" s="71">
        <v>1987</v>
      </c>
      <c r="B520" s="72">
        <v>35</v>
      </c>
      <c r="C520" s="89">
        <v>2.4157565499999998</v>
      </c>
      <c r="D520" s="90">
        <v>4.1447052500000003</v>
      </c>
      <c r="E520" s="91">
        <v>5.3128619815279929</v>
      </c>
      <c r="F520" s="89">
        <v>1.1050348999999999</v>
      </c>
      <c r="G520" s="90">
        <v>1.5720306884999999</v>
      </c>
      <c r="H520" s="91">
        <v>1.347348873785317</v>
      </c>
      <c r="I520" s="89">
        <v>1.7204025199999999</v>
      </c>
      <c r="J520" s="90">
        <v>5.2593224479999998</v>
      </c>
      <c r="K520" s="91">
        <v>7.1094542829860137</v>
      </c>
      <c r="L520" s="89">
        <v>0.12491249</v>
      </c>
      <c r="M520" s="90">
        <v>0.44607460300000001</v>
      </c>
      <c r="N520" s="91">
        <v>0.80281113478925237</v>
      </c>
      <c r="O520" s="89">
        <v>6.2654804120229645E-4</v>
      </c>
      <c r="P520" s="90">
        <v>8.36951030057413E-4</v>
      </c>
      <c r="Q520" s="91">
        <v>2.8976081920382593E-3</v>
      </c>
      <c r="R520" s="89">
        <v>7.4127608915906785E-4</v>
      </c>
      <c r="S520" s="90">
        <v>9.9022619047619046E-4</v>
      </c>
      <c r="T520" s="91">
        <v>3.9136662360276363E-3</v>
      </c>
      <c r="U520" s="89">
        <v>1.3709866100000001E-2</v>
      </c>
      <c r="V520" s="90">
        <v>2.5688543729999999E-2</v>
      </c>
      <c r="W520" s="91">
        <v>4.7601498463340858E-2</v>
      </c>
      <c r="X520" s="89">
        <v>3.9019571000000002E-3</v>
      </c>
      <c r="Y520" s="90">
        <v>5.6798109300000002E-3</v>
      </c>
      <c r="Z520" s="91">
        <v>8.8642283964981815E-3</v>
      </c>
      <c r="AA520" s="89">
        <v>2.2294017199999999E-2</v>
      </c>
      <c r="AB520" s="90">
        <v>2.9157109130000001E-2</v>
      </c>
      <c r="AC520" s="91">
        <v>1.0489074999398175E-2</v>
      </c>
      <c r="AD520" s="89">
        <v>1.00318631E-2</v>
      </c>
      <c r="AE520" s="90">
        <v>1.3597920689999999E-2</v>
      </c>
      <c r="AF520" s="91">
        <v>3.9059208600476644E-3</v>
      </c>
      <c r="AG520" s="89">
        <v>4.3026408299999999E-2</v>
      </c>
      <c r="AH520" s="90">
        <v>7.6387055329999995E-2</v>
      </c>
      <c r="AI520" s="91">
        <v>0.10471797477953156</v>
      </c>
      <c r="AJ520" s="89">
        <v>0.12781277999999999</v>
      </c>
      <c r="AK520" s="90">
        <v>0.47689768500000002</v>
      </c>
      <c r="AL520" s="104">
        <v>0.47689768500000002</v>
      </c>
    </row>
    <row r="521" spans="1:38" ht="13" x14ac:dyDescent="0.3">
      <c r="A521" s="71">
        <v>1987</v>
      </c>
      <c r="B521" s="72">
        <v>36</v>
      </c>
      <c r="C521" s="89">
        <v>2.4157565499999998</v>
      </c>
      <c r="D521" s="90">
        <v>4.1447052500000003</v>
      </c>
      <c r="E521" s="91">
        <v>5.3128619815279929</v>
      </c>
      <c r="F521" s="89">
        <v>1.1050348999999999</v>
      </c>
      <c r="G521" s="90">
        <v>1.5720306884999999</v>
      </c>
      <c r="H521" s="91">
        <v>1.347348873785317</v>
      </c>
      <c r="I521" s="89">
        <v>1.7204025199999999</v>
      </c>
      <c r="J521" s="90">
        <v>5.2593224479999998</v>
      </c>
      <c r="K521" s="91">
        <v>7.1094542829860137</v>
      </c>
      <c r="L521" s="89">
        <v>0.12491249</v>
      </c>
      <c r="M521" s="90">
        <v>0.44607460300000001</v>
      </c>
      <c r="N521" s="91">
        <v>0.80281113478925237</v>
      </c>
      <c r="O521" s="89">
        <v>6.2654804120229645E-4</v>
      </c>
      <c r="P521" s="90">
        <v>8.36951030057413E-4</v>
      </c>
      <c r="Q521" s="91">
        <v>2.8976081920382593E-3</v>
      </c>
      <c r="R521" s="89">
        <v>7.4127608915906785E-4</v>
      </c>
      <c r="S521" s="90">
        <v>9.9022619047619046E-4</v>
      </c>
      <c r="T521" s="91">
        <v>3.9136662360276363E-3</v>
      </c>
      <c r="U521" s="89">
        <v>1.3709866100000001E-2</v>
      </c>
      <c r="V521" s="90">
        <v>2.5688543729999999E-2</v>
      </c>
      <c r="W521" s="91">
        <v>4.7601498463340858E-2</v>
      </c>
      <c r="X521" s="89">
        <v>3.9019571000000002E-3</v>
      </c>
      <c r="Y521" s="90">
        <v>5.6798109300000002E-3</v>
      </c>
      <c r="Z521" s="91">
        <v>8.8642283964981815E-3</v>
      </c>
      <c r="AA521" s="89">
        <v>2.2294017199999999E-2</v>
      </c>
      <c r="AB521" s="90">
        <v>2.9157109130000001E-2</v>
      </c>
      <c r="AC521" s="91">
        <v>1.0489074999398175E-2</v>
      </c>
      <c r="AD521" s="89">
        <v>1.00318631E-2</v>
      </c>
      <c r="AE521" s="90">
        <v>1.3597920689999999E-2</v>
      </c>
      <c r="AF521" s="91">
        <v>3.9059208600476644E-3</v>
      </c>
      <c r="AG521" s="89">
        <v>4.3026408299999999E-2</v>
      </c>
      <c r="AH521" s="90">
        <v>7.6387055329999995E-2</v>
      </c>
      <c r="AI521" s="91">
        <v>0.10471797477953156</v>
      </c>
      <c r="AJ521" s="89">
        <v>0.12781277999999999</v>
      </c>
      <c r="AK521" s="90">
        <v>0.47689768500000002</v>
      </c>
      <c r="AL521" s="104">
        <v>0.47689768500000002</v>
      </c>
    </row>
    <row r="522" spans="1:38" ht="13" x14ac:dyDescent="0.3">
      <c r="A522" s="71">
        <v>1987</v>
      </c>
      <c r="B522" s="72">
        <v>37</v>
      </c>
      <c r="C522" s="89">
        <v>2.4157565499999998</v>
      </c>
      <c r="D522" s="90">
        <v>4.1447052500000003</v>
      </c>
      <c r="E522" s="91">
        <v>5.3128619815279929</v>
      </c>
      <c r="F522" s="89">
        <v>1.1050348999999999</v>
      </c>
      <c r="G522" s="90">
        <v>1.5720306884999999</v>
      </c>
      <c r="H522" s="91">
        <v>1.347348873785317</v>
      </c>
      <c r="I522" s="89">
        <v>1.7204025199999999</v>
      </c>
      <c r="J522" s="90">
        <v>5.2593224479999998</v>
      </c>
      <c r="K522" s="91">
        <v>7.1094542829860137</v>
      </c>
      <c r="L522" s="89">
        <v>0.12491249</v>
      </c>
      <c r="M522" s="90">
        <v>0.44607460300000001</v>
      </c>
      <c r="N522" s="91">
        <v>0.80281113478925237</v>
      </c>
      <c r="O522" s="89">
        <v>6.2654804120229645E-4</v>
      </c>
      <c r="P522" s="90">
        <v>8.36951030057413E-4</v>
      </c>
      <c r="Q522" s="91">
        <v>2.8976081920382593E-3</v>
      </c>
      <c r="R522" s="89">
        <v>7.4127608915906785E-4</v>
      </c>
      <c r="S522" s="90">
        <v>9.9022619047619046E-4</v>
      </c>
      <c r="T522" s="91">
        <v>3.9136662360276363E-3</v>
      </c>
      <c r="U522" s="89">
        <v>1.3709866100000001E-2</v>
      </c>
      <c r="V522" s="90">
        <v>2.5688543729999999E-2</v>
      </c>
      <c r="W522" s="91">
        <v>4.7601498463340858E-2</v>
      </c>
      <c r="X522" s="89">
        <v>3.9019571000000002E-3</v>
      </c>
      <c r="Y522" s="90">
        <v>5.6798109300000002E-3</v>
      </c>
      <c r="Z522" s="91">
        <v>8.8642283964981815E-3</v>
      </c>
      <c r="AA522" s="89">
        <v>2.2294017199999999E-2</v>
      </c>
      <c r="AB522" s="90">
        <v>2.9157109130000001E-2</v>
      </c>
      <c r="AC522" s="91">
        <v>1.0489074999398175E-2</v>
      </c>
      <c r="AD522" s="89">
        <v>1.00318631E-2</v>
      </c>
      <c r="AE522" s="90">
        <v>1.3597920689999999E-2</v>
      </c>
      <c r="AF522" s="91">
        <v>3.9059208600476644E-3</v>
      </c>
      <c r="AG522" s="89">
        <v>4.3026408299999999E-2</v>
      </c>
      <c r="AH522" s="90">
        <v>7.6387055329999995E-2</v>
      </c>
      <c r="AI522" s="91">
        <v>0.10471797477953156</v>
      </c>
      <c r="AJ522" s="89">
        <v>0.12781277999999999</v>
      </c>
      <c r="AK522" s="90">
        <v>0.47689768500000002</v>
      </c>
      <c r="AL522" s="104">
        <v>0.47689768500000002</v>
      </c>
    </row>
    <row r="523" spans="1:38" ht="13" x14ac:dyDescent="0.3">
      <c r="A523" s="71">
        <v>1987</v>
      </c>
      <c r="B523" s="72">
        <v>38</v>
      </c>
      <c r="C523" s="89">
        <v>2.4157565499999998</v>
      </c>
      <c r="D523" s="90">
        <v>4.1447052500000003</v>
      </c>
      <c r="E523" s="91">
        <v>5.3128619815279929</v>
      </c>
      <c r="F523" s="89">
        <v>1.1050348999999999</v>
      </c>
      <c r="G523" s="90">
        <v>1.5720306884999999</v>
      </c>
      <c r="H523" s="91">
        <v>1.347348873785317</v>
      </c>
      <c r="I523" s="89">
        <v>1.7204025199999999</v>
      </c>
      <c r="J523" s="90">
        <v>5.2593224479999998</v>
      </c>
      <c r="K523" s="91">
        <v>7.1094542829860137</v>
      </c>
      <c r="L523" s="89">
        <v>0.12491249</v>
      </c>
      <c r="M523" s="90">
        <v>0.44607460300000001</v>
      </c>
      <c r="N523" s="91">
        <v>0.80281113478925237</v>
      </c>
      <c r="O523" s="89">
        <v>6.2654804120229645E-4</v>
      </c>
      <c r="P523" s="90">
        <v>8.36951030057413E-4</v>
      </c>
      <c r="Q523" s="91">
        <v>2.8976081920382593E-3</v>
      </c>
      <c r="R523" s="89">
        <v>7.4127608915906785E-4</v>
      </c>
      <c r="S523" s="90">
        <v>9.9022619047619046E-4</v>
      </c>
      <c r="T523" s="91">
        <v>3.9136662360276363E-3</v>
      </c>
      <c r="U523" s="89">
        <v>1.3709866100000001E-2</v>
      </c>
      <c r="V523" s="90">
        <v>2.5688543729999999E-2</v>
      </c>
      <c r="W523" s="91">
        <v>4.7601498463340858E-2</v>
      </c>
      <c r="X523" s="89">
        <v>3.9019571000000002E-3</v>
      </c>
      <c r="Y523" s="90">
        <v>5.6798109300000002E-3</v>
      </c>
      <c r="Z523" s="91">
        <v>8.8642283964981815E-3</v>
      </c>
      <c r="AA523" s="89">
        <v>2.2294017199999999E-2</v>
      </c>
      <c r="AB523" s="90">
        <v>2.9157109130000001E-2</v>
      </c>
      <c r="AC523" s="91">
        <v>1.0489074999398175E-2</v>
      </c>
      <c r="AD523" s="89">
        <v>1.00318631E-2</v>
      </c>
      <c r="AE523" s="90">
        <v>1.3597920689999999E-2</v>
      </c>
      <c r="AF523" s="91">
        <v>3.9059208600476644E-3</v>
      </c>
      <c r="AG523" s="89">
        <v>4.3026408299999999E-2</v>
      </c>
      <c r="AH523" s="90">
        <v>7.6387055329999995E-2</v>
      </c>
      <c r="AI523" s="91">
        <v>0.10471797477953156</v>
      </c>
      <c r="AJ523" s="89">
        <v>0.12781277999999999</v>
      </c>
      <c r="AK523" s="90">
        <v>0.47689768500000002</v>
      </c>
      <c r="AL523" s="104">
        <v>0.47689768500000002</v>
      </c>
    </row>
    <row r="524" spans="1:38" ht="13.5" thickBot="1" x14ac:dyDescent="0.35">
      <c r="A524" s="73">
        <v>1987</v>
      </c>
      <c r="B524" s="74">
        <v>39</v>
      </c>
      <c r="C524" s="96">
        <v>2.4157565499999998</v>
      </c>
      <c r="D524" s="97">
        <v>4.1447052500000003</v>
      </c>
      <c r="E524" s="98">
        <v>5.3128619815279929</v>
      </c>
      <c r="F524" s="96">
        <v>1.1050348999999999</v>
      </c>
      <c r="G524" s="97">
        <v>1.5720306884999999</v>
      </c>
      <c r="H524" s="98">
        <v>1.347348873785317</v>
      </c>
      <c r="I524" s="96">
        <v>1.7204025199999999</v>
      </c>
      <c r="J524" s="97">
        <v>5.2593224479999998</v>
      </c>
      <c r="K524" s="98">
        <v>7.1094542829860137</v>
      </c>
      <c r="L524" s="96">
        <v>0.12491249</v>
      </c>
      <c r="M524" s="97">
        <v>0.44607460300000001</v>
      </c>
      <c r="N524" s="98">
        <v>0.80281113478925237</v>
      </c>
      <c r="O524" s="96">
        <v>6.2654804120229645E-4</v>
      </c>
      <c r="P524" s="97">
        <v>8.36951030057413E-4</v>
      </c>
      <c r="Q524" s="98">
        <v>2.8976081920382593E-3</v>
      </c>
      <c r="R524" s="96">
        <v>7.4127608915906785E-4</v>
      </c>
      <c r="S524" s="97">
        <v>9.9022619047619046E-4</v>
      </c>
      <c r="T524" s="98">
        <v>3.9136662360276363E-3</v>
      </c>
      <c r="U524" s="96">
        <v>1.3709866100000001E-2</v>
      </c>
      <c r="V524" s="97">
        <v>2.5688543729999999E-2</v>
      </c>
      <c r="W524" s="98">
        <v>4.7601498463340858E-2</v>
      </c>
      <c r="X524" s="96">
        <v>3.9019571000000002E-3</v>
      </c>
      <c r="Y524" s="97">
        <v>5.6798109300000002E-3</v>
      </c>
      <c r="Z524" s="98">
        <v>8.8642283964981815E-3</v>
      </c>
      <c r="AA524" s="96">
        <v>2.2294017199999999E-2</v>
      </c>
      <c r="AB524" s="97">
        <v>2.9157109130000001E-2</v>
      </c>
      <c r="AC524" s="98">
        <v>1.0489074999398175E-2</v>
      </c>
      <c r="AD524" s="96">
        <v>1.00318631E-2</v>
      </c>
      <c r="AE524" s="97">
        <v>1.3597920689999999E-2</v>
      </c>
      <c r="AF524" s="98">
        <v>3.9059208600476644E-3</v>
      </c>
      <c r="AG524" s="96">
        <v>4.3026408299999999E-2</v>
      </c>
      <c r="AH524" s="97">
        <v>7.6387055329999995E-2</v>
      </c>
      <c r="AI524" s="98">
        <v>0.10471797477953156</v>
      </c>
      <c r="AJ524" s="96">
        <v>0.12781277999999999</v>
      </c>
      <c r="AK524" s="97">
        <v>0.47689768500000002</v>
      </c>
      <c r="AL524" s="105">
        <v>0.47689768500000002</v>
      </c>
    </row>
    <row r="525" spans="1:38" x14ac:dyDescent="0.25">
      <c r="A525" s="69">
        <v>1988</v>
      </c>
      <c r="B525" s="70">
        <v>0</v>
      </c>
      <c r="C525" s="84">
        <v>0.84374800999999999</v>
      </c>
      <c r="D525" s="85">
        <v>0.62877461349999997</v>
      </c>
      <c r="E525" s="101">
        <v>1.3514259457582545</v>
      </c>
      <c r="F525" s="84">
        <v>0.23921361999999999</v>
      </c>
      <c r="G525" s="85">
        <v>0.29847677550000001</v>
      </c>
      <c r="H525" s="101">
        <v>0.32061363759852229</v>
      </c>
      <c r="I525" s="84">
        <v>0.96000748000000002</v>
      </c>
      <c r="J525" s="85">
        <v>2.7321097519999999</v>
      </c>
      <c r="K525" s="101">
        <v>6.7037435060853587</v>
      </c>
      <c r="L525" s="84">
        <v>0.15011500999999999</v>
      </c>
      <c r="M525" s="85">
        <v>0.3490098975</v>
      </c>
      <c r="N525" s="101">
        <v>0.47687595855135106</v>
      </c>
      <c r="O525" s="84">
        <v>6.2654804120229645E-4</v>
      </c>
      <c r="P525" s="85">
        <v>8.36951030057413E-4</v>
      </c>
      <c r="Q525" s="101">
        <v>2.5846213269631732E-3</v>
      </c>
      <c r="R525" s="84">
        <v>7.4127608915906785E-4</v>
      </c>
      <c r="S525" s="85">
        <v>9.9022619047619046E-4</v>
      </c>
      <c r="T525" s="101">
        <v>2.4073178612593177E-3</v>
      </c>
      <c r="U525" s="84">
        <v>2.9767054999999998E-3</v>
      </c>
      <c r="V525" s="85">
        <v>8.1155470400000006E-3</v>
      </c>
      <c r="W525" s="101">
        <v>1.1327201047475593E-2</v>
      </c>
      <c r="X525" s="84">
        <v>8.463028E-4</v>
      </c>
      <c r="Y525" s="85">
        <v>1.08846079E-3</v>
      </c>
      <c r="Z525" s="101">
        <v>2.1093205747933904E-3</v>
      </c>
      <c r="AA525" s="84">
        <v>4.8396704999999996E-3</v>
      </c>
      <c r="AB525" s="85">
        <v>3.7501881849999999E-3</v>
      </c>
      <c r="AC525" s="101">
        <v>2.495967477779725E-3</v>
      </c>
      <c r="AD525" s="84">
        <v>2.1775493000000001E-3</v>
      </c>
      <c r="AE525" s="85">
        <v>2.0451411450000002E-3</v>
      </c>
      <c r="AF525" s="101">
        <v>9.294509790746013E-4</v>
      </c>
      <c r="AG525" s="84">
        <v>9.3404368000000008E-3</v>
      </c>
      <c r="AH525" s="85">
        <v>2.2301479950000001E-2</v>
      </c>
      <c r="AI525" s="101">
        <v>2.4918575844724119E-2</v>
      </c>
      <c r="AJ525" s="84">
        <v>0.15291529000000001</v>
      </c>
      <c r="AK525" s="85">
        <v>0.36947694399999997</v>
      </c>
      <c r="AL525" s="103">
        <v>0.36947694399999997</v>
      </c>
    </row>
    <row r="526" spans="1:38" x14ac:dyDescent="0.25">
      <c r="A526" s="71">
        <v>1988</v>
      </c>
      <c r="B526" s="72">
        <v>1</v>
      </c>
      <c r="C526" s="89">
        <v>0.89025968</v>
      </c>
      <c r="D526" s="90">
        <v>0.65675639549999998</v>
      </c>
      <c r="E526" s="102">
        <v>1.3518449049149417</v>
      </c>
      <c r="F526" s="89">
        <v>0.27158871000000001</v>
      </c>
      <c r="G526" s="90">
        <v>0.30990227799999998</v>
      </c>
      <c r="H526" s="102">
        <v>0.32095186952601507</v>
      </c>
      <c r="I526" s="89">
        <v>1.0025717999999999</v>
      </c>
      <c r="J526" s="90">
        <v>2.74515347</v>
      </c>
      <c r="K526" s="102">
        <v>6.7045612087381725</v>
      </c>
      <c r="L526" s="89">
        <v>0.15011500999999999</v>
      </c>
      <c r="M526" s="90">
        <v>0.35016001250000001</v>
      </c>
      <c r="N526" s="102">
        <v>0.47689678936033214</v>
      </c>
      <c r="O526" s="89">
        <v>6.2654804120229645E-4</v>
      </c>
      <c r="P526" s="90">
        <v>8.36951030057413E-4</v>
      </c>
      <c r="Q526" s="102">
        <v>2.5873480771605056E-3</v>
      </c>
      <c r="R526" s="89">
        <v>7.4127608915906785E-4</v>
      </c>
      <c r="S526" s="90">
        <v>9.9022619047619046E-4</v>
      </c>
      <c r="T526" s="102">
        <v>2.4105063096970672E-3</v>
      </c>
      <c r="U526" s="89">
        <v>3.3792398999999999E-3</v>
      </c>
      <c r="V526" s="90">
        <v>8.2832922850000004E-3</v>
      </c>
      <c r="W526" s="102">
        <v>1.1339175521069113E-2</v>
      </c>
      <c r="X526" s="89">
        <v>9.6145089999999996E-4</v>
      </c>
      <c r="Y526" s="90">
        <v>1.1292313E-3</v>
      </c>
      <c r="Z526" s="102">
        <v>2.1115469925585603E-3</v>
      </c>
      <c r="AA526" s="89">
        <v>5.4946947999999999E-3</v>
      </c>
      <c r="AB526" s="90">
        <v>3.9692764399999999E-3</v>
      </c>
      <c r="AC526" s="102">
        <v>2.4986031643888409E-3</v>
      </c>
      <c r="AD526" s="89">
        <v>2.4720863000000002E-3</v>
      </c>
      <c r="AE526" s="90">
        <v>2.1458593399999999E-3</v>
      </c>
      <c r="AF526" s="102">
        <v>9.3043178718007222E-4</v>
      </c>
      <c r="AG526" s="89">
        <v>1.06040465E-2</v>
      </c>
      <c r="AH526" s="90">
        <v>2.2809920960000001E-2</v>
      </c>
      <c r="AI526" s="102">
        <v>2.4944856652212789E-2</v>
      </c>
      <c r="AJ526" s="89">
        <v>0.15291529000000001</v>
      </c>
      <c r="AK526" s="90">
        <v>0.37072706900000002</v>
      </c>
      <c r="AL526" s="104">
        <v>0.37072706900000002</v>
      </c>
    </row>
    <row r="527" spans="1:38" x14ac:dyDescent="0.25">
      <c r="A527" s="71">
        <v>1988</v>
      </c>
      <c r="B527" s="72">
        <v>2</v>
      </c>
      <c r="C527" s="89">
        <v>0.94519976999999999</v>
      </c>
      <c r="D527" s="90">
        <v>0.69055366750000002</v>
      </c>
      <c r="E527" s="102">
        <v>1.4317518369031486</v>
      </c>
      <c r="F527" s="89">
        <v>0.30829329999999999</v>
      </c>
      <c r="G527" s="90">
        <v>0.32280167799999998</v>
      </c>
      <c r="H527" s="102">
        <v>0.3849757416669104</v>
      </c>
      <c r="I527" s="89">
        <v>1.04935288</v>
      </c>
      <c r="J527" s="90">
        <v>2.7594387254999999</v>
      </c>
      <c r="K527" s="102">
        <v>6.8641882074230054</v>
      </c>
      <c r="L527" s="89">
        <v>0.15011500999999999</v>
      </c>
      <c r="M527" s="90">
        <v>0.35161015750000002</v>
      </c>
      <c r="N527" s="102">
        <v>0.48080099072132537</v>
      </c>
      <c r="O527" s="89">
        <v>6.2654804120229645E-4</v>
      </c>
      <c r="P527" s="90">
        <v>8.36951030057413E-4</v>
      </c>
      <c r="Q527" s="102">
        <v>3.1034795787715421E-3</v>
      </c>
      <c r="R527" s="89">
        <v>7.4127608915906785E-4</v>
      </c>
      <c r="S527" s="90">
        <v>9.9022619047619046E-4</v>
      </c>
      <c r="T527" s="102">
        <v>3.0132556000766939E-3</v>
      </c>
      <c r="U527" s="89">
        <v>3.8351686000000001E-3</v>
      </c>
      <c r="V527" s="90">
        <v>8.4741985250000006E-3</v>
      </c>
      <c r="W527" s="102">
        <v>1.3601133924132081E-2</v>
      </c>
      <c r="X527" s="89">
        <v>1.0913311999999999E-3</v>
      </c>
      <c r="Y527" s="90">
        <v>1.1751864899999999E-3</v>
      </c>
      <c r="Z527" s="102">
        <v>2.5327583932093895E-3</v>
      </c>
      <c r="AA527" s="89">
        <v>6.2363584999999997E-3</v>
      </c>
      <c r="AB527" s="90">
        <v>4.2134299650000004E-3</v>
      </c>
      <c r="AC527" s="102">
        <v>2.9970334054770747E-3</v>
      </c>
      <c r="AD527" s="89">
        <v>2.8064158999999999E-3</v>
      </c>
      <c r="AE527" s="90">
        <v>2.2581145800000002E-3</v>
      </c>
      <c r="AF527" s="102">
        <v>1.1160345071315064E-3</v>
      </c>
      <c r="AG527" s="89">
        <v>1.20363317E-2</v>
      </c>
      <c r="AH527" s="90">
        <v>2.3387197179999999E-2</v>
      </c>
      <c r="AI527" s="102">
        <v>2.9920968237255412E-2</v>
      </c>
      <c r="AJ527" s="89">
        <v>0.15291529000000001</v>
      </c>
      <c r="AK527" s="90">
        <v>0.372227219</v>
      </c>
      <c r="AL527" s="104">
        <v>0.372227219</v>
      </c>
    </row>
    <row r="528" spans="1:38" x14ac:dyDescent="0.25">
      <c r="A528" s="71">
        <v>1988</v>
      </c>
      <c r="B528" s="72">
        <v>3</v>
      </c>
      <c r="C528" s="89">
        <v>1.0001023200000001</v>
      </c>
      <c r="D528" s="90">
        <v>0.72236600100000004</v>
      </c>
      <c r="E528" s="102">
        <v>1.352915995314445</v>
      </c>
      <c r="F528" s="89">
        <v>0.34433569000000003</v>
      </c>
      <c r="G528" s="90">
        <v>0.33510397200000003</v>
      </c>
      <c r="H528" s="102">
        <v>0.32180881213851675</v>
      </c>
      <c r="I528" s="89">
        <v>1.0940034000000001</v>
      </c>
      <c r="J528" s="90">
        <v>2.7726964079999998</v>
      </c>
      <c r="K528" s="102">
        <v>6.706710626326962</v>
      </c>
      <c r="L528" s="89">
        <v>0.15011500999999999</v>
      </c>
      <c r="M528" s="90">
        <v>0.35291028749999998</v>
      </c>
      <c r="N528" s="102">
        <v>0.47695048748725644</v>
      </c>
      <c r="O528" s="89">
        <v>6.2654804120229645E-4</v>
      </c>
      <c r="P528" s="90">
        <v>8.36951030057413E-4</v>
      </c>
      <c r="Q528" s="102">
        <v>2.5942562577787542E-3</v>
      </c>
      <c r="R528" s="89">
        <v>7.4127608915906785E-4</v>
      </c>
      <c r="S528" s="90">
        <v>9.9022619047619046E-4</v>
      </c>
      <c r="T528" s="102">
        <v>2.4185701735119701E-3</v>
      </c>
      <c r="U528" s="89">
        <v>4.2837928999999997E-3</v>
      </c>
      <c r="V528" s="90">
        <v>8.6555835049999998E-3</v>
      </c>
      <c r="W528" s="102">
        <v>1.1369428713668644E-2</v>
      </c>
      <c r="X528" s="89">
        <v>1.2190014999999999E-3</v>
      </c>
      <c r="Y528" s="90">
        <v>1.2188449299999999E-3</v>
      </c>
      <c r="Z528" s="102">
        <v>2.1171839483124684E-3</v>
      </c>
      <c r="AA528" s="89">
        <v>6.9644460999999996E-3</v>
      </c>
      <c r="AB528" s="90">
        <v>4.4474371050000003E-3</v>
      </c>
      <c r="AC528" s="102">
        <v>2.5052741397613297E-3</v>
      </c>
      <c r="AD528" s="89">
        <v>3.1338968E-3</v>
      </c>
      <c r="AE528" s="90">
        <v>2.3656694000000001E-3</v>
      </c>
      <c r="AF528" s="102">
        <v>9.3291421901310471E-4</v>
      </c>
      <c r="AG528" s="89">
        <v>1.34422498E-2</v>
      </c>
      <c r="AH528" s="90">
        <v>2.3935130294999999E-2</v>
      </c>
      <c r="AI528" s="102">
        <v>2.5011445200966397E-2</v>
      </c>
      <c r="AJ528" s="89">
        <v>0.15291529000000001</v>
      </c>
      <c r="AK528" s="90">
        <v>0.37367736400000001</v>
      </c>
      <c r="AL528" s="104">
        <v>0.37367736400000001</v>
      </c>
    </row>
    <row r="529" spans="1:38" x14ac:dyDescent="0.25">
      <c r="A529" s="71">
        <v>1988</v>
      </c>
      <c r="B529" s="72">
        <v>4</v>
      </c>
      <c r="C529" s="89">
        <v>1.0551174699999999</v>
      </c>
      <c r="D529" s="90">
        <v>0.75238599100000003</v>
      </c>
      <c r="E529" s="102">
        <v>5.334236019045882</v>
      </c>
      <c r="F529" s="89">
        <v>0.37974550000000001</v>
      </c>
      <c r="G529" s="90">
        <v>0.34685917700000002</v>
      </c>
      <c r="H529" s="102">
        <v>1.236745239752608</v>
      </c>
      <c r="I529" s="89">
        <v>1.1368229299999999</v>
      </c>
      <c r="J529" s="90">
        <v>2.7849528929999998</v>
      </c>
      <c r="K529" s="102">
        <v>6.7015858174450855</v>
      </c>
      <c r="L529" s="89">
        <v>0.15011500999999999</v>
      </c>
      <c r="M529" s="90">
        <v>0.3541104075</v>
      </c>
      <c r="N529" s="102">
        <v>0.87636592660820534</v>
      </c>
      <c r="O529" s="89">
        <v>6.2654804120229645E-4</v>
      </c>
      <c r="P529" s="90">
        <v>8.36951030057413E-4</v>
      </c>
      <c r="Q529" s="102">
        <v>4.4882113759337795E-3</v>
      </c>
      <c r="R529" s="89">
        <v>7.4127608915906785E-4</v>
      </c>
      <c r="S529" s="90">
        <v>9.9022619047619046E-4</v>
      </c>
      <c r="T529" s="102">
        <v>2.4234417359240831E-3</v>
      </c>
      <c r="U529" s="89">
        <v>4.7241469999999997E-3</v>
      </c>
      <c r="V529" s="90">
        <v>8.8279750250000004E-3</v>
      </c>
      <c r="W529" s="102">
        <v>4.3693979546359285E-2</v>
      </c>
      <c r="X529" s="89">
        <v>1.3440189999999999E-3</v>
      </c>
      <c r="Y529" s="90">
        <v>1.260654745E-3</v>
      </c>
      <c r="Z529" s="102">
        <v>8.1365775167852403E-3</v>
      </c>
      <c r="AA529" s="89">
        <v>7.6813960999999997E-3</v>
      </c>
      <c r="AB529" s="90">
        <v>4.6722062750000001E-3</v>
      </c>
      <c r="AC529" s="102">
        <v>9.6280606626027738E-3</v>
      </c>
      <c r="AD529" s="89">
        <v>3.4565398000000001E-3</v>
      </c>
      <c r="AE529" s="90">
        <v>2.4689560199999999E-3</v>
      </c>
      <c r="AF529" s="102">
        <v>3.5852922897980878E-3</v>
      </c>
      <c r="AG529" s="89">
        <v>1.48248757E-2</v>
      </c>
      <c r="AH529" s="90">
        <v>2.4458092415E-2</v>
      </c>
      <c r="AI529" s="102">
        <v>9.6121748044594599E-2</v>
      </c>
      <c r="AJ529" s="89">
        <v>0.15291529000000001</v>
      </c>
      <c r="AK529" s="90">
        <v>0.37497749400000002</v>
      </c>
      <c r="AL529" s="104">
        <v>0.37497749400000002</v>
      </c>
    </row>
    <row r="530" spans="1:38" x14ac:dyDescent="0.25">
      <c r="A530" s="71">
        <v>1988</v>
      </c>
      <c r="B530" s="72">
        <v>5</v>
      </c>
      <c r="C530" s="89">
        <v>1.1104554</v>
      </c>
      <c r="D530" s="90">
        <v>0.78085045099999995</v>
      </c>
      <c r="E530" s="102">
        <v>5.334971831613065</v>
      </c>
      <c r="F530" s="89">
        <v>0.41464335000000002</v>
      </c>
      <c r="G530" s="90">
        <v>0.35823356350000002</v>
      </c>
      <c r="H530" s="102">
        <v>1.2373342231093232</v>
      </c>
      <c r="I530" s="89">
        <v>1.1777224500000001</v>
      </c>
      <c r="J530" s="90">
        <v>2.7963187414999999</v>
      </c>
      <c r="K530" s="102">
        <v>6.7030564332849227</v>
      </c>
      <c r="L530" s="89">
        <v>0.12751275000000001</v>
      </c>
      <c r="M530" s="90">
        <v>0.30790578750000003</v>
      </c>
      <c r="N530" s="102">
        <v>0.87639853626945896</v>
      </c>
      <c r="O530" s="89">
        <v>6.2654804120229645E-4</v>
      </c>
      <c r="P530" s="90">
        <v>8.36951030057413E-4</v>
      </c>
      <c r="Q530" s="102">
        <v>4.4903413436471751E-3</v>
      </c>
      <c r="R530" s="89">
        <v>7.4127608915906785E-4</v>
      </c>
      <c r="S530" s="90">
        <v>9.9022619047619046E-4</v>
      </c>
      <c r="T530" s="102">
        <v>2.4289357119372883E-3</v>
      </c>
      <c r="U530" s="89">
        <v>5.1590150000000003E-3</v>
      </c>
      <c r="V530" s="90">
        <v>8.9930400200000007E-3</v>
      </c>
      <c r="W530" s="102">
        <v>4.3714629310054695E-2</v>
      </c>
      <c r="X530" s="89">
        <v>1.468046E-3</v>
      </c>
      <c r="Y530" s="90">
        <v>1.3010509999999999E-3</v>
      </c>
      <c r="Z530" s="102">
        <v>8.1404373182974894E-3</v>
      </c>
      <c r="AA530" s="89">
        <v>8.3885038000000006E-3</v>
      </c>
      <c r="AB530" s="90">
        <v>4.889611185E-3</v>
      </c>
      <c r="AC530" s="102">
        <v>9.6325756309591296E-3</v>
      </c>
      <c r="AD530" s="89">
        <v>3.7750930000000002E-3</v>
      </c>
      <c r="AE530" s="90">
        <v>2.5687971250000002E-3</v>
      </c>
      <c r="AF530" s="102">
        <v>3.5869872477522599E-3</v>
      </c>
      <c r="AG530" s="89">
        <v>1.61887829E-2</v>
      </c>
      <c r="AH530" s="90">
        <v>2.4958737294999998E-2</v>
      </c>
      <c r="AI530" s="102">
        <v>9.6167460009267958E-2</v>
      </c>
      <c r="AJ530" s="89">
        <v>0.13031303</v>
      </c>
      <c r="AK530" s="90">
        <v>0.32887288399999998</v>
      </c>
      <c r="AL530" s="104">
        <v>0.32887288399999998</v>
      </c>
    </row>
    <row r="531" spans="1:38" x14ac:dyDescent="0.25">
      <c r="A531" s="71">
        <v>1988</v>
      </c>
      <c r="B531" s="72">
        <v>6</v>
      </c>
      <c r="C531" s="89">
        <v>1.16612907</v>
      </c>
      <c r="D531" s="90">
        <v>0.80795943550000004</v>
      </c>
      <c r="E531" s="102">
        <v>5.3357807783468978</v>
      </c>
      <c r="F531" s="89">
        <v>0.44916597000000003</v>
      </c>
      <c r="G531" s="90">
        <v>0.36922073599999999</v>
      </c>
      <c r="H531" s="102">
        <v>1.2379904997977222</v>
      </c>
      <c r="I531" s="89">
        <v>1.2168538200000001</v>
      </c>
      <c r="J531" s="90">
        <v>2.806904608</v>
      </c>
      <c r="K531" s="102">
        <v>6.704684579113497</v>
      </c>
      <c r="L531" s="89">
        <v>0.12751275000000001</v>
      </c>
      <c r="M531" s="90">
        <v>0.30890588749999998</v>
      </c>
      <c r="N531" s="102">
        <v>0.87644110977907341</v>
      </c>
      <c r="O531" s="89">
        <v>6.2654804120229645E-4</v>
      </c>
      <c r="P531" s="90">
        <v>8.36951030057413E-4</v>
      </c>
      <c r="Q531" s="102">
        <v>4.4927261566979114E-3</v>
      </c>
      <c r="R531" s="89">
        <v>7.4127608915906785E-4</v>
      </c>
      <c r="S531" s="90">
        <v>9.9022619047619046E-4</v>
      </c>
      <c r="T531" s="102">
        <v>2.4350724657556163E-3</v>
      </c>
      <c r="U531" s="89">
        <v>5.5878739E-3</v>
      </c>
      <c r="V531" s="90">
        <v>9.1515791249999999E-3</v>
      </c>
      <c r="W531" s="102">
        <v>4.3737880077802695E-2</v>
      </c>
      <c r="X531" s="89">
        <v>1.5903312E-3</v>
      </c>
      <c r="Y531" s="90">
        <v>1.340371135E-3</v>
      </c>
      <c r="Z531" s="102">
        <v>8.1447290185295649E-3</v>
      </c>
      <c r="AA531" s="89">
        <v>9.0867945000000002E-3</v>
      </c>
      <c r="AB531" s="90">
        <v>5.1012133699999997E-3</v>
      </c>
      <c r="AC531" s="102">
        <v>9.637700487066787E-3</v>
      </c>
      <c r="AD531" s="89">
        <v>4.088497E-3</v>
      </c>
      <c r="AE531" s="90">
        <v>2.6655857349999999E-3</v>
      </c>
      <c r="AF531" s="102">
        <v>3.5888961242648855E-3</v>
      </c>
      <c r="AG531" s="89">
        <v>1.7537050799999999E-2</v>
      </c>
      <c r="AH531" s="90">
        <v>2.5440785564999999E-2</v>
      </c>
      <c r="AI531" s="102">
        <v>9.6218147020572894E-2</v>
      </c>
      <c r="AJ531" s="89">
        <v>0.13031303</v>
      </c>
      <c r="AK531" s="90">
        <v>0.329922989</v>
      </c>
      <c r="AL531" s="104">
        <v>0.329922989</v>
      </c>
    </row>
    <row r="532" spans="1:38" x14ac:dyDescent="0.25">
      <c r="A532" s="71">
        <v>1988</v>
      </c>
      <c r="B532" s="72">
        <v>7</v>
      </c>
      <c r="C532" s="89">
        <v>1.2224103099999999</v>
      </c>
      <c r="D532" s="90">
        <v>0.83391533149999997</v>
      </c>
      <c r="E532" s="102">
        <v>5.3553310649576078</v>
      </c>
      <c r="F532" s="89">
        <v>0.48339220999999999</v>
      </c>
      <c r="G532" s="90">
        <v>0.37996590299999999</v>
      </c>
      <c r="H532" s="102">
        <v>1.2537289903939566</v>
      </c>
      <c r="I532" s="89">
        <v>1.25441498</v>
      </c>
      <c r="J532" s="90">
        <v>2.8167063605</v>
      </c>
      <c r="K532" s="102">
        <v>6.7437163133963187</v>
      </c>
      <c r="L532" s="89">
        <v>0.12751275000000001</v>
      </c>
      <c r="M532" s="90">
        <v>0.3098059775</v>
      </c>
      <c r="N532" s="102">
        <v>0.83529398471679839</v>
      </c>
      <c r="O532" s="89">
        <v>6.2654804120229645E-4</v>
      </c>
      <c r="P532" s="90">
        <v>8.36951030057413E-4</v>
      </c>
      <c r="Q532" s="102">
        <v>4.5498557416176989E-3</v>
      </c>
      <c r="R532" s="89">
        <v>7.4127608915906785E-4</v>
      </c>
      <c r="S532" s="90">
        <v>9.9022619047619046E-4</v>
      </c>
      <c r="T532" s="102">
        <v>2.5825520164564899E-3</v>
      </c>
      <c r="U532" s="89">
        <v>6.0142171000000001E-3</v>
      </c>
      <c r="V532" s="90">
        <v>9.3051030349999998E-3</v>
      </c>
      <c r="W532" s="102">
        <v>4.4293997100632435E-2</v>
      </c>
      <c r="X532" s="89">
        <v>1.7109166E-3</v>
      </c>
      <c r="Y532" s="90">
        <v>1.378239555E-3</v>
      </c>
      <c r="Z532" s="102">
        <v>8.2483089383970348E-3</v>
      </c>
      <c r="AA532" s="89">
        <v>9.7783439E-3</v>
      </c>
      <c r="AB532" s="90">
        <v>5.3080000400000001E-3</v>
      </c>
      <c r="AC532" s="102">
        <v>9.7602699443515243E-3</v>
      </c>
      <c r="AD532" s="89">
        <v>4.4007257000000001E-3</v>
      </c>
      <c r="AE532" s="90">
        <v>2.7605554200000001E-3</v>
      </c>
      <c r="AF532" s="102">
        <v>3.6345299091694715E-3</v>
      </c>
      <c r="AG532" s="89">
        <v>1.887281E-2</v>
      </c>
      <c r="AH532" s="90">
        <v>2.5908038134999999E-2</v>
      </c>
      <c r="AI532" s="102">
        <v>9.7441485595102253E-2</v>
      </c>
      <c r="AJ532" s="89">
        <v>0.13031303</v>
      </c>
      <c r="AK532" s="90">
        <v>0.33097309400000002</v>
      </c>
      <c r="AL532" s="104">
        <v>0.33097309400000002</v>
      </c>
    </row>
    <row r="533" spans="1:38" x14ac:dyDescent="0.25">
      <c r="A533" s="71">
        <v>1988</v>
      </c>
      <c r="B533" s="72">
        <v>8</v>
      </c>
      <c r="C533" s="89">
        <v>1.27947159</v>
      </c>
      <c r="D533" s="90">
        <v>0.85891171600000005</v>
      </c>
      <c r="E533" s="102">
        <v>5.349766818766617</v>
      </c>
      <c r="F533" s="89">
        <v>0.51738830999999996</v>
      </c>
      <c r="G533" s="90">
        <v>0.3904993645</v>
      </c>
      <c r="H533" s="102">
        <v>1.2547068527721896</v>
      </c>
      <c r="I533" s="89">
        <v>1.29029288</v>
      </c>
      <c r="J533" s="90">
        <v>2.8258882734999999</v>
      </c>
      <c r="K533" s="102">
        <v>6.7407036289657603</v>
      </c>
      <c r="L533" s="89">
        <v>0.12751275000000001</v>
      </c>
      <c r="M533" s="90">
        <v>0.3106560625</v>
      </c>
      <c r="N533" s="102">
        <v>0.83536083469411937</v>
      </c>
      <c r="O533" s="89">
        <v>6.2654804120229645E-4</v>
      </c>
      <c r="P533" s="90">
        <v>8.36951030057413E-4</v>
      </c>
      <c r="Q533" s="102">
        <v>4.5533952880619059E-3</v>
      </c>
      <c r="R533" s="89">
        <v>7.4127608915906785E-4</v>
      </c>
      <c r="S533" s="90">
        <v>9.9022619047619046E-4</v>
      </c>
      <c r="T533" s="102">
        <v>2.5953296638573857E-3</v>
      </c>
      <c r="U533" s="89">
        <v>6.4363101000000002E-3</v>
      </c>
      <c r="V533" s="90">
        <v>9.4541261149999993E-3</v>
      </c>
      <c r="W533" s="102">
        <v>4.4328471289195044E-2</v>
      </c>
      <c r="X533" s="89">
        <v>1.8318195999999999E-3</v>
      </c>
      <c r="Y533" s="90">
        <v>1.4157241250000001E-3</v>
      </c>
      <c r="Z533" s="102">
        <v>8.2547215341236546E-3</v>
      </c>
      <c r="AA533" s="89">
        <v>1.04662564E-2</v>
      </c>
      <c r="AB533" s="90">
        <v>5.5115253750000004E-3</v>
      </c>
      <c r="AC533" s="102">
        <v>9.7678484781098442E-3</v>
      </c>
      <c r="AD533" s="89">
        <v>4.7101212000000003E-3</v>
      </c>
      <c r="AE533" s="90">
        <v>2.8535558000000001E-3</v>
      </c>
      <c r="AF533" s="102">
        <v>3.6373592408908101E-3</v>
      </c>
      <c r="AG533" s="89">
        <v>2.0199452199999999E-2</v>
      </c>
      <c r="AH533" s="90">
        <v>2.636317279E-2</v>
      </c>
      <c r="AI533" s="102">
        <v>9.7517625608873865E-2</v>
      </c>
      <c r="AJ533" s="89">
        <v>0.13031303</v>
      </c>
      <c r="AK533" s="90">
        <v>0.33187318399999999</v>
      </c>
      <c r="AL533" s="104">
        <v>0.33187318399999999</v>
      </c>
    </row>
    <row r="534" spans="1:38" x14ac:dyDescent="0.25">
      <c r="A534" s="71">
        <v>1988</v>
      </c>
      <c r="B534" s="72">
        <v>9</v>
      </c>
      <c r="C534" s="89">
        <v>1.3372635799999999</v>
      </c>
      <c r="D534" s="90">
        <v>0.88311993249999998</v>
      </c>
      <c r="E534" s="102">
        <v>5.3516097063377099</v>
      </c>
      <c r="F534" s="89">
        <v>0.55131927999999997</v>
      </c>
      <c r="G534" s="90">
        <v>0.40089062450000001</v>
      </c>
      <c r="H534" s="102">
        <v>1.2561980623061202</v>
      </c>
      <c r="I534" s="89">
        <v>1.3247971700000001</v>
      </c>
      <c r="J534" s="90">
        <v>2.8344426134999998</v>
      </c>
      <c r="K534" s="102">
        <v>6.7443909334156631</v>
      </c>
      <c r="L534" s="89">
        <v>0.12751275000000001</v>
      </c>
      <c r="M534" s="90">
        <v>0.31140613750000001</v>
      </c>
      <c r="N534" s="102">
        <v>0.83543285043735538</v>
      </c>
      <c r="O534" s="89">
        <v>6.2654804120229645E-4</v>
      </c>
      <c r="P534" s="90">
        <v>8.36951030057413E-4</v>
      </c>
      <c r="Q534" s="102">
        <v>4.5588046835329946E-3</v>
      </c>
      <c r="R534" s="89">
        <v>7.4127608915906785E-4</v>
      </c>
      <c r="S534" s="90">
        <v>9.9022619047619046E-4</v>
      </c>
      <c r="T534" s="102">
        <v>2.6093195679487745E-3</v>
      </c>
      <c r="U534" s="89">
        <v>6.8578360999999996E-3</v>
      </c>
      <c r="V534" s="90">
        <v>9.6002841099999993E-3</v>
      </c>
      <c r="W534" s="102">
        <v>4.4381170068996556E-2</v>
      </c>
      <c r="X534" s="89">
        <v>1.9510148999999999E-3</v>
      </c>
      <c r="Y534" s="90">
        <v>1.4528565800000001E-3</v>
      </c>
      <c r="Z534" s="102">
        <v>8.2645408296550607E-3</v>
      </c>
      <c r="AA534" s="89">
        <v>1.11508444E-2</v>
      </c>
      <c r="AB534" s="90">
        <v>5.7131031249999997E-3</v>
      </c>
      <c r="AC534" s="102">
        <v>9.7794667327115604E-3</v>
      </c>
      <c r="AD534" s="89">
        <v>5.0176880000000002E-3</v>
      </c>
      <c r="AE534" s="90">
        <v>2.94556659E-3</v>
      </c>
      <c r="AF534" s="102">
        <v>3.641679210673036E-3</v>
      </c>
      <c r="AG534" s="89">
        <v>2.1521263799999999E-2</v>
      </c>
      <c r="AH534" s="90">
        <v>2.6809320269999999E-2</v>
      </c>
      <c r="AI534" s="102">
        <v>9.7633535426187454E-2</v>
      </c>
      <c r="AJ534" s="89">
        <v>0.13031303</v>
      </c>
      <c r="AK534" s="90">
        <v>0.33267326400000002</v>
      </c>
      <c r="AL534" s="104">
        <v>0.33267326400000002</v>
      </c>
    </row>
    <row r="535" spans="1:38" x14ac:dyDescent="0.25">
      <c r="A535" s="71">
        <v>1988</v>
      </c>
      <c r="B535" s="72">
        <v>10</v>
      </c>
      <c r="C535" s="89">
        <v>1.39609889</v>
      </c>
      <c r="D535" s="90">
        <v>0.90672521900000003</v>
      </c>
      <c r="E535" s="102">
        <v>5.3536487901426204</v>
      </c>
      <c r="F535" s="89">
        <v>0.58499599000000002</v>
      </c>
      <c r="G535" s="90">
        <v>0.41124465500000001</v>
      </c>
      <c r="H535" s="102">
        <v>1.2599151650057518</v>
      </c>
      <c r="I535" s="89">
        <v>1.3579312699999999</v>
      </c>
      <c r="J535" s="90">
        <v>2.842404422</v>
      </c>
      <c r="K535" s="102">
        <v>6.7484740917822839</v>
      </c>
      <c r="L535" s="89">
        <v>0.12751275000000001</v>
      </c>
      <c r="M535" s="90">
        <v>0.31210620750000001</v>
      </c>
      <c r="N535" s="102">
        <v>0.83551468684938945</v>
      </c>
      <c r="O535" s="89">
        <v>6.2654804120229645E-4</v>
      </c>
      <c r="P535" s="90">
        <v>8.36951030057413E-4</v>
      </c>
      <c r="Q535" s="102">
        <v>2.7199393128109883E-3</v>
      </c>
      <c r="R535" s="89">
        <v>7.4127608915906785E-4</v>
      </c>
      <c r="S535" s="90">
        <v>9.9022619047619046E-4</v>
      </c>
      <c r="T535" s="102">
        <v>2.6246717210217743E-3</v>
      </c>
      <c r="U535" s="89">
        <v>7.2784540999999998E-3</v>
      </c>
      <c r="V535" s="90">
        <v>9.7441023750000008E-3</v>
      </c>
      <c r="W535" s="102">
        <v>4.451242613480437E-2</v>
      </c>
      <c r="X535" s="89">
        <v>2.0709786E-3</v>
      </c>
      <c r="Y535" s="90">
        <v>1.4895265500000001E-3</v>
      </c>
      <c r="Z535" s="102">
        <v>8.2889832208346611E-3</v>
      </c>
      <c r="AA535" s="89">
        <v>1.1834770499999999E-2</v>
      </c>
      <c r="AB535" s="90">
        <v>5.9145787450000003E-3</v>
      </c>
      <c r="AC535" s="102">
        <v>9.808390669309346E-3</v>
      </c>
      <c r="AD535" s="89">
        <v>5.3255224999999998E-3</v>
      </c>
      <c r="AE535" s="90">
        <v>3.0371198099999998E-3</v>
      </c>
      <c r="AF535" s="102">
        <v>3.6524521359963401E-3</v>
      </c>
      <c r="AG535" s="89">
        <v>2.28409784E-2</v>
      </c>
      <c r="AH535" s="90">
        <v>2.7249573534999998E-2</v>
      </c>
      <c r="AI535" s="102">
        <v>9.792226004518427E-2</v>
      </c>
      <c r="AJ535" s="89">
        <v>0.13031303</v>
      </c>
      <c r="AK535" s="90">
        <v>0.333473344</v>
      </c>
      <c r="AL535" s="104">
        <v>0.333473344</v>
      </c>
    </row>
    <row r="536" spans="1:38" x14ac:dyDescent="0.25">
      <c r="A536" s="71">
        <v>1988</v>
      </c>
      <c r="B536" s="72">
        <v>11</v>
      </c>
      <c r="C536" s="89">
        <v>1.4561091100000001</v>
      </c>
      <c r="D536" s="90">
        <v>0.92987968649999997</v>
      </c>
      <c r="E536" s="102">
        <v>5.4355943515161176</v>
      </c>
      <c r="F536" s="89">
        <v>0.61883664000000005</v>
      </c>
      <c r="G536" s="90">
        <v>0.42157090200000003</v>
      </c>
      <c r="H536" s="102">
        <v>1.3260026266087577</v>
      </c>
      <c r="I536" s="89">
        <v>1.38977621</v>
      </c>
      <c r="J536" s="90">
        <v>2.8499110225000002</v>
      </c>
      <c r="K536" s="102">
        <v>6.9121461860780178</v>
      </c>
      <c r="L536" s="89">
        <v>0.12751275000000001</v>
      </c>
      <c r="M536" s="90">
        <v>0.31275627249999999</v>
      </c>
      <c r="N536" s="102">
        <v>0.83872273369801353</v>
      </c>
      <c r="O536" s="89">
        <v>6.2654804120229645E-4</v>
      </c>
      <c r="P536" s="90">
        <v>8.36951030057413E-4</v>
      </c>
      <c r="Q536" s="102">
        <v>2.8626094290154203E-3</v>
      </c>
      <c r="R536" s="89">
        <v>7.4127608915906785E-4</v>
      </c>
      <c r="S536" s="90">
        <v>9.9022619047619046E-4</v>
      </c>
      <c r="T536" s="102">
        <v>3.2427843965414193E-3</v>
      </c>
      <c r="U536" s="89">
        <v>7.6987662000000002E-3</v>
      </c>
      <c r="V536" s="90">
        <v>9.886585065E-3</v>
      </c>
      <c r="W536" s="102">
        <v>4.684737908116509E-2</v>
      </c>
      <c r="X536" s="89">
        <v>2.1903904000000001E-3</v>
      </c>
      <c r="Y536" s="90">
        <v>1.5260504849999999E-3</v>
      </c>
      <c r="Z536" s="102">
        <v>8.7237938080248628E-3</v>
      </c>
      <c r="AA536" s="89">
        <v>1.25186333E-2</v>
      </c>
      <c r="AB536" s="90">
        <v>6.1163528300000004E-3</v>
      </c>
      <c r="AC536" s="102">
        <v>1.0322915296649001E-2</v>
      </c>
      <c r="AD536" s="89">
        <v>5.6328146000000001E-3</v>
      </c>
      <c r="AE536" s="90">
        <v>3.1294095450000001E-3</v>
      </c>
      <c r="AF536" s="102">
        <v>3.844046890066542E-3</v>
      </c>
      <c r="AG536" s="89">
        <v>2.4160916599999999E-2</v>
      </c>
      <c r="AH536" s="90">
        <v>2.7686873814999999E-2</v>
      </c>
      <c r="AI536" s="102">
        <v>0.10305890616408336</v>
      </c>
      <c r="AJ536" s="89">
        <v>0.13031303</v>
      </c>
      <c r="AK536" s="90">
        <v>0.33412340899999998</v>
      </c>
      <c r="AL536" s="104">
        <v>0.33412340899999998</v>
      </c>
    </row>
    <row r="537" spans="1:38" x14ac:dyDescent="0.25">
      <c r="A537" s="71">
        <v>1988</v>
      </c>
      <c r="B537" s="72">
        <v>12</v>
      </c>
      <c r="C537" s="89">
        <v>1.5173002799999999</v>
      </c>
      <c r="D537" s="90">
        <v>0.95275265549999999</v>
      </c>
      <c r="E537" s="102">
        <v>5.4424118441694276</v>
      </c>
      <c r="F537" s="89">
        <v>0.65281</v>
      </c>
      <c r="G537" s="90">
        <v>0.4320047675</v>
      </c>
      <c r="H537" s="102">
        <v>1.3315017351482406</v>
      </c>
      <c r="I537" s="89">
        <v>1.42048518</v>
      </c>
      <c r="J537" s="90">
        <v>2.8569447485000001</v>
      </c>
      <c r="K537" s="102">
        <v>6.9257681845912513</v>
      </c>
      <c r="L537" s="89">
        <v>0.12751275000000001</v>
      </c>
      <c r="M537" s="90">
        <v>0.3133563325</v>
      </c>
      <c r="N537" s="102">
        <v>0.83899045423230545</v>
      </c>
      <c r="O537" s="89">
        <v>6.2654804120229645E-4</v>
      </c>
      <c r="P537" s="90">
        <v>8.36951030057413E-4</v>
      </c>
      <c r="Q537" s="102">
        <v>2.8744841202243817E-3</v>
      </c>
      <c r="R537" s="89">
        <v>7.4127608915906785E-4</v>
      </c>
      <c r="S537" s="90">
        <v>9.9022619047619046E-4</v>
      </c>
      <c r="T537" s="102">
        <v>3.2942165686849325E-3</v>
      </c>
      <c r="U537" s="89">
        <v>8.1210893000000003E-3</v>
      </c>
      <c r="V537" s="90">
        <v>1.002886679E-2</v>
      </c>
      <c r="W537" s="102">
        <v>4.70418583516884E-2</v>
      </c>
      <c r="X537" s="89">
        <v>2.3109126999999998E-3</v>
      </c>
      <c r="Y537" s="90">
        <v>1.563069705E-3</v>
      </c>
      <c r="Z537" s="102">
        <v>8.7599845540114428E-3</v>
      </c>
      <c r="AA537" s="89">
        <v>1.32049604E-2</v>
      </c>
      <c r="AB537" s="90">
        <v>6.3205014950000003E-3</v>
      </c>
      <c r="AC537" s="102">
        <v>1.0365727593610853E-2</v>
      </c>
      <c r="AD537" s="89">
        <v>5.9415346000000003E-3</v>
      </c>
      <c r="AE537" s="90">
        <v>3.2221434750000001E-3</v>
      </c>
      <c r="AF537" s="102">
        <v>3.8599931505221298E-3</v>
      </c>
      <c r="AG537" s="89">
        <v>2.5486120000000001E-2</v>
      </c>
      <c r="AH537" s="90">
        <v>2.8124271244999999E-2</v>
      </c>
      <c r="AI537" s="102">
        <v>0.10348652031470361</v>
      </c>
      <c r="AJ537" s="89">
        <v>0.13031303</v>
      </c>
      <c r="AK537" s="90">
        <v>0.33482347899999998</v>
      </c>
      <c r="AL537" s="104">
        <v>0.33482347899999998</v>
      </c>
    </row>
    <row r="538" spans="1:38" x14ac:dyDescent="0.25">
      <c r="A538" s="71">
        <v>1988</v>
      </c>
      <c r="B538" s="72">
        <v>13</v>
      </c>
      <c r="C538" s="89">
        <v>1.5801237100000001</v>
      </c>
      <c r="D538" s="90">
        <v>0.97555145099999996</v>
      </c>
      <c r="E538" s="102">
        <v>5.4375254869662726</v>
      </c>
      <c r="F538" s="89">
        <v>0.68692317999999997</v>
      </c>
      <c r="G538" s="90">
        <v>0.44253977950000001</v>
      </c>
      <c r="H538" s="102">
        <v>1.3385072437163239</v>
      </c>
      <c r="I538" s="89">
        <v>1.4499808700000001</v>
      </c>
      <c r="J538" s="90">
        <v>2.8635874874999998</v>
      </c>
      <c r="K538" s="102">
        <v>6.9322321725195248</v>
      </c>
      <c r="L538" s="89">
        <v>0.12711270999999999</v>
      </c>
      <c r="M538" s="90">
        <v>0.31298629550000001</v>
      </c>
      <c r="N538" s="102">
        <v>0.83936713049132072</v>
      </c>
      <c r="O538" s="89">
        <v>6.2654804120229645E-4</v>
      </c>
      <c r="P538" s="90">
        <v>8.36951030057413E-4</v>
      </c>
      <c r="Q538" s="102">
        <v>2.8896078495093129E-3</v>
      </c>
      <c r="R538" s="89">
        <v>7.4127608915906785E-4</v>
      </c>
      <c r="S538" s="90">
        <v>9.9022619047619046E-4</v>
      </c>
      <c r="T538" s="102">
        <v>3.3670331524058073E-3</v>
      </c>
      <c r="U538" s="89">
        <v>8.5454782999999992E-3</v>
      </c>
      <c r="V538" s="90">
        <v>1.017186531E-2</v>
      </c>
      <c r="W538" s="102">
        <v>4.7289182725225011E-2</v>
      </c>
      <c r="X538" s="89">
        <v>2.4315157999999998E-3</v>
      </c>
      <c r="Y538" s="90">
        <v>1.6004670549999999E-3</v>
      </c>
      <c r="Z538" s="102">
        <v>8.8060478705458585E-3</v>
      </c>
      <c r="AA538" s="89">
        <v>1.3896303400000001E-2</v>
      </c>
      <c r="AB538" s="90">
        <v>6.5277684350000002E-3</v>
      </c>
      <c r="AC538" s="102">
        <v>1.0420258533693206E-2</v>
      </c>
      <c r="AD538" s="89">
        <v>6.2528130999999999E-3</v>
      </c>
      <c r="AE538" s="90">
        <v>3.3163743399999999E-3</v>
      </c>
      <c r="AF538" s="102">
        <v>3.88029523849688E-3</v>
      </c>
      <c r="AG538" s="89">
        <v>2.6819592199999999E-2</v>
      </c>
      <c r="AH538" s="90">
        <v>2.856455653E-2</v>
      </c>
      <c r="AI538" s="102">
        <v>0.10403096507635669</v>
      </c>
      <c r="AJ538" s="89">
        <v>0.12991299000000001</v>
      </c>
      <c r="AK538" s="90">
        <v>0.33450344700000001</v>
      </c>
      <c r="AL538" s="104">
        <v>0.33450344700000001</v>
      </c>
    </row>
    <row r="539" spans="1:38" x14ac:dyDescent="0.25">
      <c r="A539" s="71">
        <v>1988</v>
      </c>
      <c r="B539" s="72">
        <v>14</v>
      </c>
      <c r="C539" s="89">
        <v>1.64451657</v>
      </c>
      <c r="D539" s="90">
        <v>0.99837037299999998</v>
      </c>
      <c r="E539" s="102">
        <v>5.4409748488793532</v>
      </c>
      <c r="F539" s="89">
        <v>0.72141929999999999</v>
      </c>
      <c r="G539" s="90">
        <v>0.45330089750000002</v>
      </c>
      <c r="H539" s="102">
        <v>1.341295921728979</v>
      </c>
      <c r="I539" s="89">
        <v>1.4784275600000001</v>
      </c>
      <c r="J539" s="90">
        <v>2.8698815390000001</v>
      </c>
      <c r="K539" s="102">
        <v>6.939134805117015</v>
      </c>
      <c r="L539" s="89">
        <v>0.12711270999999999</v>
      </c>
      <c r="M539" s="90">
        <v>0.31353635050000001</v>
      </c>
      <c r="N539" s="102">
        <v>0.83950304640378748</v>
      </c>
      <c r="O539" s="89">
        <v>6.2654804120229645E-4</v>
      </c>
      <c r="P539" s="90">
        <v>8.36951030057413E-4</v>
      </c>
      <c r="Q539" s="102">
        <v>2.8956329983925284E-3</v>
      </c>
      <c r="R539" s="89">
        <v>7.4127608915906785E-4</v>
      </c>
      <c r="S539" s="90">
        <v>9.9022619047619046E-4</v>
      </c>
      <c r="T539" s="102">
        <v>3.3931398255618505E-3</v>
      </c>
      <c r="U539" s="89">
        <v>8.9744769999999998E-3</v>
      </c>
      <c r="V539" s="90">
        <v>1.0316543500000001E-2</v>
      </c>
      <c r="W539" s="102">
        <v>4.7387762925475668E-2</v>
      </c>
      <c r="X539" s="89">
        <v>2.5538828999999998E-3</v>
      </c>
      <c r="Y539" s="90">
        <v>1.638831785E-3</v>
      </c>
      <c r="Z539" s="102">
        <v>8.8244052967098793E-3</v>
      </c>
      <c r="AA539" s="89">
        <v>1.4592376299999999E-2</v>
      </c>
      <c r="AB539" s="90">
        <v>6.7402197149999997E-3</v>
      </c>
      <c r="AC539" s="102">
        <v>1.0441966808466421E-2</v>
      </c>
      <c r="AD539" s="89">
        <v>6.5660218000000003E-3</v>
      </c>
      <c r="AE539" s="90">
        <v>3.4127105700000001E-3</v>
      </c>
      <c r="AF539" s="102">
        <v>3.8883825537402734E-3</v>
      </c>
      <c r="AG539" s="89">
        <v>2.8163780699999998E-2</v>
      </c>
      <c r="AH539" s="90">
        <v>2.9010614059999999E-2</v>
      </c>
      <c r="AI539" s="102">
        <v>0.10424762268429383</v>
      </c>
      <c r="AJ539" s="89">
        <v>0.12991299000000001</v>
      </c>
      <c r="AK539" s="90">
        <v>0.335053502</v>
      </c>
      <c r="AL539" s="104">
        <v>0.335053502</v>
      </c>
    </row>
    <row r="540" spans="1:38" x14ac:dyDescent="0.25">
      <c r="A540" s="71">
        <v>1988</v>
      </c>
      <c r="B540" s="72">
        <v>15</v>
      </c>
      <c r="C540" s="89">
        <v>1.71063206</v>
      </c>
      <c r="D540" s="90">
        <v>1.0214091709999999</v>
      </c>
      <c r="E540" s="102">
        <v>5.4478218324657872</v>
      </c>
      <c r="F540" s="89">
        <v>0.75622104000000001</v>
      </c>
      <c r="G540" s="90">
        <v>0.46436081350000002</v>
      </c>
      <c r="H540" s="102">
        <v>1.3467905944858209</v>
      </c>
      <c r="I540" s="89">
        <v>1.50594541</v>
      </c>
      <c r="J540" s="90">
        <v>2.8758263419999999</v>
      </c>
      <c r="K540" s="102">
        <v>6.9528042800602954</v>
      </c>
      <c r="L540" s="89">
        <v>0.12711270999999999</v>
      </c>
      <c r="M540" s="90">
        <v>0.31398639550000002</v>
      </c>
      <c r="N540" s="102">
        <v>0.83977401433132293</v>
      </c>
      <c r="O540" s="89">
        <v>6.2654804120229645E-4</v>
      </c>
      <c r="P540" s="90">
        <v>8.36951030057413E-4</v>
      </c>
      <c r="Q540" s="102">
        <v>2.9285141530099286E-3</v>
      </c>
      <c r="R540" s="89">
        <v>7.4127608915906785E-4</v>
      </c>
      <c r="S540" s="90">
        <v>9.9022619047619046E-4</v>
      </c>
      <c r="T540" s="102">
        <v>3.444713412687215E-3</v>
      </c>
      <c r="U540" s="89">
        <v>9.4078027000000005E-3</v>
      </c>
      <c r="V540" s="90">
        <v>1.0463844085E-2</v>
      </c>
      <c r="W540" s="102">
        <v>4.7581784905436207E-2</v>
      </c>
      <c r="X540" s="89">
        <v>2.6763352999999998E-3</v>
      </c>
      <c r="Y540" s="90">
        <v>1.6778715799999999E-3</v>
      </c>
      <c r="Z540" s="102">
        <v>8.8605398489652563E-3</v>
      </c>
      <c r="AA540" s="89">
        <v>1.52964356E-2</v>
      </c>
      <c r="AB540" s="90">
        <v>6.9585979000000003E-3</v>
      </c>
      <c r="AC540" s="102">
        <v>1.0484713327293926E-2</v>
      </c>
      <c r="AD540" s="89">
        <v>6.8836586000000002E-3</v>
      </c>
      <c r="AE540" s="90">
        <v>3.5120062550000001E-3</v>
      </c>
      <c r="AF540" s="102">
        <v>3.9043034877590571E-3</v>
      </c>
      <c r="AG540" s="89">
        <v>2.9523444400000001E-2</v>
      </c>
      <c r="AH540" s="90">
        <v>2.9466100839999999E-2</v>
      </c>
      <c r="AI540" s="102">
        <v>0.10467467721335701</v>
      </c>
      <c r="AJ540" s="89">
        <v>0.12991299000000001</v>
      </c>
      <c r="AK540" s="90">
        <v>0.33550354700000001</v>
      </c>
      <c r="AL540" s="104">
        <v>0.33550354700000001</v>
      </c>
    </row>
    <row r="541" spans="1:38" x14ac:dyDescent="0.25">
      <c r="A541" s="71">
        <v>1988</v>
      </c>
      <c r="B541" s="72">
        <v>16</v>
      </c>
      <c r="C541" s="89">
        <v>1.77859583</v>
      </c>
      <c r="D541" s="90">
        <v>1.0447880595000001</v>
      </c>
      <c r="E541" s="102">
        <v>5.4546295826975966</v>
      </c>
      <c r="F541" s="89">
        <v>0.79149168000000003</v>
      </c>
      <c r="G541" s="90">
        <v>0.47577135199999998</v>
      </c>
      <c r="H541" s="102">
        <v>1.352278740938047</v>
      </c>
      <c r="I541" s="89">
        <v>1.5325061600000001</v>
      </c>
      <c r="J541" s="90">
        <v>2.8815568814999999</v>
      </c>
      <c r="K541" s="102">
        <v>6.9664058634392747</v>
      </c>
      <c r="L541" s="89">
        <v>0.12711270999999999</v>
      </c>
      <c r="M541" s="90">
        <v>0.31438643550000001</v>
      </c>
      <c r="N541" s="102">
        <v>0.84003879706649198</v>
      </c>
      <c r="O541" s="89">
        <v>6.2654804120229645E-4</v>
      </c>
      <c r="P541" s="90">
        <v>8.36951030057413E-4</v>
      </c>
      <c r="Q541" s="102">
        <v>2.9404585499150913E-3</v>
      </c>
      <c r="R541" s="89">
        <v>7.4127608915906785E-4</v>
      </c>
      <c r="S541" s="90">
        <v>9.9022619047619046E-4</v>
      </c>
      <c r="T541" s="102">
        <v>3.4960950632289436E-3</v>
      </c>
      <c r="U541" s="89">
        <v>9.8469279999999996E-3</v>
      </c>
      <c r="V541" s="90">
        <v>1.0614545785E-2</v>
      </c>
      <c r="W541" s="102">
        <v>4.777592865085728E-2</v>
      </c>
      <c r="X541" s="89">
        <v>2.8018938E-3</v>
      </c>
      <c r="Y541" s="90">
        <v>1.71830323E-3</v>
      </c>
      <c r="Z541" s="102">
        <v>8.8967069185480196E-3</v>
      </c>
      <c r="AA541" s="89">
        <v>1.6010350900000001E-2</v>
      </c>
      <c r="AB541" s="90">
        <v>7.18467384E-3</v>
      </c>
      <c r="AC541" s="102">
        <v>1.0527483018266139E-2</v>
      </c>
      <c r="AD541" s="89">
        <v>7.2046423000000004E-3</v>
      </c>
      <c r="AE541" s="90">
        <v>3.6145761600000002E-3</v>
      </c>
      <c r="AF541" s="102">
        <v>3.9202276716060235E-3</v>
      </c>
      <c r="AG541" s="89">
        <v>3.0900532000000001E-2</v>
      </c>
      <c r="AH541" s="90">
        <v>2.9933073670000001E-2</v>
      </c>
      <c r="AI541" s="102">
        <v>0.10510131694639117</v>
      </c>
      <c r="AJ541" s="89">
        <v>0.12991299000000001</v>
      </c>
      <c r="AK541" s="90">
        <v>0.33600359699999999</v>
      </c>
      <c r="AL541" s="104">
        <v>0.33600359699999999</v>
      </c>
    </row>
    <row r="542" spans="1:38" x14ac:dyDescent="0.25">
      <c r="A542" s="71">
        <v>1988</v>
      </c>
      <c r="B542" s="72">
        <v>17</v>
      </c>
      <c r="C542" s="89">
        <v>1.8489395799999999</v>
      </c>
      <c r="D542" s="90">
        <v>1.0687059765</v>
      </c>
      <c r="E542" s="102">
        <v>5.4627788925123353</v>
      </c>
      <c r="F542" s="89">
        <v>0.82734229999999997</v>
      </c>
      <c r="G542" s="90">
        <v>0.48762201700000002</v>
      </c>
      <c r="H542" s="102">
        <v>1.3588534685892824</v>
      </c>
      <c r="I542" s="89">
        <v>1.55824323</v>
      </c>
      <c r="J542" s="90">
        <v>2.8869939109999998</v>
      </c>
      <c r="K542" s="102">
        <v>6.9826752681059503</v>
      </c>
      <c r="L542" s="89">
        <v>0.12711270999999999</v>
      </c>
      <c r="M542" s="90">
        <v>0.31473647049999998</v>
      </c>
      <c r="N542" s="102">
        <v>0.84035654494276846</v>
      </c>
      <c r="O542" s="89">
        <v>6.2654804120229645E-4</v>
      </c>
      <c r="P542" s="90">
        <v>8.36951030057413E-4</v>
      </c>
      <c r="Q542" s="102">
        <v>2.9547463247268676E-3</v>
      </c>
      <c r="R542" s="89">
        <v>7.4127608915906785E-4</v>
      </c>
      <c r="S542" s="90">
        <v>9.9022619047619046E-4</v>
      </c>
      <c r="T542" s="102">
        <v>3.5575407436597524E-3</v>
      </c>
      <c r="U542" s="89">
        <v>1.0292008599999999E-2</v>
      </c>
      <c r="V542" s="90">
        <v>1.077007439E-2</v>
      </c>
      <c r="W542" s="102">
        <v>4.8007971954931679E-2</v>
      </c>
      <c r="X542" s="89">
        <v>2.9295035000000001E-3</v>
      </c>
      <c r="Y542" s="90">
        <v>1.760319655E-3</v>
      </c>
      <c r="Z542" s="102">
        <v>8.9399055346235674E-3</v>
      </c>
      <c r="AA542" s="89">
        <v>1.6735673900000001E-2</v>
      </c>
      <c r="AB542" s="90">
        <v>7.4202107700000004E-3</v>
      </c>
      <c r="AC542" s="102">
        <v>1.057862173236452E-2</v>
      </c>
      <c r="AD542" s="89">
        <v>7.5316571999999998E-3</v>
      </c>
      <c r="AE542" s="90">
        <v>3.7209217499999999E-3</v>
      </c>
      <c r="AF542" s="102">
        <v>3.9392810799834333E-3</v>
      </c>
      <c r="AG542" s="89">
        <v>3.2300481999999998E-2</v>
      </c>
      <c r="AH542" s="90">
        <v>3.04150316E-2</v>
      </c>
      <c r="AI542" s="102">
        <v>0.1056121335784856</v>
      </c>
      <c r="AJ542" s="89">
        <v>0.12991299000000001</v>
      </c>
      <c r="AK542" s="90">
        <v>0.33640363699999998</v>
      </c>
      <c r="AL542" s="104">
        <v>0.33640363699999998</v>
      </c>
    </row>
    <row r="543" spans="1:38" x14ac:dyDescent="0.25">
      <c r="A543" s="71">
        <v>1988</v>
      </c>
      <c r="B543" s="72">
        <v>18</v>
      </c>
      <c r="C543" s="89">
        <v>1.9213446599999999</v>
      </c>
      <c r="D543" s="90">
        <v>1.0933273535000001</v>
      </c>
      <c r="E543" s="102">
        <v>5.4644393342902369</v>
      </c>
      <c r="F543" s="89">
        <v>0.86387486999999996</v>
      </c>
      <c r="G543" s="90">
        <v>0.49998067899999998</v>
      </c>
      <c r="H543" s="102">
        <v>1.3656668693549205</v>
      </c>
      <c r="I543" s="89">
        <v>1.5832202399999999</v>
      </c>
      <c r="J543" s="90">
        <v>2.8922627009999999</v>
      </c>
      <c r="K543" s="102">
        <v>6.9941046829063422</v>
      </c>
      <c r="L543" s="89">
        <v>0.12711270999999999</v>
      </c>
      <c r="M543" s="90">
        <v>0.31513651050000002</v>
      </c>
      <c r="N543" s="102">
        <v>0.83496359772569084</v>
      </c>
      <c r="O543" s="89">
        <v>6.2654804120229645E-4</v>
      </c>
      <c r="P543" s="90">
        <v>8.36951030057413E-4</v>
      </c>
      <c r="Q543" s="102">
        <v>2.9695611606998626E-3</v>
      </c>
      <c r="R543" s="89">
        <v>7.4127608915906785E-4</v>
      </c>
      <c r="S543" s="90">
        <v>9.9022619047619046E-4</v>
      </c>
      <c r="T543" s="102">
        <v>3.6249313475268958E-3</v>
      </c>
      <c r="U543" s="89">
        <v>1.07468296E-2</v>
      </c>
      <c r="V543" s="90">
        <v>1.093136061E-2</v>
      </c>
      <c r="W543" s="102">
        <v>4.8248795812545285E-2</v>
      </c>
      <c r="X543" s="89">
        <v>3.0581723000000002E-3</v>
      </c>
      <c r="Y543" s="90">
        <v>1.804167095E-3</v>
      </c>
      <c r="Z543" s="102">
        <v>8.9847374244822788E-3</v>
      </c>
      <c r="AA543" s="89">
        <v>1.7474113999999999E-2</v>
      </c>
      <c r="AB543" s="90">
        <v>7.6662425450000002E-3</v>
      </c>
      <c r="AC543" s="102">
        <v>1.0631691752703407E-2</v>
      </c>
      <c r="AD543" s="89">
        <v>7.8638886000000005E-3</v>
      </c>
      <c r="AE543" s="90">
        <v>3.832234185E-3</v>
      </c>
      <c r="AF543" s="102">
        <v>3.9590315039853058E-3</v>
      </c>
      <c r="AG543" s="89">
        <v>3.3725459200000002E-2</v>
      </c>
      <c r="AH543" s="90">
        <v>3.0915225469999998E-2</v>
      </c>
      <c r="AI543" s="102">
        <v>0.10614164909009509</v>
      </c>
      <c r="AJ543" s="89">
        <v>0.12991299000000001</v>
      </c>
      <c r="AK543" s="90">
        <v>0.33680367700000002</v>
      </c>
      <c r="AL543" s="104">
        <v>0.33680367700000002</v>
      </c>
    </row>
    <row r="544" spans="1:38" x14ac:dyDescent="0.25">
      <c r="A544" s="71">
        <v>1988</v>
      </c>
      <c r="B544" s="72">
        <v>19</v>
      </c>
      <c r="C544" s="89">
        <v>1.99643225</v>
      </c>
      <c r="D544" s="90">
        <v>1.1188171170000001</v>
      </c>
      <c r="E544" s="102">
        <v>5.4723212485522037</v>
      </c>
      <c r="F544" s="89">
        <v>0.90106330000000001</v>
      </c>
      <c r="G544" s="90">
        <v>0.51292444349999999</v>
      </c>
      <c r="H544" s="102">
        <v>1.3720236855915668</v>
      </c>
      <c r="I544" s="89">
        <v>1.6075553899999999</v>
      </c>
      <c r="J544" s="90">
        <v>2.8973671995000001</v>
      </c>
      <c r="K544" s="102">
        <v>7.0098520208574904</v>
      </c>
      <c r="L544" s="89">
        <v>0.12421242</v>
      </c>
      <c r="M544" s="90">
        <v>0.30922091899999998</v>
      </c>
      <c r="N544" s="102">
        <v>0.8352629649800114</v>
      </c>
      <c r="O544" s="89">
        <v>6.2654804120229645E-4</v>
      </c>
      <c r="P544" s="90">
        <v>8.36951030057413E-4</v>
      </c>
      <c r="Q544" s="102">
        <v>2.9833806900302694E-3</v>
      </c>
      <c r="R544" s="89">
        <v>7.4127608915906785E-4</v>
      </c>
      <c r="S544" s="90">
        <v>9.9022619047619046E-4</v>
      </c>
      <c r="T544" s="102">
        <v>3.6843668247637591E-3</v>
      </c>
      <c r="U544" s="89">
        <v>1.1210610399999999E-2</v>
      </c>
      <c r="V544" s="90">
        <v>1.109922935E-2</v>
      </c>
      <c r="W544" s="102">
        <v>4.8473273755553319E-2</v>
      </c>
      <c r="X544" s="89">
        <v>3.1896610999999999E-3</v>
      </c>
      <c r="Y544" s="90">
        <v>1.84993272E-3</v>
      </c>
      <c r="Z544" s="102">
        <v>9.0265468263045646E-3</v>
      </c>
      <c r="AA544" s="89">
        <v>1.82274597E-2</v>
      </c>
      <c r="AB544" s="90">
        <v>7.9243476899999998E-3</v>
      </c>
      <c r="AC544" s="102">
        <v>1.0681167758728429E-2</v>
      </c>
      <c r="AD544" s="89">
        <v>8.2029692999999997E-3</v>
      </c>
      <c r="AE544" s="90">
        <v>3.9490131599999997E-3</v>
      </c>
      <c r="AF544" s="102">
        <v>3.9774553808651801E-3</v>
      </c>
      <c r="AG544" s="89">
        <v>3.5179252100000002E-2</v>
      </c>
      <c r="AH544" s="90">
        <v>3.1437395530000002E-2</v>
      </c>
      <c r="AI544" s="102">
        <v>0.10663564197230896</v>
      </c>
      <c r="AJ544" s="89">
        <v>0.12701270000000001</v>
      </c>
      <c r="AK544" s="90">
        <v>0.33088808549999998</v>
      </c>
      <c r="AL544" s="104">
        <v>0.33088808549999998</v>
      </c>
    </row>
    <row r="545" spans="1:38" x14ac:dyDescent="0.25">
      <c r="A545" s="71">
        <v>1988</v>
      </c>
      <c r="B545" s="72">
        <v>20</v>
      </c>
      <c r="C545" s="89">
        <v>2.0740917099999998</v>
      </c>
      <c r="D545" s="90">
        <v>1.145273633</v>
      </c>
      <c r="E545" s="102">
        <v>5.4832592818086345</v>
      </c>
      <c r="F545" s="89">
        <v>0.93918939999999995</v>
      </c>
      <c r="G545" s="90">
        <v>0.52651526199999998</v>
      </c>
      <c r="H545" s="102">
        <v>1.3808927650066178</v>
      </c>
      <c r="I545" s="89">
        <v>1.6311491300000001</v>
      </c>
      <c r="J545" s="90">
        <v>2.9023374574999998</v>
      </c>
      <c r="K545" s="102">
        <v>7.0317311259782489</v>
      </c>
      <c r="L545" s="89">
        <v>0.12421242</v>
      </c>
      <c r="M545" s="90">
        <v>0.30952094899999999</v>
      </c>
      <c r="N545" s="102">
        <v>0.83567871662405824</v>
      </c>
      <c r="O545" s="89">
        <v>6.2654804120229645E-4</v>
      </c>
      <c r="P545" s="90">
        <v>8.36951030057413E-4</v>
      </c>
      <c r="Q545" s="102">
        <v>2.9697557250021058E-3</v>
      </c>
      <c r="R545" s="89">
        <v>7.4127608915906785E-4</v>
      </c>
      <c r="S545" s="90">
        <v>9.9022619047619046E-4</v>
      </c>
      <c r="T545" s="102">
        <v>3.7669899612062007E-3</v>
      </c>
      <c r="U545" s="89">
        <v>1.16844475E-2</v>
      </c>
      <c r="V545" s="90">
        <v>1.1274754729999999E-2</v>
      </c>
      <c r="W545" s="102">
        <v>4.8786644842418056E-2</v>
      </c>
      <c r="X545" s="89">
        <v>3.3249895000000002E-3</v>
      </c>
      <c r="Y545" s="90">
        <v>1.8982211000000001E-3</v>
      </c>
      <c r="Z545" s="102">
        <v>9.0849142031973022E-3</v>
      </c>
      <c r="AA545" s="89">
        <v>1.8998027899999999E-2</v>
      </c>
      <c r="AB545" s="90">
        <v>8.1965534449999992E-3</v>
      </c>
      <c r="AC545" s="102">
        <v>1.0750215540853248E-2</v>
      </c>
      <c r="AD545" s="89">
        <v>8.5492116999999999E-3</v>
      </c>
      <c r="AE545" s="90">
        <v>4.0721350000000002E-3</v>
      </c>
      <c r="AF545" s="102">
        <v>4.0031721522175668E-3</v>
      </c>
      <c r="AG545" s="89">
        <v>3.6666589899999998E-2</v>
      </c>
      <c r="AH545" s="90">
        <v>3.1983775729999997E-2</v>
      </c>
      <c r="AI545" s="102">
        <v>0.10732493156421453</v>
      </c>
      <c r="AJ545" s="89">
        <v>0.12701270000000001</v>
      </c>
      <c r="AK545" s="90">
        <v>0.33118811549999999</v>
      </c>
      <c r="AL545" s="104">
        <v>0.33118811549999999</v>
      </c>
    </row>
    <row r="546" spans="1:38" x14ac:dyDescent="0.25">
      <c r="A546" s="71">
        <v>1988</v>
      </c>
      <c r="B546" s="72">
        <v>21</v>
      </c>
      <c r="C546" s="89">
        <v>2.1547496900000001</v>
      </c>
      <c r="D546" s="90">
        <v>1.173012588</v>
      </c>
      <c r="E546" s="102">
        <v>5.4867214993077766</v>
      </c>
      <c r="F546" s="89">
        <v>0.97823167</v>
      </c>
      <c r="G546" s="90">
        <v>0.5408982725</v>
      </c>
      <c r="H546" s="102">
        <v>1.3836771719909575</v>
      </c>
      <c r="I546" s="89">
        <v>1.6541140599999999</v>
      </c>
      <c r="J546" s="90">
        <v>2.9071918495000002</v>
      </c>
      <c r="K546" s="102">
        <v>7.0386235048772736</v>
      </c>
      <c r="L546" s="89">
        <v>0.12421242</v>
      </c>
      <c r="M546" s="90">
        <v>0.30977097399999998</v>
      </c>
      <c r="N546" s="102">
        <v>0.83581022543648387</v>
      </c>
      <c r="O546" s="89">
        <v>6.2654804120229645E-4</v>
      </c>
      <c r="P546" s="90">
        <v>8.36951030057413E-4</v>
      </c>
      <c r="Q546" s="102">
        <v>2.9757447661837933E-3</v>
      </c>
      <c r="R546" s="89">
        <v>7.4127608915906785E-4</v>
      </c>
      <c r="S546" s="90">
        <v>9.9022619047619046E-4</v>
      </c>
      <c r="T546" s="102">
        <v>3.793007336146733E-3</v>
      </c>
      <c r="U546" s="89">
        <v>1.21693453E-2</v>
      </c>
      <c r="V546" s="90">
        <v>1.145943824E-2</v>
      </c>
      <c r="W546" s="102">
        <v>4.8885049899316795E-2</v>
      </c>
      <c r="X546" s="89">
        <v>3.4632169000000002E-3</v>
      </c>
      <c r="Y546" s="90">
        <v>1.949071315E-3</v>
      </c>
      <c r="Z546" s="102">
        <v>9.1032368254370943E-3</v>
      </c>
      <c r="AA546" s="89">
        <v>1.97881894E-2</v>
      </c>
      <c r="AB546" s="90">
        <v>8.4844963999999995E-3</v>
      </c>
      <c r="AC546" s="102">
        <v>1.0771908140861363E-2</v>
      </c>
      <c r="AD546" s="89">
        <v>8.9048309000000006E-3</v>
      </c>
      <c r="AE546" s="90">
        <v>4.2021548550000001E-3</v>
      </c>
      <c r="AF546" s="102">
        <v>4.0112447582559812E-3</v>
      </c>
      <c r="AG546" s="89">
        <v>3.8191342199999999E-2</v>
      </c>
      <c r="AH546" s="90">
        <v>3.2559318529999999E-2</v>
      </c>
      <c r="AI546" s="102">
        <v>0.10754150142742337</v>
      </c>
      <c r="AJ546" s="89">
        <v>0.12701270000000001</v>
      </c>
      <c r="AK546" s="90">
        <v>0.3314881455</v>
      </c>
      <c r="AL546" s="104">
        <v>0.3314881455</v>
      </c>
    </row>
    <row r="547" spans="1:38" x14ac:dyDescent="0.25">
      <c r="A547" s="71">
        <v>1988</v>
      </c>
      <c r="B547" s="72">
        <v>22</v>
      </c>
      <c r="C547" s="89">
        <v>2.2384293300000002</v>
      </c>
      <c r="D547" s="90">
        <v>1.2021207684999999</v>
      </c>
      <c r="E547" s="102">
        <v>5.4846893241907511</v>
      </c>
      <c r="F547" s="89">
        <v>1.01830865</v>
      </c>
      <c r="G547" s="90">
        <v>0.55613860449999997</v>
      </c>
      <c r="H547" s="102">
        <v>1.3820378468099392</v>
      </c>
      <c r="I547" s="89">
        <v>1.67672113</v>
      </c>
      <c r="J547" s="90">
        <v>2.9120118165000002</v>
      </c>
      <c r="K547" s="102">
        <v>7.0345574074189203</v>
      </c>
      <c r="L547" s="89">
        <v>0.12421242</v>
      </c>
      <c r="M547" s="90">
        <v>0.31002099900000002</v>
      </c>
      <c r="N547" s="102">
        <v>0.83573117650657736</v>
      </c>
      <c r="O547" s="89">
        <v>6.2654804120229645E-4</v>
      </c>
      <c r="P547" s="90">
        <v>8.36951030057413E-4</v>
      </c>
      <c r="Q547" s="102">
        <v>2.9722193269527087E-3</v>
      </c>
      <c r="R547" s="89">
        <v>7.4127608915906785E-4</v>
      </c>
      <c r="S547" s="90">
        <v>9.9022619047619046E-4</v>
      </c>
      <c r="T547" s="102">
        <v>3.777689955622182E-3</v>
      </c>
      <c r="U547" s="89">
        <v>1.2668459599999999E-2</v>
      </c>
      <c r="V547" s="90">
        <v>1.1654314405E-2</v>
      </c>
      <c r="W547" s="102">
        <v>4.8827134944267971E-2</v>
      </c>
      <c r="X547" s="89">
        <v>3.6050230000000002E-3</v>
      </c>
      <c r="Y547" s="90">
        <v>2.0031742199999999E-3</v>
      </c>
      <c r="Z547" s="102">
        <v>9.0924507177092967E-3</v>
      </c>
      <c r="AA547" s="89">
        <v>2.05983322E-2</v>
      </c>
      <c r="AB547" s="90">
        <v>8.7900824900000001E-3</v>
      </c>
      <c r="AC547" s="102">
        <v>1.0759132061530376E-2</v>
      </c>
      <c r="AD547" s="89">
        <v>9.2692400999999994E-3</v>
      </c>
      <c r="AE547" s="90">
        <v>4.3402644499999999E-3</v>
      </c>
      <c r="AF547" s="102">
        <v>4.0064885307718474E-3</v>
      </c>
      <c r="AG547" s="89">
        <v>3.9756302E-2</v>
      </c>
      <c r="AH547" s="90">
        <v>3.3167026065000001E-2</v>
      </c>
      <c r="AI547" s="102">
        <v>0.10741404886089237</v>
      </c>
      <c r="AJ547" s="89">
        <v>0.12701270000000001</v>
      </c>
      <c r="AK547" s="90">
        <v>0.33173817049999998</v>
      </c>
      <c r="AL547" s="104">
        <v>0.33173817049999998</v>
      </c>
    </row>
    <row r="548" spans="1:38" x14ac:dyDescent="0.25">
      <c r="A548" s="71">
        <v>1988</v>
      </c>
      <c r="B548" s="72">
        <v>23</v>
      </c>
      <c r="C548" s="89">
        <v>2.3253833699999999</v>
      </c>
      <c r="D548" s="90">
        <v>1.232819176</v>
      </c>
      <c r="E548" s="102">
        <v>5.4908505087874842</v>
      </c>
      <c r="F548" s="89">
        <v>1.0595545500000001</v>
      </c>
      <c r="G548" s="90">
        <v>0.57235908599999996</v>
      </c>
      <c r="H548" s="102">
        <v>1.387006186082318</v>
      </c>
      <c r="I548" s="89">
        <v>1.69876564</v>
      </c>
      <c r="J548" s="90">
        <v>2.9167808989999999</v>
      </c>
      <c r="K548" s="102">
        <v>7.0468653528310767</v>
      </c>
      <c r="L548" s="89">
        <v>0.12421242</v>
      </c>
      <c r="M548" s="90">
        <v>0.31022101899999999</v>
      </c>
      <c r="N548" s="102">
        <v>0.83596494760909712</v>
      </c>
      <c r="O548" s="89">
        <v>6.2654804120229645E-4</v>
      </c>
      <c r="P548" s="90">
        <v>8.36951030057413E-4</v>
      </c>
      <c r="Q548" s="102">
        <v>2.9828983802351848E-3</v>
      </c>
      <c r="R548" s="89">
        <v>7.4127608915906785E-4</v>
      </c>
      <c r="S548" s="90">
        <v>9.9022619047619046E-4</v>
      </c>
      <c r="T548" s="102">
        <v>3.8241554565587796E-3</v>
      </c>
      <c r="U548" s="89">
        <v>1.3181263E-2</v>
      </c>
      <c r="V548" s="90">
        <v>1.1860595485E-2</v>
      </c>
      <c r="W548" s="102">
        <v>4.9002600033566469E-2</v>
      </c>
      <c r="X548" s="89">
        <v>3.7502007000000002E-3</v>
      </c>
      <c r="Y548" s="90">
        <v>2.0604526050000001E-3</v>
      </c>
      <c r="Z548" s="102">
        <v>9.1251204197268718E-3</v>
      </c>
      <c r="AA548" s="89">
        <v>2.1432329399999998E-2</v>
      </c>
      <c r="AB548" s="90">
        <v>9.1154563999999993E-3</v>
      </c>
      <c r="AC548" s="102">
        <v>1.0797806658931782E-2</v>
      </c>
      <c r="AD548" s="89">
        <v>9.6442870999999993E-3</v>
      </c>
      <c r="AE548" s="90">
        <v>4.4868149549999996E-3</v>
      </c>
      <c r="AF548" s="102">
        <v>4.0208879335821637E-3</v>
      </c>
      <c r="AG548" s="89">
        <v>4.1365067899999997E-2</v>
      </c>
      <c r="AH548" s="90">
        <v>3.3811220594999997E-2</v>
      </c>
      <c r="AI548" s="102">
        <v>0.10780013928262606</v>
      </c>
      <c r="AJ548" s="89">
        <v>0.12701270000000001</v>
      </c>
      <c r="AK548" s="90">
        <v>0.33203820049999999</v>
      </c>
      <c r="AL548" s="104">
        <v>0.33203820049999999</v>
      </c>
    </row>
    <row r="549" spans="1:38" x14ac:dyDescent="0.25">
      <c r="A549" s="71">
        <v>1988</v>
      </c>
      <c r="B549" s="72">
        <v>24</v>
      </c>
      <c r="C549" s="89">
        <v>2.4157565499999998</v>
      </c>
      <c r="D549" s="90">
        <v>1.2653252815</v>
      </c>
      <c r="E549" s="102">
        <v>5.4925264637610445</v>
      </c>
      <c r="F549" s="89">
        <v>1.1018984300000001</v>
      </c>
      <c r="G549" s="90">
        <v>0.58963106200000004</v>
      </c>
      <c r="H549" s="102">
        <v>1.3883606279225418</v>
      </c>
      <c r="I549" s="89">
        <v>1.7204025199999999</v>
      </c>
      <c r="J549" s="90">
        <v>2.9215591719999998</v>
      </c>
      <c r="K549" s="102">
        <v>7.050224607884175</v>
      </c>
      <c r="L549" s="89">
        <v>0.12421242</v>
      </c>
      <c r="M549" s="90">
        <v>0.31042103900000001</v>
      </c>
      <c r="N549" s="102">
        <v>0.83602937805511501</v>
      </c>
      <c r="O549" s="89">
        <v>6.2654804120229645E-4</v>
      </c>
      <c r="P549" s="90">
        <v>8.36951030057413E-4</v>
      </c>
      <c r="Q549" s="102">
        <v>2.9858102130307586E-3</v>
      </c>
      <c r="R549" s="89">
        <v>7.4127608915906785E-4</v>
      </c>
      <c r="S549" s="90">
        <v>9.9022619047619046E-4</v>
      </c>
      <c r="T549" s="102">
        <v>3.8368245277486165E-3</v>
      </c>
      <c r="U549" s="89">
        <v>1.37086547E-2</v>
      </c>
      <c r="V549" s="90">
        <v>1.2079846925E-2</v>
      </c>
      <c r="W549" s="102">
        <v>4.9050537669308759E-2</v>
      </c>
      <c r="X549" s="89">
        <v>3.9009867999999998E-3</v>
      </c>
      <c r="Y549" s="90">
        <v>2.1218324899999999E-3</v>
      </c>
      <c r="Z549" s="102">
        <v>9.1340354969188103E-3</v>
      </c>
      <c r="AA549" s="89">
        <v>2.2290936300000001E-2</v>
      </c>
      <c r="AB549" s="90">
        <v>9.4623981799999996E-3</v>
      </c>
      <c r="AC549" s="102">
        <v>1.0808354960234409E-2</v>
      </c>
      <c r="AD549" s="89">
        <v>1.0030993699999999E-2</v>
      </c>
      <c r="AE549" s="90">
        <v>4.643510115E-3</v>
      </c>
      <c r="AF549" s="102">
        <v>4.0248299917402166E-3</v>
      </c>
      <c r="AG549" s="89">
        <v>4.3021458200000001E-2</v>
      </c>
      <c r="AH549" s="90">
        <v>3.4495890855000003E-2</v>
      </c>
      <c r="AI549" s="102">
        <v>0.10790558430686102</v>
      </c>
      <c r="AJ549" s="89">
        <v>0.12701270000000001</v>
      </c>
      <c r="AK549" s="90">
        <v>0.33223822050000001</v>
      </c>
      <c r="AL549" s="104">
        <v>0.33223822050000001</v>
      </c>
    </row>
    <row r="550" spans="1:38" x14ac:dyDescent="0.25">
      <c r="A550" s="71">
        <v>1988</v>
      </c>
      <c r="B550" s="72">
        <v>25</v>
      </c>
      <c r="C550" s="89">
        <v>2.4157565499999998</v>
      </c>
      <c r="D550" s="90">
        <v>1.2653252815</v>
      </c>
      <c r="E550" s="102">
        <v>5.495466985326364</v>
      </c>
      <c r="F550" s="89">
        <v>1.1018984300000001</v>
      </c>
      <c r="G550" s="90">
        <v>0.58963106200000004</v>
      </c>
      <c r="H550" s="102">
        <v>1.3907313736298372</v>
      </c>
      <c r="I550" s="89">
        <v>1.7204025199999999</v>
      </c>
      <c r="J550" s="90">
        <v>2.9215591719999998</v>
      </c>
      <c r="K550" s="102">
        <v>7.05609125254988</v>
      </c>
      <c r="L550" s="89">
        <v>0.12421242</v>
      </c>
      <c r="M550" s="90">
        <v>0.31042103900000001</v>
      </c>
      <c r="N550" s="102">
        <v>0.83614201094366758</v>
      </c>
      <c r="O550" s="89">
        <v>6.2654804120229645E-4</v>
      </c>
      <c r="P550" s="90">
        <v>8.36951030057413E-4</v>
      </c>
      <c r="Q550" s="102">
        <v>2.9909146351440336E-3</v>
      </c>
      <c r="R550" s="89">
        <v>7.4127608915906785E-4</v>
      </c>
      <c r="S550" s="90">
        <v>9.9022619047619046E-4</v>
      </c>
      <c r="T550" s="102">
        <v>3.8589971071171353E-3</v>
      </c>
      <c r="U550" s="89">
        <v>1.37086547E-2</v>
      </c>
      <c r="V550" s="90">
        <v>1.2079846925E-2</v>
      </c>
      <c r="W550" s="102">
        <v>4.9134259672783696E-2</v>
      </c>
      <c r="X550" s="89">
        <v>3.9009867999999998E-3</v>
      </c>
      <c r="Y550" s="90">
        <v>2.1218324899999999E-3</v>
      </c>
      <c r="Z550" s="102">
        <v>9.1496522102993052E-3</v>
      </c>
      <c r="AA550" s="89">
        <v>2.2290936300000001E-2</v>
      </c>
      <c r="AB550" s="90">
        <v>9.4623981799999996E-3</v>
      </c>
      <c r="AC550" s="102">
        <v>1.0826830891750924E-2</v>
      </c>
      <c r="AD550" s="89">
        <v>1.0030993699999999E-2</v>
      </c>
      <c r="AE550" s="90">
        <v>4.643510115E-3</v>
      </c>
      <c r="AF550" s="102">
        <v>4.031699444625501E-3</v>
      </c>
      <c r="AG550" s="89">
        <v>4.3021458200000001E-2</v>
      </c>
      <c r="AH550" s="90">
        <v>3.4495890855000003E-2</v>
      </c>
      <c r="AI550" s="102">
        <v>0.10808993123870909</v>
      </c>
      <c r="AJ550" s="89">
        <v>0.12701270000000001</v>
      </c>
      <c r="AK550" s="90">
        <v>0.33223822050000001</v>
      </c>
      <c r="AL550" s="104">
        <v>0.33223822050000001</v>
      </c>
    </row>
    <row r="551" spans="1:38" x14ac:dyDescent="0.25">
      <c r="A551" s="71">
        <v>1988</v>
      </c>
      <c r="B551" s="72">
        <v>26</v>
      </c>
      <c r="C551" s="89">
        <v>2.4157565499999998</v>
      </c>
      <c r="D551" s="90">
        <v>1.2653252815</v>
      </c>
      <c r="E551" s="102">
        <v>5.3076579543465749</v>
      </c>
      <c r="F551" s="89">
        <v>1.1018984300000001</v>
      </c>
      <c r="G551" s="90">
        <v>0.58963106200000004</v>
      </c>
      <c r="H551" s="102">
        <v>1.3431447691910228</v>
      </c>
      <c r="I551" s="89">
        <v>1.7204025199999999</v>
      </c>
      <c r="J551" s="90">
        <v>2.9215591719999998</v>
      </c>
      <c r="K551" s="102">
        <v>7.0985967014192735</v>
      </c>
      <c r="L551" s="89">
        <v>0.12421242</v>
      </c>
      <c r="M551" s="90">
        <v>0.31042103900000001</v>
      </c>
      <c r="N551" s="102">
        <v>0.80261538161280455</v>
      </c>
      <c r="O551" s="89">
        <v>6.2654804120229645E-4</v>
      </c>
      <c r="P551" s="90">
        <v>8.36951030057413E-4</v>
      </c>
      <c r="Q551" s="102">
        <v>2.8885693343667436E-3</v>
      </c>
      <c r="R551" s="89">
        <v>7.4127608915906785E-4</v>
      </c>
      <c r="S551" s="90">
        <v>9.9022619047619046E-4</v>
      </c>
      <c r="T551" s="102">
        <v>3.8729121350767975E-3</v>
      </c>
      <c r="U551" s="89">
        <v>1.37086547E-2</v>
      </c>
      <c r="V551" s="90">
        <v>1.2079846925E-2</v>
      </c>
      <c r="W551" s="102">
        <v>4.7452916085373081E-2</v>
      </c>
      <c r="X551" s="89">
        <v>3.9009867999999998E-3</v>
      </c>
      <c r="Y551" s="90">
        <v>2.1218324899999999E-3</v>
      </c>
      <c r="Z551" s="102">
        <v>8.8365524414331063E-3</v>
      </c>
      <c r="AA551" s="89">
        <v>2.2290936300000001E-2</v>
      </c>
      <c r="AB551" s="90">
        <v>9.4623981799999996E-3</v>
      </c>
      <c r="AC551" s="102">
        <v>1.0456354026551991E-2</v>
      </c>
      <c r="AD551" s="89">
        <v>1.0030993699999999E-2</v>
      </c>
      <c r="AE551" s="90">
        <v>4.643510115E-3</v>
      </c>
      <c r="AF551" s="102">
        <v>3.8937354234900952E-3</v>
      </c>
      <c r="AG551" s="89">
        <v>4.3021458200000001E-2</v>
      </c>
      <c r="AH551" s="90">
        <v>3.4495890855000003E-2</v>
      </c>
      <c r="AI551" s="102">
        <v>0.10439122867548398</v>
      </c>
      <c r="AJ551" s="89">
        <v>0.12701270000000001</v>
      </c>
      <c r="AK551" s="90">
        <v>0.33223822050000001</v>
      </c>
      <c r="AL551" s="104">
        <v>0.33223822050000001</v>
      </c>
    </row>
    <row r="552" spans="1:38" x14ac:dyDescent="0.25">
      <c r="A552" s="71">
        <v>1988</v>
      </c>
      <c r="B552" s="72">
        <v>27</v>
      </c>
      <c r="C552" s="89">
        <v>2.4157565499999998</v>
      </c>
      <c r="D552" s="90">
        <v>1.2653252815</v>
      </c>
      <c r="E552" s="102">
        <v>5.3091275584513538</v>
      </c>
      <c r="F552" s="89">
        <v>1.1018984300000001</v>
      </c>
      <c r="G552" s="90">
        <v>0.58963106200000004</v>
      </c>
      <c r="H552" s="102">
        <v>1.3443334097335233</v>
      </c>
      <c r="I552" s="89">
        <v>1.7204025199999999</v>
      </c>
      <c r="J552" s="90">
        <v>2.9215591719999998</v>
      </c>
      <c r="K552" s="102">
        <v>7.1016773231040435</v>
      </c>
      <c r="L552" s="89">
        <v>0.12421242</v>
      </c>
      <c r="M552" s="90">
        <v>0.31042103900000001</v>
      </c>
      <c r="N552" s="102">
        <v>0.80267412577736319</v>
      </c>
      <c r="O552" s="89">
        <v>6.2654804120229645E-4</v>
      </c>
      <c r="P552" s="90">
        <v>8.36951030057413E-4</v>
      </c>
      <c r="Q552" s="102">
        <v>2.8911232598988605E-3</v>
      </c>
      <c r="R552" s="89">
        <v>7.4127608915906785E-4</v>
      </c>
      <c r="S552" s="90">
        <v>9.9022619047619046E-4</v>
      </c>
      <c r="T552" s="102">
        <v>3.8844183202098649E-3</v>
      </c>
      <c r="U552" s="89">
        <v>1.37086547E-2</v>
      </c>
      <c r="V552" s="90">
        <v>1.2079846925E-2</v>
      </c>
      <c r="W552" s="102">
        <v>4.74949390430668E-2</v>
      </c>
      <c r="X552" s="89">
        <v>3.9009867999999998E-3</v>
      </c>
      <c r="Y552" s="90">
        <v>2.1218324899999999E-3</v>
      </c>
      <c r="Z552" s="102">
        <v>8.8443843776892014E-3</v>
      </c>
      <c r="AA552" s="89">
        <v>2.2290936300000001E-2</v>
      </c>
      <c r="AB552" s="90">
        <v>9.4623981799999996E-3</v>
      </c>
      <c r="AC552" s="102">
        <v>1.0465594014948044E-2</v>
      </c>
      <c r="AD552" s="89">
        <v>1.0030993699999999E-2</v>
      </c>
      <c r="AE552" s="90">
        <v>4.643510115E-3</v>
      </c>
      <c r="AF552" s="102">
        <v>3.8971807559034779E-3</v>
      </c>
      <c r="AG552" s="89">
        <v>4.3021458200000001E-2</v>
      </c>
      <c r="AH552" s="90">
        <v>3.4495890855000003E-2</v>
      </c>
      <c r="AI552" s="102">
        <v>0.10448337004015179</v>
      </c>
      <c r="AJ552" s="89">
        <v>0.12701270000000001</v>
      </c>
      <c r="AK552" s="90">
        <v>0.33223822050000001</v>
      </c>
      <c r="AL552" s="104">
        <v>0.33223822050000001</v>
      </c>
    </row>
    <row r="553" spans="1:38" x14ac:dyDescent="0.25">
      <c r="A553" s="71">
        <v>1988</v>
      </c>
      <c r="B553" s="72">
        <v>28</v>
      </c>
      <c r="C553" s="89">
        <v>2.4157565499999998</v>
      </c>
      <c r="D553" s="90">
        <v>1.2653252815</v>
      </c>
      <c r="E553" s="102">
        <v>5.3104798282840546</v>
      </c>
      <c r="F553" s="89">
        <v>1.1018984300000001</v>
      </c>
      <c r="G553" s="90">
        <v>0.58963106200000004</v>
      </c>
      <c r="H553" s="102">
        <v>1.3454149595377516</v>
      </c>
      <c r="I553" s="89">
        <v>1.7204025199999999</v>
      </c>
      <c r="J553" s="90">
        <v>2.9215591719999998</v>
      </c>
      <c r="K553" s="102">
        <v>7.1044386887803466</v>
      </c>
      <c r="L553" s="89">
        <v>0.12421242</v>
      </c>
      <c r="M553" s="90">
        <v>0.31042103900000001</v>
      </c>
      <c r="N553" s="102">
        <v>0.80272229004425966</v>
      </c>
      <c r="O553" s="89">
        <v>6.2654804120229645E-4</v>
      </c>
      <c r="P553" s="90">
        <v>8.36951030057413E-4</v>
      </c>
      <c r="Q553" s="102">
        <v>2.8934559202998312E-3</v>
      </c>
      <c r="R553" s="89">
        <v>7.4127608915906785E-4</v>
      </c>
      <c r="S553" s="90">
        <v>9.9022619047619046E-4</v>
      </c>
      <c r="T553" s="102">
        <v>3.8949505490105921E-3</v>
      </c>
      <c r="U553" s="89">
        <v>1.37086547E-2</v>
      </c>
      <c r="V553" s="90">
        <v>1.2079846925E-2</v>
      </c>
      <c r="W553" s="102">
        <v>4.7533241370937958E-2</v>
      </c>
      <c r="X553" s="89">
        <v>3.9009867999999998E-3</v>
      </c>
      <c r="Y553" s="90">
        <v>2.1218324899999999E-3</v>
      </c>
      <c r="Z553" s="102">
        <v>8.8514928283796243E-3</v>
      </c>
      <c r="AA553" s="89">
        <v>2.2290936300000001E-2</v>
      </c>
      <c r="AB553" s="90">
        <v>9.4623981799999996E-3</v>
      </c>
      <c r="AC553" s="102">
        <v>1.0474037055309169E-2</v>
      </c>
      <c r="AD553" s="89">
        <v>1.0030993699999999E-2</v>
      </c>
      <c r="AE553" s="90">
        <v>4.643510115E-3</v>
      </c>
      <c r="AF553" s="102">
        <v>3.9003189194913614E-3</v>
      </c>
      <c r="AG553" s="89">
        <v>4.3021458200000001E-2</v>
      </c>
      <c r="AH553" s="90">
        <v>3.4495890855000003E-2</v>
      </c>
      <c r="AI553" s="102">
        <v>0.10456767901929737</v>
      </c>
      <c r="AJ553" s="89">
        <v>0.12701270000000001</v>
      </c>
      <c r="AK553" s="90">
        <v>0.33223822050000001</v>
      </c>
      <c r="AL553" s="104">
        <v>0.33223822050000001</v>
      </c>
    </row>
    <row r="554" spans="1:38" x14ac:dyDescent="0.25">
      <c r="A554" s="71">
        <v>1988</v>
      </c>
      <c r="B554" s="72">
        <v>29</v>
      </c>
      <c r="C554" s="89">
        <v>2.4157565499999998</v>
      </c>
      <c r="D554" s="90">
        <v>1.2653252815</v>
      </c>
      <c r="E554" s="102">
        <v>5.3117388790605844</v>
      </c>
      <c r="F554" s="89">
        <v>1.1018984300000001</v>
      </c>
      <c r="G554" s="90">
        <v>0.58963106200000004</v>
      </c>
      <c r="H554" s="102">
        <v>1.3464294317103809</v>
      </c>
      <c r="I554" s="89">
        <v>1.7204025199999999</v>
      </c>
      <c r="J554" s="90">
        <v>2.9215591719999998</v>
      </c>
      <c r="K554" s="102">
        <v>7.107102566469246</v>
      </c>
      <c r="L554" s="89">
        <v>0.12421242</v>
      </c>
      <c r="M554" s="90">
        <v>0.31042103900000001</v>
      </c>
      <c r="N554" s="102">
        <v>0.8027716891566512</v>
      </c>
      <c r="O554" s="89">
        <v>6.2654804120229645E-4</v>
      </c>
      <c r="P554" s="90">
        <v>8.36951030057413E-4</v>
      </c>
      <c r="Q554" s="102">
        <v>2.8956337268928028E-3</v>
      </c>
      <c r="R554" s="89">
        <v>7.4127608915906785E-4</v>
      </c>
      <c r="S554" s="90">
        <v>9.9022619047619046E-4</v>
      </c>
      <c r="T554" s="102">
        <v>3.9047348921877798E-3</v>
      </c>
      <c r="U554" s="89">
        <v>1.37086547E-2</v>
      </c>
      <c r="V554" s="90">
        <v>1.2079846925E-2</v>
      </c>
      <c r="W554" s="102">
        <v>4.7569041612183664E-2</v>
      </c>
      <c r="X554" s="89">
        <v>3.9009867999999998E-3</v>
      </c>
      <c r="Y554" s="90">
        <v>2.1218324899999999E-3</v>
      </c>
      <c r="Z554" s="102">
        <v>8.8581680191267328E-3</v>
      </c>
      <c r="AA554" s="89">
        <v>2.2290936300000001E-2</v>
      </c>
      <c r="AB554" s="90">
        <v>9.4623981799999996E-3</v>
      </c>
      <c r="AC554" s="102">
        <v>1.0481904991282718E-2</v>
      </c>
      <c r="AD554" s="89">
        <v>1.0030993699999999E-2</v>
      </c>
      <c r="AE554" s="90">
        <v>4.643510115E-3</v>
      </c>
      <c r="AF554" s="102">
        <v>3.9032592108299356E-3</v>
      </c>
      <c r="AG554" s="89">
        <v>4.3021458200000001E-2</v>
      </c>
      <c r="AH554" s="90">
        <v>3.4495890855000003E-2</v>
      </c>
      <c r="AI554" s="102">
        <v>0.10464648626387714</v>
      </c>
      <c r="AJ554" s="89">
        <v>0.12701270000000001</v>
      </c>
      <c r="AK554" s="90">
        <v>0.33223822050000001</v>
      </c>
      <c r="AL554" s="104">
        <v>0.33223822050000001</v>
      </c>
    </row>
    <row r="555" spans="1:38" x14ac:dyDescent="0.25">
      <c r="A555" s="71">
        <v>1988</v>
      </c>
      <c r="B555" s="72">
        <v>30</v>
      </c>
      <c r="C555" s="89">
        <v>2.4157565499999998</v>
      </c>
      <c r="D555" s="90">
        <v>1.2653252815</v>
      </c>
      <c r="E555" s="102">
        <v>5.3128619815279929</v>
      </c>
      <c r="F555" s="89">
        <v>1.1018984300000001</v>
      </c>
      <c r="G555" s="90">
        <v>0.58963106200000004</v>
      </c>
      <c r="H555" s="102">
        <v>1.347348873785317</v>
      </c>
      <c r="I555" s="89">
        <v>1.7204025199999999</v>
      </c>
      <c r="J555" s="90">
        <v>2.9215591719999998</v>
      </c>
      <c r="K555" s="102">
        <v>7.1094542829860137</v>
      </c>
      <c r="L555" s="89">
        <v>0.12421242</v>
      </c>
      <c r="M555" s="90">
        <v>0.31042103900000001</v>
      </c>
      <c r="N555" s="102">
        <v>0.80281113478925237</v>
      </c>
      <c r="O555" s="89">
        <v>6.2654804120229645E-4</v>
      </c>
      <c r="P555" s="90">
        <v>8.36951030057413E-4</v>
      </c>
      <c r="Q555" s="102">
        <v>2.8976081920382593E-3</v>
      </c>
      <c r="R555" s="89">
        <v>7.4127608915906785E-4</v>
      </c>
      <c r="S555" s="90">
        <v>9.9022619047619046E-4</v>
      </c>
      <c r="T555" s="102">
        <v>3.9136662360276363E-3</v>
      </c>
      <c r="U555" s="89">
        <v>1.37086547E-2</v>
      </c>
      <c r="V555" s="90">
        <v>1.2079846925E-2</v>
      </c>
      <c r="W555" s="102">
        <v>4.7601498463340858E-2</v>
      </c>
      <c r="X555" s="89">
        <v>3.9009867999999998E-3</v>
      </c>
      <c r="Y555" s="90">
        <v>2.1218324899999999E-3</v>
      </c>
      <c r="Z555" s="102">
        <v>8.8642283964981815E-3</v>
      </c>
      <c r="AA555" s="89">
        <v>2.2290936300000001E-2</v>
      </c>
      <c r="AB555" s="90">
        <v>9.4623981799999996E-3</v>
      </c>
      <c r="AC555" s="102">
        <v>1.0489074999398175E-2</v>
      </c>
      <c r="AD555" s="89">
        <v>1.0030993699999999E-2</v>
      </c>
      <c r="AE555" s="90">
        <v>4.643510115E-3</v>
      </c>
      <c r="AF555" s="102">
        <v>3.9059208600476644E-3</v>
      </c>
      <c r="AG555" s="89">
        <v>4.3021458200000001E-2</v>
      </c>
      <c r="AH555" s="90">
        <v>3.4495890855000003E-2</v>
      </c>
      <c r="AI555" s="102">
        <v>0.10471797477953156</v>
      </c>
      <c r="AJ555" s="89">
        <v>0.12701270000000001</v>
      </c>
      <c r="AK555" s="90">
        <v>0.33223822050000001</v>
      </c>
      <c r="AL555" s="104">
        <v>0.33223822050000001</v>
      </c>
    </row>
    <row r="556" spans="1:38" ht="13" x14ac:dyDescent="0.3">
      <c r="A556" s="71">
        <v>1988</v>
      </c>
      <c r="B556" s="72">
        <v>31</v>
      </c>
      <c r="C556" s="89">
        <v>2.4157565499999998</v>
      </c>
      <c r="D556" s="90">
        <v>1.2653252815</v>
      </c>
      <c r="E556" s="91">
        <v>5.3128619815279929</v>
      </c>
      <c r="F556" s="89">
        <v>1.1018984300000001</v>
      </c>
      <c r="G556" s="90">
        <v>0.58963106200000004</v>
      </c>
      <c r="H556" s="91">
        <v>1.347348873785317</v>
      </c>
      <c r="I556" s="89">
        <v>1.7204025199999999</v>
      </c>
      <c r="J556" s="90">
        <v>2.9215591719999998</v>
      </c>
      <c r="K556" s="91">
        <v>7.1094542829860137</v>
      </c>
      <c r="L556" s="89">
        <v>0.12421242</v>
      </c>
      <c r="M556" s="90">
        <v>0.31042103900000001</v>
      </c>
      <c r="N556" s="91">
        <v>0.80281113478925237</v>
      </c>
      <c r="O556" s="89">
        <v>6.2654804120229645E-4</v>
      </c>
      <c r="P556" s="90">
        <v>8.36951030057413E-4</v>
      </c>
      <c r="Q556" s="91">
        <v>2.8976081920382593E-3</v>
      </c>
      <c r="R556" s="89">
        <v>7.4127608915906785E-4</v>
      </c>
      <c r="S556" s="90">
        <v>9.9022619047619046E-4</v>
      </c>
      <c r="T556" s="91">
        <v>3.9136662360276363E-3</v>
      </c>
      <c r="U556" s="89">
        <v>1.37086547E-2</v>
      </c>
      <c r="V556" s="90">
        <v>1.2079846925E-2</v>
      </c>
      <c r="W556" s="91">
        <v>4.7601498463340858E-2</v>
      </c>
      <c r="X556" s="89">
        <v>3.9009867999999998E-3</v>
      </c>
      <c r="Y556" s="90">
        <v>2.1218324899999999E-3</v>
      </c>
      <c r="Z556" s="91">
        <v>8.8642283964981815E-3</v>
      </c>
      <c r="AA556" s="89">
        <v>2.2290936300000001E-2</v>
      </c>
      <c r="AB556" s="90">
        <v>9.4623981799999996E-3</v>
      </c>
      <c r="AC556" s="91">
        <v>1.0489074999398175E-2</v>
      </c>
      <c r="AD556" s="89">
        <v>1.0030993699999999E-2</v>
      </c>
      <c r="AE556" s="90">
        <v>4.643510115E-3</v>
      </c>
      <c r="AF556" s="91">
        <v>3.9059208600476644E-3</v>
      </c>
      <c r="AG556" s="89">
        <v>4.3021458200000001E-2</v>
      </c>
      <c r="AH556" s="90">
        <v>3.4495890855000003E-2</v>
      </c>
      <c r="AI556" s="91">
        <v>0.10471797477953156</v>
      </c>
      <c r="AJ556" s="89">
        <v>0.12701270000000001</v>
      </c>
      <c r="AK556" s="90">
        <v>0.33223822050000001</v>
      </c>
      <c r="AL556" s="104">
        <v>0.33223822050000001</v>
      </c>
    </row>
    <row r="557" spans="1:38" ht="13" x14ac:dyDescent="0.3">
      <c r="A557" s="71">
        <v>1988</v>
      </c>
      <c r="B557" s="72">
        <v>32</v>
      </c>
      <c r="C557" s="89">
        <v>2.4157565499999998</v>
      </c>
      <c r="D557" s="90">
        <v>1.2653252815</v>
      </c>
      <c r="E557" s="91">
        <v>5.3128619815279929</v>
      </c>
      <c r="F557" s="89">
        <v>1.1018984300000001</v>
      </c>
      <c r="G557" s="90">
        <v>0.58963106200000004</v>
      </c>
      <c r="H557" s="91">
        <v>1.347348873785317</v>
      </c>
      <c r="I557" s="89">
        <v>1.7204025199999999</v>
      </c>
      <c r="J557" s="90">
        <v>2.9215591719999998</v>
      </c>
      <c r="K557" s="91">
        <v>7.1094542829860137</v>
      </c>
      <c r="L557" s="89">
        <v>0.12421242</v>
      </c>
      <c r="M557" s="90">
        <v>0.31042103900000001</v>
      </c>
      <c r="N557" s="91">
        <v>0.80281113478925237</v>
      </c>
      <c r="O557" s="89">
        <v>6.2654804120229645E-4</v>
      </c>
      <c r="P557" s="90">
        <v>8.36951030057413E-4</v>
      </c>
      <c r="Q557" s="91">
        <v>2.8976081920382593E-3</v>
      </c>
      <c r="R557" s="89">
        <v>7.4127608915906785E-4</v>
      </c>
      <c r="S557" s="90">
        <v>9.9022619047619046E-4</v>
      </c>
      <c r="T557" s="91">
        <v>3.9136662360276363E-3</v>
      </c>
      <c r="U557" s="89">
        <v>1.37086547E-2</v>
      </c>
      <c r="V557" s="90">
        <v>1.2079846925E-2</v>
      </c>
      <c r="W557" s="91">
        <v>4.7601498463340858E-2</v>
      </c>
      <c r="X557" s="89">
        <v>3.9009867999999998E-3</v>
      </c>
      <c r="Y557" s="90">
        <v>2.1218324899999999E-3</v>
      </c>
      <c r="Z557" s="91">
        <v>8.8642283964981815E-3</v>
      </c>
      <c r="AA557" s="89">
        <v>2.2290936300000001E-2</v>
      </c>
      <c r="AB557" s="90">
        <v>9.4623981799999996E-3</v>
      </c>
      <c r="AC557" s="91">
        <v>1.0489074999398175E-2</v>
      </c>
      <c r="AD557" s="89">
        <v>1.0030993699999999E-2</v>
      </c>
      <c r="AE557" s="90">
        <v>4.643510115E-3</v>
      </c>
      <c r="AF557" s="91">
        <v>3.9059208600476644E-3</v>
      </c>
      <c r="AG557" s="89">
        <v>4.3021458200000001E-2</v>
      </c>
      <c r="AH557" s="90">
        <v>3.4495890855000003E-2</v>
      </c>
      <c r="AI557" s="91">
        <v>0.10471797477953156</v>
      </c>
      <c r="AJ557" s="89">
        <v>0.12701270000000001</v>
      </c>
      <c r="AK557" s="90">
        <v>0.33223822050000001</v>
      </c>
      <c r="AL557" s="104">
        <v>0.33223822050000001</v>
      </c>
    </row>
    <row r="558" spans="1:38" ht="13" x14ac:dyDescent="0.3">
      <c r="A558" s="71">
        <v>1988</v>
      </c>
      <c r="B558" s="72">
        <v>33</v>
      </c>
      <c r="C558" s="89">
        <v>2.4157565499999998</v>
      </c>
      <c r="D558" s="90">
        <v>1.2653252815</v>
      </c>
      <c r="E558" s="91">
        <v>5.3128619815279929</v>
      </c>
      <c r="F558" s="89">
        <v>1.1018984300000001</v>
      </c>
      <c r="G558" s="90">
        <v>0.58963106200000004</v>
      </c>
      <c r="H558" s="91">
        <v>1.347348873785317</v>
      </c>
      <c r="I558" s="89">
        <v>1.7204025199999999</v>
      </c>
      <c r="J558" s="90">
        <v>2.9215591719999998</v>
      </c>
      <c r="K558" s="91">
        <v>7.1094542829860137</v>
      </c>
      <c r="L558" s="89">
        <v>0.12421242</v>
      </c>
      <c r="M558" s="90">
        <v>0.31042103900000001</v>
      </c>
      <c r="N558" s="91">
        <v>0.80281113478925237</v>
      </c>
      <c r="O558" s="89">
        <v>6.2654804120229645E-4</v>
      </c>
      <c r="P558" s="90">
        <v>8.36951030057413E-4</v>
      </c>
      <c r="Q558" s="91">
        <v>2.8976081920382593E-3</v>
      </c>
      <c r="R558" s="89">
        <v>7.4127608915906785E-4</v>
      </c>
      <c r="S558" s="90">
        <v>9.9022619047619046E-4</v>
      </c>
      <c r="T558" s="91">
        <v>3.9136662360276363E-3</v>
      </c>
      <c r="U558" s="89">
        <v>1.37086547E-2</v>
      </c>
      <c r="V558" s="90">
        <v>1.2079846925E-2</v>
      </c>
      <c r="W558" s="91">
        <v>4.7601498463340858E-2</v>
      </c>
      <c r="X558" s="89">
        <v>3.9009867999999998E-3</v>
      </c>
      <c r="Y558" s="90">
        <v>2.1218324899999999E-3</v>
      </c>
      <c r="Z558" s="91">
        <v>8.8642283964981815E-3</v>
      </c>
      <c r="AA558" s="89">
        <v>2.2290936300000001E-2</v>
      </c>
      <c r="AB558" s="90">
        <v>9.4623981799999996E-3</v>
      </c>
      <c r="AC558" s="91">
        <v>1.0489074999398175E-2</v>
      </c>
      <c r="AD558" s="89">
        <v>1.0030993699999999E-2</v>
      </c>
      <c r="AE558" s="90">
        <v>4.643510115E-3</v>
      </c>
      <c r="AF558" s="91">
        <v>3.9059208600476644E-3</v>
      </c>
      <c r="AG558" s="89">
        <v>4.3021458200000001E-2</v>
      </c>
      <c r="AH558" s="90">
        <v>3.4495890855000003E-2</v>
      </c>
      <c r="AI558" s="91">
        <v>0.10471797477953156</v>
      </c>
      <c r="AJ558" s="89">
        <v>0.12701270000000001</v>
      </c>
      <c r="AK558" s="90">
        <v>0.33223822050000001</v>
      </c>
      <c r="AL558" s="104">
        <v>0.33223822050000001</v>
      </c>
    </row>
    <row r="559" spans="1:38" ht="13" x14ac:dyDescent="0.3">
      <c r="A559" s="71">
        <v>1988</v>
      </c>
      <c r="B559" s="72">
        <v>34</v>
      </c>
      <c r="C559" s="89">
        <v>2.4157565499999998</v>
      </c>
      <c r="D559" s="90">
        <v>1.2653252815</v>
      </c>
      <c r="E559" s="91">
        <v>5.3128619815279929</v>
      </c>
      <c r="F559" s="89">
        <v>1.1018984300000001</v>
      </c>
      <c r="G559" s="90">
        <v>0.58963106200000004</v>
      </c>
      <c r="H559" s="91">
        <v>1.347348873785317</v>
      </c>
      <c r="I559" s="89">
        <v>1.7204025199999999</v>
      </c>
      <c r="J559" s="90">
        <v>2.9215591719999998</v>
      </c>
      <c r="K559" s="91">
        <v>7.1094542829860137</v>
      </c>
      <c r="L559" s="89">
        <v>0.12421242</v>
      </c>
      <c r="M559" s="90">
        <v>0.31042103900000001</v>
      </c>
      <c r="N559" s="91">
        <v>0.80281113478925237</v>
      </c>
      <c r="O559" s="89">
        <v>6.2654804120229645E-4</v>
      </c>
      <c r="P559" s="90">
        <v>8.36951030057413E-4</v>
      </c>
      <c r="Q559" s="91">
        <v>2.8976081920382593E-3</v>
      </c>
      <c r="R559" s="89">
        <v>7.4127608915906785E-4</v>
      </c>
      <c r="S559" s="90">
        <v>9.9022619047619046E-4</v>
      </c>
      <c r="T559" s="91">
        <v>3.9136662360276363E-3</v>
      </c>
      <c r="U559" s="89">
        <v>1.37086547E-2</v>
      </c>
      <c r="V559" s="90">
        <v>1.2079846925E-2</v>
      </c>
      <c r="W559" s="91">
        <v>4.7601498463340858E-2</v>
      </c>
      <c r="X559" s="89">
        <v>3.9009867999999998E-3</v>
      </c>
      <c r="Y559" s="90">
        <v>2.1218324899999999E-3</v>
      </c>
      <c r="Z559" s="91">
        <v>8.8642283964981815E-3</v>
      </c>
      <c r="AA559" s="89">
        <v>2.2290936300000001E-2</v>
      </c>
      <c r="AB559" s="90">
        <v>9.4623981799999996E-3</v>
      </c>
      <c r="AC559" s="91">
        <v>1.0489074999398175E-2</v>
      </c>
      <c r="AD559" s="89">
        <v>1.0030993699999999E-2</v>
      </c>
      <c r="AE559" s="90">
        <v>4.643510115E-3</v>
      </c>
      <c r="AF559" s="91">
        <v>3.9059208600476644E-3</v>
      </c>
      <c r="AG559" s="89">
        <v>4.3021458200000001E-2</v>
      </c>
      <c r="AH559" s="90">
        <v>3.4495890855000003E-2</v>
      </c>
      <c r="AI559" s="91">
        <v>0.10471797477953156</v>
      </c>
      <c r="AJ559" s="89">
        <v>0.12701270000000001</v>
      </c>
      <c r="AK559" s="90">
        <v>0.33223822050000001</v>
      </c>
      <c r="AL559" s="104">
        <v>0.33223822050000001</v>
      </c>
    </row>
    <row r="560" spans="1:38" ht="13" x14ac:dyDescent="0.3">
      <c r="A560" s="71">
        <v>1988</v>
      </c>
      <c r="B560" s="72">
        <v>35</v>
      </c>
      <c r="C560" s="89">
        <v>2.4157565499999998</v>
      </c>
      <c r="D560" s="90">
        <v>1.2653252815</v>
      </c>
      <c r="E560" s="91">
        <v>5.3128619815279929</v>
      </c>
      <c r="F560" s="89">
        <v>1.1018984300000001</v>
      </c>
      <c r="G560" s="90">
        <v>0.58963106200000004</v>
      </c>
      <c r="H560" s="91">
        <v>1.347348873785317</v>
      </c>
      <c r="I560" s="89">
        <v>1.7204025199999999</v>
      </c>
      <c r="J560" s="90">
        <v>2.9215591719999998</v>
      </c>
      <c r="K560" s="91">
        <v>7.1094542829860137</v>
      </c>
      <c r="L560" s="89">
        <v>0.12421242</v>
      </c>
      <c r="M560" s="90">
        <v>0.31042103900000001</v>
      </c>
      <c r="N560" s="91">
        <v>0.80281113478925237</v>
      </c>
      <c r="O560" s="89">
        <v>6.2654804120229645E-4</v>
      </c>
      <c r="P560" s="90">
        <v>8.36951030057413E-4</v>
      </c>
      <c r="Q560" s="91">
        <v>2.8976081920382593E-3</v>
      </c>
      <c r="R560" s="89">
        <v>7.4127608915906785E-4</v>
      </c>
      <c r="S560" s="90">
        <v>9.9022619047619046E-4</v>
      </c>
      <c r="T560" s="91">
        <v>3.9136662360276363E-3</v>
      </c>
      <c r="U560" s="89">
        <v>1.37086547E-2</v>
      </c>
      <c r="V560" s="90">
        <v>1.2079846925E-2</v>
      </c>
      <c r="W560" s="91">
        <v>4.7601498463340858E-2</v>
      </c>
      <c r="X560" s="89">
        <v>3.9009867999999998E-3</v>
      </c>
      <c r="Y560" s="90">
        <v>2.1218324899999999E-3</v>
      </c>
      <c r="Z560" s="91">
        <v>8.8642283964981815E-3</v>
      </c>
      <c r="AA560" s="89">
        <v>2.2290936300000001E-2</v>
      </c>
      <c r="AB560" s="90">
        <v>9.4623981799999996E-3</v>
      </c>
      <c r="AC560" s="91">
        <v>1.0489074999398175E-2</v>
      </c>
      <c r="AD560" s="89">
        <v>1.0030993699999999E-2</v>
      </c>
      <c r="AE560" s="90">
        <v>4.643510115E-3</v>
      </c>
      <c r="AF560" s="91">
        <v>3.9059208600476644E-3</v>
      </c>
      <c r="AG560" s="89">
        <v>4.3021458200000001E-2</v>
      </c>
      <c r="AH560" s="90">
        <v>3.4495890855000003E-2</v>
      </c>
      <c r="AI560" s="91">
        <v>0.10471797477953156</v>
      </c>
      <c r="AJ560" s="89">
        <v>0.12701270000000001</v>
      </c>
      <c r="AK560" s="90">
        <v>0.33223822050000001</v>
      </c>
      <c r="AL560" s="104">
        <v>0.33223822050000001</v>
      </c>
    </row>
    <row r="561" spans="1:38" ht="13" x14ac:dyDescent="0.3">
      <c r="A561" s="71">
        <v>1988</v>
      </c>
      <c r="B561" s="72">
        <v>36</v>
      </c>
      <c r="C561" s="89">
        <v>2.4157565499999998</v>
      </c>
      <c r="D561" s="90">
        <v>1.2653252815</v>
      </c>
      <c r="E561" s="91">
        <v>5.3128619815279929</v>
      </c>
      <c r="F561" s="89">
        <v>1.1018984300000001</v>
      </c>
      <c r="G561" s="90">
        <v>0.58963106200000004</v>
      </c>
      <c r="H561" s="91">
        <v>1.347348873785317</v>
      </c>
      <c r="I561" s="89">
        <v>1.7204025199999999</v>
      </c>
      <c r="J561" s="90">
        <v>2.9215591719999998</v>
      </c>
      <c r="K561" s="91">
        <v>7.1094542829860137</v>
      </c>
      <c r="L561" s="89">
        <v>0.12421242</v>
      </c>
      <c r="M561" s="90">
        <v>0.31042103900000001</v>
      </c>
      <c r="N561" s="91">
        <v>0.80281113478925237</v>
      </c>
      <c r="O561" s="89">
        <v>6.2654804120229645E-4</v>
      </c>
      <c r="P561" s="90">
        <v>8.36951030057413E-4</v>
      </c>
      <c r="Q561" s="91">
        <v>2.8976081920382593E-3</v>
      </c>
      <c r="R561" s="89">
        <v>7.4127608915906785E-4</v>
      </c>
      <c r="S561" s="90">
        <v>9.9022619047619046E-4</v>
      </c>
      <c r="T561" s="91">
        <v>3.9136662360276363E-3</v>
      </c>
      <c r="U561" s="89">
        <v>1.37086547E-2</v>
      </c>
      <c r="V561" s="90">
        <v>1.2079846925E-2</v>
      </c>
      <c r="W561" s="91">
        <v>4.7601498463340858E-2</v>
      </c>
      <c r="X561" s="89">
        <v>3.9009867999999998E-3</v>
      </c>
      <c r="Y561" s="90">
        <v>2.1218324899999999E-3</v>
      </c>
      <c r="Z561" s="91">
        <v>8.8642283964981815E-3</v>
      </c>
      <c r="AA561" s="89">
        <v>2.2290936300000001E-2</v>
      </c>
      <c r="AB561" s="90">
        <v>9.4623981799999996E-3</v>
      </c>
      <c r="AC561" s="91">
        <v>1.0489074999398175E-2</v>
      </c>
      <c r="AD561" s="89">
        <v>1.0030993699999999E-2</v>
      </c>
      <c r="AE561" s="90">
        <v>4.643510115E-3</v>
      </c>
      <c r="AF561" s="91">
        <v>3.9059208600476644E-3</v>
      </c>
      <c r="AG561" s="89">
        <v>4.3021458200000001E-2</v>
      </c>
      <c r="AH561" s="90">
        <v>3.4495890855000003E-2</v>
      </c>
      <c r="AI561" s="91">
        <v>0.10471797477953156</v>
      </c>
      <c r="AJ561" s="89">
        <v>0.12701270000000001</v>
      </c>
      <c r="AK561" s="90">
        <v>0.33223822050000001</v>
      </c>
      <c r="AL561" s="104">
        <v>0.33223822050000001</v>
      </c>
    </row>
    <row r="562" spans="1:38" ht="13" x14ac:dyDescent="0.3">
      <c r="A562" s="71">
        <v>1988</v>
      </c>
      <c r="B562" s="72">
        <v>37</v>
      </c>
      <c r="C562" s="89">
        <v>2.4157565499999998</v>
      </c>
      <c r="D562" s="90">
        <v>1.2653252815</v>
      </c>
      <c r="E562" s="91">
        <v>5.3128619815279929</v>
      </c>
      <c r="F562" s="89">
        <v>1.1018984300000001</v>
      </c>
      <c r="G562" s="90">
        <v>0.58963106200000004</v>
      </c>
      <c r="H562" s="91">
        <v>1.347348873785317</v>
      </c>
      <c r="I562" s="89">
        <v>1.7204025199999999</v>
      </c>
      <c r="J562" s="90">
        <v>2.9215591719999998</v>
      </c>
      <c r="K562" s="91">
        <v>7.1094542829860137</v>
      </c>
      <c r="L562" s="89">
        <v>0.12421242</v>
      </c>
      <c r="M562" s="90">
        <v>0.31042103900000001</v>
      </c>
      <c r="N562" s="91">
        <v>0.80281113478925237</v>
      </c>
      <c r="O562" s="89">
        <v>6.2654804120229645E-4</v>
      </c>
      <c r="P562" s="90">
        <v>8.36951030057413E-4</v>
      </c>
      <c r="Q562" s="91">
        <v>2.8976081920382593E-3</v>
      </c>
      <c r="R562" s="89">
        <v>7.4127608915906785E-4</v>
      </c>
      <c r="S562" s="90">
        <v>9.9022619047619046E-4</v>
      </c>
      <c r="T562" s="91">
        <v>3.9136662360276363E-3</v>
      </c>
      <c r="U562" s="89">
        <v>1.37086547E-2</v>
      </c>
      <c r="V562" s="90">
        <v>1.2079846925E-2</v>
      </c>
      <c r="W562" s="91">
        <v>4.7601498463340858E-2</v>
      </c>
      <c r="X562" s="89">
        <v>3.9009867999999998E-3</v>
      </c>
      <c r="Y562" s="90">
        <v>2.1218324899999999E-3</v>
      </c>
      <c r="Z562" s="91">
        <v>8.8642283964981815E-3</v>
      </c>
      <c r="AA562" s="89">
        <v>2.2290936300000001E-2</v>
      </c>
      <c r="AB562" s="90">
        <v>9.4623981799999996E-3</v>
      </c>
      <c r="AC562" s="91">
        <v>1.0489074999398175E-2</v>
      </c>
      <c r="AD562" s="89">
        <v>1.0030993699999999E-2</v>
      </c>
      <c r="AE562" s="90">
        <v>4.643510115E-3</v>
      </c>
      <c r="AF562" s="91">
        <v>3.9059208600476644E-3</v>
      </c>
      <c r="AG562" s="89">
        <v>4.3021458200000001E-2</v>
      </c>
      <c r="AH562" s="90">
        <v>3.4495890855000003E-2</v>
      </c>
      <c r="AI562" s="91">
        <v>0.10471797477953156</v>
      </c>
      <c r="AJ562" s="89">
        <v>0.12701270000000001</v>
      </c>
      <c r="AK562" s="90">
        <v>0.33223822050000001</v>
      </c>
      <c r="AL562" s="104">
        <v>0.33223822050000001</v>
      </c>
    </row>
    <row r="563" spans="1:38" ht="13" x14ac:dyDescent="0.3">
      <c r="A563" s="71">
        <v>1988</v>
      </c>
      <c r="B563" s="72">
        <v>38</v>
      </c>
      <c r="C563" s="89">
        <v>2.4157565499999998</v>
      </c>
      <c r="D563" s="90">
        <v>1.2653252815</v>
      </c>
      <c r="E563" s="91">
        <v>5.3128619815279929</v>
      </c>
      <c r="F563" s="89">
        <v>1.1018984300000001</v>
      </c>
      <c r="G563" s="90">
        <v>0.58963106200000004</v>
      </c>
      <c r="H563" s="91">
        <v>1.347348873785317</v>
      </c>
      <c r="I563" s="89">
        <v>1.7204025199999999</v>
      </c>
      <c r="J563" s="90">
        <v>2.9215591719999998</v>
      </c>
      <c r="K563" s="91">
        <v>7.1094542829860137</v>
      </c>
      <c r="L563" s="89">
        <v>0.12421242</v>
      </c>
      <c r="M563" s="90">
        <v>0.31042103900000001</v>
      </c>
      <c r="N563" s="91">
        <v>0.80281113478925237</v>
      </c>
      <c r="O563" s="89">
        <v>6.2654804120229645E-4</v>
      </c>
      <c r="P563" s="90">
        <v>8.36951030057413E-4</v>
      </c>
      <c r="Q563" s="91">
        <v>2.8976081920382593E-3</v>
      </c>
      <c r="R563" s="89">
        <v>7.4127608915906785E-4</v>
      </c>
      <c r="S563" s="90">
        <v>9.9022619047619046E-4</v>
      </c>
      <c r="T563" s="91">
        <v>3.9136662360276363E-3</v>
      </c>
      <c r="U563" s="89">
        <v>1.37086547E-2</v>
      </c>
      <c r="V563" s="90">
        <v>1.2079846925E-2</v>
      </c>
      <c r="W563" s="91">
        <v>4.7601498463340858E-2</v>
      </c>
      <c r="X563" s="89">
        <v>3.9009867999999998E-3</v>
      </c>
      <c r="Y563" s="90">
        <v>2.1218324899999999E-3</v>
      </c>
      <c r="Z563" s="91">
        <v>8.8642283964981815E-3</v>
      </c>
      <c r="AA563" s="89">
        <v>2.2290936300000001E-2</v>
      </c>
      <c r="AB563" s="90">
        <v>9.4623981799999996E-3</v>
      </c>
      <c r="AC563" s="91">
        <v>1.0489074999398175E-2</v>
      </c>
      <c r="AD563" s="89">
        <v>1.0030993699999999E-2</v>
      </c>
      <c r="AE563" s="90">
        <v>4.643510115E-3</v>
      </c>
      <c r="AF563" s="91">
        <v>3.9059208600476644E-3</v>
      </c>
      <c r="AG563" s="89">
        <v>4.3021458200000001E-2</v>
      </c>
      <c r="AH563" s="90">
        <v>3.4495890855000003E-2</v>
      </c>
      <c r="AI563" s="91">
        <v>0.10471797477953156</v>
      </c>
      <c r="AJ563" s="89">
        <v>0.12701270000000001</v>
      </c>
      <c r="AK563" s="90">
        <v>0.33223822050000001</v>
      </c>
      <c r="AL563" s="104">
        <v>0.33223822050000001</v>
      </c>
    </row>
    <row r="564" spans="1:38" ht="13.5" thickBot="1" x14ac:dyDescent="0.35">
      <c r="A564" s="73">
        <v>1988</v>
      </c>
      <c r="B564" s="74">
        <v>39</v>
      </c>
      <c r="C564" s="96">
        <v>2.4157565499999998</v>
      </c>
      <c r="D564" s="97">
        <v>1.2653252815</v>
      </c>
      <c r="E564" s="98">
        <v>5.3128619815279929</v>
      </c>
      <c r="F564" s="96">
        <v>1.1018984300000001</v>
      </c>
      <c r="G564" s="97">
        <v>0.58963106200000004</v>
      </c>
      <c r="H564" s="98">
        <v>1.347348873785317</v>
      </c>
      <c r="I564" s="96">
        <v>1.7204025199999999</v>
      </c>
      <c r="J564" s="97">
        <v>2.9215591719999998</v>
      </c>
      <c r="K564" s="98">
        <v>7.1094542829860137</v>
      </c>
      <c r="L564" s="96">
        <v>0.12421242</v>
      </c>
      <c r="M564" s="97">
        <v>0.31042103900000001</v>
      </c>
      <c r="N564" s="98">
        <v>0.80281113478925237</v>
      </c>
      <c r="O564" s="96">
        <v>6.2654804120229645E-4</v>
      </c>
      <c r="P564" s="97">
        <v>8.36951030057413E-4</v>
      </c>
      <c r="Q564" s="98">
        <v>2.8976081920382593E-3</v>
      </c>
      <c r="R564" s="96">
        <v>7.4127608915906785E-4</v>
      </c>
      <c r="S564" s="97">
        <v>9.9022619047619046E-4</v>
      </c>
      <c r="T564" s="98">
        <v>3.9136662360276363E-3</v>
      </c>
      <c r="U564" s="96">
        <v>1.37086547E-2</v>
      </c>
      <c r="V564" s="97">
        <v>1.2079846925E-2</v>
      </c>
      <c r="W564" s="98">
        <v>4.7601498463340858E-2</v>
      </c>
      <c r="X564" s="96">
        <v>3.9009867999999998E-3</v>
      </c>
      <c r="Y564" s="97">
        <v>2.1218324899999999E-3</v>
      </c>
      <c r="Z564" s="98">
        <v>8.8642283964981815E-3</v>
      </c>
      <c r="AA564" s="96">
        <v>2.2290936300000001E-2</v>
      </c>
      <c r="AB564" s="97">
        <v>9.4623981799999996E-3</v>
      </c>
      <c r="AC564" s="98">
        <v>1.0489074999398175E-2</v>
      </c>
      <c r="AD564" s="96">
        <v>1.0030993699999999E-2</v>
      </c>
      <c r="AE564" s="97">
        <v>4.643510115E-3</v>
      </c>
      <c r="AF564" s="98">
        <v>3.9059208600476644E-3</v>
      </c>
      <c r="AG564" s="96">
        <v>4.3021458200000001E-2</v>
      </c>
      <c r="AH564" s="97">
        <v>3.4495890855000003E-2</v>
      </c>
      <c r="AI564" s="98">
        <v>0.10471797477953156</v>
      </c>
      <c r="AJ564" s="96">
        <v>0.12701270000000001</v>
      </c>
      <c r="AK564" s="97">
        <v>0.33223822050000001</v>
      </c>
      <c r="AL564" s="105">
        <v>0.33223822050000001</v>
      </c>
    </row>
    <row r="565" spans="1:38" x14ac:dyDescent="0.25">
      <c r="A565" s="69">
        <v>1989</v>
      </c>
      <c r="B565" s="70">
        <v>0</v>
      </c>
      <c r="C565" s="84">
        <v>0.84374800999999999</v>
      </c>
      <c r="D565" s="85">
        <v>0.62765783850000001</v>
      </c>
      <c r="E565" s="101">
        <v>1.3738572022743554</v>
      </c>
      <c r="F565" s="84">
        <v>0.23921361999999999</v>
      </c>
      <c r="G565" s="85">
        <v>0.29810469550000002</v>
      </c>
      <c r="H565" s="101">
        <v>0.32180985874820922</v>
      </c>
      <c r="I565" s="84">
        <v>0.96000748000000002</v>
      </c>
      <c r="J565" s="85">
        <v>2.7273063319999999</v>
      </c>
      <c r="K565" s="101">
        <v>6.7828468085601727</v>
      </c>
      <c r="L565" s="84">
        <v>0.14671466999999999</v>
      </c>
      <c r="M565" s="85">
        <v>0.34772476899999999</v>
      </c>
      <c r="N565" s="101">
        <v>0.47687560128367251</v>
      </c>
      <c r="O565" s="84">
        <v>6.2654804120229645E-4</v>
      </c>
      <c r="P565" s="85">
        <v>8.36951030057413E-4</v>
      </c>
      <c r="Q565" s="101">
        <v>2.5942659786891116E-3</v>
      </c>
      <c r="R565" s="84">
        <v>7.4127608915906785E-4</v>
      </c>
      <c r="S565" s="85">
        <v>9.9022619047619046E-4</v>
      </c>
      <c r="T565" s="101">
        <v>2.4073191260744983E-3</v>
      </c>
      <c r="U565" s="84">
        <v>2.9767054999999998E-3</v>
      </c>
      <c r="V565" s="85">
        <v>8.1049400900000002E-3</v>
      </c>
      <c r="W565" s="101">
        <v>1.1369471763073066E-2</v>
      </c>
      <c r="X565" s="84">
        <v>8.463028E-4</v>
      </c>
      <c r="Y565" s="85">
        <v>1.08725009E-3</v>
      </c>
      <c r="Z565" s="101">
        <v>2.1171920128939827E-3</v>
      </c>
      <c r="AA565" s="84">
        <v>4.8396704999999996E-3</v>
      </c>
      <c r="AB565" s="85">
        <v>3.7464021350000001E-3</v>
      </c>
      <c r="AC565" s="101">
        <v>2.5052862061246419E-3</v>
      </c>
      <c r="AD565" s="84">
        <v>2.1775493000000001E-3</v>
      </c>
      <c r="AE565" s="85">
        <v>2.0428650950000001E-3</v>
      </c>
      <c r="AF565" s="101">
        <v>9.32918698961318E-4</v>
      </c>
      <c r="AG565" s="84">
        <v>9.3404368000000008E-3</v>
      </c>
      <c r="AH565" s="85">
        <v>2.2273022949999999E-2</v>
      </c>
      <c r="AI565" s="101">
        <v>2.5011567581482808E-2</v>
      </c>
      <c r="AJ565" s="84">
        <v>0.14961495999999999</v>
      </c>
      <c r="AK565" s="85">
        <v>0.3681418105</v>
      </c>
      <c r="AL565" s="103">
        <v>0.3681418105</v>
      </c>
    </row>
    <row r="566" spans="1:38" x14ac:dyDescent="0.25">
      <c r="A566" s="71">
        <v>1989</v>
      </c>
      <c r="B566" s="72">
        <v>1</v>
      </c>
      <c r="C566" s="89">
        <v>0.89025968</v>
      </c>
      <c r="D566" s="90">
        <v>0.65565524050000001</v>
      </c>
      <c r="E566" s="102">
        <v>1.4519728938314693</v>
      </c>
      <c r="F566" s="89">
        <v>0.27158871000000001</v>
      </c>
      <c r="G566" s="90">
        <v>0.30957367800000002</v>
      </c>
      <c r="H566" s="102">
        <v>0.38440003847147719</v>
      </c>
      <c r="I566" s="89">
        <v>1.0025717999999999</v>
      </c>
      <c r="J566" s="90">
        <v>2.74035005</v>
      </c>
      <c r="K566" s="102">
        <v>6.9388905159697192</v>
      </c>
      <c r="L566" s="89">
        <v>0.14671466999999999</v>
      </c>
      <c r="M566" s="90">
        <v>0.34892488900000002</v>
      </c>
      <c r="N566" s="102">
        <v>0.48069332319724528</v>
      </c>
      <c r="O566" s="89">
        <v>6.2654804120229645E-4</v>
      </c>
      <c r="P566" s="90">
        <v>8.36951030057413E-4</v>
      </c>
      <c r="Q566" s="102">
        <v>3.098838022334315E-3</v>
      </c>
      <c r="R566" s="89">
        <v>7.4127608915906785E-4</v>
      </c>
      <c r="S566" s="90">
        <v>9.9022619047619046E-4</v>
      </c>
      <c r="T566" s="102">
        <v>2.9965676953151704E-3</v>
      </c>
      <c r="U566" s="89">
        <v>3.3792398999999999E-3</v>
      </c>
      <c r="V566" s="90">
        <v>8.2726853350000001E-3</v>
      </c>
      <c r="W566" s="102">
        <v>1.3580760147721202E-2</v>
      </c>
      <c r="X566" s="89">
        <v>9.6145089999999996E-4</v>
      </c>
      <c r="Y566" s="90">
        <v>1.1280858500000001E-3</v>
      </c>
      <c r="Z566" s="102">
        <v>2.5289743990859546E-3</v>
      </c>
      <c r="AA566" s="89">
        <v>5.4946947999999999E-3</v>
      </c>
      <c r="AB566" s="90">
        <v>3.9654903899999996E-3</v>
      </c>
      <c r="AC566" s="102">
        <v>2.9925401488104537E-3</v>
      </c>
      <c r="AD566" s="89">
        <v>2.4720863000000002E-3</v>
      </c>
      <c r="AE566" s="90">
        <v>2.14353289E-3</v>
      </c>
      <c r="AF566" s="102">
        <v>1.1143650711432633E-3</v>
      </c>
      <c r="AG566" s="89">
        <v>1.06040465E-2</v>
      </c>
      <c r="AH566" s="90">
        <v>2.2781149810000002E-2</v>
      </c>
      <c r="AI566" s="102">
        <v>2.9876145714196316E-2</v>
      </c>
      <c r="AJ566" s="89">
        <v>0.14961495999999999</v>
      </c>
      <c r="AK566" s="90">
        <v>0.36939193549999999</v>
      </c>
      <c r="AL566" s="104">
        <v>0.36939193549999999</v>
      </c>
    </row>
    <row r="567" spans="1:38" x14ac:dyDescent="0.25">
      <c r="A567" s="71">
        <v>1989</v>
      </c>
      <c r="B567" s="72">
        <v>2</v>
      </c>
      <c r="C567" s="89">
        <v>0.94519976999999999</v>
      </c>
      <c r="D567" s="90">
        <v>0.68945251249999995</v>
      </c>
      <c r="E567" s="102">
        <v>1.3747790962937718</v>
      </c>
      <c r="F567" s="89">
        <v>0.30829329999999999</v>
      </c>
      <c r="G567" s="90">
        <v>0.32244818800000002</v>
      </c>
      <c r="H567" s="102">
        <v>0.32254767308489507</v>
      </c>
      <c r="I567" s="89">
        <v>1.04935288</v>
      </c>
      <c r="J567" s="90">
        <v>2.7546587105000002</v>
      </c>
      <c r="K567" s="102">
        <v>6.784671857132321</v>
      </c>
      <c r="L567" s="89">
        <v>0.14671466999999999</v>
      </c>
      <c r="M567" s="90">
        <v>0.35037503399999997</v>
      </c>
      <c r="N567" s="102">
        <v>0.47691971444671538</v>
      </c>
      <c r="O567" s="89">
        <v>6.2654804120229645E-4</v>
      </c>
      <c r="P567" s="90">
        <v>8.36951030057413E-4</v>
      </c>
      <c r="Q567" s="102">
        <v>2.6002119566737795E-3</v>
      </c>
      <c r="R567" s="89">
        <v>7.4127608915906785E-4</v>
      </c>
      <c r="S567" s="90">
        <v>9.9022619047619046E-4</v>
      </c>
      <c r="T567" s="102">
        <v>2.4142654048926377E-3</v>
      </c>
      <c r="U567" s="89">
        <v>3.8351686000000001E-3</v>
      </c>
      <c r="V567" s="90">
        <v>8.463905725E-3</v>
      </c>
      <c r="W567" s="102">
        <v>1.1395533912508297E-2</v>
      </c>
      <c r="X567" s="89">
        <v>1.0913311999999999E-3</v>
      </c>
      <c r="Y567" s="90">
        <v>1.1740558899999999E-3</v>
      </c>
      <c r="Z567" s="102">
        <v>2.1220400683616349E-3</v>
      </c>
      <c r="AA567" s="89">
        <v>6.2363584999999997E-3</v>
      </c>
      <c r="AB567" s="90">
        <v>4.2096439150000001E-3</v>
      </c>
      <c r="AC567" s="102">
        <v>2.51102520072329E-3</v>
      </c>
      <c r="AD567" s="89">
        <v>2.8064158999999999E-3</v>
      </c>
      <c r="AE567" s="90">
        <v>2.2558533800000002E-3</v>
      </c>
      <c r="AF567" s="102">
        <v>9.3505738409930736E-4</v>
      </c>
      <c r="AG567" s="89">
        <v>1.20363317E-2</v>
      </c>
      <c r="AH567" s="90">
        <v>2.3358489029999999E-2</v>
      </c>
      <c r="AI567" s="102">
        <v>2.5068874474508073E-2</v>
      </c>
      <c r="AJ567" s="89">
        <v>0.14961495999999999</v>
      </c>
      <c r="AK567" s="90">
        <v>0.37094209049999999</v>
      </c>
      <c r="AL567" s="104">
        <v>0.37094209049999999</v>
      </c>
    </row>
    <row r="568" spans="1:38" x14ac:dyDescent="0.25">
      <c r="A568" s="71">
        <v>1989</v>
      </c>
      <c r="B568" s="72">
        <v>3</v>
      </c>
      <c r="C568" s="89">
        <v>1.0001023200000001</v>
      </c>
      <c r="D568" s="90">
        <v>0.72126484599999996</v>
      </c>
      <c r="E568" s="102">
        <v>1.3753534713726447</v>
      </c>
      <c r="F568" s="89">
        <v>0.34433569000000003</v>
      </c>
      <c r="G568" s="90">
        <v>0.334725367</v>
      </c>
      <c r="H568" s="102">
        <v>0.3230060879006606</v>
      </c>
      <c r="I568" s="89">
        <v>1.0940034000000001</v>
      </c>
      <c r="J568" s="90">
        <v>2.7678849780000001</v>
      </c>
      <c r="K568" s="102">
        <v>6.7858592938993567</v>
      </c>
      <c r="L568" s="89">
        <v>0.14671466999999999</v>
      </c>
      <c r="M568" s="90">
        <v>0.35162515900000002</v>
      </c>
      <c r="N568" s="102">
        <v>0.47694985842748727</v>
      </c>
      <c r="O568" s="89">
        <v>6.2654804120229645E-4</v>
      </c>
      <c r="P568" s="90">
        <v>8.36951030057413E-4</v>
      </c>
      <c r="Q568" s="102">
        <v>2.603905939054726E-3</v>
      </c>
      <c r="R568" s="89">
        <v>7.4127608915906785E-4</v>
      </c>
      <c r="S568" s="90">
        <v>9.9022619047619046E-4</v>
      </c>
      <c r="T568" s="102">
        <v>2.4185746472555254E-3</v>
      </c>
      <c r="U568" s="89">
        <v>4.2837928999999997E-3</v>
      </c>
      <c r="V568" s="90">
        <v>8.6449765549999995E-3</v>
      </c>
      <c r="W568" s="102">
        <v>1.141172324596281E-2</v>
      </c>
      <c r="X568" s="89">
        <v>1.2190014999999999E-3</v>
      </c>
      <c r="Y568" s="90">
        <v>1.2176342299999999E-3</v>
      </c>
      <c r="Z568" s="102">
        <v>2.1250592503670174E-3</v>
      </c>
      <c r="AA568" s="89">
        <v>6.9644460999999996E-3</v>
      </c>
      <c r="AB568" s="90">
        <v>4.4435858049999997E-3</v>
      </c>
      <c r="AC568" s="102">
        <v>2.5145951263151451E-3</v>
      </c>
      <c r="AD568" s="89">
        <v>3.1338968E-3</v>
      </c>
      <c r="AE568" s="90">
        <v>2.3635140000000002E-3</v>
      </c>
      <c r="AF568" s="102">
        <v>9.363834793756627E-4</v>
      </c>
      <c r="AG568" s="89">
        <v>1.34422498E-2</v>
      </c>
      <c r="AH568" s="90">
        <v>2.3906658444999999E-2</v>
      </c>
      <c r="AI568" s="102">
        <v>2.5104511892382355E-2</v>
      </c>
      <c r="AJ568" s="89">
        <v>0.14961495999999999</v>
      </c>
      <c r="AK568" s="90">
        <v>0.37234223049999998</v>
      </c>
      <c r="AL568" s="104">
        <v>0.37234223049999998</v>
      </c>
    </row>
    <row r="569" spans="1:38" x14ac:dyDescent="0.25">
      <c r="A569" s="71">
        <v>1989</v>
      </c>
      <c r="B569" s="72">
        <v>4</v>
      </c>
      <c r="C569" s="89">
        <v>1.0551174699999999</v>
      </c>
      <c r="D569" s="90">
        <v>0.75127979600000006</v>
      </c>
      <c r="E569" s="102">
        <v>5.4230876514381983</v>
      </c>
      <c r="F569" s="89">
        <v>0.37974550000000001</v>
      </c>
      <c r="G569" s="90">
        <v>0.34650420199999998</v>
      </c>
      <c r="H569" s="102">
        <v>1.2415099147114932</v>
      </c>
      <c r="I569" s="89">
        <v>1.1368229299999999</v>
      </c>
      <c r="J569" s="90">
        <v>2.780147988</v>
      </c>
      <c r="K569" s="102">
        <v>6.7798984504992204</v>
      </c>
      <c r="L569" s="89">
        <v>0.12771277</v>
      </c>
      <c r="M569" s="90">
        <v>0.30615561250000001</v>
      </c>
      <c r="N569" s="102">
        <v>0.87636237897036773</v>
      </c>
      <c r="O569" s="89">
        <v>6.2654804120229645E-4</v>
      </c>
      <c r="P569" s="90">
        <v>8.36951030057413E-4</v>
      </c>
      <c r="Q569" s="102">
        <v>4.5055073749473533E-3</v>
      </c>
      <c r="R569" s="89">
        <v>7.4127608915906785E-4</v>
      </c>
      <c r="S569" s="90">
        <v>9.9022619047619046E-4</v>
      </c>
      <c r="T569" s="102">
        <v>2.4234459777519013E-3</v>
      </c>
      <c r="U569" s="89">
        <v>4.7241469999999997E-3</v>
      </c>
      <c r="V569" s="90">
        <v>8.8171970249999992E-3</v>
      </c>
      <c r="W569" s="102">
        <v>4.3862294189604335E-2</v>
      </c>
      <c r="X569" s="89">
        <v>1.3440189999999999E-3</v>
      </c>
      <c r="Y569" s="90">
        <v>1.259524145E-3</v>
      </c>
      <c r="Z569" s="102">
        <v>8.1678977758095281E-3</v>
      </c>
      <c r="AA569" s="89">
        <v>7.6813960999999997E-3</v>
      </c>
      <c r="AB569" s="90">
        <v>4.6684202249999999E-3</v>
      </c>
      <c r="AC569" s="102">
        <v>9.6651252198795921E-3</v>
      </c>
      <c r="AD569" s="89">
        <v>3.4565398000000001E-3</v>
      </c>
      <c r="AE569" s="90">
        <v>2.46662957E-3</v>
      </c>
      <c r="AF569" s="102">
        <v>3.5990985670663724E-3</v>
      </c>
      <c r="AG569" s="89">
        <v>1.48248757E-2</v>
      </c>
      <c r="AH569" s="90">
        <v>2.4429306415000001E-2</v>
      </c>
      <c r="AI569" s="102">
        <v>9.6492020414736257E-2</v>
      </c>
      <c r="AJ569" s="89">
        <v>0.13061306</v>
      </c>
      <c r="AK569" s="90">
        <v>0.32702269899999997</v>
      </c>
      <c r="AL569" s="104">
        <v>0.32702269899999997</v>
      </c>
    </row>
    <row r="570" spans="1:38" x14ac:dyDescent="0.25">
      <c r="A570" s="71">
        <v>1989</v>
      </c>
      <c r="B570" s="72">
        <v>5</v>
      </c>
      <c r="C570" s="89">
        <v>1.1104554</v>
      </c>
      <c r="D570" s="90">
        <v>0.77974425599999997</v>
      </c>
      <c r="E570" s="102">
        <v>5.4238149448616229</v>
      </c>
      <c r="F570" s="89">
        <v>0.41464335000000002</v>
      </c>
      <c r="G570" s="90">
        <v>0.35786148350000002</v>
      </c>
      <c r="H570" s="102">
        <v>1.2420952392454025</v>
      </c>
      <c r="I570" s="89">
        <v>1.1777224500000001</v>
      </c>
      <c r="J570" s="90">
        <v>2.7915153214999999</v>
      </c>
      <c r="K570" s="102">
        <v>6.7813678237734907</v>
      </c>
      <c r="L570" s="89">
        <v>0.12771277</v>
      </c>
      <c r="M570" s="90">
        <v>0.30725572249999999</v>
      </c>
      <c r="N570" s="102">
        <v>0.87640122633790696</v>
      </c>
      <c r="O570" s="89">
        <v>6.2654804120229645E-4</v>
      </c>
      <c r="P570" s="90">
        <v>8.36951030057413E-4</v>
      </c>
      <c r="Q570" s="102">
        <v>4.5076467077395611E-3</v>
      </c>
      <c r="R570" s="89">
        <v>7.4127608915906785E-4</v>
      </c>
      <c r="S570" s="90">
        <v>9.9022619047619046E-4</v>
      </c>
      <c r="T570" s="102">
        <v>2.4289430519155134E-3</v>
      </c>
      <c r="U570" s="89">
        <v>5.1590150000000003E-3</v>
      </c>
      <c r="V570" s="90">
        <v>8.9823272699999998E-3</v>
      </c>
      <c r="W570" s="102">
        <v>4.3883108131784143E-2</v>
      </c>
      <c r="X570" s="89">
        <v>1.468046E-3</v>
      </c>
      <c r="Y570" s="90">
        <v>1.29985515E-3</v>
      </c>
      <c r="Z570" s="102">
        <v>8.1717842793437492E-3</v>
      </c>
      <c r="AA570" s="89">
        <v>8.3885038000000006E-3</v>
      </c>
      <c r="AB570" s="90">
        <v>4.8858251349999998E-3</v>
      </c>
      <c r="AC570" s="102">
        <v>9.6697115248041594E-3</v>
      </c>
      <c r="AD570" s="89">
        <v>3.7750930000000002E-3</v>
      </c>
      <c r="AE570" s="90">
        <v>2.5664706749999999E-3</v>
      </c>
      <c r="AF570" s="102">
        <v>3.60080524057925E-3</v>
      </c>
      <c r="AG570" s="89">
        <v>1.61887829E-2</v>
      </c>
      <c r="AH570" s="90">
        <v>2.4929966144999999E-2</v>
      </c>
      <c r="AI570" s="102">
        <v>9.6537891475271545E-2</v>
      </c>
      <c r="AJ570" s="89">
        <v>0.13061306</v>
      </c>
      <c r="AK570" s="90">
        <v>0.32817281399999998</v>
      </c>
      <c r="AL570" s="104">
        <v>0.32817281399999998</v>
      </c>
    </row>
    <row r="571" spans="1:38" x14ac:dyDescent="0.25">
      <c r="A571" s="71">
        <v>1989</v>
      </c>
      <c r="B571" s="72">
        <v>6</v>
      </c>
      <c r="C571" s="89">
        <v>1.16612907</v>
      </c>
      <c r="D571" s="90">
        <v>0.80685976550000005</v>
      </c>
      <c r="E571" s="102">
        <v>5.4426555512398238</v>
      </c>
      <c r="F571" s="89">
        <v>0.44916597000000003</v>
      </c>
      <c r="G571" s="90">
        <v>0.36886724599999998</v>
      </c>
      <c r="H571" s="102">
        <v>1.2572606736685101</v>
      </c>
      <c r="I571" s="89">
        <v>1.2168538200000001</v>
      </c>
      <c r="J571" s="90">
        <v>2.8020997030000001</v>
      </c>
      <c r="K571" s="102">
        <v>6.8190053446025729</v>
      </c>
      <c r="L571" s="89">
        <v>0.12771277</v>
      </c>
      <c r="M571" s="90">
        <v>0.30820581749999998</v>
      </c>
      <c r="N571" s="102">
        <v>0.83523581044110518</v>
      </c>
      <c r="O571" s="89">
        <v>6.2654804120229645E-4</v>
      </c>
      <c r="P571" s="90">
        <v>8.36951030057413E-4</v>
      </c>
      <c r="Q571" s="102">
        <v>4.5626775950065252E-3</v>
      </c>
      <c r="R571" s="89">
        <v>7.4127608915906785E-4</v>
      </c>
      <c r="S571" s="90">
        <v>9.9022619047619046E-4</v>
      </c>
      <c r="T571" s="102">
        <v>2.5709985395562739E-3</v>
      </c>
      <c r="U571" s="89">
        <v>5.5878739E-3</v>
      </c>
      <c r="V571" s="90">
        <v>9.1410374249999999E-3</v>
      </c>
      <c r="W571" s="102">
        <v>4.4418882896494934E-2</v>
      </c>
      <c r="X571" s="89">
        <v>1.5903312E-3</v>
      </c>
      <c r="Y571" s="90">
        <v>1.338926385E-3</v>
      </c>
      <c r="Z571" s="102">
        <v>8.2715712082841314E-3</v>
      </c>
      <c r="AA571" s="89">
        <v>9.0867945000000002E-3</v>
      </c>
      <c r="AB571" s="90">
        <v>5.0971131699999997E-3</v>
      </c>
      <c r="AC571" s="102">
        <v>9.7877856643465294E-3</v>
      </c>
      <c r="AD571" s="89">
        <v>4.088497E-3</v>
      </c>
      <c r="AE571" s="90">
        <v>2.6633245349999999E-3</v>
      </c>
      <c r="AF571" s="102">
        <v>3.6447760160959546E-3</v>
      </c>
      <c r="AG571" s="89">
        <v>1.7537050799999999E-2</v>
      </c>
      <c r="AH571" s="90">
        <v>2.5412248464999999E-2</v>
      </c>
      <c r="AI571" s="102">
        <v>9.7716260448387299E-2</v>
      </c>
      <c r="AJ571" s="89">
        <v>0.13061306</v>
      </c>
      <c r="AK571" s="90">
        <v>0.32927292400000002</v>
      </c>
      <c r="AL571" s="104">
        <v>0.32927292400000002</v>
      </c>
    </row>
    <row r="572" spans="1:38" x14ac:dyDescent="0.25">
      <c r="A572" s="71">
        <v>1989</v>
      </c>
      <c r="B572" s="72">
        <v>7</v>
      </c>
      <c r="C572" s="89">
        <v>1.2224103099999999</v>
      </c>
      <c r="D572" s="90">
        <v>0.83281566149999997</v>
      </c>
      <c r="E572" s="102">
        <v>5.4441785324914136</v>
      </c>
      <c r="F572" s="89">
        <v>0.48339220999999999</v>
      </c>
      <c r="G572" s="90">
        <v>0.37961241299999998</v>
      </c>
      <c r="H572" s="102">
        <v>1.2584967767908632</v>
      </c>
      <c r="I572" s="89">
        <v>1.25441498</v>
      </c>
      <c r="J572" s="90">
        <v>2.8119263454999999</v>
      </c>
      <c r="K572" s="102">
        <v>6.822055829739698</v>
      </c>
      <c r="L572" s="89">
        <v>0.12771277</v>
      </c>
      <c r="M572" s="90">
        <v>0.30915591250000002</v>
      </c>
      <c r="N572" s="102">
        <v>0.83529466673565123</v>
      </c>
      <c r="O572" s="89">
        <v>6.2654804120229645E-4</v>
      </c>
      <c r="P572" s="90">
        <v>8.36951030057413E-4</v>
      </c>
      <c r="Q572" s="102">
        <v>4.5671489494739205E-3</v>
      </c>
      <c r="R572" s="89">
        <v>7.4127608915906785E-4</v>
      </c>
      <c r="S572" s="90">
        <v>9.9022619047619046E-4</v>
      </c>
      <c r="T572" s="102">
        <v>2.5825612308183333E-3</v>
      </c>
      <c r="U572" s="89">
        <v>6.0142171000000001E-3</v>
      </c>
      <c r="V572" s="90">
        <v>9.2945109349999999E-3</v>
      </c>
      <c r="W572" s="102">
        <v>4.4462441746850961E-2</v>
      </c>
      <c r="X572" s="89">
        <v>1.7109166E-3</v>
      </c>
      <c r="Y572" s="90">
        <v>1.3770437050000001E-3</v>
      </c>
      <c r="Z572" s="102">
        <v>8.2796773185743449E-3</v>
      </c>
      <c r="AA572" s="89">
        <v>9.7783439E-3</v>
      </c>
      <c r="AB572" s="90">
        <v>5.3038998400000001E-3</v>
      </c>
      <c r="AC572" s="102">
        <v>9.797368895143245E-3</v>
      </c>
      <c r="AD572" s="89">
        <v>4.4007257000000001E-3</v>
      </c>
      <c r="AE572" s="90">
        <v>2.7579800699999999E-3</v>
      </c>
      <c r="AF572" s="102">
        <v>3.6483533467044351E-3</v>
      </c>
      <c r="AG572" s="89">
        <v>1.887281E-2</v>
      </c>
      <c r="AH572" s="90">
        <v>2.5879252134999999E-2</v>
      </c>
      <c r="AI572" s="102">
        <v>9.7812323916741314E-2</v>
      </c>
      <c r="AJ572" s="89">
        <v>0.13061306</v>
      </c>
      <c r="AK572" s="90">
        <v>0.33027302400000003</v>
      </c>
      <c r="AL572" s="104">
        <v>0.33027302400000003</v>
      </c>
    </row>
    <row r="573" spans="1:38" x14ac:dyDescent="0.25">
      <c r="A573" s="71">
        <v>1989</v>
      </c>
      <c r="B573" s="72">
        <v>8</v>
      </c>
      <c r="C573" s="89">
        <v>1.27947159</v>
      </c>
      <c r="D573" s="90">
        <v>0.85781204600000005</v>
      </c>
      <c r="E573" s="102">
        <v>5.4377104117873465</v>
      </c>
      <c r="F573" s="89">
        <v>0.51738830999999996</v>
      </c>
      <c r="G573" s="90">
        <v>0.39016927950000002</v>
      </c>
      <c r="H573" s="102">
        <v>1.2594235601285699</v>
      </c>
      <c r="I573" s="89">
        <v>1.29029288</v>
      </c>
      <c r="J573" s="90">
        <v>2.8210833685000001</v>
      </c>
      <c r="K573" s="102">
        <v>6.8182452680422534</v>
      </c>
      <c r="L573" s="89">
        <v>0.12771277</v>
      </c>
      <c r="M573" s="90">
        <v>0.31000599750000002</v>
      </c>
      <c r="N573" s="102">
        <v>0.83536240095539571</v>
      </c>
      <c r="O573" s="89">
        <v>6.2654804120229645E-4</v>
      </c>
      <c r="P573" s="90">
        <v>8.36951030057413E-4</v>
      </c>
      <c r="Q573" s="102">
        <v>4.5705174783376157E-3</v>
      </c>
      <c r="R573" s="89">
        <v>7.4127608915906785E-4</v>
      </c>
      <c r="S573" s="90">
        <v>9.9022619047619046E-4</v>
      </c>
      <c r="T573" s="102">
        <v>2.5953348957829065E-3</v>
      </c>
      <c r="U573" s="89">
        <v>6.4363101000000002E-3</v>
      </c>
      <c r="V573" s="90">
        <v>9.4435191650000007E-3</v>
      </c>
      <c r="W573" s="102">
        <v>4.4495087165642336E-2</v>
      </c>
      <c r="X573" s="89">
        <v>1.8318195999999999E-3</v>
      </c>
      <c r="Y573" s="90">
        <v>1.414528275E-3</v>
      </c>
      <c r="Z573" s="102">
        <v>8.2857640626462815E-3</v>
      </c>
      <c r="AA573" s="89">
        <v>1.04662564E-2</v>
      </c>
      <c r="AB573" s="90">
        <v>5.5076740749999999E-3</v>
      </c>
      <c r="AC573" s="102">
        <v>9.8045722638261997E-3</v>
      </c>
      <c r="AD573" s="89">
        <v>4.7101212000000003E-3</v>
      </c>
      <c r="AE573" s="90">
        <v>2.8512946000000001E-3</v>
      </c>
      <c r="AF573" s="102">
        <v>3.6510344613749821E-3</v>
      </c>
      <c r="AG573" s="89">
        <v>2.0199452199999999E-2</v>
      </c>
      <c r="AH573" s="90">
        <v>2.633463569E-2</v>
      </c>
      <c r="AI573" s="102">
        <v>9.7884275449350966E-2</v>
      </c>
      <c r="AJ573" s="89">
        <v>0.13061306</v>
      </c>
      <c r="AK573" s="90">
        <v>0.33112310900000003</v>
      </c>
      <c r="AL573" s="104">
        <v>0.33112310900000003</v>
      </c>
    </row>
    <row r="574" spans="1:38" x14ac:dyDescent="0.25">
      <c r="A574" s="71">
        <v>1989</v>
      </c>
      <c r="B574" s="72">
        <v>9</v>
      </c>
      <c r="C574" s="89">
        <v>1.3372635799999999</v>
      </c>
      <c r="D574" s="90">
        <v>0.88202026249999999</v>
      </c>
      <c r="E574" s="102">
        <v>5.4395542822317005</v>
      </c>
      <c r="F574" s="89">
        <v>0.55131927999999997</v>
      </c>
      <c r="G574" s="90">
        <v>0.4005371345</v>
      </c>
      <c r="H574" s="102">
        <v>1.2609146096983288</v>
      </c>
      <c r="I574" s="89">
        <v>1.3247971700000001</v>
      </c>
      <c r="J574" s="90">
        <v>2.8296326684999999</v>
      </c>
      <c r="K574" s="102">
        <v>6.8219366340890346</v>
      </c>
      <c r="L574" s="89">
        <v>0.12771277</v>
      </c>
      <c r="M574" s="90">
        <v>0.31075607249999998</v>
      </c>
      <c r="N574" s="102">
        <v>0.83543300333018333</v>
      </c>
      <c r="O574" s="89">
        <v>6.2654804120229645E-4</v>
      </c>
      <c r="P574" s="90">
        <v>8.36951030057413E-4</v>
      </c>
      <c r="Q574" s="102">
        <v>4.5759253467738377E-3</v>
      </c>
      <c r="R574" s="89">
        <v>7.4127608915906785E-4</v>
      </c>
      <c r="S574" s="90">
        <v>9.9022619047619046E-4</v>
      </c>
      <c r="T574" s="102">
        <v>2.6093187988585759E-3</v>
      </c>
      <c r="U574" s="89">
        <v>6.8578360999999996E-3</v>
      </c>
      <c r="V574" s="90">
        <v>9.5896771600000007E-3</v>
      </c>
      <c r="W574" s="102">
        <v>4.4547813844496659E-2</v>
      </c>
      <c r="X574" s="89">
        <v>1.9510148999999999E-3</v>
      </c>
      <c r="Y574" s="90">
        <v>1.45141183E-3</v>
      </c>
      <c r="Z574" s="102">
        <v>8.2955850753390591E-3</v>
      </c>
      <c r="AA574" s="89">
        <v>1.11508444E-2</v>
      </c>
      <c r="AB574" s="90">
        <v>5.709251825E-3</v>
      </c>
      <c r="AC574" s="102">
        <v>9.8161866783412818E-3</v>
      </c>
      <c r="AD574" s="89">
        <v>5.0176880000000002E-3</v>
      </c>
      <c r="AE574" s="90">
        <v>2.9432401400000001E-3</v>
      </c>
      <c r="AF574" s="102">
        <v>3.6553523667865631E-3</v>
      </c>
      <c r="AG574" s="89">
        <v>2.1521263799999999E-2</v>
      </c>
      <c r="AH574" s="90">
        <v>2.6780363219999999E-2</v>
      </c>
      <c r="AI574" s="102">
        <v>9.8000115425923962E-2</v>
      </c>
      <c r="AJ574" s="89">
        <v>0.13061306</v>
      </c>
      <c r="AK574" s="90">
        <v>0.33202319899999999</v>
      </c>
      <c r="AL574" s="104">
        <v>0.33202319899999999</v>
      </c>
    </row>
    <row r="575" spans="1:38" x14ac:dyDescent="0.25">
      <c r="A575" s="71">
        <v>1989</v>
      </c>
      <c r="B575" s="72">
        <v>10</v>
      </c>
      <c r="C575" s="89">
        <v>1.39609889</v>
      </c>
      <c r="D575" s="90">
        <v>0.90561902400000005</v>
      </c>
      <c r="E575" s="102">
        <v>5.5180147802937141</v>
      </c>
      <c r="F575" s="89">
        <v>0.58499599000000002</v>
      </c>
      <c r="G575" s="90">
        <v>0.41086604999999998</v>
      </c>
      <c r="H575" s="102">
        <v>1.3262648135957082</v>
      </c>
      <c r="I575" s="89">
        <v>1.3579312699999999</v>
      </c>
      <c r="J575" s="90">
        <v>2.8375929919999998</v>
      </c>
      <c r="K575" s="102">
        <v>6.9786292474521563</v>
      </c>
      <c r="L575" s="89">
        <v>0.12771277</v>
      </c>
      <c r="M575" s="90">
        <v>0.31145614249999998</v>
      </c>
      <c r="N575" s="102">
        <v>0.83850684190994784</v>
      </c>
      <c r="O575" s="89">
        <v>6.2654804120229645E-4</v>
      </c>
      <c r="P575" s="90">
        <v>8.36951030057413E-4</v>
      </c>
      <c r="Q575" s="102">
        <v>2.8631768326232133E-3</v>
      </c>
      <c r="R575" s="89">
        <v>7.4127608915906785E-4</v>
      </c>
      <c r="S575" s="90">
        <v>9.9022619047619046E-4</v>
      </c>
      <c r="T575" s="102">
        <v>3.201068752690705E-3</v>
      </c>
      <c r="U575" s="89">
        <v>7.2784540999999998E-3</v>
      </c>
      <c r="V575" s="90">
        <v>9.7334954250000005E-3</v>
      </c>
      <c r="W575" s="102">
        <v>4.6856644336633932E-2</v>
      </c>
      <c r="X575" s="89">
        <v>2.0709786E-3</v>
      </c>
      <c r="Y575" s="90">
        <v>1.4880818000000001E-3</v>
      </c>
      <c r="Z575" s="102">
        <v>8.7254921301113727E-3</v>
      </c>
      <c r="AA575" s="89">
        <v>1.1834770499999999E-2</v>
      </c>
      <c r="AB575" s="90">
        <v>5.9107422950000002E-3</v>
      </c>
      <c r="AC575" s="102">
        <v>1.0324963495222852E-2</v>
      </c>
      <c r="AD575" s="89">
        <v>5.3255224999999998E-3</v>
      </c>
      <c r="AE575" s="90">
        <v>3.0350296599999998E-3</v>
      </c>
      <c r="AF575" s="102">
        <v>3.8447979659721192E-3</v>
      </c>
      <c r="AG575" s="89">
        <v>2.28409784E-2</v>
      </c>
      <c r="AH575" s="90">
        <v>2.7220867635E-2</v>
      </c>
      <c r="AI575" s="102">
        <v>0.10307930656560881</v>
      </c>
      <c r="AJ575" s="89">
        <v>0.13061306</v>
      </c>
      <c r="AK575" s="90">
        <v>0.33272326899999999</v>
      </c>
      <c r="AL575" s="104">
        <v>0.33272326899999999</v>
      </c>
    </row>
    <row r="576" spans="1:38" x14ac:dyDescent="0.25">
      <c r="A576" s="71">
        <v>1989</v>
      </c>
      <c r="B576" s="72">
        <v>11</v>
      </c>
      <c r="C576" s="89">
        <v>1.4561091100000001</v>
      </c>
      <c r="D576" s="90">
        <v>0.92877349149999999</v>
      </c>
      <c r="E576" s="102">
        <v>5.5243294575314641</v>
      </c>
      <c r="F576" s="89">
        <v>0.61883664000000005</v>
      </c>
      <c r="G576" s="90">
        <v>0.42122371199999997</v>
      </c>
      <c r="H576" s="102">
        <v>1.3313666154045156</v>
      </c>
      <c r="I576" s="89">
        <v>1.38977621</v>
      </c>
      <c r="J576" s="90">
        <v>2.8451076025000002</v>
      </c>
      <c r="K576" s="102">
        <v>6.9912395887529879</v>
      </c>
      <c r="L576" s="89">
        <v>0.12771277</v>
      </c>
      <c r="M576" s="90">
        <v>0.31210620750000001</v>
      </c>
      <c r="N576" s="102">
        <v>0.83875215026292504</v>
      </c>
      <c r="O576" s="89">
        <v>6.2654804120229645E-4</v>
      </c>
      <c r="P576" s="90">
        <v>8.36951030057413E-4</v>
      </c>
      <c r="Q576" s="102">
        <v>2.8741876697759307E-3</v>
      </c>
      <c r="R576" s="89">
        <v>7.4127608915906785E-4</v>
      </c>
      <c r="S576" s="90">
        <v>9.9022619047619046E-4</v>
      </c>
      <c r="T576" s="102">
        <v>3.2487555753577565E-3</v>
      </c>
      <c r="U576" s="89">
        <v>7.6987662000000002E-3</v>
      </c>
      <c r="V576" s="90">
        <v>9.876043365E-3</v>
      </c>
      <c r="W576" s="102">
        <v>4.7036814536412896E-2</v>
      </c>
      <c r="X576" s="89">
        <v>2.1903904000000001E-3</v>
      </c>
      <c r="Y576" s="90">
        <v>1.5249198849999999E-3</v>
      </c>
      <c r="Z576" s="102">
        <v>8.7590491398019457E-3</v>
      </c>
      <c r="AA576" s="89">
        <v>1.25186333E-2</v>
      </c>
      <c r="AB576" s="90">
        <v>6.1125667800000002E-3</v>
      </c>
      <c r="AC576" s="102">
        <v>1.0364632500682697E-2</v>
      </c>
      <c r="AD576" s="89">
        <v>5.6328146000000001E-3</v>
      </c>
      <c r="AE576" s="90">
        <v>3.1270704950000002E-3</v>
      </c>
      <c r="AF576" s="102">
        <v>3.8595873995716967E-3</v>
      </c>
      <c r="AG576" s="89">
        <v>2.4160916599999999E-2</v>
      </c>
      <c r="AH576" s="90">
        <v>2.7658102665E-2</v>
      </c>
      <c r="AI576" s="102">
        <v>0.10347549642841745</v>
      </c>
      <c r="AJ576" s="89">
        <v>0.13061306</v>
      </c>
      <c r="AK576" s="90">
        <v>0.33342333899999999</v>
      </c>
      <c r="AL576" s="104">
        <v>0.33342333899999999</v>
      </c>
    </row>
    <row r="577" spans="1:38" x14ac:dyDescent="0.25">
      <c r="A577" s="71">
        <v>1989</v>
      </c>
      <c r="B577" s="72">
        <v>12</v>
      </c>
      <c r="C577" s="89">
        <v>1.5173002799999999</v>
      </c>
      <c r="D577" s="90">
        <v>0.95167787550000005</v>
      </c>
      <c r="E577" s="102">
        <v>5.5333984605105062</v>
      </c>
      <c r="F577" s="89">
        <v>0.65281</v>
      </c>
      <c r="G577" s="90">
        <v>0.4316326875</v>
      </c>
      <c r="H577" s="102">
        <v>1.3386717318807357</v>
      </c>
      <c r="I577" s="89">
        <v>1.42048518</v>
      </c>
      <c r="J577" s="90">
        <v>2.8521333185</v>
      </c>
      <c r="K577" s="102">
        <v>7.0093754280937359</v>
      </c>
      <c r="L577" s="89">
        <v>0.12731273000000001</v>
      </c>
      <c r="M577" s="90">
        <v>0.3118361805</v>
      </c>
      <c r="N577" s="102">
        <v>0.8391107594658701</v>
      </c>
      <c r="O577" s="89">
        <v>6.2654804120229645E-4</v>
      </c>
      <c r="P577" s="90">
        <v>8.36951030057413E-4</v>
      </c>
      <c r="Q577" s="102">
        <v>2.8899612430973156E-3</v>
      </c>
      <c r="R577" s="89">
        <v>7.4127608915906785E-4</v>
      </c>
      <c r="S577" s="90">
        <v>9.9022619047619046E-4</v>
      </c>
      <c r="T577" s="102">
        <v>3.3170695167297377E-3</v>
      </c>
      <c r="U577" s="89">
        <v>8.1210893000000003E-3</v>
      </c>
      <c r="V577" s="90">
        <v>1.0018508739999999E-2</v>
      </c>
      <c r="W577" s="102">
        <v>4.7294980479225278E-2</v>
      </c>
      <c r="X577" s="89">
        <v>2.3109126999999998E-3</v>
      </c>
      <c r="Y577" s="90">
        <v>1.5618590050000001E-3</v>
      </c>
      <c r="Z577" s="102">
        <v>8.8071594531186782E-3</v>
      </c>
      <c r="AA577" s="89">
        <v>1.32049604E-2</v>
      </c>
      <c r="AB577" s="90">
        <v>6.3166501949999997E-3</v>
      </c>
      <c r="AC577" s="102">
        <v>1.042152110131327E-2</v>
      </c>
      <c r="AD577" s="89">
        <v>5.9415346000000003E-3</v>
      </c>
      <c r="AE577" s="90">
        <v>3.2200533250000001E-3</v>
      </c>
      <c r="AF577" s="102">
        <v>3.880770215162982E-3</v>
      </c>
      <c r="AG577" s="89">
        <v>2.5486120000000001E-2</v>
      </c>
      <c r="AH577" s="90">
        <v>2.8095500095E-2</v>
      </c>
      <c r="AI577" s="102">
        <v>0.10404354573973698</v>
      </c>
      <c r="AJ577" s="89">
        <v>0.13021302000000001</v>
      </c>
      <c r="AK577" s="90">
        <v>0.333203317</v>
      </c>
      <c r="AL577" s="104">
        <v>0.333203317</v>
      </c>
    </row>
    <row r="578" spans="1:38" x14ac:dyDescent="0.25">
      <c r="A578" s="71">
        <v>1989</v>
      </c>
      <c r="B578" s="72">
        <v>13</v>
      </c>
      <c r="C578" s="89">
        <v>1.5801237100000001</v>
      </c>
      <c r="D578" s="90">
        <v>0.97444525599999998</v>
      </c>
      <c r="E578" s="102">
        <v>5.5202253033184983</v>
      </c>
      <c r="F578" s="89">
        <v>0.68692317999999997</v>
      </c>
      <c r="G578" s="90">
        <v>0.44219407449999998</v>
      </c>
      <c r="H578" s="102">
        <v>1.3403433709442116</v>
      </c>
      <c r="I578" s="89">
        <v>1.4499808700000001</v>
      </c>
      <c r="J578" s="90">
        <v>2.8587840674999998</v>
      </c>
      <c r="K578" s="102">
        <v>7.001282852024894</v>
      </c>
      <c r="L578" s="89">
        <v>0.12731273000000001</v>
      </c>
      <c r="M578" s="90">
        <v>0.31233623049999998</v>
      </c>
      <c r="N578" s="102">
        <v>0.83923391066829134</v>
      </c>
      <c r="O578" s="89">
        <v>6.2654804120229645E-4</v>
      </c>
      <c r="P578" s="90">
        <v>8.36951030057413E-4</v>
      </c>
      <c r="Q578" s="102">
        <v>2.8935709737585641E-3</v>
      </c>
      <c r="R578" s="89">
        <v>7.4127608915906785E-4</v>
      </c>
      <c r="S578" s="90">
        <v>9.9022619047619046E-4</v>
      </c>
      <c r="T578" s="102">
        <v>3.3409096784916248E-3</v>
      </c>
      <c r="U578" s="89">
        <v>8.5454782999999992E-3</v>
      </c>
      <c r="V578" s="90">
        <v>1.016125836E-2</v>
      </c>
      <c r="W578" s="102">
        <v>4.7354011153995297E-2</v>
      </c>
      <c r="X578" s="89">
        <v>2.4315157999999998E-3</v>
      </c>
      <c r="Y578" s="90">
        <v>1.599271205E-3</v>
      </c>
      <c r="Z578" s="102">
        <v>8.8181479603331447E-3</v>
      </c>
      <c r="AA578" s="89">
        <v>1.3896303400000001E-2</v>
      </c>
      <c r="AB578" s="90">
        <v>6.5239171349999996E-3</v>
      </c>
      <c r="AC578" s="102">
        <v>1.0434542398108992E-2</v>
      </c>
      <c r="AD578" s="89">
        <v>6.2528130999999999E-3</v>
      </c>
      <c r="AE578" s="90">
        <v>3.3142841899999999E-3</v>
      </c>
      <c r="AF578" s="102">
        <v>3.8856180864619309E-3</v>
      </c>
      <c r="AG578" s="89">
        <v>2.6819592199999999E-2</v>
      </c>
      <c r="AH578" s="90">
        <v>2.8535835780000001E-2</v>
      </c>
      <c r="AI578" s="102">
        <v>0.10417328012409743</v>
      </c>
      <c r="AJ578" s="89">
        <v>0.13021302000000001</v>
      </c>
      <c r="AK578" s="90">
        <v>0.33380337700000001</v>
      </c>
      <c r="AL578" s="104">
        <v>0.33380337700000001</v>
      </c>
    </row>
    <row r="579" spans="1:38" x14ac:dyDescent="0.25">
      <c r="A579" s="71">
        <v>1989</v>
      </c>
      <c r="B579" s="72">
        <v>14</v>
      </c>
      <c r="C579" s="89">
        <v>1.64451657</v>
      </c>
      <c r="D579" s="90">
        <v>0.99725359800000002</v>
      </c>
      <c r="E579" s="102">
        <v>5.5266007074489272</v>
      </c>
      <c r="F579" s="89">
        <v>0.72141929999999999</v>
      </c>
      <c r="G579" s="90">
        <v>0.45297229750000001</v>
      </c>
      <c r="H579" s="102">
        <v>1.3455075863114148</v>
      </c>
      <c r="I579" s="89">
        <v>1.4784275600000001</v>
      </c>
      <c r="J579" s="90">
        <v>2.8650781190000001</v>
      </c>
      <c r="K579" s="102">
        <v>7.0140586692086639</v>
      </c>
      <c r="L579" s="89">
        <v>0.12731273000000001</v>
      </c>
      <c r="M579" s="90">
        <v>0.31283628050000001</v>
      </c>
      <c r="N579" s="102">
        <v>0.83948116768448056</v>
      </c>
      <c r="O579" s="89">
        <v>6.2654804120229645E-4</v>
      </c>
      <c r="P579" s="90">
        <v>8.36951030057413E-4</v>
      </c>
      <c r="Q579" s="102">
        <v>2.9047257749856854E-3</v>
      </c>
      <c r="R579" s="89">
        <v>7.4127608915906785E-4</v>
      </c>
      <c r="S579" s="90">
        <v>9.9022619047619046E-4</v>
      </c>
      <c r="T579" s="102">
        <v>3.389289264469231E-3</v>
      </c>
      <c r="U579" s="89">
        <v>8.9744769999999998E-3</v>
      </c>
      <c r="V579" s="90">
        <v>1.030593655E-2</v>
      </c>
      <c r="W579" s="102">
        <v>4.7536603913343099E-2</v>
      </c>
      <c r="X579" s="89">
        <v>2.5538828999999998E-3</v>
      </c>
      <c r="Y579" s="90">
        <v>1.637387035E-3</v>
      </c>
      <c r="Z579" s="102">
        <v>8.8521397258713858E-3</v>
      </c>
      <c r="AA579" s="89">
        <v>1.4592376299999999E-2</v>
      </c>
      <c r="AB579" s="90">
        <v>6.7361195149999997E-3</v>
      </c>
      <c r="AC579" s="102">
        <v>1.0474775486522465E-2</v>
      </c>
      <c r="AD579" s="89">
        <v>6.5660218000000003E-3</v>
      </c>
      <c r="AE579" s="90">
        <v>3.4106204200000001E-3</v>
      </c>
      <c r="AF579" s="102">
        <v>3.9005993094100386E-3</v>
      </c>
      <c r="AG579" s="89">
        <v>2.8163780699999998E-2</v>
      </c>
      <c r="AH579" s="90">
        <v>2.8982076959999999E-2</v>
      </c>
      <c r="AI579" s="102">
        <v>0.10457528950569595</v>
      </c>
      <c r="AJ579" s="89">
        <v>0.13021302000000001</v>
      </c>
      <c r="AK579" s="90">
        <v>0.33430342699999999</v>
      </c>
      <c r="AL579" s="104">
        <v>0.33430342699999999</v>
      </c>
    </row>
    <row r="580" spans="1:38" x14ac:dyDescent="0.25">
      <c r="A580" s="71">
        <v>1989</v>
      </c>
      <c r="B580" s="72">
        <v>15</v>
      </c>
      <c r="C580" s="89">
        <v>1.71063206</v>
      </c>
      <c r="D580" s="90">
        <v>1.0203095010000001</v>
      </c>
      <c r="E580" s="102">
        <v>5.5331135224550119</v>
      </c>
      <c r="F580" s="89">
        <v>0.75622104000000001</v>
      </c>
      <c r="G580" s="90">
        <v>0.46400732350000001</v>
      </c>
      <c r="H580" s="102">
        <v>1.3507299116123959</v>
      </c>
      <c r="I580" s="89">
        <v>1.50594541</v>
      </c>
      <c r="J580" s="90">
        <v>2.871038542</v>
      </c>
      <c r="K580" s="102">
        <v>7.0270518140513429</v>
      </c>
      <c r="L580" s="89">
        <v>0.12731273000000001</v>
      </c>
      <c r="M580" s="90">
        <v>0.31328632550000002</v>
      </c>
      <c r="N580" s="102">
        <v>0.83973745251414778</v>
      </c>
      <c r="O580" s="89">
        <v>6.2654804120229645E-4</v>
      </c>
      <c r="P580" s="90">
        <v>8.36951030057413E-4</v>
      </c>
      <c r="Q580" s="102">
        <v>2.9370803931090886E-3</v>
      </c>
      <c r="R580" s="89">
        <v>7.4127608915906785E-4</v>
      </c>
      <c r="S580" s="90">
        <v>9.9022619047619046E-4</v>
      </c>
      <c r="T580" s="102">
        <v>3.4382835284460676E-3</v>
      </c>
      <c r="U580" s="89">
        <v>9.4078027000000005E-3</v>
      </c>
      <c r="V580" s="90">
        <v>1.0453066085000001E-2</v>
      </c>
      <c r="W580" s="102">
        <v>4.7721017573939588E-2</v>
      </c>
      <c r="X580" s="89">
        <v>2.6763352999999998E-3</v>
      </c>
      <c r="Y580" s="90">
        <v>1.6768319299999999E-3</v>
      </c>
      <c r="Z580" s="102">
        <v>8.886464849778548E-3</v>
      </c>
      <c r="AA580" s="89">
        <v>1.52964356E-2</v>
      </c>
      <c r="AB580" s="90">
        <v>6.9549829000000001E-3</v>
      </c>
      <c r="AC580" s="102">
        <v>1.0515386532458671E-2</v>
      </c>
      <c r="AD580" s="89">
        <v>6.8836586000000002E-3</v>
      </c>
      <c r="AE580" s="90">
        <v>3.5096798050000002E-3</v>
      </c>
      <c r="AF580" s="102">
        <v>3.9157270128987298E-3</v>
      </c>
      <c r="AG580" s="89">
        <v>2.9523444400000001E-2</v>
      </c>
      <c r="AH580" s="90">
        <v>2.943732969E-2</v>
      </c>
      <c r="AI580" s="102">
        <v>0.1049803612539474</v>
      </c>
      <c r="AJ580" s="89">
        <v>0.13021302000000001</v>
      </c>
      <c r="AK580" s="90">
        <v>0.33480347700000002</v>
      </c>
      <c r="AL580" s="104">
        <v>0.33480347700000002</v>
      </c>
    </row>
    <row r="581" spans="1:38" x14ac:dyDescent="0.25">
      <c r="A581" s="71">
        <v>1989</v>
      </c>
      <c r="B581" s="72">
        <v>16</v>
      </c>
      <c r="C581" s="89">
        <v>1.77859583</v>
      </c>
      <c r="D581" s="90">
        <v>1.0436818644999999</v>
      </c>
      <c r="E581" s="102">
        <v>5.5409387291660348</v>
      </c>
      <c r="F581" s="89">
        <v>0.79149168000000003</v>
      </c>
      <c r="G581" s="90">
        <v>0.47541786200000002</v>
      </c>
      <c r="H581" s="102">
        <v>1.3570378111053767</v>
      </c>
      <c r="I581" s="89">
        <v>1.5325061600000001</v>
      </c>
      <c r="J581" s="90">
        <v>2.8767519765</v>
      </c>
      <c r="K581" s="102">
        <v>7.042662695285224</v>
      </c>
      <c r="L581" s="89">
        <v>0.12731273000000001</v>
      </c>
      <c r="M581" s="90">
        <v>0.31368636550000001</v>
      </c>
      <c r="N581" s="102">
        <v>0.84004465810125606</v>
      </c>
      <c r="O581" s="89">
        <v>6.2654804120229645E-4</v>
      </c>
      <c r="P581" s="90">
        <v>8.36951030057413E-4</v>
      </c>
      <c r="Q581" s="102">
        <v>2.9508003946689333E-3</v>
      </c>
      <c r="R581" s="89">
        <v>7.4127608915906785E-4</v>
      </c>
      <c r="S581" s="90">
        <v>9.9022619047619046E-4</v>
      </c>
      <c r="T581" s="102">
        <v>3.4972767843589663E-3</v>
      </c>
      <c r="U581" s="89">
        <v>9.8469279999999996E-3</v>
      </c>
      <c r="V581" s="90">
        <v>1.0603938835E-2</v>
      </c>
      <c r="W581" s="102">
        <v>4.7943783417832952E-2</v>
      </c>
      <c r="X581" s="89">
        <v>2.8018938E-3</v>
      </c>
      <c r="Y581" s="90">
        <v>1.71685848E-3</v>
      </c>
      <c r="Z581" s="102">
        <v>8.9279533804912103E-3</v>
      </c>
      <c r="AA581" s="89">
        <v>1.6010350900000001E-2</v>
      </c>
      <c r="AB581" s="90">
        <v>7.1809026400000003E-3</v>
      </c>
      <c r="AC581" s="102">
        <v>1.0564500749870974E-2</v>
      </c>
      <c r="AD581" s="89">
        <v>7.2046423000000004E-3</v>
      </c>
      <c r="AE581" s="90">
        <v>3.6122497099999999E-3</v>
      </c>
      <c r="AF581" s="102">
        <v>3.9340076080026714E-3</v>
      </c>
      <c r="AG581" s="89">
        <v>3.0900532000000001E-2</v>
      </c>
      <c r="AH581" s="90">
        <v>2.9904302519999999E-2</v>
      </c>
      <c r="AI581" s="102">
        <v>0.10547079935638605</v>
      </c>
      <c r="AJ581" s="89">
        <v>0.13021302000000001</v>
      </c>
      <c r="AK581" s="90">
        <v>0.33525352200000003</v>
      </c>
      <c r="AL581" s="104">
        <v>0.33525352200000003</v>
      </c>
    </row>
    <row r="582" spans="1:38" x14ac:dyDescent="0.25">
      <c r="A582" s="71">
        <v>1989</v>
      </c>
      <c r="B582" s="72">
        <v>17</v>
      </c>
      <c r="C582" s="89">
        <v>1.8489395799999999</v>
      </c>
      <c r="D582" s="90">
        <v>1.0675997815</v>
      </c>
      <c r="E582" s="102">
        <v>5.5496764006277033</v>
      </c>
      <c r="F582" s="89">
        <v>0.82734229999999997</v>
      </c>
      <c r="G582" s="90">
        <v>0.48726200200000003</v>
      </c>
      <c r="H582" s="102">
        <v>1.3640848753210559</v>
      </c>
      <c r="I582" s="89">
        <v>1.55824323</v>
      </c>
      <c r="J582" s="90">
        <v>2.8821839659999999</v>
      </c>
      <c r="K582" s="102">
        <v>7.060128060978494</v>
      </c>
      <c r="L582" s="89">
        <v>0.12731273000000001</v>
      </c>
      <c r="M582" s="90">
        <v>0.3140864055</v>
      </c>
      <c r="N582" s="102">
        <v>0.8346560471364125</v>
      </c>
      <c r="O582" s="89">
        <v>6.2654804120229645E-4</v>
      </c>
      <c r="P582" s="90">
        <v>8.36951030057413E-4</v>
      </c>
      <c r="Q582" s="102">
        <v>2.9661212592304704E-3</v>
      </c>
      <c r="R582" s="89">
        <v>7.4127608915906785E-4</v>
      </c>
      <c r="S582" s="90">
        <v>9.9022619047619046E-4</v>
      </c>
      <c r="T582" s="102">
        <v>3.5631837595357396E-3</v>
      </c>
      <c r="U582" s="89">
        <v>1.0292008599999999E-2</v>
      </c>
      <c r="V582" s="90">
        <v>1.075946744E-2</v>
      </c>
      <c r="W582" s="102">
        <v>4.8192877771583244E-2</v>
      </c>
      <c r="X582" s="89">
        <v>2.9295035000000001E-3</v>
      </c>
      <c r="Y582" s="90">
        <v>1.759189055E-3</v>
      </c>
      <c r="Z582" s="102">
        <v>8.9743372865993404E-3</v>
      </c>
      <c r="AA582" s="89">
        <v>1.6735673900000001E-2</v>
      </c>
      <c r="AB582" s="90">
        <v>7.4164395699999998E-3</v>
      </c>
      <c r="AC582" s="102">
        <v>1.0619371857034906E-2</v>
      </c>
      <c r="AD582" s="89">
        <v>7.5316571999999998E-3</v>
      </c>
      <c r="AE582" s="90">
        <v>3.71876635E-3</v>
      </c>
      <c r="AF582" s="102">
        <v>3.954448041776186E-3</v>
      </c>
      <c r="AG582" s="89">
        <v>3.2300481999999998E-2</v>
      </c>
      <c r="AH582" s="90">
        <v>3.0386325700000001E-2</v>
      </c>
      <c r="AI582" s="102">
        <v>0.10601866943071993</v>
      </c>
      <c r="AJ582" s="89">
        <v>0.13021302000000001</v>
      </c>
      <c r="AK582" s="90">
        <v>0.33565356200000002</v>
      </c>
      <c r="AL582" s="104">
        <v>0.33565356200000002</v>
      </c>
    </row>
    <row r="583" spans="1:38" x14ac:dyDescent="0.25">
      <c r="A583" s="71">
        <v>1989</v>
      </c>
      <c r="B583" s="72">
        <v>18</v>
      </c>
      <c r="C583" s="89">
        <v>1.9213446599999999</v>
      </c>
      <c r="D583" s="90">
        <v>1.0922276835</v>
      </c>
      <c r="E583" s="102">
        <v>5.5493900745889944</v>
      </c>
      <c r="F583" s="89">
        <v>0.86387486999999996</v>
      </c>
      <c r="G583" s="90">
        <v>0.49960859899999999</v>
      </c>
      <c r="H583" s="102">
        <v>1.3700003199634874</v>
      </c>
      <c r="I583" s="89">
        <v>1.5832202399999999</v>
      </c>
      <c r="J583" s="90">
        <v>2.8874577960000001</v>
      </c>
      <c r="K583" s="102">
        <v>7.0686557623748465</v>
      </c>
      <c r="L583" s="89">
        <v>0.12481248</v>
      </c>
      <c r="M583" s="90">
        <v>0.30823582049999998</v>
      </c>
      <c r="N583" s="102">
        <v>0.83495224031869297</v>
      </c>
      <c r="O583" s="89">
        <v>6.2654804120229645E-4</v>
      </c>
      <c r="P583" s="90">
        <v>8.36951030057413E-4</v>
      </c>
      <c r="Q583" s="102">
        <v>2.9789876730276364E-3</v>
      </c>
      <c r="R583" s="89">
        <v>7.4127608915906785E-4</v>
      </c>
      <c r="S583" s="90">
        <v>9.9022619047619046E-4</v>
      </c>
      <c r="T583" s="102">
        <v>3.6226090508973342E-3</v>
      </c>
      <c r="U583" s="89">
        <v>1.07468296E-2</v>
      </c>
      <c r="V583" s="90">
        <v>1.0920753659999999E-2</v>
      </c>
      <c r="W583" s="102">
        <v>4.8401732350941702E-2</v>
      </c>
      <c r="X583" s="89">
        <v>3.0581723000000002E-3</v>
      </c>
      <c r="Y583" s="90">
        <v>1.8027074949999999E-3</v>
      </c>
      <c r="Z583" s="102">
        <v>9.0132462330483193E-3</v>
      </c>
      <c r="AA583" s="89">
        <v>1.7474113999999999E-2</v>
      </c>
      <c r="AB583" s="90">
        <v>7.6622075949999997E-3</v>
      </c>
      <c r="AC583" s="102">
        <v>1.0665416487136033E-2</v>
      </c>
      <c r="AD583" s="89">
        <v>7.8638886000000005E-3</v>
      </c>
      <c r="AE583" s="90">
        <v>3.8300787850000001E-3</v>
      </c>
      <c r="AF583" s="102">
        <v>3.9715985248167194E-3</v>
      </c>
      <c r="AG583" s="89">
        <v>3.3725459200000002E-2</v>
      </c>
      <c r="AH583" s="90">
        <v>3.0886703219999999E-2</v>
      </c>
      <c r="AI583" s="102">
        <v>0.1064782708885889</v>
      </c>
      <c r="AJ583" s="89">
        <v>0.12771277</v>
      </c>
      <c r="AK583" s="90">
        <v>0.32990298699999998</v>
      </c>
      <c r="AL583" s="104">
        <v>0.32990298699999998</v>
      </c>
    </row>
    <row r="584" spans="1:38" x14ac:dyDescent="0.25">
      <c r="A584" s="71">
        <v>1989</v>
      </c>
      <c r="B584" s="72">
        <v>19</v>
      </c>
      <c r="C584" s="89">
        <v>1.99643225</v>
      </c>
      <c r="D584" s="90">
        <v>1.117700342</v>
      </c>
      <c r="E584" s="102">
        <v>5.5603956779847126</v>
      </c>
      <c r="F584" s="89">
        <v>0.90106330000000001</v>
      </c>
      <c r="G584" s="90">
        <v>0.5125523635</v>
      </c>
      <c r="H584" s="102">
        <v>1.3788749490903838</v>
      </c>
      <c r="I584" s="89">
        <v>1.6075553899999999</v>
      </c>
      <c r="J584" s="90">
        <v>2.8925637795000001</v>
      </c>
      <c r="K584" s="102">
        <v>7.0906372607717243</v>
      </c>
      <c r="L584" s="89">
        <v>0.12481248</v>
      </c>
      <c r="M584" s="90">
        <v>0.30858585550000001</v>
      </c>
      <c r="N584" s="102">
        <v>0.83536936059053901</v>
      </c>
      <c r="O584" s="89">
        <v>6.2654804120229645E-4</v>
      </c>
      <c r="P584" s="90">
        <v>8.36951030057413E-4</v>
      </c>
      <c r="Q584" s="102">
        <v>2.99827678596565E-3</v>
      </c>
      <c r="R584" s="89">
        <v>7.4127608915906785E-4</v>
      </c>
      <c r="S584" s="90">
        <v>9.9022619047619046E-4</v>
      </c>
      <c r="T584" s="102">
        <v>3.7056269906363842E-3</v>
      </c>
      <c r="U584" s="89">
        <v>1.1210610399999999E-2</v>
      </c>
      <c r="V584" s="90">
        <v>1.108845135E-2</v>
      </c>
      <c r="W584" s="102">
        <v>4.8715304322202967E-2</v>
      </c>
      <c r="X584" s="89">
        <v>3.1896610999999999E-3</v>
      </c>
      <c r="Y584" s="90">
        <v>1.8485532199999999E-3</v>
      </c>
      <c r="Z584" s="102">
        <v>9.0716336309395323E-3</v>
      </c>
      <c r="AA584" s="89">
        <v>1.82274597E-2</v>
      </c>
      <c r="AB584" s="90">
        <v>7.9203127399999993E-3</v>
      </c>
      <c r="AC584" s="102">
        <v>1.0734508095802045E-2</v>
      </c>
      <c r="AD584" s="89">
        <v>8.2029692999999997E-3</v>
      </c>
      <c r="AE584" s="90">
        <v>3.9469230099999997E-3</v>
      </c>
      <c r="AF584" s="102">
        <v>3.9973167769942969E-3</v>
      </c>
      <c r="AG584" s="89">
        <v>3.5179252100000002E-2</v>
      </c>
      <c r="AH584" s="90">
        <v>3.1408609529999999E-2</v>
      </c>
      <c r="AI584" s="102">
        <v>0.10716812119585514</v>
      </c>
      <c r="AJ584" s="89">
        <v>0.12771277</v>
      </c>
      <c r="AK584" s="90">
        <v>0.33020301699999999</v>
      </c>
      <c r="AL584" s="104">
        <v>0.33020301699999999</v>
      </c>
    </row>
    <row r="585" spans="1:38" x14ac:dyDescent="0.25">
      <c r="A585" s="71">
        <v>1989</v>
      </c>
      <c r="B585" s="72">
        <v>20</v>
      </c>
      <c r="C585" s="89">
        <v>2.0740917099999998</v>
      </c>
      <c r="D585" s="90">
        <v>1.144198853</v>
      </c>
      <c r="E585" s="102">
        <v>5.5644702448734105</v>
      </c>
      <c r="F585" s="89">
        <v>0.93918939999999995</v>
      </c>
      <c r="G585" s="90">
        <v>0.52618666199999997</v>
      </c>
      <c r="H585" s="102">
        <v>1.3821889808491346</v>
      </c>
      <c r="I585" s="89">
        <v>1.6311491300000001</v>
      </c>
      <c r="J585" s="90">
        <v>2.8975325525</v>
      </c>
      <c r="K585" s="102">
        <v>7.0987693602436623</v>
      </c>
      <c r="L585" s="89">
        <v>0.12481248</v>
      </c>
      <c r="M585" s="90">
        <v>0.30883588049999999</v>
      </c>
      <c r="N585" s="102">
        <v>0.83552573451808976</v>
      </c>
      <c r="O585" s="89">
        <v>6.2654804120229645E-4</v>
      </c>
      <c r="P585" s="90">
        <v>8.36951030057413E-4</v>
      </c>
      <c r="Q585" s="102">
        <v>2.9725380356192461E-3</v>
      </c>
      <c r="R585" s="89">
        <v>7.4127608915906785E-4</v>
      </c>
      <c r="S585" s="90">
        <v>9.9022619047619046E-4</v>
      </c>
      <c r="T585" s="102">
        <v>3.7362504846484733E-3</v>
      </c>
      <c r="U585" s="89">
        <v>1.16844475E-2</v>
      </c>
      <c r="V585" s="90">
        <v>1.1264147780000001E-2</v>
      </c>
      <c r="W585" s="102">
        <v>4.8832447991240209E-2</v>
      </c>
      <c r="X585" s="89">
        <v>3.3249895000000002E-3</v>
      </c>
      <c r="Y585" s="90">
        <v>1.89702525E-3</v>
      </c>
      <c r="Z585" s="102">
        <v>9.0934336313985044E-3</v>
      </c>
      <c r="AA585" s="89">
        <v>1.8998027899999999E-2</v>
      </c>
      <c r="AB585" s="90">
        <v>8.1927021449999995E-3</v>
      </c>
      <c r="AC585" s="102">
        <v>1.0760297078065801E-2</v>
      </c>
      <c r="AD585" s="89">
        <v>8.5492116999999999E-3</v>
      </c>
      <c r="AE585" s="90">
        <v>4.0698738000000002E-3</v>
      </c>
      <c r="AF585" s="102">
        <v>4.0069230291725298E-3</v>
      </c>
      <c r="AG585" s="89">
        <v>3.6666589899999998E-2</v>
      </c>
      <c r="AH585" s="90">
        <v>3.1955004580000002E-2</v>
      </c>
      <c r="AI585" s="102">
        <v>0.10742591467541017</v>
      </c>
      <c r="AJ585" s="89">
        <v>0.12771277</v>
      </c>
      <c r="AK585" s="90">
        <v>0.33050304699999999</v>
      </c>
      <c r="AL585" s="104">
        <v>0.33050304699999999</v>
      </c>
    </row>
    <row r="586" spans="1:38" x14ac:dyDescent="0.25">
      <c r="A586" s="71">
        <v>1989</v>
      </c>
      <c r="B586" s="72">
        <v>21</v>
      </c>
      <c r="C586" s="89">
        <v>2.1547496900000001</v>
      </c>
      <c r="D586" s="90">
        <v>1.1719129180000001</v>
      </c>
      <c r="E586" s="102">
        <v>5.5634289303547844</v>
      </c>
      <c r="F586" s="89">
        <v>0.97823167</v>
      </c>
      <c r="G586" s="90">
        <v>0.54055108249999995</v>
      </c>
      <c r="H586" s="102">
        <v>1.3813578242415467</v>
      </c>
      <c r="I586" s="89">
        <v>1.6541140599999999</v>
      </c>
      <c r="J586" s="90">
        <v>2.9023869444999999</v>
      </c>
      <c r="K586" s="102">
        <v>7.0966909895679704</v>
      </c>
      <c r="L586" s="89">
        <v>0.12481248</v>
      </c>
      <c r="M586" s="90">
        <v>0.3091359105</v>
      </c>
      <c r="N586" s="102">
        <v>0.83548550998332605</v>
      </c>
      <c r="O586" s="89">
        <v>6.2654804120229645E-4</v>
      </c>
      <c r="P586" s="90">
        <v>8.36951030057413E-4</v>
      </c>
      <c r="Q586" s="102">
        <v>2.9707538637053911E-3</v>
      </c>
      <c r="R586" s="89">
        <v>7.4127608915906785E-4</v>
      </c>
      <c r="S586" s="90">
        <v>9.9022619047619046E-4</v>
      </c>
      <c r="T586" s="102">
        <v>3.7285080877366202E-3</v>
      </c>
      <c r="U586" s="89">
        <v>1.21693453E-2</v>
      </c>
      <c r="V586" s="90">
        <v>1.1448831289999999E-2</v>
      </c>
      <c r="W586" s="102">
        <v>4.8803079425176879E-2</v>
      </c>
      <c r="X586" s="89">
        <v>3.4632169000000002E-3</v>
      </c>
      <c r="Y586" s="90">
        <v>1.947860615E-3</v>
      </c>
      <c r="Z586" s="102">
        <v>9.0879654870984847E-3</v>
      </c>
      <c r="AA586" s="89">
        <v>1.97881894E-2</v>
      </c>
      <c r="AB586" s="90">
        <v>8.4807103500000001E-3</v>
      </c>
      <c r="AC586" s="102">
        <v>1.0753826595094997E-2</v>
      </c>
      <c r="AD586" s="89">
        <v>8.9048309000000006E-3</v>
      </c>
      <c r="AE586" s="90">
        <v>4.1998936550000001E-3</v>
      </c>
      <c r="AF586" s="102">
        <v>4.0045214666023675E-3</v>
      </c>
      <c r="AG586" s="89">
        <v>3.8191342199999999E-2</v>
      </c>
      <c r="AH586" s="90">
        <v>3.2530532530000003E-2</v>
      </c>
      <c r="AI586" s="102">
        <v>0.10736105465522479</v>
      </c>
      <c r="AJ586" s="89">
        <v>0.12771277</v>
      </c>
      <c r="AK586" s="90">
        <v>0.330803077</v>
      </c>
      <c r="AL586" s="104">
        <v>0.330803077</v>
      </c>
    </row>
    <row r="587" spans="1:38" x14ac:dyDescent="0.25">
      <c r="A587" s="71">
        <v>1989</v>
      </c>
      <c r="B587" s="72">
        <v>22</v>
      </c>
      <c r="C587" s="89">
        <v>2.2384293300000002</v>
      </c>
      <c r="D587" s="90">
        <v>1.2010130885000001</v>
      </c>
      <c r="E587" s="102">
        <v>5.5706407044362534</v>
      </c>
      <c r="F587" s="89">
        <v>1.01830865</v>
      </c>
      <c r="G587" s="90">
        <v>0.55578511450000001</v>
      </c>
      <c r="H587" s="102">
        <v>1.3871820974911153</v>
      </c>
      <c r="I587" s="89">
        <v>1.67672113</v>
      </c>
      <c r="J587" s="90">
        <v>2.9072083965000002</v>
      </c>
      <c r="K587" s="102">
        <v>7.1111258199916536</v>
      </c>
      <c r="L587" s="89">
        <v>0.12481248</v>
      </c>
      <c r="M587" s="90">
        <v>0.30938593549999999</v>
      </c>
      <c r="N587" s="102">
        <v>0.83575734786304412</v>
      </c>
      <c r="O587" s="89">
        <v>6.2654804120229645E-4</v>
      </c>
      <c r="P587" s="90">
        <v>8.36951030057413E-4</v>
      </c>
      <c r="Q587" s="102">
        <v>2.9832853509074897E-3</v>
      </c>
      <c r="R587" s="89">
        <v>7.4127608915906785E-4</v>
      </c>
      <c r="S587" s="90">
        <v>9.9022619047619046E-4</v>
      </c>
      <c r="T587" s="102">
        <v>3.7829889490269236E-3</v>
      </c>
      <c r="U587" s="89">
        <v>1.2668459599999999E-2</v>
      </c>
      <c r="V587" s="90">
        <v>1.1643536405E-2</v>
      </c>
      <c r="W587" s="102">
        <v>4.9008894441438175E-2</v>
      </c>
      <c r="X587" s="89">
        <v>3.6050230000000002E-3</v>
      </c>
      <c r="Y587" s="90">
        <v>2.00197837E-3</v>
      </c>
      <c r="Z587" s="102">
        <v>9.1262996059090027E-3</v>
      </c>
      <c r="AA587" s="89">
        <v>2.05983322E-2</v>
      </c>
      <c r="AB587" s="90">
        <v>8.78606239E-3</v>
      </c>
      <c r="AC587" s="102">
        <v>1.0799178236456848E-2</v>
      </c>
      <c r="AD587" s="89">
        <v>9.2692400999999994E-3</v>
      </c>
      <c r="AE587" s="90">
        <v>4.3377543500000004E-3</v>
      </c>
      <c r="AF587" s="102">
        <v>4.0214018603165107E-3</v>
      </c>
      <c r="AG587" s="89">
        <v>3.9756302E-2</v>
      </c>
      <c r="AH587" s="90">
        <v>3.3138305314999998E-2</v>
      </c>
      <c r="AI587" s="102">
        <v>0.10781377900978874</v>
      </c>
      <c r="AJ587" s="89">
        <v>0.12771277</v>
      </c>
      <c r="AK587" s="90">
        <v>0.33110310700000001</v>
      </c>
      <c r="AL587" s="104">
        <v>0.33110310700000001</v>
      </c>
    </row>
    <row r="588" spans="1:38" x14ac:dyDescent="0.25">
      <c r="A588" s="71">
        <v>1989</v>
      </c>
      <c r="B588" s="72">
        <v>23</v>
      </c>
      <c r="C588" s="89">
        <v>2.3253833699999999</v>
      </c>
      <c r="D588" s="90">
        <v>1.2317195059999999</v>
      </c>
      <c r="E588" s="102">
        <v>5.5737317147058381</v>
      </c>
      <c r="F588" s="89">
        <v>1.0595545500000001</v>
      </c>
      <c r="G588" s="90">
        <v>0.57198700599999996</v>
      </c>
      <c r="H588" s="102">
        <v>1.3896655840158691</v>
      </c>
      <c r="I588" s="89">
        <v>1.69876564</v>
      </c>
      <c r="J588" s="90">
        <v>2.9119759940000001</v>
      </c>
      <c r="K588" s="102">
        <v>7.1172569548094726</v>
      </c>
      <c r="L588" s="89">
        <v>0.12481248</v>
      </c>
      <c r="M588" s="90">
        <v>0.30958595550000001</v>
      </c>
      <c r="N588" s="102">
        <v>0.83587445403424554</v>
      </c>
      <c r="O588" s="89">
        <v>6.2654804120229645E-4</v>
      </c>
      <c r="P588" s="90">
        <v>8.36951030057413E-4</v>
      </c>
      <c r="Q588" s="102">
        <v>2.9886213438057208E-3</v>
      </c>
      <c r="R588" s="89">
        <v>7.4127608915906785E-4</v>
      </c>
      <c r="S588" s="90">
        <v>9.9022619047619046E-4</v>
      </c>
      <c r="T588" s="102">
        <v>3.8061921354733672E-3</v>
      </c>
      <c r="U588" s="89">
        <v>1.3181263E-2</v>
      </c>
      <c r="V588" s="90">
        <v>1.1850053785E-2</v>
      </c>
      <c r="W588" s="102">
        <v>4.9096647402122232E-2</v>
      </c>
      <c r="X588" s="89">
        <v>3.7502007000000002E-3</v>
      </c>
      <c r="Y588" s="90">
        <v>2.0592567550000002E-3</v>
      </c>
      <c r="Z588" s="102">
        <v>9.1426102858281118E-3</v>
      </c>
      <c r="AA588" s="89">
        <v>2.1432329399999998E-2</v>
      </c>
      <c r="AB588" s="90">
        <v>9.1116050999999997E-3</v>
      </c>
      <c r="AC588" s="102">
        <v>1.0818521088866355E-2</v>
      </c>
      <c r="AD588" s="89">
        <v>9.6442870999999993E-3</v>
      </c>
      <c r="AE588" s="90">
        <v>4.4846595550000002E-3</v>
      </c>
      <c r="AF588" s="102">
        <v>4.0286023955723822E-3</v>
      </c>
      <c r="AG588" s="89">
        <v>4.1365067899999997E-2</v>
      </c>
      <c r="AH588" s="90">
        <v>3.3782514695000002E-2</v>
      </c>
      <c r="AI588" s="102">
        <v>0.10800694685558647</v>
      </c>
      <c r="AJ588" s="89">
        <v>0.12771277</v>
      </c>
      <c r="AK588" s="90">
        <v>0.33135313199999999</v>
      </c>
      <c r="AL588" s="104">
        <v>0.33135313199999999</v>
      </c>
    </row>
    <row r="589" spans="1:38" x14ac:dyDescent="0.25">
      <c r="A589" s="71">
        <v>1989</v>
      </c>
      <c r="B589" s="72">
        <v>24</v>
      </c>
      <c r="C589" s="89">
        <v>2.4157565499999998</v>
      </c>
      <c r="D589" s="90">
        <v>1.2642085064999999</v>
      </c>
      <c r="E589" s="102">
        <v>5.5782719740796107</v>
      </c>
      <c r="F589" s="89">
        <v>1.1018984300000001</v>
      </c>
      <c r="G589" s="90">
        <v>0.58927104699999999</v>
      </c>
      <c r="H589" s="102">
        <v>1.3933329183271084</v>
      </c>
      <c r="I589" s="89">
        <v>1.7204025199999999</v>
      </c>
      <c r="J589" s="90">
        <v>2.9167492269999999</v>
      </c>
      <c r="K589" s="102">
        <v>7.1263626987738151</v>
      </c>
      <c r="L589" s="89">
        <v>0.12481248</v>
      </c>
      <c r="M589" s="90">
        <v>0.30978597549999998</v>
      </c>
      <c r="N589" s="102">
        <v>0.8360501946361395</v>
      </c>
      <c r="O589" s="89">
        <v>6.2654804120229645E-4</v>
      </c>
      <c r="P589" s="90">
        <v>8.36951030057413E-4</v>
      </c>
      <c r="Q589" s="102">
        <v>2.9965073876108144E-3</v>
      </c>
      <c r="R589" s="89">
        <v>7.4127608915906785E-4</v>
      </c>
      <c r="S589" s="90">
        <v>9.9022619047619046E-4</v>
      </c>
      <c r="T589" s="102">
        <v>3.8404726070891066E-3</v>
      </c>
      <c r="U589" s="89">
        <v>1.37086547E-2</v>
      </c>
      <c r="V589" s="90">
        <v>1.2069134174999999E-2</v>
      </c>
      <c r="W589" s="102">
        <v>4.9226183659421552E-2</v>
      </c>
      <c r="X589" s="89">
        <v>3.9009867999999998E-3</v>
      </c>
      <c r="Y589" s="90">
        <v>2.1203877400000001E-3</v>
      </c>
      <c r="Z589" s="102">
        <v>9.166757101356518E-3</v>
      </c>
      <c r="AA589" s="89">
        <v>2.2290936300000001E-2</v>
      </c>
      <c r="AB589" s="90">
        <v>9.4587179300000008E-3</v>
      </c>
      <c r="AC589" s="102">
        <v>1.0847057139190422E-2</v>
      </c>
      <c r="AD589" s="89">
        <v>1.0030993699999999E-2</v>
      </c>
      <c r="AE589" s="90">
        <v>4.6411836649999996E-3</v>
      </c>
      <c r="AF589" s="102">
        <v>4.0392366052157446E-3</v>
      </c>
      <c r="AG589" s="89">
        <v>4.3021458200000001E-2</v>
      </c>
      <c r="AH589" s="90">
        <v>3.4467170105E-2</v>
      </c>
      <c r="AI589" s="102">
        <v>0.108291852711124</v>
      </c>
      <c r="AJ589" s="89">
        <v>0.12771277</v>
      </c>
      <c r="AK589" s="90">
        <v>0.33155315200000002</v>
      </c>
      <c r="AL589" s="104">
        <v>0.33155315200000002</v>
      </c>
    </row>
    <row r="590" spans="1:38" x14ac:dyDescent="0.25">
      <c r="A590" s="71">
        <v>1989</v>
      </c>
      <c r="B590" s="72">
        <v>25</v>
      </c>
      <c r="C590" s="89">
        <v>2.4157565499999998</v>
      </c>
      <c r="D590" s="90">
        <v>1.2642085064999999</v>
      </c>
      <c r="E590" s="102">
        <v>5.3895193634505487</v>
      </c>
      <c r="F590" s="89">
        <v>1.1018984300000001</v>
      </c>
      <c r="G590" s="90">
        <v>0.58927104699999999</v>
      </c>
      <c r="H590" s="102">
        <v>1.3471949693405081</v>
      </c>
      <c r="I590" s="89">
        <v>1.7204025199999999</v>
      </c>
      <c r="J590" s="90">
        <v>2.9167492269999999</v>
      </c>
      <c r="K590" s="102">
        <v>7.1732320568973424</v>
      </c>
      <c r="L590" s="89">
        <v>0.12481248</v>
      </c>
      <c r="M590" s="90">
        <v>0.30978597549999998</v>
      </c>
      <c r="N590" s="102">
        <v>0.80259913019351992</v>
      </c>
      <c r="O590" s="89">
        <v>6.2654804120229645E-4</v>
      </c>
      <c r="P590" s="90">
        <v>8.36951030057413E-4</v>
      </c>
      <c r="Q590" s="102">
        <v>2.8972812080256954E-3</v>
      </c>
      <c r="R590" s="89">
        <v>7.4127608915906785E-4</v>
      </c>
      <c r="S590" s="90">
        <v>9.9022619047619046E-4</v>
      </c>
      <c r="T590" s="102">
        <v>3.8693676219079794E-3</v>
      </c>
      <c r="U590" s="89">
        <v>1.37086547E-2</v>
      </c>
      <c r="V590" s="90">
        <v>1.2069134174999999E-2</v>
      </c>
      <c r="W590" s="102">
        <v>4.7596094564718645E-2</v>
      </c>
      <c r="X590" s="89">
        <v>3.9009867999999998E-3</v>
      </c>
      <c r="Y590" s="90">
        <v>2.1203877400000001E-3</v>
      </c>
      <c r="Z590" s="102">
        <v>8.8632240854294424E-3</v>
      </c>
      <c r="AA590" s="89">
        <v>2.2290936300000001E-2</v>
      </c>
      <c r="AB590" s="90">
        <v>9.4587179300000008E-3</v>
      </c>
      <c r="AC590" s="102">
        <v>1.0487880991115004E-2</v>
      </c>
      <c r="AD590" s="89">
        <v>1.0030993699999999E-2</v>
      </c>
      <c r="AE590" s="90">
        <v>4.6411836649999996E-3</v>
      </c>
      <c r="AF590" s="102">
        <v>3.9054822070662826E-3</v>
      </c>
      <c r="AG590" s="89">
        <v>4.3021458200000001E-2</v>
      </c>
      <c r="AH590" s="90">
        <v>3.4467170105E-2</v>
      </c>
      <c r="AI590" s="102">
        <v>0.10470608225920829</v>
      </c>
      <c r="AJ590" s="89">
        <v>0.12771277</v>
      </c>
      <c r="AK590" s="90">
        <v>0.33155315200000002</v>
      </c>
      <c r="AL590" s="104">
        <v>0.33155315200000002</v>
      </c>
    </row>
    <row r="591" spans="1:38" x14ac:dyDescent="0.25">
      <c r="A591" s="71">
        <v>1989</v>
      </c>
      <c r="B591" s="72">
        <v>26</v>
      </c>
      <c r="C591" s="89">
        <v>2.4157565499999998</v>
      </c>
      <c r="D591" s="90">
        <v>1.2642085064999999</v>
      </c>
      <c r="E591" s="102">
        <v>5.3914603134939858</v>
      </c>
      <c r="F591" s="89">
        <v>1.1018984300000001</v>
      </c>
      <c r="G591" s="90">
        <v>0.58927104699999999</v>
      </c>
      <c r="H591" s="102">
        <v>1.3487520029360778</v>
      </c>
      <c r="I591" s="89">
        <v>1.7204025199999999</v>
      </c>
      <c r="J591" s="90">
        <v>2.9167492269999999</v>
      </c>
      <c r="K591" s="102">
        <v>7.1772699994273621</v>
      </c>
      <c r="L591" s="89">
        <v>0.12481248</v>
      </c>
      <c r="M591" s="90">
        <v>0.30978597549999998</v>
      </c>
      <c r="N591" s="102">
        <v>0.80267235433474671</v>
      </c>
      <c r="O591" s="89">
        <v>6.2654804120229645E-4</v>
      </c>
      <c r="P591" s="90">
        <v>8.36951030057413E-4</v>
      </c>
      <c r="Q591" s="102">
        <v>2.9006307595799957E-3</v>
      </c>
      <c r="R591" s="89">
        <v>7.4127608915906785E-4</v>
      </c>
      <c r="S591" s="90">
        <v>9.9022619047619046E-4</v>
      </c>
      <c r="T591" s="102">
        <v>3.8844387874623228E-3</v>
      </c>
      <c r="U591" s="89">
        <v>1.37086547E-2</v>
      </c>
      <c r="V591" s="90">
        <v>1.2069134174999999E-2</v>
      </c>
      <c r="W591" s="102">
        <v>4.7651129609095594E-2</v>
      </c>
      <c r="X591" s="89">
        <v>3.9009867999999998E-3</v>
      </c>
      <c r="Y591" s="90">
        <v>2.1203877400000001E-3</v>
      </c>
      <c r="Z591" s="102">
        <v>8.8734629892812337E-3</v>
      </c>
      <c r="AA591" s="89">
        <v>2.2290936300000001E-2</v>
      </c>
      <c r="AB591" s="90">
        <v>9.4587179300000008E-3</v>
      </c>
      <c r="AC591" s="102">
        <v>1.0499990837771291E-2</v>
      </c>
      <c r="AD591" s="89">
        <v>1.0030993699999999E-2</v>
      </c>
      <c r="AE591" s="90">
        <v>4.6411836649999996E-3</v>
      </c>
      <c r="AF591" s="102">
        <v>3.9099908820206886E-3</v>
      </c>
      <c r="AG591" s="89">
        <v>4.3021458200000001E-2</v>
      </c>
      <c r="AH591" s="90">
        <v>3.4467170105E-2</v>
      </c>
      <c r="AI591" s="102">
        <v>0.10482726960378567</v>
      </c>
      <c r="AJ591" s="89">
        <v>0.12771277</v>
      </c>
      <c r="AK591" s="90">
        <v>0.33155315200000002</v>
      </c>
      <c r="AL591" s="104">
        <v>0.33155315200000002</v>
      </c>
    </row>
    <row r="592" spans="1:38" x14ac:dyDescent="0.25">
      <c r="A592" s="71">
        <v>1989</v>
      </c>
      <c r="B592" s="72">
        <v>27</v>
      </c>
      <c r="C592" s="89">
        <v>2.4157565499999998</v>
      </c>
      <c r="D592" s="90">
        <v>1.2642085064999999</v>
      </c>
      <c r="E592" s="102">
        <v>5.3928011345323279</v>
      </c>
      <c r="F592" s="89">
        <v>1.1018984300000001</v>
      </c>
      <c r="G592" s="90">
        <v>0.58927104699999999</v>
      </c>
      <c r="H592" s="102">
        <v>1.3498380874105589</v>
      </c>
      <c r="I592" s="89">
        <v>1.7204025199999999</v>
      </c>
      <c r="J592" s="90">
        <v>2.9167492269999999</v>
      </c>
      <c r="K592" s="102">
        <v>7.1800769200025778</v>
      </c>
      <c r="L592" s="89">
        <v>0.12481248</v>
      </c>
      <c r="M592" s="90">
        <v>0.30978597549999998</v>
      </c>
      <c r="N592" s="102">
        <v>0.80272205903891902</v>
      </c>
      <c r="O592" s="89">
        <v>6.2654804120229645E-4</v>
      </c>
      <c r="P592" s="90">
        <v>8.36951030057413E-4</v>
      </c>
      <c r="Q592" s="102">
        <v>2.9029678527686454E-3</v>
      </c>
      <c r="R592" s="89">
        <v>7.4127608915906785E-4</v>
      </c>
      <c r="S592" s="90">
        <v>9.9022619047619046E-4</v>
      </c>
      <c r="T592" s="102">
        <v>3.8949751821053319E-3</v>
      </c>
      <c r="U592" s="89">
        <v>1.37086547E-2</v>
      </c>
      <c r="V592" s="90">
        <v>1.2069134174999999E-2</v>
      </c>
      <c r="W592" s="102">
        <v>4.7689527557532398E-2</v>
      </c>
      <c r="X592" s="89">
        <v>3.9009867999999998E-3</v>
      </c>
      <c r="Y592" s="90">
        <v>2.1203877400000001E-3</v>
      </c>
      <c r="Z592" s="102">
        <v>8.8806030136014975E-3</v>
      </c>
      <c r="AA592" s="89">
        <v>2.2290936300000001E-2</v>
      </c>
      <c r="AB592" s="90">
        <v>9.4587179300000008E-3</v>
      </c>
      <c r="AC592" s="102">
        <v>1.0508476332753177E-2</v>
      </c>
      <c r="AD592" s="89">
        <v>1.0030993699999999E-2</v>
      </c>
      <c r="AE592" s="90">
        <v>4.6411836649999996E-3</v>
      </c>
      <c r="AF592" s="102">
        <v>3.9131409753110297E-3</v>
      </c>
      <c r="AG592" s="89">
        <v>4.3021458200000001E-2</v>
      </c>
      <c r="AH592" s="90">
        <v>3.4467170105E-2</v>
      </c>
      <c r="AI592" s="102">
        <v>0.10491146734996455</v>
      </c>
      <c r="AJ592" s="89">
        <v>0.12771277</v>
      </c>
      <c r="AK592" s="90">
        <v>0.33155315200000002</v>
      </c>
      <c r="AL592" s="104">
        <v>0.33155315200000002</v>
      </c>
    </row>
    <row r="593" spans="1:38" x14ac:dyDescent="0.25">
      <c r="A593" s="71">
        <v>1989</v>
      </c>
      <c r="B593" s="72">
        <v>28</v>
      </c>
      <c r="C593" s="89">
        <v>2.4157565499999998</v>
      </c>
      <c r="D593" s="90">
        <v>1.2642085064999999</v>
      </c>
      <c r="E593" s="102">
        <v>5.3940545316798918</v>
      </c>
      <c r="F593" s="89">
        <v>1.1018984300000001</v>
      </c>
      <c r="G593" s="90">
        <v>0.58927104699999999</v>
      </c>
      <c r="H593" s="102">
        <v>1.3508441405159695</v>
      </c>
      <c r="I593" s="89">
        <v>1.7204025199999999</v>
      </c>
      <c r="J593" s="90">
        <v>2.9167492269999999</v>
      </c>
      <c r="K593" s="102">
        <v>7.1826641445033692</v>
      </c>
      <c r="L593" s="89">
        <v>0.12481248</v>
      </c>
      <c r="M593" s="90">
        <v>0.30978597549999998</v>
      </c>
      <c r="N593" s="102">
        <v>0.80277037927496042</v>
      </c>
      <c r="O593" s="89">
        <v>6.2654804120229645E-4</v>
      </c>
      <c r="P593" s="90">
        <v>8.36951030057413E-4</v>
      </c>
      <c r="Q593" s="102">
        <v>2.9051333027632687E-3</v>
      </c>
      <c r="R593" s="89">
        <v>7.4127608915906785E-4</v>
      </c>
      <c r="S593" s="90">
        <v>9.9022619047619046E-4</v>
      </c>
      <c r="T593" s="102">
        <v>3.9047410183819129E-3</v>
      </c>
      <c r="U593" s="89">
        <v>1.37086547E-2</v>
      </c>
      <c r="V593" s="90">
        <v>1.2069134174999999E-2</v>
      </c>
      <c r="W593" s="102">
        <v>4.7725103193907263E-2</v>
      </c>
      <c r="X593" s="89">
        <v>3.9009867999999998E-3</v>
      </c>
      <c r="Y593" s="90">
        <v>2.1203877400000001E-3</v>
      </c>
      <c r="Z593" s="102">
        <v>8.8872180828581671E-3</v>
      </c>
      <c r="AA593" s="89">
        <v>2.2290936300000001E-2</v>
      </c>
      <c r="AB593" s="90">
        <v>9.4587179300000008E-3</v>
      </c>
      <c r="AC593" s="102">
        <v>1.0516296028549782E-2</v>
      </c>
      <c r="AD593" s="89">
        <v>1.0030993699999999E-2</v>
      </c>
      <c r="AE593" s="90">
        <v>4.6411836649999996E-3</v>
      </c>
      <c r="AF593" s="102">
        <v>3.9160635551656756E-3</v>
      </c>
      <c r="AG593" s="89">
        <v>4.3021458200000001E-2</v>
      </c>
      <c r="AH593" s="90">
        <v>3.4467170105E-2</v>
      </c>
      <c r="AI593" s="102">
        <v>0.10498999146696439</v>
      </c>
      <c r="AJ593" s="89">
        <v>0.12771277</v>
      </c>
      <c r="AK593" s="90">
        <v>0.33155315200000002</v>
      </c>
      <c r="AL593" s="104">
        <v>0.33155315200000002</v>
      </c>
    </row>
    <row r="594" spans="1:38" x14ac:dyDescent="0.25">
      <c r="A594" s="71">
        <v>1989</v>
      </c>
      <c r="B594" s="72">
        <v>29</v>
      </c>
      <c r="C594" s="89">
        <v>2.4157565499999998</v>
      </c>
      <c r="D594" s="90">
        <v>1.2642085064999999</v>
      </c>
      <c r="E594" s="102">
        <v>5.3952012280977195</v>
      </c>
      <c r="F594" s="89">
        <v>1.1018984300000001</v>
      </c>
      <c r="G594" s="90">
        <v>0.58927104699999999</v>
      </c>
      <c r="H594" s="102">
        <v>1.3517717746859355</v>
      </c>
      <c r="I594" s="89">
        <v>1.7204025199999999</v>
      </c>
      <c r="J594" s="90">
        <v>2.9167492269999999</v>
      </c>
      <c r="K594" s="102">
        <v>7.1850471895551893</v>
      </c>
      <c r="L594" s="89">
        <v>0.12481248</v>
      </c>
      <c r="M594" s="90">
        <v>0.30978597549999998</v>
      </c>
      <c r="N594" s="102">
        <v>0.80281397839657009</v>
      </c>
      <c r="O594" s="89">
        <v>6.2654804120229645E-4</v>
      </c>
      <c r="P594" s="90">
        <v>8.36951030057413E-4</v>
      </c>
      <c r="Q594" s="102">
        <v>2.9071216409857679E-3</v>
      </c>
      <c r="R594" s="89">
        <v>7.4127608915906785E-4</v>
      </c>
      <c r="S594" s="90">
        <v>9.9022619047619046E-4</v>
      </c>
      <c r="T594" s="102">
        <v>3.9136842682376749E-3</v>
      </c>
      <c r="U594" s="89">
        <v>1.37086547E-2</v>
      </c>
      <c r="V594" s="90">
        <v>1.2069134174999999E-2</v>
      </c>
      <c r="W594" s="102">
        <v>4.7757785137724877E-2</v>
      </c>
      <c r="X594" s="89">
        <v>3.9009867999999998E-3</v>
      </c>
      <c r="Y594" s="90">
        <v>2.1203877400000001E-3</v>
      </c>
      <c r="Z594" s="102">
        <v>8.8933129431232275E-3</v>
      </c>
      <c r="AA594" s="89">
        <v>2.2290936300000001E-2</v>
      </c>
      <c r="AB594" s="90">
        <v>9.4587179300000008E-3</v>
      </c>
      <c r="AC594" s="102">
        <v>1.0523496993303776E-2</v>
      </c>
      <c r="AD594" s="89">
        <v>1.0030993699999999E-2</v>
      </c>
      <c r="AE594" s="90">
        <v>4.6411836649999996E-3</v>
      </c>
      <c r="AF594" s="102">
        <v>3.918745795235639E-3</v>
      </c>
      <c r="AG594" s="89">
        <v>4.3021458200000001E-2</v>
      </c>
      <c r="AH594" s="90">
        <v>3.4467170105E-2</v>
      </c>
      <c r="AI594" s="102">
        <v>0.10506140872378018</v>
      </c>
      <c r="AJ594" s="89">
        <v>0.12771277</v>
      </c>
      <c r="AK594" s="90">
        <v>0.33155315200000002</v>
      </c>
      <c r="AL594" s="104">
        <v>0.33155315200000002</v>
      </c>
    </row>
    <row r="595" spans="1:38" x14ac:dyDescent="0.25">
      <c r="A595" s="71">
        <v>1989</v>
      </c>
      <c r="B595" s="72">
        <v>30</v>
      </c>
      <c r="C595" s="89">
        <v>2.4157565499999998</v>
      </c>
      <c r="D595" s="90">
        <v>1.2642085064999999</v>
      </c>
      <c r="E595" s="102">
        <v>5.3961186731108306</v>
      </c>
      <c r="F595" s="89">
        <v>1.1018984300000001</v>
      </c>
      <c r="G595" s="90">
        <v>0.58927104699999999</v>
      </c>
      <c r="H595" s="102">
        <v>1.3525189952363121</v>
      </c>
      <c r="I595" s="89">
        <v>1.7204025199999999</v>
      </c>
      <c r="J595" s="90">
        <v>2.9167492269999999</v>
      </c>
      <c r="K595" s="102">
        <v>7.1869811200741962</v>
      </c>
      <c r="L595" s="89">
        <v>0.12481248</v>
      </c>
      <c r="M595" s="90">
        <v>0.30978597549999998</v>
      </c>
      <c r="N595" s="102">
        <v>0.80284740398605747</v>
      </c>
      <c r="O595" s="89">
        <v>6.2654804120229645E-4</v>
      </c>
      <c r="P595" s="90">
        <v>8.36951030057413E-4</v>
      </c>
      <c r="Q595" s="102">
        <v>2.9087259118829355E-3</v>
      </c>
      <c r="R595" s="89">
        <v>7.4127608915906785E-4</v>
      </c>
      <c r="S595" s="90">
        <v>9.9022619047619046E-4</v>
      </c>
      <c r="T595" s="102">
        <v>3.920972625533467E-3</v>
      </c>
      <c r="U595" s="89">
        <v>1.37086547E-2</v>
      </c>
      <c r="V595" s="90">
        <v>1.2069134174999999E-2</v>
      </c>
      <c r="W595" s="102">
        <v>4.7784244616983142E-2</v>
      </c>
      <c r="X595" s="89">
        <v>3.9009867999999998E-3</v>
      </c>
      <c r="Y595" s="90">
        <v>2.1203877400000001E-3</v>
      </c>
      <c r="Z595" s="102">
        <v>8.8982577140249847E-3</v>
      </c>
      <c r="AA595" s="89">
        <v>2.2290936300000001E-2</v>
      </c>
      <c r="AB595" s="90">
        <v>9.4587179300000008E-3</v>
      </c>
      <c r="AC595" s="102">
        <v>1.0529326840814469E-2</v>
      </c>
      <c r="AD595" s="89">
        <v>1.0030993699999999E-2</v>
      </c>
      <c r="AE595" s="90">
        <v>4.6411836649999996E-3</v>
      </c>
      <c r="AF595" s="102">
        <v>3.9209095891226241E-3</v>
      </c>
      <c r="AG595" s="89">
        <v>4.3021458200000001E-2</v>
      </c>
      <c r="AH595" s="90">
        <v>3.4467170105E-2</v>
      </c>
      <c r="AI595" s="102">
        <v>0.10511984419442592</v>
      </c>
      <c r="AJ595" s="89">
        <v>0.12771277</v>
      </c>
      <c r="AK595" s="90">
        <v>0.33155315200000002</v>
      </c>
      <c r="AL595" s="104">
        <v>0.33155315200000002</v>
      </c>
    </row>
    <row r="596" spans="1:38" ht="13" x14ac:dyDescent="0.3">
      <c r="A596" s="71">
        <v>1989</v>
      </c>
      <c r="B596" s="72">
        <v>31</v>
      </c>
      <c r="C596" s="89">
        <v>2.4157565499999998</v>
      </c>
      <c r="D596" s="90">
        <v>1.2642085064999999</v>
      </c>
      <c r="E596" s="91">
        <v>5.3961186731108306</v>
      </c>
      <c r="F596" s="89">
        <v>1.1018984300000001</v>
      </c>
      <c r="G596" s="90">
        <v>0.58927104699999999</v>
      </c>
      <c r="H596" s="91">
        <v>1.3525189952363121</v>
      </c>
      <c r="I596" s="89">
        <v>1.7204025199999999</v>
      </c>
      <c r="J596" s="90">
        <v>2.9167492269999999</v>
      </c>
      <c r="K596" s="91">
        <v>7.1869811200741962</v>
      </c>
      <c r="L596" s="89">
        <v>0.12481248</v>
      </c>
      <c r="M596" s="90">
        <v>0.30978597549999998</v>
      </c>
      <c r="N596" s="91">
        <v>0.80284740398605747</v>
      </c>
      <c r="O596" s="89">
        <v>6.2654804120229645E-4</v>
      </c>
      <c r="P596" s="90">
        <v>8.36951030057413E-4</v>
      </c>
      <c r="Q596" s="91">
        <v>2.9087259118829355E-3</v>
      </c>
      <c r="R596" s="89">
        <v>7.4127608915906785E-4</v>
      </c>
      <c r="S596" s="90">
        <v>9.9022619047619046E-4</v>
      </c>
      <c r="T596" s="91">
        <v>3.920972625533467E-3</v>
      </c>
      <c r="U596" s="89">
        <v>1.37086547E-2</v>
      </c>
      <c r="V596" s="90">
        <v>1.2069134174999999E-2</v>
      </c>
      <c r="W596" s="91">
        <v>4.7784244616983142E-2</v>
      </c>
      <c r="X596" s="89">
        <v>3.9009867999999998E-3</v>
      </c>
      <c r="Y596" s="90">
        <v>2.1203877400000001E-3</v>
      </c>
      <c r="Z596" s="91">
        <v>8.8982577140249847E-3</v>
      </c>
      <c r="AA596" s="89">
        <v>2.2290936300000001E-2</v>
      </c>
      <c r="AB596" s="90">
        <v>9.4587179300000008E-3</v>
      </c>
      <c r="AC596" s="91">
        <v>1.0529326840814469E-2</v>
      </c>
      <c r="AD596" s="89">
        <v>1.0030993699999999E-2</v>
      </c>
      <c r="AE596" s="90">
        <v>4.6411836649999996E-3</v>
      </c>
      <c r="AF596" s="91">
        <v>3.9209095891226241E-3</v>
      </c>
      <c r="AG596" s="89">
        <v>4.3021458200000001E-2</v>
      </c>
      <c r="AH596" s="90">
        <v>3.4467170105E-2</v>
      </c>
      <c r="AI596" s="91">
        <v>0.10511984419442592</v>
      </c>
      <c r="AJ596" s="89">
        <v>0.12771277</v>
      </c>
      <c r="AK596" s="90">
        <v>0.33155315200000002</v>
      </c>
      <c r="AL596" s="104">
        <v>0.33155315200000002</v>
      </c>
    </row>
    <row r="597" spans="1:38" ht="13" x14ac:dyDescent="0.3">
      <c r="A597" s="71">
        <v>1989</v>
      </c>
      <c r="B597" s="72">
        <v>32</v>
      </c>
      <c r="C597" s="89">
        <v>2.4157565499999998</v>
      </c>
      <c r="D597" s="90">
        <v>1.2642085064999999</v>
      </c>
      <c r="E597" s="91">
        <v>5.3961186731108306</v>
      </c>
      <c r="F597" s="89">
        <v>1.1018984300000001</v>
      </c>
      <c r="G597" s="90">
        <v>0.58927104699999999</v>
      </c>
      <c r="H597" s="91">
        <v>1.3525189952363121</v>
      </c>
      <c r="I597" s="89">
        <v>1.7204025199999999</v>
      </c>
      <c r="J597" s="90">
        <v>2.9167492269999999</v>
      </c>
      <c r="K597" s="91">
        <v>7.1869811200741962</v>
      </c>
      <c r="L597" s="89">
        <v>0.12481248</v>
      </c>
      <c r="M597" s="90">
        <v>0.30978597549999998</v>
      </c>
      <c r="N597" s="91">
        <v>0.80284740398605747</v>
      </c>
      <c r="O597" s="89">
        <v>6.2654804120229645E-4</v>
      </c>
      <c r="P597" s="90">
        <v>8.36951030057413E-4</v>
      </c>
      <c r="Q597" s="91">
        <v>2.9087259118829355E-3</v>
      </c>
      <c r="R597" s="89">
        <v>7.4127608915906785E-4</v>
      </c>
      <c r="S597" s="90">
        <v>9.9022619047619046E-4</v>
      </c>
      <c r="T597" s="91">
        <v>3.920972625533467E-3</v>
      </c>
      <c r="U597" s="89">
        <v>1.37086547E-2</v>
      </c>
      <c r="V597" s="90">
        <v>1.2069134174999999E-2</v>
      </c>
      <c r="W597" s="91">
        <v>4.7784244616983142E-2</v>
      </c>
      <c r="X597" s="89">
        <v>3.9009867999999998E-3</v>
      </c>
      <c r="Y597" s="90">
        <v>2.1203877400000001E-3</v>
      </c>
      <c r="Z597" s="91">
        <v>8.8982577140249847E-3</v>
      </c>
      <c r="AA597" s="89">
        <v>2.2290936300000001E-2</v>
      </c>
      <c r="AB597" s="90">
        <v>9.4587179300000008E-3</v>
      </c>
      <c r="AC597" s="91">
        <v>1.0529326840814469E-2</v>
      </c>
      <c r="AD597" s="89">
        <v>1.0030993699999999E-2</v>
      </c>
      <c r="AE597" s="90">
        <v>4.6411836649999996E-3</v>
      </c>
      <c r="AF597" s="91">
        <v>3.9209095891226241E-3</v>
      </c>
      <c r="AG597" s="89">
        <v>4.3021458200000001E-2</v>
      </c>
      <c r="AH597" s="90">
        <v>3.4467170105E-2</v>
      </c>
      <c r="AI597" s="91">
        <v>0.10511984419442592</v>
      </c>
      <c r="AJ597" s="89">
        <v>0.12771277</v>
      </c>
      <c r="AK597" s="90">
        <v>0.33155315200000002</v>
      </c>
      <c r="AL597" s="104">
        <v>0.33155315200000002</v>
      </c>
    </row>
    <row r="598" spans="1:38" ht="13" x14ac:dyDescent="0.3">
      <c r="A598" s="71">
        <v>1989</v>
      </c>
      <c r="B598" s="72">
        <v>33</v>
      </c>
      <c r="C598" s="89">
        <v>2.4157565499999998</v>
      </c>
      <c r="D598" s="90">
        <v>1.2642085064999999</v>
      </c>
      <c r="E598" s="91">
        <v>5.3961186731108306</v>
      </c>
      <c r="F598" s="89">
        <v>1.1018984300000001</v>
      </c>
      <c r="G598" s="90">
        <v>0.58927104699999999</v>
      </c>
      <c r="H598" s="91">
        <v>1.3525189952363121</v>
      </c>
      <c r="I598" s="89">
        <v>1.7204025199999999</v>
      </c>
      <c r="J598" s="90">
        <v>2.9167492269999999</v>
      </c>
      <c r="K598" s="91">
        <v>7.1869811200741962</v>
      </c>
      <c r="L598" s="89">
        <v>0.12481248</v>
      </c>
      <c r="M598" s="90">
        <v>0.30978597549999998</v>
      </c>
      <c r="N598" s="91">
        <v>0.80284740398605747</v>
      </c>
      <c r="O598" s="89">
        <v>6.2654804120229645E-4</v>
      </c>
      <c r="P598" s="90">
        <v>8.36951030057413E-4</v>
      </c>
      <c r="Q598" s="91">
        <v>2.9087259118829355E-3</v>
      </c>
      <c r="R598" s="89">
        <v>7.4127608915906785E-4</v>
      </c>
      <c r="S598" s="90">
        <v>9.9022619047619046E-4</v>
      </c>
      <c r="T598" s="91">
        <v>3.920972625533467E-3</v>
      </c>
      <c r="U598" s="89">
        <v>1.37086547E-2</v>
      </c>
      <c r="V598" s="90">
        <v>1.2069134174999999E-2</v>
      </c>
      <c r="W598" s="91">
        <v>4.7784244616983142E-2</v>
      </c>
      <c r="X598" s="89">
        <v>3.9009867999999998E-3</v>
      </c>
      <c r="Y598" s="90">
        <v>2.1203877400000001E-3</v>
      </c>
      <c r="Z598" s="91">
        <v>8.8982577140249847E-3</v>
      </c>
      <c r="AA598" s="89">
        <v>2.2290936300000001E-2</v>
      </c>
      <c r="AB598" s="90">
        <v>9.4587179300000008E-3</v>
      </c>
      <c r="AC598" s="91">
        <v>1.0529326840814469E-2</v>
      </c>
      <c r="AD598" s="89">
        <v>1.0030993699999999E-2</v>
      </c>
      <c r="AE598" s="90">
        <v>4.6411836649999996E-3</v>
      </c>
      <c r="AF598" s="91">
        <v>3.9209095891226241E-3</v>
      </c>
      <c r="AG598" s="89">
        <v>4.3021458200000001E-2</v>
      </c>
      <c r="AH598" s="90">
        <v>3.4467170105E-2</v>
      </c>
      <c r="AI598" s="91">
        <v>0.10511984419442592</v>
      </c>
      <c r="AJ598" s="89">
        <v>0.12771277</v>
      </c>
      <c r="AK598" s="90">
        <v>0.33155315200000002</v>
      </c>
      <c r="AL598" s="104">
        <v>0.33155315200000002</v>
      </c>
    </row>
    <row r="599" spans="1:38" ht="13" x14ac:dyDescent="0.3">
      <c r="A599" s="71">
        <v>1989</v>
      </c>
      <c r="B599" s="72">
        <v>34</v>
      </c>
      <c r="C599" s="89">
        <v>2.4157565499999998</v>
      </c>
      <c r="D599" s="90">
        <v>1.2642085064999999</v>
      </c>
      <c r="E599" s="91">
        <v>5.3961186731108306</v>
      </c>
      <c r="F599" s="89">
        <v>1.1018984300000001</v>
      </c>
      <c r="G599" s="90">
        <v>0.58927104699999999</v>
      </c>
      <c r="H599" s="91">
        <v>1.3525189952363121</v>
      </c>
      <c r="I599" s="89">
        <v>1.7204025199999999</v>
      </c>
      <c r="J599" s="90">
        <v>2.9167492269999999</v>
      </c>
      <c r="K599" s="91">
        <v>7.1869811200741962</v>
      </c>
      <c r="L599" s="89">
        <v>0.12481248</v>
      </c>
      <c r="M599" s="90">
        <v>0.30978597549999998</v>
      </c>
      <c r="N599" s="91">
        <v>0.80284740398605747</v>
      </c>
      <c r="O599" s="89">
        <v>6.2654804120229645E-4</v>
      </c>
      <c r="P599" s="90">
        <v>8.36951030057413E-4</v>
      </c>
      <c r="Q599" s="91">
        <v>2.9087259118829355E-3</v>
      </c>
      <c r="R599" s="89">
        <v>7.4127608915906785E-4</v>
      </c>
      <c r="S599" s="90">
        <v>9.9022619047619046E-4</v>
      </c>
      <c r="T599" s="91">
        <v>3.920972625533467E-3</v>
      </c>
      <c r="U599" s="89">
        <v>1.37086547E-2</v>
      </c>
      <c r="V599" s="90">
        <v>1.2069134174999999E-2</v>
      </c>
      <c r="W599" s="91">
        <v>4.7784244616983142E-2</v>
      </c>
      <c r="X599" s="89">
        <v>3.9009867999999998E-3</v>
      </c>
      <c r="Y599" s="90">
        <v>2.1203877400000001E-3</v>
      </c>
      <c r="Z599" s="91">
        <v>8.8982577140249847E-3</v>
      </c>
      <c r="AA599" s="89">
        <v>2.2290936300000001E-2</v>
      </c>
      <c r="AB599" s="90">
        <v>9.4587179300000008E-3</v>
      </c>
      <c r="AC599" s="91">
        <v>1.0529326840814469E-2</v>
      </c>
      <c r="AD599" s="89">
        <v>1.0030993699999999E-2</v>
      </c>
      <c r="AE599" s="90">
        <v>4.6411836649999996E-3</v>
      </c>
      <c r="AF599" s="91">
        <v>3.9209095891226241E-3</v>
      </c>
      <c r="AG599" s="89">
        <v>4.3021458200000001E-2</v>
      </c>
      <c r="AH599" s="90">
        <v>3.4467170105E-2</v>
      </c>
      <c r="AI599" s="91">
        <v>0.10511984419442592</v>
      </c>
      <c r="AJ599" s="89">
        <v>0.12771277</v>
      </c>
      <c r="AK599" s="90">
        <v>0.33155315200000002</v>
      </c>
      <c r="AL599" s="104">
        <v>0.33155315200000002</v>
      </c>
    </row>
    <row r="600" spans="1:38" ht="13" x14ac:dyDescent="0.3">
      <c r="A600" s="71">
        <v>1989</v>
      </c>
      <c r="B600" s="72">
        <v>35</v>
      </c>
      <c r="C600" s="89">
        <v>2.4157565499999998</v>
      </c>
      <c r="D600" s="90">
        <v>1.2642085064999999</v>
      </c>
      <c r="E600" s="91">
        <v>5.3961186731108306</v>
      </c>
      <c r="F600" s="89">
        <v>1.1018984300000001</v>
      </c>
      <c r="G600" s="90">
        <v>0.58927104699999999</v>
      </c>
      <c r="H600" s="91">
        <v>1.3525189952363121</v>
      </c>
      <c r="I600" s="89">
        <v>1.7204025199999999</v>
      </c>
      <c r="J600" s="90">
        <v>2.9167492269999999</v>
      </c>
      <c r="K600" s="91">
        <v>7.1869811200741962</v>
      </c>
      <c r="L600" s="89">
        <v>0.12481248</v>
      </c>
      <c r="M600" s="90">
        <v>0.30978597549999998</v>
      </c>
      <c r="N600" s="91">
        <v>0.80284740398605747</v>
      </c>
      <c r="O600" s="89">
        <v>6.2654804120229645E-4</v>
      </c>
      <c r="P600" s="90">
        <v>8.36951030057413E-4</v>
      </c>
      <c r="Q600" s="91">
        <v>2.9087259118829355E-3</v>
      </c>
      <c r="R600" s="89">
        <v>7.4127608915906785E-4</v>
      </c>
      <c r="S600" s="90">
        <v>9.9022619047619046E-4</v>
      </c>
      <c r="T600" s="91">
        <v>3.920972625533467E-3</v>
      </c>
      <c r="U600" s="89">
        <v>1.37086547E-2</v>
      </c>
      <c r="V600" s="90">
        <v>1.2069134174999999E-2</v>
      </c>
      <c r="W600" s="91">
        <v>4.7784244616983142E-2</v>
      </c>
      <c r="X600" s="89">
        <v>3.9009867999999998E-3</v>
      </c>
      <c r="Y600" s="90">
        <v>2.1203877400000001E-3</v>
      </c>
      <c r="Z600" s="91">
        <v>8.8982577140249847E-3</v>
      </c>
      <c r="AA600" s="89">
        <v>2.2290936300000001E-2</v>
      </c>
      <c r="AB600" s="90">
        <v>9.4587179300000008E-3</v>
      </c>
      <c r="AC600" s="91">
        <v>1.0529326840814469E-2</v>
      </c>
      <c r="AD600" s="89">
        <v>1.0030993699999999E-2</v>
      </c>
      <c r="AE600" s="90">
        <v>4.6411836649999996E-3</v>
      </c>
      <c r="AF600" s="91">
        <v>3.9209095891226241E-3</v>
      </c>
      <c r="AG600" s="89">
        <v>4.3021458200000001E-2</v>
      </c>
      <c r="AH600" s="90">
        <v>3.4467170105E-2</v>
      </c>
      <c r="AI600" s="91">
        <v>0.10511984419442592</v>
      </c>
      <c r="AJ600" s="89">
        <v>0.12771277</v>
      </c>
      <c r="AK600" s="90">
        <v>0.33155315200000002</v>
      </c>
      <c r="AL600" s="104">
        <v>0.33155315200000002</v>
      </c>
    </row>
    <row r="601" spans="1:38" ht="13" x14ac:dyDescent="0.3">
      <c r="A601" s="71">
        <v>1989</v>
      </c>
      <c r="B601" s="72">
        <v>36</v>
      </c>
      <c r="C601" s="89">
        <v>2.4157565499999998</v>
      </c>
      <c r="D601" s="90">
        <v>1.2642085064999999</v>
      </c>
      <c r="E601" s="91">
        <v>5.3961186731108306</v>
      </c>
      <c r="F601" s="89">
        <v>1.1018984300000001</v>
      </c>
      <c r="G601" s="90">
        <v>0.58927104699999999</v>
      </c>
      <c r="H601" s="91">
        <v>1.3525189952363121</v>
      </c>
      <c r="I601" s="89">
        <v>1.7204025199999999</v>
      </c>
      <c r="J601" s="90">
        <v>2.9167492269999999</v>
      </c>
      <c r="K601" s="91">
        <v>7.1869811200741962</v>
      </c>
      <c r="L601" s="89">
        <v>0.12481248</v>
      </c>
      <c r="M601" s="90">
        <v>0.30978597549999998</v>
      </c>
      <c r="N601" s="91">
        <v>0.80284740398605747</v>
      </c>
      <c r="O601" s="89">
        <v>6.2654804120229645E-4</v>
      </c>
      <c r="P601" s="90">
        <v>8.36951030057413E-4</v>
      </c>
      <c r="Q601" s="91">
        <v>2.9087259118829355E-3</v>
      </c>
      <c r="R601" s="89">
        <v>7.4127608915906785E-4</v>
      </c>
      <c r="S601" s="90">
        <v>9.9022619047619046E-4</v>
      </c>
      <c r="T601" s="91">
        <v>3.920972625533467E-3</v>
      </c>
      <c r="U601" s="89">
        <v>1.37086547E-2</v>
      </c>
      <c r="V601" s="90">
        <v>1.2069134174999999E-2</v>
      </c>
      <c r="W601" s="91">
        <v>4.7784244616983142E-2</v>
      </c>
      <c r="X601" s="89">
        <v>3.9009867999999998E-3</v>
      </c>
      <c r="Y601" s="90">
        <v>2.1203877400000001E-3</v>
      </c>
      <c r="Z601" s="91">
        <v>8.8982577140249847E-3</v>
      </c>
      <c r="AA601" s="89">
        <v>2.2290936300000001E-2</v>
      </c>
      <c r="AB601" s="90">
        <v>9.4587179300000008E-3</v>
      </c>
      <c r="AC601" s="91">
        <v>1.0529326840814469E-2</v>
      </c>
      <c r="AD601" s="89">
        <v>1.0030993699999999E-2</v>
      </c>
      <c r="AE601" s="90">
        <v>4.6411836649999996E-3</v>
      </c>
      <c r="AF601" s="91">
        <v>3.9209095891226241E-3</v>
      </c>
      <c r="AG601" s="89">
        <v>4.3021458200000001E-2</v>
      </c>
      <c r="AH601" s="90">
        <v>3.4467170105E-2</v>
      </c>
      <c r="AI601" s="91">
        <v>0.10511984419442592</v>
      </c>
      <c r="AJ601" s="89">
        <v>0.12771277</v>
      </c>
      <c r="AK601" s="90">
        <v>0.33155315200000002</v>
      </c>
      <c r="AL601" s="104">
        <v>0.33155315200000002</v>
      </c>
    </row>
    <row r="602" spans="1:38" ht="13" x14ac:dyDescent="0.3">
      <c r="A602" s="71">
        <v>1989</v>
      </c>
      <c r="B602" s="72">
        <v>37</v>
      </c>
      <c r="C602" s="89">
        <v>2.4157565499999998</v>
      </c>
      <c r="D602" s="90">
        <v>1.2642085064999999</v>
      </c>
      <c r="E602" s="91">
        <v>5.3961186731108306</v>
      </c>
      <c r="F602" s="89">
        <v>1.1018984300000001</v>
      </c>
      <c r="G602" s="90">
        <v>0.58927104699999999</v>
      </c>
      <c r="H602" s="91">
        <v>1.3525189952363121</v>
      </c>
      <c r="I602" s="89">
        <v>1.7204025199999999</v>
      </c>
      <c r="J602" s="90">
        <v>2.9167492269999999</v>
      </c>
      <c r="K602" s="91">
        <v>7.1869811200741962</v>
      </c>
      <c r="L602" s="89">
        <v>0.12481248</v>
      </c>
      <c r="M602" s="90">
        <v>0.30978597549999998</v>
      </c>
      <c r="N602" s="91">
        <v>0.80284740398605747</v>
      </c>
      <c r="O602" s="89">
        <v>6.2654804120229645E-4</v>
      </c>
      <c r="P602" s="90">
        <v>8.36951030057413E-4</v>
      </c>
      <c r="Q602" s="91">
        <v>2.9087259118829355E-3</v>
      </c>
      <c r="R602" s="89">
        <v>7.4127608915906785E-4</v>
      </c>
      <c r="S602" s="90">
        <v>9.9022619047619046E-4</v>
      </c>
      <c r="T602" s="91">
        <v>3.920972625533467E-3</v>
      </c>
      <c r="U602" s="89">
        <v>1.37086547E-2</v>
      </c>
      <c r="V602" s="90">
        <v>1.2069134174999999E-2</v>
      </c>
      <c r="W602" s="91">
        <v>4.7784244616983142E-2</v>
      </c>
      <c r="X602" s="89">
        <v>3.9009867999999998E-3</v>
      </c>
      <c r="Y602" s="90">
        <v>2.1203877400000001E-3</v>
      </c>
      <c r="Z602" s="91">
        <v>8.8982577140249847E-3</v>
      </c>
      <c r="AA602" s="89">
        <v>2.2290936300000001E-2</v>
      </c>
      <c r="AB602" s="90">
        <v>9.4587179300000008E-3</v>
      </c>
      <c r="AC602" s="91">
        <v>1.0529326840814469E-2</v>
      </c>
      <c r="AD602" s="89">
        <v>1.0030993699999999E-2</v>
      </c>
      <c r="AE602" s="90">
        <v>4.6411836649999996E-3</v>
      </c>
      <c r="AF602" s="91">
        <v>3.9209095891226241E-3</v>
      </c>
      <c r="AG602" s="89">
        <v>4.3021458200000001E-2</v>
      </c>
      <c r="AH602" s="90">
        <v>3.4467170105E-2</v>
      </c>
      <c r="AI602" s="91">
        <v>0.10511984419442592</v>
      </c>
      <c r="AJ602" s="89">
        <v>0.12771277</v>
      </c>
      <c r="AK602" s="90">
        <v>0.33155315200000002</v>
      </c>
      <c r="AL602" s="104">
        <v>0.33155315200000002</v>
      </c>
    </row>
    <row r="603" spans="1:38" ht="13" x14ac:dyDescent="0.3">
      <c r="A603" s="71">
        <v>1989</v>
      </c>
      <c r="B603" s="72">
        <v>38</v>
      </c>
      <c r="C603" s="89">
        <v>2.4157565499999998</v>
      </c>
      <c r="D603" s="90">
        <v>1.2642085064999999</v>
      </c>
      <c r="E603" s="91">
        <v>5.3961186731108306</v>
      </c>
      <c r="F603" s="89">
        <v>1.1018984300000001</v>
      </c>
      <c r="G603" s="90">
        <v>0.58927104699999999</v>
      </c>
      <c r="H603" s="91">
        <v>1.3525189952363121</v>
      </c>
      <c r="I603" s="89">
        <v>1.7204025199999999</v>
      </c>
      <c r="J603" s="90">
        <v>2.9167492269999999</v>
      </c>
      <c r="K603" s="91">
        <v>7.1869811200741962</v>
      </c>
      <c r="L603" s="89">
        <v>0.12481248</v>
      </c>
      <c r="M603" s="90">
        <v>0.30978597549999998</v>
      </c>
      <c r="N603" s="91">
        <v>0.80284740398605747</v>
      </c>
      <c r="O603" s="89">
        <v>6.2654804120229645E-4</v>
      </c>
      <c r="P603" s="90">
        <v>8.36951030057413E-4</v>
      </c>
      <c r="Q603" s="91">
        <v>2.9087259118829355E-3</v>
      </c>
      <c r="R603" s="89">
        <v>7.4127608915906785E-4</v>
      </c>
      <c r="S603" s="90">
        <v>9.9022619047619046E-4</v>
      </c>
      <c r="T603" s="91">
        <v>3.920972625533467E-3</v>
      </c>
      <c r="U603" s="89">
        <v>1.37086547E-2</v>
      </c>
      <c r="V603" s="90">
        <v>1.2069134174999999E-2</v>
      </c>
      <c r="W603" s="91">
        <v>4.7784244616983142E-2</v>
      </c>
      <c r="X603" s="89">
        <v>3.9009867999999998E-3</v>
      </c>
      <c r="Y603" s="90">
        <v>2.1203877400000001E-3</v>
      </c>
      <c r="Z603" s="91">
        <v>8.8982577140249847E-3</v>
      </c>
      <c r="AA603" s="89">
        <v>2.2290936300000001E-2</v>
      </c>
      <c r="AB603" s="90">
        <v>9.4587179300000008E-3</v>
      </c>
      <c r="AC603" s="91">
        <v>1.0529326840814469E-2</v>
      </c>
      <c r="AD603" s="89">
        <v>1.0030993699999999E-2</v>
      </c>
      <c r="AE603" s="90">
        <v>4.6411836649999996E-3</v>
      </c>
      <c r="AF603" s="91">
        <v>3.9209095891226241E-3</v>
      </c>
      <c r="AG603" s="89">
        <v>4.3021458200000001E-2</v>
      </c>
      <c r="AH603" s="90">
        <v>3.4467170105E-2</v>
      </c>
      <c r="AI603" s="91">
        <v>0.10511984419442592</v>
      </c>
      <c r="AJ603" s="89">
        <v>0.12771277</v>
      </c>
      <c r="AK603" s="90">
        <v>0.33155315200000002</v>
      </c>
      <c r="AL603" s="104">
        <v>0.33155315200000002</v>
      </c>
    </row>
    <row r="604" spans="1:38" ht="13.5" thickBot="1" x14ac:dyDescent="0.35">
      <c r="A604" s="73">
        <v>1989</v>
      </c>
      <c r="B604" s="74">
        <v>39</v>
      </c>
      <c r="C604" s="96">
        <v>2.4157565499999998</v>
      </c>
      <c r="D604" s="97">
        <v>1.2642085064999999</v>
      </c>
      <c r="E604" s="98">
        <v>5.3961186731108306</v>
      </c>
      <c r="F604" s="96">
        <v>1.1018984300000001</v>
      </c>
      <c r="G604" s="97">
        <v>0.58927104699999999</v>
      </c>
      <c r="H604" s="98">
        <v>1.3525189952363121</v>
      </c>
      <c r="I604" s="96">
        <v>1.7204025199999999</v>
      </c>
      <c r="J604" s="97">
        <v>2.9167492269999999</v>
      </c>
      <c r="K604" s="98">
        <v>7.1869811200741962</v>
      </c>
      <c r="L604" s="96">
        <v>0.12481248</v>
      </c>
      <c r="M604" s="97">
        <v>0.30978597549999998</v>
      </c>
      <c r="N604" s="98">
        <v>0.80284740398605747</v>
      </c>
      <c r="O604" s="96">
        <v>6.2654804120229645E-4</v>
      </c>
      <c r="P604" s="97">
        <v>8.36951030057413E-4</v>
      </c>
      <c r="Q604" s="98">
        <v>2.9087259118829355E-3</v>
      </c>
      <c r="R604" s="96">
        <v>7.4127608915906785E-4</v>
      </c>
      <c r="S604" s="97">
        <v>9.9022619047619046E-4</v>
      </c>
      <c r="T604" s="98">
        <v>3.920972625533467E-3</v>
      </c>
      <c r="U604" s="96">
        <v>1.37086547E-2</v>
      </c>
      <c r="V604" s="97">
        <v>1.2069134174999999E-2</v>
      </c>
      <c r="W604" s="98">
        <v>4.7784244616983142E-2</v>
      </c>
      <c r="X604" s="96">
        <v>3.9009867999999998E-3</v>
      </c>
      <c r="Y604" s="97">
        <v>2.1203877400000001E-3</v>
      </c>
      <c r="Z604" s="98">
        <v>8.8982577140249847E-3</v>
      </c>
      <c r="AA604" s="96">
        <v>2.2290936300000001E-2</v>
      </c>
      <c r="AB604" s="97">
        <v>9.4587179300000008E-3</v>
      </c>
      <c r="AC604" s="98">
        <v>1.0529326840814469E-2</v>
      </c>
      <c r="AD604" s="96">
        <v>1.0030993699999999E-2</v>
      </c>
      <c r="AE604" s="97">
        <v>4.6411836649999996E-3</v>
      </c>
      <c r="AF604" s="98">
        <v>3.9209095891226241E-3</v>
      </c>
      <c r="AG604" s="96">
        <v>4.3021458200000001E-2</v>
      </c>
      <c r="AH604" s="97">
        <v>3.4467170105E-2</v>
      </c>
      <c r="AI604" s="98">
        <v>0.10511984419442592</v>
      </c>
      <c r="AJ604" s="96">
        <v>0.12771277</v>
      </c>
      <c r="AK604" s="97">
        <v>0.33155315200000002</v>
      </c>
      <c r="AL604" s="105">
        <v>0.33155315200000002</v>
      </c>
    </row>
    <row r="605" spans="1:38" x14ac:dyDescent="0.25">
      <c r="A605" s="69">
        <v>1990</v>
      </c>
      <c r="B605" s="70">
        <v>0</v>
      </c>
      <c r="C605" s="84">
        <v>0.84374800999999999</v>
      </c>
      <c r="D605" s="85">
        <v>0.86640491350000004</v>
      </c>
      <c r="E605" s="101">
        <v>1.4628306818584782</v>
      </c>
      <c r="F605" s="84">
        <v>0.23921361999999999</v>
      </c>
      <c r="G605" s="85">
        <v>0.25088391049999997</v>
      </c>
      <c r="H605" s="101">
        <v>0.38305559223726721</v>
      </c>
      <c r="I605" s="84">
        <v>0.96000748000000002</v>
      </c>
      <c r="J605" s="85">
        <v>3.0190301224999998</v>
      </c>
      <c r="K605" s="101">
        <v>7.7784452968189184</v>
      </c>
      <c r="L605" s="84">
        <v>0.14961495999999999</v>
      </c>
      <c r="M605" s="85">
        <v>0.30526552350000002</v>
      </c>
      <c r="N605" s="101">
        <v>0.48061539293700406</v>
      </c>
      <c r="O605" s="84">
        <v>6.2654804120229645E-4</v>
      </c>
      <c r="P605" s="85">
        <v>8.36951030057413E-4</v>
      </c>
      <c r="Q605" s="101">
        <v>3.5016256603282126E-3</v>
      </c>
      <c r="R605" s="84">
        <v>7.4127608915906785E-4</v>
      </c>
      <c r="S605" s="85">
        <v>9.9022619047619046E-4</v>
      </c>
      <c r="T605" s="101">
        <v>2.9818124174230973E-3</v>
      </c>
      <c r="U605" s="84">
        <v>2.9767054999999998E-3</v>
      </c>
      <c r="V605" s="85">
        <v>6.6793072900000004E-3</v>
      </c>
      <c r="W605" s="101">
        <v>1.3533255806181433E-2</v>
      </c>
      <c r="X605" s="84">
        <v>8.463028E-4</v>
      </c>
      <c r="Y605" s="85">
        <v>9.1407859000000005E-4</v>
      </c>
      <c r="Z605" s="101">
        <v>2.5201251183405602E-3</v>
      </c>
      <c r="AA605" s="84">
        <v>4.8396704999999996E-3</v>
      </c>
      <c r="AB605" s="85">
        <v>3.226663935E-3</v>
      </c>
      <c r="AC605" s="101">
        <v>2.9820785457970005E-3</v>
      </c>
      <c r="AD605" s="84">
        <v>2.1775493000000001E-3</v>
      </c>
      <c r="AE605" s="85">
        <v>1.7409095449999999E-3</v>
      </c>
      <c r="AF605" s="101">
        <v>1.1104647182812219E-3</v>
      </c>
      <c r="AG605" s="84">
        <v>9.3404368000000008E-3</v>
      </c>
      <c r="AH605" s="85">
        <v>1.8401552299999999E-2</v>
      </c>
      <c r="AI605" s="101">
        <v>2.977165348678297E-2</v>
      </c>
      <c r="AJ605" s="84">
        <v>0.15251524999999999</v>
      </c>
      <c r="AK605" s="85">
        <v>0.32203219999999999</v>
      </c>
      <c r="AL605" s="103">
        <v>0.32203219999999999</v>
      </c>
    </row>
    <row r="606" spans="1:38" x14ac:dyDescent="0.25">
      <c r="A606" s="71">
        <v>1990</v>
      </c>
      <c r="B606" s="72">
        <v>1</v>
      </c>
      <c r="C606" s="89">
        <v>0.89025968</v>
      </c>
      <c r="D606" s="90">
        <v>0.88629060049999997</v>
      </c>
      <c r="E606" s="102">
        <v>1.3870969048874957</v>
      </c>
      <c r="F606" s="89">
        <v>0.27158871000000001</v>
      </c>
      <c r="G606" s="90">
        <v>0.26163236299999998</v>
      </c>
      <c r="H606" s="102">
        <v>0.32243127387913711</v>
      </c>
      <c r="I606" s="89">
        <v>1.0025717999999999</v>
      </c>
      <c r="J606" s="90">
        <v>3.0427994030000001</v>
      </c>
      <c r="K606" s="102">
        <v>7.6277732608980227</v>
      </c>
      <c r="L606" s="89">
        <v>0.14961495999999999</v>
      </c>
      <c r="M606" s="90">
        <v>0.30526552350000002</v>
      </c>
      <c r="N606" s="102">
        <v>0.47692356319615931</v>
      </c>
      <c r="O606" s="89">
        <v>6.2654804120229645E-4</v>
      </c>
      <c r="P606" s="90">
        <v>8.36951030057413E-4</v>
      </c>
      <c r="Q606" s="102">
        <v>2.9438670038791654E-3</v>
      </c>
      <c r="R606" s="89">
        <v>7.4127608915906785E-4</v>
      </c>
      <c r="S606" s="90">
        <v>9.9022619047619046E-4</v>
      </c>
      <c r="T606" s="102">
        <v>2.4103589840573469E-3</v>
      </c>
      <c r="U606" s="89">
        <v>3.3792398999999999E-3</v>
      </c>
      <c r="V606" s="90">
        <v>6.8259038849999999E-3</v>
      </c>
      <c r="W606" s="102">
        <v>1.1391447567708013E-2</v>
      </c>
      <c r="X606" s="89">
        <v>9.6145089999999996E-4</v>
      </c>
      <c r="Y606" s="90">
        <v>9.5220850000000002E-4</v>
      </c>
      <c r="Z606" s="102">
        <v>2.1212805929517308E-3</v>
      </c>
      <c r="AA606" s="89">
        <v>5.4946947999999999E-3</v>
      </c>
      <c r="AB606" s="90">
        <v>3.4378807899999998E-3</v>
      </c>
      <c r="AC606" s="102">
        <v>2.5101248032504114E-3</v>
      </c>
      <c r="AD606" s="89">
        <v>2.4720863000000002E-3</v>
      </c>
      <c r="AE606" s="90">
        <v>1.8369622400000001E-3</v>
      </c>
      <c r="AF606" s="102">
        <v>9.3472075806135283E-4</v>
      </c>
      <c r="AG606" s="89">
        <v>1.06040465E-2</v>
      </c>
      <c r="AH606" s="90">
        <v>1.8851950959999999E-2</v>
      </c>
      <c r="AI606" s="102">
        <v>2.5059872928707934E-2</v>
      </c>
      <c r="AJ606" s="89">
        <v>0.15251524999999999</v>
      </c>
      <c r="AK606" s="90">
        <v>0.32203219999999999</v>
      </c>
      <c r="AL606" s="104">
        <v>0.32203219999999999</v>
      </c>
    </row>
    <row r="607" spans="1:38" x14ac:dyDescent="0.25">
      <c r="A607" s="71">
        <v>1990</v>
      </c>
      <c r="B607" s="72">
        <v>2</v>
      </c>
      <c r="C607" s="89">
        <v>0.94519976999999999</v>
      </c>
      <c r="D607" s="90">
        <v>0.91004087749999996</v>
      </c>
      <c r="E607" s="102">
        <v>1.3875860182035518</v>
      </c>
      <c r="F607" s="89">
        <v>0.30829329999999999</v>
      </c>
      <c r="G607" s="90">
        <v>0.27364992799999999</v>
      </c>
      <c r="H607" s="102">
        <v>0.32283006361941913</v>
      </c>
      <c r="I607" s="89">
        <v>1.04935288</v>
      </c>
      <c r="J607" s="90">
        <v>3.070344956</v>
      </c>
      <c r="K607" s="102">
        <v>7.6284449953587403</v>
      </c>
      <c r="L607" s="89">
        <v>0.14961495999999999</v>
      </c>
      <c r="M607" s="90">
        <v>0.30526552350000002</v>
      </c>
      <c r="N607" s="102">
        <v>0.47694196460945565</v>
      </c>
      <c r="O607" s="89">
        <v>6.2654804120229645E-4</v>
      </c>
      <c r="P607" s="90">
        <v>8.36951030057413E-4</v>
      </c>
      <c r="Q607" s="102">
        <v>2.9492844302566115E-3</v>
      </c>
      <c r="R607" s="89">
        <v>7.4127608915906785E-4</v>
      </c>
      <c r="S607" s="90">
        <v>9.9022619047619046E-4</v>
      </c>
      <c r="T607" s="102">
        <v>2.4141268139885219E-3</v>
      </c>
      <c r="U607" s="89">
        <v>3.8351686000000001E-3</v>
      </c>
      <c r="V607" s="90">
        <v>6.990443275E-3</v>
      </c>
      <c r="W607" s="102">
        <v>1.1405504112066096E-2</v>
      </c>
      <c r="X607" s="89">
        <v>1.0913311999999999E-3</v>
      </c>
      <c r="Y607" s="90">
        <v>9.9478673999999997E-4</v>
      </c>
      <c r="Z607" s="102">
        <v>2.1239015679391984E-3</v>
      </c>
      <c r="AA607" s="89">
        <v>6.2363584999999997E-3</v>
      </c>
      <c r="AB607" s="90">
        <v>3.6723720649999999E-3</v>
      </c>
      <c r="AC607" s="102">
        <v>2.5132137301521868E-3</v>
      </c>
      <c r="AD607" s="89">
        <v>2.8064158999999999E-3</v>
      </c>
      <c r="AE607" s="90">
        <v>1.94367028E-3</v>
      </c>
      <c r="AF607" s="102">
        <v>9.3587409879665158E-4</v>
      </c>
      <c r="AG607" s="89">
        <v>1.20363317E-2</v>
      </c>
      <c r="AH607" s="90">
        <v>1.9357985429999999E-2</v>
      </c>
      <c r="AI607" s="102">
        <v>2.5090777374274335E-2</v>
      </c>
      <c r="AJ607" s="89">
        <v>0.15251524999999999</v>
      </c>
      <c r="AK607" s="90">
        <v>0.32203219999999999</v>
      </c>
      <c r="AL607" s="104">
        <v>0.32203219999999999</v>
      </c>
    </row>
    <row r="608" spans="1:38" x14ac:dyDescent="0.25">
      <c r="A608" s="71">
        <v>1990</v>
      </c>
      <c r="B608" s="72">
        <v>3</v>
      </c>
      <c r="C608" s="89">
        <v>1.0001023200000001</v>
      </c>
      <c r="D608" s="90">
        <v>0.93262472100000005</v>
      </c>
      <c r="E608" s="102">
        <v>1.3881554730327981</v>
      </c>
      <c r="F608" s="89">
        <v>0.34433569000000003</v>
      </c>
      <c r="G608" s="90">
        <v>0.28513848200000003</v>
      </c>
      <c r="H608" s="102">
        <v>0.3232861568986593</v>
      </c>
      <c r="I608" s="89">
        <v>1.0940034000000001</v>
      </c>
      <c r="J608" s="90">
        <v>3.0957082384999999</v>
      </c>
      <c r="K608" s="102">
        <v>7.6297742856976773</v>
      </c>
      <c r="L608" s="89">
        <v>0.12751275000000001</v>
      </c>
      <c r="M608" s="90">
        <v>0.2594809455</v>
      </c>
      <c r="N608" s="102">
        <v>0.47697445236437669</v>
      </c>
      <c r="O608" s="89">
        <v>6.2654804120229645E-4</v>
      </c>
      <c r="P608" s="90">
        <v>8.36951030057413E-4</v>
      </c>
      <c r="Q608" s="102">
        <v>2.9524956436847594E-3</v>
      </c>
      <c r="R608" s="89">
        <v>7.4127608915906785E-4</v>
      </c>
      <c r="S608" s="90">
        <v>9.9022619047619046E-4</v>
      </c>
      <c r="T608" s="102">
        <v>2.4184179511806186E-3</v>
      </c>
      <c r="U608" s="89">
        <v>4.2837928999999997E-3</v>
      </c>
      <c r="V608" s="90">
        <v>7.1475389550000002E-3</v>
      </c>
      <c r="W608" s="102">
        <v>1.1421633288550143E-2</v>
      </c>
      <c r="X608" s="89">
        <v>1.2190014999999999E-3</v>
      </c>
      <c r="Y608" s="90">
        <v>1.03570963E-3</v>
      </c>
      <c r="Z608" s="102">
        <v>2.1269078400472279E-3</v>
      </c>
      <c r="AA608" s="89">
        <v>6.9644460999999996E-3</v>
      </c>
      <c r="AB608" s="90">
        <v>3.897797155E-3</v>
      </c>
      <c r="AC608" s="102">
        <v>2.5167825921358295E-3</v>
      </c>
      <c r="AD608" s="89">
        <v>3.1338968E-3</v>
      </c>
      <c r="AE608" s="90">
        <v>2.0461801999999999E-3</v>
      </c>
      <c r="AF608" s="102">
        <v>9.3719811739883629E-4</v>
      </c>
      <c r="AG608" s="89">
        <v>1.34422498E-2</v>
      </c>
      <c r="AH608" s="90">
        <v>1.9840724045000001E-2</v>
      </c>
      <c r="AI608" s="102">
        <v>2.5126252082767923E-2</v>
      </c>
      <c r="AJ608" s="89">
        <v>0.13041304000000001</v>
      </c>
      <c r="AK608" s="90">
        <v>0.27624762200000003</v>
      </c>
      <c r="AL608" s="104">
        <v>0.27624762200000003</v>
      </c>
    </row>
    <row r="609" spans="1:38" x14ac:dyDescent="0.25">
      <c r="A609" s="71">
        <v>1990</v>
      </c>
      <c r="B609" s="72">
        <v>4</v>
      </c>
      <c r="C609" s="89">
        <v>1.0551174699999999</v>
      </c>
      <c r="D609" s="90">
        <v>0.95427276599999999</v>
      </c>
      <c r="E609" s="102">
        <v>5.4738969250491891</v>
      </c>
      <c r="F609" s="89">
        <v>0.37974550000000001</v>
      </c>
      <c r="G609" s="90">
        <v>0.29616811700000001</v>
      </c>
      <c r="H609" s="102">
        <v>1.2441511563915937</v>
      </c>
      <c r="I609" s="89">
        <v>1.1368229299999999</v>
      </c>
      <c r="J609" s="90">
        <v>3.1190641760000002</v>
      </c>
      <c r="K609" s="102">
        <v>7.6226359669167731</v>
      </c>
      <c r="L609" s="89">
        <v>0.12751275000000001</v>
      </c>
      <c r="M609" s="90">
        <v>0.2594809455</v>
      </c>
      <c r="N609" s="102">
        <v>0.87641347920223955</v>
      </c>
      <c r="O609" s="89">
        <v>6.2654804120229645E-4</v>
      </c>
      <c r="P609" s="90">
        <v>8.36951030057413E-4</v>
      </c>
      <c r="Q609" s="102">
        <v>4.5767563110270162E-3</v>
      </c>
      <c r="R609" s="89">
        <v>7.4127608915906785E-4</v>
      </c>
      <c r="S609" s="90">
        <v>9.9022619047619046E-4</v>
      </c>
      <c r="T609" s="102">
        <v>2.4232732728303686E-3</v>
      </c>
      <c r="U609" s="89">
        <v>4.7241469999999997E-3</v>
      </c>
      <c r="V609" s="90">
        <v>7.297914975E-3</v>
      </c>
      <c r="W609" s="102">
        <v>4.395557133177963E-2</v>
      </c>
      <c r="X609" s="89">
        <v>1.3440189999999999E-3</v>
      </c>
      <c r="Y609" s="90">
        <v>1.0748788449999999E-3</v>
      </c>
      <c r="Z609" s="102">
        <v>8.1852855464746421E-3</v>
      </c>
      <c r="AA609" s="89">
        <v>7.6813960999999997E-3</v>
      </c>
      <c r="AB609" s="90">
        <v>4.114428925E-3</v>
      </c>
      <c r="AC609" s="102">
        <v>9.685686073122729E-3</v>
      </c>
      <c r="AD609" s="89">
        <v>3.4565398000000001E-3</v>
      </c>
      <c r="AE609" s="90">
        <v>2.14481392E-3</v>
      </c>
      <c r="AF609" s="102">
        <v>3.6067578886746338E-3</v>
      </c>
      <c r="AG609" s="89">
        <v>1.48248757E-2</v>
      </c>
      <c r="AH609" s="90">
        <v>2.0303553665000001E-2</v>
      </c>
      <c r="AI609" s="102">
        <v>9.6697258649278583E-2</v>
      </c>
      <c r="AJ609" s="89">
        <v>0.13041304000000001</v>
      </c>
      <c r="AK609" s="90">
        <v>0.27624762200000003</v>
      </c>
      <c r="AL609" s="104">
        <v>0.27624762200000003</v>
      </c>
    </row>
    <row r="610" spans="1:38" x14ac:dyDescent="0.25">
      <c r="A610" s="71">
        <v>1990</v>
      </c>
      <c r="B610" s="72">
        <v>5</v>
      </c>
      <c r="C610" s="89">
        <v>1.1104554</v>
      </c>
      <c r="D610" s="90">
        <v>0.97499880100000003</v>
      </c>
      <c r="E610" s="102">
        <v>5.4921207395283496</v>
      </c>
      <c r="F610" s="89">
        <v>0.41464335000000002</v>
      </c>
      <c r="G610" s="90">
        <v>0.30689182850000002</v>
      </c>
      <c r="H610" s="102">
        <v>1.2587705358396084</v>
      </c>
      <c r="I610" s="89">
        <v>1.1777224500000001</v>
      </c>
      <c r="J610" s="90">
        <v>3.1405908469999999</v>
      </c>
      <c r="K610" s="102">
        <v>7.6595733532320303</v>
      </c>
      <c r="L610" s="89">
        <v>0.12751275000000001</v>
      </c>
      <c r="M610" s="90">
        <v>0.2594809455</v>
      </c>
      <c r="N610" s="102">
        <v>0.83526082671140289</v>
      </c>
      <c r="O610" s="89">
        <v>6.2654804120229645E-4</v>
      </c>
      <c r="P610" s="90">
        <v>8.36951030057413E-4</v>
      </c>
      <c r="Q610" s="102">
        <v>4.6255193772333598E-3</v>
      </c>
      <c r="R610" s="89">
        <v>7.4127608915906785E-4</v>
      </c>
      <c r="S610" s="90">
        <v>9.9022619047619046E-4</v>
      </c>
      <c r="T610" s="102">
        <v>2.5601305254687296E-3</v>
      </c>
      <c r="U610" s="89">
        <v>5.1590150000000003E-3</v>
      </c>
      <c r="V610" s="90">
        <v>7.4427908700000003E-3</v>
      </c>
      <c r="W610" s="102">
        <v>4.4472131309169209E-2</v>
      </c>
      <c r="X610" s="89">
        <v>1.468046E-3</v>
      </c>
      <c r="Y610" s="90">
        <v>1.1126848999999999E-3</v>
      </c>
      <c r="Z610" s="102">
        <v>8.2814774614959757E-3</v>
      </c>
      <c r="AA610" s="89">
        <v>8.3885038000000006E-3</v>
      </c>
      <c r="AB610" s="90">
        <v>4.3243418350000003E-3</v>
      </c>
      <c r="AC610" s="102">
        <v>9.7994849648630079E-3</v>
      </c>
      <c r="AD610" s="89">
        <v>3.7750930000000002E-3</v>
      </c>
      <c r="AE610" s="90">
        <v>2.2404747249999998E-3</v>
      </c>
      <c r="AF610" s="102">
        <v>3.6491381992181694E-3</v>
      </c>
      <c r="AG610" s="89">
        <v>1.61887829E-2</v>
      </c>
      <c r="AH610" s="90">
        <v>2.0749376944999998E-2</v>
      </c>
      <c r="AI610" s="102">
        <v>9.78334851969863E-2</v>
      </c>
      <c r="AJ610" s="89">
        <v>0.13041304000000001</v>
      </c>
      <c r="AK610" s="90">
        <v>0.27624762200000003</v>
      </c>
      <c r="AL610" s="104">
        <v>0.27624762200000003</v>
      </c>
    </row>
    <row r="611" spans="1:38" x14ac:dyDescent="0.25">
      <c r="A611" s="71">
        <v>1990</v>
      </c>
      <c r="B611" s="72">
        <v>6</v>
      </c>
      <c r="C611" s="89">
        <v>1.16612907</v>
      </c>
      <c r="D611" s="90">
        <v>0.99508773049999999</v>
      </c>
      <c r="E611" s="102">
        <v>5.4934491672705894</v>
      </c>
      <c r="F611" s="89">
        <v>0.44916597000000003</v>
      </c>
      <c r="G611" s="90">
        <v>0.31726145100000003</v>
      </c>
      <c r="H611" s="102">
        <v>1.2598871534716587</v>
      </c>
      <c r="I611" s="89">
        <v>1.2168538200000001</v>
      </c>
      <c r="J611" s="90">
        <v>3.1604498209999998</v>
      </c>
      <c r="K611" s="102">
        <v>7.6616583164128702</v>
      </c>
      <c r="L611" s="89">
        <v>0.12751275000000001</v>
      </c>
      <c r="M611" s="90">
        <v>0.2594809455</v>
      </c>
      <c r="N611" s="102">
        <v>0.83529224958544823</v>
      </c>
      <c r="O611" s="89">
        <v>6.2654804120229645E-4</v>
      </c>
      <c r="P611" s="90">
        <v>8.36951030057413E-4</v>
      </c>
      <c r="Q611" s="102">
        <v>4.6348818497310307E-3</v>
      </c>
      <c r="R611" s="89">
        <v>7.4127608915906785E-4</v>
      </c>
      <c r="S611" s="90">
        <v>9.9022619047619046E-4</v>
      </c>
      <c r="T611" s="102">
        <v>2.5706670612560983E-3</v>
      </c>
      <c r="U611" s="89">
        <v>5.5878739E-3</v>
      </c>
      <c r="V611" s="90">
        <v>7.5830856750000002E-3</v>
      </c>
      <c r="W611" s="102">
        <v>4.4511580866443939E-2</v>
      </c>
      <c r="X611" s="89">
        <v>1.5903312E-3</v>
      </c>
      <c r="Y611" s="90">
        <v>1.1494296850000001E-3</v>
      </c>
      <c r="Z611" s="102">
        <v>8.2888221260784527E-3</v>
      </c>
      <c r="AA611" s="89">
        <v>9.0867945000000002E-3</v>
      </c>
      <c r="AB611" s="90">
        <v>4.5292941699999999E-3</v>
      </c>
      <c r="AC611" s="102">
        <v>9.8081795405882983E-3</v>
      </c>
      <c r="AD611" s="89">
        <v>4.088497E-3</v>
      </c>
      <c r="AE611" s="90">
        <v>2.3334772850000002E-3</v>
      </c>
      <c r="AF611" s="102">
        <v>3.6523786731309897E-3</v>
      </c>
      <c r="AG611" s="89">
        <v>1.7537050799999999E-2</v>
      </c>
      <c r="AH611" s="90">
        <v>2.1181674215000001E-2</v>
      </c>
      <c r="AI611" s="102">
        <v>9.7920364339074181E-2</v>
      </c>
      <c r="AJ611" s="89">
        <v>0.13041304000000001</v>
      </c>
      <c r="AK611" s="90">
        <v>0.27624762200000003</v>
      </c>
      <c r="AL611" s="104">
        <v>0.27624762200000003</v>
      </c>
    </row>
    <row r="612" spans="1:38" x14ac:dyDescent="0.25">
      <c r="A612" s="71">
        <v>1990</v>
      </c>
      <c r="B612" s="72">
        <v>7</v>
      </c>
      <c r="C612" s="89">
        <v>1.2224103099999999</v>
      </c>
      <c r="D612" s="90">
        <v>1.0145900815</v>
      </c>
      <c r="E612" s="102">
        <v>5.4950321322923559</v>
      </c>
      <c r="F612" s="89">
        <v>0.48339220999999999</v>
      </c>
      <c r="G612" s="90">
        <v>0.32746900299999998</v>
      </c>
      <c r="H612" s="102">
        <v>1.2611109657475648</v>
      </c>
      <c r="I612" s="89">
        <v>1.25441498</v>
      </c>
      <c r="J612" s="90">
        <v>3.178781861</v>
      </c>
      <c r="K612" s="102">
        <v>7.6655119371545961</v>
      </c>
      <c r="L612" s="89">
        <v>0.12751275000000001</v>
      </c>
      <c r="M612" s="90">
        <v>0.2594809455</v>
      </c>
      <c r="N612" s="102">
        <v>0.83537692429018462</v>
      </c>
      <c r="O612" s="89">
        <v>6.2654804120229645E-4</v>
      </c>
      <c r="P612" s="90">
        <v>8.36951030057413E-4</v>
      </c>
      <c r="Q612" s="102">
        <v>4.633129242499855E-3</v>
      </c>
      <c r="R612" s="89">
        <v>7.4127608915906785E-4</v>
      </c>
      <c r="S612" s="90">
        <v>9.9022619047619046E-4</v>
      </c>
      <c r="T612" s="102">
        <v>2.5820587220529451E-3</v>
      </c>
      <c r="U612" s="89">
        <v>6.0142171000000001E-3</v>
      </c>
      <c r="V612" s="90">
        <v>7.7195759850000002E-3</v>
      </c>
      <c r="W612" s="102">
        <v>4.4554859904354469E-2</v>
      </c>
      <c r="X612" s="89">
        <v>1.7109166E-3</v>
      </c>
      <c r="Y612" s="90">
        <v>1.1855369549999999E-3</v>
      </c>
      <c r="Z612" s="102">
        <v>8.296864294524994E-3</v>
      </c>
      <c r="AA612" s="89">
        <v>9.7783439E-3</v>
      </c>
      <c r="AB612" s="90">
        <v>4.7299683399999997E-3</v>
      </c>
      <c r="AC612" s="102">
        <v>9.8177265165895495E-3</v>
      </c>
      <c r="AD612" s="89">
        <v>4.4007257000000001E-3</v>
      </c>
      <c r="AE612" s="90">
        <v>2.4244268699999999E-3</v>
      </c>
      <c r="AF612" s="102">
        <v>3.6559298360232619E-3</v>
      </c>
      <c r="AG612" s="89">
        <v>1.887281E-2</v>
      </c>
      <c r="AH612" s="90">
        <v>2.1602986535E-2</v>
      </c>
      <c r="AI612" s="102">
        <v>9.8015600502055031E-2</v>
      </c>
      <c r="AJ612" s="89">
        <v>0.13041304000000001</v>
      </c>
      <c r="AK612" s="90">
        <v>0.27624762200000003</v>
      </c>
      <c r="AL612" s="104">
        <v>0.27624762200000003</v>
      </c>
    </row>
    <row r="613" spans="1:38" x14ac:dyDescent="0.25">
      <c r="A613" s="71">
        <v>1990</v>
      </c>
      <c r="B613" s="72">
        <v>8</v>
      </c>
      <c r="C613" s="89">
        <v>1.27947159</v>
      </c>
      <c r="D613" s="90">
        <v>1.0336989809999999</v>
      </c>
      <c r="E613" s="102">
        <v>5.488017736780928</v>
      </c>
      <c r="F613" s="89">
        <v>0.51738830999999996</v>
      </c>
      <c r="G613" s="90">
        <v>0.33746079449999999</v>
      </c>
      <c r="H613" s="102">
        <v>1.2639203315476475</v>
      </c>
      <c r="I613" s="89">
        <v>1.29029288</v>
      </c>
      <c r="J613" s="90">
        <v>3.1957132540000002</v>
      </c>
      <c r="K613" s="102">
        <v>7.6600936202555747</v>
      </c>
      <c r="L613" s="89">
        <v>0.12751275000000001</v>
      </c>
      <c r="M613" s="90">
        <v>0.2594809455</v>
      </c>
      <c r="N613" s="102">
        <v>0.83543661972358041</v>
      </c>
      <c r="O613" s="89">
        <v>6.2654804120229645E-4</v>
      </c>
      <c r="P613" s="90">
        <v>8.36951030057413E-4</v>
      </c>
      <c r="Q613" s="102">
        <v>2.9362093987477531E-3</v>
      </c>
      <c r="R613" s="89">
        <v>7.4127608915906785E-4</v>
      </c>
      <c r="S613" s="90">
        <v>9.9022619047619046E-4</v>
      </c>
      <c r="T613" s="102">
        <v>2.5948573753276733E-3</v>
      </c>
      <c r="U613" s="89">
        <v>6.4363101000000002E-3</v>
      </c>
      <c r="V613" s="90">
        <v>7.8532465150000005E-3</v>
      </c>
      <c r="W613" s="102">
        <v>4.4654167753034581E-2</v>
      </c>
      <c r="X613" s="89">
        <v>1.8318195999999999E-3</v>
      </c>
      <c r="Y613" s="90">
        <v>1.221245525E-3</v>
      </c>
      <c r="Z613" s="102">
        <v>8.3153637817690931E-3</v>
      </c>
      <c r="AA613" s="89">
        <v>1.04662564E-2</v>
      </c>
      <c r="AB613" s="90">
        <v>4.9278686249999998E-3</v>
      </c>
      <c r="AC613" s="102">
        <v>9.8396304112666703E-3</v>
      </c>
      <c r="AD613" s="89">
        <v>4.7101212000000003E-3</v>
      </c>
      <c r="AE613" s="90">
        <v>2.5142064999999999E-3</v>
      </c>
      <c r="AF613" s="102">
        <v>3.6640781319695215E-3</v>
      </c>
      <c r="AG613" s="89">
        <v>2.0199452199999999E-2</v>
      </c>
      <c r="AH613" s="90">
        <v>2.2016336540000001E-2</v>
      </c>
      <c r="AI613" s="102">
        <v>9.8234140610751711E-2</v>
      </c>
      <c r="AJ613" s="89">
        <v>0.13041304000000001</v>
      </c>
      <c r="AK613" s="90">
        <v>0.27624762200000003</v>
      </c>
      <c r="AL613" s="104">
        <v>0.27624762200000003</v>
      </c>
    </row>
    <row r="614" spans="1:38" x14ac:dyDescent="0.25">
      <c r="A614" s="71">
        <v>1990</v>
      </c>
      <c r="B614" s="72">
        <v>9</v>
      </c>
      <c r="C614" s="89">
        <v>1.3372635799999999</v>
      </c>
      <c r="D614" s="90">
        <v>1.0524967924999999</v>
      </c>
      <c r="E614" s="102">
        <v>5.5631029821038691</v>
      </c>
      <c r="F614" s="89">
        <v>0.55131927999999997</v>
      </c>
      <c r="G614" s="90">
        <v>0.3473975695</v>
      </c>
      <c r="H614" s="102">
        <v>1.3245032682277353</v>
      </c>
      <c r="I614" s="89">
        <v>1.3247971700000001</v>
      </c>
      <c r="J614" s="90">
        <v>3.2113553939999999</v>
      </c>
      <c r="K614" s="102">
        <v>7.8097595291550128</v>
      </c>
      <c r="L614" s="89">
        <v>0.12751275000000001</v>
      </c>
      <c r="M614" s="90">
        <v>0.2594809455</v>
      </c>
      <c r="N614" s="102">
        <v>0.838364545939147</v>
      </c>
      <c r="O614" s="89">
        <v>6.2654804120229645E-4</v>
      </c>
      <c r="P614" s="90">
        <v>8.36951030057413E-4</v>
      </c>
      <c r="Q614" s="102">
        <v>3.0784741760322325E-3</v>
      </c>
      <c r="R614" s="89">
        <v>7.4127608915906785E-4</v>
      </c>
      <c r="S614" s="90">
        <v>9.9022619047619046E-4</v>
      </c>
      <c r="T614" s="102">
        <v>3.1616020105154925E-3</v>
      </c>
      <c r="U614" s="89">
        <v>6.8578360999999996E-3</v>
      </c>
      <c r="V614" s="90">
        <v>7.9853405099999993E-3</v>
      </c>
      <c r="W614" s="102">
        <v>4.6794529947729473E-2</v>
      </c>
      <c r="X614" s="89">
        <v>1.9510148999999999E-3</v>
      </c>
      <c r="Y614" s="90">
        <v>1.25653898E-3</v>
      </c>
      <c r="Z614" s="102">
        <v>8.7139345188083361E-3</v>
      </c>
      <c r="AA614" s="89">
        <v>1.11508444E-2</v>
      </c>
      <c r="AB614" s="90">
        <v>5.1244644749999999E-3</v>
      </c>
      <c r="AC614" s="102">
        <v>1.0311246088887763E-2</v>
      </c>
      <c r="AD614" s="89">
        <v>5.0176880000000002E-3</v>
      </c>
      <c r="AE614" s="90">
        <v>2.60348174E-3</v>
      </c>
      <c r="AF614" s="102">
        <v>3.8397053643918397E-3</v>
      </c>
      <c r="AG614" s="89">
        <v>2.1521263799999999E-2</v>
      </c>
      <c r="AH614" s="90">
        <v>2.2424130720000001E-2</v>
      </c>
      <c r="AI614" s="102">
        <v>0.10294252930879447</v>
      </c>
      <c r="AJ614" s="89">
        <v>0.13041304000000001</v>
      </c>
      <c r="AK614" s="90">
        <v>0.27624762200000003</v>
      </c>
      <c r="AL614" s="104">
        <v>0.27624762200000003</v>
      </c>
    </row>
    <row r="615" spans="1:38" x14ac:dyDescent="0.25">
      <c r="A615" s="71">
        <v>1990</v>
      </c>
      <c r="B615" s="72">
        <v>10</v>
      </c>
      <c r="C615" s="89">
        <v>1.39609889</v>
      </c>
      <c r="D615" s="90">
        <v>1.071186894</v>
      </c>
      <c r="E615" s="102">
        <v>5.5689551385840677</v>
      </c>
      <c r="F615" s="89">
        <v>0.58499599000000002</v>
      </c>
      <c r="G615" s="90">
        <v>0.35729135000000001</v>
      </c>
      <c r="H615" s="102">
        <v>1.3292094878828347</v>
      </c>
      <c r="I615" s="89">
        <v>1.3579312699999999</v>
      </c>
      <c r="J615" s="90">
        <v>3.2258659425</v>
      </c>
      <c r="K615" s="102">
        <v>7.8215583622287452</v>
      </c>
      <c r="L615" s="89">
        <v>0.12751275000000001</v>
      </c>
      <c r="M615" s="90">
        <v>0.2594809455</v>
      </c>
      <c r="N615" s="102">
        <v>0.83860035113541376</v>
      </c>
      <c r="O615" s="89">
        <v>6.2654804120229645E-4</v>
      </c>
      <c r="P615" s="90">
        <v>8.36951030057413E-4</v>
      </c>
      <c r="Q615" s="102">
        <v>3.0888335614176238E-3</v>
      </c>
      <c r="R615" s="89">
        <v>7.4127608915906785E-4</v>
      </c>
      <c r="S615" s="90">
        <v>9.9022619047619046E-4</v>
      </c>
      <c r="T615" s="102">
        <v>3.2055611082757712E-3</v>
      </c>
      <c r="U615" s="89">
        <v>7.2784540999999998E-3</v>
      </c>
      <c r="V615" s="90">
        <v>8.1160268749999997E-3</v>
      </c>
      <c r="W615" s="102">
        <v>4.6960726902048618E-2</v>
      </c>
      <c r="X615" s="89">
        <v>2.0709786E-3</v>
      </c>
      <c r="Y615" s="90">
        <v>1.29151305E-3</v>
      </c>
      <c r="Z615" s="102">
        <v>8.7448864339390673E-3</v>
      </c>
      <c r="AA615" s="89">
        <v>1.1834770499999999E-2</v>
      </c>
      <c r="AB615" s="90">
        <v>5.3210382950000003E-3</v>
      </c>
      <c r="AC615" s="102">
        <v>1.0347870695425643E-2</v>
      </c>
      <c r="AD615" s="89">
        <v>5.3255224999999998E-3</v>
      </c>
      <c r="AE615" s="90">
        <v>2.6923795100000001E-3</v>
      </c>
      <c r="AF615" s="102">
        <v>3.8533372595602835E-3</v>
      </c>
      <c r="AG615" s="89">
        <v>2.28409784E-2</v>
      </c>
      <c r="AH615" s="90">
        <v>2.2828937285E-2</v>
      </c>
      <c r="AI615" s="102">
        <v>0.10330820364326294</v>
      </c>
      <c r="AJ615" s="89">
        <v>0.13041304000000001</v>
      </c>
      <c r="AK615" s="90">
        <v>0.27624762200000003</v>
      </c>
      <c r="AL615" s="104">
        <v>0.27624762200000003</v>
      </c>
    </row>
    <row r="616" spans="1:38" x14ac:dyDescent="0.25">
      <c r="A616" s="71">
        <v>1990</v>
      </c>
      <c r="B616" s="72">
        <v>11</v>
      </c>
      <c r="C616" s="89">
        <v>1.4561091100000001</v>
      </c>
      <c r="D616" s="90">
        <v>1.0897994664999999</v>
      </c>
      <c r="E616" s="102">
        <v>5.577418768686015</v>
      </c>
      <c r="F616" s="89">
        <v>0.61883664000000005</v>
      </c>
      <c r="G616" s="90">
        <v>0.36726388199999999</v>
      </c>
      <c r="H616" s="102">
        <v>1.3360145181405034</v>
      </c>
      <c r="I616" s="89">
        <v>1.38977621</v>
      </c>
      <c r="J616" s="90">
        <v>3.2392943679999999</v>
      </c>
      <c r="K616" s="102">
        <v>7.8385941046981458</v>
      </c>
      <c r="L616" s="89">
        <v>0.12711270999999999</v>
      </c>
      <c r="M616" s="90">
        <v>0.258675865</v>
      </c>
      <c r="N616" s="102">
        <v>0.83893672118735674</v>
      </c>
      <c r="O616" s="89">
        <v>6.2654804120229645E-4</v>
      </c>
      <c r="P616" s="90">
        <v>8.36951030057413E-4</v>
      </c>
      <c r="Q616" s="102">
        <v>3.1039465771757141E-3</v>
      </c>
      <c r="R616" s="89">
        <v>7.4127608915906785E-4</v>
      </c>
      <c r="S616" s="90">
        <v>9.9022619047619046E-4</v>
      </c>
      <c r="T616" s="102">
        <v>3.2692130591460145E-3</v>
      </c>
      <c r="U616" s="89">
        <v>7.6987662000000002E-3</v>
      </c>
      <c r="V616" s="90">
        <v>8.2467720150000007E-3</v>
      </c>
      <c r="W616" s="102">
        <v>4.7201139117572059E-2</v>
      </c>
      <c r="X616" s="89">
        <v>2.1903904000000001E-3</v>
      </c>
      <c r="Y616" s="90">
        <v>1.3268411349999999E-3</v>
      </c>
      <c r="Z616" s="102">
        <v>8.7896577409070902E-3</v>
      </c>
      <c r="AA616" s="89">
        <v>1.25186333E-2</v>
      </c>
      <c r="AB616" s="90">
        <v>5.5184610300000004E-3</v>
      </c>
      <c r="AC616" s="102">
        <v>1.04008348582788E-2</v>
      </c>
      <c r="AD616" s="89">
        <v>5.6328146000000001E-3</v>
      </c>
      <c r="AE616" s="90">
        <v>2.7820286450000002E-3</v>
      </c>
      <c r="AF616" s="102">
        <v>3.8730635530314175E-3</v>
      </c>
      <c r="AG616" s="89">
        <v>2.4160916599999999E-2</v>
      </c>
      <c r="AH616" s="90">
        <v>2.3234479714999999E-2</v>
      </c>
      <c r="AI616" s="102">
        <v>0.1038371501259553</v>
      </c>
      <c r="AJ616" s="89">
        <v>0.13001299999999999</v>
      </c>
      <c r="AK616" s="90">
        <v>0.27544254150000003</v>
      </c>
      <c r="AL616" s="104">
        <v>0.27544254150000003</v>
      </c>
    </row>
    <row r="617" spans="1:38" x14ac:dyDescent="0.25">
      <c r="A617" s="71">
        <v>1990</v>
      </c>
      <c r="B617" s="72">
        <v>12</v>
      </c>
      <c r="C617" s="89">
        <v>1.5173002799999999</v>
      </c>
      <c r="D617" s="90">
        <v>1.1085692304999999</v>
      </c>
      <c r="E617" s="102">
        <v>5.5802676846482138</v>
      </c>
      <c r="F617" s="89">
        <v>0.65281</v>
      </c>
      <c r="G617" s="90">
        <v>0.3773193675</v>
      </c>
      <c r="H617" s="102">
        <v>1.3382976152290555</v>
      </c>
      <c r="I617" s="89">
        <v>1.42048518</v>
      </c>
      <c r="J617" s="90">
        <v>3.2517980440000001</v>
      </c>
      <c r="K617" s="102">
        <v>7.8443999443083188</v>
      </c>
      <c r="L617" s="89">
        <v>0.12711270999999999</v>
      </c>
      <c r="M617" s="90">
        <v>0.258675865</v>
      </c>
      <c r="N617" s="102">
        <v>0.83905202701655346</v>
      </c>
      <c r="O617" s="89">
        <v>6.2654804120229645E-4</v>
      </c>
      <c r="P617" s="90">
        <v>8.36951030057413E-4</v>
      </c>
      <c r="Q617" s="102">
        <v>3.1086172475648737E-3</v>
      </c>
      <c r="R617" s="89">
        <v>7.4127608915906785E-4</v>
      </c>
      <c r="S617" s="90">
        <v>9.9022619047619046E-4</v>
      </c>
      <c r="T617" s="102">
        <v>3.2905553709161634E-3</v>
      </c>
      <c r="U617" s="89">
        <v>8.1210893000000003E-3</v>
      </c>
      <c r="V617" s="90">
        <v>8.3782104899999994E-3</v>
      </c>
      <c r="W617" s="102">
        <v>4.7281843745009815E-2</v>
      </c>
      <c r="X617" s="89">
        <v>2.3109126999999998E-3</v>
      </c>
      <c r="Y617" s="90">
        <v>1.362571805E-3</v>
      </c>
      <c r="Z617" s="102">
        <v>8.8046850385212864E-3</v>
      </c>
      <c r="AA617" s="89">
        <v>1.32049604E-2</v>
      </c>
      <c r="AB617" s="90">
        <v>5.7186805450000003E-3</v>
      </c>
      <c r="AC617" s="102">
        <v>1.0418609485338248E-2</v>
      </c>
      <c r="AD617" s="89">
        <v>5.9415346000000003E-3</v>
      </c>
      <c r="AE617" s="90">
        <v>2.8726724250000002E-3</v>
      </c>
      <c r="AF617" s="102">
        <v>3.8796806839196392E-3</v>
      </c>
      <c r="AG617" s="89">
        <v>2.5486120000000001E-2</v>
      </c>
      <c r="AH617" s="90">
        <v>2.3642475445000002E-2</v>
      </c>
      <c r="AI617" s="102">
        <v>0.10401454121203986</v>
      </c>
      <c r="AJ617" s="89">
        <v>0.13001299999999999</v>
      </c>
      <c r="AK617" s="90">
        <v>0.27544254150000003</v>
      </c>
      <c r="AL617" s="104">
        <v>0.27544254150000003</v>
      </c>
    </row>
    <row r="618" spans="1:38" x14ac:dyDescent="0.25">
      <c r="A618" s="71">
        <v>1990</v>
      </c>
      <c r="B618" s="72">
        <v>13</v>
      </c>
      <c r="C618" s="89">
        <v>1.5801237100000001</v>
      </c>
      <c r="D618" s="90">
        <v>1.127548456</v>
      </c>
      <c r="E618" s="102">
        <v>5.5688887331738792</v>
      </c>
      <c r="F618" s="89">
        <v>0.68692317999999997</v>
      </c>
      <c r="G618" s="90">
        <v>0.3875337895</v>
      </c>
      <c r="H618" s="102">
        <v>1.3421744551400654</v>
      </c>
      <c r="I618" s="89">
        <v>1.4499808700000001</v>
      </c>
      <c r="J618" s="90">
        <v>3.2634029254999999</v>
      </c>
      <c r="K618" s="102">
        <v>7.8393735306034857</v>
      </c>
      <c r="L618" s="89">
        <v>0.12711270999999999</v>
      </c>
      <c r="M618" s="90">
        <v>0.258675865</v>
      </c>
      <c r="N618" s="102">
        <v>0.83929261356102791</v>
      </c>
      <c r="O618" s="89">
        <v>6.2654804120229645E-4</v>
      </c>
      <c r="P618" s="90">
        <v>8.36951030057413E-4</v>
      </c>
      <c r="Q618" s="102">
        <v>3.1170340758039437E-3</v>
      </c>
      <c r="R618" s="89">
        <v>7.4127608915906785E-4</v>
      </c>
      <c r="S618" s="90">
        <v>9.9022619047619046E-4</v>
      </c>
      <c r="T618" s="102">
        <v>3.3355203875069972E-3</v>
      </c>
      <c r="U618" s="89">
        <v>8.5454782999999992E-3</v>
      </c>
      <c r="V618" s="90">
        <v>8.5112326100000007E-3</v>
      </c>
      <c r="W618" s="102">
        <v>4.7418788109502251E-2</v>
      </c>
      <c r="X618" s="89">
        <v>2.4315157999999998E-3</v>
      </c>
      <c r="Y618" s="90">
        <v>1.3986675050000001E-3</v>
      </c>
      <c r="Z618" s="102">
        <v>8.8301827355369948E-3</v>
      </c>
      <c r="AA618" s="89">
        <v>1.3896303400000001E-2</v>
      </c>
      <c r="AB618" s="90">
        <v>5.9224755849999998E-3</v>
      </c>
      <c r="AC618" s="102">
        <v>1.0448818210352739E-2</v>
      </c>
      <c r="AD618" s="89">
        <v>6.2528130999999999E-3</v>
      </c>
      <c r="AE618" s="90">
        <v>2.96481314E-3</v>
      </c>
      <c r="AF618" s="102">
        <v>3.8909284727165479E-3</v>
      </c>
      <c r="AG618" s="89">
        <v>2.6819592199999999E-2</v>
      </c>
      <c r="AH618" s="90">
        <v>2.4055630080000001E-2</v>
      </c>
      <c r="AI618" s="102">
        <v>0.10431605905798526</v>
      </c>
      <c r="AJ618" s="89">
        <v>0.13001299999999999</v>
      </c>
      <c r="AK618" s="90">
        <v>0.27544254150000003</v>
      </c>
      <c r="AL618" s="104">
        <v>0.27544254150000003</v>
      </c>
    </row>
    <row r="619" spans="1:38" x14ac:dyDescent="0.25">
      <c r="A619" s="71">
        <v>1990</v>
      </c>
      <c r="B619" s="72">
        <v>14</v>
      </c>
      <c r="C619" s="89">
        <v>1.64451657</v>
      </c>
      <c r="D619" s="90">
        <v>1.1469186280000001</v>
      </c>
      <c r="E619" s="102">
        <v>5.5749567426801265</v>
      </c>
      <c r="F619" s="89">
        <v>0.72141929999999999</v>
      </c>
      <c r="G619" s="90">
        <v>0.39799772249999998</v>
      </c>
      <c r="H619" s="102">
        <v>1.3470655359718979</v>
      </c>
      <c r="I619" s="89">
        <v>1.4784275600000001</v>
      </c>
      <c r="J619" s="90">
        <v>3.2742462744999998</v>
      </c>
      <c r="K619" s="102">
        <v>7.8516056633383124</v>
      </c>
      <c r="L619" s="89">
        <v>0.12711270999999999</v>
      </c>
      <c r="M619" s="90">
        <v>0.258675865</v>
      </c>
      <c r="N619" s="102">
        <v>0.8395314819247115</v>
      </c>
      <c r="O619" s="89">
        <v>6.2654804120229645E-4</v>
      </c>
      <c r="P619" s="90">
        <v>8.36951030057413E-4</v>
      </c>
      <c r="Q619" s="102">
        <v>3.1278354699926739E-3</v>
      </c>
      <c r="R619" s="89">
        <v>7.4127608915906785E-4</v>
      </c>
      <c r="S619" s="90">
        <v>9.9022619047619046E-4</v>
      </c>
      <c r="T619" s="102">
        <v>3.3812794527535166E-3</v>
      </c>
      <c r="U619" s="89">
        <v>8.9744769999999998E-3</v>
      </c>
      <c r="V619" s="90">
        <v>8.6468286999999994E-3</v>
      </c>
      <c r="W619" s="102">
        <v>4.7591676490245975E-2</v>
      </c>
      <c r="X619" s="89">
        <v>2.5538828999999998E-3</v>
      </c>
      <c r="Y619" s="90">
        <v>1.4357585349999999E-3</v>
      </c>
      <c r="Z619" s="102">
        <v>8.8623737374753844E-3</v>
      </c>
      <c r="AA619" s="89">
        <v>1.4592376299999999E-2</v>
      </c>
      <c r="AB619" s="90">
        <v>6.131391965E-3</v>
      </c>
      <c r="AC619" s="102">
        <v>1.0486874964249476E-2</v>
      </c>
      <c r="AD619" s="89">
        <v>6.5660218000000003E-3</v>
      </c>
      <c r="AE619" s="90">
        <v>3.0593882200000001E-3</v>
      </c>
      <c r="AF619" s="102">
        <v>3.9051169033520973E-3</v>
      </c>
      <c r="AG619" s="89">
        <v>2.8163780699999998E-2</v>
      </c>
      <c r="AH619" s="90">
        <v>2.4477187710000001E-2</v>
      </c>
      <c r="AI619" s="102">
        <v>0.10469594650007158</v>
      </c>
      <c r="AJ619" s="89">
        <v>0.13001299999999999</v>
      </c>
      <c r="AK619" s="90">
        <v>0.27544254150000003</v>
      </c>
      <c r="AL619" s="104">
        <v>0.27544254150000003</v>
      </c>
    </row>
    <row r="620" spans="1:38" x14ac:dyDescent="0.25">
      <c r="A620" s="71">
        <v>1990</v>
      </c>
      <c r="B620" s="72">
        <v>15</v>
      </c>
      <c r="C620" s="89">
        <v>1.71063206</v>
      </c>
      <c r="D620" s="90">
        <v>1.1667765160000001</v>
      </c>
      <c r="E620" s="102">
        <v>5.5824110768227513</v>
      </c>
      <c r="F620" s="89">
        <v>0.75622104000000001</v>
      </c>
      <c r="G620" s="90">
        <v>0.40878430850000003</v>
      </c>
      <c r="H620" s="102">
        <v>1.3530620531727739</v>
      </c>
      <c r="I620" s="89">
        <v>1.50594541</v>
      </c>
      <c r="J620" s="90">
        <v>3.2843702255</v>
      </c>
      <c r="K620" s="102">
        <v>7.8665807918432913</v>
      </c>
      <c r="L620" s="89">
        <v>0.12711270999999999</v>
      </c>
      <c r="M620" s="90">
        <v>0.258675865</v>
      </c>
      <c r="N620" s="102">
        <v>0.83982800028441618</v>
      </c>
      <c r="O620" s="89">
        <v>6.2654804120229645E-4</v>
      </c>
      <c r="P620" s="90">
        <v>8.36951030057413E-4</v>
      </c>
      <c r="Q620" s="102">
        <v>3.144584443402538E-3</v>
      </c>
      <c r="R620" s="89">
        <v>7.4127608915906785E-4</v>
      </c>
      <c r="S620" s="90">
        <v>9.9022619047619046E-4</v>
      </c>
      <c r="T620" s="102">
        <v>3.4373602892718981E-3</v>
      </c>
      <c r="U620" s="89">
        <v>9.4078027000000005E-3</v>
      </c>
      <c r="V620" s="90">
        <v>8.7856777350000005E-3</v>
      </c>
      <c r="W620" s="102">
        <v>4.7803480231787147E-2</v>
      </c>
      <c r="X620" s="89">
        <v>2.6763352999999998E-3</v>
      </c>
      <c r="Y620" s="90">
        <v>1.47415293E-3</v>
      </c>
      <c r="Z620" s="102">
        <v>8.9018141194089247E-3</v>
      </c>
      <c r="AA620" s="89">
        <v>1.52964356E-2</v>
      </c>
      <c r="AB620" s="90">
        <v>6.3470494500000004E-3</v>
      </c>
      <c r="AC620" s="102">
        <v>1.0533547953625202E-2</v>
      </c>
      <c r="AD620" s="89">
        <v>6.8836586000000002E-3</v>
      </c>
      <c r="AE620" s="90">
        <v>3.1564227050000001E-3</v>
      </c>
      <c r="AF620" s="102">
        <v>3.9224879376368905E-3</v>
      </c>
      <c r="AG620" s="89">
        <v>2.9523444400000001E-2</v>
      </c>
      <c r="AH620" s="90">
        <v>2.490991004E-2</v>
      </c>
      <c r="AI620" s="102">
        <v>0.10516169906967142</v>
      </c>
      <c r="AJ620" s="89">
        <v>0.13001299999999999</v>
      </c>
      <c r="AK620" s="90">
        <v>0.27544254150000003</v>
      </c>
      <c r="AL620" s="104">
        <v>0.27544254150000003</v>
      </c>
    </row>
    <row r="621" spans="1:38" x14ac:dyDescent="0.25">
      <c r="A621" s="71">
        <v>1990</v>
      </c>
      <c r="B621" s="72">
        <v>16</v>
      </c>
      <c r="C621" s="89">
        <v>1.77859583</v>
      </c>
      <c r="D621" s="90">
        <v>1.1872651544999999</v>
      </c>
      <c r="E621" s="102">
        <v>5.5907900868378064</v>
      </c>
      <c r="F621" s="89">
        <v>0.79149168000000003</v>
      </c>
      <c r="G621" s="90">
        <v>0.41994361200000002</v>
      </c>
      <c r="H621" s="102">
        <v>1.3598004780223967</v>
      </c>
      <c r="I621" s="89">
        <v>1.5325061600000001</v>
      </c>
      <c r="J621" s="90">
        <v>3.2938695619999998</v>
      </c>
      <c r="K621" s="102">
        <v>7.8834099275155509</v>
      </c>
      <c r="L621" s="89">
        <v>0.12711270999999999</v>
      </c>
      <c r="M621" s="90">
        <v>0.258675865</v>
      </c>
      <c r="N621" s="102">
        <v>0.83444169007450952</v>
      </c>
      <c r="O621" s="89">
        <v>6.2654804120229645E-4</v>
      </c>
      <c r="P621" s="90">
        <v>8.36951030057413E-4</v>
      </c>
      <c r="Q621" s="102">
        <v>3.159728370944134E-3</v>
      </c>
      <c r="R621" s="89">
        <v>7.4127608915906785E-4</v>
      </c>
      <c r="S621" s="90">
        <v>9.9022619047619046E-4</v>
      </c>
      <c r="T621" s="102">
        <v>3.500387573999062E-3</v>
      </c>
      <c r="U621" s="89">
        <v>9.8469279999999996E-3</v>
      </c>
      <c r="V621" s="90">
        <v>8.9291768850000008E-3</v>
      </c>
      <c r="W621" s="102">
        <v>4.8041557735262912E-2</v>
      </c>
      <c r="X621" s="89">
        <v>2.8018938E-3</v>
      </c>
      <c r="Y621" s="90">
        <v>1.5134539800000001E-3</v>
      </c>
      <c r="Z621" s="102">
        <v>8.9461467622889475E-3</v>
      </c>
      <c r="AA621" s="89">
        <v>1.6010350900000001E-2</v>
      </c>
      <c r="AB621" s="90">
        <v>6.5702988900000004E-3</v>
      </c>
      <c r="AC621" s="102">
        <v>1.0586028007069858E-2</v>
      </c>
      <c r="AD621" s="89">
        <v>7.2046423000000004E-3</v>
      </c>
      <c r="AE621" s="90">
        <v>3.2574826100000001E-3</v>
      </c>
      <c r="AF621" s="102">
        <v>3.9420255569853286E-3</v>
      </c>
      <c r="AG621" s="89">
        <v>3.0900532000000001E-2</v>
      </c>
      <c r="AH621" s="90">
        <v>2.5356377369999999E-2</v>
      </c>
      <c r="AI621" s="102">
        <v>0.10568598829589498</v>
      </c>
      <c r="AJ621" s="89">
        <v>0.13001299999999999</v>
      </c>
      <c r="AK621" s="90">
        <v>0.27544254150000003</v>
      </c>
      <c r="AL621" s="104">
        <v>0.27544254150000003</v>
      </c>
    </row>
    <row r="622" spans="1:38" x14ac:dyDescent="0.25">
      <c r="A622" s="71">
        <v>1990</v>
      </c>
      <c r="B622" s="72">
        <v>17</v>
      </c>
      <c r="C622" s="89">
        <v>1.8489395799999999</v>
      </c>
      <c r="D622" s="90">
        <v>1.2085131764999999</v>
      </c>
      <c r="E622" s="102">
        <v>5.5985081697155099</v>
      </c>
      <c r="F622" s="89">
        <v>0.82734229999999997</v>
      </c>
      <c r="G622" s="90">
        <v>0.43154880699999998</v>
      </c>
      <c r="H622" s="102">
        <v>1.3660116919294623</v>
      </c>
      <c r="I622" s="89">
        <v>1.55824323</v>
      </c>
      <c r="J622" s="90">
        <v>3.3028327595000002</v>
      </c>
      <c r="K622" s="102">
        <v>7.8989374283181624</v>
      </c>
      <c r="L622" s="89">
        <v>0.12421242</v>
      </c>
      <c r="M622" s="90">
        <v>0.25258525599999998</v>
      </c>
      <c r="N622" s="102">
        <v>0.83473700517259541</v>
      </c>
      <c r="O622" s="89">
        <v>6.2654804120229645E-4</v>
      </c>
      <c r="P622" s="90">
        <v>8.36951030057413E-4</v>
      </c>
      <c r="Q622" s="102">
        <v>3.1736902229569366E-3</v>
      </c>
      <c r="R622" s="89">
        <v>7.4127608915906785E-4</v>
      </c>
      <c r="S622" s="90">
        <v>9.9022619047619046E-4</v>
      </c>
      <c r="T622" s="102">
        <v>3.5584894393139947E-3</v>
      </c>
      <c r="U622" s="89">
        <v>1.0292008599999999E-2</v>
      </c>
      <c r="V622" s="90">
        <v>9.0776986900000002E-3</v>
      </c>
      <c r="W622" s="102">
        <v>4.8260927809764487E-2</v>
      </c>
      <c r="X622" s="89">
        <v>2.9295035000000001E-3</v>
      </c>
      <c r="Y622" s="90">
        <v>1.554668805E-3</v>
      </c>
      <c r="Z622" s="102">
        <v>8.9870006208088368E-3</v>
      </c>
      <c r="AA622" s="89">
        <v>1.6735673900000001E-2</v>
      </c>
      <c r="AB622" s="90">
        <v>6.8031952199999997E-3</v>
      </c>
      <c r="AC622" s="102">
        <v>1.0634383037143643E-2</v>
      </c>
      <c r="AD622" s="89">
        <v>7.5316571999999998E-3</v>
      </c>
      <c r="AE622" s="90">
        <v>3.3626026500000001E-3</v>
      </c>
      <c r="AF622" s="102">
        <v>3.9600349283936929E-3</v>
      </c>
      <c r="AG622" s="89">
        <v>3.2300481999999998E-2</v>
      </c>
      <c r="AH622" s="90">
        <v>2.5819527950000001E-2</v>
      </c>
      <c r="AI622" s="102">
        <v>0.10616850211535948</v>
      </c>
      <c r="AJ622" s="89">
        <v>0.12711270999999999</v>
      </c>
      <c r="AK622" s="90">
        <v>0.2693519325</v>
      </c>
      <c r="AL622" s="104">
        <v>0.2693519325</v>
      </c>
    </row>
    <row r="623" spans="1:38" x14ac:dyDescent="0.25">
      <c r="A623" s="71">
        <v>1990</v>
      </c>
      <c r="B623" s="72">
        <v>18</v>
      </c>
      <c r="C623" s="89">
        <v>1.9213446599999999</v>
      </c>
      <c r="D623" s="90">
        <v>1.2307211585</v>
      </c>
      <c r="E623" s="102">
        <v>5.6006810931721933</v>
      </c>
      <c r="F623" s="89">
        <v>0.86387486999999996</v>
      </c>
      <c r="G623" s="90">
        <v>0.44368638900000001</v>
      </c>
      <c r="H623" s="102">
        <v>1.3742841148287297</v>
      </c>
      <c r="I623" s="89">
        <v>1.5832202399999999</v>
      </c>
      <c r="J623" s="90">
        <v>3.3112692515000002</v>
      </c>
      <c r="K623" s="102">
        <v>7.912153672133555</v>
      </c>
      <c r="L623" s="89">
        <v>0.12421242</v>
      </c>
      <c r="M623" s="90">
        <v>0.25258525599999998</v>
      </c>
      <c r="N623" s="102">
        <v>0.83515226409274024</v>
      </c>
      <c r="O623" s="89">
        <v>6.2654804120229645E-4</v>
      </c>
      <c r="P623" s="90">
        <v>8.36951030057413E-4</v>
      </c>
      <c r="Q623" s="102">
        <v>3.1923677213919442E-3</v>
      </c>
      <c r="R623" s="89">
        <v>7.4127608915906785E-4</v>
      </c>
      <c r="S623" s="90">
        <v>9.9022619047619046E-4</v>
      </c>
      <c r="T623" s="102">
        <v>3.6402177747966976E-3</v>
      </c>
      <c r="U623" s="89">
        <v>1.07468296E-2</v>
      </c>
      <c r="V623" s="90">
        <v>9.2325582600000008E-3</v>
      </c>
      <c r="W623" s="102">
        <v>4.8553229819804658E-2</v>
      </c>
      <c r="X623" s="89">
        <v>3.0581723000000002E-3</v>
      </c>
      <c r="Y623" s="90">
        <v>1.5976219449999999E-3</v>
      </c>
      <c r="Z623" s="102">
        <v>9.0414477196490012E-3</v>
      </c>
      <c r="AA623" s="89">
        <v>1.7474113999999999E-2</v>
      </c>
      <c r="AB623" s="90">
        <v>7.0467020450000004E-3</v>
      </c>
      <c r="AC623" s="102">
        <v>1.0698773419725634E-2</v>
      </c>
      <c r="AD623" s="89">
        <v>7.8638886000000005E-3</v>
      </c>
      <c r="AE623" s="90">
        <v>3.4724851850000001E-3</v>
      </c>
      <c r="AF623" s="102">
        <v>3.9840133453343642E-3</v>
      </c>
      <c r="AG623" s="89">
        <v>3.3725459200000002E-2</v>
      </c>
      <c r="AH623" s="90">
        <v>2.630279177E-2</v>
      </c>
      <c r="AI623" s="102">
        <v>0.10681149790949568</v>
      </c>
      <c r="AJ623" s="89">
        <v>0.12711270999999999</v>
      </c>
      <c r="AK623" s="90">
        <v>0.2693519325</v>
      </c>
      <c r="AL623" s="104">
        <v>0.2693519325</v>
      </c>
    </row>
    <row r="624" spans="1:38" x14ac:dyDescent="0.25">
      <c r="A624" s="71">
        <v>1990</v>
      </c>
      <c r="B624" s="72">
        <v>19</v>
      </c>
      <c r="C624" s="89">
        <v>1.99643225</v>
      </c>
      <c r="D624" s="90">
        <v>1.2539693620000001</v>
      </c>
      <c r="E624" s="102">
        <v>5.6050478198209888</v>
      </c>
      <c r="F624" s="89">
        <v>0.90106330000000001</v>
      </c>
      <c r="G624" s="90">
        <v>0.45645403849999999</v>
      </c>
      <c r="H624" s="102">
        <v>1.377812401760119</v>
      </c>
      <c r="I624" s="89">
        <v>1.6075553899999999</v>
      </c>
      <c r="J624" s="90">
        <v>3.3192461049999999</v>
      </c>
      <c r="K624" s="102">
        <v>7.9209971253860685</v>
      </c>
      <c r="L624" s="89">
        <v>0.12421242</v>
      </c>
      <c r="M624" s="90">
        <v>0.25258525599999998</v>
      </c>
      <c r="N624" s="102">
        <v>0.83532072594110973</v>
      </c>
      <c r="O624" s="89">
        <v>6.2654804120229645E-4</v>
      </c>
      <c r="P624" s="90">
        <v>8.36951030057413E-4</v>
      </c>
      <c r="Q624" s="102">
        <v>3.2001155278464305E-3</v>
      </c>
      <c r="R624" s="89">
        <v>7.4127608915906785E-4</v>
      </c>
      <c r="S624" s="90">
        <v>9.9022619047619046E-4</v>
      </c>
      <c r="T624" s="102">
        <v>3.6732059092111765E-3</v>
      </c>
      <c r="U624" s="89">
        <v>1.1210610399999999E-2</v>
      </c>
      <c r="V624" s="90">
        <v>9.3943671499999992E-3</v>
      </c>
      <c r="W624" s="102">
        <v>4.8677818081740376E-2</v>
      </c>
      <c r="X624" s="89">
        <v>3.1896610999999999E-3</v>
      </c>
      <c r="Y624" s="90">
        <v>1.6427592699999999E-3</v>
      </c>
      <c r="Z624" s="102">
        <v>9.0646596638764652E-3</v>
      </c>
      <c r="AA624" s="89">
        <v>1.82274597E-2</v>
      </c>
      <c r="AB624" s="90">
        <v>7.3029029399999997E-3</v>
      </c>
      <c r="AC624" s="102">
        <v>1.0726254107936564E-2</v>
      </c>
      <c r="AD624" s="89">
        <v>8.2029692999999997E-3</v>
      </c>
      <c r="AE624" s="90">
        <v>3.5881187100000001E-3</v>
      </c>
      <c r="AF624" s="102">
        <v>3.9942397910874162E-3</v>
      </c>
      <c r="AG624" s="89">
        <v>3.5179252100000002E-2</v>
      </c>
      <c r="AH624" s="90">
        <v>2.6808689279999999E-2</v>
      </c>
      <c r="AI624" s="102">
        <v>0.10708560529418727</v>
      </c>
      <c r="AJ624" s="89">
        <v>0.12711270999999999</v>
      </c>
      <c r="AK624" s="90">
        <v>0.2693519325</v>
      </c>
      <c r="AL624" s="104">
        <v>0.2693519325</v>
      </c>
    </row>
    <row r="625" spans="1:38" x14ac:dyDescent="0.25">
      <c r="A625" s="71">
        <v>1990</v>
      </c>
      <c r="B625" s="72">
        <v>20</v>
      </c>
      <c r="C625" s="89">
        <v>2.0740917099999998</v>
      </c>
      <c r="D625" s="90">
        <v>1.278426058</v>
      </c>
      <c r="E625" s="102">
        <v>5.6048005209217564</v>
      </c>
      <c r="F625" s="89">
        <v>0.93918939999999995</v>
      </c>
      <c r="G625" s="90">
        <v>0.46988584700000002</v>
      </c>
      <c r="H625" s="102">
        <v>1.3775885808154349</v>
      </c>
      <c r="I625" s="89">
        <v>1.6311491300000001</v>
      </c>
      <c r="J625" s="90">
        <v>3.3268807580000002</v>
      </c>
      <c r="K625" s="102">
        <v>7.9205758250034934</v>
      </c>
      <c r="L625" s="89">
        <v>0.12421242</v>
      </c>
      <c r="M625" s="90">
        <v>0.25258525599999998</v>
      </c>
      <c r="N625" s="102">
        <v>0.83531313007569874</v>
      </c>
      <c r="O625" s="89">
        <v>6.2654804120229645E-4</v>
      </c>
      <c r="P625" s="90">
        <v>8.36951030057413E-4</v>
      </c>
      <c r="Q625" s="102">
        <v>3.1999907861273674E-3</v>
      </c>
      <c r="R625" s="89">
        <v>7.4127608915906785E-4</v>
      </c>
      <c r="S625" s="90">
        <v>9.9022619047619046E-4</v>
      </c>
      <c r="T625" s="102">
        <v>3.6710995091020012E-3</v>
      </c>
      <c r="U625" s="89">
        <v>1.16844475E-2</v>
      </c>
      <c r="V625" s="90">
        <v>9.5645964799999997E-3</v>
      </c>
      <c r="W625" s="102">
        <v>4.8669921644650303E-2</v>
      </c>
      <c r="X625" s="89">
        <v>3.3249895000000002E-3</v>
      </c>
      <c r="Y625" s="90">
        <v>1.690666E-3</v>
      </c>
      <c r="Z625" s="102">
        <v>9.0631923264969973E-3</v>
      </c>
      <c r="AA625" s="89">
        <v>1.8998027899999999E-2</v>
      </c>
      <c r="AB625" s="90">
        <v>7.5732674450000002E-3</v>
      </c>
      <c r="AC625" s="102">
        <v>1.0724471138131311E-2</v>
      </c>
      <c r="AD625" s="89">
        <v>8.5492116999999999E-3</v>
      </c>
      <c r="AE625" s="90">
        <v>3.7101099500000002E-3</v>
      </c>
      <c r="AF625" s="102">
        <v>3.9935936371873612E-3</v>
      </c>
      <c r="AG625" s="89">
        <v>3.6666589899999998E-2</v>
      </c>
      <c r="AH625" s="90">
        <v>2.734069133E-2</v>
      </c>
      <c r="AI625" s="102">
        <v>0.10706843281297111</v>
      </c>
      <c r="AJ625" s="89">
        <v>0.12711270999999999</v>
      </c>
      <c r="AK625" s="90">
        <v>0.2693519325</v>
      </c>
      <c r="AL625" s="104">
        <v>0.2693519325</v>
      </c>
    </row>
    <row r="626" spans="1:38" x14ac:dyDescent="0.25">
      <c r="A626" s="71">
        <v>1990</v>
      </c>
      <c r="B626" s="72">
        <v>21</v>
      </c>
      <c r="C626" s="89">
        <v>2.1547496900000001</v>
      </c>
      <c r="D626" s="90">
        <v>1.3042927879999999</v>
      </c>
      <c r="E626" s="102">
        <v>5.6126651371570278</v>
      </c>
      <c r="F626" s="89">
        <v>0.97823167</v>
      </c>
      <c r="G626" s="90">
        <v>0.48409926749999999</v>
      </c>
      <c r="H626" s="102">
        <v>1.3839280074380942</v>
      </c>
      <c r="I626" s="89">
        <v>1.6541140599999999</v>
      </c>
      <c r="J626" s="90">
        <v>3.3341870450000002</v>
      </c>
      <c r="K626" s="102">
        <v>7.9363658411619786</v>
      </c>
      <c r="L626" s="89">
        <v>0.12421242</v>
      </c>
      <c r="M626" s="90">
        <v>0.25258525599999998</v>
      </c>
      <c r="N626" s="102">
        <v>0.83561516807524205</v>
      </c>
      <c r="O626" s="89">
        <v>6.2654804120229645E-4</v>
      </c>
      <c r="P626" s="90">
        <v>8.36951030057413E-4</v>
      </c>
      <c r="Q626" s="102">
        <v>3.2142206055562218E-3</v>
      </c>
      <c r="R626" s="89">
        <v>7.4127608915906785E-4</v>
      </c>
      <c r="S626" s="90">
        <v>9.9022619047619046E-4</v>
      </c>
      <c r="T626" s="102">
        <v>3.7304104263790054E-3</v>
      </c>
      <c r="U626" s="89">
        <v>1.21693453E-2</v>
      </c>
      <c r="V626" s="90">
        <v>9.7447180399999993E-3</v>
      </c>
      <c r="W626" s="102">
        <v>4.8893945256940574E-2</v>
      </c>
      <c r="X626" s="89">
        <v>3.4632169000000002E-3</v>
      </c>
      <c r="Y626" s="90">
        <v>1.740765015E-3</v>
      </c>
      <c r="Z626" s="102">
        <v>9.1048711943355187E-3</v>
      </c>
      <c r="AA626" s="89">
        <v>1.97881894E-2</v>
      </c>
      <c r="AB626" s="90">
        <v>7.8593434500000003E-3</v>
      </c>
      <c r="AC626" s="102">
        <v>1.077382941526433E-2</v>
      </c>
      <c r="AD626" s="89">
        <v>8.9048309000000006E-3</v>
      </c>
      <c r="AE626" s="90">
        <v>3.8390140550000002E-3</v>
      </c>
      <c r="AF626" s="102">
        <v>4.0119736707099974E-3</v>
      </c>
      <c r="AG626" s="89">
        <v>3.8191342199999999E-2</v>
      </c>
      <c r="AH626" s="90">
        <v>2.7903034730000002E-2</v>
      </c>
      <c r="AI626" s="102">
        <v>0.107561078038713</v>
      </c>
      <c r="AJ626" s="89">
        <v>0.12711270999999999</v>
      </c>
      <c r="AK626" s="90">
        <v>0.2693519325</v>
      </c>
      <c r="AL626" s="104">
        <v>0.2693519325</v>
      </c>
    </row>
    <row r="627" spans="1:38" x14ac:dyDescent="0.25">
      <c r="A627" s="71">
        <v>1990</v>
      </c>
      <c r="B627" s="72">
        <v>22</v>
      </c>
      <c r="C627" s="89">
        <v>2.2384293300000002</v>
      </c>
      <c r="D627" s="90">
        <v>1.3316799685</v>
      </c>
      <c r="E627" s="102">
        <v>5.6168833072748034</v>
      </c>
      <c r="F627" s="89">
        <v>1.01830865</v>
      </c>
      <c r="G627" s="90">
        <v>0.49921074450000003</v>
      </c>
      <c r="H627" s="102">
        <v>1.3873275399120746</v>
      </c>
      <c r="I627" s="89">
        <v>1.67672113</v>
      </c>
      <c r="J627" s="90">
        <v>3.3412082425</v>
      </c>
      <c r="K627" s="102">
        <v>7.94479628495775</v>
      </c>
      <c r="L627" s="89">
        <v>0.12421242</v>
      </c>
      <c r="M627" s="90">
        <v>0.25258525599999998</v>
      </c>
      <c r="N627" s="102">
        <v>0.83577653889413406</v>
      </c>
      <c r="O627" s="89">
        <v>6.2654804120229645E-4</v>
      </c>
      <c r="P627" s="90">
        <v>8.36951030057413E-4</v>
      </c>
      <c r="Q627" s="102">
        <v>3.2221280492545873E-3</v>
      </c>
      <c r="R627" s="89">
        <v>7.4127608915906785E-4</v>
      </c>
      <c r="S627" s="90">
        <v>9.9022619047619046E-4</v>
      </c>
      <c r="T627" s="102">
        <v>3.7622025542840042E-3</v>
      </c>
      <c r="U627" s="89">
        <v>1.2668459599999999E-2</v>
      </c>
      <c r="V627" s="90">
        <v>9.9348229049999997E-3</v>
      </c>
      <c r="W627" s="102">
        <v>4.9014011570178116E-2</v>
      </c>
      <c r="X627" s="89">
        <v>3.6050230000000002E-3</v>
      </c>
      <c r="Y627" s="90">
        <v>1.79431747E-3</v>
      </c>
      <c r="Z627" s="102">
        <v>9.1272641530836963E-3</v>
      </c>
      <c r="AA627" s="89">
        <v>2.05983322E-2</v>
      </c>
      <c r="AB627" s="90">
        <v>8.1631557899999995E-3</v>
      </c>
      <c r="AC627" s="102">
        <v>1.0800335922522053E-2</v>
      </c>
      <c r="AD627" s="89">
        <v>9.2692400999999994E-3</v>
      </c>
      <c r="AE627" s="90">
        <v>3.9759152000000001E-3</v>
      </c>
      <c r="AF627" s="102">
        <v>4.0218329212738926E-3</v>
      </c>
      <c r="AG627" s="89">
        <v>3.9756302E-2</v>
      </c>
      <c r="AH627" s="90">
        <v>2.8498690564999998E-2</v>
      </c>
      <c r="AI627" s="102">
        <v>0.10782543457112381</v>
      </c>
      <c r="AJ627" s="89">
        <v>0.12711270999999999</v>
      </c>
      <c r="AK627" s="90">
        <v>0.2693519325</v>
      </c>
      <c r="AL627" s="104">
        <v>0.2693519325</v>
      </c>
    </row>
    <row r="628" spans="1:38" x14ac:dyDescent="0.25">
      <c r="A628" s="71">
        <v>1990</v>
      </c>
      <c r="B628" s="72">
        <v>23</v>
      </c>
      <c r="C628" s="89">
        <v>2.3253833699999999</v>
      </c>
      <c r="D628" s="90">
        <v>1.3608503709999999</v>
      </c>
      <c r="E628" s="102">
        <v>5.6227305542893635</v>
      </c>
      <c r="F628" s="89">
        <v>1.0595545500000001</v>
      </c>
      <c r="G628" s="90">
        <v>0.51526964600000003</v>
      </c>
      <c r="H628" s="102">
        <v>1.3920490797230445</v>
      </c>
      <c r="I628" s="89">
        <v>1.69876564</v>
      </c>
      <c r="J628" s="90">
        <v>3.3479921324999999</v>
      </c>
      <c r="K628" s="102">
        <v>7.9564970965378334</v>
      </c>
      <c r="L628" s="89">
        <v>0.12421242</v>
      </c>
      <c r="M628" s="90">
        <v>0.25258525599999998</v>
      </c>
      <c r="N628" s="102">
        <v>0.83599726682111564</v>
      </c>
      <c r="O628" s="89">
        <v>6.2654804120229645E-4</v>
      </c>
      <c r="P628" s="90">
        <v>8.36951030057413E-4</v>
      </c>
      <c r="Q628" s="102">
        <v>3.2330910075247386E-3</v>
      </c>
      <c r="R628" s="89">
        <v>7.4127608915906785E-4</v>
      </c>
      <c r="S628" s="90">
        <v>9.9022619047619046E-4</v>
      </c>
      <c r="T628" s="102">
        <v>3.8063540835015569E-3</v>
      </c>
      <c r="U628" s="89">
        <v>1.3181263E-2</v>
      </c>
      <c r="V628" s="90">
        <v>1.0137423735E-2</v>
      </c>
      <c r="W628" s="102">
        <v>4.9180812658589437E-2</v>
      </c>
      <c r="X628" s="89">
        <v>3.7502007000000002E-3</v>
      </c>
      <c r="Y628" s="90">
        <v>1.8511363550000001E-3</v>
      </c>
      <c r="Z628" s="102">
        <v>9.1583057119827282E-3</v>
      </c>
      <c r="AA628" s="89">
        <v>2.1432329399999998E-2</v>
      </c>
      <c r="AB628" s="90">
        <v>8.4871884999999994E-3</v>
      </c>
      <c r="AC628" s="102">
        <v>1.0837067554101671E-2</v>
      </c>
      <c r="AD628" s="89">
        <v>9.6442870999999993E-3</v>
      </c>
      <c r="AE628" s="90">
        <v>4.1217550549999997E-3</v>
      </c>
      <c r="AF628" s="102">
        <v>4.0355153559161203E-3</v>
      </c>
      <c r="AG628" s="89">
        <v>4.1365067899999997E-2</v>
      </c>
      <c r="AH628" s="90">
        <v>2.9132041845000001E-2</v>
      </c>
      <c r="AI628" s="102">
        <v>0.10819214400590116</v>
      </c>
      <c r="AJ628" s="89">
        <v>0.12711270999999999</v>
      </c>
      <c r="AK628" s="90">
        <v>0.2693519325</v>
      </c>
      <c r="AL628" s="104">
        <v>0.2693519325</v>
      </c>
    </row>
    <row r="629" spans="1:38" x14ac:dyDescent="0.25">
      <c r="A629" s="71">
        <v>1990</v>
      </c>
      <c r="B629" s="72">
        <v>24</v>
      </c>
      <c r="C629" s="89">
        <v>2.4157565499999998</v>
      </c>
      <c r="D629" s="90">
        <v>1.3919359915</v>
      </c>
      <c r="E629" s="102">
        <v>5.4339896711191464</v>
      </c>
      <c r="F629" s="89">
        <v>1.1018984300000001</v>
      </c>
      <c r="G629" s="90">
        <v>0.532432617</v>
      </c>
      <c r="H629" s="102">
        <v>1.347195836629647</v>
      </c>
      <c r="I629" s="89">
        <v>1.7204025199999999</v>
      </c>
      <c r="J629" s="90">
        <v>3.3546187629999999</v>
      </c>
      <c r="K629" s="102">
        <v>8.0111464243167205</v>
      </c>
      <c r="L629" s="89">
        <v>0.12421242</v>
      </c>
      <c r="M629" s="90">
        <v>0.25258525599999998</v>
      </c>
      <c r="N629" s="102">
        <v>0.80260993379938705</v>
      </c>
      <c r="O629" s="89">
        <v>6.2654804120229645E-4</v>
      </c>
      <c r="P629" s="90">
        <v>8.36951030057413E-4</v>
      </c>
      <c r="Q629" s="102">
        <v>3.1289220325213937E-3</v>
      </c>
      <c r="R629" s="89">
        <v>7.4127608915906785E-4</v>
      </c>
      <c r="S629" s="90">
        <v>9.9022619047619046E-4</v>
      </c>
      <c r="T629" s="102">
        <v>3.8472405134122485E-3</v>
      </c>
      <c r="U629" s="89">
        <v>1.37086547E-2</v>
      </c>
      <c r="V629" s="90">
        <v>1.0352718075E-2</v>
      </c>
      <c r="W629" s="102">
        <v>4.7596144456526816E-2</v>
      </c>
      <c r="X629" s="89">
        <v>3.9009867999999998E-3</v>
      </c>
      <c r="Y629" s="90">
        <v>1.9117672899999999E-3</v>
      </c>
      <c r="Z629" s="102">
        <v>8.8632310730136013E-3</v>
      </c>
      <c r="AA629" s="89">
        <v>2.2290936300000001E-2</v>
      </c>
      <c r="AB629" s="90">
        <v>8.8327507800000007E-3</v>
      </c>
      <c r="AC629" s="102">
        <v>1.048789576628459E-2</v>
      </c>
      <c r="AD629" s="89">
        <v>1.0030993699999999E-2</v>
      </c>
      <c r="AE629" s="90">
        <v>4.2773997149999996E-3</v>
      </c>
      <c r="AF629" s="102">
        <v>3.9054850166683306E-3</v>
      </c>
      <c r="AG629" s="89">
        <v>4.3021458200000001E-2</v>
      </c>
      <c r="AH629" s="90">
        <v>2.9806484554999998E-2</v>
      </c>
      <c r="AI629" s="102">
        <v>0.10470599123394503</v>
      </c>
      <c r="AJ629" s="89">
        <v>0.12711270999999999</v>
      </c>
      <c r="AK629" s="90">
        <v>0.2693519325</v>
      </c>
      <c r="AL629" s="104">
        <v>0.2693519325</v>
      </c>
    </row>
    <row r="630" spans="1:38" x14ac:dyDescent="0.25">
      <c r="A630" s="71">
        <v>1990</v>
      </c>
      <c r="B630" s="72">
        <v>25</v>
      </c>
      <c r="C630" s="89">
        <v>2.4157565499999998</v>
      </c>
      <c r="D630" s="90">
        <v>1.3919359915</v>
      </c>
      <c r="E630" s="102">
        <v>5.4378208683647902</v>
      </c>
      <c r="F630" s="89">
        <v>1.1018984300000001</v>
      </c>
      <c r="G630" s="90">
        <v>0.532432617</v>
      </c>
      <c r="H630" s="102">
        <v>1.3502952868455751</v>
      </c>
      <c r="I630" s="89">
        <v>1.7204025199999999</v>
      </c>
      <c r="J630" s="90">
        <v>3.3546187629999999</v>
      </c>
      <c r="K630" s="102">
        <v>8.0191422087652704</v>
      </c>
      <c r="L630" s="89">
        <v>0.12421242</v>
      </c>
      <c r="M630" s="90">
        <v>0.25258525599999998</v>
      </c>
      <c r="N630" s="102">
        <v>0.80275381985450067</v>
      </c>
      <c r="O630" s="89">
        <v>6.2654804120229645E-4</v>
      </c>
      <c r="P630" s="90">
        <v>8.36951030057413E-4</v>
      </c>
      <c r="Q630" s="102">
        <v>3.1361176746511738E-3</v>
      </c>
      <c r="R630" s="89">
        <v>7.4127608915906785E-4</v>
      </c>
      <c r="S630" s="90">
        <v>9.9022619047619046E-4</v>
      </c>
      <c r="T630" s="102">
        <v>3.8773039224883716E-3</v>
      </c>
      <c r="U630" s="89">
        <v>1.37086547E-2</v>
      </c>
      <c r="V630" s="90">
        <v>1.0352718075E-2</v>
      </c>
      <c r="W630" s="102">
        <v>4.7705710615048851E-2</v>
      </c>
      <c r="X630" s="89">
        <v>3.9009867999999998E-3</v>
      </c>
      <c r="Y630" s="90">
        <v>1.9117672899999999E-3</v>
      </c>
      <c r="Z630" s="102">
        <v>8.8836181595873705E-3</v>
      </c>
      <c r="AA630" s="89">
        <v>2.2290936300000001E-2</v>
      </c>
      <c r="AB630" s="90">
        <v>8.8327507800000007E-3</v>
      </c>
      <c r="AC630" s="102">
        <v>1.0512026969317811E-2</v>
      </c>
      <c r="AD630" s="89">
        <v>1.0030993699999999E-2</v>
      </c>
      <c r="AE630" s="90">
        <v>4.2773997149999996E-3</v>
      </c>
      <c r="AF630" s="102">
        <v>3.9144760628628096E-3</v>
      </c>
      <c r="AG630" s="89">
        <v>4.3021458200000001E-2</v>
      </c>
      <c r="AH630" s="90">
        <v>2.9806484554999998E-2</v>
      </c>
      <c r="AI630" s="102">
        <v>0.10494697730885962</v>
      </c>
      <c r="AJ630" s="89">
        <v>0.12711270999999999</v>
      </c>
      <c r="AK630" s="90">
        <v>0.2693519325</v>
      </c>
      <c r="AL630" s="104">
        <v>0.2693519325</v>
      </c>
    </row>
    <row r="631" spans="1:38" x14ac:dyDescent="0.25">
      <c r="A631" s="71">
        <v>1990</v>
      </c>
      <c r="B631" s="72">
        <v>26</v>
      </c>
      <c r="C631" s="89">
        <v>2.4157565499999998</v>
      </c>
      <c r="D631" s="90">
        <v>1.3919359915</v>
      </c>
      <c r="E631" s="102">
        <v>5.4396407176666646</v>
      </c>
      <c r="F631" s="89">
        <v>1.1018984300000001</v>
      </c>
      <c r="G631" s="90">
        <v>0.532432617</v>
      </c>
      <c r="H631" s="102">
        <v>1.3517485050392921</v>
      </c>
      <c r="I631" s="89">
        <v>1.7204025199999999</v>
      </c>
      <c r="J631" s="90">
        <v>3.3546187629999999</v>
      </c>
      <c r="K631" s="102">
        <v>8.022907733321416</v>
      </c>
      <c r="L631" s="89">
        <v>0.12421242</v>
      </c>
      <c r="M631" s="90">
        <v>0.25258525599999998</v>
      </c>
      <c r="N631" s="102">
        <v>0.80282268200845963</v>
      </c>
      <c r="O631" s="89">
        <v>6.2654804120229645E-4</v>
      </c>
      <c r="P631" s="90">
        <v>8.36951030057413E-4</v>
      </c>
      <c r="Q631" s="102">
        <v>3.1395014287864602E-3</v>
      </c>
      <c r="R631" s="89">
        <v>7.4127608915906785E-4</v>
      </c>
      <c r="S631" s="90">
        <v>9.9022619047619046E-4</v>
      </c>
      <c r="T631" s="102">
        <v>3.8913909548890474E-3</v>
      </c>
      <c r="U631" s="89">
        <v>1.37086547E-2</v>
      </c>
      <c r="V631" s="90">
        <v>1.0352718075E-2</v>
      </c>
      <c r="W631" s="102">
        <v>4.7757053182714046E-2</v>
      </c>
      <c r="X631" s="89">
        <v>3.9009867999999998E-3</v>
      </c>
      <c r="Y631" s="90">
        <v>1.9117672899999999E-3</v>
      </c>
      <c r="Z631" s="102">
        <v>8.8931877676636066E-3</v>
      </c>
      <c r="AA631" s="89">
        <v>2.2290936300000001E-2</v>
      </c>
      <c r="AB631" s="90">
        <v>8.8327507800000007E-3</v>
      </c>
      <c r="AC631" s="102">
        <v>1.0523342137644146E-2</v>
      </c>
      <c r="AD631" s="89">
        <v>1.0030993699999999E-2</v>
      </c>
      <c r="AE631" s="90">
        <v>4.2773997149999996E-3</v>
      </c>
      <c r="AF631" s="102">
        <v>3.9186829674114822E-3</v>
      </c>
      <c r="AG631" s="89">
        <v>4.3021458200000001E-2</v>
      </c>
      <c r="AH631" s="90">
        <v>2.9806484554999998E-2</v>
      </c>
      <c r="AI631" s="102">
        <v>0.10506005292122424</v>
      </c>
      <c r="AJ631" s="89">
        <v>0.12711270999999999</v>
      </c>
      <c r="AK631" s="90">
        <v>0.2693519325</v>
      </c>
      <c r="AL631" s="104">
        <v>0.2693519325</v>
      </c>
    </row>
    <row r="632" spans="1:38" x14ac:dyDescent="0.25">
      <c r="A632" s="71">
        <v>1990</v>
      </c>
      <c r="B632" s="72">
        <v>27</v>
      </c>
      <c r="C632" s="89">
        <v>2.4157565499999998</v>
      </c>
      <c r="D632" s="90">
        <v>1.3919359915</v>
      </c>
      <c r="E632" s="102">
        <v>5.4408901616396061</v>
      </c>
      <c r="F632" s="89">
        <v>1.1018984300000001</v>
      </c>
      <c r="G632" s="90">
        <v>0.532432617</v>
      </c>
      <c r="H632" s="102">
        <v>1.3527556533039731</v>
      </c>
      <c r="I632" s="89">
        <v>1.7204025199999999</v>
      </c>
      <c r="J632" s="90">
        <v>3.3546187629999999</v>
      </c>
      <c r="K632" s="102">
        <v>8.0254868382726716</v>
      </c>
      <c r="L632" s="89">
        <v>0.12421242</v>
      </c>
      <c r="M632" s="90">
        <v>0.25258525599999998</v>
      </c>
      <c r="N632" s="102">
        <v>0.80286852006214193</v>
      </c>
      <c r="O632" s="89">
        <v>6.2654804120229645E-4</v>
      </c>
      <c r="P632" s="90">
        <v>8.36951030057413E-4</v>
      </c>
      <c r="Q632" s="102">
        <v>3.1418360154368248E-3</v>
      </c>
      <c r="R632" s="89">
        <v>7.4127608915906785E-4</v>
      </c>
      <c r="S632" s="90">
        <v>9.9022619047619046E-4</v>
      </c>
      <c r="T632" s="102">
        <v>3.9011400062778818E-3</v>
      </c>
      <c r="U632" s="89">
        <v>1.37086547E-2</v>
      </c>
      <c r="V632" s="90">
        <v>1.0352718075E-2</v>
      </c>
      <c r="W632" s="102">
        <v>4.7792521198420167E-2</v>
      </c>
      <c r="X632" s="89">
        <v>3.9009867999999998E-3</v>
      </c>
      <c r="Y632" s="90">
        <v>1.9117672899999999E-3</v>
      </c>
      <c r="Z632" s="102">
        <v>8.8997902697322603E-3</v>
      </c>
      <c r="AA632" s="89">
        <v>2.2290936300000001E-2</v>
      </c>
      <c r="AB632" s="90">
        <v>8.8327507800000007E-3</v>
      </c>
      <c r="AC632" s="102">
        <v>1.0531168505113727E-2</v>
      </c>
      <c r="AD632" s="89">
        <v>1.0030993699999999E-2</v>
      </c>
      <c r="AE632" s="90">
        <v>4.2773997149999996E-3</v>
      </c>
      <c r="AF632" s="102">
        <v>3.9216002533611514E-3</v>
      </c>
      <c r="AG632" s="89">
        <v>4.3021458200000001E-2</v>
      </c>
      <c r="AH632" s="90">
        <v>2.9806484554999998E-2</v>
      </c>
      <c r="AI632" s="102">
        <v>0.10513809736582611</v>
      </c>
      <c r="AJ632" s="89">
        <v>0.12711270999999999</v>
      </c>
      <c r="AK632" s="90">
        <v>0.2693519325</v>
      </c>
      <c r="AL632" s="104">
        <v>0.2693519325</v>
      </c>
    </row>
    <row r="633" spans="1:38" x14ac:dyDescent="0.25">
      <c r="A633" s="71">
        <v>1990</v>
      </c>
      <c r="B633" s="72">
        <v>28</v>
      </c>
      <c r="C633" s="89">
        <v>2.4157565499999998</v>
      </c>
      <c r="D633" s="90">
        <v>1.3919359915</v>
      </c>
      <c r="E633" s="102">
        <v>5.4420031477199293</v>
      </c>
      <c r="F633" s="89">
        <v>1.1018984300000001</v>
      </c>
      <c r="G633" s="90">
        <v>0.532432617</v>
      </c>
      <c r="H633" s="102">
        <v>1.3536713289634026</v>
      </c>
      <c r="I633" s="89">
        <v>1.7204025199999999</v>
      </c>
      <c r="J633" s="90">
        <v>3.3546187629999999</v>
      </c>
      <c r="K633" s="102">
        <v>8.0278527733025928</v>
      </c>
      <c r="L633" s="89">
        <v>0.12421242</v>
      </c>
      <c r="M633" s="90">
        <v>0.25258525599999998</v>
      </c>
      <c r="N633" s="102">
        <v>0.80290981657870097</v>
      </c>
      <c r="O633" s="89">
        <v>6.2654804120229645E-4</v>
      </c>
      <c r="P633" s="90">
        <v>8.36951030057413E-4</v>
      </c>
      <c r="Q633" s="102">
        <v>3.1439643181580966E-3</v>
      </c>
      <c r="R633" s="89">
        <v>7.4127608915906785E-4</v>
      </c>
      <c r="S633" s="90">
        <v>9.9022619047619046E-4</v>
      </c>
      <c r="T633" s="102">
        <v>3.9100494580554795E-3</v>
      </c>
      <c r="U633" s="89">
        <v>1.37086547E-2</v>
      </c>
      <c r="V633" s="90">
        <v>1.0352718075E-2</v>
      </c>
      <c r="W633" s="102">
        <v>4.7825027563951232E-2</v>
      </c>
      <c r="X633" s="89">
        <v>3.9009867999999998E-3</v>
      </c>
      <c r="Y633" s="90">
        <v>1.9117672899999999E-3</v>
      </c>
      <c r="Z633" s="102">
        <v>8.9058245840877501E-3</v>
      </c>
      <c r="AA633" s="89">
        <v>2.2290936300000001E-2</v>
      </c>
      <c r="AB633" s="90">
        <v>8.8327507800000007E-3</v>
      </c>
      <c r="AC633" s="102">
        <v>1.053830474966572E-2</v>
      </c>
      <c r="AD633" s="89">
        <v>1.0030993699999999E-2</v>
      </c>
      <c r="AE633" s="90">
        <v>4.2773997149999996E-3</v>
      </c>
      <c r="AF633" s="102">
        <v>3.9242613302277584E-3</v>
      </c>
      <c r="AG633" s="89">
        <v>4.3021458200000001E-2</v>
      </c>
      <c r="AH633" s="90">
        <v>2.9806484554999998E-2</v>
      </c>
      <c r="AI633" s="102">
        <v>0.10520951467657343</v>
      </c>
      <c r="AJ633" s="89">
        <v>0.12711270999999999</v>
      </c>
      <c r="AK633" s="90">
        <v>0.2693519325</v>
      </c>
      <c r="AL633" s="104">
        <v>0.2693519325</v>
      </c>
    </row>
    <row r="634" spans="1:38" x14ac:dyDescent="0.25">
      <c r="A634" s="71">
        <v>1990</v>
      </c>
      <c r="B634" s="72">
        <v>29</v>
      </c>
      <c r="C634" s="89">
        <v>2.4157565499999998</v>
      </c>
      <c r="D634" s="90">
        <v>1.3919359915</v>
      </c>
      <c r="E634" s="102">
        <v>5.4429668177538657</v>
      </c>
      <c r="F634" s="89">
        <v>1.1018984300000001</v>
      </c>
      <c r="G634" s="90">
        <v>0.532432617</v>
      </c>
      <c r="H634" s="102">
        <v>1.354427823880191</v>
      </c>
      <c r="I634" s="89">
        <v>1.7204025199999999</v>
      </c>
      <c r="J634" s="90">
        <v>3.3546187629999999</v>
      </c>
      <c r="K634" s="102">
        <v>8.0297988951260404</v>
      </c>
      <c r="L634" s="89">
        <v>0.12421242</v>
      </c>
      <c r="M634" s="90">
        <v>0.25258525599999998</v>
      </c>
      <c r="N634" s="102">
        <v>0.80294677950450988</v>
      </c>
      <c r="O634" s="89">
        <v>6.2654804120229645E-4</v>
      </c>
      <c r="P634" s="90">
        <v>8.36951030057413E-4</v>
      </c>
      <c r="Q634" s="102">
        <v>3.1457211007649621E-3</v>
      </c>
      <c r="R634" s="89">
        <v>7.4127608915906785E-4</v>
      </c>
      <c r="S634" s="90">
        <v>9.9022619047619046E-4</v>
      </c>
      <c r="T634" s="102">
        <v>3.9173474682653708E-3</v>
      </c>
      <c r="U634" s="89">
        <v>1.37086547E-2</v>
      </c>
      <c r="V634" s="90">
        <v>1.0352718075E-2</v>
      </c>
      <c r="W634" s="102">
        <v>4.7851659703220577E-2</v>
      </c>
      <c r="X634" s="89">
        <v>3.9009867999999998E-3</v>
      </c>
      <c r="Y634" s="90">
        <v>1.9117672899999999E-3</v>
      </c>
      <c r="Z634" s="102">
        <v>8.9107923040442748E-3</v>
      </c>
      <c r="AA634" s="89">
        <v>2.2290936300000001E-2</v>
      </c>
      <c r="AB634" s="90">
        <v>8.8327507800000007E-3</v>
      </c>
      <c r="AC634" s="102">
        <v>1.054416935811911E-2</v>
      </c>
      <c r="AD634" s="89">
        <v>1.0030993699999999E-2</v>
      </c>
      <c r="AE634" s="90">
        <v>4.2773997149999996E-3</v>
      </c>
      <c r="AF634" s="102">
        <v>3.9264453427789048E-3</v>
      </c>
      <c r="AG634" s="89">
        <v>4.3021458200000001E-2</v>
      </c>
      <c r="AH634" s="90">
        <v>2.9806484554999998E-2</v>
      </c>
      <c r="AI634" s="102">
        <v>0.10526794350814477</v>
      </c>
      <c r="AJ634" s="89">
        <v>0.12711270999999999</v>
      </c>
      <c r="AK634" s="90">
        <v>0.2693519325</v>
      </c>
      <c r="AL634" s="104">
        <v>0.2693519325</v>
      </c>
    </row>
    <row r="635" spans="1:38" x14ac:dyDescent="0.25">
      <c r="A635" s="71">
        <v>1990</v>
      </c>
      <c r="B635" s="72">
        <v>30</v>
      </c>
      <c r="C635" s="89">
        <v>2.4157565499999998</v>
      </c>
      <c r="D635" s="90">
        <v>1.3919359915</v>
      </c>
      <c r="E635" s="102">
        <v>5.4437072248608231</v>
      </c>
      <c r="F635" s="89">
        <v>1.1018984300000001</v>
      </c>
      <c r="G635" s="90">
        <v>0.532432617</v>
      </c>
      <c r="H635" s="102">
        <v>1.3550316355455534</v>
      </c>
      <c r="I635" s="89">
        <v>1.7204025199999999</v>
      </c>
      <c r="J635" s="90">
        <v>3.3546187629999999</v>
      </c>
      <c r="K635" s="102">
        <v>8.0313502206535716</v>
      </c>
      <c r="L635" s="89">
        <v>0.12421242</v>
      </c>
      <c r="M635" s="90">
        <v>0.25258525599999998</v>
      </c>
      <c r="N635" s="102">
        <v>0.80297536171292538</v>
      </c>
      <c r="O635" s="89">
        <v>6.2654804120229645E-4</v>
      </c>
      <c r="P635" s="90">
        <v>8.36951030057413E-4</v>
      </c>
      <c r="Q635" s="102">
        <v>3.1471214210077856E-3</v>
      </c>
      <c r="R635" s="89">
        <v>7.4127608915906785E-4</v>
      </c>
      <c r="S635" s="90">
        <v>9.9022619047619046E-4</v>
      </c>
      <c r="T635" s="102">
        <v>3.9232822520432987E-3</v>
      </c>
      <c r="U635" s="89">
        <v>1.37086547E-2</v>
      </c>
      <c r="V635" s="90">
        <v>1.0352718075E-2</v>
      </c>
      <c r="W635" s="102">
        <v>4.7872906016563771E-2</v>
      </c>
      <c r="X635" s="89">
        <v>3.9009867999999998E-3</v>
      </c>
      <c r="Y635" s="90">
        <v>1.9117672899999999E-3</v>
      </c>
      <c r="Z635" s="102">
        <v>8.9147492479954328E-3</v>
      </c>
      <c r="AA635" s="89">
        <v>2.2290936300000001E-2</v>
      </c>
      <c r="AB635" s="90">
        <v>8.8327507800000007E-3</v>
      </c>
      <c r="AC635" s="102">
        <v>1.054886891877012E-2</v>
      </c>
      <c r="AD635" s="89">
        <v>1.0030993699999999E-2</v>
      </c>
      <c r="AE635" s="90">
        <v>4.2773997149999996E-3</v>
      </c>
      <c r="AF635" s="102">
        <v>3.9281940879483373E-3</v>
      </c>
      <c r="AG635" s="89">
        <v>4.3021458200000001E-2</v>
      </c>
      <c r="AH635" s="90">
        <v>2.9806484554999998E-2</v>
      </c>
      <c r="AI635" s="102">
        <v>0.10531487383316103</v>
      </c>
      <c r="AJ635" s="89">
        <v>0.12711270999999999</v>
      </c>
      <c r="AK635" s="90">
        <v>0.2693519325</v>
      </c>
      <c r="AL635" s="104">
        <v>0.2693519325</v>
      </c>
    </row>
    <row r="636" spans="1:38" ht="13" x14ac:dyDescent="0.3">
      <c r="A636" s="71">
        <v>1990</v>
      </c>
      <c r="B636" s="72">
        <v>31</v>
      </c>
      <c r="C636" s="89">
        <v>2.4157565499999998</v>
      </c>
      <c r="D636" s="90">
        <v>1.3919359915</v>
      </c>
      <c r="E636" s="91">
        <v>5.4437072248608231</v>
      </c>
      <c r="F636" s="89">
        <v>1.1018984300000001</v>
      </c>
      <c r="G636" s="90">
        <v>0.532432617</v>
      </c>
      <c r="H636" s="91">
        <v>1.3550316355455534</v>
      </c>
      <c r="I636" s="89">
        <v>1.7204025199999999</v>
      </c>
      <c r="J636" s="90">
        <v>3.3546187629999999</v>
      </c>
      <c r="K636" s="91">
        <v>8.0313502206535716</v>
      </c>
      <c r="L636" s="89">
        <v>0.12421242</v>
      </c>
      <c r="M636" s="90">
        <v>0.25258525599999998</v>
      </c>
      <c r="N636" s="91">
        <v>0.80297536171292538</v>
      </c>
      <c r="O636" s="89">
        <v>6.2654804120229645E-4</v>
      </c>
      <c r="P636" s="90">
        <v>8.36951030057413E-4</v>
      </c>
      <c r="Q636" s="91">
        <v>3.1471214210077856E-3</v>
      </c>
      <c r="R636" s="89">
        <v>7.4127608915906785E-4</v>
      </c>
      <c r="S636" s="90">
        <v>9.9022619047619046E-4</v>
      </c>
      <c r="T636" s="91">
        <v>3.9232822520432987E-3</v>
      </c>
      <c r="U636" s="89">
        <v>1.37086547E-2</v>
      </c>
      <c r="V636" s="90">
        <v>1.0352718075E-2</v>
      </c>
      <c r="W636" s="91">
        <v>4.7872906016563771E-2</v>
      </c>
      <c r="X636" s="89">
        <v>3.9009867999999998E-3</v>
      </c>
      <c r="Y636" s="90">
        <v>1.9117672899999999E-3</v>
      </c>
      <c r="Z636" s="91">
        <v>8.9147492479954328E-3</v>
      </c>
      <c r="AA636" s="89">
        <v>2.2290936300000001E-2</v>
      </c>
      <c r="AB636" s="90">
        <v>8.8327507800000007E-3</v>
      </c>
      <c r="AC636" s="91">
        <v>1.054886891877012E-2</v>
      </c>
      <c r="AD636" s="89">
        <v>1.0030993699999999E-2</v>
      </c>
      <c r="AE636" s="90">
        <v>4.2773997149999996E-3</v>
      </c>
      <c r="AF636" s="91">
        <v>3.9281940879483373E-3</v>
      </c>
      <c r="AG636" s="89">
        <v>4.3021458200000001E-2</v>
      </c>
      <c r="AH636" s="90">
        <v>2.9806484554999998E-2</v>
      </c>
      <c r="AI636" s="91">
        <v>0.10531487383316103</v>
      </c>
      <c r="AJ636" s="89">
        <v>0.12711270999999999</v>
      </c>
      <c r="AK636" s="90">
        <v>0.2693519325</v>
      </c>
      <c r="AL636" s="104">
        <v>0.2693519325</v>
      </c>
    </row>
    <row r="637" spans="1:38" ht="13" x14ac:dyDescent="0.3">
      <c r="A637" s="71">
        <v>1990</v>
      </c>
      <c r="B637" s="72">
        <v>32</v>
      </c>
      <c r="C637" s="89">
        <v>2.4157565499999998</v>
      </c>
      <c r="D637" s="90">
        <v>1.3919359915</v>
      </c>
      <c r="E637" s="91">
        <v>5.4437072248608231</v>
      </c>
      <c r="F637" s="89">
        <v>1.1018984300000001</v>
      </c>
      <c r="G637" s="90">
        <v>0.532432617</v>
      </c>
      <c r="H637" s="91">
        <v>1.3550316355455534</v>
      </c>
      <c r="I637" s="89">
        <v>1.7204025199999999</v>
      </c>
      <c r="J637" s="90">
        <v>3.3546187629999999</v>
      </c>
      <c r="K637" s="91">
        <v>8.0313502206535716</v>
      </c>
      <c r="L637" s="89">
        <v>0.12421242</v>
      </c>
      <c r="M637" s="90">
        <v>0.25258525599999998</v>
      </c>
      <c r="N637" s="91">
        <v>0.80297536171292538</v>
      </c>
      <c r="O637" s="89">
        <v>6.2654804120229645E-4</v>
      </c>
      <c r="P637" s="90">
        <v>8.36951030057413E-4</v>
      </c>
      <c r="Q637" s="91">
        <v>3.1471214210077856E-3</v>
      </c>
      <c r="R637" s="89">
        <v>7.4127608915906785E-4</v>
      </c>
      <c r="S637" s="90">
        <v>9.9022619047619046E-4</v>
      </c>
      <c r="T637" s="91">
        <v>3.9232822520432987E-3</v>
      </c>
      <c r="U637" s="89">
        <v>1.37086547E-2</v>
      </c>
      <c r="V637" s="90">
        <v>1.0352718075E-2</v>
      </c>
      <c r="W637" s="91">
        <v>4.7872906016563771E-2</v>
      </c>
      <c r="X637" s="89">
        <v>3.9009867999999998E-3</v>
      </c>
      <c r="Y637" s="90">
        <v>1.9117672899999999E-3</v>
      </c>
      <c r="Z637" s="91">
        <v>8.9147492479954328E-3</v>
      </c>
      <c r="AA637" s="89">
        <v>2.2290936300000001E-2</v>
      </c>
      <c r="AB637" s="90">
        <v>8.8327507800000007E-3</v>
      </c>
      <c r="AC637" s="91">
        <v>1.054886891877012E-2</v>
      </c>
      <c r="AD637" s="89">
        <v>1.0030993699999999E-2</v>
      </c>
      <c r="AE637" s="90">
        <v>4.2773997149999996E-3</v>
      </c>
      <c r="AF637" s="91">
        <v>3.9281940879483373E-3</v>
      </c>
      <c r="AG637" s="89">
        <v>4.3021458200000001E-2</v>
      </c>
      <c r="AH637" s="90">
        <v>2.9806484554999998E-2</v>
      </c>
      <c r="AI637" s="91">
        <v>0.10531487383316103</v>
      </c>
      <c r="AJ637" s="89">
        <v>0.12711270999999999</v>
      </c>
      <c r="AK637" s="90">
        <v>0.2693519325</v>
      </c>
      <c r="AL637" s="104">
        <v>0.2693519325</v>
      </c>
    </row>
    <row r="638" spans="1:38" ht="13" x14ac:dyDescent="0.3">
      <c r="A638" s="71">
        <v>1990</v>
      </c>
      <c r="B638" s="72">
        <v>33</v>
      </c>
      <c r="C638" s="89">
        <v>2.4157565499999998</v>
      </c>
      <c r="D638" s="90">
        <v>1.3919359915</v>
      </c>
      <c r="E638" s="91">
        <v>5.4437072248608231</v>
      </c>
      <c r="F638" s="89">
        <v>1.1018984300000001</v>
      </c>
      <c r="G638" s="90">
        <v>0.532432617</v>
      </c>
      <c r="H638" s="91">
        <v>1.3550316355455534</v>
      </c>
      <c r="I638" s="89">
        <v>1.7204025199999999</v>
      </c>
      <c r="J638" s="90">
        <v>3.3546187629999999</v>
      </c>
      <c r="K638" s="91">
        <v>8.0313502206535716</v>
      </c>
      <c r="L638" s="89">
        <v>0.12421242</v>
      </c>
      <c r="M638" s="90">
        <v>0.25258525599999998</v>
      </c>
      <c r="N638" s="91">
        <v>0.80297536171292538</v>
      </c>
      <c r="O638" s="89">
        <v>6.2654804120229645E-4</v>
      </c>
      <c r="P638" s="90">
        <v>8.36951030057413E-4</v>
      </c>
      <c r="Q638" s="91">
        <v>3.1471214210077856E-3</v>
      </c>
      <c r="R638" s="89">
        <v>7.4127608915906785E-4</v>
      </c>
      <c r="S638" s="90">
        <v>9.9022619047619046E-4</v>
      </c>
      <c r="T638" s="91">
        <v>3.9232822520432987E-3</v>
      </c>
      <c r="U638" s="89">
        <v>1.37086547E-2</v>
      </c>
      <c r="V638" s="90">
        <v>1.0352718075E-2</v>
      </c>
      <c r="W638" s="91">
        <v>4.7872906016563771E-2</v>
      </c>
      <c r="X638" s="89">
        <v>3.9009867999999998E-3</v>
      </c>
      <c r="Y638" s="90">
        <v>1.9117672899999999E-3</v>
      </c>
      <c r="Z638" s="91">
        <v>8.9147492479954328E-3</v>
      </c>
      <c r="AA638" s="89">
        <v>2.2290936300000001E-2</v>
      </c>
      <c r="AB638" s="90">
        <v>8.8327507800000007E-3</v>
      </c>
      <c r="AC638" s="91">
        <v>1.054886891877012E-2</v>
      </c>
      <c r="AD638" s="89">
        <v>1.0030993699999999E-2</v>
      </c>
      <c r="AE638" s="90">
        <v>4.2773997149999996E-3</v>
      </c>
      <c r="AF638" s="91">
        <v>3.9281940879483373E-3</v>
      </c>
      <c r="AG638" s="89">
        <v>4.3021458200000001E-2</v>
      </c>
      <c r="AH638" s="90">
        <v>2.9806484554999998E-2</v>
      </c>
      <c r="AI638" s="91">
        <v>0.10531487383316103</v>
      </c>
      <c r="AJ638" s="89">
        <v>0.12711270999999999</v>
      </c>
      <c r="AK638" s="90">
        <v>0.2693519325</v>
      </c>
      <c r="AL638" s="104">
        <v>0.2693519325</v>
      </c>
    </row>
    <row r="639" spans="1:38" ht="13" x14ac:dyDescent="0.3">
      <c r="A639" s="71">
        <v>1990</v>
      </c>
      <c r="B639" s="72">
        <v>34</v>
      </c>
      <c r="C639" s="89">
        <v>2.4157565499999998</v>
      </c>
      <c r="D639" s="90">
        <v>1.3919359915</v>
      </c>
      <c r="E639" s="91">
        <v>5.4437072248608231</v>
      </c>
      <c r="F639" s="89">
        <v>1.1018984300000001</v>
      </c>
      <c r="G639" s="90">
        <v>0.532432617</v>
      </c>
      <c r="H639" s="91">
        <v>1.3550316355455534</v>
      </c>
      <c r="I639" s="89">
        <v>1.7204025199999999</v>
      </c>
      <c r="J639" s="90">
        <v>3.3546187629999999</v>
      </c>
      <c r="K639" s="91">
        <v>8.0313502206535716</v>
      </c>
      <c r="L639" s="89">
        <v>0.12421242</v>
      </c>
      <c r="M639" s="90">
        <v>0.25258525599999998</v>
      </c>
      <c r="N639" s="91">
        <v>0.80297536171292538</v>
      </c>
      <c r="O639" s="89">
        <v>6.2654804120229645E-4</v>
      </c>
      <c r="P639" s="90">
        <v>8.36951030057413E-4</v>
      </c>
      <c r="Q639" s="91">
        <v>3.1471214210077856E-3</v>
      </c>
      <c r="R639" s="89">
        <v>7.4127608915906785E-4</v>
      </c>
      <c r="S639" s="90">
        <v>9.9022619047619046E-4</v>
      </c>
      <c r="T639" s="91">
        <v>3.9232822520432987E-3</v>
      </c>
      <c r="U639" s="89">
        <v>1.37086547E-2</v>
      </c>
      <c r="V639" s="90">
        <v>1.0352718075E-2</v>
      </c>
      <c r="W639" s="91">
        <v>4.7872906016563771E-2</v>
      </c>
      <c r="X639" s="89">
        <v>3.9009867999999998E-3</v>
      </c>
      <c r="Y639" s="90">
        <v>1.9117672899999999E-3</v>
      </c>
      <c r="Z639" s="91">
        <v>8.9147492479954328E-3</v>
      </c>
      <c r="AA639" s="89">
        <v>2.2290936300000001E-2</v>
      </c>
      <c r="AB639" s="90">
        <v>8.8327507800000007E-3</v>
      </c>
      <c r="AC639" s="91">
        <v>1.054886891877012E-2</v>
      </c>
      <c r="AD639" s="89">
        <v>1.0030993699999999E-2</v>
      </c>
      <c r="AE639" s="90">
        <v>4.2773997149999996E-3</v>
      </c>
      <c r="AF639" s="91">
        <v>3.9281940879483373E-3</v>
      </c>
      <c r="AG639" s="89">
        <v>4.3021458200000001E-2</v>
      </c>
      <c r="AH639" s="90">
        <v>2.9806484554999998E-2</v>
      </c>
      <c r="AI639" s="91">
        <v>0.10531487383316103</v>
      </c>
      <c r="AJ639" s="89">
        <v>0.12711270999999999</v>
      </c>
      <c r="AK639" s="90">
        <v>0.2693519325</v>
      </c>
      <c r="AL639" s="104">
        <v>0.2693519325</v>
      </c>
    </row>
    <row r="640" spans="1:38" ht="13" x14ac:dyDescent="0.3">
      <c r="A640" s="71">
        <v>1990</v>
      </c>
      <c r="B640" s="72">
        <v>35</v>
      </c>
      <c r="C640" s="89">
        <v>2.4157565499999998</v>
      </c>
      <c r="D640" s="90">
        <v>1.3919359915</v>
      </c>
      <c r="E640" s="91">
        <v>5.4437072248608231</v>
      </c>
      <c r="F640" s="89">
        <v>1.1018984300000001</v>
      </c>
      <c r="G640" s="90">
        <v>0.532432617</v>
      </c>
      <c r="H640" s="91">
        <v>1.3550316355455534</v>
      </c>
      <c r="I640" s="89">
        <v>1.7204025199999999</v>
      </c>
      <c r="J640" s="90">
        <v>3.3546187629999999</v>
      </c>
      <c r="K640" s="91">
        <v>8.0313502206535716</v>
      </c>
      <c r="L640" s="89">
        <v>0.12421242</v>
      </c>
      <c r="M640" s="90">
        <v>0.25258525599999998</v>
      </c>
      <c r="N640" s="91">
        <v>0.80297536171292538</v>
      </c>
      <c r="O640" s="89">
        <v>6.2654804120229645E-4</v>
      </c>
      <c r="P640" s="90">
        <v>8.36951030057413E-4</v>
      </c>
      <c r="Q640" s="91">
        <v>3.1471214210077856E-3</v>
      </c>
      <c r="R640" s="89">
        <v>7.4127608915906785E-4</v>
      </c>
      <c r="S640" s="90">
        <v>9.9022619047619046E-4</v>
      </c>
      <c r="T640" s="91">
        <v>3.9232822520432987E-3</v>
      </c>
      <c r="U640" s="89">
        <v>1.37086547E-2</v>
      </c>
      <c r="V640" s="90">
        <v>1.0352718075E-2</v>
      </c>
      <c r="W640" s="91">
        <v>4.7872906016563771E-2</v>
      </c>
      <c r="X640" s="89">
        <v>3.9009867999999998E-3</v>
      </c>
      <c r="Y640" s="90">
        <v>1.9117672899999999E-3</v>
      </c>
      <c r="Z640" s="91">
        <v>8.9147492479954328E-3</v>
      </c>
      <c r="AA640" s="89">
        <v>2.2290936300000001E-2</v>
      </c>
      <c r="AB640" s="90">
        <v>8.8327507800000007E-3</v>
      </c>
      <c r="AC640" s="91">
        <v>1.054886891877012E-2</v>
      </c>
      <c r="AD640" s="89">
        <v>1.0030993699999999E-2</v>
      </c>
      <c r="AE640" s="90">
        <v>4.2773997149999996E-3</v>
      </c>
      <c r="AF640" s="91">
        <v>3.9281940879483373E-3</v>
      </c>
      <c r="AG640" s="89">
        <v>4.3021458200000001E-2</v>
      </c>
      <c r="AH640" s="90">
        <v>2.9806484554999998E-2</v>
      </c>
      <c r="AI640" s="91">
        <v>0.10531487383316103</v>
      </c>
      <c r="AJ640" s="89">
        <v>0.12711270999999999</v>
      </c>
      <c r="AK640" s="90">
        <v>0.2693519325</v>
      </c>
      <c r="AL640" s="104">
        <v>0.2693519325</v>
      </c>
    </row>
    <row r="641" spans="1:38" ht="13" x14ac:dyDescent="0.3">
      <c r="A641" s="71">
        <v>1990</v>
      </c>
      <c r="B641" s="72">
        <v>36</v>
      </c>
      <c r="C641" s="89">
        <v>2.4157565499999998</v>
      </c>
      <c r="D641" s="90">
        <v>1.3919359915</v>
      </c>
      <c r="E641" s="91">
        <v>5.4437072248608231</v>
      </c>
      <c r="F641" s="89">
        <v>1.1018984300000001</v>
      </c>
      <c r="G641" s="90">
        <v>0.532432617</v>
      </c>
      <c r="H641" s="91">
        <v>1.3550316355455534</v>
      </c>
      <c r="I641" s="89">
        <v>1.7204025199999999</v>
      </c>
      <c r="J641" s="90">
        <v>3.3546187629999999</v>
      </c>
      <c r="K641" s="91">
        <v>8.0313502206535716</v>
      </c>
      <c r="L641" s="89">
        <v>0.12421242</v>
      </c>
      <c r="M641" s="90">
        <v>0.25258525599999998</v>
      </c>
      <c r="N641" s="91">
        <v>0.80297536171292538</v>
      </c>
      <c r="O641" s="89">
        <v>6.2654804120229645E-4</v>
      </c>
      <c r="P641" s="90">
        <v>8.36951030057413E-4</v>
      </c>
      <c r="Q641" s="91">
        <v>3.1471214210077856E-3</v>
      </c>
      <c r="R641" s="89">
        <v>7.4127608915906785E-4</v>
      </c>
      <c r="S641" s="90">
        <v>9.9022619047619046E-4</v>
      </c>
      <c r="T641" s="91">
        <v>3.9232822520432987E-3</v>
      </c>
      <c r="U641" s="89">
        <v>1.37086547E-2</v>
      </c>
      <c r="V641" s="90">
        <v>1.0352718075E-2</v>
      </c>
      <c r="W641" s="91">
        <v>4.7872906016563771E-2</v>
      </c>
      <c r="X641" s="89">
        <v>3.9009867999999998E-3</v>
      </c>
      <c r="Y641" s="90">
        <v>1.9117672899999999E-3</v>
      </c>
      <c r="Z641" s="91">
        <v>8.9147492479954328E-3</v>
      </c>
      <c r="AA641" s="89">
        <v>2.2290936300000001E-2</v>
      </c>
      <c r="AB641" s="90">
        <v>8.8327507800000007E-3</v>
      </c>
      <c r="AC641" s="91">
        <v>1.054886891877012E-2</v>
      </c>
      <c r="AD641" s="89">
        <v>1.0030993699999999E-2</v>
      </c>
      <c r="AE641" s="90">
        <v>4.2773997149999996E-3</v>
      </c>
      <c r="AF641" s="91">
        <v>3.9281940879483373E-3</v>
      </c>
      <c r="AG641" s="89">
        <v>4.3021458200000001E-2</v>
      </c>
      <c r="AH641" s="90">
        <v>2.9806484554999998E-2</v>
      </c>
      <c r="AI641" s="91">
        <v>0.10531487383316103</v>
      </c>
      <c r="AJ641" s="89">
        <v>0.12711270999999999</v>
      </c>
      <c r="AK641" s="90">
        <v>0.2693519325</v>
      </c>
      <c r="AL641" s="104">
        <v>0.2693519325</v>
      </c>
    </row>
    <row r="642" spans="1:38" ht="13" x14ac:dyDescent="0.3">
      <c r="A642" s="71">
        <v>1990</v>
      </c>
      <c r="B642" s="72">
        <v>37</v>
      </c>
      <c r="C642" s="89">
        <v>2.4157565499999998</v>
      </c>
      <c r="D642" s="90">
        <v>1.3919359915</v>
      </c>
      <c r="E642" s="91">
        <v>5.4437072248608231</v>
      </c>
      <c r="F642" s="89">
        <v>1.1018984300000001</v>
      </c>
      <c r="G642" s="90">
        <v>0.532432617</v>
      </c>
      <c r="H642" s="91">
        <v>1.3550316355455534</v>
      </c>
      <c r="I642" s="89">
        <v>1.7204025199999999</v>
      </c>
      <c r="J642" s="90">
        <v>3.3546187629999999</v>
      </c>
      <c r="K642" s="91">
        <v>8.0313502206535716</v>
      </c>
      <c r="L642" s="89">
        <v>0.12421242</v>
      </c>
      <c r="M642" s="90">
        <v>0.25258525599999998</v>
      </c>
      <c r="N642" s="91">
        <v>0.80297536171292538</v>
      </c>
      <c r="O642" s="89">
        <v>6.2654804120229645E-4</v>
      </c>
      <c r="P642" s="90">
        <v>8.36951030057413E-4</v>
      </c>
      <c r="Q642" s="91">
        <v>3.1471214210077856E-3</v>
      </c>
      <c r="R642" s="89">
        <v>7.4127608915906785E-4</v>
      </c>
      <c r="S642" s="90">
        <v>9.9022619047619046E-4</v>
      </c>
      <c r="T642" s="91">
        <v>3.9232822520432987E-3</v>
      </c>
      <c r="U642" s="89">
        <v>1.37086547E-2</v>
      </c>
      <c r="V642" s="90">
        <v>1.0352718075E-2</v>
      </c>
      <c r="W642" s="91">
        <v>4.7872906016563771E-2</v>
      </c>
      <c r="X642" s="89">
        <v>3.9009867999999998E-3</v>
      </c>
      <c r="Y642" s="90">
        <v>1.9117672899999999E-3</v>
      </c>
      <c r="Z642" s="91">
        <v>8.9147492479954328E-3</v>
      </c>
      <c r="AA642" s="89">
        <v>2.2290936300000001E-2</v>
      </c>
      <c r="AB642" s="90">
        <v>8.8327507800000007E-3</v>
      </c>
      <c r="AC642" s="91">
        <v>1.054886891877012E-2</v>
      </c>
      <c r="AD642" s="89">
        <v>1.0030993699999999E-2</v>
      </c>
      <c r="AE642" s="90">
        <v>4.2773997149999996E-3</v>
      </c>
      <c r="AF642" s="91">
        <v>3.9281940879483373E-3</v>
      </c>
      <c r="AG642" s="89">
        <v>4.3021458200000001E-2</v>
      </c>
      <c r="AH642" s="90">
        <v>2.9806484554999998E-2</v>
      </c>
      <c r="AI642" s="91">
        <v>0.10531487383316103</v>
      </c>
      <c r="AJ642" s="89">
        <v>0.12711270999999999</v>
      </c>
      <c r="AK642" s="90">
        <v>0.2693519325</v>
      </c>
      <c r="AL642" s="104">
        <v>0.2693519325</v>
      </c>
    </row>
    <row r="643" spans="1:38" ht="13" x14ac:dyDescent="0.3">
      <c r="A643" s="71">
        <v>1990</v>
      </c>
      <c r="B643" s="72">
        <v>38</v>
      </c>
      <c r="C643" s="89">
        <v>2.4157565499999998</v>
      </c>
      <c r="D643" s="90">
        <v>1.3919359915</v>
      </c>
      <c r="E643" s="91">
        <v>5.4437072248608231</v>
      </c>
      <c r="F643" s="89">
        <v>1.1018984300000001</v>
      </c>
      <c r="G643" s="90">
        <v>0.532432617</v>
      </c>
      <c r="H643" s="91">
        <v>1.3550316355455534</v>
      </c>
      <c r="I643" s="89">
        <v>1.7204025199999999</v>
      </c>
      <c r="J643" s="90">
        <v>3.3546187629999999</v>
      </c>
      <c r="K643" s="91">
        <v>8.0313502206535716</v>
      </c>
      <c r="L643" s="89">
        <v>0.12421242</v>
      </c>
      <c r="M643" s="90">
        <v>0.25258525599999998</v>
      </c>
      <c r="N643" s="91">
        <v>0.80297536171292538</v>
      </c>
      <c r="O643" s="89">
        <v>6.2654804120229645E-4</v>
      </c>
      <c r="P643" s="90">
        <v>8.36951030057413E-4</v>
      </c>
      <c r="Q643" s="91">
        <v>3.1471214210077856E-3</v>
      </c>
      <c r="R643" s="89">
        <v>7.4127608915906785E-4</v>
      </c>
      <c r="S643" s="90">
        <v>9.9022619047619046E-4</v>
      </c>
      <c r="T643" s="91">
        <v>3.9232822520432987E-3</v>
      </c>
      <c r="U643" s="89">
        <v>1.37086547E-2</v>
      </c>
      <c r="V643" s="90">
        <v>1.0352718075E-2</v>
      </c>
      <c r="W643" s="91">
        <v>4.7872906016563771E-2</v>
      </c>
      <c r="X643" s="89">
        <v>3.9009867999999998E-3</v>
      </c>
      <c r="Y643" s="90">
        <v>1.9117672899999999E-3</v>
      </c>
      <c r="Z643" s="91">
        <v>8.9147492479954328E-3</v>
      </c>
      <c r="AA643" s="89">
        <v>2.2290936300000001E-2</v>
      </c>
      <c r="AB643" s="90">
        <v>8.8327507800000007E-3</v>
      </c>
      <c r="AC643" s="91">
        <v>1.054886891877012E-2</v>
      </c>
      <c r="AD643" s="89">
        <v>1.0030993699999999E-2</v>
      </c>
      <c r="AE643" s="90">
        <v>4.2773997149999996E-3</v>
      </c>
      <c r="AF643" s="91">
        <v>3.9281940879483373E-3</v>
      </c>
      <c r="AG643" s="89">
        <v>4.3021458200000001E-2</v>
      </c>
      <c r="AH643" s="90">
        <v>2.9806484554999998E-2</v>
      </c>
      <c r="AI643" s="91">
        <v>0.10531487383316103</v>
      </c>
      <c r="AJ643" s="89">
        <v>0.12711270999999999</v>
      </c>
      <c r="AK643" s="90">
        <v>0.2693519325</v>
      </c>
      <c r="AL643" s="104">
        <v>0.2693519325</v>
      </c>
    </row>
    <row r="644" spans="1:38" ht="13.5" thickBot="1" x14ac:dyDescent="0.35">
      <c r="A644" s="73">
        <v>1990</v>
      </c>
      <c r="B644" s="74">
        <v>39</v>
      </c>
      <c r="C644" s="96">
        <v>2.4157565499999998</v>
      </c>
      <c r="D644" s="97">
        <v>1.3919359915</v>
      </c>
      <c r="E644" s="98">
        <v>5.4437072248608231</v>
      </c>
      <c r="F644" s="96">
        <v>1.1018984300000001</v>
      </c>
      <c r="G644" s="97">
        <v>0.532432617</v>
      </c>
      <c r="H644" s="98">
        <v>1.3550316355455534</v>
      </c>
      <c r="I644" s="96">
        <v>1.7204025199999999</v>
      </c>
      <c r="J644" s="97">
        <v>3.3546187629999999</v>
      </c>
      <c r="K644" s="98">
        <v>8.0313502206535716</v>
      </c>
      <c r="L644" s="96">
        <v>0.12421242</v>
      </c>
      <c r="M644" s="97">
        <v>0.25258525599999998</v>
      </c>
      <c r="N644" s="98">
        <v>0.80297536171292538</v>
      </c>
      <c r="O644" s="96">
        <v>6.2654804120229645E-4</v>
      </c>
      <c r="P644" s="97">
        <v>8.36951030057413E-4</v>
      </c>
      <c r="Q644" s="98">
        <v>3.1471214210077856E-3</v>
      </c>
      <c r="R644" s="96">
        <v>7.4127608915906785E-4</v>
      </c>
      <c r="S644" s="97">
        <v>9.9022619047619046E-4</v>
      </c>
      <c r="T644" s="98">
        <v>3.9232822520432987E-3</v>
      </c>
      <c r="U644" s="96">
        <v>1.37086547E-2</v>
      </c>
      <c r="V644" s="97">
        <v>1.0352718075E-2</v>
      </c>
      <c r="W644" s="98">
        <v>4.7872906016563771E-2</v>
      </c>
      <c r="X644" s="96">
        <v>3.9009867999999998E-3</v>
      </c>
      <c r="Y644" s="97">
        <v>1.9117672899999999E-3</v>
      </c>
      <c r="Z644" s="98">
        <v>8.9147492479954328E-3</v>
      </c>
      <c r="AA644" s="96">
        <v>2.2290936300000001E-2</v>
      </c>
      <c r="AB644" s="97">
        <v>8.8327507800000007E-3</v>
      </c>
      <c r="AC644" s="98">
        <v>1.054886891877012E-2</v>
      </c>
      <c r="AD644" s="96">
        <v>1.0030993699999999E-2</v>
      </c>
      <c r="AE644" s="97">
        <v>4.2773997149999996E-3</v>
      </c>
      <c r="AF644" s="98">
        <v>3.9281940879483373E-3</v>
      </c>
      <c r="AG644" s="96">
        <v>4.3021458200000001E-2</v>
      </c>
      <c r="AH644" s="97">
        <v>2.9806484554999998E-2</v>
      </c>
      <c r="AI644" s="98">
        <v>0.10531487383316103</v>
      </c>
      <c r="AJ644" s="96">
        <v>0.12711270999999999</v>
      </c>
      <c r="AK644" s="97">
        <v>0.2693519325</v>
      </c>
      <c r="AL644" s="105">
        <v>0.2693519325</v>
      </c>
    </row>
    <row r="645" spans="1:38" x14ac:dyDescent="0.25">
      <c r="A645" s="69">
        <v>1991</v>
      </c>
      <c r="B645" s="70">
        <v>0</v>
      </c>
      <c r="C645" s="84">
        <v>0.84374800999999999</v>
      </c>
      <c r="D645" s="85">
        <v>0.29444491350000002</v>
      </c>
      <c r="E645" s="101">
        <v>1.3886232412754829</v>
      </c>
      <c r="F645" s="84">
        <v>0.23921361999999999</v>
      </c>
      <c r="G645" s="85">
        <v>0.23161216549999999</v>
      </c>
      <c r="H645" s="101">
        <v>0.32474447911146992</v>
      </c>
      <c r="I645" s="84">
        <v>0.96000748000000002</v>
      </c>
      <c r="J645" s="85">
        <v>2.7356457975000001</v>
      </c>
      <c r="K645" s="101">
        <v>6.8975138836654555</v>
      </c>
      <c r="L645" s="84">
        <v>0.14871487</v>
      </c>
      <c r="M645" s="85">
        <v>0.21916191400000001</v>
      </c>
      <c r="N645" s="101">
        <v>0.28007234535915482</v>
      </c>
      <c r="O645" s="84">
        <v>6.2654804120229645E-4</v>
      </c>
      <c r="P645" s="85">
        <v>8.36951030057413E-4</v>
      </c>
      <c r="Q645" s="101">
        <v>6.9083183045082642E-4</v>
      </c>
      <c r="R645" s="84">
        <v>7.4127608915906785E-4</v>
      </c>
      <c r="S645" s="85">
        <v>9.9022619047619046E-4</v>
      </c>
      <c r="T645" s="101">
        <v>2.4073113203035481E-3</v>
      </c>
      <c r="U645" s="84">
        <v>2.9767054999999998E-3</v>
      </c>
      <c r="V645" s="85">
        <v>6.09717539E-3</v>
      </c>
      <c r="W645" s="101">
        <v>1.1473163004948819E-2</v>
      </c>
      <c r="X645" s="84">
        <v>8.463028E-4</v>
      </c>
      <c r="Y645" s="85">
        <v>8.4341698999999999E-4</v>
      </c>
      <c r="Z645" s="101">
        <v>2.1364977761878985E-3</v>
      </c>
      <c r="AA645" s="84">
        <v>4.8396704999999996E-3</v>
      </c>
      <c r="AB645" s="85">
        <v>3.0143226850000001E-3</v>
      </c>
      <c r="AC645" s="101">
        <v>2.5281295702925485E-3</v>
      </c>
      <c r="AD645" s="84">
        <v>2.1775493000000001E-3</v>
      </c>
      <c r="AE645" s="85">
        <v>1.617607445E-3</v>
      </c>
      <c r="AF645" s="101">
        <v>9.4142515078880762E-4</v>
      </c>
      <c r="AG645" s="84">
        <v>9.3404368000000008E-3</v>
      </c>
      <c r="AH645" s="85">
        <v>1.6820690749999999E-2</v>
      </c>
      <c r="AI645" s="101">
        <v>2.5239612607149485E-2</v>
      </c>
      <c r="AJ645" s="84">
        <v>0.15151514999999999</v>
      </c>
      <c r="AK645" s="85">
        <v>0.22852285</v>
      </c>
      <c r="AL645" s="103">
        <v>0.22852285</v>
      </c>
    </row>
    <row r="646" spans="1:38" x14ac:dyDescent="0.25">
      <c r="A646" s="71">
        <v>1991</v>
      </c>
      <c r="B646" s="72">
        <v>1</v>
      </c>
      <c r="C646" s="89">
        <v>0.89025968</v>
      </c>
      <c r="D646" s="90">
        <v>0.30768509550000001</v>
      </c>
      <c r="E646" s="102">
        <v>1.3890471625577383</v>
      </c>
      <c r="F646" s="89">
        <v>0.27158871000000001</v>
      </c>
      <c r="G646" s="90">
        <v>0.24235557799999999</v>
      </c>
      <c r="H646" s="102">
        <v>0.32508636006455566</v>
      </c>
      <c r="I646" s="89">
        <v>1.0025717999999999</v>
      </c>
      <c r="J646" s="90">
        <v>2.7497567479999998</v>
      </c>
      <c r="K646" s="102">
        <v>6.8983520872613955</v>
      </c>
      <c r="L646" s="89">
        <v>0.14871487</v>
      </c>
      <c r="M646" s="90">
        <v>0.21916191400000001</v>
      </c>
      <c r="N646" s="102">
        <v>0.28009295737216361</v>
      </c>
      <c r="O646" s="89">
        <v>6.2654804120229645E-4</v>
      </c>
      <c r="P646" s="90">
        <v>8.36951030057413E-4</v>
      </c>
      <c r="Q646" s="102">
        <v>6.9155721943346877E-4</v>
      </c>
      <c r="R646" s="89">
        <v>7.4127608915906785E-4</v>
      </c>
      <c r="S646" s="90">
        <v>9.9022619047619046E-4</v>
      </c>
      <c r="T646" s="102">
        <v>2.41050297734988E-3</v>
      </c>
      <c r="U646" s="89">
        <v>3.3792398999999999E-3</v>
      </c>
      <c r="V646" s="90">
        <v>6.2434578349999997E-3</v>
      </c>
      <c r="W646" s="102">
        <v>1.1485239392286715E-2</v>
      </c>
      <c r="X646" s="89">
        <v>9.6145089999999996E-4</v>
      </c>
      <c r="Y646" s="90">
        <v>8.8128315000000001E-4</v>
      </c>
      <c r="Z646" s="102">
        <v>2.1387494195559019E-3</v>
      </c>
      <c r="AA646" s="89">
        <v>5.4946947999999999E-3</v>
      </c>
      <c r="AB646" s="90">
        <v>3.2255395399999999E-3</v>
      </c>
      <c r="AC646" s="102">
        <v>2.5307894262340692E-3</v>
      </c>
      <c r="AD646" s="89">
        <v>2.4720863000000002E-3</v>
      </c>
      <c r="AE646" s="90">
        <v>1.71366014E-3</v>
      </c>
      <c r="AF646" s="102">
        <v>9.4241442929489676E-4</v>
      </c>
      <c r="AG646" s="89">
        <v>1.06040465E-2</v>
      </c>
      <c r="AH646" s="90">
        <v>1.727126046E-2</v>
      </c>
      <c r="AI646" s="102">
        <v>2.52662063776504E-2</v>
      </c>
      <c r="AJ646" s="89">
        <v>0.15151514999999999</v>
      </c>
      <c r="AK646" s="90">
        <v>0.22852285</v>
      </c>
      <c r="AL646" s="104">
        <v>0.22852285</v>
      </c>
    </row>
    <row r="647" spans="1:38" x14ac:dyDescent="0.25">
      <c r="A647" s="71">
        <v>1991</v>
      </c>
      <c r="B647" s="72">
        <v>2</v>
      </c>
      <c r="C647" s="89">
        <v>0.94519976999999999</v>
      </c>
      <c r="D647" s="90">
        <v>0.32321969249999999</v>
      </c>
      <c r="E647" s="102">
        <v>1.3895479714164007</v>
      </c>
      <c r="F647" s="89">
        <v>0.30829329999999999</v>
      </c>
      <c r="G647" s="90">
        <v>0.25435329299999998</v>
      </c>
      <c r="H647" s="102">
        <v>0.32548815145482524</v>
      </c>
      <c r="I647" s="89">
        <v>1.04935288</v>
      </c>
      <c r="J647" s="90">
        <v>2.7653880709999998</v>
      </c>
      <c r="K647" s="102">
        <v>6.8993679821091698</v>
      </c>
      <c r="L647" s="89">
        <v>0.12661265999999999</v>
      </c>
      <c r="M647" s="90">
        <v>0.17387738599999999</v>
      </c>
      <c r="N647" s="102">
        <v>0.28011767140765426</v>
      </c>
      <c r="O647" s="89">
        <v>6.2654804120229645E-4</v>
      </c>
      <c r="P647" s="90">
        <v>8.36951030057413E-4</v>
      </c>
      <c r="Q647" s="102">
        <v>6.9241313558953668E-4</v>
      </c>
      <c r="R647" s="89">
        <v>7.4127608915906785E-4</v>
      </c>
      <c r="S647" s="90">
        <v>9.9022619047619046E-4</v>
      </c>
      <c r="T647" s="102">
        <v>2.4142631116829379E-3</v>
      </c>
      <c r="U647" s="89">
        <v>3.8351686000000001E-3</v>
      </c>
      <c r="V647" s="90">
        <v>6.4083113749999997E-3</v>
      </c>
      <c r="W647" s="102">
        <v>1.1499433194095505E-2</v>
      </c>
      <c r="X647" s="89">
        <v>1.0913311999999999E-3</v>
      </c>
      <c r="Y647" s="90">
        <v>9.2403243999999995E-4</v>
      </c>
      <c r="Z647" s="102">
        <v>2.1413899296711322E-3</v>
      </c>
      <c r="AA647" s="89">
        <v>6.2363584999999997E-3</v>
      </c>
      <c r="AB647" s="90">
        <v>3.460201865E-3</v>
      </c>
      <c r="AC647" s="102">
        <v>2.5339181981378933E-3</v>
      </c>
      <c r="AD647" s="89">
        <v>2.8064158999999999E-3</v>
      </c>
      <c r="AE647" s="90">
        <v>1.82043343E-3</v>
      </c>
      <c r="AF647" s="102">
        <v>9.4357966178682266E-4</v>
      </c>
      <c r="AG647" s="89">
        <v>1.20363317E-2</v>
      </c>
      <c r="AH647" s="90">
        <v>1.7777123879999999E-2</v>
      </c>
      <c r="AI647" s="102">
        <v>2.5297425737409913E-2</v>
      </c>
      <c r="AJ647" s="89">
        <v>0.12941294</v>
      </c>
      <c r="AK647" s="90">
        <v>0.18323832200000001</v>
      </c>
      <c r="AL647" s="104">
        <v>0.18323832200000001</v>
      </c>
    </row>
    <row r="648" spans="1:38" x14ac:dyDescent="0.25">
      <c r="A648" s="71">
        <v>1991</v>
      </c>
      <c r="B648" s="72">
        <v>3</v>
      </c>
      <c r="C648" s="89">
        <v>1.0001023200000001</v>
      </c>
      <c r="D648" s="90">
        <v>0.338281736</v>
      </c>
      <c r="E648" s="102">
        <v>1.3901209834273156</v>
      </c>
      <c r="F648" s="89">
        <v>0.34433569000000003</v>
      </c>
      <c r="G648" s="90">
        <v>0.26584184700000002</v>
      </c>
      <c r="H648" s="102">
        <v>0.32594898797505711</v>
      </c>
      <c r="I648" s="89">
        <v>1.0940034000000001</v>
      </c>
      <c r="J648" s="90">
        <v>2.7798133685000002</v>
      </c>
      <c r="K648" s="102">
        <v>6.9005339897937183</v>
      </c>
      <c r="L648" s="89">
        <v>0.12661265999999999</v>
      </c>
      <c r="M648" s="90">
        <v>0.17387738599999999</v>
      </c>
      <c r="N648" s="102">
        <v>0.28014615775807267</v>
      </c>
      <c r="O648" s="89">
        <v>6.2654804120229645E-4</v>
      </c>
      <c r="P648" s="90">
        <v>8.36951030057413E-4</v>
      </c>
      <c r="Q648" s="102">
        <v>6.9339263932358878E-4</v>
      </c>
      <c r="R648" s="89">
        <v>7.4127608915906785E-4</v>
      </c>
      <c r="S648" s="90">
        <v>9.9022619047619046E-4</v>
      </c>
      <c r="T648" s="102">
        <v>2.4185725580392436E-3</v>
      </c>
      <c r="U648" s="89">
        <v>4.2837928999999997E-3</v>
      </c>
      <c r="V648" s="90">
        <v>6.5653418050000004E-3</v>
      </c>
      <c r="W648" s="102">
        <v>1.1515694395257105E-2</v>
      </c>
      <c r="X648" s="89">
        <v>1.2190014999999999E-3</v>
      </c>
      <c r="Y648" s="90">
        <v>9.6478427999999996E-4</v>
      </c>
      <c r="Z648" s="102">
        <v>2.1444239701696034E-3</v>
      </c>
      <c r="AA648" s="89">
        <v>6.9644460999999996E-3</v>
      </c>
      <c r="AB648" s="90">
        <v>3.6854559050000001E-3</v>
      </c>
      <c r="AC648" s="102">
        <v>2.5375073672105224E-3</v>
      </c>
      <c r="AD648" s="89">
        <v>3.1338968E-3</v>
      </c>
      <c r="AE648" s="90">
        <v>1.92286325E-3</v>
      </c>
      <c r="AF648" s="102">
        <v>9.4491914494619145E-4</v>
      </c>
      <c r="AG648" s="89">
        <v>1.34422498E-2</v>
      </c>
      <c r="AH648" s="90">
        <v>1.8259784644999999E-2</v>
      </c>
      <c r="AI648" s="102">
        <v>2.5333265138991434E-2</v>
      </c>
      <c r="AJ648" s="89">
        <v>0.12941294</v>
      </c>
      <c r="AK648" s="90">
        <v>0.18323832200000001</v>
      </c>
      <c r="AL648" s="104">
        <v>0.18323832200000001</v>
      </c>
    </row>
    <row r="649" spans="1:38" x14ac:dyDescent="0.25">
      <c r="A649" s="71">
        <v>1991</v>
      </c>
      <c r="B649" s="72">
        <v>4</v>
      </c>
      <c r="C649" s="89">
        <v>1.0551174699999999</v>
      </c>
      <c r="D649" s="90">
        <v>0.35303880599999998</v>
      </c>
      <c r="E649" s="102">
        <v>5.4985061117292515</v>
      </c>
      <c r="F649" s="89">
        <v>0.37974550000000001</v>
      </c>
      <c r="G649" s="90">
        <v>0.27688984700000002</v>
      </c>
      <c r="H649" s="102">
        <v>1.2604069802277991</v>
      </c>
      <c r="I649" s="89">
        <v>1.1368229299999999</v>
      </c>
      <c r="J649" s="90">
        <v>2.7931793059999999</v>
      </c>
      <c r="K649" s="102">
        <v>6.9278372235567947</v>
      </c>
      <c r="L649" s="89">
        <v>0.12661265999999999</v>
      </c>
      <c r="M649" s="90">
        <v>0.17387738599999999</v>
      </c>
      <c r="N649" s="102">
        <v>0.42521533307421977</v>
      </c>
      <c r="O649" s="89">
        <v>6.2654804120229645E-4</v>
      </c>
      <c r="P649" s="90">
        <v>8.36951030057413E-4</v>
      </c>
      <c r="Q649" s="102">
        <v>2.6812780807322274E-3</v>
      </c>
      <c r="R649" s="89">
        <v>7.4127608915906785E-4</v>
      </c>
      <c r="S649" s="90">
        <v>9.9022619047619046E-4</v>
      </c>
      <c r="T649" s="102">
        <v>2.5512382689789931E-3</v>
      </c>
      <c r="U649" s="89">
        <v>4.7241469999999997E-3</v>
      </c>
      <c r="V649" s="90">
        <v>6.715768225E-3</v>
      </c>
      <c r="W649" s="102">
        <v>4.4530040259959817E-2</v>
      </c>
      <c r="X649" s="89">
        <v>1.3440189999999999E-3</v>
      </c>
      <c r="Y649" s="90">
        <v>1.0039534949999999E-3</v>
      </c>
      <c r="Z649" s="102">
        <v>8.2922474827696029E-3</v>
      </c>
      <c r="AA649" s="89">
        <v>7.6813960999999997E-3</v>
      </c>
      <c r="AB649" s="90">
        <v>3.9020876750000002E-3</v>
      </c>
      <c r="AC649" s="102">
        <v>9.8122568990395009E-3</v>
      </c>
      <c r="AD649" s="89">
        <v>3.4565398000000001E-3</v>
      </c>
      <c r="AE649" s="90">
        <v>2.0215622200000002E-3</v>
      </c>
      <c r="AF649" s="102">
        <v>3.6538977341977691E-3</v>
      </c>
      <c r="AG649" s="89">
        <v>1.48248757E-2</v>
      </c>
      <c r="AH649" s="90">
        <v>1.8722443214999999E-2</v>
      </c>
      <c r="AI649" s="102">
        <v>9.7960938127833214E-2</v>
      </c>
      <c r="AJ649" s="89">
        <v>0.12941294</v>
      </c>
      <c r="AK649" s="90">
        <v>0.18323832200000001</v>
      </c>
      <c r="AL649" s="104">
        <v>0.18323832200000001</v>
      </c>
    </row>
    <row r="650" spans="1:38" x14ac:dyDescent="0.25">
      <c r="A650" s="71">
        <v>1991</v>
      </c>
      <c r="B650" s="72">
        <v>5</v>
      </c>
      <c r="C650" s="89">
        <v>1.1104554</v>
      </c>
      <c r="D650" s="90">
        <v>0.367485701</v>
      </c>
      <c r="E650" s="102">
        <v>5.4997650608087802</v>
      </c>
      <c r="F650" s="89">
        <v>0.41464335000000002</v>
      </c>
      <c r="G650" s="90">
        <v>0.28761355849999998</v>
      </c>
      <c r="H650" s="102">
        <v>1.2614047245812974</v>
      </c>
      <c r="I650" s="89">
        <v>1.1777224500000001</v>
      </c>
      <c r="J650" s="90">
        <v>2.8055869470000001</v>
      </c>
      <c r="K650" s="102">
        <v>6.9303280637661917</v>
      </c>
      <c r="L650" s="89">
        <v>0.12661265999999999</v>
      </c>
      <c r="M650" s="90">
        <v>0.17387738599999999</v>
      </c>
      <c r="N650" s="102">
        <v>0.42526360444701355</v>
      </c>
      <c r="O650" s="89">
        <v>6.2654804120229645E-4</v>
      </c>
      <c r="P650" s="90">
        <v>8.36951030057413E-4</v>
      </c>
      <c r="Q650" s="102">
        <v>2.6834000670557163E-3</v>
      </c>
      <c r="R650" s="89">
        <v>7.4127608915906785E-4</v>
      </c>
      <c r="S650" s="90">
        <v>9.9022619047619046E-4</v>
      </c>
      <c r="T650" s="102">
        <v>2.5605750343976842E-3</v>
      </c>
      <c r="U650" s="89">
        <v>5.1590150000000003E-3</v>
      </c>
      <c r="V650" s="90">
        <v>6.8605937199999996E-3</v>
      </c>
      <c r="W650" s="102">
        <v>4.4565298075311163E-2</v>
      </c>
      <c r="X650" s="89">
        <v>1.468046E-3</v>
      </c>
      <c r="Y650" s="90">
        <v>1.04195805E-3</v>
      </c>
      <c r="Z650" s="102">
        <v>8.298802160332748E-3</v>
      </c>
      <c r="AA650" s="89">
        <v>8.3885038000000006E-3</v>
      </c>
      <c r="AB650" s="90">
        <v>4.1123701349999996E-3</v>
      </c>
      <c r="AC650" s="102">
        <v>9.8200198763264846E-3</v>
      </c>
      <c r="AD650" s="89">
        <v>3.7750930000000002E-3</v>
      </c>
      <c r="AE650" s="90">
        <v>2.117223025E-3</v>
      </c>
      <c r="AF650" s="102">
        <v>3.6567814252502734E-3</v>
      </c>
      <c r="AG650" s="89">
        <v>1.61887829E-2</v>
      </c>
      <c r="AH650" s="90">
        <v>1.9168580644999999E-2</v>
      </c>
      <c r="AI650" s="102">
        <v>9.8038373614208238E-2</v>
      </c>
      <c r="AJ650" s="89">
        <v>0.12941294</v>
      </c>
      <c r="AK650" s="90">
        <v>0.18323832200000001</v>
      </c>
      <c r="AL650" s="104">
        <v>0.18323832200000001</v>
      </c>
    </row>
    <row r="651" spans="1:38" x14ac:dyDescent="0.25">
      <c r="A651" s="71">
        <v>1991</v>
      </c>
      <c r="B651" s="72">
        <v>6</v>
      </c>
      <c r="C651" s="89">
        <v>1.16612907</v>
      </c>
      <c r="D651" s="90">
        <v>0.38178985050000003</v>
      </c>
      <c r="E651" s="102">
        <v>5.5011375346030524</v>
      </c>
      <c r="F651" s="89">
        <v>0.44916597000000003</v>
      </c>
      <c r="G651" s="90">
        <v>0.29798318099999999</v>
      </c>
      <c r="H651" s="102">
        <v>1.2625080524705086</v>
      </c>
      <c r="I651" s="89">
        <v>1.2168538200000001</v>
      </c>
      <c r="J651" s="90">
        <v>2.8170451010000002</v>
      </c>
      <c r="K651" s="102">
        <v>6.9330810836647041</v>
      </c>
      <c r="L651" s="89">
        <v>0.12661265999999999</v>
      </c>
      <c r="M651" s="90">
        <v>0.17387738599999999</v>
      </c>
      <c r="N651" s="102">
        <v>0.45995516940553449</v>
      </c>
      <c r="O651" s="89">
        <v>6.2654804120229645E-4</v>
      </c>
      <c r="P651" s="90">
        <v>8.36951030057413E-4</v>
      </c>
      <c r="Q651" s="102">
        <v>2.7005546515796257E-3</v>
      </c>
      <c r="R651" s="89">
        <v>7.4127608915906785E-4</v>
      </c>
      <c r="S651" s="90">
        <v>9.9022619047619046E-4</v>
      </c>
      <c r="T651" s="102">
        <v>2.5709965015235296E-3</v>
      </c>
      <c r="U651" s="89">
        <v>5.5878739E-3</v>
      </c>
      <c r="V651" s="90">
        <v>7.0009537749999998E-3</v>
      </c>
      <c r="W651" s="102">
        <v>4.4604138807198761E-2</v>
      </c>
      <c r="X651" s="89">
        <v>1.5903312E-3</v>
      </c>
      <c r="Y651" s="90">
        <v>1.078939135E-3</v>
      </c>
      <c r="Z651" s="102">
        <v>8.3060583853900426E-3</v>
      </c>
      <c r="AA651" s="89">
        <v>9.0867945000000002E-3</v>
      </c>
      <c r="AB651" s="90">
        <v>4.3169025199999997E-3</v>
      </c>
      <c r="AC651" s="102">
        <v>9.8286003870231096E-3</v>
      </c>
      <c r="AD651" s="89">
        <v>4.088497E-3</v>
      </c>
      <c r="AE651" s="90">
        <v>2.2099114350000002E-3</v>
      </c>
      <c r="AF651" s="102">
        <v>3.659968826383956E-3</v>
      </c>
      <c r="AG651" s="89">
        <v>1.7537050799999999E-2</v>
      </c>
      <c r="AH651" s="90">
        <v>1.9600797815000001E-2</v>
      </c>
      <c r="AI651" s="102">
        <v>9.8123830632580317E-2</v>
      </c>
      <c r="AJ651" s="89">
        <v>0.12941294</v>
      </c>
      <c r="AK651" s="90">
        <v>0.18323832200000001</v>
      </c>
      <c r="AL651" s="104">
        <v>0.18323832200000001</v>
      </c>
    </row>
    <row r="652" spans="1:38" x14ac:dyDescent="0.25">
      <c r="A652" s="71">
        <v>1991</v>
      </c>
      <c r="B652" s="72">
        <v>7</v>
      </c>
      <c r="C652" s="89">
        <v>1.2224103099999999</v>
      </c>
      <c r="D652" s="90">
        <v>0.39603279650000001</v>
      </c>
      <c r="E652" s="102">
        <v>5.5026585971215445</v>
      </c>
      <c r="F652" s="89">
        <v>0.48339220999999999</v>
      </c>
      <c r="G652" s="90">
        <v>0.30816584299999999</v>
      </c>
      <c r="H652" s="102">
        <v>1.2637435281851395</v>
      </c>
      <c r="I652" s="89">
        <v>1.25441498</v>
      </c>
      <c r="J652" s="90">
        <v>2.8277300009999999</v>
      </c>
      <c r="K652" s="102">
        <v>6.9361408596191731</v>
      </c>
      <c r="L652" s="89">
        <v>0.12661265999999999</v>
      </c>
      <c r="M652" s="90">
        <v>0.17387738599999999</v>
      </c>
      <c r="N652" s="102">
        <v>0.4600149863023017</v>
      </c>
      <c r="O652" s="89">
        <v>6.2654804120229645E-4</v>
      </c>
      <c r="P652" s="90">
        <v>8.36951030057413E-4</v>
      </c>
      <c r="Q652" s="102">
        <v>2.7031934043959122E-3</v>
      </c>
      <c r="R652" s="89">
        <v>7.4127608915906785E-4</v>
      </c>
      <c r="S652" s="90">
        <v>9.9022619047619046E-4</v>
      </c>
      <c r="T652" s="102">
        <v>2.5825631374649305E-3</v>
      </c>
      <c r="U652" s="89">
        <v>6.0142171000000001E-3</v>
      </c>
      <c r="V652" s="90">
        <v>7.1374440849999998E-3</v>
      </c>
      <c r="W652" s="102">
        <v>4.4647787476770152E-2</v>
      </c>
      <c r="X652" s="89">
        <v>1.7109166E-3</v>
      </c>
      <c r="Y652" s="90">
        <v>1.1149663050000001E-3</v>
      </c>
      <c r="Z652" s="102">
        <v>8.3141801421499524E-3</v>
      </c>
      <c r="AA652" s="89">
        <v>9.7783439E-3</v>
      </c>
      <c r="AB652" s="90">
        <v>4.5175766900000004E-3</v>
      </c>
      <c r="AC652" s="102">
        <v>9.8381931111945885E-3</v>
      </c>
      <c r="AD652" s="89">
        <v>4.4007257000000001E-3</v>
      </c>
      <c r="AE652" s="90">
        <v>2.3011751700000001E-3</v>
      </c>
      <c r="AF652" s="102">
        <v>3.6635478004941645E-3</v>
      </c>
      <c r="AG652" s="89">
        <v>1.887281E-2</v>
      </c>
      <c r="AH652" s="90">
        <v>2.0022124985E-2</v>
      </c>
      <c r="AI652" s="102">
        <v>9.8219935458516053E-2</v>
      </c>
      <c r="AJ652" s="89">
        <v>0.12941294</v>
      </c>
      <c r="AK652" s="90">
        <v>0.18323832200000001</v>
      </c>
      <c r="AL652" s="104">
        <v>0.18323832200000001</v>
      </c>
    </row>
    <row r="653" spans="1:38" x14ac:dyDescent="0.25">
      <c r="A653" s="71">
        <v>1991</v>
      </c>
      <c r="B653" s="72">
        <v>8</v>
      </c>
      <c r="C653" s="89">
        <v>1.27947159</v>
      </c>
      <c r="D653" s="90">
        <v>0.41027921099999998</v>
      </c>
      <c r="E653" s="102">
        <v>5.5661728185652999</v>
      </c>
      <c r="F653" s="89">
        <v>0.51738830999999996</v>
      </c>
      <c r="G653" s="90">
        <v>0.31819962950000003</v>
      </c>
      <c r="H653" s="102">
        <v>1.3215750615987811</v>
      </c>
      <c r="I653" s="89">
        <v>1.29029288</v>
      </c>
      <c r="J653" s="90">
        <v>2.837658604</v>
      </c>
      <c r="K653" s="102">
        <v>7.072674081318941</v>
      </c>
      <c r="L653" s="89">
        <v>0.12661265999999999</v>
      </c>
      <c r="M653" s="90">
        <v>0.17387738599999999</v>
      </c>
      <c r="N653" s="102">
        <v>0.46284531088478303</v>
      </c>
      <c r="O653" s="89">
        <v>6.2654804120229645E-4</v>
      </c>
      <c r="P653" s="90">
        <v>8.36951030057413E-4</v>
      </c>
      <c r="Q653" s="102">
        <v>2.8113517294680703E-3</v>
      </c>
      <c r="R653" s="89">
        <v>7.4127608915906785E-4</v>
      </c>
      <c r="S653" s="90">
        <v>9.9022619047619046E-4</v>
      </c>
      <c r="T653" s="102">
        <v>3.1276808935200304E-3</v>
      </c>
      <c r="U653" s="89">
        <v>6.4363101000000002E-3</v>
      </c>
      <c r="V653" s="90">
        <v>7.2709287149999996E-3</v>
      </c>
      <c r="W653" s="102">
        <v>4.6690963198041141E-2</v>
      </c>
      <c r="X653" s="89">
        <v>1.8318195999999999E-3</v>
      </c>
      <c r="Y653" s="90">
        <v>1.1505060750000001E-3</v>
      </c>
      <c r="Z653" s="102">
        <v>8.694661378547382E-3</v>
      </c>
      <c r="AA653" s="89">
        <v>1.04662564E-2</v>
      </c>
      <c r="AB653" s="90">
        <v>4.7155422250000001E-3</v>
      </c>
      <c r="AC653" s="102">
        <v>1.0288420232784402E-2</v>
      </c>
      <c r="AD653" s="89">
        <v>4.7101212000000003E-3</v>
      </c>
      <c r="AE653" s="90">
        <v>2.3909548000000001E-3</v>
      </c>
      <c r="AF653" s="102">
        <v>3.8312085056759794E-3</v>
      </c>
      <c r="AG653" s="89">
        <v>2.0199452199999999E-2</v>
      </c>
      <c r="AH653" s="90">
        <v>2.0435226090000001E-2</v>
      </c>
      <c r="AI653" s="102">
        <v>0.10271490852944345</v>
      </c>
      <c r="AJ653" s="89">
        <v>0.12941294</v>
      </c>
      <c r="AK653" s="90">
        <v>0.18323832200000001</v>
      </c>
      <c r="AL653" s="104">
        <v>0.18323832200000001</v>
      </c>
    </row>
    <row r="654" spans="1:38" x14ac:dyDescent="0.25">
      <c r="A654" s="71">
        <v>1991</v>
      </c>
      <c r="B654" s="72">
        <v>9</v>
      </c>
      <c r="C654" s="89">
        <v>1.3372635799999999</v>
      </c>
      <c r="D654" s="90">
        <v>0.42469670749999999</v>
      </c>
      <c r="E654" s="102">
        <v>5.571535296790624</v>
      </c>
      <c r="F654" s="89">
        <v>0.55131927999999997</v>
      </c>
      <c r="G654" s="90">
        <v>0.32811929950000002</v>
      </c>
      <c r="H654" s="102">
        <v>1.3259036637817159</v>
      </c>
      <c r="I654" s="89">
        <v>1.3247971700000001</v>
      </c>
      <c r="J654" s="90">
        <v>2.8468925239999998</v>
      </c>
      <c r="K654" s="102">
        <v>7.0833983797778695</v>
      </c>
      <c r="L654" s="89">
        <v>0.12661265999999999</v>
      </c>
      <c r="M654" s="90">
        <v>0.17387738599999999</v>
      </c>
      <c r="N654" s="102">
        <v>0.46305518917666511</v>
      </c>
      <c r="O654" s="89">
        <v>6.2654804120229645E-4</v>
      </c>
      <c r="P654" s="90">
        <v>8.36951030057413E-4</v>
      </c>
      <c r="Q654" s="102">
        <v>2.8205650994938126E-3</v>
      </c>
      <c r="R654" s="89">
        <v>7.4127608915906785E-4</v>
      </c>
      <c r="S654" s="90">
        <v>9.9022619047619046E-4</v>
      </c>
      <c r="T654" s="102">
        <v>3.168164093459722E-3</v>
      </c>
      <c r="U654" s="89">
        <v>6.8578360999999996E-3</v>
      </c>
      <c r="V654" s="90">
        <v>7.4030375599999998E-3</v>
      </c>
      <c r="W654" s="102">
        <v>4.6843998435997423E-2</v>
      </c>
      <c r="X654" s="89">
        <v>1.9510148999999999E-3</v>
      </c>
      <c r="Y654" s="90">
        <v>1.18562848E-3</v>
      </c>
      <c r="Z654" s="102">
        <v>8.7231529023872149E-3</v>
      </c>
      <c r="AA654" s="89">
        <v>1.11508444E-2</v>
      </c>
      <c r="AB654" s="90">
        <v>4.9120579750000001E-3</v>
      </c>
      <c r="AC654" s="102">
        <v>1.0322134130129243E-2</v>
      </c>
      <c r="AD654" s="89">
        <v>5.0176880000000002E-3</v>
      </c>
      <c r="AE654" s="90">
        <v>2.4801796399999999E-3</v>
      </c>
      <c r="AF654" s="102">
        <v>3.8437616734827594E-3</v>
      </c>
      <c r="AG654" s="89">
        <v>2.1521263799999999E-2</v>
      </c>
      <c r="AH654" s="90">
        <v>2.0843020269999998E-2</v>
      </c>
      <c r="AI654" s="102">
        <v>0.1030514567838612</v>
      </c>
      <c r="AJ654" s="89">
        <v>0.12941294</v>
      </c>
      <c r="AK654" s="90">
        <v>0.18323832200000001</v>
      </c>
      <c r="AL654" s="104">
        <v>0.18323832200000001</v>
      </c>
    </row>
    <row r="655" spans="1:38" x14ac:dyDescent="0.25">
      <c r="A655" s="71">
        <v>1991</v>
      </c>
      <c r="B655" s="72">
        <v>10</v>
      </c>
      <c r="C655" s="89">
        <v>1.39609889</v>
      </c>
      <c r="D655" s="90">
        <v>0.43932302899999998</v>
      </c>
      <c r="E655" s="102">
        <v>5.5794208143842576</v>
      </c>
      <c r="F655" s="89">
        <v>0.58499599000000002</v>
      </c>
      <c r="G655" s="90">
        <v>0.33802109000000002</v>
      </c>
      <c r="H655" s="102">
        <v>1.3322971748971084</v>
      </c>
      <c r="I655" s="89">
        <v>1.3579312699999999</v>
      </c>
      <c r="J655" s="90">
        <v>2.8555223125000002</v>
      </c>
      <c r="K655" s="102">
        <v>7.0991832786159579</v>
      </c>
      <c r="L655" s="89">
        <v>0.12621262</v>
      </c>
      <c r="M655" s="90">
        <v>0.1730223005</v>
      </c>
      <c r="N655" s="102">
        <v>0.46336365086761822</v>
      </c>
      <c r="O655" s="89">
        <v>6.2654804120229645E-4</v>
      </c>
      <c r="P655" s="90">
        <v>8.36951030057413E-4</v>
      </c>
      <c r="Q655" s="102">
        <v>2.8127456827727213E-3</v>
      </c>
      <c r="R655" s="89">
        <v>7.4127608915906785E-4</v>
      </c>
      <c r="S655" s="90">
        <v>9.9022619047619046E-4</v>
      </c>
      <c r="T655" s="102">
        <v>3.227720893957199E-3</v>
      </c>
      <c r="U655" s="89">
        <v>7.2784540999999998E-3</v>
      </c>
      <c r="V655" s="90">
        <v>7.5338297249999998E-3</v>
      </c>
      <c r="W655" s="102">
        <v>4.7069708478470508E-2</v>
      </c>
      <c r="X655" s="89">
        <v>2.0709786E-3</v>
      </c>
      <c r="Y655" s="90">
        <v>1.22075875E-3</v>
      </c>
      <c r="Z655" s="102">
        <v>8.7651833998197738E-3</v>
      </c>
      <c r="AA655" s="89">
        <v>1.1834770499999999E-2</v>
      </c>
      <c r="AB655" s="90">
        <v>5.108697045E-3</v>
      </c>
      <c r="AC655" s="102">
        <v>1.0371888260619825E-2</v>
      </c>
      <c r="AD655" s="89">
        <v>5.3255224999999998E-3</v>
      </c>
      <c r="AE655" s="90">
        <v>2.5691278099999998E-3</v>
      </c>
      <c r="AF655" s="102">
        <v>3.8622919879006969E-3</v>
      </c>
      <c r="AG655" s="89">
        <v>2.28409784E-2</v>
      </c>
      <c r="AH655" s="90">
        <v>2.1248297185000001E-2</v>
      </c>
      <c r="AI655" s="102">
        <v>0.10354770073723538</v>
      </c>
      <c r="AJ655" s="89">
        <v>0.12901290000000001</v>
      </c>
      <c r="AK655" s="90">
        <v>0.18238323649999999</v>
      </c>
      <c r="AL655" s="104">
        <v>0.18238323649999999</v>
      </c>
    </row>
    <row r="656" spans="1:38" x14ac:dyDescent="0.25">
      <c r="A656" s="71">
        <v>1991</v>
      </c>
      <c r="B656" s="72">
        <v>11</v>
      </c>
      <c r="C656" s="89">
        <v>1.4561091100000001</v>
      </c>
      <c r="D656" s="90">
        <v>0.45426982649999997</v>
      </c>
      <c r="E656" s="102">
        <v>5.581946300121075</v>
      </c>
      <c r="F656" s="89">
        <v>0.61883664000000005</v>
      </c>
      <c r="G656" s="90">
        <v>0.34796220700000002</v>
      </c>
      <c r="H656" s="102">
        <v>1.334327878420988</v>
      </c>
      <c r="I656" s="89">
        <v>1.38977621</v>
      </c>
      <c r="J656" s="90">
        <v>2.863618373</v>
      </c>
      <c r="K656" s="102">
        <v>7.1042088170358229</v>
      </c>
      <c r="L656" s="89">
        <v>0.12621262</v>
      </c>
      <c r="M656" s="90">
        <v>0.1730223005</v>
      </c>
      <c r="N656" s="102">
        <v>0.46346349690985811</v>
      </c>
      <c r="O656" s="89">
        <v>6.2654804120229645E-4</v>
      </c>
      <c r="P656" s="90">
        <v>8.36951030057413E-4</v>
      </c>
      <c r="Q656" s="102">
        <v>2.8170371347547118E-3</v>
      </c>
      <c r="R656" s="89">
        <v>7.4127608915906785E-4</v>
      </c>
      <c r="S656" s="90">
        <v>9.9022619047619046E-4</v>
      </c>
      <c r="T656" s="102">
        <v>3.2467190241565287E-3</v>
      </c>
      <c r="U656" s="89">
        <v>7.6987662000000002E-3</v>
      </c>
      <c r="V656" s="90">
        <v>7.6644690650000003E-3</v>
      </c>
      <c r="W656" s="102">
        <v>4.714158772037734E-2</v>
      </c>
      <c r="X656" s="89">
        <v>2.1903904000000001E-3</v>
      </c>
      <c r="Y656" s="90">
        <v>1.2560868349999999E-3</v>
      </c>
      <c r="Z656" s="102">
        <v>8.778572738279455E-3</v>
      </c>
      <c r="AA656" s="89">
        <v>1.25186333E-2</v>
      </c>
      <c r="AB656" s="90">
        <v>5.3062908300000001E-3</v>
      </c>
      <c r="AC656" s="102">
        <v>1.0387705757813157E-2</v>
      </c>
      <c r="AD656" s="89">
        <v>5.6328146000000001E-3</v>
      </c>
      <c r="AE656" s="90">
        <v>2.658776945E-3</v>
      </c>
      <c r="AF656" s="102">
        <v>3.8681786877391541E-3</v>
      </c>
      <c r="AG656" s="89">
        <v>2.4160916599999999E-2</v>
      </c>
      <c r="AH656" s="90">
        <v>2.1653369265E-2</v>
      </c>
      <c r="AI656" s="102">
        <v>0.10370615505888599</v>
      </c>
      <c r="AJ656" s="89">
        <v>0.12901290000000001</v>
      </c>
      <c r="AK656" s="90">
        <v>0.18238323649999999</v>
      </c>
      <c r="AL656" s="104">
        <v>0.18238323649999999</v>
      </c>
    </row>
    <row r="657" spans="1:38" x14ac:dyDescent="0.25">
      <c r="A657" s="71">
        <v>1991</v>
      </c>
      <c r="B657" s="72">
        <v>12</v>
      </c>
      <c r="C657" s="89">
        <v>1.5173002799999999</v>
      </c>
      <c r="D657" s="90">
        <v>0.46963530549999999</v>
      </c>
      <c r="E657" s="102">
        <v>5.5875172705849145</v>
      </c>
      <c r="F657" s="89">
        <v>0.65281</v>
      </c>
      <c r="G657" s="90">
        <v>0.35804109750000002</v>
      </c>
      <c r="H657" s="102">
        <v>1.3388085233444038</v>
      </c>
      <c r="I657" s="89">
        <v>1.42048518</v>
      </c>
      <c r="J657" s="90">
        <v>2.8711686140000001</v>
      </c>
      <c r="K657" s="102">
        <v>7.1153147242078356</v>
      </c>
      <c r="L657" s="89">
        <v>0.12621262</v>
      </c>
      <c r="M657" s="90">
        <v>0.1730223005</v>
      </c>
      <c r="N657" s="102">
        <v>0.46368152189334855</v>
      </c>
      <c r="O657" s="89">
        <v>6.2654804120229645E-4</v>
      </c>
      <c r="P657" s="90">
        <v>8.36951030057413E-4</v>
      </c>
      <c r="Q657" s="102">
        <v>2.8264923832191633E-3</v>
      </c>
      <c r="R657" s="89">
        <v>7.4127608915906785E-4</v>
      </c>
      <c r="S657" s="90">
        <v>9.9022619047619046E-4</v>
      </c>
      <c r="T657" s="102">
        <v>3.2885789459237967E-3</v>
      </c>
      <c r="U657" s="89">
        <v>8.1210893000000003E-3</v>
      </c>
      <c r="V657" s="90">
        <v>7.7959984899999999E-3</v>
      </c>
      <c r="W657" s="102">
        <v>4.7299833940453818E-2</v>
      </c>
      <c r="X657" s="89">
        <v>2.3109126999999998E-3</v>
      </c>
      <c r="Y657" s="90">
        <v>1.2916464549999999E-3</v>
      </c>
      <c r="Z657" s="102">
        <v>8.8080531116069161E-3</v>
      </c>
      <c r="AA657" s="89">
        <v>1.32049604E-2</v>
      </c>
      <c r="AB657" s="90">
        <v>5.5062740449999996E-3</v>
      </c>
      <c r="AC657" s="102">
        <v>1.0422584549208131E-2</v>
      </c>
      <c r="AD657" s="89">
        <v>5.9415346000000003E-3</v>
      </c>
      <c r="AE657" s="90">
        <v>2.749249675E-3</v>
      </c>
      <c r="AF657" s="102">
        <v>3.8811671849083838E-3</v>
      </c>
      <c r="AG657" s="89">
        <v>2.5486120000000001E-2</v>
      </c>
      <c r="AH657" s="90">
        <v>2.2061364994999999E-2</v>
      </c>
      <c r="AI657" s="102">
        <v>0.10405423430276557</v>
      </c>
      <c r="AJ657" s="89">
        <v>0.12901290000000001</v>
      </c>
      <c r="AK657" s="90">
        <v>0.18238323649999999</v>
      </c>
      <c r="AL657" s="104">
        <v>0.18238323649999999</v>
      </c>
    </row>
    <row r="658" spans="1:38" x14ac:dyDescent="0.25">
      <c r="A658" s="71">
        <v>1991</v>
      </c>
      <c r="B658" s="72">
        <v>13</v>
      </c>
      <c r="C658" s="89">
        <v>1.5801237100000001</v>
      </c>
      <c r="D658" s="90">
        <v>0.48551022599999999</v>
      </c>
      <c r="E658" s="102">
        <v>5.5756561899772228</v>
      </c>
      <c r="F658" s="89">
        <v>0.68692317999999997</v>
      </c>
      <c r="G658" s="90">
        <v>0.36825551950000002</v>
      </c>
      <c r="H658" s="102">
        <v>1.3424378207746803</v>
      </c>
      <c r="I658" s="89">
        <v>1.4499808700000001</v>
      </c>
      <c r="J658" s="90">
        <v>2.8782922504999999</v>
      </c>
      <c r="K658" s="102">
        <v>7.1110227602060583</v>
      </c>
      <c r="L658" s="89">
        <v>0.12621262</v>
      </c>
      <c r="M658" s="90">
        <v>0.1730223005</v>
      </c>
      <c r="N658" s="102">
        <v>0.46390215666487133</v>
      </c>
      <c r="O658" s="89">
        <v>6.2654804120229645E-4</v>
      </c>
      <c r="P658" s="90">
        <v>8.36951030057413E-4</v>
      </c>
      <c r="Q658" s="102">
        <v>2.8341569763082834E-3</v>
      </c>
      <c r="R658" s="89">
        <v>7.4127608915906785E-4</v>
      </c>
      <c r="S658" s="90">
        <v>9.9022619047619046E-4</v>
      </c>
      <c r="T658" s="102">
        <v>3.3313491405340149E-3</v>
      </c>
      <c r="U658" s="89">
        <v>8.5454782999999992E-3</v>
      </c>
      <c r="V658" s="90">
        <v>7.9290354600000008E-3</v>
      </c>
      <c r="W658" s="102">
        <v>4.7428040415735361E-2</v>
      </c>
      <c r="X658" s="89">
        <v>2.4315157999999998E-3</v>
      </c>
      <c r="Y658" s="90">
        <v>1.328176955E-3</v>
      </c>
      <c r="Z658" s="102">
        <v>8.8319065926850543E-3</v>
      </c>
      <c r="AA658" s="89">
        <v>1.3896303400000001E-2</v>
      </c>
      <c r="AB658" s="90">
        <v>5.7100839349999996E-3</v>
      </c>
      <c r="AC658" s="102">
        <v>1.0450831543394525E-2</v>
      </c>
      <c r="AD658" s="89">
        <v>6.2528130999999999E-3</v>
      </c>
      <c r="AE658" s="90">
        <v>2.84151104E-3</v>
      </c>
      <c r="AF658" s="102">
        <v>3.8916822895343219E-3</v>
      </c>
      <c r="AG658" s="89">
        <v>2.6819592199999999E-2</v>
      </c>
      <c r="AH658" s="90">
        <v>2.2474768530000001E-2</v>
      </c>
      <c r="AI658" s="102">
        <v>0.10433600664689442</v>
      </c>
      <c r="AJ658" s="89">
        <v>0.12901290000000001</v>
      </c>
      <c r="AK658" s="90">
        <v>0.18238323649999999</v>
      </c>
      <c r="AL658" s="104">
        <v>0.18238323649999999</v>
      </c>
    </row>
    <row r="659" spans="1:38" x14ac:dyDescent="0.25">
      <c r="A659" s="71">
        <v>1991</v>
      </c>
      <c r="B659" s="72">
        <v>14</v>
      </c>
      <c r="C659" s="89">
        <v>1.64451657</v>
      </c>
      <c r="D659" s="90">
        <v>0.50205801800000005</v>
      </c>
      <c r="E659" s="102">
        <v>5.5826769281291551</v>
      </c>
      <c r="F659" s="89">
        <v>0.72141929999999999</v>
      </c>
      <c r="G659" s="90">
        <v>0.3787194525</v>
      </c>
      <c r="H659" s="102">
        <v>1.3480913658585678</v>
      </c>
      <c r="I659" s="89">
        <v>1.4784275600000001</v>
      </c>
      <c r="J659" s="90">
        <v>2.8850172645000001</v>
      </c>
      <c r="K659" s="102">
        <v>7.1250467094286458</v>
      </c>
      <c r="L659" s="89">
        <v>0.12621262</v>
      </c>
      <c r="M659" s="90">
        <v>0.1730223005</v>
      </c>
      <c r="N659" s="102">
        <v>0.46417806749494717</v>
      </c>
      <c r="O659" s="89">
        <v>6.2654804120229645E-4</v>
      </c>
      <c r="P659" s="90">
        <v>8.36951030057413E-4</v>
      </c>
      <c r="Q659" s="102">
        <v>2.8460983649104595E-3</v>
      </c>
      <c r="R659" s="89">
        <v>7.4127608915906785E-4</v>
      </c>
      <c r="S659" s="90">
        <v>9.9022619047619046E-4</v>
      </c>
      <c r="T659" s="102">
        <v>3.3842328003093262E-3</v>
      </c>
      <c r="U659" s="89">
        <v>8.9744769999999998E-3</v>
      </c>
      <c r="V659" s="90">
        <v>8.0646315499999996E-3</v>
      </c>
      <c r="W659" s="102">
        <v>4.762794509446653E-2</v>
      </c>
      <c r="X659" s="89">
        <v>2.5538828999999998E-3</v>
      </c>
      <c r="Y659" s="90">
        <v>1.365082085E-3</v>
      </c>
      <c r="Z659" s="102">
        <v>8.8691314586566532E-3</v>
      </c>
      <c r="AA659" s="89">
        <v>1.4592376299999999E-2</v>
      </c>
      <c r="AB659" s="90">
        <v>5.9189854650000002E-3</v>
      </c>
      <c r="AC659" s="102">
        <v>1.0494881020355196E-2</v>
      </c>
      <c r="AD659" s="89">
        <v>6.5660218000000003E-3</v>
      </c>
      <c r="AE659" s="90">
        <v>2.9359654699999999E-3</v>
      </c>
      <c r="AF659" s="102">
        <v>3.9080863149308512E-3</v>
      </c>
      <c r="AG659" s="89">
        <v>2.8163780699999998E-2</v>
      </c>
      <c r="AH659" s="90">
        <v>2.2896326160000001E-2</v>
      </c>
      <c r="AI659" s="102">
        <v>0.10477585936217206</v>
      </c>
      <c r="AJ659" s="89">
        <v>0.12901290000000001</v>
      </c>
      <c r="AK659" s="90">
        <v>0.18238323649999999</v>
      </c>
      <c r="AL659" s="104">
        <v>0.18238323649999999</v>
      </c>
    </row>
    <row r="660" spans="1:38" x14ac:dyDescent="0.25">
      <c r="A660" s="71">
        <v>1991</v>
      </c>
      <c r="B660" s="72">
        <v>15</v>
      </c>
      <c r="C660" s="89">
        <v>1.71063206</v>
      </c>
      <c r="D660" s="90">
        <v>0.51932765599999997</v>
      </c>
      <c r="E660" s="102">
        <v>5.5906547763285905</v>
      </c>
      <c r="F660" s="89">
        <v>0.75622104000000001</v>
      </c>
      <c r="G660" s="90">
        <v>0.38951256350000002</v>
      </c>
      <c r="H660" s="102">
        <v>1.3545005132563834</v>
      </c>
      <c r="I660" s="89">
        <v>1.50594541</v>
      </c>
      <c r="J660" s="90">
        <v>2.8913887604999999</v>
      </c>
      <c r="K660" s="102">
        <v>7.1410018484535938</v>
      </c>
      <c r="L660" s="89">
        <v>0.12621262</v>
      </c>
      <c r="M660" s="90">
        <v>0.1730223005</v>
      </c>
      <c r="N660" s="102">
        <v>0.4617156891311357</v>
      </c>
      <c r="O660" s="89">
        <v>6.2654804120229645E-4</v>
      </c>
      <c r="P660" s="90">
        <v>8.36951030057413E-4</v>
      </c>
      <c r="Q660" s="102">
        <v>2.8947065366823062E-3</v>
      </c>
      <c r="R660" s="89">
        <v>7.4127608915906785E-4</v>
      </c>
      <c r="S660" s="90">
        <v>9.9022619047619046E-4</v>
      </c>
      <c r="T660" s="102">
        <v>3.4445323887305214E-3</v>
      </c>
      <c r="U660" s="89">
        <v>9.4078027000000005E-3</v>
      </c>
      <c r="V660" s="90">
        <v>8.2034805850000007E-3</v>
      </c>
      <c r="W660" s="102">
        <v>4.7854253695993915E-2</v>
      </c>
      <c r="X660" s="89">
        <v>2.6763352999999998E-3</v>
      </c>
      <c r="Y660" s="90">
        <v>1.4034764800000001E-3</v>
      </c>
      <c r="Z660" s="102">
        <v>8.9112645772727872E-3</v>
      </c>
      <c r="AA660" s="89">
        <v>1.52964356E-2</v>
      </c>
      <c r="AB660" s="90">
        <v>6.1347082000000001E-3</v>
      </c>
      <c r="AC660" s="102">
        <v>1.0544754416257624E-2</v>
      </c>
      <c r="AD660" s="89">
        <v>6.8836586000000002E-3</v>
      </c>
      <c r="AE660" s="90">
        <v>3.0331710049999999E-3</v>
      </c>
      <c r="AF660" s="102">
        <v>3.9266557297799503E-3</v>
      </c>
      <c r="AG660" s="89">
        <v>2.9523444400000001E-2</v>
      </c>
      <c r="AH660" s="90">
        <v>2.3329219540000001E-2</v>
      </c>
      <c r="AI660" s="102">
        <v>0.10527384785205553</v>
      </c>
      <c r="AJ660" s="89">
        <v>0.12901290000000001</v>
      </c>
      <c r="AK660" s="90">
        <v>0.18238323649999999</v>
      </c>
      <c r="AL660" s="104">
        <v>0.18238323649999999</v>
      </c>
    </row>
    <row r="661" spans="1:38" x14ac:dyDescent="0.25">
      <c r="A661" s="71">
        <v>1991</v>
      </c>
      <c r="B661" s="72">
        <v>16</v>
      </c>
      <c r="C661" s="89">
        <v>1.77859583</v>
      </c>
      <c r="D661" s="90">
        <v>0.53744862449999997</v>
      </c>
      <c r="E661" s="102">
        <v>5.5980775004828693</v>
      </c>
      <c r="F661" s="89">
        <v>0.79149168000000003</v>
      </c>
      <c r="G661" s="90">
        <v>0.40068393200000002</v>
      </c>
      <c r="H661" s="102">
        <v>1.3604867972496273</v>
      </c>
      <c r="I661" s="89">
        <v>1.5325061600000001</v>
      </c>
      <c r="J661" s="90">
        <v>2.8974407119999999</v>
      </c>
      <c r="K661" s="102">
        <v>7.1558287606519055</v>
      </c>
      <c r="L661" s="89">
        <v>0.12331233</v>
      </c>
      <c r="M661" s="90">
        <v>0.16703170149999999</v>
      </c>
      <c r="N661" s="102">
        <v>0.46199690653364989</v>
      </c>
      <c r="O661" s="89">
        <v>6.2654804120229645E-4</v>
      </c>
      <c r="P661" s="90">
        <v>8.36951030057413E-4</v>
      </c>
      <c r="Q661" s="102">
        <v>2.9075091375765009E-3</v>
      </c>
      <c r="R661" s="89">
        <v>7.4127608915906785E-4</v>
      </c>
      <c r="S661" s="90">
        <v>9.9022619047619046E-4</v>
      </c>
      <c r="T661" s="102">
        <v>3.5005135506957861E-3</v>
      </c>
      <c r="U661" s="89">
        <v>9.8469279999999996E-3</v>
      </c>
      <c r="V661" s="90">
        <v>8.3468739350000005E-3</v>
      </c>
      <c r="W661" s="102">
        <v>4.8065719497424567E-2</v>
      </c>
      <c r="X661" s="89">
        <v>2.8018938E-3</v>
      </c>
      <c r="Y661" s="90">
        <v>1.4425434799999999E-3</v>
      </c>
      <c r="Z661" s="102">
        <v>8.9506637459705642E-3</v>
      </c>
      <c r="AA661" s="89">
        <v>1.6010350900000001E-2</v>
      </c>
      <c r="AB661" s="90">
        <v>6.3579072400000002E-3</v>
      </c>
      <c r="AC661" s="102">
        <v>1.0591352656971146E-2</v>
      </c>
      <c r="AD661" s="89">
        <v>7.2046423000000004E-3</v>
      </c>
      <c r="AE661" s="90">
        <v>3.1342309099999998E-3</v>
      </c>
      <c r="AF661" s="102">
        <v>3.9440137281549197E-3</v>
      </c>
      <c r="AG661" s="89">
        <v>3.0900532000000001E-2</v>
      </c>
      <c r="AH661" s="90">
        <v>2.377526692E-2</v>
      </c>
      <c r="AI661" s="102">
        <v>0.10573907782611514</v>
      </c>
      <c r="AJ661" s="89">
        <v>0.12611261000000001</v>
      </c>
      <c r="AK661" s="90">
        <v>0.1763926375</v>
      </c>
      <c r="AL661" s="104">
        <v>0.1763926375</v>
      </c>
    </row>
    <row r="662" spans="1:38" x14ac:dyDescent="0.25">
      <c r="A662" s="71">
        <v>1991</v>
      </c>
      <c r="B662" s="72">
        <v>17</v>
      </c>
      <c r="C662" s="89">
        <v>1.8489395799999999</v>
      </c>
      <c r="D662" s="90">
        <v>0.55652242149999998</v>
      </c>
      <c r="E662" s="102">
        <v>5.6086404944988173</v>
      </c>
      <c r="F662" s="89">
        <v>0.82734229999999997</v>
      </c>
      <c r="G662" s="90">
        <v>0.41227706200000003</v>
      </c>
      <c r="H662" s="102">
        <v>1.3690228537562696</v>
      </c>
      <c r="I662" s="89">
        <v>1.55824323</v>
      </c>
      <c r="J662" s="90">
        <v>2.9032629045</v>
      </c>
      <c r="K662" s="102">
        <v>7.1769531488007923</v>
      </c>
      <c r="L662" s="89">
        <v>0.12331233</v>
      </c>
      <c r="M662" s="90">
        <v>0.16703170149999999</v>
      </c>
      <c r="N662" s="102">
        <v>0.46239649574230984</v>
      </c>
      <c r="O662" s="89">
        <v>6.2654804120229645E-4</v>
      </c>
      <c r="P662" s="90">
        <v>8.36951030057413E-4</v>
      </c>
      <c r="Q662" s="102">
        <v>2.9257491147665427E-3</v>
      </c>
      <c r="R662" s="89">
        <v>7.4127608915906785E-4</v>
      </c>
      <c r="S662" s="90">
        <v>9.9022619047619046E-4</v>
      </c>
      <c r="T662" s="102">
        <v>3.5803718729658773E-3</v>
      </c>
      <c r="U662" s="89">
        <v>1.0292008599999999E-2</v>
      </c>
      <c r="V662" s="90">
        <v>8.4955667900000007E-3</v>
      </c>
      <c r="W662" s="102">
        <v>4.8367291560191705E-2</v>
      </c>
      <c r="X662" s="89">
        <v>2.9295035000000001E-3</v>
      </c>
      <c r="Y662" s="90">
        <v>1.483914505E-3</v>
      </c>
      <c r="Z662" s="102">
        <v>9.0068263777095935E-3</v>
      </c>
      <c r="AA662" s="89">
        <v>1.6735673900000001E-2</v>
      </c>
      <c r="AB662" s="90">
        <v>6.5908539700000003E-3</v>
      </c>
      <c r="AC662" s="102">
        <v>1.0657806485552423E-2</v>
      </c>
      <c r="AD662" s="89">
        <v>7.5316571999999998E-3</v>
      </c>
      <c r="AE662" s="90">
        <v>3.2393658E-3</v>
      </c>
      <c r="AF662" s="102">
        <v>3.9687649765519258E-3</v>
      </c>
      <c r="AG662" s="89">
        <v>3.2300481999999998E-2</v>
      </c>
      <c r="AH662" s="90">
        <v>2.4238666400000001E-2</v>
      </c>
      <c r="AI662" s="102">
        <v>0.10640250279262646</v>
      </c>
      <c r="AJ662" s="89">
        <v>0.12611261000000001</v>
      </c>
      <c r="AK662" s="90">
        <v>0.1763926375</v>
      </c>
      <c r="AL662" s="104">
        <v>0.1763926375</v>
      </c>
    </row>
    <row r="663" spans="1:38" x14ac:dyDescent="0.25">
      <c r="A663" s="71">
        <v>1991</v>
      </c>
      <c r="B663" s="72">
        <v>18</v>
      </c>
      <c r="C663" s="89">
        <v>1.9213446599999999</v>
      </c>
      <c r="D663" s="90">
        <v>0.57673710850000004</v>
      </c>
      <c r="E663" s="102">
        <v>5.6044629311963492</v>
      </c>
      <c r="F663" s="89">
        <v>0.86387486999999996</v>
      </c>
      <c r="G663" s="90">
        <v>0.42440811899999997</v>
      </c>
      <c r="H663" s="102">
        <v>1.3722247853930556</v>
      </c>
      <c r="I663" s="89">
        <v>1.5832202399999999</v>
      </c>
      <c r="J663" s="90">
        <v>2.9088279914999999</v>
      </c>
      <c r="K663" s="102">
        <v>7.1782714884944445</v>
      </c>
      <c r="L663" s="89">
        <v>0.12331233</v>
      </c>
      <c r="M663" s="90">
        <v>0.16703170149999999</v>
      </c>
      <c r="N663" s="102">
        <v>0.46257094473906607</v>
      </c>
      <c r="O663" s="89">
        <v>6.2654804120229645E-4</v>
      </c>
      <c r="P663" s="90">
        <v>8.36951030057413E-4</v>
      </c>
      <c r="Q663" s="102">
        <v>2.9325887394473908E-3</v>
      </c>
      <c r="R663" s="89">
        <v>7.4127608915906785E-4</v>
      </c>
      <c r="S663" s="90">
        <v>9.9022619047619046E-4</v>
      </c>
      <c r="T663" s="102">
        <v>3.6146827791257489E-3</v>
      </c>
      <c r="U663" s="89">
        <v>1.07468296E-2</v>
      </c>
      <c r="V663" s="90">
        <v>8.6501626099999996E-3</v>
      </c>
      <c r="W663" s="102">
        <v>4.8480332542780114E-2</v>
      </c>
      <c r="X663" s="89">
        <v>3.0581723000000002E-3</v>
      </c>
      <c r="Y663" s="90">
        <v>1.526882495E-3</v>
      </c>
      <c r="Z663" s="102">
        <v>9.0278811381049682E-3</v>
      </c>
      <c r="AA663" s="89">
        <v>1.7474113999999999E-2</v>
      </c>
      <c r="AB663" s="90">
        <v>6.8344665949999998E-3</v>
      </c>
      <c r="AC663" s="102">
        <v>1.0682739604164351E-2</v>
      </c>
      <c r="AD663" s="89">
        <v>7.8638886000000005E-3</v>
      </c>
      <c r="AE663" s="90">
        <v>3.3492334849999999E-3</v>
      </c>
      <c r="AF663" s="102">
        <v>3.9780375108693479E-3</v>
      </c>
      <c r="AG663" s="89">
        <v>3.3725459200000002E-2</v>
      </c>
      <c r="AH663" s="90">
        <v>2.4721666470000001E-2</v>
      </c>
      <c r="AI663" s="102">
        <v>0.10665129885281674</v>
      </c>
      <c r="AJ663" s="89">
        <v>0.12611261000000001</v>
      </c>
      <c r="AK663" s="90">
        <v>0.1763926375</v>
      </c>
      <c r="AL663" s="104">
        <v>0.1763926375</v>
      </c>
    </row>
    <row r="664" spans="1:38" x14ac:dyDescent="0.25">
      <c r="A664" s="71">
        <v>1991</v>
      </c>
      <c r="B664" s="72">
        <v>19</v>
      </c>
      <c r="C664" s="89">
        <v>1.99643225</v>
      </c>
      <c r="D664" s="90">
        <v>0.59817614200000002</v>
      </c>
      <c r="E664" s="102">
        <v>5.6046887594191226</v>
      </c>
      <c r="F664" s="89">
        <v>0.90106330000000001</v>
      </c>
      <c r="G664" s="90">
        <v>0.43715087850000001</v>
      </c>
      <c r="H664" s="102">
        <v>1.3724126079079186</v>
      </c>
      <c r="I664" s="89">
        <v>1.6075553899999999</v>
      </c>
      <c r="J664" s="90">
        <v>2.914161145</v>
      </c>
      <c r="K664" s="102">
        <v>7.178746645825191</v>
      </c>
      <c r="L664" s="89">
        <v>0.12331233</v>
      </c>
      <c r="M664" s="90">
        <v>0.16703170149999999</v>
      </c>
      <c r="N664" s="102">
        <v>0.4625796896868884</v>
      </c>
      <c r="O664" s="89">
        <v>6.2654804120229645E-4</v>
      </c>
      <c r="P664" s="90">
        <v>8.36951030057413E-4</v>
      </c>
      <c r="Q664" s="102">
        <v>2.932991139412886E-3</v>
      </c>
      <c r="R664" s="89">
        <v>7.4127608915906785E-4</v>
      </c>
      <c r="S664" s="90">
        <v>9.9022619047619046E-4</v>
      </c>
      <c r="T664" s="102">
        <v>3.6164458180870844E-3</v>
      </c>
      <c r="U664" s="89">
        <v>1.1210610399999999E-2</v>
      </c>
      <c r="V664" s="90">
        <v>8.8121699999999994E-3</v>
      </c>
      <c r="W664" s="102">
        <v>4.8487129698706478E-2</v>
      </c>
      <c r="X664" s="89">
        <v>3.1896610999999999E-3</v>
      </c>
      <c r="Y664" s="90">
        <v>1.57208282E-3</v>
      </c>
      <c r="Z664" s="102">
        <v>9.029118470756806E-3</v>
      </c>
      <c r="AA664" s="89">
        <v>1.82274597E-2</v>
      </c>
      <c r="AB664" s="90">
        <v>7.0904964399999999E-3</v>
      </c>
      <c r="AC664" s="102">
        <v>1.0684197800592874E-2</v>
      </c>
      <c r="AD664" s="89">
        <v>8.2029692999999997E-3</v>
      </c>
      <c r="AE664" s="90">
        <v>3.4645677100000002E-3</v>
      </c>
      <c r="AF664" s="102">
        <v>3.9785826119735843E-3</v>
      </c>
      <c r="AG664" s="89">
        <v>3.5179252100000002E-2</v>
      </c>
      <c r="AH664" s="90">
        <v>2.522789298E-2</v>
      </c>
      <c r="AI664" s="102">
        <v>0.10666595389218482</v>
      </c>
      <c r="AJ664" s="89">
        <v>0.12611261000000001</v>
      </c>
      <c r="AK664" s="90">
        <v>0.1763926375</v>
      </c>
      <c r="AL664" s="104">
        <v>0.1763926375</v>
      </c>
    </row>
    <row r="665" spans="1:38" x14ac:dyDescent="0.25">
      <c r="A665" s="71">
        <v>1991</v>
      </c>
      <c r="B665" s="72">
        <v>20</v>
      </c>
      <c r="C665" s="89">
        <v>2.0740917099999998</v>
      </c>
      <c r="D665" s="90">
        <v>0.620969628</v>
      </c>
      <c r="E665" s="102">
        <v>5.6129891849360503</v>
      </c>
      <c r="F665" s="89">
        <v>0.93918939999999995</v>
      </c>
      <c r="G665" s="90">
        <v>0.45060757699999998</v>
      </c>
      <c r="H665" s="102">
        <v>1.379125170865668</v>
      </c>
      <c r="I665" s="89">
        <v>1.6311491300000001</v>
      </c>
      <c r="J665" s="90">
        <v>2.9193807879999998</v>
      </c>
      <c r="K665" s="102">
        <v>7.1953023538063574</v>
      </c>
      <c r="L665" s="89">
        <v>0.12331233</v>
      </c>
      <c r="M665" s="90">
        <v>0.16703170149999999</v>
      </c>
      <c r="N665" s="102">
        <v>0.46289293135318316</v>
      </c>
      <c r="O665" s="89">
        <v>6.2654804120229645E-4</v>
      </c>
      <c r="P665" s="90">
        <v>8.36951030057413E-4</v>
      </c>
      <c r="Q665" s="102">
        <v>2.926388277766635E-3</v>
      </c>
      <c r="R665" s="89">
        <v>7.4127608915906785E-4</v>
      </c>
      <c r="S665" s="90">
        <v>9.9022619047619046E-4</v>
      </c>
      <c r="T665" s="102">
        <v>3.6790245357442232E-3</v>
      </c>
      <c r="U665" s="89">
        <v>1.16844475E-2</v>
      </c>
      <c r="V665" s="90">
        <v>8.9823844799999993E-3</v>
      </c>
      <c r="W665" s="102">
        <v>4.8724271513131835E-2</v>
      </c>
      <c r="X665" s="89">
        <v>3.3249895000000002E-3</v>
      </c>
      <c r="Y665" s="90">
        <v>1.6197406499999999E-3</v>
      </c>
      <c r="Z665" s="102">
        <v>9.0732825853299792E-3</v>
      </c>
      <c r="AA665" s="89">
        <v>1.8998027899999999E-2</v>
      </c>
      <c r="AB665" s="90">
        <v>7.3609410449999996E-3</v>
      </c>
      <c r="AC665" s="102">
        <v>1.0736450797373119E-2</v>
      </c>
      <c r="AD665" s="89">
        <v>8.5492116999999999E-3</v>
      </c>
      <c r="AE665" s="90">
        <v>3.5868731E-3</v>
      </c>
      <c r="AF665" s="102">
        <v>3.9980456773171654E-3</v>
      </c>
      <c r="AG665" s="89">
        <v>3.6666589899999998E-2</v>
      </c>
      <c r="AH665" s="90">
        <v>2.575981493E-2</v>
      </c>
      <c r="AI665" s="102">
        <v>0.10718776246972243</v>
      </c>
      <c r="AJ665" s="89">
        <v>0.12611261000000001</v>
      </c>
      <c r="AK665" s="90">
        <v>0.1763926375</v>
      </c>
      <c r="AL665" s="104">
        <v>0.1763926375</v>
      </c>
    </row>
    <row r="666" spans="1:38" x14ac:dyDescent="0.25">
      <c r="A666" s="71">
        <v>1991</v>
      </c>
      <c r="B666" s="72">
        <v>21</v>
      </c>
      <c r="C666" s="89">
        <v>2.1547496900000001</v>
      </c>
      <c r="D666" s="90">
        <v>0.64531361799999998</v>
      </c>
      <c r="E666" s="102">
        <v>5.6179759094157529</v>
      </c>
      <c r="F666" s="89">
        <v>0.97823167</v>
      </c>
      <c r="G666" s="90">
        <v>0.4648209975</v>
      </c>
      <c r="H666" s="102">
        <v>1.3831517610505988</v>
      </c>
      <c r="I666" s="89">
        <v>1.6541140599999999</v>
      </c>
      <c r="J666" s="90">
        <v>2.9244773500000001</v>
      </c>
      <c r="K666" s="102">
        <v>7.2052801613810633</v>
      </c>
      <c r="L666" s="89">
        <v>0.12331233</v>
      </c>
      <c r="M666" s="90">
        <v>0.16703170149999999</v>
      </c>
      <c r="N666" s="102">
        <v>0.46308269657275214</v>
      </c>
      <c r="O666" s="89">
        <v>6.2654804120229645E-4</v>
      </c>
      <c r="P666" s="90">
        <v>8.36951030057413E-4</v>
      </c>
      <c r="Q666" s="102">
        <v>2.9349361533626958E-3</v>
      </c>
      <c r="R666" s="89">
        <v>7.4127608915906785E-4</v>
      </c>
      <c r="S666" s="90">
        <v>9.9022619047619046E-4</v>
      </c>
      <c r="T666" s="102">
        <v>3.7166885456950678E-3</v>
      </c>
      <c r="U666" s="89">
        <v>1.21693453E-2</v>
      </c>
      <c r="V666" s="90">
        <v>9.1621661899999995E-3</v>
      </c>
      <c r="W666" s="102">
        <v>4.8866606942832375E-2</v>
      </c>
      <c r="X666" s="89">
        <v>3.4632169000000002E-3</v>
      </c>
      <c r="Y666" s="90">
        <v>1.669945465E-3</v>
      </c>
      <c r="Z666" s="102">
        <v>9.0997958914732606E-3</v>
      </c>
      <c r="AA666" s="89">
        <v>1.97881894E-2</v>
      </c>
      <c r="AB666" s="90">
        <v>7.6471079999999997E-3</v>
      </c>
      <c r="AC666" s="102">
        <v>1.0767827425150912E-2</v>
      </c>
      <c r="AD666" s="89">
        <v>8.9048309000000006E-3</v>
      </c>
      <c r="AE666" s="90">
        <v>3.7154482050000001E-3</v>
      </c>
      <c r="AF666" s="102">
        <v>4.0097206179009305E-3</v>
      </c>
      <c r="AG666" s="89">
        <v>3.8191342199999999E-2</v>
      </c>
      <c r="AH666" s="90">
        <v>2.6322173179999998E-2</v>
      </c>
      <c r="AI666" s="102">
        <v>0.10750073075110111</v>
      </c>
      <c r="AJ666" s="89">
        <v>0.12611261000000001</v>
      </c>
      <c r="AK666" s="90">
        <v>0.1763926375</v>
      </c>
      <c r="AL666" s="104">
        <v>0.1763926375</v>
      </c>
    </row>
    <row r="667" spans="1:38" x14ac:dyDescent="0.25">
      <c r="A667" s="71">
        <v>1991</v>
      </c>
      <c r="B667" s="72">
        <v>22</v>
      </c>
      <c r="C667" s="89">
        <v>2.2384293300000002</v>
      </c>
      <c r="D667" s="90">
        <v>0.67132379350000004</v>
      </c>
      <c r="E667" s="102">
        <v>5.6249235013725478</v>
      </c>
      <c r="F667" s="89">
        <v>1.01830865</v>
      </c>
      <c r="G667" s="90">
        <v>0.47990906950000001</v>
      </c>
      <c r="H667" s="102">
        <v>1.3887437229157928</v>
      </c>
      <c r="I667" s="89">
        <v>1.67672113</v>
      </c>
      <c r="J667" s="90">
        <v>2.9294743075</v>
      </c>
      <c r="K667" s="102">
        <v>7.2191342731485975</v>
      </c>
      <c r="L667" s="89">
        <v>0.12331233</v>
      </c>
      <c r="M667" s="90">
        <v>0.16703170149999999</v>
      </c>
      <c r="N667" s="102">
        <v>0.46334596493613966</v>
      </c>
      <c r="O667" s="89">
        <v>6.2654804120229645E-4</v>
      </c>
      <c r="P667" s="90">
        <v>8.36951030057413E-4</v>
      </c>
      <c r="Q667" s="102">
        <v>2.9468014329187271E-3</v>
      </c>
      <c r="R667" s="89">
        <v>7.4127608915906785E-4</v>
      </c>
      <c r="S667" s="90">
        <v>9.9022619047619046E-4</v>
      </c>
      <c r="T667" s="102">
        <v>3.7689618251894453E-3</v>
      </c>
      <c r="U667" s="89">
        <v>1.2668459599999999E-2</v>
      </c>
      <c r="V667" s="90">
        <v>9.3526257549999998E-3</v>
      </c>
      <c r="W667" s="102">
        <v>4.9064073572265762E-2</v>
      </c>
      <c r="X667" s="89">
        <v>3.6050230000000002E-3</v>
      </c>
      <c r="Y667" s="90">
        <v>1.7234979200000001E-3</v>
      </c>
      <c r="Z667" s="102">
        <v>9.1365822707030475E-3</v>
      </c>
      <c r="AA667" s="89">
        <v>2.05983322E-2</v>
      </c>
      <c r="AB667" s="90">
        <v>7.9507641400000002E-3</v>
      </c>
      <c r="AC667" s="102">
        <v>1.0811355389344355E-2</v>
      </c>
      <c r="AD667" s="89">
        <v>9.2692400999999994E-3</v>
      </c>
      <c r="AE667" s="90">
        <v>3.8526634999999998E-3</v>
      </c>
      <c r="AF667" s="102">
        <v>4.025933409526266E-3</v>
      </c>
      <c r="AG667" s="89">
        <v>3.9756302E-2</v>
      </c>
      <c r="AH667" s="90">
        <v>2.6917645364999999E-2</v>
      </c>
      <c r="AI667" s="102">
        <v>0.10793537794613958</v>
      </c>
      <c r="AJ667" s="89">
        <v>0.12611261000000001</v>
      </c>
      <c r="AK667" s="90">
        <v>0.1763926375</v>
      </c>
      <c r="AL667" s="104">
        <v>0.1763926375</v>
      </c>
    </row>
    <row r="668" spans="1:38" x14ac:dyDescent="0.25">
      <c r="A668" s="71">
        <v>1991</v>
      </c>
      <c r="B668" s="72">
        <v>23</v>
      </c>
      <c r="C668" s="89">
        <v>2.3253833699999999</v>
      </c>
      <c r="D668" s="90">
        <v>0.69920130599999997</v>
      </c>
      <c r="E668" s="102">
        <v>5.4373403649608196</v>
      </c>
      <c r="F668" s="89">
        <v>1.0595545500000001</v>
      </c>
      <c r="G668" s="90">
        <v>0.49599137599999998</v>
      </c>
      <c r="H668" s="102">
        <v>1.3450341640330321</v>
      </c>
      <c r="I668" s="89">
        <v>1.69876564</v>
      </c>
      <c r="J668" s="90">
        <v>2.9343877525000002</v>
      </c>
      <c r="K668" s="102">
        <v>7.2723580943386361</v>
      </c>
      <c r="L668" s="89">
        <v>0.12331233</v>
      </c>
      <c r="M668" s="90">
        <v>0.16703170149999999</v>
      </c>
      <c r="N668" s="102">
        <v>0.44517135405408209</v>
      </c>
      <c r="O668" s="89">
        <v>6.2654804120229645E-4</v>
      </c>
      <c r="P668" s="90">
        <v>8.36951030057413E-4</v>
      </c>
      <c r="Q668" s="102">
        <v>2.8540430587192505E-3</v>
      </c>
      <c r="R668" s="89">
        <v>7.4127608915906785E-4</v>
      </c>
      <c r="S668" s="90">
        <v>9.9022619047619046E-4</v>
      </c>
      <c r="T668" s="102">
        <v>3.8197877738706016E-3</v>
      </c>
      <c r="U668" s="89">
        <v>1.3181263E-2</v>
      </c>
      <c r="V668" s="90">
        <v>9.5548570349999994E-3</v>
      </c>
      <c r="W668" s="102">
        <v>4.7519755976722082E-2</v>
      </c>
      <c r="X668" s="89">
        <v>3.7502007000000002E-3</v>
      </c>
      <c r="Y668" s="90">
        <v>1.7802110050000001E-3</v>
      </c>
      <c r="Z668" s="102">
        <v>8.8489849684447661E-3</v>
      </c>
      <c r="AA668" s="89">
        <v>2.1432329399999998E-2</v>
      </c>
      <c r="AB668" s="90">
        <v>8.27484725E-3</v>
      </c>
      <c r="AC668" s="102">
        <v>1.0471043770913447E-2</v>
      </c>
      <c r="AD668" s="89">
        <v>9.6442870999999993E-3</v>
      </c>
      <c r="AE668" s="90">
        <v>3.998518205E-3</v>
      </c>
      <c r="AF668" s="102">
        <v>3.8992114249109273E-3</v>
      </c>
      <c r="AG668" s="89">
        <v>4.1365067899999997E-2</v>
      </c>
      <c r="AH668" s="90">
        <v>2.7550931394999999E-2</v>
      </c>
      <c r="AI668" s="102">
        <v>0.10453802265474259</v>
      </c>
      <c r="AJ668" s="89">
        <v>0.12611261000000001</v>
      </c>
      <c r="AK668" s="90">
        <v>0.1763926375</v>
      </c>
      <c r="AL668" s="104">
        <v>0.1763926375</v>
      </c>
    </row>
    <row r="669" spans="1:38" x14ac:dyDescent="0.25">
      <c r="A669" s="71">
        <v>1991</v>
      </c>
      <c r="B669" s="72">
        <v>24</v>
      </c>
      <c r="C669" s="89">
        <v>2.4157565499999998</v>
      </c>
      <c r="D669" s="90">
        <v>0.72910079650000004</v>
      </c>
      <c r="E669" s="102">
        <v>5.4427709769405759</v>
      </c>
      <c r="F669" s="89">
        <v>1.1018984300000001</v>
      </c>
      <c r="G669" s="90">
        <v>0.51313598199999999</v>
      </c>
      <c r="H669" s="102">
        <v>1.3493920248651794</v>
      </c>
      <c r="I669" s="89">
        <v>1.7204025199999999</v>
      </c>
      <c r="J669" s="90">
        <v>2.9393125430000002</v>
      </c>
      <c r="K669" s="102">
        <v>7.2836038265399621</v>
      </c>
      <c r="L669" s="89">
        <v>0.12331233</v>
      </c>
      <c r="M669" s="90">
        <v>0.16703170149999999</v>
      </c>
      <c r="N669" s="102">
        <v>0.44537667308479229</v>
      </c>
      <c r="O669" s="89">
        <v>6.2654804120229645E-4</v>
      </c>
      <c r="P669" s="90">
        <v>8.36951030057413E-4</v>
      </c>
      <c r="Q669" s="102">
        <v>2.8632984945521898E-3</v>
      </c>
      <c r="R669" s="89">
        <v>7.4127608915906785E-4</v>
      </c>
      <c r="S669" s="90">
        <v>9.9022619047619046E-4</v>
      </c>
      <c r="T669" s="102">
        <v>3.8620515238963265E-3</v>
      </c>
      <c r="U669" s="89">
        <v>1.37086547E-2</v>
      </c>
      <c r="V669" s="90">
        <v>9.7703372750000007E-3</v>
      </c>
      <c r="W669" s="102">
        <v>4.767382622230585E-2</v>
      </c>
      <c r="X669" s="89">
        <v>3.9009867999999998E-3</v>
      </c>
      <c r="Y669" s="90">
        <v>1.84109084E-3</v>
      </c>
      <c r="Z669" s="102">
        <v>8.8776724569758596E-3</v>
      </c>
      <c r="AA669" s="89">
        <v>2.2290936300000001E-2</v>
      </c>
      <c r="AB669" s="90">
        <v>8.62051533E-3</v>
      </c>
      <c r="AC669" s="102">
        <v>1.0505004899241778E-2</v>
      </c>
      <c r="AD669" s="89">
        <v>1.0030993699999999E-2</v>
      </c>
      <c r="AE669" s="90">
        <v>4.1541480150000002E-3</v>
      </c>
      <c r="AF669" s="102">
        <v>3.9118544131050426E-3</v>
      </c>
      <c r="AG669" s="89">
        <v>4.3021458200000001E-2</v>
      </c>
      <c r="AH669" s="90">
        <v>2.8225374104999999E-2</v>
      </c>
      <c r="AI669" s="102">
        <v>0.10487682475375507</v>
      </c>
      <c r="AJ669" s="89">
        <v>0.12611261000000001</v>
      </c>
      <c r="AK669" s="90">
        <v>0.1763926375</v>
      </c>
      <c r="AL669" s="104">
        <v>0.1763926375</v>
      </c>
    </row>
    <row r="670" spans="1:38" x14ac:dyDescent="0.25">
      <c r="A670" s="71">
        <v>1991</v>
      </c>
      <c r="B670" s="72">
        <v>25</v>
      </c>
      <c r="C670" s="89">
        <v>2.4157565499999998</v>
      </c>
      <c r="D670" s="90">
        <v>0.72910079650000004</v>
      </c>
      <c r="E670" s="102">
        <v>5.4465192772807063</v>
      </c>
      <c r="F670" s="89">
        <v>1.1018984300000001</v>
      </c>
      <c r="G670" s="90">
        <v>0.51313598199999999</v>
      </c>
      <c r="H670" s="102">
        <v>1.3524204616325379</v>
      </c>
      <c r="I670" s="89">
        <v>1.7204025199999999</v>
      </c>
      <c r="J670" s="90">
        <v>2.9393125430000002</v>
      </c>
      <c r="K670" s="102">
        <v>7.2914342795776124</v>
      </c>
      <c r="L670" s="89">
        <v>0.12331233</v>
      </c>
      <c r="M670" s="90">
        <v>0.16703170149999999</v>
      </c>
      <c r="N670" s="102">
        <v>0.44551746737398595</v>
      </c>
      <c r="O670" s="89">
        <v>6.2654804120229645E-4</v>
      </c>
      <c r="P670" s="90">
        <v>8.36951030057413E-4</v>
      </c>
      <c r="Q670" s="102">
        <v>2.869714471726756E-3</v>
      </c>
      <c r="R670" s="89">
        <v>7.4127608915906785E-4</v>
      </c>
      <c r="S670" s="90">
        <v>9.9022619047619046E-4</v>
      </c>
      <c r="T670" s="102">
        <v>3.8913669787011378E-3</v>
      </c>
      <c r="U670" s="89">
        <v>1.37086547E-2</v>
      </c>
      <c r="V670" s="90">
        <v>9.7703372750000007E-3</v>
      </c>
      <c r="W670" s="102">
        <v>4.778062582331162E-2</v>
      </c>
      <c r="X670" s="89">
        <v>3.9009867999999998E-3</v>
      </c>
      <c r="Y670" s="90">
        <v>1.84109084E-3</v>
      </c>
      <c r="Z670" s="102">
        <v>8.8975828179237767E-3</v>
      </c>
      <c r="AA670" s="89">
        <v>2.2290936300000001E-2</v>
      </c>
      <c r="AB670" s="90">
        <v>8.62051533E-3</v>
      </c>
      <c r="AC670" s="102">
        <v>1.0528526177126464E-2</v>
      </c>
      <c r="AD670" s="89">
        <v>1.0030993699999999E-2</v>
      </c>
      <c r="AE670" s="90">
        <v>4.1541480150000002E-3</v>
      </c>
      <c r="AF670" s="102">
        <v>3.9206184093239184E-3</v>
      </c>
      <c r="AG670" s="89">
        <v>4.3021458200000001E-2</v>
      </c>
      <c r="AH670" s="90">
        <v>2.8225374104999999E-2</v>
      </c>
      <c r="AI670" s="102">
        <v>0.10511196338335824</v>
      </c>
      <c r="AJ670" s="89">
        <v>0.12611261000000001</v>
      </c>
      <c r="AK670" s="90">
        <v>0.1763926375</v>
      </c>
      <c r="AL670" s="104">
        <v>0.1763926375</v>
      </c>
    </row>
    <row r="671" spans="1:38" x14ac:dyDescent="0.25">
      <c r="A671" s="71">
        <v>1991</v>
      </c>
      <c r="B671" s="72">
        <v>26</v>
      </c>
      <c r="C671" s="89">
        <v>2.4157565499999998</v>
      </c>
      <c r="D671" s="90">
        <v>0.72910079650000004</v>
      </c>
      <c r="E671" s="102">
        <v>5.4482191948465371</v>
      </c>
      <c r="F671" s="89">
        <v>1.1018984300000001</v>
      </c>
      <c r="G671" s="90">
        <v>0.51313598199999999</v>
      </c>
      <c r="H671" s="102">
        <v>1.3537926001561655</v>
      </c>
      <c r="I671" s="89">
        <v>1.7204025199999999</v>
      </c>
      <c r="J671" s="90">
        <v>2.9393125430000002</v>
      </c>
      <c r="K671" s="102">
        <v>7.2949686189861254</v>
      </c>
      <c r="L671" s="89">
        <v>0.12331233</v>
      </c>
      <c r="M671" s="90">
        <v>0.16703170149999999</v>
      </c>
      <c r="N671" s="102">
        <v>0.44558179572132173</v>
      </c>
      <c r="O671" s="89">
        <v>6.2654804120229645E-4</v>
      </c>
      <c r="P671" s="90">
        <v>8.36951030057413E-4</v>
      </c>
      <c r="Q671" s="102">
        <v>2.8726365622559914E-3</v>
      </c>
      <c r="R671" s="89">
        <v>7.4127608915906785E-4</v>
      </c>
      <c r="S671" s="90">
        <v>9.9022619047619046E-4</v>
      </c>
      <c r="T671" s="102">
        <v>3.904720253468677E-3</v>
      </c>
      <c r="U671" s="89">
        <v>1.37086547E-2</v>
      </c>
      <c r="V671" s="90">
        <v>9.7703372750000007E-3</v>
      </c>
      <c r="W671" s="102">
        <v>4.7829250067571626E-2</v>
      </c>
      <c r="X671" s="89">
        <v>3.9009867999999998E-3</v>
      </c>
      <c r="Y671" s="90">
        <v>1.84109084E-3</v>
      </c>
      <c r="Z671" s="102">
        <v>8.9066134677758414E-3</v>
      </c>
      <c r="AA671" s="89">
        <v>2.2290936300000001E-2</v>
      </c>
      <c r="AB671" s="90">
        <v>8.62051533E-3</v>
      </c>
      <c r="AC671" s="102">
        <v>1.0539275369391556E-2</v>
      </c>
      <c r="AD671" s="89">
        <v>1.0030993699999999E-2</v>
      </c>
      <c r="AE671" s="90">
        <v>4.1541480150000002E-3</v>
      </c>
      <c r="AF671" s="102">
        <v>3.924609687518771E-3</v>
      </c>
      <c r="AG671" s="89">
        <v>4.3021458200000001E-2</v>
      </c>
      <c r="AH671" s="90">
        <v>2.8225374104999999E-2</v>
      </c>
      <c r="AI671" s="102">
        <v>0.10521891198420327</v>
      </c>
      <c r="AJ671" s="89">
        <v>0.12611261000000001</v>
      </c>
      <c r="AK671" s="90">
        <v>0.1763926375</v>
      </c>
      <c r="AL671" s="104">
        <v>0.1763926375</v>
      </c>
    </row>
    <row r="672" spans="1:38" x14ac:dyDescent="0.25">
      <c r="A672" s="71">
        <v>1991</v>
      </c>
      <c r="B672" s="72">
        <v>27</v>
      </c>
      <c r="C672" s="89">
        <v>2.4157565499999998</v>
      </c>
      <c r="D672" s="90">
        <v>0.72910079650000004</v>
      </c>
      <c r="E672" s="102">
        <v>5.4493588281278837</v>
      </c>
      <c r="F672" s="89">
        <v>1.1018984300000001</v>
      </c>
      <c r="G672" s="90">
        <v>0.51313598199999999</v>
      </c>
      <c r="H672" s="102">
        <v>1.3547128134846225</v>
      </c>
      <c r="I672" s="89">
        <v>1.7204025199999999</v>
      </c>
      <c r="J672" s="90">
        <v>2.9393125430000002</v>
      </c>
      <c r="K672" s="102">
        <v>7.2973474706987584</v>
      </c>
      <c r="L672" s="89">
        <v>0.12331233</v>
      </c>
      <c r="M672" s="90">
        <v>0.16703170149999999</v>
      </c>
      <c r="N672" s="102">
        <v>0.44562412079808483</v>
      </c>
      <c r="O672" s="89">
        <v>6.2654804120229645E-4</v>
      </c>
      <c r="P672" s="90">
        <v>8.36951030057413E-4</v>
      </c>
      <c r="Q672" s="102">
        <v>2.8745938665396945E-3</v>
      </c>
      <c r="R672" s="89">
        <v>7.4127608915906785E-4</v>
      </c>
      <c r="S672" s="90">
        <v>9.9022619047619046E-4</v>
      </c>
      <c r="T672" s="102">
        <v>3.9136637264572584E-3</v>
      </c>
      <c r="U672" s="89">
        <v>1.37086547E-2</v>
      </c>
      <c r="V672" s="90">
        <v>9.7703372750000007E-3</v>
      </c>
      <c r="W672" s="102">
        <v>4.7861827104098559E-2</v>
      </c>
      <c r="X672" s="89">
        <v>3.9009867999999998E-3</v>
      </c>
      <c r="Y672" s="90">
        <v>1.84109084E-3</v>
      </c>
      <c r="Z672" s="102">
        <v>8.9126944900161081E-3</v>
      </c>
      <c r="AA672" s="89">
        <v>2.2290936300000001E-2</v>
      </c>
      <c r="AB672" s="90">
        <v>8.62051533E-3</v>
      </c>
      <c r="AC672" s="102">
        <v>1.0546433736414751E-2</v>
      </c>
      <c r="AD672" s="89">
        <v>1.0030993699999999E-2</v>
      </c>
      <c r="AE672" s="90">
        <v>4.1541480150000002E-3</v>
      </c>
      <c r="AF672" s="102">
        <v>3.9272862865561706E-3</v>
      </c>
      <c r="AG672" s="89">
        <v>4.3021458200000001E-2</v>
      </c>
      <c r="AH672" s="90">
        <v>2.8225374104999999E-2</v>
      </c>
      <c r="AI672" s="102">
        <v>0.10529040118275013</v>
      </c>
      <c r="AJ672" s="89">
        <v>0.12611261000000001</v>
      </c>
      <c r="AK672" s="90">
        <v>0.1763926375</v>
      </c>
      <c r="AL672" s="104">
        <v>0.1763926375</v>
      </c>
    </row>
    <row r="673" spans="1:38" x14ac:dyDescent="0.25">
      <c r="A673" s="71">
        <v>1991</v>
      </c>
      <c r="B673" s="72">
        <v>28</v>
      </c>
      <c r="C673" s="89">
        <v>2.4157565499999998</v>
      </c>
      <c r="D673" s="90">
        <v>0.72910079650000004</v>
      </c>
      <c r="E673" s="102">
        <v>5.4502991160468417</v>
      </c>
      <c r="F673" s="89">
        <v>1.1018984300000001</v>
      </c>
      <c r="G673" s="90">
        <v>0.51313598199999999</v>
      </c>
      <c r="H673" s="102">
        <v>1.3554720073785238</v>
      </c>
      <c r="I673" s="89">
        <v>1.7204025199999999</v>
      </c>
      <c r="J673" s="90">
        <v>2.9393125430000002</v>
      </c>
      <c r="K673" s="102">
        <v>7.2992951114387372</v>
      </c>
      <c r="L673" s="89">
        <v>0.12331233</v>
      </c>
      <c r="M673" s="90">
        <v>0.16703170149999999</v>
      </c>
      <c r="N673" s="102">
        <v>0.44565961190080983</v>
      </c>
      <c r="O673" s="89">
        <v>6.2654804120229645E-4</v>
      </c>
      <c r="P673" s="90">
        <v>8.36951030057413E-4</v>
      </c>
      <c r="Q673" s="102">
        <v>2.876192023302063E-3</v>
      </c>
      <c r="R673" s="89">
        <v>7.4127608915906785E-4</v>
      </c>
      <c r="S673" s="90">
        <v>9.9022619047619046E-4</v>
      </c>
      <c r="T673" s="102">
        <v>3.9209748075953888E-3</v>
      </c>
      <c r="U673" s="89">
        <v>1.37086547E-2</v>
      </c>
      <c r="V673" s="90">
        <v>9.7703372750000007E-3</v>
      </c>
      <c r="W673" s="102">
        <v>4.7888466080604819E-2</v>
      </c>
      <c r="X673" s="89">
        <v>3.9009867999999998E-3</v>
      </c>
      <c r="Y673" s="90">
        <v>1.84109084E-3</v>
      </c>
      <c r="Z673" s="102">
        <v>8.9176510754464446E-3</v>
      </c>
      <c r="AA673" s="89">
        <v>2.2290936300000001E-2</v>
      </c>
      <c r="AB673" s="90">
        <v>8.62051533E-3</v>
      </c>
      <c r="AC673" s="102">
        <v>1.0552293238455577E-2</v>
      </c>
      <c r="AD673" s="89">
        <v>1.0030993699999999E-2</v>
      </c>
      <c r="AE673" s="90">
        <v>4.1541480150000002E-3</v>
      </c>
      <c r="AF673" s="102">
        <v>3.9294677418141603E-3</v>
      </c>
      <c r="AG673" s="89">
        <v>4.3021458200000001E-2</v>
      </c>
      <c r="AH673" s="90">
        <v>2.8225374104999999E-2</v>
      </c>
      <c r="AI673" s="102">
        <v>0.10534914969341977</v>
      </c>
      <c r="AJ673" s="89">
        <v>0.12611261000000001</v>
      </c>
      <c r="AK673" s="90">
        <v>0.1763926375</v>
      </c>
      <c r="AL673" s="104">
        <v>0.1763926375</v>
      </c>
    </row>
    <row r="674" spans="1:38" x14ac:dyDescent="0.25">
      <c r="A674" s="71">
        <v>1991</v>
      </c>
      <c r="B674" s="72">
        <v>29</v>
      </c>
      <c r="C674" s="89">
        <v>2.4157565499999998</v>
      </c>
      <c r="D674" s="90">
        <v>0.72910079650000004</v>
      </c>
      <c r="E674" s="102">
        <v>5.4510634890393632</v>
      </c>
      <c r="F674" s="89">
        <v>1.1018984300000001</v>
      </c>
      <c r="G674" s="90">
        <v>0.51313598199999999</v>
      </c>
      <c r="H674" s="102">
        <v>1.3560805291302398</v>
      </c>
      <c r="I674" s="89">
        <v>1.7204025199999999</v>
      </c>
      <c r="J674" s="90">
        <v>2.9393125430000002</v>
      </c>
      <c r="K674" s="102">
        <v>7.3008607197649589</v>
      </c>
      <c r="L674" s="89">
        <v>0.12331233</v>
      </c>
      <c r="M674" s="90">
        <v>0.16703170149999999</v>
      </c>
      <c r="N674" s="102">
        <v>0.445689382914287</v>
      </c>
      <c r="O674" s="89">
        <v>6.2654804120229645E-4</v>
      </c>
      <c r="P674" s="90">
        <v>8.36951030057413E-4</v>
      </c>
      <c r="Q674" s="102">
        <v>2.8774860870175575E-3</v>
      </c>
      <c r="R674" s="89">
        <v>7.4127608915906785E-4</v>
      </c>
      <c r="S674" s="90">
        <v>9.9022619047619046E-4</v>
      </c>
      <c r="T674" s="102">
        <v>3.9269276553562651E-3</v>
      </c>
      <c r="U674" s="89">
        <v>1.37086547E-2</v>
      </c>
      <c r="V674" s="90">
        <v>9.7703372750000007E-3</v>
      </c>
      <c r="W674" s="102">
        <v>4.7909996719615981E-2</v>
      </c>
      <c r="X674" s="89">
        <v>3.9009867999999998E-3</v>
      </c>
      <c r="Y674" s="90">
        <v>1.84109084E-3</v>
      </c>
      <c r="Z674" s="102">
        <v>8.9216710190247947E-3</v>
      </c>
      <c r="AA674" s="89">
        <v>2.2290936300000001E-2</v>
      </c>
      <c r="AB674" s="90">
        <v>8.62051533E-3</v>
      </c>
      <c r="AC674" s="102">
        <v>1.0557055969940795E-2</v>
      </c>
      <c r="AD674" s="89">
        <v>1.0030993699999999E-2</v>
      </c>
      <c r="AE674" s="90">
        <v>4.1541480150000002E-3</v>
      </c>
      <c r="AF674" s="102">
        <v>3.9312317627122045E-3</v>
      </c>
      <c r="AG674" s="89">
        <v>4.3021458200000001E-2</v>
      </c>
      <c r="AH674" s="90">
        <v>2.8225374104999999E-2</v>
      </c>
      <c r="AI674" s="102">
        <v>0.10539649765287809</v>
      </c>
      <c r="AJ674" s="89">
        <v>0.12611261000000001</v>
      </c>
      <c r="AK674" s="90">
        <v>0.1763926375</v>
      </c>
      <c r="AL674" s="104">
        <v>0.1763926375</v>
      </c>
    </row>
    <row r="675" spans="1:38" x14ac:dyDescent="0.25">
      <c r="A675" s="71">
        <v>1991</v>
      </c>
      <c r="B675" s="72">
        <v>30</v>
      </c>
      <c r="C675" s="89">
        <v>2.4157565499999998</v>
      </c>
      <c r="D675" s="90">
        <v>0.72910079650000004</v>
      </c>
      <c r="E675" s="102">
        <v>5.4516749188974289</v>
      </c>
      <c r="F675" s="89">
        <v>1.1018984300000001</v>
      </c>
      <c r="G675" s="90">
        <v>0.51313598199999999</v>
      </c>
      <c r="H675" s="102">
        <v>1.3565675422904642</v>
      </c>
      <c r="I675" s="89">
        <v>1.7204025199999999</v>
      </c>
      <c r="J675" s="90">
        <v>2.9393125430000002</v>
      </c>
      <c r="K675" s="102">
        <v>7.3021124166790887</v>
      </c>
      <c r="L675" s="89">
        <v>0.12331233</v>
      </c>
      <c r="M675" s="90">
        <v>0.16703170149999999</v>
      </c>
      <c r="N675" s="102">
        <v>0.44571217074438296</v>
      </c>
      <c r="O675" s="89">
        <v>6.2654804120229645E-4</v>
      </c>
      <c r="P675" s="90">
        <v>8.36951030057413E-4</v>
      </c>
      <c r="Q675" s="102">
        <v>2.8785155443632831E-3</v>
      </c>
      <c r="R675" s="89">
        <v>7.4127608915906785E-4</v>
      </c>
      <c r="S675" s="90">
        <v>9.9022619047619046E-4</v>
      </c>
      <c r="T675" s="102">
        <v>3.9316537825386348E-3</v>
      </c>
      <c r="U675" s="89">
        <v>1.37086547E-2</v>
      </c>
      <c r="V675" s="90">
        <v>9.7703372750000007E-3</v>
      </c>
      <c r="W675" s="102">
        <v>4.792721106544285E-2</v>
      </c>
      <c r="X675" s="89">
        <v>3.9009867999999998E-3</v>
      </c>
      <c r="Y675" s="90">
        <v>1.84109084E-3</v>
      </c>
      <c r="Z675" s="102">
        <v>8.9248699519418467E-3</v>
      </c>
      <c r="AA675" s="89">
        <v>2.2290936300000001E-2</v>
      </c>
      <c r="AB675" s="90">
        <v>8.62051533E-3</v>
      </c>
      <c r="AC675" s="102">
        <v>1.0560845268011156E-2</v>
      </c>
      <c r="AD675" s="89">
        <v>1.0030993699999999E-2</v>
      </c>
      <c r="AE675" s="90">
        <v>4.1541480150000002E-3</v>
      </c>
      <c r="AF675" s="102">
        <v>3.9326451150343217E-3</v>
      </c>
      <c r="AG675" s="89">
        <v>4.3021458200000001E-2</v>
      </c>
      <c r="AH675" s="90">
        <v>2.8225374104999999E-2</v>
      </c>
      <c r="AI675" s="102">
        <v>0.10543428029899696</v>
      </c>
      <c r="AJ675" s="89">
        <v>0.12611261000000001</v>
      </c>
      <c r="AK675" s="90">
        <v>0.1763926375</v>
      </c>
      <c r="AL675" s="104">
        <v>0.1763926375</v>
      </c>
    </row>
    <row r="676" spans="1:38" ht="13" x14ac:dyDescent="0.3">
      <c r="A676" s="71">
        <v>1991</v>
      </c>
      <c r="B676" s="72">
        <v>31</v>
      </c>
      <c r="C676" s="89">
        <v>2.4157565499999998</v>
      </c>
      <c r="D676" s="90">
        <v>0.72910079650000004</v>
      </c>
      <c r="E676" s="91">
        <v>5.4516749188974289</v>
      </c>
      <c r="F676" s="89">
        <v>1.1018984300000001</v>
      </c>
      <c r="G676" s="90">
        <v>0.51313598199999999</v>
      </c>
      <c r="H676" s="91">
        <v>1.3565675422904642</v>
      </c>
      <c r="I676" s="89">
        <v>1.7204025199999999</v>
      </c>
      <c r="J676" s="90">
        <v>2.9393125430000002</v>
      </c>
      <c r="K676" s="91">
        <v>7.3021124166790887</v>
      </c>
      <c r="L676" s="89">
        <v>0.12331233</v>
      </c>
      <c r="M676" s="90">
        <v>0.16703170149999999</v>
      </c>
      <c r="N676" s="91">
        <v>0.44571217074438296</v>
      </c>
      <c r="O676" s="89">
        <v>6.2654804120229645E-4</v>
      </c>
      <c r="P676" s="90">
        <v>8.36951030057413E-4</v>
      </c>
      <c r="Q676" s="91">
        <v>2.8785155443632831E-3</v>
      </c>
      <c r="R676" s="89">
        <v>7.4127608915906785E-4</v>
      </c>
      <c r="S676" s="90">
        <v>9.9022619047619046E-4</v>
      </c>
      <c r="T676" s="91">
        <v>3.9316537825386348E-3</v>
      </c>
      <c r="U676" s="89">
        <v>1.37086547E-2</v>
      </c>
      <c r="V676" s="90">
        <v>9.7703372750000007E-3</v>
      </c>
      <c r="W676" s="91">
        <v>4.792721106544285E-2</v>
      </c>
      <c r="X676" s="89">
        <v>3.9009867999999998E-3</v>
      </c>
      <c r="Y676" s="90">
        <v>1.84109084E-3</v>
      </c>
      <c r="Z676" s="91">
        <v>8.9248699519418467E-3</v>
      </c>
      <c r="AA676" s="89">
        <v>2.2290936300000001E-2</v>
      </c>
      <c r="AB676" s="90">
        <v>8.62051533E-3</v>
      </c>
      <c r="AC676" s="91">
        <v>1.0560845268011156E-2</v>
      </c>
      <c r="AD676" s="89">
        <v>1.0030993699999999E-2</v>
      </c>
      <c r="AE676" s="90">
        <v>4.1541480150000002E-3</v>
      </c>
      <c r="AF676" s="91">
        <v>3.9326451150343217E-3</v>
      </c>
      <c r="AG676" s="89">
        <v>4.3021458200000001E-2</v>
      </c>
      <c r="AH676" s="90">
        <v>2.8225374104999999E-2</v>
      </c>
      <c r="AI676" s="91">
        <v>0.10543428029899696</v>
      </c>
      <c r="AJ676" s="89">
        <v>0.12611261000000001</v>
      </c>
      <c r="AK676" s="90">
        <v>0.1763926375</v>
      </c>
      <c r="AL676" s="104">
        <v>0.1763926375</v>
      </c>
    </row>
    <row r="677" spans="1:38" ht="13" x14ac:dyDescent="0.3">
      <c r="A677" s="71">
        <v>1991</v>
      </c>
      <c r="B677" s="72">
        <v>32</v>
      </c>
      <c r="C677" s="89">
        <v>2.4157565499999998</v>
      </c>
      <c r="D677" s="90">
        <v>0.72910079650000004</v>
      </c>
      <c r="E677" s="91">
        <v>5.4516749188974289</v>
      </c>
      <c r="F677" s="89">
        <v>1.1018984300000001</v>
      </c>
      <c r="G677" s="90">
        <v>0.51313598199999999</v>
      </c>
      <c r="H677" s="91">
        <v>1.3565675422904642</v>
      </c>
      <c r="I677" s="89">
        <v>1.7204025199999999</v>
      </c>
      <c r="J677" s="90">
        <v>2.9393125430000002</v>
      </c>
      <c r="K677" s="91">
        <v>7.3021124166790887</v>
      </c>
      <c r="L677" s="89">
        <v>0.12331233</v>
      </c>
      <c r="M677" s="90">
        <v>0.16703170149999999</v>
      </c>
      <c r="N677" s="91">
        <v>0.44571217074438296</v>
      </c>
      <c r="O677" s="89">
        <v>6.2654804120229645E-4</v>
      </c>
      <c r="P677" s="90">
        <v>8.36951030057413E-4</v>
      </c>
      <c r="Q677" s="91">
        <v>2.8785155443632831E-3</v>
      </c>
      <c r="R677" s="89">
        <v>7.4127608915906785E-4</v>
      </c>
      <c r="S677" s="90">
        <v>9.9022619047619046E-4</v>
      </c>
      <c r="T677" s="91">
        <v>3.9316537825386348E-3</v>
      </c>
      <c r="U677" s="89">
        <v>1.37086547E-2</v>
      </c>
      <c r="V677" s="90">
        <v>9.7703372750000007E-3</v>
      </c>
      <c r="W677" s="91">
        <v>4.792721106544285E-2</v>
      </c>
      <c r="X677" s="89">
        <v>3.9009867999999998E-3</v>
      </c>
      <c r="Y677" s="90">
        <v>1.84109084E-3</v>
      </c>
      <c r="Z677" s="91">
        <v>8.9248699519418467E-3</v>
      </c>
      <c r="AA677" s="89">
        <v>2.2290936300000001E-2</v>
      </c>
      <c r="AB677" s="90">
        <v>8.62051533E-3</v>
      </c>
      <c r="AC677" s="91">
        <v>1.0560845268011156E-2</v>
      </c>
      <c r="AD677" s="89">
        <v>1.0030993699999999E-2</v>
      </c>
      <c r="AE677" s="90">
        <v>4.1541480150000002E-3</v>
      </c>
      <c r="AF677" s="91">
        <v>3.9326451150343217E-3</v>
      </c>
      <c r="AG677" s="89">
        <v>4.3021458200000001E-2</v>
      </c>
      <c r="AH677" s="90">
        <v>2.8225374104999999E-2</v>
      </c>
      <c r="AI677" s="91">
        <v>0.10543428029899696</v>
      </c>
      <c r="AJ677" s="89">
        <v>0.12611261000000001</v>
      </c>
      <c r="AK677" s="90">
        <v>0.1763926375</v>
      </c>
      <c r="AL677" s="104">
        <v>0.1763926375</v>
      </c>
    </row>
    <row r="678" spans="1:38" ht="13" x14ac:dyDescent="0.3">
      <c r="A678" s="71">
        <v>1991</v>
      </c>
      <c r="B678" s="72">
        <v>33</v>
      </c>
      <c r="C678" s="89">
        <v>2.4157565499999998</v>
      </c>
      <c r="D678" s="90">
        <v>0.72910079650000004</v>
      </c>
      <c r="E678" s="91">
        <v>5.4516749188974289</v>
      </c>
      <c r="F678" s="89">
        <v>1.1018984300000001</v>
      </c>
      <c r="G678" s="90">
        <v>0.51313598199999999</v>
      </c>
      <c r="H678" s="91">
        <v>1.3565675422904642</v>
      </c>
      <c r="I678" s="89">
        <v>1.7204025199999999</v>
      </c>
      <c r="J678" s="90">
        <v>2.9393125430000002</v>
      </c>
      <c r="K678" s="91">
        <v>7.3021124166790887</v>
      </c>
      <c r="L678" s="89">
        <v>0.12331233</v>
      </c>
      <c r="M678" s="90">
        <v>0.16703170149999999</v>
      </c>
      <c r="N678" s="91">
        <v>0.44571217074438296</v>
      </c>
      <c r="O678" s="89">
        <v>6.2654804120229645E-4</v>
      </c>
      <c r="P678" s="90">
        <v>8.36951030057413E-4</v>
      </c>
      <c r="Q678" s="91">
        <v>2.8785155443632831E-3</v>
      </c>
      <c r="R678" s="89">
        <v>7.4127608915906785E-4</v>
      </c>
      <c r="S678" s="90">
        <v>9.9022619047619046E-4</v>
      </c>
      <c r="T678" s="91">
        <v>3.9316537825386348E-3</v>
      </c>
      <c r="U678" s="89">
        <v>1.37086547E-2</v>
      </c>
      <c r="V678" s="90">
        <v>9.7703372750000007E-3</v>
      </c>
      <c r="W678" s="91">
        <v>4.792721106544285E-2</v>
      </c>
      <c r="X678" s="89">
        <v>3.9009867999999998E-3</v>
      </c>
      <c r="Y678" s="90">
        <v>1.84109084E-3</v>
      </c>
      <c r="Z678" s="91">
        <v>8.9248699519418467E-3</v>
      </c>
      <c r="AA678" s="89">
        <v>2.2290936300000001E-2</v>
      </c>
      <c r="AB678" s="90">
        <v>8.62051533E-3</v>
      </c>
      <c r="AC678" s="91">
        <v>1.0560845268011156E-2</v>
      </c>
      <c r="AD678" s="89">
        <v>1.0030993699999999E-2</v>
      </c>
      <c r="AE678" s="90">
        <v>4.1541480150000002E-3</v>
      </c>
      <c r="AF678" s="91">
        <v>3.9326451150343217E-3</v>
      </c>
      <c r="AG678" s="89">
        <v>4.3021458200000001E-2</v>
      </c>
      <c r="AH678" s="90">
        <v>2.8225374104999999E-2</v>
      </c>
      <c r="AI678" s="91">
        <v>0.10543428029899696</v>
      </c>
      <c r="AJ678" s="89">
        <v>0.12611261000000001</v>
      </c>
      <c r="AK678" s="90">
        <v>0.1763926375</v>
      </c>
      <c r="AL678" s="104">
        <v>0.1763926375</v>
      </c>
    </row>
    <row r="679" spans="1:38" ht="13" x14ac:dyDescent="0.3">
      <c r="A679" s="71">
        <v>1991</v>
      </c>
      <c r="B679" s="72">
        <v>34</v>
      </c>
      <c r="C679" s="89">
        <v>2.4157565499999998</v>
      </c>
      <c r="D679" s="90">
        <v>0.72910079650000004</v>
      </c>
      <c r="E679" s="91">
        <v>5.4516749188974289</v>
      </c>
      <c r="F679" s="89">
        <v>1.1018984300000001</v>
      </c>
      <c r="G679" s="90">
        <v>0.51313598199999999</v>
      </c>
      <c r="H679" s="91">
        <v>1.3565675422904642</v>
      </c>
      <c r="I679" s="89">
        <v>1.7204025199999999</v>
      </c>
      <c r="J679" s="90">
        <v>2.9393125430000002</v>
      </c>
      <c r="K679" s="91">
        <v>7.3021124166790887</v>
      </c>
      <c r="L679" s="89">
        <v>0.12331233</v>
      </c>
      <c r="M679" s="90">
        <v>0.16703170149999999</v>
      </c>
      <c r="N679" s="91">
        <v>0.44571217074438296</v>
      </c>
      <c r="O679" s="89">
        <v>6.2654804120229645E-4</v>
      </c>
      <c r="P679" s="90">
        <v>8.36951030057413E-4</v>
      </c>
      <c r="Q679" s="91">
        <v>2.8785155443632831E-3</v>
      </c>
      <c r="R679" s="89">
        <v>7.4127608915906785E-4</v>
      </c>
      <c r="S679" s="90">
        <v>9.9022619047619046E-4</v>
      </c>
      <c r="T679" s="91">
        <v>3.9316537825386348E-3</v>
      </c>
      <c r="U679" s="89">
        <v>1.37086547E-2</v>
      </c>
      <c r="V679" s="90">
        <v>9.7703372750000007E-3</v>
      </c>
      <c r="W679" s="91">
        <v>4.792721106544285E-2</v>
      </c>
      <c r="X679" s="89">
        <v>3.9009867999999998E-3</v>
      </c>
      <c r="Y679" s="90">
        <v>1.84109084E-3</v>
      </c>
      <c r="Z679" s="91">
        <v>8.9248699519418467E-3</v>
      </c>
      <c r="AA679" s="89">
        <v>2.2290936300000001E-2</v>
      </c>
      <c r="AB679" s="90">
        <v>8.62051533E-3</v>
      </c>
      <c r="AC679" s="91">
        <v>1.0560845268011156E-2</v>
      </c>
      <c r="AD679" s="89">
        <v>1.0030993699999999E-2</v>
      </c>
      <c r="AE679" s="90">
        <v>4.1541480150000002E-3</v>
      </c>
      <c r="AF679" s="91">
        <v>3.9326451150343217E-3</v>
      </c>
      <c r="AG679" s="89">
        <v>4.3021458200000001E-2</v>
      </c>
      <c r="AH679" s="90">
        <v>2.8225374104999999E-2</v>
      </c>
      <c r="AI679" s="91">
        <v>0.10543428029899696</v>
      </c>
      <c r="AJ679" s="89">
        <v>0.12611261000000001</v>
      </c>
      <c r="AK679" s="90">
        <v>0.1763926375</v>
      </c>
      <c r="AL679" s="104">
        <v>0.1763926375</v>
      </c>
    </row>
    <row r="680" spans="1:38" ht="13" x14ac:dyDescent="0.3">
      <c r="A680" s="71">
        <v>1991</v>
      </c>
      <c r="B680" s="72">
        <v>35</v>
      </c>
      <c r="C680" s="89">
        <v>2.4157565499999998</v>
      </c>
      <c r="D680" s="90">
        <v>0.72910079650000004</v>
      </c>
      <c r="E680" s="91">
        <v>5.4516749188974289</v>
      </c>
      <c r="F680" s="89">
        <v>1.1018984300000001</v>
      </c>
      <c r="G680" s="90">
        <v>0.51313598199999999</v>
      </c>
      <c r="H680" s="91">
        <v>1.3565675422904642</v>
      </c>
      <c r="I680" s="89">
        <v>1.7204025199999999</v>
      </c>
      <c r="J680" s="90">
        <v>2.9393125430000002</v>
      </c>
      <c r="K680" s="91">
        <v>7.3021124166790887</v>
      </c>
      <c r="L680" s="89">
        <v>0.12331233</v>
      </c>
      <c r="M680" s="90">
        <v>0.16703170149999999</v>
      </c>
      <c r="N680" s="91">
        <v>0.44571217074438296</v>
      </c>
      <c r="O680" s="89">
        <v>6.2654804120229645E-4</v>
      </c>
      <c r="P680" s="90">
        <v>8.36951030057413E-4</v>
      </c>
      <c r="Q680" s="91">
        <v>2.8785155443632831E-3</v>
      </c>
      <c r="R680" s="89">
        <v>7.4127608915906785E-4</v>
      </c>
      <c r="S680" s="90">
        <v>9.9022619047619046E-4</v>
      </c>
      <c r="T680" s="91">
        <v>3.9316537825386348E-3</v>
      </c>
      <c r="U680" s="89">
        <v>1.37086547E-2</v>
      </c>
      <c r="V680" s="90">
        <v>9.7703372750000007E-3</v>
      </c>
      <c r="W680" s="91">
        <v>4.792721106544285E-2</v>
      </c>
      <c r="X680" s="89">
        <v>3.9009867999999998E-3</v>
      </c>
      <c r="Y680" s="90">
        <v>1.84109084E-3</v>
      </c>
      <c r="Z680" s="91">
        <v>8.9248699519418467E-3</v>
      </c>
      <c r="AA680" s="89">
        <v>2.2290936300000001E-2</v>
      </c>
      <c r="AB680" s="90">
        <v>8.62051533E-3</v>
      </c>
      <c r="AC680" s="91">
        <v>1.0560845268011156E-2</v>
      </c>
      <c r="AD680" s="89">
        <v>1.0030993699999999E-2</v>
      </c>
      <c r="AE680" s="90">
        <v>4.1541480150000002E-3</v>
      </c>
      <c r="AF680" s="91">
        <v>3.9326451150343217E-3</v>
      </c>
      <c r="AG680" s="89">
        <v>4.3021458200000001E-2</v>
      </c>
      <c r="AH680" s="90">
        <v>2.8225374104999999E-2</v>
      </c>
      <c r="AI680" s="91">
        <v>0.10543428029899696</v>
      </c>
      <c r="AJ680" s="89">
        <v>0.12611261000000001</v>
      </c>
      <c r="AK680" s="90">
        <v>0.1763926375</v>
      </c>
      <c r="AL680" s="104">
        <v>0.1763926375</v>
      </c>
    </row>
    <row r="681" spans="1:38" ht="13" x14ac:dyDescent="0.3">
      <c r="A681" s="71">
        <v>1991</v>
      </c>
      <c r="B681" s="72">
        <v>36</v>
      </c>
      <c r="C681" s="89">
        <v>2.4157565499999998</v>
      </c>
      <c r="D681" s="90">
        <v>0.72910079650000004</v>
      </c>
      <c r="E681" s="91">
        <v>5.4516749188974289</v>
      </c>
      <c r="F681" s="89">
        <v>1.1018984300000001</v>
      </c>
      <c r="G681" s="90">
        <v>0.51313598199999999</v>
      </c>
      <c r="H681" s="91">
        <v>1.3565675422904642</v>
      </c>
      <c r="I681" s="89">
        <v>1.7204025199999999</v>
      </c>
      <c r="J681" s="90">
        <v>2.9393125430000002</v>
      </c>
      <c r="K681" s="91">
        <v>7.3021124166790887</v>
      </c>
      <c r="L681" s="89">
        <v>0.12331233</v>
      </c>
      <c r="M681" s="90">
        <v>0.16703170149999999</v>
      </c>
      <c r="N681" s="91">
        <v>0.44571217074438296</v>
      </c>
      <c r="O681" s="89">
        <v>6.2654804120229645E-4</v>
      </c>
      <c r="P681" s="90">
        <v>8.36951030057413E-4</v>
      </c>
      <c r="Q681" s="91">
        <v>2.8785155443632831E-3</v>
      </c>
      <c r="R681" s="89">
        <v>7.4127608915906785E-4</v>
      </c>
      <c r="S681" s="90">
        <v>9.9022619047619046E-4</v>
      </c>
      <c r="T681" s="91">
        <v>3.9316537825386348E-3</v>
      </c>
      <c r="U681" s="89">
        <v>1.37086547E-2</v>
      </c>
      <c r="V681" s="90">
        <v>9.7703372750000007E-3</v>
      </c>
      <c r="W681" s="91">
        <v>4.792721106544285E-2</v>
      </c>
      <c r="X681" s="89">
        <v>3.9009867999999998E-3</v>
      </c>
      <c r="Y681" s="90">
        <v>1.84109084E-3</v>
      </c>
      <c r="Z681" s="91">
        <v>8.9248699519418467E-3</v>
      </c>
      <c r="AA681" s="89">
        <v>2.2290936300000001E-2</v>
      </c>
      <c r="AB681" s="90">
        <v>8.62051533E-3</v>
      </c>
      <c r="AC681" s="91">
        <v>1.0560845268011156E-2</v>
      </c>
      <c r="AD681" s="89">
        <v>1.0030993699999999E-2</v>
      </c>
      <c r="AE681" s="90">
        <v>4.1541480150000002E-3</v>
      </c>
      <c r="AF681" s="91">
        <v>3.9326451150343217E-3</v>
      </c>
      <c r="AG681" s="89">
        <v>4.3021458200000001E-2</v>
      </c>
      <c r="AH681" s="90">
        <v>2.8225374104999999E-2</v>
      </c>
      <c r="AI681" s="91">
        <v>0.10543428029899696</v>
      </c>
      <c r="AJ681" s="89">
        <v>0.12611261000000001</v>
      </c>
      <c r="AK681" s="90">
        <v>0.1763926375</v>
      </c>
      <c r="AL681" s="104">
        <v>0.1763926375</v>
      </c>
    </row>
    <row r="682" spans="1:38" ht="13" x14ac:dyDescent="0.3">
      <c r="A682" s="71">
        <v>1991</v>
      </c>
      <c r="B682" s="72">
        <v>37</v>
      </c>
      <c r="C682" s="89">
        <v>2.4157565499999998</v>
      </c>
      <c r="D682" s="90">
        <v>0.72910079650000004</v>
      </c>
      <c r="E682" s="91">
        <v>5.4516749188974289</v>
      </c>
      <c r="F682" s="89">
        <v>1.1018984300000001</v>
      </c>
      <c r="G682" s="90">
        <v>0.51313598199999999</v>
      </c>
      <c r="H682" s="91">
        <v>1.3565675422904642</v>
      </c>
      <c r="I682" s="89">
        <v>1.7204025199999999</v>
      </c>
      <c r="J682" s="90">
        <v>2.9393125430000002</v>
      </c>
      <c r="K682" s="91">
        <v>7.3021124166790887</v>
      </c>
      <c r="L682" s="89">
        <v>0.12331233</v>
      </c>
      <c r="M682" s="90">
        <v>0.16703170149999999</v>
      </c>
      <c r="N682" s="91">
        <v>0.44571217074438296</v>
      </c>
      <c r="O682" s="89">
        <v>6.2654804120229645E-4</v>
      </c>
      <c r="P682" s="90">
        <v>8.36951030057413E-4</v>
      </c>
      <c r="Q682" s="91">
        <v>2.8785155443632831E-3</v>
      </c>
      <c r="R682" s="89">
        <v>7.4127608915906785E-4</v>
      </c>
      <c r="S682" s="90">
        <v>9.9022619047619046E-4</v>
      </c>
      <c r="T682" s="91">
        <v>3.9316537825386348E-3</v>
      </c>
      <c r="U682" s="89">
        <v>1.37086547E-2</v>
      </c>
      <c r="V682" s="90">
        <v>9.7703372750000007E-3</v>
      </c>
      <c r="W682" s="91">
        <v>4.792721106544285E-2</v>
      </c>
      <c r="X682" s="89">
        <v>3.9009867999999998E-3</v>
      </c>
      <c r="Y682" s="90">
        <v>1.84109084E-3</v>
      </c>
      <c r="Z682" s="91">
        <v>8.9248699519418467E-3</v>
      </c>
      <c r="AA682" s="89">
        <v>2.2290936300000001E-2</v>
      </c>
      <c r="AB682" s="90">
        <v>8.62051533E-3</v>
      </c>
      <c r="AC682" s="91">
        <v>1.0560845268011156E-2</v>
      </c>
      <c r="AD682" s="89">
        <v>1.0030993699999999E-2</v>
      </c>
      <c r="AE682" s="90">
        <v>4.1541480150000002E-3</v>
      </c>
      <c r="AF682" s="91">
        <v>3.9326451150343217E-3</v>
      </c>
      <c r="AG682" s="89">
        <v>4.3021458200000001E-2</v>
      </c>
      <c r="AH682" s="90">
        <v>2.8225374104999999E-2</v>
      </c>
      <c r="AI682" s="91">
        <v>0.10543428029899696</v>
      </c>
      <c r="AJ682" s="89">
        <v>0.12611261000000001</v>
      </c>
      <c r="AK682" s="90">
        <v>0.1763926375</v>
      </c>
      <c r="AL682" s="104">
        <v>0.1763926375</v>
      </c>
    </row>
    <row r="683" spans="1:38" ht="13" x14ac:dyDescent="0.3">
      <c r="A683" s="71">
        <v>1991</v>
      </c>
      <c r="B683" s="72">
        <v>38</v>
      </c>
      <c r="C683" s="89">
        <v>2.4157565499999998</v>
      </c>
      <c r="D683" s="90">
        <v>0.72910079650000004</v>
      </c>
      <c r="E683" s="91">
        <v>5.4516749188974289</v>
      </c>
      <c r="F683" s="89">
        <v>1.1018984300000001</v>
      </c>
      <c r="G683" s="90">
        <v>0.51313598199999999</v>
      </c>
      <c r="H683" s="91">
        <v>1.3565675422904642</v>
      </c>
      <c r="I683" s="89">
        <v>1.7204025199999999</v>
      </c>
      <c r="J683" s="90">
        <v>2.9393125430000002</v>
      </c>
      <c r="K683" s="91">
        <v>7.3021124166790887</v>
      </c>
      <c r="L683" s="89">
        <v>0.12331233</v>
      </c>
      <c r="M683" s="90">
        <v>0.16703170149999999</v>
      </c>
      <c r="N683" s="91">
        <v>0.44571217074438296</v>
      </c>
      <c r="O683" s="89">
        <v>6.2654804120229645E-4</v>
      </c>
      <c r="P683" s="90">
        <v>8.36951030057413E-4</v>
      </c>
      <c r="Q683" s="91">
        <v>2.8785155443632831E-3</v>
      </c>
      <c r="R683" s="89">
        <v>7.4127608915906785E-4</v>
      </c>
      <c r="S683" s="90">
        <v>9.9022619047619046E-4</v>
      </c>
      <c r="T683" s="91">
        <v>3.9316537825386348E-3</v>
      </c>
      <c r="U683" s="89">
        <v>1.37086547E-2</v>
      </c>
      <c r="V683" s="90">
        <v>9.7703372750000007E-3</v>
      </c>
      <c r="W683" s="91">
        <v>4.792721106544285E-2</v>
      </c>
      <c r="X683" s="89">
        <v>3.9009867999999998E-3</v>
      </c>
      <c r="Y683" s="90">
        <v>1.84109084E-3</v>
      </c>
      <c r="Z683" s="91">
        <v>8.9248699519418467E-3</v>
      </c>
      <c r="AA683" s="89">
        <v>2.2290936300000001E-2</v>
      </c>
      <c r="AB683" s="90">
        <v>8.62051533E-3</v>
      </c>
      <c r="AC683" s="91">
        <v>1.0560845268011156E-2</v>
      </c>
      <c r="AD683" s="89">
        <v>1.0030993699999999E-2</v>
      </c>
      <c r="AE683" s="90">
        <v>4.1541480150000002E-3</v>
      </c>
      <c r="AF683" s="91">
        <v>3.9326451150343217E-3</v>
      </c>
      <c r="AG683" s="89">
        <v>4.3021458200000001E-2</v>
      </c>
      <c r="AH683" s="90">
        <v>2.8225374104999999E-2</v>
      </c>
      <c r="AI683" s="91">
        <v>0.10543428029899696</v>
      </c>
      <c r="AJ683" s="89">
        <v>0.12611261000000001</v>
      </c>
      <c r="AK683" s="90">
        <v>0.1763926375</v>
      </c>
      <c r="AL683" s="104">
        <v>0.1763926375</v>
      </c>
    </row>
    <row r="684" spans="1:38" ht="13.5" thickBot="1" x14ac:dyDescent="0.35">
      <c r="A684" s="73">
        <v>1991</v>
      </c>
      <c r="B684" s="74">
        <v>39</v>
      </c>
      <c r="C684" s="96">
        <v>2.4157565499999998</v>
      </c>
      <c r="D684" s="97">
        <v>0.72910079650000004</v>
      </c>
      <c r="E684" s="98">
        <v>5.4516749188974289</v>
      </c>
      <c r="F684" s="96">
        <v>1.1018984300000001</v>
      </c>
      <c r="G684" s="97">
        <v>0.51313598199999999</v>
      </c>
      <c r="H684" s="98">
        <v>1.3565675422904642</v>
      </c>
      <c r="I684" s="96">
        <v>1.7204025199999999</v>
      </c>
      <c r="J684" s="97">
        <v>2.9393125430000002</v>
      </c>
      <c r="K684" s="98">
        <v>7.3021124166790887</v>
      </c>
      <c r="L684" s="96">
        <v>0.12331233</v>
      </c>
      <c r="M684" s="97">
        <v>0.16703170149999999</v>
      </c>
      <c r="N684" s="98">
        <v>0.44571217074438296</v>
      </c>
      <c r="O684" s="96">
        <v>6.2654804120229645E-4</v>
      </c>
      <c r="P684" s="97">
        <v>8.36951030057413E-4</v>
      </c>
      <c r="Q684" s="98">
        <v>2.8785155443632831E-3</v>
      </c>
      <c r="R684" s="96">
        <v>7.4127608915906785E-4</v>
      </c>
      <c r="S684" s="97">
        <v>9.9022619047619046E-4</v>
      </c>
      <c r="T684" s="98">
        <v>3.9316537825386348E-3</v>
      </c>
      <c r="U684" s="96">
        <v>1.37086547E-2</v>
      </c>
      <c r="V684" s="97">
        <v>9.7703372750000007E-3</v>
      </c>
      <c r="W684" s="98">
        <v>4.792721106544285E-2</v>
      </c>
      <c r="X684" s="96">
        <v>3.9009867999999998E-3</v>
      </c>
      <c r="Y684" s="97">
        <v>1.84109084E-3</v>
      </c>
      <c r="Z684" s="98">
        <v>8.9248699519418467E-3</v>
      </c>
      <c r="AA684" s="96">
        <v>2.2290936300000001E-2</v>
      </c>
      <c r="AB684" s="97">
        <v>8.62051533E-3</v>
      </c>
      <c r="AC684" s="98">
        <v>1.0560845268011156E-2</v>
      </c>
      <c r="AD684" s="96">
        <v>1.0030993699999999E-2</v>
      </c>
      <c r="AE684" s="97">
        <v>4.1541480150000002E-3</v>
      </c>
      <c r="AF684" s="98">
        <v>3.9326451150343217E-3</v>
      </c>
      <c r="AG684" s="96">
        <v>4.3021458200000001E-2</v>
      </c>
      <c r="AH684" s="97">
        <v>2.8225374104999999E-2</v>
      </c>
      <c r="AI684" s="98">
        <v>0.10543428029899696</v>
      </c>
      <c r="AJ684" s="96">
        <v>0.12611261000000001</v>
      </c>
      <c r="AK684" s="97">
        <v>0.1763926375</v>
      </c>
      <c r="AL684" s="105">
        <v>0.1763926375</v>
      </c>
    </row>
    <row r="685" spans="1:38" x14ac:dyDescent="0.25">
      <c r="A685" s="69">
        <v>1992</v>
      </c>
      <c r="B685" s="70">
        <v>0</v>
      </c>
      <c r="C685" s="84">
        <v>0.84374800999999999</v>
      </c>
      <c r="D685" s="85">
        <v>0.29408615849999997</v>
      </c>
      <c r="E685" s="101">
        <v>1.4014740229505429</v>
      </c>
      <c r="F685" s="84">
        <v>0.23921361999999999</v>
      </c>
      <c r="G685" s="85">
        <v>0.2312521505</v>
      </c>
      <c r="H685" s="101">
        <v>0.32463267912498589</v>
      </c>
      <c r="I685" s="84">
        <v>0.96000748000000002</v>
      </c>
      <c r="J685" s="85">
        <v>2.7308408924999998</v>
      </c>
      <c r="K685" s="101">
        <v>7.0176870442694543</v>
      </c>
      <c r="L685" s="84">
        <v>0.14871487</v>
      </c>
      <c r="M685" s="85">
        <v>0.21846184399999999</v>
      </c>
      <c r="N685" s="101">
        <v>0.28128813977605088</v>
      </c>
      <c r="O685" s="84">
        <v>6.2654804120229645E-4</v>
      </c>
      <c r="P685" s="85">
        <v>8.36951030057413E-4</v>
      </c>
      <c r="Q685" s="101">
        <v>6.4755117619289492E-4</v>
      </c>
      <c r="R685" s="84">
        <v>7.4127608915906785E-4</v>
      </c>
      <c r="S685" s="85">
        <v>9.9022619047619046E-4</v>
      </c>
      <c r="T685" s="101">
        <v>2.3998928041270048E-3</v>
      </c>
      <c r="U685" s="84">
        <v>2.9767054999999998E-3</v>
      </c>
      <c r="V685" s="85">
        <v>6.0865684399999996E-3</v>
      </c>
      <c r="W685" s="101">
        <v>1.1469211166176937E-2</v>
      </c>
      <c r="X685" s="84">
        <v>8.463028E-4</v>
      </c>
      <c r="Y685" s="85">
        <v>8.4195739000000002E-4</v>
      </c>
      <c r="Z685" s="101">
        <v>2.1357631836384492E-3</v>
      </c>
      <c r="AA685" s="84">
        <v>4.8396704999999996E-3</v>
      </c>
      <c r="AB685" s="85">
        <v>3.010471385E-3</v>
      </c>
      <c r="AC685" s="101">
        <v>2.5272583610806464E-3</v>
      </c>
      <c r="AD685" s="84">
        <v>2.1775493000000001E-3</v>
      </c>
      <c r="AE685" s="85">
        <v>1.615346245E-3</v>
      </c>
      <c r="AF685" s="101">
        <v>9.4109993326285083E-4</v>
      </c>
      <c r="AG685" s="84">
        <v>9.3404368000000008E-3</v>
      </c>
      <c r="AH685" s="85">
        <v>1.6791904749999999E-2</v>
      </c>
      <c r="AI685" s="101">
        <v>2.5230968905657937E-2</v>
      </c>
      <c r="AJ685" s="84">
        <v>0.15151514999999999</v>
      </c>
      <c r="AK685" s="85">
        <v>0.22777277500000001</v>
      </c>
      <c r="AL685" s="103">
        <v>0.22777277500000001</v>
      </c>
    </row>
    <row r="686" spans="1:38" x14ac:dyDescent="0.25">
      <c r="A686" s="71">
        <v>1992</v>
      </c>
      <c r="B686" s="72">
        <v>1</v>
      </c>
      <c r="C686" s="89">
        <v>0.89025968</v>
      </c>
      <c r="D686" s="90">
        <v>0.30730145050000002</v>
      </c>
      <c r="E686" s="102">
        <v>1.4020081572979219</v>
      </c>
      <c r="F686" s="89">
        <v>0.27158871000000001</v>
      </c>
      <c r="G686" s="90">
        <v>0.24198349799999999</v>
      </c>
      <c r="H686" s="102">
        <v>0.32488389214467545</v>
      </c>
      <c r="I686" s="89">
        <v>1.0025717999999999</v>
      </c>
      <c r="J686" s="90">
        <v>2.7449639079999999</v>
      </c>
      <c r="K686" s="102">
        <v>7.0260999566711488</v>
      </c>
      <c r="L686" s="89">
        <v>0.12661265999999999</v>
      </c>
      <c r="M686" s="90">
        <v>0.17357735599999999</v>
      </c>
      <c r="N686" s="102">
        <v>0.28142293005400981</v>
      </c>
      <c r="O686" s="89">
        <v>6.2654804120229645E-4</v>
      </c>
      <c r="P686" s="90">
        <v>8.36951030057413E-4</v>
      </c>
      <c r="Q686" s="102">
        <v>6.4392298781266598E-4</v>
      </c>
      <c r="R686" s="89">
        <v>7.4127608915906785E-4</v>
      </c>
      <c r="S686" s="90">
        <v>9.9022619047619046E-4</v>
      </c>
      <c r="T686" s="102">
        <v>2.4021809358488423E-3</v>
      </c>
      <c r="U686" s="89">
        <v>3.3792398999999999E-3</v>
      </c>
      <c r="V686" s="90">
        <v>6.232993985E-3</v>
      </c>
      <c r="W686" s="102">
        <v>1.1478082548557755E-2</v>
      </c>
      <c r="X686" s="89">
        <v>9.6145089999999996E-4</v>
      </c>
      <c r="Y686" s="90">
        <v>8.8008729999999999E-4</v>
      </c>
      <c r="Z686" s="102">
        <v>2.1374185838802782E-3</v>
      </c>
      <c r="AA686" s="89">
        <v>5.4946947999999999E-3</v>
      </c>
      <c r="AB686" s="90">
        <v>3.2216882399999998E-3</v>
      </c>
      <c r="AC686" s="102">
        <v>2.5292148793993503E-3</v>
      </c>
      <c r="AD686" s="89">
        <v>2.4720863000000002E-3</v>
      </c>
      <c r="AE686" s="90">
        <v>1.71139894E-3</v>
      </c>
      <c r="AF686" s="102">
        <v>9.4183028405911927E-4</v>
      </c>
      <c r="AG686" s="89">
        <v>1.06040465E-2</v>
      </c>
      <c r="AH686" s="90">
        <v>1.7242383510000001E-2</v>
      </c>
      <c r="AI686" s="102">
        <v>2.5250452966154278E-2</v>
      </c>
      <c r="AJ686" s="89">
        <v>0.12941294</v>
      </c>
      <c r="AK686" s="90">
        <v>0.18288828700000001</v>
      </c>
      <c r="AL686" s="104">
        <v>0.18288828700000001</v>
      </c>
    </row>
    <row r="687" spans="1:38" x14ac:dyDescent="0.25">
      <c r="A687" s="71">
        <v>1992</v>
      </c>
      <c r="B687" s="72">
        <v>2</v>
      </c>
      <c r="C687" s="89">
        <v>0.94519976999999999</v>
      </c>
      <c r="D687" s="90">
        <v>0.32286242250000002</v>
      </c>
      <c r="E687" s="102">
        <v>1.4024219436323961</v>
      </c>
      <c r="F687" s="89">
        <v>0.30829329999999999</v>
      </c>
      <c r="G687" s="90">
        <v>0.25401816799999999</v>
      </c>
      <c r="H687" s="102">
        <v>0.32529390747450632</v>
      </c>
      <c r="I687" s="89">
        <v>1.04935288</v>
      </c>
      <c r="J687" s="90">
        <v>2.7605846509999998</v>
      </c>
      <c r="K687" s="102">
        <v>7.0237887109702033</v>
      </c>
      <c r="L687" s="89">
        <v>0.12661265999999999</v>
      </c>
      <c r="M687" s="90">
        <v>0.17357735599999999</v>
      </c>
      <c r="N687" s="102">
        <v>0.28139685449425789</v>
      </c>
      <c r="O687" s="89">
        <v>6.2654804120229645E-4</v>
      </c>
      <c r="P687" s="90">
        <v>8.36951030057413E-4</v>
      </c>
      <c r="Q687" s="102">
        <v>6.465039149888143E-4</v>
      </c>
      <c r="R687" s="89">
        <v>7.4127608915906785E-4</v>
      </c>
      <c r="S687" s="90">
        <v>9.9022619047619046E-4</v>
      </c>
      <c r="T687" s="102">
        <v>2.4060430134090938E-3</v>
      </c>
      <c r="U687" s="89">
        <v>3.8351686000000001E-3</v>
      </c>
      <c r="V687" s="90">
        <v>6.3977044250000002E-3</v>
      </c>
      <c r="W687" s="102">
        <v>1.1492579964933225E-2</v>
      </c>
      <c r="X687" s="89">
        <v>1.0913311999999999E-3</v>
      </c>
      <c r="Y687" s="90">
        <v>9.2283659000000004E-4</v>
      </c>
      <c r="Z687" s="102">
        <v>2.1401123104267034E-3</v>
      </c>
      <c r="AA687" s="89">
        <v>6.2363584999999997E-3</v>
      </c>
      <c r="AB687" s="90">
        <v>3.4563505649999999E-3</v>
      </c>
      <c r="AC687" s="102">
        <v>2.5324063868187368E-3</v>
      </c>
      <c r="AD687" s="89">
        <v>2.8064158999999999E-3</v>
      </c>
      <c r="AE687" s="90">
        <v>1.81834328E-3</v>
      </c>
      <c r="AF687" s="102">
        <v>9.4301838987935916E-4</v>
      </c>
      <c r="AG687" s="89">
        <v>1.20363317E-2</v>
      </c>
      <c r="AH687" s="90">
        <v>1.7748337879999999E-2</v>
      </c>
      <c r="AI687" s="102">
        <v>2.5282349010444551E-2</v>
      </c>
      <c r="AJ687" s="89">
        <v>0.12941294</v>
      </c>
      <c r="AK687" s="90">
        <v>0.18288828700000001</v>
      </c>
      <c r="AL687" s="104">
        <v>0.18288828700000001</v>
      </c>
    </row>
    <row r="688" spans="1:38" x14ac:dyDescent="0.25">
      <c r="A688" s="71">
        <v>1992</v>
      </c>
      <c r="B688" s="72">
        <v>3</v>
      </c>
      <c r="C688" s="89">
        <v>1.0001023200000001</v>
      </c>
      <c r="D688" s="90">
        <v>0.33792446599999998</v>
      </c>
      <c r="E688" s="102">
        <v>1.4185495064060183</v>
      </c>
      <c r="F688" s="89">
        <v>0.34433569000000003</v>
      </c>
      <c r="G688" s="90">
        <v>0.26550672199999997</v>
      </c>
      <c r="H688" s="102">
        <v>0.33819724145947494</v>
      </c>
      <c r="I688" s="89">
        <v>1.0940034000000001</v>
      </c>
      <c r="J688" s="90">
        <v>2.7750019385</v>
      </c>
      <c r="K688" s="102">
        <v>7.060227149746563</v>
      </c>
      <c r="L688" s="89">
        <v>0.12661265999999999</v>
      </c>
      <c r="M688" s="90">
        <v>0.17357735599999999</v>
      </c>
      <c r="N688" s="102">
        <v>0.27071427263219172</v>
      </c>
      <c r="O688" s="89">
        <v>6.2654804120229645E-4</v>
      </c>
      <c r="P688" s="90">
        <v>8.36951030057413E-4</v>
      </c>
      <c r="Q688" s="102">
        <v>6.6969223814325116E-4</v>
      </c>
      <c r="R688" s="89">
        <v>7.4127608915906785E-4</v>
      </c>
      <c r="S688" s="90">
        <v>9.9022619047619046E-4</v>
      </c>
      <c r="T688" s="102">
        <v>2.526635771349406E-3</v>
      </c>
      <c r="U688" s="89">
        <v>4.2837928999999997E-3</v>
      </c>
      <c r="V688" s="90">
        <v>6.5548001050000004E-3</v>
      </c>
      <c r="W688" s="102">
        <v>1.1948447894263749E-2</v>
      </c>
      <c r="X688" s="89">
        <v>1.2190014999999999E-3</v>
      </c>
      <c r="Y688" s="90">
        <v>9.6358843000000005E-4</v>
      </c>
      <c r="Z688" s="102">
        <v>2.2250047089849411E-3</v>
      </c>
      <c r="AA688" s="89">
        <v>6.9644460999999996E-3</v>
      </c>
      <c r="AB688" s="90">
        <v>3.681604605E-3</v>
      </c>
      <c r="AC688" s="102">
        <v>2.6328563228366041E-3</v>
      </c>
      <c r="AD688" s="89">
        <v>3.1338968E-3</v>
      </c>
      <c r="AE688" s="90">
        <v>1.9207731E-3</v>
      </c>
      <c r="AF688" s="102">
        <v>9.8042394355529684E-4</v>
      </c>
      <c r="AG688" s="89">
        <v>1.34422498E-2</v>
      </c>
      <c r="AH688" s="90">
        <v>1.8230827594999999E-2</v>
      </c>
      <c r="AI688" s="102">
        <v>2.6285207872783246E-2</v>
      </c>
      <c r="AJ688" s="89">
        <v>0.12941294</v>
      </c>
      <c r="AK688" s="90">
        <v>0.18288828700000001</v>
      </c>
      <c r="AL688" s="104">
        <v>0.18288828700000001</v>
      </c>
    </row>
    <row r="689" spans="1:38" x14ac:dyDescent="0.25">
      <c r="A689" s="71">
        <v>1992</v>
      </c>
      <c r="B689" s="72">
        <v>4</v>
      </c>
      <c r="C689" s="89">
        <v>1.0551174699999999</v>
      </c>
      <c r="D689" s="90">
        <v>0.35263805599999998</v>
      </c>
      <c r="E689" s="102">
        <v>5.5526752122345817</v>
      </c>
      <c r="F689" s="89">
        <v>0.37974550000000001</v>
      </c>
      <c r="G689" s="90">
        <v>0.27653635700000001</v>
      </c>
      <c r="H689" s="102">
        <v>1.2618912297212139</v>
      </c>
      <c r="I689" s="89">
        <v>1.1368229299999999</v>
      </c>
      <c r="J689" s="90">
        <v>2.788400776</v>
      </c>
      <c r="K689" s="102">
        <v>7.0522468162058436</v>
      </c>
      <c r="L689" s="89">
        <v>0.12661265999999999</v>
      </c>
      <c r="M689" s="90">
        <v>0.17357735599999999</v>
      </c>
      <c r="N689" s="102">
        <v>0.42747180341385949</v>
      </c>
      <c r="O689" s="89">
        <v>6.2654804120229645E-4</v>
      </c>
      <c r="P689" s="90">
        <v>8.36951030057413E-4</v>
      </c>
      <c r="Q689" s="102">
        <v>2.5023801855083377E-3</v>
      </c>
      <c r="R689" s="89">
        <v>7.4127608915906785E-4</v>
      </c>
      <c r="S689" s="90">
        <v>9.9022619047619046E-4</v>
      </c>
      <c r="T689" s="102">
        <v>2.5347622950639072E-3</v>
      </c>
      <c r="U689" s="89">
        <v>4.7241469999999997E-3</v>
      </c>
      <c r="V689" s="90">
        <v>6.7050050750000001E-3</v>
      </c>
      <c r="W689" s="102">
        <v>4.4582282127677848E-2</v>
      </c>
      <c r="X689" s="89">
        <v>1.3440189999999999E-3</v>
      </c>
      <c r="Y689" s="90">
        <v>1.002757645E-3</v>
      </c>
      <c r="Z689" s="102">
        <v>8.3019858434080027E-3</v>
      </c>
      <c r="AA689" s="89">
        <v>7.6813960999999997E-3</v>
      </c>
      <c r="AB689" s="90">
        <v>3.8982512250000001E-3</v>
      </c>
      <c r="AC689" s="102">
        <v>9.8237775315570177E-3</v>
      </c>
      <c r="AD689" s="89">
        <v>3.4565398000000001E-3</v>
      </c>
      <c r="AE689" s="90">
        <v>2.0194068199999998E-3</v>
      </c>
      <c r="AF689" s="102">
        <v>3.6581788523909302E-3</v>
      </c>
      <c r="AG689" s="89">
        <v>1.48248757E-2</v>
      </c>
      <c r="AH689" s="90">
        <v>1.8693722465E-2</v>
      </c>
      <c r="AI689" s="102">
        <v>9.8076151575041709E-2</v>
      </c>
      <c r="AJ689" s="89">
        <v>0.12941294</v>
      </c>
      <c r="AK689" s="90">
        <v>0.18288828700000001</v>
      </c>
      <c r="AL689" s="104">
        <v>0.18288828700000001</v>
      </c>
    </row>
    <row r="690" spans="1:38" x14ac:dyDescent="0.25">
      <c r="A690" s="71">
        <v>1992</v>
      </c>
      <c r="B690" s="72">
        <v>5</v>
      </c>
      <c r="C690" s="89">
        <v>1.1104554</v>
      </c>
      <c r="D690" s="90">
        <v>0.36710354099999998</v>
      </c>
      <c r="E690" s="102">
        <v>5.5544263703158681</v>
      </c>
      <c r="F690" s="89">
        <v>0.41464335000000002</v>
      </c>
      <c r="G690" s="90">
        <v>0.2872429635</v>
      </c>
      <c r="H690" s="102">
        <v>1.2627707747884926</v>
      </c>
      <c r="I690" s="89">
        <v>1.1777224500000001</v>
      </c>
      <c r="J690" s="90">
        <v>2.8007835270000001</v>
      </c>
      <c r="K690" s="102">
        <v>7.0598311161793248</v>
      </c>
      <c r="L690" s="89">
        <v>0.12661265999999999</v>
      </c>
      <c r="M690" s="90">
        <v>0.17357735599999999</v>
      </c>
      <c r="N690" s="102">
        <v>0.42765817869006617</v>
      </c>
      <c r="O690" s="89">
        <v>6.2654804120229645E-4</v>
      </c>
      <c r="P690" s="90">
        <v>8.36951030057413E-4</v>
      </c>
      <c r="Q690" s="102">
        <v>2.4928392383759134E-3</v>
      </c>
      <c r="R690" s="89">
        <v>7.4127608915906785E-4</v>
      </c>
      <c r="S690" s="90">
        <v>9.9022619047619046E-4</v>
      </c>
      <c r="T690" s="102">
        <v>2.542509249779393E-3</v>
      </c>
      <c r="U690" s="89">
        <v>5.1590150000000003E-3</v>
      </c>
      <c r="V690" s="90">
        <v>6.8498809699999996E-3</v>
      </c>
      <c r="W690" s="102">
        <v>4.4613447653973154E-2</v>
      </c>
      <c r="X690" s="89">
        <v>1.468046E-3</v>
      </c>
      <c r="Y690" s="90">
        <v>1.0405637E-3</v>
      </c>
      <c r="Z690" s="102">
        <v>8.3078092120078256E-3</v>
      </c>
      <c r="AA690" s="89">
        <v>8.3885038000000006E-3</v>
      </c>
      <c r="AB690" s="90">
        <v>4.108335185E-3</v>
      </c>
      <c r="AC690" s="102">
        <v>9.8306354883202704E-3</v>
      </c>
      <c r="AD690" s="89">
        <v>3.7750930000000002E-3</v>
      </c>
      <c r="AE690" s="90">
        <v>2.1148965750000001E-3</v>
      </c>
      <c r="AF690" s="102">
        <v>3.6607403071738484E-3</v>
      </c>
      <c r="AG690" s="89">
        <v>1.61887829E-2</v>
      </c>
      <c r="AH690" s="90">
        <v>1.9139794644999999E-2</v>
      </c>
      <c r="AI690" s="102">
        <v>9.8144469695680331E-2</v>
      </c>
      <c r="AJ690" s="89">
        <v>0.12941294</v>
      </c>
      <c r="AK690" s="90">
        <v>0.18288828700000001</v>
      </c>
      <c r="AL690" s="104">
        <v>0.18288828700000001</v>
      </c>
    </row>
    <row r="691" spans="1:38" x14ac:dyDescent="0.25">
      <c r="A691" s="71">
        <v>1992</v>
      </c>
      <c r="B691" s="72">
        <v>6</v>
      </c>
      <c r="C691" s="89">
        <v>1.16612907</v>
      </c>
      <c r="D691" s="90">
        <v>0.38140769050000001</v>
      </c>
      <c r="E691" s="102">
        <v>5.5552110848078406</v>
      </c>
      <c r="F691" s="89">
        <v>0.44916597000000003</v>
      </c>
      <c r="G691" s="90">
        <v>0.29762969099999997</v>
      </c>
      <c r="H691" s="102">
        <v>1.2638776112933703</v>
      </c>
      <c r="I691" s="89">
        <v>1.2168538200000001</v>
      </c>
      <c r="J691" s="90">
        <v>2.812265086</v>
      </c>
      <c r="K691" s="102">
        <v>7.0576008071771765</v>
      </c>
      <c r="L691" s="89">
        <v>0.12661265999999999</v>
      </c>
      <c r="M691" s="90">
        <v>0.17357735599999999</v>
      </c>
      <c r="N691" s="102">
        <v>0.46241404119916496</v>
      </c>
      <c r="O691" s="89">
        <v>6.2654804120229645E-4</v>
      </c>
      <c r="P691" s="90">
        <v>8.36951030057413E-4</v>
      </c>
      <c r="Q691" s="102">
        <v>2.5044219091403821E-3</v>
      </c>
      <c r="R691" s="89">
        <v>7.4127608915906785E-4</v>
      </c>
      <c r="S691" s="90">
        <v>9.9022619047619046E-4</v>
      </c>
      <c r="T691" s="102">
        <v>2.5532829914870379E-3</v>
      </c>
      <c r="U691" s="89">
        <v>5.5878739E-3</v>
      </c>
      <c r="V691" s="90">
        <v>6.9903468250000003E-3</v>
      </c>
      <c r="W691" s="102">
        <v>4.4652533743287572E-2</v>
      </c>
      <c r="X691" s="89">
        <v>1.5903312E-3</v>
      </c>
      <c r="Y691" s="90">
        <v>1.0774795349999999E-3</v>
      </c>
      <c r="Z691" s="102">
        <v>8.3150680403415375E-3</v>
      </c>
      <c r="AA691" s="89">
        <v>9.0867945000000002E-3</v>
      </c>
      <c r="AB691" s="90">
        <v>4.3131164700000004E-3</v>
      </c>
      <c r="AC691" s="102">
        <v>9.839259362298125E-3</v>
      </c>
      <c r="AD691" s="89">
        <v>4.088497E-3</v>
      </c>
      <c r="AE691" s="90">
        <v>2.2076502350000002E-3</v>
      </c>
      <c r="AF691" s="102">
        <v>3.6639461883553187E-3</v>
      </c>
      <c r="AG691" s="89">
        <v>1.7537050799999999E-2</v>
      </c>
      <c r="AH691" s="90">
        <v>1.9572091914999999E-2</v>
      </c>
      <c r="AI691" s="102">
        <v>9.8230461061791202E-2</v>
      </c>
      <c r="AJ691" s="89">
        <v>0.12941294</v>
      </c>
      <c r="AK691" s="90">
        <v>0.18288828700000001</v>
      </c>
      <c r="AL691" s="104">
        <v>0.18288828700000001</v>
      </c>
    </row>
    <row r="692" spans="1:38" x14ac:dyDescent="0.25">
      <c r="A692" s="71">
        <v>1992</v>
      </c>
      <c r="B692" s="72">
        <v>7</v>
      </c>
      <c r="C692" s="89">
        <v>1.2224103099999999</v>
      </c>
      <c r="D692" s="90">
        <v>0.39564915150000002</v>
      </c>
      <c r="E692" s="102">
        <v>5.6210205379534965</v>
      </c>
      <c r="F692" s="89">
        <v>0.48339220999999999</v>
      </c>
      <c r="G692" s="90">
        <v>0.30782013800000002</v>
      </c>
      <c r="H692" s="102">
        <v>1.3164356715532999</v>
      </c>
      <c r="I692" s="89">
        <v>1.25441498</v>
      </c>
      <c r="J692" s="90">
        <v>2.8229250960000001</v>
      </c>
      <c r="K692" s="102">
        <v>7.1933461979094035</v>
      </c>
      <c r="L692" s="89">
        <v>0.12661265999999999</v>
      </c>
      <c r="M692" s="90">
        <v>0.17357735599999999</v>
      </c>
      <c r="N692" s="102">
        <v>0.4651312713485552</v>
      </c>
      <c r="O692" s="89">
        <v>6.2654804120229645E-4</v>
      </c>
      <c r="P692" s="90">
        <v>8.36951030057413E-4</v>
      </c>
      <c r="Q692" s="102">
        <v>2.5952253432873777E-3</v>
      </c>
      <c r="R692" s="89">
        <v>7.4127608915906785E-4</v>
      </c>
      <c r="S692" s="90">
        <v>9.9022619047619046E-4</v>
      </c>
      <c r="T692" s="102">
        <v>3.0441408661734588E-3</v>
      </c>
      <c r="U692" s="89">
        <v>6.0142171000000001E-3</v>
      </c>
      <c r="V692" s="90">
        <v>7.1268371350000003E-3</v>
      </c>
      <c r="W692" s="102">
        <v>4.6509416599130118E-2</v>
      </c>
      <c r="X692" s="89">
        <v>1.7109166E-3</v>
      </c>
      <c r="Y692" s="90">
        <v>1.113586805E-3</v>
      </c>
      <c r="Z692" s="102">
        <v>8.6608719798141071E-3</v>
      </c>
      <c r="AA692" s="89">
        <v>9.7783439E-3</v>
      </c>
      <c r="AB692" s="90">
        <v>4.5137906400000002E-3</v>
      </c>
      <c r="AC692" s="102">
        <v>1.0248430425610472E-2</v>
      </c>
      <c r="AD692" s="89">
        <v>4.4007257000000001E-3</v>
      </c>
      <c r="AE692" s="90">
        <v>2.2990197700000002E-3</v>
      </c>
      <c r="AF692" s="102">
        <v>3.8163140239577285E-3</v>
      </c>
      <c r="AG692" s="89">
        <v>1.887281E-2</v>
      </c>
      <c r="AH692" s="90">
        <v>1.9993353835000002E-2</v>
      </c>
      <c r="AI692" s="102">
        <v>0.10231522084834076</v>
      </c>
      <c r="AJ692" s="89">
        <v>0.12941294</v>
      </c>
      <c r="AK692" s="90">
        <v>0.18288828700000001</v>
      </c>
      <c r="AL692" s="104">
        <v>0.18288828700000001</v>
      </c>
    </row>
    <row r="693" spans="1:38" x14ac:dyDescent="0.25">
      <c r="A693" s="71">
        <v>1992</v>
      </c>
      <c r="B693" s="72">
        <v>8</v>
      </c>
      <c r="C693" s="89">
        <v>1.27947159</v>
      </c>
      <c r="D693" s="90">
        <v>0.40992045599999999</v>
      </c>
      <c r="E693" s="102">
        <v>5.6164732529250347</v>
      </c>
      <c r="F693" s="89">
        <v>0.51738830999999996</v>
      </c>
      <c r="G693" s="90">
        <v>0.3178290345</v>
      </c>
      <c r="H693" s="102">
        <v>1.319626094848307</v>
      </c>
      <c r="I693" s="89">
        <v>1.29029288</v>
      </c>
      <c r="J693" s="90">
        <v>2.832855184</v>
      </c>
      <c r="K693" s="102">
        <v>7.1950996016121396</v>
      </c>
      <c r="L693" s="89">
        <v>0.12661265999999999</v>
      </c>
      <c r="M693" s="90">
        <v>0.17357735599999999</v>
      </c>
      <c r="N693" s="102">
        <v>0.46533789407799336</v>
      </c>
      <c r="O693" s="89">
        <v>6.2654804120229645E-4</v>
      </c>
      <c r="P693" s="90">
        <v>8.36951030057413E-4</v>
      </c>
      <c r="Q693" s="102">
        <v>2.6020567173280101E-3</v>
      </c>
      <c r="R693" s="89">
        <v>7.4127608915906785E-4</v>
      </c>
      <c r="S693" s="90">
        <v>9.9022619047619046E-4</v>
      </c>
      <c r="T693" s="102">
        <v>3.0785105380701436E-3</v>
      </c>
      <c r="U693" s="89">
        <v>6.4363101000000002E-3</v>
      </c>
      <c r="V693" s="90">
        <v>7.2603217650000001E-3</v>
      </c>
      <c r="W693" s="102">
        <v>4.662206842083607E-2</v>
      </c>
      <c r="X693" s="89">
        <v>1.8318195999999999E-3</v>
      </c>
      <c r="Y693" s="90">
        <v>1.1492953750000001E-3</v>
      </c>
      <c r="Z693" s="102">
        <v>8.6818383129155553E-3</v>
      </c>
      <c r="AA693" s="89">
        <v>1.04662564E-2</v>
      </c>
      <c r="AB693" s="90">
        <v>4.7116909250000004E-3</v>
      </c>
      <c r="AC693" s="102">
        <v>1.0273249101135392E-2</v>
      </c>
      <c r="AD693" s="89">
        <v>4.7101212000000003E-3</v>
      </c>
      <c r="AE693" s="90">
        <v>2.3888646500000001E-3</v>
      </c>
      <c r="AF693" s="102">
        <v>3.825561552893251E-3</v>
      </c>
      <c r="AG693" s="89">
        <v>2.0199452199999999E-2</v>
      </c>
      <c r="AH693" s="90">
        <v>2.0406520189999999E-2</v>
      </c>
      <c r="AI693" s="102">
        <v>0.10256325106984043</v>
      </c>
      <c r="AJ693" s="89">
        <v>0.12941294</v>
      </c>
      <c r="AK693" s="90">
        <v>0.18288828700000001</v>
      </c>
      <c r="AL693" s="104">
        <v>0.18288828700000001</v>
      </c>
    </row>
    <row r="694" spans="1:38" x14ac:dyDescent="0.25">
      <c r="A694" s="71">
        <v>1992</v>
      </c>
      <c r="B694" s="72">
        <v>9</v>
      </c>
      <c r="C694" s="89">
        <v>1.3372635799999999</v>
      </c>
      <c r="D694" s="90">
        <v>0.42433142750000002</v>
      </c>
      <c r="E694" s="102">
        <v>5.6233746459437217</v>
      </c>
      <c r="F694" s="89">
        <v>0.55131927999999997</v>
      </c>
      <c r="G694" s="90">
        <v>0.32774870449999999</v>
      </c>
      <c r="H694" s="102">
        <v>1.3251136779299628</v>
      </c>
      <c r="I694" s="89">
        <v>1.3247971700000001</v>
      </c>
      <c r="J694" s="90">
        <v>2.842087619</v>
      </c>
      <c r="K694" s="102">
        <v>7.2096217427798228</v>
      </c>
      <c r="L694" s="89">
        <v>0.12621262</v>
      </c>
      <c r="M694" s="90">
        <v>0.17277227549999999</v>
      </c>
      <c r="N694" s="102">
        <v>0.46563200873730876</v>
      </c>
      <c r="O694" s="89">
        <v>6.2654804120229645E-4</v>
      </c>
      <c r="P694" s="90">
        <v>8.36951030057413E-4</v>
      </c>
      <c r="Q694" s="102">
        <v>2.6108257918789125E-3</v>
      </c>
      <c r="R694" s="89">
        <v>7.4127608915906785E-4</v>
      </c>
      <c r="S694" s="90">
        <v>9.9022619047619046E-4</v>
      </c>
      <c r="T694" s="102">
        <v>3.1297463575224115E-3</v>
      </c>
      <c r="U694" s="89">
        <v>6.8578360999999996E-3</v>
      </c>
      <c r="V694" s="90">
        <v>7.3924306100000003E-3</v>
      </c>
      <c r="W694" s="102">
        <v>4.6816052302010504E-2</v>
      </c>
      <c r="X694" s="89">
        <v>1.9510148999999999E-3</v>
      </c>
      <c r="Y694" s="90">
        <v>1.18441778E-3</v>
      </c>
      <c r="Z694" s="102">
        <v>8.7179534366549263E-3</v>
      </c>
      <c r="AA694" s="89">
        <v>1.11508444E-2</v>
      </c>
      <c r="AB694" s="90">
        <v>4.9082066750000004E-3</v>
      </c>
      <c r="AC694" s="102">
        <v>1.0316000257663594E-2</v>
      </c>
      <c r="AD694" s="89">
        <v>5.0176880000000002E-3</v>
      </c>
      <c r="AE694" s="90">
        <v>2.4779184399999999E-3</v>
      </c>
      <c r="AF694" s="102">
        <v>3.8414768052426949E-3</v>
      </c>
      <c r="AG694" s="89">
        <v>2.1521263799999999E-2</v>
      </c>
      <c r="AH694" s="90">
        <v>2.0814234269999999E-2</v>
      </c>
      <c r="AI694" s="102">
        <v>0.1029900847392677</v>
      </c>
      <c r="AJ694" s="89">
        <v>0.12901290000000001</v>
      </c>
      <c r="AK694" s="90">
        <v>0.18208320650000001</v>
      </c>
      <c r="AL694" s="104">
        <v>0.18208320650000001</v>
      </c>
    </row>
    <row r="695" spans="1:38" x14ac:dyDescent="0.25">
      <c r="A695" s="71">
        <v>1992</v>
      </c>
      <c r="B695" s="72">
        <v>10</v>
      </c>
      <c r="C695" s="89">
        <v>1.39609889</v>
      </c>
      <c r="D695" s="90">
        <v>0.43893938399999999</v>
      </c>
      <c r="E695" s="102">
        <v>5.625471560754149</v>
      </c>
      <c r="F695" s="89">
        <v>0.58499599000000002</v>
      </c>
      <c r="G695" s="90">
        <v>0.33765959000000001</v>
      </c>
      <c r="H695" s="102">
        <v>1.326728644810788</v>
      </c>
      <c r="I695" s="89">
        <v>1.3579312699999999</v>
      </c>
      <c r="J695" s="90">
        <v>2.8507359975000002</v>
      </c>
      <c r="K695" s="102">
        <v>7.21433834226562</v>
      </c>
      <c r="L695" s="89">
        <v>0.12621262</v>
      </c>
      <c r="M695" s="90">
        <v>0.17277227549999999</v>
      </c>
      <c r="N695" s="102">
        <v>0.46573161177693312</v>
      </c>
      <c r="O695" s="89">
        <v>6.2654804120229645E-4</v>
      </c>
      <c r="P695" s="90">
        <v>8.36951030057413E-4</v>
      </c>
      <c r="Q695" s="102">
        <v>2.6101298827001002E-3</v>
      </c>
      <c r="R695" s="89">
        <v>7.4127608915906785E-4</v>
      </c>
      <c r="S695" s="90">
        <v>9.9022619047619046E-4</v>
      </c>
      <c r="T695" s="102">
        <v>3.1447608176179568E-3</v>
      </c>
      <c r="U695" s="89">
        <v>7.2784540999999998E-3</v>
      </c>
      <c r="V695" s="90">
        <v>7.5232880249999998E-3</v>
      </c>
      <c r="W695" s="102">
        <v>4.6873067147265475E-2</v>
      </c>
      <c r="X695" s="89">
        <v>2.0709786E-3</v>
      </c>
      <c r="Y695" s="90">
        <v>1.2195629000000001E-3</v>
      </c>
      <c r="Z695" s="102">
        <v>8.7285623688280189E-3</v>
      </c>
      <c r="AA695" s="89">
        <v>1.1834770499999999E-2</v>
      </c>
      <c r="AB695" s="90">
        <v>5.1048457450000003E-3</v>
      </c>
      <c r="AC695" s="102">
        <v>1.0328560796303621E-2</v>
      </c>
      <c r="AD695" s="89">
        <v>5.3255224999999998E-3</v>
      </c>
      <c r="AE695" s="90">
        <v>2.5669724099999999E-3</v>
      </c>
      <c r="AF695" s="102">
        <v>3.846148060040118E-3</v>
      </c>
      <c r="AG695" s="89">
        <v>2.28409784E-2</v>
      </c>
      <c r="AH695" s="90">
        <v>2.1219354985000001E-2</v>
      </c>
      <c r="AI695" s="102">
        <v>0.10311551204141613</v>
      </c>
      <c r="AJ695" s="89">
        <v>0.12901290000000001</v>
      </c>
      <c r="AK695" s="90">
        <v>0.18208320650000001</v>
      </c>
      <c r="AL695" s="104">
        <v>0.18208320650000001</v>
      </c>
    </row>
    <row r="696" spans="1:38" x14ac:dyDescent="0.25">
      <c r="A696" s="71">
        <v>1992</v>
      </c>
      <c r="B696" s="72">
        <v>11</v>
      </c>
      <c r="C696" s="89">
        <v>1.4561091100000001</v>
      </c>
      <c r="D696" s="90">
        <v>0.45391107149999999</v>
      </c>
      <c r="E696" s="102">
        <v>5.6302889625043786</v>
      </c>
      <c r="F696" s="89">
        <v>0.61883664000000005</v>
      </c>
      <c r="G696" s="90">
        <v>0.34763212199999999</v>
      </c>
      <c r="H696" s="102">
        <v>1.3305523180319578</v>
      </c>
      <c r="I696" s="89">
        <v>1.38977621</v>
      </c>
      <c r="J696" s="90">
        <v>2.858814953</v>
      </c>
      <c r="K696" s="102">
        <v>7.2244345463947415</v>
      </c>
      <c r="L696" s="89">
        <v>0.12621262</v>
      </c>
      <c r="M696" s="90">
        <v>0.17277227549999999</v>
      </c>
      <c r="N696" s="102">
        <v>0.46593631570913208</v>
      </c>
      <c r="O696" s="89">
        <v>6.2654804120229645E-4</v>
      </c>
      <c r="P696" s="90">
        <v>8.36951030057413E-4</v>
      </c>
      <c r="Q696" s="102">
        <v>2.6164296650374461E-3</v>
      </c>
      <c r="R696" s="89">
        <v>7.4127608915906785E-4</v>
      </c>
      <c r="S696" s="90">
        <v>9.9022619047619046E-4</v>
      </c>
      <c r="T696" s="102">
        <v>3.1804087027384989E-3</v>
      </c>
      <c r="U696" s="89">
        <v>7.6987662000000002E-3</v>
      </c>
      <c r="V696" s="90">
        <v>7.653862115E-3</v>
      </c>
      <c r="W696" s="102">
        <v>4.70081671228611E-2</v>
      </c>
      <c r="X696" s="89">
        <v>2.1903904000000001E-3</v>
      </c>
      <c r="Y696" s="90">
        <v>1.254890985E-3</v>
      </c>
      <c r="Z696" s="102">
        <v>8.7537233912930758E-3</v>
      </c>
      <c r="AA696" s="89">
        <v>1.25186333E-2</v>
      </c>
      <c r="AB696" s="90">
        <v>5.3024395300000004E-3</v>
      </c>
      <c r="AC696" s="102">
        <v>1.0358339873040906E-2</v>
      </c>
      <c r="AD696" s="89">
        <v>5.6328146000000001E-3</v>
      </c>
      <c r="AE696" s="90">
        <v>2.6562668450000001E-3</v>
      </c>
      <c r="AF696" s="102">
        <v>3.857234415636822E-3</v>
      </c>
      <c r="AG696" s="89">
        <v>2.4160916599999999E-2</v>
      </c>
      <c r="AH696" s="90">
        <v>2.1624598115000001E-2</v>
      </c>
      <c r="AI696" s="102">
        <v>0.10341248024297281</v>
      </c>
      <c r="AJ696" s="89">
        <v>0.12901290000000001</v>
      </c>
      <c r="AK696" s="90">
        <v>0.18208320650000001</v>
      </c>
      <c r="AL696" s="104">
        <v>0.18208320650000001</v>
      </c>
    </row>
    <row r="697" spans="1:38" x14ac:dyDescent="0.25">
      <c r="A697" s="71">
        <v>1992</v>
      </c>
      <c r="B697" s="72">
        <v>12</v>
      </c>
      <c r="C697" s="89">
        <v>1.5173002799999999</v>
      </c>
      <c r="D697" s="90">
        <v>0.46925314550000002</v>
      </c>
      <c r="E697" s="102">
        <v>5.6352212934081436</v>
      </c>
      <c r="F697" s="89">
        <v>0.65281</v>
      </c>
      <c r="G697" s="90">
        <v>0.35767050249999999</v>
      </c>
      <c r="H697" s="102">
        <v>1.3344817840021403</v>
      </c>
      <c r="I697" s="89">
        <v>1.42048518</v>
      </c>
      <c r="J697" s="90">
        <v>2.8663651940000001</v>
      </c>
      <c r="K697" s="102">
        <v>7.2346894096519527</v>
      </c>
      <c r="L697" s="89">
        <v>0.12621262</v>
      </c>
      <c r="M697" s="90">
        <v>0.17277227549999999</v>
      </c>
      <c r="N697" s="102">
        <v>0.46614260440931449</v>
      </c>
      <c r="O697" s="89">
        <v>6.2654804120229645E-4</v>
      </c>
      <c r="P697" s="90">
        <v>8.36951030057413E-4</v>
      </c>
      <c r="Q697" s="102">
        <v>2.6230781910585969E-3</v>
      </c>
      <c r="R697" s="89">
        <v>7.4127608915906785E-4</v>
      </c>
      <c r="S697" s="90">
        <v>9.9022619047619046E-4</v>
      </c>
      <c r="T697" s="102">
        <v>3.2171114977369211E-3</v>
      </c>
      <c r="U697" s="89">
        <v>8.1210893000000003E-3</v>
      </c>
      <c r="V697" s="90">
        <v>7.7853915399999996E-3</v>
      </c>
      <c r="W697" s="102">
        <v>4.7146996319930835E-2</v>
      </c>
      <c r="X697" s="89">
        <v>2.3109126999999998E-3</v>
      </c>
      <c r="Y697" s="90">
        <v>1.290450605E-3</v>
      </c>
      <c r="Z697" s="102">
        <v>8.7795718581218426E-3</v>
      </c>
      <c r="AA697" s="89">
        <v>1.32049604E-2</v>
      </c>
      <c r="AB697" s="90">
        <v>5.5024879950000003E-3</v>
      </c>
      <c r="AC697" s="102">
        <v>1.0388884917468838E-2</v>
      </c>
      <c r="AD697" s="89">
        <v>5.9415346000000003E-3</v>
      </c>
      <c r="AE697" s="90">
        <v>2.747094275E-3</v>
      </c>
      <c r="AF697" s="102">
        <v>3.8686298721668068E-3</v>
      </c>
      <c r="AG697" s="89">
        <v>2.5486120000000001E-2</v>
      </c>
      <c r="AH697" s="90">
        <v>2.2032644245E-2</v>
      </c>
      <c r="AI697" s="102">
        <v>0.10371798776945503</v>
      </c>
      <c r="AJ697" s="89">
        <v>0.12901290000000001</v>
      </c>
      <c r="AK697" s="90">
        <v>0.18208320650000001</v>
      </c>
      <c r="AL697" s="104">
        <v>0.18208320650000001</v>
      </c>
    </row>
    <row r="698" spans="1:38" x14ac:dyDescent="0.25">
      <c r="A698" s="71">
        <v>1992</v>
      </c>
      <c r="B698" s="72">
        <v>13</v>
      </c>
      <c r="C698" s="89">
        <v>1.5801237100000001</v>
      </c>
      <c r="D698" s="90">
        <v>0.485151471</v>
      </c>
      <c r="E698" s="102">
        <v>5.6228998897337368</v>
      </c>
      <c r="F698" s="89">
        <v>0.68692317999999997</v>
      </c>
      <c r="G698" s="90">
        <v>0.36788492449999999</v>
      </c>
      <c r="H698" s="102">
        <v>1.3384054425328207</v>
      </c>
      <c r="I698" s="89">
        <v>1.4499808700000001</v>
      </c>
      <c r="J698" s="90">
        <v>2.8735057104999999</v>
      </c>
      <c r="K698" s="102">
        <v>7.2307399172568365</v>
      </c>
      <c r="L698" s="89">
        <v>0.12621262</v>
      </c>
      <c r="M698" s="90">
        <v>0.17277227549999999</v>
      </c>
      <c r="N698" s="102">
        <v>0.46639509022427672</v>
      </c>
      <c r="O698" s="89">
        <v>6.2654804120229645E-4</v>
      </c>
      <c r="P698" s="90">
        <v>8.36951030057413E-4</v>
      </c>
      <c r="Q698" s="102">
        <v>2.6298879045464608E-3</v>
      </c>
      <c r="R698" s="89">
        <v>7.4127608915906785E-4</v>
      </c>
      <c r="S698" s="90">
        <v>9.9022619047619046E-4</v>
      </c>
      <c r="T698" s="102">
        <v>3.2629997505802515E-3</v>
      </c>
      <c r="U698" s="89">
        <v>8.5454782999999992E-3</v>
      </c>
      <c r="V698" s="90">
        <v>7.9184937600000008E-3</v>
      </c>
      <c r="W698" s="102">
        <v>4.7285626749030904E-2</v>
      </c>
      <c r="X698" s="89">
        <v>2.4315157999999998E-3</v>
      </c>
      <c r="Y698" s="90">
        <v>1.3267173549999999E-3</v>
      </c>
      <c r="Z698" s="102">
        <v>8.8053919072987701E-3</v>
      </c>
      <c r="AA698" s="89">
        <v>1.3896303400000001E-2</v>
      </c>
      <c r="AB698" s="90">
        <v>5.7062978850000003E-3</v>
      </c>
      <c r="AC698" s="102">
        <v>1.0419460660220091E-2</v>
      </c>
      <c r="AD698" s="89">
        <v>6.2528130999999999E-3</v>
      </c>
      <c r="AE698" s="90">
        <v>2.83924984E-3</v>
      </c>
      <c r="AF698" s="102">
        <v>3.8800023310381821E-3</v>
      </c>
      <c r="AG698" s="89">
        <v>2.6819592199999999E-2</v>
      </c>
      <c r="AH698" s="90">
        <v>2.2445982529999998E-2</v>
      </c>
      <c r="AI698" s="102">
        <v>0.10402294124392915</v>
      </c>
      <c r="AJ698" s="89">
        <v>0.12901290000000001</v>
      </c>
      <c r="AK698" s="90">
        <v>0.18208320650000001</v>
      </c>
      <c r="AL698" s="104">
        <v>0.18208320650000001</v>
      </c>
    </row>
    <row r="699" spans="1:38" x14ac:dyDescent="0.25">
      <c r="A699" s="71">
        <v>1992</v>
      </c>
      <c r="B699" s="72">
        <v>14</v>
      </c>
      <c r="C699" s="89">
        <v>1.64451657</v>
      </c>
      <c r="D699" s="90">
        <v>0.50167585800000003</v>
      </c>
      <c r="E699" s="102">
        <v>5.6299287516925416</v>
      </c>
      <c r="F699" s="89">
        <v>0.72141929999999999</v>
      </c>
      <c r="G699" s="90">
        <v>0.37836596249999999</v>
      </c>
      <c r="H699" s="102">
        <v>1.3440484223952545</v>
      </c>
      <c r="I699" s="89">
        <v>1.4784275600000001</v>
      </c>
      <c r="J699" s="90">
        <v>2.8802387344999998</v>
      </c>
      <c r="K699" s="102">
        <v>7.2451184630236556</v>
      </c>
      <c r="L699" s="89">
        <v>0.12621262</v>
      </c>
      <c r="M699" s="90">
        <v>0.17277227549999999</v>
      </c>
      <c r="N699" s="102">
        <v>0.46394968501741957</v>
      </c>
      <c r="O699" s="89">
        <v>6.2654804120229645E-4</v>
      </c>
      <c r="P699" s="90">
        <v>8.36951030057413E-4</v>
      </c>
      <c r="Q699" s="102">
        <v>2.640140649936428E-3</v>
      </c>
      <c r="R699" s="89">
        <v>7.4127608915906785E-4</v>
      </c>
      <c r="S699" s="90">
        <v>9.9022619047619046E-4</v>
      </c>
      <c r="T699" s="102">
        <v>3.3157178593869381E-3</v>
      </c>
      <c r="U699" s="89">
        <v>8.9744769999999998E-3</v>
      </c>
      <c r="V699" s="90">
        <v>8.0540898499999996E-3</v>
      </c>
      <c r="W699" s="102">
        <v>4.7484939975574285E-2</v>
      </c>
      <c r="X699" s="89">
        <v>2.5538828999999998E-3</v>
      </c>
      <c r="Y699" s="90">
        <v>1.363637335E-3</v>
      </c>
      <c r="Z699" s="102">
        <v>8.8425040432966451E-3</v>
      </c>
      <c r="AA699" s="89">
        <v>1.4592376299999999E-2</v>
      </c>
      <c r="AB699" s="90">
        <v>5.9152142649999996E-3</v>
      </c>
      <c r="AC699" s="102">
        <v>1.0463382601692691E-2</v>
      </c>
      <c r="AD699" s="89">
        <v>6.5660218000000003E-3</v>
      </c>
      <c r="AE699" s="90">
        <v>2.9335611700000001E-3</v>
      </c>
      <c r="AF699" s="102">
        <v>3.8963549479773566E-3</v>
      </c>
      <c r="AG699" s="89">
        <v>2.8163780699999998E-2</v>
      </c>
      <c r="AH699" s="90">
        <v>2.2867605409999998E-2</v>
      </c>
      <c r="AI699" s="102">
        <v>0.1044611757419901</v>
      </c>
      <c r="AJ699" s="89">
        <v>0.12901290000000001</v>
      </c>
      <c r="AK699" s="90">
        <v>0.18208320650000001</v>
      </c>
      <c r="AL699" s="104">
        <v>0.18208320650000001</v>
      </c>
    </row>
    <row r="700" spans="1:38" x14ac:dyDescent="0.25">
      <c r="A700" s="71">
        <v>1992</v>
      </c>
      <c r="B700" s="72">
        <v>15</v>
      </c>
      <c r="C700" s="89">
        <v>1.71063206</v>
      </c>
      <c r="D700" s="90">
        <v>0.51894549599999995</v>
      </c>
      <c r="E700" s="102">
        <v>5.6365449457484473</v>
      </c>
      <c r="F700" s="89">
        <v>0.75622104000000001</v>
      </c>
      <c r="G700" s="90">
        <v>0.38913544350000001</v>
      </c>
      <c r="H700" s="102">
        <v>1.3493508288354052</v>
      </c>
      <c r="I700" s="89">
        <v>1.50594541</v>
      </c>
      <c r="J700" s="90">
        <v>2.8865838555000001</v>
      </c>
      <c r="K700" s="102">
        <v>7.2586103722170714</v>
      </c>
      <c r="L700" s="89">
        <v>0.12331233</v>
      </c>
      <c r="M700" s="90">
        <v>0.1668316815</v>
      </c>
      <c r="N700" s="102">
        <v>0.46420883173352284</v>
      </c>
      <c r="O700" s="89">
        <v>6.2654804120229645E-4</v>
      </c>
      <c r="P700" s="90">
        <v>8.36951030057413E-4</v>
      </c>
      <c r="Q700" s="102">
        <v>2.6533578035897419E-3</v>
      </c>
      <c r="R700" s="89">
        <v>7.4127608915906785E-4</v>
      </c>
      <c r="S700" s="90">
        <v>9.9022619047619046E-4</v>
      </c>
      <c r="T700" s="102">
        <v>3.3653325129097953E-3</v>
      </c>
      <c r="U700" s="89">
        <v>9.4078027000000005E-3</v>
      </c>
      <c r="V700" s="90">
        <v>8.1930167349999992E-3</v>
      </c>
      <c r="W700" s="102">
        <v>4.767245089975744E-2</v>
      </c>
      <c r="X700" s="89">
        <v>2.6763352999999998E-3</v>
      </c>
      <c r="Y700" s="90">
        <v>1.4020317300000001E-3</v>
      </c>
      <c r="Z700" s="102">
        <v>8.8774223172665666E-3</v>
      </c>
      <c r="AA700" s="89">
        <v>1.52964356E-2</v>
      </c>
      <c r="AB700" s="90">
        <v>6.1308569000000004E-3</v>
      </c>
      <c r="AC700" s="102">
        <v>1.0504682629265695E-2</v>
      </c>
      <c r="AD700" s="89">
        <v>6.8836586000000002E-3</v>
      </c>
      <c r="AE700" s="90">
        <v>3.0310808549999999E-3</v>
      </c>
      <c r="AF700" s="102">
        <v>3.91174077128422E-3</v>
      </c>
      <c r="AG700" s="89">
        <v>2.9523444400000001E-2</v>
      </c>
      <c r="AH700" s="90">
        <v>2.3300277340000002E-2</v>
      </c>
      <c r="AI700" s="102">
        <v>0.10487356687593198</v>
      </c>
      <c r="AJ700" s="89">
        <v>0.12611261000000001</v>
      </c>
      <c r="AK700" s="90">
        <v>0.17614261249999999</v>
      </c>
      <c r="AL700" s="104">
        <v>0.17614261249999999</v>
      </c>
    </row>
    <row r="701" spans="1:38" x14ac:dyDescent="0.25">
      <c r="A701" s="71">
        <v>1992</v>
      </c>
      <c r="B701" s="72">
        <v>16</v>
      </c>
      <c r="C701" s="89">
        <v>1.77859583</v>
      </c>
      <c r="D701" s="90">
        <v>0.5370584545</v>
      </c>
      <c r="E701" s="102">
        <v>5.6460551956712308</v>
      </c>
      <c r="F701" s="89">
        <v>0.79149168000000003</v>
      </c>
      <c r="G701" s="90">
        <v>0.40031185200000002</v>
      </c>
      <c r="H701" s="102">
        <v>1.3569725759658335</v>
      </c>
      <c r="I701" s="89">
        <v>1.5325061600000001</v>
      </c>
      <c r="J701" s="90">
        <v>2.892635807</v>
      </c>
      <c r="K701" s="102">
        <v>7.2779160018628684</v>
      </c>
      <c r="L701" s="89">
        <v>0.12331233</v>
      </c>
      <c r="M701" s="90">
        <v>0.1668316815</v>
      </c>
      <c r="N701" s="102">
        <v>0.46458111477180825</v>
      </c>
      <c r="O701" s="89">
        <v>6.2654804120229645E-4</v>
      </c>
      <c r="P701" s="90">
        <v>8.36951030057413E-4</v>
      </c>
      <c r="Q701" s="102">
        <v>2.6673057509092987E-3</v>
      </c>
      <c r="R701" s="89">
        <v>7.4127608915906785E-4</v>
      </c>
      <c r="S701" s="90">
        <v>9.9022619047619046E-4</v>
      </c>
      <c r="T701" s="102">
        <v>3.436483291943568E-3</v>
      </c>
      <c r="U701" s="89">
        <v>9.8469279999999996E-3</v>
      </c>
      <c r="V701" s="90">
        <v>8.3362669850000001E-3</v>
      </c>
      <c r="W701" s="102">
        <v>4.7941594888945831E-2</v>
      </c>
      <c r="X701" s="89">
        <v>2.8018938E-3</v>
      </c>
      <c r="Y701" s="90">
        <v>1.44134763E-3</v>
      </c>
      <c r="Z701" s="102">
        <v>8.9275298639931149E-3</v>
      </c>
      <c r="AA701" s="89">
        <v>1.6010350900000001E-2</v>
      </c>
      <c r="AB701" s="90">
        <v>6.35412119E-3</v>
      </c>
      <c r="AC701" s="102">
        <v>1.0563992759770456E-2</v>
      </c>
      <c r="AD701" s="89">
        <v>7.2046423000000004E-3</v>
      </c>
      <c r="AE701" s="90">
        <v>3.1319697099999998E-3</v>
      </c>
      <c r="AF701" s="102">
        <v>3.9338245940000027E-3</v>
      </c>
      <c r="AG701" s="89">
        <v>3.0900532000000001E-2</v>
      </c>
      <c r="AH701" s="90">
        <v>2.374672982E-2</v>
      </c>
      <c r="AI701" s="102">
        <v>0.10546597559610527</v>
      </c>
      <c r="AJ701" s="89">
        <v>0.12611261000000001</v>
      </c>
      <c r="AK701" s="90">
        <v>0.17614261249999999</v>
      </c>
      <c r="AL701" s="104">
        <v>0.17614261249999999</v>
      </c>
    </row>
    <row r="702" spans="1:38" x14ac:dyDescent="0.25">
      <c r="A702" s="71">
        <v>1992</v>
      </c>
      <c r="B702" s="72">
        <v>17</v>
      </c>
      <c r="C702" s="89">
        <v>1.8489395799999999</v>
      </c>
      <c r="D702" s="90">
        <v>0.55616366650000004</v>
      </c>
      <c r="E702" s="102">
        <v>5.6503086056082497</v>
      </c>
      <c r="F702" s="89">
        <v>0.82734229999999997</v>
      </c>
      <c r="G702" s="90">
        <v>0.41191556200000001</v>
      </c>
      <c r="H702" s="102">
        <v>1.3603776325830701</v>
      </c>
      <c r="I702" s="89">
        <v>1.55824323</v>
      </c>
      <c r="J702" s="90">
        <v>2.8984579995000002</v>
      </c>
      <c r="K702" s="102">
        <v>7.2866459351636381</v>
      </c>
      <c r="L702" s="89">
        <v>0.12331233</v>
      </c>
      <c r="M702" s="90">
        <v>0.1668316815</v>
      </c>
      <c r="N702" s="102">
        <v>0.46474950215053817</v>
      </c>
      <c r="O702" s="89">
        <v>6.2654804120229645E-4</v>
      </c>
      <c r="P702" s="90">
        <v>8.36951030057413E-4</v>
      </c>
      <c r="Q702" s="102">
        <v>2.6732554553273455E-3</v>
      </c>
      <c r="R702" s="89">
        <v>7.4127608915906785E-4</v>
      </c>
      <c r="S702" s="90">
        <v>9.9022619047619046E-4</v>
      </c>
      <c r="T702" s="102">
        <v>3.4682845846796657E-3</v>
      </c>
      <c r="U702" s="89">
        <v>1.0292008599999999E-2</v>
      </c>
      <c r="V702" s="90">
        <v>8.4849598400000004E-3</v>
      </c>
      <c r="W702" s="102">
        <v>4.8061776497826822E-2</v>
      </c>
      <c r="X702" s="89">
        <v>2.9295035000000001E-3</v>
      </c>
      <c r="Y702" s="90">
        <v>1.482718655E-3</v>
      </c>
      <c r="Z702" s="102">
        <v>8.9499327508159605E-3</v>
      </c>
      <c r="AA702" s="89">
        <v>1.6735673900000001E-2</v>
      </c>
      <c r="AB702" s="90">
        <v>6.5870026699999997E-3</v>
      </c>
      <c r="AC702" s="102">
        <v>1.0590480579817986E-2</v>
      </c>
      <c r="AD702" s="89">
        <v>7.5316571999999998E-3</v>
      </c>
      <c r="AE702" s="90">
        <v>3.2367904500000002E-3</v>
      </c>
      <c r="AF702" s="102">
        <v>3.9436908921392311E-3</v>
      </c>
      <c r="AG702" s="89">
        <v>3.2300481999999998E-2</v>
      </c>
      <c r="AH702" s="90">
        <v>2.4209880400000001E-2</v>
      </c>
      <c r="AI702" s="102">
        <v>0.10573050062313752</v>
      </c>
      <c r="AJ702" s="89">
        <v>0.12611261000000001</v>
      </c>
      <c r="AK702" s="90">
        <v>0.17614261249999999</v>
      </c>
      <c r="AL702" s="104">
        <v>0.17614261249999999</v>
      </c>
    </row>
    <row r="703" spans="1:38" x14ac:dyDescent="0.25">
      <c r="A703" s="71">
        <v>1992</v>
      </c>
      <c r="B703" s="72">
        <v>18</v>
      </c>
      <c r="C703" s="89">
        <v>1.9213446599999999</v>
      </c>
      <c r="D703" s="90">
        <v>0.57637983849999996</v>
      </c>
      <c r="E703" s="102">
        <v>5.6415845817891119</v>
      </c>
      <c r="F703" s="89">
        <v>0.86387486999999996</v>
      </c>
      <c r="G703" s="90">
        <v>0.42405462900000002</v>
      </c>
      <c r="H703" s="102">
        <v>1.360269142546829</v>
      </c>
      <c r="I703" s="89">
        <v>1.5832202399999999</v>
      </c>
      <c r="J703" s="90">
        <v>2.9040230865000001</v>
      </c>
      <c r="K703" s="102">
        <v>7.2796383661848632</v>
      </c>
      <c r="L703" s="89">
        <v>0.12331233</v>
      </c>
      <c r="M703" s="90">
        <v>0.1668316815</v>
      </c>
      <c r="N703" s="102">
        <v>0.46477683678110276</v>
      </c>
      <c r="O703" s="89">
        <v>6.2654804120229645E-4</v>
      </c>
      <c r="P703" s="90">
        <v>8.36951030057413E-4</v>
      </c>
      <c r="Q703" s="102">
        <v>2.6723258626534709E-3</v>
      </c>
      <c r="R703" s="89">
        <v>7.4127608915906785E-4</v>
      </c>
      <c r="S703" s="90">
        <v>9.9022619047619046E-4</v>
      </c>
      <c r="T703" s="102">
        <v>3.4719292591716766E-3</v>
      </c>
      <c r="U703" s="89">
        <v>1.07468296E-2</v>
      </c>
      <c r="V703" s="90">
        <v>8.6396335099999996E-3</v>
      </c>
      <c r="W703" s="102">
        <v>4.8058128237108588E-2</v>
      </c>
      <c r="X703" s="89">
        <v>3.0581723000000002E-3</v>
      </c>
      <c r="Y703" s="90">
        <v>1.5256866450000001E-3</v>
      </c>
      <c r="Z703" s="102">
        <v>8.9492490148726511E-3</v>
      </c>
      <c r="AA703" s="89">
        <v>1.7474113999999999E-2</v>
      </c>
      <c r="AB703" s="90">
        <v>6.8306953950000001E-3</v>
      </c>
      <c r="AC703" s="102">
        <v>1.0589676491607318E-2</v>
      </c>
      <c r="AD703" s="89">
        <v>7.8638886000000005E-3</v>
      </c>
      <c r="AE703" s="90">
        <v>3.347078085E-3</v>
      </c>
      <c r="AF703" s="102">
        <v>3.9433907251541778E-3</v>
      </c>
      <c r="AG703" s="89">
        <v>3.3725459200000002E-2</v>
      </c>
      <c r="AH703" s="90">
        <v>2.4692960569999998E-2</v>
      </c>
      <c r="AI703" s="102">
        <v>0.10572234334748681</v>
      </c>
      <c r="AJ703" s="89">
        <v>0.12611261000000001</v>
      </c>
      <c r="AK703" s="90">
        <v>0.17614261249999999</v>
      </c>
      <c r="AL703" s="104">
        <v>0.17614261249999999</v>
      </c>
    </row>
    <row r="704" spans="1:38" x14ac:dyDescent="0.25">
      <c r="A704" s="71">
        <v>1992</v>
      </c>
      <c r="B704" s="72">
        <v>19</v>
      </c>
      <c r="C704" s="89">
        <v>1.99643225</v>
      </c>
      <c r="D704" s="90">
        <v>0.597810862</v>
      </c>
      <c r="E704" s="102">
        <v>5.6494647339019206</v>
      </c>
      <c r="F704" s="89">
        <v>0.90106330000000001</v>
      </c>
      <c r="G704" s="90">
        <v>0.43682227849999999</v>
      </c>
      <c r="H704" s="102">
        <v>1.3666011516657874</v>
      </c>
      <c r="I704" s="89">
        <v>1.6075553899999999</v>
      </c>
      <c r="J704" s="90">
        <v>2.9093562400000001</v>
      </c>
      <c r="K704" s="102">
        <v>7.2955699705745651</v>
      </c>
      <c r="L704" s="89">
        <v>0.12331233</v>
      </c>
      <c r="M704" s="90">
        <v>0.1668316815</v>
      </c>
      <c r="N704" s="102">
        <v>0.46508257891165972</v>
      </c>
      <c r="O704" s="89">
        <v>6.2654804120229645E-4</v>
      </c>
      <c r="P704" s="90">
        <v>8.36951030057413E-4</v>
      </c>
      <c r="Q704" s="102">
        <v>2.6841186602071273E-3</v>
      </c>
      <c r="R704" s="89">
        <v>7.4127608915906785E-4</v>
      </c>
      <c r="S704" s="90">
        <v>9.9022619047619046E-4</v>
      </c>
      <c r="T704" s="102">
        <v>3.5310622225050831E-3</v>
      </c>
      <c r="U704" s="89">
        <v>1.1210610399999999E-2</v>
      </c>
      <c r="V704" s="90">
        <v>8.8017061499999997E-3</v>
      </c>
      <c r="W704" s="102">
        <v>4.8281688271475186E-2</v>
      </c>
      <c r="X704" s="89">
        <v>3.1896610999999999E-3</v>
      </c>
      <c r="Y704" s="90">
        <v>1.57063807E-3</v>
      </c>
      <c r="Z704" s="102">
        <v>8.9908826105497622E-3</v>
      </c>
      <c r="AA704" s="89">
        <v>1.82274597E-2</v>
      </c>
      <c r="AB704" s="90">
        <v>7.0867103899999997E-3</v>
      </c>
      <c r="AC704" s="102">
        <v>1.063894884419896E-2</v>
      </c>
      <c r="AD704" s="89">
        <v>8.2029692999999997E-3</v>
      </c>
      <c r="AE704" s="90">
        <v>3.4622916600000001E-3</v>
      </c>
      <c r="AF704" s="102">
        <v>3.9617397069486356E-3</v>
      </c>
      <c r="AG704" s="89">
        <v>3.5179252100000002E-2</v>
      </c>
      <c r="AH704" s="90">
        <v>2.519910698E-2</v>
      </c>
      <c r="AI704" s="102">
        <v>0.10621417260330752</v>
      </c>
      <c r="AJ704" s="89">
        <v>0.12611261000000001</v>
      </c>
      <c r="AK704" s="90">
        <v>0.17614261249999999</v>
      </c>
      <c r="AL704" s="104">
        <v>0.17614261249999999</v>
      </c>
    </row>
    <row r="705" spans="1:38" x14ac:dyDescent="0.25">
      <c r="A705" s="71">
        <v>1992</v>
      </c>
      <c r="B705" s="72">
        <v>20</v>
      </c>
      <c r="C705" s="89">
        <v>2.0740917099999998</v>
      </c>
      <c r="D705" s="90">
        <v>0.62058598300000001</v>
      </c>
      <c r="E705" s="102">
        <v>5.6546152937203722</v>
      </c>
      <c r="F705" s="89">
        <v>0.93918939999999995</v>
      </c>
      <c r="G705" s="90">
        <v>0.45025408700000003</v>
      </c>
      <c r="H705" s="102">
        <v>1.3707455931652244</v>
      </c>
      <c r="I705" s="89">
        <v>1.6311491300000001</v>
      </c>
      <c r="J705" s="90">
        <v>2.9145758829999999</v>
      </c>
      <c r="K705" s="102">
        <v>7.3058311684352573</v>
      </c>
      <c r="L705" s="89">
        <v>0.12331233</v>
      </c>
      <c r="M705" s="90">
        <v>0.1668316815</v>
      </c>
      <c r="N705" s="102">
        <v>0.46527774378582942</v>
      </c>
      <c r="O705" s="89">
        <v>6.2654804120229645E-4</v>
      </c>
      <c r="P705" s="90">
        <v>8.36951030057413E-4</v>
      </c>
      <c r="Q705" s="102">
        <v>2.692458763016878E-3</v>
      </c>
      <c r="R705" s="89">
        <v>7.4127608915906785E-4</v>
      </c>
      <c r="S705" s="90">
        <v>9.9022619047619046E-4</v>
      </c>
      <c r="T705" s="102">
        <v>3.5698061076077504E-3</v>
      </c>
      <c r="U705" s="89">
        <v>1.16844475E-2</v>
      </c>
      <c r="V705" s="90">
        <v>8.9719206299999996E-3</v>
      </c>
      <c r="W705" s="102">
        <v>4.8428211611448127E-2</v>
      </c>
      <c r="X705" s="89">
        <v>3.3249895000000002E-3</v>
      </c>
      <c r="Y705" s="90">
        <v>1.6185448E-3</v>
      </c>
      <c r="Z705" s="102">
        <v>9.0181512770518904E-3</v>
      </c>
      <c r="AA705" s="89">
        <v>1.8998027899999999E-2</v>
      </c>
      <c r="AB705" s="90">
        <v>7.3570897449999999E-3</v>
      </c>
      <c r="AC705" s="102">
        <v>1.0671224366854601E-2</v>
      </c>
      <c r="AD705" s="89">
        <v>8.5492116999999999E-3</v>
      </c>
      <c r="AE705" s="90">
        <v>3.5842977500000002E-3</v>
      </c>
      <c r="AF705" s="102">
        <v>3.973749762891287E-3</v>
      </c>
      <c r="AG705" s="89">
        <v>3.6666589899999998E-2</v>
      </c>
      <c r="AH705" s="90">
        <v>2.5731043780000001E-2</v>
      </c>
      <c r="AI705" s="102">
        <v>0.10653639866911663</v>
      </c>
      <c r="AJ705" s="89">
        <v>0.12611261000000001</v>
      </c>
      <c r="AK705" s="90">
        <v>0.17614261249999999</v>
      </c>
      <c r="AL705" s="104">
        <v>0.17614261249999999</v>
      </c>
    </row>
    <row r="706" spans="1:38" x14ac:dyDescent="0.25">
      <c r="A706" s="71">
        <v>1992</v>
      </c>
      <c r="B706" s="72">
        <v>21</v>
      </c>
      <c r="C706" s="89">
        <v>2.1547496900000001</v>
      </c>
      <c r="D706" s="90">
        <v>0.64495486300000004</v>
      </c>
      <c r="E706" s="102">
        <v>5.6616995386515585</v>
      </c>
      <c r="F706" s="89">
        <v>0.97823167</v>
      </c>
      <c r="G706" s="90">
        <v>0.46446750749999999</v>
      </c>
      <c r="H706" s="102">
        <v>1.3764698097352388</v>
      </c>
      <c r="I706" s="89">
        <v>1.6541140599999999</v>
      </c>
      <c r="J706" s="90">
        <v>2.9196739300000001</v>
      </c>
      <c r="K706" s="102">
        <v>7.3199986147855824</v>
      </c>
      <c r="L706" s="89">
        <v>0.12331233</v>
      </c>
      <c r="M706" s="90">
        <v>0.1668316815</v>
      </c>
      <c r="N706" s="102">
        <v>0.46554772319642029</v>
      </c>
      <c r="O706" s="89">
        <v>6.2654804120229645E-4</v>
      </c>
      <c r="P706" s="90">
        <v>8.36951030057413E-4</v>
      </c>
      <c r="Q706" s="102">
        <v>2.7037175662661108E-3</v>
      </c>
      <c r="R706" s="89">
        <v>7.4127608915906785E-4</v>
      </c>
      <c r="S706" s="90">
        <v>9.9022619047619046E-4</v>
      </c>
      <c r="T706" s="102">
        <v>3.6233251591780086E-3</v>
      </c>
      <c r="U706" s="89">
        <v>1.21693453E-2</v>
      </c>
      <c r="V706" s="90">
        <v>9.1518081400000003E-3</v>
      </c>
      <c r="W706" s="102">
        <v>4.8630286770033247E-2</v>
      </c>
      <c r="X706" s="89">
        <v>3.4632169000000002E-3</v>
      </c>
      <c r="Y706" s="90">
        <v>1.668814865E-3</v>
      </c>
      <c r="Z706" s="102">
        <v>9.055810828338633E-3</v>
      </c>
      <c r="AA706" s="89">
        <v>1.97881894E-2</v>
      </c>
      <c r="AB706" s="90">
        <v>7.6433219500000003E-3</v>
      </c>
      <c r="AC706" s="102">
        <v>1.0715782251971891E-2</v>
      </c>
      <c r="AD706" s="89">
        <v>8.9048309000000006E-3</v>
      </c>
      <c r="AE706" s="90">
        <v>3.7133580550000002E-3</v>
      </c>
      <c r="AF706" s="102">
        <v>3.9903417433605932E-3</v>
      </c>
      <c r="AG706" s="89">
        <v>3.8191342199999999E-2</v>
      </c>
      <c r="AH706" s="90">
        <v>2.629346728E-2</v>
      </c>
      <c r="AI706" s="102">
        <v>0.10698140698793909</v>
      </c>
      <c r="AJ706" s="89">
        <v>0.12611261000000001</v>
      </c>
      <c r="AK706" s="90">
        <v>0.17614261249999999</v>
      </c>
      <c r="AL706" s="104">
        <v>0.17614261249999999</v>
      </c>
    </row>
    <row r="707" spans="1:38" x14ac:dyDescent="0.25">
      <c r="A707" s="71">
        <v>1992</v>
      </c>
      <c r="B707" s="72">
        <v>22</v>
      </c>
      <c r="C707" s="89">
        <v>2.2384293300000002</v>
      </c>
      <c r="D707" s="90">
        <v>0.6709650385</v>
      </c>
      <c r="E707" s="102">
        <v>5.4733805299069553</v>
      </c>
      <c r="F707" s="89">
        <v>1.01830865</v>
      </c>
      <c r="G707" s="90">
        <v>0.47956187950000001</v>
      </c>
      <c r="H707" s="102">
        <v>1.3336030082438437</v>
      </c>
      <c r="I707" s="89">
        <v>1.67672113</v>
      </c>
      <c r="J707" s="90">
        <v>2.9246708875</v>
      </c>
      <c r="K707" s="102">
        <v>7.3748413523439718</v>
      </c>
      <c r="L707" s="89">
        <v>0.12331233</v>
      </c>
      <c r="M707" s="90">
        <v>0.1668316815</v>
      </c>
      <c r="N707" s="102">
        <v>0.44731452991940412</v>
      </c>
      <c r="O707" s="89">
        <v>6.2654804120229645E-4</v>
      </c>
      <c r="P707" s="90">
        <v>8.36951030057413E-4</v>
      </c>
      <c r="Q707" s="102">
        <v>2.6195188138697372E-3</v>
      </c>
      <c r="R707" s="89">
        <v>7.4127608915906785E-4</v>
      </c>
      <c r="S707" s="90">
        <v>9.9022619047619046E-4</v>
      </c>
      <c r="T707" s="102">
        <v>3.6781227571953813E-3</v>
      </c>
      <c r="U707" s="89">
        <v>1.2668459599999999E-2</v>
      </c>
      <c r="V707" s="90">
        <v>9.3420840549999998E-3</v>
      </c>
      <c r="W707" s="102">
        <v>4.711588253345414E-2</v>
      </c>
      <c r="X707" s="89">
        <v>3.6050230000000002E-3</v>
      </c>
      <c r="Y707" s="90">
        <v>1.7223673200000001E-3</v>
      </c>
      <c r="Z707" s="102">
        <v>8.7737936307491389E-3</v>
      </c>
      <c r="AA707" s="89">
        <v>2.05983322E-2</v>
      </c>
      <c r="AB707" s="90">
        <v>7.9469780899999991E-3</v>
      </c>
      <c r="AC707" s="102">
        <v>1.0382074259441753E-2</v>
      </c>
      <c r="AD707" s="89">
        <v>9.2692400999999994E-3</v>
      </c>
      <c r="AE707" s="90">
        <v>3.8504022999999998E-3</v>
      </c>
      <c r="AF707" s="102">
        <v>3.8660819325396297E-3</v>
      </c>
      <c r="AG707" s="89">
        <v>3.9756302E-2</v>
      </c>
      <c r="AH707" s="90">
        <v>2.6888859365E-2</v>
      </c>
      <c r="AI707" s="102">
        <v>0.10364961250920568</v>
      </c>
      <c r="AJ707" s="89">
        <v>0.12611261000000001</v>
      </c>
      <c r="AK707" s="90">
        <v>0.17614261249999999</v>
      </c>
      <c r="AL707" s="104">
        <v>0.17614261249999999</v>
      </c>
    </row>
    <row r="708" spans="1:38" x14ac:dyDescent="0.25">
      <c r="A708" s="71">
        <v>1992</v>
      </c>
      <c r="B708" s="72">
        <v>23</v>
      </c>
      <c r="C708" s="89">
        <v>2.3253833699999999</v>
      </c>
      <c r="D708" s="90">
        <v>0.69881914599999995</v>
      </c>
      <c r="E708" s="102">
        <v>5.4796293911457692</v>
      </c>
      <c r="F708" s="89">
        <v>1.0595545500000001</v>
      </c>
      <c r="G708" s="90">
        <v>0.49562078100000001</v>
      </c>
      <c r="H708" s="102">
        <v>1.3386312006656611</v>
      </c>
      <c r="I708" s="89">
        <v>1.69876564</v>
      </c>
      <c r="J708" s="90">
        <v>2.9295778074999999</v>
      </c>
      <c r="K708" s="102">
        <v>7.3878152091534961</v>
      </c>
      <c r="L708" s="89">
        <v>0.12331233</v>
      </c>
      <c r="M708" s="90">
        <v>0.1668316815</v>
      </c>
      <c r="N708" s="102">
        <v>0.44754924361531151</v>
      </c>
      <c r="O708" s="89">
        <v>6.2654804120229645E-4</v>
      </c>
      <c r="P708" s="90">
        <v>8.36951030057413E-4</v>
      </c>
      <c r="Q708" s="102">
        <v>2.6293994871007982E-3</v>
      </c>
      <c r="R708" s="89">
        <v>7.4127608915906785E-4</v>
      </c>
      <c r="S708" s="90">
        <v>9.9022619047619046E-4</v>
      </c>
      <c r="T708" s="102">
        <v>3.7268258421649437E-3</v>
      </c>
      <c r="U708" s="89">
        <v>1.3181263E-2</v>
      </c>
      <c r="V708" s="90">
        <v>9.5444989850000002E-3</v>
      </c>
      <c r="W708" s="102">
        <v>4.7293603970545967E-2</v>
      </c>
      <c r="X708" s="89">
        <v>3.7502007000000002E-3</v>
      </c>
      <c r="Y708" s="90">
        <v>1.7791862049999999E-3</v>
      </c>
      <c r="Z708" s="102">
        <v>8.8068796432040665E-3</v>
      </c>
      <c r="AA708" s="89">
        <v>2.1432329399999998E-2</v>
      </c>
      <c r="AB708" s="90">
        <v>8.2711818499999999E-3</v>
      </c>
      <c r="AC708" s="102">
        <v>1.0421223524414765E-2</v>
      </c>
      <c r="AD708" s="89">
        <v>9.6442870999999993E-3</v>
      </c>
      <c r="AE708" s="90">
        <v>3.996428055E-3</v>
      </c>
      <c r="AF708" s="102">
        <v>3.8806567155270691E-3</v>
      </c>
      <c r="AG708" s="89">
        <v>4.1365067899999997E-2</v>
      </c>
      <c r="AH708" s="90">
        <v>2.7522145394999999E-2</v>
      </c>
      <c r="AI708" s="102">
        <v>0.10404050905554924</v>
      </c>
      <c r="AJ708" s="89">
        <v>0.12611261000000001</v>
      </c>
      <c r="AK708" s="90">
        <v>0.17614261249999999</v>
      </c>
      <c r="AL708" s="104">
        <v>0.17614261249999999</v>
      </c>
    </row>
    <row r="709" spans="1:38" x14ac:dyDescent="0.25">
      <c r="A709" s="71">
        <v>1992</v>
      </c>
      <c r="B709" s="72">
        <v>24</v>
      </c>
      <c r="C709" s="89">
        <v>2.4157565499999998</v>
      </c>
      <c r="D709" s="90">
        <v>0.72874204149999999</v>
      </c>
      <c r="E709" s="102">
        <v>5.4845804595314762</v>
      </c>
      <c r="F709" s="89">
        <v>1.1018984300000001</v>
      </c>
      <c r="G709" s="90">
        <v>0.51278375200000004</v>
      </c>
      <c r="H709" s="102">
        <v>1.34262859620269</v>
      </c>
      <c r="I709" s="89">
        <v>1.7204025199999999</v>
      </c>
      <c r="J709" s="90">
        <v>2.9345247429999999</v>
      </c>
      <c r="K709" s="102">
        <v>7.3981333285126345</v>
      </c>
      <c r="L709" s="89">
        <v>0.12331233</v>
      </c>
      <c r="M709" s="90">
        <v>0.1668316815</v>
      </c>
      <c r="N709" s="102">
        <v>0.447736209356349</v>
      </c>
      <c r="O709" s="89">
        <v>6.2654804120229645E-4</v>
      </c>
      <c r="P709" s="90">
        <v>8.36951030057413E-4</v>
      </c>
      <c r="Q709" s="102">
        <v>2.6372501658167556E-3</v>
      </c>
      <c r="R709" s="89">
        <v>7.4127608915906785E-4</v>
      </c>
      <c r="S709" s="90">
        <v>9.9022619047619046E-4</v>
      </c>
      <c r="T709" s="102">
        <v>3.7655740259518815E-3</v>
      </c>
      <c r="U709" s="89">
        <v>1.37086547E-2</v>
      </c>
      <c r="V709" s="90">
        <v>9.7599792249999998E-3</v>
      </c>
      <c r="W709" s="102">
        <v>4.7434789924656592E-2</v>
      </c>
      <c r="X709" s="89">
        <v>3.9009867999999998E-3</v>
      </c>
      <c r="Y709" s="90">
        <v>1.83964609E-3</v>
      </c>
      <c r="Z709" s="102">
        <v>8.8331730388034099E-3</v>
      </c>
      <c r="AA709" s="89">
        <v>2.2290936300000001E-2</v>
      </c>
      <c r="AB709" s="90">
        <v>8.6166640300000003E-3</v>
      </c>
      <c r="AC709" s="102">
        <v>1.0452336296115491E-2</v>
      </c>
      <c r="AD709" s="89">
        <v>1.0030993699999999E-2</v>
      </c>
      <c r="AE709" s="90">
        <v>4.1520578650000002E-3</v>
      </c>
      <c r="AF709" s="102">
        <v>3.8922415371880291E-3</v>
      </c>
      <c r="AG709" s="89">
        <v>4.3021458200000001E-2</v>
      </c>
      <c r="AH709" s="90">
        <v>2.8196588105E-2</v>
      </c>
      <c r="AI709" s="102">
        <v>0.10435105477770923</v>
      </c>
      <c r="AJ709" s="89">
        <v>0.12611261000000001</v>
      </c>
      <c r="AK709" s="90">
        <v>0.17614261249999999</v>
      </c>
      <c r="AL709" s="104">
        <v>0.17614261249999999</v>
      </c>
    </row>
    <row r="710" spans="1:38" x14ac:dyDescent="0.25">
      <c r="A710" s="71">
        <v>1992</v>
      </c>
      <c r="B710" s="72">
        <v>25</v>
      </c>
      <c r="C710" s="89">
        <v>2.4157565499999998</v>
      </c>
      <c r="D710" s="90">
        <v>0.72874204149999999</v>
      </c>
      <c r="E710" s="102">
        <v>5.4880121158902027</v>
      </c>
      <c r="F710" s="89">
        <v>1.1018984300000001</v>
      </c>
      <c r="G710" s="90">
        <v>0.51278375200000004</v>
      </c>
      <c r="H710" s="102">
        <v>1.3453885654152715</v>
      </c>
      <c r="I710" s="89">
        <v>1.7204025199999999</v>
      </c>
      <c r="J710" s="90">
        <v>2.9345247429999999</v>
      </c>
      <c r="K710" s="102">
        <v>7.4052574209386064</v>
      </c>
      <c r="L710" s="89">
        <v>0.12331233</v>
      </c>
      <c r="M710" s="90">
        <v>0.1668316815</v>
      </c>
      <c r="N710" s="102">
        <v>0.44786496496016881</v>
      </c>
      <c r="O710" s="89">
        <v>6.2654804120229645E-4</v>
      </c>
      <c r="P710" s="90">
        <v>8.36951030057413E-4</v>
      </c>
      <c r="Q710" s="102">
        <v>2.6426795510069794E-3</v>
      </c>
      <c r="R710" s="89">
        <v>7.4127608915906785E-4</v>
      </c>
      <c r="S710" s="90">
        <v>9.9022619047619046E-4</v>
      </c>
      <c r="T710" s="102">
        <v>3.7923244448551212E-3</v>
      </c>
      <c r="U710" s="89">
        <v>1.37086547E-2</v>
      </c>
      <c r="V710" s="90">
        <v>9.7599792249999998E-3</v>
      </c>
      <c r="W710" s="102">
        <v>4.7532381553822993E-2</v>
      </c>
      <c r="X710" s="89">
        <v>3.9009867999999998E-3</v>
      </c>
      <c r="Y710" s="90">
        <v>1.83964609E-3</v>
      </c>
      <c r="Z710" s="102">
        <v>8.8513440245401795E-3</v>
      </c>
      <c r="AA710" s="89">
        <v>2.2290936300000001E-2</v>
      </c>
      <c r="AB710" s="90">
        <v>8.6166640300000003E-3</v>
      </c>
      <c r="AC710" s="102">
        <v>1.0473825790770866E-2</v>
      </c>
      <c r="AD710" s="89">
        <v>1.0030993699999999E-2</v>
      </c>
      <c r="AE710" s="90">
        <v>4.1520578650000002E-3</v>
      </c>
      <c r="AF710" s="102">
        <v>3.9002485505484985E-3</v>
      </c>
      <c r="AG710" s="89">
        <v>4.3021458200000001E-2</v>
      </c>
      <c r="AH710" s="90">
        <v>2.8196588105E-2</v>
      </c>
      <c r="AI710" s="102">
        <v>0.10456569289108118</v>
      </c>
      <c r="AJ710" s="89">
        <v>0.12611261000000001</v>
      </c>
      <c r="AK710" s="90">
        <v>0.17614261249999999</v>
      </c>
      <c r="AL710" s="104">
        <v>0.17614261249999999</v>
      </c>
    </row>
    <row r="711" spans="1:38" x14ac:dyDescent="0.25">
      <c r="A711" s="71">
        <v>1992</v>
      </c>
      <c r="B711" s="72">
        <v>26</v>
      </c>
      <c r="C711" s="89">
        <v>2.4157565499999998</v>
      </c>
      <c r="D711" s="90">
        <v>0.72874204149999999</v>
      </c>
      <c r="E711" s="102">
        <v>5.4895117150444799</v>
      </c>
      <c r="F711" s="89">
        <v>1.1018984300000001</v>
      </c>
      <c r="G711" s="90">
        <v>0.51278375200000004</v>
      </c>
      <c r="H711" s="102">
        <v>1.3465976599898044</v>
      </c>
      <c r="I711" s="89">
        <v>1.7204025199999999</v>
      </c>
      <c r="J711" s="90">
        <v>2.9345247429999999</v>
      </c>
      <c r="K711" s="102">
        <v>7.4083805062049946</v>
      </c>
      <c r="L711" s="89">
        <v>0.12331233</v>
      </c>
      <c r="M711" s="90">
        <v>0.1668316815</v>
      </c>
      <c r="N711" s="102">
        <v>0.44792124870886585</v>
      </c>
      <c r="O711" s="89">
        <v>6.2654804120229645E-4</v>
      </c>
      <c r="P711" s="90">
        <v>8.36951030057413E-4</v>
      </c>
      <c r="Q711" s="102">
        <v>2.6450529112138472E-3</v>
      </c>
      <c r="R711" s="89">
        <v>7.4127608915906785E-4</v>
      </c>
      <c r="S711" s="90">
        <v>9.9022619047619046E-4</v>
      </c>
      <c r="T711" s="102">
        <v>3.8040356655176526E-3</v>
      </c>
      <c r="U711" s="89">
        <v>1.37086547E-2</v>
      </c>
      <c r="V711" s="90">
        <v>9.7599792249999998E-3</v>
      </c>
      <c r="W711" s="102">
        <v>4.7575045732617838E-2</v>
      </c>
      <c r="X711" s="89">
        <v>3.9009867999999998E-3</v>
      </c>
      <c r="Y711" s="90">
        <v>1.83964609E-3</v>
      </c>
      <c r="Z711" s="102">
        <v>8.8592824378312136E-3</v>
      </c>
      <c r="AA711" s="89">
        <v>2.2290936300000001E-2</v>
      </c>
      <c r="AB711" s="90">
        <v>8.6166640300000003E-3</v>
      </c>
      <c r="AC711" s="102">
        <v>1.0483225740941061E-2</v>
      </c>
      <c r="AD711" s="89">
        <v>1.0030993699999999E-2</v>
      </c>
      <c r="AE711" s="90">
        <v>4.1520578650000002E-3</v>
      </c>
      <c r="AF711" s="102">
        <v>3.9037536696899899E-3</v>
      </c>
      <c r="AG711" s="89">
        <v>4.3021458200000001E-2</v>
      </c>
      <c r="AH711" s="90">
        <v>2.8196588105E-2</v>
      </c>
      <c r="AI711" s="102">
        <v>0.1046598186761494</v>
      </c>
      <c r="AJ711" s="89">
        <v>0.12611261000000001</v>
      </c>
      <c r="AK711" s="90">
        <v>0.17614261249999999</v>
      </c>
      <c r="AL711" s="104">
        <v>0.17614261249999999</v>
      </c>
    </row>
    <row r="712" spans="1:38" x14ac:dyDescent="0.25">
      <c r="A712" s="71">
        <v>1992</v>
      </c>
      <c r="B712" s="72">
        <v>27</v>
      </c>
      <c r="C712" s="89">
        <v>2.4157565499999998</v>
      </c>
      <c r="D712" s="90">
        <v>0.72874204149999999</v>
      </c>
      <c r="E712" s="102">
        <v>5.4903778548424071</v>
      </c>
      <c r="F712" s="89">
        <v>1.1018984300000001</v>
      </c>
      <c r="G712" s="90">
        <v>0.51278375200000004</v>
      </c>
      <c r="H712" s="102">
        <v>1.3473061231197909</v>
      </c>
      <c r="I712" s="89">
        <v>1.7204025199999999</v>
      </c>
      <c r="J712" s="90">
        <v>2.9345247429999999</v>
      </c>
      <c r="K712" s="102">
        <v>7.4102011289096881</v>
      </c>
      <c r="L712" s="89">
        <v>0.12331233</v>
      </c>
      <c r="M712" s="90">
        <v>0.1668316815</v>
      </c>
      <c r="N712" s="102">
        <v>0.44795539188348238</v>
      </c>
      <c r="O712" s="89">
        <v>6.2654804120229645E-4</v>
      </c>
      <c r="P712" s="90">
        <v>8.36951030057413E-4</v>
      </c>
      <c r="Q712" s="102">
        <v>2.6464438611992335E-3</v>
      </c>
      <c r="R712" s="89">
        <v>7.4127608915906785E-4</v>
      </c>
      <c r="S712" s="90">
        <v>9.9022619047619046E-4</v>
      </c>
      <c r="T712" s="102">
        <v>3.8108648058574474E-3</v>
      </c>
      <c r="U712" s="89">
        <v>1.37086547E-2</v>
      </c>
      <c r="V712" s="90">
        <v>9.7599792249999998E-3</v>
      </c>
      <c r="W712" s="102">
        <v>4.7600043879594219E-2</v>
      </c>
      <c r="X712" s="89">
        <v>3.9009867999999998E-3</v>
      </c>
      <c r="Y712" s="90">
        <v>1.83964609E-3</v>
      </c>
      <c r="Z712" s="102">
        <v>8.8639271567373928E-3</v>
      </c>
      <c r="AA712" s="89">
        <v>2.2290936300000001E-2</v>
      </c>
      <c r="AB712" s="90">
        <v>8.6166640300000003E-3</v>
      </c>
      <c r="AC712" s="102">
        <v>1.0488745260726394E-2</v>
      </c>
      <c r="AD712" s="89">
        <v>1.0030993699999999E-2</v>
      </c>
      <c r="AE712" s="90">
        <v>4.1520578650000002E-3</v>
      </c>
      <c r="AF712" s="102">
        <v>3.9058019501706817E-3</v>
      </c>
      <c r="AG712" s="89">
        <v>4.3021458200000001E-2</v>
      </c>
      <c r="AH712" s="90">
        <v>2.8196588105E-2</v>
      </c>
      <c r="AI712" s="102">
        <v>0.10471462253175397</v>
      </c>
      <c r="AJ712" s="89">
        <v>0.12611261000000001</v>
      </c>
      <c r="AK712" s="90">
        <v>0.17614261249999999</v>
      </c>
      <c r="AL712" s="104">
        <v>0.17614261249999999</v>
      </c>
    </row>
    <row r="713" spans="1:38" x14ac:dyDescent="0.25">
      <c r="A713" s="71">
        <v>1992</v>
      </c>
      <c r="B713" s="72">
        <v>28</v>
      </c>
      <c r="C713" s="89">
        <v>2.4157565499999998</v>
      </c>
      <c r="D713" s="90">
        <v>0.72874204149999999</v>
      </c>
      <c r="E713" s="102">
        <v>5.4910882772910075</v>
      </c>
      <c r="F713" s="89">
        <v>1.1018984300000001</v>
      </c>
      <c r="G713" s="90">
        <v>0.51278375200000004</v>
      </c>
      <c r="H713" s="102">
        <v>1.3478799068118914</v>
      </c>
      <c r="I713" s="89">
        <v>1.7204025199999999</v>
      </c>
      <c r="J713" s="90">
        <v>2.9345247429999999</v>
      </c>
      <c r="K713" s="102">
        <v>7.4116619620157413</v>
      </c>
      <c r="L713" s="89">
        <v>0.12331233</v>
      </c>
      <c r="M713" s="90">
        <v>0.1668316815</v>
      </c>
      <c r="N713" s="102">
        <v>0.44798111681987707</v>
      </c>
      <c r="O713" s="89">
        <v>6.2654804120229645E-4</v>
      </c>
      <c r="P713" s="90">
        <v>8.36951030057413E-4</v>
      </c>
      <c r="Q713" s="102">
        <v>2.6475618104427031E-3</v>
      </c>
      <c r="R713" s="89">
        <v>7.4127608915906785E-4</v>
      </c>
      <c r="S713" s="90">
        <v>9.9022619047619046E-4</v>
      </c>
      <c r="T713" s="102">
        <v>3.8164162997681088E-3</v>
      </c>
      <c r="U713" s="89">
        <v>1.37086547E-2</v>
      </c>
      <c r="V713" s="90">
        <v>9.7599792249999998E-3</v>
      </c>
      <c r="W713" s="102">
        <v>4.7620266485684688E-2</v>
      </c>
      <c r="X713" s="89">
        <v>3.9009867999999998E-3</v>
      </c>
      <c r="Y713" s="90">
        <v>1.83964609E-3</v>
      </c>
      <c r="Z713" s="102">
        <v>8.86770112216154E-3</v>
      </c>
      <c r="AA713" s="89">
        <v>2.2290936300000001E-2</v>
      </c>
      <c r="AB713" s="90">
        <v>8.6166640300000003E-3</v>
      </c>
      <c r="AC713" s="102">
        <v>1.0493207655806195E-2</v>
      </c>
      <c r="AD713" s="89">
        <v>1.0030993699999999E-2</v>
      </c>
      <c r="AE713" s="90">
        <v>4.1520578650000002E-3</v>
      </c>
      <c r="AF713" s="102">
        <v>3.9074562486147678E-3</v>
      </c>
      <c r="AG713" s="89">
        <v>4.3021458200000001E-2</v>
      </c>
      <c r="AH713" s="90">
        <v>2.8196588105E-2</v>
      </c>
      <c r="AI713" s="102">
        <v>0.10475887176064971</v>
      </c>
      <c r="AJ713" s="89">
        <v>0.12611261000000001</v>
      </c>
      <c r="AK713" s="90">
        <v>0.17614261249999999</v>
      </c>
      <c r="AL713" s="104">
        <v>0.17614261249999999</v>
      </c>
    </row>
    <row r="714" spans="1:38" x14ac:dyDescent="0.25">
      <c r="A714" s="71">
        <v>1992</v>
      </c>
      <c r="B714" s="72">
        <v>29</v>
      </c>
      <c r="C714" s="89">
        <v>2.4157565499999998</v>
      </c>
      <c r="D714" s="90">
        <v>0.72874204149999999</v>
      </c>
      <c r="E714" s="102">
        <v>5.4916605674582071</v>
      </c>
      <c r="F714" s="89">
        <v>1.1018984300000001</v>
      </c>
      <c r="G714" s="90">
        <v>0.51278375200000004</v>
      </c>
      <c r="H714" s="102">
        <v>1.3483348769549555</v>
      </c>
      <c r="I714" s="89">
        <v>1.7204025199999999</v>
      </c>
      <c r="J714" s="90">
        <v>2.9345247429999999</v>
      </c>
      <c r="K714" s="102">
        <v>7.4128335955479576</v>
      </c>
      <c r="L714" s="89">
        <v>0.12331233</v>
      </c>
      <c r="M714" s="90">
        <v>0.1668316815</v>
      </c>
      <c r="N714" s="102">
        <v>0.44800255360692071</v>
      </c>
      <c r="O714" s="89">
        <v>6.2654804120229645E-4</v>
      </c>
      <c r="P714" s="90">
        <v>8.36951030057413E-4</v>
      </c>
      <c r="Q714" s="102">
        <v>2.6484632913717806E-3</v>
      </c>
      <c r="R714" s="89">
        <v>7.4127608915906785E-4</v>
      </c>
      <c r="S714" s="90">
        <v>9.9022619047619046E-4</v>
      </c>
      <c r="T714" s="102">
        <v>3.8208327683644438E-3</v>
      </c>
      <c r="U714" s="89">
        <v>1.37086547E-2</v>
      </c>
      <c r="V714" s="90">
        <v>9.7599792249999998E-3</v>
      </c>
      <c r="W714" s="102">
        <v>4.7636283355705716E-2</v>
      </c>
      <c r="X714" s="89">
        <v>3.9009867999999998E-3</v>
      </c>
      <c r="Y714" s="90">
        <v>1.83964609E-3</v>
      </c>
      <c r="Z714" s="102">
        <v>8.8706994990903343E-3</v>
      </c>
      <c r="AA714" s="89">
        <v>2.2290936300000001E-2</v>
      </c>
      <c r="AB714" s="90">
        <v>8.6166640300000003E-3</v>
      </c>
      <c r="AC714" s="102">
        <v>1.0496729515916237E-2</v>
      </c>
      <c r="AD714" s="89">
        <v>1.0030993699999999E-2</v>
      </c>
      <c r="AE714" s="90">
        <v>4.1520578650000002E-3</v>
      </c>
      <c r="AF714" s="102">
        <v>3.9087794319248364E-3</v>
      </c>
      <c r="AG714" s="89">
        <v>4.3021458200000001E-2</v>
      </c>
      <c r="AH714" s="90">
        <v>2.8196588105E-2</v>
      </c>
      <c r="AI714" s="102">
        <v>0.10479443738652182</v>
      </c>
      <c r="AJ714" s="89">
        <v>0.12611261000000001</v>
      </c>
      <c r="AK714" s="90">
        <v>0.17614261249999999</v>
      </c>
      <c r="AL714" s="104">
        <v>0.17614261249999999</v>
      </c>
    </row>
    <row r="715" spans="1:38" x14ac:dyDescent="0.25">
      <c r="A715" s="71">
        <v>1992</v>
      </c>
      <c r="B715" s="72">
        <v>30</v>
      </c>
      <c r="C715" s="89">
        <v>2.4157565499999998</v>
      </c>
      <c r="D715" s="90">
        <v>0.72874204149999999</v>
      </c>
      <c r="E715" s="102">
        <v>5.4921222177012083</v>
      </c>
      <c r="F715" s="89">
        <v>1.1018984300000001</v>
      </c>
      <c r="G715" s="90">
        <v>0.51278375200000004</v>
      </c>
      <c r="H715" s="102">
        <v>1.3487032774853944</v>
      </c>
      <c r="I715" s="89">
        <v>1.7204025199999999</v>
      </c>
      <c r="J715" s="90">
        <v>2.9345247429999999</v>
      </c>
      <c r="K715" s="102">
        <v>7.413792716968981</v>
      </c>
      <c r="L715" s="89">
        <v>0.12331233</v>
      </c>
      <c r="M715" s="90">
        <v>0.1668316815</v>
      </c>
      <c r="N715" s="102">
        <v>0.44801922256630333</v>
      </c>
      <c r="O715" s="89">
        <v>6.2654804120229645E-4</v>
      </c>
      <c r="P715" s="90">
        <v>8.36951030057413E-4</v>
      </c>
      <c r="Q715" s="102">
        <v>2.6491891481716938E-3</v>
      </c>
      <c r="R715" s="89">
        <v>7.4127608915906785E-4</v>
      </c>
      <c r="S715" s="90">
        <v>9.9022619047619046E-4</v>
      </c>
      <c r="T715" s="102">
        <v>3.8243965741306583E-3</v>
      </c>
      <c r="U715" s="89">
        <v>1.37086547E-2</v>
      </c>
      <c r="V715" s="90">
        <v>9.7599792249999998E-3</v>
      </c>
      <c r="W715" s="102">
        <v>4.7649373178017936E-2</v>
      </c>
      <c r="X715" s="89">
        <v>3.9009867999999998E-3</v>
      </c>
      <c r="Y715" s="90">
        <v>1.83964609E-3</v>
      </c>
      <c r="Z715" s="102">
        <v>8.8731164557153998E-3</v>
      </c>
      <c r="AA715" s="89">
        <v>2.2290936300000001E-2</v>
      </c>
      <c r="AB715" s="90">
        <v>8.6166640300000003E-3</v>
      </c>
      <c r="AC715" s="102">
        <v>1.0499593461505547E-2</v>
      </c>
      <c r="AD715" s="89">
        <v>1.0030993699999999E-2</v>
      </c>
      <c r="AE715" s="90">
        <v>4.1520578650000002E-3</v>
      </c>
      <c r="AF715" s="102">
        <v>3.9098487546426648E-3</v>
      </c>
      <c r="AG715" s="89">
        <v>4.3021458200000001E-2</v>
      </c>
      <c r="AH715" s="90">
        <v>2.8196588105E-2</v>
      </c>
      <c r="AI715" s="102">
        <v>0.10482306920853784</v>
      </c>
      <c r="AJ715" s="89">
        <v>0.12611261000000001</v>
      </c>
      <c r="AK715" s="90">
        <v>0.17614261249999999</v>
      </c>
      <c r="AL715" s="104">
        <v>0.17614261249999999</v>
      </c>
    </row>
    <row r="716" spans="1:38" ht="13" x14ac:dyDescent="0.3">
      <c r="A716" s="71">
        <v>1992</v>
      </c>
      <c r="B716" s="72">
        <v>31</v>
      </c>
      <c r="C716" s="89">
        <v>2.4157565499999998</v>
      </c>
      <c r="D716" s="90">
        <v>0.72874204149999999</v>
      </c>
      <c r="E716" s="91">
        <v>5.4921222177012083</v>
      </c>
      <c r="F716" s="89">
        <v>1.1018984300000001</v>
      </c>
      <c r="G716" s="90">
        <v>0.51278375200000004</v>
      </c>
      <c r="H716" s="91">
        <v>1.3487032774853944</v>
      </c>
      <c r="I716" s="89">
        <v>1.7204025199999999</v>
      </c>
      <c r="J716" s="90">
        <v>2.9345247429999999</v>
      </c>
      <c r="K716" s="91">
        <v>7.413792716968981</v>
      </c>
      <c r="L716" s="89">
        <v>0.12331233</v>
      </c>
      <c r="M716" s="90">
        <v>0.1668316815</v>
      </c>
      <c r="N716" s="91">
        <v>0.44801922256630333</v>
      </c>
      <c r="O716" s="89">
        <v>6.2654804120229645E-4</v>
      </c>
      <c r="P716" s="90">
        <v>8.36951030057413E-4</v>
      </c>
      <c r="Q716" s="91">
        <v>2.6491891481716938E-3</v>
      </c>
      <c r="R716" s="89">
        <v>7.4127608915906785E-4</v>
      </c>
      <c r="S716" s="90">
        <v>9.9022619047619046E-4</v>
      </c>
      <c r="T716" s="91">
        <v>3.8243965741306583E-3</v>
      </c>
      <c r="U716" s="89">
        <v>1.37086547E-2</v>
      </c>
      <c r="V716" s="90">
        <v>9.7599792249999998E-3</v>
      </c>
      <c r="W716" s="91">
        <v>4.7649373178017936E-2</v>
      </c>
      <c r="X716" s="89">
        <v>3.9009867999999998E-3</v>
      </c>
      <c r="Y716" s="90">
        <v>1.83964609E-3</v>
      </c>
      <c r="Z716" s="91">
        <v>8.8731164557153998E-3</v>
      </c>
      <c r="AA716" s="89">
        <v>2.2290936300000001E-2</v>
      </c>
      <c r="AB716" s="90">
        <v>8.6166640300000003E-3</v>
      </c>
      <c r="AC716" s="91">
        <v>1.0499593461505547E-2</v>
      </c>
      <c r="AD716" s="89">
        <v>1.0030993699999999E-2</v>
      </c>
      <c r="AE716" s="90">
        <v>4.1520578650000002E-3</v>
      </c>
      <c r="AF716" s="91">
        <v>3.9098487546426648E-3</v>
      </c>
      <c r="AG716" s="89">
        <v>4.3021458200000001E-2</v>
      </c>
      <c r="AH716" s="90">
        <v>2.8196588105E-2</v>
      </c>
      <c r="AI716" s="91">
        <v>0.10482306920853784</v>
      </c>
      <c r="AJ716" s="89">
        <v>0.12611261000000001</v>
      </c>
      <c r="AK716" s="90">
        <v>0.17614261249999999</v>
      </c>
      <c r="AL716" s="104">
        <v>0.17614261249999999</v>
      </c>
    </row>
    <row r="717" spans="1:38" ht="13" x14ac:dyDescent="0.3">
      <c r="A717" s="71">
        <v>1992</v>
      </c>
      <c r="B717" s="72">
        <v>32</v>
      </c>
      <c r="C717" s="89">
        <v>2.4157565499999998</v>
      </c>
      <c r="D717" s="90">
        <v>0.72874204149999999</v>
      </c>
      <c r="E717" s="91">
        <v>5.4921222177012083</v>
      </c>
      <c r="F717" s="89">
        <v>1.1018984300000001</v>
      </c>
      <c r="G717" s="90">
        <v>0.51278375200000004</v>
      </c>
      <c r="H717" s="91">
        <v>1.3487032774853944</v>
      </c>
      <c r="I717" s="89">
        <v>1.7204025199999999</v>
      </c>
      <c r="J717" s="90">
        <v>2.9345247429999999</v>
      </c>
      <c r="K717" s="91">
        <v>7.413792716968981</v>
      </c>
      <c r="L717" s="89">
        <v>0.12331233</v>
      </c>
      <c r="M717" s="90">
        <v>0.1668316815</v>
      </c>
      <c r="N717" s="91">
        <v>0.44801922256630333</v>
      </c>
      <c r="O717" s="89">
        <v>6.2654804120229645E-4</v>
      </c>
      <c r="P717" s="90">
        <v>8.36951030057413E-4</v>
      </c>
      <c r="Q717" s="91">
        <v>2.6491891481716938E-3</v>
      </c>
      <c r="R717" s="89">
        <v>7.4127608915906785E-4</v>
      </c>
      <c r="S717" s="90">
        <v>9.9022619047619046E-4</v>
      </c>
      <c r="T717" s="91">
        <v>3.8243965741306583E-3</v>
      </c>
      <c r="U717" s="89">
        <v>1.37086547E-2</v>
      </c>
      <c r="V717" s="90">
        <v>9.7599792249999998E-3</v>
      </c>
      <c r="W717" s="91">
        <v>4.7649373178017936E-2</v>
      </c>
      <c r="X717" s="89">
        <v>3.9009867999999998E-3</v>
      </c>
      <c r="Y717" s="90">
        <v>1.83964609E-3</v>
      </c>
      <c r="Z717" s="91">
        <v>8.8731164557153998E-3</v>
      </c>
      <c r="AA717" s="89">
        <v>2.2290936300000001E-2</v>
      </c>
      <c r="AB717" s="90">
        <v>8.6166640300000003E-3</v>
      </c>
      <c r="AC717" s="91">
        <v>1.0499593461505547E-2</v>
      </c>
      <c r="AD717" s="89">
        <v>1.0030993699999999E-2</v>
      </c>
      <c r="AE717" s="90">
        <v>4.1520578650000002E-3</v>
      </c>
      <c r="AF717" s="91">
        <v>3.9098487546426648E-3</v>
      </c>
      <c r="AG717" s="89">
        <v>4.3021458200000001E-2</v>
      </c>
      <c r="AH717" s="90">
        <v>2.8196588105E-2</v>
      </c>
      <c r="AI717" s="91">
        <v>0.10482306920853784</v>
      </c>
      <c r="AJ717" s="89">
        <v>0.12611261000000001</v>
      </c>
      <c r="AK717" s="90">
        <v>0.17614261249999999</v>
      </c>
      <c r="AL717" s="104">
        <v>0.17614261249999999</v>
      </c>
    </row>
    <row r="718" spans="1:38" ht="13" x14ac:dyDescent="0.3">
      <c r="A718" s="71">
        <v>1992</v>
      </c>
      <c r="B718" s="72">
        <v>33</v>
      </c>
      <c r="C718" s="89">
        <v>2.4157565499999998</v>
      </c>
      <c r="D718" s="90">
        <v>0.72874204149999999</v>
      </c>
      <c r="E718" s="91">
        <v>5.4921222177012083</v>
      </c>
      <c r="F718" s="89">
        <v>1.1018984300000001</v>
      </c>
      <c r="G718" s="90">
        <v>0.51278375200000004</v>
      </c>
      <c r="H718" s="91">
        <v>1.3487032774853944</v>
      </c>
      <c r="I718" s="89">
        <v>1.7204025199999999</v>
      </c>
      <c r="J718" s="90">
        <v>2.9345247429999999</v>
      </c>
      <c r="K718" s="91">
        <v>7.413792716968981</v>
      </c>
      <c r="L718" s="89">
        <v>0.12331233</v>
      </c>
      <c r="M718" s="90">
        <v>0.1668316815</v>
      </c>
      <c r="N718" s="91">
        <v>0.44801922256630333</v>
      </c>
      <c r="O718" s="89">
        <v>6.2654804120229645E-4</v>
      </c>
      <c r="P718" s="90">
        <v>8.36951030057413E-4</v>
      </c>
      <c r="Q718" s="91">
        <v>2.6491891481716938E-3</v>
      </c>
      <c r="R718" s="89">
        <v>7.4127608915906785E-4</v>
      </c>
      <c r="S718" s="90">
        <v>9.9022619047619046E-4</v>
      </c>
      <c r="T718" s="91">
        <v>3.8243965741306583E-3</v>
      </c>
      <c r="U718" s="89">
        <v>1.37086547E-2</v>
      </c>
      <c r="V718" s="90">
        <v>9.7599792249999998E-3</v>
      </c>
      <c r="W718" s="91">
        <v>4.7649373178017936E-2</v>
      </c>
      <c r="X718" s="89">
        <v>3.9009867999999998E-3</v>
      </c>
      <c r="Y718" s="90">
        <v>1.83964609E-3</v>
      </c>
      <c r="Z718" s="91">
        <v>8.8731164557153998E-3</v>
      </c>
      <c r="AA718" s="89">
        <v>2.2290936300000001E-2</v>
      </c>
      <c r="AB718" s="90">
        <v>8.6166640300000003E-3</v>
      </c>
      <c r="AC718" s="91">
        <v>1.0499593461505547E-2</v>
      </c>
      <c r="AD718" s="89">
        <v>1.0030993699999999E-2</v>
      </c>
      <c r="AE718" s="90">
        <v>4.1520578650000002E-3</v>
      </c>
      <c r="AF718" s="91">
        <v>3.9098487546426648E-3</v>
      </c>
      <c r="AG718" s="89">
        <v>4.3021458200000001E-2</v>
      </c>
      <c r="AH718" s="90">
        <v>2.8196588105E-2</v>
      </c>
      <c r="AI718" s="91">
        <v>0.10482306920853784</v>
      </c>
      <c r="AJ718" s="89">
        <v>0.12611261000000001</v>
      </c>
      <c r="AK718" s="90">
        <v>0.17614261249999999</v>
      </c>
      <c r="AL718" s="104">
        <v>0.17614261249999999</v>
      </c>
    </row>
    <row r="719" spans="1:38" ht="13" x14ac:dyDescent="0.3">
      <c r="A719" s="71">
        <v>1992</v>
      </c>
      <c r="B719" s="72">
        <v>34</v>
      </c>
      <c r="C719" s="89">
        <v>2.4157565499999998</v>
      </c>
      <c r="D719" s="90">
        <v>0.72874204149999999</v>
      </c>
      <c r="E719" s="91">
        <v>5.4921222177012083</v>
      </c>
      <c r="F719" s="89">
        <v>1.1018984300000001</v>
      </c>
      <c r="G719" s="90">
        <v>0.51278375200000004</v>
      </c>
      <c r="H719" s="91">
        <v>1.3487032774853944</v>
      </c>
      <c r="I719" s="89">
        <v>1.7204025199999999</v>
      </c>
      <c r="J719" s="90">
        <v>2.9345247429999999</v>
      </c>
      <c r="K719" s="91">
        <v>7.413792716968981</v>
      </c>
      <c r="L719" s="89">
        <v>0.12331233</v>
      </c>
      <c r="M719" s="90">
        <v>0.1668316815</v>
      </c>
      <c r="N719" s="91">
        <v>0.44801922256630333</v>
      </c>
      <c r="O719" s="89">
        <v>6.2654804120229645E-4</v>
      </c>
      <c r="P719" s="90">
        <v>8.36951030057413E-4</v>
      </c>
      <c r="Q719" s="91">
        <v>2.6491891481716938E-3</v>
      </c>
      <c r="R719" s="89">
        <v>7.4127608915906785E-4</v>
      </c>
      <c r="S719" s="90">
        <v>9.9022619047619046E-4</v>
      </c>
      <c r="T719" s="91">
        <v>3.8243965741306583E-3</v>
      </c>
      <c r="U719" s="89">
        <v>1.37086547E-2</v>
      </c>
      <c r="V719" s="90">
        <v>9.7599792249999998E-3</v>
      </c>
      <c r="W719" s="91">
        <v>4.7649373178017936E-2</v>
      </c>
      <c r="X719" s="89">
        <v>3.9009867999999998E-3</v>
      </c>
      <c r="Y719" s="90">
        <v>1.83964609E-3</v>
      </c>
      <c r="Z719" s="91">
        <v>8.8731164557153998E-3</v>
      </c>
      <c r="AA719" s="89">
        <v>2.2290936300000001E-2</v>
      </c>
      <c r="AB719" s="90">
        <v>8.6166640300000003E-3</v>
      </c>
      <c r="AC719" s="91">
        <v>1.0499593461505547E-2</v>
      </c>
      <c r="AD719" s="89">
        <v>1.0030993699999999E-2</v>
      </c>
      <c r="AE719" s="90">
        <v>4.1520578650000002E-3</v>
      </c>
      <c r="AF719" s="91">
        <v>3.9098487546426648E-3</v>
      </c>
      <c r="AG719" s="89">
        <v>4.3021458200000001E-2</v>
      </c>
      <c r="AH719" s="90">
        <v>2.8196588105E-2</v>
      </c>
      <c r="AI719" s="91">
        <v>0.10482306920853784</v>
      </c>
      <c r="AJ719" s="89">
        <v>0.12611261000000001</v>
      </c>
      <c r="AK719" s="90">
        <v>0.17614261249999999</v>
      </c>
      <c r="AL719" s="104">
        <v>0.17614261249999999</v>
      </c>
    </row>
    <row r="720" spans="1:38" ht="13" x14ac:dyDescent="0.3">
      <c r="A720" s="71">
        <v>1992</v>
      </c>
      <c r="B720" s="72">
        <v>35</v>
      </c>
      <c r="C720" s="89">
        <v>2.4157565499999998</v>
      </c>
      <c r="D720" s="90">
        <v>0.72874204149999999</v>
      </c>
      <c r="E720" s="91">
        <v>5.4921222177012083</v>
      </c>
      <c r="F720" s="89">
        <v>1.1018984300000001</v>
      </c>
      <c r="G720" s="90">
        <v>0.51278375200000004</v>
      </c>
      <c r="H720" s="91">
        <v>1.3487032774853944</v>
      </c>
      <c r="I720" s="89">
        <v>1.7204025199999999</v>
      </c>
      <c r="J720" s="90">
        <v>2.9345247429999999</v>
      </c>
      <c r="K720" s="91">
        <v>7.413792716968981</v>
      </c>
      <c r="L720" s="89">
        <v>0.12331233</v>
      </c>
      <c r="M720" s="90">
        <v>0.1668316815</v>
      </c>
      <c r="N720" s="91">
        <v>0.44801922256630333</v>
      </c>
      <c r="O720" s="89">
        <v>6.2654804120229645E-4</v>
      </c>
      <c r="P720" s="90">
        <v>8.36951030057413E-4</v>
      </c>
      <c r="Q720" s="91">
        <v>2.6491891481716938E-3</v>
      </c>
      <c r="R720" s="89">
        <v>7.4127608915906785E-4</v>
      </c>
      <c r="S720" s="90">
        <v>9.9022619047619046E-4</v>
      </c>
      <c r="T720" s="91">
        <v>3.8243965741306583E-3</v>
      </c>
      <c r="U720" s="89">
        <v>1.37086547E-2</v>
      </c>
      <c r="V720" s="90">
        <v>9.7599792249999998E-3</v>
      </c>
      <c r="W720" s="91">
        <v>4.7649373178017936E-2</v>
      </c>
      <c r="X720" s="89">
        <v>3.9009867999999998E-3</v>
      </c>
      <c r="Y720" s="90">
        <v>1.83964609E-3</v>
      </c>
      <c r="Z720" s="91">
        <v>8.8731164557153998E-3</v>
      </c>
      <c r="AA720" s="89">
        <v>2.2290936300000001E-2</v>
      </c>
      <c r="AB720" s="90">
        <v>8.6166640300000003E-3</v>
      </c>
      <c r="AC720" s="91">
        <v>1.0499593461505547E-2</v>
      </c>
      <c r="AD720" s="89">
        <v>1.0030993699999999E-2</v>
      </c>
      <c r="AE720" s="90">
        <v>4.1520578650000002E-3</v>
      </c>
      <c r="AF720" s="91">
        <v>3.9098487546426648E-3</v>
      </c>
      <c r="AG720" s="89">
        <v>4.3021458200000001E-2</v>
      </c>
      <c r="AH720" s="90">
        <v>2.8196588105E-2</v>
      </c>
      <c r="AI720" s="91">
        <v>0.10482306920853784</v>
      </c>
      <c r="AJ720" s="89">
        <v>0.12611261000000001</v>
      </c>
      <c r="AK720" s="90">
        <v>0.17614261249999999</v>
      </c>
      <c r="AL720" s="104">
        <v>0.17614261249999999</v>
      </c>
    </row>
    <row r="721" spans="1:38" ht="13" x14ac:dyDescent="0.3">
      <c r="A721" s="71">
        <v>1992</v>
      </c>
      <c r="B721" s="72">
        <v>36</v>
      </c>
      <c r="C721" s="89">
        <v>2.4157565499999998</v>
      </c>
      <c r="D721" s="90">
        <v>0.72874204149999999</v>
      </c>
      <c r="E721" s="91">
        <v>5.4921222177012083</v>
      </c>
      <c r="F721" s="89">
        <v>1.1018984300000001</v>
      </c>
      <c r="G721" s="90">
        <v>0.51278375200000004</v>
      </c>
      <c r="H721" s="91">
        <v>1.3487032774853944</v>
      </c>
      <c r="I721" s="89">
        <v>1.7204025199999999</v>
      </c>
      <c r="J721" s="90">
        <v>2.9345247429999999</v>
      </c>
      <c r="K721" s="91">
        <v>7.413792716968981</v>
      </c>
      <c r="L721" s="89">
        <v>0.12331233</v>
      </c>
      <c r="M721" s="90">
        <v>0.1668316815</v>
      </c>
      <c r="N721" s="91">
        <v>0.44801922256630333</v>
      </c>
      <c r="O721" s="89">
        <v>6.2654804120229645E-4</v>
      </c>
      <c r="P721" s="90">
        <v>8.36951030057413E-4</v>
      </c>
      <c r="Q721" s="91">
        <v>2.6491891481716938E-3</v>
      </c>
      <c r="R721" s="89">
        <v>7.4127608915906785E-4</v>
      </c>
      <c r="S721" s="90">
        <v>9.9022619047619046E-4</v>
      </c>
      <c r="T721" s="91">
        <v>3.8243965741306583E-3</v>
      </c>
      <c r="U721" s="89">
        <v>1.37086547E-2</v>
      </c>
      <c r="V721" s="90">
        <v>9.7599792249999998E-3</v>
      </c>
      <c r="W721" s="91">
        <v>4.7649373178017936E-2</v>
      </c>
      <c r="X721" s="89">
        <v>3.9009867999999998E-3</v>
      </c>
      <c r="Y721" s="90">
        <v>1.83964609E-3</v>
      </c>
      <c r="Z721" s="91">
        <v>8.8731164557153998E-3</v>
      </c>
      <c r="AA721" s="89">
        <v>2.2290936300000001E-2</v>
      </c>
      <c r="AB721" s="90">
        <v>8.6166640300000003E-3</v>
      </c>
      <c r="AC721" s="91">
        <v>1.0499593461505547E-2</v>
      </c>
      <c r="AD721" s="89">
        <v>1.0030993699999999E-2</v>
      </c>
      <c r="AE721" s="90">
        <v>4.1520578650000002E-3</v>
      </c>
      <c r="AF721" s="91">
        <v>3.9098487546426648E-3</v>
      </c>
      <c r="AG721" s="89">
        <v>4.3021458200000001E-2</v>
      </c>
      <c r="AH721" s="90">
        <v>2.8196588105E-2</v>
      </c>
      <c r="AI721" s="91">
        <v>0.10482306920853784</v>
      </c>
      <c r="AJ721" s="89">
        <v>0.12611261000000001</v>
      </c>
      <c r="AK721" s="90">
        <v>0.17614261249999999</v>
      </c>
      <c r="AL721" s="104">
        <v>0.17614261249999999</v>
      </c>
    </row>
    <row r="722" spans="1:38" ht="13" x14ac:dyDescent="0.3">
      <c r="A722" s="71">
        <v>1992</v>
      </c>
      <c r="B722" s="72">
        <v>37</v>
      </c>
      <c r="C722" s="89">
        <v>2.4157565499999998</v>
      </c>
      <c r="D722" s="90">
        <v>0.72874204149999999</v>
      </c>
      <c r="E722" s="91">
        <v>5.4921222177012083</v>
      </c>
      <c r="F722" s="89">
        <v>1.1018984300000001</v>
      </c>
      <c r="G722" s="90">
        <v>0.51278375200000004</v>
      </c>
      <c r="H722" s="91">
        <v>1.3487032774853944</v>
      </c>
      <c r="I722" s="89">
        <v>1.7204025199999999</v>
      </c>
      <c r="J722" s="90">
        <v>2.9345247429999999</v>
      </c>
      <c r="K722" s="91">
        <v>7.413792716968981</v>
      </c>
      <c r="L722" s="89">
        <v>0.12331233</v>
      </c>
      <c r="M722" s="90">
        <v>0.1668316815</v>
      </c>
      <c r="N722" s="91">
        <v>0.44801922256630333</v>
      </c>
      <c r="O722" s="89">
        <v>6.2654804120229645E-4</v>
      </c>
      <c r="P722" s="90">
        <v>8.36951030057413E-4</v>
      </c>
      <c r="Q722" s="91">
        <v>2.6491891481716938E-3</v>
      </c>
      <c r="R722" s="89">
        <v>7.4127608915906785E-4</v>
      </c>
      <c r="S722" s="90">
        <v>9.9022619047619046E-4</v>
      </c>
      <c r="T722" s="91">
        <v>3.8243965741306583E-3</v>
      </c>
      <c r="U722" s="89">
        <v>1.37086547E-2</v>
      </c>
      <c r="V722" s="90">
        <v>9.7599792249999998E-3</v>
      </c>
      <c r="W722" s="91">
        <v>4.7649373178017936E-2</v>
      </c>
      <c r="X722" s="89">
        <v>3.9009867999999998E-3</v>
      </c>
      <c r="Y722" s="90">
        <v>1.83964609E-3</v>
      </c>
      <c r="Z722" s="91">
        <v>8.8731164557153998E-3</v>
      </c>
      <c r="AA722" s="89">
        <v>2.2290936300000001E-2</v>
      </c>
      <c r="AB722" s="90">
        <v>8.6166640300000003E-3</v>
      </c>
      <c r="AC722" s="91">
        <v>1.0499593461505547E-2</v>
      </c>
      <c r="AD722" s="89">
        <v>1.0030993699999999E-2</v>
      </c>
      <c r="AE722" s="90">
        <v>4.1520578650000002E-3</v>
      </c>
      <c r="AF722" s="91">
        <v>3.9098487546426648E-3</v>
      </c>
      <c r="AG722" s="89">
        <v>4.3021458200000001E-2</v>
      </c>
      <c r="AH722" s="90">
        <v>2.8196588105E-2</v>
      </c>
      <c r="AI722" s="91">
        <v>0.10482306920853784</v>
      </c>
      <c r="AJ722" s="89">
        <v>0.12611261000000001</v>
      </c>
      <c r="AK722" s="90">
        <v>0.17614261249999999</v>
      </c>
      <c r="AL722" s="104">
        <v>0.17614261249999999</v>
      </c>
    </row>
    <row r="723" spans="1:38" ht="13" x14ac:dyDescent="0.3">
      <c r="A723" s="71">
        <v>1992</v>
      </c>
      <c r="B723" s="72">
        <v>38</v>
      </c>
      <c r="C723" s="89">
        <v>2.4157565499999998</v>
      </c>
      <c r="D723" s="90">
        <v>0.72874204149999999</v>
      </c>
      <c r="E723" s="91">
        <v>5.4921222177012083</v>
      </c>
      <c r="F723" s="89">
        <v>1.1018984300000001</v>
      </c>
      <c r="G723" s="90">
        <v>0.51278375200000004</v>
      </c>
      <c r="H723" s="91">
        <v>1.3487032774853944</v>
      </c>
      <c r="I723" s="89">
        <v>1.7204025199999999</v>
      </c>
      <c r="J723" s="90">
        <v>2.9345247429999999</v>
      </c>
      <c r="K723" s="91">
        <v>7.413792716968981</v>
      </c>
      <c r="L723" s="89">
        <v>0.12331233</v>
      </c>
      <c r="M723" s="90">
        <v>0.1668316815</v>
      </c>
      <c r="N723" s="91">
        <v>0.44801922256630333</v>
      </c>
      <c r="O723" s="89">
        <v>6.2654804120229645E-4</v>
      </c>
      <c r="P723" s="90">
        <v>8.36951030057413E-4</v>
      </c>
      <c r="Q723" s="91">
        <v>2.6491891481716938E-3</v>
      </c>
      <c r="R723" s="89">
        <v>7.4127608915906785E-4</v>
      </c>
      <c r="S723" s="90">
        <v>9.9022619047619046E-4</v>
      </c>
      <c r="T723" s="91">
        <v>3.8243965741306583E-3</v>
      </c>
      <c r="U723" s="89">
        <v>1.37086547E-2</v>
      </c>
      <c r="V723" s="90">
        <v>9.7599792249999998E-3</v>
      </c>
      <c r="W723" s="91">
        <v>4.7649373178017936E-2</v>
      </c>
      <c r="X723" s="89">
        <v>3.9009867999999998E-3</v>
      </c>
      <c r="Y723" s="90">
        <v>1.83964609E-3</v>
      </c>
      <c r="Z723" s="91">
        <v>8.8731164557153998E-3</v>
      </c>
      <c r="AA723" s="89">
        <v>2.2290936300000001E-2</v>
      </c>
      <c r="AB723" s="90">
        <v>8.6166640300000003E-3</v>
      </c>
      <c r="AC723" s="91">
        <v>1.0499593461505547E-2</v>
      </c>
      <c r="AD723" s="89">
        <v>1.0030993699999999E-2</v>
      </c>
      <c r="AE723" s="90">
        <v>4.1520578650000002E-3</v>
      </c>
      <c r="AF723" s="91">
        <v>3.9098487546426648E-3</v>
      </c>
      <c r="AG723" s="89">
        <v>4.3021458200000001E-2</v>
      </c>
      <c r="AH723" s="90">
        <v>2.8196588105E-2</v>
      </c>
      <c r="AI723" s="91">
        <v>0.10482306920853784</v>
      </c>
      <c r="AJ723" s="89">
        <v>0.12611261000000001</v>
      </c>
      <c r="AK723" s="90">
        <v>0.17614261249999999</v>
      </c>
      <c r="AL723" s="104">
        <v>0.17614261249999999</v>
      </c>
    </row>
    <row r="724" spans="1:38" ht="13.5" thickBot="1" x14ac:dyDescent="0.35">
      <c r="A724" s="73">
        <v>1992</v>
      </c>
      <c r="B724" s="74">
        <v>39</v>
      </c>
      <c r="C724" s="96">
        <v>2.4157565499999998</v>
      </c>
      <c r="D724" s="97">
        <v>0.72874204149999999</v>
      </c>
      <c r="E724" s="98">
        <v>5.4921222177012083</v>
      </c>
      <c r="F724" s="96">
        <v>1.1018984300000001</v>
      </c>
      <c r="G724" s="97">
        <v>0.51278375200000004</v>
      </c>
      <c r="H724" s="98">
        <v>1.3487032774853944</v>
      </c>
      <c r="I724" s="96">
        <v>1.7204025199999999</v>
      </c>
      <c r="J724" s="97">
        <v>2.9345247429999999</v>
      </c>
      <c r="K724" s="98">
        <v>7.413792716968981</v>
      </c>
      <c r="L724" s="96">
        <v>0.12331233</v>
      </c>
      <c r="M724" s="97">
        <v>0.1668316815</v>
      </c>
      <c r="N724" s="98">
        <v>0.44801922256630333</v>
      </c>
      <c r="O724" s="96">
        <v>6.2654804120229645E-4</v>
      </c>
      <c r="P724" s="97">
        <v>8.36951030057413E-4</v>
      </c>
      <c r="Q724" s="98">
        <v>2.6491891481716938E-3</v>
      </c>
      <c r="R724" s="96">
        <v>7.4127608915906785E-4</v>
      </c>
      <c r="S724" s="97">
        <v>9.9022619047619046E-4</v>
      </c>
      <c r="T724" s="98">
        <v>3.8243965741306583E-3</v>
      </c>
      <c r="U724" s="96">
        <v>1.37086547E-2</v>
      </c>
      <c r="V724" s="97">
        <v>9.7599792249999998E-3</v>
      </c>
      <c r="W724" s="98">
        <v>4.7649373178017936E-2</v>
      </c>
      <c r="X724" s="96">
        <v>3.9009867999999998E-3</v>
      </c>
      <c r="Y724" s="97">
        <v>1.83964609E-3</v>
      </c>
      <c r="Z724" s="98">
        <v>8.8731164557153998E-3</v>
      </c>
      <c r="AA724" s="96">
        <v>2.2290936300000001E-2</v>
      </c>
      <c r="AB724" s="97">
        <v>8.6166640300000003E-3</v>
      </c>
      <c r="AC724" s="98">
        <v>1.0499593461505547E-2</v>
      </c>
      <c r="AD724" s="96">
        <v>1.0030993699999999E-2</v>
      </c>
      <c r="AE724" s="97">
        <v>4.1520578650000002E-3</v>
      </c>
      <c r="AF724" s="98">
        <v>3.9098487546426648E-3</v>
      </c>
      <c r="AG724" s="96">
        <v>4.3021458200000001E-2</v>
      </c>
      <c r="AH724" s="97">
        <v>2.8196588105E-2</v>
      </c>
      <c r="AI724" s="98">
        <v>0.10482306920853784</v>
      </c>
      <c r="AJ724" s="96">
        <v>0.12611261000000001</v>
      </c>
      <c r="AK724" s="97">
        <v>0.17614261249999999</v>
      </c>
      <c r="AL724" s="105">
        <v>0.17614261249999999</v>
      </c>
    </row>
    <row r="725" spans="1:38" x14ac:dyDescent="0.25">
      <c r="A725" s="69">
        <v>1993</v>
      </c>
      <c r="B725" s="70">
        <v>0</v>
      </c>
      <c r="C725" s="84">
        <v>0.84374800999999999</v>
      </c>
      <c r="D725" s="85">
        <v>0.29408615849999997</v>
      </c>
      <c r="E725" s="101">
        <v>1.4081644184789992</v>
      </c>
      <c r="F725" s="84">
        <v>0.23921361999999999</v>
      </c>
      <c r="G725" s="85">
        <v>0.23090496050000001</v>
      </c>
      <c r="H725" s="101">
        <v>0.32536951644265072</v>
      </c>
      <c r="I725" s="84">
        <v>0.96000748000000002</v>
      </c>
      <c r="J725" s="85">
        <v>2.7287166424999998</v>
      </c>
      <c r="K725" s="101">
        <v>7.0065791129820978</v>
      </c>
      <c r="L725" s="84">
        <v>0.12661265999999999</v>
      </c>
      <c r="M725" s="85">
        <v>0.173327331</v>
      </c>
      <c r="N725" s="101">
        <v>0.28071595394240412</v>
      </c>
      <c r="O725" s="84">
        <v>6.2654804120229645E-4</v>
      </c>
      <c r="P725" s="85">
        <v>8.36951030057413E-4</v>
      </c>
      <c r="Q725" s="101">
        <v>6.6933805927032108E-4</v>
      </c>
      <c r="R725" s="84">
        <v>7.4127608915906785E-4</v>
      </c>
      <c r="S725" s="85">
        <v>9.9022619047619046E-4</v>
      </c>
      <c r="T725" s="101">
        <v>2.4033838339234436E-3</v>
      </c>
      <c r="U725" s="84">
        <v>2.9767054999999998E-3</v>
      </c>
      <c r="V725" s="85">
        <v>6.0757904400000002E-3</v>
      </c>
      <c r="W725" s="101">
        <v>1.1495248044042535E-2</v>
      </c>
      <c r="X725" s="84">
        <v>8.463028E-4</v>
      </c>
      <c r="Y725" s="85">
        <v>8.4076153999999999E-4</v>
      </c>
      <c r="Z725" s="101">
        <v>2.1406102465379158E-3</v>
      </c>
      <c r="AA725" s="84">
        <v>4.8396704999999996E-3</v>
      </c>
      <c r="AB725" s="85">
        <v>3.006451285E-3</v>
      </c>
      <c r="AC725" s="101">
        <v>2.5329948122634689E-3</v>
      </c>
      <c r="AD725" s="84">
        <v>2.1775493000000001E-3</v>
      </c>
      <c r="AE725" s="85">
        <v>1.613256095E-3</v>
      </c>
      <c r="AF725" s="101">
        <v>9.4323698761586254E-4</v>
      </c>
      <c r="AG725" s="84">
        <v>9.3404368000000008E-3</v>
      </c>
      <c r="AH725" s="85">
        <v>1.6763198850000001E-2</v>
      </c>
      <c r="AI725" s="101">
        <v>2.5288198021309386E-2</v>
      </c>
      <c r="AJ725" s="84">
        <v>0.12941294</v>
      </c>
      <c r="AK725" s="85">
        <v>0.18268826699999999</v>
      </c>
      <c r="AL725" s="103">
        <v>0.18268826699999999</v>
      </c>
    </row>
    <row r="726" spans="1:38" x14ac:dyDescent="0.25">
      <c r="A726" s="71">
        <v>1993</v>
      </c>
      <c r="B726" s="72">
        <v>1</v>
      </c>
      <c r="C726" s="89">
        <v>0.89025968</v>
      </c>
      <c r="D726" s="90">
        <v>0.30730145050000002</v>
      </c>
      <c r="E726" s="102">
        <v>1.4087766616958279</v>
      </c>
      <c r="F726" s="89">
        <v>0.27158871000000001</v>
      </c>
      <c r="G726" s="90">
        <v>0.24165489800000001</v>
      </c>
      <c r="H726" s="102">
        <v>0.32559951920435892</v>
      </c>
      <c r="I726" s="89">
        <v>1.0025717999999999</v>
      </c>
      <c r="J726" s="90">
        <v>2.7428290780000002</v>
      </c>
      <c r="K726" s="102">
        <v>7.0183847543173661</v>
      </c>
      <c r="L726" s="89">
        <v>0.12661265999999999</v>
      </c>
      <c r="M726" s="90">
        <v>0.173327331</v>
      </c>
      <c r="N726" s="102">
        <v>0.28090310903456245</v>
      </c>
      <c r="O726" s="89">
        <v>6.2654804120229645E-4</v>
      </c>
      <c r="P726" s="90">
        <v>8.36951030057413E-4</v>
      </c>
      <c r="Q726" s="102">
        <v>6.6386560270582375E-4</v>
      </c>
      <c r="R726" s="89">
        <v>7.4127608915906785E-4</v>
      </c>
      <c r="S726" s="90">
        <v>9.9022619047619046E-4</v>
      </c>
      <c r="T726" s="102">
        <v>2.405436381651133E-3</v>
      </c>
      <c r="U726" s="89">
        <v>3.3792398999999999E-3</v>
      </c>
      <c r="V726" s="90">
        <v>6.2223870349999997E-3</v>
      </c>
      <c r="W726" s="102">
        <v>1.1503337803732874E-2</v>
      </c>
      <c r="X726" s="89">
        <v>9.6145089999999996E-4</v>
      </c>
      <c r="Y726" s="90">
        <v>8.7895669999999999E-4</v>
      </c>
      <c r="Z726" s="102">
        <v>2.1421220053811614E-3</v>
      </c>
      <c r="AA726" s="89">
        <v>5.4946947999999999E-3</v>
      </c>
      <c r="AB726" s="90">
        <v>3.21790219E-3</v>
      </c>
      <c r="AC726" s="102">
        <v>2.5347837975579135E-3</v>
      </c>
      <c r="AD726" s="89">
        <v>2.4720863000000002E-3</v>
      </c>
      <c r="AE726" s="90">
        <v>1.7092435400000001E-3</v>
      </c>
      <c r="AF726" s="102">
        <v>9.4390243647799984E-4</v>
      </c>
      <c r="AG726" s="89">
        <v>1.06040465E-2</v>
      </c>
      <c r="AH726" s="90">
        <v>1.7213597510000001E-2</v>
      </c>
      <c r="AI726" s="102">
        <v>2.5306042405042351E-2</v>
      </c>
      <c r="AJ726" s="89">
        <v>0.12941294</v>
      </c>
      <c r="AK726" s="90">
        <v>0.18268826699999999</v>
      </c>
      <c r="AL726" s="104">
        <v>0.18268826699999999</v>
      </c>
    </row>
    <row r="727" spans="1:38" x14ac:dyDescent="0.25">
      <c r="A727" s="71">
        <v>1993</v>
      </c>
      <c r="B727" s="72">
        <v>2</v>
      </c>
      <c r="C727" s="89">
        <v>0.94519976999999999</v>
      </c>
      <c r="D727" s="90">
        <v>0.32286242250000002</v>
      </c>
      <c r="E727" s="102">
        <v>1.4247609003940849</v>
      </c>
      <c r="F727" s="89">
        <v>0.30829329999999999</v>
      </c>
      <c r="G727" s="90">
        <v>0.25364757300000002</v>
      </c>
      <c r="H727" s="102">
        <v>0.33853229817805713</v>
      </c>
      <c r="I727" s="89">
        <v>1.04935288</v>
      </c>
      <c r="J727" s="90">
        <v>2.7584420359999999</v>
      </c>
      <c r="K727" s="102">
        <v>7.0487515720677463</v>
      </c>
      <c r="L727" s="89">
        <v>0.12661265999999999</v>
      </c>
      <c r="M727" s="90">
        <v>0.173327331</v>
      </c>
      <c r="N727" s="102">
        <v>0.27009122351687015</v>
      </c>
      <c r="O727" s="89">
        <v>6.2654804120229645E-4</v>
      </c>
      <c r="P727" s="90">
        <v>8.36951030057413E-4</v>
      </c>
      <c r="Q727" s="102">
        <v>6.9118188274046451E-4</v>
      </c>
      <c r="R727" s="89">
        <v>7.4127608915906785E-4</v>
      </c>
      <c r="S727" s="90">
        <v>9.9022619047619046E-4</v>
      </c>
      <c r="T727" s="102">
        <v>2.5263802420728092E-3</v>
      </c>
      <c r="U727" s="89">
        <v>3.8351686000000001E-3</v>
      </c>
      <c r="V727" s="90">
        <v>6.3869916750000002E-3</v>
      </c>
      <c r="W727" s="102">
        <v>1.1960289948590615E-2</v>
      </c>
      <c r="X727" s="89">
        <v>1.0913311999999999E-3</v>
      </c>
      <c r="Y727" s="90">
        <v>9.2170599000000004E-4</v>
      </c>
      <c r="Z727" s="102">
        <v>2.2272079458408489E-3</v>
      </c>
      <c r="AA727" s="89">
        <v>6.2363584999999997E-3</v>
      </c>
      <c r="AB727" s="90">
        <v>3.4525793650000002E-3</v>
      </c>
      <c r="AC727" s="102">
        <v>2.6354662775674512E-3</v>
      </c>
      <c r="AD727" s="89">
        <v>2.8064158999999999E-3</v>
      </c>
      <c r="AE727" s="90">
        <v>1.81576793E-3</v>
      </c>
      <c r="AF727" s="102">
        <v>9.8139568344934847E-4</v>
      </c>
      <c r="AG727" s="89">
        <v>1.20363317E-2</v>
      </c>
      <c r="AH727" s="90">
        <v>1.7719631980000001E-2</v>
      </c>
      <c r="AI727" s="102">
        <v>2.6311249970718462E-2</v>
      </c>
      <c r="AJ727" s="89">
        <v>0.12941294</v>
      </c>
      <c r="AK727" s="90">
        <v>0.18268826699999999</v>
      </c>
      <c r="AL727" s="104">
        <v>0.18268826699999999</v>
      </c>
    </row>
    <row r="728" spans="1:38" x14ac:dyDescent="0.25">
      <c r="A728" s="71">
        <v>1993</v>
      </c>
      <c r="B728" s="72">
        <v>3</v>
      </c>
      <c r="C728" s="89">
        <v>1.0001023200000001</v>
      </c>
      <c r="D728" s="90">
        <v>0.33792446599999998</v>
      </c>
      <c r="E728" s="102">
        <v>1.4257199853117197</v>
      </c>
      <c r="F728" s="89">
        <v>0.34433569000000003</v>
      </c>
      <c r="G728" s="90">
        <v>0.26515323200000002</v>
      </c>
      <c r="H728" s="102">
        <v>0.33922030575300366</v>
      </c>
      <c r="I728" s="89">
        <v>1.0940034000000001</v>
      </c>
      <c r="J728" s="90">
        <v>2.7728842134999998</v>
      </c>
      <c r="K728" s="102">
        <v>7.0540869978738892</v>
      </c>
      <c r="L728" s="89">
        <v>0.12661265999999999</v>
      </c>
      <c r="M728" s="90">
        <v>0.173327331</v>
      </c>
      <c r="N728" s="102">
        <v>0.27018416011528634</v>
      </c>
      <c r="O728" s="89">
        <v>6.2654804120229645E-4</v>
      </c>
      <c r="P728" s="90">
        <v>8.36951030057413E-4</v>
      </c>
      <c r="Q728" s="102">
        <v>6.9058954866850952E-4</v>
      </c>
      <c r="R728" s="89">
        <v>7.4127608915906785E-4</v>
      </c>
      <c r="S728" s="90">
        <v>9.9022619047619046E-4</v>
      </c>
      <c r="T728" s="102">
        <v>2.5327730330145489E-3</v>
      </c>
      <c r="U728" s="89">
        <v>4.2837928999999997E-3</v>
      </c>
      <c r="V728" s="90">
        <v>6.544022105E-3</v>
      </c>
      <c r="W728" s="102">
        <v>1.1984564352322948E-2</v>
      </c>
      <c r="X728" s="89">
        <v>1.2190014999999999E-3</v>
      </c>
      <c r="Y728" s="90">
        <v>9.6220892999999996E-4</v>
      </c>
      <c r="Z728" s="102">
        <v>2.2317330689511222E-3</v>
      </c>
      <c r="AA728" s="89">
        <v>6.9644460999999996E-3</v>
      </c>
      <c r="AB728" s="90">
        <v>3.6775696549999999E-3</v>
      </c>
      <c r="AC728" s="102">
        <v>2.6408172598054907E-3</v>
      </c>
      <c r="AD728" s="89">
        <v>3.1338968E-3</v>
      </c>
      <c r="AE728" s="90">
        <v>1.9184466500000001E-3</v>
      </c>
      <c r="AF728" s="102">
        <v>9.8338836868608315E-4</v>
      </c>
      <c r="AG728" s="89">
        <v>1.34422498E-2</v>
      </c>
      <c r="AH728" s="90">
        <v>1.8202121695E-2</v>
      </c>
      <c r="AI728" s="102">
        <v>2.6364661181709548E-2</v>
      </c>
      <c r="AJ728" s="89">
        <v>0.12941294</v>
      </c>
      <c r="AK728" s="90">
        <v>0.18268826699999999</v>
      </c>
      <c r="AL728" s="104">
        <v>0.18268826699999999</v>
      </c>
    </row>
    <row r="729" spans="1:38" x14ac:dyDescent="0.25">
      <c r="A729" s="71">
        <v>1993</v>
      </c>
      <c r="B729" s="72">
        <v>4</v>
      </c>
      <c r="C729" s="89">
        <v>1.0551174699999999</v>
      </c>
      <c r="D729" s="90">
        <v>0.35263805599999998</v>
      </c>
      <c r="E729" s="102">
        <v>5.5783008006746675</v>
      </c>
      <c r="F729" s="89">
        <v>0.37974550000000001</v>
      </c>
      <c r="G729" s="90">
        <v>0.276207757</v>
      </c>
      <c r="H729" s="102">
        <v>1.2638350482754008</v>
      </c>
      <c r="I729" s="89">
        <v>1.1368229299999999</v>
      </c>
      <c r="J729" s="90">
        <v>2.7862516359999998</v>
      </c>
      <c r="K729" s="102">
        <v>7.0447826178510589</v>
      </c>
      <c r="L729" s="89">
        <v>0.12661265999999999</v>
      </c>
      <c r="M729" s="90">
        <v>0.173327331</v>
      </c>
      <c r="N729" s="102">
        <v>0.42657294495663245</v>
      </c>
      <c r="O729" s="89">
        <v>6.2654804120229645E-4</v>
      </c>
      <c r="P729" s="90">
        <v>8.36951030057413E-4</v>
      </c>
      <c r="Q729" s="102">
        <v>2.5789669654681367E-3</v>
      </c>
      <c r="R729" s="89">
        <v>7.4127608915906785E-4</v>
      </c>
      <c r="S729" s="90">
        <v>9.9022619047619046E-4</v>
      </c>
      <c r="T729" s="102">
        <v>2.5413387504212132E-3</v>
      </c>
      <c r="U729" s="89">
        <v>4.7241469999999997E-3</v>
      </c>
      <c r="V729" s="90">
        <v>6.6944633750000001E-3</v>
      </c>
      <c r="W729" s="102">
        <v>4.4651057640132309E-2</v>
      </c>
      <c r="X729" s="89">
        <v>1.3440189999999999E-3</v>
      </c>
      <c r="Y729" s="90">
        <v>1.0013781450000001E-3</v>
      </c>
      <c r="Z729" s="102">
        <v>8.3147903057575918E-3</v>
      </c>
      <c r="AA729" s="89">
        <v>7.6813960999999997E-3</v>
      </c>
      <c r="AB729" s="90">
        <v>3.894216275E-3</v>
      </c>
      <c r="AC729" s="102">
        <v>9.8389287748431777E-3</v>
      </c>
      <c r="AD729" s="89">
        <v>3.4565398000000001E-3</v>
      </c>
      <c r="AE729" s="90">
        <v>2.0171456199999998E-3</v>
      </c>
      <c r="AF729" s="102">
        <v>3.6638250896365563E-3</v>
      </c>
      <c r="AG729" s="89">
        <v>1.48248757E-2</v>
      </c>
      <c r="AH729" s="90">
        <v>1.8664951315000001E-2</v>
      </c>
      <c r="AI729" s="102">
        <v>9.8227317735981229E-2</v>
      </c>
      <c r="AJ729" s="89">
        <v>0.12941294</v>
      </c>
      <c r="AK729" s="90">
        <v>0.18268826699999999</v>
      </c>
      <c r="AL729" s="104">
        <v>0.18268826699999999</v>
      </c>
    </row>
    <row r="730" spans="1:38" x14ac:dyDescent="0.25">
      <c r="A730" s="71">
        <v>1993</v>
      </c>
      <c r="B730" s="72">
        <v>5</v>
      </c>
      <c r="C730" s="89">
        <v>1.1104554</v>
      </c>
      <c r="D730" s="90">
        <v>0.36710354099999998</v>
      </c>
      <c r="E730" s="102">
        <v>5.5805110720982709</v>
      </c>
      <c r="F730" s="89">
        <v>0.41464335000000002</v>
      </c>
      <c r="G730" s="90">
        <v>0.28688947349999999</v>
      </c>
      <c r="H730" s="102">
        <v>1.2646857075555822</v>
      </c>
      <c r="I730" s="89">
        <v>1.1777224500000001</v>
      </c>
      <c r="J730" s="90">
        <v>2.7986172819999999</v>
      </c>
      <c r="K730" s="102">
        <v>7.056581429361275</v>
      </c>
      <c r="L730" s="89">
        <v>0.12661265999999999</v>
      </c>
      <c r="M730" s="90">
        <v>0.173327331</v>
      </c>
      <c r="N730" s="102">
        <v>0.42687041685942079</v>
      </c>
      <c r="O730" s="89">
        <v>6.2654804120229645E-4</v>
      </c>
      <c r="P730" s="90">
        <v>8.36951030057413E-4</v>
      </c>
      <c r="Q730" s="102">
        <v>2.5603575214086689E-3</v>
      </c>
      <c r="R730" s="89">
        <v>7.4127608915906785E-4</v>
      </c>
      <c r="S730" s="90">
        <v>9.9022619047619046E-4</v>
      </c>
      <c r="T730" s="102">
        <v>2.5484460782646133E-3</v>
      </c>
      <c r="U730" s="89">
        <v>5.1590150000000003E-3</v>
      </c>
      <c r="V730" s="90">
        <v>6.8392740200000001E-3</v>
      </c>
      <c r="W730" s="102">
        <v>4.4681114501539949E-2</v>
      </c>
      <c r="X730" s="89">
        <v>1.468046E-3</v>
      </c>
      <c r="Y730" s="90">
        <v>1.0393678500000001E-3</v>
      </c>
      <c r="Z730" s="102">
        <v>8.3203926528948816E-3</v>
      </c>
      <c r="AA730" s="89">
        <v>8.3885038000000006E-3</v>
      </c>
      <c r="AB730" s="90">
        <v>4.1044838850000003E-3</v>
      </c>
      <c r="AC730" s="102">
        <v>9.8455595410275702E-3</v>
      </c>
      <c r="AD730" s="89">
        <v>3.7750930000000002E-3</v>
      </c>
      <c r="AE730" s="90">
        <v>2.1128064250000001E-3</v>
      </c>
      <c r="AF730" s="102">
        <v>3.6662915018557444E-3</v>
      </c>
      <c r="AG730" s="89">
        <v>1.61887829E-2</v>
      </c>
      <c r="AH730" s="90">
        <v>1.9111023495000001E-2</v>
      </c>
      <c r="AI730" s="102">
        <v>9.8293384863270064E-2</v>
      </c>
      <c r="AJ730" s="89">
        <v>0.12941294</v>
      </c>
      <c r="AK730" s="90">
        <v>0.18268826699999999</v>
      </c>
      <c r="AL730" s="104">
        <v>0.18268826699999999</v>
      </c>
    </row>
    <row r="731" spans="1:38" x14ac:dyDescent="0.25">
      <c r="A731" s="71">
        <v>1993</v>
      </c>
      <c r="B731" s="72">
        <v>6</v>
      </c>
      <c r="C731" s="89">
        <v>1.16612907</v>
      </c>
      <c r="D731" s="90">
        <v>0.38140769050000001</v>
      </c>
      <c r="E731" s="102">
        <v>5.6443000290629524</v>
      </c>
      <c r="F731" s="89">
        <v>0.44916597000000003</v>
      </c>
      <c r="G731" s="90">
        <v>0.297283986</v>
      </c>
      <c r="H731" s="102">
        <v>1.3170030417782639</v>
      </c>
      <c r="I731" s="89">
        <v>1.2168538200000001</v>
      </c>
      <c r="J731" s="90">
        <v>2.8101159459999998</v>
      </c>
      <c r="K731" s="102">
        <v>7.1771173423712984</v>
      </c>
      <c r="L731" s="89">
        <v>0.12661265999999999</v>
      </c>
      <c r="M731" s="90">
        <v>0.173327331</v>
      </c>
      <c r="N731" s="102">
        <v>0.46393080171597167</v>
      </c>
      <c r="O731" s="89">
        <v>6.2654804120229645E-4</v>
      </c>
      <c r="P731" s="90">
        <v>8.36951030057413E-4</v>
      </c>
      <c r="Q731" s="102">
        <v>2.6916295921354996E-3</v>
      </c>
      <c r="R731" s="89">
        <v>7.4127608915906785E-4</v>
      </c>
      <c r="S731" s="90">
        <v>9.9022619047619046E-4</v>
      </c>
      <c r="T731" s="102">
        <v>3.038480861127707E-3</v>
      </c>
      <c r="U731" s="89">
        <v>5.5878739E-3</v>
      </c>
      <c r="V731" s="90">
        <v>6.979568825E-3</v>
      </c>
      <c r="W731" s="102">
        <v>4.6529444746358208E-2</v>
      </c>
      <c r="X731" s="89">
        <v>1.5903312E-3</v>
      </c>
      <c r="Y731" s="90">
        <v>1.076283685E-3</v>
      </c>
      <c r="Z731" s="102">
        <v>8.6646036645249384E-3</v>
      </c>
      <c r="AA731" s="89">
        <v>9.0867945000000002E-3</v>
      </c>
      <c r="AB731" s="90">
        <v>4.3092651699999998E-3</v>
      </c>
      <c r="AC731" s="102">
        <v>1.0252846128415033E-2</v>
      </c>
      <c r="AD731" s="89">
        <v>4.088497E-3</v>
      </c>
      <c r="AE731" s="90">
        <v>2.2055600850000002E-3</v>
      </c>
      <c r="AF731" s="102">
        <v>3.8179590320416342E-3</v>
      </c>
      <c r="AG731" s="89">
        <v>1.7537050799999999E-2</v>
      </c>
      <c r="AH731" s="90">
        <v>1.9543305915E-2</v>
      </c>
      <c r="AI731" s="102">
        <v>0.10235966456599503</v>
      </c>
      <c r="AJ731" s="89">
        <v>0.12941294</v>
      </c>
      <c r="AK731" s="90">
        <v>0.18268826699999999</v>
      </c>
      <c r="AL731" s="104">
        <v>0.18268826699999999</v>
      </c>
    </row>
    <row r="732" spans="1:38" x14ac:dyDescent="0.25">
      <c r="A732" s="71">
        <v>1993</v>
      </c>
      <c r="B732" s="72">
        <v>7</v>
      </c>
      <c r="C732" s="89">
        <v>1.2224103099999999</v>
      </c>
      <c r="D732" s="90">
        <v>0.39564915150000002</v>
      </c>
      <c r="E732" s="102">
        <v>5.6487632533657406</v>
      </c>
      <c r="F732" s="89">
        <v>0.48339220999999999</v>
      </c>
      <c r="G732" s="90">
        <v>0.30746012299999997</v>
      </c>
      <c r="H732" s="102">
        <v>1.3204160712042317</v>
      </c>
      <c r="I732" s="89">
        <v>1.25441498</v>
      </c>
      <c r="J732" s="90">
        <v>2.820800846</v>
      </c>
      <c r="K732" s="102">
        <v>7.1875196952565554</v>
      </c>
      <c r="L732" s="89">
        <v>0.12661265999999999</v>
      </c>
      <c r="M732" s="90">
        <v>0.173327331</v>
      </c>
      <c r="N732" s="102">
        <v>0.46415329207884398</v>
      </c>
      <c r="O732" s="89">
        <v>6.2654804120229645E-4</v>
      </c>
      <c r="P732" s="90">
        <v>8.36951030057413E-4</v>
      </c>
      <c r="Q732" s="102">
        <v>2.6939411524153092E-3</v>
      </c>
      <c r="R732" s="89">
        <v>7.4127608915906785E-4</v>
      </c>
      <c r="S732" s="90">
        <v>9.9022619047619046E-4</v>
      </c>
      <c r="T732" s="102">
        <v>3.0701953424453828E-3</v>
      </c>
      <c r="U732" s="89">
        <v>6.0142171000000001E-3</v>
      </c>
      <c r="V732" s="90">
        <v>7.116059135E-3</v>
      </c>
      <c r="W732" s="102">
        <v>4.6650043496319543E-2</v>
      </c>
      <c r="X732" s="89">
        <v>1.7109166E-3</v>
      </c>
      <c r="Y732" s="90">
        <v>1.1123909550000001E-3</v>
      </c>
      <c r="Z732" s="102">
        <v>8.6870297410731913E-3</v>
      </c>
      <c r="AA732" s="89">
        <v>9.7783439E-3</v>
      </c>
      <c r="AB732" s="90">
        <v>4.5099267399999997E-3</v>
      </c>
      <c r="AC732" s="102">
        <v>1.0279421991216129E-2</v>
      </c>
      <c r="AD732" s="89">
        <v>4.4007257000000001E-3</v>
      </c>
      <c r="AE732" s="90">
        <v>2.2967585700000002E-3</v>
      </c>
      <c r="AF732" s="102">
        <v>3.8278525637574254E-3</v>
      </c>
      <c r="AG732" s="89">
        <v>1.887281E-2</v>
      </c>
      <c r="AH732" s="90">
        <v>1.9964633084999999E-2</v>
      </c>
      <c r="AI732" s="102">
        <v>0.10262466587442602</v>
      </c>
      <c r="AJ732" s="89">
        <v>0.12941294</v>
      </c>
      <c r="AK732" s="90">
        <v>0.18268826699999999</v>
      </c>
      <c r="AL732" s="104">
        <v>0.18268826699999999</v>
      </c>
    </row>
    <row r="733" spans="1:38" x14ac:dyDescent="0.25">
      <c r="A733" s="71">
        <v>1993</v>
      </c>
      <c r="B733" s="72">
        <v>8</v>
      </c>
      <c r="C733" s="89">
        <v>1.27947159</v>
      </c>
      <c r="D733" s="90">
        <v>0.40992045599999999</v>
      </c>
      <c r="E733" s="102">
        <v>5.6459155294020738</v>
      </c>
      <c r="F733" s="89">
        <v>0.51738830999999996</v>
      </c>
      <c r="G733" s="90">
        <v>0.31750043449999998</v>
      </c>
      <c r="H733" s="102">
        <v>1.325094592240105</v>
      </c>
      <c r="I733" s="89">
        <v>1.29029288</v>
      </c>
      <c r="J733" s="90">
        <v>2.8307374589999998</v>
      </c>
      <c r="K733" s="102">
        <v>7.1940052797556477</v>
      </c>
      <c r="L733" s="89">
        <v>0.12621262</v>
      </c>
      <c r="M733" s="90">
        <v>0.1725222505</v>
      </c>
      <c r="N733" s="102">
        <v>0.46446762423408838</v>
      </c>
      <c r="O733" s="89">
        <v>6.2654804120229645E-4</v>
      </c>
      <c r="P733" s="90">
        <v>8.36951030057413E-4</v>
      </c>
      <c r="Q733" s="102">
        <v>2.6937934752924346E-3</v>
      </c>
      <c r="R733" s="89">
        <v>7.4127608915906785E-4</v>
      </c>
      <c r="S733" s="90">
        <v>9.9022619047619046E-4</v>
      </c>
      <c r="T733" s="102">
        <v>3.1184596161093116E-3</v>
      </c>
      <c r="U733" s="89">
        <v>6.4363101000000002E-3</v>
      </c>
      <c r="V733" s="90">
        <v>7.2497148149999998E-3</v>
      </c>
      <c r="W733" s="102">
        <v>4.6815280350661452E-2</v>
      </c>
      <c r="X733" s="89">
        <v>1.8318195999999999E-3</v>
      </c>
      <c r="Y733" s="90">
        <v>1.1478506250000001E-3</v>
      </c>
      <c r="Z733" s="102">
        <v>8.7178076854421485E-3</v>
      </c>
      <c r="AA733" s="89">
        <v>1.04662564E-2</v>
      </c>
      <c r="AB733" s="90">
        <v>4.7079048750000001E-3</v>
      </c>
      <c r="AC733" s="102">
        <v>1.0315819529267811E-2</v>
      </c>
      <c r="AD733" s="89">
        <v>4.7101212000000003E-3</v>
      </c>
      <c r="AE733" s="90">
        <v>2.3865382000000002E-3</v>
      </c>
      <c r="AF733" s="102">
        <v>3.8414078956803522E-3</v>
      </c>
      <c r="AG733" s="89">
        <v>2.0199452199999999E-2</v>
      </c>
      <c r="AH733" s="90">
        <v>2.037773419E-2</v>
      </c>
      <c r="AI733" s="102">
        <v>0.10298826201050583</v>
      </c>
      <c r="AJ733" s="89">
        <v>0.12901290000000001</v>
      </c>
      <c r="AK733" s="90">
        <v>0.18188318649999999</v>
      </c>
      <c r="AL733" s="104">
        <v>0.18188318649999999</v>
      </c>
    </row>
    <row r="734" spans="1:38" x14ac:dyDescent="0.25">
      <c r="A734" s="71">
        <v>1993</v>
      </c>
      <c r="B734" s="72">
        <v>9</v>
      </c>
      <c r="C734" s="89">
        <v>1.3372635799999999</v>
      </c>
      <c r="D734" s="90">
        <v>0.42433142750000002</v>
      </c>
      <c r="E734" s="102">
        <v>5.6477980746941059</v>
      </c>
      <c r="F734" s="89">
        <v>0.55131927999999997</v>
      </c>
      <c r="G734" s="90">
        <v>0.32741861950000001</v>
      </c>
      <c r="H734" s="102">
        <v>1.3264316467888508</v>
      </c>
      <c r="I734" s="89">
        <v>1.3247971700000001</v>
      </c>
      <c r="J734" s="90">
        <v>2.8399648540000002</v>
      </c>
      <c r="K734" s="102">
        <v>7.1991453481957235</v>
      </c>
      <c r="L734" s="89">
        <v>0.12621262</v>
      </c>
      <c r="M734" s="90">
        <v>0.1725222505</v>
      </c>
      <c r="N734" s="102">
        <v>0.46458475627929591</v>
      </c>
      <c r="O734" s="89">
        <v>6.2654804120229645E-4</v>
      </c>
      <c r="P734" s="90">
        <v>8.36951030057413E-4</v>
      </c>
      <c r="Q734" s="102">
        <v>2.6925222351805887E-3</v>
      </c>
      <c r="R734" s="89">
        <v>7.4127608915906785E-4</v>
      </c>
      <c r="S734" s="90">
        <v>9.9022619047619046E-4</v>
      </c>
      <c r="T734" s="102">
        <v>3.1308054334094654E-3</v>
      </c>
      <c r="U734" s="89">
        <v>6.8578360999999996E-3</v>
      </c>
      <c r="V734" s="90">
        <v>7.38182366E-3</v>
      </c>
      <c r="W734" s="102">
        <v>4.6862559790685432E-2</v>
      </c>
      <c r="X734" s="89">
        <v>1.9510148999999999E-3</v>
      </c>
      <c r="Y734" s="90">
        <v>1.18297303E-3</v>
      </c>
      <c r="Z734" s="102">
        <v>8.7266141355620934E-3</v>
      </c>
      <c r="AA734" s="89">
        <v>1.11508444E-2</v>
      </c>
      <c r="AB734" s="90">
        <v>4.9041717249999998E-3</v>
      </c>
      <c r="AC734" s="102">
        <v>1.0326240519476785E-2</v>
      </c>
      <c r="AD734" s="89">
        <v>5.0176880000000002E-3</v>
      </c>
      <c r="AE734" s="90">
        <v>2.4755141400000001E-3</v>
      </c>
      <c r="AF734" s="102">
        <v>3.8452849916349647E-3</v>
      </c>
      <c r="AG734" s="89">
        <v>2.1521263799999999E-2</v>
      </c>
      <c r="AH734" s="90">
        <v>2.078552837E-2</v>
      </c>
      <c r="AI734" s="102">
        <v>0.10309211230172351</v>
      </c>
      <c r="AJ734" s="89">
        <v>0.12901290000000001</v>
      </c>
      <c r="AK734" s="90">
        <v>0.18188318649999999</v>
      </c>
      <c r="AL734" s="104">
        <v>0.18188318649999999</v>
      </c>
    </row>
    <row r="735" spans="1:38" x14ac:dyDescent="0.25">
      <c r="A735" s="71">
        <v>1993</v>
      </c>
      <c r="B735" s="72">
        <v>10</v>
      </c>
      <c r="C735" s="89">
        <v>1.39609889</v>
      </c>
      <c r="D735" s="90">
        <v>0.43893938399999999</v>
      </c>
      <c r="E735" s="102">
        <v>5.6523712730242659</v>
      </c>
      <c r="F735" s="89">
        <v>0.58499599000000002</v>
      </c>
      <c r="G735" s="90">
        <v>0.33733099</v>
      </c>
      <c r="H735" s="102">
        <v>1.3299788771990233</v>
      </c>
      <c r="I735" s="89">
        <v>1.3579312699999999</v>
      </c>
      <c r="J735" s="90">
        <v>2.8485946425000002</v>
      </c>
      <c r="K735" s="102">
        <v>7.2094550772531925</v>
      </c>
      <c r="L735" s="89">
        <v>0.12621262</v>
      </c>
      <c r="M735" s="90">
        <v>0.1725222505</v>
      </c>
      <c r="N735" s="102">
        <v>0.46480234240408991</v>
      </c>
      <c r="O735" s="89">
        <v>6.2654804120229645E-4</v>
      </c>
      <c r="P735" s="90">
        <v>8.36951030057413E-4</v>
      </c>
      <c r="Q735" s="102">
        <v>2.6870232945825135E-3</v>
      </c>
      <c r="R735" s="89">
        <v>7.4127608915906785E-4</v>
      </c>
      <c r="S735" s="90">
        <v>9.9022619047619046E-4</v>
      </c>
      <c r="T735" s="102">
        <v>3.1637423339932942E-3</v>
      </c>
      <c r="U735" s="89">
        <v>7.2784540999999998E-3</v>
      </c>
      <c r="V735" s="90">
        <v>7.5126810750000004E-3</v>
      </c>
      <c r="W735" s="102">
        <v>4.6987900863127791E-2</v>
      </c>
      <c r="X735" s="89">
        <v>2.0709786E-3</v>
      </c>
      <c r="Y735" s="90">
        <v>1.2181181500000001E-3</v>
      </c>
      <c r="Z735" s="102">
        <v>8.7499557077500966E-3</v>
      </c>
      <c r="AA735" s="89">
        <v>1.1834770499999999E-2</v>
      </c>
      <c r="AB735" s="90">
        <v>5.1008256450000003E-3</v>
      </c>
      <c r="AC735" s="102">
        <v>1.0353868851185517E-2</v>
      </c>
      <c r="AD735" s="89">
        <v>5.3255224999999998E-3</v>
      </c>
      <c r="AE735" s="90">
        <v>2.5647112099999999E-3</v>
      </c>
      <c r="AF735" s="102">
        <v>3.8555784236947587E-3</v>
      </c>
      <c r="AG735" s="89">
        <v>2.28409784E-2</v>
      </c>
      <c r="AH735" s="90">
        <v>2.1190583834999999E-2</v>
      </c>
      <c r="AI735" s="102">
        <v>0.10336803857305721</v>
      </c>
      <c r="AJ735" s="89">
        <v>0.12901290000000001</v>
      </c>
      <c r="AK735" s="90">
        <v>0.18188318649999999</v>
      </c>
      <c r="AL735" s="104">
        <v>0.18188318649999999</v>
      </c>
    </row>
    <row r="736" spans="1:38" x14ac:dyDescent="0.25">
      <c r="A736" s="71">
        <v>1993</v>
      </c>
      <c r="B736" s="72">
        <v>11</v>
      </c>
      <c r="C736" s="89">
        <v>1.4561091100000001</v>
      </c>
      <c r="D736" s="90">
        <v>0.45391107149999999</v>
      </c>
      <c r="E736" s="102">
        <v>5.6570610315362195</v>
      </c>
      <c r="F736" s="89">
        <v>0.61883664000000005</v>
      </c>
      <c r="G736" s="90">
        <v>0.34727863199999998</v>
      </c>
      <c r="H736" s="102">
        <v>1.3336247919986315</v>
      </c>
      <c r="I736" s="89">
        <v>1.38977621</v>
      </c>
      <c r="J736" s="90">
        <v>2.8566658130000002</v>
      </c>
      <c r="K736" s="102">
        <v>7.21990001206896</v>
      </c>
      <c r="L736" s="89">
        <v>0.12621262</v>
      </c>
      <c r="M736" s="90">
        <v>0.1725222505</v>
      </c>
      <c r="N736" s="102">
        <v>0.46501984287093251</v>
      </c>
      <c r="O736" s="89">
        <v>6.2654804120229645E-4</v>
      </c>
      <c r="P736" s="90">
        <v>8.36951030057413E-4</v>
      </c>
      <c r="Q736" s="102">
        <v>2.6915280024599033E-3</v>
      </c>
      <c r="R736" s="89">
        <v>7.4127608915906785E-4</v>
      </c>
      <c r="S736" s="90">
        <v>9.9022619047619046E-4</v>
      </c>
      <c r="T736" s="102">
        <v>3.19771993093637E-3</v>
      </c>
      <c r="U736" s="89">
        <v>7.6987662000000002E-3</v>
      </c>
      <c r="V736" s="90">
        <v>7.6432551649999996E-3</v>
      </c>
      <c r="W736" s="102">
        <v>4.7116770068411938E-2</v>
      </c>
      <c r="X736" s="89">
        <v>2.1903904000000001E-3</v>
      </c>
      <c r="Y736" s="90">
        <v>1.2534966350000001E-3</v>
      </c>
      <c r="Z736" s="102">
        <v>8.7739523800673472E-3</v>
      </c>
      <c r="AA736" s="89">
        <v>1.25186333E-2</v>
      </c>
      <c r="AB736" s="90">
        <v>5.2984045799999999E-3</v>
      </c>
      <c r="AC736" s="102">
        <v>1.0382249856666383E-2</v>
      </c>
      <c r="AD736" s="89">
        <v>5.6328146000000001E-3</v>
      </c>
      <c r="AE736" s="90">
        <v>2.6541114450000002E-3</v>
      </c>
      <c r="AF736" s="102">
        <v>3.8661477429043092E-3</v>
      </c>
      <c r="AG736" s="89">
        <v>2.4160916599999999E-2</v>
      </c>
      <c r="AH736" s="90">
        <v>2.1595877364999998E-2</v>
      </c>
      <c r="AI736" s="102">
        <v>0.10365140354018154</v>
      </c>
      <c r="AJ736" s="89">
        <v>0.12901290000000001</v>
      </c>
      <c r="AK736" s="90">
        <v>0.18188318649999999</v>
      </c>
      <c r="AL736" s="104">
        <v>0.18188318649999999</v>
      </c>
    </row>
    <row r="737" spans="1:38" x14ac:dyDescent="0.25">
      <c r="A737" s="71">
        <v>1993</v>
      </c>
      <c r="B737" s="72">
        <v>12</v>
      </c>
      <c r="C737" s="89">
        <v>1.5173002799999999</v>
      </c>
      <c r="D737" s="90">
        <v>0.46925314550000002</v>
      </c>
      <c r="E737" s="102">
        <v>5.6629497513656251</v>
      </c>
      <c r="F737" s="89">
        <v>0.65281</v>
      </c>
      <c r="G737" s="90">
        <v>0.35733389250000003</v>
      </c>
      <c r="H737" s="102">
        <v>1.33825956177526</v>
      </c>
      <c r="I737" s="89">
        <v>1.42048518</v>
      </c>
      <c r="J737" s="90">
        <v>2.8642238390000001</v>
      </c>
      <c r="K737" s="102">
        <v>7.2326185762354518</v>
      </c>
      <c r="L737" s="89">
        <v>0.12621262</v>
      </c>
      <c r="M737" s="90">
        <v>0.1725222505</v>
      </c>
      <c r="N737" s="102">
        <v>0.46528122943937622</v>
      </c>
      <c r="O737" s="89">
        <v>6.2654804120229645E-4</v>
      </c>
      <c r="P737" s="90">
        <v>8.36951030057413E-4</v>
      </c>
      <c r="Q737" s="102">
        <v>2.6984084067168549E-3</v>
      </c>
      <c r="R737" s="89">
        <v>7.4127608915906785E-4</v>
      </c>
      <c r="S737" s="90">
        <v>9.9022619047619046E-4</v>
      </c>
      <c r="T737" s="102">
        <v>3.2409240467240956E-3</v>
      </c>
      <c r="U737" s="89">
        <v>8.1210893000000003E-3</v>
      </c>
      <c r="V737" s="90">
        <v>7.7749276899999999E-3</v>
      </c>
      <c r="W737" s="102">
        <v>4.7280416662229936E-2</v>
      </c>
      <c r="X737" s="89">
        <v>2.3109126999999998E-3</v>
      </c>
      <c r="Y737" s="90">
        <v>1.289320005E-3</v>
      </c>
      <c r="Z737" s="102">
        <v>8.8044322697603105E-3</v>
      </c>
      <c r="AA737" s="89">
        <v>1.32049604E-2</v>
      </c>
      <c r="AB737" s="90">
        <v>5.4987019450000001E-3</v>
      </c>
      <c r="AC737" s="102">
        <v>1.0418335033488442E-2</v>
      </c>
      <c r="AD737" s="89">
        <v>5.9415346000000003E-3</v>
      </c>
      <c r="AE737" s="90">
        <v>2.744833075E-3</v>
      </c>
      <c r="AF737" s="102">
        <v>3.879581679320222E-3</v>
      </c>
      <c r="AG737" s="89">
        <v>2.5486120000000001E-2</v>
      </c>
      <c r="AH737" s="90">
        <v>2.2003873095000001E-2</v>
      </c>
      <c r="AI737" s="102">
        <v>0.10401158367318687</v>
      </c>
      <c r="AJ737" s="89">
        <v>0.12901290000000001</v>
      </c>
      <c r="AK737" s="90">
        <v>0.18188318649999999</v>
      </c>
      <c r="AL737" s="104">
        <v>0.18188318649999999</v>
      </c>
    </row>
    <row r="738" spans="1:38" x14ac:dyDescent="0.25">
      <c r="A738" s="71">
        <v>1993</v>
      </c>
      <c r="B738" s="72">
        <v>13</v>
      </c>
      <c r="C738" s="89">
        <v>1.5801237100000001</v>
      </c>
      <c r="D738" s="90">
        <v>0.485151471</v>
      </c>
      <c r="E738" s="102">
        <v>5.6506947692421177</v>
      </c>
      <c r="F738" s="89">
        <v>0.68692317999999997</v>
      </c>
      <c r="G738" s="90">
        <v>0.36755483950000001</v>
      </c>
      <c r="H738" s="102">
        <v>1.3426021383006508</v>
      </c>
      <c r="I738" s="89">
        <v>1.4499808700000001</v>
      </c>
      <c r="J738" s="90">
        <v>2.8713630955</v>
      </c>
      <c r="K738" s="102">
        <v>7.2300274979609895</v>
      </c>
      <c r="L738" s="89">
        <v>0.12621262</v>
      </c>
      <c r="M738" s="90">
        <v>0.1725222505</v>
      </c>
      <c r="N738" s="102">
        <v>0.46284160756650428</v>
      </c>
      <c r="O738" s="89">
        <v>6.2654804120229645E-4</v>
      </c>
      <c r="P738" s="90">
        <v>8.36951030057413E-4</v>
      </c>
      <c r="Q738" s="102">
        <v>2.7048175320545809E-3</v>
      </c>
      <c r="R738" s="89">
        <v>7.4127608915906785E-4</v>
      </c>
      <c r="S738" s="90">
        <v>9.9022619047619046E-4</v>
      </c>
      <c r="T738" s="102">
        <v>3.2909460719195744E-3</v>
      </c>
      <c r="U738" s="89">
        <v>8.5454782999999992E-3</v>
      </c>
      <c r="V738" s="90">
        <v>7.9077157599999996E-3</v>
      </c>
      <c r="W738" s="102">
        <v>4.7433764911856975E-2</v>
      </c>
      <c r="X738" s="89">
        <v>2.4315157999999998E-3</v>
      </c>
      <c r="Y738" s="90">
        <v>1.325521505E-3</v>
      </c>
      <c r="Z738" s="102">
        <v>8.8329924519367203E-3</v>
      </c>
      <c r="AA738" s="89">
        <v>1.3896303400000001E-2</v>
      </c>
      <c r="AB738" s="90">
        <v>5.7026176349999997E-3</v>
      </c>
      <c r="AC738" s="102">
        <v>1.0452121146772591E-2</v>
      </c>
      <c r="AD738" s="89">
        <v>6.2528130999999999E-3</v>
      </c>
      <c r="AE738" s="90">
        <v>2.83715969E-3</v>
      </c>
      <c r="AF738" s="102">
        <v>3.8921632000980398E-3</v>
      </c>
      <c r="AG738" s="89">
        <v>2.6819592199999999E-2</v>
      </c>
      <c r="AH738" s="90">
        <v>2.241727663E-2</v>
      </c>
      <c r="AI738" s="102">
        <v>0.10434901990587529</v>
      </c>
      <c r="AJ738" s="89">
        <v>0.12901290000000001</v>
      </c>
      <c r="AK738" s="90">
        <v>0.18188318649999999</v>
      </c>
      <c r="AL738" s="104">
        <v>0.18188318649999999</v>
      </c>
    </row>
    <row r="739" spans="1:38" x14ac:dyDescent="0.25">
      <c r="A739" s="71">
        <v>1993</v>
      </c>
      <c r="B739" s="72">
        <v>14</v>
      </c>
      <c r="C739" s="89">
        <v>1.64451657</v>
      </c>
      <c r="D739" s="90">
        <v>0.50167585800000003</v>
      </c>
      <c r="E739" s="102">
        <v>5.6570794025810507</v>
      </c>
      <c r="F739" s="89">
        <v>0.72141929999999999</v>
      </c>
      <c r="G739" s="90">
        <v>0.37803736249999997</v>
      </c>
      <c r="H739" s="102">
        <v>1.3476562245100783</v>
      </c>
      <c r="I739" s="89">
        <v>1.4784275600000001</v>
      </c>
      <c r="J739" s="90">
        <v>2.8780895945</v>
      </c>
      <c r="K739" s="102">
        <v>7.2435454615557964</v>
      </c>
      <c r="L739" s="89">
        <v>0.12331233</v>
      </c>
      <c r="M739" s="90">
        <v>0.1666316615</v>
      </c>
      <c r="N739" s="102">
        <v>0.46310823128071388</v>
      </c>
      <c r="O739" s="89">
        <v>6.2654804120229645E-4</v>
      </c>
      <c r="P739" s="90">
        <v>8.36951030057413E-4</v>
      </c>
      <c r="Q739" s="102">
        <v>2.7129471873751474E-3</v>
      </c>
      <c r="R739" s="89">
        <v>7.4127608915906785E-4</v>
      </c>
      <c r="S739" s="90">
        <v>9.9022619047619046E-4</v>
      </c>
      <c r="T739" s="102">
        <v>3.338148511804057E-3</v>
      </c>
      <c r="U739" s="89">
        <v>8.9744769999999998E-3</v>
      </c>
      <c r="V739" s="90">
        <v>8.0433118500000001E-3</v>
      </c>
      <c r="W739" s="102">
        <v>4.7612459789492724E-2</v>
      </c>
      <c r="X739" s="89">
        <v>2.5538828999999998E-3</v>
      </c>
      <c r="Y739" s="90">
        <v>1.3626125350000001E-3</v>
      </c>
      <c r="Z739" s="102">
        <v>8.8662489737553942E-3</v>
      </c>
      <c r="AA739" s="89">
        <v>1.4592376299999999E-2</v>
      </c>
      <c r="AB739" s="90">
        <v>5.9115340149999999E-3</v>
      </c>
      <c r="AC739" s="102">
        <v>1.0491473015832919E-2</v>
      </c>
      <c r="AD739" s="89">
        <v>6.5660218000000003E-3</v>
      </c>
      <c r="AE739" s="90">
        <v>2.9314710200000001E-3</v>
      </c>
      <c r="AF739" s="102">
        <v>3.9068171326842038E-3</v>
      </c>
      <c r="AG739" s="89">
        <v>2.8163780699999998E-2</v>
      </c>
      <c r="AH739" s="90">
        <v>2.283883426E-2</v>
      </c>
      <c r="AI739" s="102">
        <v>0.10474192406155543</v>
      </c>
      <c r="AJ739" s="89">
        <v>0.12611261000000001</v>
      </c>
      <c r="AK739" s="90">
        <v>0.17599259749999999</v>
      </c>
      <c r="AL739" s="104">
        <v>0.17599259749999999</v>
      </c>
    </row>
    <row r="740" spans="1:38" x14ac:dyDescent="0.25">
      <c r="A740" s="71">
        <v>1993</v>
      </c>
      <c r="B740" s="72">
        <v>15</v>
      </c>
      <c r="C740" s="89">
        <v>1.71063206</v>
      </c>
      <c r="D740" s="90">
        <v>0.51894549599999995</v>
      </c>
      <c r="E740" s="102">
        <v>5.6663661149486426</v>
      </c>
      <c r="F740" s="89">
        <v>0.75622104000000001</v>
      </c>
      <c r="G740" s="90">
        <v>0.3888068435</v>
      </c>
      <c r="H740" s="102">
        <v>1.3550279260663525</v>
      </c>
      <c r="I740" s="89">
        <v>1.50594541</v>
      </c>
      <c r="J740" s="90">
        <v>2.8844596055</v>
      </c>
      <c r="K740" s="102">
        <v>7.2629019855855068</v>
      </c>
      <c r="L740" s="89">
        <v>0.12331233</v>
      </c>
      <c r="M740" s="90">
        <v>0.1666316615</v>
      </c>
      <c r="N740" s="102">
        <v>0.46348668269862875</v>
      </c>
      <c r="O740" s="89">
        <v>6.2654804120229645E-4</v>
      </c>
      <c r="P740" s="90">
        <v>8.36951030057413E-4</v>
      </c>
      <c r="Q740" s="102">
        <v>2.7393995127289105E-3</v>
      </c>
      <c r="R740" s="89">
        <v>7.4127608915906785E-4</v>
      </c>
      <c r="S740" s="90">
        <v>9.9022619047619046E-4</v>
      </c>
      <c r="T740" s="102">
        <v>3.4071164939842272E-3</v>
      </c>
      <c r="U740" s="89">
        <v>9.4078027000000005E-3</v>
      </c>
      <c r="V740" s="90">
        <v>8.1824097850000006E-3</v>
      </c>
      <c r="W740" s="102">
        <v>4.7872941661947131E-2</v>
      </c>
      <c r="X740" s="89">
        <v>2.6763352999999998E-3</v>
      </c>
      <c r="Y740" s="90">
        <v>1.40083588E-3</v>
      </c>
      <c r="Z740" s="102">
        <v>8.9147606946437096E-3</v>
      </c>
      <c r="AA740" s="89">
        <v>1.52964356E-2</v>
      </c>
      <c r="AB740" s="90">
        <v>6.1268219499999999E-3</v>
      </c>
      <c r="AC740" s="102">
        <v>1.0548883091823825E-2</v>
      </c>
      <c r="AD740" s="89">
        <v>6.8836586000000002E-3</v>
      </c>
      <c r="AE740" s="90">
        <v>3.0285055050000001E-3</v>
      </c>
      <c r="AF740" s="102">
        <v>3.9281954886120265E-3</v>
      </c>
      <c r="AG740" s="89">
        <v>2.9523444400000001E-2</v>
      </c>
      <c r="AH740" s="90">
        <v>2.3271491339999999E-2</v>
      </c>
      <c r="AI740" s="102">
        <v>0.10531494184022643</v>
      </c>
      <c r="AJ740" s="89">
        <v>0.12611261000000001</v>
      </c>
      <c r="AK740" s="90">
        <v>0.17599259749999999</v>
      </c>
      <c r="AL740" s="104">
        <v>0.17599259749999999</v>
      </c>
    </row>
    <row r="741" spans="1:38" x14ac:dyDescent="0.25">
      <c r="A741" s="71">
        <v>1993</v>
      </c>
      <c r="B741" s="72">
        <v>16</v>
      </c>
      <c r="C741" s="89">
        <v>1.77859583</v>
      </c>
      <c r="D741" s="90">
        <v>0.5370584545</v>
      </c>
      <c r="E741" s="102">
        <v>5.6705800427970745</v>
      </c>
      <c r="F741" s="89">
        <v>0.79149168000000003</v>
      </c>
      <c r="G741" s="90">
        <v>0.39995836200000001</v>
      </c>
      <c r="H741" s="102">
        <v>1.3583485598595055</v>
      </c>
      <c r="I741" s="89">
        <v>1.5325061600000001</v>
      </c>
      <c r="J741" s="90">
        <v>2.890511557</v>
      </c>
      <c r="K741" s="102">
        <v>7.271958589425549</v>
      </c>
      <c r="L741" s="89">
        <v>0.12331233</v>
      </c>
      <c r="M741" s="90">
        <v>0.1666316615</v>
      </c>
      <c r="N741" s="102">
        <v>0.46366709026672276</v>
      </c>
      <c r="O741" s="89">
        <v>6.2654804120229645E-4</v>
      </c>
      <c r="P741" s="90">
        <v>8.36951030057413E-4</v>
      </c>
      <c r="Q741" s="102">
        <v>2.7441079448759188E-3</v>
      </c>
      <c r="R741" s="89">
        <v>7.4127608915906785E-4</v>
      </c>
      <c r="S741" s="90">
        <v>9.9022619047619046E-4</v>
      </c>
      <c r="T741" s="102">
        <v>3.4380599208443485E-3</v>
      </c>
      <c r="U741" s="89">
        <v>9.8469279999999996E-3</v>
      </c>
      <c r="V741" s="90">
        <v>8.3256600349999998E-3</v>
      </c>
      <c r="W741" s="102">
        <v>4.7990225956697399E-2</v>
      </c>
      <c r="X741" s="89">
        <v>2.8018938E-3</v>
      </c>
      <c r="Y741" s="90">
        <v>1.44013693E-3</v>
      </c>
      <c r="Z741" s="102">
        <v>8.936580890011191E-3</v>
      </c>
      <c r="AA741" s="89">
        <v>1.6010350900000001E-2</v>
      </c>
      <c r="AB741" s="90">
        <v>6.3502698900000003E-3</v>
      </c>
      <c r="AC741" s="102">
        <v>1.0574701190298779E-2</v>
      </c>
      <c r="AD741" s="89">
        <v>7.2046423000000004E-3</v>
      </c>
      <c r="AE741" s="90">
        <v>3.12956541E-3</v>
      </c>
      <c r="AF741" s="102">
        <v>3.9378101075360885E-3</v>
      </c>
      <c r="AG741" s="89">
        <v>3.0900532000000001E-2</v>
      </c>
      <c r="AH741" s="90">
        <v>2.3718023920000001E-2</v>
      </c>
      <c r="AI741" s="102">
        <v>0.10557278882467773</v>
      </c>
      <c r="AJ741" s="89">
        <v>0.12611261000000001</v>
      </c>
      <c r="AK741" s="90">
        <v>0.17599259749999999</v>
      </c>
      <c r="AL741" s="104">
        <v>0.17599259749999999</v>
      </c>
    </row>
    <row r="742" spans="1:38" x14ac:dyDescent="0.25">
      <c r="A742" s="71">
        <v>1993</v>
      </c>
      <c r="B742" s="72">
        <v>17</v>
      </c>
      <c r="C742" s="89">
        <v>1.8489395799999999</v>
      </c>
      <c r="D742" s="90">
        <v>0.55616366650000004</v>
      </c>
      <c r="E742" s="102">
        <v>5.6712867507795526</v>
      </c>
      <c r="F742" s="89">
        <v>0.82734229999999997</v>
      </c>
      <c r="G742" s="90">
        <v>0.41156985699999998</v>
      </c>
      <c r="H742" s="102">
        <v>1.3588415020166658</v>
      </c>
      <c r="I742" s="89">
        <v>1.55824323</v>
      </c>
      <c r="J742" s="90">
        <v>2.8963231695</v>
      </c>
      <c r="K742" s="102">
        <v>7.274033386103997</v>
      </c>
      <c r="L742" s="89">
        <v>0.12331233</v>
      </c>
      <c r="M742" s="90">
        <v>0.1666316615</v>
      </c>
      <c r="N742" s="102">
        <v>0.4637151769799463</v>
      </c>
      <c r="O742" s="89">
        <v>6.2654804120229645E-4</v>
      </c>
      <c r="P742" s="90">
        <v>8.36951030057413E-4</v>
      </c>
      <c r="Q742" s="102">
        <v>2.7430765870274979E-3</v>
      </c>
      <c r="R742" s="89">
        <v>7.4127608915906785E-4</v>
      </c>
      <c r="S742" s="90">
        <v>9.9022619047619046E-4</v>
      </c>
      <c r="T742" s="102">
        <v>3.4426208536971915E-3</v>
      </c>
      <c r="U742" s="89">
        <v>1.0292008599999999E-2</v>
      </c>
      <c r="V742" s="90">
        <v>8.4741818399999991E-3</v>
      </c>
      <c r="W742" s="102">
        <v>4.8007635021441529E-2</v>
      </c>
      <c r="X742" s="89">
        <v>2.9295035000000001E-3</v>
      </c>
      <c r="Y742" s="90">
        <v>1.481339155E-3</v>
      </c>
      <c r="Z742" s="102">
        <v>8.9398422162980159E-3</v>
      </c>
      <c r="AA742" s="89">
        <v>1.6735673900000001E-2</v>
      </c>
      <c r="AB742" s="90">
        <v>6.5829825699999997E-3</v>
      </c>
      <c r="AC742" s="102">
        <v>1.0578567119306811E-2</v>
      </c>
      <c r="AD742" s="89">
        <v>7.5316571999999998E-3</v>
      </c>
      <c r="AE742" s="90">
        <v>3.2347003000000002E-3</v>
      </c>
      <c r="AF742" s="102">
        <v>3.939247536471571E-3</v>
      </c>
      <c r="AG742" s="89">
        <v>3.2300481999999998E-2</v>
      </c>
      <c r="AH742" s="90">
        <v>2.4181109249999999E-2</v>
      </c>
      <c r="AI742" s="102">
        <v>0.10561125739713431</v>
      </c>
      <c r="AJ742" s="89">
        <v>0.12611261000000001</v>
      </c>
      <c r="AK742" s="90">
        <v>0.17599259749999999</v>
      </c>
      <c r="AL742" s="104">
        <v>0.17599259749999999</v>
      </c>
    </row>
    <row r="743" spans="1:38" x14ac:dyDescent="0.25">
      <c r="A743" s="71">
        <v>1993</v>
      </c>
      <c r="B743" s="72">
        <v>18</v>
      </c>
      <c r="C743" s="89">
        <v>1.9213446599999999</v>
      </c>
      <c r="D743" s="90">
        <v>0.57637983849999996</v>
      </c>
      <c r="E743" s="102">
        <v>5.669800001430815</v>
      </c>
      <c r="F743" s="89">
        <v>0.86387486999999996</v>
      </c>
      <c r="G743" s="90">
        <v>0.423726029</v>
      </c>
      <c r="H743" s="102">
        <v>1.3647230923868956</v>
      </c>
      <c r="I743" s="89">
        <v>1.5832202399999999</v>
      </c>
      <c r="J743" s="90">
        <v>2.9018739464999999</v>
      </c>
      <c r="K743" s="102">
        <v>7.2822080200815025</v>
      </c>
      <c r="L743" s="89">
        <v>0.12331233</v>
      </c>
      <c r="M743" s="90">
        <v>0.1666316615</v>
      </c>
      <c r="N743" s="102">
        <v>0.46404134268067426</v>
      </c>
      <c r="O743" s="89">
        <v>6.2654804120229645E-4</v>
      </c>
      <c r="P743" s="90">
        <v>8.36951030057413E-4</v>
      </c>
      <c r="Q743" s="102">
        <v>2.7529054811878998E-3</v>
      </c>
      <c r="R743" s="89">
        <v>7.4127608915906785E-4</v>
      </c>
      <c r="S743" s="90">
        <v>9.9022619047619046E-4</v>
      </c>
      <c r="T743" s="102">
        <v>3.5022781273837613E-3</v>
      </c>
      <c r="U743" s="89">
        <v>1.07468296E-2</v>
      </c>
      <c r="V743" s="90">
        <v>8.6290414099999997E-3</v>
      </c>
      <c r="W743" s="102">
        <v>4.8215433573024824E-2</v>
      </c>
      <c r="X743" s="89">
        <v>3.0581723000000002E-3</v>
      </c>
      <c r="Y743" s="90">
        <v>1.5244759450000001E-3</v>
      </c>
      <c r="Z743" s="102">
        <v>8.9785342720678767E-3</v>
      </c>
      <c r="AA743" s="89">
        <v>1.7474113999999999E-2</v>
      </c>
      <c r="AB743" s="90">
        <v>6.8268440950000004E-3</v>
      </c>
      <c r="AC743" s="102">
        <v>1.0624338350430095E-2</v>
      </c>
      <c r="AD743" s="89">
        <v>7.8638886000000005E-3</v>
      </c>
      <c r="AE743" s="90">
        <v>3.344816885E-3</v>
      </c>
      <c r="AF743" s="102">
        <v>3.956294496813304E-3</v>
      </c>
      <c r="AG743" s="89">
        <v>3.3725459200000002E-2</v>
      </c>
      <c r="AH743" s="90">
        <v>2.4664018369999999E-2</v>
      </c>
      <c r="AI743" s="102">
        <v>0.1060683262493036</v>
      </c>
      <c r="AJ743" s="89">
        <v>0.12611261000000001</v>
      </c>
      <c r="AK743" s="90">
        <v>0.17599259749999999</v>
      </c>
      <c r="AL743" s="104">
        <v>0.17599259749999999</v>
      </c>
    </row>
    <row r="744" spans="1:38" x14ac:dyDescent="0.25">
      <c r="A744" s="71">
        <v>1993</v>
      </c>
      <c r="B744" s="72">
        <v>19</v>
      </c>
      <c r="C744" s="89">
        <v>1.99643225</v>
      </c>
      <c r="D744" s="90">
        <v>0.597810862</v>
      </c>
      <c r="E744" s="102">
        <v>5.6752779185425153</v>
      </c>
      <c r="F744" s="89">
        <v>0.90106330000000001</v>
      </c>
      <c r="G744" s="90">
        <v>0.43644367350000002</v>
      </c>
      <c r="H744" s="102">
        <v>1.3691496264011327</v>
      </c>
      <c r="I744" s="89">
        <v>1.6075553899999999</v>
      </c>
      <c r="J744" s="90">
        <v>2.907238515</v>
      </c>
      <c r="K744" s="102">
        <v>7.2931662761541123</v>
      </c>
      <c r="L744" s="89">
        <v>0.12331233</v>
      </c>
      <c r="M744" s="90">
        <v>0.1666316615</v>
      </c>
      <c r="N744" s="102">
        <v>0.46424936428483599</v>
      </c>
      <c r="O744" s="89">
        <v>6.2654804120229645E-4</v>
      </c>
      <c r="P744" s="90">
        <v>8.36951030057413E-4</v>
      </c>
      <c r="Q744" s="102">
        <v>2.7618474633853375E-3</v>
      </c>
      <c r="R744" s="89">
        <v>7.4127608915906785E-4</v>
      </c>
      <c r="S744" s="90">
        <v>9.9022619047619046E-4</v>
      </c>
      <c r="T744" s="102">
        <v>3.5436641621259079E-3</v>
      </c>
      <c r="U744" s="89">
        <v>1.1210610399999999E-2</v>
      </c>
      <c r="V744" s="90">
        <v>8.7910991999999993E-3</v>
      </c>
      <c r="W744" s="102">
        <v>4.8371737552549338E-2</v>
      </c>
      <c r="X744" s="89">
        <v>3.1896610999999999E-3</v>
      </c>
      <c r="Y744" s="90">
        <v>1.56942737E-3</v>
      </c>
      <c r="Z744" s="102">
        <v>9.0076518944059904E-3</v>
      </c>
      <c r="AA744" s="89">
        <v>1.82274597E-2</v>
      </c>
      <c r="AB744" s="90">
        <v>7.08285909E-3</v>
      </c>
      <c r="AC744" s="102">
        <v>1.0658797886190978E-2</v>
      </c>
      <c r="AD744" s="89">
        <v>8.2029692999999997E-3</v>
      </c>
      <c r="AE744" s="90">
        <v>3.4602015100000001E-3</v>
      </c>
      <c r="AF744" s="102">
        <v>3.9691237435285978E-3</v>
      </c>
      <c r="AG744" s="89">
        <v>3.5179252100000002E-2</v>
      </c>
      <c r="AH744" s="90">
        <v>2.5170335830000001E-2</v>
      </c>
      <c r="AI744" s="102">
        <v>0.10641239621644842</v>
      </c>
      <c r="AJ744" s="89">
        <v>0.12611261000000001</v>
      </c>
      <c r="AK744" s="90">
        <v>0.17599259749999999</v>
      </c>
      <c r="AL744" s="104">
        <v>0.17599259749999999</v>
      </c>
    </row>
    <row r="745" spans="1:38" x14ac:dyDescent="0.25">
      <c r="A745" s="71">
        <v>1993</v>
      </c>
      <c r="B745" s="72">
        <v>20</v>
      </c>
      <c r="C745" s="89">
        <v>2.0740917099999998</v>
      </c>
      <c r="D745" s="90">
        <v>0.62058598300000001</v>
      </c>
      <c r="E745" s="102">
        <v>5.6829295663892019</v>
      </c>
      <c r="F745" s="89">
        <v>0.93918939999999995</v>
      </c>
      <c r="G745" s="90">
        <v>0.449908382</v>
      </c>
      <c r="H745" s="102">
        <v>1.3753176343381865</v>
      </c>
      <c r="I745" s="89">
        <v>1.6311491300000001</v>
      </c>
      <c r="J745" s="90">
        <v>2.9124425380000001</v>
      </c>
      <c r="K745" s="102">
        <v>7.3084164409072692</v>
      </c>
      <c r="L745" s="89">
        <v>0.12331233</v>
      </c>
      <c r="M745" s="90">
        <v>0.1666316615</v>
      </c>
      <c r="N745" s="102">
        <v>0.46453834324168936</v>
      </c>
      <c r="O745" s="89">
        <v>6.2654804120229645E-4</v>
      </c>
      <c r="P745" s="90">
        <v>8.36951030057413E-4</v>
      </c>
      <c r="Q745" s="102">
        <v>2.7680284380460643E-3</v>
      </c>
      <c r="R745" s="89">
        <v>7.4127608915906785E-4</v>
      </c>
      <c r="S745" s="90">
        <v>9.9022619047619046E-4</v>
      </c>
      <c r="T745" s="102">
        <v>3.6012875425312104E-3</v>
      </c>
      <c r="U745" s="89">
        <v>1.16844475E-2</v>
      </c>
      <c r="V745" s="90">
        <v>8.9613136799999993E-3</v>
      </c>
      <c r="W745" s="102">
        <v>4.8589685891692609E-2</v>
      </c>
      <c r="X745" s="89">
        <v>3.3249895000000002E-3</v>
      </c>
      <c r="Y745" s="90">
        <v>1.6171652999999999E-3</v>
      </c>
      <c r="Z745" s="102">
        <v>9.0482372037758857E-3</v>
      </c>
      <c r="AA745" s="89">
        <v>1.8998027899999999E-2</v>
      </c>
      <c r="AB745" s="90">
        <v>7.3530547950000002E-3</v>
      </c>
      <c r="AC745" s="102">
        <v>1.0706827302862069E-2</v>
      </c>
      <c r="AD745" s="89">
        <v>8.5492116999999999E-3</v>
      </c>
      <c r="AE745" s="90">
        <v>3.5822075999999998E-3</v>
      </c>
      <c r="AF745" s="102">
        <v>3.9870157485858348E-3</v>
      </c>
      <c r="AG745" s="89">
        <v>3.6666589899999998E-2</v>
      </c>
      <c r="AH745" s="90">
        <v>2.5702272629999998E-2</v>
      </c>
      <c r="AI745" s="102">
        <v>0.10689176599748018</v>
      </c>
      <c r="AJ745" s="89">
        <v>0.12611261000000001</v>
      </c>
      <c r="AK745" s="90">
        <v>0.17599259749999999</v>
      </c>
      <c r="AL745" s="104">
        <v>0.17599259749999999</v>
      </c>
    </row>
    <row r="746" spans="1:38" x14ac:dyDescent="0.25">
      <c r="A746" s="71">
        <v>1993</v>
      </c>
      <c r="B746" s="72">
        <v>21</v>
      </c>
      <c r="C746" s="89">
        <v>2.1547496900000001</v>
      </c>
      <c r="D746" s="90">
        <v>0.64495486300000004</v>
      </c>
      <c r="E746" s="102">
        <v>5.4946242647835302</v>
      </c>
      <c r="F746" s="89">
        <v>0.97823167</v>
      </c>
      <c r="G746" s="90">
        <v>0.46413742250000001</v>
      </c>
      <c r="H746" s="102">
        <v>1.3330972254116289</v>
      </c>
      <c r="I746" s="89">
        <v>1.6541140599999999</v>
      </c>
      <c r="J746" s="90">
        <v>2.9175325750000001</v>
      </c>
      <c r="K746" s="102">
        <v>7.3647732839641114</v>
      </c>
      <c r="L746" s="89">
        <v>0.12331233</v>
      </c>
      <c r="M746" s="90">
        <v>0.1666316615</v>
      </c>
      <c r="N746" s="102">
        <v>0.44637297180095353</v>
      </c>
      <c r="O746" s="89">
        <v>6.2654804120229645E-4</v>
      </c>
      <c r="P746" s="90">
        <v>8.36951030057413E-4</v>
      </c>
      <c r="Q746" s="102">
        <v>2.6830703352201581E-3</v>
      </c>
      <c r="R746" s="89">
        <v>7.4127608915906785E-4</v>
      </c>
      <c r="S746" s="90">
        <v>9.9022619047619046E-4</v>
      </c>
      <c r="T746" s="102">
        <v>3.6619303277108518E-3</v>
      </c>
      <c r="U746" s="89">
        <v>1.21693453E-2</v>
      </c>
      <c r="V746" s="90">
        <v>9.1412011899999999E-3</v>
      </c>
      <c r="W746" s="102">
        <v>4.709805407539143E-2</v>
      </c>
      <c r="X746" s="89">
        <v>3.4632169000000002E-3</v>
      </c>
      <c r="Y746" s="90">
        <v>1.667370115E-3</v>
      </c>
      <c r="Z746" s="102">
        <v>8.7704736981493239E-3</v>
      </c>
      <c r="AA746" s="89">
        <v>1.97881894E-2</v>
      </c>
      <c r="AB746" s="90">
        <v>7.6394706499999998E-3</v>
      </c>
      <c r="AC746" s="102">
        <v>1.0378134046158775E-2</v>
      </c>
      <c r="AD746" s="89">
        <v>8.9048309000000006E-3</v>
      </c>
      <c r="AE746" s="90">
        <v>3.7110968550000002E-3</v>
      </c>
      <c r="AF746" s="102">
        <v>3.8646106558407494E-3</v>
      </c>
      <c r="AG746" s="89">
        <v>3.8191342199999999E-2</v>
      </c>
      <c r="AH746" s="90">
        <v>2.626468128E-2</v>
      </c>
      <c r="AI746" s="102">
        <v>0.10361028816965673</v>
      </c>
      <c r="AJ746" s="89">
        <v>0.12611261000000001</v>
      </c>
      <c r="AK746" s="90">
        <v>0.17599259749999999</v>
      </c>
      <c r="AL746" s="104">
        <v>0.17599259749999999</v>
      </c>
    </row>
    <row r="747" spans="1:38" x14ac:dyDescent="0.25">
      <c r="A747" s="71">
        <v>1993</v>
      </c>
      <c r="B747" s="72">
        <v>22</v>
      </c>
      <c r="C747" s="89">
        <v>2.2384293300000002</v>
      </c>
      <c r="D747" s="90">
        <v>0.6709650385</v>
      </c>
      <c r="E747" s="102">
        <v>5.5019629385624693</v>
      </c>
      <c r="F747" s="89">
        <v>1.01830865</v>
      </c>
      <c r="G747" s="90">
        <v>0.4792083895</v>
      </c>
      <c r="H747" s="102">
        <v>1.3390103125537942</v>
      </c>
      <c r="I747" s="89">
        <v>1.67672113</v>
      </c>
      <c r="J747" s="90">
        <v>2.9225217474999998</v>
      </c>
      <c r="K747" s="102">
        <v>7.3800261623273551</v>
      </c>
      <c r="L747" s="89">
        <v>0.12331233</v>
      </c>
      <c r="M747" s="90">
        <v>0.1666316615</v>
      </c>
      <c r="N747" s="102">
        <v>0.44664920592681595</v>
      </c>
      <c r="O747" s="89">
        <v>6.2654804120229645E-4</v>
      </c>
      <c r="P747" s="90">
        <v>8.36951030057413E-4</v>
      </c>
      <c r="Q747" s="102">
        <v>2.6949860990387706E-3</v>
      </c>
      <c r="R747" s="89">
        <v>7.4127608915906785E-4</v>
      </c>
      <c r="S747" s="90">
        <v>9.9022619047619046E-4</v>
      </c>
      <c r="T747" s="102">
        <v>3.7192211976376233E-3</v>
      </c>
      <c r="U747" s="89">
        <v>1.2668459599999999E-2</v>
      </c>
      <c r="V747" s="90">
        <v>9.3314771049999995E-3</v>
      </c>
      <c r="W747" s="102">
        <v>4.7306944923205752E-2</v>
      </c>
      <c r="X747" s="89">
        <v>3.6050230000000002E-3</v>
      </c>
      <c r="Y747" s="90">
        <v>1.7209225700000001E-3</v>
      </c>
      <c r="Z747" s="102">
        <v>8.8093628818195144E-3</v>
      </c>
      <c r="AA747" s="89">
        <v>2.05983322E-2</v>
      </c>
      <c r="AB747" s="90">
        <v>7.9431267899999995E-3</v>
      </c>
      <c r="AC747" s="102">
        <v>1.0424153804221931E-2</v>
      </c>
      <c r="AD747" s="89">
        <v>9.2692400999999994E-3</v>
      </c>
      <c r="AE747" s="90">
        <v>3.8482468999999999E-3</v>
      </c>
      <c r="AF747" s="102">
        <v>3.8817536866981345E-3</v>
      </c>
      <c r="AG747" s="89">
        <v>3.9756302E-2</v>
      </c>
      <c r="AH747" s="90">
        <v>2.6860337115000001E-2</v>
      </c>
      <c r="AI747" s="102">
        <v>0.10406981110121712</v>
      </c>
      <c r="AJ747" s="89">
        <v>0.12611261000000001</v>
      </c>
      <c r="AK747" s="90">
        <v>0.17599259749999999</v>
      </c>
      <c r="AL747" s="104">
        <v>0.17599259749999999</v>
      </c>
    </row>
    <row r="748" spans="1:38" x14ac:dyDescent="0.25">
      <c r="A748" s="71">
        <v>1993</v>
      </c>
      <c r="B748" s="72">
        <v>23</v>
      </c>
      <c r="C748" s="89">
        <v>2.3253833699999999</v>
      </c>
      <c r="D748" s="90">
        <v>0.69881914599999995</v>
      </c>
      <c r="E748" s="102">
        <v>5.5082457209391542</v>
      </c>
      <c r="F748" s="89">
        <v>1.0595545500000001</v>
      </c>
      <c r="G748" s="90">
        <v>0.49529069599999997</v>
      </c>
      <c r="H748" s="102">
        <v>1.344078445896258</v>
      </c>
      <c r="I748" s="89">
        <v>1.69876564</v>
      </c>
      <c r="J748" s="90">
        <v>2.9274600825000001</v>
      </c>
      <c r="K748" s="102">
        <v>7.3931188220059916</v>
      </c>
      <c r="L748" s="89">
        <v>0.12331233</v>
      </c>
      <c r="M748" s="90">
        <v>0.1666316615</v>
      </c>
      <c r="N748" s="102">
        <v>0.44688635571436469</v>
      </c>
      <c r="O748" s="89">
        <v>6.2654804120229645E-4</v>
      </c>
      <c r="P748" s="90">
        <v>8.36951030057413E-4</v>
      </c>
      <c r="Q748" s="102">
        <v>2.7052049806030112E-3</v>
      </c>
      <c r="R748" s="89">
        <v>7.4127608915906785E-4</v>
      </c>
      <c r="S748" s="90">
        <v>9.9022619047619046E-4</v>
      </c>
      <c r="T748" s="102">
        <v>3.7683698536699738E-3</v>
      </c>
      <c r="U748" s="89">
        <v>1.3181263E-2</v>
      </c>
      <c r="V748" s="90">
        <v>9.5338920349999998E-3</v>
      </c>
      <c r="W748" s="102">
        <v>4.7486104162892069E-2</v>
      </c>
      <c r="X748" s="89">
        <v>3.7502007000000002E-3</v>
      </c>
      <c r="Y748" s="90">
        <v>1.777806705E-3</v>
      </c>
      <c r="Z748" s="102">
        <v>8.8427283502435262E-3</v>
      </c>
      <c r="AA748" s="89">
        <v>2.1432329399999998E-2</v>
      </c>
      <c r="AB748" s="90">
        <v>8.2671468999999994E-3</v>
      </c>
      <c r="AC748" s="102">
        <v>1.0463632838727898E-2</v>
      </c>
      <c r="AD748" s="89">
        <v>9.6442870999999993E-3</v>
      </c>
      <c r="AE748" s="90">
        <v>3.9938527050000002E-3</v>
      </c>
      <c r="AF748" s="102">
        <v>3.8964521589806992E-3</v>
      </c>
      <c r="AG748" s="89">
        <v>4.1365067899999997E-2</v>
      </c>
      <c r="AH748" s="90">
        <v>2.7493439495000001E-2</v>
      </c>
      <c r="AI748" s="102">
        <v>0.10446388398043246</v>
      </c>
      <c r="AJ748" s="89">
        <v>0.12611261000000001</v>
      </c>
      <c r="AK748" s="90">
        <v>0.17599259749999999</v>
      </c>
      <c r="AL748" s="104">
        <v>0.17599259749999999</v>
      </c>
    </row>
    <row r="749" spans="1:38" x14ac:dyDescent="0.25">
      <c r="A749" s="71">
        <v>1993</v>
      </c>
      <c r="B749" s="72">
        <v>24</v>
      </c>
      <c r="C749" s="89">
        <v>2.4157565499999998</v>
      </c>
      <c r="D749" s="90">
        <v>0.72874204149999999</v>
      </c>
      <c r="E749" s="102">
        <v>5.5132536910791075</v>
      </c>
      <c r="F749" s="89">
        <v>1.1018984300000001</v>
      </c>
      <c r="G749" s="90">
        <v>0.51243026199999997</v>
      </c>
      <c r="H749" s="102">
        <v>1.3481117786967896</v>
      </c>
      <c r="I749" s="89">
        <v>1.7204025199999999</v>
      </c>
      <c r="J749" s="90">
        <v>2.9323833879999999</v>
      </c>
      <c r="K749" s="102">
        <v>7.4035219588201517</v>
      </c>
      <c r="L749" s="89">
        <v>0.12331233</v>
      </c>
      <c r="M749" s="90">
        <v>0.1666316615</v>
      </c>
      <c r="N749" s="102">
        <v>0.44707475839135546</v>
      </c>
      <c r="O749" s="89">
        <v>6.2654804120229645E-4</v>
      </c>
      <c r="P749" s="90">
        <v>8.36951030057413E-4</v>
      </c>
      <c r="Q749" s="102">
        <v>2.7133312166748988E-3</v>
      </c>
      <c r="R749" s="89">
        <v>7.4127608915906785E-4</v>
      </c>
      <c r="S749" s="90">
        <v>9.9022619047619046E-4</v>
      </c>
      <c r="T749" s="102">
        <v>3.8074398686285434E-3</v>
      </c>
      <c r="U749" s="89">
        <v>1.37086547E-2</v>
      </c>
      <c r="V749" s="90">
        <v>9.7493722749999994E-3</v>
      </c>
      <c r="W749" s="102">
        <v>4.7628549119645883E-2</v>
      </c>
      <c r="X749" s="89">
        <v>3.9009867999999998E-3</v>
      </c>
      <c r="Y749" s="90">
        <v>1.83843539E-3</v>
      </c>
      <c r="Z749" s="102">
        <v>8.8692554525026997E-3</v>
      </c>
      <c r="AA749" s="89">
        <v>2.2290936300000001E-2</v>
      </c>
      <c r="AB749" s="90">
        <v>8.6128779799999992E-3</v>
      </c>
      <c r="AC749" s="102">
        <v>1.0495018198992619E-2</v>
      </c>
      <c r="AD749" s="89">
        <v>1.0030993699999999E-2</v>
      </c>
      <c r="AE749" s="90">
        <v>4.1497314149999999E-3</v>
      </c>
      <c r="AF749" s="102">
        <v>3.9081400894053903E-3</v>
      </c>
      <c r="AG749" s="89">
        <v>4.3021458200000001E-2</v>
      </c>
      <c r="AH749" s="90">
        <v>2.8167882205000001E-2</v>
      </c>
      <c r="AI749" s="102">
        <v>0.10477737963120234</v>
      </c>
      <c r="AJ749" s="89">
        <v>0.12611261000000001</v>
      </c>
      <c r="AK749" s="90">
        <v>0.17599259749999999</v>
      </c>
      <c r="AL749" s="104">
        <v>0.17599259749999999</v>
      </c>
    </row>
    <row r="750" spans="1:38" x14ac:dyDescent="0.25">
      <c r="A750" s="71">
        <v>1993</v>
      </c>
      <c r="B750" s="72">
        <v>25</v>
      </c>
      <c r="C750" s="89">
        <v>2.4157565499999998</v>
      </c>
      <c r="D750" s="90">
        <v>0.72874204149999999</v>
      </c>
      <c r="E750" s="102">
        <v>5.5166606466031176</v>
      </c>
      <c r="F750" s="89">
        <v>1.1018984300000001</v>
      </c>
      <c r="G750" s="90">
        <v>0.51243026199999997</v>
      </c>
      <c r="H750" s="102">
        <v>1.3508598465924606</v>
      </c>
      <c r="I750" s="89">
        <v>1.7204025199999999</v>
      </c>
      <c r="J750" s="90">
        <v>2.9323833879999999</v>
      </c>
      <c r="K750" s="102">
        <v>7.4106084102702443</v>
      </c>
      <c r="L750" s="89">
        <v>0.12331233</v>
      </c>
      <c r="M750" s="90">
        <v>0.1666316615</v>
      </c>
      <c r="N750" s="102">
        <v>0.44720199185817289</v>
      </c>
      <c r="O750" s="89">
        <v>6.2654804120229645E-4</v>
      </c>
      <c r="P750" s="90">
        <v>8.36951030057413E-4</v>
      </c>
      <c r="Q750" s="102">
        <v>2.7188692189071629E-3</v>
      </c>
      <c r="R750" s="89">
        <v>7.4127608915906785E-4</v>
      </c>
      <c r="S750" s="90">
        <v>9.9022619047619046E-4</v>
      </c>
      <c r="T750" s="102">
        <v>3.834078971909701E-3</v>
      </c>
      <c r="U750" s="89">
        <v>1.37086547E-2</v>
      </c>
      <c r="V750" s="90">
        <v>9.7493722749999994E-3</v>
      </c>
      <c r="W750" s="102">
        <v>4.7725604358592598E-2</v>
      </c>
      <c r="X750" s="89">
        <v>3.9009867999999998E-3</v>
      </c>
      <c r="Y750" s="90">
        <v>1.83843539E-3</v>
      </c>
      <c r="Z750" s="102">
        <v>8.8873311009971829E-3</v>
      </c>
      <c r="AA750" s="89">
        <v>2.2290936300000001E-2</v>
      </c>
      <c r="AB750" s="90">
        <v>8.6128779799999992E-3</v>
      </c>
      <c r="AC750" s="102">
        <v>1.0516411623718551E-2</v>
      </c>
      <c r="AD750" s="89">
        <v>1.0030993699999999E-2</v>
      </c>
      <c r="AE750" s="90">
        <v>4.1497314149999999E-3</v>
      </c>
      <c r="AF750" s="102">
        <v>3.9161074981015568E-3</v>
      </c>
      <c r="AG750" s="89">
        <v>4.3021458200000001E-2</v>
      </c>
      <c r="AH750" s="90">
        <v>2.8167882205000001E-2</v>
      </c>
      <c r="AI750" s="102">
        <v>0.10499086961191821</v>
      </c>
      <c r="AJ750" s="89">
        <v>0.12611261000000001</v>
      </c>
      <c r="AK750" s="90">
        <v>0.17599259749999999</v>
      </c>
      <c r="AL750" s="104">
        <v>0.17599259749999999</v>
      </c>
    </row>
    <row r="751" spans="1:38" x14ac:dyDescent="0.25">
      <c r="A751" s="71">
        <v>1993</v>
      </c>
      <c r="B751" s="72">
        <v>26</v>
      </c>
      <c r="C751" s="89">
        <v>2.4157565499999998</v>
      </c>
      <c r="D751" s="90">
        <v>0.72874204149999999</v>
      </c>
      <c r="E751" s="102">
        <v>5.5179783003881733</v>
      </c>
      <c r="F751" s="89">
        <v>1.1018984300000001</v>
      </c>
      <c r="G751" s="90">
        <v>0.51243026199999997</v>
      </c>
      <c r="H751" s="102">
        <v>1.3519319526437066</v>
      </c>
      <c r="I751" s="89">
        <v>1.7204025199999999</v>
      </c>
      <c r="J751" s="90">
        <v>2.9323833879999999</v>
      </c>
      <c r="K751" s="102">
        <v>7.4133611497097363</v>
      </c>
      <c r="L751" s="89">
        <v>0.12331233</v>
      </c>
      <c r="M751" s="90">
        <v>0.1666316615</v>
      </c>
      <c r="N751" s="102">
        <v>0.44725220086669543</v>
      </c>
      <c r="O751" s="89">
        <v>6.2654804120229645E-4</v>
      </c>
      <c r="P751" s="90">
        <v>8.36951030057413E-4</v>
      </c>
      <c r="Q751" s="102">
        <v>2.7210310516339502E-3</v>
      </c>
      <c r="R751" s="89">
        <v>7.4127608915906785E-4</v>
      </c>
      <c r="S751" s="90">
        <v>9.9022619047619046E-4</v>
      </c>
      <c r="T751" s="102">
        <v>3.8444942563102429E-3</v>
      </c>
      <c r="U751" s="89">
        <v>1.37086547E-2</v>
      </c>
      <c r="V751" s="90">
        <v>9.7493722749999994E-3</v>
      </c>
      <c r="W751" s="102">
        <v>4.7763481712306738E-2</v>
      </c>
      <c r="X751" s="89">
        <v>3.9009867999999998E-3</v>
      </c>
      <c r="Y751" s="90">
        <v>1.83843539E-3</v>
      </c>
      <c r="Z751" s="102">
        <v>8.8943859176445154E-3</v>
      </c>
      <c r="AA751" s="89">
        <v>2.2290936300000001E-2</v>
      </c>
      <c r="AB751" s="90">
        <v>8.6128779799999992E-3</v>
      </c>
      <c r="AC751" s="102">
        <v>1.0524759350672422E-2</v>
      </c>
      <c r="AD751" s="89">
        <v>1.0030993699999999E-2</v>
      </c>
      <c r="AE751" s="90">
        <v>4.1497314149999999E-3</v>
      </c>
      <c r="AF751" s="102">
        <v>3.9192149797917459E-3</v>
      </c>
      <c r="AG751" s="89">
        <v>4.3021458200000001E-2</v>
      </c>
      <c r="AH751" s="90">
        <v>2.8167882205000001E-2</v>
      </c>
      <c r="AI751" s="102">
        <v>0.10507438249839898</v>
      </c>
      <c r="AJ751" s="89">
        <v>0.12611261000000001</v>
      </c>
      <c r="AK751" s="90">
        <v>0.17599259749999999</v>
      </c>
      <c r="AL751" s="104">
        <v>0.17599259749999999</v>
      </c>
    </row>
    <row r="752" spans="1:38" x14ac:dyDescent="0.25">
      <c r="A752" s="71">
        <v>1993</v>
      </c>
      <c r="B752" s="72">
        <v>27</v>
      </c>
      <c r="C752" s="89">
        <v>2.4157565499999998</v>
      </c>
      <c r="D752" s="90">
        <v>0.72874204149999999</v>
      </c>
      <c r="E752" s="102">
        <v>5.5187247805026161</v>
      </c>
      <c r="F752" s="89">
        <v>1.1018984300000001</v>
      </c>
      <c r="G752" s="90">
        <v>0.51243026199999997</v>
      </c>
      <c r="H752" s="102">
        <v>1.3525209044296937</v>
      </c>
      <c r="I752" s="89">
        <v>1.7204025199999999</v>
      </c>
      <c r="J752" s="90">
        <v>2.9323833879999999</v>
      </c>
      <c r="K752" s="102">
        <v>7.4148702311754917</v>
      </c>
      <c r="L752" s="89">
        <v>0.12331233</v>
      </c>
      <c r="M752" s="90">
        <v>0.1666316615</v>
      </c>
      <c r="N752" s="102">
        <v>0.44728049491379668</v>
      </c>
      <c r="O752" s="89">
        <v>6.2654804120229645E-4</v>
      </c>
      <c r="P752" s="90">
        <v>8.36951030057413E-4</v>
      </c>
      <c r="Q752" s="102">
        <v>2.7222163722338388E-3</v>
      </c>
      <c r="R752" s="89">
        <v>7.4127608915906785E-4</v>
      </c>
      <c r="S752" s="90">
        <v>9.9022619047619046E-4</v>
      </c>
      <c r="T752" s="102">
        <v>3.8501937687814053E-3</v>
      </c>
      <c r="U752" s="89">
        <v>1.37086547E-2</v>
      </c>
      <c r="V752" s="90">
        <v>9.7493722749999994E-3</v>
      </c>
      <c r="W752" s="102">
        <v>4.7784349941950188E-2</v>
      </c>
      <c r="X752" s="89">
        <v>3.9009867999999998E-3</v>
      </c>
      <c r="Y752" s="90">
        <v>1.83843539E-3</v>
      </c>
      <c r="Z752" s="102">
        <v>8.8982568099576272E-3</v>
      </c>
      <c r="AA752" s="89">
        <v>2.2290936300000001E-2</v>
      </c>
      <c r="AB752" s="90">
        <v>8.6128779799999992E-3</v>
      </c>
      <c r="AC752" s="102">
        <v>1.0529330913719567E-2</v>
      </c>
      <c r="AD752" s="89">
        <v>1.0030993699999999E-2</v>
      </c>
      <c r="AE752" s="90">
        <v>4.1497314149999999E-3</v>
      </c>
      <c r="AF752" s="102">
        <v>3.9209197448280535E-3</v>
      </c>
      <c r="AG752" s="89">
        <v>4.3021458200000001E-2</v>
      </c>
      <c r="AH752" s="90">
        <v>2.8167882205000001E-2</v>
      </c>
      <c r="AI752" s="102">
        <v>0.10511982644326602</v>
      </c>
      <c r="AJ752" s="89">
        <v>0.12611261000000001</v>
      </c>
      <c r="AK752" s="90">
        <v>0.17599259749999999</v>
      </c>
      <c r="AL752" s="104">
        <v>0.17599259749999999</v>
      </c>
    </row>
    <row r="753" spans="1:38" x14ac:dyDescent="0.25">
      <c r="A753" s="71">
        <v>1993</v>
      </c>
      <c r="B753" s="72">
        <v>28</v>
      </c>
      <c r="C753" s="89">
        <v>2.4157565499999998</v>
      </c>
      <c r="D753" s="90">
        <v>0.72874204149999999</v>
      </c>
      <c r="E753" s="102">
        <v>5.5192971796566876</v>
      </c>
      <c r="F753" s="89">
        <v>1.1018984300000001</v>
      </c>
      <c r="G753" s="90">
        <v>0.51243026199999997</v>
      </c>
      <c r="H753" s="102">
        <v>1.3529855755641922</v>
      </c>
      <c r="I753" s="89">
        <v>1.7204025199999999</v>
      </c>
      <c r="J753" s="90">
        <v>2.9323833879999999</v>
      </c>
      <c r="K753" s="102">
        <v>7.4160705165970748</v>
      </c>
      <c r="L753" s="89">
        <v>0.12331233</v>
      </c>
      <c r="M753" s="90">
        <v>0.1666316615</v>
      </c>
      <c r="N753" s="102">
        <v>0.44730231479624677</v>
      </c>
      <c r="O753" s="89">
        <v>6.2654804120229645E-4</v>
      </c>
      <c r="P753" s="90">
        <v>8.36951030057413E-4</v>
      </c>
      <c r="Q753" s="102">
        <v>2.7231495998164155E-3</v>
      </c>
      <c r="R753" s="89">
        <v>7.4127608915906785E-4</v>
      </c>
      <c r="S753" s="90">
        <v>9.9022619047619046E-4</v>
      </c>
      <c r="T753" s="102">
        <v>3.8547091011516639E-3</v>
      </c>
      <c r="U753" s="89">
        <v>1.37086547E-2</v>
      </c>
      <c r="V753" s="90">
        <v>9.7493722749999994E-3</v>
      </c>
      <c r="W753" s="102">
        <v>4.7800727652718922E-2</v>
      </c>
      <c r="X753" s="89">
        <v>3.9009867999999998E-3</v>
      </c>
      <c r="Y753" s="90">
        <v>1.83843539E-3</v>
      </c>
      <c r="Z753" s="102">
        <v>8.9013118937774829E-3</v>
      </c>
      <c r="AA753" s="89">
        <v>2.2290936300000001E-2</v>
      </c>
      <c r="AB753" s="90">
        <v>8.6128779799999992E-3</v>
      </c>
      <c r="AC753" s="102">
        <v>1.0532966186607956E-2</v>
      </c>
      <c r="AD753" s="89">
        <v>1.0030993699999999E-2</v>
      </c>
      <c r="AE753" s="90">
        <v>4.1497314149999999E-3</v>
      </c>
      <c r="AF753" s="102">
        <v>3.922263010511148E-3</v>
      </c>
      <c r="AG753" s="89">
        <v>4.3021458200000001E-2</v>
      </c>
      <c r="AH753" s="90">
        <v>2.8167882205000001E-2</v>
      </c>
      <c r="AI753" s="102">
        <v>0.10515617879310431</v>
      </c>
      <c r="AJ753" s="89">
        <v>0.12611261000000001</v>
      </c>
      <c r="AK753" s="90">
        <v>0.17599259749999999</v>
      </c>
      <c r="AL753" s="104">
        <v>0.17599259749999999</v>
      </c>
    </row>
    <row r="754" spans="1:38" x14ac:dyDescent="0.25">
      <c r="A754" s="71">
        <v>1993</v>
      </c>
      <c r="B754" s="72">
        <v>29</v>
      </c>
      <c r="C754" s="89">
        <v>2.4157565499999998</v>
      </c>
      <c r="D754" s="90">
        <v>0.72874204149999999</v>
      </c>
      <c r="E754" s="102">
        <v>5.5197682623543525</v>
      </c>
      <c r="F754" s="89">
        <v>1.1018984300000001</v>
      </c>
      <c r="G754" s="90">
        <v>0.51243026199999997</v>
      </c>
      <c r="H754" s="102">
        <v>1.3533637471873856</v>
      </c>
      <c r="I754" s="89">
        <v>1.7204025199999999</v>
      </c>
      <c r="J754" s="90">
        <v>2.9323833879999999</v>
      </c>
      <c r="K754" s="102">
        <v>7.4170524075492859</v>
      </c>
      <c r="L754" s="89">
        <v>0.12331233</v>
      </c>
      <c r="M754" s="90">
        <v>0.1666316615</v>
      </c>
      <c r="N754" s="102">
        <v>0.44731967561640928</v>
      </c>
      <c r="O754" s="89">
        <v>6.2654804120229645E-4</v>
      </c>
      <c r="P754" s="90">
        <v>8.36951030057413E-4</v>
      </c>
      <c r="Q754" s="102">
        <v>2.7239088212760504E-3</v>
      </c>
      <c r="R754" s="89">
        <v>7.4127608915906785E-4</v>
      </c>
      <c r="S754" s="90">
        <v>9.9022619047619046E-4</v>
      </c>
      <c r="T754" s="102">
        <v>3.8583447932502095E-3</v>
      </c>
      <c r="U754" s="89">
        <v>1.37086547E-2</v>
      </c>
      <c r="V754" s="90">
        <v>9.7493722749999994E-3</v>
      </c>
      <c r="W754" s="102">
        <v>4.7814049463337525E-2</v>
      </c>
      <c r="X754" s="89">
        <v>3.9009867999999998E-3</v>
      </c>
      <c r="Y754" s="90">
        <v>1.83843539E-3</v>
      </c>
      <c r="Z754" s="102">
        <v>8.9037971147594864E-3</v>
      </c>
      <c r="AA754" s="89">
        <v>2.2290936300000001E-2</v>
      </c>
      <c r="AB754" s="90">
        <v>8.6128779799999992E-3</v>
      </c>
      <c r="AC754" s="102">
        <v>1.0535910209033716E-2</v>
      </c>
      <c r="AD754" s="89">
        <v>1.0030993699999999E-2</v>
      </c>
      <c r="AE754" s="90">
        <v>4.1497314149999999E-3</v>
      </c>
      <c r="AF754" s="102">
        <v>3.9233651160935903E-3</v>
      </c>
      <c r="AG754" s="89">
        <v>4.3021458200000001E-2</v>
      </c>
      <c r="AH754" s="90">
        <v>2.8167882205000001E-2</v>
      </c>
      <c r="AI754" s="102">
        <v>0.10518547185452469</v>
      </c>
      <c r="AJ754" s="89">
        <v>0.12611261000000001</v>
      </c>
      <c r="AK754" s="90">
        <v>0.17599259749999999</v>
      </c>
      <c r="AL754" s="104">
        <v>0.17599259749999999</v>
      </c>
    </row>
    <row r="755" spans="1:38" x14ac:dyDescent="0.25">
      <c r="A755" s="71">
        <v>1993</v>
      </c>
      <c r="B755" s="72">
        <v>30</v>
      </c>
      <c r="C755" s="89">
        <v>2.4157565499999998</v>
      </c>
      <c r="D755" s="90">
        <v>0.72874204149999999</v>
      </c>
      <c r="E755" s="102">
        <v>5.5201007387308056</v>
      </c>
      <c r="F755" s="89">
        <v>1.1018984300000001</v>
      </c>
      <c r="G755" s="90">
        <v>0.51243026199999997</v>
      </c>
      <c r="H755" s="102">
        <v>1.353625215527785</v>
      </c>
      <c r="I755" s="89">
        <v>1.7204025199999999</v>
      </c>
      <c r="J755" s="90">
        <v>2.9323833879999999</v>
      </c>
      <c r="K755" s="102">
        <v>7.4177131574268653</v>
      </c>
      <c r="L755" s="89">
        <v>0.12331233</v>
      </c>
      <c r="M755" s="90">
        <v>0.1666316615</v>
      </c>
      <c r="N755" s="102">
        <v>0.4473315711366026</v>
      </c>
      <c r="O755" s="89">
        <v>6.2654804120229645E-4</v>
      </c>
      <c r="P755" s="90">
        <v>8.36951030057413E-4</v>
      </c>
      <c r="Q755" s="102">
        <v>2.7244473843726995E-3</v>
      </c>
      <c r="R755" s="89">
        <v>7.4127608915906785E-4</v>
      </c>
      <c r="S755" s="90">
        <v>9.9022619047619046E-4</v>
      </c>
      <c r="T755" s="102">
        <v>3.8608946386829565E-3</v>
      </c>
      <c r="U755" s="89">
        <v>1.37086547E-2</v>
      </c>
      <c r="V755" s="90">
        <v>9.7493722749999994E-3</v>
      </c>
      <c r="W755" s="102">
        <v>4.7823301151828201E-2</v>
      </c>
      <c r="X755" s="89">
        <v>3.9009867999999998E-3</v>
      </c>
      <c r="Y755" s="90">
        <v>1.83843539E-3</v>
      </c>
      <c r="Z755" s="102">
        <v>8.9055202616999535E-3</v>
      </c>
      <c r="AA755" s="89">
        <v>2.2290936300000001E-2</v>
      </c>
      <c r="AB755" s="90">
        <v>8.6128779799999992E-3</v>
      </c>
      <c r="AC755" s="102">
        <v>1.0537941099612319E-2</v>
      </c>
      <c r="AD755" s="89">
        <v>1.0030993699999999E-2</v>
      </c>
      <c r="AE755" s="90">
        <v>4.1497314149999999E-3</v>
      </c>
      <c r="AF755" s="102">
        <v>3.9241190888708319E-3</v>
      </c>
      <c r="AG755" s="89">
        <v>4.3021458200000001E-2</v>
      </c>
      <c r="AH755" s="90">
        <v>2.8167882205000001E-2</v>
      </c>
      <c r="AI755" s="102">
        <v>0.10520573312857447</v>
      </c>
      <c r="AJ755" s="89">
        <v>0.12611261000000001</v>
      </c>
      <c r="AK755" s="90">
        <v>0.17599259749999999</v>
      </c>
      <c r="AL755" s="104">
        <v>0.17599259749999999</v>
      </c>
    </row>
    <row r="756" spans="1:38" ht="13" x14ac:dyDescent="0.3">
      <c r="A756" s="71">
        <v>1993</v>
      </c>
      <c r="B756" s="72">
        <v>31</v>
      </c>
      <c r="C756" s="89">
        <v>2.4157565499999998</v>
      </c>
      <c r="D756" s="90">
        <v>0.72874204149999999</v>
      </c>
      <c r="E756" s="91">
        <v>5.5201007387308056</v>
      </c>
      <c r="F756" s="89">
        <v>1.1018984300000001</v>
      </c>
      <c r="G756" s="90">
        <v>0.51243026199999997</v>
      </c>
      <c r="H756" s="91">
        <v>1.353625215527785</v>
      </c>
      <c r="I756" s="89">
        <v>1.7204025199999999</v>
      </c>
      <c r="J756" s="90">
        <v>2.9323833879999999</v>
      </c>
      <c r="K756" s="91">
        <v>7.4177131574268653</v>
      </c>
      <c r="L756" s="89">
        <v>0.12331233</v>
      </c>
      <c r="M756" s="90">
        <v>0.1666316615</v>
      </c>
      <c r="N756" s="91">
        <v>0.4473315711366026</v>
      </c>
      <c r="O756" s="89">
        <v>6.2654804120229645E-4</v>
      </c>
      <c r="P756" s="90">
        <v>8.36951030057413E-4</v>
      </c>
      <c r="Q756" s="91">
        <v>2.7244473843726995E-3</v>
      </c>
      <c r="R756" s="89">
        <v>7.4127608915906785E-4</v>
      </c>
      <c r="S756" s="90">
        <v>9.9022619047619046E-4</v>
      </c>
      <c r="T756" s="91">
        <v>3.8608946386829565E-3</v>
      </c>
      <c r="U756" s="89">
        <v>1.37086547E-2</v>
      </c>
      <c r="V756" s="90">
        <v>9.7493722749999994E-3</v>
      </c>
      <c r="W756" s="91">
        <v>4.7823301151828201E-2</v>
      </c>
      <c r="X756" s="89">
        <v>3.9009867999999998E-3</v>
      </c>
      <c r="Y756" s="90">
        <v>1.83843539E-3</v>
      </c>
      <c r="Z756" s="91">
        <v>8.9055202616999535E-3</v>
      </c>
      <c r="AA756" s="89">
        <v>2.2290936300000001E-2</v>
      </c>
      <c r="AB756" s="90">
        <v>8.6128779799999992E-3</v>
      </c>
      <c r="AC756" s="91">
        <v>1.0537941099612319E-2</v>
      </c>
      <c r="AD756" s="89">
        <v>1.0030993699999999E-2</v>
      </c>
      <c r="AE756" s="90">
        <v>4.1497314149999999E-3</v>
      </c>
      <c r="AF756" s="91">
        <v>3.9241190888708319E-3</v>
      </c>
      <c r="AG756" s="89">
        <v>4.3021458200000001E-2</v>
      </c>
      <c r="AH756" s="90">
        <v>2.8167882205000001E-2</v>
      </c>
      <c r="AI756" s="91">
        <v>0.10520573312857447</v>
      </c>
      <c r="AJ756" s="89">
        <v>0.12611261000000001</v>
      </c>
      <c r="AK756" s="90">
        <v>0.17599259749999999</v>
      </c>
      <c r="AL756" s="104">
        <v>0.17599259749999999</v>
      </c>
    </row>
    <row r="757" spans="1:38" ht="13" x14ac:dyDescent="0.3">
      <c r="A757" s="71">
        <v>1993</v>
      </c>
      <c r="B757" s="72">
        <v>32</v>
      </c>
      <c r="C757" s="89">
        <v>2.4157565499999998</v>
      </c>
      <c r="D757" s="90">
        <v>0.72874204149999999</v>
      </c>
      <c r="E757" s="91">
        <v>5.5201007387308056</v>
      </c>
      <c r="F757" s="89">
        <v>1.1018984300000001</v>
      </c>
      <c r="G757" s="90">
        <v>0.51243026199999997</v>
      </c>
      <c r="H757" s="91">
        <v>1.353625215527785</v>
      </c>
      <c r="I757" s="89">
        <v>1.7204025199999999</v>
      </c>
      <c r="J757" s="90">
        <v>2.9323833879999999</v>
      </c>
      <c r="K757" s="91">
        <v>7.4177131574268653</v>
      </c>
      <c r="L757" s="89">
        <v>0.12331233</v>
      </c>
      <c r="M757" s="90">
        <v>0.1666316615</v>
      </c>
      <c r="N757" s="91">
        <v>0.4473315711366026</v>
      </c>
      <c r="O757" s="89">
        <v>6.2654804120229645E-4</v>
      </c>
      <c r="P757" s="90">
        <v>8.36951030057413E-4</v>
      </c>
      <c r="Q757" s="91">
        <v>2.7244473843726995E-3</v>
      </c>
      <c r="R757" s="89">
        <v>7.4127608915906785E-4</v>
      </c>
      <c r="S757" s="90">
        <v>9.9022619047619046E-4</v>
      </c>
      <c r="T757" s="91">
        <v>3.8608946386829565E-3</v>
      </c>
      <c r="U757" s="89">
        <v>1.37086547E-2</v>
      </c>
      <c r="V757" s="90">
        <v>9.7493722749999994E-3</v>
      </c>
      <c r="W757" s="91">
        <v>4.7823301151828201E-2</v>
      </c>
      <c r="X757" s="89">
        <v>3.9009867999999998E-3</v>
      </c>
      <c r="Y757" s="90">
        <v>1.83843539E-3</v>
      </c>
      <c r="Z757" s="91">
        <v>8.9055202616999535E-3</v>
      </c>
      <c r="AA757" s="89">
        <v>2.2290936300000001E-2</v>
      </c>
      <c r="AB757" s="90">
        <v>8.6128779799999992E-3</v>
      </c>
      <c r="AC757" s="91">
        <v>1.0537941099612319E-2</v>
      </c>
      <c r="AD757" s="89">
        <v>1.0030993699999999E-2</v>
      </c>
      <c r="AE757" s="90">
        <v>4.1497314149999999E-3</v>
      </c>
      <c r="AF757" s="91">
        <v>3.9241190888708319E-3</v>
      </c>
      <c r="AG757" s="89">
        <v>4.3021458200000001E-2</v>
      </c>
      <c r="AH757" s="90">
        <v>2.8167882205000001E-2</v>
      </c>
      <c r="AI757" s="91">
        <v>0.10520573312857447</v>
      </c>
      <c r="AJ757" s="89">
        <v>0.12611261000000001</v>
      </c>
      <c r="AK757" s="90">
        <v>0.17599259749999999</v>
      </c>
      <c r="AL757" s="104">
        <v>0.17599259749999999</v>
      </c>
    </row>
    <row r="758" spans="1:38" ht="13" x14ac:dyDescent="0.3">
      <c r="A758" s="71">
        <v>1993</v>
      </c>
      <c r="B758" s="72">
        <v>33</v>
      </c>
      <c r="C758" s="89">
        <v>2.4157565499999998</v>
      </c>
      <c r="D758" s="90">
        <v>0.72874204149999999</v>
      </c>
      <c r="E758" s="91">
        <v>5.5201007387308056</v>
      </c>
      <c r="F758" s="89">
        <v>1.1018984300000001</v>
      </c>
      <c r="G758" s="90">
        <v>0.51243026199999997</v>
      </c>
      <c r="H758" s="91">
        <v>1.353625215527785</v>
      </c>
      <c r="I758" s="89">
        <v>1.7204025199999999</v>
      </c>
      <c r="J758" s="90">
        <v>2.9323833879999999</v>
      </c>
      <c r="K758" s="91">
        <v>7.4177131574268653</v>
      </c>
      <c r="L758" s="89">
        <v>0.12331233</v>
      </c>
      <c r="M758" s="90">
        <v>0.1666316615</v>
      </c>
      <c r="N758" s="91">
        <v>0.4473315711366026</v>
      </c>
      <c r="O758" s="89">
        <v>6.2654804120229645E-4</v>
      </c>
      <c r="P758" s="90">
        <v>8.36951030057413E-4</v>
      </c>
      <c r="Q758" s="91">
        <v>2.7244473843726995E-3</v>
      </c>
      <c r="R758" s="89">
        <v>7.4127608915906785E-4</v>
      </c>
      <c r="S758" s="90">
        <v>9.9022619047619046E-4</v>
      </c>
      <c r="T758" s="91">
        <v>3.8608946386829565E-3</v>
      </c>
      <c r="U758" s="89">
        <v>1.37086547E-2</v>
      </c>
      <c r="V758" s="90">
        <v>9.7493722749999994E-3</v>
      </c>
      <c r="W758" s="91">
        <v>4.7823301151828201E-2</v>
      </c>
      <c r="X758" s="89">
        <v>3.9009867999999998E-3</v>
      </c>
      <c r="Y758" s="90">
        <v>1.83843539E-3</v>
      </c>
      <c r="Z758" s="91">
        <v>8.9055202616999535E-3</v>
      </c>
      <c r="AA758" s="89">
        <v>2.2290936300000001E-2</v>
      </c>
      <c r="AB758" s="90">
        <v>8.6128779799999992E-3</v>
      </c>
      <c r="AC758" s="91">
        <v>1.0537941099612319E-2</v>
      </c>
      <c r="AD758" s="89">
        <v>1.0030993699999999E-2</v>
      </c>
      <c r="AE758" s="90">
        <v>4.1497314149999999E-3</v>
      </c>
      <c r="AF758" s="91">
        <v>3.9241190888708319E-3</v>
      </c>
      <c r="AG758" s="89">
        <v>4.3021458200000001E-2</v>
      </c>
      <c r="AH758" s="90">
        <v>2.8167882205000001E-2</v>
      </c>
      <c r="AI758" s="91">
        <v>0.10520573312857447</v>
      </c>
      <c r="AJ758" s="89">
        <v>0.12611261000000001</v>
      </c>
      <c r="AK758" s="90">
        <v>0.17599259749999999</v>
      </c>
      <c r="AL758" s="104">
        <v>0.17599259749999999</v>
      </c>
    </row>
    <row r="759" spans="1:38" ht="13" x14ac:dyDescent="0.3">
      <c r="A759" s="71">
        <v>1993</v>
      </c>
      <c r="B759" s="72">
        <v>34</v>
      </c>
      <c r="C759" s="89">
        <v>2.4157565499999998</v>
      </c>
      <c r="D759" s="90">
        <v>0.72874204149999999</v>
      </c>
      <c r="E759" s="91">
        <v>5.5201007387308056</v>
      </c>
      <c r="F759" s="89">
        <v>1.1018984300000001</v>
      </c>
      <c r="G759" s="90">
        <v>0.51243026199999997</v>
      </c>
      <c r="H759" s="91">
        <v>1.353625215527785</v>
      </c>
      <c r="I759" s="89">
        <v>1.7204025199999999</v>
      </c>
      <c r="J759" s="90">
        <v>2.9323833879999999</v>
      </c>
      <c r="K759" s="91">
        <v>7.4177131574268653</v>
      </c>
      <c r="L759" s="89">
        <v>0.12331233</v>
      </c>
      <c r="M759" s="90">
        <v>0.1666316615</v>
      </c>
      <c r="N759" s="91">
        <v>0.4473315711366026</v>
      </c>
      <c r="O759" s="89">
        <v>6.2654804120229645E-4</v>
      </c>
      <c r="P759" s="90">
        <v>8.36951030057413E-4</v>
      </c>
      <c r="Q759" s="91">
        <v>2.7244473843726995E-3</v>
      </c>
      <c r="R759" s="89">
        <v>7.4127608915906785E-4</v>
      </c>
      <c r="S759" s="90">
        <v>9.9022619047619046E-4</v>
      </c>
      <c r="T759" s="91">
        <v>3.8608946386829565E-3</v>
      </c>
      <c r="U759" s="89">
        <v>1.37086547E-2</v>
      </c>
      <c r="V759" s="90">
        <v>9.7493722749999994E-3</v>
      </c>
      <c r="W759" s="91">
        <v>4.7823301151828201E-2</v>
      </c>
      <c r="X759" s="89">
        <v>3.9009867999999998E-3</v>
      </c>
      <c r="Y759" s="90">
        <v>1.83843539E-3</v>
      </c>
      <c r="Z759" s="91">
        <v>8.9055202616999535E-3</v>
      </c>
      <c r="AA759" s="89">
        <v>2.2290936300000001E-2</v>
      </c>
      <c r="AB759" s="90">
        <v>8.6128779799999992E-3</v>
      </c>
      <c r="AC759" s="91">
        <v>1.0537941099612319E-2</v>
      </c>
      <c r="AD759" s="89">
        <v>1.0030993699999999E-2</v>
      </c>
      <c r="AE759" s="90">
        <v>4.1497314149999999E-3</v>
      </c>
      <c r="AF759" s="91">
        <v>3.9241190888708319E-3</v>
      </c>
      <c r="AG759" s="89">
        <v>4.3021458200000001E-2</v>
      </c>
      <c r="AH759" s="90">
        <v>2.8167882205000001E-2</v>
      </c>
      <c r="AI759" s="91">
        <v>0.10520573312857447</v>
      </c>
      <c r="AJ759" s="89">
        <v>0.12611261000000001</v>
      </c>
      <c r="AK759" s="90">
        <v>0.17599259749999999</v>
      </c>
      <c r="AL759" s="104">
        <v>0.17599259749999999</v>
      </c>
    </row>
    <row r="760" spans="1:38" ht="13" x14ac:dyDescent="0.3">
      <c r="A760" s="71">
        <v>1993</v>
      </c>
      <c r="B760" s="72">
        <v>35</v>
      </c>
      <c r="C760" s="89">
        <v>2.4157565499999998</v>
      </c>
      <c r="D760" s="90">
        <v>0.72874204149999999</v>
      </c>
      <c r="E760" s="91">
        <v>5.5201007387308056</v>
      </c>
      <c r="F760" s="89">
        <v>1.1018984300000001</v>
      </c>
      <c r="G760" s="90">
        <v>0.51243026199999997</v>
      </c>
      <c r="H760" s="91">
        <v>1.353625215527785</v>
      </c>
      <c r="I760" s="89">
        <v>1.7204025199999999</v>
      </c>
      <c r="J760" s="90">
        <v>2.9323833879999999</v>
      </c>
      <c r="K760" s="91">
        <v>7.4177131574268653</v>
      </c>
      <c r="L760" s="89">
        <v>0.12331233</v>
      </c>
      <c r="M760" s="90">
        <v>0.1666316615</v>
      </c>
      <c r="N760" s="91">
        <v>0.4473315711366026</v>
      </c>
      <c r="O760" s="89">
        <v>6.2654804120229645E-4</v>
      </c>
      <c r="P760" s="90">
        <v>8.36951030057413E-4</v>
      </c>
      <c r="Q760" s="91">
        <v>2.7244473843726995E-3</v>
      </c>
      <c r="R760" s="89">
        <v>7.4127608915906785E-4</v>
      </c>
      <c r="S760" s="90">
        <v>9.9022619047619046E-4</v>
      </c>
      <c r="T760" s="91">
        <v>3.8608946386829565E-3</v>
      </c>
      <c r="U760" s="89">
        <v>1.37086547E-2</v>
      </c>
      <c r="V760" s="90">
        <v>9.7493722749999994E-3</v>
      </c>
      <c r="W760" s="91">
        <v>4.7823301151828201E-2</v>
      </c>
      <c r="X760" s="89">
        <v>3.9009867999999998E-3</v>
      </c>
      <c r="Y760" s="90">
        <v>1.83843539E-3</v>
      </c>
      <c r="Z760" s="91">
        <v>8.9055202616999535E-3</v>
      </c>
      <c r="AA760" s="89">
        <v>2.2290936300000001E-2</v>
      </c>
      <c r="AB760" s="90">
        <v>8.6128779799999992E-3</v>
      </c>
      <c r="AC760" s="91">
        <v>1.0537941099612319E-2</v>
      </c>
      <c r="AD760" s="89">
        <v>1.0030993699999999E-2</v>
      </c>
      <c r="AE760" s="90">
        <v>4.1497314149999999E-3</v>
      </c>
      <c r="AF760" s="91">
        <v>3.9241190888708319E-3</v>
      </c>
      <c r="AG760" s="89">
        <v>4.3021458200000001E-2</v>
      </c>
      <c r="AH760" s="90">
        <v>2.8167882205000001E-2</v>
      </c>
      <c r="AI760" s="91">
        <v>0.10520573312857447</v>
      </c>
      <c r="AJ760" s="89">
        <v>0.12611261000000001</v>
      </c>
      <c r="AK760" s="90">
        <v>0.17599259749999999</v>
      </c>
      <c r="AL760" s="104">
        <v>0.17599259749999999</v>
      </c>
    </row>
    <row r="761" spans="1:38" ht="13" x14ac:dyDescent="0.3">
      <c r="A761" s="71">
        <v>1993</v>
      </c>
      <c r="B761" s="72">
        <v>36</v>
      </c>
      <c r="C761" s="89">
        <v>2.4157565499999998</v>
      </c>
      <c r="D761" s="90">
        <v>0.72874204149999999</v>
      </c>
      <c r="E761" s="91">
        <v>5.5201007387308056</v>
      </c>
      <c r="F761" s="89">
        <v>1.1018984300000001</v>
      </c>
      <c r="G761" s="90">
        <v>0.51243026199999997</v>
      </c>
      <c r="H761" s="91">
        <v>1.353625215527785</v>
      </c>
      <c r="I761" s="89">
        <v>1.7204025199999999</v>
      </c>
      <c r="J761" s="90">
        <v>2.9323833879999999</v>
      </c>
      <c r="K761" s="91">
        <v>7.4177131574268653</v>
      </c>
      <c r="L761" s="89">
        <v>0.12331233</v>
      </c>
      <c r="M761" s="90">
        <v>0.1666316615</v>
      </c>
      <c r="N761" s="91">
        <v>0.4473315711366026</v>
      </c>
      <c r="O761" s="89">
        <v>6.2654804120229645E-4</v>
      </c>
      <c r="P761" s="90">
        <v>8.36951030057413E-4</v>
      </c>
      <c r="Q761" s="91">
        <v>2.7244473843726995E-3</v>
      </c>
      <c r="R761" s="89">
        <v>7.4127608915906785E-4</v>
      </c>
      <c r="S761" s="90">
        <v>9.9022619047619046E-4</v>
      </c>
      <c r="T761" s="91">
        <v>3.8608946386829565E-3</v>
      </c>
      <c r="U761" s="89">
        <v>1.37086547E-2</v>
      </c>
      <c r="V761" s="90">
        <v>9.7493722749999994E-3</v>
      </c>
      <c r="W761" s="91">
        <v>4.7823301151828201E-2</v>
      </c>
      <c r="X761" s="89">
        <v>3.9009867999999998E-3</v>
      </c>
      <c r="Y761" s="90">
        <v>1.83843539E-3</v>
      </c>
      <c r="Z761" s="91">
        <v>8.9055202616999535E-3</v>
      </c>
      <c r="AA761" s="89">
        <v>2.2290936300000001E-2</v>
      </c>
      <c r="AB761" s="90">
        <v>8.6128779799999992E-3</v>
      </c>
      <c r="AC761" s="91">
        <v>1.0537941099612319E-2</v>
      </c>
      <c r="AD761" s="89">
        <v>1.0030993699999999E-2</v>
      </c>
      <c r="AE761" s="90">
        <v>4.1497314149999999E-3</v>
      </c>
      <c r="AF761" s="91">
        <v>3.9241190888708319E-3</v>
      </c>
      <c r="AG761" s="89">
        <v>4.3021458200000001E-2</v>
      </c>
      <c r="AH761" s="90">
        <v>2.8167882205000001E-2</v>
      </c>
      <c r="AI761" s="91">
        <v>0.10520573312857447</v>
      </c>
      <c r="AJ761" s="89">
        <v>0.12611261000000001</v>
      </c>
      <c r="AK761" s="90">
        <v>0.17599259749999999</v>
      </c>
      <c r="AL761" s="104">
        <v>0.17599259749999999</v>
      </c>
    </row>
    <row r="762" spans="1:38" ht="13" x14ac:dyDescent="0.3">
      <c r="A762" s="71">
        <v>1993</v>
      </c>
      <c r="B762" s="72">
        <v>37</v>
      </c>
      <c r="C762" s="89">
        <v>2.4157565499999998</v>
      </c>
      <c r="D762" s="90">
        <v>0.72874204149999999</v>
      </c>
      <c r="E762" s="91">
        <v>5.5201007387308056</v>
      </c>
      <c r="F762" s="89">
        <v>1.1018984300000001</v>
      </c>
      <c r="G762" s="90">
        <v>0.51243026199999997</v>
      </c>
      <c r="H762" s="91">
        <v>1.353625215527785</v>
      </c>
      <c r="I762" s="89">
        <v>1.7204025199999999</v>
      </c>
      <c r="J762" s="90">
        <v>2.9323833879999999</v>
      </c>
      <c r="K762" s="91">
        <v>7.4177131574268653</v>
      </c>
      <c r="L762" s="89">
        <v>0.12331233</v>
      </c>
      <c r="M762" s="90">
        <v>0.1666316615</v>
      </c>
      <c r="N762" s="91">
        <v>0.4473315711366026</v>
      </c>
      <c r="O762" s="89">
        <v>6.2654804120229645E-4</v>
      </c>
      <c r="P762" s="90">
        <v>8.36951030057413E-4</v>
      </c>
      <c r="Q762" s="91">
        <v>2.7244473843726995E-3</v>
      </c>
      <c r="R762" s="89">
        <v>7.4127608915906785E-4</v>
      </c>
      <c r="S762" s="90">
        <v>9.9022619047619046E-4</v>
      </c>
      <c r="T762" s="91">
        <v>3.8608946386829565E-3</v>
      </c>
      <c r="U762" s="89">
        <v>1.37086547E-2</v>
      </c>
      <c r="V762" s="90">
        <v>9.7493722749999994E-3</v>
      </c>
      <c r="W762" s="91">
        <v>4.7823301151828201E-2</v>
      </c>
      <c r="X762" s="89">
        <v>3.9009867999999998E-3</v>
      </c>
      <c r="Y762" s="90">
        <v>1.83843539E-3</v>
      </c>
      <c r="Z762" s="91">
        <v>8.9055202616999535E-3</v>
      </c>
      <c r="AA762" s="89">
        <v>2.2290936300000001E-2</v>
      </c>
      <c r="AB762" s="90">
        <v>8.6128779799999992E-3</v>
      </c>
      <c r="AC762" s="91">
        <v>1.0537941099612319E-2</v>
      </c>
      <c r="AD762" s="89">
        <v>1.0030993699999999E-2</v>
      </c>
      <c r="AE762" s="90">
        <v>4.1497314149999999E-3</v>
      </c>
      <c r="AF762" s="91">
        <v>3.9241190888708319E-3</v>
      </c>
      <c r="AG762" s="89">
        <v>4.3021458200000001E-2</v>
      </c>
      <c r="AH762" s="90">
        <v>2.8167882205000001E-2</v>
      </c>
      <c r="AI762" s="91">
        <v>0.10520573312857447</v>
      </c>
      <c r="AJ762" s="89">
        <v>0.12611261000000001</v>
      </c>
      <c r="AK762" s="90">
        <v>0.17599259749999999</v>
      </c>
      <c r="AL762" s="104">
        <v>0.17599259749999999</v>
      </c>
    </row>
    <row r="763" spans="1:38" ht="13" x14ac:dyDescent="0.3">
      <c r="A763" s="71">
        <v>1993</v>
      </c>
      <c r="B763" s="72">
        <v>38</v>
      </c>
      <c r="C763" s="89">
        <v>2.4157565499999998</v>
      </c>
      <c r="D763" s="90">
        <v>0.72874204149999999</v>
      </c>
      <c r="E763" s="91">
        <v>5.5201007387308056</v>
      </c>
      <c r="F763" s="89">
        <v>1.1018984300000001</v>
      </c>
      <c r="G763" s="90">
        <v>0.51243026199999997</v>
      </c>
      <c r="H763" s="91">
        <v>1.353625215527785</v>
      </c>
      <c r="I763" s="89">
        <v>1.7204025199999999</v>
      </c>
      <c r="J763" s="90">
        <v>2.9323833879999999</v>
      </c>
      <c r="K763" s="91">
        <v>7.4177131574268653</v>
      </c>
      <c r="L763" s="89">
        <v>0.12331233</v>
      </c>
      <c r="M763" s="90">
        <v>0.1666316615</v>
      </c>
      <c r="N763" s="91">
        <v>0.4473315711366026</v>
      </c>
      <c r="O763" s="89">
        <v>6.2654804120229645E-4</v>
      </c>
      <c r="P763" s="90">
        <v>8.36951030057413E-4</v>
      </c>
      <c r="Q763" s="91">
        <v>2.7244473843726995E-3</v>
      </c>
      <c r="R763" s="89">
        <v>7.4127608915906785E-4</v>
      </c>
      <c r="S763" s="90">
        <v>9.9022619047619046E-4</v>
      </c>
      <c r="T763" s="91">
        <v>3.8608946386829565E-3</v>
      </c>
      <c r="U763" s="89">
        <v>1.37086547E-2</v>
      </c>
      <c r="V763" s="90">
        <v>9.7493722749999994E-3</v>
      </c>
      <c r="W763" s="91">
        <v>4.7823301151828201E-2</v>
      </c>
      <c r="X763" s="89">
        <v>3.9009867999999998E-3</v>
      </c>
      <c r="Y763" s="90">
        <v>1.83843539E-3</v>
      </c>
      <c r="Z763" s="91">
        <v>8.9055202616999535E-3</v>
      </c>
      <c r="AA763" s="89">
        <v>2.2290936300000001E-2</v>
      </c>
      <c r="AB763" s="90">
        <v>8.6128779799999992E-3</v>
      </c>
      <c r="AC763" s="91">
        <v>1.0537941099612319E-2</v>
      </c>
      <c r="AD763" s="89">
        <v>1.0030993699999999E-2</v>
      </c>
      <c r="AE763" s="90">
        <v>4.1497314149999999E-3</v>
      </c>
      <c r="AF763" s="91">
        <v>3.9241190888708319E-3</v>
      </c>
      <c r="AG763" s="89">
        <v>4.3021458200000001E-2</v>
      </c>
      <c r="AH763" s="90">
        <v>2.8167882205000001E-2</v>
      </c>
      <c r="AI763" s="91">
        <v>0.10520573312857447</v>
      </c>
      <c r="AJ763" s="89">
        <v>0.12611261000000001</v>
      </c>
      <c r="AK763" s="90">
        <v>0.17599259749999999</v>
      </c>
      <c r="AL763" s="104">
        <v>0.17599259749999999</v>
      </c>
    </row>
    <row r="764" spans="1:38" ht="13.5" thickBot="1" x14ac:dyDescent="0.35">
      <c r="A764" s="73">
        <v>1993</v>
      </c>
      <c r="B764" s="74">
        <v>39</v>
      </c>
      <c r="C764" s="96">
        <v>2.4157565499999998</v>
      </c>
      <c r="D764" s="97">
        <v>0.72874204149999999</v>
      </c>
      <c r="E764" s="98">
        <v>5.5201007387308056</v>
      </c>
      <c r="F764" s="96">
        <v>1.1018984300000001</v>
      </c>
      <c r="G764" s="97">
        <v>0.51243026199999997</v>
      </c>
      <c r="H764" s="98">
        <v>1.353625215527785</v>
      </c>
      <c r="I764" s="96">
        <v>1.7204025199999999</v>
      </c>
      <c r="J764" s="97">
        <v>2.9323833879999999</v>
      </c>
      <c r="K764" s="98">
        <v>7.4177131574268653</v>
      </c>
      <c r="L764" s="96">
        <v>0.12331233</v>
      </c>
      <c r="M764" s="97">
        <v>0.1666316615</v>
      </c>
      <c r="N764" s="98">
        <v>0.4473315711366026</v>
      </c>
      <c r="O764" s="96">
        <v>6.2654804120229645E-4</v>
      </c>
      <c r="P764" s="97">
        <v>8.36951030057413E-4</v>
      </c>
      <c r="Q764" s="98">
        <v>2.7244473843726995E-3</v>
      </c>
      <c r="R764" s="96">
        <v>7.4127608915906785E-4</v>
      </c>
      <c r="S764" s="97">
        <v>9.9022619047619046E-4</v>
      </c>
      <c r="T764" s="98">
        <v>3.8608946386829565E-3</v>
      </c>
      <c r="U764" s="96">
        <v>1.37086547E-2</v>
      </c>
      <c r="V764" s="97">
        <v>9.7493722749999994E-3</v>
      </c>
      <c r="W764" s="98">
        <v>4.7823301151828201E-2</v>
      </c>
      <c r="X764" s="96">
        <v>3.9009867999999998E-3</v>
      </c>
      <c r="Y764" s="97">
        <v>1.83843539E-3</v>
      </c>
      <c r="Z764" s="98">
        <v>8.9055202616999535E-3</v>
      </c>
      <c r="AA764" s="96">
        <v>2.2290936300000001E-2</v>
      </c>
      <c r="AB764" s="97">
        <v>8.6128779799999992E-3</v>
      </c>
      <c r="AC764" s="98">
        <v>1.0537941099612319E-2</v>
      </c>
      <c r="AD764" s="96">
        <v>1.0030993699999999E-2</v>
      </c>
      <c r="AE764" s="97">
        <v>4.1497314149999999E-3</v>
      </c>
      <c r="AF764" s="98">
        <v>3.9241190888708319E-3</v>
      </c>
      <c r="AG764" s="96">
        <v>4.3021458200000001E-2</v>
      </c>
      <c r="AH764" s="97">
        <v>2.8167882205000001E-2</v>
      </c>
      <c r="AI764" s="98">
        <v>0.10520573312857447</v>
      </c>
      <c r="AJ764" s="96">
        <v>0.12611261000000001</v>
      </c>
      <c r="AK764" s="97">
        <v>0.17599259749999999</v>
      </c>
      <c r="AL764" s="105">
        <v>0.17599259749999999</v>
      </c>
    </row>
    <row r="765" spans="1:38" x14ac:dyDescent="0.25">
      <c r="A765" s="69">
        <v>1994</v>
      </c>
      <c r="B765" s="70">
        <v>0</v>
      </c>
      <c r="C765" s="84">
        <v>0.84374800999999999</v>
      </c>
      <c r="D765" s="85">
        <v>0.61103118850000004</v>
      </c>
      <c r="E765" s="101">
        <v>1.4107783883783105</v>
      </c>
      <c r="F765" s="84">
        <v>0.21125493000000001</v>
      </c>
      <c r="G765" s="85">
        <v>0.1502708405</v>
      </c>
      <c r="H765" s="101">
        <v>0.32576787812464764</v>
      </c>
      <c r="I765" s="84">
        <v>0.96000748000000002</v>
      </c>
      <c r="J765" s="85">
        <v>2.5502838875</v>
      </c>
      <c r="K765" s="101">
        <v>6.9904467735615547</v>
      </c>
      <c r="L765" s="84">
        <v>0.12391239</v>
      </c>
      <c r="M765" s="85">
        <v>7.1247123999999995E-2</v>
      </c>
      <c r="N765" s="101">
        <v>0.4447313951074604</v>
      </c>
      <c r="O765" s="84">
        <v>6.2654804120229645E-4</v>
      </c>
      <c r="P765" s="85">
        <v>8.36951030057413E-4</v>
      </c>
      <c r="Q765" s="101">
        <v>6.9863491982805775E-4</v>
      </c>
      <c r="R765" s="84">
        <v>7.4127608915906785E-4</v>
      </c>
      <c r="S765" s="85">
        <v>9.9022619047619046E-4</v>
      </c>
      <c r="T765" s="101">
        <v>2.4059161725515669E-3</v>
      </c>
      <c r="U765" s="84">
        <v>2.6191845999999999E-3</v>
      </c>
      <c r="V765" s="85">
        <v>3.6408885400000001E-3</v>
      </c>
      <c r="W765" s="101">
        <v>1.1509343079073498E-2</v>
      </c>
      <c r="X765" s="84">
        <v>7.4551689999999998E-4</v>
      </c>
      <c r="Y765" s="85">
        <v>5.4474744000000002E-4</v>
      </c>
      <c r="Z765" s="101">
        <v>2.1432336076702687E-3</v>
      </c>
      <c r="AA765" s="84">
        <v>4.2583326999999999E-3</v>
      </c>
      <c r="AB765" s="85">
        <v>2.1188266850000002E-3</v>
      </c>
      <c r="AC765" s="101">
        <v>2.5360987780599464E-3</v>
      </c>
      <c r="AD765" s="84">
        <v>1.9164738E-3</v>
      </c>
      <c r="AE765" s="85">
        <v>1.097278245E-3</v>
      </c>
      <c r="AF765" s="101">
        <v>9.4439469797546766E-4</v>
      </c>
      <c r="AG765" s="84">
        <v>8.2181243000000008E-3</v>
      </c>
      <c r="AH765" s="85">
        <v>1.015172785E-2</v>
      </c>
      <c r="AI765" s="101">
        <v>2.5319226723416789E-2</v>
      </c>
      <c r="AJ765" s="84">
        <v>0.12631263000000001</v>
      </c>
      <c r="AK765" s="85">
        <v>7.1627161999999994E-2</v>
      </c>
      <c r="AL765" s="103">
        <v>7.1627161999999994E-2</v>
      </c>
    </row>
    <row r="766" spans="1:38" x14ac:dyDescent="0.25">
      <c r="A766" s="71">
        <v>1994</v>
      </c>
      <c r="B766" s="72">
        <v>1</v>
      </c>
      <c r="C766" s="89">
        <v>0.89025968</v>
      </c>
      <c r="D766" s="90">
        <v>0.6235289705</v>
      </c>
      <c r="E766" s="102">
        <v>1.4268623186453055</v>
      </c>
      <c r="F766" s="89">
        <v>0.23985144</v>
      </c>
      <c r="G766" s="90">
        <v>0.16100367300000001</v>
      </c>
      <c r="H766" s="102">
        <v>0.33850934001841271</v>
      </c>
      <c r="I766" s="89">
        <v>1.0025717999999999</v>
      </c>
      <c r="J766" s="90">
        <v>2.5622720729999999</v>
      </c>
      <c r="K766" s="102">
        <v>7.0316957216745264</v>
      </c>
      <c r="L766" s="89">
        <v>0.12391239</v>
      </c>
      <c r="M766" s="90">
        <v>7.1247123999999995E-2</v>
      </c>
      <c r="N766" s="102">
        <v>0.4221310445306713</v>
      </c>
      <c r="O766" s="89">
        <v>6.2654804120229645E-4</v>
      </c>
      <c r="P766" s="90">
        <v>8.36951030057413E-4</v>
      </c>
      <c r="Q766" s="102">
        <v>7.2056734372777256E-4</v>
      </c>
      <c r="R766" s="89">
        <v>7.4127608915906785E-4</v>
      </c>
      <c r="S766" s="90">
        <v>9.9022619047619046E-4</v>
      </c>
      <c r="T766" s="102">
        <v>2.5249889014442883E-3</v>
      </c>
      <c r="U766" s="89">
        <v>2.9724915E-3</v>
      </c>
      <c r="V766" s="90">
        <v>3.7874851350000001E-3</v>
      </c>
      <c r="W766" s="102">
        <v>1.195946216962673E-2</v>
      </c>
      <c r="X766" s="89">
        <v>8.4620340000000004E-4</v>
      </c>
      <c r="Y766" s="90">
        <v>5.8287734999999999E-4</v>
      </c>
      <c r="Z766" s="102">
        <v>2.2270558196961126E-3</v>
      </c>
      <c r="AA766" s="89">
        <v>4.8344727000000001E-3</v>
      </c>
      <c r="AB766" s="90">
        <v>2.33004354E-3</v>
      </c>
      <c r="AC766" s="102">
        <v>2.6352843098362455E-3</v>
      </c>
      <c r="AD766" s="89">
        <v>2.1756166000000002E-3</v>
      </c>
      <c r="AE766" s="90">
        <v>1.1935145899999999E-3</v>
      </c>
      <c r="AF766" s="102">
        <v>9.8132972314001897E-4</v>
      </c>
      <c r="AG766" s="89">
        <v>9.3289306000000002E-3</v>
      </c>
      <c r="AH766" s="90">
        <v>1.060231241E-2</v>
      </c>
      <c r="AI766" s="102">
        <v>2.6309426251640629E-2</v>
      </c>
      <c r="AJ766" s="89">
        <v>0.12631263000000001</v>
      </c>
      <c r="AK766" s="90">
        <v>7.1627161999999994E-2</v>
      </c>
      <c r="AL766" s="104">
        <v>7.1627161999999994E-2</v>
      </c>
    </row>
    <row r="767" spans="1:38" x14ac:dyDescent="0.25">
      <c r="A767" s="71">
        <v>1994</v>
      </c>
      <c r="B767" s="72">
        <v>2</v>
      </c>
      <c r="C767" s="89">
        <v>0.94519976999999999</v>
      </c>
      <c r="D767" s="90">
        <v>0.63815580750000001</v>
      </c>
      <c r="E767" s="102">
        <v>1.4276602113267489</v>
      </c>
      <c r="F767" s="89">
        <v>0.27224321000000001</v>
      </c>
      <c r="G767" s="90">
        <v>0.173018493</v>
      </c>
      <c r="H767" s="102">
        <v>0.33925687299243734</v>
      </c>
      <c r="I767" s="89">
        <v>1.04935288</v>
      </c>
      <c r="J767" s="90">
        <v>2.575246371</v>
      </c>
      <c r="K767" s="102">
        <v>7.0291876269857898</v>
      </c>
      <c r="L767" s="89">
        <v>0.12391239</v>
      </c>
      <c r="M767" s="90">
        <v>7.1247123999999995E-2</v>
      </c>
      <c r="N767" s="102">
        <v>0.42206161713107704</v>
      </c>
      <c r="O767" s="89">
        <v>6.2654804120229645E-4</v>
      </c>
      <c r="P767" s="90">
        <v>8.36951030057413E-4</v>
      </c>
      <c r="Q767" s="102">
        <v>7.2459395719757223E-4</v>
      </c>
      <c r="R767" s="89">
        <v>7.4127608915906785E-4</v>
      </c>
      <c r="S767" s="90">
        <v>9.9022619047619046E-4</v>
      </c>
      <c r="T767" s="102">
        <v>2.5320220886324001E-3</v>
      </c>
      <c r="U767" s="89">
        <v>3.3748010000000002E-3</v>
      </c>
      <c r="V767" s="90">
        <v>3.9520245250000002E-3</v>
      </c>
      <c r="W767" s="102">
        <v>1.1985882357088496E-2</v>
      </c>
      <c r="X767" s="89">
        <v>9.6095969999999997E-4</v>
      </c>
      <c r="Y767" s="90">
        <v>6.2561178999999997E-4</v>
      </c>
      <c r="Z767" s="102">
        <v>2.2319753747623064E-3</v>
      </c>
      <c r="AA767" s="89">
        <v>5.4870420000000001E-3</v>
      </c>
      <c r="AB767" s="90">
        <v>2.564705865E-3</v>
      </c>
      <c r="AC767" s="102">
        <v>2.6411090123362067E-3</v>
      </c>
      <c r="AD767" s="89">
        <v>2.4684806000000001E-3</v>
      </c>
      <c r="AE767" s="90">
        <v>1.3002100300000001E-3</v>
      </c>
      <c r="AF767" s="102">
        <v>9.8349576330408793E-4</v>
      </c>
      <c r="AG767" s="89">
        <v>1.05899212E-2</v>
      </c>
      <c r="AH767" s="90">
        <v>1.110816098E-2</v>
      </c>
      <c r="AI767" s="102">
        <v>2.636753732589027E-2</v>
      </c>
      <c r="AJ767" s="89">
        <v>0.12631263000000001</v>
      </c>
      <c r="AK767" s="90">
        <v>7.1627161999999994E-2</v>
      </c>
      <c r="AL767" s="104">
        <v>7.1627161999999994E-2</v>
      </c>
    </row>
    <row r="768" spans="1:38" x14ac:dyDescent="0.25">
      <c r="A768" s="71">
        <v>1994</v>
      </c>
      <c r="B768" s="72">
        <v>3</v>
      </c>
      <c r="C768" s="89">
        <v>1.0001023200000001</v>
      </c>
      <c r="D768" s="90">
        <v>0.65240587100000003</v>
      </c>
      <c r="E768" s="102">
        <v>1.4286320162219288</v>
      </c>
      <c r="F768" s="89">
        <v>0.30401294000000001</v>
      </c>
      <c r="G768" s="90">
        <v>0.184502007</v>
      </c>
      <c r="H768" s="102">
        <v>0.33998612891647761</v>
      </c>
      <c r="I768" s="89">
        <v>1.0940034000000001</v>
      </c>
      <c r="J768" s="90">
        <v>2.5872750235000002</v>
      </c>
      <c r="K768" s="102">
        <v>7.0333295640663422</v>
      </c>
      <c r="L768" s="89">
        <v>0.12391239</v>
      </c>
      <c r="M768" s="90">
        <v>7.1247123999999995E-2</v>
      </c>
      <c r="N768" s="102">
        <v>0.42215316393200625</v>
      </c>
      <c r="O768" s="89">
        <v>6.2654804120229645E-4</v>
      </c>
      <c r="P768" s="90">
        <v>8.36951030057413E-4</v>
      </c>
      <c r="Q768" s="102">
        <v>7.2485097905229938E-4</v>
      </c>
      <c r="R768" s="89">
        <v>7.4127608915906785E-4</v>
      </c>
      <c r="S768" s="90">
        <v>9.9022619047619046E-4</v>
      </c>
      <c r="T768" s="102">
        <v>2.5388159035028379E-3</v>
      </c>
      <c r="U768" s="89">
        <v>3.7685991000000001E-3</v>
      </c>
      <c r="V768" s="90">
        <v>4.1093691049999999E-3</v>
      </c>
      <c r="W768" s="102">
        <v>1.2011615969304725E-2</v>
      </c>
      <c r="X768" s="89">
        <v>1.0718559999999999E-3</v>
      </c>
      <c r="Y768" s="90">
        <v>6.6637847999999995E-4</v>
      </c>
      <c r="Z768" s="102">
        <v>2.236769598301728E-3</v>
      </c>
      <c r="AA768" s="89">
        <v>6.1274270000000004E-3</v>
      </c>
      <c r="AB768" s="90">
        <v>2.7899599050000001E-3</v>
      </c>
      <c r="AC768" s="102">
        <v>2.6467804080637222E-3</v>
      </c>
      <c r="AD768" s="89">
        <v>2.7577229000000001E-3</v>
      </c>
      <c r="AE768" s="90">
        <v>1.40288875E-3</v>
      </c>
      <c r="AF768" s="102">
        <v>9.8560969826230879E-4</v>
      </c>
      <c r="AG768" s="89">
        <v>1.18265136E-2</v>
      </c>
      <c r="AH768" s="90">
        <v>1.1591070645E-2</v>
      </c>
      <c r="AI768" s="102">
        <v>2.6424241008225997E-2</v>
      </c>
      <c r="AJ768" s="89">
        <v>0.12631263000000001</v>
      </c>
      <c r="AK768" s="90">
        <v>7.1627161999999994E-2</v>
      </c>
      <c r="AL768" s="104">
        <v>7.1627161999999994E-2</v>
      </c>
    </row>
    <row r="769" spans="1:38" x14ac:dyDescent="0.25">
      <c r="A769" s="71">
        <v>1994</v>
      </c>
      <c r="B769" s="72">
        <v>4</v>
      </c>
      <c r="C769" s="89">
        <v>1.0551174699999999</v>
      </c>
      <c r="D769" s="90">
        <v>0.66636401099999998</v>
      </c>
      <c r="E769" s="102">
        <v>5.5873257816423667</v>
      </c>
      <c r="F769" s="89">
        <v>0.33527026999999998</v>
      </c>
      <c r="G769" s="90">
        <v>0.19555653200000001</v>
      </c>
      <c r="H769" s="102">
        <v>1.2647856437165024</v>
      </c>
      <c r="I769" s="89">
        <v>1.1368229299999999</v>
      </c>
      <c r="J769" s="90">
        <v>2.5984076059999999</v>
      </c>
      <c r="K769" s="102">
        <v>7.0250116220531451</v>
      </c>
      <c r="L769" s="89">
        <v>0.12391239</v>
      </c>
      <c r="M769" s="90">
        <v>7.1247123999999995E-2</v>
      </c>
      <c r="N769" s="102">
        <v>0.77458688253278163</v>
      </c>
      <c r="O769" s="89">
        <v>6.2654804120229645E-4</v>
      </c>
      <c r="P769" s="90">
        <v>8.36951030057413E-4</v>
      </c>
      <c r="Q769" s="102">
        <v>2.6982072713166673E-3</v>
      </c>
      <c r="R769" s="89">
        <v>7.4127608915906785E-4</v>
      </c>
      <c r="S769" s="90">
        <v>9.9022619047619046E-4</v>
      </c>
      <c r="T769" s="102">
        <v>2.5473394550429148E-3</v>
      </c>
      <c r="U769" s="89">
        <v>4.1563837999999999E-3</v>
      </c>
      <c r="V769" s="90">
        <v>4.259730275E-3</v>
      </c>
      <c r="W769" s="102">
        <v>4.4684592811363888E-2</v>
      </c>
      <c r="X769" s="89">
        <v>1.1832518E-3</v>
      </c>
      <c r="Y769" s="90">
        <v>7.0553284500000002E-4</v>
      </c>
      <c r="Z769" s="102">
        <v>8.32103538398111E-3</v>
      </c>
      <c r="AA769" s="89">
        <v>6.7584676E-3</v>
      </c>
      <c r="AB769" s="90">
        <v>3.0065916750000002E-3</v>
      </c>
      <c r="AC769" s="102">
        <v>9.8463323151306171E-3</v>
      </c>
      <c r="AD769" s="89">
        <v>3.0414740000000002E-3</v>
      </c>
      <c r="AE769" s="90">
        <v>1.50133882E-3</v>
      </c>
      <c r="AF769" s="102">
        <v>3.6665754703346953E-3</v>
      </c>
      <c r="AG769" s="89">
        <v>1.30435675E-2</v>
      </c>
      <c r="AH769" s="90">
        <v>1.2053900265E-2</v>
      </c>
      <c r="AI769" s="102">
        <v>9.830094044451107E-2</v>
      </c>
      <c r="AJ769" s="89">
        <v>0.12631263000000001</v>
      </c>
      <c r="AK769" s="90">
        <v>7.1627161999999994E-2</v>
      </c>
      <c r="AL769" s="104">
        <v>7.1627161999999994E-2</v>
      </c>
    </row>
    <row r="770" spans="1:38" x14ac:dyDescent="0.25">
      <c r="A770" s="71">
        <v>1994</v>
      </c>
      <c r="B770" s="72">
        <v>5</v>
      </c>
      <c r="C770" s="89">
        <v>1.1104554</v>
      </c>
      <c r="D770" s="90">
        <v>0.68011999599999995</v>
      </c>
      <c r="E770" s="102">
        <v>5.65174954518666</v>
      </c>
      <c r="F770" s="89">
        <v>0.36612572999999998</v>
      </c>
      <c r="G770" s="90">
        <v>0.20625535349999999</v>
      </c>
      <c r="H770" s="102">
        <v>1.3161016099474037</v>
      </c>
      <c r="I770" s="89">
        <v>1.1777224500000001</v>
      </c>
      <c r="J770" s="90">
        <v>2.6087661170000001</v>
      </c>
      <c r="K770" s="102">
        <v>7.1588137829729233</v>
      </c>
      <c r="L770" s="89">
        <v>0.12391239</v>
      </c>
      <c r="M770" s="90">
        <v>7.1247123999999995E-2</v>
      </c>
      <c r="N770" s="102">
        <v>0.77738951883055363</v>
      </c>
      <c r="O770" s="89">
        <v>6.2654804120229645E-4</v>
      </c>
      <c r="P770" s="90">
        <v>8.36951030057413E-4</v>
      </c>
      <c r="Q770" s="102">
        <v>2.7928324403094017E-3</v>
      </c>
      <c r="R770" s="89">
        <v>7.4127608915906785E-4</v>
      </c>
      <c r="S770" s="90">
        <v>9.9022619047619046E-4</v>
      </c>
      <c r="T770" s="102">
        <v>3.0266421279866169E-3</v>
      </c>
      <c r="U770" s="89">
        <v>4.5387876999999997E-3</v>
      </c>
      <c r="V770" s="90">
        <v>4.4046061700000003E-3</v>
      </c>
      <c r="W770" s="102">
        <v>4.649764540253136E-2</v>
      </c>
      <c r="X770" s="89">
        <v>1.2909181000000001E-3</v>
      </c>
      <c r="Y770" s="90">
        <v>7.4335375000000002E-4</v>
      </c>
      <c r="Z770" s="102">
        <v>8.6586617552205456E-3</v>
      </c>
      <c r="AA770" s="89">
        <v>7.3801835999999996E-3</v>
      </c>
      <c r="AB770" s="90">
        <v>3.2169245349999999E-3</v>
      </c>
      <c r="AC770" s="102">
        <v>1.0245825740125582E-2</v>
      </c>
      <c r="AD770" s="89">
        <v>3.3203918000000001E-3</v>
      </c>
      <c r="AE770" s="90">
        <v>1.5968285750000001E-3</v>
      </c>
      <c r="AF770" s="102">
        <v>3.815344546497255E-3</v>
      </c>
      <c r="AG770" s="89">
        <v>1.42439013E-2</v>
      </c>
      <c r="AH770" s="90">
        <v>1.2499723545000001E-2</v>
      </c>
      <c r="AI770" s="102">
        <v>0.10228927745199902</v>
      </c>
      <c r="AJ770" s="89">
        <v>0.12631263000000001</v>
      </c>
      <c r="AK770" s="90">
        <v>7.1627161999999994E-2</v>
      </c>
      <c r="AL770" s="104">
        <v>7.1627161999999994E-2</v>
      </c>
    </row>
    <row r="771" spans="1:38" x14ac:dyDescent="0.25">
      <c r="A771" s="71">
        <v>1994</v>
      </c>
      <c r="B771" s="72">
        <v>6</v>
      </c>
      <c r="C771" s="89">
        <v>1.16612907</v>
      </c>
      <c r="D771" s="90">
        <v>0.69377770049999998</v>
      </c>
      <c r="E771" s="102">
        <v>5.6558700558551722</v>
      </c>
      <c r="F771" s="89">
        <v>0.39659074999999999</v>
      </c>
      <c r="G771" s="90">
        <v>0.216649866</v>
      </c>
      <c r="H771" s="102">
        <v>1.3192823882402118</v>
      </c>
      <c r="I771" s="89">
        <v>1.2168538200000001</v>
      </c>
      <c r="J771" s="90">
        <v>2.6183787160000001</v>
      </c>
      <c r="K771" s="102">
        <v>7.1682137431949231</v>
      </c>
      <c r="L771" s="89">
        <v>0.12391239</v>
      </c>
      <c r="M771" s="90">
        <v>7.1247123999999995E-2</v>
      </c>
      <c r="N771" s="102">
        <v>0.77761328189727685</v>
      </c>
      <c r="O771" s="89">
        <v>6.2654804120229645E-4</v>
      </c>
      <c r="P771" s="90">
        <v>8.36951030057413E-4</v>
      </c>
      <c r="Q771" s="102">
        <v>2.7962029980045256E-3</v>
      </c>
      <c r="R771" s="89">
        <v>7.4127608915906785E-4</v>
      </c>
      <c r="S771" s="90">
        <v>9.9022619047619046E-4</v>
      </c>
      <c r="T771" s="102">
        <v>3.0562165235174642E-3</v>
      </c>
      <c r="U771" s="89">
        <v>4.9169666999999998E-3</v>
      </c>
      <c r="V771" s="90">
        <v>4.5446520749999999E-3</v>
      </c>
      <c r="W771" s="102">
        <v>4.6609912307077075E-2</v>
      </c>
      <c r="X771" s="89">
        <v>1.3990325000000001E-3</v>
      </c>
      <c r="Y771" s="90">
        <v>7.8026958500000004E-4</v>
      </c>
      <c r="Z771" s="102">
        <v>8.6795680450622494E-3</v>
      </c>
      <c r="AA771" s="89">
        <v>7.9945039999999995E-3</v>
      </c>
      <c r="AB771" s="90">
        <v>3.42145692E-3</v>
      </c>
      <c r="AC771" s="102">
        <v>1.0270585006088996E-2</v>
      </c>
      <c r="AD771" s="89">
        <v>3.5976070000000001E-3</v>
      </c>
      <c r="AE771" s="90">
        <v>1.689831135E-3</v>
      </c>
      <c r="AF771" s="102">
        <v>3.8245586254726802E-3</v>
      </c>
      <c r="AG771" s="89">
        <v>1.5429218999999999E-2</v>
      </c>
      <c r="AH771" s="90">
        <v>1.2931849765E-2</v>
      </c>
      <c r="AI771" s="102">
        <v>0.1025365586737422</v>
      </c>
      <c r="AJ771" s="89">
        <v>0.12631263000000001</v>
      </c>
      <c r="AK771" s="90">
        <v>7.1627161999999994E-2</v>
      </c>
      <c r="AL771" s="104">
        <v>7.1627161999999994E-2</v>
      </c>
    </row>
    <row r="772" spans="1:38" x14ac:dyDescent="0.25">
      <c r="A772" s="71">
        <v>1994</v>
      </c>
      <c r="B772" s="72">
        <v>7</v>
      </c>
      <c r="C772" s="89">
        <v>1.2224103099999999</v>
      </c>
      <c r="D772" s="90">
        <v>0.70742924650000005</v>
      </c>
      <c r="E772" s="102">
        <v>5.6621804932871989</v>
      </c>
      <c r="F772" s="89">
        <v>0.42688252999999998</v>
      </c>
      <c r="G772" s="90">
        <v>0.22681542299999999</v>
      </c>
      <c r="H772" s="102">
        <v>1.3241993730170782</v>
      </c>
      <c r="I772" s="89">
        <v>1.25441498</v>
      </c>
      <c r="J772" s="90">
        <v>2.627360291</v>
      </c>
      <c r="K772" s="102">
        <v>7.1821363281424464</v>
      </c>
      <c r="L772" s="89">
        <v>0.12351235000000001</v>
      </c>
      <c r="M772" s="90">
        <v>7.0442043499999996E-2</v>
      </c>
      <c r="N772" s="102">
        <v>0.77793274240289501</v>
      </c>
      <c r="O772" s="89">
        <v>6.2654804120229645E-4</v>
      </c>
      <c r="P772" s="90">
        <v>8.36951030057413E-4</v>
      </c>
      <c r="Q772" s="102">
        <v>2.802735923742116E-3</v>
      </c>
      <c r="R772" s="89">
        <v>7.4127608915906785E-4</v>
      </c>
      <c r="S772" s="90">
        <v>9.9022619047619046E-4</v>
      </c>
      <c r="T772" s="102">
        <v>3.1020457134783058E-3</v>
      </c>
      <c r="U772" s="89">
        <v>5.2915534999999998E-3</v>
      </c>
      <c r="V772" s="90">
        <v>4.6813912850000002E-3</v>
      </c>
      <c r="W772" s="102">
        <v>4.6783712825418433E-2</v>
      </c>
      <c r="X772" s="89">
        <v>1.5056246000000001E-3</v>
      </c>
      <c r="Y772" s="90">
        <v>8.1636200500000004E-4</v>
      </c>
      <c r="Z772" s="102">
        <v>8.7119261965336852E-3</v>
      </c>
      <c r="AA772" s="89">
        <v>8.6032587999999993E-3</v>
      </c>
      <c r="AB772" s="90">
        <v>3.6221310899999999E-3</v>
      </c>
      <c r="AC772" s="102">
        <v>1.0308866781761057E-2</v>
      </c>
      <c r="AD772" s="89">
        <v>3.8719935E-3</v>
      </c>
      <c r="AE772" s="90">
        <v>1.78095177E-3</v>
      </c>
      <c r="AF772" s="102">
        <v>3.8388184551095333E-3</v>
      </c>
      <c r="AG772" s="89">
        <v>1.66048663E-2</v>
      </c>
      <c r="AH772" s="90">
        <v>1.3353347985E-2</v>
      </c>
      <c r="AI772" s="102">
        <v>0.10291873128734919</v>
      </c>
      <c r="AJ772" s="89">
        <v>0.12591258999999999</v>
      </c>
      <c r="AK772" s="90">
        <v>7.0822081499999995E-2</v>
      </c>
      <c r="AL772" s="104">
        <v>7.0822081499999995E-2</v>
      </c>
    </row>
    <row r="773" spans="1:38" x14ac:dyDescent="0.25">
      <c r="A773" s="71">
        <v>1994</v>
      </c>
      <c r="B773" s="72">
        <v>8</v>
      </c>
      <c r="C773" s="89">
        <v>1.27947159</v>
      </c>
      <c r="D773" s="90">
        <v>0.72115938099999999</v>
      </c>
      <c r="E773" s="102">
        <v>5.654135703542698</v>
      </c>
      <c r="F773" s="89">
        <v>0.45692817000000002</v>
      </c>
      <c r="G773" s="90">
        <v>0.23684920949999999</v>
      </c>
      <c r="H773" s="102">
        <v>1.324819701718466</v>
      </c>
      <c r="I773" s="89">
        <v>1.29029288</v>
      </c>
      <c r="J773" s="90">
        <v>2.6357106940000001</v>
      </c>
      <c r="K773" s="102">
        <v>7.1778944057172218</v>
      </c>
      <c r="L773" s="89">
        <v>0.12351235000000001</v>
      </c>
      <c r="M773" s="90">
        <v>7.0442043499999996E-2</v>
      </c>
      <c r="N773" s="102">
        <v>0.7780583417396183</v>
      </c>
      <c r="O773" s="89">
        <v>6.2654804120229645E-4</v>
      </c>
      <c r="P773" s="90">
        <v>8.36951030057413E-4</v>
      </c>
      <c r="Q773" s="102">
        <v>2.8019832675121527E-3</v>
      </c>
      <c r="R773" s="89">
        <v>7.4127608915906785E-4</v>
      </c>
      <c r="S773" s="90">
        <v>9.9022619047619046E-4</v>
      </c>
      <c r="T773" s="102">
        <v>3.1125687726209763E-3</v>
      </c>
      <c r="U773" s="89">
        <v>5.6635184999999999E-3</v>
      </c>
      <c r="V773" s="90">
        <v>4.8150618149999996E-3</v>
      </c>
      <c r="W773" s="102">
        <v>4.6805686702504429E-2</v>
      </c>
      <c r="X773" s="89">
        <v>1.6113271999999999E-3</v>
      </c>
      <c r="Y773" s="90">
        <v>8.5208542499999997E-4</v>
      </c>
      <c r="Z773" s="102">
        <v>8.7160088426792934E-3</v>
      </c>
      <c r="AA773" s="89">
        <v>9.2076937000000001E-3</v>
      </c>
      <c r="AB773" s="90">
        <v>3.820031375E-3</v>
      </c>
      <c r="AC773" s="102">
        <v>1.0313689007054346E-2</v>
      </c>
      <c r="AD773" s="89">
        <v>4.1436774000000003E-3</v>
      </c>
      <c r="AE773" s="90">
        <v>1.8707314E-3</v>
      </c>
      <c r="AF773" s="102">
        <v>3.8406135342577406E-3</v>
      </c>
      <c r="AG773" s="89">
        <v>1.7772416799999999E-2</v>
      </c>
      <c r="AH773" s="90">
        <v>1.3766526940000001E-2</v>
      </c>
      <c r="AI773" s="102">
        <v>0.10296705087475859</v>
      </c>
      <c r="AJ773" s="89">
        <v>0.12591258999999999</v>
      </c>
      <c r="AK773" s="90">
        <v>7.0822081499999995E-2</v>
      </c>
      <c r="AL773" s="104">
        <v>7.0822081499999995E-2</v>
      </c>
    </row>
    <row r="774" spans="1:38" x14ac:dyDescent="0.25">
      <c r="A774" s="71">
        <v>1994</v>
      </c>
      <c r="B774" s="72">
        <v>9</v>
      </c>
      <c r="C774" s="89">
        <v>1.3372635799999999</v>
      </c>
      <c r="D774" s="90">
        <v>0.73507490750000004</v>
      </c>
      <c r="E774" s="102">
        <v>5.6583598644758997</v>
      </c>
      <c r="F774" s="89">
        <v>0.48681658999999999</v>
      </c>
      <c r="G774" s="90">
        <v>0.24674250449999999</v>
      </c>
      <c r="H774" s="102">
        <v>1.328097293421616</v>
      </c>
      <c r="I774" s="89">
        <v>1.3247971700000001</v>
      </c>
      <c r="J774" s="90">
        <v>2.6435398339999998</v>
      </c>
      <c r="K774" s="102">
        <v>7.1873578837390593</v>
      </c>
      <c r="L774" s="89">
        <v>0.12351235000000001</v>
      </c>
      <c r="M774" s="90">
        <v>7.0442043499999996E-2</v>
      </c>
      <c r="N774" s="102">
        <v>0.77827965398244625</v>
      </c>
      <c r="O774" s="89">
        <v>6.2654804120229645E-4</v>
      </c>
      <c r="P774" s="90">
        <v>8.36951030057413E-4</v>
      </c>
      <c r="Q774" s="102">
        <v>2.8059054270490203E-3</v>
      </c>
      <c r="R774" s="89">
        <v>7.4127608915906785E-4</v>
      </c>
      <c r="S774" s="90">
        <v>9.9022619047619046E-4</v>
      </c>
      <c r="T774" s="102">
        <v>3.1431016924438767E-3</v>
      </c>
      <c r="U774" s="89">
        <v>6.0330219000000003E-3</v>
      </c>
      <c r="V774" s="90">
        <v>4.9469069099999999E-3</v>
      </c>
      <c r="W774" s="102">
        <v>4.692140193504165E-2</v>
      </c>
      <c r="X774" s="89">
        <v>1.7169504E-3</v>
      </c>
      <c r="Y774" s="90">
        <v>8.8720783000000004E-4</v>
      </c>
      <c r="Z774" s="102">
        <v>8.7375706593309423E-3</v>
      </c>
      <c r="AA774" s="89">
        <v>9.8107234000000005E-3</v>
      </c>
      <c r="AB774" s="90">
        <v>4.0166272249999996E-3</v>
      </c>
      <c r="AC774" s="102">
        <v>1.0339208477374569E-2</v>
      </c>
      <c r="AD774" s="89">
        <v>4.4154175000000002E-3</v>
      </c>
      <c r="AE774" s="90">
        <v>1.9599413899999999E-3</v>
      </c>
      <c r="AF774" s="102">
        <v>3.8501188195258483E-3</v>
      </c>
      <c r="AG774" s="89">
        <v>1.89352918E-2</v>
      </c>
      <c r="AH774" s="90">
        <v>1.417405737E-2</v>
      </c>
      <c r="AI774" s="102">
        <v>0.10322171968876756</v>
      </c>
      <c r="AJ774" s="89">
        <v>0.12591258999999999</v>
      </c>
      <c r="AK774" s="90">
        <v>7.0822081499999995E-2</v>
      </c>
      <c r="AL774" s="104">
        <v>7.0822081499999995E-2</v>
      </c>
    </row>
    <row r="775" spans="1:38" x14ac:dyDescent="0.25">
      <c r="A775" s="71">
        <v>1994</v>
      </c>
      <c r="B775" s="72">
        <v>10</v>
      </c>
      <c r="C775" s="89">
        <v>1.39609889</v>
      </c>
      <c r="D775" s="90">
        <v>0.749254529</v>
      </c>
      <c r="E775" s="102">
        <v>5.6627280242670412</v>
      </c>
      <c r="F775" s="89">
        <v>0.51664779999999999</v>
      </c>
      <c r="G775" s="90">
        <v>0.256654875</v>
      </c>
      <c r="H775" s="102">
        <v>1.3315009367025985</v>
      </c>
      <c r="I775" s="89">
        <v>1.3579312699999999</v>
      </c>
      <c r="J775" s="90">
        <v>2.6508621075000001</v>
      </c>
      <c r="K775" s="102">
        <v>7.1970444345935549</v>
      </c>
      <c r="L775" s="89">
        <v>0.12351235000000001</v>
      </c>
      <c r="M775" s="90">
        <v>7.0442043499999996E-2</v>
      </c>
      <c r="N775" s="102">
        <v>0.7785028566964981</v>
      </c>
      <c r="O775" s="89">
        <v>6.2654804120229645E-4</v>
      </c>
      <c r="P775" s="90">
        <v>8.36951030057413E-4</v>
      </c>
      <c r="Q775" s="102">
        <v>2.8114244798989746E-3</v>
      </c>
      <c r="R775" s="89">
        <v>7.4127608915906785E-4</v>
      </c>
      <c r="S775" s="90">
        <v>9.9022619047619046E-4</v>
      </c>
      <c r="T775" s="102">
        <v>3.1748327084309743E-3</v>
      </c>
      <c r="U775" s="89">
        <v>6.4035319000000004E-3</v>
      </c>
      <c r="V775" s="90">
        <v>5.0775280249999999E-3</v>
      </c>
      <c r="W775" s="102">
        <v>4.704167101494558E-2</v>
      </c>
      <c r="X775" s="89">
        <v>1.8220000000000001E-3</v>
      </c>
      <c r="Y775" s="90">
        <v>9.2235294999999998E-4</v>
      </c>
      <c r="Z775" s="102">
        <v>8.7599703347133271E-3</v>
      </c>
      <c r="AA775" s="89">
        <v>1.0411980499999999E-2</v>
      </c>
      <c r="AB775" s="90">
        <v>4.213201045E-3</v>
      </c>
      <c r="AC775" s="102">
        <v>1.0365714462583969E-2</v>
      </c>
      <c r="AD775" s="89">
        <v>4.6851174000000001E-3</v>
      </c>
      <c r="AE775" s="90">
        <v>2.0489044099999999E-3</v>
      </c>
      <c r="AF775" s="102">
        <v>3.8599869935687127E-3</v>
      </c>
      <c r="AG775" s="89">
        <v>2.0096250100000001E-2</v>
      </c>
      <c r="AH775" s="90">
        <v>1.4579283885000001E-2</v>
      </c>
      <c r="AI775" s="102">
        <v>0.10348632049679739</v>
      </c>
      <c r="AJ775" s="89">
        <v>0.12591258999999999</v>
      </c>
      <c r="AK775" s="90">
        <v>7.0822081499999995E-2</v>
      </c>
      <c r="AL775" s="104">
        <v>7.0822081499999995E-2</v>
      </c>
    </row>
    <row r="776" spans="1:38" x14ac:dyDescent="0.25">
      <c r="A776" s="71">
        <v>1994</v>
      </c>
      <c r="B776" s="72">
        <v>11</v>
      </c>
      <c r="C776" s="89">
        <v>1.4561091100000001</v>
      </c>
      <c r="D776" s="90">
        <v>0.76378752650000004</v>
      </c>
      <c r="E776" s="102">
        <v>5.6682707600437299</v>
      </c>
      <c r="F776" s="89">
        <v>0.54646194000000003</v>
      </c>
      <c r="G776" s="90">
        <v>0.26662740699999998</v>
      </c>
      <c r="H776" s="102">
        <v>1.3358688553016709</v>
      </c>
      <c r="I776" s="89">
        <v>1.38977621</v>
      </c>
      <c r="J776" s="90">
        <v>2.6577521480000001</v>
      </c>
      <c r="K776" s="102">
        <v>7.2089727032616668</v>
      </c>
      <c r="L776" s="89">
        <v>0.12351235000000001</v>
      </c>
      <c r="M776" s="90">
        <v>7.0442043499999996E-2</v>
      </c>
      <c r="N776" s="102">
        <v>0.77876461509669681</v>
      </c>
      <c r="O776" s="89">
        <v>6.2654804120229645E-4</v>
      </c>
      <c r="P776" s="90">
        <v>8.36951030057413E-4</v>
      </c>
      <c r="Q776" s="102">
        <v>2.8181221977541097E-3</v>
      </c>
      <c r="R776" s="89">
        <v>7.4127608915906785E-4</v>
      </c>
      <c r="S776" s="90">
        <v>9.9022619047619046E-4</v>
      </c>
      <c r="T776" s="102">
        <v>3.2155698560466291E-3</v>
      </c>
      <c r="U776" s="89">
        <v>6.7732130999999998E-3</v>
      </c>
      <c r="V776" s="90">
        <v>5.2086021650000003E-3</v>
      </c>
      <c r="W776" s="102">
        <v>4.7196056505214336E-2</v>
      </c>
      <c r="X776" s="89">
        <v>1.9273420000000001E-3</v>
      </c>
      <c r="Y776" s="90">
        <v>9.5766618500000005E-4</v>
      </c>
      <c r="Z776" s="102">
        <v>8.7886944062621156E-3</v>
      </c>
      <c r="AA776" s="89">
        <v>1.1013650599999999E-2</v>
      </c>
      <c r="AB776" s="90">
        <v>4.4107948300000002E-3</v>
      </c>
      <c r="AC776" s="102">
        <v>1.0399710658413825E-2</v>
      </c>
      <c r="AD776" s="89">
        <v>4.9568735999999999E-3</v>
      </c>
      <c r="AE776" s="90">
        <v>2.1385535450000001E-3</v>
      </c>
      <c r="AF776" s="102">
        <v>3.8726511160609616E-3</v>
      </c>
      <c r="AG776" s="89">
        <v>2.1257452100000001E-2</v>
      </c>
      <c r="AH776" s="90">
        <v>1.4984421215E-2</v>
      </c>
      <c r="AI776" s="102">
        <v>0.10382561813322774</v>
      </c>
      <c r="AJ776" s="89">
        <v>0.12591258999999999</v>
      </c>
      <c r="AK776" s="90">
        <v>7.0822081499999995E-2</v>
      </c>
      <c r="AL776" s="104">
        <v>7.0822081499999995E-2</v>
      </c>
    </row>
    <row r="777" spans="1:38" x14ac:dyDescent="0.25">
      <c r="A777" s="71">
        <v>1994</v>
      </c>
      <c r="B777" s="72">
        <v>12</v>
      </c>
      <c r="C777" s="89">
        <v>1.5173002799999999</v>
      </c>
      <c r="D777" s="90">
        <v>0.7787643205</v>
      </c>
      <c r="E777" s="102">
        <v>5.6747262358181016</v>
      </c>
      <c r="F777" s="89">
        <v>0.57646317000000002</v>
      </c>
      <c r="G777" s="90">
        <v>0.27670629749999998</v>
      </c>
      <c r="H777" s="102">
        <v>1.3409657989660846</v>
      </c>
      <c r="I777" s="89">
        <v>1.42048518</v>
      </c>
      <c r="J777" s="90">
        <v>2.6642185239999998</v>
      </c>
      <c r="K777" s="102">
        <v>7.2226877401871254</v>
      </c>
      <c r="L777" s="89">
        <v>0.12351235000000001</v>
      </c>
      <c r="M777" s="90">
        <v>7.0442043499999996E-2</v>
      </c>
      <c r="N777" s="102">
        <v>0.77321703305868528</v>
      </c>
      <c r="O777" s="89">
        <v>6.2654804120229645E-4</v>
      </c>
      <c r="P777" s="90">
        <v>8.36951030057413E-4</v>
      </c>
      <c r="Q777" s="102">
        <v>2.8264464553025555E-3</v>
      </c>
      <c r="R777" s="89">
        <v>7.4127608915906785E-4</v>
      </c>
      <c r="S777" s="90">
        <v>9.9022619047619046E-4</v>
      </c>
      <c r="T777" s="102">
        <v>3.2631301735681173E-3</v>
      </c>
      <c r="U777" s="89">
        <v>7.1455885999999998E-3</v>
      </c>
      <c r="V777" s="90">
        <v>5.3399605399999999E-3</v>
      </c>
      <c r="W777" s="102">
        <v>4.7376092667666875E-2</v>
      </c>
      <c r="X777" s="89">
        <v>2.0334227999999998E-3</v>
      </c>
      <c r="Y777" s="90">
        <v>9.9324065500000004E-4</v>
      </c>
      <c r="Z777" s="102">
        <v>8.8222282342623592E-3</v>
      </c>
      <c r="AA777" s="89">
        <v>1.1618121699999999E-2</v>
      </c>
      <c r="AB777" s="90">
        <v>4.610843295E-3</v>
      </c>
      <c r="AC777" s="102">
        <v>1.0439386263404866E-2</v>
      </c>
      <c r="AD777" s="89">
        <v>5.2280325999999998E-3</v>
      </c>
      <c r="AE777" s="90">
        <v>2.229026275E-3</v>
      </c>
      <c r="AF777" s="102">
        <v>3.8874270966863969E-3</v>
      </c>
      <c r="AG777" s="89">
        <v>2.2423496500000001E-2</v>
      </c>
      <c r="AH777" s="90">
        <v>1.5392650995E-2</v>
      </c>
      <c r="AI777" s="102">
        <v>0.10422191343267036</v>
      </c>
      <c r="AJ777" s="89">
        <v>0.12591258999999999</v>
      </c>
      <c r="AK777" s="90">
        <v>7.0822081499999995E-2</v>
      </c>
      <c r="AL777" s="104">
        <v>7.0822081499999995E-2</v>
      </c>
    </row>
    <row r="778" spans="1:38" x14ac:dyDescent="0.25">
      <c r="A778" s="71">
        <v>1994</v>
      </c>
      <c r="B778" s="72">
        <v>13</v>
      </c>
      <c r="C778" s="89">
        <v>1.5801237100000001</v>
      </c>
      <c r="D778" s="90">
        <v>0.79433553099999998</v>
      </c>
      <c r="E778" s="102">
        <v>5.6615192857819459</v>
      </c>
      <c r="F778" s="89">
        <v>0.60657596000000003</v>
      </c>
      <c r="G778" s="90">
        <v>0.28692071949999998</v>
      </c>
      <c r="H778" s="102">
        <v>1.3447461248460733</v>
      </c>
      <c r="I778" s="89">
        <v>1.4499808700000001</v>
      </c>
      <c r="J778" s="90">
        <v>2.6703502955</v>
      </c>
      <c r="K778" s="102">
        <v>7.2183428926778435</v>
      </c>
      <c r="L778" s="89">
        <v>0.12061205999999999</v>
      </c>
      <c r="M778" s="90">
        <v>6.46014595E-2</v>
      </c>
      <c r="N778" s="102">
        <v>0.77348840157641152</v>
      </c>
      <c r="O778" s="89">
        <v>6.2654804120229645E-4</v>
      </c>
      <c r="P778" s="90">
        <v>8.36951030057413E-4</v>
      </c>
      <c r="Q778" s="102">
        <v>2.8322287771147107E-3</v>
      </c>
      <c r="R778" s="89">
        <v>7.4127608915906785E-4</v>
      </c>
      <c r="S778" s="90">
        <v>9.9022619047619046E-4</v>
      </c>
      <c r="T778" s="102">
        <v>3.3080733162830353E-3</v>
      </c>
      <c r="U778" s="89">
        <v>7.5197340000000001E-3</v>
      </c>
      <c r="V778" s="90">
        <v>5.4727486099999997E-3</v>
      </c>
      <c r="W778" s="102">
        <v>4.7509519172113282E-2</v>
      </c>
      <c r="X778" s="89">
        <v>2.1395844000000001E-3</v>
      </c>
      <c r="Y778" s="90">
        <v>1.0295074049999999E-3</v>
      </c>
      <c r="Z778" s="102">
        <v>8.8470939784029562E-3</v>
      </c>
      <c r="AA778" s="89">
        <v>1.22264785E-2</v>
      </c>
      <c r="AB778" s="90">
        <v>4.8146383350000004E-3</v>
      </c>
      <c r="AC778" s="102">
        <v>1.0468807161125322E-2</v>
      </c>
      <c r="AD778" s="89">
        <v>5.5022478999999999E-3</v>
      </c>
      <c r="AE778" s="90">
        <v>2.3211669899999999E-3</v>
      </c>
      <c r="AF778" s="102">
        <v>3.8983868456947996E-3</v>
      </c>
      <c r="AG778" s="89">
        <v>2.3596306800000001E-2</v>
      </c>
      <c r="AH778" s="90">
        <v>1.5805805629999999E-2</v>
      </c>
      <c r="AI778" s="102">
        <v>0.10451567986170314</v>
      </c>
      <c r="AJ778" s="89">
        <v>0.1230123</v>
      </c>
      <c r="AK778" s="90">
        <v>6.4981497499999999E-2</v>
      </c>
      <c r="AL778" s="104">
        <v>6.4981497499999999E-2</v>
      </c>
    </row>
    <row r="779" spans="1:38" x14ac:dyDescent="0.25">
      <c r="A779" s="71">
        <v>1994</v>
      </c>
      <c r="B779" s="72">
        <v>14</v>
      </c>
      <c r="C779" s="89">
        <v>1.64451657</v>
      </c>
      <c r="D779" s="90">
        <v>0.81053910299999998</v>
      </c>
      <c r="E779" s="102">
        <v>5.6704585836755275</v>
      </c>
      <c r="F779" s="89">
        <v>0.63702857999999996</v>
      </c>
      <c r="G779" s="90">
        <v>0.29735976250000001</v>
      </c>
      <c r="H779" s="102">
        <v>1.3518394230076527</v>
      </c>
      <c r="I779" s="89">
        <v>1.4784275600000001</v>
      </c>
      <c r="J779" s="90">
        <v>2.6761730995000002</v>
      </c>
      <c r="K779" s="102">
        <v>7.2371213313161871</v>
      </c>
      <c r="L779" s="89">
        <v>0.12061205999999999</v>
      </c>
      <c r="M779" s="90">
        <v>6.46014595E-2</v>
      </c>
      <c r="N779" s="102">
        <v>0.77387952560508055</v>
      </c>
      <c r="O779" s="89">
        <v>6.2654804120229645E-4</v>
      </c>
      <c r="P779" s="90">
        <v>8.36951030057413E-4</v>
      </c>
      <c r="Q779" s="102">
        <v>2.8444748527317364E-3</v>
      </c>
      <c r="R779" s="89">
        <v>7.4127608915906785E-4</v>
      </c>
      <c r="S779" s="90">
        <v>9.9022619047619046E-4</v>
      </c>
      <c r="T779" s="102">
        <v>3.3742780668650561E-3</v>
      </c>
      <c r="U779" s="89">
        <v>7.8963369000000002E-3</v>
      </c>
      <c r="V779" s="90">
        <v>5.6083447000000002E-3</v>
      </c>
      <c r="W779" s="102">
        <v>4.7760324505549914E-2</v>
      </c>
      <c r="X779" s="89">
        <v>2.2470123000000002E-3</v>
      </c>
      <c r="Y779" s="90">
        <v>1.066427385E-3</v>
      </c>
      <c r="Z779" s="102">
        <v>8.893770810127842E-3</v>
      </c>
      <c r="AA779" s="89">
        <v>1.2838585E-2</v>
      </c>
      <c r="AB779" s="90">
        <v>5.0235547149999997E-3</v>
      </c>
      <c r="AC779" s="102">
        <v>1.0524046710223714E-2</v>
      </c>
      <c r="AD779" s="89">
        <v>5.7772116000000002E-3</v>
      </c>
      <c r="AE779" s="90">
        <v>2.41574207E-3</v>
      </c>
      <c r="AF779" s="102">
        <v>3.9189468138518058E-3</v>
      </c>
      <c r="AG779" s="89">
        <v>2.4779351200000001E-2</v>
      </c>
      <c r="AH779" s="90">
        <v>1.6227363259999999E-2</v>
      </c>
      <c r="AI779" s="102">
        <v>0.10506711258887358</v>
      </c>
      <c r="AJ779" s="89">
        <v>0.1230123</v>
      </c>
      <c r="AK779" s="90">
        <v>6.4981497499999999E-2</v>
      </c>
      <c r="AL779" s="104">
        <v>6.4981497499999999E-2</v>
      </c>
    </row>
    <row r="780" spans="1:38" x14ac:dyDescent="0.25">
      <c r="A780" s="71">
        <v>1994</v>
      </c>
      <c r="B780" s="72">
        <v>15</v>
      </c>
      <c r="C780" s="89">
        <v>1.71063206</v>
      </c>
      <c r="D780" s="90">
        <v>0.82751452599999997</v>
      </c>
      <c r="E780" s="102">
        <v>5.6745569624805787</v>
      </c>
      <c r="F780" s="89">
        <v>0.66771886999999996</v>
      </c>
      <c r="G780" s="90">
        <v>0.30812924349999998</v>
      </c>
      <c r="H780" s="102">
        <v>1.3550561170467843</v>
      </c>
      <c r="I780" s="89">
        <v>1.50594541</v>
      </c>
      <c r="J780" s="90">
        <v>2.6816828954999998</v>
      </c>
      <c r="K780" s="102">
        <v>7.2460016385974333</v>
      </c>
      <c r="L780" s="89">
        <v>0.12061205999999999</v>
      </c>
      <c r="M780" s="90">
        <v>6.46014595E-2</v>
      </c>
      <c r="N780" s="102">
        <v>0.77407139886098475</v>
      </c>
      <c r="O780" s="89">
        <v>6.2654804120229645E-4</v>
      </c>
      <c r="P780" s="90">
        <v>8.36951030057413E-4</v>
      </c>
      <c r="Q780" s="102">
        <v>2.8514110448276514E-3</v>
      </c>
      <c r="R780" s="89">
        <v>7.4127608915906785E-4</v>
      </c>
      <c r="S780" s="90">
        <v>9.9022619047619046E-4</v>
      </c>
      <c r="T780" s="102">
        <v>3.4043048548903763E-3</v>
      </c>
      <c r="U780" s="89">
        <v>8.2772075999999993E-3</v>
      </c>
      <c r="V780" s="90">
        <v>5.7475078850000002E-3</v>
      </c>
      <c r="W780" s="102">
        <v>4.787381194492929E-2</v>
      </c>
      <c r="X780" s="89">
        <v>2.3546812E-3</v>
      </c>
      <c r="Y780" s="90">
        <v>1.10480693E-3</v>
      </c>
      <c r="Z780" s="102">
        <v>8.9149333891201336E-3</v>
      </c>
      <c r="AA780" s="89">
        <v>1.34588338E-2</v>
      </c>
      <c r="AB780" s="90">
        <v>5.2391973499999996E-3</v>
      </c>
      <c r="AC780" s="102">
        <v>1.0549078157069416E-2</v>
      </c>
      <c r="AD780" s="89">
        <v>6.0559652E-3</v>
      </c>
      <c r="AE780" s="90">
        <v>2.5129476049999999E-3</v>
      </c>
      <c r="AF780" s="102">
        <v>3.9282732434350607E-3</v>
      </c>
      <c r="AG780" s="89">
        <v>2.5974950199999999E-2</v>
      </c>
      <c r="AH780" s="90">
        <v>1.666027149E-2</v>
      </c>
      <c r="AI780" s="102">
        <v>0.10531705584754378</v>
      </c>
      <c r="AJ780" s="89">
        <v>0.1230123</v>
      </c>
      <c r="AK780" s="90">
        <v>6.4981497499999999E-2</v>
      </c>
      <c r="AL780" s="104">
        <v>6.4981497499999999E-2</v>
      </c>
    </row>
    <row r="781" spans="1:38" x14ac:dyDescent="0.25">
      <c r="A781" s="71">
        <v>1994</v>
      </c>
      <c r="B781" s="72">
        <v>16</v>
      </c>
      <c r="C781" s="89">
        <v>1.77859583</v>
      </c>
      <c r="D781" s="90">
        <v>0.84536342450000002</v>
      </c>
      <c r="E781" s="102">
        <v>5.6753018676288356</v>
      </c>
      <c r="F781" s="89">
        <v>0.69886249</v>
      </c>
      <c r="G781" s="90">
        <v>0.31930713700000002</v>
      </c>
      <c r="H781" s="102">
        <v>1.3555689892718874</v>
      </c>
      <c r="I781" s="89">
        <v>1.5325061600000001</v>
      </c>
      <c r="J781" s="90">
        <v>2.686991747</v>
      </c>
      <c r="K781" s="102">
        <v>7.2481967914534637</v>
      </c>
      <c r="L781" s="89">
        <v>0.12061205999999999</v>
      </c>
      <c r="M781" s="90">
        <v>6.46014595E-2</v>
      </c>
      <c r="N781" s="102">
        <v>0.77413790478601296</v>
      </c>
      <c r="O781" s="89">
        <v>6.2654804120229645E-4</v>
      </c>
      <c r="P781" s="90">
        <v>8.36951030057413E-4</v>
      </c>
      <c r="Q781" s="102">
        <v>2.8503575498045049E-3</v>
      </c>
      <c r="R781" s="89">
        <v>7.4127608915906785E-4</v>
      </c>
      <c r="S781" s="90">
        <v>9.9022619047619046E-4</v>
      </c>
      <c r="T781" s="102">
        <v>3.4090357539532223E-3</v>
      </c>
      <c r="U781" s="89">
        <v>8.6630380999999992E-3</v>
      </c>
      <c r="V781" s="90">
        <v>5.8907432849999997E-3</v>
      </c>
      <c r="W781" s="102">
        <v>4.7892038957620432E-2</v>
      </c>
      <c r="X781" s="89">
        <v>2.4649288000000002E-3</v>
      </c>
      <c r="Y781" s="90">
        <v>1.14412283E-3</v>
      </c>
      <c r="Z781" s="102">
        <v>8.9183170346496792E-3</v>
      </c>
      <c r="AA781" s="89">
        <v>1.40859926E-2</v>
      </c>
      <c r="AB781" s="90">
        <v>5.4624616400000001E-3</v>
      </c>
      <c r="AC781" s="102">
        <v>1.0553067034328673E-2</v>
      </c>
      <c r="AD781" s="89">
        <v>6.3383071000000001E-3</v>
      </c>
      <c r="AE781" s="90">
        <v>2.6138364599999999E-3</v>
      </c>
      <c r="AF781" s="102">
        <v>3.9297635565200073E-3</v>
      </c>
      <c r="AG781" s="89">
        <v>2.7186204700000001E-2</v>
      </c>
      <c r="AH781" s="90">
        <v>1.710655292E-2</v>
      </c>
      <c r="AI781" s="102">
        <v>0.10535697874280138</v>
      </c>
      <c r="AJ781" s="89">
        <v>0.1230123</v>
      </c>
      <c r="AK781" s="90">
        <v>6.4981497499999999E-2</v>
      </c>
      <c r="AL781" s="104">
        <v>6.4981497499999999E-2</v>
      </c>
    </row>
    <row r="782" spans="1:38" x14ac:dyDescent="0.25">
      <c r="A782" s="71">
        <v>1994</v>
      </c>
      <c r="B782" s="72">
        <v>17</v>
      </c>
      <c r="C782" s="89">
        <v>1.8489395799999999</v>
      </c>
      <c r="D782" s="90">
        <v>0.86422294150000001</v>
      </c>
      <c r="E782" s="102">
        <v>5.6833182279435972</v>
      </c>
      <c r="F782" s="89">
        <v>0.73051175000000002</v>
      </c>
      <c r="G782" s="90">
        <v>0.33091084700000001</v>
      </c>
      <c r="H782" s="102">
        <v>1.3619440343052349</v>
      </c>
      <c r="I782" s="89">
        <v>1.55824323</v>
      </c>
      <c r="J782" s="90">
        <v>2.6920773644999998</v>
      </c>
      <c r="K782" s="102">
        <v>7.2648441066931575</v>
      </c>
      <c r="L782" s="89">
        <v>0.12061205999999999</v>
      </c>
      <c r="M782" s="90">
        <v>6.46014595E-2</v>
      </c>
      <c r="N782" s="102">
        <v>0.77447961828364931</v>
      </c>
      <c r="O782" s="89">
        <v>6.2654804120229645E-4</v>
      </c>
      <c r="P782" s="90">
        <v>8.36951030057413E-4</v>
      </c>
      <c r="Q782" s="102">
        <v>2.8617353829520457E-3</v>
      </c>
      <c r="R782" s="89">
        <v>7.4127608915906785E-4</v>
      </c>
      <c r="S782" s="90">
        <v>9.9022619047619046E-4</v>
      </c>
      <c r="T782" s="102">
        <v>3.4685331682800091E-3</v>
      </c>
      <c r="U782" s="89">
        <v>9.0562669999999998E-3</v>
      </c>
      <c r="V782" s="90">
        <v>6.0392799400000004E-3</v>
      </c>
      <c r="W782" s="102">
        <v>4.8117173364431352E-2</v>
      </c>
      <c r="X782" s="89">
        <v>2.5773877999999998E-3</v>
      </c>
      <c r="Y782" s="90">
        <v>1.185508705E-3</v>
      </c>
      <c r="Z782" s="102">
        <v>8.9602396810680978E-3</v>
      </c>
      <c r="AA782" s="89">
        <v>1.47243991E-2</v>
      </c>
      <c r="AB782" s="90">
        <v>5.6953579700000003E-3</v>
      </c>
      <c r="AC782" s="102">
        <v>1.0602693889396563E-2</v>
      </c>
      <c r="AD782" s="89">
        <v>6.6263381999999999E-3</v>
      </c>
      <c r="AE782" s="90">
        <v>2.7191424E-3</v>
      </c>
      <c r="AF782" s="102">
        <v>3.9482354865531116E-3</v>
      </c>
      <c r="AG782" s="89">
        <v>2.8419215599999999E-2</v>
      </c>
      <c r="AH782" s="90">
        <v>1.7569703499999999E-2</v>
      </c>
      <c r="AI782" s="102">
        <v>0.1058523995733761</v>
      </c>
      <c r="AJ782" s="89">
        <v>0.1230123</v>
      </c>
      <c r="AK782" s="90">
        <v>6.4981497499999999E-2</v>
      </c>
      <c r="AL782" s="104">
        <v>6.4981497499999999E-2</v>
      </c>
    </row>
    <row r="783" spans="1:38" x14ac:dyDescent="0.25">
      <c r="A783" s="71">
        <v>1994</v>
      </c>
      <c r="B783" s="72">
        <v>18</v>
      </c>
      <c r="C783" s="89">
        <v>1.9213446599999999</v>
      </c>
      <c r="D783" s="90">
        <v>0.88421447850000001</v>
      </c>
      <c r="E783" s="102">
        <v>5.6793396598332055</v>
      </c>
      <c r="F783" s="89">
        <v>0.76284593999999994</v>
      </c>
      <c r="G783" s="90">
        <v>0.34304991400000001</v>
      </c>
      <c r="H783" s="102">
        <v>1.3659933296404454</v>
      </c>
      <c r="I783" s="89">
        <v>1.5832202399999999</v>
      </c>
      <c r="J783" s="90">
        <v>2.6970164665</v>
      </c>
      <c r="K783" s="102">
        <v>7.2675577044491195</v>
      </c>
      <c r="L783" s="89">
        <v>0.12061205999999999</v>
      </c>
      <c r="M783" s="90">
        <v>6.46014595E-2</v>
      </c>
      <c r="N783" s="102">
        <v>0.77469488812040777</v>
      </c>
      <c r="O783" s="89">
        <v>6.2654804120229645E-4</v>
      </c>
      <c r="P783" s="90">
        <v>8.36951030057413E-4</v>
      </c>
      <c r="Q783" s="102">
        <v>2.8702609009026514E-3</v>
      </c>
      <c r="R783" s="89">
        <v>7.4127608915906785E-4</v>
      </c>
      <c r="S783" s="90">
        <v>9.9022619047619046E-4</v>
      </c>
      <c r="T783" s="102">
        <v>3.5112560191641437E-3</v>
      </c>
      <c r="U783" s="89">
        <v>9.4552144999999997E-3</v>
      </c>
      <c r="V783" s="90">
        <v>6.1941246599999996E-3</v>
      </c>
      <c r="W783" s="102">
        <v>4.8260294945116897E-2</v>
      </c>
      <c r="X783" s="89">
        <v>2.6905855999999999E-3</v>
      </c>
      <c r="Y783" s="90">
        <v>1.228461845E-3</v>
      </c>
      <c r="Z783" s="102">
        <v>8.9868939169391766E-3</v>
      </c>
      <c r="AA783" s="89">
        <v>1.53741838E-2</v>
      </c>
      <c r="AB783" s="90">
        <v>5.9390358450000002E-3</v>
      </c>
      <c r="AC783" s="102">
        <v>1.0634230969075308E-2</v>
      </c>
      <c r="AD783" s="89">
        <v>6.9188467999999996E-3</v>
      </c>
      <c r="AE783" s="90">
        <v>2.829010085E-3</v>
      </c>
      <c r="AF783" s="102">
        <v>3.9599802025581344E-3</v>
      </c>
      <c r="AG783" s="89">
        <v>2.9672961300000002E-2</v>
      </c>
      <c r="AH783" s="90">
        <v>1.8052967319999998E-2</v>
      </c>
      <c r="AI783" s="102">
        <v>0.10616716114110232</v>
      </c>
      <c r="AJ783" s="89">
        <v>0.1230123</v>
      </c>
      <c r="AK783" s="90">
        <v>6.4981497499999999E-2</v>
      </c>
      <c r="AL783" s="104">
        <v>6.4981497499999999E-2</v>
      </c>
    </row>
    <row r="784" spans="1:38" x14ac:dyDescent="0.25">
      <c r="A784" s="71">
        <v>1994</v>
      </c>
      <c r="B784" s="72">
        <v>19</v>
      </c>
      <c r="C784" s="89">
        <v>1.99643225</v>
      </c>
      <c r="D784" s="90">
        <v>0.905431447</v>
      </c>
      <c r="E784" s="102">
        <v>5.6872463753361515</v>
      </c>
      <c r="F784" s="89">
        <v>0.79564904000000003</v>
      </c>
      <c r="G784" s="90">
        <v>0.35581607850000002</v>
      </c>
      <c r="H784" s="102">
        <v>1.3723802094998534</v>
      </c>
      <c r="I784" s="89">
        <v>1.6075553899999999</v>
      </c>
      <c r="J784" s="90">
        <v>2.7017695850000001</v>
      </c>
      <c r="K784" s="102">
        <v>7.2833711687886549</v>
      </c>
      <c r="L784" s="89">
        <v>0.12061205999999999</v>
      </c>
      <c r="M784" s="90">
        <v>6.46014595E-2</v>
      </c>
      <c r="N784" s="102">
        <v>0.77499338491303205</v>
      </c>
      <c r="O784" s="89">
        <v>6.2654804120229645E-4</v>
      </c>
      <c r="P784" s="90">
        <v>8.36951030057413E-4</v>
      </c>
      <c r="Q784" s="102">
        <v>2.8837023198318486E-3</v>
      </c>
      <c r="R784" s="89">
        <v>7.4127608915906785E-4</v>
      </c>
      <c r="S784" s="90">
        <v>9.9022619047619046E-4</v>
      </c>
      <c r="T784" s="102">
        <v>3.5710241466749568E-3</v>
      </c>
      <c r="U784" s="89">
        <v>9.8635604000000005E-3</v>
      </c>
      <c r="V784" s="90">
        <v>6.3561824500000001E-3</v>
      </c>
      <c r="W784" s="102">
        <v>4.8486067989562585E-2</v>
      </c>
      <c r="X784" s="89">
        <v>2.8060542000000002E-3</v>
      </c>
      <c r="Y784" s="90">
        <v>1.2734132699999999E-3</v>
      </c>
      <c r="Z784" s="102">
        <v>9.0289251072480751E-3</v>
      </c>
      <c r="AA784" s="89">
        <v>1.6037164900000001E-2</v>
      </c>
      <c r="AB784" s="90">
        <v>6.1950656900000003E-3</v>
      </c>
      <c r="AC784" s="102">
        <v>1.068397562817848E-2</v>
      </c>
      <c r="AD784" s="89">
        <v>7.2175171999999998E-3</v>
      </c>
      <c r="AE784" s="90">
        <v>2.94464361E-3</v>
      </c>
      <c r="AF784" s="102">
        <v>3.9785002811395312E-3</v>
      </c>
      <c r="AG784" s="89">
        <v>3.0952252E-2</v>
      </c>
      <c r="AH784" s="90">
        <v>1.8558864830000001E-2</v>
      </c>
      <c r="AI784" s="102">
        <v>0.1066637032419538</v>
      </c>
      <c r="AJ784" s="89">
        <v>0.1230123</v>
      </c>
      <c r="AK784" s="90">
        <v>6.4981497499999999E-2</v>
      </c>
      <c r="AL784" s="104">
        <v>6.4981497499999999E-2</v>
      </c>
    </row>
    <row r="785" spans="1:38" x14ac:dyDescent="0.25">
      <c r="A785" s="71">
        <v>1994</v>
      </c>
      <c r="B785" s="72">
        <v>20</v>
      </c>
      <c r="C785" s="89">
        <v>2.0740917099999998</v>
      </c>
      <c r="D785" s="90">
        <v>0.92806592300000001</v>
      </c>
      <c r="E785" s="102">
        <v>5.4993113705916059</v>
      </c>
      <c r="F785" s="89">
        <v>0.82929989999999998</v>
      </c>
      <c r="G785" s="90">
        <v>0.369247887</v>
      </c>
      <c r="H785" s="102">
        <v>1.3306720294590579</v>
      </c>
      <c r="I785" s="89">
        <v>1.6311491300000001</v>
      </c>
      <c r="J785" s="90">
        <v>2.7064434030000002</v>
      </c>
      <c r="K785" s="102">
        <v>7.3406265032365443</v>
      </c>
      <c r="L785" s="89">
        <v>0.12061205999999999</v>
      </c>
      <c r="M785" s="90">
        <v>6.46014595E-2</v>
      </c>
      <c r="N785" s="102">
        <v>0.74406807798250607</v>
      </c>
      <c r="O785" s="89">
        <v>6.2654804120229645E-4</v>
      </c>
      <c r="P785" s="90">
        <v>8.36951030057413E-4</v>
      </c>
      <c r="Q785" s="102">
        <v>2.7968655376724547E-3</v>
      </c>
      <c r="R785" s="89">
        <v>7.4127608915906785E-4</v>
      </c>
      <c r="S785" s="90">
        <v>9.9022619047619046E-4</v>
      </c>
      <c r="T785" s="102">
        <v>3.6356007852657345E-3</v>
      </c>
      <c r="U785" s="89">
        <v>1.02796547E-2</v>
      </c>
      <c r="V785" s="90">
        <v>6.5264117799999997E-3</v>
      </c>
      <c r="W785" s="102">
        <v>4.7012302052529126E-2</v>
      </c>
      <c r="X785" s="89">
        <v>2.9248602000000001E-3</v>
      </c>
      <c r="Y785" s="90">
        <v>1.32132E-3</v>
      </c>
      <c r="Z785" s="102">
        <v>8.754492654351605E-3</v>
      </c>
      <c r="AA785" s="89">
        <v>1.6714654799999999E-2</v>
      </c>
      <c r="AB785" s="90">
        <v>6.465430195E-3</v>
      </c>
      <c r="AC785" s="102">
        <v>1.0359229671974701E-2</v>
      </c>
      <c r="AD785" s="89">
        <v>7.5216948999999996E-3</v>
      </c>
      <c r="AE785" s="90">
        <v>3.0664638E-3</v>
      </c>
      <c r="AF785" s="102">
        <v>3.8575759643961552E-3</v>
      </c>
      <c r="AG785" s="89">
        <v>3.2259378499999998E-2</v>
      </c>
      <c r="AH785" s="90">
        <v>1.9090866880000001E-2</v>
      </c>
      <c r="AI785" s="102">
        <v>0.10342170217867087</v>
      </c>
      <c r="AJ785" s="89">
        <v>0.1230123</v>
      </c>
      <c r="AK785" s="90">
        <v>6.4981497499999999E-2</v>
      </c>
      <c r="AL785" s="104">
        <v>6.4981497499999999E-2</v>
      </c>
    </row>
    <row r="786" spans="1:38" x14ac:dyDescent="0.25">
      <c r="A786" s="71">
        <v>1994</v>
      </c>
      <c r="B786" s="72">
        <v>21</v>
      </c>
      <c r="C786" s="89">
        <v>2.1547496900000001</v>
      </c>
      <c r="D786" s="90">
        <v>0.95224306800000003</v>
      </c>
      <c r="E786" s="102">
        <v>5.5073880415380847</v>
      </c>
      <c r="F786" s="89">
        <v>0.86381967999999998</v>
      </c>
      <c r="G786" s="90">
        <v>0.38346130750000001</v>
      </c>
      <c r="H786" s="102">
        <v>1.3371802595677287</v>
      </c>
      <c r="I786" s="89">
        <v>1.6541140599999999</v>
      </c>
      <c r="J786" s="90">
        <v>2.71105193</v>
      </c>
      <c r="K786" s="102">
        <v>7.357437210623285</v>
      </c>
      <c r="L786" s="89">
        <v>0.12061205999999999</v>
      </c>
      <c r="M786" s="90">
        <v>6.46014595E-2</v>
      </c>
      <c r="N786" s="102">
        <v>0.74437059850414644</v>
      </c>
      <c r="O786" s="89">
        <v>6.2654804120229645E-4</v>
      </c>
      <c r="P786" s="90">
        <v>8.36951030057413E-4</v>
      </c>
      <c r="Q786" s="102">
        <v>2.8105690281504049E-3</v>
      </c>
      <c r="R786" s="89">
        <v>7.4127608915906785E-4</v>
      </c>
      <c r="S786" s="90">
        <v>9.9022619047619046E-4</v>
      </c>
      <c r="T786" s="102">
        <v>3.6987273439064629E-3</v>
      </c>
      <c r="U786" s="89">
        <v>1.07070663E-2</v>
      </c>
      <c r="V786" s="90">
        <v>6.7062992900000003E-3</v>
      </c>
      <c r="W786" s="102">
        <v>4.7242348175936671E-2</v>
      </c>
      <c r="X786" s="89">
        <v>3.0464050999999999E-3</v>
      </c>
      <c r="Y786" s="90">
        <v>1.371604915E-3</v>
      </c>
      <c r="Z786" s="102">
        <v>8.7973405258778836E-3</v>
      </c>
      <c r="AA786" s="89">
        <v>1.7410653599999999E-2</v>
      </c>
      <c r="AB786" s="90">
        <v>6.7516772500000001E-3</v>
      </c>
      <c r="AC786" s="102">
        <v>1.0409918541011785E-2</v>
      </c>
      <c r="AD786" s="89">
        <v>7.8343501999999995E-3</v>
      </c>
      <c r="AE786" s="90">
        <v>3.195538955E-3</v>
      </c>
      <c r="AF786" s="102">
        <v>3.8764497447220541E-3</v>
      </c>
      <c r="AG786" s="89">
        <v>3.3601441699999998E-2</v>
      </c>
      <c r="AH786" s="90">
        <v>1.9653396180000001E-2</v>
      </c>
      <c r="AI786" s="102">
        <v>0.10392776138690238</v>
      </c>
      <c r="AJ786" s="89">
        <v>0.1230123</v>
      </c>
      <c r="AK786" s="90">
        <v>6.4981497499999999E-2</v>
      </c>
      <c r="AL786" s="104">
        <v>6.4981497499999999E-2</v>
      </c>
    </row>
    <row r="787" spans="1:38" x14ac:dyDescent="0.25">
      <c r="A787" s="71">
        <v>1994</v>
      </c>
      <c r="B787" s="72">
        <v>22</v>
      </c>
      <c r="C787" s="89">
        <v>2.2384293300000002</v>
      </c>
      <c r="D787" s="90">
        <v>0.9781007585</v>
      </c>
      <c r="E787" s="102">
        <v>5.514797946099848</v>
      </c>
      <c r="F787" s="89">
        <v>0.89918469999999995</v>
      </c>
      <c r="G787" s="90">
        <v>0.39855716450000001</v>
      </c>
      <c r="H787" s="102">
        <v>1.343148256246625</v>
      </c>
      <c r="I787" s="89">
        <v>1.67672113</v>
      </c>
      <c r="J787" s="90">
        <v>2.7156201775</v>
      </c>
      <c r="K787" s="102">
        <v>7.3728352061263553</v>
      </c>
      <c r="L787" s="89">
        <v>0.12061205999999999</v>
      </c>
      <c r="M787" s="90">
        <v>6.46014595E-2</v>
      </c>
      <c r="N787" s="102">
        <v>0.7446503003302346</v>
      </c>
      <c r="O787" s="89">
        <v>6.2654804120229645E-4</v>
      </c>
      <c r="P787" s="90">
        <v>8.36951030057413E-4</v>
      </c>
      <c r="Q787" s="102">
        <v>2.8231302082371997E-3</v>
      </c>
      <c r="R787" s="89">
        <v>7.4127608915906785E-4</v>
      </c>
      <c r="S787" s="90">
        <v>9.9022619047619046E-4</v>
      </c>
      <c r="T787" s="102">
        <v>3.7565672770114369E-3</v>
      </c>
      <c r="U787" s="89">
        <v>1.11455388E-2</v>
      </c>
      <c r="V787" s="90">
        <v>6.8966530550000002E-3</v>
      </c>
      <c r="W787" s="102">
        <v>4.7453181247852326E-2</v>
      </c>
      <c r="X787" s="89">
        <v>3.1715331999999999E-3</v>
      </c>
      <c r="Y787" s="90">
        <v>1.42514252E-3</v>
      </c>
      <c r="Z787" s="102">
        <v>8.8366039840950348E-3</v>
      </c>
      <c r="AA787" s="89">
        <v>1.81231395E-2</v>
      </c>
      <c r="AB787" s="90">
        <v>7.0553185400000001E-3</v>
      </c>
      <c r="AC787" s="102">
        <v>1.0456384224633054E-2</v>
      </c>
      <c r="AD787" s="89">
        <v>8.1554282999999998E-3</v>
      </c>
      <c r="AE787" s="90">
        <v>3.3322690499999999E-3</v>
      </c>
      <c r="AF787" s="102">
        <v>3.8937519147808158E-3</v>
      </c>
      <c r="AG787" s="89">
        <v>3.4977501000000001E-2</v>
      </c>
      <c r="AH787" s="90">
        <v>2.0248866115E-2</v>
      </c>
      <c r="AI787" s="102">
        <v>0.10439161156546067</v>
      </c>
      <c r="AJ787" s="89">
        <v>0.1230123</v>
      </c>
      <c r="AK787" s="90">
        <v>6.4981497499999999E-2</v>
      </c>
      <c r="AL787" s="104">
        <v>6.4981497499999999E-2</v>
      </c>
    </row>
    <row r="788" spans="1:38" x14ac:dyDescent="0.25">
      <c r="A788" s="71">
        <v>1994</v>
      </c>
      <c r="B788" s="72">
        <v>23</v>
      </c>
      <c r="C788" s="89">
        <v>2.3253833699999999</v>
      </c>
      <c r="D788" s="90">
        <v>1.005835281</v>
      </c>
      <c r="E788" s="102">
        <v>5.5211426084854107</v>
      </c>
      <c r="F788" s="89">
        <v>0.93558147000000003</v>
      </c>
      <c r="G788" s="90">
        <v>0.414656576</v>
      </c>
      <c r="H788" s="102">
        <v>1.3482682787793965</v>
      </c>
      <c r="I788" s="89">
        <v>1.69876564</v>
      </c>
      <c r="J788" s="90">
        <v>2.7201126974999998</v>
      </c>
      <c r="K788" s="102">
        <v>7.3860495614586839</v>
      </c>
      <c r="L788" s="89">
        <v>0.12061205999999999</v>
      </c>
      <c r="M788" s="90">
        <v>6.46014595E-2</v>
      </c>
      <c r="N788" s="102">
        <v>0.74488899593886915</v>
      </c>
      <c r="O788" s="89">
        <v>6.2654804120229645E-4</v>
      </c>
      <c r="P788" s="90">
        <v>8.36951030057413E-4</v>
      </c>
      <c r="Q788" s="102">
        <v>2.8339030688063656E-3</v>
      </c>
      <c r="R788" s="89">
        <v>7.4127608915906785E-4</v>
      </c>
      <c r="S788" s="90">
        <v>9.9022619047619046E-4</v>
      </c>
      <c r="T788" s="102">
        <v>3.8061798746687838E-3</v>
      </c>
      <c r="U788" s="89">
        <v>1.1596830900000001E-2</v>
      </c>
      <c r="V788" s="90">
        <v>7.0989901350000002E-3</v>
      </c>
      <c r="W788" s="102">
        <v>4.7634066905561288E-2</v>
      </c>
      <c r="X788" s="89">
        <v>3.3001886000000001E-3</v>
      </c>
      <c r="Y788" s="90">
        <v>1.482026655E-3</v>
      </c>
      <c r="Z788" s="102">
        <v>8.8702811745673543E-3</v>
      </c>
      <c r="AA788" s="89">
        <v>1.8856893100000001E-2</v>
      </c>
      <c r="AB788" s="90">
        <v>7.3795875500000004E-3</v>
      </c>
      <c r="AC788" s="102">
        <v>1.0496237311590386E-2</v>
      </c>
      <c r="AD788" s="89">
        <v>8.4861956999999991E-3</v>
      </c>
      <c r="AE788" s="90">
        <v>3.478279955E-3</v>
      </c>
      <c r="AF788" s="102">
        <v>3.9085903201489186E-3</v>
      </c>
      <c r="AG788" s="89">
        <v>3.6394255899999998E-2</v>
      </c>
      <c r="AH788" s="90">
        <v>2.0881968495E-2</v>
      </c>
      <c r="AI788" s="102">
        <v>0.10478947358334054</v>
      </c>
      <c r="AJ788" s="89">
        <v>0.1230123</v>
      </c>
      <c r="AK788" s="90">
        <v>6.4981497499999999E-2</v>
      </c>
      <c r="AL788" s="104">
        <v>6.4981497499999999E-2</v>
      </c>
    </row>
    <row r="789" spans="1:38" x14ac:dyDescent="0.25">
      <c r="A789" s="71">
        <v>1994</v>
      </c>
      <c r="B789" s="72">
        <v>24</v>
      </c>
      <c r="C789" s="89">
        <v>2.4157565499999998</v>
      </c>
      <c r="D789" s="90">
        <v>1.0355900714999999</v>
      </c>
      <c r="E789" s="102">
        <v>5.526153463544901</v>
      </c>
      <c r="F789" s="89">
        <v>0.97311296000000003</v>
      </c>
      <c r="G789" s="90">
        <v>0.43177755200000001</v>
      </c>
      <c r="H789" s="102">
        <v>1.352311068724694</v>
      </c>
      <c r="I789" s="89">
        <v>1.7204025199999999</v>
      </c>
      <c r="J789" s="90">
        <v>2.7246887129999999</v>
      </c>
      <c r="K789" s="102">
        <v>7.3964760056424588</v>
      </c>
      <c r="L789" s="89">
        <v>0.12061205999999999</v>
      </c>
      <c r="M789" s="90">
        <v>6.46014595E-2</v>
      </c>
      <c r="N789" s="102">
        <v>0.74507766962478394</v>
      </c>
      <c r="O789" s="89">
        <v>6.2654804120229645E-4</v>
      </c>
      <c r="P789" s="90">
        <v>8.36951030057413E-4</v>
      </c>
      <c r="Q789" s="102">
        <v>2.8424115109398364E-3</v>
      </c>
      <c r="R789" s="89">
        <v>7.4127608915906785E-4</v>
      </c>
      <c r="S789" s="90">
        <v>9.9022619047619046E-4</v>
      </c>
      <c r="T789" s="102">
        <v>3.8453729912020381E-3</v>
      </c>
      <c r="U789" s="89">
        <v>1.2061812200000001E-2</v>
      </c>
      <c r="V789" s="90">
        <v>7.3142993249999998E-3</v>
      </c>
      <c r="W789" s="102">
        <v>4.7776782259245455E-2</v>
      </c>
      <c r="X789" s="89">
        <v>3.4319249000000001E-3</v>
      </c>
      <c r="Y789" s="90">
        <v>1.54267019E-3</v>
      </c>
      <c r="Z789" s="102">
        <v>8.896882373985367E-3</v>
      </c>
      <c r="AA789" s="89">
        <v>1.96124167E-2</v>
      </c>
      <c r="AB789" s="90">
        <v>7.7253334799999998E-3</v>
      </c>
      <c r="AC789" s="102">
        <v>1.0527713574095598E-2</v>
      </c>
      <c r="AD789" s="89">
        <v>8.8250987000000006E-3</v>
      </c>
      <c r="AE789" s="90">
        <v>3.6341735150000002E-3</v>
      </c>
      <c r="AF789" s="102">
        <v>3.9203137225098435E-3</v>
      </c>
      <c r="AG789" s="89">
        <v>3.7850770300000003E-2</v>
      </c>
      <c r="AH789" s="90">
        <v>2.1556582255000001E-2</v>
      </c>
      <c r="AI789" s="102">
        <v>0.10510364863019582</v>
      </c>
      <c r="AJ789" s="89">
        <v>0.1230123</v>
      </c>
      <c r="AK789" s="90">
        <v>6.4981497499999999E-2</v>
      </c>
      <c r="AL789" s="104">
        <v>6.4981497499999999E-2</v>
      </c>
    </row>
    <row r="790" spans="1:38" x14ac:dyDescent="0.25">
      <c r="A790" s="71">
        <v>1994</v>
      </c>
      <c r="B790" s="72">
        <v>25</v>
      </c>
      <c r="C790" s="89">
        <v>2.4157565499999998</v>
      </c>
      <c r="D790" s="90">
        <v>1.0355900714999999</v>
      </c>
      <c r="E790" s="102">
        <v>5.5294418505293246</v>
      </c>
      <c r="F790" s="89">
        <v>0.97311296000000003</v>
      </c>
      <c r="G790" s="90">
        <v>0.43177755200000001</v>
      </c>
      <c r="H790" s="102">
        <v>1.3549584702073725</v>
      </c>
      <c r="I790" s="89">
        <v>1.7204025199999999</v>
      </c>
      <c r="J790" s="90">
        <v>2.7246887129999999</v>
      </c>
      <c r="K790" s="102">
        <v>7.4033120866404021</v>
      </c>
      <c r="L790" s="89">
        <v>0.12061205999999999</v>
      </c>
      <c r="M790" s="90">
        <v>6.46014595E-2</v>
      </c>
      <c r="N790" s="102">
        <v>0.74520142572416104</v>
      </c>
      <c r="O790" s="89">
        <v>6.2654804120229645E-4</v>
      </c>
      <c r="P790" s="90">
        <v>8.36951030057413E-4</v>
      </c>
      <c r="Q790" s="102">
        <v>2.847988317776759E-3</v>
      </c>
      <c r="R790" s="89">
        <v>7.4127608915906785E-4</v>
      </c>
      <c r="S790" s="90">
        <v>9.9022619047619046E-4</v>
      </c>
      <c r="T790" s="102">
        <v>3.8710437159351738E-3</v>
      </c>
      <c r="U790" s="89">
        <v>1.2061812200000001E-2</v>
      </c>
      <c r="V790" s="90">
        <v>7.3142993249999998E-3</v>
      </c>
      <c r="W790" s="102">
        <v>4.7870445112453794E-2</v>
      </c>
      <c r="X790" s="89">
        <v>3.4319249000000001E-3</v>
      </c>
      <c r="Y790" s="90">
        <v>1.54267019E-3</v>
      </c>
      <c r="Z790" s="102">
        <v>8.9142970956193387E-3</v>
      </c>
      <c r="AA790" s="89">
        <v>1.96124167E-2</v>
      </c>
      <c r="AB790" s="90">
        <v>7.7253334799999998E-3</v>
      </c>
      <c r="AC790" s="102">
        <v>1.0548324992181368E-2</v>
      </c>
      <c r="AD790" s="89">
        <v>8.8250987000000006E-3</v>
      </c>
      <c r="AE790" s="90">
        <v>3.6341735150000002E-3</v>
      </c>
      <c r="AF790" s="102">
        <v>3.9279862353703253E-3</v>
      </c>
      <c r="AG790" s="89">
        <v>3.7850770300000003E-2</v>
      </c>
      <c r="AH790" s="90">
        <v>2.1556582255000001E-2</v>
      </c>
      <c r="AI790" s="102">
        <v>0.10530942246647595</v>
      </c>
      <c r="AJ790" s="89">
        <v>0.1230123</v>
      </c>
      <c r="AK790" s="90">
        <v>6.4981497499999999E-2</v>
      </c>
      <c r="AL790" s="104">
        <v>6.4981497499999999E-2</v>
      </c>
    </row>
    <row r="791" spans="1:38" x14ac:dyDescent="0.25">
      <c r="A791" s="71">
        <v>1994</v>
      </c>
      <c r="B791" s="72">
        <v>26</v>
      </c>
      <c r="C791" s="89">
        <v>2.4157565499999998</v>
      </c>
      <c r="D791" s="90">
        <v>1.0355900714999999</v>
      </c>
      <c r="E791" s="102">
        <v>5.530657299858011</v>
      </c>
      <c r="F791" s="89">
        <v>0.97311296000000003</v>
      </c>
      <c r="G791" s="90">
        <v>0.43177755200000001</v>
      </c>
      <c r="H791" s="102">
        <v>1.355922130244235</v>
      </c>
      <c r="I791" s="89">
        <v>1.7204025199999999</v>
      </c>
      <c r="J791" s="90">
        <v>2.7246887129999999</v>
      </c>
      <c r="K791" s="102">
        <v>7.4057917899004568</v>
      </c>
      <c r="L791" s="89">
        <v>0.12061205999999999</v>
      </c>
      <c r="M791" s="90">
        <v>6.46014595E-2</v>
      </c>
      <c r="N791" s="102">
        <v>0.74524804291225843</v>
      </c>
      <c r="O791" s="89">
        <v>6.2654804120229645E-4</v>
      </c>
      <c r="P791" s="90">
        <v>8.36951030057413E-4</v>
      </c>
      <c r="Q791" s="102">
        <v>2.850012116688754E-3</v>
      </c>
      <c r="R791" s="89">
        <v>7.4127608915906785E-4</v>
      </c>
      <c r="S791" s="90">
        <v>9.9022619047619046E-4</v>
      </c>
      <c r="T791" s="102">
        <v>3.8803939319123249E-3</v>
      </c>
      <c r="U791" s="89">
        <v>1.2061812200000001E-2</v>
      </c>
      <c r="V791" s="90">
        <v>7.3142993249999998E-3</v>
      </c>
      <c r="W791" s="102">
        <v>4.790443320023801E-2</v>
      </c>
      <c r="X791" s="89">
        <v>3.4319249000000001E-3</v>
      </c>
      <c r="Y791" s="90">
        <v>1.54267019E-3</v>
      </c>
      <c r="Z791" s="102">
        <v>8.9206335318884871E-3</v>
      </c>
      <c r="AA791" s="89">
        <v>1.96124167E-2</v>
      </c>
      <c r="AB791" s="90">
        <v>7.7253334799999998E-3</v>
      </c>
      <c r="AC791" s="102">
        <v>1.0555823710644884E-2</v>
      </c>
      <c r="AD791" s="89">
        <v>8.8250987000000006E-3</v>
      </c>
      <c r="AE791" s="90">
        <v>3.6341735150000002E-3</v>
      </c>
      <c r="AF791" s="102">
        <v>3.9307845804280811E-3</v>
      </c>
      <c r="AG791" s="89">
        <v>3.7850770300000003E-2</v>
      </c>
      <c r="AH791" s="90">
        <v>2.1556582255000001E-2</v>
      </c>
      <c r="AI791" s="102">
        <v>0.10538439540002854</v>
      </c>
      <c r="AJ791" s="89">
        <v>0.1230123</v>
      </c>
      <c r="AK791" s="90">
        <v>6.4981497499999999E-2</v>
      </c>
      <c r="AL791" s="104">
        <v>6.4981497499999999E-2</v>
      </c>
    </row>
    <row r="792" spans="1:38" x14ac:dyDescent="0.25">
      <c r="A792" s="71">
        <v>1994</v>
      </c>
      <c r="B792" s="72">
        <v>27</v>
      </c>
      <c r="C792" s="89">
        <v>2.4157565499999998</v>
      </c>
      <c r="D792" s="90">
        <v>1.0355900714999999</v>
      </c>
      <c r="E792" s="102">
        <v>5.5312475446233451</v>
      </c>
      <c r="F792" s="89">
        <v>0.97311296000000003</v>
      </c>
      <c r="G792" s="90">
        <v>0.43177755200000001</v>
      </c>
      <c r="H792" s="102">
        <v>1.356394750674522</v>
      </c>
      <c r="I792" s="89">
        <v>1.7204025199999999</v>
      </c>
      <c r="J792" s="90">
        <v>2.7246887129999999</v>
      </c>
      <c r="K792" s="102">
        <v>7.4070196849705416</v>
      </c>
      <c r="L792" s="89">
        <v>0.12061205999999999</v>
      </c>
      <c r="M792" s="90">
        <v>6.46014595E-2</v>
      </c>
      <c r="N792" s="102">
        <v>0.74527034397262681</v>
      </c>
      <c r="O792" s="89">
        <v>6.2654804120229645E-4</v>
      </c>
      <c r="P792" s="90">
        <v>8.36951030057413E-4</v>
      </c>
      <c r="Q792" s="102">
        <v>2.8510112597099116E-3</v>
      </c>
      <c r="R792" s="89">
        <v>7.4127608915906785E-4</v>
      </c>
      <c r="S792" s="90">
        <v>9.9022619047619046E-4</v>
      </c>
      <c r="T792" s="102">
        <v>3.884990355646462E-3</v>
      </c>
      <c r="U792" s="89">
        <v>1.2061812200000001E-2</v>
      </c>
      <c r="V792" s="90">
        <v>7.3142993249999998E-3</v>
      </c>
      <c r="W792" s="102">
        <v>4.7921263963916716E-2</v>
      </c>
      <c r="X792" s="89">
        <v>3.4319249000000001E-3</v>
      </c>
      <c r="Y792" s="90">
        <v>1.54267019E-3</v>
      </c>
      <c r="Z792" s="102">
        <v>8.9237554425039192E-3</v>
      </c>
      <c r="AA792" s="89">
        <v>1.96124167E-2</v>
      </c>
      <c r="AB792" s="90">
        <v>7.7253334799999998E-3</v>
      </c>
      <c r="AC792" s="102">
        <v>1.0559513826681353E-2</v>
      </c>
      <c r="AD792" s="89">
        <v>8.8250987000000006E-3</v>
      </c>
      <c r="AE792" s="90">
        <v>3.6341735150000002E-3</v>
      </c>
      <c r="AF792" s="102">
        <v>3.9321615391339319E-3</v>
      </c>
      <c r="AG792" s="89">
        <v>3.7850770300000003E-2</v>
      </c>
      <c r="AH792" s="90">
        <v>2.1556582255000001E-2</v>
      </c>
      <c r="AI792" s="102">
        <v>0.10542111515532945</v>
      </c>
      <c r="AJ792" s="89">
        <v>0.1230123</v>
      </c>
      <c r="AK792" s="90">
        <v>6.4981497499999999E-2</v>
      </c>
      <c r="AL792" s="104">
        <v>6.4981497499999999E-2</v>
      </c>
    </row>
    <row r="793" spans="1:38" x14ac:dyDescent="0.25">
      <c r="A793" s="71">
        <v>1994</v>
      </c>
      <c r="B793" s="72">
        <v>28</v>
      </c>
      <c r="C793" s="89">
        <v>2.4157565499999998</v>
      </c>
      <c r="D793" s="90">
        <v>1.0355900714999999</v>
      </c>
      <c r="E793" s="102">
        <v>5.5317054246858763</v>
      </c>
      <c r="F793" s="89">
        <v>0.97311296000000003</v>
      </c>
      <c r="G793" s="90">
        <v>0.43177755200000001</v>
      </c>
      <c r="H793" s="102">
        <v>1.3567770699081159</v>
      </c>
      <c r="I793" s="89">
        <v>1.7204025199999999</v>
      </c>
      <c r="J793" s="90">
        <v>2.7246887129999999</v>
      </c>
      <c r="K793" s="102">
        <v>7.4080014758938777</v>
      </c>
      <c r="L793" s="89">
        <v>0.12061205999999999</v>
      </c>
      <c r="M793" s="90">
        <v>6.46014595E-2</v>
      </c>
      <c r="N793" s="102">
        <v>0.7452873435041093</v>
      </c>
      <c r="O793" s="89">
        <v>6.2654804120229645E-4</v>
      </c>
      <c r="P793" s="90">
        <v>8.36951030057413E-4</v>
      </c>
      <c r="Q793" s="102">
        <v>2.8518138235737833E-3</v>
      </c>
      <c r="R793" s="89">
        <v>7.4127608915906785E-4</v>
      </c>
      <c r="S793" s="90">
        <v>9.9022619047619046E-4</v>
      </c>
      <c r="T793" s="102">
        <v>3.8886973138788912E-3</v>
      </c>
      <c r="U793" s="89">
        <v>1.2061812200000001E-2</v>
      </c>
      <c r="V793" s="90">
        <v>7.3142993249999998E-3</v>
      </c>
      <c r="W793" s="102">
        <v>4.7934682988857516E-2</v>
      </c>
      <c r="X793" s="89">
        <v>3.4319249000000001E-3</v>
      </c>
      <c r="Y793" s="90">
        <v>1.54267019E-3</v>
      </c>
      <c r="Z793" s="102">
        <v>8.9262573431898654E-3</v>
      </c>
      <c r="AA793" s="89">
        <v>1.96124167E-2</v>
      </c>
      <c r="AB793" s="90">
        <v>7.7253334799999998E-3</v>
      </c>
      <c r="AC793" s="102">
        <v>1.0562459746977306E-2</v>
      </c>
      <c r="AD793" s="89">
        <v>8.8250987000000006E-3</v>
      </c>
      <c r="AE793" s="90">
        <v>3.6341735150000002E-3</v>
      </c>
      <c r="AF793" s="102">
        <v>3.9332595271449819E-3</v>
      </c>
      <c r="AG793" s="89">
        <v>3.7850770300000003E-2</v>
      </c>
      <c r="AH793" s="90">
        <v>2.1556582255000001E-2</v>
      </c>
      <c r="AI793" s="102">
        <v>0.1054508059081733</v>
      </c>
      <c r="AJ793" s="89">
        <v>0.1230123</v>
      </c>
      <c r="AK793" s="90">
        <v>6.4981497499999999E-2</v>
      </c>
      <c r="AL793" s="104">
        <v>6.4981497499999999E-2</v>
      </c>
    </row>
    <row r="794" spans="1:38" x14ac:dyDescent="0.25">
      <c r="A794" s="71">
        <v>1994</v>
      </c>
      <c r="B794" s="72">
        <v>29</v>
      </c>
      <c r="C794" s="89">
        <v>2.4157565499999998</v>
      </c>
      <c r="D794" s="90">
        <v>1.0355900714999999</v>
      </c>
      <c r="E794" s="102">
        <v>5.5320295577511471</v>
      </c>
      <c r="F794" s="89">
        <v>0.97311296000000003</v>
      </c>
      <c r="G794" s="90">
        <v>0.43177755200000001</v>
      </c>
      <c r="H794" s="102">
        <v>1.3570445728592231</v>
      </c>
      <c r="I794" s="89">
        <v>1.7204025199999999</v>
      </c>
      <c r="J794" s="90">
        <v>2.7246887129999999</v>
      </c>
      <c r="K794" s="102">
        <v>7.4086698052179756</v>
      </c>
      <c r="L794" s="89">
        <v>0.12061205999999999</v>
      </c>
      <c r="M794" s="90">
        <v>6.46014595E-2</v>
      </c>
      <c r="N794" s="102">
        <v>0.74529831553555037</v>
      </c>
      <c r="O794" s="89">
        <v>6.2654804120229645E-4</v>
      </c>
      <c r="P794" s="90">
        <v>8.36951030057413E-4</v>
      </c>
      <c r="Q794" s="102">
        <v>2.8523757782701162E-3</v>
      </c>
      <c r="R794" s="89">
        <v>7.4127608915906785E-4</v>
      </c>
      <c r="S794" s="90">
        <v>9.9022619047619046E-4</v>
      </c>
      <c r="T794" s="102">
        <v>3.8912930258816264E-3</v>
      </c>
      <c r="U794" s="89">
        <v>1.2061812200000001E-2</v>
      </c>
      <c r="V794" s="90">
        <v>7.3142993249999998E-3</v>
      </c>
      <c r="W794" s="102">
        <v>4.7944114313157531E-2</v>
      </c>
      <c r="X794" s="89">
        <v>3.4319249000000001E-3</v>
      </c>
      <c r="Y794" s="90">
        <v>1.54267019E-3</v>
      </c>
      <c r="Z794" s="102">
        <v>8.9280101271848218E-3</v>
      </c>
      <c r="AA794" s="89">
        <v>1.96124167E-2</v>
      </c>
      <c r="AB794" s="90">
        <v>7.7253334799999998E-3</v>
      </c>
      <c r="AC794" s="102">
        <v>1.0564562205738681E-2</v>
      </c>
      <c r="AD794" s="89">
        <v>8.8250987000000006E-3</v>
      </c>
      <c r="AE794" s="90">
        <v>3.6341735150000002E-3</v>
      </c>
      <c r="AF794" s="102">
        <v>3.934033912646036E-3</v>
      </c>
      <c r="AG794" s="89">
        <v>3.7850770300000003E-2</v>
      </c>
      <c r="AH794" s="90">
        <v>2.1556582255000001E-2</v>
      </c>
      <c r="AI794" s="102">
        <v>0.10547157083460028</v>
      </c>
      <c r="AJ794" s="89">
        <v>0.1230123</v>
      </c>
      <c r="AK794" s="90">
        <v>6.4981497499999999E-2</v>
      </c>
      <c r="AL794" s="104">
        <v>6.4981497499999999E-2</v>
      </c>
    </row>
    <row r="795" spans="1:38" x14ac:dyDescent="0.25">
      <c r="A795" s="71">
        <v>1994</v>
      </c>
      <c r="B795" s="72">
        <v>30</v>
      </c>
      <c r="C795" s="89">
        <v>2.4157565499999998</v>
      </c>
      <c r="D795" s="90">
        <v>1.0355900714999999</v>
      </c>
      <c r="E795" s="102">
        <v>5.5322441316354958</v>
      </c>
      <c r="F795" s="89">
        <v>0.97311296000000003</v>
      </c>
      <c r="G795" s="90">
        <v>0.43177755200000001</v>
      </c>
      <c r="H795" s="102">
        <v>1.3572099047674677</v>
      </c>
      <c r="I795" s="89">
        <v>1.7204025199999999</v>
      </c>
      <c r="J795" s="90">
        <v>2.7246887129999999</v>
      </c>
      <c r="K795" s="102">
        <v>7.409130094312748</v>
      </c>
      <c r="L795" s="89">
        <v>0.12061205999999999</v>
      </c>
      <c r="M795" s="90">
        <v>6.46014595E-2</v>
      </c>
      <c r="N795" s="102">
        <v>0.74530666793046907</v>
      </c>
      <c r="O795" s="89">
        <v>6.2654804120229645E-4</v>
      </c>
      <c r="P795" s="90">
        <v>8.36951030057413E-4</v>
      </c>
      <c r="Q795" s="102">
        <v>2.8527288971112457E-3</v>
      </c>
      <c r="R795" s="89">
        <v>7.4127608915906785E-4</v>
      </c>
      <c r="S795" s="90">
        <v>9.9022619047619046E-4</v>
      </c>
      <c r="T795" s="102">
        <v>3.8928534297813467E-3</v>
      </c>
      <c r="U795" s="89">
        <v>1.2061812200000001E-2</v>
      </c>
      <c r="V795" s="90">
        <v>7.3142993249999998E-3</v>
      </c>
      <c r="W795" s="102">
        <v>4.7949997569764646E-2</v>
      </c>
      <c r="X795" s="89">
        <v>3.4319249000000001E-3</v>
      </c>
      <c r="Y795" s="90">
        <v>1.54267019E-3</v>
      </c>
      <c r="Z795" s="102">
        <v>8.9291076895044123E-3</v>
      </c>
      <c r="AA795" s="89">
        <v>1.96124167E-2</v>
      </c>
      <c r="AB795" s="90">
        <v>7.7253334799999998E-3</v>
      </c>
      <c r="AC795" s="102">
        <v>1.0565858780876246E-2</v>
      </c>
      <c r="AD795" s="89">
        <v>8.8250987000000006E-3</v>
      </c>
      <c r="AE795" s="90">
        <v>3.6341735150000002E-3</v>
      </c>
      <c r="AF795" s="102">
        <v>3.9345139932515736E-3</v>
      </c>
      <c r="AG795" s="89">
        <v>3.7850770300000003E-2</v>
      </c>
      <c r="AH795" s="90">
        <v>2.1556582255000001E-2</v>
      </c>
      <c r="AI795" s="102">
        <v>0.10548440109301742</v>
      </c>
      <c r="AJ795" s="89">
        <v>0.1230123</v>
      </c>
      <c r="AK795" s="90">
        <v>6.4981497499999999E-2</v>
      </c>
      <c r="AL795" s="104">
        <v>6.4981497499999999E-2</v>
      </c>
    </row>
    <row r="796" spans="1:38" ht="13" x14ac:dyDescent="0.3">
      <c r="A796" s="71">
        <v>1994</v>
      </c>
      <c r="B796" s="72">
        <v>31</v>
      </c>
      <c r="C796" s="89">
        <v>2.4157565499999998</v>
      </c>
      <c r="D796" s="90">
        <v>1.0355900714999999</v>
      </c>
      <c r="E796" s="91">
        <v>5.5322441316354958</v>
      </c>
      <c r="F796" s="89">
        <v>0.97311296000000003</v>
      </c>
      <c r="G796" s="90">
        <v>0.43177755200000001</v>
      </c>
      <c r="H796" s="91">
        <v>1.3572099047674677</v>
      </c>
      <c r="I796" s="89">
        <v>1.7204025199999999</v>
      </c>
      <c r="J796" s="90">
        <v>2.7246887129999999</v>
      </c>
      <c r="K796" s="91">
        <v>7.409130094312748</v>
      </c>
      <c r="L796" s="89">
        <v>0.12061205999999999</v>
      </c>
      <c r="M796" s="90">
        <v>6.46014595E-2</v>
      </c>
      <c r="N796" s="91">
        <v>0.74530666793046907</v>
      </c>
      <c r="O796" s="89">
        <v>6.2654804120229645E-4</v>
      </c>
      <c r="P796" s="90">
        <v>8.36951030057413E-4</v>
      </c>
      <c r="Q796" s="91">
        <v>2.8527288971112457E-3</v>
      </c>
      <c r="R796" s="89">
        <v>7.4127608915906785E-4</v>
      </c>
      <c r="S796" s="90">
        <v>9.9022619047619046E-4</v>
      </c>
      <c r="T796" s="91">
        <v>3.8928534297813467E-3</v>
      </c>
      <c r="U796" s="89">
        <v>1.2061812200000001E-2</v>
      </c>
      <c r="V796" s="90">
        <v>7.3142993249999998E-3</v>
      </c>
      <c r="W796" s="91">
        <v>4.7949997569764646E-2</v>
      </c>
      <c r="X796" s="89">
        <v>3.4319249000000001E-3</v>
      </c>
      <c r="Y796" s="90">
        <v>1.54267019E-3</v>
      </c>
      <c r="Z796" s="91">
        <v>8.9291076895044123E-3</v>
      </c>
      <c r="AA796" s="89">
        <v>1.96124167E-2</v>
      </c>
      <c r="AB796" s="90">
        <v>7.7253334799999998E-3</v>
      </c>
      <c r="AC796" s="91">
        <v>1.0565858780876246E-2</v>
      </c>
      <c r="AD796" s="89">
        <v>8.8250987000000006E-3</v>
      </c>
      <c r="AE796" s="90">
        <v>3.6341735150000002E-3</v>
      </c>
      <c r="AF796" s="91">
        <v>3.9345139932515736E-3</v>
      </c>
      <c r="AG796" s="89">
        <v>3.7850770300000003E-2</v>
      </c>
      <c r="AH796" s="90">
        <v>2.1556582255000001E-2</v>
      </c>
      <c r="AI796" s="91">
        <v>0.10548440109301742</v>
      </c>
      <c r="AJ796" s="89">
        <v>0.1230123</v>
      </c>
      <c r="AK796" s="90">
        <v>6.4981497499999999E-2</v>
      </c>
      <c r="AL796" s="104">
        <v>6.4981497499999999E-2</v>
      </c>
    </row>
    <row r="797" spans="1:38" ht="13" x14ac:dyDescent="0.3">
      <c r="A797" s="71">
        <v>1994</v>
      </c>
      <c r="B797" s="72">
        <v>32</v>
      </c>
      <c r="C797" s="89">
        <v>2.4157565499999998</v>
      </c>
      <c r="D797" s="90">
        <v>1.0355900714999999</v>
      </c>
      <c r="E797" s="91">
        <v>5.5322441316354958</v>
      </c>
      <c r="F797" s="89">
        <v>0.97311296000000003</v>
      </c>
      <c r="G797" s="90">
        <v>0.43177755200000001</v>
      </c>
      <c r="H797" s="91">
        <v>1.3572099047674677</v>
      </c>
      <c r="I797" s="89">
        <v>1.7204025199999999</v>
      </c>
      <c r="J797" s="90">
        <v>2.7246887129999999</v>
      </c>
      <c r="K797" s="91">
        <v>7.409130094312748</v>
      </c>
      <c r="L797" s="89">
        <v>0.12061205999999999</v>
      </c>
      <c r="M797" s="90">
        <v>6.46014595E-2</v>
      </c>
      <c r="N797" s="91">
        <v>0.74530666793046907</v>
      </c>
      <c r="O797" s="89">
        <v>6.2654804120229645E-4</v>
      </c>
      <c r="P797" s="90">
        <v>8.36951030057413E-4</v>
      </c>
      <c r="Q797" s="91">
        <v>2.8527288971112457E-3</v>
      </c>
      <c r="R797" s="89">
        <v>7.4127608915906785E-4</v>
      </c>
      <c r="S797" s="90">
        <v>9.9022619047619046E-4</v>
      </c>
      <c r="T797" s="91">
        <v>3.8928534297813467E-3</v>
      </c>
      <c r="U797" s="89">
        <v>1.2061812200000001E-2</v>
      </c>
      <c r="V797" s="90">
        <v>7.3142993249999998E-3</v>
      </c>
      <c r="W797" s="91">
        <v>4.7949997569764646E-2</v>
      </c>
      <c r="X797" s="89">
        <v>3.4319249000000001E-3</v>
      </c>
      <c r="Y797" s="90">
        <v>1.54267019E-3</v>
      </c>
      <c r="Z797" s="91">
        <v>8.9291076895044123E-3</v>
      </c>
      <c r="AA797" s="89">
        <v>1.96124167E-2</v>
      </c>
      <c r="AB797" s="90">
        <v>7.7253334799999998E-3</v>
      </c>
      <c r="AC797" s="91">
        <v>1.0565858780876246E-2</v>
      </c>
      <c r="AD797" s="89">
        <v>8.8250987000000006E-3</v>
      </c>
      <c r="AE797" s="90">
        <v>3.6341735150000002E-3</v>
      </c>
      <c r="AF797" s="91">
        <v>3.9345139932515736E-3</v>
      </c>
      <c r="AG797" s="89">
        <v>3.7850770300000003E-2</v>
      </c>
      <c r="AH797" s="90">
        <v>2.1556582255000001E-2</v>
      </c>
      <c r="AI797" s="91">
        <v>0.10548440109301742</v>
      </c>
      <c r="AJ797" s="89">
        <v>0.1230123</v>
      </c>
      <c r="AK797" s="90">
        <v>6.4981497499999999E-2</v>
      </c>
      <c r="AL797" s="104">
        <v>6.4981497499999999E-2</v>
      </c>
    </row>
    <row r="798" spans="1:38" ht="13" x14ac:dyDescent="0.3">
      <c r="A798" s="71">
        <v>1994</v>
      </c>
      <c r="B798" s="72">
        <v>33</v>
      </c>
      <c r="C798" s="89">
        <v>2.4157565499999998</v>
      </c>
      <c r="D798" s="90">
        <v>1.0355900714999999</v>
      </c>
      <c r="E798" s="91">
        <v>5.5322441316354958</v>
      </c>
      <c r="F798" s="89">
        <v>0.97311296000000003</v>
      </c>
      <c r="G798" s="90">
        <v>0.43177755200000001</v>
      </c>
      <c r="H798" s="91">
        <v>1.3572099047674677</v>
      </c>
      <c r="I798" s="89">
        <v>1.7204025199999999</v>
      </c>
      <c r="J798" s="90">
        <v>2.7246887129999999</v>
      </c>
      <c r="K798" s="91">
        <v>7.409130094312748</v>
      </c>
      <c r="L798" s="89">
        <v>0.12061205999999999</v>
      </c>
      <c r="M798" s="90">
        <v>6.46014595E-2</v>
      </c>
      <c r="N798" s="91">
        <v>0.74530666793046907</v>
      </c>
      <c r="O798" s="89">
        <v>6.2654804120229645E-4</v>
      </c>
      <c r="P798" s="90">
        <v>8.36951030057413E-4</v>
      </c>
      <c r="Q798" s="91">
        <v>2.8527288971112457E-3</v>
      </c>
      <c r="R798" s="89">
        <v>7.4127608915906785E-4</v>
      </c>
      <c r="S798" s="90">
        <v>9.9022619047619046E-4</v>
      </c>
      <c r="T798" s="91">
        <v>3.8928534297813467E-3</v>
      </c>
      <c r="U798" s="89">
        <v>1.2061812200000001E-2</v>
      </c>
      <c r="V798" s="90">
        <v>7.3142993249999998E-3</v>
      </c>
      <c r="W798" s="91">
        <v>4.7949997569764646E-2</v>
      </c>
      <c r="X798" s="89">
        <v>3.4319249000000001E-3</v>
      </c>
      <c r="Y798" s="90">
        <v>1.54267019E-3</v>
      </c>
      <c r="Z798" s="91">
        <v>8.9291076895044123E-3</v>
      </c>
      <c r="AA798" s="89">
        <v>1.96124167E-2</v>
      </c>
      <c r="AB798" s="90">
        <v>7.7253334799999998E-3</v>
      </c>
      <c r="AC798" s="91">
        <v>1.0565858780876246E-2</v>
      </c>
      <c r="AD798" s="89">
        <v>8.8250987000000006E-3</v>
      </c>
      <c r="AE798" s="90">
        <v>3.6341735150000002E-3</v>
      </c>
      <c r="AF798" s="91">
        <v>3.9345139932515736E-3</v>
      </c>
      <c r="AG798" s="89">
        <v>3.7850770300000003E-2</v>
      </c>
      <c r="AH798" s="90">
        <v>2.1556582255000001E-2</v>
      </c>
      <c r="AI798" s="91">
        <v>0.10548440109301742</v>
      </c>
      <c r="AJ798" s="89">
        <v>0.1230123</v>
      </c>
      <c r="AK798" s="90">
        <v>6.4981497499999999E-2</v>
      </c>
      <c r="AL798" s="104">
        <v>6.4981497499999999E-2</v>
      </c>
    </row>
    <row r="799" spans="1:38" ht="13" x14ac:dyDescent="0.3">
      <c r="A799" s="71">
        <v>1994</v>
      </c>
      <c r="B799" s="72">
        <v>34</v>
      </c>
      <c r="C799" s="89">
        <v>2.4157565499999998</v>
      </c>
      <c r="D799" s="90">
        <v>1.0355900714999999</v>
      </c>
      <c r="E799" s="91">
        <v>5.5322441316354958</v>
      </c>
      <c r="F799" s="89">
        <v>0.97311296000000003</v>
      </c>
      <c r="G799" s="90">
        <v>0.43177755200000001</v>
      </c>
      <c r="H799" s="91">
        <v>1.3572099047674677</v>
      </c>
      <c r="I799" s="89">
        <v>1.7204025199999999</v>
      </c>
      <c r="J799" s="90">
        <v>2.7246887129999999</v>
      </c>
      <c r="K799" s="91">
        <v>7.409130094312748</v>
      </c>
      <c r="L799" s="89">
        <v>0.12061205999999999</v>
      </c>
      <c r="M799" s="90">
        <v>6.46014595E-2</v>
      </c>
      <c r="N799" s="91">
        <v>0.74530666793046907</v>
      </c>
      <c r="O799" s="89">
        <v>6.2654804120229645E-4</v>
      </c>
      <c r="P799" s="90">
        <v>8.36951030057413E-4</v>
      </c>
      <c r="Q799" s="91">
        <v>2.8527288971112457E-3</v>
      </c>
      <c r="R799" s="89">
        <v>7.4127608915906785E-4</v>
      </c>
      <c r="S799" s="90">
        <v>9.9022619047619046E-4</v>
      </c>
      <c r="T799" s="91">
        <v>3.8928534297813467E-3</v>
      </c>
      <c r="U799" s="89">
        <v>1.2061812200000001E-2</v>
      </c>
      <c r="V799" s="90">
        <v>7.3142993249999998E-3</v>
      </c>
      <c r="W799" s="91">
        <v>4.7949997569764646E-2</v>
      </c>
      <c r="X799" s="89">
        <v>3.4319249000000001E-3</v>
      </c>
      <c r="Y799" s="90">
        <v>1.54267019E-3</v>
      </c>
      <c r="Z799" s="91">
        <v>8.9291076895044123E-3</v>
      </c>
      <c r="AA799" s="89">
        <v>1.96124167E-2</v>
      </c>
      <c r="AB799" s="90">
        <v>7.7253334799999998E-3</v>
      </c>
      <c r="AC799" s="91">
        <v>1.0565858780876246E-2</v>
      </c>
      <c r="AD799" s="89">
        <v>8.8250987000000006E-3</v>
      </c>
      <c r="AE799" s="90">
        <v>3.6341735150000002E-3</v>
      </c>
      <c r="AF799" s="91">
        <v>3.9345139932515736E-3</v>
      </c>
      <c r="AG799" s="89">
        <v>3.7850770300000003E-2</v>
      </c>
      <c r="AH799" s="90">
        <v>2.1556582255000001E-2</v>
      </c>
      <c r="AI799" s="91">
        <v>0.10548440109301742</v>
      </c>
      <c r="AJ799" s="89">
        <v>0.1230123</v>
      </c>
      <c r="AK799" s="90">
        <v>6.4981497499999999E-2</v>
      </c>
      <c r="AL799" s="104">
        <v>6.4981497499999999E-2</v>
      </c>
    </row>
    <row r="800" spans="1:38" ht="13" x14ac:dyDescent="0.3">
      <c r="A800" s="71">
        <v>1994</v>
      </c>
      <c r="B800" s="72">
        <v>35</v>
      </c>
      <c r="C800" s="89">
        <v>2.4157565499999998</v>
      </c>
      <c r="D800" s="90">
        <v>1.0355900714999999</v>
      </c>
      <c r="E800" s="91">
        <v>5.5322441316354958</v>
      </c>
      <c r="F800" s="89">
        <v>0.97311296000000003</v>
      </c>
      <c r="G800" s="90">
        <v>0.43177755200000001</v>
      </c>
      <c r="H800" s="91">
        <v>1.3572099047674677</v>
      </c>
      <c r="I800" s="89">
        <v>1.7204025199999999</v>
      </c>
      <c r="J800" s="90">
        <v>2.7246887129999999</v>
      </c>
      <c r="K800" s="91">
        <v>7.409130094312748</v>
      </c>
      <c r="L800" s="89">
        <v>0.12061205999999999</v>
      </c>
      <c r="M800" s="90">
        <v>6.46014595E-2</v>
      </c>
      <c r="N800" s="91">
        <v>0.74530666793046907</v>
      </c>
      <c r="O800" s="89">
        <v>6.2654804120229645E-4</v>
      </c>
      <c r="P800" s="90">
        <v>8.36951030057413E-4</v>
      </c>
      <c r="Q800" s="91">
        <v>2.8527288971112457E-3</v>
      </c>
      <c r="R800" s="89">
        <v>7.4127608915906785E-4</v>
      </c>
      <c r="S800" s="90">
        <v>9.9022619047619046E-4</v>
      </c>
      <c r="T800" s="91">
        <v>3.8928534297813467E-3</v>
      </c>
      <c r="U800" s="89">
        <v>1.2061812200000001E-2</v>
      </c>
      <c r="V800" s="90">
        <v>7.3142993249999998E-3</v>
      </c>
      <c r="W800" s="91">
        <v>4.7949997569764646E-2</v>
      </c>
      <c r="X800" s="89">
        <v>3.4319249000000001E-3</v>
      </c>
      <c r="Y800" s="90">
        <v>1.54267019E-3</v>
      </c>
      <c r="Z800" s="91">
        <v>8.9291076895044123E-3</v>
      </c>
      <c r="AA800" s="89">
        <v>1.96124167E-2</v>
      </c>
      <c r="AB800" s="90">
        <v>7.7253334799999998E-3</v>
      </c>
      <c r="AC800" s="91">
        <v>1.0565858780876246E-2</v>
      </c>
      <c r="AD800" s="89">
        <v>8.8250987000000006E-3</v>
      </c>
      <c r="AE800" s="90">
        <v>3.6341735150000002E-3</v>
      </c>
      <c r="AF800" s="91">
        <v>3.9345139932515736E-3</v>
      </c>
      <c r="AG800" s="89">
        <v>3.7850770300000003E-2</v>
      </c>
      <c r="AH800" s="90">
        <v>2.1556582255000001E-2</v>
      </c>
      <c r="AI800" s="91">
        <v>0.10548440109301742</v>
      </c>
      <c r="AJ800" s="89">
        <v>0.1230123</v>
      </c>
      <c r="AK800" s="90">
        <v>6.4981497499999999E-2</v>
      </c>
      <c r="AL800" s="104">
        <v>6.4981497499999999E-2</v>
      </c>
    </row>
    <row r="801" spans="1:38" ht="13" x14ac:dyDescent="0.3">
      <c r="A801" s="71">
        <v>1994</v>
      </c>
      <c r="B801" s="72">
        <v>36</v>
      </c>
      <c r="C801" s="89">
        <v>2.4157565499999998</v>
      </c>
      <c r="D801" s="90">
        <v>1.0355900714999999</v>
      </c>
      <c r="E801" s="91">
        <v>5.5322441316354958</v>
      </c>
      <c r="F801" s="89">
        <v>0.97311296000000003</v>
      </c>
      <c r="G801" s="90">
        <v>0.43177755200000001</v>
      </c>
      <c r="H801" s="91">
        <v>1.3572099047674677</v>
      </c>
      <c r="I801" s="89">
        <v>1.7204025199999999</v>
      </c>
      <c r="J801" s="90">
        <v>2.7246887129999999</v>
      </c>
      <c r="K801" s="91">
        <v>7.409130094312748</v>
      </c>
      <c r="L801" s="89">
        <v>0.12061205999999999</v>
      </c>
      <c r="M801" s="90">
        <v>6.46014595E-2</v>
      </c>
      <c r="N801" s="91">
        <v>0.74530666793046907</v>
      </c>
      <c r="O801" s="89">
        <v>6.2654804120229645E-4</v>
      </c>
      <c r="P801" s="90">
        <v>8.36951030057413E-4</v>
      </c>
      <c r="Q801" s="91">
        <v>2.8527288971112457E-3</v>
      </c>
      <c r="R801" s="89">
        <v>7.4127608915906785E-4</v>
      </c>
      <c r="S801" s="90">
        <v>9.9022619047619046E-4</v>
      </c>
      <c r="T801" s="91">
        <v>3.8928534297813467E-3</v>
      </c>
      <c r="U801" s="89">
        <v>1.2061812200000001E-2</v>
      </c>
      <c r="V801" s="90">
        <v>7.3142993249999998E-3</v>
      </c>
      <c r="W801" s="91">
        <v>4.7949997569764646E-2</v>
      </c>
      <c r="X801" s="89">
        <v>3.4319249000000001E-3</v>
      </c>
      <c r="Y801" s="90">
        <v>1.54267019E-3</v>
      </c>
      <c r="Z801" s="91">
        <v>8.9291076895044123E-3</v>
      </c>
      <c r="AA801" s="89">
        <v>1.96124167E-2</v>
      </c>
      <c r="AB801" s="90">
        <v>7.7253334799999998E-3</v>
      </c>
      <c r="AC801" s="91">
        <v>1.0565858780876246E-2</v>
      </c>
      <c r="AD801" s="89">
        <v>8.8250987000000006E-3</v>
      </c>
      <c r="AE801" s="90">
        <v>3.6341735150000002E-3</v>
      </c>
      <c r="AF801" s="91">
        <v>3.9345139932515736E-3</v>
      </c>
      <c r="AG801" s="89">
        <v>3.7850770300000003E-2</v>
      </c>
      <c r="AH801" s="90">
        <v>2.1556582255000001E-2</v>
      </c>
      <c r="AI801" s="91">
        <v>0.10548440109301742</v>
      </c>
      <c r="AJ801" s="89">
        <v>0.1230123</v>
      </c>
      <c r="AK801" s="90">
        <v>6.4981497499999999E-2</v>
      </c>
      <c r="AL801" s="104">
        <v>6.4981497499999999E-2</v>
      </c>
    </row>
    <row r="802" spans="1:38" ht="13" x14ac:dyDescent="0.3">
      <c r="A802" s="71">
        <v>1994</v>
      </c>
      <c r="B802" s="72">
        <v>37</v>
      </c>
      <c r="C802" s="89">
        <v>2.4157565499999998</v>
      </c>
      <c r="D802" s="90">
        <v>1.0355900714999999</v>
      </c>
      <c r="E802" s="91">
        <v>5.5322441316354958</v>
      </c>
      <c r="F802" s="89">
        <v>0.97311296000000003</v>
      </c>
      <c r="G802" s="90">
        <v>0.43177755200000001</v>
      </c>
      <c r="H802" s="91">
        <v>1.3572099047674677</v>
      </c>
      <c r="I802" s="89">
        <v>1.7204025199999999</v>
      </c>
      <c r="J802" s="90">
        <v>2.7246887129999999</v>
      </c>
      <c r="K802" s="91">
        <v>7.409130094312748</v>
      </c>
      <c r="L802" s="89">
        <v>0.12061205999999999</v>
      </c>
      <c r="M802" s="90">
        <v>6.46014595E-2</v>
      </c>
      <c r="N802" s="91">
        <v>0.74530666793046907</v>
      </c>
      <c r="O802" s="89">
        <v>6.2654804120229645E-4</v>
      </c>
      <c r="P802" s="90">
        <v>8.36951030057413E-4</v>
      </c>
      <c r="Q802" s="91">
        <v>2.8527288971112457E-3</v>
      </c>
      <c r="R802" s="89">
        <v>7.4127608915906785E-4</v>
      </c>
      <c r="S802" s="90">
        <v>9.9022619047619046E-4</v>
      </c>
      <c r="T802" s="91">
        <v>3.8928534297813467E-3</v>
      </c>
      <c r="U802" s="89">
        <v>1.2061812200000001E-2</v>
      </c>
      <c r="V802" s="90">
        <v>7.3142993249999998E-3</v>
      </c>
      <c r="W802" s="91">
        <v>4.7949997569764646E-2</v>
      </c>
      <c r="X802" s="89">
        <v>3.4319249000000001E-3</v>
      </c>
      <c r="Y802" s="90">
        <v>1.54267019E-3</v>
      </c>
      <c r="Z802" s="91">
        <v>8.9291076895044123E-3</v>
      </c>
      <c r="AA802" s="89">
        <v>1.96124167E-2</v>
      </c>
      <c r="AB802" s="90">
        <v>7.7253334799999998E-3</v>
      </c>
      <c r="AC802" s="91">
        <v>1.0565858780876246E-2</v>
      </c>
      <c r="AD802" s="89">
        <v>8.8250987000000006E-3</v>
      </c>
      <c r="AE802" s="90">
        <v>3.6341735150000002E-3</v>
      </c>
      <c r="AF802" s="91">
        <v>3.9345139932515736E-3</v>
      </c>
      <c r="AG802" s="89">
        <v>3.7850770300000003E-2</v>
      </c>
      <c r="AH802" s="90">
        <v>2.1556582255000001E-2</v>
      </c>
      <c r="AI802" s="91">
        <v>0.10548440109301742</v>
      </c>
      <c r="AJ802" s="89">
        <v>0.1230123</v>
      </c>
      <c r="AK802" s="90">
        <v>6.4981497499999999E-2</v>
      </c>
      <c r="AL802" s="104">
        <v>6.4981497499999999E-2</v>
      </c>
    </row>
    <row r="803" spans="1:38" ht="13" x14ac:dyDescent="0.3">
      <c r="A803" s="71">
        <v>1994</v>
      </c>
      <c r="B803" s="72">
        <v>38</v>
      </c>
      <c r="C803" s="89">
        <v>2.4157565499999998</v>
      </c>
      <c r="D803" s="90">
        <v>1.0355900714999999</v>
      </c>
      <c r="E803" s="91">
        <v>5.5322441316354958</v>
      </c>
      <c r="F803" s="89">
        <v>0.97311296000000003</v>
      </c>
      <c r="G803" s="90">
        <v>0.43177755200000001</v>
      </c>
      <c r="H803" s="91">
        <v>1.3572099047674677</v>
      </c>
      <c r="I803" s="89">
        <v>1.7204025199999999</v>
      </c>
      <c r="J803" s="90">
        <v>2.7246887129999999</v>
      </c>
      <c r="K803" s="91">
        <v>7.409130094312748</v>
      </c>
      <c r="L803" s="89">
        <v>0.12061205999999999</v>
      </c>
      <c r="M803" s="90">
        <v>6.46014595E-2</v>
      </c>
      <c r="N803" s="91">
        <v>0.74530666793046907</v>
      </c>
      <c r="O803" s="89">
        <v>6.2654804120229645E-4</v>
      </c>
      <c r="P803" s="90">
        <v>8.36951030057413E-4</v>
      </c>
      <c r="Q803" s="91">
        <v>2.8527288971112457E-3</v>
      </c>
      <c r="R803" s="89">
        <v>7.4127608915906785E-4</v>
      </c>
      <c r="S803" s="90">
        <v>9.9022619047619046E-4</v>
      </c>
      <c r="T803" s="91">
        <v>3.8928534297813467E-3</v>
      </c>
      <c r="U803" s="89">
        <v>1.2061812200000001E-2</v>
      </c>
      <c r="V803" s="90">
        <v>7.3142993249999998E-3</v>
      </c>
      <c r="W803" s="91">
        <v>4.7949997569764646E-2</v>
      </c>
      <c r="X803" s="89">
        <v>3.4319249000000001E-3</v>
      </c>
      <c r="Y803" s="90">
        <v>1.54267019E-3</v>
      </c>
      <c r="Z803" s="91">
        <v>8.9291076895044123E-3</v>
      </c>
      <c r="AA803" s="89">
        <v>1.96124167E-2</v>
      </c>
      <c r="AB803" s="90">
        <v>7.7253334799999998E-3</v>
      </c>
      <c r="AC803" s="91">
        <v>1.0565858780876246E-2</v>
      </c>
      <c r="AD803" s="89">
        <v>8.8250987000000006E-3</v>
      </c>
      <c r="AE803" s="90">
        <v>3.6341735150000002E-3</v>
      </c>
      <c r="AF803" s="91">
        <v>3.9345139932515736E-3</v>
      </c>
      <c r="AG803" s="89">
        <v>3.7850770300000003E-2</v>
      </c>
      <c r="AH803" s="90">
        <v>2.1556582255000001E-2</v>
      </c>
      <c r="AI803" s="91">
        <v>0.10548440109301742</v>
      </c>
      <c r="AJ803" s="89">
        <v>0.1230123</v>
      </c>
      <c r="AK803" s="90">
        <v>6.4981497499999999E-2</v>
      </c>
      <c r="AL803" s="104">
        <v>6.4981497499999999E-2</v>
      </c>
    </row>
    <row r="804" spans="1:38" ht="13.5" thickBot="1" x14ac:dyDescent="0.35">
      <c r="A804" s="73">
        <v>1994</v>
      </c>
      <c r="B804" s="74">
        <v>39</v>
      </c>
      <c r="C804" s="96">
        <v>2.4157565499999998</v>
      </c>
      <c r="D804" s="97">
        <v>1.0355900714999999</v>
      </c>
      <c r="E804" s="98">
        <v>5.5322441316354958</v>
      </c>
      <c r="F804" s="96">
        <v>0.97311296000000003</v>
      </c>
      <c r="G804" s="97">
        <v>0.43177755200000001</v>
      </c>
      <c r="H804" s="98">
        <v>1.3572099047674677</v>
      </c>
      <c r="I804" s="96">
        <v>1.7204025199999999</v>
      </c>
      <c r="J804" s="97">
        <v>2.7246887129999999</v>
      </c>
      <c r="K804" s="98">
        <v>7.409130094312748</v>
      </c>
      <c r="L804" s="96">
        <v>0.12061205999999999</v>
      </c>
      <c r="M804" s="97">
        <v>6.46014595E-2</v>
      </c>
      <c r="N804" s="98">
        <v>0.74530666793046907</v>
      </c>
      <c r="O804" s="96">
        <v>6.2654804120229645E-4</v>
      </c>
      <c r="P804" s="97">
        <v>8.36951030057413E-4</v>
      </c>
      <c r="Q804" s="98">
        <v>2.8527288971112457E-3</v>
      </c>
      <c r="R804" s="96">
        <v>7.4127608915906785E-4</v>
      </c>
      <c r="S804" s="97">
        <v>9.9022619047619046E-4</v>
      </c>
      <c r="T804" s="98">
        <v>3.8928534297813467E-3</v>
      </c>
      <c r="U804" s="96">
        <v>1.2061812200000001E-2</v>
      </c>
      <c r="V804" s="97">
        <v>7.3142993249999998E-3</v>
      </c>
      <c r="W804" s="98">
        <v>4.7949997569764646E-2</v>
      </c>
      <c r="X804" s="96">
        <v>3.4319249000000001E-3</v>
      </c>
      <c r="Y804" s="97">
        <v>1.54267019E-3</v>
      </c>
      <c r="Z804" s="98">
        <v>8.9291076895044123E-3</v>
      </c>
      <c r="AA804" s="96">
        <v>1.96124167E-2</v>
      </c>
      <c r="AB804" s="97">
        <v>7.7253334799999998E-3</v>
      </c>
      <c r="AC804" s="98">
        <v>1.0565858780876246E-2</v>
      </c>
      <c r="AD804" s="96">
        <v>8.8250987000000006E-3</v>
      </c>
      <c r="AE804" s="97">
        <v>3.6341735150000002E-3</v>
      </c>
      <c r="AF804" s="98">
        <v>3.9345139932515736E-3</v>
      </c>
      <c r="AG804" s="96">
        <v>3.7850770300000003E-2</v>
      </c>
      <c r="AH804" s="97">
        <v>2.1556582255000001E-2</v>
      </c>
      <c r="AI804" s="98">
        <v>0.10548440109301742</v>
      </c>
      <c r="AJ804" s="96">
        <v>0.1230123</v>
      </c>
      <c r="AK804" s="97">
        <v>6.4981497499999999E-2</v>
      </c>
      <c r="AL804" s="105">
        <v>6.4981497499999999E-2</v>
      </c>
    </row>
    <row r="805" spans="1:38" x14ac:dyDescent="0.25">
      <c r="A805" s="69">
        <v>1995</v>
      </c>
      <c r="B805" s="70">
        <v>0</v>
      </c>
      <c r="C805" s="84">
        <v>0.84374800999999999</v>
      </c>
      <c r="D805" s="85">
        <v>0.60991292850000001</v>
      </c>
      <c r="E805" s="101">
        <v>1.4356523875650682</v>
      </c>
      <c r="F805" s="84">
        <v>0.18324899</v>
      </c>
      <c r="G805" s="85">
        <v>0.1502708405</v>
      </c>
      <c r="H805" s="101">
        <v>0.33878955742846345</v>
      </c>
      <c r="I805" s="84">
        <v>0.96000748000000002</v>
      </c>
      <c r="J805" s="85">
        <v>2.5460419124999998</v>
      </c>
      <c r="K805" s="101">
        <v>7.0464898237588454</v>
      </c>
      <c r="L805" s="84">
        <v>0.12391239</v>
      </c>
      <c r="M805" s="85">
        <v>7.1147113999999997E-2</v>
      </c>
      <c r="N805" s="101">
        <v>0.42165750291510534</v>
      </c>
      <c r="O805" s="84">
        <v>6.2654804120229645E-4</v>
      </c>
      <c r="P805" s="85">
        <v>8.36951030057413E-4</v>
      </c>
      <c r="Q805" s="101">
        <v>7.2226882950188404E-4</v>
      </c>
      <c r="R805" s="84">
        <v>7.4127608915906785E-4</v>
      </c>
      <c r="S805" s="85">
        <v>9.9022619047619046E-4</v>
      </c>
      <c r="T805" s="101">
        <v>2.5228247970568631E-3</v>
      </c>
      <c r="U805" s="84">
        <v>2.2606636000000002E-3</v>
      </c>
      <c r="V805" s="85">
        <v>3.6408885400000001E-3</v>
      </c>
      <c r="W805" s="101">
        <v>1.1969375296199609E-2</v>
      </c>
      <c r="X805" s="84">
        <v>6.4341859999999997E-4</v>
      </c>
      <c r="Y805" s="85">
        <v>5.4474744000000002E-4</v>
      </c>
      <c r="Z805" s="101">
        <v>2.2288986382136846E-3</v>
      </c>
      <c r="AA805" s="84">
        <v>3.6756825000000002E-3</v>
      </c>
      <c r="AB805" s="85">
        <v>2.1188266850000002E-3</v>
      </c>
      <c r="AC805" s="101">
        <v>2.6374679626049186E-3</v>
      </c>
      <c r="AD805" s="84">
        <v>1.654031E-3</v>
      </c>
      <c r="AE805" s="85">
        <v>1.097278245E-3</v>
      </c>
      <c r="AF805" s="101">
        <v>9.8214287119406055E-4</v>
      </c>
      <c r="AG805" s="84">
        <v>7.0946561E-3</v>
      </c>
      <c r="AH805" s="85">
        <v>1.015172785E-2</v>
      </c>
      <c r="AI805" s="101">
        <v>2.633123772402448E-2</v>
      </c>
      <c r="AJ805" s="84">
        <v>0.12631263000000001</v>
      </c>
      <c r="AK805" s="85">
        <v>7.1527151999999997E-2</v>
      </c>
      <c r="AL805" s="103">
        <v>7.1527151999999997E-2</v>
      </c>
    </row>
    <row r="806" spans="1:38" x14ac:dyDescent="0.25">
      <c r="A806" s="71">
        <v>1995</v>
      </c>
      <c r="B806" s="72">
        <v>1</v>
      </c>
      <c r="C806" s="89">
        <v>0.89025968</v>
      </c>
      <c r="D806" s="90">
        <v>0.6224293005</v>
      </c>
      <c r="E806" s="102">
        <v>1.436382754195245</v>
      </c>
      <c r="F806" s="89">
        <v>0.20809300999999999</v>
      </c>
      <c r="G806" s="90">
        <v>0.16100367300000001</v>
      </c>
      <c r="H806" s="102">
        <v>0.339335118574142</v>
      </c>
      <c r="I806" s="89">
        <v>1.0025717999999999</v>
      </c>
      <c r="J806" s="90">
        <v>2.5580129930000002</v>
      </c>
      <c r="K806" s="102">
        <v>7.0496821377531198</v>
      </c>
      <c r="L806" s="89">
        <v>0.12391239</v>
      </c>
      <c r="M806" s="90">
        <v>7.1147113999999997E-2</v>
      </c>
      <c r="N806" s="102">
        <v>0.42172857288856541</v>
      </c>
      <c r="O806" s="89">
        <v>6.2654804120229645E-4</v>
      </c>
      <c r="P806" s="90">
        <v>8.36951030057413E-4</v>
      </c>
      <c r="Q806" s="102">
        <v>7.228096273264996E-4</v>
      </c>
      <c r="R806" s="89">
        <v>7.4127608915906785E-4</v>
      </c>
      <c r="S806" s="90">
        <v>9.9022619047619046E-4</v>
      </c>
      <c r="T806" s="102">
        <v>2.5279102235073797E-3</v>
      </c>
      <c r="U806" s="89">
        <v>2.5667728E-3</v>
      </c>
      <c r="V806" s="90">
        <v>3.7874851350000001E-3</v>
      </c>
      <c r="W806" s="102">
        <v>1.1988655582181443E-2</v>
      </c>
      <c r="X806" s="89">
        <v>7.3027179999999995E-4</v>
      </c>
      <c r="Y806" s="90">
        <v>5.8287734999999999E-4</v>
      </c>
      <c r="Z806" s="102">
        <v>2.232489045920486E-3</v>
      </c>
      <c r="AA806" s="89">
        <v>4.1737231000000003E-3</v>
      </c>
      <c r="AB806" s="90">
        <v>2.33004354E-3</v>
      </c>
      <c r="AC806" s="102">
        <v>2.6417154245606317E-3</v>
      </c>
      <c r="AD806" s="89">
        <v>1.8779650000000001E-3</v>
      </c>
      <c r="AE806" s="90">
        <v>1.1935145899999999E-3</v>
      </c>
      <c r="AF806" s="102">
        <v>9.8372296721347015E-4</v>
      </c>
      <c r="AG806" s="89">
        <v>8.0551567999999994E-3</v>
      </c>
      <c r="AH806" s="90">
        <v>1.060231241E-2</v>
      </c>
      <c r="AI806" s="102">
        <v>2.6373617030785418E-2</v>
      </c>
      <c r="AJ806" s="89">
        <v>0.12631263000000001</v>
      </c>
      <c r="AK806" s="90">
        <v>7.1527151999999997E-2</v>
      </c>
      <c r="AL806" s="104">
        <v>7.1527151999999997E-2</v>
      </c>
    </row>
    <row r="807" spans="1:38" x14ac:dyDescent="0.25">
      <c r="A807" s="71">
        <v>1995</v>
      </c>
      <c r="B807" s="72">
        <v>2</v>
      </c>
      <c r="C807" s="89">
        <v>0.94519976999999999</v>
      </c>
      <c r="D807" s="90">
        <v>0.63704961250000003</v>
      </c>
      <c r="E807" s="102">
        <v>1.4372119844070255</v>
      </c>
      <c r="F807" s="89">
        <v>0.2362303</v>
      </c>
      <c r="G807" s="90">
        <v>0.173018493</v>
      </c>
      <c r="H807" s="102">
        <v>0.3400413511027181</v>
      </c>
      <c r="I807" s="89">
        <v>1.04935288</v>
      </c>
      <c r="J807" s="90">
        <v>2.5709807659999999</v>
      </c>
      <c r="K807" s="102">
        <v>7.0498300719024591</v>
      </c>
      <c r="L807" s="89">
        <v>0.12391239</v>
      </c>
      <c r="M807" s="90">
        <v>7.1147113999999997E-2</v>
      </c>
      <c r="N807" s="102">
        <v>0.42172421901116613</v>
      </c>
      <c r="O807" s="89">
        <v>6.2654804120229645E-4</v>
      </c>
      <c r="P807" s="90">
        <v>8.36951030057413E-4</v>
      </c>
      <c r="Q807" s="102">
        <v>7.2485876088697961E-4</v>
      </c>
      <c r="R807" s="89">
        <v>7.4127608915906785E-4</v>
      </c>
      <c r="S807" s="90">
        <v>9.9022619047619046E-4</v>
      </c>
      <c r="T807" s="102">
        <v>2.5345354318162153E-3</v>
      </c>
      <c r="U807" s="89">
        <v>2.9139356000000001E-3</v>
      </c>
      <c r="V807" s="90">
        <v>3.9520245250000002E-3</v>
      </c>
      <c r="W807" s="102">
        <v>1.2013605201693492E-2</v>
      </c>
      <c r="X807" s="89">
        <v>8.2877799999999996E-4</v>
      </c>
      <c r="Y807" s="90">
        <v>6.2561178999999997E-4</v>
      </c>
      <c r="Z807" s="102">
        <v>2.2371401820964619E-3</v>
      </c>
      <c r="AA807" s="89">
        <v>4.7377002999999997E-3</v>
      </c>
      <c r="AB807" s="90">
        <v>2.564705865E-3</v>
      </c>
      <c r="AC807" s="102">
        <v>2.6472178555178852E-3</v>
      </c>
      <c r="AD807" s="89">
        <v>2.1323555E-3</v>
      </c>
      <c r="AE807" s="90">
        <v>1.3002100300000001E-3</v>
      </c>
      <c r="AF807" s="102">
        <v>9.8577335480801035E-4</v>
      </c>
      <c r="AG807" s="89">
        <v>9.1430129000000006E-3</v>
      </c>
      <c r="AH807" s="90">
        <v>1.110816098E-2</v>
      </c>
      <c r="AI807" s="102">
        <v>2.6428567515300747E-2</v>
      </c>
      <c r="AJ807" s="89">
        <v>0.12631263000000001</v>
      </c>
      <c r="AK807" s="90">
        <v>7.1527151999999997E-2</v>
      </c>
      <c r="AL807" s="104">
        <v>7.1527151999999997E-2</v>
      </c>
    </row>
    <row r="808" spans="1:38" x14ac:dyDescent="0.25">
      <c r="A808" s="71">
        <v>1995</v>
      </c>
      <c r="B808" s="72">
        <v>3</v>
      </c>
      <c r="C808" s="89">
        <v>1.0001023200000001</v>
      </c>
      <c r="D808" s="90">
        <v>0.65130620100000003</v>
      </c>
      <c r="E808" s="102">
        <v>1.4381846745517051</v>
      </c>
      <c r="F808" s="89">
        <v>0.26378425999999999</v>
      </c>
      <c r="G808" s="90">
        <v>0.184502007</v>
      </c>
      <c r="H808" s="102">
        <v>0.34080518640329027</v>
      </c>
      <c r="I808" s="89">
        <v>1.0940034000000001</v>
      </c>
      <c r="J808" s="90">
        <v>2.5829845284999999</v>
      </c>
      <c r="K808" s="102">
        <v>7.0525662508951843</v>
      </c>
      <c r="L808" s="89">
        <v>0.12391239</v>
      </c>
      <c r="M808" s="90">
        <v>7.1147113999999997E-2</v>
      </c>
      <c r="N808" s="102">
        <v>0.42178218049657201</v>
      </c>
      <c r="O808" s="89">
        <v>6.2654804120229645E-4</v>
      </c>
      <c r="P808" s="90">
        <v>8.36951030057413E-4</v>
      </c>
      <c r="Q808" s="102">
        <v>7.2620180586208951E-4</v>
      </c>
      <c r="R808" s="89">
        <v>7.4127608915906785E-4</v>
      </c>
      <c r="S808" s="90">
        <v>9.9022619047619046E-4</v>
      </c>
      <c r="T808" s="102">
        <v>2.5416634063037328E-3</v>
      </c>
      <c r="U808" s="89">
        <v>3.2542451999999999E-3</v>
      </c>
      <c r="V808" s="90">
        <v>4.1093691049999999E-3</v>
      </c>
      <c r="W808" s="102">
        <v>1.2040585903511227E-2</v>
      </c>
      <c r="X808" s="89">
        <v>9.2589240000000002E-4</v>
      </c>
      <c r="Y808" s="90">
        <v>6.6637847999999995E-4</v>
      </c>
      <c r="Z808" s="102">
        <v>2.2421636422453955E-3</v>
      </c>
      <c r="AA808" s="89">
        <v>5.2909100999999998E-3</v>
      </c>
      <c r="AB808" s="90">
        <v>2.7899599050000001E-3</v>
      </c>
      <c r="AC808" s="102">
        <v>2.6531572084104462E-3</v>
      </c>
      <c r="AD808" s="89">
        <v>2.3807309E-3</v>
      </c>
      <c r="AE808" s="90">
        <v>1.40288875E-3</v>
      </c>
      <c r="AF808" s="102">
        <v>9.879870349294459E-4</v>
      </c>
      <c r="AG808" s="89">
        <v>1.02109078E-2</v>
      </c>
      <c r="AH808" s="90">
        <v>1.1591070645E-2</v>
      </c>
      <c r="AI808" s="102">
        <v>2.6487876719602146E-2</v>
      </c>
      <c r="AJ808" s="89">
        <v>0.12631263000000001</v>
      </c>
      <c r="AK808" s="90">
        <v>7.1527151999999997E-2</v>
      </c>
      <c r="AL808" s="104">
        <v>7.1527151999999997E-2</v>
      </c>
    </row>
    <row r="809" spans="1:38" x14ac:dyDescent="0.25">
      <c r="A809" s="71">
        <v>1995</v>
      </c>
      <c r="B809" s="72">
        <v>4</v>
      </c>
      <c r="C809" s="89">
        <v>1.0551174699999999</v>
      </c>
      <c r="D809" s="90">
        <v>0.66526434099999998</v>
      </c>
      <c r="E809" s="102">
        <v>5.685579809842368</v>
      </c>
      <c r="F809" s="89">
        <v>0.29092627999999998</v>
      </c>
      <c r="G809" s="90">
        <v>0.19555653200000001</v>
      </c>
      <c r="H809" s="102">
        <v>1.3166699076245212</v>
      </c>
      <c r="I809" s="89">
        <v>1.1368229299999999</v>
      </c>
      <c r="J809" s="90">
        <v>2.594134216</v>
      </c>
      <c r="K809" s="102">
        <v>7.1680746969083859</v>
      </c>
      <c r="L809" s="89">
        <v>0.12391239</v>
      </c>
      <c r="M809" s="90">
        <v>7.1147113999999997E-2</v>
      </c>
      <c r="N809" s="102">
        <v>0.77634938813608156</v>
      </c>
      <c r="O809" s="89">
        <v>6.2654804120229645E-4</v>
      </c>
      <c r="P809" s="90">
        <v>8.36951030057413E-4</v>
      </c>
      <c r="Q809" s="102">
        <v>2.8039352534471353E-3</v>
      </c>
      <c r="R809" s="89">
        <v>7.4127608915906785E-4</v>
      </c>
      <c r="S809" s="90">
        <v>9.9022619047619046E-4</v>
      </c>
      <c r="T809" s="102">
        <v>3.0142771950353153E-3</v>
      </c>
      <c r="U809" s="89">
        <v>3.5889626E-3</v>
      </c>
      <c r="V809" s="90">
        <v>4.259730275E-3</v>
      </c>
      <c r="W809" s="102">
        <v>4.6517687026256721E-2</v>
      </c>
      <c r="X809" s="89">
        <v>1.0209868E-3</v>
      </c>
      <c r="Y809" s="90">
        <v>7.0553284500000002E-4</v>
      </c>
      <c r="Z809" s="102">
        <v>8.662391837051071E-3</v>
      </c>
      <c r="AA809" s="89">
        <v>5.8351673000000001E-3</v>
      </c>
      <c r="AB809" s="90">
        <v>3.0065916750000002E-3</v>
      </c>
      <c r="AC809" s="102">
        <v>1.0250245316533834E-2</v>
      </c>
      <c r="AD809" s="89">
        <v>2.6259058999999999E-3</v>
      </c>
      <c r="AE809" s="90">
        <v>1.50133882E-3</v>
      </c>
      <c r="AF809" s="102">
        <v>3.8169953455444955E-3</v>
      </c>
      <c r="AG809" s="89">
        <v>1.1262077400000001E-2</v>
      </c>
      <c r="AH809" s="90">
        <v>1.2053900265E-2</v>
      </c>
      <c r="AI809" s="102">
        <v>0.10233368354294629</v>
      </c>
      <c r="AJ809" s="89">
        <v>0.12631263000000001</v>
      </c>
      <c r="AK809" s="90">
        <v>7.1527151999999997E-2</v>
      </c>
      <c r="AL809" s="104">
        <v>7.1527151999999997E-2</v>
      </c>
    </row>
    <row r="810" spans="1:38" x14ac:dyDescent="0.25">
      <c r="A810" s="71">
        <v>1995</v>
      </c>
      <c r="B810" s="72">
        <v>5</v>
      </c>
      <c r="C810" s="89">
        <v>1.1104554</v>
      </c>
      <c r="D810" s="90">
        <v>0.67900322099999999</v>
      </c>
      <c r="E810" s="102">
        <v>5.6893124151307735</v>
      </c>
      <c r="F810" s="89">
        <v>0.31767687</v>
      </c>
      <c r="G810" s="90">
        <v>0.20625535349999999</v>
      </c>
      <c r="H810" s="102">
        <v>1.3196400462014666</v>
      </c>
      <c r="I810" s="89">
        <v>1.1777224500000001</v>
      </c>
      <c r="J810" s="90">
        <v>2.6044821470000001</v>
      </c>
      <c r="K810" s="102">
        <v>7.1758667226642761</v>
      </c>
      <c r="L810" s="89">
        <v>0.12391239</v>
      </c>
      <c r="M810" s="90">
        <v>7.1147113999999997E-2</v>
      </c>
      <c r="N810" s="102">
        <v>0.77651296315066209</v>
      </c>
      <c r="O810" s="89">
        <v>6.2654804120229645E-4</v>
      </c>
      <c r="P810" s="90">
        <v>8.36951030057413E-4</v>
      </c>
      <c r="Q810" s="102">
        <v>2.8096521501465121E-3</v>
      </c>
      <c r="R810" s="89">
        <v>7.4127608915906785E-4</v>
      </c>
      <c r="S810" s="90">
        <v>9.9022619047619046E-4</v>
      </c>
      <c r="T810" s="102">
        <v>3.0420201515719059E-3</v>
      </c>
      <c r="U810" s="89">
        <v>3.9187160999999996E-3</v>
      </c>
      <c r="V810" s="90">
        <v>4.4046061700000003E-3</v>
      </c>
      <c r="W810" s="102">
        <v>4.6622580895390765E-2</v>
      </c>
      <c r="X810" s="89">
        <v>1.1147901999999999E-3</v>
      </c>
      <c r="Y810" s="90">
        <v>7.4335375000000002E-4</v>
      </c>
      <c r="Z810" s="102">
        <v>8.6819208851474598E-3</v>
      </c>
      <c r="AA810" s="89">
        <v>6.3715213000000003E-3</v>
      </c>
      <c r="AB810" s="90">
        <v>3.2169245349999999E-3</v>
      </c>
      <c r="AC810" s="102">
        <v>1.0273361156715226E-2</v>
      </c>
      <c r="AD810" s="89">
        <v>2.8676906999999998E-3</v>
      </c>
      <c r="AE810" s="90">
        <v>1.5968285750000001E-3</v>
      </c>
      <c r="AF810" s="102">
        <v>3.8255979961936753E-3</v>
      </c>
      <c r="AG810" s="89">
        <v>1.2298019699999999E-2</v>
      </c>
      <c r="AH810" s="90">
        <v>1.2499723545000001E-2</v>
      </c>
      <c r="AI810" s="102">
        <v>0.10256445022765365</v>
      </c>
      <c r="AJ810" s="89">
        <v>0.12631263000000001</v>
      </c>
      <c r="AK810" s="90">
        <v>7.1527151999999997E-2</v>
      </c>
      <c r="AL810" s="104">
        <v>7.1527151999999997E-2</v>
      </c>
    </row>
    <row r="811" spans="1:38" x14ac:dyDescent="0.25">
      <c r="A811" s="71">
        <v>1995</v>
      </c>
      <c r="B811" s="72">
        <v>6</v>
      </c>
      <c r="C811" s="89">
        <v>1.16612907</v>
      </c>
      <c r="D811" s="90">
        <v>0.69267803049999999</v>
      </c>
      <c r="E811" s="102">
        <v>5.6951856576097235</v>
      </c>
      <c r="F811" s="89">
        <v>0.34417539000000003</v>
      </c>
      <c r="G811" s="90">
        <v>0.216649866</v>
      </c>
      <c r="H811" s="102">
        <v>1.3243216877449451</v>
      </c>
      <c r="I811" s="89">
        <v>1.2168538200000001</v>
      </c>
      <c r="J811" s="90">
        <v>2.6141118510000001</v>
      </c>
      <c r="K811" s="102">
        <v>7.1880216689971119</v>
      </c>
      <c r="L811" s="89">
        <v>0.12351235000000001</v>
      </c>
      <c r="M811" s="90">
        <v>7.0342033499999998E-2</v>
      </c>
      <c r="N811" s="102">
        <v>0.77676700658915399</v>
      </c>
      <c r="O811" s="89">
        <v>6.2654804120229645E-4</v>
      </c>
      <c r="P811" s="90">
        <v>8.36951030057413E-4</v>
      </c>
      <c r="Q811" s="102">
        <v>2.8188993685184351E-3</v>
      </c>
      <c r="R811" s="89">
        <v>7.4127608915906785E-4</v>
      </c>
      <c r="S811" s="90">
        <v>9.9022619047619046E-4</v>
      </c>
      <c r="T811" s="102">
        <v>3.0857516025932395E-3</v>
      </c>
      <c r="U811" s="89">
        <v>4.2453500999999998E-3</v>
      </c>
      <c r="V811" s="90">
        <v>4.5446520749999999E-3</v>
      </c>
      <c r="W811" s="102">
        <v>4.6787997740450296E-2</v>
      </c>
      <c r="X811" s="89">
        <v>1.2080713999999999E-3</v>
      </c>
      <c r="Y811" s="90">
        <v>7.8026958500000004E-4</v>
      </c>
      <c r="Z811" s="102">
        <v>8.7127329625766286E-3</v>
      </c>
      <c r="AA811" s="89">
        <v>6.9026816000000001E-3</v>
      </c>
      <c r="AB811" s="90">
        <v>3.42145692E-3</v>
      </c>
      <c r="AC811" s="102">
        <v>1.0309821557304996E-2</v>
      </c>
      <c r="AD811" s="89">
        <v>3.1064604999999999E-3</v>
      </c>
      <c r="AE811" s="90">
        <v>1.689831135E-3</v>
      </c>
      <c r="AF811" s="102">
        <v>3.8391673608383333E-3</v>
      </c>
      <c r="AG811" s="89">
        <v>1.33220748E-2</v>
      </c>
      <c r="AH811" s="90">
        <v>1.2931849765E-2</v>
      </c>
      <c r="AI811" s="102">
        <v>0.10292827526253949</v>
      </c>
      <c r="AJ811" s="89">
        <v>0.12591258999999999</v>
      </c>
      <c r="AK811" s="90">
        <v>7.0722071499999997E-2</v>
      </c>
      <c r="AL811" s="104">
        <v>7.0722071499999997E-2</v>
      </c>
    </row>
    <row r="812" spans="1:38" x14ac:dyDescent="0.25">
      <c r="A812" s="71">
        <v>1995</v>
      </c>
      <c r="B812" s="72">
        <v>7</v>
      </c>
      <c r="C812" s="89">
        <v>1.2224103099999999</v>
      </c>
      <c r="D812" s="90">
        <v>0.70632305149999997</v>
      </c>
      <c r="E812" s="102">
        <v>5.6964568649833849</v>
      </c>
      <c r="F812" s="89">
        <v>0.37032262999999999</v>
      </c>
      <c r="G812" s="90">
        <v>0.22681542299999999</v>
      </c>
      <c r="H812" s="102">
        <v>1.3252939303916651</v>
      </c>
      <c r="I812" s="89">
        <v>1.25441498</v>
      </c>
      <c r="J812" s="90">
        <v>2.6230763210000001</v>
      </c>
      <c r="K812" s="102">
        <v>7.1909292955214505</v>
      </c>
      <c r="L812" s="89">
        <v>0.12351235000000001</v>
      </c>
      <c r="M812" s="90">
        <v>7.0342033499999998E-2</v>
      </c>
      <c r="N812" s="102">
        <v>0.77683930027700365</v>
      </c>
      <c r="O812" s="89">
        <v>6.2654804120229645E-4</v>
      </c>
      <c r="P812" s="90">
        <v>8.36951030057413E-4</v>
      </c>
      <c r="Q812" s="102">
        <v>2.8203246981933026E-3</v>
      </c>
      <c r="R812" s="89">
        <v>7.4127608915906785E-4</v>
      </c>
      <c r="S812" s="90">
        <v>9.9022619047619046E-4</v>
      </c>
      <c r="T812" s="102">
        <v>3.0947885107514002E-3</v>
      </c>
      <c r="U812" s="89">
        <v>4.5683624000000004E-3</v>
      </c>
      <c r="V812" s="90">
        <v>4.6813912850000002E-3</v>
      </c>
      <c r="W812" s="102">
        <v>4.6822475186283199E-2</v>
      </c>
      <c r="X812" s="89">
        <v>1.300121E-3</v>
      </c>
      <c r="Y812" s="90">
        <v>8.1636200500000004E-4</v>
      </c>
      <c r="Z812" s="102">
        <v>8.7191558096190638E-3</v>
      </c>
      <c r="AA812" s="89">
        <v>7.4278577999999998E-3</v>
      </c>
      <c r="AB812" s="90">
        <v>3.6221310899999999E-3</v>
      </c>
      <c r="AC812" s="102">
        <v>1.0317392305430566E-2</v>
      </c>
      <c r="AD812" s="89">
        <v>3.3422613000000001E-3</v>
      </c>
      <c r="AE812" s="90">
        <v>1.78095177E-3</v>
      </c>
      <c r="AF812" s="102">
        <v>3.8420009994236102E-3</v>
      </c>
      <c r="AG812" s="89">
        <v>1.43362944E-2</v>
      </c>
      <c r="AH812" s="90">
        <v>1.3353347985E-2</v>
      </c>
      <c r="AI812" s="102">
        <v>0.10300399524933619</v>
      </c>
      <c r="AJ812" s="89">
        <v>0.12591258999999999</v>
      </c>
      <c r="AK812" s="90">
        <v>7.0722071499999997E-2</v>
      </c>
      <c r="AL812" s="104">
        <v>7.0722071499999997E-2</v>
      </c>
    </row>
    <row r="813" spans="1:38" x14ac:dyDescent="0.25">
      <c r="A813" s="71">
        <v>1995</v>
      </c>
      <c r="B813" s="72">
        <v>8</v>
      </c>
      <c r="C813" s="89">
        <v>1.27947159</v>
      </c>
      <c r="D813" s="90">
        <v>0.72007807599999996</v>
      </c>
      <c r="E813" s="102">
        <v>5.6902752349795076</v>
      </c>
      <c r="F813" s="89">
        <v>0.39634687000000002</v>
      </c>
      <c r="G813" s="90">
        <v>0.23684920949999999</v>
      </c>
      <c r="H813" s="102">
        <v>1.3278182621043406</v>
      </c>
      <c r="I813" s="89">
        <v>1.29029288</v>
      </c>
      <c r="J813" s="90">
        <v>2.6314516139999999</v>
      </c>
      <c r="K813" s="102">
        <v>7.1899997398559243</v>
      </c>
      <c r="L813" s="89">
        <v>0.12351235000000001</v>
      </c>
      <c r="M813" s="90">
        <v>7.0342033499999998E-2</v>
      </c>
      <c r="N813" s="102">
        <v>0.77700486100876653</v>
      </c>
      <c r="O813" s="89">
        <v>6.2654804120229645E-4</v>
      </c>
      <c r="P813" s="90">
        <v>8.36951030057413E-4</v>
      </c>
      <c r="Q813" s="102">
        <v>2.827722183539948E-3</v>
      </c>
      <c r="R813" s="89">
        <v>7.4127608915906785E-4</v>
      </c>
      <c r="S813" s="90">
        <v>9.9022619047619046E-4</v>
      </c>
      <c r="T813" s="102">
        <v>3.1234402253961552E-3</v>
      </c>
      <c r="U813" s="89">
        <v>4.8893299000000003E-3</v>
      </c>
      <c r="V813" s="90">
        <v>4.8150618149999996E-3</v>
      </c>
      <c r="W813" s="102">
        <v>4.6911541514066936E-2</v>
      </c>
      <c r="X813" s="89">
        <v>1.3914629999999999E-3</v>
      </c>
      <c r="Y813" s="90">
        <v>8.5208542499999997E-4</v>
      </c>
      <c r="Z813" s="102">
        <v>8.7357387803989207E-3</v>
      </c>
      <c r="AA813" s="89">
        <v>7.9510006000000008E-3</v>
      </c>
      <c r="AB813" s="90">
        <v>3.820031375E-3</v>
      </c>
      <c r="AC813" s="102">
        <v>1.0337045317284176E-2</v>
      </c>
      <c r="AD813" s="89">
        <v>3.5775198000000002E-3</v>
      </c>
      <c r="AE813" s="90">
        <v>1.8707314E-3</v>
      </c>
      <c r="AF813" s="102">
        <v>3.8493141259310897E-3</v>
      </c>
      <c r="AG813" s="89">
        <v>1.53443859E-2</v>
      </c>
      <c r="AH813" s="90">
        <v>1.3766526940000001E-2</v>
      </c>
      <c r="AI813" s="102">
        <v>0.10320004895151309</v>
      </c>
      <c r="AJ813" s="89">
        <v>0.12591258999999999</v>
      </c>
      <c r="AK813" s="90">
        <v>7.0722071499999997E-2</v>
      </c>
      <c r="AL813" s="104">
        <v>7.0722071499999997E-2</v>
      </c>
    </row>
    <row r="814" spans="1:38" x14ac:dyDescent="0.25">
      <c r="A814" s="71">
        <v>1995</v>
      </c>
      <c r="B814" s="72">
        <v>9</v>
      </c>
      <c r="C814" s="89">
        <v>1.3372635799999999</v>
      </c>
      <c r="D814" s="90">
        <v>0.73397523750000004</v>
      </c>
      <c r="E814" s="102">
        <v>5.6942677431272193</v>
      </c>
      <c r="F814" s="89">
        <v>0.42222694999999999</v>
      </c>
      <c r="G814" s="90">
        <v>0.24674250449999999</v>
      </c>
      <c r="H814" s="102">
        <v>1.3309967084651819</v>
      </c>
      <c r="I814" s="89">
        <v>1.3247971700000001</v>
      </c>
      <c r="J814" s="90">
        <v>2.6392729689999999</v>
      </c>
      <c r="K814" s="102">
        <v>7.1982929814090753</v>
      </c>
      <c r="L814" s="89">
        <v>0.12351235000000001</v>
      </c>
      <c r="M814" s="90">
        <v>7.0342033499999998E-2</v>
      </c>
      <c r="N814" s="102">
        <v>0.77717842728433495</v>
      </c>
      <c r="O814" s="89">
        <v>6.2654804120229645E-4</v>
      </c>
      <c r="P814" s="90">
        <v>8.36951030057413E-4</v>
      </c>
      <c r="Q814" s="102">
        <v>2.8339195401508289E-3</v>
      </c>
      <c r="R814" s="89">
        <v>7.4127608915906785E-4</v>
      </c>
      <c r="S814" s="90">
        <v>9.9022619047619046E-4</v>
      </c>
      <c r="T814" s="102">
        <v>3.153107040431557E-3</v>
      </c>
      <c r="U814" s="89">
        <v>5.2091780000000001E-3</v>
      </c>
      <c r="V814" s="90">
        <v>4.9469069099999999E-3</v>
      </c>
      <c r="W814" s="102">
        <v>4.7023834101872782E-2</v>
      </c>
      <c r="X814" s="89">
        <v>1.4826742999999999E-3</v>
      </c>
      <c r="Y814" s="90">
        <v>8.8720783000000004E-4</v>
      </c>
      <c r="Z814" s="102">
        <v>8.7566433572195367E-3</v>
      </c>
      <c r="AA814" s="89">
        <v>8.4712306000000008E-3</v>
      </c>
      <c r="AB814" s="90">
        <v>4.0166272249999996E-3</v>
      </c>
      <c r="AC814" s="102">
        <v>1.0361777063434404E-2</v>
      </c>
      <c r="AD814" s="89">
        <v>3.8123071000000001E-3</v>
      </c>
      <c r="AE814" s="90">
        <v>1.9599413899999999E-3</v>
      </c>
      <c r="AF814" s="102">
        <v>3.8585099018350619E-3</v>
      </c>
      <c r="AG814" s="89">
        <v>1.6347822000000001E-2</v>
      </c>
      <c r="AH814" s="90">
        <v>1.417405737E-2</v>
      </c>
      <c r="AI814" s="102">
        <v>0.10344697568727805</v>
      </c>
      <c r="AJ814" s="89">
        <v>0.12591258999999999</v>
      </c>
      <c r="AK814" s="90">
        <v>7.0722071499999997E-2</v>
      </c>
      <c r="AL814" s="104">
        <v>7.0722071499999997E-2</v>
      </c>
    </row>
    <row r="815" spans="1:38" x14ac:dyDescent="0.25">
      <c r="A815" s="71">
        <v>1995</v>
      </c>
      <c r="B815" s="72">
        <v>10</v>
      </c>
      <c r="C815" s="89">
        <v>1.39609889</v>
      </c>
      <c r="D815" s="90">
        <v>0.74815485900000001</v>
      </c>
      <c r="E815" s="102">
        <v>5.6994441538883667</v>
      </c>
      <c r="F815" s="89">
        <v>0.44815280000000002</v>
      </c>
      <c r="G815" s="90">
        <v>0.256654875</v>
      </c>
      <c r="H815" s="102">
        <v>1.3351293186676974</v>
      </c>
      <c r="I815" s="89">
        <v>1.3579312699999999</v>
      </c>
      <c r="J815" s="90">
        <v>2.6466201324999998</v>
      </c>
      <c r="K815" s="102">
        <v>7.2089354648606419</v>
      </c>
      <c r="L815" s="89">
        <v>0.12351235000000001</v>
      </c>
      <c r="M815" s="90">
        <v>7.0342033499999998E-2</v>
      </c>
      <c r="N815" s="102">
        <v>0.77739775406272882</v>
      </c>
      <c r="O815" s="89">
        <v>6.2654804120229645E-4</v>
      </c>
      <c r="P815" s="90">
        <v>8.36951030057413E-4</v>
      </c>
      <c r="Q815" s="102">
        <v>2.8422338321479777E-3</v>
      </c>
      <c r="R815" s="89">
        <v>7.4127608915906785E-4</v>
      </c>
      <c r="S815" s="90">
        <v>9.9022619047619046E-4</v>
      </c>
      <c r="T815" s="102">
        <v>3.1917351913507606E-3</v>
      </c>
      <c r="U815" s="89">
        <v>5.5291118999999996E-3</v>
      </c>
      <c r="V815" s="90">
        <v>5.0775280249999999E-3</v>
      </c>
      <c r="W815" s="102">
        <v>4.7169843684792011E-2</v>
      </c>
      <c r="X815" s="89">
        <v>1.5733634000000001E-3</v>
      </c>
      <c r="Y815" s="90">
        <v>9.2235294999999998E-4</v>
      </c>
      <c r="Z815" s="102">
        <v>8.7838342970305017E-3</v>
      </c>
      <c r="AA815" s="89">
        <v>8.9903759E-3</v>
      </c>
      <c r="AB815" s="90">
        <v>4.213201045E-3</v>
      </c>
      <c r="AC815" s="102">
        <v>1.0393953022619671E-2</v>
      </c>
      <c r="AD815" s="89">
        <v>4.0457122999999996E-3</v>
      </c>
      <c r="AE815" s="90">
        <v>2.0489044099999999E-3</v>
      </c>
      <c r="AF815" s="102">
        <v>3.8704986221591293E-3</v>
      </c>
      <c r="AG815" s="89">
        <v>1.73503913E-2</v>
      </c>
      <c r="AH815" s="90">
        <v>1.4579283885000001E-2</v>
      </c>
      <c r="AI815" s="102">
        <v>0.10376832825918153</v>
      </c>
      <c r="AJ815" s="89">
        <v>0.12591258999999999</v>
      </c>
      <c r="AK815" s="90">
        <v>7.0722071499999997E-2</v>
      </c>
      <c r="AL815" s="104">
        <v>7.0722071499999997E-2</v>
      </c>
    </row>
    <row r="816" spans="1:38" x14ac:dyDescent="0.25">
      <c r="A816" s="71">
        <v>1995</v>
      </c>
      <c r="B816" s="72">
        <v>11</v>
      </c>
      <c r="C816" s="89">
        <v>1.4561091100000001</v>
      </c>
      <c r="D816" s="90">
        <v>0.76268785650000004</v>
      </c>
      <c r="E816" s="102">
        <v>5.7054969587083733</v>
      </c>
      <c r="F816" s="89">
        <v>0.47403450000000003</v>
      </c>
      <c r="G816" s="90">
        <v>0.26662740699999998</v>
      </c>
      <c r="H816" s="102">
        <v>1.339978224658597</v>
      </c>
      <c r="I816" s="89">
        <v>1.38977621</v>
      </c>
      <c r="J816" s="90">
        <v>2.6534852830000002</v>
      </c>
      <c r="K816" s="102">
        <v>7.2213109412052656</v>
      </c>
      <c r="L816" s="89">
        <v>0.12351235000000001</v>
      </c>
      <c r="M816" s="90">
        <v>7.0342033499999998E-2</v>
      </c>
      <c r="N816" s="102">
        <v>0.77179554222949032</v>
      </c>
      <c r="O816" s="89">
        <v>6.2654804120229645E-4</v>
      </c>
      <c r="P816" s="90">
        <v>8.36951030057413E-4</v>
      </c>
      <c r="Q816" s="102">
        <v>2.8520427354721918E-3</v>
      </c>
      <c r="R816" s="89">
        <v>7.4127608915906785E-4</v>
      </c>
      <c r="S816" s="90">
        <v>9.9022619047619046E-4</v>
      </c>
      <c r="T816" s="102">
        <v>3.2370443304253855E-3</v>
      </c>
      <c r="U816" s="89">
        <v>5.8490570000000004E-3</v>
      </c>
      <c r="V816" s="90">
        <v>5.2086021650000003E-3</v>
      </c>
      <c r="W816" s="102">
        <v>4.7341205793112365E-2</v>
      </c>
      <c r="X816" s="89">
        <v>1.6642638999999999E-3</v>
      </c>
      <c r="Y816" s="90">
        <v>9.5766618500000005E-4</v>
      </c>
      <c r="Z816" s="102">
        <v>8.8157308377014142E-3</v>
      </c>
      <c r="AA816" s="89">
        <v>9.5096130000000001E-3</v>
      </c>
      <c r="AB816" s="90">
        <v>4.4107948300000002E-3</v>
      </c>
      <c r="AC816" s="102">
        <v>1.0431686340465424E-2</v>
      </c>
      <c r="AD816" s="89">
        <v>4.2797471999999996E-3</v>
      </c>
      <c r="AE816" s="90">
        <v>2.1385535450000001E-3</v>
      </c>
      <c r="AF816" s="102">
        <v>3.884557148887237E-3</v>
      </c>
      <c r="AG816" s="89">
        <v>1.8353857099999999E-2</v>
      </c>
      <c r="AH816" s="90">
        <v>1.4984421215E-2</v>
      </c>
      <c r="AI816" s="102">
        <v>0.10414491930744967</v>
      </c>
      <c r="AJ816" s="89">
        <v>0.12591258999999999</v>
      </c>
      <c r="AK816" s="90">
        <v>7.0722071499999997E-2</v>
      </c>
      <c r="AL816" s="104">
        <v>7.0722071499999997E-2</v>
      </c>
    </row>
    <row r="817" spans="1:38" x14ac:dyDescent="0.25">
      <c r="A817" s="71">
        <v>1995</v>
      </c>
      <c r="B817" s="72">
        <v>12</v>
      </c>
      <c r="C817" s="89">
        <v>1.5173002799999999</v>
      </c>
      <c r="D817" s="90">
        <v>0.7776646505</v>
      </c>
      <c r="E817" s="102">
        <v>5.7112263538323464</v>
      </c>
      <c r="F817" s="89">
        <v>0.50013487999999995</v>
      </c>
      <c r="G817" s="90">
        <v>0.27670629749999998</v>
      </c>
      <c r="H817" s="102">
        <v>1.3445700005674901</v>
      </c>
      <c r="I817" s="89">
        <v>1.42048518</v>
      </c>
      <c r="J817" s="90">
        <v>2.6599594440000001</v>
      </c>
      <c r="K817" s="102">
        <v>7.2330180613688295</v>
      </c>
      <c r="L817" s="89">
        <v>0.12061205999999999</v>
      </c>
      <c r="M817" s="90">
        <v>6.46014595E-2</v>
      </c>
      <c r="N817" s="102">
        <v>0.772026120542189</v>
      </c>
      <c r="O817" s="89">
        <v>6.2654804120229645E-4</v>
      </c>
      <c r="P817" s="90">
        <v>8.36951030057413E-4</v>
      </c>
      <c r="Q817" s="102">
        <v>2.8613421571780174E-3</v>
      </c>
      <c r="R817" s="89">
        <v>7.4127608915906785E-4</v>
      </c>
      <c r="S817" s="90">
        <v>9.9022619047619046E-4</v>
      </c>
      <c r="T817" s="102">
        <v>3.2799757870776132E-3</v>
      </c>
      <c r="U817" s="89">
        <v>6.1690879000000001E-3</v>
      </c>
      <c r="V817" s="90">
        <v>5.3399605399999999E-3</v>
      </c>
      <c r="W817" s="102">
        <v>4.7503291839278323E-2</v>
      </c>
      <c r="X817" s="89">
        <v>1.7549327999999999E-3</v>
      </c>
      <c r="Y817" s="90">
        <v>9.9324065500000004E-4</v>
      </c>
      <c r="Z817" s="102">
        <v>8.8459359370632179E-3</v>
      </c>
      <c r="AA817" s="89">
        <v>1.00311229E-2</v>
      </c>
      <c r="AB817" s="90">
        <v>4.610843295E-3</v>
      </c>
      <c r="AC817" s="102">
        <v>1.0467441883311369E-2</v>
      </c>
      <c r="AD817" s="89">
        <v>4.5140579999999996E-3</v>
      </c>
      <c r="AE817" s="90">
        <v>2.229026275E-3</v>
      </c>
      <c r="AF817" s="102">
        <v>3.8978684424911562E-3</v>
      </c>
      <c r="AG817" s="89">
        <v>1.9360687599999999E-2</v>
      </c>
      <c r="AH817" s="90">
        <v>1.5392650995E-2</v>
      </c>
      <c r="AI817" s="102">
        <v>0.10450191649694499</v>
      </c>
      <c r="AJ817" s="89">
        <v>0.1230123</v>
      </c>
      <c r="AK817" s="90">
        <v>6.4981497499999999E-2</v>
      </c>
      <c r="AL817" s="104">
        <v>6.4981497499999999E-2</v>
      </c>
    </row>
    <row r="818" spans="1:38" x14ac:dyDescent="0.25">
      <c r="A818" s="71">
        <v>1995</v>
      </c>
      <c r="B818" s="72">
        <v>13</v>
      </c>
      <c r="C818" s="89">
        <v>1.5801237100000001</v>
      </c>
      <c r="D818" s="90">
        <v>0.79321875600000002</v>
      </c>
      <c r="E818" s="102">
        <v>5.699710154484678</v>
      </c>
      <c r="F818" s="89">
        <v>0.52619156</v>
      </c>
      <c r="G818" s="90">
        <v>0.28692071949999998</v>
      </c>
      <c r="H818" s="102">
        <v>1.3503371266538318</v>
      </c>
      <c r="I818" s="89">
        <v>1.4499808700000001</v>
      </c>
      <c r="J818" s="90">
        <v>2.6660834305000001</v>
      </c>
      <c r="K818" s="102">
        <v>7.2325248887282481</v>
      </c>
      <c r="L818" s="89">
        <v>0.12061205999999999</v>
      </c>
      <c r="M818" s="90">
        <v>6.46014595E-2</v>
      </c>
      <c r="N818" s="102">
        <v>0.77236340880058918</v>
      </c>
      <c r="O818" s="89">
        <v>6.2654804120229645E-4</v>
      </c>
      <c r="P818" s="90">
        <v>8.36951030057413E-4</v>
      </c>
      <c r="Q818" s="102">
        <v>2.8730640266825991E-3</v>
      </c>
      <c r="R818" s="89">
        <v>7.4127608915906785E-4</v>
      </c>
      <c r="S818" s="90">
        <v>9.9022619047619046E-4</v>
      </c>
      <c r="T818" s="102">
        <v>3.3439355604894922E-3</v>
      </c>
      <c r="U818" s="89">
        <v>6.4925171000000002E-3</v>
      </c>
      <c r="V818" s="90">
        <v>5.4727486099999997E-3</v>
      </c>
      <c r="W818" s="102">
        <v>4.7707088122407537E-2</v>
      </c>
      <c r="X818" s="89">
        <v>1.8476530000000001E-3</v>
      </c>
      <c r="Y818" s="90">
        <v>1.0295074049999999E-3</v>
      </c>
      <c r="Z818" s="102">
        <v>8.8838639934891699E-3</v>
      </c>
      <c r="AA818" s="89">
        <v>1.0556281799999999E-2</v>
      </c>
      <c r="AB818" s="90">
        <v>4.8146383350000004E-3</v>
      </c>
      <c r="AC818" s="102">
        <v>1.0512332521692522E-2</v>
      </c>
      <c r="AD818" s="89">
        <v>4.7498725000000002E-3</v>
      </c>
      <c r="AE818" s="90">
        <v>2.3211669899999999E-3</v>
      </c>
      <c r="AF818" s="102">
        <v>3.9145813524232428E-3</v>
      </c>
      <c r="AG818" s="89">
        <v>2.0372861200000002E-2</v>
      </c>
      <c r="AH818" s="90">
        <v>1.5805805629999999E-2</v>
      </c>
      <c r="AI818" s="102">
        <v>0.1049499561207454</v>
      </c>
      <c r="AJ818" s="89">
        <v>0.1230123</v>
      </c>
      <c r="AK818" s="90">
        <v>6.4981497499999999E-2</v>
      </c>
      <c r="AL818" s="104">
        <v>6.4981497499999999E-2</v>
      </c>
    </row>
    <row r="819" spans="1:38" x14ac:dyDescent="0.25">
      <c r="A819" s="71">
        <v>1995</v>
      </c>
      <c r="B819" s="72">
        <v>14</v>
      </c>
      <c r="C819" s="89">
        <v>1.64451657</v>
      </c>
      <c r="D819" s="90">
        <v>0.80943290800000001</v>
      </c>
      <c r="E819" s="102">
        <v>5.7035764868321772</v>
      </c>
      <c r="F819" s="89">
        <v>0.55265388000000004</v>
      </c>
      <c r="G819" s="90">
        <v>0.29735976250000001</v>
      </c>
      <c r="H819" s="102">
        <v>1.3534260158570457</v>
      </c>
      <c r="I819" s="89">
        <v>1.4784275600000001</v>
      </c>
      <c r="J819" s="90">
        <v>2.6718826044999999</v>
      </c>
      <c r="K819" s="102">
        <v>7.240486007535174</v>
      </c>
      <c r="L819" s="89">
        <v>0.12061205999999999</v>
      </c>
      <c r="M819" s="90">
        <v>6.46014595E-2</v>
      </c>
      <c r="N819" s="102">
        <v>0.77252396880928154</v>
      </c>
      <c r="O819" s="89">
        <v>6.2654804120229645E-4</v>
      </c>
      <c r="P819" s="90">
        <v>8.36951030057413E-4</v>
      </c>
      <c r="Q819" s="102">
        <v>2.8792275341571372E-3</v>
      </c>
      <c r="R819" s="89">
        <v>7.4127608915906785E-4</v>
      </c>
      <c r="S819" s="90">
        <v>9.9022619047619046E-4</v>
      </c>
      <c r="T819" s="102">
        <v>3.372814772794169E-3</v>
      </c>
      <c r="U819" s="89">
        <v>6.8178765000000002E-3</v>
      </c>
      <c r="V819" s="90">
        <v>5.6083447000000002E-3</v>
      </c>
      <c r="W819" s="102">
        <v>4.781628785916503E-2</v>
      </c>
      <c r="X819" s="89">
        <v>1.9397996000000001E-3</v>
      </c>
      <c r="Y819" s="90">
        <v>1.066427385E-3</v>
      </c>
      <c r="Z819" s="102">
        <v>8.9042131266155403E-3</v>
      </c>
      <c r="AA819" s="89">
        <v>1.10849494E-2</v>
      </c>
      <c r="AB819" s="90">
        <v>5.0235547149999997E-3</v>
      </c>
      <c r="AC819" s="102">
        <v>1.0536397251641632E-2</v>
      </c>
      <c r="AD819" s="89">
        <v>4.9876920000000002E-3</v>
      </c>
      <c r="AE819" s="90">
        <v>2.41574207E-3</v>
      </c>
      <c r="AF819" s="102">
        <v>3.9235448682682491E-3</v>
      </c>
      <c r="AG819" s="89">
        <v>2.1394791199999999E-2</v>
      </c>
      <c r="AH819" s="90">
        <v>1.6227363259999999E-2</v>
      </c>
      <c r="AI819" s="102">
        <v>0.10519042665514271</v>
      </c>
      <c r="AJ819" s="89">
        <v>0.1230123</v>
      </c>
      <c r="AK819" s="90">
        <v>6.4981497499999999E-2</v>
      </c>
      <c r="AL819" s="104">
        <v>6.4981497499999999E-2</v>
      </c>
    </row>
    <row r="820" spans="1:38" x14ac:dyDescent="0.25">
      <c r="A820" s="71">
        <v>1995</v>
      </c>
      <c r="B820" s="72">
        <v>15</v>
      </c>
      <c r="C820" s="89">
        <v>1.71063206</v>
      </c>
      <c r="D820" s="90">
        <v>0.82641485599999998</v>
      </c>
      <c r="E820" s="102">
        <v>5.7042852345011159</v>
      </c>
      <c r="F820" s="89">
        <v>0.57926692000000002</v>
      </c>
      <c r="G820" s="90">
        <v>0.30812924349999998</v>
      </c>
      <c r="H820" s="102">
        <v>1.3539673247178614</v>
      </c>
      <c r="I820" s="89">
        <v>1.50594541</v>
      </c>
      <c r="J820" s="90">
        <v>2.6774424054999999</v>
      </c>
      <c r="K820" s="102">
        <v>7.2421420910136378</v>
      </c>
      <c r="L820" s="89">
        <v>0.12061205999999999</v>
      </c>
      <c r="M820" s="90">
        <v>6.46014595E-2</v>
      </c>
      <c r="N820" s="102">
        <v>0.77256557763270095</v>
      </c>
      <c r="O820" s="89">
        <v>6.2654804120229645E-4</v>
      </c>
      <c r="P820" s="90">
        <v>8.36951030057413E-4</v>
      </c>
      <c r="Q820" s="102">
        <v>2.8819973396537971E-3</v>
      </c>
      <c r="R820" s="89">
        <v>7.4127608915906785E-4</v>
      </c>
      <c r="S820" s="90">
        <v>9.9022619047619046E-4</v>
      </c>
      <c r="T820" s="102">
        <v>3.377871659517263E-3</v>
      </c>
      <c r="U820" s="89">
        <v>7.1459842000000003E-3</v>
      </c>
      <c r="V820" s="90">
        <v>5.7475078850000002E-3</v>
      </c>
      <c r="W820" s="102">
        <v>4.7835386233820006E-2</v>
      </c>
      <c r="X820" s="89">
        <v>2.0334951999999998E-3</v>
      </c>
      <c r="Y820" s="90">
        <v>1.10480693E-3</v>
      </c>
      <c r="Z820" s="102">
        <v>8.9077636862454537E-3</v>
      </c>
      <c r="AA820" s="89">
        <v>1.16198647E-2</v>
      </c>
      <c r="AB820" s="90">
        <v>5.2391973499999996E-3</v>
      </c>
      <c r="AC820" s="102">
        <v>1.0540584824592986E-2</v>
      </c>
      <c r="AD820" s="89">
        <v>5.2295131000000003E-3</v>
      </c>
      <c r="AE820" s="90">
        <v>2.5129476049999999E-3</v>
      </c>
      <c r="AF820" s="102">
        <v>3.9251101162161867E-3</v>
      </c>
      <c r="AG820" s="89">
        <v>2.2426667599999998E-2</v>
      </c>
      <c r="AH820" s="90">
        <v>1.666027149E-2</v>
      </c>
      <c r="AI820" s="102">
        <v>0.10523216789053946</v>
      </c>
      <c r="AJ820" s="89">
        <v>0.1230123</v>
      </c>
      <c r="AK820" s="90">
        <v>6.4981497499999999E-2</v>
      </c>
      <c r="AL820" s="104">
        <v>6.4981497499999999E-2</v>
      </c>
    </row>
    <row r="821" spans="1:38" x14ac:dyDescent="0.25">
      <c r="A821" s="71">
        <v>1995</v>
      </c>
      <c r="B821" s="72">
        <v>16</v>
      </c>
      <c r="C821" s="89">
        <v>1.77859583</v>
      </c>
      <c r="D821" s="90">
        <v>0.84425722950000004</v>
      </c>
      <c r="E821" s="102">
        <v>5.7121368344641343</v>
      </c>
      <c r="F821" s="89">
        <v>0.60628307999999997</v>
      </c>
      <c r="G821" s="90">
        <v>0.31930713700000002</v>
      </c>
      <c r="H821" s="102">
        <v>1.3602527841538563</v>
      </c>
      <c r="I821" s="89">
        <v>1.5325061600000001</v>
      </c>
      <c r="J821" s="90">
        <v>2.6827183570000002</v>
      </c>
      <c r="K821" s="102">
        <v>7.2580544308716446</v>
      </c>
      <c r="L821" s="89">
        <v>0.12061205999999999</v>
      </c>
      <c r="M821" s="90">
        <v>6.46014595E-2</v>
      </c>
      <c r="N821" s="102">
        <v>0.77287610079711777</v>
      </c>
      <c r="O821" s="89">
        <v>6.2654804120229645E-4</v>
      </c>
      <c r="P821" s="90">
        <v>8.36951030057413E-4</v>
      </c>
      <c r="Q821" s="102">
        <v>2.8949026976242374E-3</v>
      </c>
      <c r="R821" s="89">
        <v>7.4127608915906785E-4</v>
      </c>
      <c r="S821" s="90">
        <v>9.9022619047619046E-4</v>
      </c>
      <c r="T821" s="102">
        <v>3.4366107180872248E-3</v>
      </c>
      <c r="U821" s="89">
        <v>7.4799881000000004E-3</v>
      </c>
      <c r="V821" s="90">
        <v>5.8907432849999997E-3</v>
      </c>
      <c r="W821" s="102">
        <v>4.8057415793526091E-2</v>
      </c>
      <c r="X821" s="89">
        <v>2.1280943000000002E-3</v>
      </c>
      <c r="Y821" s="90">
        <v>1.14412283E-3</v>
      </c>
      <c r="Z821" s="102">
        <v>8.9491261458838709E-3</v>
      </c>
      <c r="AA821" s="89">
        <v>1.21628459E-2</v>
      </c>
      <c r="AB821" s="90">
        <v>5.4624616400000001E-3</v>
      </c>
      <c r="AC821" s="102">
        <v>1.0589546256839702E-2</v>
      </c>
      <c r="AD821" s="89">
        <v>5.4730016000000001E-3</v>
      </c>
      <c r="AE821" s="90">
        <v>2.6138364599999999E-3</v>
      </c>
      <c r="AF821" s="102">
        <v>3.9433347015753947E-3</v>
      </c>
      <c r="AG821" s="89">
        <v>2.34728477E-2</v>
      </c>
      <c r="AH821" s="90">
        <v>1.710655292E-2</v>
      </c>
      <c r="AI821" s="102">
        <v>0.10572095889481042</v>
      </c>
      <c r="AJ821" s="89">
        <v>0.1230123</v>
      </c>
      <c r="AK821" s="90">
        <v>6.4981497499999999E-2</v>
      </c>
      <c r="AL821" s="104">
        <v>6.4981497499999999E-2</v>
      </c>
    </row>
    <row r="822" spans="1:38" x14ac:dyDescent="0.25">
      <c r="A822" s="71">
        <v>1995</v>
      </c>
      <c r="B822" s="72">
        <v>17</v>
      </c>
      <c r="C822" s="89">
        <v>1.8489395799999999</v>
      </c>
      <c r="D822" s="90">
        <v>0.86312327150000001</v>
      </c>
      <c r="E822" s="102">
        <v>5.7178383931266836</v>
      </c>
      <c r="F822" s="89">
        <v>0.63383098000000004</v>
      </c>
      <c r="G822" s="90">
        <v>0.33091084700000001</v>
      </c>
      <c r="H822" s="102">
        <v>1.3648634362347625</v>
      </c>
      <c r="I822" s="89">
        <v>1.55824323</v>
      </c>
      <c r="J822" s="90">
        <v>2.6878119845000001</v>
      </c>
      <c r="K822" s="102">
        <v>7.2694668530845945</v>
      </c>
      <c r="L822" s="89">
        <v>0.12061205999999999</v>
      </c>
      <c r="M822" s="90">
        <v>6.46014595E-2</v>
      </c>
      <c r="N822" s="102">
        <v>0.77309176692226167</v>
      </c>
      <c r="O822" s="89">
        <v>6.2654804120229645E-4</v>
      </c>
      <c r="P822" s="90">
        <v>8.36951030057413E-4</v>
      </c>
      <c r="Q822" s="102">
        <v>2.9047155049474692E-3</v>
      </c>
      <c r="R822" s="89">
        <v>7.4127608915906785E-4</v>
      </c>
      <c r="S822" s="90">
        <v>9.9022619047619046E-4</v>
      </c>
      <c r="T822" s="102">
        <v>3.4797434055054074E-3</v>
      </c>
      <c r="U822" s="89">
        <v>7.8186855000000003E-3</v>
      </c>
      <c r="V822" s="90">
        <v>6.0392799400000004E-3</v>
      </c>
      <c r="W822" s="102">
        <v>4.8220278128433207E-2</v>
      </c>
      <c r="X822" s="89">
        <v>2.2252423999999998E-3</v>
      </c>
      <c r="Y822" s="90">
        <v>1.185508705E-3</v>
      </c>
      <c r="Z822" s="102">
        <v>8.9794560692302225E-3</v>
      </c>
      <c r="AA822" s="89">
        <v>1.27131243E-2</v>
      </c>
      <c r="AB822" s="90">
        <v>5.6953579700000003E-3</v>
      </c>
      <c r="AC822" s="102">
        <v>1.0625431474416934E-2</v>
      </c>
      <c r="AD822" s="89">
        <v>5.7203098000000001E-3</v>
      </c>
      <c r="AE822" s="90">
        <v>2.7191424E-3</v>
      </c>
      <c r="AF822" s="102">
        <v>3.9567028071601437E-3</v>
      </c>
      <c r="AG822" s="89">
        <v>2.4537235399999999E-2</v>
      </c>
      <c r="AH822" s="90">
        <v>1.7569703499999999E-2</v>
      </c>
      <c r="AI822" s="102">
        <v>0.10607907622619553</v>
      </c>
      <c r="AJ822" s="89">
        <v>0.1230123</v>
      </c>
      <c r="AK822" s="90">
        <v>6.4981497499999999E-2</v>
      </c>
      <c r="AL822" s="104">
        <v>6.4981497499999999E-2</v>
      </c>
    </row>
    <row r="823" spans="1:38" x14ac:dyDescent="0.25">
      <c r="A823" s="71">
        <v>1995</v>
      </c>
      <c r="B823" s="72">
        <v>18</v>
      </c>
      <c r="C823" s="89">
        <v>1.9213446599999999</v>
      </c>
      <c r="D823" s="90">
        <v>0.88310828350000004</v>
      </c>
      <c r="E823" s="102">
        <v>5.7158908949915013</v>
      </c>
      <c r="F823" s="89">
        <v>0.66171404</v>
      </c>
      <c r="G823" s="90">
        <v>0.34304991400000001</v>
      </c>
      <c r="H823" s="102">
        <v>1.3708281095055055</v>
      </c>
      <c r="I823" s="89">
        <v>1.5832202399999999</v>
      </c>
      <c r="J823" s="90">
        <v>2.6927324965000001</v>
      </c>
      <c r="K823" s="102">
        <v>7.2766530322888441</v>
      </c>
      <c r="L823" s="89">
        <v>0.12061205999999999</v>
      </c>
      <c r="M823" s="90">
        <v>6.46014595E-2</v>
      </c>
      <c r="N823" s="102">
        <v>0.77339888329925865</v>
      </c>
      <c r="O823" s="89">
        <v>6.2654804120229645E-4</v>
      </c>
      <c r="P823" s="90">
        <v>8.36951030057413E-4</v>
      </c>
      <c r="Q823" s="102">
        <v>2.9174157051076108E-3</v>
      </c>
      <c r="R823" s="89">
        <v>7.4127608915906785E-4</v>
      </c>
      <c r="S823" s="90">
        <v>9.9022619047619046E-4</v>
      </c>
      <c r="T823" s="102">
        <v>3.5405443587606259E-3</v>
      </c>
      <c r="U823" s="89">
        <v>8.1640971999999996E-3</v>
      </c>
      <c r="V823" s="90">
        <v>6.1941246599999996E-3</v>
      </c>
      <c r="W823" s="102">
        <v>4.8431061963455327E-2</v>
      </c>
      <c r="X823" s="89">
        <v>2.322817E-3</v>
      </c>
      <c r="Y823" s="90">
        <v>1.228461845E-3</v>
      </c>
      <c r="Z823" s="102">
        <v>9.0186970056923381E-3</v>
      </c>
      <c r="AA823" s="89">
        <v>1.3274413800000001E-2</v>
      </c>
      <c r="AB823" s="90">
        <v>5.9390358450000002E-3</v>
      </c>
      <c r="AC823" s="102">
        <v>1.0671861480482605E-2</v>
      </c>
      <c r="AD823" s="89">
        <v>5.9732776000000001E-3</v>
      </c>
      <c r="AE823" s="90">
        <v>2.829010085E-3</v>
      </c>
      <c r="AF823" s="102">
        <v>3.9739923126621245E-3</v>
      </c>
      <c r="AG823" s="89">
        <v>2.5619458899999999E-2</v>
      </c>
      <c r="AH823" s="90">
        <v>1.8052967319999998E-2</v>
      </c>
      <c r="AI823" s="102">
        <v>0.1065427535694827</v>
      </c>
      <c r="AJ823" s="89">
        <v>0.1230123</v>
      </c>
      <c r="AK823" s="90">
        <v>6.4981497499999999E-2</v>
      </c>
      <c r="AL823" s="104">
        <v>6.4981497499999999E-2</v>
      </c>
    </row>
    <row r="824" spans="1:38" x14ac:dyDescent="0.25">
      <c r="A824" s="71">
        <v>1995</v>
      </c>
      <c r="B824" s="72">
        <v>19</v>
      </c>
      <c r="C824" s="89">
        <v>1.99643225</v>
      </c>
      <c r="D824" s="90">
        <v>0.90435666699999995</v>
      </c>
      <c r="E824" s="102">
        <v>5.5272370234400512</v>
      </c>
      <c r="F824" s="89">
        <v>0.69029463999999996</v>
      </c>
      <c r="G824" s="90">
        <v>0.35581607850000002</v>
      </c>
      <c r="H824" s="102">
        <v>1.329393873687934</v>
      </c>
      <c r="I824" s="89">
        <v>1.6075553899999999</v>
      </c>
      <c r="J824" s="90">
        <v>2.6975027200000001</v>
      </c>
      <c r="K824" s="102">
        <v>7.3344504046659784</v>
      </c>
      <c r="L824" s="89">
        <v>0.12061205999999999</v>
      </c>
      <c r="M824" s="90">
        <v>6.46014595E-2</v>
      </c>
      <c r="N824" s="102">
        <v>0.74254178653998537</v>
      </c>
      <c r="O824" s="89">
        <v>6.2654804120229645E-4</v>
      </c>
      <c r="P824" s="90">
        <v>8.36951030057413E-4</v>
      </c>
      <c r="Q824" s="102">
        <v>2.8292459368430278E-3</v>
      </c>
      <c r="R824" s="89">
        <v>7.4127608915906785E-4</v>
      </c>
      <c r="S824" s="90">
        <v>9.9022619047619046E-4</v>
      </c>
      <c r="T824" s="102">
        <v>3.6073273082703632E-3</v>
      </c>
      <c r="U824" s="89">
        <v>8.5157002000000002E-3</v>
      </c>
      <c r="V824" s="90">
        <v>6.3561824500000001E-3</v>
      </c>
      <c r="W824" s="102">
        <v>4.6967249271403562E-2</v>
      </c>
      <c r="X824" s="89">
        <v>2.4229154E-3</v>
      </c>
      <c r="Y824" s="90">
        <v>1.2734132699999999E-3</v>
      </c>
      <c r="Z824" s="102">
        <v>8.7461095459401613E-3</v>
      </c>
      <c r="AA824" s="89">
        <v>1.38468701E-2</v>
      </c>
      <c r="AB824" s="90">
        <v>6.1950656900000003E-3</v>
      </c>
      <c r="AC824" s="102">
        <v>1.0349318445560038E-2</v>
      </c>
      <c r="AD824" s="89">
        <v>6.2307526999999998E-3</v>
      </c>
      <c r="AE824" s="90">
        <v>2.94464361E-3</v>
      </c>
      <c r="AF824" s="102">
        <v>3.8538775533870128E-3</v>
      </c>
      <c r="AG824" s="89">
        <v>2.67244076E-2</v>
      </c>
      <c r="AH824" s="90">
        <v>1.8558864830000001E-2</v>
      </c>
      <c r="AI824" s="102">
        <v>0.10332257608357064</v>
      </c>
      <c r="AJ824" s="89">
        <v>0.1230123</v>
      </c>
      <c r="AK824" s="90">
        <v>6.4981497499999999E-2</v>
      </c>
      <c r="AL824" s="104">
        <v>6.4981497499999999E-2</v>
      </c>
    </row>
    <row r="825" spans="1:38" x14ac:dyDescent="0.25">
      <c r="A825" s="71">
        <v>1995</v>
      </c>
      <c r="B825" s="72">
        <v>20</v>
      </c>
      <c r="C825" s="89">
        <v>2.0740917099999998</v>
      </c>
      <c r="D825" s="90">
        <v>0.92694914799999995</v>
      </c>
      <c r="E825" s="102">
        <v>5.5358477869976026</v>
      </c>
      <c r="F825" s="89">
        <v>0.71940742999999996</v>
      </c>
      <c r="G825" s="90">
        <v>0.369247887</v>
      </c>
      <c r="H825" s="102">
        <v>1.336337058110036</v>
      </c>
      <c r="I825" s="89">
        <v>1.6311491300000001</v>
      </c>
      <c r="J825" s="90">
        <v>2.702184323</v>
      </c>
      <c r="K825" s="102">
        <v>7.3523820781127016</v>
      </c>
      <c r="L825" s="89">
        <v>0.12061205999999999</v>
      </c>
      <c r="M825" s="90">
        <v>6.46014595E-2</v>
      </c>
      <c r="N825" s="102">
        <v>0.7428665349781578</v>
      </c>
      <c r="O825" s="89">
        <v>6.2654804120229645E-4</v>
      </c>
      <c r="P825" s="90">
        <v>8.36951030057413E-4</v>
      </c>
      <c r="Q825" s="102">
        <v>2.8451204775780886E-3</v>
      </c>
      <c r="R825" s="89">
        <v>7.4127608915906785E-4</v>
      </c>
      <c r="S825" s="90">
        <v>9.9022619047619046E-4</v>
      </c>
      <c r="T825" s="102">
        <v>3.6746234617428468E-3</v>
      </c>
      <c r="U825" s="89">
        <v>8.8758619000000004E-3</v>
      </c>
      <c r="V825" s="90">
        <v>6.5264117799999997E-3</v>
      </c>
      <c r="W825" s="102">
        <v>4.7212487495277781E-2</v>
      </c>
      <c r="X825" s="89">
        <v>2.5255707999999998E-3</v>
      </c>
      <c r="Y825" s="90">
        <v>1.32132E-3</v>
      </c>
      <c r="Z825" s="102">
        <v>8.7917783136029996E-3</v>
      </c>
      <c r="AA825" s="89">
        <v>1.44317543E-2</v>
      </c>
      <c r="AB825" s="90">
        <v>6.465430195E-3</v>
      </c>
      <c r="AC825" s="102">
        <v>1.0403354410677213E-2</v>
      </c>
      <c r="AD825" s="89">
        <v>6.4943084999999996E-3</v>
      </c>
      <c r="AE825" s="90">
        <v>3.0664638E-3</v>
      </c>
      <c r="AF825" s="102">
        <v>3.8740058971034018E-3</v>
      </c>
      <c r="AG825" s="89">
        <v>2.78532976E-2</v>
      </c>
      <c r="AH825" s="90">
        <v>1.9090866880000001E-2</v>
      </c>
      <c r="AI825" s="102">
        <v>0.10386208760951887</v>
      </c>
      <c r="AJ825" s="89">
        <v>0.1230123</v>
      </c>
      <c r="AK825" s="90">
        <v>6.4981497499999999E-2</v>
      </c>
      <c r="AL825" s="104">
        <v>6.4981497499999999E-2</v>
      </c>
    </row>
    <row r="826" spans="1:38" x14ac:dyDescent="0.25">
      <c r="A826" s="71">
        <v>1995</v>
      </c>
      <c r="B826" s="72">
        <v>21</v>
      </c>
      <c r="C826" s="89">
        <v>2.1547496900000001</v>
      </c>
      <c r="D826" s="90">
        <v>0.95114339800000003</v>
      </c>
      <c r="E826" s="102">
        <v>5.544038703331732</v>
      </c>
      <c r="F826" s="89">
        <v>0.74940220000000002</v>
      </c>
      <c r="G826" s="90">
        <v>0.38346130750000001</v>
      </c>
      <c r="H826" s="102">
        <v>1.3429362613846685</v>
      </c>
      <c r="I826" s="89">
        <v>1.6541140599999999</v>
      </c>
      <c r="J826" s="90">
        <v>2.7067785400000002</v>
      </c>
      <c r="K826" s="102">
        <v>7.3694157833889085</v>
      </c>
      <c r="L826" s="89">
        <v>0.12061205999999999</v>
      </c>
      <c r="M826" s="90">
        <v>6.46014595E-2</v>
      </c>
      <c r="N826" s="102">
        <v>0.74317464356353624</v>
      </c>
      <c r="O826" s="89">
        <v>6.2654804120229645E-4</v>
      </c>
      <c r="P826" s="90">
        <v>8.36951030057413E-4</v>
      </c>
      <c r="Q826" s="102">
        <v>2.8591752188302467E-3</v>
      </c>
      <c r="R826" s="89">
        <v>7.4127608915906785E-4</v>
      </c>
      <c r="S826" s="90">
        <v>9.9022619047619046E-4</v>
      </c>
      <c r="T826" s="102">
        <v>3.738593053759569E-3</v>
      </c>
      <c r="U826" s="89">
        <v>9.2446316000000008E-3</v>
      </c>
      <c r="V826" s="90">
        <v>6.7062992900000003E-3</v>
      </c>
      <c r="W826" s="102">
        <v>4.7445721617280452E-2</v>
      </c>
      <c r="X826" s="89">
        <v>2.6304673000000002E-3</v>
      </c>
      <c r="Y826" s="90">
        <v>1.371604915E-3</v>
      </c>
      <c r="Z826" s="102">
        <v>8.8351984165862003E-3</v>
      </c>
      <c r="AA826" s="89">
        <v>1.5032307599999999E-2</v>
      </c>
      <c r="AB826" s="90">
        <v>6.7516772500000001E-3</v>
      </c>
      <c r="AC826" s="102">
        <v>1.0454731441606661E-2</v>
      </c>
      <c r="AD826" s="89">
        <v>6.7648146000000003E-3</v>
      </c>
      <c r="AE826" s="90">
        <v>3.195538955E-3</v>
      </c>
      <c r="AF826" s="102">
        <v>3.8931414548079159E-3</v>
      </c>
      <c r="AG826" s="89">
        <v>2.90120686E-2</v>
      </c>
      <c r="AH826" s="90">
        <v>1.9653396180000001E-2</v>
      </c>
      <c r="AI826" s="102">
        <v>0.10437510431587442</v>
      </c>
      <c r="AJ826" s="89">
        <v>0.1230123</v>
      </c>
      <c r="AK826" s="90">
        <v>6.4981497499999999E-2</v>
      </c>
      <c r="AL826" s="104">
        <v>6.4981497499999999E-2</v>
      </c>
    </row>
    <row r="827" spans="1:38" x14ac:dyDescent="0.25">
      <c r="A827" s="71">
        <v>1995</v>
      </c>
      <c r="B827" s="72">
        <v>22</v>
      </c>
      <c r="C827" s="89">
        <v>2.2384293300000002</v>
      </c>
      <c r="D827" s="90">
        <v>0.97698398350000004</v>
      </c>
      <c r="E827" s="102">
        <v>5.5515388680897093</v>
      </c>
      <c r="F827" s="89">
        <v>0.78010756000000003</v>
      </c>
      <c r="G827" s="90">
        <v>0.39855716450000001</v>
      </c>
      <c r="H827" s="102">
        <v>1.3489874518291158</v>
      </c>
      <c r="I827" s="89">
        <v>1.67672113</v>
      </c>
      <c r="J827" s="90">
        <v>2.7113296825000002</v>
      </c>
      <c r="K827" s="102">
        <v>7.3850207626815116</v>
      </c>
      <c r="L827" s="89">
        <v>0.12061205999999999</v>
      </c>
      <c r="M827" s="90">
        <v>6.46014595E-2</v>
      </c>
      <c r="N827" s="102">
        <v>0.74345686592841809</v>
      </c>
      <c r="O827" s="89">
        <v>6.2654804120229645E-4</v>
      </c>
      <c r="P827" s="90">
        <v>8.36951030057413E-4</v>
      </c>
      <c r="Q827" s="102">
        <v>2.8720686318946089E-3</v>
      </c>
      <c r="R827" s="89">
        <v>7.4127608915906785E-4</v>
      </c>
      <c r="S827" s="90">
        <v>9.9022619047619046E-4</v>
      </c>
      <c r="T827" s="102">
        <v>3.7972452652756217E-3</v>
      </c>
      <c r="U827" s="89">
        <v>9.6234326000000005E-3</v>
      </c>
      <c r="V827" s="90">
        <v>6.8966530550000002E-3</v>
      </c>
      <c r="W827" s="102">
        <v>4.7659493332690719E-2</v>
      </c>
      <c r="X827" s="89">
        <v>2.7387013000000002E-3</v>
      </c>
      <c r="Y827" s="90">
        <v>1.42514252E-3</v>
      </c>
      <c r="Z827" s="102">
        <v>8.8750054309677286E-3</v>
      </c>
      <c r="AA827" s="89">
        <v>1.5647917099999999E-2</v>
      </c>
      <c r="AB827" s="90">
        <v>7.0553185400000001E-3</v>
      </c>
      <c r="AC827" s="102">
        <v>1.0501845201959261E-2</v>
      </c>
      <c r="AD827" s="89">
        <v>7.0408281000000003E-3</v>
      </c>
      <c r="AE827" s="90">
        <v>3.3322690499999999E-3</v>
      </c>
      <c r="AF827" s="102">
        <v>3.9106682424230824E-3</v>
      </c>
      <c r="AG827" s="89">
        <v>3.0200197799999998E-2</v>
      </c>
      <c r="AH827" s="90">
        <v>2.0248866115E-2</v>
      </c>
      <c r="AI827" s="102">
        <v>0.10484525216999376</v>
      </c>
      <c r="AJ827" s="89">
        <v>0.1230123</v>
      </c>
      <c r="AK827" s="90">
        <v>6.4981497499999999E-2</v>
      </c>
      <c r="AL827" s="104">
        <v>6.4981497499999999E-2</v>
      </c>
    </row>
    <row r="828" spans="1:38" x14ac:dyDescent="0.25">
      <c r="A828" s="71">
        <v>1995</v>
      </c>
      <c r="B828" s="72">
        <v>23</v>
      </c>
      <c r="C828" s="89">
        <v>2.3253833699999999</v>
      </c>
      <c r="D828" s="90">
        <v>1.004710496</v>
      </c>
      <c r="E828" s="102">
        <v>5.5579691037475314</v>
      </c>
      <c r="F828" s="89">
        <v>0.81166114</v>
      </c>
      <c r="G828" s="90">
        <v>0.414656576</v>
      </c>
      <c r="H828" s="102">
        <v>1.3541575261984125</v>
      </c>
      <c r="I828" s="89">
        <v>1.69876564</v>
      </c>
      <c r="J828" s="90">
        <v>2.7158707225000001</v>
      </c>
      <c r="K828" s="102">
        <v>7.3983821540992425</v>
      </c>
      <c r="L828" s="89">
        <v>0.12061205999999999</v>
      </c>
      <c r="M828" s="90">
        <v>6.46014595E-2</v>
      </c>
      <c r="N828" s="102">
        <v>0.74369919701914122</v>
      </c>
      <c r="O828" s="89">
        <v>6.2654804120229645E-4</v>
      </c>
      <c r="P828" s="90">
        <v>8.36951030057413E-4</v>
      </c>
      <c r="Q828" s="102">
        <v>2.8830766702341317E-3</v>
      </c>
      <c r="R828" s="89">
        <v>7.4127608915906785E-4</v>
      </c>
      <c r="S828" s="90">
        <v>9.9022619047619046E-4</v>
      </c>
      <c r="T828" s="102">
        <v>3.8473674339742901E-3</v>
      </c>
      <c r="U828" s="89">
        <v>1.0012398800000001E-2</v>
      </c>
      <c r="V828" s="90">
        <v>7.0989901350000002E-3</v>
      </c>
      <c r="W828" s="102">
        <v>4.7842130568111305E-2</v>
      </c>
      <c r="X828" s="89">
        <v>2.8491763999999998E-3</v>
      </c>
      <c r="Y828" s="90">
        <v>1.482026655E-3</v>
      </c>
      <c r="Z828" s="102">
        <v>8.9090383036516656E-3</v>
      </c>
      <c r="AA828" s="89">
        <v>1.6280959000000001E-2</v>
      </c>
      <c r="AB828" s="90">
        <v>7.3795875500000004E-3</v>
      </c>
      <c r="AC828" s="102">
        <v>1.0542094109829224E-2</v>
      </c>
      <c r="AD828" s="89">
        <v>7.3267621999999998E-3</v>
      </c>
      <c r="AE828" s="90">
        <v>3.478279955E-3</v>
      </c>
      <c r="AF828" s="102">
        <v>3.9256641723982456E-3</v>
      </c>
      <c r="AG828" s="89">
        <v>3.1423815700000003E-2</v>
      </c>
      <c r="AH828" s="90">
        <v>2.0881968495E-2</v>
      </c>
      <c r="AI828" s="102">
        <v>0.10524721110498592</v>
      </c>
      <c r="AJ828" s="89">
        <v>0.1230123</v>
      </c>
      <c r="AK828" s="90">
        <v>6.4981497499999999E-2</v>
      </c>
      <c r="AL828" s="104">
        <v>6.4981497499999999E-2</v>
      </c>
    </row>
    <row r="829" spans="1:38" x14ac:dyDescent="0.25">
      <c r="A829" s="71">
        <v>1995</v>
      </c>
      <c r="B829" s="72">
        <v>24</v>
      </c>
      <c r="C829" s="89">
        <v>2.4157565499999998</v>
      </c>
      <c r="D829" s="90">
        <v>1.0345072815</v>
      </c>
      <c r="E829" s="102">
        <v>5.5629103132534619</v>
      </c>
      <c r="F829" s="89">
        <v>0.84415952000000005</v>
      </c>
      <c r="G829" s="90">
        <v>0.43177755200000001</v>
      </c>
      <c r="H829" s="102">
        <v>1.3581396639315211</v>
      </c>
      <c r="I829" s="89">
        <v>1.7204025199999999</v>
      </c>
      <c r="J829" s="90">
        <v>2.720404743</v>
      </c>
      <c r="K829" s="102">
        <v>7.4086541558842471</v>
      </c>
      <c r="L829" s="89">
        <v>0.12061205999999999</v>
      </c>
      <c r="M829" s="90">
        <v>6.46014595E-2</v>
      </c>
      <c r="N829" s="102">
        <v>0.74388484115984688</v>
      </c>
      <c r="O829" s="89">
        <v>6.2654804120229645E-4</v>
      </c>
      <c r="P829" s="90">
        <v>8.36951030057413E-4</v>
      </c>
      <c r="Q829" s="102">
        <v>2.8915569978695582E-3</v>
      </c>
      <c r="R829" s="89">
        <v>7.4127608915906785E-4</v>
      </c>
      <c r="S829" s="90">
        <v>9.9022619047619046E-4</v>
      </c>
      <c r="T829" s="102">
        <v>3.8859545425095547E-3</v>
      </c>
      <c r="U829" s="89">
        <v>1.04140246E-2</v>
      </c>
      <c r="V829" s="90">
        <v>7.3142993249999998E-3</v>
      </c>
      <c r="W829" s="102">
        <v>4.7982701446891249E-2</v>
      </c>
      <c r="X829" s="89">
        <v>2.9635209000000002E-3</v>
      </c>
      <c r="Y829" s="90">
        <v>1.54267019E-3</v>
      </c>
      <c r="Z829" s="102">
        <v>8.9352041987251982E-3</v>
      </c>
      <c r="AA829" s="89">
        <v>1.69329267E-2</v>
      </c>
      <c r="AB829" s="90">
        <v>7.7253334799999998E-3</v>
      </c>
      <c r="AC829" s="102">
        <v>1.0573080806733427E-2</v>
      </c>
      <c r="AD829" s="89">
        <v>7.619832E-3</v>
      </c>
      <c r="AE829" s="90">
        <v>3.6341735150000002E-3</v>
      </c>
      <c r="AF829" s="102">
        <v>3.93720694397623E-3</v>
      </c>
      <c r="AG829" s="89">
        <v>3.2680580200000003E-2</v>
      </c>
      <c r="AH829" s="90">
        <v>2.1556582255000001E-2</v>
      </c>
      <c r="AI829" s="102">
        <v>0.10555641813947959</v>
      </c>
      <c r="AJ829" s="89">
        <v>0.1230123</v>
      </c>
      <c r="AK829" s="90">
        <v>6.4981497499999999E-2</v>
      </c>
      <c r="AL829" s="104">
        <v>6.4981497499999999E-2</v>
      </c>
    </row>
    <row r="830" spans="1:38" x14ac:dyDescent="0.25">
      <c r="A830" s="71">
        <v>1995</v>
      </c>
      <c r="B830" s="72">
        <v>25</v>
      </c>
      <c r="C830" s="89">
        <v>2.4157565499999998</v>
      </c>
      <c r="D830" s="90">
        <v>1.0345072815</v>
      </c>
      <c r="E830" s="102">
        <v>5.5660833713622937</v>
      </c>
      <c r="F830" s="89">
        <v>0.84415952000000005</v>
      </c>
      <c r="G830" s="90">
        <v>0.43177755200000001</v>
      </c>
      <c r="H830" s="102">
        <v>1.3607047410104367</v>
      </c>
      <c r="I830" s="89">
        <v>1.7204025199999999</v>
      </c>
      <c r="J830" s="90">
        <v>2.720404743</v>
      </c>
      <c r="K830" s="102">
        <v>7.4152654961120268</v>
      </c>
      <c r="L830" s="89">
        <v>0.12061205999999999</v>
      </c>
      <c r="M830" s="90">
        <v>6.46014595E-2</v>
      </c>
      <c r="N830" s="102">
        <v>0.74400365094519916</v>
      </c>
      <c r="O830" s="89">
        <v>6.2654804120229645E-4</v>
      </c>
      <c r="P830" s="90">
        <v>8.36951030057413E-4</v>
      </c>
      <c r="Q830" s="102">
        <v>2.8970192288736338E-3</v>
      </c>
      <c r="R830" s="89">
        <v>7.4127608915906785E-4</v>
      </c>
      <c r="S830" s="90">
        <v>9.9022619047619046E-4</v>
      </c>
      <c r="T830" s="102">
        <v>3.9109145225670822E-3</v>
      </c>
      <c r="U830" s="89">
        <v>1.04140246E-2</v>
      </c>
      <c r="V830" s="90">
        <v>7.3142993249999998E-3</v>
      </c>
      <c r="W830" s="102">
        <v>4.8073486984646752E-2</v>
      </c>
      <c r="X830" s="89">
        <v>2.9635209000000002E-3</v>
      </c>
      <c r="Y830" s="90">
        <v>1.54267019E-3</v>
      </c>
      <c r="Z830" s="102">
        <v>8.9521043612004522E-3</v>
      </c>
      <c r="AA830" s="89">
        <v>1.69329267E-2</v>
      </c>
      <c r="AB830" s="90">
        <v>7.7253334799999998E-3</v>
      </c>
      <c r="AC830" s="102">
        <v>1.0593080152447988E-2</v>
      </c>
      <c r="AD830" s="89">
        <v>7.619832E-3</v>
      </c>
      <c r="AE830" s="90">
        <v>3.6341735150000002E-3</v>
      </c>
      <c r="AF830" s="102">
        <v>3.9446491630371824E-3</v>
      </c>
      <c r="AG830" s="89">
        <v>3.2680580200000003E-2</v>
      </c>
      <c r="AH830" s="90">
        <v>2.1556582255000001E-2</v>
      </c>
      <c r="AI830" s="102">
        <v>0.10575617779642778</v>
      </c>
      <c r="AJ830" s="89">
        <v>0.1230123</v>
      </c>
      <c r="AK830" s="90">
        <v>6.4981497499999999E-2</v>
      </c>
      <c r="AL830" s="104">
        <v>6.4981497499999999E-2</v>
      </c>
    </row>
    <row r="831" spans="1:38" x14ac:dyDescent="0.25">
      <c r="A831" s="71">
        <v>1995</v>
      </c>
      <c r="B831" s="72">
        <v>26</v>
      </c>
      <c r="C831" s="89">
        <v>2.4157565499999998</v>
      </c>
      <c r="D831" s="90">
        <v>1.0345072815</v>
      </c>
      <c r="E831" s="102">
        <v>5.5671748001739489</v>
      </c>
      <c r="F831" s="89">
        <v>0.84415952000000005</v>
      </c>
      <c r="G831" s="90">
        <v>0.43177755200000001</v>
      </c>
      <c r="H831" s="102">
        <v>1.3615682372877236</v>
      </c>
      <c r="I831" s="89">
        <v>1.7204025199999999</v>
      </c>
      <c r="J831" s="90">
        <v>2.720404743</v>
      </c>
      <c r="K831" s="102">
        <v>7.4174874820939918</v>
      </c>
      <c r="L831" s="89">
        <v>0.12061205999999999</v>
      </c>
      <c r="M831" s="90">
        <v>6.46014595E-2</v>
      </c>
      <c r="N831" s="102">
        <v>0.74404349602432729</v>
      </c>
      <c r="O831" s="89">
        <v>6.2654804120229645E-4</v>
      </c>
      <c r="P831" s="90">
        <v>8.36951030057413E-4</v>
      </c>
      <c r="Q831" s="102">
        <v>2.8988517490690993E-3</v>
      </c>
      <c r="R831" s="89">
        <v>7.4127608915906785E-4</v>
      </c>
      <c r="S831" s="90">
        <v>9.9022619047619046E-4</v>
      </c>
      <c r="T831" s="102">
        <v>3.9192529435604683E-3</v>
      </c>
      <c r="U831" s="89">
        <v>1.04140246E-2</v>
      </c>
      <c r="V831" s="90">
        <v>7.3142993249999998E-3</v>
      </c>
      <c r="W831" s="102">
        <v>4.8103872984764783E-2</v>
      </c>
      <c r="X831" s="89">
        <v>2.9635209000000002E-3</v>
      </c>
      <c r="Y831" s="90">
        <v>1.54267019E-3</v>
      </c>
      <c r="Z831" s="102">
        <v>8.9577664731329276E-3</v>
      </c>
      <c r="AA831" s="89">
        <v>1.69329267E-2</v>
      </c>
      <c r="AB831" s="90">
        <v>7.7253334799999998E-3</v>
      </c>
      <c r="AC831" s="102">
        <v>1.0599778427821937E-2</v>
      </c>
      <c r="AD831" s="89">
        <v>7.619832E-3</v>
      </c>
      <c r="AE831" s="90">
        <v>3.6341735150000002E-3</v>
      </c>
      <c r="AF831" s="102">
        <v>3.9471445209855009E-3</v>
      </c>
      <c r="AG831" s="89">
        <v>3.2680580200000003E-2</v>
      </c>
      <c r="AH831" s="90">
        <v>2.1556582255000001E-2</v>
      </c>
      <c r="AI831" s="102">
        <v>0.10582305913646403</v>
      </c>
      <c r="AJ831" s="89">
        <v>0.1230123</v>
      </c>
      <c r="AK831" s="90">
        <v>6.4981497499999999E-2</v>
      </c>
      <c r="AL831" s="104">
        <v>6.4981497499999999E-2</v>
      </c>
    </row>
    <row r="832" spans="1:38" x14ac:dyDescent="0.25">
      <c r="A832" s="71">
        <v>1995</v>
      </c>
      <c r="B832" s="72">
        <v>27</v>
      </c>
      <c r="C832" s="89">
        <v>2.4157565499999998</v>
      </c>
      <c r="D832" s="90">
        <v>1.0345072815</v>
      </c>
      <c r="E832" s="102">
        <v>5.5676473208243547</v>
      </c>
      <c r="F832" s="89">
        <v>0.84415952000000005</v>
      </c>
      <c r="G832" s="90">
        <v>0.43177755200000001</v>
      </c>
      <c r="H832" s="102">
        <v>1.3619578680857047</v>
      </c>
      <c r="I832" s="89">
        <v>1.7204025199999999</v>
      </c>
      <c r="J832" s="90">
        <v>2.720404743</v>
      </c>
      <c r="K832" s="102">
        <v>7.4184922385633678</v>
      </c>
      <c r="L832" s="89">
        <v>0.12061205999999999</v>
      </c>
      <c r="M832" s="90">
        <v>6.46014595E-2</v>
      </c>
      <c r="N832" s="102">
        <v>0.74406312142573139</v>
      </c>
      <c r="O832" s="89">
        <v>6.2654804120229645E-4</v>
      </c>
      <c r="P832" s="90">
        <v>8.36951030057413E-4</v>
      </c>
      <c r="Q832" s="102">
        <v>2.8996873968646871E-3</v>
      </c>
      <c r="R832" s="89">
        <v>7.4127608915906785E-4</v>
      </c>
      <c r="S832" s="90">
        <v>9.9022619047619046E-4</v>
      </c>
      <c r="T832" s="102">
        <v>3.9230350282662332E-3</v>
      </c>
      <c r="U832" s="89">
        <v>1.04140246E-2</v>
      </c>
      <c r="V832" s="90">
        <v>7.3142993249999998E-3</v>
      </c>
      <c r="W832" s="102">
        <v>4.8117700485939767E-2</v>
      </c>
      <c r="X832" s="89">
        <v>2.9635209000000002E-3</v>
      </c>
      <c r="Y832" s="90">
        <v>1.54267019E-3</v>
      </c>
      <c r="Z832" s="102">
        <v>8.9603566191398323E-3</v>
      </c>
      <c r="AA832" s="89">
        <v>1.69329267E-2</v>
      </c>
      <c r="AB832" s="90">
        <v>7.7253334799999998E-3</v>
      </c>
      <c r="AC832" s="102">
        <v>1.060282856633455E-2</v>
      </c>
      <c r="AD832" s="89">
        <v>7.619832E-3</v>
      </c>
      <c r="AE832" s="90">
        <v>3.6341735150000002E-3</v>
      </c>
      <c r="AF832" s="102">
        <v>3.9482828468079458E-3</v>
      </c>
      <c r="AG832" s="89">
        <v>3.2680580200000003E-2</v>
      </c>
      <c r="AH832" s="90">
        <v>2.1556582255000001E-2</v>
      </c>
      <c r="AI832" s="102">
        <v>0.10585330235044403</v>
      </c>
      <c r="AJ832" s="89">
        <v>0.1230123</v>
      </c>
      <c r="AK832" s="90">
        <v>6.4981497499999999E-2</v>
      </c>
      <c r="AL832" s="104">
        <v>6.4981497499999999E-2</v>
      </c>
    </row>
    <row r="833" spans="1:38" x14ac:dyDescent="0.25">
      <c r="A833" s="71">
        <v>1995</v>
      </c>
      <c r="B833" s="72">
        <v>28</v>
      </c>
      <c r="C833" s="89">
        <v>2.4157565499999998</v>
      </c>
      <c r="D833" s="90">
        <v>1.0345072815</v>
      </c>
      <c r="E833" s="102">
        <v>5.5679796048270314</v>
      </c>
      <c r="F833" s="89">
        <v>0.84415952000000005</v>
      </c>
      <c r="G833" s="90">
        <v>0.43177755200000001</v>
      </c>
      <c r="H833" s="102">
        <v>1.3622282173075491</v>
      </c>
      <c r="I833" s="89">
        <v>1.7204025199999999</v>
      </c>
      <c r="J833" s="90">
        <v>2.720404743</v>
      </c>
      <c r="K833" s="102">
        <v>7.419185318034355</v>
      </c>
      <c r="L833" s="89">
        <v>0.12061205999999999</v>
      </c>
      <c r="M833" s="90">
        <v>6.46014595E-2</v>
      </c>
      <c r="N833" s="102">
        <v>0.74407430156065191</v>
      </c>
      <c r="O833" s="89">
        <v>6.2654804120229645E-4</v>
      </c>
      <c r="P833" s="90">
        <v>8.36951030057413E-4</v>
      </c>
      <c r="Q833" s="102">
        <v>2.9002670744101957E-3</v>
      </c>
      <c r="R833" s="89">
        <v>7.4127608915906785E-4</v>
      </c>
      <c r="S833" s="90">
        <v>9.9022619047619046E-4</v>
      </c>
      <c r="T833" s="102">
        <v>3.9256849635477759E-3</v>
      </c>
      <c r="U833" s="89">
        <v>1.04140246E-2</v>
      </c>
      <c r="V833" s="90">
        <v>7.3142993249999998E-3</v>
      </c>
      <c r="W833" s="102">
        <v>4.8127255971615476E-2</v>
      </c>
      <c r="X833" s="89">
        <v>2.9635209000000002E-3</v>
      </c>
      <c r="Y833" s="90">
        <v>1.54267019E-3</v>
      </c>
      <c r="Z833" s="102">
        <v>8.9621236544823388E-3</v>
      </c>
      <c r="AA833" s="89">
        <v>1.69329267E-2</v>
      </c>
      <c r="AB833" s="90">
        <v>7.7253334799999998E-3</v>
      </c>
      <c r="AC833" s="102">
        <v>1.0604944512814853E-2</v>
      </c>
      <c r="AD833" s="89">
        <v>7.619832E-3</v>
      </c>
      <c r="AE833" s="90">
        <v>3.6341735150000002E-3</v>
      </c>
      <c r="AF833" s="102">
        <v>3.9490657263536342E-3</v>
      </c>
      <c r="AG833" s="89">
        <v>3.2680580200000003E-2</v>
      </c>
      <c r="AH833" s="90">
        <v>2.1556582255000001E-2</v>
      </c>
      <c r="AI833" s="102">
        <v>0.10587432221734433</v>
      </c>
      <c r="AJ833" s="89">
        <v>0.1230123</v>
      </c>
      <c r="AK833" s="90">
        <v>6.4981497499999999E-2</v>
      </c>
      <c r="AL833" s="104">
        <v>6.4981497499999999E-2</v>
      </c>
    </row>
    <row r="834" spans="1:38" x14ac:dyDescent="0.25">
      <c r="A834" s="71">
        <v>1995</v>
      </c>
      <c r="B834" s="72">
        <v>29</v>
      </c>
      <c r="C834" s="89">
        <v>2.4157565499999998</v>
      </c>
      <c r="D834" s="90">
        <v>1.0345072815</v>
      </c>
      <c r="E834" s="102">
        <v>5.5681803728819945</v>
      </c>
      <c r="F834" s="89">
        <v>0.84415952000000005</v>
      </c>
      <c r="G834" s="90">
        <v>0.43177755200000001</v>
      </c>
      <c r="H834" s="102">
        <v>1.3623975518006726</v>
      </c>
      <c r="I834" s="89">
        <v>1.7204025199999999</v>
      </c>
      <c r="J834" s="90">
        <v>2.720404743</v>
      </c>
      <c r="K834" s="102">
        <v>7.4196337685295655</v>
      </c>
      <c r="L834" s="89">
        <v>0.12061205999999999</v>
      </c>
      <c r="M834" s="90">
        <v>6.46014595E-2</v>
      </c>
      <c r="N834" s="102">
        <v>0.74408024685698071</v>
      </c>
      <c r="O834" s="89">
        <v>6.2654804120229645E-4</v>
      </c>
      <c r="P834" s="90">
        <v>8.36951030057413E-4</v>
      </c>
      <c r="Q834" s="102">
        <v>2.900629777124564E-3</v>
      </c>
      <c r="R834" s="89">
        <v>7.4127608915906785E-4</v>
      </c>
      <c r="S834" s="90">
        <v>9.9022619047619046E-4</v>
      </c>
      <c r="T834" s="102">
        <v>3.9272850283811134E-3</v>
      </c>
      <c r="U834" s="89">
        <v>1.04140246E-2</v>
      </c>
      <c r="V834" s="90">
        <v>7.3142993249999998E-3</v>
      </c>
      <c r="W834" s="102">
        <v>4.8133275610090363E-2</v>
      </c>
      <c r="X834" s="89">
        <v>2.9635209000000002E-3</v>
      </c>
      <c r="Y834" s="90">
        <v>1.54267019E-3</v>
      </c>
      <c r="Z834" s="102">
        <v>8.9632490090775022E-3</v>
      </c>
      <c r="AA834" s="89">
        <v>1.69329267E-2</v>
      </c>
      <c r="AB834" s="90">
        <v>7.7253334799999998E-3</v>
      </c>
      <c r="AC834" s="102">
        <v>1.0606237931374567E-2</v>
      </c>
      <c r="AD834" s="89">
        <v>7.619832E-3</v>
      </c>
      <c r="AE834" s="90">
        <v>3.6341735150000002E-3</v>
      </c>
      <c r="AF834" s="102">
        <v>3.949557121366771E-3</v>
      </c>
      <c r="AG834" s="89">
        <v>3.2680580200000003E-2</v>
      </c>
      <c r="AH834" s="90">
        <v>2.1556582255000001E-2</v>
      </c>
      <c r="AI834" s="102">
        <v>0.10588772004017497</v>
      </c>
      <c r="AJ834" s="89">
        <v>0.1230123</v>
      </c>
      <c r="AK834" s="90">
        <v>6.4981497499999999E-2</v>
      </c>
      <c r="AL834" s="104">
        <v>6.4981497499999999E-2</v>
      </c>
    </row>
    <row r="835" spans="1:38" x14ac:dyDescent="0.25">
      <c r="A835" s="71">
        <v>1995</v>
      </c>
      <c r="B835" s="72">
        <v>30</v>
      </c>
      <c r="C835" s="89">
        <v>2.4157565499999998</v>
      </c>
      <c r="D835" s="90">
        <v>1.0345072815</v>
      </c>
      <c r="E835" s="102">
        <v>5.5683495662400677</v>
      </c>
      <c r="F835" s="89">
        <v>0.84415952000000005</v>
      </c>
      <c r="G835" s="90">
        <v>0.43177755200000001</v>
      </c>
      <c r="H835" s="102">
        <v>1.3625265661760839</v>
      </c>
      <c r="I835" s="89">
        <v>1.7204025199999999</v>
      </c>
      <c r="J835" s="90">
        <v>2.720404743</v>
      </c>
      <c r="K835" s="102">
        <v>7.4199607828021206</v>
      </c>
      <c r="L835" s="89">
        <v>0.12061205999999999</v>
      </c>
      <c r="M835" s="90">
        <v>6.46014595E-2</v>
      </c>
      <c r="N835" s="102">
        <v>0.7440890057990498</v>
      </c>
      <c r="O835" s="89">
        <v>6.2654804120229645E-4</v>
      </c>
      <c r="P835" s="90">
        <v>8.36951030057413E-4</v>
      </c>
      <c r="Q835" s="102">
        <v>2.9008992604793228E-3</v>
      </c>
      <c r="R835" s="89">
        <v>7.4127608915906785E-4</v>
      </c>
      <c r="S835" s="90">
        <v>9.9022619047619046E-4</v>
      </c>
      <c r="T835" s="102">
        <v>3.9285632075609072E-3</v>
      </c>
      <c r="U835" s="89">
        <v>1.04140246E-2</v>
      </c>
      <c r="V835" s="90">
        <v>7.3142993249999998E-3</v>
      </c>
      <c r="W835" s="102">
        <v>4.8137818529094392E-2</v>
      </c>
      <c r="X835" s="89">
        <v>2.9635209000000002E-3</v>
      </c>
      <c r="Y835" s="90">
        <v>1.54267019E-3</v>
      </c>
      <c r="Z835" s="102">
        <v>8.9640909383930951E-3</v>
      </c>
      <c r="AA835" s="89">
        <v>1.69329267E-2</v>
      </c>
      <c r="AB835" s="90">
        <v>7.7253334799999998E-3</v>
      </c>
      <c r="AC835" s="102">
        <v>1.0607245740262903E-2</v>
      </c>
      <c r="AD835" s="89">
        <v>7.619832E-3</v>
      </c>
      <c r="AE835" s="90">
        <v>3.6341735150000002E-3</v>
      </c>
      <c r="AF835" s="102">
        <v>3.9499304813225165E-3</v>
      </c>
      <c r="AG835" s="89">
        <v>3.2680580200000003E-2</v>
      </c>
      <c r="AH835" s="90">
        <v>2.1556582255000001E-2</v>
      </c>
      <c r="AI835" s="102">
        <v>0.10589763795997106</v>
      </c>
      <c r="AJ835" s="89">
        <v>0.1230123</v>
      </c>
      <c r="AK835" s="90">
        <v>6.4981497499999999E-2</v>
      </c>
      <c r="AL835" s="104">
        <v>6.4981497499999999E-2</v>
      </c>
    </row>
    <row r="836" spans="1:38" ht="13" x14ac:dyDescent="0.3">
      <c r="A836" s="71">
        <v>1995</v>
      </c>
      <c r="B836" s="72">
        <v>31</v>
      </c>
      <c r="C836" s="89">
        <v>2.4157565499999998</v>
      </c>
      <c r="D836" s="90">
        <v>1.0345072815</v>
      </c>
      <c r="E836" s="91">
        <v>5.5683495662400677</v>
      </c>
      <c r="F836" s="89">
        <v>0.84415952000000005</v>
      </c>
      <c r="G836" s="90">
        <v>0.43177755200000001</v>
      </c>
      <c r="H836" s="91">
        <v>1.3625265661760839</v>
      </c>
      <c r="I836" s="89">
        <v>1.7204025199999999</v>
      </c>
      <c r="J836" s="90">
        <v>2.720404743</v>
      </c>
      <c r="K836" s="91">
        <v>7.4199607828021206</v>
      </c>
      <c r="L836" s="89">
        <v>0.12061205999999999</v>
      </c>
      <c r="M836" s="90">
        <v>6.46014595E-2</v>
      </c>
      <c r="N836" s="91">
        <v>0.7440890057990498</v>
      </c>
      <c r="O836" s="89">
        <v>6.2654804120229645E-4</v>
      </c>
      <c r="P836" s="90">
        <v>8.36951030057413E-4</v>
      </c>
      <c r="Q836" s="91">
        <v>2.9008992604793228E-3</v>
      </c>
      <c r="R836" s="89">
        <v>7.4127608915906785E-4</v>
      </c>
      <c r="S836" s="90">
        <v>9.9022619047619046E-4</v>
      </c>
      <c r="T836" s="91">
        <v>3.9285632075609072E-3</v>
      </c>
      <c r="U836" s="89">
        <v>1.04140246E-2</v>
      </c>
      <c r="V836" s="90">
        <v>7.3142993249999998E-3</v>
      </c>
      <c r="W836" s="91">
        <v>4.8137818529094392E-2</v>
      </c>
      <c r="X836" s="89">
        <v>2.9635209000000002E-3</v>
      </c>
      <c r="Y836" s="90">
        <v>1.54267019E-3</v>
      </c>
      <c r="Z836" s="91">
        <v>8.9640909383930951E-3</v>
      </c>
      <c r="AA836" s="89">
        <v>1.69329267E-2</v>
      </c>
      <c r="AB836" s="90">
        <v>7.7253334799999998E-3</v>
      </c>
      <c r="AC836" s="91">
        <v>1.0607245740262903E-2</v>
      </c>
      <c r="AD836" s="89">
        <v>7.619832E-3</v>
      </c>
      <c r="AE836" s="90">
        <v>3.6341735150000002E-3</v>
      </c>
      <c r="AF836" s="91">
        <v>3.9499304813225165E-3</v>
      </c>
      <c r="AG836" s="89">
        <v>3.2680580200000003E-2</v>
      </c>
      <c r="AH836" s="90">
        <v>2.1556582255000001E-2</v>
      </c>
      <c r="AI836" s="91">
        <v>0.10589763795997106</v>
      </c>
      <c r="AJ836" s="89">
        <v>0.1230123</v>
      </c>
      <c r="AK836" s="90">
        <v>6.4981497499999999E-2</v>
      </c>
      <c r="AL836" s="104">
        <v>6.4981497499999999E-2</v>
      </c>
    </row>
    <row r="837" spans="1:38" ht="13" x14ac:dyDescent="0.3">
      <c r="A837" s="71">
        <v>1995</v>
      </c>
      <c r="B837" s="72">
        <v>32</v>
      </c>
      <c r="C837" s="89">
        <v>2.4157565499999998</v>
      </c>
      <c r="D837" s="90">
        <v>1.0345072815</v>
      </c>
      <c r="E837" s="91">
        <v>5.5683495662400677</v>
      </c>
      <c r="F837" s="89">
        <v>0.84415952000000005</v>
      </c>
      <c r="G837" s="90">
        <v>0.43177755200000001</v>
      </c>
      <c r="H837" s="91">
        <v>1.3625265661760839</v>
      </c>
      <c r="I837" s="89">
        <v>1.7204025199999999</v>
      </c>
      <c r="J837" s="90">
        <v>2.720404743</v>
      </c>
      <c r="K837" s="91">
        <v>7.4199607828021206</v>
      </c>
      <c r="L837" s="89">
        <v>0.12061205999999999</v>
      </c>
      <c r="M837" s="90">
        <v>6.46014595E-2</v>
      </c>
      <c r="N837" s="91">
        <v>0.7440890057990498</v>
      </c>
      <c r="O837" s="89">
        <v>6.2654804120229645E-4</v>
      </c>
      <c r="P837" s="90">
        <v>8.36951030057413E-4</v>
      </c>
      <c r="Q837" s="91">
        <v>2.9008992604793228E-3</v>
      </c>
      <c r="R837" s="89">
        <v>7.4127608915906785E-4</v>
      </c>
      <c r="S837" s="90">
        <v>9.9022619047619046E-4</v>
      </c>
      <c r="T837" s="91">
        <v>3.9285632075609072E-3</v>
      </c>
      <c r="U837" s="89">
        <v>1.04140246E-2</v>
      </c>
      <c r="V837" s="90">
        <v>7.3142993249999998E-3</v>
      </c>
      <c r="W837" s="91">
        <v>4.8137818529094392E-2</v>
      </c>
      <c r="X837" s="89">
        <v>2.9635209000000002E-3</v>
      </c>
      <c r="Y837" s="90">
        <v>1.54267019E-3</v>
      </c>
      <c r="Z837" s="91">
        <v>8.9640909383930951E-3</v>
      </c>
      <c r="AA837" s="89">
        <v>1.69329267E-2</v>
      </c>
      <c r="AB837" s="90">
        <v>7.7253334799999998E-3</v>
      </c>
      <c r="AC837" s="91">
        <v>1.0607245740262903E-2</v>
      </c>
      <c r="AD837" s="89">
        <v>7.619832E-3</v>
      </c>
      <c r="AE837" s="90">
        <v>3.6341735150000002E-3</v>
      </c>
      <c r="AF837" s="91">
        <v>3.9499304813225165E-3</v>
      </c>
      <c r="AG837" s="89">
        <v>3.2680580200000003E-2</v>
      </c>
      <c r="AH837" s="90">
        <v>2.1556582255000001E-2</v>
      </c>
      <c r="AI837" s="91">
        <v>0.10589763795997106</v>
      </c>
      <c r="AJ837" s="89">
        <v>0.1230123</v>
      </c>
      <c r="AK837" s="90">
        <v>6.4981497499999999E-2</v>
      </c>
      <c r="AL837" s="104">
        <v>6.4981497499999999E-2</v>
      </c>
    </row>
    <row r="838" spans="1:38" ht="13" x14ac:dyDescent="0.3">
      <c r="A838" s="71">
        <v>1995</v>
      </c>
      <c r="B838" s="72">
        <v>33</v>
      </c>
      <c r="C838" s="89">
        <v>2.4157565499999998</v>
      </c>
      <c r="D838" s="90">
        <v>1.0345072815</v>
      </c>
      <c r="E838" s="91">
        <v>5.5683495662400677</v>
      </c>
      <c r="F838" s="89">
        <v>0.84415952000000005</v>
      </c>
      <c r="G838" s="90">
        <v>0.43177755200000001</v>
      </c>
      <c r="H838" s="91">
        <v>1.3625265661760839</v>
      </c>
      <c r="I838" s="89">
        <v>1.7204025199999999</v>
      </c>
      <c r="J838" s="90">
        <v>2.720404743</v>
      </c>
      <c r="K838" s="91">
        <v>7.4199607828021206</v>
      </c>
      <c r="L838" s="89">
        <v>0.12061205999999999</v>
      </c>
      <c r="M838" s="90">
        <v>6.46014595E-2</v>
      </c>
      <c r="N838" s="91">
        <v>0.7440890057990498</v>
      </c>
      <c r="O838" s="89">
        <v>6.2654804120229645E-4</v>
      </c>
      <c r="P838" s="90">
        <v>8.36951030057413E-4</v>
      </c>
      <c r="Q838" s="91">
        <v>2.9008992604793228E-3</v>
      </c>
      <c r="R838" s="89">
        <v>7.4127608915906785E-4</v>
      </c>
      <c r="S838" s="90">
        <v>9.9022619047619046E-4</v>
      </c>
      <c r="T838" s="91">
        <v>3.9285632075609072E-3</v>
      </c>
      <c r="U838" s="89">
        <v>1.04140246E-2</v>
      </c>
      <c r="V838" s="90">
        <v>7.3142993249999998E-3</v>
      </c>
      <c r="W838" s="91">
        <v>4.8137818529094392E-2</v>
      </c>
      <c r="X838" s="89">
        <v>2.9635209000000002E-3</v>
      </c>
      <c r="Y838" s="90">
        <v>1.54267019E-3</v>
      </c>
      <c r="Z838" s="91">
        <v>8.9640909383930951E-3</v>
      </c>
      <c r="AA838" s="89">
        <v>1.69329267E-2</v>
      </c>
      <c r="AB838" s="90">
        <v>7.7253334799999998E-3</v>
      </c>
      <c r="AC838" s="91">
        <v>1.0607245740262903E-2</v>
      </c>
      <c r="AD838" s="89">
        <v>7.619832E-3</v>
      </c>
      <c r="AE838" s="90">
        <v>3.6341735150000002E-3</v>
      </c>
      <c r="AF838" s="91">
        <v>3.9499304813225165E-3</v>
      </c>
      <c r="AG838" s="89">
        <v>3.2680580200000003E-2</v>
      </c>
      <c r="AH838" s="90">
        <v>2.1556582255000001E-2</v>
      </c>
      <c r="AI838" s="91">
        <v>0.10589763795997106</v>
      </c>
      <c r="AJ838" s="89">
        <v>0.1230123</v>
      </c>
      <c r="AK838" s="90">
        <v>6.4981497499999999E-2</v>
      </c>
      <c r="AL838" s="104">
        <v>6.4981497499999999E-2</v>
      </c>
    </row>
    <row r="839" spans="1:38" ht="13" x14ac:dyDescent="0.3">
      <c r="A839" s="71">
        <v>1995</v>
      </c>
      <c r="B839" s="72">
        <v>34</v>
      </c>
      <c r="C839" s="89">
        <v>2.4157565499999998</v>
      </c>
      <c r="D839" s="90">
        <v>1.0345072815</v>
      </c>
      <c r="E839" s="91">
        <v>5.5683495662400677</v>
      </c>
      <c r="F839" s="89">
        <v>0.84415952000000005</v>
      </c>
      <c r="G839" s="90">
        <v>0.43177755200000001</v>
      </c>
      <c r="H839" s="91">
        <v>1.3625265661760839</v>
      </c>
      <c r="I839" s="89">
        <v>1.7204025199999999</v>
      </c>
      <c r="J839" s="90">
        <v>2.720404743</v>
      </c>
      <c r="K839" s="91">
        <v>7.4199607828021206</v>
      </c>
      <c r="L839" s="89">
        <v>0.12061205999999999</v>
      </c>
      <c r="M839" s="90">
        <v>6.46014595E-2</v>
      </c>
      <c r="N839" s="91">
        <v>0.7440890057990498</v>
      </c>
      <c r="O839" s="89">
        <v>6.2654804120229645E-4</v>
      </c>
      <c r="P839" s="90">
        <v>8.36951030057413E-4</v>
      </c>
      <c r="Q839" s="91">
        <v>2.9008992604793228E-3</v>
      </c>
      <c r="R839" s="89">
        <v>7.4127608915906785E-4</v>
      </c>
      <c r="S839" s="90">
        <v>9.9022619047619046E-4</v>
      </c>
      <c r="T839" s="91">
        <v>3.9285632075609072E-3</v>
      </c>
      <c r="U839" s="89">
        <v>1.04140246E-2</v>
      </c>
      <c r="V839" s="90">
        <v>7.3142993249999998E-3</v>
      </c>
      <c r="W839" s="91">
        <v>4.8137818529094392E-2</v>
      </c>
      <c r="X839" s="89">
        <v>2.9635209000000002E-3</v>
      </c>
      <c r="Y839" s="90">
        <v>1.54267019E-3</v>
      </c>
      <c r="Z839" s="91">
        <v>8.9640909383930951E-3</v>
      </c>
      <c r="AA839" s="89">
        <v>1.69329267E-2</v>
      </c>
      <c r="AB839" s="90">
        <v>7.7253334799999998E-3</v>
      </c>
      <c r="AC839" s="91">
        <v>1.0607245740262903E-2</v>
      </c>
      <c r="AD839" s="89">
        <v>7.619832E-3</v>
      </c>
      <c r="AE839" s="90">
        <v>3.6341735150000002E-3</v>
      </c>
      <c r="AF839" s="91">
        <v>3.9499304813225165E-3</v>
      </c>
      <c r="AG839" s="89">
        <v>3.2680580200000003E-2</v>
      </c>
      <c r="AH839" s="90">
        <v>2.1556582255000001E-2</v>
      </c>
      <c r="AI839" s="91">
        <v>0.10589763795997106</v>
      </c>
      <c r="AJ839" s="89">
        <v>0.1230123</v>
      </c>
      <c r="AK839" s="90">
        <v>6.4981497499999999E-2</v>
      </c>
      <c r="AL839" s="104">
        <v>6.4981497499999999E-2</v>
      </c>
    </row>
    <row r="840" spans="1:38" ht="13" x14ac:dyDescent="0.3">
      <c r="A840" s="71">
        <v>1995</v>
      </c>
      <c r="B840" s="72">
        <v>35</v>
      </c>
      <c r="C840" s="89">
        <v>2.4157565499999998</v>
      </c>
      <c r="D840" s="90">
        <v>1.0345072815</v>
      </c>
      <c r="E840" s="91">
        <v>5.5683495662400677</v>
      </c>
      <c r="F840" s="89">
        <v>0.84415952000000005</v>
      </c>
      <c r="G840" s="90">
        <v>0.43177755200000001</v>
      </c>
      <c r="H840" s="91">
        <v>1.3625265661760839</v>
      </c>
      <c r="I840" s="89">
        <v>1.7204025199999999</v>
      </c>
      <c r="J840" s="90">
        <v>2.720404743</v>
      </c>
      <c r="K840" s="91">
        <v>7.4199607828021206</v>
      </c>
      <c r="L840" s="89">
        <v>0.12061205999999999</v>
      </c>
      <c r="M840" s="90">
        <v>6.46014595E-2</v>
      </c>
      <c r="N840" s="91">
        <v>0.7440890057990498</v>
      </c>
      <c r="O840" s="89">
        <v>6.2654804120229645E-4</v>
      </c>
      <c r="P840" s="90">
        <v>8.36951030057413E-4</v>
      </c>
      <c r="Q840" s="91">
        <v>2.9008992604793228E-3</v>
      </c>
      <c r="R840" s="89">
        <v>7.4127608915906785E-4</v>
      </c>
      <c r="S840" s="90">
        <v>9.9022619047619046E-4</v>
      </c>
      <c r="T840" s="91">
        <v>3.9285632075609072E-3</v>
      </c>
      <c r="U840" s="89">
        <v>1.04140246E-2</v>
      </c>
      <c r="V840" s="90">
        <v>7.3142993249999998E-3</v>
      </c>
      <c r="W840" s="91">
        <v>4.8137818529094392E-2</v>
      </c>
      <c r="X840" s="89">
        <v>2.9635209000000002E-3</v>
      </c>
      <c r="Y840" s="90">
        <v>1.54267019E-3</v>
      </c>
      <c r="Z840" s="91">
        <v>8.9640909383930951E-3</v>
      </c>
      <c r="AA840" s="89">
        <v>1.69329267E-2</v>
      </c>
      <c r="AB840" s="90">
        <v>7.7253334799999998E-3</v>
      </c>
      <c r="AC840" s="91">
        <v>1.0607245740262903E-2</v>
      </c>
      <c r="AD840" s="89">
        <v>7.619832E-3</v>
      </c>
      <c r="AE840" s="90">
        <v>3.6341735150000002E-3</v>
      </c>
      <c r="AF840" s="91">
        <v>3.9499304813225165E-3</v>
      </c>
      <c r="AG840" s="89">
        <v>3.2680580200000003E-2</v>
      </c>
      <c r="AH840" s="90">
        <v>2.1556582255000001E-2</v>
      </c>
      <c r="AI840" s="91">
        <v>0.10589763795997106</v>
      </c>
      <c r="AJ840" s="89">
        <v>0.1230123</v>
      </c>
      <c r="AK840" s="90">
        <v>6.4981497499999999E-2</v>
      </c>
      <c r="AL840" s="104">
        <v>6.4981497499999999E-2</v>
      </c>
    </row>
    <row r="841" spans="1:38" ht="13" x14ac:dyDescent="0.3">
      <c r="A841" s="71">
        <v>1995</v>
      </c>
      <c r="B841" s="72">
        <v>36</v>
      </c>
      <c r="C841" s="89">
        <v>2.4157565499999998</v>
      </c>
      <c r="D841" s="90">
        <v>1.0345072815</v>
      </c>
      <c r="E841" s="91">
        <v>5.5683495662400677</v>
      </c>
      <c r="F841" s="89">
        <v>0.84415952000000005</v>
      </c>
      <c r="G841" s="90">
        <v>0.43177755200000001</v>
      </c>
      <c r="H841" s="91">
        <v>1.3625265661760839</v>
      </c>
      <c r="I841" s="89">
        <v>1.7204025199999999</v>
      </c>
      <c r="J841" s="90">
        <v>2.720404743</v>
      </c>
      <c r="K841" s="91">
        <v>7.4199607828021206</v>
      </c>
      <c r="L841" s="89">
        <v>0.12061205999999999</v>
      </c>
      <c r="M841" s="90">
        <v>6.46014595E-2</v>
      </c>
      <c r="N841" s="91">
        <v>0.7440890057990498</v>
      </c>
      <c r="O841" s="89">
        <v>6.2654804120229645E-4</v>
      </c>
      <c r="P841" s="90">
        <v>8.36951030057413E-4</v>
      </c>
      <c r="Q841" s="91">
        <v>2.9008992604793228E-3</v>
      </c>
      <c r="R841" s="89">
        <v>7.4127608915906785E-4</v>
      </c>
      <c r="S841" s="90">
        <v>9.9022619047619046E-4</v>
      </c>
      <c r="T841" s="91">
        <v>3.9285632075609072E-3</v>
      </c>
      <c r="U841" s="89">
        <v>1.04140246E-2</v>
      </c>
      <c r="V841" s="90">
        <v>7.3142993249999998E-3</v>
      </c>
      <c r="W841" s="91">
        <v>4.8137818529094392E-2</v>
      </c>
      <c r="X841" s="89">
        <v>2.9635209000000002E-3</v>
      </c>
      <c r="Y841" s="90">
        <v>1.54267019E-3</v>
      </c>
      <c r="Z841" s="91">
        <v>8.9640909383930951E-3</v>
      </c>
      <c r="AA841" s="89">
        <v>1.69329267E-2</v>
      </c>
      <c r="AB841" s="90">
        <v>7.7253334799999998E-3</v>
      </c>
      <c r="AC841" s="91">
        <v>1.0607245740262903E-2</v>
      </c>
      <c r="AD841" s="89">
        <v>7.619832E-3</v>
      </c>
      <c r="AE841" s="90">
        <v>3.6341735150000002E-3</v>
      </c>
      <c r="AF841" s="91">
        <v>3.9499304813225165E-3</v>
      </c>
      <c r="AG841" s="89">
        <v>3.2680580200000003E-2</v>
      </c>
      <c r="AH841" s="90">
        <v>2.1556582255000001E-2</v>
      </c>
      <c r="AI841" s="91">
        <v>0.10589763795997106</v>
      </c>
      <c r="AJ841" s="89">
        <v>0.1230123</v>
      </c>
      <c r="AK841" s="90">
        <v>6.4981497499999999E-2</v>
      </c>
      <c r="AL841" s="104">
        <v>6.4981497499999999E-2</v>
      </c>
    </row>
    <row r="842" spans="1:38" ht="13" x14ac:dyDescent="0.3">
      <c r="A842" s="71">
        <v>1995</v>
      </c>
      <c r="B842" s="72">
        <v>37</v>
      </c>
      <c r="C842" s="89">
        <v>2.4157565499999998</v>
      </c>
      <c r="D842" s="90">
        <v>1.0345072815</v>
      </c>
      <c r="E842" s="91">
        <v>5.5683495662400677</v>
      </c>
      <c r="F842" s="89">
        <v>0.84415952000000005</v>
      </c>
      <c r="G842" s="90">
        <v>0.43177755200000001</v>
      </c>
      <c r="H842" s="91">
        <v>1.3625265661760839</v>
      </c>
      <c r="I842" s="89">
        <v>1.7204025199999999</v>
      </c>
      <c r="J842" s="90">
        <v>2.720404743</v>
      </c>
      <c r="K842" s="91">
        <v>7.4199607828021206</v>
      </c>
      <c r="L842" s="89">
        <v>0.12061205999999999</v>
      </c>
      <c r="M842" s="90">
        <v>6.46014595E-2</v>
      </c>
      <c r="N842" s="91">
        <v>0.7440890057990498</v>
      </c>
      <c r="O842" s="89">
        <v>6.2654804120229645E-4</v>
      </c>
      <c r="P842" s="90">
        <v>8.36951030057413E-4</v>
      </c>
      <c r="Q842" s="91">
        <v>2.9008992604793228E-3</v>
      </c>
      <c r="R842" s="89">
        <v>7.4127608915906785E-4</v>
      </c>
      <c r="S842" s="90">
        <v>9.9022619047619046E-4</v>
      </c>
      <c r="T842" s="91">
        <v>3.9285632075609072E-3</v>
      </c>
      <c r="U842" s="89">
        <v>1.04140246E-2</v>
      </c>
      <c r="V842" s="90">
        <v>7.3142993249999998E-3</v>
      </c>
      <c r="W842" s="91">
        <v>4.8137818529094392E-2</v>
      </c>
      <c r="X842" s="89">
        <v>2.9635209000000002E-3</v>
      </c>
      <c r="Y842" s="90">
        <v>1.54267019E-3</v>
      </c>
      <c r="Z842" s="91">
        <v>8.9640909383930951E-3</v>
      </c>
      <c r="AA842" s="89">
        <v>1.69329267E-2</v>
      </c>
      <c r="AB842" s="90">
        <v>7.7253334799999998E-3</v>
      </c>
      <c r="AC842" s="91">
        <v>1.0607245740262903E-2</v>
      </c>
      <c r="AD842" s="89">
        <v>7.619832E-3</v>
      </c>
      <c r="AE842" s="90">
        <v>3.6341735150000002E-3</v>
      </c>
      <c r="AF842" s="91">
        <v>3.9499304813225165E-3</v>
      </c>
      <c r="AG842" s="89">
        <v>3.2680580200000003E-2</v>
      </c>
      <c r="AH842" s="90">
        <v>2.1556582255000001E-2</v>
      </c>
      <c r="AI842" s="91">
        <v>0.10589763795997106</v>
      </c>
      <c r="AJ842" s="89">
        <v>0.1230123</v>
      </c>
      <c r="AK842" s="90">
        <v>6.4981497499999999E-2</v>
      </c>
      <c r="AL842" s="104">
        <v>6.4981497499999999E-2</v>
      </c>
    </row>
    <row r="843" spans="1:38" ht="13" x14ac:dyDescent="0.3">
      <c r="A843" s="71">
        <v>1995</v>
      </c>
      <c r="B843" s="72">
        <v>38</v>
      </c>
      <c r="C843" s="89">
        <v>2.4157565499999998</v>
      </c>
      <c r="D843" s="90">
        <v>1.0345072815</v>
      </c>
      <c r="E843" s="91">
        <v>5.5683495662400677</v>
      </c>
      <c r="F843" s="89">
        <v>0.84415952000000005</v>
      </c>
      <c r="G843" s="90">
        <v>0.43177755200000001</v>
      </c>
      <c r="H843" s="91">
        <v>1.3625265661760839</v>
      </c>
      <c r="I843" s="89">
        <v>1.7204025199999999</v>
      </c>
      <c r="J843" s="90">
        <v>2.720404743</v>
      </c>
      <c r="K843" s="91">
        <v>7.4199607828021206</v>
      </c>
      <c r="L843" s="89">
        <v>0.12061205999999999</v>
      </c>
      <c r="M843" s="90">
        <v>6.46014595E-2</v>
      </c>
      <c r="N843" s="91">
        <v>0.7440890057990498</v>
      </c>
      <c r="O843" s="89">
        <v>6.2654804120229645E-4</v>
      </c>
      <c r="P843" s="90">
        <v>8.36951030057413E-4</v>
      </c>
      <c r="Q843" s="91">
        <v>2.9008992604793228E-3</v>
      </c>
      <c r="R843" s="89">
        <v>7.4127608915906785E-4</v>
      </c>
      <c r="S843" s="90">
        <v>9.9022619047619046E-4</v>
      </c>
      <c r="T843" s="91">
        <v>3.9285632075609072E-3</v>
      </c>
      <c r="U843" s="89">
        <v>1.04140246E-2</v>
      </c>
      <c r="V843" s="90">
        <v>7.3142993249999998E-3</v>
      </c>
      <c r="W843" s="91">
        <v>4.8137818529094392E-2</v>
      </c>
      <c r="X843" s="89">
        <v>2.9635209000000002E-3</v>
      </c>
      <c r="Y843" s="90">
        <v>1.54267019E-3</v>
      </c>
      <c r="Z843" s="91">
        <v>8.9640909383930951E-3</v>
      </c>
      <c r="AA843" s="89">
        <v>1.69329267E-2</v>
      </c>
      <c r="AB843" s="90">
        <v>7.7253334799999998E-3</v>
      </c>
      <c r="AC843" s="91">
        <v>1.0607245740262903E-2</v>
      </c>
      <c r="AD843" s="89">
        <v>7.619832E-3</v>
      </c>
      <c r="AE843" s="90">
        <v>3.6341735150000002E-3</v>
      </c>
      <c r="AF843" s="91">
        <v>3.9499304813225165E-3</v>
      </c>
      <c r="AG843" s="89">
        <v>3.2680580200000003E-2</v>
      </c>
      <c r="AH843" s="90">
        <v>2.1556582255000001E-2</v>
      </c>
      <c r="AI843" s="91">
        <v>0.10589763795997106</v>
      </c>
      <c r="AJ843" s="89">
        <v>0.1230123</v>
      </c>
      <c r="AK843" s="90">
        <v>6.4981497499999999E-2</v>
      </c>
      <c r="AL843" s="104">
        <v>6.4981497499999999E-2</v>
      </c>
    </row>
    <row r="844" spans="1:38" ht="13.5" thickBot="1" x14ac:dyDescent="0.35">
      <c r="A844" s="73">
        <v>1995</v>
      </c>
      <c r="B844" s="74">
        <v>39</v>
      </c>
      <c r="C844" s="96">
        <v>2.4157565499999998</v>
      </c>
      <c r="D844" s="97">
        <v>1.0345072815</v>
      </c>
      <c r="E844" s="98">
        <v>5.5683495662400677</v>
      </c>
      <c r="F844" s="96">
        <v>0.84415952000000005</v>
      </c>
      <c r="G844" s="97">
        <v>0.43177755200000001</v>
      </c>
      <c r="H844" s="98">
        <v>1.3625265661760839</v>
      </c>
      <c r="I844" s="96">
        <v>1.7204025199999999</v>
      </c>
      <c r="J844" s="97">
        <v>2.720404743</v>
      </c>
      <c r="K844" s="98">
        <v>7.4199607828021206</v>
      </c>
      <c r="L844" s="96">
        <v>0.12061205999999999</v>
      </c>
      <c r="M844" s="97">
        <v>6.46014595E-2</v>
      </c>
      <c r="N844" s="98">
        <v>0.7440890057990498</v>
      </c>
      <c r="O844" s="96">
        <v>6.2654804120229645E-4</v>
      </c>
      <c r="P844" s="97">
        <v>8.36951030057413E-4</v>
      </c>
      <c r="Q844" s="98">
        <v>2.9008992604793228E-3</v>
      </c>
      <c r="R844" s="96">
        <v>7.4127608915906785E-4</v>
      </c>
      <c r="S844" s="97">
        <v>9.9022619047619046E-4</v>
      </c>
      <c r="T844" s="98">
        <v>3.9285632075609072E-3</v>
      </c>
      <c r="U844" s="96">
        <v>1.04140246E-2</v>
      </c>
      <c r="V844" s="97">
        <v>7.3142993249999998E-3</v>
      </c>
      <c r="W844" s="98">
        <v>4.8137818529094392E-2</v>
      </c>
      <c r="X844" s="96">
        <v>2.9635209000000002E-3</v>
      </c>
      <c r="Y844" s="97">
        <v>1.54267019E-3</v>
      </c>
      <c r="Z844" s="98">
        <v>8.9640909383930951E-3</v>
      </c>
      <c r="AA844" s="96">
        <v>1.69329267E-2</v>
      </c>
      <c r="AB844" s="97">
        <v>7.7253334799999998E-3</v>
      </c>
      <c r="AC844" s="98">
        <v>1.0607245740262903E-2</v>
      </c>
      <c r="AD844" s="96">
        <v>7.619832E-3</v>
      </c>
      <c r="AE844" s="97">
        <v>3.6341735150000002E-3</v>
      </c>
      <c r="AF844" s="98">
        <v>3.9499304813225165E-3</v>
      </c>
      <c r="AG844" s="96">
        <v>3.2680580200000003E-2</v>
      </c>
      <c r="AH844" s="97">
        <v>2.1556582255000001E-2</v>
      </c>
      <c r="AI844" s="98">
        <v>0.10589763795997106</v>
      </c>
      <c r="AJ844" s="96">
        <v>0.1230123</v>
      </c>
      <c r="AK844" s="97">
        <v>6.4981497499999999E-2</v>
      </c>
      <c r="AL844" s="105">
        <v>6.4981497499999999E-2</v>
      </c>
    </row>
    <row r="845" spans="1:38" x14ac:dyDescent="0.25">
      <c r="A845" s="69">
        <v>1996</v>
      </c>
      <c r="B845" s="70">
        <v>0</v>
      </c>
      <c r="C845" s="84">
        <v>0.84374800999999999</v>
      </c>
      <c r="D845" s="85">
        <v>0.59172216450000004</v>
      </c>
      <c r="E845" s="101">
        <v>1.4428840095420505</v>
      </c>
      <c r="F845" s="84">
        <v>0.16929475999999999</v>
      </c>
      <c r="G845" s="85">
        <v>0.1449559185</v>
      </c>
      <c r="H845" s="101">
        <v>0.33606647868868905</v>
      </c>
      <c r="I845" s="84">
        <v>0.96000748000000002</v>
      </c>
      <c r="J845" s="85">
        <v>2.5353816359999999</v>
      </c>
      <c r="K845" s="101">
        <v>7.1289390700575836</v>
      </c>
      <c r="L845" s="84">
        <v>9.8109810000000006E-2</v>
      </c>
      <c r="M845" s="85">
        <v>7.1047104E-2</v>
      </c>
      <c r="N845" s="101">
        <v>0.42308422803473816</v>
      </c>
      <c r="O845" s="84">
        <v>6.1297467071935155E-4</v>
      </c>
      <c r="P845" s="85">
        <v>8.5430352921310362E-4</v>
      </c>
      <c r="Q845" s="101">
        <v>2.5137581583382705E-3</v>
      </c>
      <c r="R845" s="84">
        <v>7.2521479229989872E-4</v>
      </c>
      <c r="S845" s="85">
        <v>1.0107279635258358E-3</v>
      </c>
      <c r="T845" s="101">
        <v>2.5725535434214498E-3</v>
      </c>
      <c r="U845" s="84">
        <v>2.0820741999999998E-3</v>
      </c>
      <c r="V845" s="85">
        <v>3.5660680450000002E-3</v>
      </c>
      <c r="W845" s="101">
        <v>1.1873169145698087E-2</v>
      </c>
      <c r="X845" s="84">
        <v>5.9301079999999999E-4</v>
      </c>
      <c r="Y845" s="85">
        <v>5.2521687999999996E-4</v>
      </c>
      <c r="Z845" s="101">
        <v>2.2109856357239656E-3</v>
      </c>
      <c r="AA845" s="84">
        <v>3.3847647E-3</v>
      </c>
      <c r="AB845" s="85">
        <v>2.0104742850000001E-3</v>
      </c>
      <c r="AC845" s="101">
        <v>2.6162691230236968E-3</v>
      </c>
      <c r="AD845" s="84">
        <v>1.5234280000000001E-3</v>
      </c>
      <c r="AE845" s="85">
        <v>1.048207585E-3</v>
      </c>
      <c r="AF845" s="101">
        <v>9.7424768538400684E-4</v>
      </c>
      <c r="AG845" s="84">
        <v>6.5338792000000003E-3</v>
      </c>
      <c r="AH845" s="85">
        <v>9.9213596850000006E-3</v>
      </c>
      <c r="AI845" s="101">
        <v>2.6119598997729431E-2</v>
      </c>
      <c r="AJ845" s="84">
        <v>9.8409839999999998E-2</v>
      </c>
      <c r="AK845" s="85">
        <v>7.1477147000000005E-2</v>
      </c>
      <c r="AL845" s="103">
        <v>7.1477147000000005E-2</v>
      </c>
    </row>
    <row r="846" spans="1:38" x14ac:dyDescent="0.25">
      <c r="A846" s="71">
        <v>1996</v>
      </c>
      <c r="B846" s="72">
        <v>1</v>
      </c>
      <c r="C846" s="89">
        <v>0.89025968</v>
      </c>
      <c r="D846" s="90">
        <v>0.602848524</v>
      </c>
      <c r="E846" s="102">
        <v>1.4436336363191895</v>
      </c>
      <c r="F846" s="89">
        <v>0.19214038999999999</v>
      </c>
      <c r="G846" s="90">
        <v>0.154739565</v>
      </c>
      <c r="H846" s="102">
        <v>0.33649244588789939</v>
      </c>
      <c r="I846" s="89">
        <v>1.0025717999999999</v>
      </c>
      <c r="J846" s="90">
        <v>2.5467743765000002</v>
      </c>
      <c r="K846" s="102">
        <v>7.1371520510424293</v>
      </c>
      <c r="L846" s="89">
        <v>9.8109810000000006E-2</v>
      </c>
      <c r="M846" s="90">
        <v>7.1047104E-2</v>
      </c>
      <c r="N846" s="102">
        <v>0.42327772738513952</v>
      </c>
      <c r="O846" s="89">
        <v>6.1297467071935155E-4</v>
      </c>
      <c r="P846" s="90">
        <v>8.5430352921310362E-4</v>
      </c>
      <c r="Q846" s="102">
        <v>2.5159504927536229E-3</v>
      </c>
      <c r="R846" s="89">
        <v>7.2521479229989872E-4</v>
      </c>
      <c r="S846" s="90">
        <v>1.0107279635258358E-3</v>
      </c>
      <c r="T846" s="102">
        <v>2.5766224550375413E-3</v>
      </c>
      <c r="U846" s="89">
        <v>2.3636475000000001E-3</v>
      </c>
      <c r="V846" s="90">
        <v>3.6997596000000002E-3</v>
      </c>
      <c r="W846" s="102">
        <v>1.1888204499388858E-2</v>
      </c>
      <c r="X846" s="89">
        <v>6.7258279999999997E-4</v>
      </c>
      <c r="Y846" s="90">
        <v>5.5987894000000002E-4</v>
      </c>
      <c r="Z846" s="102">
        <v>2.2137890106513013E-3</v>
      </c>
      <c r="AA846" s="89">
        <v>3.8436772999999999E-3</v>
      </c>
      <c r="AB846" s="90">
        <v>2.2009604050000002E-3</v>
      </c>
      <c r="AC846" s="102">
        <v>2.6195866107909895E-3</v>
      </c>
      <c r="AD846" s="89">
        <v>1.7298508000000001E-3</v>
      </c>
      <c r="AE846" s="90">
        <v>1.1347032249999999E-3</v>
      </c>
      <c r="AF846" s="102">
        <v>9.754830474594027E-4</v>
      </c>
      <c r="AG846" s="89">
        <v>7.4172292999999997E-3</v>
      </c>
      <c r="AH846" s="90">
        <v>1.0331775475000001E-2</v>
      </c>
      <c r="AI846" s="102">
        <v>2.6152705584075432E-2</v>
      </c>
      <c r="AJ846" s="89">
        <v>9.8409839999999998E-2</v>
      </c>
      <c r="AK846" s="90">
        <v>7.1477147000000005E-2</v>
      </c>
      <c r="AL846" s="104">
        <v>7.1477147000000005E-2</v>
      </c>
    </row>
    <row r="847" spans="1:38" x14ac:dyDescent="0.25">
      <c r="A847" s="71">
        <v>1996</v>
      </c>
      <c r="B847" s="72">
        <v>2</v>
      </c>
      <c r="C847" s="89">
        <v>0.94519976999999999</v>
      </c>
      <c r="D847" s="90">
        <v>0.61586247400000005</v>
      </c>
      <c r="E847" s="102">
        <v>1.4443893406020356</v>
      </c>
      <c r="F847" s="89">
        <v>0.21816326</v>
      </c>
      <c r="G847" s="90">
        <v>0.165635425</v>
      </c>
      <c r="H847" s="102">
        <v>0.33724649322080641</v>
      </c>
      <c r="I847" s="89">
        <v>1.04935288</v>
      </c>
      <c r="J847" s="90">
        <v>2.5591780504999999</v>
      </c>
      <c r="K847" s="102">
        <v>7.1329466967164956</v>
      </c>
      <c r="L847" s="89">
        <v>9.8109810000000006E-2</v>
      </c>
      <c r="M847" s="90">
        <v>7.1047104E-2</v>
      </c>
      <c r="N847" s="102">
        <v>0.42316769120435738</v>
      </c>
      <c r="O847" s="89">
        <v>6.1297467071935155E-4</v>
      </c>
      <c r="P847" s="90">
        <v>8.5430352921310362E-4</v>
      </c>
      <c r="Q847" s="102">
        <v>2.5224366915616719E-3</v>
      </c>
      <c r="R847" s="89">
        <v>7.2521479229989872E-4</v>
      </c>
      <c r="S847" s="90">
        <v>1.0107279635258358E-3</v>
      </c>
      <c r="T847" s="102">
        <v>2.5839145497920084E-3</v>
      </c>
      <c r="U847" s="89">
        <v>2.6825451999999998E-3</v>
      </c>
      <c r="V847" s="90">
        <v>3.8504848350000001E-3</v>
      </c>
      <c r="W847" s="102">
        <v>1.1914852257333641E-2</v>
      </c>
      <c r="X847" s="89">
        <v>7.6390859999999998E-4</v>
      </c>
      <c r="Y847" s="90">
        <v>5.98383995E-4</v>
      </c>
      <c r="Z847" s="102">
        <v>2.2187494215807329E-3</v>
      </c>
      <c r="AA847" s="89">
        <v>4.3624768E-3</v>
      </c>
      <c r="AB847" s="90">
        <v>2.4126526000000001E-3</v>
      </c>
      <c r="AC847" s="102">
        <v>2.6254568478247843E-3</v>
      </c>
      <c r="AD847" s="89">
        <v>1.9630457999999999E-3</v>
      </c>
      <c r="AE847" s="90">
        <v>1.2312886500000001E-3</v>
      </c>
      <c r="AF847" s="102">
        <v>9.776680141637792E-4</v>
      </c>
      <c r="AG847" s="89">
        <v>8.4197796999999994E-3</v>
      </c>
      <c r="AH847" s="90">
        <v>1.0793006305E-2</v>
      </c>
      <c r="AI847" s="102">
        <v>2.6211329135547908E-2</v>
      </c>
      <c r="AJ847" s="89">
        <v>9.8409839999999998E-2</v>
      </c>
      <c r="AK847" s="90">
        <v>7.1477147000000005E-2</v>
      </c>
      <c r="AL847" s="104">
        <v>7.1477147000000005E-2</v>
      </c>
    </row>
    <row r="848" spans="1:38" x14ac:dyDescent="0.25">
      <c r="A848" s="71">
        <v>1996</v>
      </c>
      <c r="B848" s="72">
        <v>3</v>
      </c>
      <c r="C848" s="89">
        <v>1.0001023200000001</v>
      </c>
      <c r="D848" s="90">
        <v>0.62851354599999998</v>
      </c>
      <c r="E848" s="102">
        <v>1.5026879549856058</v>
      </c>
      <c r="F848" s="89">
        <v>0.24363999</v>
      </c>
      <c r="G848" s="90">
        <v>0.17609703900000001</v>
      </c>
      <c r="H848" s="102">
        <v>0.38390698665270873</v>
      </c>
      <c r="I848" s="89">
        <v>1.0940034000000001</v>
      </c>
      <c r="J848" s="90">
        <v>2.5706652600000002</v>
      </c>
      <c r="K848" s="102">
        <v>7.2525768206228722</v>
      </c>
      <c r="L848" s="89">
        <v>9.8109810000000006E-2</v>
      </c>
      <c r="M848" s="90">
        <v>7.1047104E-2</v>
      </c>
      <c r="N848" s="102">
        <v>0.42553151459798788</v>
      </c>
      <c r="O848" s="89">
        <v>6.1297467071935155E-4</v>
      </c>
      <c r="P848" s="90">
        <v>8.5430352921310362E-4</v>
      </c>
      <c r="Q848" s="102">
        <v>2.8709260779900552E-3</v>
      </c>
      <c r="R848" s="89">
        <v>7.2521479229989872E-4</v>
      </c>
      <c r="S848" s="90">
        <v>1.0107279635258358E-3</v>
      </c>
      <c r="T848" s="102">
        <v>3.0332991363517399E-3</v>
      </c>
      <c r="U848" s="89">
        <v>2.9961631000000001E-3</v>
      </c>
      <c r="V848" s="90">
        <v>3.9939551599999998E-3</v>
      </c>
      <c r="W848" s="102">
        <v>1.3563354284218791E-2</v>
      </c>
      <c r="X848" s="89">
        <v>8.5323959999999998E-4</v>
      </c>
      <c r="Y848" s="90">
        <v>6.3509717000000002E-4</v>
      </c>
      <c r="Z848" s="102">
        <v>2.5257285940853179E-3</v>
      </c>
      <c r="AA848" s="89">
        <v>4.8727700999999998E-3</v>
      </c>
      <c r="AB848" s="90">
        <v>2.6155739799999999E-3</v>
      </c>
      <c r="AC848" s="102">
        <v>2.9887067348861557E-3</v>
      </c>
      <c r="AD848" s="89">
        <v>2.1919099E-3</v>
      </c>
      <c r="AE848" s="90">
        <v>1.32373168E-3</v>
      </c>
      <c r="AF848" s="102">
        <v>1.1129362842187906E-3</v>
      </c>
      <c r="AG848" s="89">
        <v>9.4037354E-3</v>
      </c>
      <c r="AH848" s="90">
        <v>1.123321115E-2</v>
      </c>
      <c r="AI848" s="102">
        <v>2.9837819125883281E-2</v>
      </c>
      <c r="AJ848" s="89">
        <v>9.8409839999999998E-2</v>
      </c>
      <c r="AK848" s="90">
        <v>7.1477147000000005E-2</v>
      </c>
      <c r="AL848" s="104">
        <v>7.1477147000000005E-2</v>
      </c>
    </row>
    <row r="849" spans="1:38" x14ac:dyDescent="0.25">
      <c r="A849" s="71">
        <v>1996</v>
      </c>
      <c r="B849" s="72">
        <v>4</v>
      </c>
      <c r="C849" s="89">
        <v>1.0551174699999999</v>
      </c>
      <c r="D849" s="90">
        <v>0.64091828350000002</v>
      </c>
      <c r="E849" s="102">
        <v>5.7170865151457892</v>
      </c>
      <c r="F849" s="89">
        <v>0.26875652999999999</v>
      </c>
      <c r="G849" s="90">
        <v>0.186141734</v>
      </c>
      <c r="H849" s="102">
        <v>1.3157199202448977</v>
      </c>
      <c r="I849" s="89">
        <v>1.1368229299999999</v>
      </c>
      <c r="J849" s="90">
        <v>2.5812887784999998</v>
      </c>
      <c r="K849" s="102">
        <v>7.2513488531089507</v>
      </c>
      <c r="L849" s="89">
        <v>9.8109810000000006E-2</v>
      </c>
      <c r="M849" s="90">
        <v>7.1047104E-2</v>
      </c>
      <c r="N849" s="102">
        <v>0.77922556108261121</v>
      </c>
      <c r="O849" s="89">
        <v>6.1297467071935155E-4</v>
      </c>
      <c r="P849" s="90">
        <v>8.5430352921310362E-4</v>
      </c>
      <c r="Q849" s="102">
        <v>2.6428432895139464E-3</v>
      </c>
      <c r="R849" s="89">
        <v>7.2521479229989872E-4</v>
      </c>
      <c r="S849" s="90">
        <v>1.0107279635258358E-3</v>
      </c>
      <c r="T849" s="102">
        <v>3.0571299866749731E-3</v>
      </c>
      <c r="U849" s="89">
        <v>3.3048171999999999E-3</v>
      </c>
      <c r="V849" s="90">
        <v>4.1311066399999999E-3</v>
      </c>
      <c r="W849" s="102">
        <v>4.6484184259644186E-2</v>
      </c>
      <c r="X849" s="89">
        <v>9.4015359999999998E-4</v>
      </c>
      <c r="Y849" s="90">
        <v>6.7068417500000001E-4</v>
      </c>
      <c r="Z849" s="102">
        <v>8.6561516346626236E-3</v>
      </c>
      <c r="AA849" s="89">
        <v>5.3735320000000003E-3</v>
      </c>
      <c r="AB849" s="90">
        <v>2.8110240549999999E-3</v>
      </c>
      <c r="AC849" s="102">
        <v>1.0242864384019232E-2</v>
      </c>
      <c r="AD849" s="89">
        <v>2.4180418E-3</v>
      </c>
      <c r="AE849" s="90">
        <v>1.4127077249999999E-3</v>
      </c>
      <c r="AF849" s="102">
        <v>3.814235857245437E-3</v>
      </c>
      <c r="AG849" s="89">
        <v>1.03712226E-2</v>
      </c>
      <c r="AH849" s="90">
        <v>1.1654622539999999E-2</v>
      </c>
      <c r="AI849" s="102">
        <v>0.10225978111235325</v>
      </c>
      <c r="AJ849" s="89">
        <v>9.8409839999999998E-2</v>
      </c>
      <c r="AK849" s="90">
        <v>7.1477147000000005E-2</v>
      </c>
      <c r="AL849" s="104">
        <v>7.1477147000000005E-2</v>
      </c>
    </row>
    <row r="850" spans="1:38" x14ac:dyDescent="0.25">
      <c r="A850" s="71">
        <v>1996</v>
      </c>
      <c r="B850" s="72">
        <v>5</v>
      </c>
      <c r="C850" s="89">
        <v>1.1104554</v>
      </c>
      <c r="D850" s="90">
        <v>0.65308915950000002</v>
      </c>
      <c r="E850" s="102">
        <v>5.7223671959599356</v>
      </c>
      <c r="F850" s="89">
        <v>0.29344294999999998</v>
      </c>
      <c r="G850" s="90">
        <v>0.19585794300000001</v>
      </c>
      <c r="H850" s="102">
        <v>1.3197919025813898</v>
      </c>
      <c r="I850" s="89">
        <v>1.1777224500000001</v>
      </c>
      <c r="J850" s="90">
        <v>2.5911884139999999</v>
      </c>
      <c r="K850" s="102">
        <v>7.2633621007711016</v>
      </c>
      <c r="L850" s="89">
        <v>9.7709770000000001E-2</v>
      </c>
      <c r="M850" s="90">
        <v>7.02420235E-2</v>
      </c>
      <c r="N850" s="102">
        <v>0.77951129513292805</v>
      </c>
      <c r="O850" s="89">
        <v>6.1297467071935155E-4</v>
      </c>
      <c r="P850" s="90">
        <v>8.5430352921310362E-4</v>
      </c>
      <c r="Q850" s="102">
        <v>2.6520519970516299E-3</v>
      </c>
      <c r="R850" s="89">
        <v>7.2521479229989872E-4</v>
      </c>
      <c r="S850" s="90">
        <v>1.0107279635258358E-3</v>
      </c>
      <c r="T850" s="102">
        <v>3.095982133328401E-3</v>
      </c>
      <c r="U850" s="89">
        <v>3.6085371999999998E-3</v>
      </c>
      <c r="V850" s="90">
        <v>4.2632650100000004E-3</v>
      </c>
      <c r="W850" s="102">
        <v>4.6628004385559252E-2</v>
      </c>
      <c r="X850" s="89">
        <v>1.0273337999999999E-3</v>
      </c>
      <c r="Y850" s="90">
        <v>7.0504157E-4</v>
      </c>
      <c r="Z850" s="102">
        <v>8.6829381695910837E-3</v>
      </c>
      <c r="AA850" s="89">
        <v>5.8673611999999998E-3</v>
      </c>
      <c r="AB850" s="90">
        <v>3.0001715399999998E-3</v>
      </c>
      <c r="AC850" s="102">
        <v>1.0274544550707847E-2</v>
      </c>
      <c r="AD850" s="89">
        <v>2.6401335E-3</v>
      </c>
      <c r="AE850" s="90">
        <v>1.49893644E-3</v>
      </c>
      <c r="AF850" s="102">
        <v>3.8260387628226379E-3</v>
      </c>
      <c r="AG850" s="89">
        <v>1.13251945E-2</v>
      </c>
      <c r="AH850" s="90">
        <v>1.2060465960000001E-2</v>
      </c>
      <c r="AI850" s="102">
        <v>0.10257617877201493</v>
      </c>
      <c r="AJ850" s="89">
        <v>9.8009799999999994E-2</v>
      </c>
      <c r="AK850" s="90">
        <v>7.0672066500000005E-2</v>
      </c>
      <c r="AL850" s="104">
        <v>7.0672066500000005E-2</v>
      </c>
    </row>
    <row r="851" spans="1:38" x14ac:dyDescent="0.25">
      <c r="A851" s="71">
        <v>1996</v>
      </c>
      <c r="B851" s="72">
        <v>6</v>
      </c>
      <c r="C851" s="89">
        <v>1.16612907</v>
      </c>
      <c r="D851" s="90">
        <v>0.66517582450000001</v>
      </c>
      <c r="E851" s="102">
        <v>5.7233617623335364</v>
      </c>
      <c r="F851" s="89">
        <v>0.31787216000000001</v>
      </c>
      <c r="G851" s="90">
        <v>0.20530615050000001</v>
      </c>
      <c r="H851" s="102">
        <v>1.3204343443513475</v>
      </c>
      <c r="I851" s="89">
        <v>1.2168538200000001</v>
      </c>
      <c r="J851" s="90">
        <v>2.600365026</v>
      </c>
      <c r="K851" s="102">
        <v>7.2665564048790934</v>
      </c>
      <c r="L851" s="89">
        <v>9.7709770000000001E-2</v>
      </c>
      <c r="M851" s="90">
        <v>7.02420235E-2</v>
      </c>
      <c r="N851" s="102">
        <v>0.77961526661562586</v>
      </c>
      <c r="O851" s="89">
        <v>6.1297467071935155E-4</v>
      </c>
      <c r="P851" s="90">
        <v>8.5430352921310362E-4</v>
      </c>
      <c r="Q851" s="102">
        <v>2.6541963299807404E-3</v>
      </c>
      <c r="R851" s="89">
        <v>7.2521479229989872E-4</v>
      </c>
      <c r="S851" s="90">
        <v>1.0107279635258358E-3</v>
      </c>
      <c r="T851" s="102">
        <v>3.1019983868047205E-3</v>
      </c>
      <c r="U851" s="89">
        <v>3.9098965000000001E-3</v>
      </c>
      <c r="V851" s="90">
        <v>4.3908217500000001E-3</v>
      </c>
      <c r="W851" s="102">
        <v>4.6650668241452538E-2</v>
      </c>
      <c r="X851" s="89">
        <v>1.1128064E-3</v>
      </c>
      <c r="Y851" s="90">
        <v>7.3838709000000004E-4</v>
      </c>
      <c r="Z851" s="102">
        <v>8.6871484584108358E-3</v>
      </c>
      <c r="AA851" s="89">
        <v>6.3564134999999997E-3</v>
      </c>
      <c r="AB851" s="90">
        <v>3.1847624500000002E-3</v>
      </c>
      <c r="AC851" s="102">
        <v>1.0279539673904096E-2</v>
      </c>
      <c r="AD851" s="89">
        <v>2.8612517999999998E-3</v>
      </c>
      <c r="AE851" s="90">
        <v>1.58266685E-3</v>
      </c>
      <c r="AF851" s="102">
        <v>3.827899642792473E-3</v>
      </c>
      <c r="AG851" s="89">
        <v>1.22679078E-2</v>
      </c>
      <c r="AH851" s="90">
        <v>1.2453658305E-2</v>
      </c>
      <c r="AI851" s="102">
        <v>0.10262601440352928</v>
      </c>
      <c r="AJ851" s="89">
        <v>9.8009799999999994E-2</v>
      </c>
      <c r="AK851" s="90">
        <v>7.0672066500000005E-2</v>
      </c>
      <c r="AL851" s="104">
        <v>7.0672066500000005E-2</v>
      </c>
    </row>
    <row r="852" spans="1:38" x14ac:dyDescent="0.25">
      <c r="A852" s="71">
        <v>1996</v>
      </c>
      <c r="B852" s="72">
        <v>7</v>
      </c>
      <c r="C852" s="89">
        <v>1.2224103099999999</v>
      </c>
      <c r="D852" s="90">
        <v>0.67720729550000003</v>
      </c>
      <c r="E852" s="102">
        <v>5.7267289355083753</v>
      </c>
      <c r="F852" s="89">
        <v>0.34205721</v>
      </c>
      <c r="G852" s="90">
        <v>0.214525145</v>
      </c>
      <c r="H852" s="102">
        <v>1.323018853612747</v>
      </c>
      <c r="I852" s="89">
        <v>1.25441498</v>
      </c>
      <c r="J852" s="90">
        <v>2.6089464370000002</v>
      </c>
      <c r="K852" s="102">
        <v>7.2742825706096399</v>
      </c>
      <c r="L852" s="89">
        <v>9.7709770000000001E-2</v>
      </c>
      <c r="M852" s="90">
        <v>7.02420235E-2</v>
      </c>
      <c r="N852" s="102">
        <v>0.77980055074749621</v>
      </c>
      <c r="O852" s="89">
        <v>6.1297467071935155E-4</v>
      </c>
      <c r="P852" s="90">
        <v>8.5430352921310362E-4</v>
      </c>
      <c r="Q852" s="102">
        <v>2.6601064747370077E-3</v>
      </c>
      <c r="R852" s="89">
        <v>7.2521479229989872E-4</v>
      </c>
      <c r="S852" s="90">
        <v>1.0107279635258358E-3</v>
      </c>
      <c r="T852" s="102">
        <v>3.1266919508133677E-3</v>
      </c>
      <c r="U852" s="89">
        <v>4.2069248000000002E-3</v>
      </c>
      <c r="V852" s="90">
        <v>4.5151741699999996E-3</v>
      </c>
      <c r="W852" s="102">
        <v>4.6742008754099042E-2</v>
      </c>
      <c r="X852" s="89">
        <v>1.1966756999999999E-3</v>
      </c>
      <c r="Y852" s="90">
        <v>7.7089232000000004E-4</v>
      </c>
      <c r="Z852" s="102">
        <v>8.7041616107845325E-3</v>
      </c>
      <c r="AA852" s="89">
        <v>6.8403557999999996E-3</v>
      </c>
      <c r="AB852" s="90">
        <v>3.36546298E-3</v>
      </c>
      <c r="AC852" s="102">
        <v>1.0299671861472681E-2</v>
      </c>
      <c r="AD852" s="89">
        <v>3.0779878999999998E-3</v>
      </c>
      <c r="AE852" s="90">
        <v>1.66482179E-3</v>
      </c>
      <c r="AF852" s="102">
        <v>3.8354013766725339E-3</v>
      </c>
      <c r="AG852" s="89">
        <v>1.3202307700000001E-2</v>
      </c>
      <c r="AH852" s="90">
        <v>1.2836629909999999E-2</v>
      </c>
      <c r="AI852" s="102">
        <v>0.10282704103495767</v>
      </c>
      <c r="AJ852" s="89">
        <v>9.8009799999999994E-2</v>
      </c>
      <c r="AK852" s="90">
        <v>7.0672066500000005E-2</v>
      </c>
      <c r="AL852" s="104">
        <v>7.0672066500000005E-2</v>
      </c>
    </row>
    <row r="853" spans="1:38" x14ac:dyDescent="0.25">
      <c r="A853" s="71">
        <v>1996</v>
      </c>
      <c r="B853" s="72">
        <v>8</v>
      </c>
      <c r="C853" s="89">
        <v>1.27947159</v>
      </c>
      <c r="D853" s="90">
        <v>0.68931001849999995</v>
      </c>
      <c r="E853" s="102">
        <v>5.7199173357843796</v>
      </c>
      <c r="F853" s="89">
        <v>0.36610621999999998</v>
      </c>
      <c r="G853" s="90">
        <v>0.2236095585</v>
      </c>
      <c r="H853" s="102">
        <v>1.325162434388079</v>
      </c>
      <c r="I853" s="89">
        <v>1.29029288</v>
      </c>
      <c r="J853" s="90">
        <v>2.6169370129999998</v>
      </c>
      <c r="K853" s="102">
        <v>7.2729517255385572</v>
      </c>
      <c r="L853" s="89">
        <v>9.7709770000000001E-2</v>
      </c>
      <c r="M853" s="90">
        <v>7.02420235E-2</v>
      </c>
      <c r="N853" s="102">
        <v>0.7799887401534138</v>
      </c>
      <c r="O853" s="89">
        <v>6.1297467071935155E-4</v>
      </c>
      <c r="P853" s="90">
        <v>8.5430352921310362E-4</v>
      </c>
      <c r="Q853" s="102">
        <v>2.6664609322493448E-3</v>
      </c>
      <c r="R853" s="89">
        <v>7.2521479229989872E-4</v>
      </c>
      <c r="S853" s="90">
        <v>1.0107279635258358E-3</v>
      </c>
      <c r="T853" s="102">
        <v>3.1524175127036406E-3</v>
      </c>
      <c r="U853" s="89">
        <v>4.5030903000000001E-3</v>
      </c>
      <c r="V853" s="90">
        <v>4.6369855950000004E-3</v>
      </c>
      <c r="W853" s="102">
        <v>4.6817696888105373E-2</v>
      </c>
      <c r="X853" s="89">
        <v>1.2815961999999999E-3</v>
      </c>
      <c r="Y853" s="90">
        <v>8.0294802499999995E-4</v>
      </c>
      <c r="Z853" s="102">
        <v>8.7182594452900747E-3</v>
      </c>
      <c r="AA853" s="89">
        <v>7.3212844999999997E-3</v>
      </c>
      <c r="AB853" s="90">
        <v>3.543685635E-3</v>
      </c>
      <c r="AC853" s="102">
        <v>1.0316357780992802E-2</v>
      </c>
      <c r="AD853" s="89">
        <v>3.2946246000000001E-3</v>
      </c>
      <c r="AE853" s="90">
        <v>1.74592754E-3</v>
      </c>
      <c r="AF853" s="102">
        <v>3.841603987697307E-3</v>
      </c>
      <c r="AG853" s="89">
        <v>1.41303682E-2</v>
      </c>
      <c r="AH853" s="90">
        <v>1.3211774895E-2</v>
      </c>
      <c r="AI853" s="102">
        <v>0.10299370860455717</v>
      </c>
      <c r="AJ853" s="89">
        <v>9.8009799999999994E-2</v>
      </c>
      <c r="AK853" s="90">
        <v>7.0672066500000005E-2</v>
      </c>
      <c r="AL853" s="104">
        <v>7.0672066500000005E-2</v>
      </c>
    </row>
    <row r="854" spans="1:38" x14ac:dyDescent="0.25">
      <c r="A854" s="71">
        <v>1996</v>
      </c>
      <c r="B854" s="72">
        <v>9</v>
      </c>
      <c r="C854" s="89">
        <v>1.3372635799999999</v>
      </c>
      <c r="D854" s="90">
        <v>0.701524429</v>
      </c>
      <c r="E854" s="102">
        <v>5.7244556056120492</v>
      </c>
      <c r="F854" s="89">
        <v>0.39002709000000002</v>
      </c>
      <c r="G854" s="90">
        <v>0.23261156299999999</v>
      </c>
      <c r="H854" s="102">
        <v>1.3287219755672308</v>
      </c>
      <c r="I854" s="89">
        <v>1.3247971700000001</v>
      </c>
      <c r="J854" s="90">
        <v>2.6243785704999998</v>
      </c>
      <c r="K854" s="102">
        <v>7.2827900888145205</v>
      </c>
      <c r="L854" s="89">
        <v>9.7709770000000001E-2</v>
      </c>
      <c r="M854" s="90">
        <v>7.02420235E-2</v>
      </c>
      <c r="N854" s="102">
        <v>0.78020788760700222</v>
      </c>
      <c r="O854" s="89">
        <v>6.1297467071935155E-4</v>
      </c>
      <c r="P854" s="90">
        <v>8.5430352921310362E-4</v>
      </c>
      <c r="Q854" s="102">
        <v>2.6741741337951534E-3</v>
      </c>
      <c r="R854" s="89">
        <v>7.2521479229989872E-4</v>
      </c>
      <c r="S854" s="90">
        <v>1.0107279635258358E-3</v>
      </c>
      <c r="T854" s="102">
        <v>3.1864285797867983E-3</v>
      </c>
      <c r="U854" s="89">
        <v>4.7972452000000004E-3</v>
      </c>
      <c r="V854" s="90">
        <v>4.7565124449999996E-3</v>
      </c>
      <c r="W854" s="102">
        <v>4.6943557074152521E-2</v>
      </c>
      <c r="X854" s="89">
        <v>1.3646569E-3</v>
      </c>
      <c r="Y854" s="90">
        <v>8.3480306000000004E-4</v>
      </c>
      <c r="Z854" s="102">
        <v>8.7416900853040658E-3</v>
      </c>
      <c r="AA854" s="89">
        <v>7.8008280000000001E-3</v>
      </c>
      <c r="AB854" s="90">
        <v>3.7208099100000001E-3</v>
      </c>
      <c r="AC854" s="102">
        <v>1.0344074000397855E-2</v>
      </c>
      <c r="AD854" s="89">
        <v>3.5109503999999998E-3</v>
      </c>
      <c r="AE854" s="90">
        <v>1.8262081E-3</v>
      </c>
      <c r="AF854" s="102">
        <v>3.8519301665125966E-3</v>
      </c>
      <c r="AG854" s="89">
        <v>1.5055165000000001E-2</v>
      </c>
      <c r="AH854" s="90">
        <v>1.3581829015E-2</v>
      </c>
      <c r="AI854" s="102">
        <v>0.10327032873073637</v>
      </c>
      <c r="AJ854" s="89">
        <v>9.8009799999999994E-2</v>
      </c>
      <c r="AK854" s="90">
        <v>7.0672066500000005E-2</v>
      </c>
      <c r="AL854" s="104">
        <v>7.0672066500000005E-2</v>
      </c>
    </row>
    <row r="855" spans="1:38" x14ac:dyDescent="0.25">
      <c r="A855" s="71">
        <v>1996</v>
      </c>
      <c r="B855" s="72">
        <v>10</v>
      </c>
      <c r="C855" s="89">
        <v>1.39609889</v>
      </c>
      <c r="D855" s="90">
        <v>0.71399010750000003</v>
      </c>
      <c r="E855" s="102">
        <v>5.7298109488355378</v>
      </c>
      <c r="F855" s="89">
        <v>0.41396960999999999</v>
      </c>
      <c r="G855" s="90">
        <v>0.24161065849999999</v>
      </c>
      <c r="H855" s="102">
        <v>1.3329524328424975</v>
      </c>
      <c r="I855" s="89">
        <v>1.3579312699999999</v>
      </c>
      <c r="J855" s="90">
        <v>2.6313626449999998</v>
      </c>
      <c r="K855" s="102">
        <v>7.2942080122786317</v>
      </c>
      <c r="L855" s="89">
        <v>9.7709770000000001E-2</v>
      </c>
      <c r="M855" s="90">
        <v>7.02420235E-2</v>
      </c>
      <c r="N855" s="102">
        <v>0.77465220000092916</v>
      </c>
      <c r="O855" s="89">
        <v>6.1297467071935155E-4</v>
      </c>
      <c r="P855" s="90">
        <v>8.5430352921310362E-4</v>
      </c>
      <c r="Q855" s="102">
        <v>2.6844400703424538E-3</v>
      </c>
      <c r="R855" s="89">
        <v>7.2521479229989872E-4</v>
      </c>
      <c r="S855" s="90">
        <v>1.0107279635258358E-3</v>
      </c>
      <c r="T855" s="102">
        <v>3.2268811840790055E-3</v>
      </c>
      <c r="U855" s="89">
        <v>5.0915077000000001E-3</v>
      </c>
      <c r="V855" s="90">
        <v>4.8755025250000004E-3</v>
      </c>
      <c r="W855" s="102">
        <v>4.7093026899470633E-2</v>
      </c>
      <c r="X855" s="89">
        <v>1.4489542E-3</v>
      </c>
      <c r="Y855" s="90">
        <v>8.6663874500000004E-4</v>
      </c>
      <c r="Z855" s="102">
        <v>8.7695167538597366E-3</v>
      </c>
      <c r="AA855" s="89">
        <v>8.2793624999999999E-3</v>
      </c>
      <c r="AB855" s="90">
        <v>3.8975557099999998E-3</v>
      </c>
      <c r="AC855" s="102">
        <v>1.0377017422793297E-2</v>
      </c>
      <c r="AD855" s="89">
        <v>3.7249949E-3</v>
      </c>
      <c r="AE855" s="90">
        <v>1.9063315900000001E-3</v>
      </c>
      <c r="AF855" s="102">
        <v>3.8641998849783454E-3</v>
      </c>
      <c r="AG855" s="89">
        <v>1.59783561E-2</v>
      </c>
      <c r="AH855" s="90">
        <v>1.3949011085000001E-2</v>
      </c>
      <c r="AI855" s="102">
        <v>0.10359913122051632</v>
      </c>
      <c r="AJ855" s="89">
        <v>9.8009799999999994E-2</v>
      </c>
      <c r="AK855" s="90">
        <v>7.0672066500000005E-2</v>
      </c>
      <c r="AL855" s="104">
        <v>7.0672066500000005E-2</v>
      </c>
    </row>
    <row r="856" spans="1:38" x14ac:dyDescent="0.25">
      <c r="A856" s="71">
        <v>1996</v>
      </c>
      <c r="B856" s="72">
        <v>11</v>
      </c>
      <c r="C856" s="89">
        <v>1.4561091100000001</v>
      </c>
      <c r="D856" s="90">
        <v>0.72674666099999996</v>
      </c>
      <c r="E856" s="102">
        <v>5.7348772407837512</v>
      </c>
      <c r="F856" s="89">
        <v>0.43790219000000002</v>
      </c>
      <c r="G856" s="90">
        <v>0.25061333949999998</v>
      </c>
      <c r="H856" s="102">
        <v>1.3369579238877969</v>
      </c>
      <c r="I856" s="89">
        <v>1.38977621</v>
      </c>
      <c r="J856" s="90">
        <v>2.6379532389999998</v>
      </c>
      <c r="K856" s="102">
        <v>7.3049536805431465</v>
      </c>
      <c r="L856" s="89">
        <v>9.4809480000000002E-2</v>
      </c>
      <c r="M856" s="90">
        <v>6.4551454499999994E-2</v>
      </c>
      <c r="N856" s="102">
        <v>0.77487997957528809</v>
      </c>
      <c r="O856" s="89">
        <v>6.1297467071935155E-4</v>
      </c>
      <c r="P856" s="90">
        <v>8.5430352921310362E-4</v>
      </c>
      <c r="Q856" s="102">
        <v>2.6929516052555625E-3</v>
      </c>
      <c r="R856" s="89">
        <v>7.2521479229989872E-4</v>
      </c>
      <c r="S856" s="90">
        <v>1.0107279635258358E-3</v>
      </c>
      <c r="T856" s="102">
        <v>3.2651566429818171E-3</v>
      </c>
      <c r="U856" s="89">
        <v>5.3863582999999996E-3</v>
      </c>
      <c r="V856" s="90">
        <v>4.9939313700000003E-3</v>
      </c>
      <c r="W856" s="102">
        <v>4.7234421771278567E-2</v>
      </c>
      <c r="X856" s="89">
        <v>1.5328048999999999E-3</v>
      </c>
      <c r="Y856" s="90">
        <v>8.9826395500000003E-4</v>
      </c>
      <c r="Z856" s="102">
        <v>8.7958752012868603E-3</v>
      </c>
      <c r="AA856" s="89">
        <v>8.7575416E-3</v>
      </c>
      <c r="AB856" s="90">
        <v>4.0753864249999999E-3</v>
      </c>
      <c r="AC856" s="102">
        <v>1.0408175129877269E-2</v>
      </c>
      <c r="AD856" s="89">
        <v>3.9412262999999996E-3</v>
      </c>
      <c r="AE856" s="90">
        <v>1.9871323900000001E-3</v>
      </c>
      <c r="AF856" s="102">
        <v>3.8758030801757351E-3</v>
      </c>
      <c r="AG856" s="89">
        <v>1.6902202700000001E-2</v>
      </c>
      <c r="AH856" s="90">
        <v>1.431602205E-2</v>
      </c>
      <c r="AI856" s="102">
        <v>0.10391022580205515</v>
      </c>
      <c r="AJ856" s="89">
        <v>9.5109509999999994E-2</v>
      </c>
      <c r="AK856" s="90">
        <v>6.4981497499999999E-2</v>
      </c>
      <c r="AL856" s="104">
        <v>6.4981497499999999E-2</v>
      </c>
    </row>
    <row r="857" spans="1:38" x14ac:dyDescent="0.25">
      <c r="A857" s="71">
        <v>1996</v>
      </c>
      <c r="B857" s="72">
        <v>12</v>
      </c>
      <c r="C857" s="89">
        <v>1.5173002799999999</v>
      </c>
      <c r="D857" s="90">
        <v>0.73984079749999998</v>
      </c>
      <c r="E857" s="102">
        <v>5.7425160127859911</v>
      </c>
      <c r="F857" s="89">
        <v>0.46186947</v>
      </c>
      <c r="G857" s="90">
        <v>0.25970808699999998</v>
      </c>
      <c r="H857" s="102">
        <v>1.3430277434311957</v>
      </c>
      <c r="I857" s="89">
        <v>1.42048518</v>
      </c>
      <c r="J857" s="90">
        <v>2.6441311065000002</v>
      </c>
      <c r="K857" s="102">
        <v>7.3208382242684227</v>
      </c>
      <c r="L857" s="89">
        <v>9.4809480000000002E-2</v>
      </c>
      <c r="M857" s="90">
        <v>6.4551454499999994E-2</v>
      </c>
      <c r="N857" s="102">
        <v>0.77520342835592715</v>
      </c>
      <c r="O857" s="89">
        <v>6.1297467071935155E-4</v>
      </c>
      <c r="P857" s="90">
        <v>8.5430352921310362E-4</v>
      </c>
      <c r="Q857" s="102">
        <v>2.7056339047221629E-3</v>
      </c>
      <c r="R857" s="89">
        <v>7.2521479229989872E-4</v>
      </c>
      <c r="S857" s="90">
        <v>1.0107279635258358E-3</v>
      </c>
      <c r="T857" s="102">
        <v>3.3232108178468008E-3</v>
      </c>
      <c r="U857" s="89">
        <v>5.6809788999999996E-3</v>
      </c>
      <c r="V857" s="90">
        <v>5.1130298000000001E-3</v>
      </c>
      <c r="W857" s="102">
        <v>4.7448978293360464E-2</v>
      </c>
      <c r="X857" s="89">
        <v>1.6169219E-3</v>
      </c>
      <c r="Y857" s="90">
        <v>9.3044617999999996E-4</v>
      </c>
      <c r="Z857" s="102">
        <v>8.8357917301145842E-3</v>
      </c>
      <c r="AA857" s="89">
        <v>9.2373894000000005E-3</v>
      </c>
      <c r="AB857" s="90">
        <v>4.2554457250000002E-3</v>
      </c>
      <c r="AC857" s="102">
        <v>1.0455437097060002E-2</v>
      </c>
      <c r="AD857" s="89">
        <v>4.1566490000000001E-3</v>
      </c>
      <c r="AE857" s="90">
        <v>2.068592795E-3</v>
      </c>
      <c r="AF857" s="102">
        <v>3.8934032840827909E-3</v>
      </c>
      <c r="AG857" s="89">
        <v>1.7828704800000001E-2</v>
      </c>
      <c r="AH857" s="90">
        <v>1.468517603E-2</v>
      </c>
      <c r="AI857" s="102">
        <v>0.10438220888173681</v>
      </c>
      <c r="AJ857" s="89">
        <v>9.5109509999999994E-2</v>
      </c>
      <c r="AK857" s="90">
        <v>6.4981497499999999E-2</v>
      </c>
      <c r="AL857" s="104">
        <v>6.4981497499999999E-2</v>
      </c>
    </row>
    <row r="858" spans="1:38" x14ac:dyDescent="0.25">
      <c r="A858" s="71">
        <v>1996</v>
      </c>
      <c r="B858" s="72">
        <v>13</v>
      </c>
      <c r="C858" s="89">
        <v>1.5801237100000001</v>
      </c>
      <c r="D858" s="90">
        <v>0.75342868350000003</v>
      </c>
      <c r="E858" s="102">
        <v>5.7252886141499948</v>
      </c>
      <c r="F858" s="89">
        <v>0.48604283999999998</v>
      </c>
      <c r="G858" s="90">
        <v>0.26896386649999998</v>
      </c>
      <c r="H858" s="102">
        <v>1.3445920807975869</v>
      </c>
      <c r="I858" s="89">
        <v>1.4499808700000001</v>
      </c>
      <c r="J858" s="90">
        <v>2.6499649464999999</v>
      </c>
      <c r="K858" s="102">
        <v>7.3096613630547651</v>
      </c>
      <c r="L858" s="89">
        <v>9.4809480000000002E-2</v>
      </c>
      <c r="M858" s="90">
        <v>6.4551454499999994E-2</v>
      </c>
      <c r="N858" s="102">
        <v>0.77535975265137802</v>
      </c>
      <c r="O858" s="89">
        <v>6.1297467071935155E-4</v>
      </c>
      <c r="P858" s="90">
        <v>8.5430352921310362E-4</v>
      </c>
      <c r="Q858" s="102">
        <v>2.7091661972779737E-3</v>
      </c>
      <c r="R858" s="89">
        <v>7.2521479229989872E-4</v>
      </c>
      <c r="S858" s="90">
        <v>1.0107279635258358E-3</v>
      </c>
      <c r="T858" s="102">
        <v>3.3487404630645899E-3</v>
      </c>
      <c r="U858" s="89">
        <v>5.9779760999999999E-3</v>
      </c>
      <c r="V858" s="90">
        <v>5.2336248400000002E-3</v>
      </c>
      <c r="W858" s="102">
        <v>4.7504099549754909E-2</v>
      </c>
      <c r="X858" s="89">
        <v>1.7012799999999999E-3</v>
      </c>
      <c r="Y858" s="90">
        <v>9.6306891999999999E-4</v>
      </c>
      <c r="Z858" s="102">
        <v>8.8460920587488754E-3</v>
      </c>
      <c r="AA858" s="89">
        <v>9.7214850000000002E-3</v>
      </c>
      <c r="AB858" s="90">
        <v>4.4386133949999998E-3</v>
      </c>
      <c r="AC858" s="102">
        <v>1.0467616815631459E-2</v>
      </c>
      <c r="AD858" s="89">
        <v>4.3750767999999997E-3</v>
      </c>
      <c r="AE858" s="90">
        <v>2.1515469699999999E-3</v>
      </c>
      <c r="AF858" s="102">
        <v>3.8979348396364299E-3</v>
      </c>
      <c r="AG858" s="89">
        <v>1.8761781500000001E-2</v>
      </c>
      <c r="AH858" s="90">
        <v>1.505883607E-2</v>
      </c>
      <c r="AI858" s="102">
        <v>0.10450371194383866</v>
      </c>
      <c r="AJ858" s="89">
        <v>9.5109509999999994E-2</v>
      </c>
      <c r="AK858" s="90">
        <v>6.4981497499999999E-2</v>
      </c>
      <c r="AL858" s="104">
        <v>6.4981497499999999E-2</v>
      </c>
    </row>
    <row r="859" spans="1:38" x14ac:dyDescent="0.25">
      <c r="A859" s="71">
        <v>1996</v>
      </c>
      <c r="B859" s="72">
        <v>14</v>
      </c>
      <c r="C859" s="89">
        <v>1.64451657</v>
      </c>
      <c r="D859" s="90">
        <v>0.76759520049999996</v>
      </c>
      <c r="E859" s="102">
        <v>5.7258427833664776</v>
      </c>
      <c r="F859" s="89">
        <v>0.51045090999999998</v>
      </c>
      <c r="G859" s="90">
        <v>0.27845403149999998</v>
      </c>
      <c r="H859" s="102">
        <v>1.3449794784116109</v>
      </c>
      <c r="I859" s="89">
        <v>1.4784275600000001</v>
      </c>
      <c r="J859" s="90">
        <v>2.6555316480000002</v>
      </c>
      <c r="K859" s="102">
        <v>7.3112888662925082</v>
      </c>
      <c r="L859" s="89">
        <v>9.4809480000000002E-2</v>
      </c>
      <c r="M859" s="90">
        <v>6.4551454499999994E-2</v>
      </c>
      <c r="N859" s="102">
        <v>0.77540779550578198</v>
      </c>
      <c r="O859" s="89">
        <v>6.1297467071935155E-4</v>
      </c>
      <c r="P859" s="90">
        <v>8.5430352921310362E-4</v>
      </c>
      <c r="Q859" s="102">
        <v>2.7103112343297088E-3</v>
      </c>
      <c r="R859" s="89">
        <v>7.2521479229989872E-4</v>
      </c>
      <c r="S859" s="90">
        <v>1.0107279635258358E-3</v>
      </c>
      <c r="T859" s="102">
        <v>3.3524284947187059E-3</v>
      </c>
      <c r="U859" s="89">
        <v>6.2782411999999996E-3</v>
      </c>
      <c r="V859" s="90">
        <v>5.3561719800000003E-3</v>
      </c>
      <c r="W859" s="102">
        <v>4.7517965092252895E-2</v>
      </c>
      <c r="X859" s="89">
        <v>1.7863472E-3</v>
      </c>
      <c r="Y859" s="90">
        <v>9.9647413499999991E-4</v>
      </c>
      <c r="Z859" s="102">
        <v>8.8486453683582107E-3</v>
      </c>
      <c r="AA859" s="89">
        <v>1.0207988499999999E-2</v>
      </c>
      <c r="AB859" s="90">
        <v>4.6266822999999997E-3</v>
      </c>
      <c r="AC859" s="102">
        <v>1.0470634306136782E-2</v>
      </c>
      <c r="AD859" s="89">
        <v>4.5930379999999998E-3</v>
      </c>
      <c r="AE859" s="90">
        <v>2.2365653099999999E-3</v>
      </c>
      <c r="AF859" s="102">
        <v>3.8990618982203888E-3</v>
      </c>
      <c r="AG859" s="89">
        <v>1.9702247499999999E-2</v>
      </c>
      <c r="AH859" s="90">
        <v>1.543974184E-2</v>
      </c>
      <c r="AI859" s="102">
        <v>0.1045339781720431</v>
      </c>
      <c r="AJ859" s="89">
        <v>9.5109509999999994E-2</v>
      </c>
      <c r="AK859" s="90">
        <v>6.4981497499999999E-2</v>
      </c>
      <c r="AL859" s="104">
        <v>6.4981497499999999E-2</v>
      </c>
    </row>
    <row r="860" spans="1:38" x14ac:dyDescent="0.25">
      <c r="A860" s="71">
        <v>1996</v>
      </c>
      <c r="B860" s="72">
        <v>15</v>
      </c>
      <c r="C860" s="89">
        <v>1.71063206</v>
      </c>
      <c r="D860" s="90">
        <v>0.78240354199999995</v>
      </c>
      <c r="E860" s="102">
        <v>5.7329608456094263</v>
      </c>
      <c r="F860" s="89">
        <v>0.53512493000000005</v>
      </c>
      <c r="G860" s="90">
        <v>0.28819162349999999</v>
      </c>
      <c r="H860" s="102">
        <v>1.3506534474798437</v>
      </c>
      <c r="I860" s="89">
        <v>1.50594541</v>
      </c>
      <c r="J860" s="90">
        <v>2.6608023685000002</v>
      </c>
      <c r="K860" s="102">
        <v>7.3260113328135326</v>
      </c>
      <c r="L860" s="89">
        <v>9.4809480000000002E-2</v>
      </c>
      <c r="M860" s="90">
        <v>6.4551454499999994E-2</v>
      </c>
      <c r="N860" s="102">
        <v>0.77570648753164562</v>
      </c>
      <c r="O860" s="89">
        <v>6.1297467071935155E-4</v>
      </c>
      <c r="P860" s="90">
        <v>8.5430352921310362E-4</v>
      </c>
      <c r="Q860" s="102">
        <v>2.7243090688853222E-3</v>
      </c>
      <c r="R860" s="89">
        <v>7.2521479229989872E-4</v>
      </c>
      <c r="S860" s="90">
        <v>1.0107279635258358E-3</v>
      </c>
      <c r="T860" s="102">
        <v>3.4067258848867604E-3</v>
      </c>
      <c r="U860" s="89">
        <v>6.5808576999999997E-3</v>
      </c>
      <c r="V860" s="90">
        <v>5.4817143650000002E-3</v>
      </c>
      <c r="W860" s="102">
        <v>4.7718375566533244E-2</v>
      </c>
      <c r="X860" s="89">
        <v>1.8726556E-3</v>
      </c>
      <c r="Y860" s="90">
        <v>1.0309129799999999E-3</v>
      </c>
      <c r="Z860" s="102">
        <v>8.8859629705820287E-3</v>
      </c>
      <c r="AA860" s="89">
        <v>1.0700658700000001E-2</v>
      </c>
      <c r="AB860" s="90">
        <v>4.8204170849999997E-3</v>
      </c>
      <c r="AC860" s="102">
        <v>1.0514806176826194E-2</v>
      </c>
      <c r="AD860" s="89">
        <v>4.8154471999999997E-3</v>
      </c>
      <c r="AE860" s="90">
        <v>2.324286135E-3</v>
      </c>
      <c r="AF860" s="102">
        <v>3.9155062033019369E-3</v>
      </c>
      <c r="AG860" s="89">
        <v>2.06527346E-2</v>
      </c>
      <c r="AH860" s="90">
        <v>1.5830517334999999E-2</v>
      </c>
      <c r="AI860" s="102">
        <v>0.10497491684057136</v>
      </c>
      <c r="AJ860" s="89">
        <v>9.5109509999999994E-2</v>
      </c>
      <c r="AK860" s="90">
        <v>6.4981497499999999E-2</v>
      </c>
      <c r="AL860" s="104">
        <v>6.4981497499999999E-2</v>
      </c>
    </row>
    <row r="861" spans="1:38" x14ac:dyDescent="0.25">
      <c r="A861" s="71">
        <v>1996</v>
      </c>
      <c r="B861" s="72">
        <v>16</v>
      </c>
      <c r="C861" s="89">
        <v>1.77859583</v>
      </c>
      <c r="D861" s="90">
        <v>0.7979276595</v>
      </c>
      <c r="E861" s="102">
        <v>5.7382083041694996</v>
      </c>
      <c r="F861" s="89">
        <v>0.55999989999999999</v>
      </c>
      <c r="G861" s="90">
        <v>0.29829310349999999</v>
      </c>
      <c r="H861" s="102">
        <v>1.3548778547924925</v>
      </c>
      <c r="I861" s="89">
        <v>1.5325061600000001</v>
      </c>
      <c r="J861" s="90">
        <v>2.6658440634999998</v>
      </c>
      <c r="K861" s="102">
        <v>7.3364652732506359</v>
      </c>
      <c r="L861" s="89">
        <v>9.4809480000000002E-2</v>
      </c>
      <c r="M861" s="90">
        <v>6.4551454499999994E-2</v>
      </c>
      <c r="N861" s="102">
        <v>0.77590496588654023</v>
      </c>
      <c r="O861" s="89">
        <v>6.1297467071935155E-4</v>
      </c>
      <c r="P861" s="90">
        <v>8.5430352921310362E-4</v>
      </c>
      <c r="Q861" s="102">
        <v>2.7328293620026449E-3</v>
      </c>
      <c r="R861" s="89">
        <v>7.2521479229989872E-4</v>
      </c>
      <c r="S861" s="90">
        <v>1.0107279635258358E-3</v>
      </c>
      <c r="T861" s="102">
        <v>3.4471483997273885E-3</v>
      </c>
      <c r="U861" s="89">
        <v>6.8884000999999999E-3</v>
      </c>
      <c r="V861" s="90">
        <v>5.6109270250000003E-3</v>
      </c>
      <c r="W861" s="102">
        <v>4.7867639353010576E-2</v>
      </c>
      <c r="X861" s="89">
        <v>1.9603607000000002E-3</v>
      </c>
      <c r="Y861" s="90">
        <v>1.0664126550000001E-3</v>
      </c>
      <c r="Z861" s="102">
        <v>8.9137809210513008E-3</v>
      </c>
      <c r="AA861" s="89">
        <v>1.12008378E-2</v>
      </c>
      <c r="AB861" s="90">
        <v>5.0211581250000003E-3</v>
      </c>
      <c r="AC861" s="102">
        <v>1.0547698776543954E-2</v>
      </c>
      <c r="AD861" s="89">
        <v>5.0403339999999996E-3</v>
      </c>
      <c r="AE861" s="90">
        <v>2.4149186349999999E-3</v>
      </c>
      <c r="AF861" s="102">
        <v>3.9277575685900852E-3</v>
      </c>
      <c r="AG861" s="89">
        <v>2.1616500399999999E-2</v>
      </c>
      <c r="AH861" s="90">
        <v>1.623326194E-2</v>
      </c>
      <c r="AI861" s="102">
        <v>0.10530320891568436</v>
      </c>
      <c r="AJ861" s="89">
        <v>9.5109509999999994E-2</v>
      </c>
      <c r="AK861" s="90">
        <v>6.4981497499999999E-2</v>
      </c>
      <c r="AL861" s="104">
        <v>6.4981497499999999E-2</v>
      </c>
    </row>
    <row r="862" spans="1:38" x14ac:dyDescent="0.25">
      <c r="A862" s="71">
        <v>1996</v>
      </c>
      <c r="B862" s="72">
        <v>17</v>
      </c>
      <c r="C862" s="89">
        <v>1.8489395799999999</v>
      </c>
      <c r="D862" s="90">
        <v>0.81436798850000003</v>
      </c>
      <c r="E862" s="102">
        <v>5.7456952708839752</v>
      </c>
      <c r="F862" s="89">
        <v>0.58544081999999997</v>
      </c>
      <c r="G862" s="90">
        <v>0.30878328799999999</v>
      </c>
      <c r="H862" s="102">
        <v>1.3609338330185212</v>
      </c>
      <c r="I862" s="89">
        <v>1.55824323</v>
      </c>
      <c r="J862" s="90">
        <v>2.6706824825000002</v>
      </c>
      <c r="K862" s="102">
        <v>7.3514686078120874</v>
      </c>
      <c r="L862" s="89">
        <v>9.4809480000000002E-2</v>
      </c>
      <c r="M862" s="90">
        <v>6.4551454499999994E-2</v>
      </c>
      <c r="N862" s="102">
        <v>0.77618923830193798</v>
      </c>
      <c r="O862" s="89">
        <v>6.1297467071935155E-4</v>
      </c>
      <c r="P862" s="90">
        <v>8.5430352921310362E-4</v>
      </c>
      <c r="Q862" s="102">
        <v>2.7450317044015538E-3</v>
      </c>
      <c r="R862" s="89">
        <v>7.2521479229989872E-4</v>
      </c>
      <c r="S862" s="90">
        <v>1.0107279635258358E-3</v>
      </c>
      <c r="T862" s="102">
        <v>3.5051149008026167E-3</v>
      </c>
      <c r="U862" s="89">
        <v>7.2002643000000002E-3</v>
      </c>
      <c r="V862" s="90">
        <v>5.7449539449999998E-3</v>
      </c>
      <c r="W862" s="102">
        <v>4.808148284948506E-2</v>
      </c>
      <c r="X862" s="89">
        <v>2.0486192999999999E-3</v>
      </c>
      <c r="Y862" s="90">
        <v>1.10341293E-3</v>
      </c>
      <c r="Z862" s="102">
        <v>8.9535966904009962E-3</v>
      </c>
      <c r="AA862" s="89">
        <v>1.17074743E-2</v>
      </c>
      <c r="AB862" s="90">
        <v>5.2303200899999997E-3</v>
      </c>
      <c r="AC862" s="102">
        <v>1.0594836368064266E-2</v>
      </c>
      <c r="AD862" s="89">
        <v>5.2680701999999998E-3</v>
      </c>
      <c r="AE862" s="90">
        <v>2.50934837E-3</v>
      </c>
      <c r="AF862" s="102">
        <v>3.9453064349341659E-3</v>
      </c>
      <c r="AG862" s="89">
        <v>2.2595760100000001E-2</v>
      </c>
      <c r="AH862" s="90">
        <v>1.6650886605000002E-2</v>
      </c>
      <c r="AI862" s="102">
        <v>0.10577349597831735</v>
      </c>
      <c r="AJ862" s="89">
        <v>9.5109509999999994E-2</v>
      </c>
      <c r="AK862" s="90">
        <v>6.4981497499999999E-2</v>
      </c>
      <c r="AL862" s="104">
        <v>6.4981497499999999E-2</v>
      </c>
    </row>
    <row r="863" spans="1:38" x14ac:dyDescent="0.25">
      <c r="A863" s="71">
        <v>1996</v>
      </c>
      <c r="B863" s="72">
        <v>18</v>
      </c>
      <c r="C863" s="89">
        <v>1.9213446599999999</v>
      </c>
      <c r="D863" s="90">
        <v>0.83172140650000004</v>
      </c>
      <c r="E863" s="102">
        <v>5.5456150637048864</v>
      </c>
      <c r="F863" s="89">
        <v>0.61123247000000003</v>
      </c>
      <c r="G863" s="90">
        <v>0.31976068050000001</v>
      </c>
      <c r="H863" s="102">
        <v>1.3189393292046669</v>
      </c>
      <c r="I863" s="89">
        <v>1.5832202399999999</v>
      </c>
      <c r="J863" s="90">
        <v>2.6754127470000002</v>
      </c>
      <c r="K863" s="102">
        <v>7.3994090936237402</v>
      </c>
      <c r="L863" s="89">
        <v>9.4809480000000002E-2</v>
      </c>
      <c r="M863" s="90">
        <v>6.4551454499999994E-2</v>
      </c>
      <c r="N863" s="102">
        <v>0.74521737241444053</v>
      </c>
      <c r="O863" s="89">
        <v>6.1297467071935155E-4</v>
      </c>
      <c r="P863" s="90">
        <v>8.5430352921310362E-4</v>
      </c>
      <c r="Q863" s="102">
        <v>2.6603268432880542E-3</v>
      </c>
      <c r="R863" s="89">
        <v>7.2521479229989872E-4</v>
      </c>
      <c r="S863" s="90">
        <v>1.0107279635258358E-3</v>
      </c>
      <c r="T863" s="102">
        <v>3.5697103334986317E-3</v>
      </c>
      <c r="U863" s="89">
        <v>7.5179733000000004E-3</v>
      </c>
      <c r="V863" s="90">
        <v>5.8846986750000002E-3</v>
      </c>
      <c r="W863" s="102">
        <v>4.6597850984176271E-2</v>
      </c>
      <c r="X863" s="89">
        <v>2.1392451000000002E-3</v>
      </c>
      <c r="Y863" s="90">
        <v>1.1422889399999999E-3</v>
      </c>
      <c r="Z863" s="102">
        <v>8.6772939530851256E-3</v>
      </c>
      <c r="AA863" s="89">
        <v>1.22236494E-2</v>
      </c>
      <c r="AB863" s="90">
        <v>5.4494777049999997E-3</v>
      </c>
      <c r="AC863" s="102">
        <v>1.0267896708631073E-2</v>
      </c>
      <c r="AD863" s="89">
        <v>5.5007566999999997E-3</v>
      </c>
      <c r="AE863" s="90">
        <v>2.6080894749999999E-3</v>
      </c>
      <c r="AF863" s="102">
        <v>3.8235669067413045E-3</v>
      </c>
      <c r="AG863" s="89">
        <v>2.35924588E-2</v>
      </c>
      <c r="AH863" s="90">
        <v>1.7086492035000001E-2</v>
      </c>
      <c r="AI863" s="102">
        <v>0.10251005156247583</v>
      </c>
      <c r="AJ863" s="89">
        <v>9.5109509999999994E-2</v>
      </c>
      <c r="AK863" s="90">
        <v>6.4981497499999999E-2</v>
      </c>
      <c r="AL863" s="104">
        <v>6.4981497499999999E-2</v>
      </c>
    </row>
    <row r="864" spans="1:38" x14ac:dyDescent="0.25">
      <c r="A864" s="71">
        <v>1996</v>
      </c>
      <c r="B864" s="72">
        <v>19</v>
      </c>
      <c r="C864" s="89">
        <v>1.99643225</v>
      </c>
      <c r="D864" s="90">
        <v>0.85016870899999997</v>
      </c>
      <c r="E864" s="102">
        <v>5.5539215522912198</v>
      </c>
      <c r="F864" s="89">
        <v>0.63760313000000002</v>
      </c>
      <c r="G864" s="90">
        <v>0.33126715649999999</v>
      </c>
      <c r="H864" s="102">
        <v>1.3256256048454387</v>
      </c>
      <c r="I864" s="89">
        <v>1.6075553899999999</v>
      </c>
      <c r="J864" s="90">
        <v>2.6799621239999998</v>
      </c>
      <c r="K864" s="102">
        <v>7.4166867076170915</v>
      </c>
      <c r="L864" s="89">
        <v>9.4809480000000002E-2</v>
      </c>
      <c r="M864" s="90">
        <v>6.4551454499999994E-2</v>
      </c>
      <c r="N864" s="102">
        <v>0.74553238415116663</v>
      </c>
      <c r="O864" s="89">
        <v>6.1297467071935155E-4</v>
      </c>
      <c r="P864" s="90">
        <v>8.5430352921310362E-4</v>
      </c>
      <c r="Q864" s="102">
        <v>2.6738163758324605E-3</v>
      </c>
      <c r="R864" s="89">
        <v>7.2521479229989872E-4</v>
      </c>
      <c r="S864" s="90">
        <v>1.0107279635258358E-3</v>
      </c>
      <c r="T864" s="102">
        <v>3.6360508794736806E-3</v>
      </c>
      <c r="U864" s="89">
        <v>7.8413758999999993E-3</v>
      </c>
      <c r="V864" s="90">
        <v>6.0308511399999997E-3</v>
      </c>
      <c r="W864" s="102">
        <v>4.6834149595657154E-2</v>
      </c>
      <c r="X864" s="89">
        <v>2.2317699000000001E-3</v>
      </c>
      <c r="Y864" s="90">
        <v>1.1827271800000001E-3</v>
      </c>
      <c r="Z864" s="102">
        <v>8.7213183338565141E-3</v>
      </c>
      <c r="AA864" s="89">
        <v>1.27512227E-2</v>
      </c>
      <c r="AB864" s="90">
        <v>5.6794396350000002E-3</v>
      </c>
      <c r="AC864" s="102">
        <v>1.0319986007173012E-2</v>
      </c>
      <c r="AD864" s="89">
        <v>5.7382628999999999E-3</v>
      </c>
      <c r="AE864" s="90">
        <v>2.7118719449999999E-3</v>
      </c>
      <c r="AF864" s="102">
        <v>3.8429596312011308E-3</v>
      </c>
      <c r="AG864" s="89">
        <v>2.4610013300000001E-2</v>
      </c>
      <c r="AH864" s="90">
        <v>1.7542311925000002E-2</v>
      </c>
      <c r="AI864" s="102">
        <v>0.10302979377902231</v>
      </c>
      <c r="AJ864" s="89">
        <v>9.5109509999999994E-2</v>
      </c>
      <c r="AK864" s="90">
        <v>6.4981497499999999E-2</v>
      </c>
      <c r="AL864" s="104">
        <v>6.4981497499999999E-2</v>
      </c>
    </row>
    <row r="865" spans="1:38" x14ac:dyDescent="0.25">
      <c r="A865" s="71">
        <v>1996</v>
      </c>
      <c r="B865" s="72">
        <v>20</v>
      </c>
      <c r="C865" s="89">
        <v>2.0740917099999998</v>
      </c>
      <c r="D865" s="90">
        <v>0.86981873799999998</v>
      </c>
      <c r="E865" s="102">
        <v>5.5620514380340458</v>
      </c>
      <c r="F865" s="89">
        <v>0.66453757000000002</v>
      </c>
      <c r="G865" s="90">
        <v>0.34341320400000003</v>
      </c>
      <c r="H865" s="102">
        <v>1.3321838775915744</v>
      </c>
      <c r="I865" s="89">
        <v>1.6311491300000001</v>
      </c>
      <c r="J865" s="90">
        <v>2.6843998509999998</v>
      </c>
      <c r="K865" s="102">
        <v>7.4336083375505062</v>
      </c>
      <c r="L865" s="89">
        <v>9.4809480000000002E-2</v>
      </c>
      <c r="M865" s="90">
        <v>6.4551454499999994E-2</v>
      </c>
      <c r="N865" s="102">
        <v>0.74583713477336355</v>
      </c>
      <c r="O865" s="89">
        <v>6.1297467071935155E-4</v>
      </c>
      <c r="P865" s="90">
        <v>8.5430352921310362E-4</v>
      </c>
      <c r="Q865" s="102">
        <v>2.6878414810889584E-3</v>
      </c>
      <c r="R865" s="89">
        <v>7.2521479229989872E-4</v>
      </c>
      <c r="S865" s="90">
        <v>1.0107279635258358E-3</v>
      </c>
      <c r="T865" s="102">
        <v>3.7011485725640856E-3</v>
      </c>
      <c r="U865" s="89">
        <v>8.1739654999999998E-3</v>
      </c>
      <c r="V865" s="90">
        <v>6.1840910049999996E-3</v>
      </c>
      <c r="W865" s="102">
        <v>4.7065825284493601E-2</v>
      </c>
      <c r="X865" s="89">
        <v>2.3263757000000001E-3</v>
      </c>
      <c r="Y865" s="90">
        <v>1.2254732E-3</v>
      </c>
      <c r="Z865" s="102">
        <v>8.7644607431940115E-3</v>
      </c>
      <c r="AA865" s="89">
        <v>1.3290595699999999E-2</v>
      </c>
      <c r="AB865" s="90">
        <v>5.9222558299999997E-3</v>
      </c>
      <c r="AC865" s="102">
        <v>1.0371031701662583E-2</v>
      </c>
      <c r="AD865" s="89">
        <v>5.9810352999999997E-3</v>
      </c>
      <c r="AE865" s="90">
        <v>2.8215385450000002E-3</v>
      </c>
      <c r="AF865" s="102">
        <v>3.8619717771742729E-3</v>
      </c>
      <c r="AG865" s="89">
        <v>2.56499556E-2</v>
      </c>
      <c r="AH865" s="90">
        <v>1.8021319769999999E-2</v>
      </c>
      <c r="AI865" s="102">
        <v>0.10353941800357688</v>
      </c>
      <c r="AJ865" s="89">
        <v>9.5109509999999994E-2</v>
      </c>
      <c r="AK865" s="90">
        <v>6.4981497499999999E-2</v>
      </c>
      <c r="AL865" s="104">
        <v>6.4981497499999999E-2</v>
      </c>
    </row>
    <row r="866" spans="1:38" x14ac:dyDescent="0.25">
      <c r="A866" s="71">
        <v>1996</v>
      </c>
      <c r="B866" s="72">
        <v>21</v>
      </c>
      <c r="C866" s="89">
        <v>2.1547496900000001</v>
      </c>
      <c r="D866" s="90">
        <v>0.89078233699999998</v>
      </c>
      <c r="E866" s="102">
        <v>5.5697808815840268</v>
      </c>
      <c r="F866" s="89">
        <v>0.69210421</v>
      </c>
      <c r="G866" s="90">
        <v>0.35627029049999998</v>
      </c>
      <c r="H866" s="102">
        <v>1.3384291362411198</v>
      </c>
      <c r="I866" s="89">
        <v>1.6541140599999999</v>
      </c>
      <c r="J866" s="90">
        <v>2.6887914044999999</v>
      </c>
      <c r="K866" s="102">
        <v>7.4497077265995975</v>
      </c>
      <c r="L866" s="89">
        <v>9.4809480000000002E-2</v>
      </c>
      <c r="M866" s="90">
        <v>6.4551454499999994E-2</v>
      </c>
      <c r="N866" s="102">
        <v>0.7461274002245285</v>
      </c>
      <c r="O866" s="89">
        <v>6.1297467071935155E-4</v>
      </c>
      <c r="P866" s="90">
        <v>8.5430352921310362E-4</v>
      </c>
      <c r="Q866" s="102">
        <v>2.7004374435697595E-3</v>
      </c>
      <c r="R866" s="89">
        <v>7.2521479229989872E-4</v>
      </c>
      <c r="S866" s="90">
        <v>1.0107279635258358E-3</v>
      </c>
      <c r="T866" s="102">
        <v>3.7631155671392805E-3</v>
      </c>
      <c r="U866" s="89">
        <v>8.5140029999999992E-3</v>
      </c>
      <c r="V866" s="90">
        <v>6.3459826950000003E-3</v>
      </c>
      <c r="W866" s="102">
        <v>4.7286459805059466E-2</v>
      </c>
      <c r="X866" s="89">
        <v>2.4221118000000001E-3</v>
      </c>
      <c r="Y866" s="90">
        <v>1.270681395E-3</v>
      </c>
      <c r="Z866" s="102">
        <v>8.8055463762733537E-3</v>
      </c>
      <c r="AA866" s="89">
        <v>1.3843024900000001E-2</v>
      </c>
      <c r="AB866" s="90">
        <v>6.1792512200000002E-3</v>
      </c>
      <c r="AC866" s="102">
        <v>1.0419641196350995E-2</v>
      </c>
      <c r="AD866" s="89">
        <v>6.2297578999999997E-3</v>
      </c>
      <c r="AE866" s="90">
        <v>2.937221515E-3</v>
      </c>
      <c r="AF866" s="102">
        <v>3.880067483757724E-3</v>
      </c>
      <c r="AG866" s="89">
        <v>2.6717382099999999E-2</v>
      </c>
      <c r="AH866" s="90">
        <v>1.8527282775000001E-2</v>
      </c>
      <c r="AI866" s="102">
        <v>0.10402466371729038</v>
      </c>
      <c r="AJ866" s="89">
        <v>9.5109509999999994E-2</v>
      </c>
      <c r="AK866" s="90">
        <v>6.4981497499999999E-2</v>
      </c>
      <c r="AL866" s="104">
        <v>6.4981497499999999E-2</v>
      </c>
    </row>
    <row r="867" spans="1:38" x14ac:dyDescent="0.25">
      <c r="A867" s="71">
        <v>1996</v>
      </c>
      <c r="B867" s="72">
        <v>22</v>
      </c>
      <c r="C867" s="89">
        <v>2.2384293300000002</v>
      </c>
      <c r="D867" s="90">
        <v>0.91319260849999995</v>
      </c>
      <c r="E867" s="102">
        <v>5.5768719674356388</v>
      </c>
      <c r="F867" s="89">
        <v>0.72051268999999996</v>
      </c>
      <c r="G867" s="90">
        <v>0.36989989000000001</v>
      </c>
      <c r="H867" s="102">
        <v>1.3441395084473033</v>
      </c>
      <c r="I867" s="89">
        <v>1.67672113</v>
      </c>
      <c r="J867" s="90">
        <v>2.6931258929999999</v>
      </c>
      <c r="K867" s="102">
        <v>7.4644426011218332</v>
      </c>
      <c r="L867" s="89">
        <v>9.4809480000000002E-2</v>
      </c>
      <c r="M867" s="90">
        <v>6.4551454499999994E-2</v>
      </c>
      <c r="N867" s="102">
        <v>0.74639412940644267</v>
      </c>
      <c r="O867" s="89">
        <v>6.1297467071935155E-4</v>
      </c>
      <c r="P867" s="90">
        <v>8.5430352921310362E-4</v>
      </c>
      <c r="Q867" s="102">
        <v>2.7119582156717652E-3</v>
      </c>
      <c r="R867" s="89">
        <v>7.2521479229989872E-4</v>
      </c>
      <c r="S867" s="90">
        <v>1.0107279635258358E-3</v>
      </c>
      <c r="T867" s="102">
        <v>3.8197785529598695E-3</v>
      </c>
      <c r="U867" s="89">
        <v>8.8624218000000008E-3</v>
      </c>
      <c r="V867" s="90">
        <v>6.5174643650000004E-3</v>
      </c>
      <c r="W867" s="102">
        <v>4.7488133203800728E-2</v>
      </c>
      <c r="X867" s="89">
        <v>2.5224563999999999E-3</v>
      </c>
      <c r="Y867" s="90">
        <v>1.3187750650000001E-3</v>
      </c>
      <c r="Z867" s="102">
        <v>8.8431281189753491E-3</v>
      </c>
      <c r="AA867" s="89">
        <v>1.44095444E-2</v>
      </c>
      <c r="AB867" s="90">
        <v>6.452296905E-3</v>
      </c>
      <c r="AC867" s="102">
        <v>1.0464105457483278E-2</v>
      </c>
      <c r="AD867" s="89">
        <v>6.4849330999999996E-3</v>
      </c>
      <c r="AE867" s="90">
        <v>3.0602782599999999E-3</v>
      </c>
      <c r="AF867" s="102">
        <v>3.8966217472134537E-3</v>
      </c>
      <c r="AG867" s="89">
        <v>2.7811297299999999E-2</v>
      </c>
      <c r="AH867" s="90">
        <v>1.906329474E-2</v>
      </c>
      <c r="AI867" s="102">
        <v>0.10446840821726576</v>
      </c>
      <c r="AJ867" s="89">
        <v>9.5109509999999994E-2</v>
      </c>
      <c r="AK867" s="90">
        <v>6.4981497499999999E-2</v>
      </c>
      <c r="AL867" s="104">
        <v>6.4981497499999999E-2</v>
      </c>
    </row>
    <row r="868" spans="1:38" x14ac:dyDescent="0.25">
      <c r="A868" s="71">
        <v>1996</v>
      </c>
      <c r="B868" s="72">
        <v>23</v>
      </c>
      <c r="C868" s="89">
        <v>2.3253833699999999</v>
      </c>
      <c r="D868" s="90">
        <v>0.93726554299999998</v>
      </c>
      <c r="E868" s="102">
        <v>5.5828080793648631</v>
      </c>
      <c r="F868" s="89">
        <v>0.74970097000000002</v>
      </c>
      <c r="G868" s="90">
        <v>0.38440250850000002</v>
      </c>
      <c r="H868" s="102">
        <v>1.348925803140598</v>
      </c>
      <c r="I868" s="89">
        <v>1.69876564</v>
      </c>
      <c r="J868" s="90">
        <v>2.6974021385000002</v>
      </c>
      <c r="K868" s="102">
        <v>7.4768036986648214</v>
      </c>
      <c r="L868" s="89">
        <v>9.4809480000000002E-2</v>
      </c>
      <c r="M868" s="90">
        <v>6.4551454499999994E-2</v>
      </c>
      <c r="N868" s="102">
        <v>0.74661782458190806</v>
      </c>
      <c r="O868" s="89">
        <v>6.1297467071935155E-4</v>
      </c>
      <c r="P868" s="90">
        <v>8.5430352921310362E-4</v>
      </c>
      <c r="Q868" s="102">
        <v>2.7216101210581004E-3</v>
      </c>
      <c r="R868" s="89">
        <v>7.2521479229989872E-4</v>
      </c>
      <c r="S868" s="90">
        <v>1.0107279635258358E-3</v>
      </c>
      <c r="T868" s="102">
        <v>3.8672731303126418E-3</v>
      </c>
      <c r="U868" s="89">
        <v>9.2212588999999994E-3</v>
      </c>
      <c r="V868" s="90">
        <v>6.69922837E-3</v>
      </c>
      <c r="W868" s="102">
        <v>4.7657277647797938E-2</v>
      </c>
      <c r="X868" s="89">
        <v>2.6238008000000002E-3</v>
      </c>
      <c r="Y868" s="90">
        <v>1.3700821700000001E-3</v>
      </c>
      <c r="Z868" s="102">
        <v>8.874618967975232E-3</v>
      </c>
      <c r="AA868" s="89">
        <v>1.49933615E-2</v>
      </c>
      <c r="AB868" s="90">
        <v>6.7433081700000001E-3</v>
      </c>
      <c r="AC868" s="102">
        <v>1.0501372789189974E-2</v>
      </c>
      <c r="AD868" s="89">
        <v>6.7472143000000002E-3</v>
      </c>
      <c r="AE868" s="90">
        <v>3.1915177899999999E-3</v>
      </c>
      <c r="AF868" s="102">
        <v>3.910506346016261E-3</v>
      </c>
      <c r="AG868" s="89">
        <v>2.89368318E-2</v>
      </c>
      <c r="AH868" s="90">
        <v>1.963288933E-2</v>
      </c>
      <c r="AI868" s="102">
        <v>0.1048406080430149</v>
      </c>
      <c r="AJ868" s="89">
        <v>9.5109509999999994E-2</v>
      </c>
      <c r="AK868" s="90">
        <v>6.4981497499999999E-2</v>
      </c>
      <c r="AL868" s="104">
        <v>6.4981497499999999E-2</v>
      </c>
    </row>
    <row r="869" spans="1:38" x14ac:dyDescent="0.25">
      <c r="A869" s="71">
        <v>1996</v>
      </c>
      <c r="B869" s="72">
        <v>24</v>
      </c>
      <c r="C869" s="89">
        <v>2.4157565499999998</v>
      </c>
      <c r="D869" s="90">
        <v>0.96305995600000005</v>
      </c>
      <c r="E869" s="102">
        <v>5.5873776747122683</v>
      </c>
      <c r="F869" s="89">
        <v>0.77966827000000005</v>
      </c>
      <c r="G869" s="90">
        <v>0.399880493</v>
      </c>
      <c r="H869" s="102">
        <v>1.3525998792217422</v>
      </c>
      <c r="I869" s="89">
        <v>1.7204025199999999</v>
      </c>
      <c r="J869" s="90">
        <v>2.7017559245</v>
      </c>
      <c r="K869" s="102">
        <v>7.4862601302960261</v>
      </c>
      <c r="L869" s="89">
        <v>9.4809480000000002E-2</v>
      </c>
      <c r="M869" s="90">
        <v>6.4551454499999994E-2</v>
      </c>
      <c r="N869" s="102">
        <v>0.74679003035915592</v>
      </c>
      <c r="O869" s="89">
        <v>6.1297467071935155E-4</v>
      </c>
      <c r="P869" s="90">
        <v>8.5430352921310362E-4</v>
      </c>
      <c r="Q869" s="102">
        <v>2.7290225677866018E-3</v>
      </c>
      <c r="R869" s="89">
        <v>7.2521479229989872E-4</v>
      </c>
      <c r="S869" s="90">
        <v>1.0107279635258358E-3</v>
      </c>
      <c r="T869" s="102">
        <v>3.9037239701127475E-3</v>
      </c>
      <c r="U869" s="89">
        <v>9.5900758999999999E-3</v>
      </c>
      <c r="V869" s="90">
        <v>6.893051505E-3</v>
      </c>
      <c r="W869" s="102">
        <v>4.7787096895365304E-2</v>
      </c>
      <c r="X869" s="89">
        <v>2.7287536999999998E-3</v>
      </c>
      <c r="Y869" s="90">
        <v>1.4244226899999999E-3</v>
      </c>
      <c r="Z869" s="102">
        <v>8.8987721230482843E-3</v>
      </c>
      <c r="AA869" s="89">
        <v>1.55938676E-2</v>
      </c>
      <c r="AB869" s="90">
        <v>7.05348695E-3</v>
      </c>
      <c r="AC869" s="102">
        <v>1.0529957371609623E-2</v>
      </c>
      <c r="AD869" s="89">
        <v>7.0167661000000003E-3</v>
      </c>
      <c r="AE869" s="90">
        <v>3.3314034250000002E-3</v>
      </c>
      <c r="AF869" s="102">
        <v>3.9211477272013372E-3</v>
      </c>
      <c r="AG869" s="89">
        <v>3.00957993E-2</v>
      </c>
      <c r="AH869" s="90">
        <v>2.0239605755000001E-2</v>
      </c>
      <c r="AI869" s="102">
        <v>0.10512616699963143</v>
      </c>
      <c r="AJ869" s="89">
        <v>9.5109509999999994E-2</v>
      </c>
      <c r="AK869" s="90">
        <v>6.4981497499999999E-2</v>
      </c>
      <c r="AL869" s="104">
        <v>6.4981497499999999E-2</v>
      </c>
    </row>
    <row r="870" spans="1:38" x14ac:dyDescent="0.25">
      <c r="A870" s="71">
        <v>1996</v>
      </c>
      <c r="B870" s="72">
        <v>25</v>
      </c>
      <c r="C870" s="89">
        <v>2.4157565499999998</v>
      </c>
      <c r="D870" s="90">
        <v>0.96305995600000005</v>
      </c>
      <c r="E870" s="102">
        <v>5.5902931264617406</v>
      </c>
      <c r="F870" s="89">
        <v>0.77966827000000005</v>
      </c>
      <c r="G870" s="90">
        <v>0.399880493</v>
      </c>
      <c r="H870" s="102">
        <v>1.3549414207569466</v>
      </c>
      <c r="I870" s="89">
        <v>1.7204025199999999</v>
      </c>
      <c r="J870" s="90">
        <v>2.7017559245</v>
      </c>
      <c r="K870" s="102">
        <v>7.4923076903619474</v>
      </c>
      <c r="L870" s="89">
        <v>9.4809480000000002E-2</v>
      </c>
      <c r="M870" s="90">
        <v>6.4551454499999994E-2</v>
      </c>
      <c r="N870" s="102">
        <v>0.74690136278005925</v>
      </c>
      <c r="O870" s="89">
        <v>6.1297467071935155E-4</v>
      </c>
      <c r="P870" s="90">
        <v>8.5430352921310362E-4</v>
      </c>
      <c r="Q870" s="102">
        <v>2.7337422364780463E-3</v>
      </c>
      <c r="R870" s="89">
        <v>7.2521479229989872E-4</v>
      </c>
      <c r="S870" s="90">
        <v>1.0107279635258358E-3</v>
      </c>
      <c r="T870" s="102">
        <v>3.9269249578097664E-3</v>
      </c>
      <c r="U870" s="89">
        <v>9.5900758999999999E-3</v>
      </c>
      <c r="V870" s="90">
        <v>6.893051505E-3</v>
      </c>
      <c r="W870" s="102">
        <v>4.7869761892716828E-2</v>
      </c>
      <c r="X870" s="89">
        <v>2.7287536999999998E-3</v>
      </c>
      <c r="Y870" s="90">
        <v>1.4244226899999999E-3</v>
      </c>
      <c r="Z870" s="102">
        <v>8.9141646787640142E-3</v>
      </c>
      <c r="AA870" s="89">
        <v>1.55938676E-2</v>
      </c>
      <c r="AB870" s="90">
        <v>7.05348695E-3</v>
      </c>
      <c r="AC870" s="102">
        <v>1.0548196813388802E-2</v>
      </c>
      <c r="AD870" s="89">
        <v>7.0167661000000003E-3</v>
      </c>
      <c r="AE870" s="90">
        <v>3.3314034250000002E-3</v>
      </c>
      <c r="AF870" s="102">
        <v>3.927936707838627E-3</v>
      </c>
      <c r="AG870" s="89">
        <v>3.00957993E-2</v>
      </c>
      <c r="AH870" s="90">
        <v>2.0239605755000001E-2</v>
      </c>
      <c r="AI870" s="102">
        <v>0.10530798175345339</v>
      </c>
      <c r="AJ870" s="89">
        <v>9.5109509999999994E-2</v>
      </c>
      <c r="AK870" s="90">
        <v>6.4981497499999999E-2</v>
      </c>
      <c r="AL870" s="104">
        <v>6.4981497499999999E-2</v>
      </c>
    </row>
    <row r="871" spans="1:38" x14ac:dyDescent="0.25">
      <c r="A871" s="71">
        <v>1996</v>
      </c>
      <c r="B871" s="72">
        <v>26</v>
      </c>
      <c r="C871" s="89">
        <v>2.4157565499999998</v>
      </c>
      <c r="D871" s="90">
        <v>0.96305995600000005</v>
      </c>
      <c r="E871" s="102">
        <v>5.5911856297835802</v>
      </c>
      <c r="F871" s="89">
        <v>0.77966827000000005</v>
      </c>
      <c r="G871" s="90">
        <v>0.399880493</v>
      </c>
      <c r="H871" s="102">
        <v>1.355668753424319</v>
      </c>
      <c r="I871" s="89">
        <v>1.7204025199999999</v>
      </c>
      <c r="J871" s="90">
        <v>2.7017559245</v>
      </c>
      <c r="K871" s="102">
        <v>7.4941774054369592</v>
      </c>
      <c r="L871" s="89">
        <v>9.4809480000000002E-2</v>
      </c>
      <c r="M871" s="90">
        <v>6.4551454499999994E-2</v>
      </c>
      <c r="N871" s="102">
        <v>0.74693201721652391</v>
      </c>
      <c r="O871" s="89">
        <v>6.1297467071935155E-4</v>
      </c>
      <c r="P871" s="90">
        <v>8.5430352921310362E-4</v>
      </c>
      <c r="Q871" s="102">
        <v>2.7352076632567689E-3</v>
      </c>
      <c r="R871" s="89">
        <v>7.2521479229989872E-4</v>
      </c>
      <c r="S871" s="90">
        <v>1.0107279635258358E-3</v>
      </c>
      <c r="T871" s="102">
        <v>3.9341569775556079E-3</v>
      </c>
      <c r="U871" s="89">
        <v>9.5900758999999999E-3</v>
      </c>
      <c r="V871" s="90">
        <v>6.893051505E-3</v>
      </c>
      <c r="W871" s="102">
        <v>4.7895462613017463E-2</v>
      </c>
      <c r="X871" s="89">
        <v>2.7287536999999998E-3</v>
      </c>
      <c r="Y871" s="90">
        <v>1.4244226899999999E-3</v>
      </c>
      <c r="Z871" s="102">
        <v>8.9189503799747809E-3</v>
      </c>
      <c r="AA871" s="89">
        <v>1.55938676E-2</v>
      </c>
      <c r="AB871" s="90">
        <v>7.05348695E-3</v>
      </c>
      <c r="AC871" s="102">
        <v>1.0553838644500069E-2</v>
      </c>
      <c r="AD871" s="89">
        <v>7.0167661000000003E-3</v>
      </c>
      <c r="AE871" s="90">
        <v>3.3314034250000002E-3</v>
      </c>
      <c r="AF871" s="102">
        <v>3.9300428642976828E-3</v>
      </c>
      <c r="AG871" s="89">
        <v>3.00957993E-2</v>
      </c>
      <c r="AH871" s="90">
        <v>2.0239605755000001E-2</v>
      </c>
      <c r="AI871" s="102">
        <v>0.10536426943079145</v>
      </c>
      <c r="AJ871" s="89">
        <v>9.5109509999999994E-2</v>
      </c>
      <c r="AK871" s="90">
        <v>6.4981497499999999E-2</v>
      </c>
      <c r="AL871" s="104">
        <v>6.4981497499999999E-2</v>
      </c>
    </row>
    <row r="872" spans="1:38" x14ac:dyDescent="0.25">
      <c r="A872" s="71">
        <v>1996</v>
      </c>
      <c r="B872" s="72">
        <v>27</v>
      </c>
      <c r="C872" s="89">
        <v>2.4157565499999998</v>
      </c>
      <c r="D872" s="90">
        <v>0.96305995600000005</v>
      </c>
      <c r="E872" s="102">
        <v>5.591499562746546</v>
      </c>
      <c r="F872" s="89">
        <v>0.77966827000000005</v>
      </c>
      <c r="G872" s="90">
        <v>0.399880493</v>
      </c>
      <c r="H872" s="102">
        <v>1.3559239281783357</v>
      </c>
      <c r="I872" s="89">
        <v>1.7204025199999999</v>
      </c>
      <c r="J872" s="90">
        <v>2.7017559245</v>
      </c>
      <c r="K872" s="102">
        <v>7.4948265698353635</v>
      </c>
      <c r="L872" s="89">
        <v>9.4809480000000002E-2</v>
      </c>
      <c r="M872" s="90">
        <v>6.4551454499999994E-2</v>
      </c>
      <c r="N872" s="102">
        <v>0.7469436544737611</v>
      </c>
      <c r="O872" s="89">
        <v>6.1297467071935155E-4</v>
      </c>
      <c r="P872" s="90">
        <v>8.5430352921310362E-4</v>
      </c>
      <c r="Q872" s="102">
        <v>2.7357289581717444E-3</v>
      </c>
      <c r="R872" s="89">
        <v>7.2521479229989872E-4</v>
      </c>
      <c r="S872" s="90">
        <v>1.0107279635258358E-3</v>
      </c>
      <c r="T872" s="102">
        <v>3.9367337203550607E-3</v>
      </c>
      <c r="U872" s="89">
        <v>9.5900758999999999E-3</v>
      </c>
      <c r="V872" s="90">
        <v>6.893051505E-3</v>
      </c>
      <c r="W872" s="102">
        <v>4.7904603142008124E-2</v>
      </c>
      <c r="X872" s="89">
        <v>2.7287536999999998E-3</v>
      </c>
      <c r="Y872" s="90">
        <v>1.4244226899999999E-3</v>
      </c>
      <c r="Z872" s="102">
        <v>8.9206576350719154E-3</v>
      </c>
      <c r="AA872" s="89">
        <v>1.55938676E-2</v>
      </c>
      <c r="AB872" s="90">
        <v>7.05348695E-3</v>
      </c>
      <c r="AC872" s="102">
        <v>1.0555851471866358E-2</v>
      </c>
      <c r="AD872" s="89">
        <v>7.0167661000000003E-3</v>
      </c>
      <c r="AE872" s="90">
        <v>3.3314034250000002E-3</v>
      </c>
      <c r="AF872" s="102">
        <v>3.9307939338150263E-3</v>
      </c>
      <c r="AG872" s="89">
        <v>3.00957993E-2</v>
      </c>
      <c r="AH872" s="90">
        <v>2.0239605755000001E-2</v>
      </c>
      <c r="AI872" s="102">
        <v>0.10538436451151582</v>
      </c>
      <c r="AJ872" s="89">
        <v>9.5109509999999994E-2</v>
      </c>
      <c r="AK872" s="90">
        <v>6.4981497499999999E-2</v>
      </c>
      <c r="AL872" s="104">
        <v>6.4981497499999999E-2</v>
      </c>
    </row>
    <row r="873" spans="1:38" x14ac:dyDescent="0.25">
      <c r="A873" s="71">
        <v>1996</v>
      </c>
      <c r="B873" s="72">
        <v>28</v>
      </c>
      <c r="C873" s="89">
        <v>2.4157565499999998</v>
      </c>
      <c r="D873" s="90">
        <v>0.96305995600000005</v>
      </c>
      <c r="E873" s="102">
        <v>5.5916987595189731</v>
      </c>
      <c r="F873" s="89">
        <v>0.77966827000000005</v>
      </c>
      <c r="G873" s="90">
        <v>0.399880493</v>
      </c>
      <c r="H873" s="102">
        <v>1.3560871066280971</v>
      </c>
      <c r="I873" s="89">
        <v>1.7204025199999999</v>
      </c>
      <c r="J873" s="90">
        <v>2.7017559245</v>
      </c>
      <c r="K873" s="102">
        <v>7.4952629360250604</v>
      </c>
      <c r="L873" s="89">
        <v>9.4809480000000002E-2</v>
      </c>
      <c r="M873" s="90">
        <v>6.4551454499999994E-2</v>
      </c>
      <c r="N873" s="102">
        <v>0.74695373174387714</v>
      </c>
      <c r="O873" s="89">
        <v>6.1297467071935155E-4</v>
      </c>
      <c r="P873" s="90">
        <v>8.5430352921310362E-4</v>
      </c>
      <c r="Q873" s="102">
        <v>2.7360549808810664E-3</v>
      </c>
      <c r="R873" s="89">
        <v>7.2521479229989872E-4</v>
      </c>
      <c r="S873" s="90">
        <v>1.0107279635258358E-3</v>
      </c>
      <c r="T873" s="102">
        <v>3.9382941976107031E-3</v>
      </c>
      <c r="U873" s="89">
        <v>9.5900758999999999E-3</v>
      </c>
      <c r="V873" s="90">
        <v>6.893051505E-3</v>
      </c>
      <c r="W873" s="102">
        <v>4.7910204513196088E-2</v>
      </c>
      <c r="X873" s="89">
        <v>2.7287536999999998E-3</v>
      </c>
      <c r="Y873" s="90">
        <v>1.4244226899999999E-3</v>
      </c>
      <c r="Z873" s="102">
        <v>8.9217101426931136E-3</v>
      </c>
      <c r="AA873" s="89">
        <v>1.55938676E-2</v>
      </c>
      <c r="AB873" s="90">
        <v>7.05348695E-3</v>
      </c>
      <c r="AC873" s="102">
        <v>1.055709148952508E-2</v>
      </c>
      <c r="AD873" s="89">
        <v>7.0167661000000003E-3</v>
      </c>
      <c r="AE873" s="90">
        <v>3.3314034250000002E-3</v>
      </c>
      <c r="AF873" s="102">
        <v>3.931259093041475E-3</v>
      </c>
      <c r="AG873" s="89">
        <v>3.00957993E-2</v>
      </c>
      <c r="AH873" s="90">
        <v>2.0239605755000001E-2</v>
      </c>
      <c r="AI873" s="102">
        <v>0.10539718072221217</v>
      </c>
      <c r="AJ873" s="89">
        <v>9.5109509999999994E-2</v>
      </c>
      <c r="AK873" s="90">
        <v>6.4981497499999999E-2</v>
      </c>
      <c r="AL873" s="104">
        <v>6.4981497499999999E-2</v>
      </c>
    </row>
    <row r="874" spans="1:38" x14ac:dyDescent="0.25">
      <c r="A874" s="71">
        <v>1996</v>
      </c>
      <c r="B874" s="72">
        <v>29</v>
      </c>
      <c r="C874" s="89">
        <v>2.4157565499999998</v>
      </c>
      <c r="D874" s="90">
        <v>0.96305995600000005</v>
      </c>
      <c r="E874" s="102">
        <v>5.5918425746741756</v>
      </c>
      <c r="F874" s="89">
        <v>0.77966827000000005</v>
      </c>
      <c r="G874" s="90">
        <v>0.399880493</v>
      </c>
      <c r="H874" s="102">
        <v>1.3562047474182444</v>
      </c>
      <c r="I874" s="89">
        <v>1.7204025199999999</v>
      </c>
      <c r="J874" s="90">
        <v>2.7017559245</v>
      </c>
      <c r="K874" s="102">
        <v>7.4955633705358542</v>
      </c>
      <c r="L874" s="89">
        <v>9.4809480000000002E-2</v>
      </c>
      <c r="M874" s="90">
        <v>6.4551454499999994E-2</v>
      </c>
      <c r="N874" s="102">
        <v>0.74695764642464968</v>
      </c>
      <c r="O874" s="89">
        <v>6.1297467071935155E-4</v>
      </c>
      <c r="P874" s="90">
        <v>8.5430352921310362E-4</v>
      </c>
      <c r="Q874" s="102">
        <v>2.7362956755245913E-3</v>
      </c>
      <c r="R874" s="89">
        <v>7.2521479229989872E-4</v>
      </c>
      <c r="S874" s="90">
        <v>1.0107279635258358E-3</v>
      </c>
      <c r="T874" s="102">
        <v>3.9395281968641468E-3</v>
      </c>
      <c r="U874" s="89">
        <v>9.5900758999999999E-3</v>
      </c>
      <c r="V874" s="90">
        <v>6.893051505E-3</v>
      </c>
      <c r="W874" s="102">
        <v>4.7914519471021329E-2</v>
      </c>
      <c r="X874" s="89">
        <v>2.7287536999999998E-3</v>
      </c>
      <c r="Y874" s="90">
        <v>1.4244226899999999E-3</v>
      </c>
      <c r="Z874" s="102">
        <v>8.9225050000055241E-3</v>
      </c>
      <c r="AA874" s="89">
        <v>1.55938676E-2</v>
      </c>
      <c r="AB874" s="90">
        <v>7.05348695E-3</v>
      </c>
      <c r="AC874" s="102">
        <v>1.0558033858995241E-2</v>
      </c>
      <c r="AD874" s="89">
        <v>7.0167661000000003E-3</v>
      </c>
      <c r="AE874" s="90">
        <v>3.3314034250000002E-3</v>
      </c>
      <c r="AF874" s="102">
        <v>3.9316136338946438E-3</v>
      </c>
      <c r="AG874" s="89">
        <v>3.00957993E-2</v>
      </c>
      <c r="AH874" s="90">
        <v>2.0239605755000001E-2</v>
      </c>
      <c r="AI874" s="102">
        <v>0.10540652278385873</v>
      </c>
      <c r="AJ874" s="89">
        <v>9.5109509999999994E-2</v>
      </c>
      <c r="AK874" s="90">
        <v>6.4981497499999999E-2</v>
      </c>
      <c r="AL874" s="104">
        <v>6.4981497499999999E-2</v>
      </c>
    </row>
    <row r="875" spans="1:38" x14ac:dyDescent="0.25">
      <c r="A875" s="71">
        <v>1996</v>
      </c>
      <c r="B875" s="72">
        <v>30</v>
      </c>
      <c r="C875" s="89">
        <v>2.4157565499999998</v>
      </c>
      <c r="D875" s="90">
        <v>0.96305995600000005</v>
      </c>
      <c r="E875" s="102">
        <v>5.5919395191879628</v>
      </c>
      <c r="F875" s="89">
        <v>0.77966827000000005</v>
      </c>
      <c r="G875" s="90">
        <v>0.399880493</v>
      </c>
      <c r="H875" s="102">
        <v>1.3562795247043327</v>
      </c>
      <c r="I875" s="89">
        <v>1.7204025199999999</v>
      </c>
      <c r="J875" s="90">
        <v>2.7017559245</v>
      </c>
      <c r="K875" s="102">
        <v>7.4957537469887559</v>
      </c>
      <c r="L875" s="89">
        <v>9.4809480000000002E-2</v>
      </c>
      <c r="M875" s="90">
        <v>6.4551454499999994E-2</v>
      </c>
      <c r="N875" s="102">
        <v>0.74696209284588655</v>
      </c>
      <c r="O875" s="89">
        <v>6.1297467071935155E-4</v>
      </c>
      <c r="P875" s="90">
        <v>8.5430352921310362E-4</v>
      </c>
      <c r="Q875" s="102">
        <v>2.7364455770066028E-3</v>
      </c>
      <c r="R875" s="89">
        <v>7.2521479229989872E-4</v>
      </c>
      <c r="S875" s="90">
        <v>1.0107279635258358E-3</v>
      </c>
      <c r="T875" s="102">
        <v>3.9402307002848313E-3</v>
      </c>
      <c r="U875" s="89">
        <v>9.5900758999999999E-3</v>
      </c>
      <c r="V875" s="90">
        <v>6.893051505E-3</v>
      </c>
      <c r="W875" s="102">
        <v>4.7917122469341794E-2</v>
      </c>
      <c r="X875" s="89">
        <v>2.7287536999999998E-3</v>
      </c>
      <c r="Y875" s="90">
        <v>1.4244226899999999E-3</v>
      </c>
      <c r="Z875" s="102">
        <v>8.9229903535958093E-3</v>
      </c>
      <c r="AA875" s="89">
        <v>1.55938676E-2</v>
      </c>
      <c r="AB875" s="90">
        <v>7.05348695E-3</v>
      </c>
      <c r="AC875" s="102">
        <v>1.0558612546439652E-2</v>
      </c>
      <c r="AD875" s="89">
        <v>7.0167661000000003E-3</v>
      </c>
      <c r="AE875" s="90">
        <v>3.3314034250000002E-3</v>
      </c>
      <c r="AF875" s="102">
        <v>3.9318219122244698E-3</v>
      </c>
      <c r="AG875" s="89">
        <v>3.00957993E-2</v>
      </c>
      <c r="AH875" s="90">
        <v>2.0239605755000001E-2</v>
      </c>
      <c r="AI875" s="102">
        <v>0.10541219702414836</v>
      </c>
      <c r="AJ875" s="89">
        <v>9.5109509999999994E-2</v>
      </c>
      <c r="AK875" s="90">
        <v>6.4981497499999999E-2</v>
      </c>
      <c r="AL875" s="104">
        <v>6.4981497499999999E-2</v>
      </c>
    </row>
    <row r="876" spans="1:38" ht="13" x14ac:dyDescent="0.3">
      <c r="A876" s="71">
        <v>1996</v>
      </c>
      <c r="B876" s="72">
        <v>31</v>
      </c>
      <c r="C876" s="89">
        <v>2.4157565499999998</v>
      </c>
      <c r="D876" s="90">
        <v>0.96305995600000005</v>
      </c>
      <c r="E876" s="91">
        <v>5.5919395191879628</v>
      </c>
      <c r="F876" s="89">
        <v>0.77966827000000005</v>
      </c>
      <c r="G876" s="90">
        <v>0.399880493</v>
      </c>
      <c r="H876" s="91">
        <v>1.3562795247043327</v>
      </c>
      <c r="I876" s="89">
        <v>1.7204025199999999</v>
      </c>
      <c r="J876" s="90">
        <v>2.7017559245</v>
      </c>
      <c r="K876" s="91">
        <v>7.4957537469887559</v>
      </c>
      <c r="L876" s="89">
        <v>9.4809480000000002E-2</v>
      </c>
      <c r="M876" s="90">
        <v>6.4551454499999994E-2</v>
      </c>
      <c r="N876" s="91">
        <v>0.74696209284588655</v>
      </c>
      <c r="O876" s="89">
        <v>6.1297467071935155E-4</v>
      </c>
      <c r="P876" s="90">
        <v>8.5430352921310362E-4</v>
      </c>
      <c r="Q876" s="91">
        <v>2.7364455770066028E-3</v>
      </c>
      <c r="R876" s="89">
        <v>7.2521479229989872E-4</v>
      </c>
      <c r="S876" s="90">
        <v>1.0107279635258358E-3</v>
      </c>
      <c r="T876" s="91">
        <v>3.9402307002848313E-3</v>
      </c>
      <c r="U876" s="89">
        <v>9.5900758999999999E-3</v>
      </c>
      <c r="V876" s="90">
        <v>6.893051505E-3</v>
      </c>
      <c r="W876" s="91">
        <v>4.7917122469341794E-2</v>
      </c>
      <c r="X876" s="89">
        <v>2.7287536999999998E-3</v>
      </c>
      <c r="Y876" s="90">
        <v>1.4244226899999999E-3</v>
      </c>
      <c r="Z876" s="91">
        <v>8.9229903535958093E-3</v>
      </c>
      <c r="AA876" s="89">
        <v>1.55938676E-2</v>
      </c>
      <c r="AB876" s="90">
        <v>7.05348695E-3</v>
      </c>
      <c r="AC876" s="91">
        <v>1.0558612546439652E-2</v>
      </c>
      <c r="AD876" s="89">
        <v>7.0167661000000003E-3</v>
      </c>
      <c r="AE876" s="90">
        <v>3.3314034250000002E-3</v>
      </c>
      <c r="AF876" s="91">
        <v>3.9318219122244698E-3</v>
      </c>
      <c r="AG876" s="89">
        <v>3.00957993E-2</v>
      </c>
      <c r="AH876" s="90">
        <v>2.0239605755000001E-2</v>
      </c>
      <c r="AI876" s="91">
        <v>0.10541219702414836</v>
      </c>
      <c r="AJ876" s="89">
        <v>9.5109509999999994E-2</v>
      </c>
      <c r="AK876" s="90">
        <v>6.4981497499999999E-2</v>
      </c>
      <c r="AL876" s="104">
        <v>6.4981497499999999E-2</v>
      </c>
    </row>
    <row r="877" spans="1:38" ht="13" x14ac:dyDescent="0.3">
      <c r="A877" s="71">
        <v>1996</v>
      </c>
      <c r="B877" s="72">
        <v>32</v>
      </c>
      <c r="C877" s="89">
        <v>2.4157565499999998</v>
      </c>
      <c r="D877" s="90">
        <v>0.96305995600000005</v>
      </c>
      <c r="E877" s="91">
        <v>5.5919395191879628</v>
      </c>
      <c r="F877" s="89">
        <v>0.77966827000000005</v>
      </c>
      <c r="G877" s="90">
        <v>0.399880493</v>
      </c>
      <c r="H877" s="91">
        <v>1.3562795247043327</v>
      </c>
      <c r="I877" s="89">
        <v>1.7204025199999999</v>
      </c>
      <c r="J877" s="90">
        <v>2.7017559245</v>
      </c>
      <c r="K877" s="91">
        <v>7.4957537469887559</v>
      </c>
      <c r="L877" s="89">
        <v>9.4809480000000002E-2</v>
      </c>
      <c r="M877" s="90">
        <v>6.4551454499999994E-2</v>
      </c>
      <c r="N877" s="91">
        <v>0.74696209284588655</v>
      </c>
      <c r="O877" s="89">
        <v>6.1297467071935155E-4</v>
      </c>
      <c r="P877" s="90">
        <v>8.5430352921310362E-4</v>
      </c>
      <c r="Q877" s="91">
        <v>2.7364455770066028E-3</v>
      </c>
      <c r="R877" s="89">
        <v>7.2521479229989872E-4</v>
      </c>
      <c r="S877" s="90">
        <v>1.0107279635258358E-3</v>
      </c>
      <c r="T877" s="91">
        <v>3.9402307002848313E-3</v>
      </c>
      <c r="U877" s="89">
        <v>9.5900758999999999E-3</v>
      </c>
      <c r="V877" s="90">
        <v>6.893051505E-3</v>
      </c>
      <c r="W877" s="91">
        <v>4.7917122469341794E-2</v>
      </c>
      <c r="X877" s="89">
        <v>2.7287536999999998E-3</v>
      </c>
      <c r="Y877" s="90">
        <v>1.4244226899999999E-3</v>
      </c>
      <c r="Z877" s="91">
        <v>8.9229903535958093E-3</v>
      </c>
      <c r="AA877" s="89">
        <v>1.55938676E-2</v>
      </c>
      <c r="AB877" s="90">
        <v>7.05348695E-3</v>
      </c>
      <c r="AC877" s="91">
        <v>1.0558612546439652E-2</v>
      </c>
      <c r="AD877" s="89">
        <v>7.0167661000000003E-3</v>
      </c>
      <c r="AE877" s="90">
        <v>3.3314034250000002E-3</v>
      </c>
      <c r="AF877" s="91">
        <v>3.9318219122244698E-3</v>
      </c>
      <c r="AG877" s="89">
        <v>3.00957993E-2</v>
      </c>
      <c r="AH877" s="90">
        <v>2.0239605755000001E-2</v>
      </c>
      <c r="AI877" s="91">
        <v>0.10541219702414836</v>
      </c>
      <c r="AJ877" s="89">
        <v>9.5109509999999994E-2</v>
      </c>
      <c r="AK877" s="90">
        <v>6.4981497499999999E-2</v>
      </c>
      <c r="AL877" s="104">
        <v>6.4981497499999999E-2</v>
      </c>
    </row>
    <row r="878" spans="1:38" ht="13" x14ac:dyDescent="0.3">
      <c r="A878" s="71">
        <v>1996</v>
      </c>
      <c r="B878" s="72">
        <v>33</v>
      </c>
      <c r="C878" s="89">
        <v>2.4157565499999998</v>
      </c>
      <c r="D878" s="90">
        <v>0.96305995600000005</v>
      </c>
      <c r="E878" s="91">
        <v>5.5919395191879628</v>
      </c>
      <c r="F878" s="89">
        <v>0.77966827000000005</v>
      </c>
      <c r="G878" s="90">
        <v>0.399880493</v>
      </c>
      <c r="H878" s="91">
        <v>1.3562795247043327</v>
      </c>
      <c r="I878" s="89">
        <v>1.7204025199999999</v>
      </c>
      <c r="J878" s="90">
        <v>2.7017559245</v>
      </c>
      <c r="K878" s="91">
        <v>7.4957537469887559</v>
      </c>
      <c r="L878" s="89">
        <v>9.4809480000000002E-2</v>
      </c>
      <c r="M878" s="90">
        <v>6.4551454499999994E-2</v>
      </c>
      <c r="N878" s="91">
        <v>0.74696209284588655</v>
      </c>
      <c r="O878" s="89">
        <v>6.1297467071935155E-4</v>
      </c>
      <c r="P878" s="90">
        <v>8.5430352921310362E-4</v>
      </c>
      <c r="Q878" s="91">
        <v>2.7364455770066028E-3</v>
      </c>
      <c r="R878" s="89">
        <v>7.2521479229989872E-4</v>
      </c>
      <c r="S878" s="90">
        <v>1.0107279635258358E-3</v>
      </c>
      <c r="T878" s="91">
        <v>3.9402307002848313E-3</v>
      </c>
      <c r="U878" s="89">
        <v>9.5900758999999999E-3</v>
      </c>
      <c r="V878" s="90">
        <v>6.893051505E-3</v>
      </c>
      <c r="W878" s="91">
        <v>4.7917122469341794E-2</v>
      </c>
      <c r="X878" s="89">
        <v>2.7287536999999998E-3</v>
      </c>
      <c r="Y878" s="90">
        <v>1.4244226899999999E-3</v>
      </c>
      <c r="Z878" s="91">
        <v>8.9229903535958093E-3</v>
      </c>
      <c r="AA878" s="89">
        <v>1.55938676E-2</v>
      </c>
      <c r="AB878" s="90">
        <v>7.05348695E-3</v>
      </c>
      <c r="AC878" s="91">
        <v>1.0558612546439652E-2</v>
      </c>
      <c r="AD878" s="89">
        <v>7.0167661000000003E-3</v>
      </c>
      <c r="AE878" s="90">
        <v>3.3314034250000002E-3</v>
      </c>
      <c r="AF878" s="91">
        <v>3.9318219122244698E-3</v>
      </c>
      <c r="AG878" s="89">
        <v>3.00957993E-2</v>
      </c>
      <c r="AH878" s="90">
        <v>2.0239605755000001E-2</v>
      </c>
      <c r="AI878" s="91">
        <v>0.10541219702414836</v>
      </c>
      <c r="AJ878" s="89">
        <v>9.5109509999999994E-2</v>
      </c>
      <c r="AK878" s="90">
        <v>6.4981497499999999E-2</v>
      </c>
      <c r="AL878" s="104">
        <v>6.4981497499999999E-2</v>
      </c>
    </row>
    <row r="879" spans="1:38" ht="13" x14ac:dyDescent="0.3">
      <c r="A879" s="71">
        <v>1996</v>
      </c>
      <c r="B879" s="72">
        <v>34</v>
      </c>
      <c r="C879" s="89">
        <v>2.4157565499999998</v>
      </c>
      <c r="D879" s="90">
        <v>0.96305995600000005</v>
      </c>
      <c r="E879" s="91">
        <v>5.5919395191879628</v>
      </c>
      <c r="F879" s="89">
        <v>0.77966827000000005</v>
      </c>
      <c r="G879" s="90">
        <v>0.399880493</v>
      </c>
      <c r="H879" s="91">
        <v>1.3562795247043327</v>
      </c>
      <c r="I879" s="89">
        <v>1.7204025199999999</v>
      </c>
      <c r="J879" s="90">
        <v>2.7017559245</v>
      </c>
      <c r="K879" s="91">
        <v>7.4957537469887559</v>
      </c>
      <c r="L879" s="89">
        <v>9.4809480000000002E-2</v>
      </c>
      <c r="M879" s="90">
        <v>6.4551454499999994E-2</v>
      </c>
      <c r="N879" s="91">
        <v>0.74696209284588655</v>
      </c>
      <c r="O879" s="89">
        <v>6.1297467071935155E-4</v>
      </c>
      <c r="P879" s="90">
        <v>8.5430352921310362E-4</v>
      </c>
      <c r="Q879" s="91">
        <v>2.7364455770066028E-3</v>
      </c>
      <c r="R879" s="89">
        <v>7.2521479229989872E-4</v>
      </c>
      <c r="S879" s="90">
        <v>1.0107279635258358E-3</v>
      </c>
      <c r="T879" s="91">
        <v>3.9402307002848313E-3</v>
      </c>
      <c r="U879" s="89">
        <v>9.5900758999999999E-3</v>
      </c>
      <c r="V879" s="90">
        <v>6.893051505E-3</v>
      </c>
      <c r="W879" s="91">
        <v>4.7917122469341794E-2</v>
      </c>
      <c r="X879" s="89">
        <v>2.7287536999999998E-3</v>
      </c>
      <c r="Y879" s="90">
        <v>1.4244226899999999E-3</v>
      </c>
      <c r="Z879" s="91">
        <v>8.9229903535958093E-3</v>
      </c>
      <c r="AA879" s="89">
        <v>1.55938676E-2</v>
      </c>
      <c r="AB879" s="90">
        <v>7.05348695E-3</v>
      </c>
      <c r="AC879" s="91">
        <v>1.0558612546439652E-2</v>
      </c>
      <c r="AD879" s="89">
        <v>7.0167661000000003E-3</v>
      </c>
      <c r="AE879" s="90">
        <v>3.3314034250000002E-3</v>
      </c>
      <c r="AF879" s="91">
        <v>3.9318219122244698E-3</v>
      </c>
      <c r="AG879" s="89">
        <v>3.00957993E-2</v>
      </c>
      <c r="AH879" s="90">
        <v>2.0239605755000001E-2</v>
      </c>
      <c r="AI879" s="91">
        <v>0.10541219702414836</v>
      </c>
      <c r="AJ879" s="89">
        <v>9.5109509999999994E-2</v>
      </c>
      <c r="AK879" s="90">
        <v>6.4981497499999999E-2</v>
      </c>
      <c r="AL879" s="104">
        <v>6.4981497499999999E-2</v>
      </c>
    </row>
    <row r="880" spans="1:38" ht="13" x14ac:dyDescent="0.3">
      <c r="A880" s="71">
        <v>1996</v>
      </c>
      <c r="B880" s="72">
        <v>35</v>
      </c>
      <c r="C880" s="89">
        <v>2.4157565499999998</v>
      </c>
      <c r="D880" s="90">
        <v>0.96305995600000005</v>
      </c>
      <c r="E880" s="91">
        <v>5.5919395191879628</v>
      </c>
      <c r="F880" s="89">
        <v>0.77966827000000005</v>
      </c>
      <c r="G880" s="90">
        <v>0.399880493</v>
      </c>
      <c r="H880" s="91">
        <v>1.3562795247043327</v>
      </c>
      <c r="I880" s="89">
        <v>1.7204025199999999</v>
      </c>
      <c r="J880" s="90">
        <v>2.7017559245</v>
      </c>
      <c r="K880" s="91">
        <v>7.4957537469887559</v>
      </c>
      <c r="L880" s="89">
        <v>9.4809480000000002E-2</v>
      </c>
      <c r="M880" s="90">
        <v>6.4551454499999994E-2</v>
      </c>
      <c r="N880" s="91">
        <v>0.74696209284588655</v>
      </c>
      <c r="O880" s="89">
        <v>6.1297467071935155E-4</v>
      </c>
      <c r="P880" s="90">
        <v>8.5430352921310362E-4</v>
      </c>
      <c r="Q880" s="91">
        <v>2.7364455770066028E-3</v>
      </c>
      <c r="R880" s="89">
        <v>7.2521479229989872E-4</v>
      </c>
      <c r="S880" s="90">
        <v>1.0107279635258358E-3</v>
      </c>
      <c r="T880" s="91">
        <v>3.9402307002848313E-3</v>
      </c>
      <c r="U880" s="89">
        <v>9.5900758999999999E-3</v>
      </c>
      <c r="V880" s="90">
        <v>6.893051505E-3</v>
      </c>
      <c r="W880" s="91">
        <v>4.7917122469341794E-2</v>
      </c>
      <c r="X880" s="89">
        <v>2.7287536999999998E-3</v>
      </c>
      <c r="Y880" s="90">
        <v>1.4244226899999999E-3</v>
      </c>
      <c r="Z880" s="91">
        <v>8.9229903535958093E-3</v>
      </c>
      <c r="AA880" s="89">
        <v>1.55938676E-2</v>
      </c>
      <c r="AB880" s="90">
        <v>7.05348695E-3</v>
      </c>
      <c r="AC880" s="91">
        <v>1.0558612546439652E-2</v>
      </c>
      <c r="AD880" s="89">
        <v>7.0167661000000003E-3</v>
      </c>
      <c r="AE880" s="90">
        <v>3.3314034250000002E-3</v>
      </c>
      <c r="AF880" s="91">
        <v>3.9318219122244698E-3</v>
      </c>
      <c r="AG880" s="89">
        <v>3.00957993E-2</v>
      </c>
      <c r="AH880" s="90">
        <v>2.0239605755000001E-2</v>
      </c>
      <c r="AI880" s="91">
        <v>0.10541219702414836</v>
      </c>
      <c r="AJ880" s="89">
        <v>9.5109509999999994E-2</v>
      </c>
      <c r="AK880" s="90">
        <v>6.4981497499999999E-2</v>
      </c>
      <c r="AL880" s="104">
        <v>6.4981497499999999E-2</v>
      </c>
    </row>
    <row r="881" spans="1:38" ht="13" x14ac:dyDescent="0.3">
      <c r="A881" s="71">
        <v>1996</v>
      </c>
      <c r="B881" s="72">
        <v>36</v>
      </c>
      <c r="C881" s="89">
        <v>2.4157565499999998</v>
      </c>
      <c r="D881" s="90">
        <v>0.96305995600000005</v>
      </c>
      <c r="E881" s="91">
        <v>5.5919395191879628</v>
      </c>
      <c r="F881" s="89">
        <v>0.77966827000000005</v>
      </c>
      <c r="G881" s="90">
        <v>0.399880493</v>
      </c>
      <c r="H881" s="91">
        <v>1.3562795247043327</v>
      </c>
      <c r="I881" s="89">
        <v>1.7204025199999999</v>
      </c>
      <c r="J881" s="90">
        <v>2.7017559245</v>
      </c>
      <c r="K881" s="91">
        <v>7.4957537469887559</v>
      </c>
      <c r="L881" s="89">
        <v>9.4809480000000002E-2</v>
      </c>
      <c r="M881" s="90">
        <v>6.4551454499999994E-2</v>
      </c>
      <c r="N881" s="91">
        <v>0.74696209284588655</v>
      </c>
      <c r="O881" s="89">
        <v>6.1297467071935155E-4</v>
      </c>
      <c r="P881" s="90">
        <v>8.5430352921310362E-4</v>
      </c>
      <c r="Q881" s="91">
        <v>2.7364455770066028E-3</v>
      </c>
      <c r="R881" s="89">
        <v>7.2521479229989872E-4</v>
      </c>
      <c r="S881" s="90">
        <v>1.0107279635258358E-3</v>
      </c>
      <c r="T881" s="91">
        <v>3.9402307002848313E-3</v>
      </c>
      <c r="U881" s="89">
        <v>9.5900758999999999E-3</v>
      </c>
      <c r="V881" s="90">
        <v>6.893051505E-3</v>
      </c>
      <c r="W881" s="91">
        <v>4.7917122469341794E-2</v>
      </c>
      <c r="X881" s="89">
        <v>2.7287536999999998E-3</v>
      </c>
      <c r="Y881" s="90">
        <v>1.4244226899999999E-3</v>
      </c>
      <c r="Z881" s="91">
        <v>8.9229903535958093E-3</v>
      </c>
      <c r="AA881" s="89">
        <v>1.55938676E-2</v>
      </c>
      <c r="AB881" s="90">
        <v>7.05348695E-3</v>
      </c>
      <c r="AC881" s="91">
        <v>1.0558612546439652E-2</v>
      </c>
      <c r="AD881" s="89">
        <v>7.0167661000000003E-3</v>
      </c>
      <c r="AE881" s="90">
        <v>3.3314034250000002E-3</v>
      </c>
      <c r="AF881" s="91">
        <v>3.9318219122244698E-3</v>
      </c>
      <c r="AG881" s="89">
        <v>3.00957993E-2</v>
      </c>
      <c r="AH881" s="90">
        <v>2.0239605755000001E-2</v>
      </c>
      <c r="AI881" s="91">
        <v>0.10541219702414836</v>
      </c>
      <c r="AJ881" s="89">
        <v>9.5109509999999994E-2</v>
      </c>
      <c r="AK881" s="90">
        <v>6.4981497499999999E-2</v>
      </c>
      <c r="AL881" s="104">
        <v>6.4981497499999999E-2</v>
      </c>
    </row>
    <row r="882" spans="1:38" ht="13" x14ac:dyDescent="0.3">
      <c r="A882" s="71">
        <v>1996</v>
      </c>
      <c r="B882" s="72">
        <v>37</v>
      </c>
      <c r="C882" s="89">
        <v>2.4157565499999998</v>
      </c>
      <c r="D882" s="90">
        <v>0.96305995600000005</v>
      </c>
      <c r="E882" s="91">
        <v>5.5919395191879628</v>
      </c>
      <c r="F882" s="89">
        <v>0.77966827000000005</v>
      </c>
      <c r="G882" s="90">
        <v>0.399880493</v>
      </c>
      <c r="H882" s="91">
        <v>1.3562795247043327</v>
      </c>
      <c r="I882" s="89">
        <v>1.7204025199999999</v>
      </c>
      <c r="J882" s="90">
        <v>2.7017559245</v>
      </c>
      <c r="K882" s="91">
        <v>7.4957537469887559</v>
      </c>
      <c r="L882" s="89">
        <v>9.4809480000000002E-2</v>
      </c>
      <c r="M882" s="90">
        <v>6.4551454499999994E-2</v>
      </c>
      <c r="N882" s="91">
        <v>0.74696209284588655</v>
      </c>
      <c r="O882" s="89">
        <v>6.1297467071935155E-4</v>
      </c>
      <c r="P882" s="90">
        <v>8.5430352921310362E-4</v>
      </c>
      <c r="Q882" s="91">
        <v>2.7364455770066028E-3</v>
      </c>
      <c r="R882" s="89">
        <v>7.2521479229989872E-4</v>
      </c>
      <c r="S882" s="90">
        <v>1.0107279635258358E-3</v>
      </c>
      <c r="T882" s="91">
        <v>3.9402307002848313E-3</v>
      </c>
      <c r="U882" s="89">
        <v>9.5900758999999999E-3</v>
      </c>
      <c r="V882" s="90">
        <v>6.893051505E-3</v>
      </c>
      <c r="W882" s="91">
        <v>4.7917122469341794E-2</v>
      </c>
      <c r="X882" s="89">
        <v>2.7287536999999998E-3</v>
      </c>
      <c r="Y882" s="90">
        <v>1.4244226899999999E-3</v>
      </c>
      <c r="Z882" s="91">
        <v>8.9229903535958093E-3</v>
      </c>
      <c r="AA882" s="89">
        <v>1.55938676E-2</v>
      </c>
      <c r="AB882" s="90">
        <v>7.05348695E-3</v>
      </c>
      <c r="AC882" s="91">
        <v>1.0558612546439652E-2</v>
      </c>
      <c r="AD882" s="89">
        <v>7.0167661000000003E-3</v>
      </c>
      <c r="AE882" s="90">
        <v>3.3314034250000002E-3</v>
      </c>
      <c r="AF882" s="91">
        <v>3.9318219122244698E-3</v>
      </c>
      <c r="AG882" s="89">
        <v>3.00957993E-2</v>
      </c>
      <c r="AH882" s="90">
        <v>2.0239605755000001E-2</v>
      </c>
      <c r="AI882" s="91">
        <v>0.10541219702414836</v>
      </c>
      <c r="AJ882" s="89">
        <v>9.5109509999999994E-2</v>
      </c>
      <c r="AK882" s="90">
        <v>6.4981497499999999E-2</v>
      </c>
      <c r="AL882" s="104">
        <v>6.4981497499999999E-2</v>
      </c>
    </row>
    <row r="883" spans="1:38" ht="13" x14ac:dyDescent="0.3">
      <c r="A883" s="71">
        <v>1996</v>
      </c>
      <c r="B883" s="72">
        <v>38</v>
      </c>
      <c r="C883" s="89">
        <v>2.4157565499999998</v>
      </c>
      <c r="D883" s="90">
        <v>0.96305995600000005</v>
      </c>
      <c r="E883" s="91">
        <v>5.5919395191879628</v>
      </c>
      <c r="F883" s="89">
        <v>0.77966827000000005</v>
      </c>
      <c r="G883" s="90">
        <v>0.399880493</v>
      </c>
      <c r="H883" s="91">
        <v>1.3562795247043327</v>
      </c>
      <c r="I883" s="89">
        <v>1.7204025199999999</v>
      </c>
      <c r="J883" s="90">
        <v>2.7017559245</v>
      </c>
      <c r="K883" s="91">
        <v>7.4957537469887559</v>
      </c>
      <c r="L883" s="89">
        <v>9.4809480000000002E-2</v>
      </c>
      <c r="M883" s="90">
        <v>6.4551454499999994E-2</v>
      </c>
      <c r="N883" s="91">
        <v>0.74696209284588655</v>
      </c>
      <c r="O883" s="89">
        <v>6.1297467071935155E-4</v>
      </c>
      <c r="P883" s="90">
        <v>8.5430352921310362E-4</v>
      </c>
      <c r="Q883" s="91">
        <v>2.7364455770066028E-3</v>
      </c>
      <c r="R883" s="89">
        <v>7.2521479229989872E-4</v>
      </c>
      <c r="S883" s="90">
        <v>1.0107279635258358E-3</v>
      </c>
      <c r="T883" s="91">
        <v>3.9402307002848313E-3</v>
      </c>
      <c r="U883" s="89">
        <v>9.5900758999999999E-3</v>
      </c>
      <c r="V883" s="90">
        <v>6.893051505E-3</v>
      </c>
      <c r="W883" s="91">
        <v>4.7917122469341794E-2</v>
      </c>
      <c r="X883" s="89">
        <v>2.7287536999999998E-3</v>
      </c>
      <c r="Y883" s="90">
        <v>1.4244226899999999E-3</v>
      </c>
      <c r="Z883" s="91">
        <v>8.9229903535958093E-3</v>
      </c>
      <c r="AA883" s="89">
        <v>1.55938676E-2</v>
      </c>
      <c r="AB883" s="90">
        <v>7.05348695E-3</v>
      </c>
      <c r="AC883" s="91">
        <v>1.0558612546439652E-2</v>
      </c>
      <c r="AD883" s="89">
        <v>7.0167661000000003E-3</v>
      </c>
      <c r="AE883" s="90">
        <v>3.3314034250000002E-3</v>
      </c>
      <c r="AF883" s="91">
        <v>3.9318219122244698E-3</v>
      </c>
      <c r="AG883" s="89">
        <v>3.00957993E-2</v>
      </c>
      <c r="AH883" s="90">
        <v>2.0239605755000001E-2</v>
      </c>
      <c r="AI883" s="91">
        <v>0.10541219702414836</v>
      </c>
      <c r="AJ883" s="89">
        <v>9.5109509999999994E-2</v>
      </c>
      <c r="AK883" s="90">
        <v>6.4981497499999999E-2</v>
      </c>
      <c r="AL883" s="104">
        <v>6.4981497499999999E-2</v>
      </c>
    </row>
    <row r="884" spans="1:38" ht="13.5" thickBot="1" x14ac:dyDescent="0.35">
      <c r="A884" s="73">
        <v>1996</v>
      </c>
      <c r="B884" s="74">
        <v>39</v>
      </c>
      <c r="C884" s="96">
        <v>2.4157565499999998</v>
      </c>
      <c r="D884" s="97">
        <v>0.96305995600000005</v>
      </c>
      <c r="E884" s="98">
        <v>5.5919395191879628</v>
      </c>
      <c r="F884" s="96">
        <v>0.77966827000000005</v>
      </c>
      <c r="G884" s="97">
        <v>0.399880493</v>
      </c>
      <c r="H884" s="98">
        <v>1.3562795247043327</v>
      </c>
      <c r="I884" s="96">
        <v>1.7204025199999999</v>
      </c>
      <c r="J884" s="97">
        <v>2.7017559245</v>
      </c>
      <c r="K884" s="98">
        <v>7.4957537469887559</v>
      </c>
      <c r="L884" s="96">
        <v>9.4809480000000002E-2</v>
      </c>
      <c r="M884" s="97">
        <v>6.4551454499999994E-2</v>
      </c>
      <c r="N884" s="98">
        <v>0.74696209284588655</v>
      </c>
      <c r="O884" s="96">
        <v>6.1297467071935155E-4</v>
      </c>
      <c r="P884" s="97">
        <v>8.5430352921310362E-4</v>
      </c>
      <c r="Q884" s="98">
        <v>2.7364455770066028E-3</v>
      </c>
      <c r="R884" s="96">
        <v>7.2521479229989872E-4</v>
      </c>
      <c r="S884" s="97">
        <v>1.0107279635258358E-3</v>
      </c>
      <c r="T884" s="98">
        <v>3.9402307002848313E-3</v>
      </c>
      <c r="U884" s="96">
        <v>9.5900758999999999E-3</v>
      </c>
      <c r="V884" s="97">
        <v>6.893051505E-3</v>
      </c>
      <c r="W884" s="98">
        <v>4.7917122469341794E-2</v>
      </c>
      <c r="X884" s="96">
        <v>2.7287536999999998E-3</v>
      </c>
      <c r="Y884" s="97">
        <v>1.4244226899999999E-3</v>
      </c>
      <c r="Z884" s="98">
        <v>8.9229903535958093E-3</v>
      </c>
      <c r="AA884" s="96">
        <v>1.55938676E-2</v>
      </c>
      <c r="AB884" s="97">
        <v>7.05348695E-3</v>
      </c>
      <c r="AC884" s="98">
        <v>1.0558612546439652E-2</v>
      </c>
      <c r="AD884" s="96">
        <v>7.0167661000000003E-3</v>
      </c>
      <c r="AE884" s="97">
        <v>3.3314034250000002E-3</v>
      </c>
      <c r="AF884" s="98">
        <v>3.9318219122244698E-3</v>
      </c>
      <c r="AG884" s="96">
        <v>3.00957993E-2</v>
      </c>
      <c r="AH884" s="97">
        <v>2.0239605755000001E-2</v>
      </c>
      <c r="AI884" s="98">
        <v>0.10541219702414836</v>
      </c>
      <c r="AJ884" s="96">
        <v>9.5109509999999994E-2</v>
      </c>
      <c r="AK884" s="97">
        <v>6.4981497499999999E-2</v>
      </c>
      <c r="AL884" s="105">
        <v>6.4981497499999999E-2</v>
      </c>
    </row>
    <row r="885" spans="1:38" x14ac:dyDescent="0.25">
      <c r="A885" s="69">
        <v>1997</v>
      </c>
      <c r="B885" s="70">
        <v>0</v>
      </c>
      <c r="C885" s="84">
        <v>0.84374800999999999</v>
      </c>
      <c r="D885" s="85">
        <v>0.5738906265</v>
      </c>
      <c r="E885" s="101">
        <v>1.4491240341346387</v>
      </c>
      <c r="F885" s="84">
        <v>0.16929475999999999</v>
      </c>
      <c r="G885" s="85">
        <v>0.140025702</v>
      </c>
      <c r="H885" s="101">
        <v>0.33737710536299736</v>
      </c>
      <c r="I885" s="84">
        <v>0.96000748000000002</v>
      </c>
      <c r="J885" s="85">
        <v>2.5268378445000002</v>
      </c>
      <c r="K885" s="101">
        <v>7.1015901866172291</v>
      </c>
      <c r="L885" s="84">
        <v>9.8109810000000006E-2</v>
      </c>
      <c r="M885" s="85">
        <v>6.8136813000000004E-2</v>
      </c>
      <c r="N885" s="101">
        <v>0.42183535013566736</v>
      </c>
      <c r="O885" s="84">
        <v>6.1297467071935155E-4</v>
      </c>
      <c r="P885" s="85">
        <v>8.5430352921310362E-4</v>
      </c>
      <c r="Q885" s="101">
        <v>2.501516912465516E-3</v>
      </c>
      <c r="R885" s="84">
        <v>7.2521479229989872E-4</v>
      </c>
      <c r="S885" s="85">
        <v>1.0107279635258358E-3</v>
      </c>
      <c r="T885" s="101">
        <v>2.581655307094673E-3</v>
      </c>
      <c r="U885" s="84">
        <v>2.0820741999999998E-3</v>
      </c>
      <c r="V885" s="85">
        <v>3.5017798300000002E-3</v>
      </c>
      <c r="W885" s="101">
        <v>1.1919464392257871E-2</v>
      </c>
      <c r="X885" s="84">
        <v>5.9301079999999999E-4</v>
      </c>
      <c r="Y885" s="85">
        <v>5.0693280999999999E-4</v>
      </c>
      <c r="Z885" s="101">
        <v>2.2196114110692561E-3</v>
      </c>
      <c r="AA885" s="84">
        <v>3.3847647E-3</v>
      </c>
      <c r="AB885" s="85">
        <v>1.90619904E-3</v>
      </c>
      <c r="AC885" s="101">
        <v>2.6264725819319444E-3</v>
      </c>
      <c r="AD885" s="84">
        <v>1.5234280000000001E-3</v>
      </c>
      <c r="AE885" s="85">
        <v>1.00110613E-3</v>
      </c>
      <c r="AF885" s="101">
        <v>9.7804531992473371E-4</v>
      </c>
      <c r="AG885" s="84">
        <v>6.5338792000000003E-3</v>
      </c>
      <c r="AH885" s="85">
        <v>9.7197197400000004E-3</v>
      </c>
      <c r="AI885" s="101">
        <v>2.6221420183467053E-2</v>
      </c>
      <c r="AJ885" s="84">
        <v>9.8409839999999998E-2</v>
      </c>
      <c r="AK885" s="85">
        <v>6.8341833500000004E-2</v>
      </c>
      <c r="AL885" s="103">
        <v>6.8341833500000004E-2</v>
      </c>
    </row>
    <row r="886" spans="1:38" x14ac:dyDescent="0.25">
      <c r="A886" s="71">
        <v>1997</v>
      </c>
      <c r="B886" s="72">
        <v>1</v>
      </c>
      <c r="C886" s="89">
        <v>0.89025968</v>
      </c>
      <c r="D886" s="90">
        <v>0.58363403550000004</v>
      </c>
      <c r="E886" s="102">
        <v>1.4498664634218041</v>
      </c>
      <c r="F886" s="89">
        <v>0.19214038999999999</v>
      </c>
      <c r="G886" s="90">
        <v>0.148818279</v>
      </c>
      <c r="H886" s="102">
        <v>0.33788093752572279</v>
      </c>
      <c r="I886" s="89">
        <v>1.0025717999999999</v>
      </c>
      <c r="J886" s="90">
        <v>2.5377069214999999</v>
      </c>
      <c r="K886" s="102">
        <v>7.1066208066048393</v>
      </c>
      <c r="L886" s="89">
        <v>9.8109810000000006E-2</v>
      </c>
      <c r="M886" s="90">
        <v>6.8136813000000004E-2</v>
      </c>
      <c r="N886" s="102">
        <v>0.4219511144169325</v>
      </c>
      <c r="O886" s="89">
        <v>6.1297467071935155E-4</v>
      </c>
      <c r="P886" s="90">
        <v>8.5430352921310362E-4</v>
      </c>
      <c r="Q886" s="102">
        <v>2.5059552660780986E-3</v>
      </c>
      <c r="R886" s="89">
        <v>7.2521479229989872E-4</v>
      </c>
      <c r="S886" s="90">
        <v>1.0107279635258358E-3</v>
      </c>
      <c r="T886" s="102">
        <v>2.5865027834767618E-3</v>
      </c>
      <c r="U886" s="89">
        <v>2.3636475000000001E-3</v>
      </c>
      <c r="V886" s="90">
        <v>3.6226454700000001E-3</v>
      </c>
      <c r="W886" s="102">
        <v>1.1937264077832138E-2</v>
      </c>
      <c r="X886" s="89">
        <v>6.7258279999999997E-4</v>
      </c>
      <c r="Y886" s="90">
        <v>5.3790000999999997E-4</v>
      </c>
      <c r="Z886" s="102">
        <v>2.222921083436225E-3</v>
      </c>
      <c r="AA886" s="89">
        <v>3.8436772999999999E-3</v>
      </c>
      <c r="AB886" s="90">
        <v>2.075624845E-3</v>
      </c>
      <c r="AC886" s="102">
        <v>2.6303965650132911E-3</v>
      </c>
      <c r="AD886" s="89">
        <v>1.7298508000000001E-3</v>
      </c>
      <c r="AE886" s="90">
        <v>1.0783531E-3</v>
      </c>
      <c r="AF886" s="102">
        <v>9.7950583450149621E-4</v>
      </c>
      <c r="AG886" s="89">
        <v>7.4172292999999997E-3</v>
      </c>
      <c r="AH886" s="90">
        <v>1.008980365E-2</v>
      </c>
      <c r="AI886" s="102">
        <v>2.6260608099468681E-2</v>
      </c>
      <c r="AJ886" s="89">
        <v>9.8409839999999998E-2</v>
      </c>
      <c r="AK886" s="90">
        <v>6.8341833500000004E-2</v>
      </c>
      <c r="AL886" s="104">
        <v>6.8341833500000004E-2</v>
      </c>
    </row>
    <row r="887" spans="1:38" x14ac:dyDescent="0.25">
      <c r="A887" s="71">
        <v>1997</v>
      </c>
      <c r="B887" s="72">
        <v>2</v>
      </c>
      <c r="C887" s="89">
        <v>0.94519976999999999</v>
      </c>
      <c r="D887" s="90">
        <v>0.59504713300000001</v>
      </c>
      <c r="E887" s="102">
        <v>1.5088295779050485</v>
      </c>
      <c r="F887" s="89">
        <v>0.21816326</v>
      </c>
      <c r="G887" s="90">
        <v>0.15862194399999999</v>
      </c>
      <c r="H887" s="102">
        <v>0.38524103530202664</v>
      </c>
      <c r="I887" s="89">
        <v>1.04935288</v>
      </c>
      <c r="J887" s="90">
        <v>2.5495194620000001</v>
      </c>
      <c r="K887" s="102">
        <v>7.2212814266565655</v>
      </c>
      <c r="L887" s="89">
        <v>9.8109810000000006E-2</v>
      </c>
      <c r="M887" s="90">
        <v>6.8136813000000004E-2</v>
      </c>
      <c r="N887" s="102">
        <v>0.42418537267698059</v>
      </c>
      <c r="O887" s="89">
        <v>6.1297467071935155E-4</v>
      </c>
      <c r="P887" s="90">
        <v>8.5430352921310362E-4</v>
      </c>
      <c r="Q887" s="102">
        <v>2.8564974351593321E-3</v>
      </c>
      <c r="R887" s="89">
        <v>7.2521479229989872E-4</v>
      </c>
      <c r="S887" s="90">
        <v>1.0107279635258358E-3</v>
      </c>
      <c r="T887" s="102">
        <v>3.0426757227852864E-3</v>
      </c>
      <c r="U887" s="89">
        <v>2.6825451999999998E-3</v>
      </c>
      <c r="V887" s="90">
        <v>3.7592386199999999E-3</v>
      </c>
      <c r="W887" s="102">
        <v>1.3610494469139202E-2</v>
      </c>
      <c r="X887" s="89">
        <v>7.6390859999999998E-4</v>
      </c>
      <c r="Y887" s="90">
        <v>5.7241722499999995E-4</v>
      </c>
      <c r="Z887" s="102">
        <v>2.5345025621916471E-3</v>
      </c>
      <c r="AA887" s="89">
        <v>4.3624768E-3</v>
      </c>
      <c r="AB887" s="90">
        <v>2.2643536449999998E-3</v>
      </c>
      <c r="AC887" s="102">
        <v>2.9990940099167552E-3</v>
      </c>
      <c r="AD887" s="89">
        <v>1.9630457999999999E-3</v>
      </c>
      <c r="AE887" s="90">
        <v>1.1644829250000001E-3</v>
      </c>
      <c r="AF887" s="102">
        <v>1.1168030644459631E-3</v>
      </c>
      <c r="AG887" s="89">
        <v>8.4197796999999994E-3</v>
      </c>
      <c r="AH887" s="90">
        <v>1.0506646810000001E-2</v>
      </c>
      <c r="AI887" s="102">
        <v>2.9941546271621166E-2</v>
      </c>
      <c r="AJ887" s="89">
        <v>9.8409839999999998E-2</v>
      </c>
      <c r="AK887" s="90">
        <v>6.8341833500000004E-2</v>
      </c>
      <c r="AL887" s="104">
        <v>6.8341833500000004E-2</v>
      </c>
    </row>
    <row r="888" spans="1:38" x14ac:dyDescent="0.25">
      <c r="A888" s="71">
        <v>1997</v>
      </c>
      <c r="B888" s="72">
        <v>3</v>
      </c>
      <c r="C888" s="89">
        <v>1.0001023200000001</v>
      </c>
      <c r="D888" s="90">
        <v>0.60610359400000002</v>
      </c>
      <c r="E888" s="102">
        <v>1.51179459382659</v>
      </c>
      <c r="F888" s="89">
        <v>0.24363999</v>
      </c>
      <c r="G888" s="90">
        <v>0.16802609099999999</v>
      </c>
      <c r="H888" s="102">
        <v>0.38759211302525476</v>
      </c>
      <c r="I888" s="89">
        <v>1.0940034000000001</v>
      </c>
      <c r="J888" s="90">
        <v>2.5604665634999999</v>
      </c>
      <c r="K888" s="102">
        <v>7.2281021408020445</v>
      </c>
      <c r="L888" s="89">
        <v>9.8109810000000006E-2</v>
      </c>
      <c r="M888" s="90">
        <v>6.8136813000000004E-2</v>
      </c>
      <c r="N888" s="102">
        <v>0.42432344056082283</v>
      </c>
      <c r="O888" s="89">
        <v>6.1297467071935155E-4</v>
      </c>
      <c r="P888" s="90">
        <v>8.5430352921310362E-4</v>
      </c>
      <c r="Q888" s="102">
        <v>2.8741258629630942E-3</v>
      </c>
      <c r="R888" s="89">
        <v>7.2521479229989872E-4</v>
      </c>
      <c r="S888" s="90">
        <v>1.0107279635258358E-3</v>
      </c>
      <c r="T888" s="102">
        <v>3.0653241217632222E-3</v>
      </c>
      <c r="U888" s="89">
        <v>2.9961631000000001E-3</v>
      </c>
      <c r="V888" s="90">
        <v>3.889148165E-3</v>
      </c>
      <c r="W888" s="102">
        <v>1.3693553511171101E-2</v>
      </c>
      <c r="X888" s="89">
        <v>8.5323959999999998E-4</v>
      </c>
      <c r="Y888" s="90">
        <v>6.0531216499999999E-4</v>
      </c>
      <c r="Z888" s="102">
        <v>2.5499743185450931E-3</v>
      </c>
      <c r="AA888" s="89">
        <v>4.8727700999999998E-3</v>
      </c>
      <c r="AB888" s="90">
        <v>2.4451196649999999E-3</v>
      </c>
      <c r="AC888" s="102">
        <v>3.0174009512307742E-3</v>
      </c>
      <c r="AD888" s="89">
        <v>2.1919099E-3</v>
      </c>
      <c r="AE888" s="90">
        <v>1.2468638199999999E-3</v>
      </c>
      <c r="AF888" s="102">
        <v>1.1236206851845273E-3</v>
      </c>
      <c r="AG888" s="89">
        <v>9.4037354E-3</v>
      </c>
      <c r="AH888" s="90">
        <v>1.090424945E-2</v>
      </c>
      <c r="AI888" s="102">
        <v>3.0124236244805175E-2</v>
      </c>
      <c r="AJ888" s="89">
        <v>9.8409839999999998E-2</v>
      </c>
      <c r="AK888" s="90">
        <v>6.8341833500000004E-2</v>
      </c>
      <c r="AL888" s="104">
        <v>6.8341833500000004E-2</v>
      </c>
    </row>
    <row r="889" spans="1:38" x14ac:dyDescent="0.25">
      <c r="A889" s="71">
        <v>1997</v>
      </c>
      <c r="B889" s="72">
        <v>4</v>
      </c>
      <c r="C889" s="89">
        <v>1.0551174699999999</v>
      </c>
      <c r="D889" s="90">
        <v>0.61693806849999999</v>
      </c>
      <c r="E889" s="102">
        <v>5.7421227595092139</v>
      </c>
      <c r="F889" s="89">
        <v>0.26875652999999999</v>
      </c>
      <c r="G889" s="90">
        <v>0.17706457549999999</v>
      </c>
      <c r="H889" s="102">
        <v>1.3214620298930713</v>
      </c>
      <c r="I889" s="89">
        <v>1.1368229299999999</v>
      </c>
      <c r="J889" s="90">
        <v>2.5705861090000002</v>
      </c>
      <c r="K889" s="102">
        <v>7.2295654666723088</v>
      </c>
      <c r="L889" s="89">
        <v>9.7709770000000001E-2</v>
      </c>
      <c r="M889" s="90">
        <v>6.7331732500000005E-2</v>
      </c>
      <c r="N889" s="102">
        <v>0.77687721055862757</v>
      </c>
      <c r="O889" s="89">
        <v>6.1297467071935155E-4</v>
      </c>
      <c r="P889" s="90">
        <v>8.5430352921310362E-4</v>
      </c>
      <c r="Q889" s="102">
        <v>2.7198722649325038E-3</v>
      </c>
      <c r="R889" s="89">
        <v>7.2521479229989872E-4</v>
      </c>
      <c r="S889" s="90">
        <v>1.0107279635258358E-3</v>
      </c>
      <c r="T889" s="102">
        <v>3.1030783352517699E-3</v>
      </c>
      <c r="U889" s="89">
        <v>3.3048171999999999E-3</v>
      </c>
      <c r="V889" s="90">
        <v>4.0131841850000001E-3</v>
      </c>
      <c r="W889" s="102">
        <v>4.6687024129126189E-2</v>
      </c>
      <c r="X889" s="89">
        <v>9.4015359999999998E-4</v>
      </c>
      <c r="Y889" s="90">
        <v>6.3699856999999995E-4</v>
      </c>
      <c r="Z889" s="102">
        <v>8.6939153192275714E-3</v>
      </c>
      <c r="AA889" s="89">
        <v>5.3735320000000003E-3</v>
      </c>
      <c r="AB889" s="90">
        <v>2.6190729099999999E-3</v>
      </c>
      <c r="AC889" s="102">
        <v>1.0287542325058869E-2</v>
      </c>
      <c r="AD889" s="89">
        <v>2.4180418E-3</v>
      </c>
      <c r="AE889" s="90">
        <v>1.326436515E-3</v>
      </c>
      <c r="AF889" s="102">
        <v>3.8308870279717563E-3</v>
      </c>
      <c r="AG889" s="89">
        <v>1.03712226E-2</v>
      </c>
      <c r="AH889" s="90">
        <v>1.1284417454999999E-2</v>
      </c>
      <c r="AI889" s="102">
        <v>0.1027060797185986</v>
      </c>
      <c r="AJ889" s="89">
        <v>9.8009799999999994E-2</v>
      </c>
      <c r="AK889" s="90">
        <v>6.7536753000000005E-2</v>
      </c>
      <c r="AL889" s="104">
        <v>6.7536753000000005E-2</v>
      </c>
    </row>
    <row r="890" spans="1:38" x14ac:dyDescent="0.25">
      <c r="A890" s="71">
        <v>1997</v>
      </c>
      <c r="B890" s="72">
        <v>5</v>
      </c>
      <c r="C890" s="89">
        <v>1.1104554</v>
      </c>
      <c r="D890" s="90">
        <v>0.62753392050000001</v>
      </c>
      <c r="E890" s="102">
        <v>5.7428404476907566</v>
      </c>
      <c r="F890" s="89">
        <v>0.29344294999999998</v>
      </c>
      <c r="G890" s="90">
        <v>0.185814744</v>
      </c>
      <c r="H890" s="102">
        <v>1.3219353667641869</v>
      </c>
      <c r="I890" s="89">
        <v>1.1777224500000001</v>
      </c>
      <c r="J890" s="90">
        <v>2.5800197544999999</v>
      </c>
      <c r="K890" s="102">
        <v>7.2316966913719982</v>
      </c>
      <c r="L890" s="89">
        <v>9.7709770000000001E-2</v>
      </c>
      <c r="M890" s="90">
        <v>6.7331732500000005E-2</v>
      </c>
      <c r="N890" s="102">
        <v>0.77694399388644686</v>
      </c>
      <c r="O890" s="89">
        <v>6.1297467071935155E-4</v>
      </c>
      <c r="P890" s="90">
        <v>8.5430352921310362E-4</v>
      </c>
      <c r="Q890" s="102">
        <v>2.7201320347974437E-3</v>
      </c>
      <c r="R890" s="89">
        <v>7.2521479229989872E-4</v>
      </c>
      <c r="S890" s="90">
        <v>1.0107279635258358E-3</v>
      </c>
      <c r="T890" s="102">
        <v>3.1075528710266054E-3</v>
      </c>
      <c r="U890" s="89">
        <v>3.6085371999999998E-3</v>
      </c>
      <c r="V890" s="90">
        <v>4.1325308E-3</v>
      </c>
      <c r="W890" s="102">
        <v>4.6703795142650321E-2</v>
      </c>
      <c r="X890" s="89">
        <v>1.0273337999999999E-3</v>
      </c>
      <c r="Y890" s="90">
        <v>6.6778563500000001E-4</v>
      </c>
      <c r="Z890" s="102">
        <v>8.6970541463958669E-3</v>
      </c>
      <c r="AA890" s="89">
        <v>5.8673611999999998E-3</v>
      </c>
      <c r="AB890" s="90">
        <v>2.7875194200000001E-3</v>
      </c>
      <c r="AC890" s="102">
        <v>1.0291246969319882E-2</v>
      </c>
      <c r="AD890" s="89">
        <v>2.6401335E-3</v>
      </c>
      <c r="AE890" s="90">
        <v>1.40332065E-3</v>
      </c>
      <c r="AF890" s="102">
        <v>3.8322677077535219E-3</v>
      </c>
      <c r="AG890" s="89">
        <v>1.13251945E-2</v>
      </c>
      <c r="AH890" s="90">
        <v>1.1650085325E-2</v>
      </c>
      <c r="AI890" s="102">
        <v>0.10274297600446948</v>
      </c>
      <c r="AJ890" s="89">
        <v>9.8009799999999994E-2</v>
      </c>
      <c r="AK890" s="90">
        <v>6.7536753000000005E-2</v>
      </c>
      <c r="AL890" s="104">
        <v>6.7536753000000005E-2</v>
      </c>
    </row>
    <row r="891" spans="1:38" x14ac:dyDescent="0.25">
      <c r="A891" s="71">
        <v>1997</v>
      </c>
      <c r="B891" s="72">
        <v>6</v>
      </c>
      <c r="C891" s="89">
        <v>1.16612907</v>
      </c>
      <c r="D891" s="90">
        <v>0.63802528599999997</v>
      </c>
      <c r="E891" s="102">
        <v>5.7459654165197618</v>
      </c>
      <c r="F891" s="89">
        <v>0.31787216000000001</v>
      </c>
      <c r="G891" s="90">
        <v>0.194297724</v>
      </c>
      <c r="H891" s="102">
        <v>1.3230477727014536</v>
      </c>
      <c r="I891" s="89">
        <v>1.2168538200000001</v>
      </c>
      <c r="J891" s="90">
        <v>2.5887741105000002</v>
      </c>
      <c r="K891" s="102">
        <v>7.2385896995093431</v>
      </c>
      <c r="L891" s="89">
        <v>9.7709770000000001E-2</v>
      </c>
      <c r="M891" s="90">
        <v>6.7331732500000005E-2</v>
      </c>
      <c r="N891" s="102">
        <v>0.77710257402359628</v>
      </c>
      <c r="O891" s="89">
        <v>6.1297467071935155E-4</v>
      </c>
      <c r="P891" s="90">
        <v>8.5430352921310362E-4</v>
      </c>
      <c r="Q891" s="102">
        <v>3.9002251604918318E-3</v>
      </c>
      <c r="R891" s="89">
        <v>7.2521479229989872E-4</v>
      </c>
      <c r="S891" s="90">
        <v>1.0107279635258358E-3</v>
      </c>
      <c r="T891" s="102">
        <v>3.1307543238531751E-3</v>
      </c>
      <c r="U891" s="89">
        <v>3.9098965000000001E-3</v>
      </c>
      <c r="V891" s="90">
        <v>4.2475237049999998E-3</v>
      </c>
      <c r="W891" s="102">
        <v>4.6743017479041783E-2</v>
      </c>
      <c r="X891" s="89">
        <v>1.1128064E-3</v>
      </c>
      <c r="Y891" s="90">
        <v>6.9756529500000005E-4</v>
      </c>
      <c r="Z891" s="102">
        <v>8.7043567429829199E-3</v>
      </c>
      <c r="AA891" s="89">
        <v>6.3564134999999997E-3</v>
      </c>
      <c r="AB891" s="90">
        <v>2.9516995750000002E-3</v>
      </c>
      <c r="AC891" s="102">
        <v>1.029988920493497E-2</v>
      </c>
      <c r="AD891" s="89">
        <v>2.8612517999999998E-3</v>
      </c>
      <c r="AE891" s="90">
        <v>1.47782774E-3</v>
      </c>
      <c r="AF891" s="102">
        <v>3.8354794017119126E-3</v>
      </c>
      <c r="AG891" s="89">
        <v>1.22679078E-2</v>
      </c>
      <c r="AH891" s="90">
        <v>1.2004117965E-2</v>
      </c>
      <c r="AI891" s="102">
        <v>0.10282926059295061</v>
      </c>
      <c r="AJ891" s="89">
        <v>9.8009799999999994E-2</v>
      </c>
      <c r="AK891" s="90">
        <v>6.7536753000000005E-2</v>
      </c>
      <c r="AL891" s="104">
        <v>6.7536753000000005E-2</v>
      </c>
    </row>
    <row r="892" spans="1:38" x14ac:dyDescent="0.25">
      <c r="A892" s="71">
        <v>1997</v>
      </c>
      <c r="B892" s="72">
        <v>7</v>
      </c>
      <c r="C892" s="89">
        <v>1.2224103099999999</v>
      </c>
      <c r="D892" s="90">
        <v>0.64846846849999995</v>
      </c>
      <c r="E892" s="102">
        <v>5.7492000286442506</v>
      </c>
      <c r="F892" s="89">
        <v>0.34205721</v>
      </c>
      <c r="G892" s="90">
        <v>0.20257894400000001</v>
      </c>
      <c r="H892" s="102">
        <v>1.3255773137532727</v>
      </c>
      <c r="I892" s="89">
        <v>1.25441498</v>
      </c>
      <c r="J892" s="90">
        <v>2.5969337139999999</v>
      </c>
      <c r="K892" s="102">
        <v>7.2456759631629373</v>
      </c>
      <c r="L892" s="89">
        <v>9.7709770000000001E-2</v>
      </c>
      <c r="M892" s="90">
        <v>6.7331732500000005E-2</v>
      </c>
      <c r="N892" s="102">
        <v>0.77726231958423475</v>
      </c>
      <c r="O892" s="89">
        <v>6.1297467071935155E-4</v>
      </c>
      <c r="P892" s="90">
        <v>8.5430352921310362E-4</v>
      </c>
      <c r="Q892" s="102">
        <v>3.9072536768233242E-3</v>
      </c>
      <c r="R892" s="89">
        <v>7.2521479229989872E-4</v>
      </c>
      <c r="S892" s="90">
        <v>1.0107279635258358E-3</v>
      </c>
      <c r="T892" s="102">
        <v>3.154946625748957E-3</v>
      </c>
      <c r="U892" s="89">
        <v>4.2069248000000002E-3</v>
      </c>
      <c r="V892" s="90">
        <v>4.3597886750000002E-3</v>
      </c>
      <c r="W892" s="102">
        <v>4.6832404594482228E-2</v>
      </c>
      <c r="X892" s="89">
        <v>1.1966756999999999E-3</v>
      </c>
      <c r="Y892" s="90">
        <v>7.2671718500000001E-4</v>
      </c>
      <c r="Z892" s="102">
        <v>8.7209925962954352E-3</v>
      </c>
      <c r="AA892" s="89">
        <v>6.8403557999999996E-3</v>
      </c>
      <c r="AB892" s="90">
        <v>3.1127549499999998E-3</v>
      </c>
      <c r="AC892" s="102">
        <v>1.0319597246536617E-2</v>
      </c>
      <c r="AD892" s="89">
        <v>3.0779878999999998E-3</v>
      </c>
      <c r="AE892" s="90">
        <v>1.55110301E-3</v>
      </c>
      <c r="AF892" s="102">
        <v>3.8428168728542895E-3</v>
      </c>
      <c r="AG892" s="89">
        <v>1.3202307700000001E-2</v>
      </c>
      <c r="AH892" s="90">
        <v>1.2348702289999999E-2</v>
      </c>
      <c r="AI892" s="102">
        <v>0.10302580286637178</v>
      </c>
      <c r="AJ892" s="89">
        <v>9.8009799999999994E-2</v>
      </c>
      <c r="AK892" s="90">
        <v>6.7536753000000005E-2</v>
      </c>
      <c r="AL892" s="104">
        <v>6.7536753000000005E-2</v>
      </c>
    </row>
    <row r="893" spans="1:38" x14ac:dyDescent="0.25">
      <c r="A893" s="71">
        <v>1997</v>
      </c>
      <c r="B893" s="72">
        <v>8</v>
      </c>
      <c r="C893" s="89">
        <v>1.27947159</v>
      </c>
      <c r="D893" s="90">
        <v>0.65891814049999997</v>
      </c>
      <c r="E893" s="102">
        <v>5.7429469796486758</v>
      </c>
      <c r="F893" s="89">
        <v>0.36610621999999998</v>
      </c>
      <c r="G893" s="90">
        <v>0.21074734949999999</v>
      </c>
      <c r="H893" s="102">
        <v>1.3297354457729982</v>
      </c>
      <c r="I893" s="89">
        <v>1.29029288</v>
      </c>
      <c r="J893" s="90">
        <v>2.604539129</v>
      </c>
      <c r="K893" s="102">
        <v>7.2454275003613589</v>
      </c>
      <c r="L893" s="89">
        <v>9.7709770000000001E-2</v>
      </c>
      <c r="M893" s="90">
        <v>6.7331732500000005E-2</v>
      </c>
      <c r="N893" s="102">
        <v>0.77745970919334706</v>
      </c>
      <c r="O893" s="89">
        <v>6.1297467071935155E-4</v>
      </c>
      <c r="P893" s="90">
        <v>8.5430352921310362E-4</v>
      </c>
      <c r="Q893" s="102">
        <v>2.7357799757937624E-3</v>
      </c>
      <c r="R893" s="89">
        <v>7.2521479229989872E-4</v>
      </c>
      <c r="S893" s="90">
        <v>1.0107279635258358E-3</v>
      </c>
      <c r="T893" s="102">
        <v>3.1874703511002808E-3</v>
      </c>
      <c r="U893" s="89">
        <v>4.5030903000000001E-3</v>
      </c>
      <c r="V893" s="90">
        <v>4.4693512050000004E-3</v>
      </c>
      <c r="W893" s="102">
        <v>4.6979310846546538E-2</v>
      </c>
      <c r="X893" s="89">
        <v>1.2815961999999999E-3</v>
      </c>
      <c r="Y893" s="90">
        <v>7.5537217999999996E-4</v>
      </c>
      <c r="Z893" s="102">
        <v>8.748348504549296E-3</v>
      </c>
      <c r="AA893" s="89">
        <v>7.3212844999999997E-3</v>
      </c>
      <c r="AB893" s="90">
        <v>3.2710746300000002E-3</v>
      </c>
      <c r="AC893" s="102">
        <v>1.0351957222965455E-2</v>
      </c>
      <c r="AD893" s="89">
        <v>3.2946246000000001E-3</v>
      </c>
      <c r="AE893" s="90">
        <v>1.6233125149999999E-3</v>
      </c>
      <c r="AF893" s="102">
        <v>3.8548687361625198E-3</v>
      </c>
      <c r="AG893" s="89">
        <v>1.41303682E-2</v>
      </c>
      <c r="AH893" s="90">
        <v>1.2685808850000001E-2</v>
      </c>
      <c r="AI893" s="102">
        <v>0.10334896809889821</v>
      </c>
      <c r="AJ893" s="89">
        <v>9.8009799999999994E-2</v>
      </c>
      <c r="AK893" s="90">
        <v>6.7536753000000005E-2</v>
      </c>
      <c r="AL893" s="104">
        <v>6.7536753000000005E-2</v>
      </c>
    </row>
    <row r="894" spans="1:38" x14ac:dyDescent="0.25">
      <c r="A894" s="71">
        <v>1997</v>
      </c>
      <c r="B894" s="72">
        <v>9</v>
      </c>
      <c r="C894" s="89">
        <v>1.3372635799999999</v>
      </c>
      <c r="D894" s="90">
        <v>0.66947030799999996</v>
      </c>
      <c r="E894" s="102">
        <v>5.7480572218753254</v>
      </c>
      <c r="F894" s="89">
        <v>0.39002709000000002</v>
      </c>
      <c r="G894" s="90">
        <v>0.21880922150000001</v>
      </c>
      <c r="H894" s="102">
        <v>1.3337893951783404</v>
      </c>
      <c r="I894" s="89">
        <v>1.3247971700000001</v>
      </c>
      <c r="J894" s="90">
        <v>2.6116311040000002</v>
      </c>
      <c r="K894" s="102">
        <v>7.2561975271247698</v>
      </c>
      <c r="L894" s="89">
        <v>9.7709770000000001E-2</v>
      </c>
      <c r="M894" s="90">
        <v>6.7331732500000005E-2</v>
      </c>
      <c r="N894" s="102">
        <v>0.77185488393436663</v>
      </c>
      <c r="O894" s="89">
        <v>6.1297467071935155E-4</v>
      </c>
      <c r="P894" s="90">
        <v>8.5430352921310362E-4</v>
      </c>
      <c r="Q894" s="102">
        <v>2.7435626117347611E-3</v>
      </c>
      <c r="R894" s="89">
        <v>7.2521479229989872E-4</v>
      </c>
      <c r="S894" s="90">
        <v>1.0107279635258358E-3</v>
      </c>
      <c r="T894" s="102">
        <v>3.226223279380297E-3</v>
      </c>
      <c r="U894" s="89">
        <v>4.7972452000000004E-3</v>
      </c>
      <c r="V894" s="90">
        <v>4.5768681699999997E-3</v>
      </c>
      <c r="W894" s="102">
        <v>4.7122435363575361E-2</v>
      </c>
      <c r="X894" s="89">
        <v>1.3646569E-3</v>
      </c>
      <c r="Y894" s="90">
        <v>7.8371240000000002E-4</v>
      </c>
      <c r="Z894" s="102">
        <v>8.7750132815156718E-3</v>
      </c>
      <c r="AA894" s="89">
        <v>7.8008280000000001E-3</v>
      </c>
      <c r="AB894" s="90">
        <v>3.4286577000000001E-3</v>
      </c>
      <c r="AC894" s="102">
        <v>1.0383514628564345E-2</v>
      </c>
      <c r="AD894" s="89">
        <v>3.5109503999999998E-3</v>
      </c>
      <c r="AE894" s="90">
        <v>1.6947555850000001E-3</v>
      </c>
      <c r="AF894" s="102">
        <v>3.866614495357747E-3</v>
      </c>
      <c r="AG894" s="89">
        <v>1.5055165000000001E-2</v>
      </c>
      <c r="AH894" s="90">
        <v>1.30180438E-2</v>
      </c>
      <c r="AI894" s="102">
        <v>0.10366411386567918</v>
      </c>
      <c r="AJ894" s="89">
        <v>9.8009799999999994E-2</v>
      </c>
      <c r="AK894" s="90">
        <v>6.7536753000000005E-2</v>
      </c>
      <c r="AL894" s="104">
        <v>6.7536753000000005E-2</v>
      </c>
    </row>
    <row r="895" spans="1:38" x14ac:dyDescent="0.25">
      <c r="A895" s="71">
        <v>1997</v>
      </c>
      <c r="B895" s="72">
        <v>10</v>
      </c>
      <c r="C895" s="89">
        <v>1.39609889</v>
      </c>
      <c r="D895" s="90">
        <v>0.68018411099999998</v>
      </c>
      <c r="E895" s="102">
        <v>5.7529095848137572</v>
      </c>
      <c r="F895" s="89">
        <v>0.41396960999999999</v>
      </c>
      <c r="G895" s="90">
        <v>0.22687443800000001</v>
      </c>
      <c r="H895" s="102">
        <v>1.3376322946011507</v>
      </c>
      <c r="I895" s="89">
        <v>1.3579312699999999</v>
      </c>
      <c r="J895" s="90">
        <v>2.6182900220000001</v>
      </c>
      <c r="K895" s="102">
        <v>7.2663624987103717</v>
      </c>
      <c r="L895" s="89">
        <v>9.4809480000000002E-2</v>
      </c>
      <c r="M895" s="90">
        <v>6.1641163499999999E-2</v>
      </c>
      <c r="N895" s="102">
        <v>0.77206594860214306</v>
      </c>
      <c r="O895" s="89">
        <v>6.1297467071935155E-4</v>
      </c>
      <c r="P895" s="90">
        <v>8.5430352921310362E-4</v>
      </c>
      <c r="Q895" s="102">
        <v>2.7522883935591313E-3</v>
      </c>
      <c r="R895" s="89">
        <v>7.2521479229989872E-4</v>
      </c>
      <c r="S895" s="90">
        <v>1.0107279635258358E-3</v>
      </c>
      <c r="T895" s="102">
        <v>3.2629754785342517E-3</v>
      </c>
      <c r="U895" s="89">
        <v>5.0915077000000001E-3</v>
      </c>
      <c r="V895" s="90">
        <v>4.6837185099999996E-3</v>
      </c>
      <c r="W895" s="102">
        <v>4.7258239428996318E-2</v>
      </c>
      <c r="X895" s="89">
        <v>1.4489542E-3</v>
      </c>
      <c r="Y895" s="90">
        <v>8.1208394000000005E-4</v>
      </c>
      <c r="Z895" s="102">
        <v>8.8003157525603226E-3</v>
      </c>
      <c r="AA895" s="89">
        <v>8.2793624999999999E-3</v>
      </c>
      <c r="AB895" s="90">
        <v>3.5857995650000001E-3</v>
      </c>
      <c r="AC895" s="102">
        <v>1.0413444339693123E-2</v>
      </c>
      <c r="AD895" s="89">
        <v>3.7249949E-3</v>
      </c>
      <c r="AE895" s="90">
        <v>1.7660611900000001E-3</v>
      </c>
      <c r="AF895" s="102">
        <v>3.8777580918702408E-3</v>
      </c>
      <c r="AG895" s="89">
        <v>1.59783561E-2</v>
      </c>
      <c r="AH895" s="90">
        <v>1.3347204394999999E-2</v>
      </c>
      <c r="AI895" s="102">
        <v>0.10396287003150502</v>
      </c>
      <c r="AJ895" s="89">
        <v>9.5109509999999994E-2</v>
      </c>
      <c r="AK895" s="90">
        <v>6.1846183999999998E-2</v>
      </c>
      <c r="AL895" s="104">
        <v>6.1846183999999998E-2</v>
      </c>
    </row>
    <row r="896" spans="1:38" x14ac:dyDescent="0.25">
      <c r="A896" s="71">
        <v>1997</v>
      </c>
      <c r="B896" s="72">
        <v>11</v>
      </c>
      <c r="C896" s="89">
        <v>1.4561091100000001</v>
      </c>
      <c r="D896" s="90">
        <v>0.69114681749999995</v>
      </c>
      <c r="E896" s="102">
        <v>5.760297944899202</v>
      </c>
      <c r="F896" s="89">
        <v>0.43790219000000002</v>
      </c>
      <c r="G896" s="90">
        <v>0.2349412045</v>
      </c>
      <c r="H896" s="102">
        <v>1.3435375648007679</v>
      </c>
      <c r="I896" s="89">
        <v>1.38977621</v>
      </c>
      <c r="J896" s="90">
        <v>2.6245621044999998</v>
      </c>
      <c r="K896" s="102">
        <v>7.2816499532658128</v>
      </c>
      <c r="L896" s="89">
        <v>9.4809480000000002E-2</v>
      </c>
      <c r="M896" s="90">
        <v>6.1641163499999999E-2</v>
      </c>
      <c r="N896" s="102">
        <v>0.77237364017698074</v>
      </c>
      <c r="O896" s="89">
        <v>6.1297467071935155E-4</v>
      </c>
      <c r="P896" s="90">
        <v>8.5430352921310362E-4</v>
      </c>
      <c r="Q896" s="102">
        <v>2.7639302955049529E-3</v>
      </c>
      <c r="R896" s="89">
        <v>7.2521479229989872E-4</v>
      </c>
      <c r="S896" s="90">
        <v>1.0107279635258358E-3</v>
      </c>
      <c r="T896" s="102">
        <v>3.3194730658405772E-3</v>
      </c>
      <c r="U896" s="89">
        <v>5.3863582999999996E-3</v>
      </c>
      <c r="V896" s="90">
        <v>4.7901132449999998E-3</v>
      </c>
      <c r="W896" s="102">
        <v>4.7466863797392844E-2</v>
      </c>
      <c r="X896" s="89">
        <v>1.5328048999999999E-3</v>
      </c>
      <c r="Y896" s="90">
        <v>8.4018545500000005E-4</v>
      </c>
      <c r="Z896" s="102">
        <v>8.8391603750722358E-3</v>
      </c>
      <c r="AA896" s="89">
        <v>8.7575416E-3</v>
      </c>
      <c r="AB896" s="90">
        <v>3.7439842849999998E-3</v>
      </c>
      <c r="AC896" s="102">
        <v>1.0459416477476387E-2</v>
      </c>
      <c r="AD896" s="89">
        <v>3.9412262999999996E-3</v>
      </c>
      <c r="AE896" s="90">
        <v>1.8379255750000001E-3</v>
      </c>
      <c r="AF896" s="102">
        <v>3.8948826465732074E-3</v>
      </c>
      <c r="AG896" s="89">
        <v>1.6902202700000001E-2</v>
      </c>
      <c r="AH896" s="90">
        <v>1.3676089095E-2</v>
      </c>
      <c r="AI896" s="102">
        <v>0.10442184724752038</v>
      </c>
      <c r="AJ896" s="89">
        <v>9.5109509999999994E-2</v>
      </c>
      <c r="AK896" s="90">
        <v>6.1846183999999998E-2</v>
      </c>
      <c r="AL896" s="104">
        <v>6.1846183999999998E-2</v>
      </c>
    </row>
    <row r="897" spans="1:38" x14ac:dyDescent="0.25">
      <c r="A897" s="71">
        <v>1997</v>
      </c>
      <c r="B897" s="72">
        <v>12</v>
      </c>
      <c r="C897" s="89">
        <v>1.5173002799999999</v>
      </c>
      <c r="D897" s="90">
        <v>0.70238278700000001</v>
      </c>
      <c r="E897" s="102">
        <v>5.7635109644961</v>
      </c>
      <c r="F897" s="89">
        <v>0.46186947</v>
      </c>
      <c r="G897" s="90">
        <v>0.243094909</v>
      </c>
      <c r="H897" s="102">
        <v>1.3460760394841587</v>
      </c>
      <c r="I897" s="89">
        <v>1.42048518</v>
      </c>
      <c r="J897" s="90">
        <v>2.630437353</v>
      </c>
      <c r="K897" s="102">
        <v>7.2884878935201405</v>
      </c>
      <c r="L897" s="89">
        <v>9.4809480000000002E-2</v>
      </c>
      <c r="M897" s="90">
        <v>6.1641163499999999E-2</v>
      </c>
      <c r="N897" s="102">
        <v>0.77251690107840632</v>
      </c>
      <c r="O897" s="89">
        <v>6.1297467071935155E-4</v>
      </c>
      <c r="P897" s="90">
        <v>8.5430352921310362E-4</v>
      </c>
      <c r="Q897" s="102">
        <v>2.7687159221779973E-3</v>
      </c>
      <c r="R897" s="89">
        <v>7.2521479229989872E-4</v>
      </c>
      <c r="S897" s="90">
        <v>1.0107279635258358E-3</v>
      </c>
      <c r="T897" s="102">
        <v>3.343729469829645E-3</v>
      </c>
      <c r="U897" s="89">
        <v>5.6809788999999996E-3</v>
      </c>
      <c r="V897" s="90">
        <v>4.8968850049999997E-3</v>
      </c>
      <c r="W897" s="102">
        <v>4.7556647247253614E-2</v>
      </c>
      <c r="X897" s="89">
        <v>1.6169219E-3</v>
      </c>
      <c r="Y897" s="90">
        <v>8.6891934500000004E-4</v>
      </c>
      <c r="Z897" s="102">
        <v>8.8558468052857831E-3</v>
      </c>
      <c r="AA897" s="89">
        <v>9.2373894000000005E-3</v>
      </c>
      <c r="AB897" s="90">
        <v>3.9037828900000001E-3</v>
      </c>
      <c r="AC897" s="102">
        <v>1.0479158498328291E-2</v>
      </c>
      <c r="AD897" s="89">
        <v>4.1566490000000001E-3</v>
      </c>
      <c r="AE897" s="90">
        <v>1.91031026E-3</v>
      </c>
      <c r="AF897" s="102">
        <v>3.9022396293583827E-3</v>
      </c>
      <c r="AG897" s="89">
        <v>1.7828704800000001E-2</v>
      </c>
      <c r="AH897" s="90">
        <v>1.400654309E-2</v>
      </c>
      <c r="AI897" s="102">
        <v>0.10461897003661835</v>
      </c>
      <c r="AJ897" s="89">
        <v>9.5109509999999994E-2</v>
      </c>
      <c r="AK897" s="90">
        <v>6.1846183999999998E-2</v>
      </c>
      <c r="AL897" s="104">
        <v>6.1846183999999998E-2</v>
      </c>
    </row>
    <row r="898" spans="1:38" x14ac:dyDescent="0.25">
      <c r="A898" s="71">
        <v>1997</v>
      </c>
      <c r="B898" s="72">
        <v>13</v>
      </c>
      <c r="C898" s="89">
        <v>1.5801237100000001</v>
      </c>
      <c r="D898" s="90">
        <v>0.71400389099999995</v>
      </c>
      <c r="E898" s="102">
        <v>5.7428208329730346</v>
      </c>
      <c r="F898" s="89">
        <v>0.48604283999999998</v>
      </c>
      <c r="G898" s="90">
        <v>0.25138596499999999</v>
      </c>
      <c r="H898" s="102">
        <v>1.3452230744247766</v>
      </c>
      <c r="I898" s="89">
        <v>1.4499808700000001</v>
      </c>
      <c r="J898" s="90">
        <v>2.6360032630000001</v>
      </c>
      <c r="K898" s="102">
        <v>7.2709884973762362</v>
      </c>
      <c r="L898" s="89">
        <v>9.4809480000000002E-2</v>
      </c>
      <c r="M898" s="90">
        <v>6.1641163499999999E-2</v>
      </c>
      <c r="N898" s="102">
        <v>0.77255850476728594</v>
      </c>
      <c r="O898" s="89">
        <v>6.1297467071935155E-4</v>
      </c>
      <c r="P898" s="90">
        <v>8.5430352921310362E-4</v>
      </c>
      <c r="Q898" s="102">
        <v>2.7664854115671709E-3</v>
      </c>
      <c r="R898" s="89">
        <v>7.2521479229989872E-4</v>
      </c>
      <c r="S898" s="90">
        <v>1.0107279635258358E-3</v>
      </c>
      <c r="T898" s="102">
        <v>3.3463809610054128E-3</v>
      </c>
      <c r="U898" s="89">
        <v>5.9779760999999999E-3</v>
      </c>
      <c r="V898" s="90">
        <v>5.004652765E-3</v>
      </c>
      <c r="W898" s="102">
        <v>4.7526436711330035E-2</v>
      </c>
      <c r="X898" s="89">
        <v>1.7012799999999999E-3</v>
      </c>
      <c r="Y898" s="90">
        <v>8.9806580500000001E-4</v>
      </c>
      <c r="Z898" s="102">
        <v>8.8502580896866658E-3</v>
      </c>
      <c r="AA898" s="89">
        <v>9.7214850000000002E-3</v>
      </c>
      <c r="AB898" s="90">
        <v>4.0665701800000004E-3</v>
      </c>
      <c r="AC898" s="102">
        <v>1.0472522880578693E-2</v>
      </c>
      <c r="AD898" s="89">
        <v>4.3750767999999997E-3</v>
      </c>
      <c r="AE898" s="90">
        <v>1.9840627749999999E-3</v>
      </c>
      <c r="AF898" s="102">
        <v>3.8997612581543706E-3</v>
      </c>
      <c r="AG898" s="89">
        <v>1.8761781500000001E-2</v>
      </c>
      <c r="AH898" s="90">
        <v>1.4340716785000001E-2</v>
      </c>
      <c r="AI898" s="102">
        <v>0.10455273299829573</v>
      </c>
      <c r="AJ898" s="89">
        <v>9.5109509999999994E-2</v>
      </c>
      <c r="AK898" s="90">
        <v>6.1846183999999998E-2</v>
      </c>
      <c r="AL898" s="104">
        <v>6.1846183999999998E-2</v>
      </c>
    </row>
    <row r="899" spans="1:38" x14ac:dyDescent="0.25">
      <c r="A899" s="71">
        <v>1997</v>
      </c>
      <c r="B899" s="72">
        <v>14</v>
      </c>
      <c r="C899" s="89">
        <v>1.64451657</v>
      </c>
      <c r="D899" s="90">
        <v>0.72610963149999996</v>
      </c>
      <c r="E899" s="102">
        <v>5.7497947924410271</v>
      </c>
      <c r="F899" s="89">
        <v>0.51045090999999998</v>
      </c>
      <c r="G899" s="90">
        <v>0.2598750105</v>
      </c>
      <c r="H899" s="102">
        <v>1.3507973904694666</v>
      </c>
      <c r="I899" s="89">
        <v>1.4784275600000001</v>
      </c>
      <c r="J899" s="90">
        <v>2.6412791234999999</v>
      </c>
      <c r="K899" s="102">
        <v>7.2854021608072106</v>
      </c>
      <c r="L899" s="89">
        <v>9.4809480000000002E-2</v>
      </c>
      <c r="M899" s="90">
        <v>6.1641163499999999E-2</v>
      </c>
      <c r="N899" s="102">
        <v>0.77284954179932952</v>
      </c>
      <c r="O899" s="89">
        <v>6.1297467071935155E-4</v>
      </c>
      <c r="P899" s="90">
        <v>8.5430352921310362E-4</v>
      </c>
      <c r="Q899" s="102">
        <v>2.7774630047606207E-3</v>
      </c>
      <c r="R899" s="89">
        <v>7.2521479229989872E-4</v>
      </c>
      <c r="S899" s="90">
        <v>1.0107279635258358E-3</v>
      </c>
      <c r="T899" s="102">
        <v>3.399687573658731E-3</v>
      </c>
      <c r="U899" s="89">
        <v>6.2782411999999996E-3</v>
      </c>
      <c r="V899" s="90">
        <v>5.114315415E-3</v>
      </c>
      <c r="W899" s="102">
        <v>4.7723433562090897E-2</v>
      </c>
      <c r="X899" s="89">
        <v>1.7863472E-3</v>
      </c>
      <c r="Y899" s="90">
        <v>9.2769095999999996E-4</v>
      </c>
      <c r="Z899" s="102">
        <v>8.8869040144575109E-3</v>
      </c>
      <c r="AA899" s="89">
        <v>1.0207988499999999E-2</v>
      </c>
      <c r="AB899" s="90">
        <v>4.2334053099999996E-3</v>
      </c>
      <c r="AC899" s="102">
        <v>1.0515918008766523E-2</v>
      </c>
      <c r="AD899" s="89">
        <v>4.5930379999999998E-3</v>
      </c>
      <c r="AE899" s="90">
        <v>2.0595868799999999E-3</v>
      </c>
      <c r="AF899" s="102">
        <v>3.9159226988445782E-3</v>
      </c>
      <c r="AG899" s="89">
        <v>1.9702247499999999E-2</v>
      </c>
      <c r="AH899" s="90">
        <v>1.4680792885E-2</v>
      </c>
      <c r="AI899" s="102">
        <v>0.10498586759503112</v>
      </c>
      <c r="AJ899" s="89">
        <v>9.5109509999999994E-2</v>
      </c>
      <c r="AK899" s="90">
        <v>6.1846183999999998E-2</v>
      </c>
      <c r="AL899" s="104">
        <v>6.1846183999999998E-2</v>
      </c>
    </row>
    <row r="900" spans="1:38" x14ac:dyDescent="0.25">
      <c r="A900" s="71">
        <v>1997</v>
      </c>
      <c r="B900" s="72">
        <v>15</v>
      </c>
      <c r="C900" s="89">
        <v>1.71063206</v>
      </c>
      <c r="D900" s="90">
        <v>0.73873364750000003</v>
      </c>
      <c r="E900" s="102">
        <v>5.7550171124371721</v>
      </c>
      <c r="F900" s="89">
        <v>0.53512493000000005</v>
      </c>
      <c r="G900" s="90">
        <v>0.26858577750000001</v>
      </c>
      <c r="H900" s="102">
        <v>1.35499261606931</v>
      </c>
      <c r="I900" s="89">
        <v>1.50594541</v>
      </c>
      <c r="J900" s="90">
        <v>2.6463082975000001</v>
      </c>
      <c r="K900" s="102">
        <v>7.2957953666652307</v>
      </c>
      <c r="L900" s="89">
        <v>9.4809480000000002E-2</v>
      </c>
      <c r="M900" s="90">
        <v>6.1641163499999999E-2</v>
      </c>
      <c r="N900" s="102">
        <v>0.773048515736103</v>
      </c>
      <c r="O900" s="89">
        <v>6.1297467071935155E-4</v>
      </c>
      <c r="P900" s="90">
        <v>8.5430352921310362E-4</v>
      </c>
      <c r="Q900" s="102">
        <v>2.7880981661345641E-3</v>
      </c>
      <c r="R900" s="89">
        <v>7.2521479229989872E-4</v>
      </c>
      <c r="S900" s="90">
        <v>1.0107279635258358E-3</v>
      </c>
      <c r="T900" s="102">
        <v>3.4398745739586249E-3</v>
      </c>
      <c r="U900" s="89">
        <v>6.5808576999999997E-3</v>
      </c>
      <c r="V900" s="90">
        <v>5.2264682450000001E-3</v>
      </c>
      <c r="W900" s="102">
        <v>4.7871574917218544E-2</v>
      </c>
      <c r="X900" s="89">
        <v>1.8726556E-3</v>
      </c>
      <c r="Y900" s="90">
        <v>9.5824269000000005E-4</v>
      </c>
      <c r="Z900" s="102">
        <v>8.9145226415374163E-3</v>
      </c>
      <c r="AA900" s="89">
        <v>1.0700658700000001E-2</v>
      </c>
      <c r="AB900" s="90">
        <v>4.4055429E-3</v>
      </c>
      <c r="AC900" s="102">
        <v>1.0548597474491444E-2</v>
      </c>
      <c r="AD900" s="89">
        <v>4.8154471999999997E-3</v>
      </c>
      <c r="AE900" s="90">
        <v>2.1375090449999999E-3</v>
      </c>
      <c r="AF900" s="102">
        <v>3.9280881416911143E-3</v>
      </c>
      <c r="AG900" s="89">
        <v>2.06527346E-2</v>
      </c>
      <c r="AH900" s="90">
        <v>1.5029624510000001E-2</v>
      </c>
      <c r="AI900" s="102">
        <v>0.1053121166975861</v>
      </c>
      <c r="AJ900" s="89">
        <v>9.5109509999999994E-2</v>
      </c>
      <c r="AK900" s="90">
        <v>6.1846183999999998E-2</v>
      </c>
      <c r="AL900" s="104">
        <v>6.1846183999999998E-2</v>
      </c>
    </row>
    <row r="901" spans="1:38" x14ac:dyDescent="0.25">
      <c r="A901" s="71">
        <v>1997</v>
      </c>
      <c r="B901" s="72">
        <v>16</v>
      </c>
      <c r="C901" s="89">
        <v>1.77859583</v>
      </c>
      <c r="D901" s="90">
        <v>0.75196911600000005</v>
      </c>
      <c r="E901" s="102">
        <v>5.7625439815714987</v>
      </c>
      <c r="F901" s="89">
        <v>0.55999989999999999</v>
      </c>
      <c r="G901" s="90">
        <v>0.27762921899999998</v>
      </c>
      <c r="H901" s="102">
        <v>1.361053336738298</v>
      </c>
      <c r="I901" s="89">
        <v>1.5325061600000001</v>
      </c>
      <c r="J901" s="90">
        <v>2.6511037105000002</v>
      </c>
      <c r="K901" s="102">
        <v>7.310834585272513</v>
      </c>
      <c r="L901" s="89">
        <v>9.4809480000000002E-2</v>
      </c>
      <c r="M901" s="90">
        <v>6.1641163499999999E-2</v>
      </c>
      <c r="N901" s="102">
        <v>0.77333426175424635</v>
      </c>
      <c r="O901" s="89">
        <v>6.1297467071935155E-4</v>
      </c>
      <c r="P901" s="90">
        <v>8.5430352921310362E-4</v>
      </c>
      <c r="Q901" s="102">
        <v>2.8005778791427354E-3</v>
      </c>
      <c r="R901" s="89">
        <v>7.2521479229989872E-4</v>
      </c>
      <c r="S901" s="90">
        <v>1.0107279635258358E-3</v>
      </c>
      <c r="T901" s="102">
        <v>3.4978934788648321E-3</v>
      </c>
      <c r="U901" s="89">
        <v>6.8884000999999999E-3</v>
      </c>
      <c r="V901" s="90">
        <v>5.3417945200000001E-3</v>
      </c>
      <c r="W901" s="102">
        <v>4.8085771230481758E-2</v>
      </c>
      <c r="X901" s="89">
        <v>1.9603607000000002E-3</v>
      </c>
      <c r="Y901" s="90">
        <v>9.8995342500000005E-4</v>
      </c>
      <c r="Z901" s="102">
        <v>8.9543998028381207E-3</v>
      </c>
      <c r="AA901" s="89">
        <v>1.12008378E-2</v>
      </c>
      <c r="AB901" s="90">
        <v>4.5835372800000001E-3</v>
      </c>
      <c r="AC901" s="102">
        <v>1.0595763811855129E-2</v>
      </c>
      <c r="AD901" s="89">
        <v>5.0403339999999996E-3</v>
      </c>
      <c r="AE901" s="90">
        <v>2.2179605350000002E-3</v>
      </c>
      <c r="AF901" s="102">
        <v>3.9456597696757977E-3</v>
      </c>
      <c r="AG901" s="89">
        <v>2.1616500399999999E-2</v>
      </c>
      <c r="AH901" s="90">
        <v>1.538880166E-2</v>
      </c>
      <c r="AI901" s="102">
        <v>0.10578325543207434</v>
      </c>
      <c r="AJ901" s="89">
        <v>9.5109509999999994E-2</v>
      </c>
      <c r="AK901" s="90">
        <v>6.1846183999999998E-2</v>
      </c>
      <c r="AL901" s="104">
        <v>6.1846183999999998E-2</v>
      </c>
    </row>
    <row r="902" spans="1:38" x14ac:dyDescent="0.25">
      <c r="A902" s="71">
        <v>1997</v>
      </c>
      <c r="B902" s="72">
        <v>17</v>
      </c>
      <c r="C902" s="89">
        <v>1.8489395799999999</v>
      </c>
      <c r="D902" s="90">
        <v>0.76595301800000004</v>
      </c>
      <c r="E902" s="102">
        <v>5.5719517254848183</v>
      </c>
      <c r="F902" s="89">
        <v>0.58544081999999997</v>
      </c>
      <c r="G902" s="90">
        <v>0.2869978145</v>
      </c>
      <c r="H902" s="102">
        <v>1.3197025417133792</v>
      </c>
      <c r="I902" s="89">
        <v>1.55824323</v>
      </c>
      <c r="J902" s="90">
        <v>2.6557061614999999</v>
      </c>
      <c r="K902" s="102">
        <v>7.3681308127400245</v>
      </c>
      <c r="L902" s="89">
        <v>9.4809480000000002E-2</v>
      </c>
      <c r="M902" s="90">
        <v>6.1641163499999999E-2</v>
      </c>
      <c r="N902" s="102">
        <v>0.74246875794516898</v>
      </c>
      <c r="O902" s="89">
        <v>6.1297467071935155E-4</v>
      </c>
      <c r="P902" s="90">
        <v>8.5430352921310362E-4</v>
      </c>
      <c r="Q902" s="102">
        <v>2.7155000531728806E-3</v>
      </c>
      <c r="R902" s="89">
        <v>7.2521479229989872E-4</v>
      </c>
      <c r="S902" s="90">
        <v>1.0107279635258358E-3</v>
      </c>
      <c r="T902" s="102">
        <v>3.5636886871963681E-3</v>
      </c>
      <c r="U902" s="89">
        <v>7.2002643000000002E-3</v>
      </c>
      <c r="V902" s="90">
        <v>5.4614089299999998E-3</v>
      </c>
      <c r="W902" s="102">
        <v>4.6624898226112939E-2</v>
      </c>
      <c r="X902" s="89">
        <v>2.0486192999999999E-3</v>
      </c>
      <c r="Y902" s="90">
        <v>1.0227868350000001E-3</v>
      </c>
      <c r="Z902" s="102">
        <v>8.6823492797310949E-3</v>
      </c>
      <c r="AA902" s="89">
        <v>1.17074743E-2</v>
      </c>
      <c r="AB902" s="90">
        <v>4.7693397900000004E-3</v>
      </c>
      <c r="AC902" s="102">
        <v>1.0273875875613228E-2</v>
      </c>
      <c r="AD902" s="89">
        <v>5.2680701999999998E-3</v>
      </c>
      <c r="AE902" s="90">
        <v>2.3017548199999998E-3</v>
      </c>
      <c r="AF902" s="102">
        <v>3.8257837719847501E-3</v>
      </c>
      <c r="AG902" s="89">
        <v>2.2595760100000001E-2</v>
      </c>
      <c r="AH902" s="90">
        <v>1.5760860434999999E-2</v>
      </c>
      <c r="AI902" s="102">
        <v>0.10256950604878785</v>
      </c>
      <c r="AJ902" s="89">
        <v>9.5109509999999994E-2</v>
      </c>
      <c r="AK902" s="90">
        <v>6.1846183999999998E-2</v>
      </c>
      <c r="AL902" s="104">
        <v>6.1846183999999998E-2</v>
      </c>
    </row>
    <row r="903" spans="1:38" x14ac:dyDescent="0.25">
      <c r="A903" s="71">
        <v>1997</v>
      </c>
      <c r="B903" s="72">
        <v>18</v>
      </c>
      <c r="C903" s="89">
        <v>1.9213446599999999</v>
      </c>
      <c r="D903" s="90">
        <v>0.78070075149999996</v>
      </c>
      <c r="E903" s="102">
        <v>5.5703318095343617</v>
      </c>
      <c r="F903" s="89">
        <v>0.61123247000000003</v>
      </c>
      <c r="G903" s="90">
        <v>0.2968216635</v>
      </c>
      <c r="H903" s="102">
        <v>1.3260760378695526</v>
      </c>
      <c r="I903" s="89">
        <v>1.5832202399999999</v>
      </c>
      <c r="J903" s="90">
        <v>2.660192103</v>
      </c>
      <c r="K903" s="102">
        <v>7.3765151266276012</v>
      </c>
      <c r="L903" s="89">
        <v>9.4809480000000002E-2</v>
      </c>
      <c r="M903" s="90">
        <v>6.1641163499999999E-2</v>
      </c>
      <c r="N903" s="102">
        <v>0.74279290647624607</v>
      </c>
      <c r="O903" s="89">
        <v>6.1297467071935155E-4</v>
      </c>
      <c r="P903" s="90">
        <v>8.5430352921310362E-4</v>
      </c>
      <c r="Q903" s="102">
        <v>2.7286129754973245E-3</v>
      </c>
      <c r="R903" s="89">
        <v>7.2521479229989872E-4</v>
      </c>
      <c r="S903" s="90">
        <v>1.0107279635258358E-3</v>
      </c>
      <c r="T903" s="102">
        <v>3.6323232524420042E-3</v>
      </c>
      <c r="U903" s="89">
        <v>7.5179733000000004E-3</v>
      </c>
      <c r="V903" s="90">
        <v>5.585915835E-3</v>
      </c>
      <c r="W903" s="102">
        <v>4.6849957068268444E-2</v>
      </c>
      <c r="X903" s="89">
        <v>2.1392451000000002E-3</v>
      </c>
      <c r="Y903" s="90">
        <v>1.0572662100000001E-3</v>
      </c>
      <c r="Z903" s="102">
        <v>8.7242818761493444E-3</v>
      </c>
      <c r="AA903" s="89">
        <v>1.22236494E-2</v>
      </c>
      <c r="AB903" s="90">
        <v>4.9634492049999996E-3</v>
      </c>
      <c r="AC903" s="102">
        <v>1.032347287365E-2</v>
      </c>
      <c r="AD903" s="89">
        <v>5.5007566999999997E-3</v>
      </c>
      <c r="AE903" s="90">
        <v>2.3894451850000002E-3</v>
      </c>
      <c r="AF903" s="102">
        <v>3.8442531942048533E-3</v>
      </c>
      <c r="AG903" s="89">
        <v>2.35924588E-2</v>
      </c>
      <c r="AH903" s="90">
        <v>1.6148886585000001E-2</v>
      </c>
      <c r="AI903" s="102">
        <v>0.10306459758231644</v>
      </c>
      <c r="AJ903" s="89">
        <v>9.5109509999999994E-2</v>
      </c>
      <c r="AK903" s="90">
        <v>6.1846183999999998E-2</v>
      </c>
      <c r="AL903" s="104">
        <v>6.1846183999999998E-2</v>
      </c>
    </row>
    <row r="904" spans="1:38" x14ac:dyDescent="0.25">
      <c r="A904" s="71">
        <v>1997</v>
      </c>
      <c r="B904" s="72">
        <v>19</v>
      </c>
      <c r="C904" s="89">
        <v>1.99643225</v>
      </c>
      <c r="D904" s="90">
        <v>0.79635641749999997</v>
      </c>
      <c r="E904" s="102">
        <v>5.5789117995498385</v>
      </c>
      <c r="F904" s="89">
        <v>0.63760313000000002</v>
      </c>
      <c r="G904" s="90">
        <v>0.30709597799999999</v>
      </c>
      <c r="H904" s="102">
        <v>1.3329997138381418</v>
      </c>
      <c r="I904" s="89">
        <v>1.6075553899999999</v>
      </c>
      <c r="J904" s="90">
        <v>2.6645256465</v>
      </c>
      <c r="K904" s="102">
        <v>7.3943767341855704</v>
      </c>
      <c r="L904" s="89">
        <v>9.4809480000000002E-2</v>
      </c>
      <c r="M904" s="90">
        <v>6.1641163499999999E-2</v>
      </c>
      <c r="N904" s="102">
        <v>0.7431141893687363</v>
      </c>
      <c r="O904" s="89">
        <v>6.1297467071935155E-4</v>
      </c>
      <c r="P904" s="90">
        <v>8.5430352921310362E-4</v>
      </c>
      <c r="Q904" s="102">
        <v>2.7428596535497484E-3</v>
      </c>
      <c r="R904" s="89">
        <v>7.2521479229989872E-4</v>
      </c>
      <c r="S904" s="90">
        <v>1.0107279635258358E-3</v>
      </c>
      <c r="T904" s="102">
        <v>3.7010771116781642E-3</v>
      </c>
      <c r="U904" s="89">
        <v>7.8413758999999993E-3</v>
      </c>
      <c r="V904" s="90">
        <v>5.7159145449999999E-3</v>
      </c>
      <c r="W904" s="102">
        <v>4.7094595288982639E-2</v>
      </c>
      <c r="X904" s="89">
        <v>2.2317699000000001E-3</v>
      </c>
      <c r="Y904" s="90">
        <v>1.093157815E-3</v>
      </c>
      <c r="Z904" s="102">
        <v>8.7698135943212411E-3</v>
      </c>
      <c r="AA904" s="89">
        <v>1.27512227E-2</v>
      </c>
      <c r="AB904" s="90">
        <v>5.1675249600000002E-3</v>
      </c>
      <c r="AC904" s="102">
        <v>1.0377353399396804E-2</v>
      </c>
      <c r="AD904" s="89">
        <v>5.7382628999999999E-3</v>
      </c>
      <c r="AE904" s="90">
        <v>2.4815105099999998E-3</v>
      </c>
      <c r="AF904" s="102">
        <v>3.8643303637560461E-3</v>
      </c>
      <c r="AG904" s="89">
        <v>2.4610013300000001E-2</v>
      </c>
      <c r="AH904" s="90">
        <v>1.6554426444999999E-2</v>
      </c>
      <c r="AI904" s="102">
        <v>0.10360252160696987</v>
      </c>
      <c r="AJ904" s="89">
        <v>9.5109509999999994E-2</v>
      </c>
      <c r="AK904" s="90">
        <v>6.1846183999999998E-2</v>
      </c>
      <c r="AL904" s="104">
        <v>6.1846183999999998E-2</v>
      </c>
    </row>
    <row r="905" spans="1:38" x14ac:dyDescent="0.25">
      <c r="A905" s="71">
        <v>1997</v>
      </c>
      <c r="B905" s="72">
        <v>20</v>
      </c>
      <c r="C905" s="89">
        <v>2.0740917099999998</v>
      </c>
      <c r="D905" s="90">
        <v>0.81302974750000001</v>
      </c>
      <c r="E905" s="102">
        <v>5.5873634246109214</v>
      </c>
      <c r="F905" s="89">
        <v>0.66453757000000002</v>
      </c>
      <c r="G905" s="90">
        <v>0.31793922600000002</v>
      </c>
      <c r="H905" s="102">
        <v>1.3398111005153619</v>
      </c>
      <c r="I905" s="89">
        <v>1.6311491300000001</v>
      </c>
      <c r="J905" s="90">
        <v>2.6687597605</v>
      </c>
      <c r="K905" s="102">
        <v>7.4119708309906667</v>
      </c>
      <c r="L905" s="89">
        <v>9.4809480000000002E-2</v>
      </c>
      <c r="M905" s="90">
        <v>6.1641163499999999E-2</v>
      </c>
      <c r="N905" s="102">
        <v>0.74343295603930548</v>
      </c>
      <c r="O905" s="89">
        <v>6.1297467071935155E-4</v>
      </c>
      <c r="P905" s="90">
        <v>8.5430352921310362E-4</v>
      </c>
      <c r="Q905" s="102">
        <v>2.758006123304335E-3</v>
      </c>
      <c r="R905" s="89">
        <v>7.2521479229989872E-4</v>
      </c>
      <c r="S905" s="90">
        <v>1.0107279635258358E-3</v>
      </c>
      <c r="T905" s="102">
        <v>3.7686492075337235E-3</v>
      </c>
      <c r="U905" s="89">
        <v>8.1739654999999998E-3</v>
      </c>
      <c r="V905" s="90">
        <v>5.8524436150000003E-3</v>
      </c>
      <c r="W905" s="102">
        <v>4.7335172943552564E-2</v>
      </c>
      <c r="X905" s="89">
        <v>2.3263757000000001E-3</v>
      </c>
      <c r="Y905" s="90">
        <v>1.131136325E-3</v>
      </c>
      <c r="Z905" s="102">
        <v>8.8146242771808929E-3</v>
      </c>
      <c r="AA905" s="89">
        <v>1.3290595699999999E-2</v>
      </c>
      <c r="AB905" s="90">
        <v>5.3829902299999998E-3</v>
      </c>
      <c r="AC905" s="102">
        <v>1.043038242540098E-2</v>
      </c>
      <c r="AD905" s="89">
        <v>5.9810352999999997E-3</v>
      </c>
      <c r="AE905" s="90">
        <v>2.5787882650000001E-3</v>
      </c>
      <c r="AF905" s="102">
        <v>3.8840726414033503E-3</v>
      </c>
      <c r="AG905" s="89">
        <v>2.56499556E-2</v>
      </c>
      <c r="AH905" s="90">
        <v>1.6980369780000001E-2</v>
      </c>
      <c r="AI905" s="102">
        <v>0.10413204986849424</v>
      </c>
      <c r="AJ905" s="89">
        <v>9.5109509999999994E-2</v>
      </c>
      <c r="AK905" s="90">
        <v>6.1846183999999998E-2</v>
      </c>
      <c r="AL905" s="104">
        <v>6.1846183999999998E-2</v>
      </c>
    </row>
    <row r="906" spans="1:38" x14ac:dyDescent="0.25">
      <c r="A906" s="71">
        <v>1997</v>
      </c>
      <c r="B906" s="72">
        <v>21</v>
      </c>
      <c r="C906" s="89">
        <v>2.1547496900000001</v>
      </c>
      <c r="D906" s="90">
        <v>0.83080296350000005</v>
      </c>
      <c r="E906" s="102">
        <v>5.5953899750958849</v>
      </c>
      <c r="F906" s="89">
        <v>0.69210421</v>
      </c>
      <c r="G906" s="90">
        <v>0.32942002650000002</v>
      </c>
      <c r="H906" s="102">
        <v>1.3462770129802335</v>
      </c>
      <c r="I906" s="89">
        <v>1.6541140599999999</v>
      </c>
      <c r="J906" s="90">
        <v>2.6729219940000002</v>
      </c>
      <c r="K906" s="102">
        <v>7.4286628852537548</v>
      </c>
      <c r="L906" s="89">
        <v>9.4809480000000002E-2</v>
      </c>
      <c r="M906" s="90">
        <v>6.1641163499999999E-2</v>
      </c>
      <c r="N906" s="102">
        <v>0.74373473080015629</v>
      </c>
      <c r="O906" s="89">
        <v>6.1297467071935155E-4</v>
      </c>
      <c r="P906" s="90">
        <v>8.5430352921310362E-4</v>
      </c>
      <c r="Q906" s="102">
        <v>2.771321825032474E-3</v>
      </c>
      <c r="R906" s="89">
        <v>7.2521479229989872E-4</v>
      </c>
      <c r="S906" s="90">
        <v>1.0107279635258358E-3</v>
      </c>
      <c r="T906" s="102">
        <v>3.8328353534019758E-3</v>
      </c>
      <c r="U906" s="89">
        <v>8.5140029999999992E-3</v>
      </c>
      <c r="V906" s="90">
        <v>5.9963543100000002E-3</v>
      </c>
      <c r="W906" s="102">
        <v>4.7563744743573597E-2</v>
      </c>
      <c r="X906" s="89">
        <v>2.4221118000000001E-3</v>
      </c>
      <c r="Y906" s="90">
        <v>1.171185735E-3</v>
      </c>
      <c r="Z906" s="102">
        <v>8.8571756246756481E-3</v>
      </c>
      <c r="AA906" s="89">
        <v>1.3843024900000001E-2</v>
      </c>
      <c r="AB906" s="90">
        <v>5.6109720500000003E-3</v>
      </c>
      <c r="AC906" s="102">
        <v>1.0480729232394388E-2</v>
      </c>
      <c r="AD906" s="89">
        <v>6.2297578999999997E-3</v>
      </c>
      <c r="AE906" s="90">
        <v>2.6815888150000002E-3</v>
      </c>
      <c r="AF906" s="102">
        <v>3.9028201628133362E-3</v>
      </c>
      <c r="AG906" s="89">
        <v>2.6717382099999999E-2</v>
      </c>
      <c r="AH906" s="90">
        <v>1.7430220650000001E-2</v>
      </c>
      <c r="AI906" s="102">
        <v>0.1046346246357274</v>
      </c>
      <c r="AJ906" s="89">
        <v>9.5109509999999994E-2</v>
      </c>
      <c r="AK906" s="90">
        <v>6.1846183999999998E-2</v>
      </c>
      <c r="AL906" s="104">
        <v>6.1846183999999998E-2</v>
      </c>
    </row>
    <row r="907" spans="1:38" x14ac:dyDescent="0.25">
      <c r="A907" s="71">
        <v>1997</v>
      </c>
      <c r="B907" s="72">
        <v>22</v>
      </c>
      <c r="C907" s="89">
        <v>2.2384293300000002</v>
      </c>
      <c r="D907" s="90">
        <v>0.84978125900000001</v>
      </c>
      <c r="E907" s="102">
        <v>5.6026183607285454</v>
      </c>
      <c r="F907" s="89">
        <v>0.72051268999999996</v>
      </c>
      <c r="G907" s="90">
        <v>0.34159365549999998</v>
      </c>
      <c r="H907" s="102">
        <v>1.3521018670842639</v>
      </c>
      <c r="I907" s="89">
        <v>1.67672113</v>
      </c>
      <c r="J907" s="90">
        <v>2.6770322955000001</v>
      </c>
      <c r="K907" s="102">
        <v>7.4436943174020094</v>
      </c>
      <c r="L907" s="89">
        <v>9.4809480000000002E-2</v>
      </c>
      <c r="M907" s="90">
        <v>6.1641163499999999E-2</v>
      </c>
      <c r="N907" s="102">
        <v>0.7440061213275555</v>
      </c>
      <c r="O907" s="89">
        <v>6.1297467071935155E-4</v>
      </c>
      <c r="P907" s="90">
        <v>8.5430352921310362E-4</v>
      </c>
      <c r="Q907" s="102">
        <v>2.7833163202363718E-3</v>
      </c>
      <c r="R907" s="89">
        <v>7.2521479229989872E-4</v>
      </c>
      <c r="S907" s="90">
        <v>1.0107279635258358E-3</v>
      </c>
      <c r="T907" s="102">
        <v>3.8906373608071899E-3</v>
      </c>
      <c r="U907" s="89">
        <v>8.8624218000000008E-3</v>
      </c>
      <c r="V907" s="90">
        <v>6.1487839400000003E-3</v>
      </c>
      <c r="W907" s="102">
        <v>4.7769545970444312E-2</v>
      </c>
      <c r="X907" s="89">
        <v>2.5224563999999999E-3</v>
      </c>
      <c r="Y907" s="90">
        <v>1.213903675E-3</v>
      </c>
      <c r="Z907" s="102">
        <v>8.8954951578405165E-3</v>
      </c>
      <c r="AA907" s="89">
        <v>1.44095444E-2</v>
      </c>
      <c r="AB907" s="90">
        <v>5.8528217999999996E-3</v>
      </c>
      <c r="AC907" s="102">
        <v>1.0526088401023329E-2</v>
      </c>
      <c r="AD907" s="89">
        <v>6.4849330999999996E-3</v>
      </c>
      <c r="AE907" s="90">
        <v>2.79057055E-3</v>
      </c>
      <c r="AF907" s="102">
        <v>3.9197041525372758E-3</v>
      </c>
      <c r="AG907" s="89">
        <v>2.7811297299999999E-2</v>
      </c>
      <c r="AH907" s="90">
        <v>1.790643372E-2</v>
      </c>
      <c r="AI907" s="102">
        <v>0.10508725916039421</v>
      </c>
      <c r="AJ907" s="89">
        <v>9.5109509999999994E-2</v>
      </c>
      <c r="AK907" s="90">
        <v>6.1846183999999998E-2</v>
      </c>
      <c r="AL907" s="104">
        <v>6.1846183999999998E-2</v>
      </c>
    </row>
    <row r="908" spans="1:38" x14ac:dyDescent="0.25">
      <c r="A908" s="71">
        <v>1997</v>
      </c>
      <c r="B908" s="72">
        <v>23</v>
      </c>
      <c r="C908" s="89">
        <v>2.3253833699999999</v>
      </c>
      <c r="D908" s="90">
        <v>0.87017039299999999</v>
      </c>
      <c r="E908" s="102">
        <v>5.6086598669295231</v>
      </c>
      <c r="F908" s="89">
        <v>0.74970097000000002</v>
      </c>
      <c r="G908" s="90">
        <v>0.35452890450000002</v>
      </c>
      <c r="H908" s="102">
        <v>1.356971185870808</v>
      </c>
      <c r="I908" s="89">
        <v>1.69876564</v>
      </c>
      <c r="J908" s="90">
        <v>2.6811092224999999</v>
      </c>
      <c r="K908" s="102">
        <v>7.4562444417043476</v>
      </c>
      <c r="L908" s="89">
        <v>9.4809480000000002E-2</v>
      </c>
      <c r="M908" s="90">
        <v>6.1641163499999999E-2</v>
      </c>
      <c r="N908" s="102">
        <v>0.74423413324847998</v>
      </c>
      <c r="O908" s="89">
        <v>6.1297467071935155E-4</v>
      </c>
      <c r="P908" s="90">
        <v>8.5430352921310362E-4</v>
      </c>
      <c r="Q908" s="102">
        <v>2.7933491107025353E-3</v>
      </c>
      <c r="R908" s="89">
        <v>7.2521479229989872E-4</v>
      </c>
      <c r="S908" s="90">
        <v>1.0107279635258358E-3</v>
      </c>
      <c r="T908" s="102">
        <v>3.9390366535305699E-3</v>
      </c>
      <c r="U908" s="89">
        <v>9.2212588999999994E-3</v>
      </c>
      <c r="V908" s="90">
        <v>6.3103712500000003E-3</v>
      </c>
      <c r="W908" s="102">
        <v>4.7941633417336198E-2</v>
      </c>
      <c r="X908" s="89">
        <v>2.6238008000000002E-3</v>
      </c>
      <c r="Y908" s="90">
        <v>1.2593109050000001E-3</v>
      </c>
      <c r="Z908" s="102">
        <v>8.9275351410072895E-3</v>
      </c>
      <c r="AA908" s="89">
        <v>1.49933615E-2</v>
      </c>
      <c r="AB908" s="90">
        <v>6.1107300899999996E-3</v>
      </c>
      <c r="AC908" s="102">
        <v>1.0563999416301833E-2</v>
      </c>
      <c r="AD908" s="89">
        <v>6.7472143000000002E-3</v>
      </c>
      <c r="AE908" s="90">
        <v>2.9068908550000001E-3</v>
      </c>
      <c r="AF908" s="102">
        <v>3.9338169239934301E-3</v>
      </c>
      <c r="AG908" s="89">
        <v>2.89368318E-2</v>
      </c>
      <c r="AH908" s="90">
        <v>1.8412177960000001E-2</v>
      </c>
      <c r="AI908" s="102">
        <v>0.10546584634164959</v>
      </c>
      <c r="AJ908" s="89">
        <v>9.5109509999999994E-2</v>
      </c>
      <c r="AK908" s="90">
        <v>6.1846183999999998E-2</v>
      </c>
      <c r="AL908" s="104">
        <v>6.1846183999999998E-2</v>
      </c>
    </row>
    <row r="909" spans="1:38" x14ac:dyDescent="0.25">
      <c r="A909" s="71">
        <v>1997</v>
      </c>
      <c r="B909" s="72">
        <v>24</v>
      </c>
      <c r="C909" s="89">
        <v>2.4157565499999998</v>
      </c>
      <c r="D909" s="90">
        <v>0.89200979049999995</v>
      </c>
      <c r="E909" s="102">
        <v>5.6132902196573244</v>
      </c>
      <c r="F909" s="89">
        <v>0.77966827000000005</v>
      </c>
      <c r="G909" s="90">
        <v>0.36834205549999999</v>
      </c>
      <c r="H909" s="102">
        <v>1.3606914129292131</v>
      </c>
      <c r="I909" s="89">
        <v>1.7204025199999999</v>
      </c>
      <c r="J909" s="90">
        <v>2.6852364875000001</v>
      </c>
      <c r="K909" s="102">
        <v>7.4658532660982404</v>
      </c>
      <c r="L909" s="89">
        <v>9.4809480000000002E-2</v>
      </c>
      <c r="M909" s="90">
        <v>6.1641163499999999E-2</v>
      </c>
      <c r="N909" s="102">
        <v>0.74440803850849624</v>
      </c>
      <c r="O909" s="89">
        <v>6.1297467071935155E-4</v>
      </c>
      <c r="P909" s="90">
        <v>8.5430352921310362E-4</v>
      </c>
      <c r="Q909" s="102">
        <v>2.8010056921652857E-3</v>
      </c>
      <c r="R909" s="89">
        <v>7.2521479229989872E-4</v>
      </c>
      <c r="S909" s="90">
        <v>1.0107279635258358E-3</v>
      </c>
      <c r="T909" s="102">
        <v>3.9759351482877483E-3</v>
      </c>
      <c r="U909" s="89">
        <v>9.5900758999999999E-3</v>
      </c>
      <c r="V909" s="90">
        <v>6.4823910600000003E-3</v>
      </c>
      <c r="W909" s="102">
        <v>4.8073008988487216E-2</v>
      </c>
      <c r="X909" s="89">
        <v>2.7287536999999998E-3</v>
      </c>
      <c r="Y909" s="90">
        <v>1.30761994E-3</v>
      </c>
      <c r="Z909" s="102">
        <v>8.9519989976573691E-3</v>
      </c>
      <c r="AA909" s="89">
        <v>1.55938676E-2</v>
      </c>
      <c r="AB909" s="90">
        <v>6.3858906200000001E-3</v>
      </c>
      <c r="AC909" s="102">
        <v>1.0592954090933714E-2</v>
      </c>
      <c r="AD909" s="89">
        <v>7.0167661000000003E-3</v>
      </c>
      <c r="AE909" s="90">
        <v>3.0308223850000001E-3</v>
      </c>
      <c r="AF909" s="102">
        <v>3.9446119349718835E-3</v>
      </c>
      <c r="AG909" s="89">
        <v>3.00957993E-2</v>
      </c>
      <c r="AH909" s="90">
        <v>1.8950911715000001E-2</v>
      </c>
      <c r="AI909" s="102">
        <v>0.10575490953749869</v>
      </c>
      <c r="AJ909" s="89">
        <v>9.5109509999999994E-2</v>
      </c>
      <c r="AK909" s="90">
        <v>6.1846183999999998E-2</v>
      </c>
      <c r="AL909" s="104">
        <v>6.1846183999999998E-2</v>
      </c>
    </row>
    <row r="910" spans="1:38" x14ac:dyDescent="0.25">
      <c r="A910" s="71">
        <v>1997</v>
      </c>
      <c r="B910" s="72">
        <v>25</v>
      </c>
      <c r="C910" s="89">
        <v>2.4157565499999998</v>
      </c>
      <c r="D910" s="90">
        <v>0.89200979049999995</v>
      </c>
      <c r="E910" s="102">
        <v>5.6162220202131721</v>
      </c>
      <c r="F910" s="89">
        <v>0.77966827000000005</v>
      </c>
      <c r="G910" s="90">
        <v>0.36834205549999999</v>
      </c>
      <c r="H910" s="102">
        <v>1.3630441138500058</v>
      </c>
      <c r="I910" s="89">
        <v>1.7204025199999999</v>
      </c>
      <c r="J910" s="90">
        <v>2.6852364875000001</v>
      </c>
      <c r="K910" s="102">
        <v>7.4719317465631256</v>
      </c>
      <c r="L910" s="89">
        <v>9.4809480000000002E-2</v>
      </c>
      <c r="M910" s="90">
        <v>6.1641163499999999E-2</v>
      </c>
      <c r="N910" s="102">
        <v>0.74451954982568425</v>
      </c>
      <c r="O910" s="89">
        <v>6.1297467071935155E-4</v>
      </c>
      <c r="P910" s="90">
        <v>8.5430352921310362E-4</v>
      </c>
      <c r="Q910" s="102">
        <v>2.8058474393423804E-3</v>
      </c>
      <c r="R910" s="89">
        <v>7.2521479229989872E-4</v>
      </c>
      <c r="S910" s="90">
        <v>1.0107279635258358E-3</v>
      </c>
      <c r="T910" s="102">
        <v>3.9992657633834945E-3</v>
      </c>
      <c r="U910" s="89">
        <v>9.5900758999999999E-3</v>
      </c>
      <c r="V910" s="90">
        <v>6.4823910600000003E-3</v>
      </c>
      <c r="W910" s="102">
        <v>4.8156082055245214E-2</v>
      </c>
      <c r="X910" s="89">
        <v>2.7287536999999998E-3</v>
      </c>
      <c r="Y910" s="90">
        <v>1.30761994E-3</v>
      </c>
      <c r="Z910" s="102">
        <v>8.9674876568711058E-3</v>
      </c>
      <c r="AA910" s="89">
        <v>1.55938676E-2</v>
      </c>
      <c r="AB910" s="90">
        <v>6.3858906200000001E-3</v>
      </c>
      <c r="AC910" s="102">
        <v>1.0611258413004237E-2</v>
      </c>
      <c r="AD910" s="89">
        <v>7.0167661000000003E-3</v>
      </c>
      <c r="AE910" s="90">
        <v>3.0308223850000001E-3</v>
      </c>
      <c r="AF910" s="102">
        <v>3.9514297744522465E-3</v>
      </c>
      <c r="AG910" s="89">
        <v>3.00957993E-2</v>
      </c>
      <c r="AH910" s="90">
        <v>1.8950911715000001E-2</v>
      </c>
      <c r="AI910" s="102">
        <v>0.10593794255266233</v>
      </c>
      <c r="AJ910" s="89">
        <v>9.5109509999999994E-2</v>
      </c>
      <c r="AK910" s="90">
        <v>6.1846183999999998E-2</v>
      </c>
      <c r="AL910" s="104">
        <v>6.1846183999999998E-2</v>
      </c>
    </row>
    <row r="911" spans="1:38" x14ac:dyDescent="0.25">
      <c r="A911" s="71">
        <v>1997</v>
      </c>
      <c r="B911" s="72">
        <v>26</v>
      </c>
      <c r="C911" s="89">
        <v>2.4157565499999998</v>
      </c>
      <c r="D911" s="90">
        <v>0.89200979049999995</v>
      </c>
      <c r="E911" s="102">
        <v>5.6170008383836771</v>
      </c>
      <c r="F911" s="89">
        <v>0.77966827000000005</v>
      </c>
      <c r="G911" s="90">
        <v>0.36834205549999999</v>
      </c>
      <c r="H911" s="102">
        <v>1.3636881985810596</v>
      </c>
      <c r="I911" s="89">
        <v>1.7204025199999999</v>
      </c>
      <c r="J911" s="90">
        <v>2.6852364875000001</v>
      </c>
      <c r="K911" s="102">
        <v>7.4735825191273912</v>
      </c>
      <c r="L911" s="89">
        <v>9.4809480000000002E-2</v>
      </c>
      <c r="M911" s="90">
        <v>6.1641163499999999E-2</v>
      </c>
      <c r="N911" s="102">
        <v>0.74454772816001424</v>
      </c>
      <c r="O911" s="89">
        <v>6.1297467071935155E-4</v>
      </c>
      <c r="P911" s="90">
        <v>8.5430352921310362E-4</v>
      </c>
      <c r="Q911" s="102">
        <v>2.8071770854043573E-3</v>
      </c>
      <c r="R911" s="89">
        <v>7.2521479229989872E-4</v>
      </c>
      <c r="S911" s="90">
        <v>1.0107279635258358E-3</v>
      </c>
      <c r="T911" s="102">
        <v>4.0056705950705079E-3</v>
      </c>
      <c r="U911" s="89">
        <v>9.5900758999999999E-3</v>
      </c>
      <c r="V911" s="90">
        <v>6.4823910600000003E-3</v>
      </c>
      <c r="W911" s="102">
        <v>4.8178907474566088E-2</v>
      </c>
      <c r="X911" s="89">
        <v>2.7287536999999998E-3</v>
      </c>
      <c r="Y911" s="90">
        <v>1.30761994E-3</v>
      </c>
      <c r="Z911" s="102">
        <v>8.9717194396053638E-3</v>
      </c>
      <c r="AA911" s="89">
        <v>1.55938676E-2</v>
      </c>
      <c r="AB911" s="90">
        <v>6.3858906200000001E-3</v>
      </c>
      <c r="AC911" s="102">
        <v>1.0616264937972525E-2</v>
      </c>
      <c r="AD911" s="89">
        <v>7.0167661000000003E-3</v>
      </c>
      <c r="AE911" s="90">
        <v>3.0308223850000001E-3</v>
      </c>
      <c r="AF911" s="102">
        <v>3.9532937382434829E-3</v>
      </c>
      <c r="AG911" s="89">
        <v>3.00957993E-2</v>
      </c>
      <c r="AH911" s="90">
        <v>1.8950911715000001E-2</v>
      </c>
      <c r="AI911" s="102">
        <v>0.1059878486390954</v>
      </c>
      <c r="AJ911" s="89">
        <v>9.5109509999999994E-2</v>
      </c>
      <c r="AK911" s="90">
        <v>6.1846183999999998E-2</v>
      </c>
      <c r="AL911" s="104">
        <v>6.1846183999999998E-2</v>
      </c>
    </row>
    <row r="912" spans="1:38" x14ac:dyDescent="0.25">
      <c r="A912" s="71">
        <v>1997</v>
      </c>
      <c r="B912" s="72">
        <v>27</v>
      </c>
      <c r="C912" s="89">
        <v>2.4157565499999998</v>
      </c>
      <c r="D912" s="90">
        <v>0.89200979049999995</v>
      </c>
      <c r="E912" s="102">
        <v>5.6172131504201497</v>
      </c>
      <c r="F912" s="89">
        <v>0.77966827000000005</v>
      </c>
      <c r="G912" s="90">
        <v>0.36834205549999999</v>
      </c>
      <c r="H912" s="102">
        <v>1.363857413896191</v>
      </c>
      <c r="I912" s="89">
        <v>1.7204025199999999</v>
      </c>
      <c r="J912" s="90">
        <v>2.6852364875000001</v>
      </c>
      <c r="K912" s="102">
        <v>7.4740227712883742</v>
      </c>
      <c r="L912" s="89">
        <v>9.4809480000000002E-2</v>
      </c>
      <c r="M912" s="90">
        <v>6.1641163499999999E-2</v>
      </c>
      <c r="N912" s="102">
        <v>0.74455520431594391</v>
      </c>
      <c r="O912" s="89">
        <v>6.1297467071935155E-4</v>
      </c>
      <c r="P912" s="90">
        <v>8.5430352921310362E-4</v>
      </c>
      <c r="Q912" s="102">
        <v>2.8075237527710323E-3</v>
      </c>
      <c r="R912" s="89">
        <v>7.2521479229989872E-4</v>
      </c>
      <c r="S912" s="90">
        <v>1.0107279635258358E-3</v>
      </c>
      <c r="T912" s="102">
        <v>4.007287801000077E-3</v>
      </c>
      <c r="U912" s="89">
        <v>9.5900758999999999E-3</v>
      </c>
      <c r="V912" s="90">
        <v>6.4823910600000003E-3</v>
      </c>
      <c r="W912" s="102">
        <v>4.8184798342335369E-2</v>
      </c>
      <c r="X912" s="89">
        <v>2.7287536999999998E-3</v>
      </c>
      <c r="Y912" s="90">
        <v>1.30761994E-3</v>
      </c>
      <c r="Z912" s="102">
        <v>8.9728308565231556E-3</v>
      </c>
      <c r="AA912" s="89">
        <v>1.55938676E-2</v>
      </c>
      <c r="AB912" s="90">
        <v>6.3858906200000001E-3</v>
      </c>
      <c r="AC912" s="102">
        <v>1.0617583699927961E-2</v>
      </c>
      <c r="AD912" s="89">
        <v>7.0167661000000003E-3</v>
      </c>
      <c r="AE912" s="90">
        <v>3.0308223850000001E-3</v>
      </c>
      <c r="AF912" s="102">
        <v>3.9537841116719053E-3</v>
      </c>
      <c r="AG912" s="89">
        <v>3.00957993E-2</v>
      </c>
      <c r="AH912" s="90">
        <v>1.8950911715000001E-2</v>
      </c>
      <c r="AI912" s="102">
        <v>0.10600112268700225</v>
      </c>
      <c r="AJ912" s="89">
        <v>9.5109509999999994E-2</v>
      </c>
      <c r="AK912" s="90">
        <v>6.1846183999999998E-2</v>
      </c>
      <c r="AL912" s="104">
        <v>6.1846183999999998E-2</v>
      </c>
    </row>
    <row r="913" spans="1:38" x14ac:dyDescent="0.25">
      <c r="A913" s="71">
        <v>1997</v>
      </c>
      <c r="B913" s="72">
        <v>28</v>
      </c>
      <c r="C913" s="89">
        <v>2.4157565499999998</v>
      </c>
      <c r="D913" s="90">
        <v>0.89200979049999995</v>
      </c>
      <c r="E913" s="102">
        <v>5.6173676967551076</v>
      </c>
      <c r="F913" s="89">
        <v>0.77966827000000005</v>
      </c>
      <c r="G913" s="90">
        <v>0.36834205549999999</v>
      </c>
      <c r="H913" s="102">
        <v>1.363981000849471</v>
      </c>
      <c r="I913" s="89">
        <v>1.7204025199999999</v>
      </c>
      <c r="J913" s="90">
        <v>2.6852364875000001</v>
      </c>
      <c r="K913" s="102">
        <v>7.4743549552310098</v>
      </c>
      <c r="L913" s="89">
        <v>9.4809480000000002E-2</v>
      </c>
      <c r="M913" s="90">
        <v>6.1641163499999999E-2</v>
      </c>
      <c r="N913" s="102">
        <v>0.74456313861629952</v>
      </c>
      <c r="O913" s="89">
        <v>6.1297467071935155E-4</v>
      </c>
      <c r="P913" s="90">
        <v>8.5430352921310362E-4</v>
      </c>
      <c r="Q913" s="102">
        <v>2.8077811998045888E-3</v>
      </c>
      <c r="R913" s="89">
        <v>7.2521479229989872E-4</v>
      </c>
      <c r="S913" s="90">
        <v>1.0107279635258358E-3</v>
      </c>
      <c r="T913" s="102">
        <v>4.0085797690615791E-3</v>
      </c>
      <c r="U913" s="89">
        <v>9.5900758999999999E-3</v>
      </c>
      <c r="V913" s="90">
        <v>6.4823910600000003E-3</v>
      </c>
      <c r="W913" s="102">
        <v>4.8189235323175303E-2</v>
      </c>
      <c r="X913" s="89">
        <v>2.7287536999999998E-3</v>
      </c>
      <c r="Y913" s="90">
        <v>1.30761994E-3</v>
      </c>
      <c r="Z913" s="102">
        <v>8.9736458375361625E-3</v>
      </c>
      <c r="AA913" s="89">
        <v>1.55938676E-2</v>
      </c>
      <c r="AB913" s="90">
        <v>6.3858906200000001E-3</v>
      </c>
      <c r="AC913" s="102">
        <v>1.0618547415001074E-2</v>
      </c>
      <c r="AD913" s="89">
        <v>7.0167661000000003E-3</v>
      </c>
      <c r="AE913" s="90">
        <v>3.0308223850000001E-3</v>
      </c>
      <c r="AF913" s="102">
        <v>3.9541451881649784E-3</v>
      </c>
      <c r="AG913" s="89">
        <v>3.00957993E-2</v>
      </c>
      <c r="AH913" s="90">
        <v>1.8950911715000001E-2</v>
      </c>
      <c r="AI913" s="102">
        <v>0.1060107550807434</v>
      </c>
      <c r="AJ913" s="89">
        <v>9.5109509999999994E-2</v>
      </c>
      <c r="AK913" s="90">
        <v>6.1846183999999998E-2</v>
      </c>
      <c r="AL913" s="104">
        <v>6.1846183999999998E-2</v>
      </c>
    </row>
    <row r="914" spans="1:38" x14ac:dyDescent="0.25">
      <c r="A914" s="71">
        <v>1997</v>
      </c>
      <c r="B914" s="72">
        <v>29</v>
      </c>
      <c r="C914" s="89">
        <v>2.4157565499999998</v>
      </c>
      <c r="D914" s="90">
        <v>0.89200979049999995</v>
      </c>
      <c r="E914" s="102">
        <v>5.6174565957005145</v>
      </c>
      <c r="F914" s="89">
        <v>0.77966827000000005</v>
      </c>
      <c r="G914" s="90">
        <v>0.36834205549999999</v>
      </c>
      <c r="H914" s="102">
        <v>1.3640557074797364</v>
      </c>
      <c r="I914" s="89">
        <v>1.7204025199999999</v>
      </c>
      <c r="J914" s="90">
        <v>2.6852364875000001</v>
      </c>
      <c r="K914" s="102">
        <v>7.4745332592312339</v>
      </c>
      <c r="L914" s="89">
        <v>9.4809480000000002E-2</v>
      </c>
      <c r="M914" s="90">
        <v>6.1641163499999999E-2</v>
      </c>
      <c r="N914" s="102">
        <v>0.74456657134357329</v>
      </c>
      <c r="O914" s="89">
        <v>6.1297467071935155E-4</v>
      </c>
      <c r="P914" s="90">
        <v>8.5430352921310362E-4</v>
      </c>
      <c r="Q914" s="102">
        <v>2.8079303977072987E-3</v>
      </c>
      <c r="R914" s="89">
        <v>7.2521479229989872E-4</v>
      </c>
      <c r="S914" s="90">
        <v>1.0107279635258358E-3</v>
      </c>
      <c r="T914" s="102">
        <v>4.0093107500493823E-3</v>
      </c>
      <c r="U914" s="89">
        <v>9.5900758999999999E-3</v>
      </c>
      <c r="V914" s="90">
        <v>6.4823910600000003E-3</v>
      </c>
      <c r="W914" s="102">
        <v>4.8191793502897678E-2</v>
      </c>
      <c r="X914" s="89">
        <v>2.7287536999999998E-3</v>
      </c>
      <c r="Y914" s="90">
        <v>1.30761994E-3</v>
      </c>
      <c r="Z914" s="102">
        <v>8.9741384358877317E-3</v>
      </c>
      <c r="AA914" s="89">
        <v>1.55938676E-2</v>
      </c>
      <c r="AB914" s="90">
        <v>6.3858906200000001E-3</v>
      </c>
      <c r="AC914" s="102">
        <v>1.0619139945829581E-2</v>
      </c>
      <c r="AD914" s="89">
        <v>7.0167661000000003E-3</v>
      </c>
      <c r="AE914" s="90">
        <v>3.0308223850000001E-3</v>
      </c>
      <c r="AF914" s="102">
        <v>3.9543596530816532E-3</v>
      </c>
      <c r="AG914" s="89">
        <v>3.00957993E-2</v>
      </c>
      <c r="AH914" s="90">
        <v>1.8950911715000001E-2</v>
      </c>
      <c r="AI914" s="102">
        <v>0.10601634523765679</v>
      </c>
      <c r="AJ914" s="89">
        <v>9.5109509999999994E-2</v>
      </c>
      <c r="AK914" s="90">
        <v>6.1846183999999998E-2</v>
      </c>
      <c r="AL914" s="104">
        <v>6.1846183999999998E-2</v>
      </c>
    </row>
    <row r="915" spans="1:38" x14ac:dyDescent="0.25">
      <c r="A915" s="71">
        <v>1997</v>
      </c>
      <c r="B915" s="72">
        <v>30</v>
      </c>
      <c r="C915" s="89">
        <v>2.4157565499999998</v>
      </c>
      <c r="D915" s="90">
        <v>0.89200979049999995</v>
      </c>
      <c r="E915" s="102">
        <v>5.6174682777870295</v>
      </c>
      <c r="F915" s="89">
        <v>0.77966827000000005</v>
      </c>
      <c r="G915" s="90">
        <v>0.36834205549999999</v>
      </c>
      <c r="H915" s="102">
        <v>1.3640626861374694</v>
      </c>
      <c r="I915" s="89">
        <v>1.7204025199999999</v>
      </c>
      <c r="J915" s="90">
        <v>2.6852364875000001</v>
      </c>
      <c r="K915" s="102">
        <v>7.4745465328295042</v>
      </c>
      <c r="L915" s="89">
        <v>9.4809480000000002E-2</v>
      </c>
      <c r="M915" s="90">
        <v>6.1641163499999999E-2</v>
      </c>
      <c r="N915" s="102">
        <v>0.74456761170100627</v>
      </c>
      <c r="O915" s="89">
        <v>6.1297467071935155E-4</v>
      </c>
      <c r="P915" s="90">
        <v>8.5430352921310362E-4</v>
      </c>
      <c r="Q915" s="102">
        <v>2.8079459261167016E-3</v>
      </c>
      <c r="R915" s="89">
        <v>7.2521479229989872E-4</v>
      </c>
      <c r="S915" s="90">
        <v>1.0107279635258358E-3</v>
      </c>
      <c r="T915" s="102">
        <v>4.0093590596402707E-3</v>
      </c>
      <c r="U915" s="89">
        <v>9.5900758999999999E-3</v>
      </c>
      <c r="V915" s="90">
        <v>6.4823910600000003E-3</v>
      </c>
      <c r="W915" s="102">
        <v>4.8191990349354036E-2</v>
      </c>
      <c r="X915" s="89">
        <v>2.7287536999999998E-3</v>
      </c>
      <c r="Y915" s="90">
        <v>1.30761994E-3</v>
      </c>
      <c r="Z915" s="102">
        <v>8.9741768079377102E-3</v>
      </c>
      <c r="AA915" s="89">
        <v>1.55938676E-2</v>
      </c>
      <c r="AB915" s="90">
        <v>6.3858906200000001E-3</v>
      </c>
      <c r="AC915" s="102">
        <v>1.0619175036273994E-2</v>
      </c>
      <c r="AD915" s="89">
        <v>7.0167661000000003E-3</v>
      </c>
      <c r="AE915" s="90">
        <v>3.0308223850000001E-3</v>
      </c>
      <c r="AF915" s="102">
        <v>3.9543719402916518E-3</v>
      </c>
      <c r="AG915" s="89">
        <v>3.00957993E-2</v>
      </c>
      <c r="AH915" s="90">
        <v>1.8950911715000001E-2</v>
      </c>
      <c r="AI915" s="102">
        <v>0.10601681870712841</v>
      </c>
      <c r="AJ915" s="89">
        <v>9.5109509999999994E-2</v>
      </c>
      <c r="AK915" s="90">
        <v>6.1846183999999998E-2</v>
      </c>
      <c r="AL915" s="104">
        <v>6.1846183999999998E-2</v>
      </c>
    </row>
    <row r="916" spans="1:38" ht="13" x14ac:dyDescent="0.3">
      <c r="A916" s="71">
        <v>1997</v>
      </c>
      <c r="B916" s="72">
        <v>31</v>
      </c>
      <c r="C916" s="89">
        <v>2.4157565499999998</v>
      </c>
      <c r="D916" s="90">
        <v>0.89200979049999995</v>
      </c>
      <c r="E916" s="91">
        <v>5.6174682777870295</v>
      </c>
      <c r="F916" s="89">
        <v>0.77966827000000005</v>
      </c>
      <c r="G916" s="90">
        <v>0.36834205549999999</v>
      </c>
      <c r="H916" s="91">
        <v>1.3640626861374694</v>
      </c>
      <c r="I916" s="89">
        <v>1.7204025199999999</v>
      </c>
      <c r="J916" s="90">
        <v>2.6852364875000001</v>
      </c>
      <c r="K916" s="91">
        <v>7.4745465328295042</v>
      </c>
      <c r="L916" s="89">
        <v>9.4809480000000002E-2</v>
      </c>
      <c r="M916" s="90">
        <v>6.1641163499999999E-2</v>
      </c>
      <c r="N916" s="91">
        <v>0.74456761170100627</v>
      </c>
      <c r="O916" s="89">
        <v>6.1297467071935155E-4</v>
      </c>
      <c r="P916" s="90">
        <v>8.5430352921310362E-4</v>
      </c>
      <c r="Q916" s="91">
        <v>2.8079459261167016E-3</v>
      </c>
      <c r="R916" s="89">
        <v>7.2521479229989872E-4</v>
      </c>
      <c r="S916" s="90">
        <v>1.0107279635258358E-3</v>
      </c>
      <c r="T916" s="91">
        <v>4.0093590596402707E-3</v>
      </c>
      <c r="U916" s="89">
        <v>9.5900758999999999E-3</v>
      </c>
      <c r="V916" s="90">
        <v>6.4823910600000003E-3</v>
      </c>
      <c r="W916" s="91">
        <v>4.8191990349354036E-2</v>
      </c>
      <c r="X916" s="89">
        <v>2.7287536999999998E-3</v>
      </c>
      <c r="Y916" s="90">
        <v>1.30761994E-3</v>
      </c>
      <c r="Z916" s="91">
        <v>8.9741768079377102E-3</v>
      </c>
      <c r="AA916" s="89">
        <v>1.55938676E-2</v>
      </c>
      <c r="AB916" s="90">
        <v>6.3858906200000001E-3</v>
      </c>
      <c r="AC916" s="91">
        <v>1.0619175036273994E-2</v>
      </c>
      <c r="AD916" s="89">
        <v>7.0167661000000003E-3</v>
      </c>
      <c r="AE916" s="90">
        <v>3.0308223850000001E-3</v>
      </c>
      <c r="AF916" s="91">
        <v>3.9543719402916518E-3</v>
      </c>
      <c r="AG916" s="89">
        <v>3.00957993E-2</v>
      </c>
      <c r="AH916" s="90">
        <v>1.8950911715000001E-2</v>
      </c>
      <c r="AI916" s="91">
        <v>0.10601681870712841</v>
      </c>
      <c r="AJ916" s="89">
        <v>9.5109509999999994E-2</v>
      </c>
      <c r="AK916" s="90">
        <v>6.1846183999999998E-2</v>
      </c>
      <c r="AL916" s="104">
        <v>6.1846183999999998E-2</v>
      </c>
    </row>
    <row r="917" spans="1:38" ht="13" x14ac:dyDescent="0.3">
      <c r="A917" s="71">
        <v>1997</v>
      </c>
      <c r="B917" s="72">
        <v>32</v>
      </c>
      <c r="C917" s="89">
        <v>2.4157565499999998</v>
      </c>
      <c r="D917" s="90">
        <v>0.89200979049999995</v>
      </c>
      <c r="E917" s="91">
        <v>5.6174682777870295</v>
      </c>
      <c r="F917" s="89">
        <v>0.77966827000000005</v>
      </c>
      <c r="G917" s="90">
        <v>0.36834205549999999</v>
      </c>
      <c r="H917" s="91">
        <v>1.3640626861374694</v>
      </c>
      <c r="I917" s="89">
        <v>1.7204025199999999</v>
      </c>
      <c r="J917" s="90">
        <v>2.6852364875000001</v>
      </c>
      <c r="K917" s="91">
        <v>7.4745465328295042</v>
      </c>
      <c r="L917" s="89">
        <v>9.4809480000000002E-2</v>
      </c>
      <c r="M917" s="90">
        <v>6.1641163499999999E-2</v>
      </c>
      <c r="N917" s="91">
        <v>0.74456761170100627</v>
      </c>
      <c r="O917" s="89">
        <v>6.1297467071935155E-4</v>
      </c>
      <c r="P917" s="90">
        <v>8.5430352921310362E-4</v>
      </c>
      <c r="Q917" s="91">
        <v>2.8079459261167016E-3</v>
      </c>
      <c r="R917" s="89">
        <v>7.2521479229989872E-4</v>
      </c>
      <c r="S917" s="90">
        <v>1.0107279635258358E-3</v>
      </c>
      <c r="T917" s="91">
        <v>4.0093590596402707E-3</v>
      </c>
      <c r="U917" s="89">
        <v>9.5900758999999999E-3</v>
      </c>
      <c r="V917" s="90">
        <v>6.4823910600000003E-3</v>
      </c>
      <c r="W917" s="91">
        <v>4.8191990349354036E-2</v>
      </c>
      <c r="X917" s="89">
        <v>2.7287536999999998E-3</v>
      </c>
      <c r="Y917" s="90">
        <v>1.30761994E-3</v>
      </c>
      <c r="Z917" s="91">
        <v>8.9741768079377102E-3</v>
      </c>
      <c r="AA917" s="89">
        <v>1.55938676E-2</v>
      </c>
      <c r="AB917" s="90">
        <v>6.3858906200000001E-3</v>
      </c>
      <c r="AC917" s="91">
        <v>1.0619175036273994E-2</v>
      </c>
      <c r="AD917" s="89">
        <v>7.0167661000000003E-3</v>
      </c>
      <c r="AE917" s="90">
        <v>3.0308223850000001E-3</v>
      </c>
      <c r="AF917" s="91">
        <v>3.9543719402916518E-3</v>
      </c>
      <c r="AG917" s="89">
        <v>3.00957993E-2</v>
      </c>
      <c r="AH917" s="90">
        <v>1.8950911715000001E-2</v>
      </c>
      <c r="AI917" s="91">
        <v>0.10601681870712841</v>
      </c>
      <c r="AJ917" s="89">
        <v>9.5109509999999994E-2</v>
      </c>
      <c r="AK917" s="90">
        <v>6.1846183999999998E-2</v>
      </c>
      <c r="AL917" s="104">
        <v>6.1846183999999998E-2</v>
      </c>
    </row>
    <row r="918" spans="1:38" ht="13" x14ac:dyDescent="0.3">
      <c r="A918" s="71">
        <v>1997</v>
      </c>
      <c r="B918" s="72">
        <v>33</v>
      </c>
      <c r="C918" s="89">
        <v>2.4157565499999998</v>
      </c>
      <c r="D918" s="90">
        <v>0.89200979049999995</v>
      </c>
      <c r="E918" s="91">
        <v>5.6174682777870295</v>
      </c>
      <c r="F918" s="89">
        <v>0.77966827000000005</v>
      </c>
      <c r="G918" s="90">
        <v>0.36834205549999999</v>
      </c>
      <c r="H918" s="91">
        <v>1.3640626861374694</v>
      </c>
      <c r="I918" s="89">
        <v>1.7204025199999999</v>
      </c>
      <c r="J918" s="90">
        <v>2.6852364875000001</v>
      </c>
      <c r="K918" s="91">
        <v>7.4745465328295042</v>
      </c>
      <c r="L918" s="89">
        <v>9.4809480000000002E-2</v>
      </c>
      <c r="M918" s="90">
        <v>6.1641163499999999E-2</v>
      </c>
      <c r="N918" s="91">
        <v>0.74456761170100627</v>
      </c>
      <c r="O918" s="89">
        <v>6.1297467071935155E-4</v>
      </c>
      <c r="P918" s="90">
        <v>8.5430352921310362E-4</v>
      </c>
      <c r="Q918" s="91">
        <v>2.8079459261167016E-3</v>
      </c>
      <c r="R918" s="89">
        <v>7.2521479229989872E-4</v>
      </c>
      <c r="S918" s="90">
        <v>1.0107279635258358E-3</v>
      </c>
      <c r="T918" s="91">
        <v>4.0093590596402707E-3</v>
      </c>
      <c r="U918" s="89">
        <v>9.5900758999999999E-3</v>
      </c>
      <c r="V918" s="90">
        <v>6.4823910600000003E-3</v>
      </c>
      <c r="W918" s="91">
        <v>4.8191990349354036E-2</v>
      </c>
      <c r="X918" s="89">
        <v>2.7287536999999998E-3</v>
      </c>
      <c r="Y918" s="90">
        <v>1.30761994E-3</v>
      </c>
      <c r="Z918" s="91">
        <v>8.9741768079377102E-3</v>
      </c>
      <c r="AA918" s="89">
        <v>1.55938676E-2</v>
      </c>
      <c r="AB918" s="90">
        <v>6.3858906200000001E-3</v>
      </c>
      <c r="AC918" s="91">
        <v>1.0619175036273994E-2</v>
      </c>
      <c r="AD918" s="89">
        <v>7.0167661000000003E-3</v>
      </c>
      <c r="AE918" s="90">
        <v>3.0308223850000001E-3</v>
      </c>
      <c r="AF918" s="91">
        <v>3.9543719402916518E-3</v>
      </c>
      <c r="AG918" s="89">
        <v>3.00957993E-2</v>
      </c>
      <c r="AH918" s="90">
        <v>1.8950911715000001E-2</v>
      </c>
      <c r="AI918" s="91">
        <v>0.10601681870712841</v>
      </c>
      <c r="AJ918" s="89">
        <v>9.5109509999999994E-2</v>
      </c>
      <c r="AK918" s="90">
        <v>6.1846183999999998E-2</v>
      </c>
      <c r="AL918" s="104">
        <v>6.1846183999999998E-2</v>
      </c>
    </row>
    <row r="919" spans="1:38" ht="13" x14ac:dyDescent="0.3">
      <c r="A919" s="71">
        <v>1997</v>
      </c>
      <c r="B919" s="72">
        <v>34</v>
      </c>
      <c r="C919" s="89">
        <v>2.4157565499999998</v>
      </c>
      <c r="D919" s="90">
        <v>0.89200979049999995</v>
      </c>
      <c r="E919" s="91">
        <v>5.6174682777870295</v>
      </c>
      <c r="F919" s="89">
        <v>0.77966827000000005</v>
      </c>
      <c r="G919" s="90">
        <v>0.36834205549999999</v>
      </c>
      <c r="H919" s="91">
        <v>1.3640626861374694</v>
      </c>
      <c r="I919" s="89">
        <v>1.7204025199999999</v>
      </c>
      <c r="J919" s="90">
        <v>2.6852364875000001</v>
      </c>
      <c r="K919" s="91">
        <v>7.4745465328295042</v>
      </c>
      <c r="L919" s="89">
        <v>9.4809480000000002E-2</v>
      </c>
      <c r="M919" s="90">
        <v>6.1641163499999999E-2</v>
      </c>
      <c r="N919" s="91">
        <v>0.74456761170100627</v>
      </c>
      <c r="O919" s="89">
        <v>6.1297467071935155E-4</v>
      </c>
      <c r="P919" s="90">
        <v>8.5430352921310362E-4</v>
      </c>
      <c r="Q919" s="91">
        <v>2.8079459261167016E-3</v>
      </c>
      <c r="R919" s="89">
        <v>7.2521479229989872E-4</v>
      </c>
      <c r="S919" s="90">
        <v>1.0107279635258358E-3</v>
      </c>
      <c r="T919" s="91">
        <v>4.0093590596402707E-3</v>
      </c>
      <c r="U919" s="89">
        <v>9.5900758999999999E-3</v>
      </c>
      <c r="V919" s="90">
        <v>6.4823910600000003E-3</v>
      </c>
      <c r="W919" s="91">
        <v>4.8191990349354036E-2</v>
      </c>
      <c r="X919" s="89">
        <v>2.7287536999999998E-3</v>
      </c>
      <c r="Y919" s="90">
        <v>1.30761994E-3</v>
      </c>
      <c r="Z919" s="91">
        <v>8.9741768079377102E-3</v>
      </c>
      <c r="AA919" s="89">
        <v>1.55938676E-2</v>
      </c>
      <c r="AB919" s="90">
        <v>6.3858906200000001E-3</v>
      </c>
      <c r="AC919" s="91">
        <v>1.0619175036273994E-2</v>
      </c>
      <c r="AD919" s="89">
        <v>7.0167661000000003E-3</v>
      </c>
      <c r="AE919" s="90">
        <v>3.0308223850000001E-3</v>
      </c>
      <c r="AF919" s="91">
        <v>3.9543719402916518E-3</v>
      </c>
      <c r="AG919" s="89">
        <v>3.00957993E-2</v>
      </c>
      <c r="AH919" s="90">
        <v>1.8950911715000001E-2</v>
      </c>
      <c r="AI919" s="91">
        <v>0.10601681870712841</v>
      </c>
      <c r="AJ919" s="89">
        <v>9.5109509999999994E-2</v>
      </c>
      <c r="AK919" s="90">
        <v>6.1846183999999998E-2</v>
      </c>
      <c r="AL919" s="104">
        <v>6.1846183999999998E-2</v>
      </c>
    </row>
    <row r="920" spans="1:38" ht="13" x14ac:dyDescent="0.3">
      <c r="A920" s="71">
        <v>1997</v>
      </c>
      <c r="B920" s="72">
        <v>35</v>
      </c>
      <c r="C920" s="89">
        <v>2.4157565499999998</v>
      </c>
      <c r="D920" s="90">
        <v>0.89200979049999995</v>
      </c>
      <c r="E920" s="91">
        <v>5.6174682777870295</v>
      </c>
      <c r="F920" s="89">
        <v>0.77966827000000005</v>
      </c>
      <c r="G920" s="90">
        <v>0.36834205549999999</v>
      </c>
      <c r="H920" s="91">
        <v>1.3640626861374694</v>
      </c>
      <c r="I920" s="89">
        <v>1.7204025199999999</v>
      </c>
      <c r="J920" s="90">
        <v>2.6852364875000001</v>
      </c>
      <c r="K920" s="91">
        <v>7.4745465328295042</v>
      </c>
      <c r="L920" s="89">
        <v>9.4809480000000002E-2</v>
      </c>
      <c r="M920" s="90">
        <v>6.1641163499999999E-2</v>
      </c>
      <c r="N920" s="91">
        <v>0.74456761170100627</v>
      </c>
      <c r="O920" s="89">
        <v>6.1297467071935155E-4</v>
      </c>
      <c r="P920" s="90">
        <v>8.5430352921310362E-4</v>
      </c>
      <c r="Q920" s="91">
        <v>2.8079459261167016E-3</v>
      </c>
      <c r="R920" s="89">
        <v>7.2521479229989872E-4</v>
      </c>
      <c r="S920" s="90">
        <v>1.0107279635258358E-3</v>
      </c>
      <c r="T920" s="91">
        <v>4.0093590596402707E-3</v>
      </c>
      <c r="U920" s="89">
        <v>9.5900758999999999E-3</v>
      </c>
      <c r="V920" s="90">
        <v>6.4823910600000003E-3</v>
      </c>
      <c r="W920" s="91">
        <v>4.8191990349354036E-2</v>
      </c>
      <c r="X920" s="89">
        <v>2.7287536999999998E-3</v>
      </c>
      <c r="Y920" s="90">
        <v>1.30761994E-3</v>
      </c>
      <c r="Z920" s="91">
        <v>8.9741768079377102E-3</v>
      </c>
      <c r="AA920" s="89">
        <v>1.55938676E-2</v>
      </c>
      <c r="AB920" s="90">
        <v>6.3858906200000001E-3</v>
      </c>
      <c r="AC920" s="91">
        <v>1.0619175036273994E-2</v>
      </c>
      <c r="AD920" s="89">
        <v>7.0167661000000003E-3</v>
      </c>
      <c r="AE920" s="90">
        <v>3.0308223850000001E-3</v>
      </c>
      <c r="AF920" s="91">
        <v>3.9543719402916518E-3</v>
      </c>
      <c r="AG920" s="89">
        <v>3.00957993E-2</v>
      </c>
      <c r="AH920" s="90">
        <v>1.8950911715000001E-2</v>
      </c>
      <c r="AI920" s="91">
        <v>0.10601681870712841</v>
      </c>
      <c r="AJ920" s="89">
        <v>9.5109509999999994E-2</v>
      </c>
      <c r="AK920" s="90">
        <v>6.1846183999999998E-2</v>
      </c>
      <c r="AL920" s="104">
        <v>6.1846183999999998E-2</v>
      </c>
    </row>
    <row r="921" spans="1:38" ht="13" x14ac:dyDescent="0.3">
      <c r="A921" s="71">
        <v>1997</v>
      </c>
      <c r="B921" s="72">
        <v>36</v>
      </c>
      <c r="C921" s="89">
        <v>2.4157565499999998</v>
      </c>
      <c r="D921" s="90">
        <v>0.89200979049999995</v>
      </c>
      <c r="E921" s="91">
        <v>5.6174682777870295</v>
      </c>
      <c r="F921" s="89">
        <v>0.77966827000000005</v>
      </c>
      <c r="G921" s="90">
        <v>0.36834205549999999</v>
      </c>
      <c r="H921" s="91">
        <v>1.3640626861374694</v>
      </c>
      <c r="I921" s="89">
        <v>1.7204025199999999</v>
      </c>
      <c r="J921" s="90">
        <v>2.6852364875000001</v>
      </c>
      <c r="K921" s="91">
        <v>7.4745465328295042</v>
      </c>
      <c r="L921" s="89">
        <v>9.4809480000000002E-2</v>
      </c>
      <c r="M921" s="90">
        <v>6.1641163499999999E-2</v>
      </c>
      <c r="N921" s="91">
        <v>0.74456761170100627</v>
      </c>
      <c r="O921" s="89">
        <v>6.1297467071935155E-4</v>
      </c>
      <c r="P921" s="90">
        <v>8.5430352921310362E-4</v>
      </c>
      <c r="Q921" s="91">
        <v>2.8079459261167016E-3</v>
      </c>
      <c r="R921" s="89">
        <v>7.2521479229989872E-4</v>
      </c>
      <c r="S921" s="90">
        <v>1.0107279635258358E-3</v>
      </c>
      <c r="T921" s="91">
        <v>4.0093590596402707E-3</v>
      </c>
      <c r="U921" s="89">
        <v>9.5900758999999999E-3</v>
      </c>
      <c r="V921" s="90">
        <v>6.4823910600000003E-3</v>
      </c>
      <c r="W921" s="91">
        <v>4.8191990349354036E-2</v>
      </c>
      <c r="X921" s="89">
        <v>2.7287536999999998E-3</v>
      </c>
      <c r="Y921" s="90">
        <v>1.30761994E-3</v>
      </c>
      <c r="Z921" s="91">
        <v>8.9741768079377102E-3</v>
      </c>
      <c r="AA921" s="89">
        <v>1.55938676E-2</v>
      </c>
      <c r="AB921" s="90">
        <v>6.3858906200000001E-3</v>
      </c>
      <c r="AC921" s="91">
        <v>1.0619175036273994E-2</v>
      </c>
      <c r="AD921" s="89">
        <v>7.0167661000000003E-3</v>
      </c>
      <c r="AE921" s="90">
        <v>3.0308223850000001E-3</v>
      </c>
      <c r="AF921" s="91">
        <v>3.9543719402916518E-3</v>
      </c>
      <c r="AG921" s="89">
        <v>3.00957993E-2</v>
      </c>
      <c r="AH921" s="90">
        <v>1.8950911715000001E-2</v>
      </c>
      <c r="AI921" s="91">
        <v>0.10601681870712841</v>
      </c>
      <c r="AJ921" s="89">
        <v>9.5109509999999994E-2</v>
      </c>
      <c r="AK921" s="90">
        <v>6.1846183999999998E-2</v>
      </c>
      <c r="AL921" s="104">
        <v>6.1846183999999998E-2</v>
      </c>
    </row>
    <row r="922" spans="1:38" ht="13" x14ac:dyDescent="0.3">
      <c r="A922" s="71">
        <v>1997</v>
      </c>
      <c r="B922" s="72">
        <v>37</v>
      </c>
      <c r="C922" s="89">
        <v>2.4157565499999998</v>
      </c>
      <c r="D922" s="90">
        <v>0.89200979049999995</v>
      </c>
      <c r="E922" s="91">
        <v>5.6174682777870295</v>
      </c>
      <c r="F922" s="89">
        <v>0.77966827000000005</v>
      </c>
      <c r="G922" s="90">
        <v>0.36834205549999999</v>
      </c>
      <c r="H922" s="91">
        <v>1.3640626861374694</v>
      </c>
      <c r="I922" s="89">
        <v>1.7204025199999999</v>
      </c>
      <c r="J922" s="90">
        <v>2.6852364875000001</v>
      </c>
      <c r="K922" s="91">
        <v>7.4745465328295042</v>
      </c>
      <c r="L922" s="89">
        <v>9.4809480000000002E-2</v>
      </c>
      <c r="M922" s="90">
        <v>6.1641163499999999E-2</v>
      </c>
      <c r="N922" s="91">
        <v>0.74456761170100627</v>
      </c>
      <c r="O922" s="89">
        <v>6.1297467071935155E-4</v>
      </c>
      <c r="P922" s="90">
        <v>8.5430352921310362E-4</v>
      </c>
      <c r="Q922" s="91">
        <v>2.8079459261167016E-3</v>
      </c>
      <c r="R922" s="89">
        <v>7.2521479229989872E-4</v>
      </c>
      <c r="S922" s="90">
        <v>1.0107279635258358E-3</v>
      </c>
      <c r="T922" s="91">
        <v>4.0093590596402707E-3</v>
      </c>
      <c r="U922" s="89">
        <v>9.5900758999999999E-3</v>
      </c>
      <c r="V922" s="90">
        <v>6.4823910600000003E-3</v>
      </c>
      <c r="W922" s="91">
        <v>4.8191990349354036E-2</v>
      </c>
      <c r="X922" s="89">
        <v>2.7287536999999998E-3</v>
      </c>
      <c r="Y922" s="90">
        <v>1.30761994E-3</v>
      </c>
      <c r="Z922" s="91">
        <v>8.9741768079377102E-3</v>
      </c>
      <c r="AA922" s="89">
        <v>1.55938676E-2</v>
      </c>
      <c r="AB922" s="90">
        <v>6.3858906200000001E-3</v>
      </c>
      <c r="AC922" s="91">
        <v>1.0619175036273994E-2</v>
      </c>
      <c r="AD922" s="89">
        <v>7.0167661000000003E-3</v>
      </c>
      <c r="AE922" s="90">
        <v>3.0308223850000001E-3</v>
      </c>
      <c r="AF922" s="91">
        <v>3.9543719402916518E-3</v>
      </c>
      <c r="AG922" s="89">
        <v>3.00957993E-2</v>
      </c>
      <c r="AH922" s="90">
        <v>1.8950911715000001E-2</v>
      </c>
      <c r="AI922" s="91">
        <v>0.10601681870712841</v>
      </c>
      <c r="AJ922" s="89">
        <v>9.5109509999999994E-2</v>
      </c>
      <c r="AK922" s="90">
        <v>6.1846183999999998E-2</v>
      </c>
      <c r="AL922" s="104">
        <v>6.1846183999999998E-2</v>
      </c>
    </row>
    <row r="923" spans="1:38" ht="13" x14ac:dyDescent="0.3">
      <c r="A923" s="71">
        <v>1997</v>
      </c>
      <c r="B923" s="72">
        <v>38</v>
      </c>
      <c r="C923" s="89">
        <v>2.4157565499999998</v>
      </c>
      <c r="D923" s="90">
        <v>0.89200979049999995</v>
      </c>
      <c r="E923" s="91">
        <v>5.6174682777870295</v>
      </c>
      <c r="F923" s="89">
        <v>0.77966827000000005</v>
      </c>
      <c r="G923" s="90">
        <v>0.36834205549999999</v>
      </c>
      <c r="H923" s="91">
        <v>1.3640626861374694</v>
      </c>
      <c r="I923" s="89">
        <v>1.7204025199999999</v>
      </c>
      <c r="J923" s="90">
        <v>2.6852364875000001</v>
      </c>
      <c r="K923" s="91">
        <v>7.4745465328295042</v>
      </c>
      <c r="L923" s="89">
        <v>9.4809480000000002E-2</v>
      </c>
      <c r="M923" s="90">
        <v>6.1641163499999999E-2</v>
      </c>
      <c r="N923" s="91">
        <v>0.74456761170100627</v>
      </c>
      <c r="O923" s="89">
        <v>6.1297467071935155E-4</v>
      </c>
      <c r="P923" s="90">
        <v>8.5430352921310362E-4</v>
      </c>
      <c r="Q923" s="91">
        <v>2.8079459261167016E-3</v>
      </c>
      <c r="R923" s="89">
        <v>7.2521479229989872E-4</v>
      </c>
      <c r="S923" s="90">
        <v>1.0107279635258358E-3</v>
      </c>
      <c r="T923" s="91">
        <v>4.0093590596402707E-3</v>
      </c>
      <c r="U923" s="89">
        <v>9.5900758999999999E-3</v>
      </c>
      <c r="V923" s="90">
        <v>6.4823910600000003E-3</v>
      </c>
      <c r="W923" s="91">
        <v>4.8191990349354036E-2</v>
      </c>
      <c r="X923" s="89">
        <v>2.7287536999999998E-3</v>
      </c>
      <c r="Y923" s="90">
        <v>1.30761994E-3</v>
      </c>
      <c r="Z923" s="91">
        <v>8.9741768079377102E-3</v>
      </c>
      <c r="AA923" s="89">
        <v>1.55938676E-2</v>
      </c>
      <c r="AB923" s="90">
        <v>6.3858906200000001E-3</v>
      </c>
      <c r="AC923" s="91">
        <v>1.0619175036273994E-2</v>
      </c>
      <c r="AD923" s="89">
        <v>7.0167661000000003E-3</v>
      </c>
      <c r="AE923" s="90">
        <v>3.0308223850000001E-3</v>
      </c>
      <c r="AF923" s="91">
        <v>3.9543719402916518E-3</v>
      </c>
      <c r="AG923" s="89">
        <v>3.00957993E-2</v>
      </c>
      <c r="AH923" s="90">
        <v>1.8950911715000001E-2</v>
      </c>
      <c r="AI923" s="91">
        <v>0.10601681870712841</v>
      </c>
      <c r="AJ923" s="89">
        <v>9.5109509999999994E-2</v>
      </c>
      <c r="AK923" s="90">
        <v>6.1846183999999998E-2</v>
      </c>
      <c r="AL923" s="104">
        <v>6.1846183999999998E-2</v>
      </c>
    </row>
    <row r="924" spans="1:38" ht="13.5" thickBot="1" x14ac:dyDescent="0.35">
      <c r="A924" s="73">
        <v>1997</v>
      </c>
      <c r="B924" s="74">
        <v>39</v>
      </c>
      <c r="C924" s="96">
        <v>2.4157565499999998</v>
      </c>
      <c r="D924" s="97">
        <v>0.89200979049999995</v>
      </c>
      <c r="E924" s="98">
        <v>5.6174682777870295</v>
      </c>
      <c r="F924" s="96">
        <v>0.77966827000000005</v>
      </c>
      <c r="G924" s="97">
        <v>0.36834205549999999</v>
      </c>
      <c r="H924" s="98">
        <v>1.3640626861374694</v>
      </c>
      <c r="I924" s="96">
        <v>1.7204025199999999</v>
      </c>
      <c r="J924" s="97">
        <v>2.6852364875000001</v>
      </c>
      <c r="K924" s="98">
        <v>7.4745465328295042</v>
      </c>
      <c r="L924" s="96">
        <v>9.4809480000000002E-2</v>
      </c>
      <c r="M924" s="97">
        <v>6.1641163499999999E-2</v>
      </c>
      <c r="N924" s="98">
        <v>0.74456761170100627</v>
      </c>
      <c r="O924" s="96">
        <v>6.1297467071935155E-4</v>
      </c>
      <c r="P924" s="97">
        <v>8.5430352921310362E-4</v>
      </c>
      <c r="Q924" s="98">
        <v>2.8079459261167016E-3</v>
      </c>
      <c r="R924" s="96">
        <v>7.2521479229989872E-4</v>
      </c>
      <c r="S924" s="97">
        <v>1.0107279635258358E-3</v>
      </c>
      <c r="T924" s="98">
        <v>4.0093590596402707E-3</v>
      </c>
      <c r="U924" s="96">
        <v>9.5900758999999999E-3</v>
      </c>
      <c r="V924" s="97">
        <v>6.4823910600000003E-3</v>
      </c>
      <c r="W924" s="98">
        <v>4.8191990349354036E-2</v>
      </c>
      <c r="X924" s="96">
        <v>2.7287536999999998E-3</v>
      </c>
      <c r="Y924" s="97">
        <v>1.30761994E-3</v>
      </c>
      <c r="Z924" s="98">
        <v>8.9741768079377102E-3</v>
      </c>
      <c r="AA924" s="96">
        <v>1.55938676E-2</v>
      </c>
      <c r="AB924" s="97">
        <v>6.3858906200000001E-3</v>
      </c>
      <c r="AC924" s="98">
        <v>1.0619175036273994E-2</v>
      </c>
      <c r="AD924" s="96">
        <v>7.0167661000000003E-3</v>
      </c>
      <c r="AE924" s="97">
        <v>3.0308223850000001E-3</v>
      </c>
      <c r="AF924" s="98">
        <v>3.9543719402916518E-3</v>
      </c>
      <c r="AG924" s="96">
        <v>3.00957993E-2</v>
      </c>
      <c r="AH924" s="97">
        <v>1.8950911715000001E-2</v>
      </c>
      <c r="AI924" s="98">
        <v>0.10601681870712841</v>
      </c>
      <c r="AJ924" s="96">
        <v>9.5109509999999994E-2</v>
      </c>
      <c r="AK924" s="97">
        <v>6.1846183999999998E-2</v>
      </c>
      <c r="AL924" s="105">
        <v>6.1846183999999998E-2</v>
      </c>
    </row>
    <row r="925" spans="1:38" x14ac:dyDescent="0.25">
      <c r="A925" s="69">
        <v>1998</v>
      </c>
      <c r="B925" s="70">
        <v>0</v>
      </c>
      <c r="C925" s="84">
        <v>0.84374800999999999</v>
      </c>
      <c r="D925" s="85">
        <v>0.5738906265</v>
      </c>
      <c r="E925" s="101">
        <v>1.4552336423766903</v>
      </c>
      <c r="F925" s="84">
        <v>0.16929475999999999</v>
      </c>
      <c r="G925" s="85">
        <v>0.140025702</v>
      </c>
      <c r="H925" s="101">
        <v>0.33726611305235238</v>
      </c>
      <c r="I925" s="84">
        <v>0.96000748000000002</v>
      </c>
      <c r="J925" s="85">
        <v>2.0498079045000002</v>
      </c>
      <c r="K925" s="101">
        <v>5.7301575892751861</v>
      </c>
      <c r="L925" s="84">
        <v>9.8109810000000006E-2</v>
      </c>
      <c r="M925" s="85">
        <v>6.8136813000000004E-2</v>
      </c>
      <c r="N925" s="101">
        <v>0.21672795424961899</v>
      </c>
      <c r="O925" s="84">
        <v>6.1297467071935155E-4</v>
      </c>
      <c r="P925" s="85">
        <v>8.5430352921310362E-4</v>
      </c>
      <c r="Q925" s="101">
        <v>2.530356042209061E-3</v>
      </c>
      <c r="R925" s="84">
        <v>7.2521479229989872E-4</v>
      </c>
      <c r="S925" s="85">
        <v>1.0107279635258358E-3</v>
      </c>
      <c r="T925" s="101">
        <v>2.5777999472344311E-3</v>
      </c>
      <c r="U925" s="84">
        <v>2.0820741999999998E-3</v>
      </c>
      <c r="V925" s="85">
        <v>3.5017798300000002E-3</v>
      </c>
      <c r="W925" s="101">
        <v>1.1915528635501048E-2</v>
      </c>
      <c r="X925" s="84">
        <v>5.9301079999999999E-4</v>
      </c>
      <c r="Y925" s="85">
        <v>5.0693280999999999E-4</v>
      </c>
      <c r="Z925" s="101">
        <v>2.2188800126230171E-3</v>
      </c>
      <c r="AA925" s="84">
        <v>3.3847647E-3</v>
      </c>
      <c r="AB925" s="85">
        <v>1.90619904E-3</v>
      </c>
      <c r="AC925" s="101">
        <v>2.6256079779504388E-3</v>
      </c>
      <c r="AD925" s="84">
        <v>1.5234280000000001E-3</v>
      </c>
      <c r="AE925" s="85">
        <v>1.00110613E-3</v>
      </c>
      <c r="AF925" s="101">
        <v>9.7772434978312664E-4</v>
      </c>
      <c r="AG925" s="84">
        <v>6.5338792000000003E-3</v>
      </c>
      <c r="AH925" s="85">
        <v>9.7197197400000004E-3</v>
      </c>
      <c r="AI925" s="101">
        <v>2.6212841402138958E-2</v>
      </c>
      <c r="AJ925" s="84">
        <v>9.8409839999999998E-2</v>
      </c>
      <c r="AK925" s="85">
        <v>6.8341833500000004E-2</v>
      </c>
      <c r="AL925" s="103">
        <v>6.8341833500000004E-2</v>
      </c>
    </row>
    <row r="926" spans="1:38" x14ac:dyDescent="0.25">
      <c r="A926" s="71">
        <v>1998</v>
      </c>
      <c r="B926" s="72">
        <v>1</v>
      </c>
      <c r="C926" s="89">
        <v>0.89025968</v>
      </c>
      <c r="D926" s="90">
        <v>0.58363403550000004</v>
      </c>
      <c r="E926" s="102">
        <v>1.5118002095939544</v>
      </c>
      <c r="F926" s="89">
        <v>0.19214038999999999</v>
      </c>
      <c r="G926" s="90">
        <v>0.148818279</v>
      </c>
      <c r="H926" s="102">
        <v>0.38244662594228312</v>
      </c>
      <c r="I926" s="89">
        <v>1.0025717999999999</v>
      </c>
      <c r="J926" s="90">
        <v>2.0607003865000002</v>
      </c>
      <c r="K926" s="102">
        <v>5.8484548548365529</v>
      </c>
      <c r="L926" s="89">
        <v>9.8109810000000006E-2</v>
      </c>
      <c r="M926" s="90">
        <v>6.8136813000000004E-2</v>
      </c>
      <c r="N926" s="102">
        <v>0.21907783375428513</v>
      </c>
      <c r="O926" s="89">
        <v>6.1297467071935155E-4</v>
      </c>
      <c r="P926" s="90">
        <v>8.5430352921310362E-4</v>
      </c>
      <c r="Q926" s="102">
        <v>2.8677542142742317E-3</v>
      </c>
      <c r="R926" s="89">
        <v>7.2521479229989872E-4</v>
      </c>
      <c r="S926" s="90">
        <v>1.0107279635258358E-3</v>
      </c>
      <c r="T926" s="102">
        <v>3.0129443901098152E-3</v>
      </c>
      <c r="U926" s="89">
        <v>2.3636475000000001E-3</v>
      </c>
      <c r="V926" s="90">
        <v>3.6226454700000001E-3</v>
      </c>
      <c r="W926" s="102">
        <v>1.3511750539017238E-2</v>
      </c>
      <c r="X926" s="89">
        <v>6.7258279999999997E-4</v>
      </c>
      <c r="Y926" s="90">
        <v>5.3790000999999997E-4</v>
      </c>
      <c r="Z926" s="102">
        <v>2.5161229885790927E-3</v>
      </c>
      <c r="AA926" s="89">
        <v>3.8436772999999999E-3</v>
      </c>
      <c r="AB926" s="90">
        <v>2.075624845E-3</v>
      </c>
      <c r="AC926" s="102">
        <v>2.9773349220587816E-3</v>
      </c>
      <c r="AD926" s="89">
        <v>1.7298508000000001E-3</v>
      </c>
      <c r="AE926" s="90">
        <v>1.0783531E-3</v>
      </c>
      <c r="AF926" s="102">
        <v>1.1087023348619292E-3</v>
      </c>
      <c r="AG926" s="89">
        <v>7.4172292999999997E-3</v>
      </c>
      <c r="AH926" s="90">
        <v>1.008980365E-2</v>
      </c>
      <c r="AI926" s="102">
        <v>2.972433494414713E-2</v>
      </c>
      <c r="AJ926" s="89">
        <v>9.8409839999999998E-2</v>
      </c>
      <c r="AK926" s="90">
        <v>6.8341833500000004E-2</v>
      </c>
      <c r="AL926" s="104">
        <v>6.8341833500000004E-2</v>
      </c>
    </row>
    <row r="927" spans="1:38" x14ac:dyDescent="0.25">
      <c r="A927" s="71">
        <v>1998</v>
      </c>
      <c r="B927" s="72">
        <v>2</v>
      </c>
      <c r="C927" s="89">
        <v>0.94519976999999999</v>
      </c>
      <c r="D927" s="90">
        <v>0.59504713300000001</v>
      </c>
      <c r="E927" s="102">
        <v>1.5143645071776983</v>
      </c>
      <c r="F927" s="89">
        <v>0.21816326</v>
      </c>
      <c r="G927" s="90">
        <v>0.15862194399999999</v>
      </c>
      <c r="H927" s="102">
        <v>0.38445229676221487</v>
      </c>
      <c r="I927" s="89">
        <v>1.04935288</v>
      </c>
      <c r="J927" s="90">
        <v>2.072490782</v>
      </c>
      <c r="K927" s="102">
        <v>5.855020317985379</v>
      </c>
      <c r="L927" s="89">
        <v>9.8109810000000006E-2</v>
      </c>
      <c r="M927" s="90">
        <v>6.8136813000000004E-2</v>
      </c>
      <c r="N927" s="102">
        <v>0.21921438587252903</v>
      </c>
      <c r="O927" s="89">
        <v>6.1297467071935155E-4</v>
      </c>
      <c r="P927" s="90">
        <v>8.5430352921310362E-4</v>
      </c>
      <c r="Q927" s="102">
        <v>2.882352211965148E-3</v>
      </c>
      <c r="R927" s="89">
        <v>7.2521479229989872E-4</v>
      </c>
      <c r="S927" s="90">
        <v>1.0107279635258358E-3</v>
      </c>
      <c r="T927" s="102">
        <v>3.0322482301961551E-3</v>
      </c>
      <c r="U927" s="89">
        <v>2.6825451999999998E-3</v>
      </c>
      <c r="V927" s="90">
        <v>3.7592386199999999E-3</v>
      </c>
      <c r="W927" s="102">
        <v>1.3582608548934639E-2</v>
      </c>
      <c r="X927" s="89">
        <v>7.6390859999999998E-4</v>
      </c>
      <c r="Y927" s="90">
        <v>5.7241722499999995E-4</v>
      </c>
      <c r="Z927" s="102">
        <v>2.5293165754730102E-3</v>
      </c>
      <c r="AA927" s="89">
        <v>4.3624768E-3</v>
      </c>
      <c r="AB927" s="90">
        <v>2.2643536449999998E-3</v>
      </c>
      <c r="AC927" s="102">
        <v>2.9929504570786361E-3</v>
      </c>
      <c r="AD927" s="89">
        <v>1.9630457999999999E-3</v>
      </c>
      <c r="AE927" s="90">
        <v>1.1644829250000001E-3</v>
      </c>
      <c r="AF927" s="102">
        <v>1.1145160766837755E-3</v>
      </c>
      <c r="AG927" s="89">
        <v>8.4197796999999994E-3</v>
      </c>
      <c r="AH927" s="90">
        <v>1.0506646810000001E-2</v>
      </c>
      <c r="AI927" s="102">
        <v>2.9880189312528241E-2</v>
      </c>
      <c r="AJ927" s="89">
        <v>9.8409839999999998E-2</v>
      </c>
      <c r="AK927" s="90">
        <v>6.8341833500000004E-2</v>
      </c>
      <c r="AL927" s="104">
        <v>6.8341833500000004E-2</v>
      </c>
    </row>
    <row r="928" spans="1:38" x14ac:dyDescent="0.25">
      <c r="A928" s="71">
        <v>1998</v>
      </c>
      <c r="B928" s="72">
        <v>3</v>
      </c>
      <c r="C928" s="89">
        <v>1.0001023200000001</v>
      </c>
      <c r="D928" s="90">
        <v>0.60610359400000002</v>
      </c>
      <c r="E928" s="102">
        <v>1.5187746322806794</v>
      </c>
      <c r="F928" s="89">
        <v>0.24363999</v>
      </c>
      <c r="G928" s="90">
        <v>0.16802609099999999</v>
      </c>
      <c r="H928" s="102">
        <v>0.3879368702079759</v>
      </c>
      <c r="I928" s="89">
        <v>1.0940034000000001</v>
      </c>
      <c r="J928" s="90">
        <v>2.0834195185</v>
      </c>
      <c r="K928" s="102">
        <v>5.8654627057035231</v>
      </c>
      <c r="L928" s="89">
        <v>9.7709770000000001E-2</v>
      </c>
      <c r="M928" s="90">
        <v>6.7331732500000005E-2</v>
      </c>
      <c r="N928" s="102">
        <v>0.21942827559360858</v>
      </c>
      <c r="O928" s="89">
        <v>6.1297467071935155E-4</v>
      </c>
      <c r="P928" s="90">
        <v>8.5430352921310362E-4</v>
      </c>
      <c r="Q928" s="102">
        <v>2.9079775948062246E-3</v>
      </c>
      <c r="R928" s="89">
        <v>7.2521479229989872E-4</v>
      </c>
      <c r="S928" s="90">
        <v>1.0107279635258358E-3</v>
      </c>
      <c r="T928" s="102">
        <v>3.0658053862072099E-3</v>
      </c>
      <c r="U928" s="89">
        <v>2.9961631000000001E-3</v>
      </c>
      <c r="V928" s="90">
        <v>3.889148165E-3</v>
      </c>
      <c r="W928" s="102">
        <v>1.3705742189209906E-2</v>
      </c>
      <c r="X928" s="89">
        <v>8.5323959999999998E-4</v>
      </c>
      <c r="Y928" s="90">
        <v>6.0531216499999999E-4</v>
      </c>
      <c r="Z928" s="102">
        <v>2.552243868483641E-3</v>
      </c>
      <c r="AA928" s="89">
        <v>4.8727700999999998E-3</v>
      </c>
      <c r="AB928" s="90">
        <v>2.4451196649999999E-3</v>
      </c>
      <c r="AC928" s="102">
        <v>3.0200818273656816E-3</v>
      </c>
      <c r="AD928" s="89">
        <v>2.1919099E-3</v>
      </c>
      <c r="AE928" s="90">
        <v>1.2468638199999999E-3</v>
      </c>
      <c r="AF928" s="102">
        <v>1.1246193340068167E-3</v>
      </c>
      <c r="AG928" s="89">
        <v>9.4037354E-3</v>
      </c>
      <c r="AH928" s="90">
        <v>1.090424945E-2</v>
      </c>
      <c r="AI928" s="102">
        <v>3.0151035330408801E-2</v>
      </c>
      <c r="AJ928" s="89">
        <v>9.8009799999999994E-2</v>
      </c>
      <c r="AK928" s="90">
        <v>6.7536753000000005E-2</v>
      </c>
      <c r="AL928" s="104">
        <v>6.7536753000000005E-2</v>
      </c>
    </row>
    <row r="929" spans="1:38" x14ac:dyDescent="0.25">
      <c r="A929" s="71">
        <v>1998</v>
      </c>
      <c r="B929" s="72">
        <v>4</v>
      </c>
      <c r="C929" s="89">
        <v>1.0551174699999999</v>
      </c>
      <c r="D929" s="90">
        <v>0.61693806849999999</v>
      </c>
      <c r="E929" s="102">
        <v>5.7652983927884813</v>
      </c>
      <c r="F929" s="89">
        <v>0.26875652999999999</v>
      </c>
      <c r="G929" s="90">
        <v>0.17706457549999999</v>
      </c>
      <c r="H929" s="102">
        <v>1.3193887641769224</v>
      </c>
      <c r="I929" s="89">
        <v>1.1368229299999999</v>
      </c>
      <c r="J929" s="90">
        <v>2.093548159</v>
      </c>
      <c r="K929" s="102">
        <v>5.8597059392233293</v>
      </c>
      <c r="L929" s="89">
        <v>9.7709770000000001E-2</v>
      </c>
      <c r="M929" s="90">
        <v>6.7331732500000005E-2</v>
      </c>
      <c r="N929" s="102">
        <v>0.37460188788925136</v>
      </c>
      <c r="O929" s="89">
        <v>6.1297467071935155E-4</v>
      </c>
      <c r="P929" s="90">
        <v>8.5430352921310362E-4</v>
      </c>
      <c r="Q929" s="102">
        <v>2.5976160140873208E-3</v>
      </c>
      <c r="R929" s="89">
        <v>7.2521479229989872E-4</v>
      </c>
      <c r="S929" s="90">
        <v>1.0107279635258358E-3</v>
      </c>
      <c r="T929" s="102">
        <v>3.067640624733328E-3</v>
      </c>
      <c r="U929" s="89">
        <v>3.3048171999999999E-3</v>
      </c>
      <c r="V929" s="90">
        <v>4.0131841850000001E-3</v>
      </c>
      <c r="W929" s="102">
        <v>4.6613816919041075E-2</v>
      </c>
      <c r="X929" s="89">
        <v>9.4015359999999998E-4</v>
      </c>
      <c r="Y929" s="90">
        <v>6.3699856999999995E-4</v>
      </c>
      <c r="Z929" s="102">
        <v>8.6802842753492971E-3</v>
      </c>
      <c r="AA929" s="89">
        <v>5.3735320000000003E-3</v>
      </c>
      <c r="AB929" s="90">
        <v>2.6190729099999999E-3</v>
      </c>
      <c r="AC929" s="102">
        <v>1.0271418311710084E-2</v>
      </c>
      <c r="AD929" s="89">
        <v>2.4180418E-3</v>
      </c>
      <c r="AE929" s="90">
        <v>1.326436515E-3</v>
      </c>
      <c r="AF929" s="102">
        <v>3.8248732070842199E-3</v>
      </c>
      <c r="AG929" s="89">
        <v>1.03712226E-2</v>
      </c>
      <c r="AH929" s="90">
        <v>1.1284417454999999E-2</v>
      </c>
      <c r="AI929" s="102">
        <v>0.10254486650074845</v>
      </c>
      <c r="AJ929" s="89">
        <v>9.8009799999999994E-2</v>
      </c>
      <c r="AK929" s="90">
        <v>6.7536753000000005E-2</v>
      </c>
      <c r="AL929" s="104">
        <v>6.7536753000000005E-2</v>
      </c>
    </row>
    <row r="930" spans="1:38" x14ac:dyDescent="0.25">
      <c r="A930" s="71">
        <v>1998</v>
      </c>
      <c r="B930" s="72">
        <v>5</v>
      </c>
      <c r="C930" s="89">
        <v>1.1104554</v>
      </c>
      <c r="D930" s="90">
        <v>0.62753392050000001</v>
      </c>
      <c r="E930" s="102">
        <v>5.7680704297988932</v>
      </c>
      <c r="F930" s="89">
        <v>0.29344294999999998</v>
      </c>
      <c r="G930" s="90">
        <v>0.185814744</v>
      </c>
      <c r="H930" s="102">
        <v>1.3214586170967453</v>
      </c>
      <c r="I930" s="89">
        <v>1.1777224500000001</v>
      </c>
      <c r="J930" s="90">
        <v>2.1029727094999999</v>
      </c>
      <c r="K930" s="102">
        <v>5.8661020941553135</v>
      </c>
      <c r="L930" s="89">
        <v>9.7709770000000001E-2</v>
      </c>
      <c r="M930" s="90">
        <v>6.7331732500000005E-2</v>
      </c>
      <c r="N930" s="102">
        <v>0.37475830600742094</v>
      </c>
      <c r="O930" s="89">
        <v>6.1297467071935155E-4</v>
      </c>
      <c r="P930" s="90">
        <v>8.5430352921310362E-4</v>
      </c>
      <c r="Q930" s="102">
        <v>2.6028853301783327E-3</v>
      </c>
      <c r="R930" s="89">
        <v>7.2521479229989872E-4</v>
      </c>
      <c r="S930" s="90">
        <v>1.0107279635258358E-3</v>
      </c>
      <c r="T930" s="102">
        <v>3.0873622603996027E-3</v>
      </c>
      <c r="U930" s="89">
        <v>3.6085371999999998E-3</v>
      </c>
      <c r="V930" s="90">
        <v>4.1325308E-3</v>
      </c>
      <c r="W930" s="102">
        <v>4.668699992532542E-2</v>
      </c>
      <c r="X930" s="89">
        <v>1.0273337999999999E-3</v>
      </c>
      <c r="Y930" s="90">
        <v>6.6778563500000001E-4</v>
      </c>
      <c r="Z930" s="102">
        <v>8.6939134404913597E-3</v>
      </c>
      <c r="AA930" s="89">
        <v>5.8673611999999998E-3</v>
      </c>
      <c r="AB930" s="90">
        <v>2.7875194200000001E-3</v>
      </c>
      <c r="AC930" s="102">
        <v>1.0287551509126636E-2</v>
      </c>
      <c r="AD930" s="89">
        <v>2.6401335E-3</v>
      </c>
      <c r="AE930" s="90">
        <v>1.40332065E-3</v>
      </c>
      <c r="AF930" s="102">
        <v>3.8308770564679856E-3</v>
      </c>
      <c r="AG930" s="89">
        <v>1.13251945E-2</v>
      </c>
      <c r="AH930" s="90">
        <v>1.1650085325E-2</v>
      </c>
      <c r="AI930" s="102">
        <v>0.10270600857357544</v>
      </c>
      <c r="AJ930" s="89">
        <v>9.8009799999999994E-2</v>
      </c>
      <c r="AK930" s="90">
        <v>6.7536753000000005E-2</v>
      </c>
      <c r="AL930" s="104">
        <v>6.7536753000000005E-2</v>
      </c>
    </row>
    <row r="931" spans="1:38" x14ac:dyDescent="0.25">
      <c r="A931" s="71">
        <v>1998</v>
      </c>
      <c r="B931" s="72">
        <v>6</v>
      </c>
      <c r="C931" s="89">
        <v>1.16612907</v>
      </c>
      <c r="D931" s="90">
        <v>0.63802528599999997</v>
      </c>
      <c r="E931" s="102">
        <v>5.7709296666874783</v>
      </c>
      <c r="F931" s="89">
        <v>0.31787216000000001</v>
      </c>
      <c r="G931" s="90">
        <v>0.194297724</v>
      </c>
      <c r="H931" s="102">
        <v>1.3236232521384867</v>
      </c>
      <c r="I931" s="89">
        <v>1.2168538200000001</v>
      </c>
      <c r="J931" s="90">
        <v>2.1117441705000002</v>
      </c>
      <c r="K931" s="102">
        <v>5.8726281250000003</v>
      </c>
      <c r="L931" s="89">
        <v>9.7709770000000001E-2</v>
      </c>
      <c r="M931" s="90">
        <v>6.7331732500000005E-2</v>
      </c>
      <c r="N931" s="102">
        <v>0.37491410452766477</v>
      </c>
      <c r="O931" s="89">
        <v>6.1297467071935155E-4</v>
      </c>
      <c r="P931" s="90">
        <v>8.5430352921310362E-4</v>
      </c>
      <c r="Q931" s="102">
        <v>2.608235926833583E-3</v>
      </c>
      <c r="R931" s="89">
        <v>7.2521479229989872E-4</v>
      </c>
      <c r="S931" s="90">
        <v>1.0107279635258358E-3</v>
      </c>
      <c r="T931" s="102">
        <v>3.1079857642357643E-3</v>
      </c>
      <c r="U931" s="89">
        <v>3.9098965000000001E-3</v>
      </c>
      <c r="V931" s="90">
        <v>4.2475237049999998E-3</v>
      </c>
      <c r="W931" s="102">
        <v>4.6763296937437547E-2</v>
      </c>
      <c r="X931" s="89">
        <v>1.1128064E-3</v>
      </c>
      <c r="Y931" s="90">
        <v>6.9756529500000005E-4</v>
      </c>
      <c r="Z931" s="102">
        <v>8.7081417189581265E-3</v>
      </c>
      <c r="AA931" s="89">
        <v>6.3564134999999997E-3</v>
      </c>
      <c r="AB931" s="90">
        <v>2.9516995750000002E-3</v>
      </c>
      <c r="AC931" s="102">
        <v>1.0304365154376873E-2</v>
      </c>
      <c r="AD931" s="89">
        <v>2.8612517999999998E-3</v>
      </c>
      <c r="AE931" s="90">
        <v>1.47782774E-3</v>
      </c>
      <c r="AF931" s="102">
        <v>3.8371440928862801E-3</v>
      </c>
      <c r="AG931" s="89">
        <v>1.22679078E-2</v>
      </c>
      <c r="AH931" s="90">
        <v>1.2004117965E-2</v>
      </c>
      <c r="AI931" s="102">
        <v>0.10287399465118212</v>
      </c>
      <c r="AJ931" s="89">
        <v>9.8009799999999994E-2</v>
      </c>
      <c r="AK931" s="90">
        <v>6.7536753000000005E-2</v>
      </c>
      <c r="AL931" s="104">
        <v>6.7536753000000005E-2</v>
      </c>
    </row>
    <row r="932" spans="1:38" x14ac:dyDescent="0.25">
      <c r="A932" s="71">
        <v>1998</v>
      </c>
      <c r="B932" s="72">
        <v>7</v>
      </c>
      <c r="C932" s="89">
        <v>1.2224103099999999</v>
      </c>
      <c r="D932" s="90">
        <v>0.64846846849999995</v>
      </c>
      <c r="E932" s="102">
        <v>5.7748076424576444</v>
      </c>
      <c r="F932" s="89">
        <v>0.34205721</v>
      </c>
      <c r="G932" s="90">
        <v>0.20257894400000001</v>
      </c>
      <c r="H932" s="102">
        <v>1.3266144372503907</v>
      </c>
      <c r="I932" s="89">
        <v>1.25441498</v>
      </c>
      <c r="J932" s="90">
        <v>2.119886669</v>
      </c>
      <c r="K932" s="102">
        <v>5.8810648832703327</v>
      </c>
      <c r="L932" s="89">
        <v>9.7709770000000001E-2</v>
      </c>
      <c r="M932" s="90">
        <v>6.7331732500000005E-2</v>
      </c>
      <c r="N932" s="102">
        <v>0.3751047092338034</v>
      </c>
      <c r="O932" s="89">
        <v>6.1297467071935155E-4</v>
      </c>
      <c r="P932" s="90">
        <v>8.5430352921310362E-4</v>
      </c>
      <c r="Q932" s="102">
        <v>2.6150955966239859E-3</v>
      </c>
      <c r="R932" s="89">
        <v>7.2521479229989872E-4</v>
      </c>
      <c r="S932" s="90">
        <v>1.0107279635258358E-3</v>
      </c>
      <c r="T932" s="102">
        <v>3.1365299926627483E-3</v>
      </c>
      <c r="U932" s="89">
        <v>4.2069248000000002E-3</v>
      </c>
      <c r="V932" s="90">
        <v>4.3597886750000002E-3</v>
      </c>
      <c r="W932" s="102">
        <v>4.6868999424443149E-2</v>
      </c>
      <c r="X932" s="89">
        <v>1.1966756999999999E-3</v>
      </c>
      <c r="Y932" s="90">
        <v>7.2671718500000001E-4</v>
      </c>
      <c r="Z932" s="102">
        <v>8.7278084274410288E-3</v>
      </c>
      <c r="AA932" s="89">
        <v>6.8403557999999996E-3</v>
      </c>
      <c r="AB932" s="90">
        <v>3.1127549499999998E-3</v>
      </c>
      <c r="AC932" s="102">
        <v>1.0327671922345226E-2</v>
      </c>
      <c r="AD932" s="89">
        <v>3.0779878999999998E-3</v>
      </c>
      <c r="AE932" s="90">
        <v>1.55110301E-3</v>
      </c>
      <c r="AF932" s="102">
        <v>3.8458168528317247E-3</v>
      </c>
      <c r="AG932" s="89">
        <v>1.3202307700000001E-2</v>
      </c>
      <c r="AH932" s="90">
        <v>1.2348702289999999E-2</v>
      </c>
      <c r="AI932" s="102">
        <v>0.10310644119873995</v>
      </c>
      <c r="AJ932" s="89">
        <v>9.8009799999999994E-2</v>
      </c>
      <c r="AK932" s="90">
        <v>6.7536753000000005E-2</v>
      </c>
      <c r="AL932" s="104">
        <v>6.7536753000000005E-2</v>
      </c>
    </row>
    <row r="933" spans="1:38" x14ac:dyDescent="0.25">
      <c r="A933" s="71">
        <v>1998</v>
      </c>
      <c r="B933" s="72">
        <v>8</v>
      </c>
      <c r="C933" s="89">
        <v>1.27947159</v>
      </c>
      <c r="D933" s="90">
        <v>0.65891814049999997</v>
      </c>
      <c r="E933" s="102">
        <v>5.7686076097459225</v>
      </c>
      <c r="F933" s="89">
        <v>0.36610621999999998</v>
      </c>
      <c r="G933" s="90">
        <v>0.21074734949999999</v>
      </c>
      <c r="H933" s="102">
        <v>1.3282747049516634</v>
      </c>
      <c r="I933" s="89">
        <v>1.29029288</v>
      </c>
      <c r="J933" s="90">
        <v>2.127492084</v>
      </c>
      <c r="K933" s="102">
        <v>5.8832392541790712</v>
      </c>
      <c r="L933" s="89">
        <v>9.7709770000000001E-2</v>
      </c>
      <c r="M933" s="90">
        <v>6.7331732500000005E-2</v>
      </c>
      <c r="N933" s="102">
        <v>0.37297968994592307</v>
      </c>
      <c r="O933" s="89">
        <v>6.1297467071935155E-4</v>
      </c>
      <c r="P933" s="90">
        <v>8.5430352921310362E-4</v>
      </c>
      <c r="Q933" s="102">
        <v>3.8370460459530762E-3</v>
      </c>
      <c r="R933" s="89">
        <v>7.2521479229989872E-4</v>
      </c>
      <c r="S933" s="90">
        <v>1.0107279635258358E-3</v>
      </c>
      <c r="T933" s="102">
        <v>3.1709577603863692E-3</v>
      </c>
      <c r="U933" s="89">
        <v>4.5030903000000001E-3</v>
      </c>
      <c r="V933" s="90">
        <v>4.4693512050000004E-3</v>
      </c>
      <c r="W933" s="102">
        <v>4.6927635474562218E-2</v>
      </c>
      <c r="X933" s="89">
        <v>1.2815961999999999E-3</v>
      </c>
      <c r="Y933" s="90">
        <v>7.5537217999999996E-4</v>
      </c>
      <c r="Z933" s="102">
        <v>8.7387454298670543E-3</v>
      </c>
      <c r="AA933" s="89">
        <v>7.3212844999999997E-3</v>
      </c>
      <c r="AB933" s="90">
        <v>3.2710746300000002E-3</v>
      </c>
      <c r="AC933" s="102">
        <v>1.0340581198377741E-2</v>
      </c>
      <c r="AD933" s="89">
        <v>3.2946246000000001E-3</v>
      </c>
      <c r="AE933" s="90">
        <v>1.6233125149999999E-3</v>
      </c>
      <c r="AF933" s="102">
        <v>3.8506298383772218E-3</v>
      </c>
      <c r="AG933" s="89">
        <v>1.41303682E-2</v>
      </c>
      <c r="AH933" s="90">
        <v>1.2685808850000001E-2</v>
      </c>
      <c r="AI933" s="102">
        <v>0.1032354149903945</v>
      </c>
      <c r="AJ933" s="89">
        <v>9.8009799999999994E-2</v>
      </c>
      <c r="AK933" s="90">
        <v>6.7536753000000005E-2</v>
      </c>
      <c r="AL933" s="104">
        <v>6.7536753000000005E-2</v>
      </c>
    </row>
    <row r="934" spans="1:38" x14ac:dyDescent="0.25">
      <c r="A934" s="71">
        <v>1998</v>
      </c>
      <c r="B934" s="72">
        <v>9</v>
      </c>
      <c r="C934" s="89">
        <v>1.3372635799999999</v>
      </c>
      <c r="D934" s="90">
        <v>0.66947030799999996</v>
      </c>
      <c r="E934" s="102">
        <v>5.7729536962969012</v>
      </c>
      <c r="F934" s="89">
        <v>0.39002709000000002</v>
      </c>
      <c r="G934" s="90">
        <v>0.21880922150000001</v>
      </c>
      <c r="H934" s="102">
        <v>1.3316576947006595</v>
      </c>
      <c r="I934" s="89">
        <v>1.3247971700000001</v>
      </c>
      <c r="J934" s="90">
        <v>2.1345996789999999</v>
      </c>
      <c r="K934" s="102">
        <v>5.8924932346565821</v>
      </c>
      <c r="L934" s="89">
        <v>9.4809480000000002E-2</v>
      </c>
      <c r="M934" s="90">
        <v>6.1641163499999999E-2</v>
      </c>
      <c r="N934" s="102">
        <v>0.37317642359458769</v>
      </c>
      <c r="O934" s="89">
        <v>6.1297467071935155E-4</v>
      </c>
      <c r="P934" s="90">
        <v>8.5430352921310362E-4</v>
      </c>
      <c r="Q934" s="102">
        <v>3.8473593538849451E-3</v>
      </c>
      <c r="R934" s="89">
        <v>7.2521479229989872E-4</v>
      </c>
      <c r="S934" s="90">
        <v>1.0107279635258358E-3</v>
      </c>
      <c r="T934" s="102">
        <v>3.2033140151824344E-3</v>
      </c>
      <c r="U934" s="89">
        <v>4.7972452000000004E-3</v>
      </c>
      <c r="V934" s="90">
        <v>4.5768681699999997E-3</v>
      </c>
      <c r="W934" s="102">
        <v>4.7047171242256866E-2</v>
      </c>
      <c r="X934" s="89">
        <v>1.3646569E-3</v>
      </c>
      <c r="Y934" s="90">
        <v>7.8371240000000002E-4</v>
      </c>
      <c r="Z934" s="102">
        <v>8.760981031933901E-3</v>
      </c>
      <c r="AA934" s="89">
        <v>7.8008280000000001E-3</v>
      </c>
      <c r="AB934" s="90">
        <v>3.4286577000000001E-3</v>
      </c>
      <c r="AC934" s="102">
        <v>1.0366924290987583E-2</v>
      </c>
      <c r="AD934" s="89">
        <v>3.5109503999999998E-3</v>
      </c>
      <c r="AE934" s="90">
        <v>1.6947555850000001E-3</v>
      </c>
      <c r="AF934" s="102">
        <v>3.860438398679473E-3</v>
      </c>
      <c r="AG934" s="89">
        <v>1.5055165000000001E-2</v>
      </c>
      <c r="AH934" s="90">
        <v>1.30180438E-2</v>
      </c>
      <c r="AI934" s="102">
        <v>0.10349851379025747</v>
      </c>
      <c r="AJ934" s="89">
        <v>9.5109509999999994E-2</v>
      </c>
      <c r="AK934" s="90">
        <v>6.1846183999999998E-2</v>
      </c>
      <c r="AL934" s="104">
        <v>6.1846183999999998E-2</v>
      </c>
    </row>
    <row r="935" spans="1:38" x14ac:dyDescent="0.25">
      <c r="A935" s="71">
        <v>1998</v>
      </c>
      <c r="B935" s="72">
        <v>10</v>
      </c>
      <c r="C935" s="89">
        <v>1.39609889</v>
      </c>
      <c r="D935" s="90">
        <v>0.68018411099999998</v>
      </c>
      <c r="E935" s="102">
        <v>5.7796995766053696</v>
      </c>
      <c r="F935" s="89">
        <v>0.41396960999999999</v>
      </c>
      <c r="G935" s="90">
        <v>0.22687443800000001</v>
      </c>
      <c r="H935" s="102">
        <v>1.3383631071769537</v>
      </c>
      <c r="I935" s="89">
        <v>1.3579312699999999</v>
      </c>
      <c r="J935" s="90">
        <v>2.1412849719999998</v>
      </c>
      <c r="K935" s="102">
        <v>5.9065727072350667</v>
      </c>
      <c r="L935" s="89">
        <v>9.4809480000000002E-2</v>
      </c>
      <c r="M935" s="90">
        <v>6.1641163499999999E-2</v>
      </c>
      <c r="N935" s="102">
        <v>0.37346482706444412</v>
      </c>
      <c r="O935" s="89">
        <v>6.1297467071935155E-4</v>
      </c>
      <c r="P935" s="90">
        <v>8.5430352921310362E-4</v>
      </c>
      <c r="Q935" s="102">
        <v>2.6430149620190108E-3</v>
      </c>
      <c r="R935" s="89">
        <v>7.2521479229989872E-4</v>
      </c>
      <c r="S935" s="90">
        <v>1.0107279635258358E-3</v>
      </c>
      <c r="T935" s="102">
        <v>3.25436677597443E-3</v>
      </c>
      <c r="U935" s="89">
        <v>5.0915077000000001E-3</v>
      </c>
      <c r="V935" s="90">
        <v>4.6837185099999996E-3</v>
      </c>
      <c r="W935" s="102">
        <v>4.7284124154248465E-2</v>
      </c>
      <c r="X935" s="89">
        <v>1.4489542E-3</v>
      </c>
      <c r="Y935" s="90">
        <v>8.1208394000000005E-4</v>
      </c>
      <c r="Z935" s="102">
        <v>8.8051072890290953E-3</v>
      </c>
      <c r="AA935" s="89">
        <v>8.2793624999999999E-3</v>
      </c>
      <c r="AB935" s="90">
        <v>3.5857995650000001E-3</v>
      </c>
      <c r="AC935" s="102">
        <v>1.0419135791374374E-2</v>
      </c>
      <c r="AD935" s="89">
        <v>3.7249949E-3</v>
      </c>
      <c r="AE935" s="90">
        <v>1.7660611900000001E-3</v>
      </c>
      <c r="AF935" s="102">
        <v>3.8798802872441985E-3</v>
      </c>
      <c r="AG935" s="89">
        <v>1.59783561E-2</v>
      </c>
      <c r="AH935" s="90">
        <v>1.3347204394999999E-2</v>
      </c>
      <c r="AI935" s="102">
        <v>0.10401963627495746</v>
      </c>
      <c r="AJ935" s="89">
        <v>9.5109509999999994E-2</v>
      </c>
      <c r="AK935" s="90">
        <v>6.1846183999999998E-2</v>
      </c>
      <c r="AL935" s="104">
        <v>6.1846183999999998E-2</v>
      </c>
    </row>
    <row r="936" spans="1:38" x14ac:dyDescent="0.25">
      <c r="A936" s="71">
        <v>1998</v>
      </c>
      <c r="B936" s="72">
        <v>11</v>
      </c>
      <c r="C936" s="89">
        <v>1.4561091100000001</v>
      </c>
      <c r="D936" s="90">
        <v>0.69114681749999995</v>
      </c>
      <c r="E936" s="102">
        <v>5.7825255311816095</v>
      </c>
      <c r="F936" s="89">
        <v>0.43790219000000002</v>
      </c>
      <c r="G936" s="90">
        <v>0.2349412045</v>
      </c>
      <c r="H936" s="102">
        <v>1.3405549509475043</v>
      </c>
      <c r="I936" s="89">
        <v>1.38977621</v>
      </c>
      <c r="J936" s="90">
        <v>2.1475321644999998</v>
      </c>
      <c r="K936" s="102">
        <v>5.9126998570736378</v>
      </c>
      <c r="L936" s="89">
        <v>9.4809480000000002E-2</v>
      </c>
      <c r="M936" s="90">
        <v>6.1641163499999999E-2</v>
      </c>
      <c r="N936" s="102">
        <v>0.37359947721824815</v>
      </c>
      <c r="O936" s="89">
        <v>6.1297467071935155E-4</v>
      </c>
      <c r="P936" s="90">
        <v>8.5430352921310362E-4</v>
      </c>
      <c r="Q936" s="102">
        <v>2.6480112782778717E-3</v>
      </c>
      <c r="R936" s="89">
        <v>7.2521479229989872E-4</v>
      </c>
      <c r="S936" s="90">
        <v>1.0107279635258358E-3</v>
      </c>
      <c r="T936" s="102">
        <v>3.2752891895918091E-3</v>
      </c>
      <c r="U936" s="89">
        <v>5.3863582999999996E-3</v>
      </c>
      <c r="V936" s="90">
        <v>4.7901132449999998E-3</v>
      </c>
      <c r="W936" s="102">
        <v>4.7361509910660508E-2</v>
      </c>
      <c r="X936" s="89">
        <v>1.5328048999999999E-3</v>
      </c>
      <c r="Y936" s="90">
        <v>8.4018545500000005E-4</v>
      </c>
      <c r="Z936" s="102">
        <v>8.8195246818576923E-3</v>
      </c>
      <c r="AA936" s="89">
        <v>8.7575416E-3</v>
      </c>
      <c r="AB936" s="90">
        <v>3.7439842849999998E-3</v>
      </c>
      <c r="AC936" s="102">
        <v>1.0436190747925225E-2</v>
      </c>
      <c r="AD936" s="89">
        <v>3.9412262999999996E-3</v>
      </c>
      <c r="AE936" s="90">
        <v>1.8379255750000001E-3</v>
      </c>
      <c r="AF936" s="102">
        <v>3.8862290726432037E-3</v>
      </c>
      <c r="AG936" s="89">
        <v>1.6902202700000001E-2</v>
      </c>
      <c r="AH936" s="90">
        <v>1.3676089095E-2</v>
      </c>
      <c r="AI936" s="102">
        <v>0.10418977203278386</v>
      </c>
      <c r="AJ936" s="89">
        <v>9.5109509999999994E-2</v>
      </c>
      <c r="AK936" s="90">
        <v>6.1846183999999998E-2</v>
      </c>
      <c r="AL936" s="104">
        <v>6.1846183999999998E-2</v>
      </c>
    </row>
    <row r="937" spans="1:38" x14ac:dyDescent="0.25">
      <c r="A937" s="71">
        <v>1998</v>
      </c>
      <c r="B937" s="72">
        <v>12</v>
      </c>
      <c r="C937" s="89">
        <v>1.5173002799999999</v>
      </c>
      <c r="D937" s="90">
        <v>0.70238278700000001</v>
      </c>
      <c r="E937" s="102">
        <v>5.7827657553431173</v>
      </c>
      <c r="F937" s="89">
        <v>0.46186947</v>
      </c>
      <c r="G937" s="90">
        <v>0.243094909</v>
      </c>
      <c r="H937" s="102">
        <v>1.3406645918716245</v>
      </c>
      <c r="I937" s="89">
        <v>1.42048518</v>
      </c>
      <c r="J937" s="90">
        <v>2.1534151979999998</v>
      </c>
      <c r="K937" s="102">
        <v>5.9136914266577367</v>
      </c>
      <c r="L937" s="89">
        <v>9.4809480000000002E-2</v>
      </c>
      <c r="M937" s="90">
        <v>6.1641163499999999E-2</v>
      </c>
      <c r="N937" s="102">
        <v>0.37363506529033752</v>
      </c>
      <c r="O937" s="89">
        <v>6.1297467071935155E-4</v>
      </c>
      <c r="P937" s="90">
        <v>8.5430352921310362E-4</v>
      </c>
      <c r="Q937" s="102">
        <v>2.6489214680162441E-3</v>
      </c>
      <c r="R937" s="89">
        <v>7.2521479229989872E-4</v>
      </c>
      <c r="S937" s="90">
        <v>1.0107279635258358E-3</v>
      </c>
      <c r="T937" s="102">
        <v>3.2763127696148454E-3</v>
      </c>
      <c r="U937" s="89">
        <v>5.6809788999999996E-3</v>
      </c>
      <c r="V937" s="90">
        <v>4.8968850049999997E-3</v>
      </c>
      <c r="W937" s="102">
        <v>4.7365459580606936E-2</v>
      </c>
      <c r="X937" s="89">
        <v>1.6169219E-3</v>
      </c>
      <c r="Y937" s="90">
        <v>8.6891934500000004E-4</v>
      </c>
      <c r="Z937" s="102">
        <v>8.8202507669825139E-3</v>
      </c>
      <c r="AA937" s="89">
        <v>9.2373894000000005E-3</v>
      </c>
      <c r="AB937" s="90">
        <v>3.9037828900000001E-3</v>
      </c>
      <c r="AC937" s="102">
        <v>1.0437050262530502E-2</v>
      </c>
      <c r="AD937" s="89">
        <v>4.1566490000000001E-3</v>
      </c>
      <c r="AE937" s="90">
        <v>1.91031026E-3</v>
      </c>
      <c r="AF937" s="102">
        <v>3.8865510822064741E-3</v>
      </c>
      <c r="AG937" s="89">
        <v>1.7828704800000001E-2</v>
      </c>
      <c r="AH937" s="90">
        <v>1.400654309E-2</v>
      </c>
      <c r="AI937" s="102">
        <v>0.10419861594199506</v>
      </c>
      <c r="AJ937" s="89">
        <v>9.5109509999999994E-2</v>
      </c>
      <c r="AK937" s="90">
        <v>6.1846183999999998E-2</v>
      </c>
      <c r="AL937" s="104">
        <v>6.1846183999999998E-2</v>
      </c>
    </row>
    <row r="938" spans="1:38" x14ac:dyDescent="0.25">
      <c r="A938" s="71">
        <v>1998</v>
      </c>
      <c r="B938" s="72">
        <v>13</v>
      </c>
      <c r="C938" s="89">
        <v>1.5801237100000001</v>
      </c>
      <c r="D938" s="90">
        <v>0.71400389099999995</v>
      </c>
      <c r="E938" s="102">
        <v>5.7675456445282158</v>
      </c>
      <c r="F938" s="89">
        <v>0.48604283999999998</v>
      </c>
      <c r="G938" s="90">
        <v>0.25138596499999999</v>
      </c>
      <c r="H938" s="102">
        <v>1.3445694925701779</v>
      </c>
      <c r="I938" s="89">
        <v>1.4499808700000001</v>
      </c>
      <c r="J938" s="90">
        <v>2.1589982129999998</v>
      </c>
      <c r="K938" s="102">
        <v>5.9115302170794726</v>
      </c>
      <c r="L938" s="89">
        <v>9.4809480000000002E-2</v>
      </c>
      <c r="M938" s="90">
        <v>6.1641163499999999E-2</v>
      </c>
      <c r="N938" s="102">
        <v>0.37390655364051667</v>
      </c>
      <c r="O938" s="89">
        <v>6.1297467071935155E-4</v>
      </c>
      <c r="P938" s="90">
        <v>8.5430352921310362E-4</v>
      </c>
      <c r="Q938" s="102">
        <v>2.6573558557756579E-3</v>
      </c>
      <c r="R938" s="89">
        <v>7.2521479229989872E-4</v>
      </c>
      <c r="S938" s="90">
        <v>1.0107279635258358E-3</v>
      </c>
      <c r="T938" s="102">
        <v>3.3247545086347234E-3</v>
      </c>
      <c r="U938" s="89">
        <v>5.9779760999999999E-3</v>
      </c>
      <c r="V938" s="90">
        <v>5.004652765E-3</v>
      </c>
      <c r="W938" s="102">
        <v>4.7503456968817408E-2</v>
      </c>
      <c r="X938" s="89">
        <v>1.7012799999999999E-3</v>
      </c>
      <c r="Y938" s="90">
        <v>8.9806580500000001E-4</v>
      </c>
      <c r="Z938" s="102">
        <v>8.8459542224226112E-3</v>
      </c>
      <c r="AA938" s="89">
        <v>9.7214850000000002E-3</v>
      </c>
      <c r="AB938" s="90">
        <v>4.0665701800000004E-3</v>
      </c>
      <c r="AC938" s="102">
        <v>1.046745144426924E-2</v>
      </c>
      <c r="AD938" s="89">
        <v>4.3750767999999997E-3</v>
      </c>
      <c r="AE938" s="90">
        <v>1.9840627749999999E-3</v>
      </c>
      <c r="AF938" s="102">
        <v>3.8978723608505341E-3</v>
      </c>
      <c r="AG938" s="89">
        <v>1.8761781500000001E-2</v>
      </c>
      <c r="AH938" s="90">
        <v>1.4340716785000001E-2</v>
      </c>
      <c r="AI938" s="102">
        <v>0.10450221082976974</v>
      </c>
      <c r="AJ938" s="89">
        <v>9.5109509999999994E-2</v>
      </c>
      <c r="AK938" s="90">
        <v>6.1846183999999998E-2</v>
      </c>
      <c r="AL938" s="104">
        <v>6.1846183999999998E-2</v>
      </c>
    </row>
    <row r="939" spans="1:38" x14ac:dyDescent="0.25">
      <c r="A939" s="71">
        <v>1998</v>
      </c>
      <c r="B939" s="72">
        <v>14</v>
      </c>
      <c r="C939" s="89">
        <v>1.64451657</v>
      </c>
      <c r="D939" s="90">
        <v>0.72610963149999996</v>
      </c>
      <c r="E939" s="102">
        <v>5.7723031838510694</v>
      </c>
      <c r="F939" s="89">
        <v>0.51045090999999998</v>
      </c>
      <c r="G939" s="90">
        <v>0.2598750105</v>
      </c>
      <c r="H939" s="102">
        <v>1.3484017875473386</v>
      </c>
      <c r="I939" s="89">
        <v>1.4784275600000001</v>
      </c>
      <c r="J939" s="90">
        <v>2.1642240684999998</v>
      </c>
      <c r="K939" s="102">
        <v>5.9210287609319083</v>
      </c>
      <c r="L939" s="89">
        <v>9.4809480000000002E-2</v>
      </c>
      <c r="M939" s="90">
        <v>6.1641163499999999E-2</v>
      </c>
      <c r="N939" s="102">
        <v>0.37408745027970092</v>
      </c>
      <c r="O939" s="89">
        <v>6.1297467071935155E-4</v>
      </c>
      <c r="P939" s="90">
        <v>8.5430352921310362E-4</v>
      </c>
      <c r="Q939" s="102">
        <v>2.6649216557306948E-3</v>
      </c>
      <c r="R939" s="89">
        <v>7.2521479229989872E-4</v>
      </c>
      <c r="S939" s="90">
        <v>1.0107279635258358E-3</v>
      </c>
      <c r="T939" s="102">
        <v>3.3614157753768625E-3</v>
      </c>
      <c r="U939" s="89">
        <v>6.2782411999999996E-3</v>
      </c>
      <c r="V939" s="90">
        <v>5.114315415E-3</v>
      </c>
      <c r="W939" s="102">
        <v>4.7638838999564039E-2</v>
      </c>
      <c r="X939" s="89">
        <v>1.7863472E-3</v>
      </c>
      <c r="Y939" s="90">
        <v>9.2769095999999996E-4</v>
      </c>
      <c r="Z939" s="102">
        <v>8.8711643125658976E-3</v>
      </c>
      <c r="AA939" s="89">
        <v>1.0207988499999999E-2</v>
      </c>
      <c r="AB939" s="90">
        <v>4.2334053099999996E-3</v>
      </c>
      <c r="AC939" s="102">
        <v>1.0497280312326333E-2</v>
      </c>
      <c r="AD939" s="89">
        <v>4.5930379999999998E-3</v>
      </c>
      <c r="AE939" s="90">
        <v>2.0595868799999999E-3</v>
      </c>
      <c r="AF939" s="102">
        <v>3.908985635830059E-3</v>
      </c>
      <c r="AG939" s="89">
        <v>1.9702247499999999E-2</v>
      </c>
      <c r="AH939" s="90">
        <v>1.4680792885E-2</v>
      </c>
      <c r="AI939" s="102">
        <v>0.10479998362041713</v>
      </c>
      <c r="AJ939" s="89">
        <v>9.5109509999999994E-2</v>
      </c>
      <c r="AK939" s="90">
        <v>6.1846183999999998E-2</v>
      </c>
      <c r="AL939" s="104">
        <v>6.1846183999999998E-2</v>
      </c>
    </row>
    <row r="940" spans="1:38" x14ac:dyDescent="0.25">
      <c r="A940" s="71">
        <v>1998</v>
      </c>
      <c r="B940" s="72">
        <v>15</v>
      </c>
      <c r="C940" s="89">
        <v>1.71063206</v>
      </c>
      <c r="D940" s="90">
        <v>0.73873364750000003</v>
      </c>
      <c r="E940" s="102">
        <v>5.7792939702993902</v>
      </c>
      <c r="F940" s="89">
        <v>0.53512493000000005</v>
      </c>
      <c r="G940" s="90">
        <v>0.26858577750000001</v>
      </c>
      <c r="H940" s="102">
        <v>1.3540394907997142</v>
      </c>
      <c r="I940" s="89">
        <v>1.50594541</v>
      </c>
      <c r="J940" s="90">
        <v>2.1692846575</v>
      </c>
      <c r="K940" s="102">
        <v>5.9349914468158547</v>
      </c>
      <c r="L940" s="89">
        <v>9.4809480000000002E-2</v>
      </c>
      <c r="M940" s="90">
        <v>6.1641163499999999E-2</v>
      </c>
      <c r="N940" s="102">
        <v>0.37435204204905803</v>
      </c>
      <c r="O940" s="89">
        <v>6.1297467071935155E-4</v>
      </c>
      <c r="P940" s="90">
        <v>8.5430352921310362E-4</v>
      </c>
      <c r="Q940" s="102">
        <v>2.6788394904709851E-3</v>
      </c>
      <c r="R940" s="89">
        <v>7.2521479229989872E-4</v>
      </c>
      <c r="S940" s="90">
        <v>1.0107279635258358E-3</v>
      </c>
      <c r="T940" s="102">
        <v>3.4154130883211021E-3</v>
      </c>
      <c r="U940" s="89">
        <v>6.5808576999999997E-3</v>
      </c>
      <c r="V940" s="90">
        <v>5.2264682450000001E-3</v>
      </c>
      <c r="W940" s="102">
        <v>4.7837984007363527E-2</v>
      </c>
      <c r="X940" s="89">
        <v>1.8726556E-3</v>
      </c>
      <c r="Y940" s="90">
        <v>9.5824269000000005E-4</v>
      </c>
      <c r="Z940" s="102">
        <v>8.9082525028558266E-3</v>
      </c>
      <c r="AA940" s="89">
        <v>1.0700658700000001E-2</v>
      </c>
      <c r="AB940" s="90">
        <v>4.4055429E-3</v>
      </c>
      <c r="AC940" s="102">
        <v>1.0541176384152003E-2</v>
      </c>
      <c r="AD940" s="89">
        <v>4.8154471999999997E-3</v>
      </c>
      <c r="AE940" s="90">
        <v>2.1375090449999999E-3</v>
      </c>
      <c r="AF940" s="102">
        <v>3.9253263796319889E-3</v>
      </c>
      <c r="AG940" s="89">
        <v>2.06527346E-2</v>
      </c>
      <c r="AH940" s="90">
        <v>1.5029624510000001E-2</v>
      </c>
      <c r="AI940" s="102">
        <v>0.10523801993737723</v>
      </c>
      <c r="AJ940" s="89">
        <v>9.5109509999999994E-2</v>
      </c>
      <c r="AK940" s="90">
        <v>6.1846183999999998E-2</v>
      </c>
      <c r="AL940" s="104">
        <v>6.1846183999999998E-2</v>
      </c>
    </row>
    <row r="941" spans="1:38" x14ac:dyDescent="0.25">
      <c r="A941" s="71">
        <v>1998</v>
      </c>
      <c r="B941" s="72">
        <v>16</v>
      </c>
      <c r="C941" s="89">
        <v>1.77859583</v>
      </c>
      <c r="D941" s="90">
        <v>0.75196911600000005</v>
      </c>
      <c r="E941" s="102">
        <v>5.5876033045834834</v>
      </c>
      <c r="F941" s="89">
        <v>0.55999989999999999</v>
      </c>
      <c r="G941" s="90">
        <v>0.27762921899999998</v>
      </c>
      <c r="H941" s="102">
        <v>1.312517066344097</v>
      </c>
      <c r="I941" s="89">
        <v>1.5325061600000001</v>
      </c>
      <c r="J941" s="90">
        <v>2.1740657605</v>
      </c>
      <c r="K941" s="102">
        <v>5.9836428529597665</v>
      </c>
      <c r="L941" s="89">
        <v>9.4809480000000002E-2</v>
      </c>
      <c r="M941" s="90">
        <v>6.1641163499999999E-2</v>
      </c>
      <c r="N941" s="102">
        <v>0.35978205298973687</v>
      </c>
      <c r="O941" s="89">
        <v>6.1297467071935155E-4</v>
      </c>
      <c r="P941" s="90">
        <v>8.5430352921310362E-4</v>
      </c>
      <c r="Q941" s="102">
        <v>2.596682147292661E-3</v>
      </c>
      <c r="R941" s="89">
        <v>7.2521479229989872E-4</v>
      </c>
      <c r="S941" s="90">
        <v>1.0107279635258358E-3</v>
      </c>
      <c r="T941" s="102">
        <v>3.4770050344210619E-3</v>
      </c>
      <c r="U941" s="89">
        <v>6.8884000999999999E-3</v>
      </c>
      <c r="V941" s="90">
        <v>5.3417945200000001E-3</v>
      </c>
      <c r="W941" s="102">
        <v>4.6370967041000334E-2</v>
      </c>
      <c r="X941" s="89">
        <v>1.9603607000000002E-3</v>
      </c>
      <c r="Y941" s="90">
        <v>9.8995342500000005E-4</v>
      </c>
      <c r="Z941" s="102">
        <v>8.6350657665426062E-3</v>
      </c>
      <c r="AA941" s="89">
        <v>1.12008378E-2</v>
      </c>
      <c r="AB941" s="90">
        <v>4.5835372800000001E-3</v>
      </c>
      <c r="AC941" s="102">
        <v>1.021792087901436E-2</v>
      </c>
      <c r="AD941" s="89">
        <v>5.0403339999999996E-3</v>
      </c>
      <c r="AE941" s="90">
        <v>2.2179605350000002E-3</v>
      </c>
      <c r="AF941" s="102">
        <v>3.80495392848416E-3</v>
      </c>
      <c r="AG941" s="89">
        <v>2.1616500399999999E-2</v>
      </c>
      <c r="AH941" s="90">
        <v>1.538880166E-2</v>
      </c>
      <c r="AI941" s="102">
        <v>0.10201085350905004</v>
      </c>
      <c r="AJ941" s="89">
        <v>9.5109509999999994E-2</v>
      </c>
      <c r="AK941" s="90">
        <v>6.1846183999999998E-2</v>
      </c>
      <c r="AL941" s="104">
        <v>6.1846183999999998E-2</v>
      </c>
    </row>
    <row r="942" spans="1:38" x14ac:dyDescent="0.25">
      <c r="A942" s="71">
        <v>1998</v>
      </c>
      <c r="B942" s="72">
        <v>17</v>
      </c>
      <c r="C942" s="89">
        <v>1.8489395799999999</v>
      </c>
      <c r="D942" s="90">
        <v>0.76595301800000004</v>
      </c>
      <c r="E942" s="102">
        <v>5.5957853769189771</v>
      </c>
      <c r="F942" s="89">
        <v>0.58544081999999997</v>
      </c>
      <c r="G942" s="90">
        <v>0.2869978145</v>
      </c>
      <c r="H942" s="102">
        <v>1.3191112797167424</v>
      </c>
      <c r="I942" s="89">
        <v>1.55824323</v>
      </c>
      <c r="J942" s="90">
        <v>2.1786996264999998</v>
      </c>
      <c r="K942" s="102">
        <v>6.0006672704322144</v>
      </c>
      <c r="L942" s="89">
        <v>9.4809480000000002E-2</v>
      </c>
      <c r="M942" s="90">
        <v>6.1641163499999999E-2</v>
      </c>
      <c r="N942" s="102">
        <v>0.36009016129161936</v>
      </c>
      <c r="O942" s="89">
        <v>6.1297467071935155E-4</v>
      </c>
      <c r="P942" s="90">
        <v>8.5430352921310362E-4</v>
      </c>
      <c r="Q942" s="102">
        <v>2.6097218459152139E-3</v>
      </c>
      <c r="R942" s="89">
        <v>7.2521479229989872E-4</v>
      </c>
      <c r="S942" s="90">
        <v>1.0107279635258358E-3</v>
      </c>
      <c r="T942" s="102">
        <v>3.5424250780701004E-3</v>
      </c>
      <c r="U942" s="89">
        <v>7.2002643000000002E-3</v>
      </c>
      <c r="V942" s="90">
        <v>5.4614089299999998E-3</v>
      </c>
      <c r="W942" s="102">
        <v>4.6603948933088009E-2</v>
      </c>
      <c r="X942" s="89">
        <v>2.0486192999999999E-3</v>
      </c>
      <c r="Y942" s="90">
        <v>1.0227868350000001E-3</v>
      </c>
      <c r="Z942" s="102">
        <v>8.6784546967384104E-3</v>
      </c>
      <c r="AA942" s="89">
        <v>1.17074743E-2</v>
      </c>
      <c r="AB942" s="90">
        <v>4.7693397900000004E-3</v>
      </c>
      <c r="AC942" s="102">
        <v>1.0269258081642965E-2</v>
      </c>
      <c r="AD942" s="89">
        <v>5.2680701999999998E-3</v>
      </c>
      <c r="AE942" s="90">
        <v>2.3017548199999998E-3</v>
      </c>
      <c r="AF942" s="102">
        <v>3.8240703366771507E-3</v>
      </c>
      <c r="AG942" s="89">
        <v>2.2595760100000001E-2</v>
      </c>
      <c r="AH942" s="90">
        <v>1.5760860434999999E-2</v>
      </c>
      <c r="AI942" s="102">
        <v>0.1025233678866046</v>
      </c>
      <c r="AJ942" s="89">
        <v>9.5109509999999994E-2</v>
      </c>
      <c r="AK942" s="90">
        <v>6.1846183999999998E-2</v>
      </c>
      <c r="AL942" s="104">
        <v>6.1846183999999998E-2</v>
      </c>
    </row>
    <row r="943" spans="1:38" x14ac:dyDescent="0.25">
      <c r="A943" s="71">
        <v>1998</v>
      </c>
      <c r="B943" s="72">
        <v>18</v>
      </c>
      <c r="C943" s="89">
        <v>1.9213446599999999</v>
      </c>
      <c r="D943" s="90">
        <v>0.78070075149999996</v>
      </c>
      <c r="E943" s="102">
        <v>5.593680785993481</v>
      </c>
      <c r="F943" s="89">
        <v>0.61123247000000003</v>
      </c>
      <c r="G943" s="90">
        <v>0.2968216635</v>
      </c>
      <c r="H943" s="102">
        <v>1.325265992731995</v>
      </c>
      <c r="I943" s="89">
        <v>1.5832202399999999</v>
      </c>
      <c r="J943" s="90">
        <v>2.1831370479999999</v>
      </c>
      <c r="K943" s="102">
        <v>6.0102251582851505</v>
      </c>
      <c r="L943" s="89">
        <v>9.4809480000000002E-2</v>
      </c>
      <c r="M943" s="90">
        <v>6.1641163499999999E-2</v>
      </c>
      <c r="N943" s="102">
        <v>0.36040438569373567</v>
      </c>
      <c r="O943" s="89">
        <v>6.1297467071935155E-4</v>
      </c>
      <c r="P943" s="90">
        <v>8.5430352921310362E-4</v>
      </c>
      <c r="Q943" s="102">
        <v>2.6218942124455213E-3</v>
      </c>
      <c r="R943" s="89">
        <v>7.2521479229989872E-4</v>
      </c>
      <c r="S943" s="90">
        <v>1.0107279635258358E-3</v>
      </c>
      <c r="T943" s="102">
        <v>3.6090425465489457E-3</v>
      </c>
      <c r="U943" s="89">
        <v>7.5179733000000004E-3</v>
      </c>
      <c r="V943" s="90">
        <v>5.585915835E-3</v>
      </c>
      <c r="W943" s="102">
        <v>4.682145360090912E-2</v>
      </c>
      <c r="X943" s="89">
        <v>2.1392451000000002E-3</v>
      </c>
      <c r="Y943" s="90">
        <v>1.0572662100000001E-3</v>
      </c>
      <c r="Z943" s="102">
        <v>8.7189470197434962E-3</v>
      </c>
      <c r="AA943" s="89">
        <v>1.22236494E-2</v>
      </c>
      <c r="AB943" s="90">
        <v>4.9634492049999996E-3</v>
      </c>
      <c r="AC943" s="102">
        <v>1.0317160676598771E-2</v>
      </c>
      <c r="AD943" s="89">
        <v>5.5007566999999997E-3</v>
      </c>
      <c r="AE943" s="90">
        <v>2.3894451850000002E-3</v>
      </c>
      <c r="AF943" s="102">
        <v>3.8419125079610867E-3</v>
      </c>
      <c r="AG943" s="89">
        <v>2.35924588E-2</v>
      </c>
      <c r="AH943" s="90">
        <v>1.6148886585000001E-2</v>
      </c>
      <c r="AI943" s="102">
        <v>0.10300168693882135</v>
      </c>
      <c r="AJ943" s="89">
        <v>9.5109509999999994E-2</v>
      </c>
      <c r="AK943" s="90">
        <v>6.1846183999999998E-2</v>
      </c>
      <c r="AL943" s="104">
        <v>6.1846183999999998E-2</v>
      </c>
    </row>
    <row r="944" spans="1:38" x14ac:dyDescent="0.25">
      <c r="A944" s="71">
        <v>1998</v>
      </c>
      <c r="B944" s="72">
        <v>19</v>
      </c>
      <c r="C944" s="89">
        <v>1.99643225</v>
      </c>
      <c r="D944" s="90">
        <v>0.79635641749999997</v>
      </c>
      <c r="E944" s="102">
        <v>5.6020226655058503</v>
      </c>
      <c r="F944" s="89">
        <v>0.63760313000000002</v>
      </c>
      <c r="G944" s="90">
        <v>0.30709597799999999</v>
      </c>
      <c r="H944" s="102">
        <v>1.3320004898166418</v>
      </c>
      <c r="I944" s="89">
        <v>1.6075553899999999</v>
      </c>
      <c r="J944" s="90">
        <v>2.1874771165000002</v>
      </c>
      <c r="K944" s="102">
        <v>6.0275843971984662</v>
      </c>
      <c r="L944" s="89">
        <v>9.4809480000000002E-2</v>
      </c>
      <c r="M944" s="90">
        <v>6.1641163499999999E-2</v>
      </c>
      <c r="N944" s="102">
        <v>0.36071750945451592</v>
      </c>
      <c r="O944" s="89">
        <v>6.1297467071935155E-4</v>
      </c>
      <c r="P944" s="90">
        <v>8.5430352921310362E-4</v>
      </c>
      <c r="Q944" s="102">
        <v>2.6352056357726557E-3</v>
      </c>
      <c r="R944" s="89">
        <v>7.2521479229989872E-4</v>
      </c>
      <c r="S944" s="90">
        <v>1.0107279635258358E-3</v>
      </c>
      <c r="T944" s="102">
        <v>3.6758698723050346E-3</v>
      </c>
      <c r="U944" s="89">
        <v>7.8413758999999993E-3</v>
      </c>
      <c r="V944" s="90">
        <v>5.7159145449999999E-3</v>
      </c>
      <c r="W944" s="102">
        <v>4.7059291907356908E-2</v>
      </c>
      <c r="X944" s="89">
        <v>2.2317699000000001E-3</v>
      </c>
      <c r="Y944" s="90">
        <v>1.093157815E-3</v>
      </c>
      <c r="Z944" s="102">
        <v>8.7632434894880217E-3</v>
      </c>
      <c r="AA944" s="89">
        <v>1.27512227E-2</v>
      </c>
      <c r="AB944" s="90">
        <v>5.1675249600000002E-3</v>
      </c>
      <c r="AC944" s="102">
        <v>1.0369582666876404E-2</v>
      </c>
      <c r="AD944" s="89">
        <v>5.7382628999999999E-3</v>
      </c>
      <c r="AE944" s="90">
        <v>2.4815105099999998E-3</v>
      </c>
      <c r="AF944" s="102">
        <v>3.8614345226507117E-3</v>
      </c>
      <c r="AG944" s="89">
        <v>2.4610013300000001E-2</v>
      </c>
      <c r="AH944" s="90">
        <v>1.6554426444999999E-2</v>
      </c>
      <c r="AI944" s="102">
        <v>0.10352494334791622</v>
      </c>
      <c r="AJ944" s="89">
        <v>9.5109509999999994E-2</v>
      </c>
      <c r="AK944" s="90">
        <v>6.1846183999999998E-2</v>
      </c>
      <c r="AL944" s="104">
        <v>6.1846183999999998E-2</v>
      </c>
    </row>
    <row r="945" spans="1:38" x14ac:dyDescent="0.25">
      <c r="A945" s="71">
        <v>1998</v>
      </c>
      <c r="B945" s="72">
        <v>20</v>
      </c>
      <c r="C945" s="89">
        <v>2.0740917099999998</v>
      </c>
      <c r="D945" s="90">
        <v>0.81302974750000001</v>
      </c>
      <c r="E945" s="102">
        <v>5.6102265383913661</v>
      </c>
      <c r="F945" s="89">
        <v>0.66453757000000002</v>
      </c>
      <c r="G945" s="90">
        <v>0.31793922600000002</v>
      </c>
      <c r="H945" s="102">
        <v>1.3386068629508943</v>
      </c>
      <c r="I945" s="89">
        <v>1.6311491300000001</v>
      </c>
      <c r="J945" s="90">
        <v>2.1917127155</v>
      </c>
      <c r="K945" s="102">
        <v>6.0446455748748873</v>
      </c>
      <c r="L945" s="89">
        <v>9.4809480000000002E-2</v>
      </c>
      <c r="M945" s="90">
        <v>6.1641163499999999E-2</v>
      </c>
      <c r="N945" s="102">
        <v>0.36102678947189243</v>
      </c>
      <c r="O945" s="89">
        <v>6.1297467071935155E-4</v>
      </c>
      <c r="P945" s="90">
        <v>8.5430352921310362E-4</v>
      </c>
      <c r="Q945" s="102">
        <v>2.6491056211340358E-3</v>
      </c>
      <c r="R945" s="89">
        <v>7.2521479229989872E-4</v>
      </c>
      <c r="S945" s="90">
        <v>1.0107279635258358E-3</v>
      </c>
      <c r="T945" s="102">
        <v>3.7414333273825522E-3</v>
      </c>
      <c r="U945" s="89">
        <v>8.1739654999999998E-3</v>
      </c>
      <c r="V945" s="90">
        <v>5.8524436150000003E-3</v>
      </c>
      <c r="W945" s="102">
        <v>4.7292783768884732E-2</v>
      </c>
      <c r="X945" s="89">
        <v>2.3263757000000001E-3</v>
      </c>
      <c r="Y945" s="90">
        <v>1.131136325E-3</v>
      </c>
      <c r="Z945" s="102">
        <v>8.8067187196534686E-3</v>
      </c>
      <c r="AA945" s="89">
        <v>1.3290595699999999E-2</v>
      </c>
      <c r="AB945" s="90">
        <v>5.3829902299999998E-3</v>
      </c>
      <c r="AC945" s="102">
        <v>1.0421039506647543E-2</v>
      </c>
      <c r="AD945" s="89">
        <v>5.9810352999999997E-3</v>
      </c>
      <c r="AE945" s="90">
        <v>2.5787882650000001E-3</v>
      </c>
      <c r="AF945" s="102">
        <v>3.8805812752458614E-3</v>
      </c>
      <c r="AG945" s="89">
        <v>2.56499556E-2</v>
      </c>
      <c r="AH945" s="90">
        <v>1.6980369780000001E-2</v>
      </c>
      <c r="AI945" s="102">
        <v>0.10403851594057326</v>
      </c>
      <c r="AJ945" s="89">
        <v>9.5109509999999994E-2</v>
      </c>
      <c r="AK945" s="90">
        <v>6.1846183999999998E-2</v>
      </c>
      <c r="AL945" s="104">
        <v>6.1846183999999998E-2</v>
      </c>
    </row>
    <row r="946" spans="1:38" x14ac:dyDescent="0.25">
      <c r="A946" s="71">
        <v>1998</v>
      </c>
      <c r="B946" s="72">
        <v>21</v>
      </c>
      <c r="C946" s="89">
        <v>2.1547496900000001</v>
      </c>
      <c r="D946" s="90">
        <v>0.83080296350000005</v>
      </c>
      <c r="E946" s="102">
        <v>5.6179122128903236</v>
      </c>
      <c r="F946" s="89">
        <v>0.69210421</v>
      </c>
      <c r="G946" s="90">
        <v>0.32942002650000002</v>
      </c>
      <c r="H946" s="102">
        <v>1.3447995680664513</v>
      </c>
      <c r="I946" s="89">
        <v>1.6541140599999999</v>
      </c>
      <c r="J946" s="90">
        <v>2.1958684239999999</v>
      </c>
      <c r="K946" s="102">
        <v>6.0606224189509303</v>
      </c>
      <c r="L946" s="89">
        <v>9.4809480000000002E-2</v>
      </c>
      <c r="M946" s="90">
        <v>6.1641163499999999E-2</v>
      </c>
      <c r="N946" s="102">
        <v>0.36131532289642504</v>
      </c>
      <c r="O946" s="89">
        <v>6.1297467071935155E-4</v>
      </c>
      <c r="P946" s="90">
        <v>8.5430352921310362E-4</v>
      </c>
      <c r="Q946" s="102">
        <v>2.6613560904476231E-3</v>
      </c>
      <c r="R946" s="89">
        <v>7.2521479229989872E-4</v>
      </c>
      <c r="S946" s="90">
        <v>1.0107279635258358E-3</v>
      </c>
      <c r="T946" s="102">
        <v>3.8028881710506068E-3</v>
      </c>
      <c r="U946" s="89">
        <v>8.5140029999999992E-3</v>
      </c>
      <c r="V946" s="90">
        <v>5.9963543100000002E-3</v>
      </c>
      <c r="W946" s="102">
        <v>4.7511526214428529E-2</v>
      </c>
      <c r="X946" s="89">
        <v>2.4221118000000001E-3</v>
      </c>
      <c r="Y946" s="90">
        <v>1.171185735E-3</v>
      </c>
      <c r="Z946" s="102">
        <v>8.8474715779110914E-3</v>
      </c>
      <c r="AA946" s="89">
        <v>1.3843024900000001E-2</v>
      </c>
      <c r="AB946" s="90">
        <v>5.6109720500000003E-3</v>
      </c>
      <c r="AC946" s="102">
        <v>1.0469238615597598E-2</v>
      </c>
      <c r="AD946" s="89">
        <v>6.2297578999999997E-3</v>
      </c>
      <c r="AE946" s="90">
        <v>2.6815888150000002E-3</v>
      </c>
      <c r="AF946" s="102">
        <v>3.8985384143977852E-3</v>
      </c>
      <c r="AG946" s="89">
        <v>2.6717382099999999E-2</v>
      </c>
      <c r="AH946" s="90">
        <v>1.7430220650000001E-2</v>
      </c>
      <c r="AI946" s="102">
        <v>0.10451977529610826</v>
      </c>
      <c r="AJ946" s="89">
        <v>9.5109509999999994E-2</v>
      </c>
      <c r="AK946" s="90">
        <v>6.1846183999999998E-2</v>
      </c>
      <c r="AL946" s="104">
        <v>6.1846183999999998E-2</v>
      </c>
    </row>
    <row r="947" spans="1:38" x14ac:dyDescent="0.25">
      <c r="A947" s="71">
        <v>1998</v>
      </c>
      <c r="B947" s="72">
        <v>22</v>
      </c>
      <c r="C947" s="89">
        <v>2.2384293300000002</v>
      </c>
      <c r="D947" s="90">
        <v>0.84978125900000001</v>
      </c>
      <c r="E947" s="102">
        <v>5.6248330555803694</v>
      </c>
      <c r="F947" s="89">
        <v>0.72051268999999996</v>
      </c>
      <c r="G947" s="90">
        <v>0.34159365549999998</v>
      </c>
      <c r="H947" s="102">
        <v>1.3503802047876188</v>
      </c>
      <c r="I947" s="89">
        <v>1.67672113</v>
      </c>
      <c r="J947" s="90">
        <v>2.1999772405</v>
      </c>
      <c r="K947" s="102">
        <v>6.0750147285054634</v>
      </c>
      <c r="L947" s="89">
        <v>9.4809480000000002E-2</v>
      </c>
      <c r="M947" s="90">
        <v>6.1641163499999999E-2</v>
      </c>
      <c r="N947" s="102">
        <v>0.36157669417939214</v>
      </c>
      <c r="O947" s="89">
        <v>6.1297467071935155E-4</v>
      </c>
      <c r="P947" s="90">
        <v>8.5430352921310362E-4</v>
      </c>
      <c r="Q947" s="102">
        <v>2.6723938018476476E-3</v>
      </c>
      <c r="R947" s="89">
        <v>7.2521479229989872E-4</v>
      </c>
      <c r="S947" s="90">
        <v>1.0107279635258358E-3</v>
      </c>
      <c r="T947" s="102">
        <v>3.8582658973782377E-3</v>
      </c>
      <c r="U947" s="89">
        <v>8.8624218000000008E-3</v>
      </c>
      <c r="V947" s="90">
        <v>6.1487839400000003E-3</v>
      </c>
      <c r="W947" s="102">
        <v>4.7708666585548426E-2</v>
      </c>
      <c r="X947" s="89">
        <v>2.5224563999999999E-3</v>
      </c>
      <c r="Y947" s="90">
        <v>1.213903675E-3</v>
      </c>
      <c r="Z947" s="102">
        <v>8.8841808680062487E-3</v>
      </c>
      <c r="AA947" s="89">
        <v>1.44095444E-2</v>
      </c>
      <c r="AB947" s="90">
        <v>5.8528217999999996E-3</v>
      </c>
      <c r="AC947" s="102">
        <v>1.0512672624750101E-2</v>
      </c>
      <c r="AD947" s="89">
        <v>6.4849330999999996E-3</v>
      </c>
      <c r="AE947" s="90">
        <v>2.79057055E-3</v>
      </c>
      <c r="AF947" s="102">
        <v>3.9147140042941316E-3</v>
      </c>
      <c r="AG947" s="89">
        <v>2.7811297299999999E-2</v>
      </c>
      <c r="AH947" s="90">
        <v>1.790643372E-2</v>
      </c>
      <c r="AI947" s="102">
        <v>0.1049535169069923</v>
      </c>
      <c r="AJ947" s="89">
        <v>9.5109509999999994E-2</v>
      </c>
      <c r="AK947" s="90">
        <v>6.1846183999999998E-2</v>
      </c>
      <c r="AL947" s="104">
        <v>6.1846183999999998E-2</v>
      </c>
    </row>
    <row r="948" spans="1:38" x14ac:dyDescent="0.25">
      <c r="A948" s="71">
        <v>1998</v>
      </c>
      <c r="B948" s="72">
        <v>23</v>
      </c>
      <c r="C948" s="89">
        <v>2.3253833699999999</v>
      </c>
      <c r="D948" s="90">
        <v>0.87017039299999999</v>
      </c>
      <c r="E948" s="102">
        <v>5.6306055974558769</v>
      </c>
      <c r="F948" s="89">
        <v>0.74970097000000002</v>
      </c>
      <c r="G948" s="90">
        <v>0.35452890450000002</v>
      </c>
      <c r="H948" s="102">
        <v>1.3550350087910608</v>
      </c>
      <c r="I948" s="89">
        <v>1.69876564</v>
      </c>
      <c r="J948" s="90">
        <v>2.2041041725000001</v>
      </c>
      <c r="K948" s="102">
        <v>6.0870021090860185</v>
      </c>
      <c r="L948" s="89">
        <v>9.4809480000000002E-2</v>
      </c>
      <c r="M948" s="90">
        <v>6.1641163499999999E-2</v>
      </c>
      <c r="N948" s="102">
        <v>0.36179357215633978</v>
      </c>
      <c r="O948" s="89">
        <v>6.1297467071935155E-4</v>
      </c>
      <c r="P948" s="90">
        <v>8.5430352921310362E-4</v>
      </c>
      <c r="Q948" s="102">
        <v>2.681598163004526E-3</v>
      </c>
      <c r="R948" s="89">
        <v>7.2521479229989872E-4</v>
      </c>
      <c r="S948" s="90">
        <v>1.0107279635258358E-3</v>
      </c>
      <c r="T948" s="102">
        <v>3.9044685491386685E-3</v>
      </c>
      <c r="U948" s="89">
        <v>9.2212588999999994E-3</v>
      </c>
      <c r="V948" s="90">
        <v>6.3103712500000003E-3</v>
      </c>
      <c r="W948" s="102">
        <v>4.7873073431780412E-2</v>
      </c>
      <c r="X948" s="89">
        <v>2.6238008000000002E-3</v>
      </c>
      <c r="Y948" s="90">
        <v>1.2593109050000001E-3</v>
      </c>
      <c r="Z948" s="102">
        <v>8.9147826254047258E-3</v>
      </c>
      <c r="AA948" s="89">
        <v>1.49933615E-2</v>
      </c>
      <c r="AB948" s="90">
        <v>6.1107300899999996E-3</v>
      </c>
      <c r="AC948" s="102">
        <v>1.0548910415725912E-2</v>
      </c>
      <c r="AD948" s="89">
        <v>6.7472143000000002E-3</v>
      </c>
      <c r="AE948" s="90">
        <v>2.9068908550000001E-3</v>
      </c>
      <c r="AF948" s="102">
        <v>3.9282031398018887E-3</v>
      </c>
      <c r="AG948" s="89">
        <v>2.89368318E-2</v>
      </c>
      <c r="AH948" s="90">
        <v>1.8412177960000001E-2</v>
      </c>
      <c r="AI948" s="102">
        <v>0.10531514833354148</v>
      </c>
      <c r="AJ948" s="89">
        <v>9.5109509999999994E-2</v>
      </c>
      <c r="AK948" s="90">
        <v>6.1846183999999998E-2</v>
      </c>
      <c r="AL948" s="104">
        <v>6.1846183999999998E-2</v>
      </c>
    </row>
    <row r="949" spans="1:38" x14ac:dyDescent="0.25">
      <c r="A949" s="71">
        <v>1998</v>
      </c>
      <c r="B949" s="72">
        <v>24</v>
      </c>
      <c r="C949" s="89">
        <v>2.4157565499999998</v>
      </c>
      <c r="D949" s="90">
        <v>0.89200979049999995</v>
      </c>
      <c r="E949" s="102">
        <v>5.6350107636719411</v>
      </c>
      <c r="F949" s="89">
        <v>0.77966827000000005</v>
      </c>
      <c r="G949" s="90">
        <v>0.36834205549999999</v>
      </c>
      <c r="H949" s="102">
        <v>1.3585809441759602</v>
      </c>
      <c r="I949" s="89">
        <v>1.7204025199999999</v>
      </c>
      <c r="J949" s="90">
        <v>2.2081894425000002</v>
      </c>
      <c r="K949" s="102">
        <v>6.0961634643457385</v>
      </c>
      <c r="L949" s="89">
        <v>9.4809480000000002E-2</v>
      </c>
      <c r="M949" s="90">
        <v>6.1641163499999999E-2</v>
      </c>
      <c r="N949" s="102">
        <v>0.36195919992502068</v>
      </c>
      <c r="O949" s="89">
        <v>6.1297467071935155E-4</v>
      </c>
      <c r="P949" s="90">
        <v>8.5430352921310362E-4</v>
      </c>
      <c r="Q949" s="102">
        <v>2.6886183548403527E-3</v>
      </c>
      <c r="R949" s="89">
        <v>7.2521479229989872E-4</v>
      </c>
      <c r="S949" s="90">
        <v>1.0107279635258358E-3</v>
      </c>
      <c r="T949" s="102">
        <v>3.9396689193502907E-3</v>
      </c>
      <c r="U949" s="89">
        <v>9.5900758999999999E-3</v>
      </c>
      <c r="V949" s="90">
        <v>6.4823910600000003E-3</v>
      </c>
      <c r="W949" s="102">
        <v>4.7998459944865325E-2</v>
      </c>
      <c r="X949" s="89">
        <v>2.7287536999999998E-3</v>
      </c>
      <c r="Y949" s="90">
        <v>1.30761994E-3</v>
      </c>
      <c r="Z949" s="102">
        <v>8.9381319870314654E-3</v>
      </c>
      <c r="AA949" s="89">
        <v>1.55938676E-2</v>
      </c>
      <c r="AB949" s="90">
        <v>6.3858906200000001E-3</v>
      </c>
      <c r="AC949" s="102">
        <v>1.05765391620476E-2</v>
      </c>
      <c r="AD949" s="89">
        <v>7.0167661000000003E-3</v>
      </c>
      <c r="AE949" s="90">
        <v>3.0308223850000001E-3</v>
      </c>
      <c r="AF949" s="102">
        <v>3.9384915484312628E-3</v>
      </c>
      <c r="AG949" s="89">
        <v>3.00957993E-2</v>
      </c>
      <c r="AH949" s="90">
        <v>1.8950911715000001E-2</v>
      </c>
      <c r="AI949" s="102">
        <v>0.10559108254348329</v>
      </c>
      <c r="AJ949" s="89">
        <v>9.5109509999999994E-2</v>
      </c>
      <c r="AK949" s="90">
        <v>6.1846183999999998E-2</v>
      </c>
      <c r="AL949" s="104">
        <v>6.1846183999999998E-2</v>
      </c>
    </row>
    <row r="950" spans="1:38" x14ac:dyDescent="0.25">
      <c r="A950" s="71">
        <v>1998</v>
      </c>
      <c r="B950" s="72">
        <v>25</v>
      </c>
      <c r="C950" s="89">
        <v>2.4157565499999998</v>
      </c>
      <c r="D950" s="90">
        <v>0.89200979049999995</v>
      </c>
      <c r="E950" s="102">
        <v>5.6377312465722929</v>
      </c>
      <c r="F950" s="89">
        <v>0.77966827000000005</v>
      </c>
      <c r="G950" s="90">
        <v>0.36834205549999999</v>
      </c>
      <c r="H950" s="102">
        <v>1.3607706770756771</v>
      </c>
      <c r="I950" s="89">
        <v>1.7204025199999999</v>
      </c>
      <c r="J950" s="90">
        <v>2.2081894425000002</v>
      </c>
      <c r="K950" s="102">
        <v>6.1018188311469803</v>
      </c>
      <c r="L950" s="89">
        <v>9.4809480000000002E-2</v>
      </c>
      <c r="M950" s="90">
        <v>6.1641163499999999E-2</v>
      </c>
      <c r="N950" s="102">
        <v>0.36206190904815033</v>
      </c>
      <c r="O950" s="89">
        <v>6.1297467071935155E-4</v>
      </c>
      <c r="P950" s="90">
        <v>8.5430352921310362E-4</v>
      </c>
      <c r="Q950" s="102">
        <v>2.6929460475336154E-3</v>
      </c>
      <c r="R950" s="89">
        <v>7.2521479229989872E-4</v>
      </c>
      <c r="S950" s="90">
        <v>1.0107279635258358E-3</v>
      </c>
      <c r="T950" s="102">
        <v>3.9613570204443307E-3</v>
      </c>
      <c r="U950" s="89">
        <v>9.5900758999999999E-3</v>
      </c>
      <c r="V950" s="90">
        <v>6.4823910600000003E-3</v>
      </c>
      <c r="W950" s="102">
        <v>4.8075717729971421E-2</v>
      </c>
      <c r="X950" s="89">
        <v>2.7287536999999998E-3</v>
      </c>
      <c r="Y950" s="90">
        <v>1.30761994E-3</v>
      </c>
      <c r="Z950" s="102">
        <v>8.9525234117137954E-3</v>
      </c>
      <c r="AA950" s="89">
        <v>1.55938676E-2</v>
      </c>
      <c r="AB950" s="90">
        <v>6.3858906200000001E-3</v>
      </c>
      <c r="AC950" s="102">
        <v>1.0593565582020842E-2</v>
      </c>
      <c r="AD950" s="89">
        <v>7.0167661000000003E-3</v>
      </c>
      <c r="AE950" s="90">
        <v>3.0308223850000001E-3</v>
      </c>
      <c r="AF950" s="102">
        <v>3.9448342451253501E-3</v>
      </c>
      <c r="AG950" s="89">
        <v>3.00957993E-2</v>
      </c>
      <c r="AH950" s="90">
        <v>1.8950911715000001E-2</v>
      </c>
      <c r="AI950" s="102">
        <v>0.10576112132412627</v>
      </c>
      <c r="AJ950" s="89">
        <v>9.5109509999999994E-2</v>
      </c>
      <c r="AK950" s="90">
        <v>6.1846183999999998E-2</v>
      </c>
      <c r="AL950" s="104">
        <v>6.1846183999999998E-2</v>
      </c>
    </row>
    <row r="951" spans="1:38" x14ac:dyDescent="0.25">
      <c r="A951" s="71">
        <v>1998</v>
      </c>
      <c r="B951" s="72">
        <v>26</v>
      </c>
      <c r="C951" s="89">
        <v>2.4157565499999998</v>
      </c>
      <c r="D951" s="90">
        <v>0.89200979049999995</v>
      </c>
      <c r="E951" s="102">
        <v>5.6383765083967914</v>
      </c>
      <c r="F951" s="89">
        <v>0.77966827000000005</v>
      </c>
      <c r="G951" s="90">
        <v>0.36834205549999999</v>
      </c>
      <c r="H951" s="102">
        <v>1.3612945511336636</v>
      </c>
      <c r="I951" s="89">
        <v>1.7204025199999999</v>
      </c>
      <c r="J951" s="90">
        <v>2.2081894425000002</v>
      </c>
      <c r="K951" s="102">
        <v>6.1031786375542767</v>
      </c>
      <c r="L951" s="89">
        <v>9.4809480000000002E-2</v>
      </c>
      <c r="M951" s="90">
        <v>6.1641163499999999E-2</v>
      </c>
      <c r="N951" s="102">
        <v>0.36208598896302202</v>
      </c>
      <c r="O951" s="89">
        <v>6.1297467071935155E-4</v>
      </c>
      <c r="P951" s="90">
        <v>8.5430352921310362E-4</v>
      </c>
      <c r="Q951" s="102">
        <v>2.6939799158282028E-3</v>
      </c>
      <c r="R951" s="89">
        <v>7.2521479229989872E-4</v>
      </c>
      <c r="S951" s="90">
        <v>1.0107279635258358E-3</v>
      </c>
      <c r="T951" s="102">
        <v>3.9665499558500412E-3</v>
      </c>
      <c r="U951" s="89">
        <v>9.5900758999999999E-3</v>
      </c>
      <c r="V951" s="90">
        <v>6.4823910600000003E-3</v>
      </c>
      <c r="W951" s="102">
        <v>4.8094296626380206E-2</v>
      </c>
      <c r="X951" s="89">
        <v>2.7287536999999998E-3</v>
      </c>
      <c r="Y951" s="90">
        <v>1.30761994E-3</v>
      </c>
      <c r="Z951" s="102">
        <v>8.9559683202844083E-3</v>
      </c>
      <c r="AA951" s="89">
        <v>1.55938676E-2</v>
      </c>
      <c r="AB951" s="90">
        <v>6.3858906200000001E-3</v>
      </c>
      <c r="AC951" s="102">
        <v>1.0597644366035816E-2</v>
      </c>
      <c r="AD951" s="89">
        <v>7.0167661000000003E-3</v>
      </c>
      <c r="AE951" s="90">
        <v>3.0308223850000001E-3</v>
      </c>
      <c r="AF951" s="102">
        <v>3.9463530185256624E-3</v>
      </c>
      <c r="AG951" s="89">
        <v>3.00957993E-2</v>
      </c>
      <c r="AH951" s="90">
        <v>1.8950911715000001E-2</v>
      </c>
      <c r="AI951" s="102">
        <v>0.10580188031554139</v>
      </c>
      <c r="AJ951" s="89">
        <v>9.5109509999999994E-2</v>
      </c>
      <c r="AK951" s="90">
        <v>6.1846183999999998E-2</v>
      </c>
      <c r="AL951" s="104">
        <v>6.1846183999999998E-2</v>
      </c>
    </row>
    <row r="952" spans="1:38" x14ac:dyDescent="0.25">
      <c r="A952" s="71">
        <v>1998</v>
      </c>
      <c r="B952" s="72">
        <v>27</v>
      </c>
      <c r="C952" s="89">
        <v>2.4157565499999998</v>
      </c>
      <c r="D952" s="90">
        <v>0.89200979049999995</v>
      </c>
      <c r="E952" s="102">
        <v>5.6385310612796964</v>
      </c>
      <c r="F952" s="89">
        <v>0.77966827000000005</v>
      </c>
      <c r="G952" s="90">
        <v>0.36834205549999999</v>
      </c>
      <c r="H952" s="102">
        <v>1.3614203438970742</v>
      </c>
      <c r="I952" s="89">
        <v>1.7204025199999999</v>
      </c>
      <c r="J952" s="90">
        <v>2.2081894425000002</v>
      </c>
      <c r="K952" s="102">
        <v>6.1034909202435044</v>
      </c>
      <c r="L952" s="89">
        <v>9.4809480000000002E-2</v>
      </c>
      <c r="M952" s="90">
        <v>6.1641163499999999E-2</v>
      </c>
      <c r="N952" s="102">
        <v>0.36209214068424134</v>
      </c>
      <c r="O952" s="89">
        <v>6.1297467071935155E-4</v>
      </c>
      <c r="P952" s="90">
        <v>8.5430352921310362E-4</v>
      </c>
      <c r="Q952" s="102">
        <v>2.6942317004878462E-3</v>
      </c>
      <c r="R952" s="89">
        <v>7.2521479229989872E-4</v>
      </c>
      <c r="S952" s="90">
        <v>1.0107279635258358E-3</v>
      </c>
      <c r="T952" s="102">
        <v>3.967819388946134E-3</v>
      </c>
      <c r="U952" s="89">
        <v>9.5900758999999999E-3</v>
      </c>
      <c r="V952" s="90">
        <v>6.4823910600000003E-3</v>
      </c>
      <c r="W952" s="102">
        <v>4.8098724363825715E-2</v>
      </c>
      <c r="X952" s="89">
        <v>2.7287536999999998E-3</v>
      </c>
      <c r="Y952" s="90">
        <v>1.30761994E-3</v>
      </c>
      <c r="Z952" s="102">
        <v>8.9568119642467088E-3</v>
      </c>
      <c r="AA952" s="89">
        <v>1.55938676E-2</v>
      </c>
      <c r="AB952" s="90">
        <v>6.3858906200000001E-3</v>
      </c>
      <c r="AC952" s="102">
        <v>1.0598629751311185E-2</v>
      </c>
      <c r="AD952" s="89">
        <v>7.0167661000000003E-3</v>
      </c>
      <c r="AE952" s="90">
        <v>3.0308223850000001E-3</v>
      </c>
      <c r="AF952" s="102">
        <v>3.9467151717609891E-3</v>
      </c>
      <c r="AG952" s="89">
        <v>3.00957993E-2</v>
      </c>
      <c r="AH952" s="90">
        <v>1.8950911715000001E-2</v>
      </c>
      <c r="AI952" s="102">
        <v>0.1058116782909732</v>
      </c>
      <c r="AJ952" s="89">
        <v>9.5109509999999994E-2</v>
      </c>
      <c r="AK952" s="90">
        <v>6.1846183999999998E-2</v>
      </c>
      <c r="AL952" s="104">
        <v>6.1846183999999998E-2</v>
      </c>
    </row>
    <row r="953" spans="1:38" x14ac:dyDescent="0.25">
      <c r="A953" s="71">
        <v>1998</v>
      </c>
      <c r="B953" s="72">
        <v>28</v>
      </c>
      <c r="C953" s="89">
        <v>2.4157565499999998</v>
      </c>
      <c r="D953" s="90">
        <v>0.89200979049999995</v>
      </c>
      <c r="E953" s="102">
        <v>5.6386344280331944</v>
      </c>
      <c r="F953" s="89">
        <v>0.77966827000000005</v>
      </c>
      <c r="G953" s="90">
        <v>0.36834205549999999</v>
      </c>
      <c r="H953" s="102">
        <v>1.3614927149104132</v>
      </c>
      <c r="I953" s="89">
        <v>1.7204025199999999</v>
      </c>
      <c r="J953" s="90">
        <v>2.2081894425000002</v>
      </c>
      <c r="K953" s="102">
        <v>6.1036824433718175</v>
      </c>
      <c r="L953" s="89">
        <v>9.4809480000000002E-2</v>
      </c>
      <c r="M953" s="90">
        <v>6.1641163499999999E-2</v>
      </c>
      <c r="N953" s="102">
        <v>0.36209580122549057</v>
      </c>
      <c r="O953" s="89">
        <v>6.1297467071935155E-4</v>
      </c>
      <c r="P953" s="90">
        <v>8.5430352921310362E-4</v>
      </c>
      <c r="Q953" s="102">
        <v>2.6943725295759191E-3</v>
      </c>
      <c r="R953" s="89">
        <v>7.2521479229989872E-4</v>
      </c>
      <c r="S953" s="90">
        <v>1.0107279635258358E-3</v>
      </c>
      <c r="T953" s="102">
        <v>3.9685429604667307E-3</v>
      </c>
      <c r="U953" s="89">
        <v>9.5900758999999999E-3</v>
      </c>
      <c r="V953" s="90">
        <v>6.4823910600000003E-3</v>
      </c>
      <c r="W953" s="102">
        <v>4.8101312299647883E-2</v>
      </c>
      <c r="X953" s="89">
        <v>2.7287536999999998E-3</v>
      </c>
      <c r="Y953" s="90">
        <v>1.30761994E-3</v>
      </c>
      <c r="Z953" s="102">
        <v>8.957287456525076E-3</v>
      </c>
      <c r="AA953" s="89">
        <v>1.55938676E-2</v>
      </c>
      <c r="AB953" s="90">
        <v>6.3858906200000001E-3</v>
      </c>
      <c r="AC953" s="102">
        <v>1.0599190166723229E-2</v>
      </c>
      <c r="AD953" s="89">
        <v>7.0167661000000003E-3</v>
      </c>
      <c r="AE953" s="90">
        <v>3.0308223850000001E-3</v>
      </c>
      <c r="AF953" s="102">
        <v>3.9469346854782402E-3</v>
      </c>
      <c r="AG953" s="89">
        <v>3.00957993E-2</v>
      </c>
      <c r="AH953" s="90">
        <v>1.8950911715000001E-2</v>
      </c>
      <c r="AI953" s="102">
        <v>0.10581726902899338</v>
      </c>
      <c r="AJ953" s="89">
        <v>9.5109509999999994E-2</v>
      </c>
      <c r="AK953" s="90">
        <v>6.1846183999999998E-2</v>
      </c>
      <c r="AL953" s="104">
        <v>6.1846183999999998E-2</v>
      </c>
    </row>
    <row r="954" spans="1:38" x14ac:dyDescent="0.25">
      <c r="A954" s="71">
        <v>1998</v>
      </c>
      <c r="B954" s="72">
        <v>29</v>
      </c>
      <c r="C954" s="89">
        <v>2.4157565499999998</v>
      </c>
      <c r="D954" s="90">
        <v>0.89200979049999995</v>
      </c>
      <c r="E954" s="102">
        <v>5.6386264197888307</v>
      </c>
      <c r="F954" s="89">
        <v>0.77966827000000005</v>
      </c>
      <c r="G954" s="90">
        <v>0.36834205549999999</v>
      </c>
      <c r="H954" s="102">
        <v>1.3614949640173637</v>
      </c>
      <c r="I954" s="89">
        <v>1.7204025199999999</v>
      </c>
      <c r="J954" s="90">
        <v>2.2081894425000002</v>
      </c>
      <c r="K954" s="102">
        <v>6.1036840032442878</v>
      </c>
      <c r="L954" s="89">
        <v>9.4809480000000002E-2</v>
      </c>
      <c r="M954" s="90">
        <v>6.1641163499999999E-2</v>
      </c>
      <c r="N954" s="102">
        <v>0.36209458823140894</v>
      </c>
      <c r="O954" s="89">
        <v>6.1297467071935155E-4</v>
      </c>
      <c r="P954" s="90">
        <v>8.5430352921310362E-4</v>
      </c>
      <c r="Q954" s="102">
        <v>2.6943828159858491E-3</v>
      </c>
      <c r="R954" s="89">
        <v>7.2521479229989872E-4</v>
      </c>
      <c r="S954" s="90">
        <v>1.0107279635258358E-3</v>
      </c>
      <c r="T954" s="102">
        <v>3.9685784032791891E-3</v>
      </c>
      <c r="U954" s="89">
        <v>9.5900758999999999E-3</v>
      </c>
      <c r="V954" s="90">
        <v>6.4823910600000003E-3</v>
      </c>
      <c r="W954" s="102">
        <v>4.8101350556876497E-2</v>
      </c>
      <c r="X954" s="89">
        <v>2.7287536999999998E-3</v>
      </c>
      <c r="Y954" s="90">
        <v>1.30761994E-3</v>
      </c>
      <c r="Z954" s="102">
        <v>8.9573031828785194E-3</v>
      </c>
      <c r="AA954" s="89">
        <v>1.55938676E-2</v>
      </c>
      <c r="AB954" s="90">
        <v>6.3858906200000001E-3</v>
      </c>
      <c r="AC954" s="102">
        <v>1.05992193549368E-2</v>
      </c>
      <c r="AD954" s="89">
        <v>7.0167661000000003E-3</v>
      </c>
      <c r="AE954" s="90">
        <v>3.0308223850000001E-3</v>
      </c>
      <c r="AF954" s="102">
        <v>3.9469374569097437E-3</v>
      </c>
      <c r="AG954" s="89">
        <v>3.00957993E-2</v>
      </c>
      <c r="AH954" s="90">
        <v>1.8950911715000001E-2</v>
      </c>
      <c r="AI954" s="102">
        <v>0.10581749429704794</v>
      </c>
      <c r="AJ954" s="89">
        <v>9.5109509999999994E-2</v>
      </c>
      <c r="AK954" s="90">
        <v>6.1846183999999998E-2</v>
      </c>
      <c r="AL954" s="104">
        <v>6.1846183999999998E-2</v>
      </c>
    </row>
    <row r="955" spans="1:38" x14ac:dyDescent="0.25">
      <c r="A955" s="71">
        <v>1998</v>
      </c>
      <c r="B955" s="72">
        <v>30</v>
      </c>
      <c r="C955" s="89">
        <v>2.4157565499999998</v>
      </c>
      <c r="D955" s="90">
        <v>0.89200979049999995</v>
      </c>
      <c r="E955" s="102">
        <v>5.6385699986062363</v>
      </c>
      <c r="F955" s="89">
        <v>0.77966827000000005</v>
      </c>
      <c r="G955" s="90">
        <v>0.36834205549999999</v>
      </c>
      <c r="H955" s="102">
        <v>1.3614551057676474</v>
      </c>
      <c r="I955" s="89">
        <v>1.7204025199999999</v>
      </c>
      <c r="J955" s="90">
        <v>2.2081894425000002</v>
      </c>
      <c r="K955" s="102">
        <v>6.1035056415746984</v>
      </c>
      <c r="L955" s="89">
        <v>9.4809480000000002E-2</v>
      </c>
      <c r="M955" s="90">
        <v>6.1641163499999999E-2</v>
      </c>
      <c r="N955" s="102">
        <v>0.36208987798029008</v>
      </c>
      <c r="O955" s="89">
        <v>6.1297467071935155E-4</v>
      </c>
      <c r="P955" s="90">
        <v>8.5430352921310362E-4</v>
      </c>
      <c r="Q955" s="102">
        <v>2.6942166462881533E-3</v>
      </c>
      <c r="R955" s="89">
        <v>7.2521479229989872E-4</v>
      </c>
      <c r="S955" s="90">
        <v>1.0107279635258358E-3</v>
      </c>
      <c r="T955" s="102">
        <v>3.9681770523168148E-3</v>
      </c>
      <c r="U955" s="89">
        <v>9.5900758999999999E-3</v>
      </c>
      <c r="V955" s="90">
        <v>6.4823910600000003E-3</v>
      </c>
      <c r="W955" s="102">
        <v>4.810000818044171E-2</v>
      </c>
      <c r="X955" s="89">
        <v>2.7287536999999998E-3</v>
      </c>
      <c r="Y955" s="90">
        <v>1.30761994E-3</v>
      </c>
      <c r="Z955" s="102">
        <v>8.9570433523814344E-3</v>
      </c>
      <c r="AA955" s="89">
        <v>1.55938676E-2</v>
      </c>
      <c r="AB955" s="90">
        <v>6.3858906200000001E-3</v>
      </c>
      <c r="AC955" s="102">
        <v>1.0598903820812688E-2</v>
      </c>
      <c r="AD955" s="89">
        <v>7.0167661000000003E-3</v>
      </c>
      <c r="AE955" s="90">
        <v>3.0308223850000001E-3</v>
      </c>
      <c r="AF955" s="102">
        <v>3.9468261367091965E-3</v>
      </c>
      <c r="AG955" s="89">
        <v>3.00957993E-2</v>
      </c>
      <c r="AH955" s="90">
        <v>1.8950911715000001E-2</v>
      </c>
      <c r="AI955" s="102">
        <v>0.10581426374440914</v>
      </c>
      <c r="AJ955" s="89">
        <v>9.5109509999999994E-2</v>
      </c>
      <c r="AK955" s="90">
        <v>6.1846183999999998E-2</v>
      </c>
      <c r="AL955" s="104">
        <v>6.1846183999999998E-2</v>
      </c>
    </row>
    <row r="956" spans="1:38" ht="13" x14ac:dyDescent="0.3">
      <c r="A956" s="71">
        <v>1998</v>
      </c>
      <c r="B956" s="72">
        <v>31</v>
      </c>
      <c r="C956" s="89">
        <v>2.4157565499999998</v>
      </c>
      <c r="D956" s="90">
        <v>0.89200979049999995</v>
      </c>
      <c r="E956" s="91">
        <v>5.6385699986062363</v>
      </c>
      <c r="F956" s="89">
        <v>0.77966827000000005</v>
      </c>
      <c r="G956" s="90">
        <v>0.36834205549999999</v>
      </c>
      <c r="H956" s="91">
        <v>1.3614551057676474</v>
      </c>
      <c r="I956" s="89">
        <v>1.7204025199999999</v>
      </c>
      <c r="J956" s="90">
        <v>2.2081894425000002</v>
      </c>
      <c r="K956" s="91">
        <v>6.1035056415746984</v>
      </c>
      <c r="L956" s="89">
        <v>9.4809480000000002E-2</v>
      </c>
      <c r="M956" s="90">
        <v>6.1641163499999999E-2</v>
      </c>
      <c r="N956" s="91">
        <v>0.36208987798029008</v>
      </c>
      <c r="O956" s="89">
        <v>6.1297467071935155E-4</v>
      </c>
      <c r="P956" s="90">
        <v>8.5430352921310362E-4</v>
      </c>
      <c r="Q956" s="91">
        <v>2.6942166462881533E-3</v>
      </c>
      <c r="R956" s="89">
        <v>7.2521479229989872E-4</v>
      </c>
      <c r="S956" s="90">
        <v>1.0107279635258358E-3</v>
      </c>
      <c r="T956" s="91">
        <v>3.9681770523168148E-3</v>
      </c>
      <c r="U956" s="89">
        <v>9.5900758999999999E-3</v>
      </c>
      <c r="V956" s="90">
        <v>6.4823910600000003E-3</v>
      </c>
      <c r="W956" s="91">
        <v>4.810000818044171E-2</v>
      </c>
      <c r="X956" s="89">
        <v>2.7287536999999998E-3</v>
      </c>
      <c r="Y956" s="90">
        <v>1.30761994E-3</v>
      </c>
      <c r="Z956" s="91">
        <v>8.9570433523814344E-3</v>
      </c>
      <c r="AA956" s="89">
        <v>1.55938676E-2</v>
      </c>
      <c r="AB956" s="90">
        <v>6.3858906200000001E-3</v>
      </c>
      <c r="AC956" s="91">
        <v>1.0598903820812688E-2</v>
      </c>
      <c r="AD956" s="89">
        <v>7.0167661000000003E-3</v>
      </c>
      <c r="AE956" s="90">
        <v>3.0308223850000001E-3</v>
      </c>
      <c r="AF956" s="91">
        <v>3.9468261367091965E-3</v>
      </c>
      <c r="AG956" s="89">
        <v>3.00957993E-2</v>
      </c>
      <c r="AH956" s="90">
        <v>1.8950911715000001E-2</v>
      </c>
      <c r="AI956" s="91">
        <v>0.10581426374440914</v>
      </c>
      <c r="AJ956" s="89">
        <v>9.5109509999999994E-2</v>
      </c>
      <c r="AK956" s="90">
        <v>6.1846183999999998E-2</v>
      </c>
      <c r="AL956" s="104">
        <v>6.1846183999999998E-2</v>
      </c>
    </row>
    <row r="957" spans="1:38" ht="13" x14ac:dyDescent="0.3">
      <c r="A957" s="71">
        <v>1998</v>
      </c>
      <c r="B957" s="72">
        <v>32</v>
      </c>
      <c r="C957" s="89">
        <v>2.4157565499999998</v>
      </c>
      <c r="D957" s="90">
        <v>0.89200979049999995</v>
      </c>
      <c r="E957" s="91">
        <v>5.6385699986062363</v>
      </c>
      <c r="F957" s="89">
        <v>0.77966827000000005</v>
      </c>
      <c r="G957" s="90">
        <v>0.36834205549999999</v>
      </c>
      <c r="H957" s="91">
        <v>1.3614551057676474</v>
      </c>
      <c r="I957" s="89">
        <v>1.7204025199999999</v>
      </c>
      <c r="J957" s="90">
        <v>2.2081894425000002</v>
      </c>
      <c r="K957" s="91">
        <v>6.1035056415746984</v>
      </c>
      <c r="L957" s="89">
        <v>9.4809480000000002E-2</v>
      </c>
      <c r="M957" s="90">
        <v>6.1641163499999999E-2</v>
      </c>
      <c r="N957" s="91">
        <v>0.36208987798029008</v>
      </c>
      <c r="O957" s="89">
        <v>6.1297467071935155E-4</v>
      </c>
      <c r="P957" s="90">
        <v>8.5430352921310362E-4</v>
      </c>
      <c r="Q957" s="91">
        <v>2.6942166462881533E-3</v>
      </c>
      <c r="R957" s="89">
        <v>7.2521479229989872E-4</v>
      </c>
      <c r="S957" s="90">
        <v>1.0107279635258358E-3</v>
      </c>
      <c r="T957" s="91">
        <v>3.9681770523168148E-3</v>
      </c>
      <c r="U957" s="89">
        <v>9.5900758999999999E-3</v>
      </c>
      <c r="V957" s="90">
        <v>6.4823910600000003E-3</v>
      </c>
      <c r="W957" s="91">
        <v>4.810000818044171E-2</v>
      </c>
      <c r="X957" s="89">
        <v>2.7287536999999998E-3</v>
      </c>
      <c r="Y957" s="90">
        <v>1.30761994E-3</v>
      </c>
      <c r="Z957" s="91">
        <v>8.9570433523814344E-3</v>
      </c>
      <c r="AA957" s="89">
        <v>1.55938676E-2</v>
      </c>
      <c r="AB957" s="90">
        <v>6.3858906200000001E-3</v>
      </c>
      <c r="AC957" s="91">
        <v>1.0598903820812688E-2</v>
      </c>
      <c r="AD957" s="89">
        <v>7.0167661000000003E-3</v>
      </c>
      <c r="AE957" s="90">
        <v>3.0308223850000001E-3</v>
      </c>
      <c r="AF957" s="91">
        <v>3.9468261367091965E-3</v>
      </c>
      <c r="AG957" s="89">
        <v>3.00957993E-2</v>
      </c>
      <c r="AH957" s="90">
        <v>1.8950911715000001E-2</v>
      </c>
      <c r="AI957" s="91">
        <v>0.10581426374440914</v>
      </c>
      <c r="AJ957" s="89">
        <v>9.5109509999999994E-2</v>
      </c>
      <c r="AK957" s="90">
        <v>6.1846183999999998E-2</v>
      </c>
      <c r="AL957" s="104">
        <v>6.1846183999999998E-2</v>
      </c>
    </row>
    <row r="958" spans="1:38" ht="13" x14ac:dyDescent="0.3">
      <c r="A958" s="71">
        <v>1998</v>
      </c>
      <c r="B958" s="72">
        <v>33</v>
      </c>
      <c r="C958" s="89">
        <v>2.4157565499999998</v>
      </c>
      <c r="D958" s="90">
        <v>0.89200979049999995</v>
      </c>
      <c r="E958" s="91">
        <v>5.6385699986062363</v>
      </c>
      <c r="F958" s="89">
        <v>0.77966827000000005</v>
      </c>
      <c r="G958" s="90">
        <v>0.36834205549999999</v>
      </c>
      <c r="H958" s="91">
        <v>1.3614551057676474</v>
      </c>
      <c r="I958" s="89">
        <v>1.7204025199999999</v>
      </c>
      <c r="J958" s="90">
        <v>2.2081894425000002</v>
      </c>
      <c r="K958" s="91">
        <v>6.1035056415746984</v>
      </c>
      <c r="L958" s="89">
        <v>9.4809480000000002E-2</v>
      </c>
      <c r="M958" s="90">
        <v>6.1641163499999999E-2</v>
      </c>
      <c r="N958" s="91">
        <v>0.36208987798029008</v>
      </c>
      <c r="O958" s="89">
        <v>6.1297467071935155E-4</v>
      </c>
      <c r="P958" s="90">
        <v>8.5430352921310362E-4</v>
      </c>
      <c r="Q958" s="91">
        <v>2.6942166462881533E-3</v>
      </c>
      <c r="R958" s="89">
        <v>7.2521479229989872E-4</v>
      </c>
      <c r="S958" s="90">
        <v>1.0107279635258358E-3</v>
      </c>
      <c r="T958" s="91">
        <v>3.9681770523168148E-3</v>
      </c>
      <c r="U958" s="89">
        <v>9.5900758999999999E-3</v>
      </c>
      <c r="V958" s="90">
        <v>6.4823910600000003E-3</v>
      </c>
      <c r="W958" s="91">
        <v>4.810000818044171E-2</v>
      </c>
      <c r="X958" s="89">
        <v>2.7287536999999998E-3</v>
      </c>
      <c r="Y958" s="90">
        <v>1.30761994E-3</v>
      </c>
      <c r="Z958" s="91">
        <v>8.9570433523814344E-3</v>
      </c>
      <c r="AA958" s="89">
        <v>1.55938676E-2</v>
      </c>
      <c r="AB958" s="90">
        <v>6.3858906200000001E-3</v>
      </c>
      <c r="AC958" s="91">
        <v>1.0598903820812688E-2</v>
      </c>
      <c r="AD958" s="89">
        <v>7.0167661000000003E-3</v>
      </c>
      <c r="AE958" s="90">
        <v>3.0308223850000001E-3</v>
      </c>
      <c r="AF958" s="91">
        <v>3.9468261367091965E-3</v>
      </c>
      <c r="AG958" s="89">
        <v>3.00957993E-2</v>
      </c>
      <c r="AH958" s="90">
        <v>1.8950911715000001E-2</v>
      </c>
      <c r="AI958" s="91">
        <v>0.10581426374440914</v>
      </c>
      <c r="AJ958" s="89">
        <v>9.5109509999999994E-2</v>
      </c>
      <c r="AK958" s="90">
        <v>6.1846183999999998E-2</v>
      </c>
      <c r="AL958" s="104">
        <v>6.1846183999999998E-2</v>
      </c>
    </row>
    <row r="959" spans="1:38" ht="13" x14ac:dyDescent="0.3">
      <c r="A959" s="71">
        <v>1998</v>
      </c>
      <c r="B959" s="72">
        <v>34</v>
      </c>
      <c r="C959" s="89">
        <v>2.4157565499999998</v>
      </c>
      <c r="D959" s="90">
        <v>0.89200979049999995</v>
      </c>
      <c r="E959" s="91">
        <v>5.6385699986062363</v>
      </c>
      <c r="F959" s="89">
        <v>0.77966827000000005</v>
      </c>
      <c r="G959" s="90">
        <v>0.36834205549999999</v>
      </c>
      <c r="H959" s="91">
        <v>1.3614551057676474</v>
      </c>
      <c r="I959" s="89">
        <v>1.7204025199999999</v>
      </c>
      <c r="J959" s="90">
        <v>2.2081894425000002</v>
      </c>
      <c r="K959" s="91">
        <v>6.1035056415746984</v>
      </c>
      <c r="L959" s="89">
        <v>9.4809480000000002E-2</v>
      </c>
      <c r="M959" s="90">
        <v>6.1641163499999999E-2</v>
      </c>
      <c r="N959" s="91">
        <v>0.36208987798029008</v>
      </c>
      <c r="O959" s="89">
        <v>6.1297467071935155E-4</v>
      </c>
      <c r="P959" s="90">
        <v>8.5430352921310362E-4</v>
      </c>
      <c r="Q959" s="91">
        <v>2.6942166462881533E-3</v>
      </c>
      <c r="R959" s="89">
        <v>7.2521479229989872E-4</v>
      </c>
      <c r="S959" s="90">
        <v>1.0107279635258358E-3</v>
      </c>
      <c r="T959" s="91">
        <v>3.9681770523168148E-3</v>
      </c>
      <c r="U959" s="89">
        <v>9.5900758999999999E-3</v>
      </c>
      <c r="V959" s="90">
        <v>6.4823910600000003E-3</v>
      </c>
      <c r="W959" s="91">
        <v>4.810000818044171E-2</v>
      </c>
      <c r="X959" s="89">
        <v>2.7287536999999998E-3</v>
      </c>
      <c r="Y959" s="90">
        <v>1.30761994E-3</v>
      </c>
      <c r="Z959" s="91">
        <v>8.9570433523814344E-3</v>
      </c>
      <c r="AA959" s="89">
        <v>1.55938676E-2</v>
      </c>
      <c r="AB959" s="90">
        <v>6.3858906200000001E-3</v>
      </c>
      <c r="AC959" s="91">
        <v>1.0598903820812688E-2</v>
      </c>
      <c r="AD959" s="89">
        <v>7.0167661000000003E-3</v>
      </c>
      <c r="AE959" s="90">
        <v>3.0308223850000001E-3</v>
      </c>
      <c r="AF959" s="91">
        <v>3.9468261367091965E-3</v>
      </c>
      <c r="AG959" s="89">
        <v>3.00957993E-2</v>
      </c>
      <c r="AH959" s="90">
        <v>1.8950911715000001E-2</v>
      </c>
      <c r="AI959" s="91">
        <v>0.10581426374440914</v>
      </c>
      <c r="AJ959" s="89">
        <v>9.5109509999999994E-2</v>
      </c>
      <c r="AK959" s="90">
        <v>6.1846183999999998E-2</v>
      </c>
      <c r="AL959" s="104">
        <v>6.1846183999999998E-2</v>
      </c>
    </row>
    <row r="960" spans="1:38" ht="13" x14ac:dyDescent="0.3">
      <c r="A960" s="71">
        <v>1998</v>
      </c>
      <c r="B960" s="72">
        <v>35</v>
      </c>
      <c r="C960" s="89">
        <v>2.4157565499999998</v>
      </c>
      <c r="D960" s="90">
        <v>0.89200979049999995</v>
      </c>
      <c r="E960" s="91">
        <v>5.6385699986062363</v>
      </c>
      <c r="F960" s="89">
        <v>0.77966827000000005</v>
      </c>
      <c r="G960" s="90">
        <v>0.36834205549999999</v>
      </c>
      <c r="H960" s="91">
        <v>1.3614551057676474</v>
      </c>
      <c r="I960" s="89">
        <v>1.7204025199999999</v>
      </c>
      <c r="J960" s="90">
        <v>2.2081894425000002</v>
      </c>
      <c r="K960" s="91">
        <v>6.1035056415746984</v>
      </c>
      <c r="L960" s="89">
        <v>9.4809480000000002E-2</v>
      </c>
      <c r="M960" s="90">
        <v>6.1641163499999999E-2</v>
      </c>
      <c r="N960" s="91">
        <v>0.36208987798029008</v>
      </c>
      <c r="O960" s="89">
        <v>6.1297467071935155E-4</v>
      </c>
      <c r="P960" s="90">
        <v>8.5430352921310362E-4</v>
      </c>
      <c r="Q960" s="91">
        <v>2.6942166462881533E-3</v>
      </c>
      <c r="R960" s="89">
        <v>7.2521479229989872E-4</v>
      </c>
      <c r="S960" s="90">
        <v>1.0107279635258358E-3</v>
      </c>
      <c r="T960" s="91">
        <v>3.9681770523168148E-3</v>
      </c>
      <c r="U960" s="89">
        <v>9.5900758999999999E-3</v>
      </c>
      <c r="V960" s="90">
        <v>6.4823910600000003E-3</v>
      </c>
      <c r="W960" s="91">
        <v>4.810000818044171E-2</v>
      </c>
      <c r="X960" s="89">
        <v>2.7287536999999998E-3</v>
      </c>
      <c r="Y960" s="90">
        <v>1.30761994E-3</v>
      </c>
      <c r="Z960" s="91">
        <v>8.9570433523814344E-3</v>
      </c>
      <c r="AA960" s="89">
        <v>1.55938676E-2</v>
      </c>
      <c r="AB960" s="90">
        <v>6.3858906200000001E-3</v>
      </c>
      <c r="AC960" s="91">
        <v>1.0598903820812688E-2</v>
      </c>
      <c r="AD960" s="89">
        <v>7.0167661000000003E-3</v>
      </c>
      <c r="AE960" s="90">
        <v>3.0308223850000001E-3</v>
      </c>
      <c r="AF960" s="91">
        <v>3.9468261367091965E-3</v>
      </c>
      <c r="AG960" s="89">
        <v>3.00957993E-2</v>
      </c>
      <c r="AH960" s="90">
        <v>1.8950911715000001E-2</v>
      </c>
      <c r="AI960" s="91">
        <v>0.10581426374440914</v>
      </c>
      <c r="AJ960" s="89">
        <v>9.5109509999999994E-2</v>
      </c>
      <c r="AK960" s="90">
        <v>6.1846183999999998E-2</v>
      </c>
      <c r="AL960" s="104">
        <v>6.1846183999999998E-2</v>
      </c>
    </row>
    <row r="961" spans="1:38" ht="13" x14ac:dyDescent="0.3">
      <c r="A961" s="71">
        <v>1998</v>
      </c>
      <c r="B961" s="72">
        <v>36</v>
      </c>
      <c r="C961" s="89">
        <v>2.4157565499999998</v>
      </c>
      <c r="D961" s="90">
        <v>0.89200979049999995</v>
      </c>
      <c r="E961" s="91">
        <v>5.6385699986062363</v>
      </c>
      <c r="F961" s="89">
        <v>0.77966827000000005</v>
      </c>
      <c r="G961" s="90">
        <v>0.36834205549999999</v>
      </c>
      <c r="H961" s="91">
        <v>1.3614551057676474</v>
      </c>
      <c r="I961" s="89">
        <v>1.7204025199999999</v>
      </c>
      <c r="J961" s="90">
        <v>2.2081894425000002</v>
      </c>
      <c r="K961" s="91">
        <v>6.1035056415746984</v>
      </c>
      <c r="L961" s="89">
        <v>9.4809480000000002E-2</v>
      </c>
      <c r="M961" s="90">
        <v>6.1641163499999999E-2</v>
      </c>
      <c r="N961" s="91">
        <v>0.36208987798029008</v>
      </c>
      <c r="O961" s="89">
        <v>6.1297467071935155E-4</v>
      </c>
      <c r="P961" s="90">
        <v>8.5430352921310362E-4</v>
      </c>
      <c r="Q961" s="91">
        <v>2.6942166462881533E-3</v>
      </c>
      <c r="R961" s="89">
        <v>7.2521479229989872E-4</v>
      </c>
      <c r="S961" s="90">
        <v>1.0107279635258358E-3</v>
      </c>
      <c r="T961" s="91">
        <v>3.9681770523168148E-3</v>
      </c>
      <c r="U961" s="89">
        <v>9.5900758999999999E-3</v>
      </c>
      <c r="V961" s="90">
        <v>6.4823910600000003E-3</v>
      </c>
      <c r="W961" s="91">
        <v>4.810000818044171E-2</v>
      </c>
      <c r="X961" s="89">
        <v>2.7287536999999998E-3</v>
      </c>
      <c r="Y961" s="90">
        <v>1.30761994E-3</v>
      </c>
      <c r="Z961" s="91">
        <v>8.9570433523814344E-3</v>
      </c>
      <c r="AA961" s="89">
        <v>1.55938676E-2</v>
      </c>
      <c r="AB961" s="90">
        <v>6.3858906200000001E-3</v>
      </c>
      <c r="AC961" s="91">
        <v>1.0598903820812688E-2</v>
      </c>
      <c r="AD961" s="89">
        <v>7.0167661000000003E-3</v>
      </c>
      <c r="AE961" s="90">
        <v>3.0308223850000001E-3</v>
      </c>
      <c r="AF961" s="91">
        <v>3.9468261367091965E-3</v>
      </c>
      <c r="AG961" s="89">
        <v>3.00957993E-2</v>
      </c>
      <c r="AH961" s="90">
        <v>1.8950911715000001E-2</v>
      </c>
      <c r="AI961" s="91">
        <v>0.10581426374440914</v>
      </c>
      <c r="AJ961" s="89">
        <v>9.5109509999999994E-2</v>
      </c>
      <c r="AK961" s="90">
        <v>6.1846183999999998E-2</v>
      </c>
      <c r="AL961" s="104">
        <v>6.1846183999999998E-2</v>
      </c>
    </row>
    <row r="962" spans="1:38" ht="13" x14ac:dyDescent="0.3">
      <c r="A962" s="71">
        <v>1998</v>
      </c>
      <c r="B962" s="72">
        <v>37</v>
      </c>
      <c r="C962" s="89">
        <v>2.4157565499999998</v>
      </c>
      <c r="D962" s="90">
        <v>0.89200979049999995</v>
      </c>
      <c r="E962" s="91">
        <v>5.6385699986062363</v>
      </c>
      <c r="F962" s="89">
        <v>0.77966827000000005</v>
      </c>
      <c r="G962" s="90">
        <v>0.36834205549999999</v>
      </c>
      <c r="H962" s="91">
        <v>1.3614551057676474</v>
      </c>
      <c r="I962" s="89">
        <v>1.7204025199999999</v>
      </c>
      <c r="J962" s="90">
        <v>2.2081894425000002</v>
      </c>
      <c r="K962" s="91">
        <v>6.1035056415746984</v>
      </c>
      <c r="L962" s="89">
        <v>9.4809480000000002E-2</v>
      </c>
      <c r="M962" s="90">
        <v>6.1641163499999999E-2</v>
      </c>
      <c r="N962" s="91">
        <v>0.36208987798029008</v>
      </c>
      <c r="O962" s="89">
        <v>6.1297467071935155E-4</v>
      </c>
      <c r="P962" s="90">
        <v>8.5430352921310362E-4</v>
      </c>
      <c r="Q962" s="91">
        <v>2.6942166462881533E-3</v>
      </c>
      <c r="R962" s="89">
        <v>7.2521479229989872E-4</v>
      </c>
      <c r="S962" s="90">
        <v>1.0107279635258358E-3</v>
      </c>
      <c r="T962" s="91">
        <v>3.9681770523168148E-3</v>
      </c>
      <c r="U962" s="89">
        <v>9.5900758999999999E-3</v>
      </c>
      <c r="V962" s="90">
        <v>6.4823910600000003E-3</v>
      </c>
      <c r="W962" s="91">
        <v>4.810000818044171E-2</v>
      </c>
      <c r="X962" s="89">
        <v>2.7287536999999998E-3</v>
      </c>
      <c r="Y962" s="90">
        <v>1.30761994E-3</v>
      </c>
      <c r="Z962" s="91">
        <v>8.9570433523814344E-3</v>
      </c>
      <c r="AA962" s="89">
        <v>1.55938676E-2</v>
      </c>
      <c r="AB962" s="90">
        <v>6.3858906200000001E-3</v>
      </c>
      <c r="AC962" s="91">
        <v>1.0598903820812688E-2</v>
      </c>
      <c r="AD962" s="89">
        <v>7.0167661000000003E-3</v>
      </c>
      <c r="AE962" s="90">
        <v>3.0308223850000001E-3</v>
      </c>
      <c r="AF962" s="91">
        <v>3.9468261367091965E-3</v>
      </c>
      <c r="AG962" s="89">
        <v>3.00957993E-2</v>
      </c>
      <c r="AH962" s="90">
        <v>1.8950911715000001E-2</v>
      </c>
      <c r="AI962" s="91">
        <v>0.10581426374440914</v>
      </c>
      <c r="AJ962" s="89">
        <v>9.5109509999999994E-2</v>
      </c>
      <c r="AK962" s="90">
        <v>6.1846183999999998E-2</v>
      </c>
      <c r="AL962" s="104">
        <v>6.1846183999999998E-2</v>
      </c>
    </row>
    <row r="963" spans="1:38" ht="13" x14ac:dyDescent="0.3">
      <c r="A963" s="71">
        <v>1998</v>
      </c>
      <c r="B963" s="72">
        <v>38</v>
      </c>
      <c r="C963" s="89">
        <v>2.4157565499999998</v>
      </c>
      <c r="D963" s="90">
        <v>0.89200979049999995</v>
      </c>
      <c r="E963" s="91">
        <v>5.6385699986062363</v>
      </c>
      <c r="F963" s="89">
        <v>0.77966827000000005</v>
      </c>
      <c r="G963" s="90">
        <v>0.36834205549999999</v>
      </c>
      <c r="H963" s="91">
        <v>1.3614551057676474</v>
      </c>
      <c r="I963" s="89">
        <v>1.7204025199999999</v>
      </c>
      <c r="J963" s="90">
        <v>2.2081894425000002</v>
      </c>
      <c r="K963" s="91">
        <v>6.1035056415746984</v>
      </c>
      <c r="L963" s="89">
        <v>9.4809480000000002E-2</v>
      </c>
      <c r="M963" s="90">
        <v>6.1641163499999999E-2</v>
      </c>
      <c r="N963" s="91">
        <v>0.36208987798029008</v>
      </c>
      <c r="O963" s="89">
        <v>6.1297467071935155E-4</v>
      </c>
      <c r="P963" s="90">
        <v>8.5430352921310362E-4</v>
      </c>
      <c r="Q963" s="91">
        <v>2.6942166462881533E-3</v>
      </c>
      <c r="R963" s="89">
        <v>7.2521479229989872E-4</v>
      </c>
      <c r="S963" s="90">
        <v>1.0107279635258358E-3</v>
      </c>
      <c r="T963" s="91">
        <v>3.9681770523168148E-3</v>
      </c>
      <c r="U963" s="89">
        <v>9.5900758999999999E-3</v>
      </c>
      <c r="V963" s="90">
        <v>6.4823910600000003E-3</v>
      </c>
      <c r="W963" s="91">
        <v>4.810000818044171E-2</v>
      </c>
      <c r="X963" s="89">
        <v>2.7287536999999998E-3</v>
      </c>
      <c r="Y963" s="90">
        <v>1.30761994E-3</v>
      </c>
      <c r="Z963" s="91">
        <v>8.9570433523814344E-3</v>
      </c>
      <c r="AA963" s="89">
        <v>1.55938676E-2</v>
      </c>
      <c r="AB963" s="90">
        <v>6.3858906200000001E-3</v>
      </c>
      <c r="AC963" s="91">
        <v>1.0598903820812688E-2</v>
      </c>
      <c r="AD963" s="89">
        <v>7.0167661000000003E-3</v>
      </c>
      <c r="AE963" s="90">
        <v>3.0308223850000001E-3</v>
      </c>
      <c r="AF963" s="91">
        <v>3.9468261367091965E-3</v>
      </c>
      <c r="AG963" s="89">
        <v>3.00957993E-2</v>
      </c>
      <c r="AH963" s="90">
        <v>1.8950911715000001E-2</v>
      </c>
      <c r="AI963" s="91">
        <v>0.10581426374440914</v>
      </c>
      <c r="AJ963" s="89">
        <v>9.5109509999999994E-2</v>
      </c>
      <c r="AK963" s="90">
        <v>6.1846183999999998E-2</v>
      </c>
      <c r="AL963" s="104">
        <v>6.1846183999999998E-2</v>
      </c>
    </row>
    <row r="964" spans="1:38" ht="13.5" thickBot="1" x14ac:dyDescent="0.35">
      <c r="A964" s="73">
        <v>1998</v>
      </c>
      <c r="B964" s="74">
        <v>39</v>
      </c>
      <c r="C964" s="96">
        <v>2.4157565499999998</v>
      </c>
      <c r="D964" s="97">
        <v>0.89200979049999995</v>
      </c>
      <c r="E964" s="98">
        <v>5.6385699986062363</v>
      </c>
      <c r="F964" s="96">
        <v>0.77966827000000005</v>
      </c>
      <c r="G964" s="97">
        <v>0.36834205549999999</v>
      </c>
      <c r="H964" s="98">
        <v>1.3614551057676474</v>
      </c>
      <c r="I964" s="96">
        <v>1.7204025199999999</v>
      </c>
      <c r="J964" s="97">
        <v>2.2081894425000002</v>
      </c>
      <c r="K964" s="98">
        <v>6.1035056415746984</v>
      </c>
      <c r="L964" s="96">
        <v>9.4809480000000002E-2</v>
      </c>
      <c r="M964" s="97">
        <v>6.1641163499999999E-2</v>
      </c>
      <c r="N964" s="98">
        <v>0.36208987798029008</v>
      </c>
      <c r="O964" s="96">
        <v>6.1297467071935155E-4</v>
      </c>
      <c r="P964" s="97">
        <v>8.5430352921310362E-4</v>
      </c>
      <c r="Q964" s="98">
        <v>2.6942166462881533E-3</v>
      </c>
      <c r="R964" s="96">
        <v>7.2521479229989872E-4</v>
      </c>
      <c r="S964" s="97">
        <v>1.0107279635258358E-3</v>
      </c>
      <c r="T964" s="98">
        <v>3.9681770523168148E-3</v>
      </c>
      <c r="U964" s="96">
        <v>9.5900758999999999E-3</v>
      </c>
      <c r="V964" s="97">
        <v>6.4823910600000003E-3</v>
      </c>
      <c r="W964" s="98">
        <v>4.810000818044171E-2</v>
      </c>
      <c r="X964" s="96">
        <v>2.7287536999999998E-3</v>
      </c>
      <c r="Y964" s="97">
        <v>1.30761994E-3</v>
      </c>
      <c r="Z964" s="98">
        <v>8.9570433523814344E-3</v>
      </c>
      <c r="AA964" s="96">
        <v>1.55938676E-2</v>
      </c>
      <c r="AB964" s="97">
        <v>6.3858906200000001E-3</v>
      </c>
      <c r="AC964" s="98">
        <v>1.0598903820812688E-2</v>
      </c>
      <c r="AD964" s="96">
        <v>7.0167661000000003E-3</v>
      </c>
      <c r="AE964" s="97">
        <v>3.0308223850000001E-3</v>
      </c>
      <c r="AF964" s="98">
        <v>3.9468261367091965E-3</v>
      </c>
      <c r="AG964" s="96">
        <v>3.00957993E-2</v>
      </c>
      <c r="AH964" s="97">
        <v>1.8950911715000001E-2</v>
      </c>
      <c r="AI964" s="98">
        <v>0.10581426374440914</v>
      </c>
      <c r="AJ964" s="96">
        <v>9.5109509999999994E-2</v>
      </c>
      <c r="AK964" s="97">
        <v>6.1846183999999998E-2</v>
      </c>
      <c r="AL964" s="105">
        <v>6.1846183999999998E-2</v>
      </c>
    </row>
    <row r="965" spans="1:38" x14ac:dyDescent="0.25">
      <c r="A965" s="69">
        <v>1999</v>
      </c>
      <c r="B965" s="70">
        <v>0</v>
      </c>
      <c r="C965" s="84">
        <v>0.84374800999999999</v>
      </c>
      <c r="D965" s="85">
        <v>0.5738906265</v>
      </c>
      <c r="E965" s="101">
        <v>1.5103420779872785</v>
      </c>
      <c r="F965" s="84">
        <v>0.16929475999999999</v>
      </c>
      <c r="G965" s="85">
        <v>0.140025702</v>
      </c>
      <c r="H965" s="101">
        <v>0.38153376973027614</v>
      </c>
      <c r="I965" s="84">
        <v>0.96000748000000002</v>
      </c>
      <c r="J965" s="85">
        <v>2.0498079045000002</v>
      </c>
      <c r="K965" s="101">
        <v>5.8379117073516378</v>
      </c>
      <c r="L965" s="84">
        <v>9.8109810000000006E-2</v>
      </c>
      <c r="M965" s="85">
        <v>6.8136813000000004E-2</v>
      </c>
      <c r="N965" s="101">
        <v>0.21882998634940468</v>
      </c>
      <c r="O965" s="84">
        <v>6.1297467071935155E-4</v>
      </c>
      <c r="P965" s="85">
        <v>8.5430352921310362E-4</v>
      </c>
      <c r="Q965" s="101">
        <v>2.8556090601105648E-3</v>
      </c>
      <c r="R965" s="84">
        <v>7.2521479229989872E-4</v>
      </c>
      <c r="S965" s="85">
        <v>1.0107279635258358E-3</v>
      </c>
      <c r="T965" s="101">
        <v>3.0041369104806415E-3</v>
      </c>
      <c r="U965" s="84">
        <v>2.0820741999999998E-3</v>
      </c>
      <c r="V965" s="85">
        <v>3.5017798300000002E-3</v>
      </c>
      <c r="W965" s="101">
        <v>1.3479525717495179E-2</v>
      </c>
      <c r="X965" s="84">
        <v>5.9301079999999999E-4</v>
      </c>
      <c r="Y965" s="85">
        <v>5.0693280999999999E-4</v>
      </c>
      <c r="Z965" s="101">
        <v>2.5101179523158461E-3</v>
      </c>
      <c r="AA965" s="84">
        <v>3.3847647E-3</v>
      </c>
      <c r="AB965" s="85">
        <v>1.90619904E-3</v>
      </c>
      <c r="AC965" s="101">
        <v>2.9702351916518037E-3</v>
      </c>
      <c r="AD965" s="84">
        <v>1.5234280000000001E-3</v>
      </c>
      <c r="AE965" s="85">
        <v>1.00110613E-3</v>
      </c>
      <c r="AF965" s="101">
        <v>1.1060580029847522E-3</v>
      </c>
      <c r="AG965" s="84">
        <v>6.5338792000000003E-3</v>
      </c>
      <c r="AH965" s="85">
        <v>9.7197197400000004E-3</v>
      </c>
      <c r="AI965" s="101">
        <v>2.9653398791395547E-2</v>
      </c>
      <c r="AJ965" s="84">
        <v>9.8409839999999998E-2</v>
      </c>
      <c r="AK965" s="85">
        <v>6.8341833500000004E-2</v>
      </c>
      <c r="AL965" s="103">
        <v>6.8341833500000004E-2</v>
      </c>
    </row>
    <row r="966" spans="1:38" x14ac:dyDescent="0.25">
      <c r="A966" s="71">
        <v>1999</v>
      </c>
      <c r="B966" s="72">
        <v>1</v>
      </c>
      <c r="C966" s="89">
        <v>0.89025968</v>
      </c>
      <c r="D966" s="90">
        <v>0.58363403550000004</v>
      </c>
      <c r="E966" s="102">
        <v>1.512607845158142</v>
      </c>
      <c r="F966" s="89">
        <v>0.19214038999999999</v>
      </c>
      <c r="G966" s="90">
        <v>0.148818279</v>
      </c>
      <c r="H966" s="102">
        <v>0.38330907391320496</v>
      </c>
      <c r="I966" s="89">
        <v>1.0025717999999999</v>
      </c>
      <c r="J966" s="90">
        <v>2.0607003865000002</v>
      </c>
      <c r="K966" s="102">
        <v>5.843708177771421</v>
      </c>
      <c r="L966" s="89">
        <v>9.8109810000000006E-2</v>
      </c>
      <c r="M966" s="90">
        <v>6.8136813000000004E-2</v>
      </c>
      <c r="N966" s="102">
        <v>0.21895040124379037</v>
      </c>
      <c r="O966" s="89">
        <v>6.1297467071935155E-4</v>
      </c>
      <c r="P966" s="90">
        <v>8.5430352921310362E-4</v>
      </c>
      <c r="Q966" s="102">
        <v>2.8687562619147278E-3</v>
      </c>
      <c r="R966" s="89">
        <v>7.2521479229989872E-4</v>
      </c>
      <c r="S966" s="90">
        <v>1.0107279635258358E-3</v>
      </c>
      <c r="T966" s="102">
        <v>3.0212324920545108E-3</v>
      </c>
      <c r="U966" s="89">
        <v>2.3636475000000001E-3</v>
      </c>
      <c r="V966" s="90">
        <v>3.6226454700000001E-3</v>
      </c>
      <c r="W966" s="102">
        <v>1.3542232403712873E-2</v>
      </c>
      <c r="X966" s="89">
        <v>6.7258279999999997E-4</v>
      </c>
      <c r="Y966" s="90">
        <v>5.3790000999999997E-4</v>
      </c>
      <c r="Z966" s="102">
        <v>2.52179668312205E-3</v>
      </c>
      <c r="AA966" s="89">
        <v>3.8436772999999999E-3</v>
      </c>
      <c r="AB966" s="90">
        <v>2.075624845E-3</v>
      </c>
      <c r="AC966" s="102">
        <v>2.9840534947180807E-3</v>
      </c>
      <c r="AD966" s="89">
        <v>1.7298508000000001E-3</v>
      </c>
      <c r="AE966" s="90">
        <v>1.0783531E-3</v>
      </c>
      <c r="AF966" s="102">
        <v>1.1112033864645184E-3</v>
      </c>
      <c r="AG966" s="89">
        <v>7.4172292999999997E-3</v>
      </c>
      <c r="AH966" s="90">
        <v>1.008980365E-2</v>
      </c>
      <c r="AI966" s="102">
        <v>2.9791383780615469E-2</v>
      </c>
      <c r="AJ966" s="89">
        <v>9.8409839999999998E-2</v>
      </c>
      <c r="AK966" s="90">
        <v>6.8341833500000004E-2</v>
      </c>
      <c r="AL966" s="104">
        <v>6.8341833500000004E-2</v>
      </c>
    </row>
    <row r="967" spans="1:38" x14ac:dyDescent="0.25">
      <c r="A967" s="71">
        <v>1999</v>
      </c>
      <c r="B967" s="72">
        <v>2</v>
      </c>
      <c r="C967" s="89">
        <v>0.94519976999999999</v>
      </c>
      <c r="D967" s="90">
        <v>0.59504713300000001</v>
      </c>
      <c r="E967" s="102">
        <v>1.5167050003759055</v>
      </c>
      <c r="F967" s="89">
        <v>0.21816326</v>
      </c>
      <c r="G967" s="90">
        <v>0.15862194399999999</v>
      </c>
      <c r="H967" s="102">
        <v>0.38654723229277171</v>
      </c>
      <c r="I967" s="89">
        <v>1.04935288</v>
      </c>
      <c r="J967" s="90">
        <v>2.072490782</v>
      </c>
      <c r="K967" s="102">
        <v>5.8533498204007985</v>
      </c>
      <c r="L967" s="89">
        <v>9.7709770000000001E-2</v>
      </c>
      <c r="M967" s="90">
        <v>6.7331732500000005E-2</v>
      </c>
      <c r="N967" s="102">
        <v>0.21914736716123079</v>
      </c>
      <c r="O967" s="89">
        <v>6.1297467071935155E-4</v>
      </c>
      <c r="P967" s="90">
        <v>8.5430352921310362E-4</v>
      </c>
      <c r="Q967" s="102">
        <v>2.8928278666956247E-3</v>
      </c>
      <c r="R967" s="89">
        <v>7.2521479229989872E-4</v>
      </c>
      <c r="S967" s="90">
        <v>1.0107279635258358E-3</v>
      </c>
      <c r="T967" s="102">
        <v>3.0524166534403692E-3</v>
      </c>
      <c r="U967" s="89">
        <v>2.6825451999999998E-3</v>
      </c>
      <c r="V967" s="90">
        <v>3.7592386199999999E-3</v>
      </c>
      <c r="W967" s="102">
        <v>1.3656640523844923E-2</v>
      </c>
      <c r="X967" s="89">
        <v>7.6390859999999998E-4</v>
      </c>
      <c r="Y967" s="90">
        <v>5.7241722499999995E-4</v>
      </c>
      <c r="Z967" s="102">
        <v>2.54310001795992E-3</v>
      </c>
      <c r="AA967" s="89">
        <v>4.3624768E-3</v>
      </c>
      <c r="AB967" s="90">
        <v>2.2643536449999998E-3</v>
      </c>
      <c r="AC967" s="102">
        <v>3.0092610307323464E-3</v>
      </c>
      <c r="AD967" s="89">
        <v>1.9630457999999999E-3</v>
      </c>
      <c r="AE967" s="90">
        <v>1.1644829250000001E-3</v>
      </c>
      <c r="AF967" s="102">
        <v>1.120589833849855E-3</v>
      </c>
      <c r="AG967" s="89">
        <v>8.4197796999999994E-3</v>
      </c>
      <c r="AH967" s="90">
        <v>1.0506646810000001E-2</v>
      </c>
      <c r="AI967" s="102">
        <v>3.0043046482779358E-2</v>
      </c>
      <c r="AJ967" s="89">
        <v>9.8009799999999994E-2</v>
      </c>
      <c r="AK967" s="90">
        <v>6.7536753000000005E-2</v>
      </c>
      <c r="AL967" s="104">
        <v>6.7536753000000005E-2</v>
      </c>
    </row>
    <row r="968" spans="1:38" x14ac:dyDescent="0.25">
      <c r="A968" s="71">
        <v>1999</v>
      </c>
      <c r="B968" s="72">
        <v>3</v>
      </c>
      <c r="C968" s="89">
        <v>1.0001023200000001</v>
      </c>
      <c r="D968" s="90">
        <v>0.60610359400000002</v>
      </c>
      <c r="E968" s="102">
        <v>1.5167517293623862</v>
      </c>
      <c r="F968" s="89">
        <v>0.24363999</v>
      </c>
      <c r="G968" s="90">
        <v>0.16802609099999999</v>
      </c>
      <c r="H968" s="102">
        <v>0.38654193421852634</v>
      </c>
      <c r="I968" s="89">
        <v>1.0940034000000001</v>
      </c>
      <c r="J968" s="90">
        <v>2.0834195185</v>
      </c>
      <c r="K968" s="102">
        <v>5.854688740267127</v>
      </c>
      <c r="L968" s="89">
        <v>9.7709770000000001E-2</v>
      </c>
      <c r="M968" s="90">
        <v>6.7331732500000005E-2</v>
      </c>
      <c r="N968" s="102">
        <v>0.21918017828073824</v>
      </c>
      <c r="O968" s="89">
        <v>6.1297467071935155E-4</v>
      </c>
      <c r="P968" s="90">
        <v>8.5430352921310362E-4</v>
      </c>
      <c r="Q968" s="102">
        <v>2.8926441789083484E-3</v>
      </c>
      <c r="R968" s="89">
        <v>7.2521479229989872E-4</v>
      </c>
      <c r="S968" s="90">
        <v>1.0107279635258358E-3</v>
      </c>
      <c r="T968" s="102">
        <v>3.052348147567027E-3</v>
      </c>
      <c r="U968" s="89">
        <v>2.9961631000000001E-3</v>
      </c>
      <c r="V968" s="90">
        <v>3.889148165E-3</v>
      </c>
      <c r="W968" s="102">
        <v>1.3656431793888641E-2</v>
      </c>
      <c r="X968" s="89">
        <v>8.5323959999999998E-4</v>
      </c>
      <c r="Y968" s="90">
        <v>6.0531216499999999E-4</v>
      </c>
      <c r="Z968" s="102">
        <v>2.5430599319434368E-3</v>
      </c>
      <c r="AA968" s="89">
        <v>4.8727700999999998E-3</v>
      </c>
      <c r="AB968" s="90">
        <v>2.4451196649999999E-3</v>
      </c>
      <c r="AC968" s="102">
        <v>3.0092193720948476E-3</v>
      </c>
      <c r="AD968" s="89">
        <v>2.1919099E-3</v>
      </c>
      <c r="AE968" s="90">
        <v>1.2468638199999999E-3</v>
      </c>
      <c r="AF968" s="102">
        <v>1.1205736687783161E-3</v>
      </c>
      <c r="AG968" s="89">
        <v>9.4037354E-3</v>
      </c>
      <c r="AH968" s="90">
        <v>1.090424945E-2</v>
      </c>
      <c r="AI968" s="102">
        <v>3.0042611548041658E-2</v>
      </c>
      <c r="AJ968" s="89">
        <v>9.8009799999999994E-2</v>
      </c>
      <c r="AK968" s="90">
        <v>6.7536753000000005E-2</v>
      </c>
      <c r="AL968" s="104">
        <v>6.7536753000000005E-2</v>
      </c>
    </row>
    <row r="969" spans="1:38" x14ac:dyDescent="0.25">
      <c r="A969" s="71">
        <v>1999</v>
      </c>
      <c r="B969" s="72">
        <v>4</v>
      </c>
      <c r="C969" s="89">
        <v>1.0551174699999999</v>
      </c>
      <c r="D969" s="90">
        <v>0.61693806849999999</v>
      </c>
      <c r="E969" s="102">
        <v>5.7643408145792385</v>
      </c>
      <c r="F969" s="89">
        <v>0.26875652999999999</v>
      </c>
      <c r="G969" s="90">
        <v>0.17706457549999999</v>
      </c>
      <c r="H969" s="102">
        <v>1.3181685780239414</v>
      </c>
      <c r="I969" s="89">
        <v>1.1368229299999999</v>
      </c>
      <c r="J969" s="90">
        <v>2.093548159</v>
      </c>
      <c r="K969" s="102">
        <v>5.852681350151868</v>
      </c>
      <c r="L969" s="89">
        <v>9.7709770000000001E-2</v>
      </c>
      <c r="M969" s="90">
        <v>6.7331732500000005E-2</v>
      </c>
      <c r="N969" s="102">
        <v>0.37428677496083301</v>
      </c>
      <c r="O969" s="89">
        <v>6.1297467071935155E-4</v>
      </c>
      <c r="P969" s="90">
        <v>8.5430352921310362E-4</v>
      </c>
      <c r="Q969" s="102">
        <v>3.8214967704127208E-3</v>
      </c>
      <c r="R969" s="89">
        <v>7.2521479229989872E-4</v>
      </c>
      <c r="S969" s="90">
        <v>1.0107279635258358E-3</v>
      </c>
      <c r="T969" s="102">
        <v>3.069766231909952E-3</v>
      </c>
      <c r="U969" s="89">
        <v>3.3048171999999999E-3</v>
      </c>
      <c r="V969" s="90">
        <v>4.0131841850000001E-3</v>
      </c>
      <c r="W969" s="102">
        <v>4.6570636389494366E-2</v>
      </c>
      <c r="X969" s="89">
        <v>9.4015359999999998E-4</v>
      </c>
      <c r="Y969" s="90">
        <v>6.3699856999999995E-4</v>
      </c>
      <c r="Z969" s="102">
        <v>8.672235726281936E-3</v>
      </c>
      <c r="AA969" s="89">
        <v>5.3735320000000003E-3</v>
      </c>
      <c r="AB969" s="90">
        <v>2.6190729099999999E-3</v>
      </c>
      <c r="AC969" s="102">
        <v>1.0261925554404144E-2</v>
      </c>
      <c r="AD969" s="89">
        <v>2.4180418E-3</v>
      </c>
      <c r="AE969" s="90">
        <v>1.326436515E-3</v>
      </c>
      <c r="AF969" s="102">
        <v>3.8213344471681255E-3</v>
      </c>
      <c r="AG969" s="89">
        <v>1.03712226E-2</v>
      </c>
      <c r="AH969" s="90">
        <v>1.1284417454999999E-2</v>
      </c>
      <c r="AI969" s="102">
        <v>0.10244999958549221</v>
      </c>
      <c r="AJ969" s="89">
        <v>9.8009799999999994E-2</v>
      </c>
      <c r="AK969" s="90">
        <v>6.7536753000000005E-2</v>
      </c>
      <c r="AL969" s="104">
        <v>6.7536753000000005E-2</v>
      </c>
    </row>
    <row r="970" spans="1:38" x14ac:dyDescent="0.25">
      <c r="A970" s="71">
        <v>1999</v>
      </c>
      <c r="B970" s="72">
        <v>5</v>
      </c>
      <c r="C970" s="89">
        <v>1.1104554</v>
      </c>
      <c r="D970" s="90">
        <v>0.62753392050000001</v>
      </c>
      <c r="E970" s="102">
        <v>5.7668891392141743</v>
      </c>
      <c r="F970" s="89">
        <v>0.29344294999999998</v>
      </c>
      <c r="G970" s="90">
        <v>0.185814744</v>
      </c>
      <c r="H970" s="102">
        <v>1.3200895788035574</v>
      </c>
      <c r="I970" s="89">
        <v>1.1777224500000001</v>
      </c>
      <c r="J970" s="90">
        <v>2.1029727094999999</v>
      </c>
      <c r="K970" s="102">
        <v>5.8585352582523704</v>
      </c>
      <c r="L970" s="89">
        <v>9.7709770000000001E-2</v>
      </c>
      <c r="M970" s="90">
        <v>6.7331732500000005E-2</v>
      </c>
      <c r="N970" s="102">
        <v>0.37442786653738347</v>
      </c>
      <c r="O970" s="89">
        <v>6.1297467071935155E-4</v>
      </c>
      <c r="P970" s="90">
        <v>8.5430352921310362E-4</v>
      </c>
      <c r="Q970" s="102">
        <v>3.8273440800236798E-3</v>
      </c>
      <c r="R970" s="89">
        <v>7.2521479229989872E-4</v>
      </c>
      <c r="S970" s="90">
        <v>1.0107279635258358E-3</v>
      </c>
      <c r="T970" s="102">
        <v>3.0880789828837602E-3</v>
      </c>
      <c r="U970" s="89">
        <v>3.6085371999999998E-3</v>
      </c>
      <c r="V970" s="90">
        <v>4.1325308E-3</v>
      </c>
      <c r="W970" s="102">
        <v>4.6638449999904102E-2</v>
      </c>
      <c r="X970" s="89">
        <v>1.0273337999999999E-3</v>
      </c>
      <c r="Y970" s="90">
        <v>6.6778563500000001E-4</v>
      </c>
      <c r="Z970" s="102">
        <v>8.6848750309266084E-3</v>
      </c>
      <c r="AA970" s="89">
        <v>5.8673611999999998E-3</v>
      </c>
      <c r="AB970" s="90">
        <v>2.7875194200000001E-3</v>
      </c>
      <c r="AC970" s="102">
        <v>1.0276866372115355E-2</v>
      </c>
      <c r="AD970" s="89">
        <v>2.6401335E-3</v>
      </c>
      <c r="AE970" s="90">
        <v>1.40332065E-3</v>
      </c>
      <c r="AF970" s="102">
        <v>3.8268983900262561E-3</v>
      </c>
      <c r="AG970" s="89">
        <v>1.13251945E-2</v>
      </c>
      <c r="AH970" s="90">
        <v>1.1650085325E-2</v>
      </c>
      <c r="AI970" s="102">
        <v>0.10259936925700061</v>
      </c>
      <c r="AJ970" s="89">
        <v>9.8009799999999994E-2</v>
      </c>
      <c r="AK970" s="90">
        <v>6.7536753000000005E-2</v>
      </c>
      <c r="AL970" s="104">
        <v>6.7536753000000005E-2</v>
      </c>
    </row>
    <row r="971" spans="1:38" x14ac:dyDescent="0.25">
      <c r="A971" s="71">
        <v>1999</v>
      </c>
      <c r="B971" s="72">
        <v>6</v>
      </c>
      <c r="C971" s="89">
        <v>1.16612907</v>
      </c>
      <c r="D971" s="90">
        <v>0.63802528599999997</v>
      </c>
      <c r="E971" s="102">
        <v>5.7704175213437798</v>
      </c>
      <c r="F971" s="89">
        <v>0.31787216000000001</v>
      </c>
      <c r="G971" s="90">
        <v>0.194297724</v>
      </c>
      <c r="H971" s="102">
        <v>1.3241595673451891</v>
      </c>
      <c r="I971" s="89">
        <v>1.2168538200000001</v>
      </c>
      <c r="J971" s="90">
        <v>2.1117441705000002</v>
      </c>
      <c r="K971" s="102">
        <v>5.8662342119522277</v>
      </c>
      <c r="L971" s="89">
        <v>9.7709770000000001E-2</v>
      </c>
      <c r="M971" s="90">
        <v>6.7331732500000005E-2</v>
      </c>
      <c r="N971" s="102">
        <v>0.37460201769150886</v>
      </c>
      <c r="O971" s="89">
        <v>6.1297467071935155E-4</v>
      </c>
      <c r="P971" s="90">
        <v>8.5430352921310362E-4</v>
      </c>
      <c r="Q971" s="102">
        <v>2.6302761285886518E-3</v>
      </c>
      <c r="R971" s="89">
        <v>7.2521479229989872E-4</v>
      </c>
      <c r="S971" s="90">
        <v>1.0107279635258358E-3</v>
      </c>
      <c r="T971" s="102">
        <v>3.1140114617521923E-3</v>
      </c>
      <c r="U971" s="89">
        <v>3.9098965000000001E-3</v>
      </c>
      <c r="V971" s="90">
        <v>4.2475237049999998E-3</v>
      </c>
      <c r="W971" s="102">
        <v>4.6782257400968676E-2</v>
      </c>
      <c r="X971" s="89">
        <v>1.1128064E-3</v>
      </c>
      <c r="Y971" s="90">
        <v>6.9756529500000005E-4</v>
      </c>
      <c r="Z971" s="102">
        <v>8.7116580507517645E-3</v>
      </c>
      <c r="AA971" s="89">
        <v>6.3564134999999997E-3</v>
      </c>
      <c r="AB971" s="90">
        <v>2.9516995750000002E-3</v>
      </c>
      <c r="AC971" s="102">
        <v>1.0308543626591902E-2</v>
      </c>
      <c r="AD971" s="89">
        <v>2.8612517999999998E-3</v>
      </c>
      <c r="AE971" s="90">
        <v>1.47782774E-3</v>
      </c>
      <c r="AF971" s="102">
        <v>3.8387027271264596E-3</v>
      </c>
      <c r="AG971" s="89">
        <v>1.22679078E-2</v>
      </c>
      <c r="AH971" s="90">
        <v>1.2004117965E-2</v>
      </c>
      <c r="AI971" s="102">
        <v>0.10291561647502417</v>
      </c>
      <c r="AJ971" s="89">
        <v>9.8009799999999994E-2</v>
      </c>
      <c r="AK971" s="90">
        <v>6.7536753000000005E-2</v>
      </c>
      <c r="AL971" s="104">
        <v>6.7536753000000005E-2</v>
      </c>
    </row>
    <row r="972" spans="1:38" x14ac:dyDescent="0.25">
      <c r="A972" s="71">
        <v>1999</v>
      </c>
      <c r="B972" s="72">
        <v>7</v>
      </c>
      <c r="C972" s="89">
        <v>1.2224103099999999</v>
      </c>
      <c r="D972" s="90">
        <v>0.64846846849999995</v>
      </c>
      <c r="E972" s="102">
        <v>5.7746573194585595</v>
      </c>
      <c r="F972" s="89">
        <v>0.34205721</v>
      </c>
      <c r="G972" s="90">
        <v>0.20257894400000001</v>
      </c>
      <c r="H972" s="102">
        <v>1.3274722146454345</v>
      </c>
      <c r="I972" s="89">
        <v>1.25441498</v>
      </c>
      <c r="J972" s="90">
        <v>2.119886669</v>
      </c>
      <c r="K972" s="102">
        <v>5.8753618005987942</v>
      </c>
      <c r="L972" s="89">
        <v>9.7709770000000001E-2</v>
      </c>
      <c r="M972" s="90">
        <v>6.7331732500000005E-2</v>
      </c>
      <c r="N972" s="102">
        <v>0.372462581937342</v>
      </c>
      <c r="O972" s="89">
        <v>6.1297467071935155E-4</v>
      </c>
      <c r="P972" s="90">
        <v>8.5430352921310362E-4</v>
      </c>
      <c r="Q972" s="102">
        <v>2.6372151527440171E-3</v>
      </c>
      <c r="R972" s="89">
        <v>7.2521479229989872E-4</v>
      </c>
      <c r="S972" s="90">
        <v>1.0107279635258358E-3</v>
      </c>
      <c r="T972" s="102">
        <v>3.1456674318551753E-3</v>
      </c>
      <c r="U972" s="89">
        <v>4.2069248000000002E-3</v>
      </c>
      <c r="V972" s="90">
        <v>4.3597886750000002E-3</v>
      </c>
      <c r="W972" s="102">
        <v>4.6899353134094657E-2</v>
      </c>
      <c r="X972" s="89">
        <v>1.1966756999999999E-3</v>
      </c>
      <c r="Y972" s="90">
        <v>7.2671718500000001E-4</v>
      </c>
      <c r="Z972" s="102">
        <v>8.7334462247884072E-3</v>
      </c>
      <c r="AA972" s="89">
        <v>6.8403557999999996E-3</v>
      </c>
      <c r="AB972" s="90">
        <v>3.1127549499999998E-3</v>
      </c>
      <c r="AC972" s="102">
        <v>1.0334334744627388E-2</v>
      </c>
      <c r="AD972" s="89">
        <v>3.0779878999999998E-3</v>
      </c>
      <c r="AE972" s="90">
        <v>1.55110301E-3</v>
      </c>
      <c r="AF972" s="102">
        <v>3.8483012778889485E-3</v>
      </c>
      <c r="AG972" s="89">
        <v>1.3202307700000001E-2</v>
      </c>
      <c r="AH972" s="90">
        <v>1.2348702289999999E-2</v>
      </c>
      <c r="AI972" s="102">
        <v>0.10317312156680997</v>
      </c>
      <c r="AJ972" s="89">
        <v>9.8009799999999994E-2</v>
      </c>
      <c r="AK972" s="90">
        <v>6.7536753000000005E-2</v>
      </c>
      <c r="AL972" s="104">
        <v>6.7536753000000005E-2</v>
      </c>
    </row>
    <row r="973" spans="1:38" x14ac:dyDescent="0.25">
      <c r="A973" s="71">
        <v>1999</v>
      </c>
      <c r="B973" s="72">
        <v>8</v>
      </c>
      <c r="C973" s="89">
        <v>1.27947159</v>
      </c>
      <c r="D973" s="90">
        <v>0.65891814049999997</v>
      </c>
      <c r="E973" s="102">
        <v>5.7678373118782842</v>
      </c>
      <c r="F973" s="89">
        <v>0.36610621999999998</v>
      </c>
      <c r="G973" s="90">
        <v>0.21074734949999999</v>
      </c>
      <c r="H973" s="102">
        <v>1.3299956516100488</v>
      </c>
      <c r="I973" s="89">
        <v>1.29029288</v>
      </c>
      <c r="J973" s="90">
        <v>2.127492084</v>
      </c>
      <c r="K973" s="102">
        <v>5.8761642388230895</v>
      </c>
      <c r="L973" s="89">
        <v>9.4809480000000002E-2</v>
      </c>
      <c r="M973" s="90">
        <v>6.1641163499999999E-2</v>
      </c>
      <c r="N973" s="102">
        <v>0.37264390277368475</v>
      </c>
      <c r="O973" s="89">
        <v>6.1297467071935155E-4</v>
      </c>
      <c r="P973" s="90">
        <v>8.5430352921310362E-4</v>
      </c>
      <c r="Q973" s="102">
        <v>2.643997155820896E-3</v>
      </c>
      <c r="R973" s="89">
        <v>7.2521479229989872E-4</v>
      </c>
      <c r="S973" s="90">
        <v>1.0107279635258358E-3</v>
      </c>
      <c r="T973" s="102">
        <v>3.1753312113429705E-3</v>
      </c>
      <c r="U973" s="89">
        <v>4.5030903000000001E-3</v>
      </c>
      <c r="V973" s="90">
        <v>4.4693512050000004E-3</v>
      </c>
      <c r="W973" s="102">
        <v>4.6988440144120638E-2</v>
      </c>
      <c r="X973" s="89">
        <v>1.2815961999999999E-3</v>
      </c>
      <c r="Y973" s="90">
        <v>7.5537217999999996E-4</v>
      </c>
      <c r="Z973" s="102">
        <v>8.7500612185095108E-3</v>
      </c>
      <c r="AA973" s="89">
        <v>7.3212844999999997E-3</v>
      </c>
      <c r="AB973" s="90">
        <v>3.2710746300000002E-3</v>
      </c>
      <c r="AC973" s="102">
        <v>1.0353985512546833E-2</v>
      </c>
      <c r="AD973" s="89">
        <v>3.2946246000000001E-3</v>
      </c>
      <c r="AE973" s="90">
        <v>1.6233125149999999E-3</v>
      </c>
      <c r="AF973" s="102">
        <v>3.8556203927372461E-3</v>
      </c>
      <c r="AG973" s="89">
        <v>1.41303682E-2</v>
      </c>
      <c r="AH973" s="90">
        <v>1.2685808850000001E-2</v>
      </c>
      <c r="AI973" s="102">
        <v>0.1033692702109261</v>
      </c>
      <c r="AJ973" s="89">
        <v>9.5109509999999994E-2</v>
      </c>
      <c r="AK973" s="90">
        <v>6.1846183999999998E-2</v>
      </c>
      <c r="AL973" s="104">
        <v>6.1846183999999998E-2</v>
      </c>
    </row>
    <row r="974" spans="1:38" x14ac:dyDescent="0.25">
      <c r="A974" s="71">
        <v>1999</v>
      </c>
      <c r="B974" s="72">
        <v>9</v>
      </c>
      <c r="C974" s="89">
        <v>1.3372635799999999</v>
      </c>
      <c r="D974" s="90">
        <v>0.66947030799999996</v>
      </c>
      <c r="E974" s="102">
        <v>5.7741311611515469</v>
      </c>
      <c r="F974" s="89">
        <v>0.39002709000000002</v>
      </c>
      <c r="G974" s="90">
        <v>0.21880922150000001</v>
      </c>
      <c r="H974" s="102">
        <v>1.3349779749223121</v>
      </c>
      <c r="I974" s="89">
        <v>1.3247971700000001</v>
      </c>
      <c r="J974" s="90">
        <v>2.1345996789999999</v>
      </c>
      <c r="K974" s="102">
        <v>5.8892617645308141</v>
      </c>
      <c r="L974" s="89">
        <v>9.4809480000000002E-2</v>
      </c>
      <c r="M974" s="90">
        <v>6.1641163499999999E-2</v>
      </c>
      <c r="N974" s="102">
        <v>0.37291256657494831</v>
      </c>
      <c r="O974" s="89">
        <v>6.1297467071935155E-4</v>
      </c>
      <c r="P974" s="90">
        <v>8.5430352921310362E-4</v>
      </c>
      <c r="Q974" s="102">
        <v>2.6541920778890239E-3</v>
      </c>
      <c r="R974" s="89">
        <v>7.2521479229989872E-4</v>
      </c>
      <c r="S974" s="90">
        <v>1.0107279635258358E-3</v>
      </c>
      <c r="T974" s="102">
        <v>3.222950866779145E-3</v>
      </c>
      <c r="U974" s="89">
        <v>4.7972452000000004E-3</v>
      </c>
      <c r="V974" s="90">
        <v>4.5768681699999997E-3</v>
      </c>
      <c r="W974" s="102">
        <v>4.716444217127868E-2</v>
      </c>
      <c r="X974" s="89">
        <v>1.3646569E-3</v>
      </c>
      <c r="Y974" s="90">
        <v>7.8371240000000002E-4</v>
      </c>
      <c r="Z974" s="102">
        <v>8.7828383630332921E-3</v>
      </c>
      <c r="AA974" s="89">
        <v>7.8008280000000001E-3</v>
      </c>
      <c r="AB974" s="90">
        <v>3.4286577000000001E-3</v>
      </c>
      <c r="AC974" s="102">
        <v>1.0392774883724748E-2</v>
      </c>
      <c r="AD974" s="89">
        <v>3.5109503999999998E-3</v>
      </c>
      <c r="AE974" s="90">
        <v>1.6947555850000001E-3</v>
      </c>
      <c r="AF974" s="102">
        <v>3.8700670542850461E-3</v>
      </c>
      <c r="AG974" s="89">
        <v>1.5055165000000001E-2</v>
      </c>
      <c r="AH974" s="90">
        <v>1.30180438E-2</v>
      </c>
      <c r="AI974" s="102">
        <v>0.10375653306814775</v>
      </c>
      <c r="AJ974" s="89">
        <v>9.5109509999999994E-2</v>
      </c>
      <c r="AK974" s="90">
        <v>6.1846183999999998E-2</v>
      </c>
      <c r="AL974" s="104">
        <v>6.1846183999999998E-2</v>
      </c>
    </row>
    <row r="975" spans="1:38" x14ac:dyDescent="0.25">
      <c r="A975" s="71">
        <v>1999</v>
      </c>
      <c r="B975" s="72">
        <v>10</v>
      </c>
      <c r="C975" s="89">
        <v>1.39609889</v>
      </c>
      <c r="D975" s="90">
        <v>0.68018411099999998</v>
      </c>
      <c r="E975" s="102">
        <v>5.7766526276364258</v>
      </c>
      <c r="F975" s="89">
        <v>0.41396960999999999</v>
      </c>
      <c r="G975" s="90">
        <v>0.22687443800000001</v>
      </c>
      <c r="H975" s="102">
        <v>1.3369297322041658</v>
      </c>
      <c r="I975" s="89">
        <v>1.3579312699999999</v>
      </c>
      <c r="J975" s="90">
        <v>2.1412849719999998</v>
      </c>
      <c r="K975" s="102">
        <v>5.8947637337220362</v>
      </c>
      <c r="L975" s="89">
        <v>9.4809480000000002E-2</v>
      </c>
      <c r="M975" s="90">
        <v>6.1641163499999999E-2</v>
      </c>
      <c r="N975" s="102">
        <v>0.3730334505481302</v>
      </c>
      <c r="O975" s="89">
        <v>6.1297467071935155E-4</v>
      </c>
      <c r="P975" s="90">
        <v>8.5430352921310362E-4</v>
      </c>
      <c r="Q975" s="102">
        <v>2.6596256399754243E-3</v>
      </c>
      <c r="R975" s="89">
        <v>7.2521479229989872E-4</v>
      </c>
      <c r="S975" s="90">
        <v>1.0107279635258358E-3</v>
      </c>
      <c r="T975" s="102">
        <v>3.241592844759895E-3</v>
      </c>
      <c r="U975" s="89">
        <v>5.0915077000000001E-3</v>
      </c>
      <c r="V975" s="90">
        <v>4.6837185099999996E-3</v>
      </c>
      <c r="W975" s="102">
        <v>4.7233416146381477E-2</v>
      </c>
      <c r="X975" s="89">
        <v>1.4489542E-3</v>
      </c>
      <c r="Y975" s="90">
        <v>8.1208394000000005E-4</v>
      </c>
      <c r="Z975" s="102">
        <v>8.7956789187851343E-3</v>
      </c>
      <c r="AA975" s="89">
        <v>8.2793624999999999E-3</v>
      </c>
      <c r="AB975" s="90">
        <v>3.5857995650000001E-3</v>
      </c>
      <c r="AC975" s="102">
        <v>1.0407967344963045E-2</v>
      </c>
      <c r="AD975" s="89">
        <v>3.7249949E-3</v>
      </c>
      <c r="AE975" s="90">
        <v>1.7660611900000001E-3</v>
      </c>
      <c r="AF975" s="102">
        <v>3.8757239560802998E-3</v>
      </c>
      <c r="AG975" s="89">
        <v>1.59783561E-2</v>
      </c>
      <c r="AH975" s="90">
        <v>1.3347204394999999E-2</v>
      </c>
      <c r="AI975" s="102">
        <v>0.10390820931727557</v>
      </c>
      <c r="AJ975" s="89">
        <v>9.5109509999999994E-2</v>
      </c>
      <c r="AK975" s="90">
        <v>6.1846183999999998E-2</v>
      </c>
      <c r="AL975" s="104">
        <v>6.1846183999999998E-2</v>
      </c>
    </row>
    <row r="976" spans="1:38" x14ac:dyDescent="0.25">
      <c r="A976" s="71">
        <v>1999</v>
      </c>
      <c r="B976" s="72">
        <v>11</v>
      </c>
      <c r="C976" s="89">
        <v>1.4561091100000001</v>
      </c>
      <c r="D976" s="90">
        <v>0.69114681749999995</v>
      </c>
      <c r="E976" s="102">
        <v>5.7767141188804541</v>
      </c>
      <c r="F976" s="89">
        <v>0.43790219000000002</v>
      </c>
      <c r="G976" s="90">
        <v>0.2349412045</v>
      </c>
      <c r="H976" s="102">
        <v>1.3368872051704903</v>
      </c>
      <c r="I976" s="89">
        <v>1.38977621</v>
      </c>
      <c r="J976" s="90">
        <v>2.1475321644999998</v>
      </c>
      <c r="K976" s="102">
        <v>5.8953373986115842</v>
      </c>
      <c r="L976" s="89">
        <v>9.4809480000000002E-2</v>
      </c>
      <c r="M976" s="90">
        <v>6.1641163499999999E-2</v>
      </c>
      <c r="N976" s="102">
        <v>0.37306088782619201</v>
      </c>
      <c r="O976" s="89">
        <v>6.1297467071935155E-4</v>
      </c>
      <c r="P976" s="90">
        <v>8.5430352921310362E-4</v>
      </c>
      <c r="Q976" s="102">
        <v>2.659810458460032E-3</v>
      </c>
      <c r="R976" s="89">
        <v>7.2521479229989872E-4</v>
      </c>
      <c r="S976" s="90">
        <v>1.0107279635258358E-3</v>
      </c>
      <c r="T976" s="102">
        <v>3.2411316304022594E-3</v>
      </c>
      <c r="U976" s="89">
        <v>5.3863582999999996E-3</v>
      </c>
      <c r="V976" s="90">
        <v>4.7901132449999998E-3</v>
      </c>
      <c r="W976" s="102">
        <v>4.7231937089894455E-2</v>
      </c>
      <c r="X976" s="89">
        <v>1.5328048999999999E-3</v>
      </c>
      <c r="Y976" s="90">
        <v>8.4018545500000005E-4</v>
      </c>
      <c r="Z976" s="102">
        <v>8.7954064002560648E-3</v>
      </c>
      <c r="AA976" s="89">
        <v>8.7575416E-3</v>
      </c>
      <c r="AB976" s="90">
        <v>3.7439842849999998E-3</v>
      </c>
      <c r="AC976" s="102">
        <v>1.0407639844690458E-2</v>
      </c>
      <c r="AD976" s="89">
        <v>3.9412262999999996E-3</v>
      </c>
      <c r="AE976" s="90">
        <v>1.8379255750000001E-3</v>
      </c>
      <c r="AF976" s="102">
        <v>3.8755978553320393E-3</v>
      </c>
      <c r="AG976" s="89">
        <v>1.6902202700000001E-2</v>
      </c>
      <c r="AH976" s="90">
        <v>1.3676089095E-2</v>
      </c>
      <c r="AI976" s="102">
        <v>0.10390502801880599</v>
      </c>
      <c r="AJ976" s="89">
        <v>9.5109509999999994E-2</v>
      </c>
      <c r="AK976" s="90">
        <v>6.1846183999999998E-2</v>
      </c>
      <c r="AL976" s="104">
        <v>6.1846183999999998E-2</v>
      </c>
    </row>
    <row r="977" spans="1:38" x14ac:dyDescent="0.25">
      <c r="A977" s="71">
        <v>1999</v>
      </c>
      <c r="B977" s="72">
        <v>12</v>
      </c>
      <c r="C977" s="89">
        <v>1.5173002799999999</v>
      </c>
      <c r="D977" s="90">
        <v>0.70238278700000001</v>
      </c>
      <c r="E977" s="102">
        <v>5.782726016043644</v>
      </c>
      <c r="F977" s="89">
        <v>0.46186947</v>
      </c>
      <c r="G977" s="90">
        <v>0.243094909</v>
      </c>
      <c r="H977" s="102">
        <v>1.3416430988092067</v>
      </c>
      <c r="I977" s="89">
        <v>1.42048518</v>
      </c>
      <c r="J977" s="90">
        <v>2.1534151979999998</v>
      </c>
      <c r="K977" s="102">
        <v>5.9078620934601327</v>
      </c>
      <c r="L977" s="89">
        <v>9.4809480000000002E-2</v>
      </c>
      <c r="M977" s="90">
        <v>6.1641163499999999E-2</v>
      </c>
      <c r="N977" s="102">
        <v>0.37331694791977854</v>
      </c>
      <c r="O977" s="89">
        <v>6.1297467071935155E-4</v>
      </c>
      <c r="P977" s="90">
        <v>8.5430352921310362E-4</v>
      </c>
      <c r="Q977" s="102">
        <v>2.6695625551597258E-3</v>
      </c>
      <c r="R977" s="89">
        <v>7.2521479229989872E-4</v>
      </c>
      <c r="S977" s="90">
        <v>1.0107279635258358E-3</v>
      </c>
      <c r="T977" s="102">
        <v>3.2866006800096972E-3</v>
      </c>
      <c r="U977" s="89">
        <v>5.6809788999999996E-3</v>
      </c>
      <c r="V977" s="90">
        <v>4.8968850049999997E-3</v>
      </c>
      <c r="W977" s="102">
        <v>4.7399971343813338E-2</v>
      </c>
      <c r="X977" s="89">
        <v>1.6169219E-3</v>
      </c>
      <c r="Y977" s="90">
        <v>8.6891934500000004E-4</v>
      </c>
      <c r="Z977" s="102">
        <v>8.8266915032227024E-3</v>
      </c>
      <c r="AA977" s="89">
        <v>9.2373894000000005E-3</v>
      </c>
      <c r="AB977" s="90">
        <v>3.9037828900000001E-3</v>
      </c>
      <c r="AC977" s="102">
        <v>1.0444669274524952E-2</v>
      </c>
      <c r="AD977" s="89">
        <v>4.1566490000000001E-3</v>
      </c>
      <c r="AE977" s="90">
        <v>1.91031026E-3</v>
      </c>
      <c r="AF977" s="102">
        <v>3.8893903648573275E-3</v>
      </c>
      <c r="AG977" s="89">
        <v>1.7828704800000001E-2</v>
      </c>
      <c r="AH977" s="90">
        <v>1.400654309E-2</v>
      </c>
      <c r="AI977" s="102">
        <v>0.10427457362054408</v>
      </c>
      <c r="AJ977" s="89">
        <v>9.5109509999999994E-2</v>
      </c>
      <c r="AK977" s="90">
        <v>6.1846183999999998E-2</v>
      </c>
      <c r="AL977" s="104">
        <v>6.1846183999999998E-2</v>
      </c>
    </row>
    <row r="978" spans="1:38" x14ac:dyDescent="0.25">
      <c r="A978" s="71">
        <v>1999</v>
      </c>
      <c r="B978" s="72">
        <v>13</v>
      </c>
      <c r="C978" s="89">
        <v>1.5801237100000001</v>
      </c>
      <c r="D978" s="90">
        <v>0.71400389099999995</v>
      </c>
      <c r="E978" s="102">
        <v>5.7655498069672459</v>
      </c>
      <c r="F978" s="89">
        <v>0.48604283999999998</v>
      </c>
      <c r="G978" s="90">
        <v>0.25138596499999999</v>
      </c>
      <c r="H978" s="102">
        <v>1.3440617766404701</v>
      </c>
      <c r="I978" s="89">
        <v>1.4499808700000001</v>
      </c>
      <c r="J978" s="90">
        <v>2.1589982129999998</v>
      </c>
      <c r="K978" s="102">
        <v>5.9012656639868171</v>
      </c>
      <c r="L978" s="89">
        <v>9.4809480000000002E-2</v>
      </c>
      <c r="M978" s="90">
        <v>6.1641163499999999E-2</v>
      </c>
      <c r="N978" s="102">
        <v>0.37348523582869025</v>
      </c>
      <c r="O978" s="89">
        <v>6.1297467071935155E-4</v>
      </c>
      <c r="P978" s="90">
        <v>8.5430352921310362E-4</v>
      </c>
      <c r="Q978" s="102">
        <v>2.6743716830088062E-3</v>
      </c>
      <c r="R978" s="89">
        <v>7.2521479229989872E-4</v>
      </c>
      <c r="S978" s="90">
        <v>1.0107279635258358E-3</v>
      </c>
      <c r="T978" s="102">
        <v>3.3208627992589407E-3</v>
      </c>
      <c r="U978" s="89">
        <v>5.9779760999999999E-3</v>
      </c>
      <c r="V978" s="90">
        <v>5.004652765E-3</v>
      </c>
      <c r="W978" s="102">
        <v>4.7485460647119976E-2</v>
      </c>
      <c r="X978" s="89">
        <v>1.7012799999999999E-3</v>
      </c>
      <c r="Y978" s="90">
        <v>8.9806580500000001E-4</v>
      </c>
      <c r="Z978" s="102">
        <v>8.8426030848283311E-3</v>
      </c>
      <c r="AA978" s="89">
        <v>9.7214850000000002E-3</v>
      </c>
      <c r="AB978" s="90">
        <v>4.0665701800000004E-3</v>
      </c>
      <c r="AC978" s="102">
        <v>1.0463488749622725E-2</v>
      </c>
      <c r="AD978" s="89">
        <v>4.3750767999999997E-3</v>
      </c>
      <c r="AE978" s="90">
        <v>1.9840627749999999E-3</v>
      </c>
      <c r="AF978" s="102">
        <v>3.896403294389149E-3</v>
      </c>
      <c r="AG978" s="89">
        <v>1.8761781500000001E-2</v>
      </c>
      <c r="AH978" s="90">
        <v>1.4340716785000001E-2</v>
      </c>
      <c r="AI978" s="102">
        <v>0.10446244624956627</v>
      </c>
      <c r="AJ978" s="89">
        <v>9.5109509999999994E-2</v>
      </c>
      <c r="AK978" s="90">
        <v>6.1846183999999998E-2</v>
      </c>
      <c r="AL978" s="104">
        <v>6.1846183999999998E-2</v>
      </c>
    </row>
    <row r="979" spans="1:38" x14ac:dyDescent="0.25">
      <c r="A979" s="71">
        <v>1999</v>
      </c>
      <c r="B979" s="72">
        <v>14</v>
      </c>
      <c r="C979" s="89">
        <v>1.64451657</v>
      </c>
      <c r="D979" s="90">
        <v>0.72610963149999996</v>
      </c>
      <c r="E979" s="102">
        <v>5.7721676201512997</v>
      </c>
      <c r="F979" s="89">
        <v>0.51045090999999998</v>
      </c>
      <c r="G979" s="90">
        <v>0.2598750105</v>
      </c>
      <c r="H979" s="102">
        <v>1.3494058560560551</v>
      </c>
      <c r="I979" s="89">
        <v>1.4784275600000001</v>
      </c>
      <c r="J979" s="90">
        <v>2.1642240684999998</v>
      </c>
      <c r="K979" s="102">
        <v>5.9145084338985328</v>
      </c>
      <c r="L979" s="89">
        <v>9.4809480000000002E-2</v>
      </c>
      <c r="M979" s="90">
        <v>6.1641163499999999E-2</v>
      </c>
      <c r="N979" s="102">
        <v>0.37373630436688676</v>
      </c>
      <c r="O979" s="89">
        <v>6.1297467071935155E-4</v>
      </c>
      <c r="P979" s="90">
        <v>8.5430352921310362E-4</v>
      </c>
      <c r="Q979" s="102">
        <v>2.6850029461056857E-3</v>
      </c>
      <c r="R979" s="89">
        <v>7.2521479229989872E-4</v>
      </c>
      <c r="S979" s="90">
        <v>1.0107279635258358E-3</v>
      </c>
      <c r="T979" s="102">
        <v>3.3720239951308736E-3</v>
      </c>
      <c r="U979" s="89">
        <v>6.2782411999999996E-3</v>
      </c>
      <c r="V979" s="90">
        <v>5.114315415E-3</v>
      </c>
      <c r="W979" s="102">
        <v>4.7674219380670485E-2</v>
      </c>
      <c r="X979" s="89">
        <v>1.7863472E-3</v>
      </c>
      <c r="Y979" s="90">
        <v>9.2769095999999996E-4</v>
      </c>
      <c r="Z979" s="102">
        <v>8.8777647986156769E-3</v>
      </c>
      <c r="AA979" s="89">
        <v>1.0207988499999999E-2</v>
      </c>
      <c r="AB979" s="90">
        <v>4.2334053099999996E-3</v>
      </c>
      <c r="AC979" s="102">
        <v>1.0505093810415098E-2</v>
      </c>
      <c r="AD979" s="89">
        <v>4.5930379999999998E-3</v>
      </c>
      <c r="AE979" s="90">
        <v>2.0595868799999999E-3</v>
      </c>
      <c r="AF979" s="102">
        <v>3.9118955498173682E-3</v>
      </c>
      <c r="AG979" s="89">
        <v>1.9702247499999999E-2</v>
      </c>
      <c r="AH979" s="90">
        <v>1.4680792885E-2</v>
      </c>
      <c r="AI979" s="102">
        <v>0.10487803161932399</v>
      </c>
      <c r="AJ979" s="89">
        <v>9.5109509999999994E-2</v>
      </c>
      <c r="AK979" s="90">
        <v>6.1846183999999998E-2</v>
      </c>
      <c r="AL979" s="104">
        <v>6.1846183999999998E-2</v>
      </c>
    </row>
    <row r="980" spans="1:38" x14ac:dyDescent="0.25">
      <c r="A980" s="71">
        <v>1999</v>
      </c>
      <c r="B980" s="72">
        <v>15</v>
      </c>
      <c r="C980" s="89">
        <v>1.71063206</v>
      </c>
      <c r="D980" s="90">
        <v>0.73873364750000003</v>
      </c>
      <c r="E980" s="102">
        <v>5.580430011275646</v>
      </c>
      <c r="F980" s="89">
        <v>0.53512493000000005</v>
      </c>
      <c r="G980" s="90">
        <v>0.26858577750000001</v>
      </c>
      <c r="H980" s="102">
        <v>1.3078064209715496</v>
      </c>
      <c r="I980" s="89">
        <v>1.50594541</v>
      </c>
      <c r="J980" s="90">
        <v>2.1692846575</v>
      </c>
      <c r="K980" s="102">
        <v>5.9624276741242159</v>
      </c>
      <c r="L980" s="89">
        <v>9.4809480000000002E-2</v>
      </c>
      <c r="M980" s="90">
        <v>6.1641163499999999E-2</v>
      </c>
      <c r="N980" s="102">
        <v>0.35918002726676013</v>
      </c>
      <c r="O980" s="89">
        <v>6.1297467071935155E-4</v>
      </c>
      <c r="P980" s="90">
        <v>8.5430352921310362E-4</v>
      </c>
      <c r="Q980" s="102">
        <v>2.6038063431753525E-3</v>
      </c>
      <c r="R980" s="89">
        <v>7.2521479229989872E-4</v>
      </c>
      <c r="S980" s="90">
        <v>1.0107279635258358E-3</v>
      </c>
      <c r="T980" s="102">
        <v>3.4312339245204009E-3</v>
      </c>
      <c r="U980" s="89">
        <v>6.5808576999999997E-3</v>
      </c>
      <c r="V980" s="90">
        <v>5.2264682450000001E-3</v>
      </c>
      <c r="W980" s="102">
        <v>4.6204537285508204E-2</v>
      </c>
      <c r="X980" s="89">
        <v>1.8726556E-3</v>
      </c>
      <c r="Y980" s="90">
        <v>9.5824269000000005E-4</v>
      </c>
      <c r="Z980" s="102">
        <v>8.6040637438987606E-3</v>
      </c>
      <c r="AA980" s="89">
        <v>1.0700658700000001E-2</v>
      </c>
      <c r="AB980" s="90">
        <v>4.4055429E-3</v>
      </c>
      <c r="AC980" s="102">
        <v>1.0181237198683803E-2</v>
      </c>
      <c r="AD980" s="89">
        <v>4.8154471999999997E-3</v>
      </c>
      <c r="AE980" s="90">
        <v>2.1375090449999999E-3</v>
      </c>
      <c r="AF980" s="102">
        <v>3.7912907234277961E-3</v>
      </c>
      <c r="AG980" s="89">
        <v>2.06527346E-2</v>
      </c>
      <c r="AH980" s="90">
        <v>1.5029624510000001E-2</v>
      </c>
      <c r="AI980" s="102">
        <v>0.10164470419196642</v>
      </c>
      <c r="AJ980" s="89">
        <v>9.5109509999999994E-2</v>
      </c>
      <c r="AK980" s="90">
        <v>6.1846183999999998E-2</v>
      </c>
      <c r="AL980" s="104">
        <v>6.1846183999999998E-2</v>
      </c>
    </row>
    <row r="981" spans="1:38" x14ac:dyDescent="0.25">
      <c r="A981" s="71">
        <v>1999</v>
      </c>
      <c r="B981" s="72">
        <v>16</v>
      </c>
      <c r="C981" s="89">
        <v>1.77859583</v>
      </c>
      <c r="D981" s="90">
        <v>0.75196911600000005</v>
      </c>
      <c r="E981" s="102">
        <v>5.5883454386403102</v>
      </c>
      <c r="F981" s="89">
        <v>0.55999989999999999</v>
      </c>
      <c r="G981" s="90">
        <v>0.27762921899999998</v>
      </c>
      <c r="H981" s="102">
        <v>1.3141817015297454</v>
      </c>
      <c r="I981" s="89">
        <v>1.5325061600000001</v>
      </c>
      <c r="J981" s="90">
        <v>2.1740657605</v>
      </c>
      <c r="K981" s="102">
        <v>5.9788764134136541</v>
      </c>
      <c r="L981" s="89">
        <v>9.4809480000000002E-2</v>
      </c>
      <c r="M981" s="90">
        <v>6.1641163499999999E-2</v>
      </c>
      <c r="N981" s="102">
        <v>0.35947719244258991</v>
      </c>
      <c r="O981" s="89">
        <v>6.1297467071935155E-4</v>
      </c>
      <c r="P981" s="90">
        <v>8.5430352921310362E-4</v>
      </c>
      <c r="Q981" s="102">
        <v>2.6164939978526982E-3</v>
      </c>
      <c r="R981" s="89">
        <v>7.2521479229989872E-4</v>
      </c>
      <c r="S981" s="90">
        <v>1.0107279635258358E-3</v>
      </c>
      <c r="T981" s="102">
        <v>3.4944784506280328E-3</v>
      </c>
      <c r="U981" s="89">
        <v>6.8884000999999999E-3</v>
      </c>
      <c r="V981" s="90">
        <v>5.3417945200000001E-3</v>
      </c>
      <c r="W981" s="102">
        <v>4.6429697223304034E-2</v>
      </c>
      <c r="X981" s="89">
        <v>1.9603607000000002E-3</v>
      </c>
      <c r="Y981" s="90">
        <v>9.8995342500000005E-4</v>
      </c>
      <c r="Z981" s="102">
        <v>8.6460159840242631E-3</v>
      </c>
      <c r="AA981" s="89">
        <v>1.12008378E-2</v>
      </c>
      <c r="AB981" s="90">
        <v>4.5835372800000001E-3</v>
      </c>
      <c r="AC981" s="102">
        <v>1.0230863387079016E-2</v>
      </c>
      <c r="AD981" s="89">
        <v>5.0403339999999996E-3</v>
      </c>
      <c r="AE981" s="90">
        <v>2.2179605350000002E-3</v>
      </c>
      <c r="AF981" s="102">
        <v>3.8097756021974924E-3</v>
      </c>
      <c r="AG981" s="89">
        <v>2.1616500399999999E-2</v>
      </c>
      <c r="AH981" s="90">
        <v>1.538880166E-2</v>
      </c>
      <c r="AI981" s="102">
        <v>0.10214017905232242</v>
      </c>
      <c r="AJ981" s="89">
        <v>9.5109509999999994E-2</v>
      </c>
      <c r="AK981" s="90">
        <v>6.1846183999999998E-2</v>
      </c>
      <c r="AL981" s="104">
        <v>6.1846183999999998E-2</v>
      </c>
    </row>
    <row r="982" spans="1:38" x14ac:dyDescent="0.25">
      <c r="A982" s="71">
        <v>1999</v>
      </c>
      <c r="B982" s="72">
        <v>17</v>
      </c>
      <c r="C982" s="89">
        <v>1.8489395799999999</v>
      </c>
      <c r="D982" s="90">
        <v>0.76595301800000004</v>
      </c>
      <c r="E982" s="102">
        <v>5.5965354817303901</v>
      </c>
      <c r="F982" s="89">
        <v>0.58544081999999997</v>
      </c>
      <c r="G982" s="90">
        <v>0.2869978145</v>
      </c>
      <c r="H982" s="102">
        <v>1.3207913899928234</v>
      </c>
      <c r="I982" s="89">
        <v>1.55824323</v>
      </c>
      <c r="J982" s="90">
        <v>2.1786996264999998</v>
      </c>
      <c r="K982" s="102">
        <v>5.9959257543092432</v>
      </c>
      <c r="L982" s="89">
        <v>9.4809480000000002E-2</v>
      </c>
      <c r="M982" s="90">
        <v>6.1641163499999999E-2</v>
      </c>
      <c r="N982" s="102">
        <v>0.35978522576914723</v>
      </c>
      <c r="O982" s="89">
        <v>6.1297467071935155E-4</v>
      </c>
      <c r="P982" s="90">
        <v>8.5430352921310362E-4</v>
      </c>
      <c r="Q982" s="102">
        <v>2.6296506667212345E-3</v>
      </c>
      <c r="R982" s="89">
        <v>7.2521479229989872E-4</v>
      </c>
      <c r="S982" s="90">
        <v>1.0107279635258358E-3</v>
      </c>
      <c r="T982" s="102">
        <v>3.5600765307986768E-3</v>
      </c>
      <c r="U982" s="89">
        <v>7.2002643000000002E-3</v>
      </c>
      <c r="V982" s="90">
        <v>5.4614089299999998E-3</v>
      </c>
      <c r="W982" s="102">
        <v>4.6663255540663195E-2</v>
      </c>
      <c r="X982" s="89">
        <v>2.0486192999999999E-3</v>
      </c>
      <c r="Y982" s="90">
        <v>1.0227868350000001E-3</v>
      </c>
      <c r="Z982" s="102">
        <v>8.6894941600686379E-3</v>
      </c>
      <c r="AA982" s="89">
        <v>1.17074743E-2</v>
      </c>
      <c r="AB982" s="90">
        <v>4.7693397900000004E-3</v>
      </c>
      <c r="AC982" s="102">
        <v>1.0282304765343067E-2</v>
      </c>
      <c r="AD982" s="89">
        <v>5.2680701999999998E-3</v>
      </c>
      <c r="AE982" s="90">
        <v>2.3017548199999998E-3</v>
      </c>
      <c r="AF982" s="102">
        <v>3.8289322842747914E-3</v>
      </c>
      <c r="AG982" s="89">
        <v>2.2595760100000001E-2</v>
      </c>
      <c r="AH982" s="90">
        <v>1.5760860434999999E-2</v>
      </c>
      <c r="AI982" s="102">
        <v>0.10265361868193384</v>
      </c>
      <c r="AJ982" s="89">
        <v>9.5109509999999994E-2</v>
      </c>
      <c r="AK982" s="90">
        <v>6.1846183999999998E-2</v>
      </c>
      <c r="AL982" s="104">
        <v>6.1846183999999998E-2</v>
      </c>
    </row>
    <row r="983" spans="1:38" x14ac:dyDescent="0.25">
      <c r="A983" s="71">
        <v>1999</v>
      </c>
      <c r="B983" s="72">
        <v>18</v>
      </c>
      <c r="C983" s="89">
        <v>1.9213446599999999</v>
      </c>
      <c r="D983" s="90">
        <v>0.78070075149999996</v>
      </c>
      <c r="E983" s="102">
        <v>5.5944639053898397</v>
      </c>
      <c r="F983" s="89">
        <v>0.61123247000000003</v>
      </c>
      <c r="G983" s="90">
        <v>0.2968216635</v>
      </c>
      <c r="H983" s="102">
        <v>1.3269706351178547</v>
      </c>
      <c r="I983" s="89">
        <v>1.5832202399999999</v>
      </c>
      <c r="J983" s="90">
        <v>2.1831370479999999</v>
      </c>
      <c r="K983" s="102">
        <v>6.0055464484006427</v>
      </c>
      <c r="L983" s="89">
        <v>9.4809480000000002E-2</v>
      </c>
      <c r="M983" s="90">
        <v>6.1641163499999999E-2</v>
      </c>
      <c r="N983" s="102">
        <v>0.3600998715748327</v>
      </c>
      <c r="O983" s="89">
        <v>6.1297467071935155E-4</v>
      </c>
      <c r="P983" s="90">
        <v>8.5430352921310362E-4</v>
      </c>
      <c r="Q983" s="102">
        <v>2.6419523901943538E-3</v>
      </c>
      <c r="R983" s="89">
        <v>7.2521479229989872E-4</v>
      </c>
      <c r="S983" s="90">
        <v>1.0107279635258358E-3</v>
      </c>
      <c r="T983" s="102">
        <v>3.626962807106645E-3</v>
      </c>
      <c r="U983" s="89">
        <v>7.5179733000000004E-3</v>
      </c>
      <c r="V983" s="90">
        <v>5.585915835E-3</v>
      </c>
      <c r="W983" s="102">
        <v>4.6881573220391243E-2</v>
      </c>
      <c r="X983" s="89">
        <v>2.1392451000000002E-3</v>
      </c>
      <c r="Y983" s="90">
        <v>1.0572662100000001E-3</v>
      </c>
      <c r="Z983" s="102">
        <v>8.7301483235536857E-3</v>
      </c>
      <c r="AA983" s="89">
        <v>1.22236494E-2</v>
      </c>
      <c r="AB983" s="90">
        <v>4.9634492049999996E-3</v>
      </c>
      <c r="AC983" s="102">
        <v>1.033042872405068E-2</v>
      </c>
      <c r="AD983" s="89">
        <v>5.5007566999999997E-3</v>
      </c>
      <c r="AE983" s="90">
        <v>2.3894451850000002E-3</v>
      </c>
      <c r="AF983" s="102">
        <v>3.8468486019789055E-3</v>
      </c>
      <c r="AG983" s="89">
        <v>2.35924588E-2</v>
      </c>
      <c r="AH983" s="90">
        <v>1.6148886585000001E-2</v>
      </c>
      <c r="AI983" s="102">
        <v>0.10313397190353972</v>
      </c>
      <c r="AJ983" s="89">
        <v>9.5109509999999994E-2</v>
      </c>
      <c r="AK983" s="90">
        <v>6.1846183999999998E-2</v>
      </c>
      <c r="AL983" s="104">
        <v>6.1846183999999998E-2</v>
      </c>
    </row>
    <row r="984" spans="1:38" x14ac:dyDescent="0.25">
      <c r="A984" s="71">
        <v>1999</v>
      </c>
      <c r="B984" s="72">
        <v>19</v>
      </c>
      <c r="C984" s="89">
        <v>1.99643225</v>
      </c>
      <c r="D984" s="90">
        <v>0.79635641749999997</v>
      </c>
      <c r="E984" s="102">
        <v>5.6028540581717703</v>
      </c>
      <c r="F984" s="89">
        <v>0.63760313000000002</v>
      </c>
      <c r="G984" s="90">
        <v>0.30709597799999999</v>
      </c>
      <c r="H984" s="102">
        <v>1.3337265705631693</v>
      </c>
      <c r="I984" s="89">
        <v>1.6075553899999999</v>
      </c>
      <c r="J984" s="90">
        <v>2.1874771165000002</v>
      </c>
      <c r="K984" s="102">
        <v>6.0229990712139116</v>
      </c>
      <c r="L984" s="89">
        <v>9.4809480000000002E-2</v>
      </c>
      <c r="M984" s="90">
        <v>6.1641163499999999E-2</v>
      </c>
      <c r="N984" s="102">
        <v>0.36041604640948072</v>
      </c>
      <c r="O984" s="89">
        <v>6.1297467071935155E-4</v>
      </c>
      <c r="P984" s="90">
        <v>8.5430352921310362E-4</v>
      </c>
      <c r="Q984" s="102">
        <v>2.6554023336603731E-3</v>
      </c>
      <c r="R984" s="89">
        <v>7.2521479229989872E-4</v>
      </c>
      <c r="S984" s="90">
        <v>1.0107279635258358E-3</v>
      </c>
      <c r="T984" s="102">
        <v>3.6939770429198376E-3</v>
      </c>
      <c r="U984" s="89">
        <v>7.8413758999999993E-3</v>
      </c>
      <c r="V984" s="90">
        <v>5.7159145449999999E-3</v>
      </c>
      <c r="W984" s="102">
        <v>4.712030234922357E-2</v>
      </c>
      <c r="X984" s="89">
        <v>2.2317699000000001E-3</v>
      </c>
      <c r="Y984" s="90">
        <v>1.093157815E-3</v>
      </c>
      <c r="Z984" s="102">
        <v>8.7745923944205478E-3</v>
      </c>
      <c r="AA984" s="89">
        <v>1.27512227E-2</v>
      </c>
      <c r="AB984" s="90">
        <v>5.1675249600000002E-3</v>
      </c>
      <c r="AC984" s="102">
        <v>1.0383018575266714E-2</v>
      </c>
      <c r="AD984" s="89">
        <v>5.7382628999999999E-3</v>
      </c>
      <c r="AE984" s="90">
        <v>2.4815105099999998E-3</v>
      </c>
      <c r="AF984" s="102">
        <v>3.866438262346348E-3</v>
      </c>
      <c r="AG984" s="89">
        <v>2.4610013300000001E-2</v>
      </c>
      <c r="AH984" s="90">
        <v>1.6554426444999999E-2</v>
      </c>
      <c r="AI984" s="102">
        <v>0.10365916920289128</v>
      </c>
      <c r="AJ984" s="89">
        <v>9.5109509999999994E-2</v>
      </c>
      <c r="AK984" s="90">
        <v>6.1846183999999998E-2</v>
      </c>
      <c r="AL984" s="104">
        <v>6.1846183999999998E-2</v>
      </c>
    </row>
    <row r="985" spans="1:38" x14ac:dyDescent="0.25">
      <c r="A985" s="71">
        <v>1999</v>
      </c>
      <c r="B985" s="72">
        <v>20</v>
      </c>
      <c r="C985" s="89">
        <v>2.0740917099999998</v>
      </c>
      <c r="D985" s="90">
        <v>0.81302974750000001</v>
      </c>
      <c r="E985" s="102">
        <v>5.6109652884703634</v>
      </c>
      <c r="F985" s="89">
        <v>0.66453757000000002</v>
      </c>
      <c r="G985" s="90">
        <v>0.31793922600000002</v>
      </c>
      <c r="H985" s="102">
        <v>1.3402682030166437</v>
      </c>
      <c r="I985" s="89">
        <v>1.6311491300000001</v>
      </c>
      <c r="J985" s="90">
        <v>2.1917127155</v>
      </c>
      <c r="K985" s="102">
        <v>6.0398874427730922</v>
      </c>
      <c r="L985" s="89">
        <v>9.4809480000000002E-2</v>
      </c>
      <c r="M985" s="90">
        <v>6.1641163499999999E-2</v>
      </c>
      <c r="N985" s="102">
        <v>0.36072114660089433</v>
      </c>
      <c r="O985" s="89">
        <v>6.1297467071935155E-4</v>
      </c>
      <c r="P985" s="90">
        <v>8.5430352921310362E-4</v>
      </c>
      <c r="Q985" s="102">
        <v>2.6698884477890498E-3</v>
      </c>
      <c r="R985" s="89">
        <v>7.2521479229989872E-4</v>
      </c>
      <c r="S985" s="90">
        <v>1.0107279635258358E-3</v>
      </c>
      <c r="T985" s="102">
        <v>3.7589364046651439E-3</v>
      </c>
      <c r="U985" s="89">
        <v>8.1739654999999998E-3</v>
      </c>
      <c r="V985" s="90">
        <v>5.8524436150000003E-3</v>
      </c>
      <c r="W985" s="102">
        <v>4.7351476854704797E-2</v>
      </c>
      <c r="X985" s="89">
        <v>2.3263757000000001E-3</v>
      </c>
      <c r="Y985" s="90">
        <v>1.131136325E-3</v>
      </c>
      <c r="Z985" s="102">
        <v>8.8176577598576208E-3</v>
      </c>
      <c r="AA985" s="89">
        <v>1.3290595699999999E-2</v>
      </c>
      <c r="AB985" s="90">
        <v>5.3829902299999998E-3</v>
      </c>
      <c r="AC985" s="102">
        <v>1.0433973196344089E-2</v>
      </c>
      <c r="AD985" s="89">
        <v>5.9810352999999997E-3</v>
      </c>
      <c r="AE985" s="90">
        <v>2.5787882650000001E-3</v>
      </c>
      <c r="AF985" s="102">
        <v>3.8854063331397034E-3</v>
      </c>
      <c r="AG985" s="89">
        <v>2.56499556E-2</v>
      </c>
      <c r="AH985" s="90">
        <v>1.6980369780000001E-2</v>
      </c>
      <c r="AI985" s="102">
        <v>0.1041677167553775</v>
      </c>
      <c r="AJ985" s="89">
        <v>9.5109509999999994E-2</v>
      </c>
      <c r="AK985" s="90">
        <v>6.1846183999999998E-2</v>
      </c>
      <c r="AL985" s="104">
        <v>6.1846183999999998E-2</v>
      </c>
    </row>
    <row r="986" spans="1:38" x14ac:dyDescent="0.25">
      <c r="A986" s="71">
        <v>1999</v>
      </c>
      <c r="B986" s="72">
        <v>21</v>
      </c>
      <c r="C986" s="89">
        <v>2.1547496900000001</v>
      </c>
      <c r="D986" s="90">
        <v>0.83080296350000005</v>
      </c>
      <c r="E986" s="102">
        <v>5.6185827291551398</v>
      </c>
      <c r="F986" s="89">
        <v>0.69210421</v>
      </c>
      <c r="G986" s="90">
        <v>0.32942002650000002</v>
      </c>
      <c r="H986" s="102">
        <v>1.3464118499974329</v>
      </c>
      <c r="I986" s="89">
        <v>1.6541140599999999</v>
      </c>
      <c r="J986" s="90">
        <v>2.1958684239999999</v>
      </c>
      <c r="K986" s="102">
        <v>6.0557161123058405</v>
      </c>
      <c r="L986" s="89">
        <v>9.4809480000000002E-2</v>
      </c>
      <c r="M986" s="90">
        <v>6.1641163499999999E-2</v>
      </c>
      <c r="N986" s="102">
        <v>0.36100826415512893</v>
      </c>
      <c r="O986" s="89">
        <v>6.1297467071935155E-4</v>
      </c>
      <c r="P986" s="90">
        <v>8.5430352921310362E-4</v>
      </c>
      <c r="Q986" s="102">
        <v>2.6821209488925146E-3</v>
      </c>
      <c r="R986" s="89">
        <v>7.2521479229989872E-4</v>
      </c>
      <c r="S986" s="90">
        <v>1.0107279635258358E-3</v>
      </c>
      <c r="T986" s="102">
        <v>3.8199052234080782E-3</v>
      </c>
      <c r="U986" s="89">
        <v>8.5140029999999992E-3</v>
      </c>
      <c r="V986" s="90">
        <v>5.9963543100000002E-3</v>
      </c>
      <c r="W986" s="102">
        <v>4.7568354408266643E-2</v>
      </c>
      <c r="X986" s="89">
        <v>2.4221118000000001E-3</v>
      </c>
      <c r="Y986" s="90">
        <v>1.171185735E-3</v>
      </c>
      <c r="Z986" s="102">
        <v>8.8580593829681656E-3</v>
      </c>
      <c r="AA986" s="89">
        <v>1.3843024900000001E-2</v>
      </c>
      <c r="AB986" s="90">
        <v>5.6109720500000003E-3</v>
      </c>
      <c r="AC986" s="102">
        <v>1.048177654058309E-2</v>
      </c>
      <c r="AD986" s="89">
        <v>6.2297578999999997E-3</v>
      </c>
      <c r="AE986" s="90">
        <v>2.6815888150000002E-3</v>
      </c>
      <c r="AF986" s="102">
        <v>3.9032125571140906E-3</v>
      </c>
      <c r="AG986" s="89">
        <v>2.6717382099999999E-2</v>
      </c>
      <c r="AH986" s="90">
        <v>1.7430220650000001E-2</v>
      </c>
      <c r="AI986" s="102">
        <v>0.10464504455041726</v>
      </c>
      <c r="AJ986" s="89">
        <v>9.5109509999999994E-2</v>
      </c>
      <c r="AK986" s="90">
        <v>6.1846183999999998E-2</v>
      </c>
      <c r="AL986" s="104">
        <v>6.1846183999999998E-2</v>
      </c>
    </row>
    <row r="987" spans="1:38" x14ac:dyDescent="0.25">
      <c r="A987" s="71">
        <v>1999</v>
      </c>
      <c r="B987" s="72">
        <v>22</v>
      </c>
      <c r="C987" s="89">
        <v>2.2384293300000002</v>
      </c>
      <c r="D987" s="90">
        <v>0.84978125900000001</v>
      </c>
      <c r="E987" s="102">
        <v>5.6254419920052952</v>
      </c>
      <c r="F987" s="89">
        <v>0.72051268999999996</v>
      </c>
      <c r="G987" s="90">
        <v>0.34159365549999998</v>
      </c>
      <c r="H987" s="102">
        <v>1.3519357186049041</v>
      </c>
      <c r="I987" s="89">
        <v>1.67672113</v>
      </c>
      <c r="J987" s="90">
        <v>2.1999772405</v>
      </c>
      <c r="K987" s="102">
        <v>6.0699716100538508</v>
      </c>
      <c r="L987" s="89">
        <v>9.4809480000000002E-2</v>
      </c>
      <c r="M987" s="90">
        <v>6.1641163499999999E-2</v>
      </c>
      <c r="N987" s="102">
        <v>0.3612657659229373</v>
      </c>
      <c r="O987" s="89">
        <v>6.1297467071935155E-4</v>
      </c>
      <c r="P987" s="90">
        <v>8.5430352921310362E-4</v>
      </c>
      <c r="Q987" s="102">
        <v>2.6931194429926811E-3</v>
      </c>
      <c r="R987" s="89">
        <v>7.2521479229989872E-4</v>
      </c>
      <c r="S987" s="90">
        <v>1.0107279635258358E-3</v>
      </c>
      <c r="T987" s="102">
        <v>3.8747420271448983E-3</v>
      </c>
      <c r="U987" s="89">
        <v>8.8624218000000008E-3</v>
      </c>
      <c r="V987" s="90">
        <v>6.1487839400000003E-3</v>
      </c>
      <c r="W987" s="102">
        <v>4.7763639339232736E-2</v>
      </c>
      <c r="X987" s="89">
        <v>2.5224563999999999E-3</v>
      </c>
      <c r="Y987" s="90">
        <v>1.213903675E-3</v>
      </c>
      <c r="Z987" s="102">
        <v>8.8944006690794674E-3</v>
      </c>
      <c r="AA987" s="89">
        <v>1.44095444E-2</v>
      </c>
      <c r="AB987" s="90">
        <v>5.8528217999999996E-3</v>
      </c>
      <c r="AC987" s="102">
        <v>1.0524786312856636E-2</v>
      </c>
      <c r="AD987" s="89">
        <v>6.4849330999999996E-3</v>
      </c>
      <c r="AE987" s="90">
        <v>2.79057055E-3</v>
      </c>
      <c r="AF987" s="102">
        <v>3.9192266879050199E-3</v>
      </c>
      <c r="AG987" s="89">
        <v>2.7811297299999999E-2</v>
      </c>
      <c r="AH987" s="90">
        <v>1.790643372E-2</v>
      </c>
      <c r="AI987" s="102">
        <v>0.10507450331864131</v>
      </c>
      <c r="AJ987" s="89">
        <v>9.5109509999999994E-2</v>
      </c>
      <c r="AK987" s="90">
        <v>6.1846183999999998E-2</v>
      </c>
      <c r="AL987" s="104">
        <v>6.1846183999999998E-2</v>
      </c>
    </row>
    <row r="988" spans="1:38" x14ac:dyDescent="0.25">
      <c r="A988" s="71">
        <v>1999</v>
      </c>
      <c r="B988" s="72">
        <v>23</v>
      </c>
      <c r="C988" s="89">
        <v>2.3253833699999999</v>
      </c>
      <c r="D988" s="90">
        <v>0.87017039299999999</v>
      </c>
      <c r="E988" s="102">
        <v>5.6311640413350714</v>
      </c>
      <c r="F988" s="89">
        <v>0.74970097000000002</v>
      </c>
      <c r="G988" s="90">
        <v>0.35452890450000002</v>
      </c>
      <c r="H988" s="102">
        <v>1.3565534176390259</v>
      </c>
      <c r="I988" s="89">
        <v>1.69876564</v>
      </c>
      <c r="J988" s="90">
        <v>2.2041041725000001</v>
      </c>
      <c r="K988" s="102">
        <v>6.0818853176421417</v>
      </c>
      <c r="L988" s="89">
        <v>9.4809480000000002E-2</v>
      </c>
      <c r="M988" s="90">
        <v>6.1641163499999999E-2</v>
      </c>
      <c r="N988" s="102">
        <v>0.36148137831247845</v>
      </c>
      <c r="O988" s="89">
        <v>6.1297467071935155E-4</v>
      </c>
      <c r="P988" s="90">
        <v>8.5430352921310362E-4</v>
      </c>
      <c r="Q988" s="102">
        <v>2.7023218437078789E-3</v>
      </c>
      <c r="R988" s="89">
        <v>7.2521479229989872E-4</v>
      </c>
      <c r="S988" s="90">
        <v>1.0107279635258358E-3</v>
      </c>
      <c r="T988" s="102">
        <v>3.9205555456700942E-3</v>
      </c>
      <c r="U988" s="89">
        <v>9.2212588999999994E-3</v>
      </c>
      <c r="V988" s="90">
        <v>6.3103712500000003E-3</v>
      </c>
      <c r="W988" s="102">
        <v>4.7926774211844471E-2</v>
      </c>
      <c r="X988" s="89">
        <v>2.6238008000000002E-3</v>
      </c>
      <c r="Y988" s="90">
        <v>1.2593109050000001E-3</v>
      </c>
      <c r="Z988" s="102">
        <v>8.9247918455317484E-3</v>
      </c>
      <c r="AA988" s="89">
        <v>1.49933615E-2</v>
      </c>
      <c r="AB988" s="90">
        <v>6.1107300899999996E-3</v>
      </c>
      <c r="AC988" s="102">
        <v>1.0560748008202957E-2</v>
      </c>
      <c r="AD988" s="89">
        <v>6.7472143000000002E-3</v>
      </c>
      <c r="AE988" s="90">
        <v>2.9068908550000001E-3</v>
      </c>
      <c r="AF988" s="102">
        <v>3.932607654906428E-3</v>
      </c>
      <c r="AG988" s="89">
        <v>2.89368318E-2</v>
      </c>
      <c r="AH988" s="90">
        <v>1.8412177960000001E-2</v>
      </c>
      <c r="AI988" s="102">
        <v>0.10543355927792634</v>
      </c>
      <c r="AJ988" s="89">
        <v>9.5109509999999994E-2</v>
      </c>
      <c r="AK988" s="90">
        <v>6.1846183999999998E-2</v>
      </c>
      <c r="AL988" s="104">
        <v>6.1846183999999998E-2</v>
      </c>
    </row>
    <row r="989" spans="1:38" x14ac:dyDescent="0.25">
      <c r="A989" s="71">
        <v>1999</v>
      </c>
      <c r="B989" s="72">
        <v>24</v>
      </c>
      <c r="C989" s="89">
        <v>2.4157565499999998</v>
      </c>
      <c r="D989" s="90">
        <v>0.89200979049999995</v>
      </c>
      <c r="E989" s="102">
        <v>5.6354807250400984</v>
      </c>
      <c r="F989" s="89">
        <v>0.77966827000000005</v>
      </c>
      <c r="G989" s="90">
        <v>0.36834205549999999</v>
      </c>
      <c r="H989" s="102">
        <v>1.3600233489126123</v>
      </c>
      <c r="I989" s="89">
        <v>1.7204025199999999</v>
      </c>
      <c r="J989" s="90">
        <v>2.2081894425000002</v>
      </c>
      <c r="K989" s="102">
        <v>6.0908544435437983</v>
      </c>
      <c r="L989" s="89">
        <v>9.4809480000000002E-2</v>
      </c>
      <c r="M989" s="90">
        <v>6.1641163499999999E-2</v>
      </c>
      <c r="N989" s="102">
        <v>0.3616433141968306</v>
      </c>
      <c r="O989" s="89">
        <v>6.1297467071935155E-4</v>
      </c>
      <c r="P989" s="90">
        <v>8.5430352921310362E-4</v>
      </c>
      <c r="Q989" s="102">
        <v>2.709228434541158E-3</v>
      </c>
      <c r="R989" s="89">
        <v>7.2521479229989872E-4</v>
      </c>
      <c r="S989" s="90">
        <v>1.0107279635258358E-3</v>
      </c>
      <c r="T989" s="102">
        <v>3.9549957746235964E-3</v>
      </c>
      <c r="U989" s="89">
        <v>9.5900758999999999E-3</v>
      </c>
      <c r="V989" s="90">
        <v>6.4823910600000003E-3</v>
      </c>
      <c r="W989" s="102">
        <v>4.8049423148164114E-2</v>
      </c>
      <c r="X989" s="89">
        <v>2.7287536999999998E-3</v>
      </c>
      <c r="Y989" s="90">
        <v>1.30761994E-3</v>
      </c>
      <c r="Z989" s="102">
        <v>8.9476212958970718E-3</v>
      </c>
      <c r="AA989" s="89">
        <v>1.55938676E-2</v>
      </c>
      <c r="AB989" s="90">
        <v>6.3858906200000001E-3</v>
      </c>
      <c r="AC989" s="102">
        <v>1.0587756487246261E-2</v>
      </c>
      <c r="AD989" s="89">
        <v>7.0167661000000003E-3</v>
      </c>
      <c r="AE989" s="90">
        <v>3.0308223850000001E-3</v>
      </c>
      <c r="AF989" s="102">
        <v>3.9426711215356219E-3</v>
      </c>
      <c r="AG989" s="89">
        <v>3.00957993E-2</v>
      </c>
      <c r="AH989" s="90">
        <v>1.8950911715000001E-2</v>
      </c>
      <c r="AI989" s="102">
        <v>0.10570315830502044</v>
      </c>
      <c r="AJ989" s="89">
        <v>9.5109509999999994E-2</v>
      </c>
      <c r="AK989" s="90">
        <v>6.1846183999999998E-2</v>
      </c>
      <c r="AL989" s="104">
        <v>6.1846183999999998E-2</v>
      </c>
    </row>
    <row r="990" spans="1:38" x14ac:dyDescent="0.25">
      <c r="A990" s="71">
        <v>1999</v>
      </c>
      <c r="B990" s="72">
        <v>25</v>
      </c>
      <c r="C990" s="89">
        <v>2.4157565499999998</v>
      </c>
      <c r="D990" s="90">
        <v>0.89200979049999995</v>
      </c>
      <c r="E990" s="102">
        <v>5.6380870707717561</v>
      </c>
      <c r="F990" s="89">
        <v>0.77966827000000005</v>
      </c>
      <c r="G990" s="90">
        <v>0.36834205549999999</v>
      </c>
      <c r="H990" s="102">
        <v>1.3621251875902918</v>
      </c>
      <c r="I990" s="89">
        <v>1.7204025199999999</v>
      </c>
      <c r="J990" s="90">
        <v>2.2081894425000002</v>
      </c>
      <c r="K990" s="102">
        <v>6.0962796116636779</v>
      </c>
      <c r="L990" s="89">
        <v>9.4809480000000002E-2</v>
      </c>
      <c r="M990" s="90">
        <v>6.1641163499999999E-2</v>
      </c>
      <c r="N990" s="102">
        <v>0.36174127183318916</v>
      </c>
      <c r="O990" s="89">
        <v>6.1297467071935155E-4</v>
      </c>
      <c r="P990" s="90">
        <v>8.5430352921310362E-4</v>
      </c>
      <c r="Q990" s="102">
        <v>2.7134205903860346E-3</v>
      </c>
      <c r="R990" s="89">
        <v>7.2521479229989872E-4</v>
      </c>
      <c r="S990" s="90">
        <v>1.0107279635258358E-3</v>
      </c>
      <c r="T990" s="102">
        <v>3.9758202802197664E-3</v>
      </c>
      <c r="U990" s="89">
        <v>9.5900758999999999E-3</v>
      </c>
      <c r="V990" s="90">
        <v>6.4823910600000003E-3</v>
      </c>
      <c r="W990" s="102">
        <v>4.8123653328894289E-2</v>
      </c>
      <c r="X990" s="89">
        <v>2.7287536999999998E-3</v>
      </c>
      <c r="Y990" s="90">
        <v>1.30761994E-3</v>
      </c>
      <c r="Z990" s="102">
        <v>8.9614558960042744E-3</v>
      </c>
      <c r="AA990" s="89">
        <v>1.55938676E-2</v>
      </c>
      <c r="AB990" s="90">
        <v>6.3858906200000001E-3</v>
      </c>
      <c r="AC990" s="102">
        <v>1.0604131835951601E-2</v>
      </c>
      <c r="AD990" s="89">
        <v>7.0167661000000003E-3</v>
      </c>
      <c r="AE990" s="90">
        <v>3.0308223850000001E-3</v>
      </c>
      <c r="AF990" s="102">
        <v>3.9487721832155206E-3</v>
      </c>
      <c r="AG990" s="89">
        <v>3.00957993E-2</v>
      </c>
      <c r="AH990" s="90">
        <v>1.8950911715000001E-2</v>
      </c>
      <c r="AI990" s="102">
        <v>0.10586659198442717</v>
      </c>
      <c r="AJ990" s="89">
        <v>9.5109509999999994E-2</v>
      </c>
      <c r="AK990" s="90">
        <v>6.1846183999999998E-2</v>
      </c>
      <c r="AL990" s="104">
        <v>6.1846183999999998E-2</v>
      </c>
    </row>
    <row r="991" spans="1:38" x14ac:dyDescent="0.25">
      <c r="A991" s="71">
        <v>1999</v>
      </c>
      <c r="B991" s="72">
        <v>26</v>
      </c>
      <c r="C991" s="89">
        <v>2.4157565499999998</v>
      </c>
      <c r="D991" s="90">
        <v>0.89200979049999995</v>
      </c>
      <c r="E991" s="102">
        <v>5.6387058224392517</v>
      </c>
      <c r="F991" s="89">
        <v>0.77966827000000005</v>
      </c>
      <c r="G991" s="90">
        <v>0.36834205549999999</v>
      </c>
      <c r="H991" s="102">
        <v>1.3626209419457092</v>
      </c>
      <c r="I991" s="89">
        <v>1.7204025199999999</v>
      </c>
      <c r="J991" s="90">
        <v>2.2081894425000002</v>
      </c>
      <c r="K991" s="102">
        <v>6.09755320142885</v>
      </c>
      <c r="L991" s="89">
        <v>9.4809480000000002E-2</v>
      </c>
      <c r="M991" s="90">
        <v>6.1641163499999999E-2</v>
      </c>
      <c r="N991" s="102">
        <v>0.36176488653880939</v>
      </c>
      <c r="O991" s="89">
        <v>6.1297467071935155E-4</v>
      </c>
      <c r="P991" s="90">
        <v>8.5430352921310362E-4</v>
      </c>
      <c r="Q991" s="102">
        <v>2.7143993322491116E-3</v>
      </c>
      <c r="R991" s="89">
        <v>7.2521479229989872E-4</v>
      </c>
      <c r="S991" s="90">
        <v>1.0107279635258358E-3</v>
      </c>
      <c r="T991" s="102">
        <v>3.9807505611264855E-3</v>
      </c>
      <c r="U991" s="89">
        <v>9.5900758999999999E-3</v>
      </c>
      <c r="V991" s="90">
        <v>6.4823910600000003E-3</v>
      </c>
      <c r="W991" s="102">
        <v>4.8141142053162861E-2</v>
      </c>
      <c r="X991" s="89">
        <v>2.7287536999999998E-3</v>
      </c>
      <c r="Y991" s="90">
        <v>1.30761994E-3</v>
      </c>
      <c r="Z991" s="102">
        <v>8.9647002588857157E-3</v>
      </c>
      <c r="AA991" s="89">
        <v>1.55938676E-2</v>
      </c>
      <c r="AB991" s="90">
        <v>6.3858906200000001E-3</v>
      </c>
      <c r="AC991" s="102">
        <v>1.0607971564059697E-2</v>
      </c>
      <c r="AD991" s="89">
        <v>7.0167661000000003E-3</v>
      </c>
      <c r="AE991" s="90">
        <v>3.0308223850000001E-3</v>
      </c>
      <c r="AF991" s="102">
        <v>3.9501982207830466E-3</v>
      </c>
      <c r="AG991" s="89">
        <v>3.00957993E-2</v>
      </c>
      <c r="AH991" s="90">
        <v>1.8950911715000001E-2</v>
      </c>
      <c r="AI991" s="102">
        <v>0.10590497618583347</v>
      </c>
      <c r="AJ991" s="89">
        <v>9.5109509999999994E-2</v>
      </c>
      <c r="AK991" s="90">
        <v>6.1846183999999998E-2</v>
      </c>
      <c r="AL991" s="104">
        <v>6.1846183999999998E-2</v>
      </c>
    </row>
    <row r="992" spans="1:38" x14ac:dyDescent="0.25">
      <c r="A992" s="71">
        <v>1999</v>
      </c>
      <c r="B992" s="72">
        <v>27</v>
      </c>
      <c r="C992" s="89">
        <v>2.4157565499999998</v>
      </c>
      <c r="D992" s="90">
        <v>0.89200979049999995</v>
      </c>
      <c r="E992" s="102">
        <v>5.6387850634009933</v>
      </c>
      <c r="F992" s="89">
        <v>0.77966827000000005</v>
      </c>
      <c r="G992" s="90">
        <v>0.36834205549999999</v>
      </c>
      <c r="H992" s="102">
        <v>1.3626915339310137</v>
      </c>
      <c r="I992" s="89">
        <v>1.7204025199999999</v>
      </c>
      <c r="J992" s="90">
        <v>2.2081894425000002</v>
      </c>
      <c r="K992" s="102">
        <v>6.0977451036467327</v>
      </c>
      <c r="L992" s="89">
        <v>9.4809480000000002E-2</v>
      </c>
      <c r="M992" s="90">
        <v>6.1641163499999999E-2</v>
      </c>
      <c r="N992" s="102">
        <v>0.3617681627702225</v>
      </c>
      <c r="O992" s="89">
        <v>6.1297467071935155E-4</v>
      </c>
      <c r="P992" s="90">
        <v>8.5430352921310362E-4</v>
      </c>
      <c r="Q992" s="102">
        <v>2.714545089943894E-3</v>
      </c>
      <c r="R992" s="89">
        <v>7.2521479229989872E-4</v>
      </c>
      <c r="S992" s="90">
        <v>1.0107279635258358E-3</v>
      </c>
      <c r="T992" s="102">
        <v>3.9814681827755345E-3</v>
      </c>
      <c r="U992" s="89">
        <v>9.5900758999999999E-3</v>
      </c>
      <c r="V992" s="90">
        <v>6.4823910600000003E-3</v>
      </c>
      <c r="W992" s="102">
        <v>4.8143670025553247E-2</v>
      </c>
      <c r="X992" s="89">
        <v>2.7287536999999998E-3</v>
      </c>
      <c r="Y992" s="90">
        <v>1.30761994E-3</v>
      </c>
      <c r="Z992" s="102">
        <v>8.9651652181415402E-3</v>
      </c>
      <c r="AA992" s="89">
        <v>1.55938676E-2</v>
      </c>
      <c r="AB992" s="90">
        <v>6.3858906200000001E-3</v>
      </c>
      <c r="AC992" s="102">
        <v>1.0608519548110911E-2</v>
      </c>
      <c r="AD992" s="89">
        <v>7.0167661000000003E-3</v>
      </c>
      <c r="AE992" s="90">
        <v>3.0308223850000001E-3</v>
      </c>
      <c r="AF992" s="102">
        <v>3.9504052258557297E-3</v>
      </c>
      <c r="AG992" s="89">
        <v>3.00957993E-2</v>
      </c>
      <c r="AH992" s="90">
        <v>1.8950911715000001E-2</v>
      </c>
      <c r="AI992" s="102">
        <v>0.10591062642262082</v>
      </c>
      <c r="AJ992" s="89">
        <v>9.5109509999999994E-2</v>
      </c>
      <c r="AK992" s="90">
        <v>6.1846183999999998E-2</v>
      </c>
      <c r="AL992" s="104">
        <v>6.1846183999999998E-2</v>
      </c>
    </row>
    <row r="993" spans="1:38" x14ac:dyDescent="0.25">
      <c r="A993" s="71">
        <v>1999</v>
      </c>
      <c r="B993" s="72">
        <v>28</v>
      </c>
      <c r="C993" s="89">
        <v>2.4157565499999998</v>
      </c>
      <c r="D993" s="90">
        <v>0.89200979049999995</v>
      </c>
      <c r="E993" s="102">
        <v>5.6388162421998818</v>
      </c>
      <c r="F993" s="89">
        <v>0.77966827000000005</v>
      </c>
      <c r="G993" s="90">
        <v>0.36834205549999999</v>
      </c>
      <c r="H993" s="102">
        <v>1.3627010078248809</v>
      </c>
      <c r="I993" s="89">
        <v>1.7204025199999999</v>
      </c>
      <c r="J993" s="90">
        <v>2.2081894425000002</v>
      </c>
      <c r="K993" s="102">
        <v>6.097752651421354</v>
      </c>
      <c r="L993" s="89">
        <v>9.4809480000000002E-2</v>
      </c>
      <c r="M993" s="90">
        <v>6.1641163499999999E-2</v>
      </c>
      <c r="N993" s="102">
        <v>0.36176926581876062</v>
      </c>
      <c r="O993" s="89">
        <v>6.1297467071935155E-4</v>
      </c>
      <c r="P993" s="90">
        <v>8.5430352921310362E-4</v>
      </c>
      <c r="Q993" s="102">
        <v>2.7145618484424516E-3</v>
      </c>
      <c r="R993" s="89">
        <v>7.2521479229989872E-4</v>
      </c>
      <c r="S993" s="90">
        <v>1.0107279635258358E-3</v>
      </c>
      <c r="T993" s="102">
        <v>3.9815211469889072E-3</v>
      </c>
      <c r="U993" s="89">
        <v>9.5900758999999999E-3</v>
      </c>
      <c r="V993" s="90">
        <v>6.4823910600000003E-3</v>
      </c>
      <c r="W993" s="102">
        <v>4.8143948454214547E-2</v>
      </c>
      <c r="X993" s="89">
        <v>2.7287536999999998E-3</v>
      </c>
      <c r="Y993" s="90">
        <v>1.30761994E-3</v>
      </c>
      <c r="Z993" s="102">
        <v>8.9652198039446296E-3</v>
      </c>
      <c r="AA993" s="89">
        <v>1.55938676E-2</v>
      </c>
      <c r="AB993" s="90">
        <v>6.3858906200000001E-3</v>
      </c>
      <c r="AC993" s="102">
        <v>1.0608583654727119E-2</v>
      </c>
      <c r="AD993" s="89">
        <v>7.0167661000000003E-3</v>
      </c>
      <c r="AE993" s="90">
        <v>3.0308223850000001E-3</v>
      </c>
      <c r="AF993" s="102">
        <v>3.9504294321389645E-3</v>
      </c>
      <c r="AG993" s="89">
        <v>3.00957993E-2</v>
      </c>
      <c r="AH993" s="90">
        <v>1.8950911715000001E-2</v>
      </c>
      <c r="AI993" s="102">
        <v>0.1059114051511737</v>
      </c>
      <c r="AJ993" s="89">
        <v>9.5109509999999994E-2</v>
      </c>
      <c r="AK993" s="90">
        <v>6.1846183999999998E-2</v>
      </c>
      <c r="AL993" s="104">
        <v>6.1846183999999998E-2</v>
      </c>
    </row>
    <row r="994" spans="1:38" x14ac:dyDescent="0.25">
      <c r="A994" s="71">
        <v>1999</v>
      </c>
      <c r="B994" s="72">
        <v>29</v>
      </c>
      <c r="C994" s="89">
        <v>2.4157565499999998</v>
      </c>
      <c r="D994" s="90">
        <v>0.89200979049999995</v>
      </c>
      <c r="E994" s="102">
        <v>5.6387248941031123</v>
      </c>
      <c r="F994" s="89">
        <v>0.77966827000000005</v>
      </c>
      <c r="G994" s="90">
        <v>0.36834205549999999</v>
      </c>
      <c r="H994" s="102">
        <v>1.3626411032487602</v>
      </c>
      <c r="I994" s="89">
        <v>1.7204025199999999</v>
      </c>
      <c r="J994" s="90">
        <v>2.2081894425000002</v>
      </c>
      <c r="K994" s="102">
        <v>6.0975973417008671</v>
      </c>
      <c r="L994" s="89">
        <v>9.4809480000000002E-2</v>
      </c>
      <c r="M994" s="90">
        <v>6.1641163499999999E-2</v>
      </c>
      <c r="N994" s="102">
        <v>0.36176531461718581</v>
      </c>
      <c r="O994" s="89">
        <v>6.1297467071935155E-4</v>
      </c>
      <c r="P994" s="90">
        <v>8.5430352921310362E-4</v>
      </c>
      <c r="Q994" s="102">
        <v>2.714440572492989E-3</v>
      </c>
      <c r="R994" s="89">
        <v>7.2521479229989872E-4</v>
      </c>
      <c r="S994" s="90">
        <v>1.0107279635258358E-3</v>
      </c>
      <c r="T994" s="102">
        <v>3.9809734038245299E-3</v>
      </c>
      <c r="U994" s="89">
        <v>9.5900758999999999E-3</v>
      </c>
      <c r="V994" s="90">
        <v>6.4823910600000003E-3</v>
      </c>
      <c r="W994" s="102">
        <v>4.8141809108733363E-2</v>
      </c>
      <c r="X994" s="89">
        <v>2.7287536999999998E-3</v>
      </c>
      <c r="Y994" s="90">
        <v>1.30761994E-3</v>
      </c>
      <c r="Z994" s="102">
        <v>8.9648522415861649E-3</v>
      </c>
      <c r="AA994" s="89">
        <v>1.55938676E-2</v>
      </c>
      <c r="AB994" s="90">
        <v>6.3858906200000001E-3</v>
      </c>
      <c r="AC994" s="102">
        <v>1.0608140733151141E-2</v>
      </c>
      <c r="AD994" s="89">
        <v>7.0167661000000003E-3</v>
      </c>
      <c r="AE994" s="90">
        <v>3.0308223850000001E-3</v>
      </c>
      <c r="AF994" s="102">
        <v>3.9502603622624741E-3</v>
      </c>
      <c r="AG994" s="89">
        <v>3.00957993E-2</v>
      </c>
      <c r="AH994" s="90">
        <v>1.8950911715000001E-2</v>
      </c>
      <c r="AI994" s="102">
        <v>0.10590645502984326</v>
      </c>
      <c r="AJ994" s="89">
        <v>9.5109509999999994E-2</v>
      </c>
      <c r="AK994" s="90">
        <v>6.1846183999999998E-2</v>
      </c>
      <c r="AL994" s="104">
        <v>6.1846183999999998E-2</v>
      </c>
    </row>
    <row r="995" spans="1:38" x14ac:dyDescent="0.25">
      <c r="A995" s="71">
        <v>1999</v>
      </c>
      <c r="B995" s="72">
        <v>30</v>
      </c>
      <c r="C995" s="89">
        <v>2.4157565499999998</v>
      </c>
      <c r="D995" s="90">
        <v>0.89200979049999995</v>
      </c>
      <c r="E995" s="102">
        <v>5.6385995692382007</v>
      </c>
      <c r="F995" s="89">
        <v>0.77966827000000005</v>
      </c>
      <c r="G995" s="90">
        <v>0.36834205549999999</v>
      </c>
      <c r="H995" s="102">
        <v>1.3625266498846906</v>
      </c>
      <c r="I995" s="89">
        <v>1.7204025199999999</v>
      </c>
      <c r="J995" s="90">
        <v>2.2081894425000002</v>
      </c>
      <c r="K995" s="102">
        <v>6.0974342700568549</v>
      </c>
      <c r="L995" s="89">
        <v>9.4809480000000002E-2</v>
      </c>
      <c r="M995" s="90">
        <v>6.1641163499999999E-2</v>
      </c>
      <c r="N995" s="102">
        <v>0.36176572615969355</v>
      </c>
      <c r="O995" s="89">
        <v>6.1297467071935155E-4</v>
      </c>
      <c r="P995" s="90">
        <v>8.5430352921310362E-4</v>
      </c>
      <c r="Q995" s="102">
        <v>2.714269579526557E-3</v>
      </c>
      <c r="R995" s="89">
        <v>7.2521479229989872E-4</v>
      </c>
      <c r="S995" s="90">
        <v>1.0107279635258358E-3</v>
      </c>
      <c r="T995" s="102">
        <v>3.9798315990737573E-3</v>
      </c>
      <c r="U995" s="89">
        <v>9.5900758999999999E-3</v>
      </c>
      <c r="V995" s="90">
        <v>6.4823910600000003E-3</v>
      </c>
      <c r="W995" s="102">
        <v>4.8137820222498275E-2</v>
      </c>
      <c r="X995" s="89">
        <v>2.7287536999999998E-3</v>
      </c>
      <c r="Y995" s="90">
        <v>1.30761994E-3</v>
      </c>
      <c r="Z995" s="102">
        <v>8.9640882638139276E-3</v>
      </c>
      <c r="AA995" s="89">
        <v>1.55938676E-2</v>
      </c>
      <c r="AB995" s="90">
        <v>6.3858906200000001E-3</v>
      </c>
      <c r="AC995" s="102">
        <v>1.0607240195530271E-2</v>
      </c>
      <c r="AD995" s="89">
        <v>7.0167661000000003E-3</v>
      </c>
      <c r="AE995" s="90">
        <v>3.0308223850000001E-3</v>
      </c>
      <c r="AF995" s="102">
        <v>3.9499258212139102E-3</v>
      </c>
      <c r="AG995" s="89">
        <v>3.00957993E-2</v>
      </c>
      <c r="AH995" s="90">
        <v>1.8950911715000001E-2</v>
      </c>
      <c r="AI995" s="102">
        <v>0.1058977721489259</v>
      </c>
      <c r="AJ995" s="89">
        <v>9.5109509999999994E-2</v>
      </c>
      <c r="AK995" s="90">
        <v>6.1846183999999998E-2</v>
      </c>
      <c r="AL995" s="104">
        <v>6.1846183999999998E-2</v>
      </c>
    </row>
    <row r="996" spans="1:38" ht="13" x14ac:dyDescent="0.3">
      <c r="A996" s="71">
        <v>1999</v>
      </c>
      <c r="B996" s="72">
        <v>31</v>
      </c>
      <c r="C996" s="89">
        <v>2.4157565499999998</v>
      </c>
      <c r="D996" s="90">
        <v>0.89200979049999995</v>
      </c>
      <c r="E996" s="91">
        <v>5.6385995692382007</v>
      </c>
      <c r="F996" s="89">
        <v>0.77966827000000005</v>
      </c>
      <c r="G996" s="90">
        <v>0.36834205549999999</v>
      </c>
      <c r="H996" s="91">
        <v>1.3625266498846906</v>
      </c>
      <c r="I996" s="89">
        <v>1.7204025199999999</v>
      </c>
      <c r="J996" s="90">
        <v>2.2081894425000002</v>
      </c>
      <c r="K996" s="91">
        <v>6.0974342700568549</v>
      </c>
      <c r="L996" s="89">
        <v>9.4809480000000002E-2</v>
      </c>
      <c r="M996" s="90">
        <v>6.1641163499999999E-2</v>
      </c>
      <c r="N996" s="91">
        <v>0.36176572615969355</v>
      </c>
      <c r="O996" s="89">
        <v>6.1297467071935155E-4</v>
      </c>
      <c r="P996" s="90">
        <v>8.5430352921310362E-4</v>
      </c>
      <c r="Q996" s="91">
        <v>2.714269579526557E-3</v>
      </c>
      <c r="R996" s="89">
        <v>7.2521479229989872E-4</v>
      </c>
      <c r="S996" s="90">
        <v>1.0107279635258358E-3</v>
      </c>
      <c r="T996" s="91">
        <v>3.9798315990737573E-3</v>
      </c>
      <c r="U996" s="89">
        <v>9.5900758999999999E-3</v>
      </c>
      <c r="V996" s="90">
        <v>6.4823910600000003E-3</v>
      </c>
      <c r="W996" s="91">
        <v>4.8137820222498275E-2</v>
      </c>
      <c r="X996" s="89">
        <v>2.7287536999999998E-3</v>
      </c>
      <c r="Y996" s="90">
        <v>1.30761994E-3</v>
      </c>
      <c r="Z996" s="91">
        <v>8.9640882638139276E-3</v>
      </c>
      <c r="AA996" s="89">
        <v>1.55938676E-2</v>
      </c>
      <c r="AB996" s="90">
        <v>6.3858906200000001E-3</v>
      </c>
      <c r="AC996" s="91">
        <v>1.0607240195530271E-2</v>
      </c>
      <c r="AD996" s="89">
        <v>7.0167661000000003E-3</v>
      </c>
      <c r="AE996" s="90">
        <v>3.0308223850000001E-3</v>
      </c>
      <c r="AF996" s="91">
        <v>3.9499258212139102E-3</v>
      </c>
      <c r="AG996" s="89">
        <v>3.00957993E-2</v>
      </c>
      <c r="AH996" s="90">
        <v>1.8950911715000001E-2</v>
      </c>
      <c r="AI996" s="91">
        <v>0.1058977721489259</v>
      </c>
      <c r="AJ996" s="89">
        <v>9.5109509999999994E-2</v>
      </c>
      <c r="AK996" s="90">
        <v>6.1846183999999998E-2</v>
      </c>
      <c r="AL996" s="104">
        <v>6.1846183999999998E-2</v>
      </c>
    </row>
    <row r="997" spans="1:38" ht="13" x14ac:dyDescent="0.3">
      <c r="A997" s="71">
        <v>1999</v>
      </c>
      <c r="B997" s="72">
        <v>32</v>
      </c>
      <c r="C997" s="89">
        <v>2.4157565499999998</v>
      </c>
      <c r="D997" s="90">
        <v>0.89200979049999995</v>
      </c>
      <c r="E997" s="91">
        <v>5.6385995692382007</v>
      </c>
      <c r="F997" s="89">
        <v>0.77966827000000005</v>
      </c>
      <c r="G997" s="90">
        <v>0.36834205549999999</v>
      </c>
      <c r="H997" s="91">
        <v>1.3625266498846906</v>
      </c>
      <c r="I997" s="89">
        <v>1.7204025199999999</v>
      </c>
      <c r="J997" s="90">
        <v>2.2081894425000002</v>
      </c>
      <c r="K997" s="91">
        <v>6.0974342700568549</v>
      </c>
      <c r="L997" s="89">
        <v>9.4809480000000002E-2</v>
      </c>
      <c r="M997" s="90">
        <v>6.1641163499999999E-2</v>
      </c>
      <c r="N997" s="91">
        <v>0.36176572615969355</v>
      </c>
      <c r="O997" s="89">
        <v>6.1297467071935155E-4</v>
      </c>
      <c r="P997" s="90">
        <v>8.5430352921310362E-4</v>
      </c>
      <c r="Q997" s="91">
        <v>2.714269579526557E-3</v>
      </c>
      <c r="R997" s="89">
        <v>7.2521479229989872E-4</v>
      </c>
      <c r="S997" s="90">
        <v>1.0107279635258358E-3</v>
      </c>
      <c r="T997" s="91">
        <v>3.9798315990737573E-3</v>
      </c>
      <c r="U997" s="89">
        <v>9.5900758999999999E-3</v>
      </c>
      <c r="V997" s="90">
        <v>6.4823910600000003E-3</v>
      </c>
      <c r="W997" s="91">
        <v>4.8137820222498275E-2</v>
      </c>
      <c r="X997" s="89">
        <v>2.7287536999999998E-3</v>
      </c>
      <c r="Y997" s="90">
        <v>1.30761994E-3</v>
      </c>
      <c r="Z997" s="91">
        <v>8.9640882638139276E-3</v>
      </c>
      <c r="AA997" s="89">
        <v>1.55938676E-2</v>
      </c>
      <c r="AB997" s="90">
        <v>6.3858906200000001E-3</v>
      </c>
      <c r="AC997" s="91">
        <v>1.0607240195530271E-2</v>
      </c>
      <c r="AD997" s="89">
        <v>7.0167661000000003E-3</v>
      </c>
      <c r="AE997" s="90">
        <v>3.0308223850000001E-3</v>
      </c>
      <c r="AF997" s="91">
        <v>3.9499258212139102E-3</v>
      </c>
      <c r="AG997" s="89">
        <v>3.00957993E-2</v>
      </c>
      <c r="AH997" s="90">
        <v>1.8950911715000001E-2</v>
      </c>
      <c r="AI997" s="91">
        <v>0.1058977721489259</v>
      </c>
      <c r="AJ997" s="89">
        <v>9.5109509999999994E-2</v>
      </c>
      <c r="AK997" s="90">
        <v>6.1846183999999998E-2</v>
      </c>
      <c r="AL997" s="104">
        <v>6.1846183999999998E-2</v>
      </c>
    </row>
    <row r="998" spans="1:38" ht="13" x14ac:dyDescent="0.3">
      <c r="A998" s="71">
        <v>1999</v>
      </c>
      <c r="B998" s="72">
        <v>33</v>
      </c>
      <c r="C998" s="89">
        <v>2.4157565499999998</v>
      </c>
      <c r="D998" s="90">
        <v>0.89200979049999995</v>
      </c>
      <c r="E998" s="91">
        <v>5.6385995692382007</v>
      </c>
      <c r="F998" s="89">
        <v>0.77966827000000005</v>
      </c>
      <c r="G998" s="90">
        <v>0.36834205549999999</v>
      </c>
      <c r="H998" s="91">
        <v>1.3625266498846906</v>
      </c>
      <c r="I998" s="89">
        <v>1.7204025199999999</v>
      </c>
      <c r="J998" s="90">
        <v>2.2081894425000002</v>
      </c>
      <c r="K998" s="91">
        <v>6.0974342700568549</v>
      </c>
      <c r="L998" s="89">
        <v>9.4809480000000002E-2</v>
      </c>
      <c r="M998" s="90">
        <v>6.1641163499999999E-2</v>
      </c>
      <c r="N998" s="91">
        <v>0.36176572615969355</v>
      </c>
      <c r="O998" s="89">
        <v>6.1297467071935155E-4</v>
      </c>
      <c r="P998" s="90">
        <v>8.5430352921310362E-4</v>
      </c>
      <c r="Q998" s="91">
        <v>2.714269579526557E-3</v>
      </c>
      <c r="R998" s="89">
        <v>7.2521479229989872E-4</v>
      </c>
      <c r="S998" s="90">
        <v>1.0107279635258358E-3</v>
      </c>
      <c r="T998" s="91">
        <v>3.9798315990737573E-3</v>
      </c>
      <c r="U998" s="89">
        <v>9.5900758999999999E-3</v>
      </c>
      <c r="V998" s="90">
        <v>6.4823910600000003E-3</v>
      </c>
      <c r="W998" s="91">
        <v>4.8137820222498275E-2</v>
      </c>
      <c r="X998" s="89">
        <v>2.7287536999999998E-3</v>
      </c>
      <c r="Y998" s="90">
        <v>1.30761994E-3</v>
      </c>
      <c r="Z998" s="91">
        <v>8.9640882638139276E-3</v>
      </c>
      <c r="AA998" s="89">
        <v>1.55938676E-2</v>
      </c>
      <c r="AB998" s="90">
        <v>6.3858906200000001E-3</v>
      </c>
      <c r="AC998" s="91">
        <v>1.0607240195530271E-2</v>
      </c>
      <c r="AD998" s="89">
        <v>7.0167661000000003E-3</v>
      </c>
      <c r="AE998" s="90">
        <v>3.0308223850000001E-3</v>
      </c>
      <c r="AF998" s="91">
        <v>3.9499258212139102E-3</v>
      </c>
      <c r="AG998" s="89">
        <v>3.00957993E-2</v>
      </c>
      <c r="AH998" s="90">
        <v>1.8950911715000001E-2</v>
      </c>
      <c r="AI998" s="91">
        <v>0.1058977721489259</v>
      </c>
      <c r="AJ998" s="89">
        <v>9.5109509999999994E-2</v>
      </c>
      <c r="AK998" s="90">
        <v>6.1846183999999998E-2</v>
      </c>
      <c r="AL998" s="104">
        <v>6.1846183999999998E-2</v>
      </c>
    </row>
    <row r="999" spans="1:38" ht="13" x14ac:dyDescent="0.3">
      <c r="A999" s="71">
        <v>1999</v>
      </c>
      <c r="B999" s="72">
        <v>34</v>
      </c>
      <c r="C999" s="89">
        <v>2.4157565499999998</v>
      </c>
      <c r="D999" s="90">
        <v>0.89200979049999995</v>
      </c>
      <c r="E999" s="91">
        <v>5.6385995692382007</v>
      </c>
      <c r="F999" s="89">
        <v>0.77966827000000005</v>
      </c>
      <c r="G999" s="90">
        <v>0.36834205549999999</v>
      </c>
      <c r="H999" s="91">
        <v>1.3625266498846906</v>
      </c>
      <c r="I999" s="89">
        <v>1.7204025199999999</v>
      </c>
      <c r="J999" s="90">
        <v>2.2081894425000002</v>
      </c>
      <c r="K999" s="91">
        <v>6.0974342700568549</v>
      </c>
      <c r="L999" s="89">
        <v>9.4809480000000002E-2</v>
      </c>
      <c r="M999" s="90">
        <v>6.1641163499999999E-2</v>
      </c>
      <c r="N999" s="91">
        <v>0.36176572615969355</v>
      </c>
      <c r="O999" s="89">
        <v>6.1297467071935155E-4</v>
      </c>
      <c r="P999" s="90">
        <v>8.5430352921310362E-4</v>
      </c>
      <c r="Q999" s="91">
        <v>2.714269579526557E-3</v>
      </c>
      <c r="R999" s="89">
        <v>7.2521479229989872E-4</v>
      </c>
      <c r="S999" s="90">
        <v>1.0107279635258358E-3</v>
      </c>
      <c r="T999" s="91">
        <v>3.9798315990737573E-3</v>
      </c>
      <c r="U999" s="89">
        <v>9.5900758999999999E-3</v>
      </c>
      <c r="V999" s="90">
        <v>6.4823910600000003E-3</v>
      </c>
      <c r="W999" s="91">
        <v>4.8137820222498275E-2</v>
      </c>
      <c r="X999" s="89">
        <v>2.7287536999999998E-3</v>
      </c>
      <c r="Y999" s="90">
        <v>1.30761994E-3</v>
      </c>
      <c r="Z999" s="91">
        <v>8.9640882638139276E-3</v>
      </c>
      <c r="AA999" s="89">
        <v>1.55938676E-2</v>
      </c>
      <c r="AB999" s="90">
        <v>6.3858906200000001E-3</v>
      </c>
      <c r="AC999" s="91">
        <v>1.0607240195530271E-2</v>
      </c>
      <c r="AD999" s="89">
        <v>7.0167661000000003E-3</v>
      </c>
      <c r="AE999" s="90">
        <v>3.0308223850000001E-3</v>
      </c>
      <c r="AF999" s="91">
        <v>3.9499258212139102E-3</v>
      </c>
      <c r="AG999" s="89">
        <v>3.00957993E-2</v>
      </c>
      <c r="AH999" s="90">
        <v>1.8950911715000001E-2</v>
      </c>
      <c r="AI999" s="91">
        <v>0.1058977721489259</v>
      </c>
      <c r="AJ999" s="89">
        <v>9.5109509999999994E-2</v>
      </c>
      <c r="AK999" s="90">
        <v>6.1846183999999998E-2</v>
      </c>
      <c r="AL999" s="104">
        <v>6.1846183999999998E-2</v>
      </c>
    </row>
    <row r="1000" spans="1:38" ht="13" x14ac:dyDescent="0.3">
      <c r="A1000" s="71">
        <v>1999</v>
      </c>
      <c r="B1000" s="72">
        <v>35</v>
      </c>
      <c r="C1000" s="89">
        <v>2.4157565499999998</v>
      </c>
      <c r="D1000" s="90">
        <v>0.89200979049999995</v>
      </c>
      <c r="E1000" s="91">
        <v>5.6385995692382007</v>
      </c>
      <c r="F1000" s="89">
        <v>0.77966827000000005</v>
      </c>
      <c r="G1000" s="90">
        <v>0.36834205549999999</v>
      </c>
      <c r="H1000" s="91">
        <v>1.3625266498846906</v>
      </c>
      <c r="I1000" s="89">
        <v>1.7204025199999999</v>
      </c>
      <c r="J1000" s="90">
        <v>2.2081894425000002</v>
      </c>
      <c r="K1000" s="91">
        <v>6.0974342700568549</v>
      </c>
      <c r="L1000" s="89">
        <v>9.4809480000000002E-2</v>
      </c>
      <c r="M1000" s="90">
        <v>6.1641163499999999E-2</v>
      </c>
      <c r="N1000" s="91">
        <v>0.36176572615969355</v>
      </c>
      <c r="O1000" s="89">
        <v>6.1297467071935155E-4</v>
      </c>
      <c r="P1000" s="90">
        <v>8.5430352921310362E-4</v>
      </c>
      <c r="Q1000" s="91">
        <v>2.714269579526557E-3</v>
      </c>
      <c r="R1000" s="89">
        <v>7.2521479229989872E-4</v>
      </c>
      <c r="S1000" s="90">
        <v>1.0107279635258358E-3</v>
      </c>
      <c r="T1000" s="91">
        <v>3.9798315990737573E-3</v>
      </c>
      <c r="U1000" s="89">
        <v>9.5900758999999999E-3</v>
      </c>
      <c r="V1000" s="90">
        <v>6.4823910600000003E-3</v>
      </c>
      <c r="W1000" s="91">
        <v>4.8137820222498275E-2</v>
      </c>
      <c r="X1000" s="89">
        <v>2.7287536999999998E-3</v>
      </c>
      <c r="Y1000" s="90">
        <v>1.30761994E-3</v>
      </c>
      <c r="Z1000" s="91">
        <v>8.9640882638139276E-3</v>
      </c>
      <c r="AA1000" s="89">
        <v>1.55938676E-2</v>
      </c>
      <c r="AB1000" s="90">
        <v>6.3858906200000001E-3</v>
      </c>
      <c r="AC1000" s="91">
        <v>1.0607240195530271E-2</v>
      </c>
      <c r="AD1000" s="89">
        <v>7.0167661000000003E-3</v>
      </c>
      <c r="AE1000" s="90">
        <v>3.0308223850000001E-3</v>
      </c>
      <c r="AF1000" s="91">
        <v>3.9499258212139102E-3</v>
      </c>
      <c r="AG1000" s="89">
        <v>3.00957993E-2</v>
      </c>
      <c r="AH1000" s="90">
        <v>1.8950911715000001E-2</v>
      </c>
      <c r="AI1000" s="91">
        <v>0.1058977721489259</v>
      </c>
      <c r="AJ1000" s="89">
        <v>9.5109509999999994E-2</v>
      </c>
      <c r="AK1000" s="90">
        <v>6.1846183999999998E-2</v>
      </c>
      <c r="AL1000" s="104">
        <v>6.1846183999999998E-2</v>
      </c>
    </row>
    <row r="1001" spans="1:38" ht="13" x14ac:dyDescent="0.3">
      <c r="A1001" s="71">
        <v>1999</v>
      </c>
      <c r="B1001" s="72">
        <v>36</v>
      </c>
      <c r="C1001" s="89">
        <v>2.4157565499999998</v>
      </c>
      <c r="D1001" s="90">
        <v>0.89200979049999995</v>
      </c>
      <c r="E1001" s="91">
        <v>5.6385995692382007</v>
      </c>
      <c r="F1001" s="89">
        <v>0.77966827000000005</v>
      </c>
      <c r="G1001" s="90">
        <v>0.36834205549999999</v>
      </c>
      <c r="H1001" s="91">
        <v>1.3625266498846906</v>
      </c>
      <c r="I1001" s="89">
        <v>1.7204025199999999</v>
      </c>
      <c r="J1001" s="90">
        <v>2.2081894425000002</v>
      </c>
      <c r="K1001" s="91">
        <v>6.0974342700568549</v>
      </c>
      <c r="L1001" s="89">
        <v>9.4809480000000002E-2</v>
      </c>
      <c r="M1001" s="90">
        <v>6.1641163499999999E-2</v>
      </c>
      <c r="N1001" s="91">
        <v>0.36176572615969355</v>
      </c>
      <c r="O1001" s="89">
        <v>6.1297467071935155E-4</v>
      </c>
      <c r="P1001" s="90">
        <v>8.5430352921310362E-4</v>
      </c>
      <c r="Q1001" s="91">
        <v>2.714269579526557E-3</v>
      </c>
      <c r="R1001" s="89">
        <v>7.2521479229989872E-4</v>
      </c>
      <c r="S1001" s="90">
        <v>1.0107279635258358E-3</v>
      </c>
      <c r="T1001" s="91">
        <v>3.9798315990737573E-3</v>
      </c>
      <c r="U1001" s="89">
        <v>9.5900758999999999E-3</v>
      </c>
      <c r="V1001" s="90">
        <v>6.4823910600000003E-3</v>
      </c>
      <c r="W1001" s="91">
        <v>4.8137820222498275E-2</v>
      </c>
      <c r="X1001" s="89">
        <v>2.7287536999999998E-3</v>
      </c>
      <c r="Y1001" s="90">
        <v>1.30761994E-3</v>
      </c>
      <c r="Z1001" s="91">
        <v>8.9640882638139276E-3</v>
      </c>
      <c r="AA1001" s="89">
        <v>1.55938676E-2</v>
      </c>
      <c r="AB1001" s="90">
        <v>6.3858906200000001E-3</v>
      </c>
      <c r="AC1001" s="91">
        <v>1.0607240195530271E-2</v>
      </c>
      <c r="AD1001" s="89">
        <v>7.0167661000000003E-3</v>
      </c>
      <c r="AE1001" s="90">
        <v>3.0308223850000001E-3</v>
      </c>
      <c r="AF1001" s="91">
        <v>3.9499258212139102E-3</v>
      </c>
      <c r="AG1001" s="89">
        <v>3.00957993E-2</v>
      </c>
      <c r="AH1001" s="90">
        <v>1.8950911715000001E-2</v>
      </c>
      <c r="AI1001" s="91">
        <v>0.1058977721489259</v>
      </c>
      <c r="AJ1001" s="89">
        <v>9.5109509999999994E-2</v>
      </c>
      <c r="AK1001" s="90">
        <v>6.1846183999999998E-2</v>
      </c>
      <c r="AL1001" s="104">
        <v>6.1846183999999998E-2</v>
      </c>
    </row>
    <row r="1002" spans="1:38" ht="13" x14ac:dyDescent="0.3">
      <c r="A1002" s="71">
        <v>1999</v>
      </c>
      <c r="B1002" s="72">
        <v>37</v>
      </c>
      <c r="C1002" s="89">
        <v>2.4157565499999998</v>
      </c>
      <c r="D1002" s="90">
        <v>0.89200979049999995</v>
      </c>
      <c r="E1002" s="91">
        <v>5.6385995692382007</v>
      </c>
      <c r="F1002" s="89">
        <v>0.77966827000000005</v>
      </c>
      <c r="G1002" s="90">
        <v>0.36834205549999999</v>
      </c>
      <c r="H1002" s="91">
        <v>1.3625266498846906</v>
      </c>
      <c r="I1002" s="89">
        <v>1.7204025199999999</v>
      </c>
      <c r="J1002" s="90">
        <v>2.2081894425000002</v>
      </c>
      <c r="K1002" s="91">
        <v>6.0974342700568549</v>
      </c>
      <c r="L1002" s="89">
        <v>9.4809480000000002E-2</v>
      </c>
      <c r="M1002" s="90">
        <v>6.1641163499999999E-2</v>
      </c>
      <c r="N1002" s="91">
        <v>0.36176572615969355</v>
      </c>
      <c r="O1002" s="89">
        <v>6.1297467071935155E-4</v>
      </c>
      <c r="P1002" s="90">
        <v>8.5430352921310362E-4</v>
      </c>
      <c r="Q1002" s="91">
        <v>2.714269579526557E-3</v>
      </c>
      <c r="R1002" s="89">
        <v>7.2521479229989872E-4</v>
      </c>
      <c r="S1002" s="90">
        <v>1.0107279635258358E-3</v>
      </c>
      <c r="T1002" s="91">
        <v>3.9798315990737573E-3</v>
      </c>
      <c r="U1002" s="89">
        <v>9.5900758999999999E-3</v>
      </c>
      <c r="V1002" s="90">
        <v>6.4823910600000003E-3</v>
      </c>
      <c r="W1002" s="91">
        <v>4.8137820222498275E-2</v>
      </c>
      <c r="X1002" s="89">
        <v>2.7287536999999998E-3</v>
      </c>
      <c r="Y1002" s="90">
        <v>1.30761994E-3</v>
      </c>
      <c r="Z1002" s="91">
        <v>8.9640882638139276E-3</v>
      </c>
      <c r="AA1002" s="89">
        <v>1.55938676E-2</v>
      </c>
      <c r="AB1002" s="90">
        <v>6.3858906200000001E-3</v>
      </c>
      <c r="AC1002" s="91">
        <v>1.0607240195530271E-2</v>
      </c>
      <c r="AD1002" s="89">
        <v>7.0167661000000003E-3</v>
      </c>
      <c r="AE1002" s="90">
        <v>3.0308223850000001E-3</v>
      </c>
      <c r="AF1002" s="91">
        <v>3.9499258212139102E-3</v>
      </c>
      <c r="AG1002" s="89">
        <v>3.00957993E-2</v>
      </c>
      <c r="AH1002" s="90">
        <v>1.8950911715000001E-2</v>
      </c>
      <c r="AI1002" s="91">
        <v>0.1058977721489259</v>
      </c>
      <c r="AJ1002" s="89">
        <v>9.5109509999999994E-2</v>
      </c>
      <c r="AK1002" s="90">
        <v>6.1846183999999998E-2</v>
      </c>
      <c r="AL1002" s="104">
        <v>6.1846183999999998E-2</v>
      </c>
    </row>
    <row r="1003" spans="1:38" ht="13" x14ac:dyDescent="0.3">
      <c r="A1003" s="71">
        <v>1999</v>
      </c>
      <c r="B1003" s="72">
        <v>38</v>
      </c>
      <c r="C1003" s="89">
        <v>2.4157565499999998</v>
      </c>
      <c r="D1003" s="90">
        <v>0.89200979049999995</v>
      </c>
      <c r="E1003" s="91">
        <v>5.6385995692382007</v>
      </c>
      <c r="F1003" s="89">
        <v>0.77966827000000005</v>
      </c>
      <c r="G1003" s="90">
        <v>0.36834205549999999</v>
      </c>
      <c r="H1003" s="91">
        <v>1.3625266498846906</v>
      </c>
      <c r="I1003" s="89">
        <v>1.7204025199999999</v>
      </c>
      <c r="J1003" s="90">
        <v>2.2081894425000002</v>
      </c>
      <c r="K1003" s="91">
        <v>6.0974342700568549</v>
      </c>
      <c r="L1003" s="89">
        <v>9.4809480000000002E-2</v>
      </c>
      <c r="M1003" s="90">
        <v>6.1641163499999999E-2</v>
      </c>
      <c r="N1003" s="91">
        <v>0.36176572615969355</v>
      </c>
      <c r="O1003" s="89">
        <v>6.1297467071935155E-4</v>
      </c>
      <c r="P1003" s="90">
        <v>8.5430352921310362E-4</v>
      </c>
      <c r="Q1003" s="91">
        <v>2.714269579526557E-3</v>
      </c>
      <c r="R1003" s="89">
        <v>7.2521479229989872E-4</v>
      </c>
      <c r="S1003" s="90">
        <v>1.0107279635258358E-3</v>
      </c>
      <c r="T1003" s="91">
        <v>3.9798315990737573E-3</v>
      </c>
      <c r="U1003" s="89">
        <v>9.5900758999999999E-3</v>
      </c>
      <c r="V1003" s="90">
        <v>6.4823910600000003E-3</v>
      </c>
      <c r="W1003" s="91">
        <v>4.8137820222498275E-2</v>
      </c>
      <c r="X1003" s="89">
        <v>2.7287536999999998E-3</v>
      </c>
      <c r="Y1003" s="90">
        <v>1.30761994E-3</v>
      </c>
      <c r="Z1003" s="91">
        <v>8.9640882638139276E-3</v>
      </c>
      <c r="AA1003" s="89">
        <v>1.55938676E-2</v>
      </c>
      <c r="AB1003" s="90">
        <v>6.3858906200000001E-3</v>
      </c>
      <c r="AC1003" s="91">
        <v>1.0607240195530271E-2</v>
      </c>
      <c r="AD1003" s="89">
        <v>7.0167661000000003E-3</v>
      </c>
      <c r="AE1003" s="90">
        <v>3.0308223850000001E-3</v>
      </c>
      <c r="AF1003" s="91">
        <v>3.9499258212139102E-3</v>
      </c>
      <c r="AG1003" s="89">
        <v>3.00957993E-2</v>
      </c>
      <c r="AH1003" s="90">
        <v>1.8950911715000001E-2</v>
      </c>
      <c r="AI1003" s="91">
        <v>0.1058977721489259</v>
      </c>
      <c r="AJ1003" s="89">
        <v>9.5109509999999994E-2</v>
      </c>
      <c r="AK1003" s="90">
        <v>6.1846183999999998E-2</v>
      </c>
      <c r="AL1003" s="104">
        <v>6.1846183999999998E-2</v>
      </c>
    </row>
    <row r="1004" spans="1:38" ht="13.5" thickBot="1" x14ac:dyDescent="0.35">
      <c r="A1004" s="73">
        <v>1999</v>
      </c>
      <c r="B1004" s="74">
        <v>39</v>
      </c>
      <c r="C1004" s="96">
        <v>2.4157565499999998</v>
      </c>
      <c r="D1004" s="97">
        <v>0.89200979049999995</v>
      </c>
      <c r="E1004" s="98">
        <v>5.6385995692382007</v>
      </c>
      <c r="F1004" s="96">
        <v>0.77966827000000005</v>
      </c>
      <c r="G1004" s="97">
        <v>0.36834205549999999</v>
      </c>
      <c r="H1004" s="98">
        <v>1.3625266498846906</v>
      </c>
      <c r="I1004" s="96">
        <v>1.7204025199999999</v>
      </c>
      <c r="J1004" s="97">
        <v>2.2081894425000002</v>
      </c>
      <c r="K1004" s="98">
        <v>6.0974342700568549</v>
      </c>
      <c r="L1004" s="96">
        <v>9.4809480000000002E-2</v>
      </c>
      <c r="M1004" s="97">
        <v>6.1641163499999999E-2</v>
      </c>
      <c r="N1004" s="98">
        <v>0.36176572615969355</v>
      </c>
      <c r="O1004" s="96">
        <v>6.1297467071935155E-4</v>
      </c>
      <c r="P1004" s="97">
        <v>8.5430352921310362E-4</v>
      </c>
      <c r="Q1004" s="98">
        <v>2.714269579526557E-3</v>
      </c>
      <c r="R1004" s="96">
        <v>7.2521479229989872E-4</v>
      </c>
      <c r="S1004" s="97">
        <v>1.0107279635258358E-3</v>
      </c>
      <c r="T1004" s="98">
        <v>3.9798315990737573E-3</v>
      </c>
      <c r="U1004" s="96">
        <v>9.5900758999999999E-3</v>
      </c>
      <c r="V1004" s="97">
        <v>6.4823910600000003E-3</v>
      </c>
      <c r="W1004" s="98">
        <v>4.8137820222498275E-2</v>
      </c>
      <c r="X1004" s="96">
        <v>2.7287536999999998E-3</v>
      </c>
      <c r="Y1004" s="97">
        <v>1.30761994E-3</v>
      </c>
      <c r="Z1004" s="98">
        <v>8.9640882638139276E-3</v>
      </c>
      <c r="AA1004" s="96">
        <v>1.55938676E-2</v>
      </c>
      <c r="AB1004" s="97">
        <v>6.3858906200000001E-3</v>
      </c>
      <c r="AC1004" s="98">
        <v>1.0607240195530271E-2</v>
      </c>
      <c r="AD1004" s="96">
        <v>7.0167661000000003E-3</v>
      </c>
      <c r="AE1004" s="97">
        <v>3.0308223850000001E-3</v>
      </c>
      <c r="AF1004" s="98">
        <v>3.9499258212139102E-3</v>
      </c>
      <c r="AG1004" s="96">
        <v>3.00957993E-2</v>
      </c>
      <c r="AH1004" s="97">
        <v>1.8950911715000001E-2</v>
      </c>
      <c r="AI1004" s="98">
        <v>0.1058977721489259</v>
      </c>
      <c r="AJ1004" s="96">
        <v>9.5109509999999994E-2</v>
      </c>
      <c r="AK1004" s="97">
        <v>6.1846183999999998E-2</v>
      </c>
      <c r="AL1004" s="105">
        <v>6.1846183999999998E-2</v>
      </c>
    </row>
    <row r="1005" spans="1:38" x14ac:dyDescent="0.25">
      <c r="A1005" s="69">
        <v>2000</v>
      </c>
      <c r="B1005" s="70">
        <v>0</v>
      </c>
      <c r="C1005" s="84">
        <v>0.84374800999999999</v>
      </c>
      <c r="D1005" s="85">
        <v>0.5738906265</v>
      </c>
      <c r="E1005" s="101">
        <v>1.5111231894253632</v>
      </c>
      <c r="F1005" s="84">
        <v>0.16929475999999999</v>
      </c>
      <c r="G1005" s="85">
        <v>0.140025702</v>
      </c>
      <c r="H1005" s="101">
        <v>0.38237578681539081</v>
      </c>
      <c r="I1005" s="84">
        <v>0.96000748000000002</v>
      </c>
      <c r="J1005" s="85">
        <v>2.0498079045000002</v>
      </c>
      <c r="K1005" s="101">
        <v>5.8331625588116252</v>
      </c>
      <c r="L1005" s="84">
        <v>9.8109810000000006E-2</v>
      </c>
      <c r="M1005" s="85">
        <v>6.8136813000000004E-2</v>
      </c>
      <c r="N1005" s="101">
        <v>0.21870248293090436</v>
      </c>
      <c r="O1005" s="84">
        <v>6.1297467071935155E-4</v>
      </c>
      <c r="P1005" s="85">
        <v>8.5430352921310362E-4</v>
      </c>
      <c r="Q1005" s="101">
        <v>2.8571569100643325E-3</v>
      </c>
      <c r="R1005" s="84">
        <v>7.2521479229989872E-4</v>
      </c>
      <c r="S1005" s="85">
        <v>1.0107279635258358E-3</v>
      </c>
      <c r="T1005" s="101">
        <v>3.0122296398742308E-3</v>
      </c>
      <c r="U1005" s="84">
        <v>2.0820741999999998E-3</v>
      </c>
      <c r="V1005" s="85">
        <v>3.5017798300000002E-3</v>
      </c>
      <c r="W1005" s="101">
        <v>1.3509242897751485E-2</v>
      </c>
      <c r="X1005" s="84">
        <v>5.9301079999999999E-4</v>
      </c>
      <c r="Y1005" s="85">
        <v>5.0693280999999999E-4</v>
      </c>
      <c r="Z1005" s="101">
        <v>2.5156595179274153E-3</v>
      </c>
      <c r="AA1005" s="84">
        <v>3.3847647E-3</v>
      </c>
      <c r="AB1005" s="85">
        <v>1.90619904E-3</v>
      </c>
      <c r="AC1005" s="101">
        <v>2.9767901396108879E-3</v>
      </c>
      <c r="AD1005" s="84">
        <v>1.5234280000000001E-3</v>
      </c>
      <c r="AE1005" s="85">
        <v>1.00110613E-3</v>
      </c>
      <c r="AF1005" s="101">
        <v>1.1084979272017181E-3</v>
      </c>
      <c r="AG1005" s="84">
        <v>6.5338792000000003E-3</v>
      </c>
      <c r="AH1005" s="85">
        <v>9.7197197400000004E-3</v>
      </c>
      <c r="AI1005" s="101">
        <v>2.9718852520019427E-2</v>
      </c>
      <c r="AJ1005" s="84">
        <v>9.8409839999999998E-2</v>
      </c>
      <c r="AK1005" s="85">
        <v>6.8341833500000004E-2</v>
      </c>
      <c r="AL1005" s="103">
        <v>6.8341833500000004E-2</v>
      </c>
    </row>
    <row r="1006" spans="1:38" x14ac:dyDescent="0.25">
      <c r="A1006" s="71">
        <v>2000</v>
      </c>
      <c r="B1006" s="72">
        <v>1</v>
      </c>
      <c r="C1006" s="89">
        <v>0.89025968</v>
      </c>
      <c r="D1006" s="90">
        <v>0.58363403550000004</v>
      </c>
      <c r="E1006" s="102">
        <v>1.5149122825342227</v>
      </c>
      <c r="F1006" s="89">
        <v>0.19214038999999999</v>
      </c>
      <c r="G1006" s="90">
        <v>0.148818279</v>
      </c>
      <c r="H1006" s="102">
        <v>0.38537294561613272</v>
      </c>
      <c r="I1006" s="89">
        <v>1.0025717999999999</v>
      </c>
      <c r="J1006" s="90">
        <v>2.0607003865000002</v>
      </c>
      <c r="K1006" s="102">
        <v>5.8419050299223514</v>
      </c>
      <c r="L1006" s="89">
        <v>9.7709770000000001E-2</v>
      </c>
      <c r="M1006" s="90">
        <v>6.7331732500000005E-2</v>
      </c>
      <c r="N1006" s="102">
        <v>0.21888015717569601</v>
      </c>
      <c r="O1006" s="89">
        <v>6.1297467071935155E-4</v>
      </c>
      <c r="P1006" s="90">
        <v>8.5430352921310362E-4</v>
      </c>
      <c r="Q1006" s="102">
        <v>2.8790941429113442E-3</v>
      </c>
      <c r="R1006" s="89">
        <v>7.2521479229989872E-4</v>
      </c>
      <c r="S1006" s="90">
        <v>1.0107279635258358E-3</v>
      </c>
      <c r="T1006" s="102">
        <v>3.0410843916457448E-3</v>
      </c>
      <c r="U1006" s="89">
        <v>2.3636475000000001E-3</v>
      </c>
      <c r="V1006" s="90">
        <v>3.6226454700000001E-3</v>
      </c>
      <c r="W1006" s="102">
        <v>1.3615114814459983E-2</v>
      </c>
      <c r="X1006" s="89">
        <v>6.7258279999999997E-4</v>
      </c>
      <c r="Y1006" s="90">
        <v>5.3790000999999997E-4</v>
      </c>
      <c r="Z1006" s="102">
        <v>2.535372757120717E-3</v>
      </c>
      <c r="AA1006" s="89">
        <v>3.8436772999999999E-3</v>
      </c>
      <c r="AB1006" s="90">
        <v>2.075624845E-3</v>
      </c>
      <c r="AC1006" s="102">
        <v>3.0001176073049056E-3</v>
      </c>
      <c r="AD1006" s="89">
        <v>1.7298508000000001E-3</v>
      </c>
      <c r="AE1006" s="90">
        <v>1.0783531E-3</v>
      </c>
      <c r="AF1006" s="102">
        <v>1.117182756508539E-3</v>
      </c>
      <c r="AG1006" s="89">
        <v>7.4172292999999997E-3</v>
      </c>
      <c r="AH1006" s="90">
        <v>1.008980365E-2</v>
      </c>
      <c r="AI1006" s="102">
        <v>2.9951686221192628E-2</v>
      </c>
      <c r="AJ1006" s="89">
        <v>9.8009799999999994E-2</v>
      </c>
      <c r="AK1006" s="90">
        <v>6.7536753000000005E-2</v>
      </c>
      <c r="AL1006" s="104">
        <v>6.7536753000000005E-2</v>
      </c>
    </row>
    <row r="1007" spans="1:38" x14ac:dyDescent="0.25">
      <c r="A1007" s="71">
        <v>2000</v>
      </c>
      <c r="B1007" s="72">
        <v>2</v>
      </c>
      <c r="C1007" s="89">
        <v>0.94519976999999999</v>
      </c>
      <c r="D1007" s="90">
        <v>0.59504713300000001</v>
      </c>
      <c r="E1007" s="102">
        <v>1.5147170782563897</v>
      </c>
      <c r="F1007" s="89">
        <v>0.21816326</v>
      </c>
      <c r="G1007" s="90">
        <v>0.15862194399999999</v>
      </c>
      <c r="H1007" s="102">
        <v>0.38517948088830339</v>
      </c>
      <c r="I1007" s="89">
        <v>1.04935288</v>
      </c>
      <c r="J1007" s="90">
        <v>2.072490782</v>
      </c>
      <c r="K1007" s="102">
        <v>5.8425607545884057</v>
      </c>
      <c r="L1007" s="89">
        <v>9.7709770000000001E-2</v>
      </c>
      <c r="M1007" s="90">
        <v>6.7331732500000005E-2</v>
      </c>
      <c r="N1007" s="102">
        <v>0.21889923030350655</v>
      </c>
      <c r="O1007" s="89">
        <v>6.1297467071935155E-4</v>
      </c>
      <c r="P1007" s="90">
        <v>8.5430352921310362E-4</v>
      </c>
      <c r="Q1007" s="102">
        <v>2.8772514448299133E-3</v>
      </c>
      <c r="R1007" s="89">
        <v>7.2521479229989872E-4</v>
      </c>
      <c r="S1007" s="90">
        <v>1.0107279635258358E-3</v>
      </c>
      <c r="T1007" s="102">
        <v>3.039214599425492E-3</v>
      </c>
      <c r="U1007" s="89">
        <v>2.6825451999999998E-3</v>
      </c>
      <c r="V1007" s="90">
        <v>3.7592386199999999E-3</v>
      </c>
      <c r="W1007" s="102">
        <v>1.3608324445625488E-2</v>
      </c>
      <c r="X1007" s="89">
        <v>7.6390859999999998E-4</v>
      </c>
      <c r="Y1007" s="90">
        <v>5.7241722499999995E-4</v>
      </c>
      <c r="Z1007" s="102">
        <v>2.5340995603967426E-3</v>
      </c>
      <c r="AA1007" s="89">
        <v>4.3624768E-3</v>
      </c>
      <c r="AB1007" s="90">
        <v>2.2643536449999998E-3</v>
      </c>
      <c r="AC1007" s="102">
        <v>2.9986126967332578E-3</v>
      </c>
      <c r="AD1007" s="89">
        <v>1.9630457999999999E-3</v>
      </c>
      <c r="AE1007" s="90">
        <v>1.1644829250000001E-3</v>
      </c>
      <c r="AF1007" s="102">
        <v>1.1166247338578468E-3</v>
      </c>
      <c r="AG1007" s="89">
        <v>8.4197796999999994E-3</v>
      </c>
      <c r="AH1007" s="90">
        <v>1.0506646810000001E-2</v>
      </c>
      <c r="AI1007" s="102">
        <v>2.9936758763535347E-2</v>
      </c>
      <c r="AJ1007" s="89">
        <v>9.8009799999999994E-2</v>
      </c>
      <c r="AK1007" s="90">
        <v>6.7536753000000005E-2</v>
      </c>
      <c r="AL1007" s="104">
        <v>6.7536753000000005E-2</v>
      </c>
    </row>
    <row r="1008" spans="1:38" x14ac:dyDescent="0.25">
      <c r="A1008" s="71">
        <v>2000</v>
      </c>
      <c r="B1008" s="72">
        <v>3</v>
      </c>
      <c r="C1008" s="89">
        <v>1.0001023200000001</v>
      </c>
      <c r="D1008" s="90">
        <v>0.60610359400000002</v>
      </c>
      <c r="E1008" s="102">
        <v>1.5167294639093858</v>
      </c>
      <c r="F1008" s="89">
        <v>0.24363999</v>
      </c>
      <c r="G1008" s="90">
        <v>0.16802609099999999</v>
      </c>
      <c r="H1008" s="102">
        <v>0.38676604190466746</v>
      </c>
      <c r="I1008" s="89">
        <v>1.0940034000000001</v>
      </c>
      <c r="J1008" s="90">
        <v>2.0834195185</v>
      </c>
      <c r="K1008" s="102">
        <v>5.847489985371892</v>
      </c>
      <c r="L1008" s="89">
        <v>9.7709770000000001E-2</v>
      </c>
      <c r="M1008" s="90">
        <v>6.7331732500000005E-2</v>
      </c>
      <c r="N1008" s="102">
        <v>0.21900044992860448</v>
      </c>
      <c r="O1008" s="89">
        <v>6.1297467071935155E-4</v>
      </c>
      <c r="P1008" s="90">
        <v>8.5430352921310362E-4</v>
      </c>
      <c r="Q1008" s="102">
        <v>2.8887432404597849E-3</v>
      </c>
      <c r="R1008" s="89">
        <v>7.2521479229989872E-4</v>
      </c>
      <c r="S1008" s="90">
        <v>1.0107279635258358E-3</v>
      </c>
      <c r="T1008" s="102">
        <v>3.054481121729893E-3</v>
      </c>
      <c r="U1008" s="89">
        <v>2.9961631000000001E-3</v>
      </c>
      <c r="V1008" s="90">
        <v>3.889148165E-3</v>
      </c>
      <c r="W1008" s="102">
        <v>1.3664371306021173E-2</v>
      </c>
      <c r="X1008" s="89">
        <v>8.5323959999999998E-4</v>
      </c>
      <c r="Y1008" s="90">
        <v>6.0531216499999999E-4</v>
      </c>
      <c r="Z1008" s="102">
        <v>2.5445428720870132E-3</v>
      </c>
      <c r="AA1008" s="89">
        <v>4.8727700999999998E-3</v>
      </c>
      <c r="AB1008" s="90">
        <v>2.4451196649999999E-3</v>
      </c>
      <c r="AC1008" s="102">
        <v>3.0109630850051398E-3</v>
      </c>
      <c r="AD1008" s="89">
        <v>2.1919099E-3</v>
      </c>
      <c r="AE1008" s="90">
        <v>1.2468638199999999E-3</v>
      </c>
      <c r="AF1008" s="102">
        <v>1.1212240618080494E-3</v>
      </c>
      <c r="AG1008" s="89">
        <v>9.4037354E-3</v>
      </c>
      <c r="AH1008" s="90">
        <v>1.090424945E-2</v>
      </c>
      <c r="AI1008" s="102">
        <v>3.006007481409714E-2</v>
      </c>
      <c r="AJ1008" s="89">
        <v>9.8009799999999994E-2</v>
      </c>
      <c r="AK1008" s="90">
        <v>6.7536753000000005E-2</v>
      </c>
      <c r="AL1008" s="104">
        <v>6.7536753000000005E-2</v>
      </c>
    </row>
    <row r="1009" spans="1:38" x14ac:dyDescent="0.25">
      <c r="A1009" s="71">
        <v>2000</v>
      </c>
      <c r="B1009" s="72">
        <v>4</v>
      </c>
      <c r="C1009" s="89">
        <v>1.0551174699999999</v>
      </c>
      <c r="D1009" s="90">
        <v>0.61693806849999999</v>
      </c>
      <c r="E1009" s="102">
        <v>5.7631337932937328</v>
      </c>
      <c r="F1009" s="89">
        <v>0.26875652999999999</v>
      </c>
      <c r="G1009" s="90">
        <v>0.17706457549999999</v>
      </c>
      <c r="H1009" s="102">
        <v>1.3195048055755625</v>
      </c>
      <c r="I1009" s="89">
        <v>1.1368229299999999</v>
      </c>
      <c r="J1009" s="90">
        <v>2.093548159</v>
      </c>
      <c r="K1009" s="102">
        <v>5.8448868142368502</v>
      </c>
      <c r="L1009" s="89">
        <v>9.7709770000000001E-2</v>
      </c>
      <c r="M1009" s="90">
        <v>6.7331732500000005E-2</v>
      </c>
      <c r="N1009" s="102">
        <v>0.37394580853086506</v>
      </c>
      <c r="O1009" s="89">
        <v>6.1297467071935155E-4</v>
      </c>
      <c r="P1009" s="90">
        <v>8.5430352921310362E-4</v>
      </c>
      <c r="Q1009" s="102">
        <v>2.6417338806658899E-3</v>
      </c>
      <c r="R1009" s="89">
        <v>7.2521479229989872E-4</v>
      </c>
      <c r="S1009" s="90">
        <v>1.0107279635258358E-3</v>
      </c>
      <c r="T1009" s="102">
        <v>3.0705682558881293E-3</v>
      </c>
      <c r="U1009" s="89">
        <v>3.3048171999999999E-3</v>
      </c>
      <c r="V1009" s="90">
        <v>4.0131841850000001E-3</v>
      </c>
      <c r="W1009" s="102">
        <v>4.6617786436568831E-2</v>
      </c>
      <c r="X1009" s="89">
        <v>9.4015359999999998E-4</v>
      </c>
      <c r="Y1009" s="90">
        <v>6.3699856999999995E-4</v>
      </c>
      <c r="Z1009" s="102">
        <v>8.6810321972279388E-3</v>
      </c>
      <c r="AA1009" s="89">
        <v>5.3735320000000003E-3</v>
      </c>
      <c r="AB1009" s="90">
        <v>2.6190729099999999E-3</v>
      </c>
      <c r="AC1009" s="102">
        <v>1.0272307256968784E-2</v>
      </c>
      <c r="AD1009" s="89">
        <v>2.4180418E-3</v>
      </c>
      <c r="AE1009" s="90">
        <v>1.326436515E-3</v>
      </c>
      <c r="AF1009" s="102">
        <v>3.8252090857418155E-3</v>
      </c>
      <c r="AG1009" s="89">
        <v>1.03712226E-2</v>
      </c>
      <c r="AH1009" s="90">
        <v>1.1284417454999999E-2</v>
      </c>
      <c r="AI1009" s="102">
        <v>0.10255381693875554</v>
      </c>
      <c r="AJ1009" s="89">
        <v>9.8009799999999994E-2</v>
      </c>
      <c r="AK1009" s="90">
        <v>6.7536753000000005E-2</v>
      </c>
      <c r="AL1009" s="104">
        <v>6.7536753000000005E-2</v>
      </c>
    </row>
    <row r="1010" spans="1:38" x14ac:dyDescent="0.25">
      <c r="A1010" s="71">
        <v>2000</v>
      </c>
      <c r="B1010" s="72">
        <v>5</v>
      </c>
      <c r="C1010" s="89">
        <v>1.1104554</v>
      </c>
      <c r="D1010" s="90">
        <v>0.62753392050000001</v>
      </c>
      <c r="E1010" s="102">
        <v>5.7663193160287758</v>
      </c>
      <c r="F1010" s="89">
        <v>0.29344294999999998</v>
      </c>
      <c r="G1010" s="90">
        <v>0.185814744</v>
      </c>
      <c r="H1010" s="102">
        <v>1.3219697459003106</v>
      </c>
      <c r="I1010" s="89">
        <v>1.1777224500000001</v>
      </c>
      <c r="J1010" s="90">
        <v>2.1029727094999999</v>
      </c>
      <c r="K1010" s="102">
        <v>5.8518191185758219</v>
      </c>
      <c r="L1010" s="89">
        <v>9.7709770000000001E-2</v>
      </c>
      <c r="M1010" s="90">
        <v>6.7331732500000005E-2</v>
      </c>
      <c r="N1010" s="102">
        <v>0.37410145044883458</v>
      </c>
      <c r="O1010" s="89">
        <v>6.1297467071935155E-4</v>
      </c>
      <c r="P1010" s="90">
        <v>8.5430352921310362E-4</v>
      </c>
      <c r="Q1010" s="102">
        <v>2.6477781787868737E-3</v>
      </c>
      <c r="R1010" s="89">
        <v>7.2521479229989872E-4</v>
      </c>
      <c r="S1010" s="90">
        <v>1.0107279635258358E-3</v>
      </c>
      <c r="T1010" s="102">
        <v>3.0941041177168054E-3</v>
      </c>
      <c r="U1010" s="89">
        <v>3.6085371999999998E-3</v>
      </c>
      <c r="V1010" s="90">
        <v>4.1325308E-3</v>
      </c>
      <c r="W1010" s="102">
        <v>4.670496151966181E-2</v>
      </c>
      <c r="X1010" s="89">
        <v>1.0273337999999999E-3</v>
      </c>
      <c r="Y1010" s="90">
        <v>6.6778563500000001E-4</v>
      </c>
      <c r="Z1010" s="102">
        <v>8.6972591818043204E-3</v>
      </c>
      <c r="AA1010" s="89">
        <v>5.8673611999999998E-3</v>
      </c>
      <c r="AB1010" s="90">
        <v>2.7875194200000001E-3</v>
      </c>
      <c r="AC1010" s="102">
        <v>1.0291507311324749E-2</v>
      </c>
      <c r="AD1010" s="89">
        <v>2.6401335E-3</v>
      </c>
      <c r="AE1010" s="90">
        <v>1.40332065E-3</v>
      </c>
      <c r="AF1010" s="102">
        <v>3.8323509502423392E-3</v>
      </c>
      <c r="AG1010" s="89">
        <v>1.13251945E-2</v>
      </c>
      <c r="AH1010" s="90">
        <v>1.1650085325E-2</v>
      </c>
      <c r="AI1010" s="102">
        <v>0.10274551818091628</v>
      </c>
      <c r="AJ1010" s="89">
        <v>9.8009799999999994E-2</v>
      </c>
      <c r="AK1010" s="90">
        <v>6.7536753000000005E-2</v>
      </c>
      <c r="AL1010" s="104">
        <v>6.7536753000000005E-2</v>
      </c>
    </row>
    <row r="1011" spans="1:38" x14ac:dyDescent="0.25">
      <c r="A1011" s="71">
        <v>2000</v>
      </c>
      <c r="B1011" s="72">
        <v>6</v>
      </c>
      <c r="C1011" s="89">
        <v>1.16612907</v>
      </c>
      <c r="D1011" s="90">
        <v>0.63802528599999997</v>
      </c>
      <c r="E1011" s="102">
        <v>5.770224068690796</v>
      </c>
      <c r="F1011" s="89">
        <v>0.31787216000000001</v>
      </c>
      <c r="G1011" s="90">
        <v>0.194297724</v>
      </c>
      <c r="H1011" s="102">
        <v>1.3236618327372656</v>
      </c>
      <c r="I1011" s="89">
        <v>1.2168538200000001</v>
      </c>
      <c r="J1011" s="90">
        <v>2.1117441705000002</v>
      </c>
      <c r="K1011" s="102">
        <v>5.8601527880616056</v>
      </c>
      <c r="L1011" s="89">
        <v>9.7709770000000001E-2</v>
      </c>
      <c r="M1011" s="90">
        <v>6.7331732500000005E-2</v>
      </c>
      <c r="N1011" s="102">
        <v>0.37194572299724749</v>
      </c>
      <c r="O1011" s="89">
        <v>6.1297467071935155E-4</v>
      </c>
      <c r="P1011" s="90">
        <v>8.5430352921310362E-4</v>
      </c>
      <c r="Q1011" s="102">
        <v>3.8535591851555822E-3</v>
      </c>
      <c r="R1011" s="89">
        <v>7.2521479229989872E-4</v>
      </c>
      <c r="S1011" s="90">
        <v>1.0107279635258358E-3</v>
      </c>
      <c r="T1011" s="102">
        <v>3.1231260045751488E-3</v>
      </c>
      <c r="U1011" s="89">
        <v>3.9098965000000001E-3</v>
      </c>
      <c r="V1011" s="90">
        <v>4.2475237049999998E-3</v>
      </c>
      <c r="W1011" s="102">
        <v>4.6764726414080048E-2</v>
      </c>
      <c r="X1011" s="89">
        <v>1.1128064E-3</v>
      </c>
      <c r="Y1011" s="90">
        <v>6.9756529500000005E-4</v>
      </c>
      <c r="Z1011" s="102">
        <v>8.708393206519352E-3</v>
      </c>
      <c r="AA1011" s="89">
        <v>6.3564134999999997E-3</v>
      </c>
      <c r="AB1011" s="90">
        <v>2.9516995750000002E-3</v>
      </c>
      <c r="AC1011" s="102">
        <v>1.0304686202673817E-2</v>
      </c>
      <c r="AD1011" s="89">
        <v>2.8612517999999998E-3</v>
      </c>
      <c r="AE1011" s="90">
        <v>1.47782774E-3</v>
      </c>
      <c r="AF1011" s="102">
        <v>3.8372590334845983E-3</v>
      </c>
      <c r="AG1011" s="89">
        <v>1.22679078E-2</v>
      </c>
      <c r="AH1011" s="90">
        <v>1.2004117965E-2</v>
      </c>
      <c r="AI1011" s="102">
        <v>0.10287708435354553</v>
      </c>
      <c r="AJ1011" s="89">
        <v>9.8009799999999994E-2</v>
      </c>
      <c r="AK1011" s="90">
        <v>6.7536753000000005E-2</v>
      </c>
      <c r="AL1011" s="104">
        <v>6.7536753000000005E-2</v>
      </c>
    </row>
    <row r="1012" spans="1:38" x14ac:dyDescent="0.25">
      <c r="A1012" s="71">
        <v>2000</v>
      </c>
      <c r="B1012" s="72">
        <v>7</v>
      </c>
      <c r="C1012" s="89">
        <v>1.2224103099999999</v>
      </c>
      <c r="D1012" s="90">
        <v>0.64846846849999995</v>
      </c>
      <c r="E1012" s="102">
        <v>5.7738289623441448</v>
      </c>
      <c r="F1012" s="89">
        <v>0.34205721</v>
      </c>
      <c r="G1012" s="90">
        <v>0.20257894400000001</v>
      </c>
      <c r="H1012" s="102">
        <v>1.3264859061483047</v>
      </c>
      <c r="I1012" s="89">
        <v>1.25441498</v>
      </c>
      <c r="J1012" s="90">
        <v>2.119886669</v>
      </c>
      <c r="K1012" s="102">
        <v>5.8678639464810152</v>
      </c>
      <c r="L1012" s="89">
        <v>9.4809480000000002E-2</v>
      </c>
      <c r="M1012" s="90">
        <v>6.1641163499999999E-2</v>
      </c>
      <c r="N1012" s="102">
        <v>0.37210947367367392</v>
      </c>
      <c r="O1012" s="89">
        <v>6.1297467071935155E-4</v>
      </c>
      <c r="P1012" s="90">
        <v>8.5430352921310362E-4</v>
      </c>
      <c r="Q1012" s="102">
        <v>3.8624500027962636E-3</v>
      </c>
      <c r="R1012" s="89">
        <v>7.2521479229989872E-4</v>
      </c>
      <c r="S1012" s="90">
        <v>1.0107279635258358E-3</v>
      </c>
      <c r="T1012" s="102">
        <v>3.1501729905063051E-3</v>
      </c>
      <c r="U1012" s="89">
        <v>4.2069248000000002E-3</v>
      </c>
      <c r="V1012" s="90">
        <v>4.3597886750000002E-3</v>
      </c>
      <c r="W1012" s="102">
        <v>4.6864528708564265E-2</v>
      </c>
      <c r="X1012" s="89">
        <v>1.1966756999999999E-3</v>
      </c>
      <c r="Y1012" s="90">
        <v>7.2671718500000001E-4</v>
      </c>
      <c r="Z1012" s="102">
        <v>8.7269747172372299E-3</v>
      </c>
      <c r="AA1012" s="89">
        <v>6.8403557999999996E-3</v>
      </c>
      <c r="AB1012" s="90">
        <v>3.1127549499999998E-3</v>
      </c>
      <c r="AC1012" s="102">
        <v>1.0326678486299061E-2</v>
      </c>
      <c r="AD1012" s="89">
        <v>3.0779878999999998E-3</v>
      </c>
      <c r="AE1012" s="90">
        <v>1.55110301E-3</v>
      </c>
      <c r="AF1012" s="102">
        <v>3.8454545357672408E-3</v>
      </c>
      <c r="AG1012" s="89">
        <v>1.3202307700000001E-2</v>
      </c>
      <c r="AH1012" s="90">
        <v>1.2348702289999999E-2</v>
      </c>
      <c r="AI1012" s="102">
        <v>0.10309655220625244</v>
      </c>
      <c r="AJ1012" s="89">
        <v>9.5109509999999994E-2</v>
      </c>
      <c r="AK1012" s="90">
        <v>6.1846183999999998E-2</v>
      </c>
      <c r="AL1012" s="104">
        <v>6.1846183999999998E-2</v>
      </c>
    </row>
    <row r="1013" spans="1:38" x14ac:dyDescent="0.25">
      <c r="A1013" s="71">
        <v>2000</v>
      </c>
      <c r="B1013" s="72">
        <v>8</v>
      </c>
      <c r="C1013" s="89">
        <v>1.27947159</v>
      </c>
      <c r="D1013" s="90">
        <v>0.65891814049999997</v>
      </c>
      <c r="E1013" s="102">
        <v>5.7689186113896858</v>
      </c>
      <c r="F1013" s="89">
        <v>0.36610621999999998</v>
      </c>
      <c r="G1013" s="90">
        <v>0.21074734949999999</v>
      </c>
      <c r="H1013" s="102">
        <v>1.3319082101723616</v>
      </c>
      <c r="I1013" s="89">
        <v>1.29029288</v>
      </c>
      <c r="J1013" s="90">
        <v>2.127492084</v>
      </c>
      <c r="K1013" s="102">
        <v>5.8723755157492201</v>
      </c>
      <c r="L1013" s="89">
        <v>9.4809480000000002E-2</v>
      </c>
      <c r="M1013" s="90">
        <v>6.1641163499999999E-2</v>
      </c>
      <c r="N1013" s="102">
        <v>0.37235811238293626</v>
      </c>
      <c r="O1013" s="89">
        <v>6.1297467071935155E-4</v>
      </c>
      <c r="P1013" s="90">
        <v>8.5430352921310362E-4</v>
      </c>
      <c r="Q1013" s="102">
        <v>2.6721583857613313E-3</v>
      </c>
      <c r="R1013" s="89">
        <v>7.2521479229989872E-4</v>
      </c>
      <c r="S1013" s="90">
        <v>1.0107279635258358E-3</v>
      </c>
      <c r="T1013" s="102">
        <v>3.1946556408823869E-3</v>
      </c>
      <c r="U1013" s="89">
        <v>4.5030903000000001E-3</v>
      </c>
      <c r="V1013" s="90">
        <v>4.4693512050000004E-3</v>
      </c>
      <c r="W1013" s="102">
        <v>4.7056103460421342E-2</v>
      </c>
      <c r="X1013" s="89">
        <v>1.2815961999999999E-3</v>
      </c>
      <c r="Y1013" s="90">
        <v>7.5537217999999996E-4</v>
      </c>
      <c r="Z1013" s="102">
        <v>8.7626368873905628E-3</v>
      </c>
      <c r="AA1013" s="89">
        <v>7.3212844999999997E-3</v>
      </c>
      <c r="AB1013" s="90">
        <v>3.2710746300000002E-3</v>
      </c>
      <c r="AC1013" s="102">
        <v>1.0368868828793816E-2</v>
      </c>
      <c r="AD1013" s="89">
        <v>3.2946246000000001E-3</v>
      </c>
      <c r="AE1013" s="90">
        <v>1.6233125149999999E-3</v>
      </c>
      <c r="AF1013" s="102">
        <v>3.8611656999441319E-3</v>
      </c>
      <c r="AG1013" s="89">
        <v>1.41303682E-2</v>
      </c>
      <c r="AH1013" s="90">
        <v>1.2685808850000001E-2</v>
      </c>
      <c r="AI1013" s="102">
        <v>0.10351783636045016</v>
      </c>
      <c r="AJ1013" s="89">
        <v>9.5109509999999994E-2</v>
      </c>
      <c r="AK1013" s="90">
        <v>6.1846183999999998E-2</v>
      </c>
      <c r="AL1013" s="104">
        <v>6.1846183999999998E-2</v>
      </c>
    </row>
    <row r="1014" spans="1:38" x14ac:dyDescent="0.25">
      <c r="A1014" s="71">
        <v>2000</v>
      </c>
      <c r="B1014" s="72">
        <v>9</v>
      </c>
      <c r="C1014" s="89">
        <v>1.3372635799999999</v>
      </c>
      <c r="D1014" s="90">
        <v>0.66947030799999996</v>
      </c>
      <c r="E1014" s="102">
        <v>5.7711092373509594</v>
      </c>
      <c r="F1014" s="89">
        <v>0.39002709000000002</v>
      </c>
      <c r="G1014" s="90">
        <v>0.21880922150000001</v>
      </c>
      <c r="H1014" s="102">
        <v>1.333606975447412</v>
      </c>
      <c r="I1014" s="89">
        <v>1.3247971700000001</v>
      </c>
      <c r="J1014" s="90">
        <v>2.1345996789999999</v>
      </c>
      <c r="K1014" s="102">
        <v>5.8771802328612948</v>
      </c>
      <c r="L1014" s="89">
        <v>9.4809480000000002E-2</v>
      </c>
      <c r="M1014" s="90">
        <v>6.1641163499999999E-2</v>
      </c>
      <c r="N1014" s="102">
        <v>0.37246511013654221</v>
      </c>
      <c r="O1014" s="89">
        <v>6.1297467071935155E-4</v>
      </c>
      <c r="P1014" s="90">
        <v>8.5430352921310362E-4</v>
      </c>
      <c r="Q1014" s="102">
        <v>2.6763706287477648E-3</v>
      </c>
      <c r="R1014" s="89">
        <v>7.2521479229989872E-4</v>
      </c>
      <c r="S1014" s="90">
        <v>1.0107279635258358E-3</v>
      </c>
      <c r="T1014" s="102">
        <v>3.2108657470850581E-3</v>
      </c>
      <c r="U1014" s="89">
        <v>4.7972452000000004E-3</v>
      </c>
      <c r="V1014" s="90">
        <v>4.5768681699999997E-3</v>
      </c>
      <c r="W1014" s="102">
        <v>4.7116058262642091E-2</v>
      </c>
      <c r="X1014" s="89">
        <v>1.3646569E-3</v>
      </c>
      <c r="Y1014" s="90">
        <v>7.8371240000000002E-4</v>
      </c>
      <c r="Z1014" s="102">
        <v>8.7738168673670361E-3</v>
      </c>
      <c r="AA1014" s="89">
        <v>7.8008280000000001E-3</v>
      </c>
      <c r="AB1014" s="90">
        <v>3.4286577000000001E-3</v>
      </c>
      <c r="AC1014" s="102">
        <v>1.038208854815649E-2</v>
      </c>
      <c r="AD1014" s="89">
        <v>3.5109503999999998E-3</v>
      </c>
      <c r="AE1014" s="90">
        <v>1.6947555850000001E-3</v>
      </c>
      <c r="AF1014" s="102">
        <v>3.8660931361679108E-3</v>
      </c>
      <c r="AG1014" s="89">
        <v>1.5055165000000001E-2</v>
      </c>
      <c r="AH1014" s="90">
        <v>1.30180438E-2</v>
      </c>
      <c r="AI1014" s="102">
        <v>0.10364995956611979</v>
      </c>
      <c r="AJ1014" s="89">
        <v>9.5109509999999994E-2</v>
      </c>
      <c r="AK1014" s="90">
        <v>6.1846183999999998E-2</v>
      </c>
      <c r="AL1014" s="104">
        <v>6.1846183999999998E-2</v>
      </c>
    </row>
    <row r="1015" spans="1:38" x14ac:dyDescent="0.25">
      <c r="A1015" s="71">
        <v>2000</v>
      </c>
      <c r="B1015" s="72">
        <v>10</v>
      </c>
      <c r="C1015" s="89">
        <v>1.39609889</v>
      </c>
      <c r="D1015" s="90">
        <v>0.68018411099999998</v>
      </c>
      <c r="E1015" s="102">
        <v>5.7709398172183564</v>
      </c>
      <c r="F1015" s="89">
        <v>0.41396960999999999</v>
      </c>
      <c r="G1015" s="90">
        <v>0.22687443800000001</v>
      </c>
      <c r="H1015" s="102">
        <v>1.3334001685563166</v>
      </c>
      <c r="I1015" s="89">
        <v>1.3579312699999999</v>
      </c>
      <c r="J1015" s="90">
        <v>2.1412849719999998</v>
      </c>
      <c r="K1015" s="102">
        <v>5.8772845179397715</v>
      </c>
      <c r="L1015" s="89">
        <v>9.4809480000000002E-2</v>
      </c>
      <c r="M1015" s="90">
        <v>6.1641163499999999E-2</v>
      </c>
      <c r="N1015" s="102">
        <v>0.37248127487675325</v>
      </c>
      <c r="O1015" s="89">
        <v>6.1297467071935155E-4</v>
      </c>
      <c r="P1015" s="90">
        <v>8.5430352921310362E-4</v>
      </c>
      <c r="Q1015" s="102">
        <v>2.6775643927490242E-3</v>
      </c>
      <c r="R1015" s="89">
        <v>7.2521479229989872E-4</v>
      </c>
      <c r="S1015" s="90">
        <v>1.0107279635258358E-3</v>
      </c>
      <c r="T1015" s="102">
        <v>3.2088719139466313E-3</v>
      </c>
      <c r="U1015" s="89">
        <v>5.0915077000000001E-3</v>
      </c>
      <c r="V1015" s="90">
        <v>4.6837185099999996E-3</v>
      </c>
      <c r="W1015" s="102">
        <v>4.7108740191766044E-2</v>
      </c>
      <c r="X1015" s="89">
        <v>1.4489542E-3</v>
      </c>
      <c r="Y1015" s="90">
        <v>8.1208394000000005E-4</v>
      </c>
      <c r="Z1015" s="102">
        <v>8.7724514580466168E-3</v>
      </c>
      <c r="AA1015" s="89">
        <v>8.2793624999999999E-3</v>
      </c>
      <c r="AB1015" s="90">
        <v>3.5857995650000001E-3</v>
      </c>
      <c r="AC1015" s="102">
        <v>1.0380500326571708E-2</v>
      </c>
      <c r="AD1015" s="89">
        <v>3.7249949E-3</v>
      </c>
      <c r="AE1015" s="90">
        <v>1.7660611900000001E-3</v>
      </c>
      <c r="AF1015" s="102">
        <v>3.8654922149836809E-3</v>
      </c>
      <c r="AG1015" s="89">
        <v>1.59783561E-2</v>
      </c>
      <c r="AH1015" s="90">
        <v>1.3347204394999999E-2</v>
      </c>
      <c r="AI1015" s="102">
        <v>0.10363379542326746</v>
      </c>
      <c r="AJ1015" s="89">
        <v>9.5109509999999994E-2</v>
      </c>
      <c r="AK1015" s="90">
        <v>6.1846183999999998E-2</v>
      </c>
      <c r="AL1015" s="104">
        <v>6.1846183999999998E-2</v>
      </c>
    </row>
    <row r="1016" spans="1:38" x14ac:dyDescent="0.25">
      <c r="A1016" s="71">
        <v>2000</v>
      </c>
      <c r="B1016" s="72">
        <v>11</v>
      </c>
      <c r="C1016" s="89">
        <v>1.4561091100000001</v>
      </c>
      <c r="D1016" s="90">
        <v>0.69114681749999995</v>
      </c>
      <c r="E1016" s="102">
        <v>5.7765652756101664</v>
      </c>
      <c r="F1016" s="89">
        <v>0.43790219000000002</v>
      </c>
      <c r="G1016" s="90">
        <v>0.2349412045</v>
      </c>
      <c r="H1016" s="102">
        <v>1.3378424912942464</v>
      </c>
      <c r="I1016" s="89">
        <v>1.38977621</v>
      </c>
      <c r="J1016" s="90">
        <v>2.1475321644999998</v>
      </c>
      <c r="K1016" s="102">
        <v>5.8889513569790921</v>
      </c>
      <c r="L1016" s="89">
        <v>9.4809480000000002E-2</v>
      </c>
      <c r="M1016" s="90">
        <v>6.1641163499999999E-2</v>
      </c>
      <c r="N1016" s="102">
        <v>0.37272005813138182</v>
      </c>
      <c r="O1016" s="89">
        <v>6.1297467071935155E-4</v>
      </c>
      <c r="P1016" s="90">
        <v>8.5430352921310362E-4</v>
      </c>
      <c r="Q1016" s="102">
        <v>2.6873931523214499E-3</v>
      </c>
      <c r="R1016" s="89">
        <v>7.2521479229989872E-4</v>
      </c>
      <c r="S1016" s="90">
        <v>1.0107279635258358E-3</v>
      </c>
      <c r="T1016" s="102">
        <v>3.2513519971124854E-3</v>
      </c>
      <c r="U1016" s="89">
        <v>5.3863582999999996E-3</v>
      </c>
      <c r="V1016" s="90">
        <v>4.7901132449999998E-3</v>
      </c>
      <c r="W1016" s="102">
        <v>4.7265683146170231E-2</v>
      </c>
      <c r="X1016" s="89">
        <v>1.5328048999999999E-3</v>
      </c>
      <c r="Y1016" s="90">
        <v>8.4018545500000005E-4</v>
      </c>
      <c r="Z1016" s="102">
        <v>8.8016852538521373E-3</v>
      </c>
      <c r="AA1016" s="89">
        <v>8.7575416E-3</v>
      </c>
      <c r="AB1016" s="90">
        <v>3.7439842849999998E-3</v>
      </c>
      <c r="AC1016" s="102">
        <v>1.0415064605076537E-2</v>
      </c>
      <c r="AD1016" s="89">
        <v>3.9412262999999996E-3</v>
      </c>
      <c r="AE1016" s="90">
        <v>1.8379255750000001E-3</v>
      </c>
      <c r="AF1016" s="102">
        <v>3.8783746752817615E-3</v>
      </c>
      <c r="AG1016" s="89">
        <v>1.6902202700000001E-2</v>
      </c>
      <c r="AH1016" s="90">
        <v>1.3676089095E-2</v>
      </c>
      <c r="AI1016" s="102">
        <v>0.10397915020665041</v>
      </c>
      <c r="AJ1016" s="89">
        <v>9.5109509999999994E-2</v>
      </c>
      <c r="AK1016" s="90">
        <v>6.1846183999999998E-2</v>
      </c>
      <c r="AL1016" s="104">
        <v>6.1846183999999998E-2</v>
      </c>
    </row>
    <row r="1017" spans="1:38" x14ac:dyDescent="0.25">
      <c r="A1017" s="71">
        <v>2000</v>
      </c>
      <c r="B1017" s="72">
        <v>12</v>
      </c>
      <c r="C1017" s="89">
        <v>1.5173002799999999</v>
      </c>
      <c r="D1017" s="90">
        <v>0.70238278700000001</v>
      </c>
      <c r="E1017" s="102">
        <v>5.7806849337511474</v>
      </c>
      <c r="F1017" s="89">
        <v>0.46186947</v>
      </c>
      <c r="G1017" s="90">
        <v>0.243094909</v>
      </c>
      <c r="H1017" s="102">
        <v>1.3411650459426905</v>
      </c>
      <c r="I1017" s="89">
        <v>1.42048518</v>
      </c>
      <c r="J1017" s="90">
        <v>2.1534151979999998</v>
      </c>
      <c r="K1017" s="102">
        <v>5.8971741707932779</v>
      </c>
      <c r="L1017" s="89">
        <v>9.4809480000000002E-2</v>
      </c>
      <c r="M1017" s="90">
        <v>6.1641163499999999E-2</v>
      </c>
      <c r="N1017" s="102">
        <v>0.37287594104758381</v>
      </c>
      <c r="O1017" s="89">
        <v>6.1297467071935155E-4</v>
      </c>
      <c r="P1017" s="90">
        <v>8.5430352921310362E-4</v>
      </c>
      <c r="Q1017" s="102">
        <v>2.6940646174365319E-3</v>
      </c>
      <c r="R1017" s="89">
        <v>7.2521479229989872E-4</v>
      </c>
      <c r="S1017" s="90">
        <v>1.0107279635258358E-3</v>
      </c>
      <c r="T1017" s="102">
        <v>3.2831555775026194E-3</v>
      </c>
      <c r="U1017" s="89">
        <v>5.6809788999999996E-3</v>
      </c>
      <c r="V1017" s="90">
        <v>4.8968850049999997E-3</v>
      </c>
      <c r="W1017" s="102">
        <v>4.7383145216745193E-2</v>
      </c>
      <c r="X1017" s="89">
        <v>1.6169219E-3</v>
      </c>
      <c r="Y1017" s="90">
        <v>8.6891934500000004E-4</v>
      </c>
      <c r="Z1017" s="102">
        <v>8.8235586732692481E-3</v>
      </c>
      <c r="AA1017" s="89">
        <v>9.2373894000000005E-3</v>
      </c>
      <c r="AB1017" s="90">
        <v>3.9037828900000001E-3</v>
      </c>
      <c r="AC1017" s="102">
        <v>1.044093956147921E-2</v>
      </c>
      <c r="AD1017" s="89">
        <v>4.1566490000000001E-3</v>
      </c>
      <c r="AE1017" s="90">
        <v>1.91031026E-3</v>
      </c>
      <c r="AF1017" s="102">
        <v>3.8880049300129686E-3</v>
      </c>
      <c r="AG1017" s="89">
        <v>1.7828704800000001E-2</v>
      </c>
      <c r="AH1017" s="90">
        <v>1.400654309E-2</v>
      </c>
      <c r="AI1017" s="102">
        <v>0.10423738239732697</v>
      </c>
      <c r="AJ1017" s="89">
        <v>9.5109509999999994E-2</v>
      </c>
      <c r="AK1017" s="90">
        <v>6.1846183999999998E-2</v>
      </c>
      <c r="AL1017" s="104">
        <v>6.1846183999999998E-2</v>
      </c>
    </row>
    <row r="1018" spans="1:38" x14ac:dyDescent="0.25">
      <c r="A1018" s="71">
        <v>2000</v>
      </c>
      <c r="B1018" s="72">
        <v>13</v>
      </c>
      <c r="C1018" s="89">
        <v>1.5801237100000001</v>
      </c>
      <c r="D1018" s="90">
        <v>0.71400389099999995</v>
      </c>
      <c r="E1018" s="102">
        <v>5.7653263328438529</v>
      </c>
      <c r="F1018" s="89">
        <v>0.48604283999999998</v>
      </c>
      <c r="G1018" s="90">
        <v>0.25138596499999999</v>
      </c>
      <c r="H1018" s="102">
        <v>1.3450422318447066</v>
      </c>
      <c r="I1018" s="89">
        <v>1.4499808700000001</v>
      </c>
      <c r="J1018" s="90">
        <v>2.1589982129999998</v>
      </c>
      <c r="K1018" s="102">
        <v>5.8942203647484597</v>
      </c>
      <c r="L1018" s="89">
        <v>9.4809480000000002E-2</v>
      </c>
      <c r="M1018" s="90">
        <v>6.1641163499999999E-2</v>
      </c>
      <c r="N1018" s="102">
        <v>0.37311210910327952</v>
      </c>
      <c r="O1018" s="89">
        <v>6.1297467071935155E-4</v>
      </c>
      <c r="P1018" s="90">
        <v>8.5430352921310362E-4</v>
      </c>
      <c r="Q1018" s="102">
        <v>2.7018472175495112E-3</v>
      </c>
      <c r="R1018" s="89">
        <v>7.2521479229989872E-4</v>
      </c>
      <c r="S1018" s="90">
        <v>1.0107279635258358E-3</v>
      </c>
      <c r="T1018" s="102">
        <v>3.3313925643877469E-3</v>
      </c>
      <c r="U1018" s="89">
        <v>5.9779760999999999E-3</v>
      </c>
      <c r="V1018" s="90">
        <v>5.004652765E-3</v>
      </c>
      <c r="W1018" s="102">
        <v>4.7520054278201516E-2</v>
      </c>
      <c r="X1018" s="89">
        <v>1.7012799999999999E-3</v>
      </c>
      <c r="Y1018" s="90">
        <v>8.9806580500000001E-4</v>
      </c>
      <c r="Z1018" s="102">
        <v>8.8490495931773591E-3</v>
      </c>
      <c r="AA1018" s="89">
        <v>9.7214850000000002E-3</v>
      </c>
      <c r="AB1018" s="90">
        <v>4.0665701800000004E-3</v>
      </c>
      <c r="AC1018" s="102">
        <v>1.0471132001314078E-2</v>
      </c>
      <c r="AD1018" s="89">
        <v>4.3750767999999997E-3</v>
      </c>
      <c r="AE1018" s="90">
        <v>1.9840627749999999E-3</v>
      </c>
      <c r="AF1018" s="102">
        <v>3.899240234475498E-3</v>
      </c>
      <c r="AG1018" s="89">
        <v>1.8761781500000001E-2</v>
      </c>
      <c r="AH1018" s="90">
        <v>1.4340716785000001E-2</v>
      </c>
      <c r="AI1018" s="102">
        <v>0.10453873107222536</v>
      </c>
      <c r="AJ1018" s="89">
        <v>9.5109509999999994E-2</v>
      </c>
      <c r="AK1018" s="90">
        <v>6.1846183999999998E-2</v>
      </c>
      <c r="AL1018" s="104">
        <v>6.1846183999999998E-2</v>
      </c>
    </row>
    <row r="1019" spans="1:38" x14ac:dyDescent="0.25">
      <c r="A1019" s="71">
        <v>2000</v>
      </c>
      <c r="B1019" s="72">
        <v>14</v>
      </c>
      <c r="C1019" s="89">
        <v>1.64451657</v>
      </c>
      <c r="D1019" s="90">
        <v>0.72610963149999996</v>
      </c>
      <c r="E1019" s="102">
        <v>5.5734493731189083</v>
      </c>
      <c r="F1019" s="89">
        <v>0.51045090999999998</v>
      </c>
      <c r="G1019" s="90">
        <v>0.2598750105</v>
      </c>
      <c r="H1019" s="102">
        <v>1.303295230054085</v>
      </c>
      <c r="I1019" s="89">
        <v>1.4784275600000001</v>
      </c>
      <c r="J1019" s="90">
        <v>2.1642240684999998</v>
      </c>
      <c r="K1019" s="102">
        <v>5.9412568916342767</v>
      </c>
      <c r="L1019" s="89">
        <v>9.4809480000000002E-2</v>
      </c>
      <c r="M1019" s="90">
        <v>6.1641163499999999E-2</v>
      </c>
      <c r="N1019" s="102">
        <v>0.35856639731404671</v>
      </c>
      <c r="O1019" s="89">
        <v>6.1297467071935155E-4</v>
      </c>
      <c r="P1019" s="90">
        <v>8.5430352921310362E-4</v>
      </c>
      <c r="Q1019" s="102">
        <v>2.6179755646299702E-3</v>
      </c>
      <c r="R1019" s="89">
        <v>7.2521479229989872E-4</v>
      </c>
      <c r="S1019" s="90">
        <v>1.0107279635258358E-3</v>
      </c>
      <c r="T1019" s="102">
        <v>3.3875862951549861E-3</v>
      </c>
      <c r="U1019" s="89">
        <v>6.2782411999999996E-3</v>
      </c>
      <c r="V1019" s="90">
        <v>5.114315415E-3</v>
      </c>
      <c r="W1019" s="102">
        <v>4.604509815427666E-2</v>
      </c>
      <c r="X1019" s="89">
        <v>1.7863472E-3</v>
      </c>
      <c r="Y1019" s="90">
        <v>9.2769095999999996E-4</v>
      </c>
      <c r="Z1019" s="102">
        <v>8.5743813287990737E-3</v>
      </c>
      <c r="AA1019" s="89">
        <v>1.0207988499999999E-2</v>
      </c>
      <c r="AB1019" s="90">
        <v>4.2334053099999996E-3</v>
      </c>
      <c r="AC1019" s="102">
        <v>1.0146122139394132E-2</v>
      </c>
      <c r="AD1019" s="89">
        <v>4.5930379999999998E-3</v>
      </c>
      <c r="AE1019" s="90">
        <v>2.0595868799999999E-3</v>
      </c>
      <c r="AF1019" s="102">
        <v>3.7782165972299708E-3</v>
      </c>
      <c r="AG1019" s="89">
        <v>1.9702247499999999E-2</v>
      </c>
      <c r="AH1019" s="90">
        <v>1.4680792885E-2</v>
      </c>
      <c r="AI1019" s="102">
        <v>0.10129393253078613</v>
      </c>
      <c r="AJ1019" s="89">
        <v>9.5109509999999994E-2</v>
      </c>
      <c r="AK1019" s="90">
        <v>6.1846183999999998E-2</v>
      </c>
      <c r="AL1019" s="104">
        <v>6.1846183999999998E-2</v>
      </c>
    </row>
    <row r="1020" spans="1:38" x14ac:dyDescent="0.25">
      <c r="A1020" s="71">
        <v>2000</v>
      </c>
      <c r="B1020" s="72">
        <v>15</v>
      </c>
      <c r="C1020" s="89">
        <v>1.71063206</v>
      </c>
      <c r="D1020" s="90">
        <v>0.73873364750000003</v>
      </c>
      <c r="E1020" s="102">
        <v>5.5810381645429441</v>
      </c>
      <c r="F1020" s="89">
        <v>0.53512493000000005</v>
      </c>
      <c r="G1020" s="90">
        <v>0.26858577750000001</v>
      </c>
      <c r="H1020" s="102">
        <v>1.3094201428663659</v>
      </c>
      <c r="I1020" s="89">
        <v>1.50594541</v>
      </c>
      <c r="J1020" s="90">
        <v>2.1692846575</v>
      </c>
      <c r="K1020" s="102">
        <v>5.9570846584818167</v>
      </c>
      <c r="L1020" s="89">
        <v>9.4809480000000002E-2</v>
      </c>
      <c r="M1020" s="90">
        <v>6.1641163499999999E-2</v>
      </c>
      <c r="N1020" s="102">
        <v>0.35885237337703341</v>
      </c>
      <c r="O1020" s="89">
        <v>6.1297467071935155E-4</v>
      </c>
      <c r="P1020" s="90">
        <v>8.5430352921310362E-4</v>
      </c>
      <c r="Q1020" s="102">
        <v>2.6324071165801191E-3</v>
      </c>
      <c r="R1020" s="89">
        <v>7.2521479229989872E-4</v>
      </c>
      <c r="S1020" s="90">
        <v>1.0107279635258358E-3</v>
      </c>
      <c r="T1020" s="102">
        <v>3.4484007662655752E-3</v>
      </c>
      <c r="U1020" s="89">
        <v>6.5808576999999997E-3</v>
      </c>
      <c r="V1020" s="90">
        <v>5.2264682450000001E-3</v>
      </c>
      <c r="W1020" s="102">
        <v>4.626159336619233E-2</v>
      </c>
      <c r="X1020" s="89">
        <v>1.8726556E-3</v>
      </c>
      <c r="Y1020" s="90">
        <v>9.5824269000000005E-4</v>
      </c>
      <c r="Z1020" s="102">
        <v>8.6146904971527872E-3</v>
      </c>
      <c r="AA1020" s="89">
        <v>1.0700658700000001E-2</v>
      </c>
      <c r="AB1020" s="90">
        <v>4.4055429E-3</v>
      </c>
      <c r="AC1020" s="102">
        <v>1.0193807964355204E-2</v>
      </c>
      <c r="AD1020" s="89">
        <v>4.8154471999999997E-3</v>
      </c>
      <c r="AE1020" s="90">
        <v>2.1375090449999999E-3</v>
      </c>
      <c r="AF1020" s="102">
        <v>3.795974721386972E-3</v>
      </c>
      <c r="AG1020" s="89">
        <v>2.06527346E-2</v>
      </c>
      <c r="AH1020" s="90">
        <v>1.5029624510000001E-2</v>
      </c>
      <c r="AI1020" s="102">
        <v>0.10177013000195584</v>
      </c>
      <c r="AJ1020" s="89">
        <v>9.5109509999999994E-2</v>
      </c>
      <c r="AK1020" s="90">
        <v>6.1846183999999998E-2</v>
      </c>
      <c r="AL1020" s="104">
        <v>6.1846183999999998E-2</v>
      </c>
    </row>
    <row r="1021" spans="1:38" x14ac:dyDescent="0.25">
      <c r="A1021" s="71">
        <v>2000</v>
      </c>
      <c r="B1021" s="72">
        <v>16</v>
      </c>
      <c r="C1021" s="89">
        <v>1.77859583</v>
      </c>
      <c r="D1021" s="90">
        <v>0.75196911600000005</v>
      </c>
      <c r="E1021" s="102">
        <v>5.5889808736634157</v>
      </c>
      <c r="F1021" s="89">
        <v>0.55999989999999999</v>
      </c>
      <c r="G1021" s="90">
        <v>0.27762921899999998</v>
      </c>
      <c r="H1021" s="102">
        <v>1.3158119638333616</v>
      </c>
      <c r="I1021" s="89">
        <v>1.5325061600000001</v>
      </c>
      <c r="J1021" s="90">
        <v>2.1740657605</v>
      </c>
      <c r="K1021" s="102">
        <v>5.9735785860190918</v>
      </c>
      <c r="L1021" s="89">
        <v>9.4809480000000002E-2</v>
      </c>
      <c r="M1021" s="90">
        <v>6.1641163499999999E-2</v>
      </c>
      <c r="N1021" s="102">
        <v>0.35915090359709589</v>
      </c>
      <c r="O1021" s="89">
        <v>6.1297467071935155E-4</v>
      </c>
      <c r="P1021" s="90">
        <v>8.5430352921310362E-4</v>
      </c>
      <c r="Q1021" s="102">
        <v>2.6452490701665797E-3</v>
      </c>
      <c r="R1021" s="89">
        <v>7.2521479229989872E-4</v>
      </c>
      <c r="S1021" s="90">
        <v>1.0107279635258358E-3</v>
      </c>
      <c r="T1021" s="102">
        <v>3.5118371046546919E-3</v>
      </c>
      <c r="U1021" s="89">
        <v>6.8884000999999999E-3</v>
      </c>
      <c r="V1021" s="90">
        <v>5.3417945200000001E-3</v>
      </c>
      <c r="W1021" s="102">
        <v>4.648743194393349E-2</v>
      </c>
      <c r="X1021" s="89">
        <v>1.9603607000000002E-3</v>
      </c>
      <c r="Y1021" s="90">
        <v>9.8995342500000005E-4</v>
      </c>
      <c r="Z1021" s="102">
        <v>8.6567652660766627E-3</v>
      </c>
      <c r="AA1021" s="89">
        <v>1.12008378E-2</v>
      </c>
      <c r="AB1021" s="90">
        <v>4.5835372800000001E-3</v>
      </c>
      <c r="AC1021" s="102">
        <v>1.0243572283154267E-2</v>
      </c>
      <c r="AD1021" s="89">
        <v>5.0403339999999996E-3</v>
      </c>
      <c r="AE1021" s="90">
        <v>2.2179605350000002E-3</v>
      </c>
      <c r="AF1021" s="102">
        <v>3.814511870675173E-3</v>
      </c>
      <c r="AG1021" s="89">
        <v>2.1616500399999999E-2</v>
      </c>
      <c r="AH1021" s="90">
        <v>1.538880166E-2</v>
      </c>
      <c r="AI1021" s="102">
        <v>0.10226708993495244</v>
      </c>
      <c r="AJ1021" s="89">
        <v>9.5109509999999994E-2</v>
      </c>
      <c r="AK1021" s="90">
        <v>6.1846183999999998E-2</v>
      </c>
      <c r="AL1021" s="104">
        <v>6.1846183999999998E-2</v>
      </c>
    </row>
    <row r="1022" spans="1:38" x14ac:dyDescent="0.25">
      <c r="A1022" s="71">
        <v>2000</v>
      </c>
      <c r="B1022" s="72">
        <v>17</v>
      </c>
      <c r="C1022" s="89">
        <v>1.8489395799999999</v>
      </c>
      <c r="D1022" s="90">
        <v>0.76595301800000004</v>
      </c>
      <c r="E1022" s="102">
        <v>5.5972136934886381</v>
      </c>
      <c r="F1022" s="89">
        <v>0.58544081999999997</v>
      </c>
      <c r="G1022" s="90">
        <v>0.2869978145</v>
      </c>
      <c r="H1022" s="102">
        <v>1.3224550167978595</v>
      </c>
      <c r="I1022" s="89">
        <v>1.55824323</v>
      </c>
      <c r="J1022" s="90">
        <v>2.1786996264999998</v>
      </c>
      <c r="K1022" s="102">
        <v>5.9907111756777347</v>
      </c>
      <c r="L1022" s="89">
        <v>9.4809480000000002E-2</v>
      </c>
      <c r="M1022" s="90">
        <v>6.1641163499999999E-2</v>
      </c>
      <c r="N1022" s="102">
        <v>0.35945989654853622</v>
      </c>
      <c r="O1022" s="89">
        <v>6.1297467071935155E-4</v>
      </c>
      <c r="P1022" s="90">
        <v>8.5430352921310362E-4</v>
      </c>
      <c r="Q1022" s="102">
        <v>2.6585913677107491E-3</v>
      </c>
      <c r="R1022" s="89">
        <v>7.2521479229989872E-4</v>
      </c>
      <c r="S1022" s="90">
        <v>1.0107279635258358E-3</v>
      </c>
      <c r="T1022" s="102">
        <v>3.5777549782877961E-3</v>
      </c>
      <c r="U1022" s="89">
        <v>7.2002643000000002E-3</v>
      </c>
      <c r="V1022" s="90">
        <v>5.4614089299999998E-3</v>
      </c>
      <c r="W1022" s="102">
        <v>4.6722064311805062E-2</v>
      </c>
      <c r="X1022" s="89">
        <v>2.0486192999999999E-3</v>
      </c>
      <c r="Y1022" s="90">
        <v>1.0227868350000001E-3</v>
      </c>
      <c r="Z1022" s="102">
        <v>8.7004624713689169E-3</v>
      </c>
      <c r="AA1022" s="89">
        <v>1.17074743E-2</v>
      </c>
      <c r="AB1022" s="90">
        <v>4.7693397900000004E-3</v>
      </c>
      <c r="AC1022" s="102">
        <v>1.0295285928595445E-2</v>
      </c>
      <c r="AD1022" s="89">
        <v>5.2680701999999998E-3</v>
      </c>
      <c r="AE1022" s="90">
        <v>2.3017548199999998E-3</v>
      </c>
      <c r="AF1022" s="102">
        <v>3.8337602886530384E-3</v>
      </c>
      <c r="AG1022" s="89">
        <v>2.2595760100000001E-2</v>
      </c>
      <c r="AH1022" s="90">
        <v>1.5760860434999999E-2</v>
      </c>
      <c r="AI1022" s="102">
        <v>0.10278319507071194</v>
      </c>
      <c r="AJ1022" s="89">
        <v>9.5109509999999994E-2</v>
      </c>
      <c r="AK1022" s="90">
        <v>6.1846183999999998E-2</v>
      </c>
      <c r="AL1022" s="104">
        <v>6.1846183999999998E-2</v>
      </c>
    </row>
    <row r="1023" spans="1:38" x14ac:dyDescent="0.25">
      <c r="A1023" s="71">
        <v>2000</v>
      </c>
      <c r="B1023" s="72">
        <v>18</v>
      </c>
      <c r="C1023" s="89">
        <v>1.9213446599999999</v>
      </c>
      <c r="D1023" s="90">
        <v>0.78070075149999996</v>
      </c>
      <c r="E1023" s="102">
        <v>5.5951879000181828</v>
      </c>
      <c r="F1023" s="89">
        <v>0.61123247000000003</v>
      </c>
      <c r="G1023" s="90">
        <v>0.2968216635</v>
      </c>
      <c r="H1023" s="102">
        <v>1.3286611665119223</v>
      </c>
      <c r="I1023" s="89">
        <v>1.5832202399999999</v>
      </c>
      <c r="J1023" s="90">
        <v>2.1831370479999999</v>
      </c>
      <c r="K1023" s="102">
        <v>6.0004300843438347</v>
      </c>
      <c r="L1023" s="89">
        <v>9.4809480000000002E-2</v>
      </c>
      <c r="M1023" s="90">
        <v>6.1641163499999999E-2</v>
      </c>
      <c r="N1023" s="102">
        <v>0.35977663049144876</v>
      </c>
      <c r="O1023" s="89">
        <v>6.1297467071935155E-4</v>
      </c>
      <c r="P1023" s="90">
        <v>8.5430352921310362E-4</v>
      </c>
      <c r="Q1023" s="102">
        <v>2.6710650737484078E-3</v>
      </c>
      <c r="R1023" s="89">
        <v>7.2521479229989872E-4</v>
      </c>
      <c r="S1023" s="90">
        <v>1.0107279635258358E-3</v>
      </c>
      <c r="T1023" s="102">
        <v>3.6448779921010358E-3</v>
      </c>
      <c r="U1023" s="89">
        <v>7.5179733000000004E-3</v>
      </c>
      <c r="V1023" s="90">
        <v>5.585915835E-3</v>
      </c>
      <c r="W1023" s="102">
        <v>4.6941385478113953E-2</v>
      </c>
      <c r="X1023" s="89">
        <v>2.1392451000000002E-3</v>
      </c>
      <c r="Y1023" s="90">
        <v>1.0572662100000001E-3</v>
      </c>
      <c r="Z1023" s="102">
        <v>8.7412924628478654E-3</v>
      </c>
      <c r="AA1023" s="89">
        <v>1.22236494E-2</v>
      </c>
      <c r="AB1023" s="90">
        <v>4.9634492049999996E-3</v>
      </c>
      <c r="AC1023" s="102">
        <v>1.0343606275419436E-2</v>
      </c>
      <c r="AD1023" s="89">
        <v>5.5007566999999997E-3</v>
      </c>
      <c r="AE1023" s="90">
        <v>2.3894451850000002E-3</v>
      </c>
      <c r="AF1023" s="102">
        <v>3.8517606753101256E-3</v>
      </c>
      <c r="AG1023" s="89">
        <v>2.35924588E-2</v>
      </c>
      <c r="AH1023" s="90">
        <v>1.6148886585000001E-2</v>
      </c>
      <c r="AI1023" s="102">
        <v>0.10326566687000419</v>
      </c>
      <c r="AJ1023" s="89">
        <v>9.5109509999999994E-2</v>
      </c>
      <c r="AK1023" s="90">
        <v>6.1846183999999998E-2</v>
      </c>
      <c r="AL1023" s="104">
        <v>6.1846183999999998E-2</v>
      </c>
    </row>
    <row r="1024" spans="1:38" x14ac:dyDescent="0.25">
      <c r="A1024" s="71">
        <v>2000</v>
      </c>
      <c r="B1024" s="72">
        <v>19</v>
      </c>
      <c r="C1024" s="89">
        <v>1.99643225</v>
      </c>
      <c r="D1024" s="90">
        <v>0.79635641749999997</v>
      </c>
      <c r="E1024" s="102">
        <v>5.6034830165934384</v>
      </c>
      <c r="F1024" s="89">
        <v>0.63760313000000002</v>
      </c>
      <c r="G1024" s="90">
        <v>0.30709597799999999</v>
      </c>
      <c r="H1024" s="102">
        <v>1.3353603599249866</v>
      </c>
      <c r="I1024" s="89">
        <v>1.6075553899999999</v>
      </c>
      <c r="J1024" s="90">
        <v>2.1874771165000002</v>
      </c>
      <c r="K1024" s="102">
        <v>6.0177058106791712</v>
      </c>
      <c r="L1024" s="89">
        <v>9.4809480000000002E-2</v>
      </c>
      <c r="M1024" s="90">
        <v>6.1641163499999999E-2</v>
      </c>
      <c r="N1024" s="102">
        <v>0.36008865663619177</v>
      </c>
      <c r="O1024" s="89">
        <v>6.1297467071935155E-4</v>
      </c>
      <c r="P1024" s="90">
        <v>8.5430352921310362E-4</v>
      </c>
      <c r="Q1024" s="102">
        <v>2.6845158401270085E-3</v>
      </c>
      <c r="R1024" s="89">
        <v>7.2521479229989872E-4</v>
      </c>
      <c r="S1024" s="90">
        <v>1.0107279635258358E-3</v>
      </c>
      <c r="T1024" s="102">
        <v>3.7113722531646022E-3</v>
      </c>
      <c r="U1024" s="89">
        <v>7.8413758999999993E-3</v>
      </c>
      <c r="V1024" s="90">
        <v>5.7159145449999999E-3</v>
      </c>
      <c r="W1024" s="102">
        <v>4.7177993676388787E-2</v>
      </c>
      <c r="X1024" s="89">
        <v>2.2317699000000001E-3</v>
      </c>
      <c r="Y1024" s="90">
        <v>1.093157815E-3</v>
      </c>
      <c r="Z1024" s="102">
        <v>8.7853608579563525E-3</v>
      </c>
      <c r="AA1024" s="89">
        <v>1.27512227E-2</v>
      </c>
      <c r="AB1024" s="90">
        <v>5.1675249600000002E-3</v>
      </c>
      <c r="AC1024" s="102">
        <v>1.0395749532732024E-2</v>
      </c>
      <c r="AD1024" s="89">
        <v>5.7382628999999999E-3</v>
      </c>
      <c r="AE1024" s="90">
        <v>2.4815105099999998E-3</v>
      </c>
      <c r="AF1024" s="102">
        <v>3.8711734075413486E-3</v>
      </c>
      <c r="AG1024" s="89">
        <v>2.4610013300000001E-2</v>
      </c>
      <c r="AH1024" s="90">
        <v>1.6554426444999999E-2</v>
      </c>
      <c r="AI1024" s="102">
        <v>0.10378617508778192</v>
      </c>
      <c r="AJ1024" s="89">
        <v>9.5109509999999994E-2</v>
      </c>
      <c r="AK1024" s="90">
        <v>6.1846183999999998E-2</v>
      </c>
      <c r="AL1024" s="104">
        <v>6.1846183999999998E-2</v>
      </c>
    </row>
    <row r="1025" spans="1:38" x14ac:dyDescent="0.25">
      <c r="A1025" s="71">
        <v>2000</v>
      </c>
      <c r="B1025" s="72">
        <v>20</v>
      </c>
      <c r="C1025" s="89">
        <v>2.0740917099999998</v>
      </c>
      <c r="D1025" s="90">
        <v>0.81302974750000001</v>
      </c>
      <c r="E1025" s="102">
        <v>5.6115705846122195</v>
      </c>
      <c r="F1025" s="89">
        <v>0.66453757000000002</v>
      </c>
      <c r="G1025" s="90">
        <v>0.31793922600000002</v>
      </c>
      <c r="H1025" s="102">
        <v>1.3418675928606645</v>
      </c>
      <c r="I1025" s="89">
        <v>1.6311491300000001</v>
      </c>
      <c r="J1025" s="90">
        <v>2.1917127155</v>
      </c>
      <c r="K1025" s="102">
        <v>6.0344961619417994</v>
      </c>
      <c r="L1025" s="89">
        <v>9.4809480000000002E-2</v>
      </c>
      <c r="M1025" s="90">
        <v>6.1641163499999999E-2</v>
      </c>
      <c r="N1025" s="102">
        <v>0.36039381263190029</v>
      </c>
      <c r="O1025" s="89">
        <v>6.1297467071935155E-4</v>
      </c>
      <c r="P1025" s="90">
        <v>8.5430352921310362E-4</v>
      </c>
      <c r="Q1025" s="102">
        <v>2.6990687077810801E-3</v>
      </c>
      <c r="R1025" s="89">
        <v>7.2521479229989872E-4</v>
      </c>
      <c r="S1025" s="90">
        <v>1.0107279635258358E-3</v>
      </c>
      <c r="T1025" s="102">
        <v>3.7759590115281475E-3</v>
      </c>
      <c r="U1025" s="89">
        <v>8.1739654999999998E-3</v>
      </c>
      <c r="V1025" s="90">
        <v>5.8524436150000003E-3</v>
      </c>
      <c r="W1025" s="102">
        <v>4.7407853107502521E-2</v>
      </c>
      <c r="X1025" s="89">
        <v>2.3263757000000001E-3</v>
      </c>
      <c r="Y1025" s="90">
        <v>1.131136325E-3</v>
      </c>
      <c r="Z1025" s="102">
        <v>8.8281727221205634E-3</v>
      </c>
      <c r="AA1025" s="89">
        <v>1.3290595699999999E-2</v>
      </c>
      <c r="AB1025" s="90">
        <v>5.3829902299999998E-3</v>
      </c>
      <c r="AC1025" s="102">
        <v>1.0446408411422853E-2</v>
      </c>
      <c r="AD1025" s="89">
        <v>5.9810352999999997E-3</v>
      </c>
      <c r="AE1025" s="90">
        <v>2.5787882650000001E-3</v>
      </c>
      <c r="AF1025" s="102">
        <v>3.8900398650559536E-3</v>
      </c>
      <c r="AG1025" s="89">
        <v>2.56499556E-2</v>
      </c>
      <c r="AH1025" s="90">
        <v>1.6980369780000001E-2</v>
      </c>
      <c r="AI1025" s="102">
        <v>0.10429193610949337</v>
      </c>
      <c r="AJ1025" s="89">
        <v>9.5109509999999994E-2</v>
      </c>
      <c r="AK1025" s="90">
        <v>6.1846183999999998E-2</v>
      </c>
      <c r="AL1025" s="104">
        <v>6.1846183999999998E-2</v>
      </c>
    </row>
    <row r="1026" spans="1:38" x14ac:dyDescent="0.25">
      <c r="A1026" s="71">
        <v>2000</v>
      </c>
      <c r="B1026" s="72">
        <v>21</v>
      </c>
      <c r="C1026" s="89">
        <v>2.1547496900000001</v>
      </c>
      <c r="D1026" s="90">
        <v>0.83080296350000005</v>
      </c>
      <c r="E1026" s="102">
        <v>5.6191299837078486</v>
      </c>
      <c r="F1026" s="89">
        <v>0.69210421</v>
      </c>
      <c r="G1026" s="90">
        <v>0.32942002650000002</v>
      </c>
      <c r="H1026" s="102">
        <v>1.3479652534226096</v>
      </c>
      <c r="I1026" s="89">
        <v>1.6541140599999999</v>
      </c>
      <c r="J1026" s="90">
        <v>2.1958684239999999</v>
      </c>
      <c r="K1026" s="102">
        <v>6.0502207801789067</v>
      </c>
      <c r="L1026" s="89">
        <v>9.4809480000000002E-2</v>
      </c>
      <c r="M1026" s="90">
        <v>6.1641163499999999E-2</v>
      </c>
      <c r="N1026" s="102">
        <v>0.36067766793757272</v>
      </c>
      <c r="O1026" s="89">
        <v>6.1297467071935155E-4</v>
      </c>
      <c r="P1026" s="90">
        <v>8.5430352921310362E-4</v>
      </c>
      <c r="Q1026" s="102">
        <v>2.7113293508848899E-3</v>
      </c>
      <c r="R1026" s="89">
        <v>7.2521479229989872E-4</v>
      </c>
      <c r="S1026" s="90">
        <v>1.0107279635258358E-3</v>
      </c>
      <c r="T1026" s="102">
        <v>3.8365021056838088E-3</v>
      </c>
      <c r="U1026" s="89">
        <v>8.5140029999999992E-3</v>
      </c>
      <c r="V1026" s="90">
        <v>5.9963543100000002E-3</v>
      </c>
      <c r="W1026" s="102">
        <v>4.7623419766041356E-2</v>
      </c>
      <c r="X1026" s="89">
        <v>2.4221118000000001E-3</v>
      </c>
      <c r="Y1026" s="90">
        <v>1.171185735E-3</v>
      </c>
      <c r="Z1026" s="102">
        <v>8.8682847200292868E-3</v>
      </c>
      <c r="AA1026" s="89">
        <v>1.3843024900000001E-2</v>
      </c>
      <c r="AB1026" s="90">
        <v>5.6109720500000003E-3</v>
      </c>
      <c r="AC1026" s="102">
        <v>1.0493878133025559E-2</v>
      </c>
      <c r="AD1026" s="89">
        <v>6.2297578999999997E-3</v>
      </c>
      <c r="AE1026" s="90">
        <v>2.6815888150000002E-3</v>
      </c>
      <c r="AF1026" s="102">
        <v>3.9077163544702816E-3</v>
      </c>
      <c r="AG1026" s="89">
        <v>2.6717382099999999E-2</v>
      </c>
      <c r="AH1026" s="90">
        <v>1.7430220650000001E-2</v>
      </c>
      <c r="AI1026" s="102">
        <v>0.10476589414013485</v>
      </c>
      <c r="AJ1026" s="89">
        <v>9.5109509999999994E-2</v>
      </c>
      <c r="AK1026" s="90">
        <v>6.1846183999999998E-2</v>
      </c>
      <c r="AL1026" s="104">
        <v>6.1846183999999998E-2</v>
      </c>
    </row>
    <row r="1027" spans="1:38" x14ac:dyDescent="0.25">
      <c r="A1027" s="71">
        <v>2000</v>
      </c>
      <c r="B1027" s="72">
        <v>22</v>
      </c>
      <c r="C1027" s="89">
        <v>2.2384293300000002</v>
      </c>
      <c r="D1027" s="90">
        <v>0.84978125900000001</v>
      </c>
      <c r="E1027" s="102">
        <v>5.6259610701770937</v>
      </c>
      <c r="F1027" s="89">
        <v>0.72051268999999996</v>
      </c>
      <c r="G1027" s="90">
        <v>0.34159365549999998</v>
      </c>
      <c r="H1027" s="102">
        <v>1.3534640511401548</v>
      </c>
      <c r="I1027" s="89">
        <v>1.67672113</v>
      </c>
      <c r="J1027" s="90">
        <v>2.1999772405</v>
      </c>
      <c r="K1027" s="102">
        <v>6.0644237538997938</v>
      </c>
      <c r="L1027" s="89">
        <v>9.4809480000000002E-2</v>
      </c>
      <c r="M1027" s="90">
        <v>6.1641163499999999E-2</v>
      </c>
      <c r="N1027" s="102">
        <v>0.36093509588995942</v>
      </c>
      <c r="O1027" s="89">
        <v>6.1297467071935155E-4</v>
      </c>
      <c r="P1027" s="90">
        <v>8.5430352921310362E-4</v>
      </c>
      <c r="Q1027" s="102">
        <v>2.7223845573361568E-3</v>
      </c>
      <c r="R1027" s="89">
        <v>7.2521479229989872E-4</v>
      </c>
      <c r="S1027" s="90">
        <v>1.0107279635258358E-3</v>
      </c>
      <c r="T1027" s="102">
        <v>3.8910651462270253E-3</v>
      </c>
      <c r="U1027" s="89">
        <v>8.8624218000000008E-3</v>
      </c>
      <c r="V1027" s="90">
        <v>6.1487839400000003E-3</v>
      </c>
      <c r="W1027" s="102">
        <v>4.781759119318877E-2</v>
      </c>
      <c r="X1027" s="89">
        <v>2.5224563999999999E-3</v>
      </c>
      <c r="Y1027" s="90">
        <v>1.213903675E-3</v>
      </c>
      <c r="Z1027" s="102">
        <v>8.9044691676012228E-3</v>
      </c>
      <c r="AA1027" s="89">
        <v>1.44095444E-2</v>
      </c>
      <c r="AB1027" s="90">
        <v>5.8528217999999996E-3</v>
      </c>
      <c r="AC1027" s="102">
        <v>1.0536668186407579E-2</v>
      </c>
      <c r="AD1027" s="89">
        <v>6.4849330999999996E-3</v>
      </c>
      <c r="AE1027" s="90">
        <v>2.79057055E-3</v>
      </c>
      <c r="AF1027" s="102">
        <v>3.9236539829439667E-3</v>
      </c>
      <c r="AG1027" s="89">
        <v>2.7811297299999999E-2</v>
      </c>
      <c r="AH1027" s="90">
        <v>1.790643372E-2</v>
      </c>
      <c r="AI1027" s="102">
        <v>0.10519325060352928</v>
      </c>
      <c r="AJ1027" s="89">
        <v>9.5109509999999994E-2</v>
      </c>
      <c r="AK1027" s="90">
        <v>6.1846183999999998E-2</v>
      </c>
      <c r="AL1027" s="104">
        <v>6.1846183999999998E-2</v>
      </c>
    </row>
    <row r="1028" spans="1:38" x14ac:dyDescent="0.25">
      <c r="A1028" s="71">
        <v>2000</v>
      </c>
      <c r="B1028" s="72">
        <v>23</v>
      </c>
      <c r="C1028" s="89">
        <v>2.3253833699999999</v>
      </c>
      <c r="D1028" s="90">
        <v>0.87017039299999999</v>
      </c>
      <c r="E1028" s="102">
        <v>5.6316071533669447</v>
      </c>
      <c r="F1028" s="89">
        <v>0.74970097000000002</v>
      </c>
      <c r="G1028" s="90">
        <v>0.35452890450000002</v>
      </c>
      <c r="H1028" s="102">
        <v>1.3580156378100334</v>
      </c>
      <c r="I1028" s="89">
        <v>1.69876564</v>
      </c>
      <c r="J1028" s="90">
        <v>2.2041041725000001</v>
      </c>
      <c r="K1028" s="102">
        <v>6.0761588814964336</v>
      </c>
      <c r="L1028" s="89">
        <v>9.4809480000000002E-2</v>
      </c>
      <c r="M1028" s="90">
        <v>6.1641163499999999E-2</v>
      </c>
      <c r="N1028" s="102">
        <v>0.36114669526499987</v>
      </c>
      <c r="O1028" s="89">
        <v>6.1297467071935155E-4</v>
      </c>
      <c r="P1028" s="90">
        <v>8.5430352921310362E-4</v>
      </c>
      <c r="Q1028" s="102">
        <v>2.73153074299415E-3</v>
      </c>
      <c r="R1028" s="89">
        <v>7.2521479229989872E-4</v>
      </c>
      <c r="S1028" s="90">
        <v>1.0107279635258358E-3</v>
      </c>
      <c r="T1028" s="102">
        <v>3.9362456008139781E-3</v>
      </c>
      <c r="U1028" s="89">
        <v>9.2212588999999994E-3</v>
      </c>
      <c r="V1028" s="90">
        <v>6.3103712500000003E-3</v>
      </c>
      <c r="W1028" s="102">
        <v>4.7978508451975169E-2</v>
      </c>
      <c r="X1028" s="89">
        <v>2.6238008000000002E-3</v>
      </c>
      <c r="Y1028" s="90">
        <v>1.2593109050000001E-3</v>
      </c>
      <c r="Z1028" s="102">
        <v>8.9344058587764903E-3</v>
      </c>
      <c r="AA1028" s="89">
        <v>1.49933615E-2</v>
      </c>
      <c r="AB1028" s="90">
        <v>6.1107300899999996E-3</v>
      </c>
      <c r="AC1028" s="102">
        <v>1.0572138437131139E-2</v>
      </c>
      <c r="AD1028" s="89">
        <v>6.7472143000000002E-3</v>
      </c>
      <c r="AE1028" s="90">
        <v>2.9068908550000001E-3</v>
      </c>
      <c r="AF1028" s="102">
        <v>3.9368465972207892E-3</v>
      </c>
      <c r="AG1028" s="89">
        <v>2.89368318E-2</v>
      </c>
      <c r="AH1028" s="90">
        <v>1.8412177960000001E-2</v>
      </c>
      <c r="AI1028" s="102">
        <v>0.10554702129092017</v>
      </c>
      <c r="AJ1028" s="89">
        <v>9.5109509999999994E-2</v>
      </c>
      <c r="AK1028" s="90">
        <v>6.1846183999999998E-2</v>
      </c>
      <c r="AL1028" s="104">
        <v>6.1846183999999998E-2</v>
      </c>
    </row>
    <row r="1029" spans="1:38" x14ac:dyDescent="0.25">
      <c r="A1029" s="71">
        <v>2000</v>
      </c>
      <c r="B1029" s="72">
        <v>24</v>
      </c>
      <c r="C1029" s="89">
        <v>2.4157565499999998</v>
      </c>
      <c r="D1029" s="90">
        <v>0.89200979049999995</v>
      </c>
      <c r="E1029" s="102">
        <v>5.635835715754073</v>
      </c>
      <c r="F1029" s="89">
        <v>0.77966827000000005</v>
      </c>
      <c r="G1029" s="90">
        <v>0.36834205549999999</v>
      </c>
      <c r="H1029" s="102">
        <v>1.3614222328963512</v>
      </c>
      <c r="I1029" s="89">
        <v>1.7204025199999999</v>
      </c>
      <c r="J1029" s="90">
        <v>2.2081894425000002</v>
      </c>
      <c r="K1029" s="102">
        <v>6.0849773104151579</v>
      </c>
      <c r="L1029" s="89">
        <v>9.4809480000000002E-2</v>
      </c>
      <c r="M1029" s="90">
        <v>6.1641163499999999E-2</v>
      </c>
      <c r="N1029" s="102">
        <v>0.36130571887185742</v>
      </c>
      <c r="O1029" s="89">
        <v>6.1297467071935155E-4</v>
      </c>
      <c r="P1029" s="90">
        <v>8.5430352921310362E-4</v>
      </c>
      <c r="Q1029" s="102">
        <v>2.7383771032325594E-3</v>
      </c>
      <c r="R1029" s="89">
        <v>7.2521479229989872E-4</v>
      </c>
      <c r="S1029" s="90">
        <v>1.0107279635258358E-3</v>
      </c>
      <c r="T1029" s="102">
        <v>3.9699679283486796E-3</v>
      </c>
      <c r="U1029" s="89">
        <v>9.5900758999999999E-3</v>
      </c>
      <c r="V1029" s="90">
        <v>6.4823910600000003E-3</v>
      </c>
      <c r="W1029" s="102">
        <v>4.8098765691529023E-2</v>
      </c>
      <c r="X1029" s="89">
        <v>2.7287536999999998E-3</v>
      </c>
      <c r="Y1029" s="90">
        <v>1.30761994E-3</v>
      </c>
      <c r="Z1029" s="102">
        <v>8.9568074585735565E-3</v>
      </c>
      <c r="AA1029" s="89">
        <v>1.55938676E-2</v>
      </c>
      <c r="AB1029" s="90">
        <v>6.3858906200000001E-3</v>
      </c>
      <c r="AC1029" s="102">
        <v>1.0598634544406542E-2</v>
      </c>
      <c r="AD1029" s="89">
        <v>7.0167661000000003E-3</v>
      </c>
      <c r="AE1029" s="90">
        <v>3.0308223850000001E-3</v>
      </c>
      <c r="AF1029" s="102">
        <v>3.9467277026781914E-3</v>
      </c>
      <c r="AG1029" s="89">
        <v>3.00957993E-2</v>
      </c>
      <c r="AH1029" s="90">
        <v>1.8950911715000001E-2</v>
      </c>
      <c r="AI1029" s="102">
        <v>0.10581175778715013</v>
      </c>
      <c r="AJ1029" s="89">
        <v>9.5109509999999994E-2</v>
      </c>
      <c r="AK1029" s="90">
        <v>6.1846183999999998E-2</v>
      </c>
      <c r="AL1029" s="104">
        <v>6.1846183999999998E-2</v>
      </c>
    </row>
    <row r="1030" spans="1:38" x14ac:dyDescent="0.25">
      <c r="A1030" s="71">
        <v>2000</v>
      </c>
      <c r="B1030" s="72">
        <v>25</v>
      </c>
      <c r="C1030" s="89">
        <v>2.4157565499999998</v>
      </c>
      <c r="D1030" s="90">
        <v>0.89200979049999995</v>
      </c>
      <c r="E1030" s="102">
        <v>5.638403529227471</v>
      </c>
      <c r="F1030" s="89">
        <v>0.77966827000000005</v>
      </c>
      <c r="G1030" s="90">
        <v>0.36834205549999999</v>
      </c>
      <c r="H1030" s="102">
        <v>1.3634979033768722</v>
      </c>
      <c r="I1030" s="89">
        <v>1.7204025199999999</v>
      </c>
      <c r="J1030" s="90">
        <v>2.2081894425000002</v>
      </c>
      <c r="K1030" s="102">
        <v>6.0902987988702568</v>
      </c>
      <c r="L1030" s="89">
        <v>9.4809480000000002E-2</v>
      </c>
      <c r="M1030" s="90">
        <v>6.1641163499999999E-2</v>
      </c>
      <c r="N1030" s="102">
        <v>0.36140252848498294</v>
      </c>
      <c r="O1030" s="89">
        <v>6.1297467071935155E-4</v>
      </c>
      <c r="P1030" s="90">
        <v>8.5430352921310362E-4</v>
      </c>
      <c r="Q1030" s="102">
        <v>2.7425541721280006E-3</v>
      </c>
      <c r="R1030" s="89">
        <v>7.2521479229989872E-4</v>
      </c>
      <c r="S1030" s="90">
        <v>1.0107279635258358E-3</v>
      </c>
      <c r="T1030" s="102">
        <v>3.9906498011446833E-3</v>
      </c>
      <c r="U1030" s="89">
        <v>9.5900758999999999E-3</v>
      </c>
      <c r="V1030" s="90">
        <v>6.4823910600000003E-3</v>
      </c>
      <c r="W1030" s="102">
        <v>4.8172126859579799E-2</v>
      </c>
      <c r="X1030" s="89">
        <v>2.7287536999999998E-3</v>
      </c>
      <c r="Y1030" s="90">
        <v>1.30761994E-3</v>
      </c>
      <c r="Z1030" s="102">
        <v>8.9704787647505585E-3</v>
      </c>
      <c r="AA1030" s="89">
        <v>1.55938676E-2</v>
      </c>
      <c r="AB1030" s="90">
        <v>6.3858906200000001E-3</v>
      </c>
      <c r="AC1030" s="102">
        <v>1.0614820094929705E-2</v>
      </c>
      <c r="AD1030" s="89">
        <v>7.0167661000000003E-3</v>
      </c>
      <c r="AE1030" s="90">
        <v>3.0308223850000001E-3</v>
      </c>
      <c r="AF1030" s="102">
        <v>3.9527438365427143E-3</v>
      </c>
      <c r="AG1030" s="89">
        <v>3.00957993E-2</v>
      </c>
      <c r="AH1030" s="90">
        <v>1.8950911715000001E-2</v>
      </c>
      <c r="AI1030" s="102">
        <v>0.10597324121939919</v>
      </c>
      <c r="AJ1030" s="89">
        <v>9.5109509999999994E-2</v>
      </c>
      <c r="AK1030" s="90">
        <v>6.1846183999999998E-2</v>
      </c>
      <c r="AL1030" s="104">
        <v>6.1846183999999998E-2</v>
      </c>
    </row>
    <row r="1031" spans="1:38" x14ac:dyDescent="0.25">
      <c r="A1031" s="71">
        <v>2000</v>
      </c>
      <c r="B1031" s="72">
        <v>26</v>
      </c>
      <c r="C1031" s="89">
        <v>2.4157565499999998</v>
      </c>
      <c r="D1031" s="90">
        <v>0.89200979049999995</v>
      </c>
      <c r="E1031" s="102">
        <v>5.6389640598196911</v>
      </c>
      <c r="F1031" s="89">
        <v>0.77966827000000005</v>
      </c>
      <c r="G1031" s="90">
        <v>0.36834205549999999</v>
      </c>
      <c r="H1031" s="102">
        <v>1.3639458573898748</v>
      </c>
      <c r="I1031" s="89">
        <v>1.7204025199999999</v>
      </c>
      <c r="J1031" s="90">
        <v>2.2081894425000002</v>
      </c>
      <c r="K1031" s="102">
        <v>6.0914563695989106</v>
      </c>
      <c r="L1031" s="89">
        <v>9.4809480000000002E-2</v>
      </c>
      <c r="M1031" s="90">
        <v>6.1641163499999999E-2</v>
      </c>
      <c r="N1031" s="102">
        <v>0.36142348984210965</v>
      </c>
      <c r="O1031" s="89">
        <v>6.1297467071935155E-4</v>
      </c>
      <c r="P1031" s="90">
        <v>8.5430352921310362E-4</v>
      </c>
      <c r="Q1031" s="102">
        <v>2.7434470202993408E-3</v>
      </c>
      <c r="R1031" s="89">
        <v>7.2521479229989872E-4</v>
      </c>
      <c r="S1031" s="90">
        <v>1.0107279635258358E-3</v>
      </c>
      <c r="T1031" s="102">
        <v>3.995071411644114E-3</v>
      </c>
      <c r="U1031" s="89">
        <v>9.5900758999999999E-3</v>
      </c>
      <c r="V1031" s="90">
        <v>6.4823910600000003E-3</v>
      </c>
      <c r="W1031" s="102">
        <v>4.8187870335493627E-2</v>
      </c>
      <c r="X1031" s="89">
        <v>2.7287536999999998E-3</v>
      </c>
      <c r="Y1031" s="90">
        <v>1.30761994E-3</v>
      </c>
      <c r="Z1031" s="102">
        <v>8.9734066666747412E-3</v>
      </c>
      <c r="AA1031" s="89">
        <v>1.55938676E-2</v>
      </c>
      <c r="AB1031" s="90">
        <v>6.3858906200000001E-3</v>
      </c>
      <c r="AC1031" s="102">
        <v>1.0618289142369916E-2</v>
      </c>
      <c r="AD1031" s="89">
        <v>7.0167661000000003E-3</v>
      </c>
      <c r="AE1031" s="90">
        <v>3.0308223850000001E-3</v>
      </c>
      <c r="AF1031" s="102">
        <v>3.9540407884287978E-3</v>
      </c>
      <c r="AG1031" s="89">
        <v>3.00957993E-2</v>
      </c>
      <c r="AH1031" s="90">
        <v>1.8950911715000001E-2</v>
      </c>
      <c r="AI1031" s="102">
        <v>0.10600780538131763</v>
      </c>
      <c r="AJ1031" s="89">
        <v>9.5109509999999994E-2</v>
      </c>
      <c r="AK1031" s="90">
        <v>6.1846183999999998E-2</v>
      </c>
      <c r="AL1031" s="104">
        <v>6.1846183999999998E-2</v>
      </c>
    </row>
    <row r="1032" spans="1:38" x14ac:dyDescent="0.25">
      <c r="A1032" s="71">
        <v>2000</v>
      </c>
      <c r="B1032" s="72">
        <v>27</v>
      </c>
      <c r="C1032" s="89">
        <v>2.4157565499999998</v>
      </c>
      <c r="D1032" s="90">
        <v>0.89200979049999995</v>
      </c>
      <c r="E1032" s="102">
        <v>5.6389787332638397</v>
      </c>
      <c r="F1032" s="89">
        <v>0.77966827000000005</v>
      </c>
      <c r="G1032" s="90">
        <v>0.36834205549999999</v>
      </c>
      <c r="H1032" s="102">
        <v>1.3639543430019394</v>
      </c>
      <c r="I1032" s="89">
        <v>1.7204025199999999</v>
      </c>
      <c r="J1032" s="90">
        <v>2.2081894425000002</v>
      </c>
      <c r="K1032" s="102">
        <v>6.0914873551197131</v>
      </c>
      <c r="L1032" s="89">
        <v>9.4809480000000002E-2</v>
      </c>
      <c r="M1032" s="90">
        <v>6.1641163499999999E-2</v>
      </c>
      <c r="N1032" s="102">
        <v>0.36142477617729796</v>
      </c>
      <c r="O1032" s="89">
        <v>6.1297467071935155E-4</v>
      </c>
      <c r="P1032" s="90">
        <v>8.5430352921310362E-4</v>
      </c>
      <c r="Q1032" s="102">
        <v>2.7434618917069509E-3</v>
      </c>
      <c r="R1032" s="89">
        <v>7.2521479229989872E-4</v>
      </c>
      <c r="S1032" s="90">
        <v>1.0107279635258358E-3</v>
      </c>
      <c r="T1032" s="102">
        <v>3.9951170774877396E-3</v>
      </c>
      <c r="U1032" s="89">
        <v>9.5900758999999999E-3</v>
      </c>
      <c r="V1032" s="90">
        <v>6.4823910600000003E-3</v>
      </c>
      <c r="W1032" s="102">
        <v>4.8188143195662725E-2</v>
      </c>
      <c r="X1032" s="89">
        <v>2.7287536999999998E-3</v>
      </c>
      <c r="Y1032" s="90">
        <v>1.30761994E-3</v>
      </c>
      <c r="Z1032" s="102">
        <v>8.9734677973572399E-3</v>
      </c>
      <c r="AA1032" s="89">
        <v>1.55938676E-2</v>
      </c>
      <c r="AB1032" s="90">
        <v>6.3858906200000001E-3</v>
      </c>
      <c r="AC1032" s="102">
        <v>1.0618322091854629E-2</v>
      </c>
      <c r="AD1032" s="89">
        <v>7.0167661000000003E-3</v>
      </c>
      <c r="AE1032" s="90">
        <v>3.0308223850000001E-3</v>
      </c>
      <c r="AF1032" s="102">
        <v>3.9540574400125155E-3</v>
      </c>
      <c r="AG1032" s="89">
        <v>3.00957993E-2</v>
      </c>
      <c r="AH1032" s="90">
        <v>1.8950911715000001E-2</v>
      </c>
      <c r="AI1032" s="102">
        <v>0.10600856516064794</v>
      </c>
      <c r="AJ1032" s="89">
        <v>9.5109509999999994E-2</v>
      </c>
      <c r="AK1032" s="90">
        <v>6.1846183999999998E-2</v>
      </c>
      <c r="AL1032" s="104">
        <v>6.1846183999999998E-2</v>
      </c>
    </row>
    <row r="1033" spans="1:38" x14ac:dyDescent="0.25">
      <c r="A1033" s="71">
        <v>2000</v>
      </c>
      <c r="B1033" s="72">
        <v>28</v>
      </c>
      <c r="C1033" s="89">
        <v>2.4157565499999998</v>
      </c>
      <c r="D1033" s="90">
        <v>0.89200979049999995</v>
      </c>
      <c r="E1033" s="102">
        <v>5.638895147163657</v>
      </c>
      <c r="F1033" s="89">
        <v>0.77966827000000005</v>
      </c>
      <c r="G1033" s="90">
        <v>0.36834205549999999</v>
      </c>
      <c r="H1033" s="102">
        <v>1.3638949152147719</v>
      </c>
      <c r="I1033" s="89">
        <v>1.7204025199999999</v>
      </c>
      <c r="J1033" s="90">
        <v>2.2081894425000002</v>
      </c>
      <c r="K1033" s="102">
        <v>6.0913337771308544</v>
      </c>
      <c r="L1033" s="89">
        <v>9.4809480000000002E-2</v>
      </c>
      <c r="M1033" s="90">
        <v>6.1641163499999999E-2</v>
      </c>
      <c r="N1033" s="102">
        <v>0.36142117634826376</v>
      </c>
      <c r="O1033" s="89">
        <v>6.1297467071935155E-4</v>
      </c>
      <c r="P1033" s="90">
        <v>8.5430352921310362E-4</v>
      </c>
      <c r="Q1033" s="102">
        <v>2.7433470982209484E-3</v>
      </c>
      <c r="R1033" s="89">
        <v>7.2521479229989872E-4</v>
      </c>
      <c r="S1033" s="90">
        <v>1.0107279635258358E-3</v>
      </c>
      <c r="T1033" s="102">
        <v>3.9945800978901909E-3</v>
      </c>
      <c r="U1033" s="89">
        <v>9.5900758999999999E-3</v>
      </c>
      <c r="V1033" s="90">
        <v>6.4823910600000003E-3</v>
      </c>
      <c r="W1033" s="102">
        <v>4.818612560584333E-2</v>
      </c>
      <c r="X1033" s="89">
        <v>2.7287536999999998E-3</v>
      </c>
      <c r="Y1033" s="90">
        <v>1.30761994E-3</v>
      </c>
      <c r="Z1033" s="102">
        <v>8.9730818125805262E-3</v>
      </c>
      <c r="AA1033" s="89">
        <v>1.55938676E-2</v>
      </c>
      <c r="AB1033" s="90">
        <v>6.3858906200000001E-3</v>
      </c>
      <c r="AC1033" s="102">
        <v>1.0617898525199143E-2</v>
      </c>
      <c r="AD1033" s="89">
        <v>7.0167661000000003E-3</v>
      </c>
      <c r="AE1033" s="90">
        <v>3.0308223850000001E-3</v>
      </c>
      <c r="AF1033" s="102">
        <v>3.9538912604526249E-3</v>
      </c>
      <c r="AG1033" s="89">
        <v>3.00957993E-2</v>
      </c>
      <c r="AH1033" s="90">
        <v>1.8950911715000001E-2</v>
      </c>
      <c r="AI1033" s="102">
        <v>0.10600386581473464</v>
      </c>
      <c r="AJ1033" s="89">
        <v>9.5109509999999994E-2</v>
      </c>
      <c r="AK1033" s="90">
        <v>6.1846183999999998E-2</v>
      </c>
      <c r="AL1033" s="104">
        <v>6.1846183999999998E-2</v>
      </c>
    </row>
    <row r="1034" spans="1:38" x14ac:dyDescent="0.25">
      <c r="A1034" s="71">
        <v>2000</v>
      </c>
      <c r="B1034" s="72">
        <v>29</v>
      </c>
      <c r="C1034" s="89">
        <v>2.4157565499999998</v>
      </c>
      <c r="D1034" s="90">
        <v>0.89200979049999995</v>
      </c>
      <c r="E1034" s="102">
        <v>5.6387675084034168</v>
      </c>
      <c r="F1034" s="89">
        <v>0.77966827000000005</v>
      </c>
      <c r="G1034" s="90">
        <v>0.36834205549999999</v>
      </c>
      <c r="H1034" s="102">
        <v>1.3637961555700249</v>
      </c>
      <c r="I1034" s="89">
        <v>1.7204025199999999</v>
      </c>
      <c r="J1034" s="90">
        <v>2.2081894425000002</v>
      </c>
      <c r="K1034" s="102">
        <v>6.0910739142045189</v>
      </c>
      <c r="L1034" s="89">
        <v>9.4809480000000002E-2</v>
      </c>
      <c r="M1034" s="90">
        <v>6.1641163499999999E-2</v>
      </c>
      <c r="N1034" s="102">
        <v>0.36141595580486752</v>
      </c>
      <c r="O1034" s="89">
        <v>6.1297467071935155E-4</v>
      </c>
      <c r="P1034" s="90">
        <v>8.5430352921310362E-4</v>
      </c>
      <c r="Q1034" s="102">
        <v>2.7431464834274128E-3</v>
      </c>
      <c r="R1034" s="89">
        <v>7.2521479229989872E-4</v>
      </c>
      <c r="S1034" s="90">
        <v>1.0107279635258358E-3</v>
      </c>
      <c r="T1034" s="102">
        <v>3.9936026412656445E-3</v>
      </c>
      <c r="U1034" s="89">
        <v>9.5900758999999999E-3</v>
      </c>
      <c r="V1034" s="90">
        <v>6.4823910600000003E-3</v>
      </c>
      <c r="W1034" s="102">
        <v>4.8182615822592867E-2</v>
      </c>
      <c r="X1034" s="89">
        <v>2.7287536999999998E-3</v>
      </c>
      <c r="Y1034" s="90">
        <v>1.30761994E-3</v>
      </c>
      <c r="Z1034" s="102">
        <v>8.9724326775460859E-3</v>
      </c>
      <c r="AA1034" s="89">
        <v>1.55938676E-2</v>
      </c>
      <c r="AB1034" s="90">
        <v>6.3858906200000001E-3</v>
      </c>
      <c r="AC1034" s="102">
        <v>1.0617114615841434E-2</v>
      </c>
      <c r="AD1034" s="89">
        <v>7.0167661000000003E-3</v>
      </c>
      <c r="AE1034" s="90">
        <v>3.0308223850000001E-3</v>
      </c>
      <c r="AF1034" s="102">
        <v>3.9536092259507541E-3</v>
      </c>
      <c r="AG1034" s="89">
        <v>3.00957993E-2</v>
      </c>
      <c r="AH1034" s="90">
        <v>1.8950911715000001E-2</v>
      </c>
      <c r="AI1034" s="102">
        <v>0.10599619520930011</v>
      </c>
      <c r="AJ1034" s="89">
        <v>9.5109509999999994E-2</v>
      </c>
      <c r="AK1034" s="90">
        <v>6.1846183999999998E-2</v>
      </c>
      <c r="AL1034" s="104">
        <v>6.1846183999999998E-2</v>
      </c>
    </row>
    <row r="1035" spans="1:38" x14ac:dyDescent="0.25">
      <c r="A1035" s="71">
        <v>2000</v>
      </c>
      <c r="B1035" s="72">
        <v>30</v>
      </c>
      <c r="C1035" s="89">
        <v>2.4157565499999998</v>
      </c>
      <c r="D1035" s="90">
        <v>0.89200979049999995</v>
      </c>
      <c r="E1035" s="102">
        <v>5.6386356224283869</v>
      </c>
      <c r="F1035" s="89">
        <v>0.77966827000000005</v>
      </c>
      <c r="G1035" s="90">
        <v>0.36834205549999999</v>
      </c>
      <c r="H1035" s="102">
        <v>1.3636686009619483</v>
      </c>
      <c r="I1035" s="89">
        <v>1.7204025199999999</v>
      </c>
      <c r="J1035" s="90">
        <v>2.2081894425000002</v>
      </c>
      <c r="K1035" s="102">
        <v>6.090876440919291</v>
      </c>
      <c r="L1035" s="89">
        <v>9.4809480000000002E-2</v>
      </c>
      <c r="M1035" s="90">
        <v>6.1641163499999999E-2</v>
      </c>
      <c r="N1035" s="102">
        <v>0.36141527597075895</v>
      </c>
      <c r="O1035" s="89">
        <v>6.1297467071935155E-4</v>
      </c>
      <c r="P1035" s="90">
        <v>8.5430352921310362E-4</v>
      </c>
      <c r="Q1035" s="102">
        <v>2.7430556551432685E-3</v>
      </c>
      <c r="R1035" s="89">
        <v>7.2521479229989872E-4</v>
      </c>
      <c r="S1035" s="90">
        <v>1.0107279635258358E-3</v>
      </c>
      <c r="T1035" s="102">
        <v>3.9922748287428093E-3</v>
      </c>
      <c r="U1035" s="89">
        <v>9.5900758999999999E-3</v>
      </c>
      <c r="V1035" s="90">
        <v>6.4823910600000003E-3</v>
      </c>
      <c r="W1035" s="102">
        <v>4.8178176147468749E-2</v>
      </c>
      <c r="X1035" s="89">
        <v>2.7287536999999998E-3</v>
      </c>
      <c r="Y1035" s="90">
        <v>1.30761994E-3</v>
      </c>
      <c r="Z1035" s="102">
        <v>8.9716006215742744E-3</v>
      </c>
      <c r="AA1035" s="89">
        <v>1.55938676E-2</v>
      </c>
      <c r="AB1035" s="90">
        <v>6.3858906200000001E-3</v>
      </c>
      <c r="AC1035" s="102">
        <v>1.0616128877474333E-2</v>
      </c>
      <c r="AD1035" s="89">
        <v>7.0167661000000003E-3</v>
      </c>
      <c r="AE1035" s="90">
        <v>3.0308223850000001E-3</v>
      </c>
      <c r="AF1035" s="102">
        <v>3.9532384956410538E-3</v>
      </c>
      <c r="AG1035" s="89">
        <v>3.00957993E-2</v>
      </c>
      <c r="AH1035" s="90">
        <v>1.8950911715000001E-2</v>
      </c>
      <c r="AI1035" s="102">
        <v>0.10598641819520503</v>
      </c>
      <c r="AJ1035" s="89">
        <v>9.5109509999999994E-2</v>
      </c>
      <c r="AK1035" s="90">
        <v>6.1846183999999998E-2</v>
      </c>
      <c r="AL1035" s="104">
        <v>6.1846183999999998E-2</v>
      </c>
    </row>
    <row r="1036" spans="1:38" ht="13" x14ac:dyDescent="0.3">
      <c r="A1036" s="71">
        <v>2000</v>
      </c>
      <c r="B1036" s="72">
        <v>31</v>
      </c>
      <c r="C1036" s="89">
        <v>2.4157565499999998</v>
      </c>
      <c r="D1036" s="90">
        <v>0.89200979049999995</v>
      </c>
      <c r="E1036" s="91">
        <v>5.6386356224283869</v>
      </c>
      <c r="F1036" s="89">
        <v>0.77966827000000005</v>
      </c>
      <c r="G1036" s="90">
        <v>0.36834205549999999</v>
      </c>
      <c r="H1036" s="91">
        <v>1.3636686009619483</v>
      </c>
      <c r="I1036" s="89">
        <v>1.7204025199999999</v>
      </c>
      <c r="J1036" s="90">
        <v>2.2081894425000002</v>
      </c>
      <c r="K1036" s="91">
        <v>6.090876440919291</v>
      </c>
      <c r="L1036" s="89">
        <v>9.4809480000000002E-2</v>
      </c>
      <c r="M1036" s="90">
        <v>6.1641163499999999E-2</v>
      </c>
      <c r="N1036" s="91">
        <v>0.36141527597075895</v>
      </c>
      <c r="O1036" s="89">
        <v>6.1297467071935155E-4</v>
      </c>
      <c r="P1036" s="90">
        <v>8.5430352921310362E-4</v>
      </c>
      <c r="Q1036" s="91">
        <v>2.7430556551432685E-3</v>
      </c>
      <c r="R1036" s="89">
        <v>7.2521479229989872E-4</v>
      </c>
      <c r="S1036" s="90">
        <v>1.0107279635258358E-3</v>
      </c>
      <c r="T1036" s="91">
        <v>3.9922748287428093E-3</v>
      </c>
      <c r="U1036" s="89">
        <v>9.5900758999999999E-3</v>
      </c>
      <c r="V1036" s="90">
        <v>6.4823910600000003E-3</v>
      </c>
      <c r="W1036" s="91">
        <v>4.8178176147468749E-2</v>
      </c>
      <c r="X1036" s="89">
        <v>2.7287536999999998E-3</v>
      </c>
      <c r="Y1036" s="90">
        <v>1.30761994E-3</v>
      </c>
      <c r="Z1036" s="91">
        <v>8.9716006215742744E-3</v>
      </c>
      <c r="AA1036" s="89">
        <v>1.55938676E-2</v>
      </c>
      <c r="AB1036" s="90">
        <v>6.3858906200000001E-3</v>
      </c>
      <c r="AC1036" s="91">
        <v>1.0616128877474333E-2</v>
      </c>
      <c r="AD1036" s="89">
        <v>7.0167661000000003E-3</v>
      </c>
      <c r="AE1036" s="90">
        <v>3.0308223850000001E-3</v>
      </c>
      <c r="AF1036" s="91">
        <v>3.9532384956410538E-3</v>
      </c>
      <c r="AG1036" s="89">
        <v>3.00957993E-2</v>
      </c>
      <c r="AH1036" s="90">
        <v>1.8950911715000001E-2</v>
      </c>
      <c r="AI1036" s="91">
        <v>0.10598641819520503</v>
      </c>
      <c r="AJ1036" s="89">
        <v>9.5109509999999994E-2</v>
      </c>
      <c r="AK1036" s="90">
        <v>6.1846183999999998E-2</v>
      </c>
      <c r="AL1036" s="104">
        <v>6.1846183999999998E-2</v>
      </c>
    </row>
    <row r="1037" spans="1:38" ht="13" x14ac:dyDescent="0.3">
      <c r="A1037" s="71">
        <v>2000</v>
      </c>
      <c r="B1037" s="72">
        <v>32</v>
      </c>
      <c r="C1037" s="89">
        <v>2.4157565499999998</v>
      </c>
      <c r="D1037" s="90">
        <v>0.89200979049999995</v>
      </c>
      <c r="E1037" s="91">
        <v>5.6386356224283869</v>
      </c>
      <c r="F1037" s="89">
        <v>0.77966827000000005</v>
      </c>
      <c r="G1037" s="90">
        <v>0.36834205549999999</v>
      </c>
      <c r="H1037" s="91">
        <v>1.3636686009619483</v>
      </c>
      <c r="I1037" s="89">
        <v>1.7204025199999999</v>
      </c>
      <c r="J1037" s="90">
        <v>2.2081894425000002</v>
      </c>
      <c r="K1037" s="91">
        <v>6.090876440919291</v>
      </c>
      <c r="L1037" s="89">
        <v>9.4809480000000002E-2</v>
      </c>
      <c r="M1037" s="90">
        <v>6.1641163499999999E-2</v>
      </c>
      <c r="N1037" s="91">
        <v>0.36141527597075895</v>
      </c>
      <c r="O1037" s="89">
        <v>6.1297467071935155E-4</v>
      </c>
      <c r="P1037" s="90">
        <v>8.5430352921310362E-4</v>
      </c>
      <c r="Q1037" s="91">
        <v>2.7430556551432685E-3</v>
      </c>
      <c r="R1037" s="89">
        <v>7.2521479229989872E-4</v>
      </c>
      <c r="S1037" s="90">
        <v>1.0107279635258358E-3</v>
      </c>
      <c r="T1037" s="91">
        <v>3.9922748287428093E-3</v>
      </c>
      <c r="U1037" s="89">
        <v>9.5900758999999999E-3</v>
      </c>
      <c r="V1037" s="90">
        <v>6.4823910600000003E-3</v>
      </c>
      <c r="W1037" s="91">
        <v>4.8178176147468749E-2</v>
      </c>
      <c r="X1037" s="89">
        <v>2.7287536999999998E-3</v>
      </c>
      <c r="Y1037" s="90">
        <v>1.30761994E-3</v>
      </c>
      <c r="Z1037" s="91">
        <v>8.9716006215742744E-3</v>
      </c>
      <c r="AA1037" s="89">
        <v>1.55938676E-2</v>
      </c>
      <c r="AB1037" s="90">
        <v>6.3858906200000001E-3</v>
      </c>
      <c r="AC1037" s="91">
        <v>1.0616128877474333E-2</v>
      </c>
      <c r="AD1037" s="89">
        <v>7.0167661000000003E-3</v>
      </c>
      <c r="AE1037" s="90">
        <v>3.0308223850000001E-3</v>
      </c>
      <c r="AF1037" s="91">
        <v>3.9532384956410538E-3</v>
      </c>
      <c r="AG1037" s="89">
        <v>3.00957993E-2</v>
      </c>
      <c r="AH1037" s="90">
        <v>1.8950911715000001E-2</v>
      </c>
      <c r="AI1037" s="91">
        <v>0.10598641819520503</v>
      </c>
      <c r="AJ1037" s="89">
        <v>9.5109509999999994E-2</v>
      </c>
      <c r="AK1037" s="90">
        <v>6.1846183999999998E-2</v>
      </c>
      <c r="AL1037" s="104">
        <v>6.1846183999999998E-2</v>
      </c>
    </row>
    <row r="1038" spans="1:38" ht="13" x14ac:dyDescent="0.3">
      <c r="A1038" s="71">
        <v>2000</v>
      </c>
      <c r="B1038" s="72">
        <v>33</v>
      </c>
      <c r="C1038" s="89">
        <v>2.4157565499999998</v>
      </c>
      <c r="D1038" s="90">
        <v>0.89200979049999995</v>
      </c>
      <c r="E1038" s="91">
        <v>5.6386356224283869</v>
      </c>
      <c r="F1038" s="89">
        <v>0.77966827000000005</v>
      </c>
      <c r="G1038" s="90">
        <v>0.36834205549999999</v>
      </c>
      <c r="H1038" s="91">
        <v>1.3636686009619483</v>
      </c>
      <c r="I1038" s="89">
        <v>1.7204025199999999</v>
      </c>
      <c r="J1038" s="90">
        <v>2.2081894425000002</v>
      </c>
      <c r="K1038" s="91">
        <v>6.090876440919291</v>
      </c>
      <c r="L1038" s="89">
        <v>9.4809480000000002E-2</v>
      </c>
      <c r="M1038" s="90">
        <v>6.1641163499999999E-2</v>
      </c>
      <c r="N1038" s="91">
        <v>0.36141527597075895</v>
      </c>
      <c r="O1038" s="89">
        <v>6.1297467071935155E-4</v>
      </c>
      <c r="P1038" s="90">
        <v>8.5430352921310362E-4</v>
      </c>
      <c r="Q1038" s="91">
        <v>2.7430556551432685E-3</v>
      </c>
      <c r="R1038" s="89">
        <v>7.2521479229989872E-4</v>
      </c>
      <c r="S1038" s="90">
        <v>1.0107279635258358E-3</v>
      </c>
      <c r="T1038" s="91">
        <v>3.9922748287428093E-3</v>
      </c>
      <c r="U1038" s="89">
        <v>9.5900758999999999E-3</v>
      </c>
      <c r="V1038" s="90">
        <v>6.4823910600000003E-3</v>
      </c>
      <c r="W1038" s="91">
        <v>4.8178176147468749E-2</v>
      </c>
      <c r="X1038" s="89">
        <v>2.7287536999999998E-3</v>
      </c>
      <c r="Y1038" s="90">
        <v>1.30761994E-3</v>
      </c>
      <c r="Z1038" s="91">
        <v>8.9716006215742744E-3</v>
      </c>
      <c r="AA1038" s="89">
        <v>1.55938676E-2</v>
      </c>
      <c r="AB1038" s="90">
        <v>6.3858906200000001E-3</v>
      </c>
      <c r="AC1038" s="91">
        <v>1.0616128877474333E-2</v>
      </c>
      <c r="AD1038" s="89">
        <v>7.0167661000000003E-3</v>
      </c>
      <c r="AE1038" s="90">
        <v>3.0308223850000001E-3</v>
      </c>
      <c r="AF1038" s="91">
        <v>3.9532384956410538E-3</v>
      </c>
      <c r="AG1038" s="89">
        <v>3.00957993E-2</v>
      </c>
      <c r="AH1038" s="90">
        <v>1.8950911715000001E-2</v>
      </c>
      <c r="AI1038" s="91">
        <v>0.10598641819520503</v>
      </c>
      <c r="AJ1038" s="89">
        <v>9.5109509999999994E-2</v>
      </c>
      <c r="AK1038" s="90">
        <v>6.1846183999999998E-2</v>
      </c>
      <c r="AL1038" s="104">
        <v>6.1846183999999998E-2</v>
      </c>
    </row>
    <row r="1039" spans="1:38" ht="13" x14ac:dyDescent="0.3">
      <c r="A1039" s="71">
        <v>2000</v>
      </c>
      <c r="B1039" s="72">
        <v>34</v>
      </c>
      <c r="C1039" s="89">
        <v>2.4157565499999998</v>
      </c>
      <c r="D1039" s="90">
        <v>0.89200979049999995</v>
      </c>
      <c r="E1039" s="91">
        <v>5.6386356224283869</v>
      </c>
      <c r="F1039" s="89">
        <v>0.77966827000000005</v>
      </c>
      <c r="G1039" s="90">
        <v>0.36834205549999999</v>
      </c>
      <c r="H1039" s="91">
        <v>1.3636686009619483</v>
      </c>
      <c r="I1039" s="89">
        <v>1.7204025199999999</v>
      </c>
      <c r="J1039" s="90">
        <v>2.2081894425000002</v>
      </c>
      <c r="K1039" s="91">
        <v>6.090876440919291</v>
      </c>
      <c r="L1039" s="89">
        <v>9.4809480000000002E-2</v>
      </c>
      <c r="M1039" s="90">
        <v>6.1641163499999999E-2</v>
      </c>
      <c r="N1039" s="91">
        <v>0.36141527597075895</v>
      </c>
      <c r="O1039" s="89">
        <v>6.1297467071935155E-4</v>
      </c>
      <c r="P1039" s="90">
        <v>8.5430352921310362E-4</v>
      </c>
      <c r="Q1039" s="91">
        <v>2.7430556551432685E-3</v>
      </c>
      <c r="R1039" s="89">
        <v>7.2521479229989872E-4</v>
      </c>
      <c r="S1039" s="90">
        <v>1.0107279635258358E-3</v>
      </c>
      <c r="T1039" s="91">
        <v>3.9922748287428093E-3</v>
      </c>
      <c r="U1039" s="89">
        <v>9.5900758999999999E-3</v>
      </c>
      <c r="V1039" s="90">
        <v>6.4823910600000003E-3</v>
      </c>
      <c r="W1039" s="91">
        <v>4.8178176147468749E-2</v>
      </c>
      <c r="X1039" s="89">
        <v>2.7287536999999998E-3</v>
      </c>
      <c r="Y1039" s="90">
        <v>1.30761994E-3</v>
      </c>
      <c r="Z1039" s="91">
        <v>8.9716006215742744E-3</v>
      </c>
      <c r="AA1039" s="89">
        <v>1.55938676E-2</v>
      </c>
      <c r="AB1039" s="90">
        <v>6.3858906200000001E-3</v>
      </c>
      <c r="AC1039" s="91">
        <v>1.0616128877474333E-2</v>
      </c>
      <c r="AD1039" s="89">
        <v>7.0167661000000003E-3</v>
      </c>
      <c r="AE1039" s="90">
        <v>3.0308223850000001E-3</v>
      </c>
      <c r="AF1039" s="91">
        <v>3.9532384956410538E-3</v>
      </c>
      <c r="AG1039" s="89">
        <v>3.00957993E-2</v>
      </c>
      <c r="AH1039" s="90">
        <v>1.8950911715000001E-2</v>
      </c>
      <c r="AI1039" s="91">
        <v>0.10598641819520503</v>
      </c>
      <c r="AJ1039" s="89">
        <v>9.5109509999999994E-2</v>
      </c>
      <c r="AK1039" s="90">
        <v>6.1846183999999998E-2</v>
      </c>
      <c r="AL1039" s="104">
        <v>6.1846183999999998E-2</v>
      </c>
    </row>
    <row r="1040" spans="1:38" ht="13" x14ac:dyDescent="0.3">
      <c r="A1040" s="71">
        <v>2000</v>
      </c>
      <c r="B1040" s="72">
        <v>35</v>
      </c>
      <c r="C1040" s="89">
        <v>2.4157565499999998</v>
      </c>
      <c r="D1040" s="90">
        <v>0.89200979049999995</v>
      </c>
      <c r="E1040" s="91">
        <v>5.6386356224283869</v>
      </c>
      <c r="F1040" s="89">
        <v>0.77966827000000005</v>
      </c>
      <c r="G1040" s="90">
        <v>0.36834205549999999</v>
      </c>
      <c r="H1040" s="91">
        <v>1.3636686009619483</v>
      </c>
      <c r="I1040" s="89">
        <v>1.7204025199999999</v>
      </c>
      <c r="J1040" s="90">
        <v>2.2081894425000002</v>
      </c>
      <c r="K1040" s="91">
        <v>6.090876440919291</v>
      </c>
      <c r="L1040" s="89">
        <v>9.4809480000000002E-2</v>
      </c>
      <c r="M1040" s="90">
        <v>6.1641163499999999E-2</v>
      </c>
      <c r="N1040" s="91">
        <v>0.36141527597075895</v>
      </c>
      <c r="O1040" s="89">
        <v>6.1297467071935155E-4</v>
      </c>
      <c r="P1040" s="90">
        <v>8.5430352921310362E-4</v>
      </c>
      <c r="Q1040" s="91">
        <v>2.7430556551432685E-3</v>
      </c>
      <c r="R1040" s="89">
        <v>7.2521479229989872E-4</v>
      </c>
      <c r="S1040" s="90">
        <v>1.0107279635258358E-3</v>
      </c>
      <c r="T1040" s="91">
        <v>3.9922748287428093E-3</v>
      </c>
      <c r="U1040" s="89">
        <v>9.5900758999999999E-3</v>
      </c>
      <c r="V1040" s="90">
        <v>6.4823910600000003E-3</v>
      </c>
      <c r="W1040" s="91">
        <v>4.8178176147468749E-2</v>
      </c>
      <c r="X1040" s="89">
        <v>2.7287536999999998E-3</v>
      </c>
      <c r="Y1040" s="90">
        <v>1.30761994E-3</v>
      </c>
      <c r="Z1040" s="91">
        <v>8.9716006215742744E-3</v>
      </c>
      <c r="AA1040" s="89">
        <v>1.55938676E-2</v>
      </c>
      <c r="AB1040" s="90">
        <v>6.3858906200000001E-3</v>
      </c>
      <c r="AC1040" s="91">
        <v>1.0616128877474333E-2</v>
      </c>
      <c r="AD1040" s="89">
        <v>7.0167661000000003E-3</v>
      </c>
      <c r="AE1040" s="90">
        <v>3.0308223850000001E-3</v>
      </c>
      <c r="AF1040" s="91">
        <v>3.9532384956410538E-3</v>
      </c>
      <c r="AG1040" s="89">
        <v>3.00957993E-2</v>
      </c>
      <c r="AH1040" s="90">
        <v>1.8950911715000001E-2</v>
      </c>
      <c r="AI1040" s="91">
        <v>0.10598641819520503</v>
      </c>
      <c r="AJ1040" s="89">
        <v>9.5109509999999994E-2</v>
      </c>
      <c r="AK1040" s="90">
        <v>6.1846183999999998E-2</v>
      </c>
      <c r="AL1040" s="104">
        <v>6.1846183999999998E-2</v>
      </c>
    </row>
    <row r="1041" spans="1:38" ht="13" x14ac:dyDescent="0.3">
      <c r="A1041" s="71">
        <v>2000</v>
      </c>
      <c r="B1041" s="72">
        <v>36</v>
      </c>
      <c r="C1041" s="89">
        <v>2.4157565499999998</v>
      </c>
      <c r="D1041" s="90">
        <v>0.89200979049999995</v>
      </c>
      <c r="E1041" s="91">
        <v>5.6386356224283869</v>
      </c>
      <c r="F1041" s="89">
        <v>0.77966827000000005</v>
      </c>
      <c r="G1041" s="90">
        <v>0.36834205549999999</v>
      </c>
      <c r="H1041" s="91">
        <v>1.3636686009619483</v>
      </c>
      <c r="I1041" s="89">
        <v>1.7204025199999999</v>
      </c>
      <c r="J1041" s="90">
        <v>2.2081894425000002</v>
      </c>
      <c r="K1041" s="91">
        <v>6.090876440919291</v>
      </c>
      <c r="L1041" s="89">
        <v>9.4809480000000002E-2</v>
      </c>
      <c r="M1041" s="90">
        <v>6.1641163499999999E-2</v>
      </c>
      <c r="N1041" s="91">
        <v>0.36141527597075895</v>
      </c>
      <c r="O1041" s="89">
        <v>6.1297467071935155E-4</v>
      </c>
      <c r="P1041" s="90">
        <v>8.5430352921310362E-4</v>
      </c>
      <c r="Q1041" s="91">
        <v>2.7430556551432685E-3</v>
      </c>
      <c r="R1041" s="89">
        <v>7.2521479229989872E-4</v>
      </c>
      <c r="S1041" s="90">
        <v>1.0107279635258358E-3</v>
      </c>
      <c r="T1041" s="91">
        <v>3.9922748287428093E-3</v>
      </c>
      <c r="U1041" s="89">
        <v>9.5900758999999999E-3</v>
      </c>
      <c r="V1041" s="90">
        <v>6.4823910600000003E-3</v>
      </c>
      <c r="W1041" s="91">
        <v>4.8178176147468749E-2</v>
      </c>
      <c r="X1041" s="89">
        <v>2.7287536999999998E-3</v>
      </c>
      <c r="Y1041" s="90">
        <v>1.30761994E-3</v>
      </c>
      <c r="Z1041" s="91">
        <v>8.9716006215742744E-3</v>
      </c>
      <c r="AA1041" s="89">
        <v>1.55938676E-2</v>
      </c>
      <c r="AB1041" s="90">
        <v>6.3858906200000001E-3</v>
      </c>
      <c r="AC1041" s="91">
        <v>1.0616128877474333E-2</v>
      </c>
      <c r="AD1041" s="89">
        <v>7.0167661000000003E-3</v>
      </c>
      <c r="AE1041" s="90">
        <v>3.0308223850000001E-3</v>
      </c>
      <c r="AF1041" s="91">
        <v>3.9532384956410538E-3</v>
      </c>
      <c r="AG1041" s="89">
        <v>3.00957993E-2</v>
      </c>
      <c r="AH1041" s="90">
        <v>1.8950911715000001E-2</v>
      </c>
      <c r="AI1041" s="91">
        <v>0.10598641819520503</v>
      </c>
      <c r="AJ1041" s="89">
        <v>9.5109509999999994E-2</v>
      </c>
      <c r="AK1041" s="90">
        <v>6.1846183999999998E-2</v>
      </c>
      <c r="AL1041" s="104">
        <v>6.1846183999999998E-2</v>
      </c>
    </row>
    <row r="1042" spans="1:38" ht="13" x14ac:dyDescent="0.3">
      <c r="A1042" s="71">
        <v>2000</v>
      </c>
      <c r="B1042" s="72">
        <v>37</v>
      </c>
      <c r="C1042" s="89">
        <v>2.4157565499999998</v>
      </c>
      <c r="D1042" s="90">
        <v>0.89200979049999995</v>
      </c>
      <c r="E1042" s="91">
        <v>5.6386356224283869</v>
      </c>
      <c r="F1042" s="89">
        <v>0.77966827000000005</v>
      </c>
      <c r="G1042" s="90">
        <v>0.36834205549999999</v>
      </c>
      <c r="H1042" s="91">
        <v>1.3636686009619483</v>
      </c>
      <c r="I1042" s="89">
        <v>1.7204025199999999</v>
      </c>
      <c r="J1042" s="90">
        <v>2.2081894425000002</v>
      </c>
      <c r="K1042" s="91">
        <v>6.090876440919291</v>
      </c>
      <c r="L1042" s="89">
        <v>9.4809480000000002E-2</v>
      </c>
      <c r="M1042" s="90">
        <v>6.1641163499999999E-2</v>
      </c>
      <c r="N1042" s="91">
        <v>0.36141527597075895</v>
      </c>
      <c r="O1042" s="89">
        <v>6.1297467071935155E-4</v>
      </c>
      <c r="P1042" s="90">
        <v>8.5430352921310362E-4</v>
      </c>
      <c r="Q1042" s="91">
        <v>2.7430556551432685E-3</v>
      </c>
      <c r="R1042" s="89">
        <v>7.2521479229989872E-4</v>
      </c>
      <c r="S1042" s="90">
        <v>1.0107279635258358E-3</v>
      </c>
      <c r="T1042" s="91">
        <v>3.9922748287428093E-3</v>
      </c>
      <c r="U1042" s="89">
        <v>9.5900758999999999E-3</v>
      </c>
      <c r="V1042" s="90">
        <v>6.4823910600000003E-3</v>
      </c>
      <c r="W1042" s="91">
        <v>4.8178176147468749E-2</v>
      </c>
      <c r="X1042" s="89">
        <v>2.7287536999999998E-3</v>
      </c>
      <c r="Y1042" s="90">
        <v>1.30761994E-3</v>
      </c>
      <c r="Z1042" s="91">
        <v>8.9716006215742744E-3</v>
      </c>
      <c r="AA1042" s="89">
        <v>1.55938676E-2</v>
      </c>
      <c r="AB1042" s="90">
        <v>6.3858906200000001E-3</v>
      </c>
      <c r="AC1042" s="91">
        <v>1.0616128877474333E-2</v>
      </c>
      <c r="AD1042" s="89">
        <v>7.0167661000000003E-3</v>
      </c>
      <c r="AE1042" s="90">
        <v>3.0308223850000001E-3</v>
      </c>
      <c r="AF1042" s="91">
        <v>3.9532384956410538E-3</v>
      </c>
      <c r="AG1042" s="89">
        <v>3.00957993E-2</v>
      </c>
      <c r="AH1042" s="90">
        <v>1.8950911715000001E-2</v>
      </c>
      <c r="AI1042" s="91">
        <v>0.10598641819520503</v>
      </c>
      <c r="AJ1042" s="89">
        <v>9.5109509999999994E-2</v>
      </c>
      <c r="AK1042" s="90">
        <v>6.1846183999999998E-2</v>
      </c>
      <c r="AL1042" s="104">
        <v>6.1846183999999998E-2</v>
      </c>
    </row>
    <row r="1043" spans="1:38" ht="13" x14ac:dyDescent="0.3">
      <c r="A1043" s="71">
        <v>2000</v>
      </c>
      <c r="B1043" s="72">
        <v>38</v>
      </c>
      <c r="C1043" s="89">
        <v>2.4157565499999998</v>
      </c>
      <c r="D1043" s="90">
        <v>0.89200979049999995</v>
      </c>
      <c r="E1043" s="91">
        <v>5.6386356224283869</v>
      </c>
      <c r="F1043" s="89">
        <v>0.77966827000000005</v>
      </c>
      <c r="G1043" s="90">
        <v>0.36834205549999999</v>
      </c>
      <c r="H1043" s="91">
        <v>1.3636686009619483</v>
      </c>
      <c r="I1043" s="89">
        <v>1.7204025199999999</v>
      </c>
      <c r="J1043" s="90">
        <v>2.2081894425000002</v>
      </c>
      <c r="K1043" s="91">
        <v>6.090876440919291</v>
      </c>
      <c r="L1043" s="89">
        <v>9.4809480000000002E-2</v>
      </c>
      <c r="M1043" s="90">
        <v>6.1641163499999999E-2</v>
      </c>
      <c r="N1043" s="91">
        <v>0.36141527597075895</v>
      </c>
      <c r="O1043" s="89">
        <v>6.1297467071935155E-4</v>
      </c>
      <c r="P1043" s="90">
        <v>8.5430352921310362E-4</v>
      </c>
      <c r="Q1043" s="91">
        <v>2.7430556551432685E-3</v>
      </c>
      <c r="R1043" s="89">
        <v>7.2521479229989872E-4</v>
      </c>
      <c r="S1043" s="90">
        <v>1.0107279635258358E-3</v>
      </c>
      <c r="T1043" s="91">
        <v>3.9922748287428093E-3</v>
      </c>
      <c r="U1043" s="89">
        <v>9.5900758999999999E-3</v>
      </c>
      <c r="V1043" s="90">
        <v>6.4823910600000003E-3</v>
      </c>
      <c r="W1043" s="91">
        <v>4.8178176147468749E-2</v>
      </c>
      <c r="X1043" s="89">
        <v>2.7287536999999998E-3</v>
      </c>
      <c r="Y1043" s="90">
        <v>1.30761994E-3</v>
      </c>
      <c r="Z1043" s="91">
        <v>8.9716006215742744E-3</v>
      </c>
      <c r="AA1043" s="89">
        <v>1.55938676E-2</v>
      </c>
      <c r="AB1043" s="90">
        <v>6.3858906200000001E-3</v>
      </c>
      <c r="AC1043" s="91">
        <v>1.0616128877474333E-2</v>
      </c>
      <c r="AD1043" s="89">
        <v>7.0167661000000003E-3</v>
      </c>
      <c r="AE1043" s="90">
        <v>3.0308223850000001E-3</v>
      </c>
      <c r="AF1043" s="91">
        <v>3.9532384956410538E-3</v>
      </c>
      <c r="AG1043" s="89">
        <v>3.00957993E-2</v>
      </c>
      <c r="AH1043" s="90">
        <v>1.8950911715000001E-2</v>
      </c>
      <c r="AI1043" s="91">
        <v>0.10598641819520503</v>
      </c>
      <c r="AJ1043" s="89">
        <v>9.5109509999999994E-2</v>
      </c>
      <c r="AK1043" s="90">
        <v>6.1846183999999998E-2</v>
      </c>
      <c r="AL1043" s="104">
        <v>6.1846183999999998E-2</v>
      </c>
    </row>
    <row r="1044" spans="1:38" ht="13.5" thickBot="1" x14ac:dyDescent="0.35">
      <c r="A1044" s="73">
        <v>2000</v>
      </c>
      <c r="B1044" s="74">
        <v>39</v>
      </c>
      <c r="C1044" s="96">
        <v>2.4157565499999998</v>
      </c>
      <c r="D1044" s="97">
        <v>0.89200979049999995</v>
      </c>
      <c r="E1044" s="98">
        <v>5.6386356224283869</v>
      </c>
      <c r="F1044" s="96">
        <v>0.77966827000000005</v>
      </c>
      <c r="G1044" s="97">
        <v>0.36834205549999999</v>
      </c>
      <c r="H1044" s="98">
        <v>1.3636686009619483</v>
      </c>
      <c r="I1044" s="96">
        <v>1.7204025199999999</v>
      </c>
      <c r="J1044" s="97">
        <v>2.2081894425000002</v>
      </c>
      <c r="K1044" s="98">
        <v>6.090876440919291</v>
      </c>
      <c r="L1044" s="96">
        <v>9.4809480000000002E-2</v>
      </c>
      <c r="M1044" s="97">
        <v>6.1641163499999999E-2</v>
      </c>
      <c r="N1044" s="98">
        <v>0.36141527597075895</v>
      </c>
      <c r="O1044" s="96">
        <v>6.1297467071935155E-4</v>
      </c>
      <c r="P1044" s="97">
        <v>8.5430352921310362E-4</v>
      </c>
      <c r="Q1044" s="98">
        <v>2.7430556551432685E-3</v>
      </c>
      <c r="R1044" s="96">
        <v>7.2521479229989872E-4</v>
      </c>
      <c r="S1044" s="97">
        <v>1.0107279635258358E-3</v>
      </c>
      <c r="T1044" s="98">
        <v>3.9922748287428093E-3</v>
      </c>
      <c r="U1044" s="96">
        <v>9.5900758999999999E-3</v>
      </c>
      <c r="V1044" s="97">
        <v>6.4823910600000003E-3</v>
      </c>
      <c r="W1044" s="98">
        <v>4.8178176147468749E-2</v>
      </c>
      <c r="X1044" s="96">
        <v>2.7287536999999998E-3</v>
      </c>
      <c r="Y1044" s="97">
        <v>1.30761994E-3</v>
      </c>
      <c r="Z1044" s="98">
        <v>8.9716006215742744E-3</v>
      </c>
      <c r="AA1044" s="96">
        <v>1.55938676E-2</v>
      </c>
      <c r="AB1044" s="97">
        <v>6.3858906200000001E-3</v>
      </c>
      <c r="AC1044" s="98">
        <v>1.0616128877474333E-2</v>
      </c>
      <c r="AD1044" s="96">
        <v>7.0167661000000003E-3</v>
      </c>
      <c r="AE1044" s="97">
        <v>3.0308223850000001E-3</v>
      </c>
      <c r="AF1044" s="98">
        <v>3.9532384956410538E-3</v>
      </c>
      <c r="AG1044" s="96">
        <v>3.00957993E-2</v>
      </c>
      <c r="AH1044" s="97">
        <v>1.8950911715000001E-2</v>
      </c>
      <c r="AI1044" s="98">
        <v>0.10598641819520503</v>
      </c>
      <c r="AJ1044" s="96">
        <v>9.5109509999999994E-2</v>
      </c>
      <c r="AK1044" s="97">
        <v>6.1846183999999998E-2</v>
      </c>
      <c r="AL1044" s="105">
        <v>6.1846183999999998E-2</v>
      </c>
    </row>
    <row r="1045" spans="1:38" x14ac:dyDescent="0.25">
      <c r="A1045" s="69">
        <v>2001</v>
      </c>
      <c r="B1045" s="70">
        <v>0</v>
      </c>
      <c r="C1045" s="84">
        <v>0.84374800999999999</v>
      </c>
      <c r="D1045" s="85">
        <v>0.5738906265</v>
      </c>
      <c r="E1045" s="101">
        <v>1.4948435258072168</v>
      </c>
      <c r="F1045" s="84">
        <v>5.0789630000000002E-2</v>
      </c>
      <c r="G1045" s="85">
        <v>0.140025702</v>
      </c>
      <c r="H1045" s="101">
        <v>0.37140584309907471</v>
      </c>
      <c r="I1045" s="84">
        <v>0.19197396999999999</v>
      </c>
      <c r="J1045" s="85">
        <v>2.0498079045000002</v>
      </c>
      <c r="K1045" s="101">
        <v>5.8235745759234385</v>
      </c>
      <c r="L1045" s="84">
        <v>9.7709770000000001E-2</v>
      </c>
      <c r="M1045" s="85">
        <v>6.7331732500000005E-2</v>
      </c>
      <c r="N1045" s="101">
        <v>0.18455332908052796</v>
      </c>
      <c r="O1045" s="84">
        <v>6.1297467071935155E-4</v>
      </c>
      <c r="P1045" s="85">
        <v>8.5430352921310362E-4</v>
      </c>
      <c r="Q1045" s="101">
        <v>2.7574802938199546E-3</v>
      </c>
      <c r="R1045" s="84">
        <v>7.2521479229989872E-4</v>
      </c>
      <c r="S1045" s="85">
        <v>1.0107279635258358E-3</v>
      </c>
      <c r="T1045" s="101">
        <v>3.0332914267381986E-3</v>
      </c>
      <c r="U1045" s="84">
        <v>6.2477669999999998E-4</v>
      </c>
      <c r="V1045" s="85">
        <v>3.5017798300000002E-3</v>
      </c>
      <c r="W1045" s="101">
        <v>1.3121662637310374E-2</v>
      </c>
      <c r="X1045" s="84">
        <v>1.7793139999999999E-4</v>
      </c>
      <c r="Y1045" s="85">
        <v>5.0693280999999999E-4</v>
      </c>
      <c r="Z1045" s="101">
        <v>2.4434790772613776E-3</v>
      </c>
      <c r="AA1045" s="84">
        <v>1.0156621999999999E-3</v>
      </c>
      <c r="AB1045" s="85">
        <v>1.90619904E-3</v>
      </c>
      <c r="AC1045" s="101">
        <v>2.8913820147220314E-3</v>
      </c>
      <c r="AD1045" s="84">
        <v>4.5651820000000001E-4</v>
      </c>
      <c r="AE1045" s="85">
        <v>1.00110613E-3</v>
      </c>
      <c r="AF1045" s="101">
        <v>1.0766935147103437E-3</v>
      </c>
      <c r="AG1045" s="84">
        <v>1.9607012000000001E-3</v>
      </c>
      <c r="AH1045" s="85">
        <v>9.7197197400000004E-3</v>
      </c>
      <c r="AI1045" s="101">
        <v>2.8866174405235787E-2</v>
      </c>
      <c r="AJ1045" s="84">
        <v>9.8009799999999994E-2</v>
      </c>
      <c r="AK1045" s="85">
        <v>6.7536753000000005E-2</v>
      </c>
      <c r="AL1045" s="103">
        <v>6.7536753000000005E-2</v>
      </c>
    </row>
    <row r="1046" spans="1:38" x14ac:dyDescent="0.25">
      <c r="A1046" s="71">
        <v>2001</v>
      </c>
      <c r="B1046" s="72">
        <v>1</v>
      </c>
      <c r="C1046" s="89">
        <v>0.89025968</v>
      </c>
      <c r="D1046" s="90">
        <v>0.58363403550000004</v>
      </c>
      <c r="E1046" s="102">
        <v>1.4943938626276798</v>
      </c>
      <c r="F1046" s="89">
        <v>5.7710780000000003E-2</v>
      </c>
      <c r="G1046" s="90">
        <v>0.148818279</v>
      </c>
      <c r="H1046" s="102">
        <v>0.37103517767405697</v>
      </c>
      <c r="I1046" s="89">
        <v>0.20054484</v>
      </c>
      <c r="J1046" s="90">
        <v>2.0607003865000002</v>
      </c>
      <c r="K1046" s="102">
        <v>5.8232680927189708</v>
      </c>
      <c r="L1046" s="89">
        <v>9.7709770000000001E-2</v>
      </c>
      <c r="M1046" s="90">
        <v>6.7331732500000005E-2</v>
      </c>
      <c r="N1046" s="102">
        <v>0.18455074938413188</v>
      </c>
      <c r="O1046" s="89">
        <v>6.1297467071935155E-4</v>
      </c>
      <c r="P1046" s="90">
        <v>8.5430352921310362E-4</v>
      </c>
      <c r="Q1046" s="102">
        <v>2.7549089320868378E-3</v>
      </c>
      <c r="R1046" s="89">
        <v>7.2521479229989872E-4</v>
      </c>
      <c r="S1046" s="90">
        <v>1.0107279635258358E-3</v>
      </c>
      <c r="T1046" s="102">
        <v>3.0296015448492268E-3</v>
      </c>
      <c r="U1046" s="89">
        <v>7.0871080000000004E-4</v>
      </c>
      <c r="V1046" s="90">
        <v>3.6226454700000001E-3</v>
      </c>
      <c r="W1046" s="102">
        <v>1.310860158082482E-2</v>
      </c>
      <c r="X1046" s="89">
        <v>2.0149250000000001E-4</v>
      </c>
      <c r="Y1046" s="90">
        <v>5.3790000999999997E-4</v>
      </c>
      <c r="Z1046" s="102">
        <v>2.4410443726772071E-3</v>
      </c>
      <c r="AA1046" s="89">
        <v>1.1528735E-3</v>
      </c>
      <c r="AB1046" s="90">
        <v>2.075624845E-3</v>
      </c>
      <c r="AC1046" s="102">
        <v>2.8885016293600306E-3</v>
      </c>
      <c r="AD1046" s="89">
        <v>5.1820719999999998E-4</v>
      </c>
      <c r="AE1046" s="90">
        <v>1.0783531E-3</v>
      </c>
      <c r="AF1046" s="102">
        <v>1.0756204903759718E-3</v>
      </c>
      <c r="AG1046" s="89">
        <v>2.2250243E-3</v>
      </c>
      <c r="AH1046" s="90">
        <v>1.008980365E-2</v>
      </c>
      <c r="AI1046" s="102">
        <v>2.8837421281027162E-2</v>
      </c>
      <c r="AJ1046" s="89">
        <v>9.8009799999999994E-2</v>
      </c>
      <c r="AK1046" s="90">
        <v>6.7536753000000005E-2</v>
      </c>
      <c r="AL1046" s="104">
        <v>6.7536753000000005E-2</v>
      </c>
    </row>
    <row r="1047" spans="1:38" x14ac:dyDescent="0.25">
      <c r="A1047" s="71">
        <v>2001</v>
      </c>
      <c r="B1047" s="72">
        <v>2</v>
      </c>
      <c r="C1047" s="89">
        <v>0.94519976999999999</v>
      </c>
      <c r="D1047" s="90">
        <v>0.59504713300000001</v>
      </c>
      <c r="E1047" s="102">
        <v>1.4961277019799186</v>
      </c>
      <c r="F1047" s="89">
        <v>6.5412780000000004E-2</v>
      </c>
      <c r="G1047" s="90">
        <v>0.15862194399999999</v>
      </c>
      <c r="H1047" s="102">
        <v>0.37237692668709294</v>
      </c>
      <c r="I1047" s="89">
        <v>0.20983890999999999</v>
      </c>
      <c r="J1047" s="90">
        <v>2.072490782</v>
      </c>
      <c r="K1047" s="102">
        <v>5.827303186677824</v>
      </c>
      <c r="L1047" s="89">
        <v>9.7709770000000001E-2</v>
      </c>
      <c r="M1047" s="90">
        <v>6.7331732500000005E-2</v>
      </c>
      <c r="N1047" s="102">
        <v>0.18461970980156112</v>
      </c>
      <c r="O1047" s="89">
        <v>6.1297467071935155E-4</v>
      </c>
      <c r="P1047" s="90">
        <v>8.5430352921310362E-4</v>
      </c>
      <c r="Q1047" s="102">
        <v>2.7650271876307679E-3</v>
      </c>
      <c r="R1047" s="89">
        <v>7.2521479229989872E-4</v>
      </c>
      <c r="S1047" s="90">
        <v>1.0107279635258358E-3</v>
      </c>
      <c r="T1047" s="102">
        <v>3.0429806424760622E-3</v>
      </c>
      <c r="U1047" s="89">
        <v>8.0461379999999998E-4</v>
      </c>
      <c r="V1047" s="90">
        <v>3.7592386199999999E-3</v>
      </c>
      <c r="W1047" s="102">
        <v>1.3156009250761491E-2</v>
      </c>
      <c r="X1047" s="89">
        <v>2.2928949999999999E-4</v>
      </c>
      <c r="Y1047" s="90">
        <v>5.7241722499999995E-4</v>
      </c>
      <c r="Z1047" s="102">
        <v>2.4498733264750952E-3</v>
      </c>
      <c r="AA1047" s="89">
        <v>1.3087875E-3</v>
      </c>
      <c r="AB1047" s="90">
        <v>2.2643536449999998E-3</v>
      </c>
      <c r="AC1047" s="102">
        <v>2.8989441239483395E-3</v>
      </c>
      <c r="AD1047" s="89">
        <v>5.8928810000000002E-4</v>
      </c>
      <c r="AE1047" s="90">
        <v>1.1644829250000001E-3</v>
      </c>
      <c r="AF1047" s="102">
        <v>1.0795090360875329E-3</v>
      </c>
      <c r="AG1047" s="89">
        <v>2.5262506000000001E-3</v>
      </c>
      <c r="AH1047" s="90">
        <v>1.0506646810000001E-2</v>
      </c>
      <c r="AI1047" s="102">
        <v>2.8941696818648319E-2</v>
      </c>
      <c r="AJ1047" s="89">
        <v>9.8009799999999994E-2</v>
      </c>
      <c r="AK1047" s="90">
        <v>6.7536753000000005E-2</v>
      </c>
      <c r="AL1047" s="104">
        <v>6.7536753000000005E-2</v>
      </c>
    </row>
    <row r="1048" spans="1:38" x14ac:dyDescent="0.25">
      <c r="A1048" s="71">
        <v>2001</v>
      </c>
      <c r="B1048" s="72">
        <v>3</v>
      </c>
      <c r="C1048" s="89">
        <v>1.0001023200000001</v>
      </c>
      <c r="D1048" s="90">
        <v>0.60610359400000002</v>
      </c>
      <c r="E1048" s="102">
        <v>1.4979580502066165</v>
      </c>
      <c r="F1048" s="89">
        <v>7.303888E-2</v>
      </c>
      <c r="G1048" s="90">
        <v>0.16802609099999999</v>
      </c>
      <c r="H1048" s="102">
        <v>0.37379196918893137</v>
      </c>
      <c r="I1048" s="89">
        <v>0.21880684</v>
      </c>
      <c r="J1048" s="90">
        <v>2.0834195185</v>
      </c>
      <c r="K1048" s="102">
        <v>5.8315301898629945</v>
      </c>
      <c r="L1048" s="89">
        <v>9.7709770000000001E-2</v>
      </c>
      <c r="M1048" s="90">
        <v>6.7331732500000005E-2</v>
      </c>
      <c r="N1048" s="102">
        <v>0.18469208637503007</v>
      </c>
      <c r="O1048" s="89">
        <v>6.1297467071935155E-4</v>
      </c>
      <c r="P1048" s="90">
        <v>8.5430352921310362E-4</v>
      </c>
      <c r="Q1048" s="102">
        <v>2.7756872475168367E-3</v>
      </c>
      <c r="R1048" s="89">
        <v>7.2521479229989872E-4</v>
      </c>
      <c r="S1048" s="90">
        <v>1.0107279635258358E-3</v>
      </c>
      <c r="T1048" s="102">
        <v>3.0570978449414601E-3</v>
      </c>
      <c r="U1048" s="89">
        <v>8.9846700000000002E-4</v>
      </c>
      <c r="V1048" s="90">
        <v>3.889148165E-3</v>
      </c>
      <c r="W1048" s="102">
        <v>1.3206001073618115E-2</v>
      </c>
      <c r="X1048" s="89">
        <v>2.5632319999999999E-4</v>
      </c>
      <c r="Y1048" s="90">
        <v>6.0531216499999999E-4</v>
      </c>
      <c r="Z1048" s="102">
        <v>2.4591855370230623E-3</v>
      </c>
      <c r="AA1048" s="89">
        <v>1.4615210999999999E-3</v>
      </c>
      <c r="AB1048" s="90">
        <v>2.4451196649999999E-3</v>
      </c>
      <c r="AC1048" s="102">
        <v>2.9099630200548573E-3</v>
      </c>
      <c r="AD1048" s="89">
        <v>6.5723820000000005E-4</v>
      </c>
      <c r="AE1048" s="90">
        <v>1.2468638199999999E-3</v>
      </c>
      <c r="AF1048" s="102">
        <v>1.0836165200773125E-3</v>
      </c>
      <c r="AG1048" s="89">
        <v>2.8206435E-3</v>
      </c>
      <c r="AH1048" s="90">
        <v>1.090424945E-2</v>
      </c>
      <c r="AI1048" s="102">
        <v>2.9051691041508662E-2</v>
      </c>
      <c r="AJ1048" s="89">
        <v>9.8009799999999994E-2</v>
      </c>
      <c r="AK1048" s="90">
        <v>6.7536753000000005E-2</v>
      </c>
      <c r="AL1048" s="104">
        <v>6.7536753000000005E-2</v>
      </c>
    </row>
    <row r="1049" spans="1:38" x14ac:dyDescent="0.25">
      <c r="A1049" s="71">
        <v>2001</v>
      </c>
      <c r="B1049" s="72">
        <v>4</v>
      </c>
      <c r="C1049" s="89">
        <v>1.0551174699999999</v>
      </c>
      <c r="D1049" s="90">
        <v>0.61693806849999999</v>
      </c>
      <c r="E1049" s="102">
        <v>5.6912795980687445</v>
      </c>
      <c r="F1049" s="89">
        <v>8.0646969999999998E-2</v>
      </c>
      <c r="G1049" s="90">
        <v>0.17706457549999999</v>
      </c>
      <c r="H1049" s="102">
        <v>1.2749391885918802</v>
      </c>
      <c r="I1049" s="89">
        <v>0.22734349000000001</v>
      </c>
      <c r="J1049" s="90">
        <v>2.093548159</v>
      </c>
      <c r="K1049" s="102">
        <v>5.8298300319209719</v>
      </c>
      <c r="L1049" s="89">
        <v>9.7709770000000001E-2</v>
      </c>
      <c r="M1049" s="90">
        <v>6.7331732500000005E-2</v>
      </c>
      <c r="N1049" s="102">
        <v>0.31468009844408479</v>
      </c>
      <c r="O1049" s="89">
        <v>6.1297467071935155E-4</v>
      </c>
      <c r="P1049" s="90">
        <v>8.5430352921310362E-4</v>
      </c>
      <c r="Q1049" s="102">
        <v>2.6085195754726245E-3</v>
      </c>
      <c r="R1049" s="89">
        <v>7.2521479229989872E-4</v>
      </c>
      <c r="S1049" s="90">
        <v>1.0107279635258358E-3</v>
      </c>
      <c r="T1049" s="102">
        <v>3.0784230991935226E-3</v>
      </c>
      <c r="U1049" s="89">
        <v>9.9177279999999998E-4</v>
      </c>
      <c r="V1049" s="90">
        <v>4.0131841850000001E-3</v>
      </c>
      <c r="W1049" s="102">
        <v>4.5043367723131895E-2</v>
      </c>
      <c r="X1049" s="89">
        <v>2.8235679999999999E-4</v>
      </c>
      <c r="Y1049" s="90">
        <v>6.3699856999999995E-4</v>
      </c>
      <c r="Z1049" s="102">
        <v>8.3878496437207618E-3</v>
      </c>
      <c r="AA1049" s="89">
        <v>1.6125721000000001E-3</v>
      </c>
      <c r="AB1049" s="90">
        <v>2.6190729099999999E-3</v>
      </c>
      <c r="AC1049" s="102">
        <v>9.9253906893972087E-3</v>
      </c>
      <c r="AD1049" s="89">
        <v>7.2563650000000005E-4</v>
      </c>
      <c r="AE1049" s="90">
        <v>1.326436515E-3</v>
      </c>
      <c r="AF1049" s="102">
        <v>3.6960177422174362E-3</v>
      </c>
      <c r="AG1049" s="89">
        <v>3.1115749000000001E-3</v>
      </c>
      <c r="AH1049" s="90">
        <v>1.1284417454999999E-2</v>
      </c>
      <c r="AI1049" s="102">
        <v>9.9090305216935681E-2</v>
      </c>
      <c r="AJ1049" s="89">
        <v>9.8009799999999994E-2</v>
      </c>
      <c r="AK1049" s="90">
        <v>6.7536753000000005E-2</v>
      </c>
      <c r="AL1049" s="104">
        <v>6.7536753000000005E-2</v>
      </c>
    </row>
    <row r="1050" spans="1:38" x14ac:dyDescent="0.25">
      <c r="A1050" s="71">
        <v>2001</v>
      </c>
      <c r="B1050" s="72">
        <v>5</v>
      </c>
      <c r="C1050" s="89">
        <v>1.1104554</v>
      </c>
      <c r="D1050" s="90">
        <v>0.62753392050000001</v>
      </c>
      <c r="E1050" s="102">
        <v>5.6947946497684079</v>
      </c>
      <c r="F1050" s="89">
        <v>8.7979160000000001E-2</v>
      </c>
      <c r="G1050" s="90">
        <v>0.185814744</v>
      </c>
      <c r="H1050" s="102">
        <v>1.27764015060156</v>
      </c>
      <c r="I1050" s="89">
        <v>0.23558559000000001</v>
      </c>
      <c r="J1050" s="90">
        <v>2.1029727094999999</v>
      </c>
      <c r="K1050" s="102">
        <v>5.8372498367150722</v>
      </c>
      <c r="L1050" s="89">
        <v>9.7709770000000001E-2</v>
      </c>
      <c r="M1050" s="90">
        <v>6.7331732500000005E-2</v>
      </c>
      <c r="N1050" s="102">
        <v>0.31284821785691025</v>
      </c>
      <c r="O1050" s="89">
        <v>6.1297467071935155E-4</v>
      </c>
      <c r="P1050" s="90">
        <v>8.5430352921310362E-4</v>
      </c>
      <c r="Q1050" s="102">
        <v>2.6135553068609226E-3</v>
      </c>
      <c r="R1050" s="89">
        <v>7.2521479229989872E-4</v>
      </c>
      <c r="S1050" s="90">
        <v>1.0107279635258358E-3</v>
      </c>
      <c r="T1050" s="102">
        <v>3.105130879191188E-3</v>
      </c>
      <c r="U1050" s="89">
        <v>1.0828425E-3</v>
      </c>
      <c r="V1050" s="90">
        <v>4.1325308E-3</v>
      </c>
      <c r="W1050" s="102">
        <v>4.5138800563173778E-2</v>
      </c>
      <c r="X1050" s="89">
        <v>3.0741999999999998E-4</v>
      </c>
      <c r="Y1050" s="90">
        <v>6.6778563500000001E-4</v>
      </c>
      <c r="Z1050" s="102">
        <v>8.4056164453302495E-3</v>
      </c>
      <c r="AA1050" s="89">
        <v>1.7603419E-3</v>
      </c>
      <c r="AB1050" s="90">
        <v>2.7875194200000001E-3</v>
      </c>
      <c r="AC1050" s="102">
        <v>9.9464264300699011E-3</v>
      </c>
      <c r="AD1050" s="89">
        <v>7.9243599999999999E-4</v>
      </c>
      <c r="AE1050" s="90">
        <v>1.40332065E-3</v>
      </c>
      <c r="AF1050" s="102">
        <v>3.7038505061389379E-3</v>
      </c>
      <c r="AG1050" s="89">
        <v>3.3976729999999999E-3</v>
      </c>
      <c r="AH1050" s="90">
        <v>1.1650085325E-2</v>
      </c>
      <c r="AI1050" s="102">
        <v>9.9300093308744092E-2</v>
      </c>
      <c r="AJ1050" s="89">
        <v>9.8009799999999994E-2</v>
      </c>
      <c r="AK1050" s="90">
        <v>6.7536753000000005E-2</v>
      </c>
      <c r="AL1050" s="104">
        <v>6.7536753000000005E-2</v>
      </c>
    </row>
    <row r="1051" spans="1:38" x14ac:dyDescent="0.25">
      <c r="A1051" s="71">
        <v>2001</v>
      </c>
      <c r="B1051" s="72">
        <v>6</v>
      </c>
      <c r="C1051" s="89">
        <v>1.16612907</v>
      </c>
      <c r="D1051" s="90">
        <v>0.63802528599999997</v>
      </c>
      <c r="E1051" s="102">
        <v>5.6980412417953836</v>
      </c>
      <c r="F1051" s="89">
        <v>9.5432039999999996E-2</v>
      </c>
      <c r="G1051" s="90">
        <v>0.194297724</v>
      </c>
      <c r="H1051" s="102">
        <v>1.280138362599214</v>
      </c>
      <c r="I1051" s="89">
        <v>0.24332765000000001</v>
      </c>
      <c r="J1051" s="90">
        <v>2.1117441705000002</v>
      </c>
      <c r="K1051" s="102">
        <v>5.8440845743061072</v>
      </c>
      <c r="L1051" s="89">
        <v>9.4809480000000002E-2</v>
      </c>
      <c r="M1051" s="90">
        <v>6.1641163499999999E-2</v>
      </c>
      <c r="N1051" s="102">
        <v>0.31296654381428074</v>
      </c>
      <c r="O1051" s="89">
        <v>6.1297467071935155E-4</v>
      </c>
      <c r="P1051" s="90">
        <v>8.5430352921310362E-4</v>
      </c>
      <c r="Q1051" s="102">
        <v>2.6182162668789174E-3</v>
      </c>
      <c r="R1051" s="89">
        <v>7.2521479229989872E-4</v>
      </c>
      <c r="S1051" s="90">
        <v>1.0107279635258358E-3</v>
      </c>
      <c r="T1051" s="102">
        <v>3.1298118456231953E-3</v>
      </c>
      <c r="U1051" s="89">
        <v>1.1723648E-3</v>
      </c>
      <c r="V1051" s="90">
        <v>4.2475237049999998E-3</v>
      </c>
      <c r="W1051" s="102">
        <v>4.5226946993275403E-2</v>
      </c>
      <c r="X1051" s="89">
        <v>3.3419249999999998E-4</v>
      </c>
      <c r="Y1051" s="90">
        <v>6.9756529500000005E-4</v>
      </c>
      <c r="Z1051" s="102">
        <v>8.4220278832353879E-3</v>
      </c>
      <c r="AA1051" s="89">
        <v>1.9068009E-3</v>
      </c>
      <c r="AB1051" s="90">
        <v>2.9516995750000002E-3</v>
      </c>
      <c r="AC1051" s="102">
        <v>9.9658519197363075E-3</v>
      </c>
      <c r="AD1051" s="89">
        <v>8.5815619999999996E-4</v>
      </c>
      <c r="AE1051" s="90">
        <v>1.47782774E-3</v>
      </c>
      <c r="AF1051" s="102">
        <v>3.7110791710998638E-3</v>
      </c>
      <c r="AG1051" s="89">
        <v>3.6804402000000002E-3</v>
      </c>
      <c r="AH1051" s="90">
        <v>1.2004117965E-2</v>
      </c>
      <c r="AI1051" s="102">
        <v>9.9493942369190944E-2</v>
      </c>
      <c r="AJ1051" s="89">
        <v>9.5109509999999994E-2</v>
      </c>
      <c r="AK1051" s="90">
        <v>6.1846183999999998E-2</v>
      </c>
      <c r="AL1051" s="104">
        <v>6.1846183999999998E-2</v>
      </c>
    </row>
    <row r="1052" spans="1:38" x14ac:dyDescent="0.25">
      <c r="A1052" s="71">
        <v>2001</v>
      </c>
      <c r="B1052" s="72">
        <v>7</v>
      </c>
      <c r="C1052" s="89">
        <v>1.2224103099999999</v>
      </c>
      <c r="D1052" s="90">
        <v>0.64846846849999995</v>
      </c>
      <c r="E1052" s="102">
        <v>5.7033979894068718</v>
      </c>
      <c r="F1052" s="89">
        <v>0.10261199</v>
      </c>
      <c r="G1052" s="90">
        <v>0.20257894400000001</v>
      </c>
      <c r="H1052" s="102">
        <v>1.2843427645066108</v>
      </c>
      <c r="I1052" s="89">
        <v>0.25087516999999998</v>
      </c>
      <c r="J1052" s="90">
        <v>2.119886669</v>
      </c>
      <c r="K1052" s="102">
        <v>5.8552154897908446</v>
      </c>
      <c r="L1052" s="89">
        <v>9.4809480000000002E-2</v>
      </c>
      <c r="M1052" s="90">
        <v>6.1641163499999999E-2</v>
      </c>
      <c r="N1052" s="102">
        <v>0.31315078785155731</v>
      </c>
      <c r="O1052" s="89">
        <v>6.1297467071935155E-4</v>
      </c>
      <c r="P1052" s="90">
        <v>8.5430352921310362E-4</v>
      </c>
      <c r="Q1052" s="102">
        <v>2.6264515106040483E-3</v>
      </c>
      <c r="R1052" s="89">
        <v>7.2521479229989872E-4</v>
      </c>
      <c r="S1052" s="90">
        <v>1.0107279635258358E-3</v>
      </c>
      <c r="T1052" s="102">
        <v>3.1715119977894289E-3</v>
      </c>
      <c r="U1052" s="89">
        <v>1.2619679E-3</v>
      </c>
      <c r="V1052" s="90">
        <v>4.3597886750000002E-3</v>
      </c>
      <c r="W1052" s="102">
        <v>4.5375553085420739E-2</v>
      </c>
      <c r="X1052" s="89">
        <v>3.5883440000000001E-4</v>
      </c>
      <c r="Y1052" s="90">
        <v>7.2671718500000001E-4</v>
      </c>
      <c r="Z1052" s="102">
        <v>8.4496938706934005E-3</v>
      </c>
      <c r="AA1052" s="89">
        <v>2.0522101000000001E-3</v>
      </c>
      <c r="AB1052" s="90">
        <v>3.1127549499999998E-3</v>
      </c>
      <c r="AC1052" s="102">
        <v>9.9985744517864343E-3</v>
      </c>
      <c r="AD1052" s="89">
        <v>9.2377539999999997E-4</v>
      </c>
      <c r="AE1052" s="90">
        <v>1.55110301E-3</v>
      </c>
      <c r="AF1052" s="102">
        <v>3.723271105004537E-3</v>
      </c>
      <c r="AG1052" s="89">
        <v>3.9608467999999999E-3</v>
      </c>
      <c r="AH1052" s="90">
        <v>1.2348702289999999E-2</v>
      </c>
      <c r="AI1052" s="102">
        <v>9.9821068096742294E-2</v>
      </c>
      <c r="AJ1052" s="89">
        <v>9.5109509999999994E-2</v>
      </c>
      <c r="AK1052" s="90">
        <v>6.1846183999999998E-2</v>
      </c>
      <c r="AL1052" s="104">
        <v>6.1846183999999998E-2</v>
      </c>
    </row>
    <row r="1053" spans="1:38" x14ac:dyDescent="0.25">
      <c r="A1053" s="71">
        <v>2001</v>
      </c>
      <c r="B1053" s="72">
        <v>8</v>
      </c>
      <c r="C1053" s="89">
        <v>1.27947159</v>
      </c>
      <c r="D1053" s="90">
        <v>0.65891814049999997</v>
      </c>
      <c r="E1053" s="102">
        <v>5.6946228595661301</v>
      </c>
      <c r="F1053" s="89">
        <v>0.10976285</v>
      </c>
      <c r="G1053" s="90">
        <v>0.21074734949999999</v>
      </c>
      <c r="H1053" s="102">
        <v>1.2852130839121438</v>
      </c>
      <c r="I1053" s="89">
        <v>0.25808843999999997</v>
      </c>
      <c r="J1053" s="90">
        <v>2.127492084</v>
      </c>
      <c r="K1053" s="102">
        <v>5.8515458163828118</v>
      </c>
      <c r="L1053" s="89">
        <v>9.4809480000000002E-2</v>
      </c>
      <c r="M1053" s="90">
        <v>6.1641163499999999E-2</v>
      </c>
      <c r="N1053" s="102">
        <v>0.31322283217308816</v>
      </c>
      <c r="O1053" s="89">
        <v>6.1297467071935155E-4</v>
      </c>
      <c r="P1053" s="90">
        <v>8.5430352921310362E-4</v>
      </c>
      <c r="Q1053" s="102">
        <v>2.629325462663013E-3</v>
      </c>
      <c r="R1053" s="89">
        <v>7.2521479229989872E-4</v>
      </c>
      <c r="S1053" s="90">
        <v>1.0107279635258358E-3</v>
      </c>
      <c r="T1053" s="102">
        <v>3.185681058628338E-3</v>
      </c>
      <c r="U1053" s="89">
        <v>1.3511793E-3</v>
      </c>
      <c r="V1053" s="90">
        <v>4.4693512050000004E-3</v>
      </c>
      <c r="W1053" s="102">
        <v>4.5406387091091273E-2</v>
      </c>
      <c r="X1053" s="89">
        <v>3.8494879999999998E-4</v>
      </c>
      <c r="Y1053" s="90">
        <v>7.5537217999999996E-4</v>
      </c>
      <c r="Z1053" s="102">
        <v>8.4554480632771552E-3</v>
      </c>
      <c r="AA1053" s="89">
        <v>2.1971266E-3</v>
      </c>
      <c r="AB1053" s="90">
        <v>3.2710746300000002E-3</v>
      </c>
      <c r="AC1053" s="102">
        <v>1.0005351494326867E-2</v>
      </c>
      <c r="AD1053" s="89">
        <v>9.8863120000000008E-4</v>
      </c>
      <c r="AE1053" s="90">
        <v>1.6233125149999999E-3</v>
      </c>
      <c r="AF1053" s="102">
        <v>3.725801934976005E-3</v>
      </c>
      <c r="AG1053" s="89">
        <v>4.2387108999999996E-3</v>
      </c>
      <c r="AH1053" s="90">
        <v>1.2685808850000001E-2</v>
      </c>
      <c r="AI1053" s="102">
        <v>9.9888868779770573E-2</v>
      </c>
      <c r="AJ1053" s="89">
        <v>9.5109509999999994E-2</v>
      </c>
      <c r="AK1053" s="90">
        <v>6.1846183999999998E-2</v>
      </c>
      <c r="AL1053" s="104">
        <v>6.1846183999999998E-2</v>
      </c>
    </row>
    <row r="1054" spans="1:38" x14ac:dyDescent="0.25">
      <c r="A1054" s="71">
        <v>2001</v>
      </c>
      <c r="B1054" s="72">
        <v>9</v>
      </c>
      <c r="C1054" s="89">
        <v>1.3372635799999999</v>
      </c>
      <c r="D1054" s="90">
        <v>0.66947030799999996</v>
      </c>
      <c r="E1054" s="102">
        <v>5.694204867918212</v>
      </c>
      <c r="F1054" s="89">
        <v>0.11700876</v>
      </c>
      <c r="G1054" s="90">
        <v>0.21880922150000001</v>
      </c>
      <c r="H1054" s="102">
        <v>1.2848502205589978</v>
      </c>
      <c r="I1054" s="89">
        <v>0.26490465000000002</v>
      </c>
      <c r="J1054" s="90">
        <v>2.1345996789999999</v>
      </c>
      <c r="K1054" s="102">
        <v>5.8509768428719902</v>
      </c>
      <c r="L1054" s="89">
        <v>9.4809480000000002E-2</v>
      </c>
      <c r="M1054" s="90">
        <v>6.1641163499999999E-2</v>
      </c>
      <c r="N1054" s="102">
        <v>0.31322134082529535</v>
      </c>
      <c r="O1054" s="89">
        <v>6.1297467071935155E-4</v>
      </c>
      <c r="P1054" s="90">
        <v>8.5430352921310362E-4</v>
      </c>
      <c r="Q1054" s="102">
        <v>2.628219274639197E-3</v>
      </c>
      <c r="R1054" s="89">
        <v>7.2521479229989872E-4</v>
      </c>
      <c r="S1054" s="90">
        <v>1.0107279635258358E-3</v>
      </c>
      <c r="T1054" s="102">
        <v>3.1820662183425666E-3</v>
      </c>
      <c r="U1054" s="89">
        <v>1.4387874000000001E-3</v>
      </c>
      <c r="V1054" s="90">
        <v>4.5768681699999997E-3</v>
      </c>
      <c r="W1054" s="102">
        <v>4.5393655493381362E-2</v>
      </c>
      <c r="X1054" s="89">
        <v>4.0896230000000001E-4</v>
      </c>
      <c r="Y1054" s="90">
        <v>7.8371240000000002E-4</v>
      </c>
      <c r="Z1054" s="102">
        <v>8.4530675881221134E-3</v>
      </c>
      <c r="AA1054" s="89">
        <v>2.3398628000000001E-3</v>
      </c>
      <c r="AB1054" s="90">
        <v>3.4286577000000001E-3</v>
      </c>
      <c r="AC1054" s="102">
        <v>1.0002544638013963E-2</v>
      </c>
      <c r="AD1054" s="89">
        <v>1.0530702E-3</v>
      </c>
      <c r="AE1054" s="90">
        <v>1.6947555850000001E-3</v>
      </c>
      <c r="AF1054" s="102">
        <v>3.72475963903672E-3</v>
      </c>
      <c r="AG1054" s="89">
        <v>4.5163449999999997E-3</v>
      </c>
      <c r="AH1054" s="90">
        <v>1.30180438E-2</v>
      </c>
      <c r="AI1054" s="102">
        <v>9.986083684189076E-2</v>
      </c>
      <c r="AJ1054" s="89">
        <v>9.5109509999999994E-2</v>
      </c>
      <c r="AK1054" s="90">
        <v>6.1846183999999998E-2</v>
      </c>
      <c r="AL1054" s="104">
        <v>6.1846183999999998E-2</v>
      </c>
    </row>
    <row r="1055" spans="1:38" x14ac:dyDescent="0.25">
      <c r="A1055" s="71">
        <v>2001</v>
      </c>
      <c r="B1055" s="72">
        <v>10</v>
      </c>
      <c r="C1055" s="89">
        <v>1.39609889</v>
      </c>
      <c r="D1055" s="90">
        <v>0.68018411099999998</v>
      </c>
      <c r="E1055" s="102">
        <v>5.6993809664761379</v>
      </c>
      <c r="F1055" s="89">
        <v>0.12421036000000001</v>
      </c>
      <c r="G1055" s="90">
        <v>0.22687443800000001</v>
      </c>
      <c r="H1055" s="102">
        <v>1.2888754272761627</v>
      </c>
      <c r="I1055" s="89">
        <v>0.27156053000000002</v>
      </c>
      <c r="J1055" s="90">
        <v>2.1412849719999998</v>
      </c>
      <c r="K1055" s="102">
        <v>5.8617008296166118</v>
      </c>
      <c r="L1055" s="89">
        <v>9.4809480000000002E-2</v>
      </c>
      <c r="M1055" s="90">
        <v>6.1641163499999999E-2</v>
      </c>
      <c r="N1055" s="102">
        <v>0.31340120597339421</v>
      </c>
      <c r="O1055" s="89">
        <v>6.1297467071935155E-4</v>
      </c>
      <c r="P1055" s="90">
        <v>8.5430352921310362E-4</v>
      </c>
      <c r="Q1055" s="102">
        <v>2.6373113884856345E-3</v>
      </c>
      <c r="R1055" s="89">
        <v>7.2521479229989872E-4</v>
      </c>
      <c r="S1055" s="90">
        <v>1.0107279635258358E-3</v>
      </c>
      <c r="T1055" s="102">
        <v>3.2218909665007291E-3</v>
      </c>
      <c r="U1055" s="89">
        <v>1.5273162E-3</v>
      </c>
      <c r="V1055" s="90">
        <v>4.6837185099999996E-3</v>
      </c>
      <c r="W1055" s="102">
        <v>4.5535636396387684E-2</v>
      </c>
      <c r="X1055" s="89">
        <v>4.3468510000000001E-4</v>
      </c>
      <c r="Y1055" s="90">
        <v>8.1208394000000005E-4</v>
      </c>
      <c r="Z1055" s="102">
        <v>8.479520542249314E-3</v>
      </c>
      <c r="AA1055" s="89">
        <v>2.4838912999999999E-3</v>
      </c>
      <c r="AB1055" s="90">
        <v>3.5857995650000001E-3</v>
      </c>
      <c r="AC1055" s="102">
        <v>1.003386814970773E-2</v>
      </c>
      <c r="AD1055" s="89">
        <v>1.1175342E-3</v>
      </c>
      <c r="AE1055" s="90">
        <v>1.7660611900000001E-3</v>
      </c>
      <c r="AF1055" s="102">
        <v>3.7364123949843319E-3</v>
      </c>
      <c r="AG1055" s="89">
        <v>4.7935924000000003E-3</v>
      </c>
      <c r="AH1055" s="90">
        <v>1.3347204394999999E-2</v>
      </c>
      <c r="AI1055" s="102">
        <v>0.10017334335461585</v>
      </c>
      <c r="AJ1055" s="89">
        <v>9.5109509999999994E-2</v>
      </c>
      <c r="AK1055" s="90">
        <v>6.1846183999999998E-2</v>
      </c>
      <c r="AL1055" s="104">
        <v>6.1846183999999998E-2</v>
      </c>
    </row>
    <row r="1056" spans="1:38" x14ac:dyDescent="0.25">
      <c r="A1056" s="71">
        <v>2001</v>
      </c>
      <c r="B1056" s="72">
        <v>11</v>
      </c>
      <c r="C1056" s="89">
        <v>1.4561091100000001</v>
      </c>
      <c r="D1056" s="90">
        <v>0.69114681749999995</v>
      </c>
      <c r="E1056" s="102">
        <v>5.7031296187788518</v>
      </c>
      <c r="F1056" s="89">
        <v>0.13135129000000001</v>
      </c>
      <c r="G1056" s="90">
        <v>0.2349412045</v>
      </c>
      <c r="H1056" s="102">
        <v>1.2918326543273488</v>
      </c>
      <c r="I1056" s="89">
        <v>0.27793194999999998</v>
      </c>
      <c r="J1056" s="90">
        <v>2.1475321644999998</v>
      </c>
      <c r="K1056" s="102">
        <v>5.8692729537622945</v>
      </c>
      <c r="L1056" s="89">
        <v>9.4809480000000002E-2</v>
      </c>
      <c r="M1056" s="90">
        <v>6.1641163499999999E-2</v>
      </c>
      <c r="N1056" s="102">
        <v>0.31352244048696454</v>
      </c>
      <c r="O1056" s="89">
        <v>6.1297467071935155E-4</v>
      </c>
      <c r="P1056" s="90">
        <v>8.5430352921310362E-4</v>
      </c>
      <c r="Q1056" s="102">
        <v>2.6433606682618733E-3</v>
      </c>
      <c r="R1056" s="89">
        <v>7.2521479229989872E-4</v>
      </c>
      <c r="S1056" s="90">
        <v>1.0107279635258358E-3</v>
      </c>
      <c r="T1056" s="102">
        <v>3.2512028465297568E-3</v>
      </c>
      <c r="U1056" s="89">
        <v>1.6154578000000001E-3</v>
      </c>
      <c r="V1056" s="90">
        <v>4.7901132449999998E-3</v>
      </c>
      <c r="W1056" s="102">
        <v>4.5640114549911348E-2</v>
      </c>
      <c r="X1056" s="89">
        <v>4.5956799999999999E-4</v>
      </c>
      <c r="Y1056" s="90">
        <v>8.4018545500000005E-4</v>
      </c>
      <c r="Z1056" s="102">
        <v>8.4989765604800167E-3</v>
      </c>
      <c r="AA1056" s="89">
        <v>2.6277134E-3</v>
      </c>
      <c r="AB1056" s="90">
        <v>3.7439842849999998E-3</v>
      </c>
      <c r="AC1056" s="102">
        <v>1.0056865256851096E-2</v>
      </c>
      <c r="AD1056" s="89">
        <v>1.1820836E-3</v>
      </c>
      <c r="AE1056" s="90">
        <v>1.8379255750000001E-3</v>
      </c>
      <c r="AF1056" s="102">
        <v>3.7449828371903873E-3</v>
      </c>
      <c r="AG1056" s="89">
        <v>5.0700824000000002E-3</v>
      </c>
      <c r="AH1056" s="90">
        <v>1.3676089095E-2</v>
      </c>
      <c r="AI1056" s="102">
        <v>0.10040301152515142</v>
      </c>
      <c r="AJ1056" s="89">
        <v>9.5109509999999994E-2</v>
      </c>
      <c r="AK1056" s="90">
        <v>6.1846183999999998E-2</v>
      </c>
      <c r="AL1056" s="104">
        <v>6.1846183999999998E-2</v>
      </c>
    </row>
    <row r="1057" spans="1:38" x14ac:dyDescent="0.25">
      <c r="A1057" s="71">
        <v>2001</v>
      </c>
      <c r="B1057" s="72">
        <v>12</v>
      </c>
      <c r="C1057" s="89">
        <v>1.5173002799999999</v>
      </c>
      <c r="D1057" s="90">
        <v>0.70238278700000001</v>
      </c>
      <c r="E1057" s="102">
        <v>5.7089390716959745</v>
      </c>
      <c r="F1057" s="89">
        <v>0.13858212</v>
      </c>
      <c r="G1057" s="90">
        <v>0.243094909</v>
      </c>
      <c r="H1057" s="102">
        <v>1.296415759234347</v>
      </c>
      <c r="I1057" s="89">
        <v>0.28405652999999997</v>
      </c>
      <c r="J1057" s="90">
        <v>2.1534151979999998</v>
      </c>
      <c r="K1057" s="102">
        <v>5.8810233351468284</v>
      </c>
      <c r="L1057" s="89">
        <v>9.4809480000000002E-2</v>
      </c>
      <c r="M1057" s="90">
        <v>6.1641163499999999E-2</v>
      </c>
      <c r="N1057" s="102">
        <v>0.31370981868840964</v>
      </c>
      <c r="O1057" s="89">
        <v>6.1297467071935155E-4</v>
      </c>
      <c r="P1057" s="90">
        <v>8.5430352921310362E-4</v>
      </c>
      <c r="Q1057" s="102">
        <v>2.6527496402551968E-3</v>
      </c>
      <c r="R1057" s="89">
        <v>7.2521479229989872E-4</v>
      </c>
      <c r="S1057" s="90">
        <v>1.0107279635258358E-3</v>
      </c>
      <c r="T1057" s="102">
        <v>3.2966383236425266E-3</v>
      </c>
      <c r="U1057" s="89">
        <v>1.7048359999999999E-3</v>
      </c>
      <c r="V1057" s="90">
        <v>4.8968850049999997E-3</v>
      </c>
      <c r="W1057" s="102">
        <v>4.5802066037976985E-2</v>
      </c>
      <c r="X1057" s="89">
        <v>4.8516020000000001E-4</v>
      </c>
      <c r="Y1057" s="90">
        <v>8.6891934500000004E-4</v>
      </c>
      <c r="Z1057" s="102">
        <v>8.5291399163532153E-3</v>
      </c>
      <c r="AA1057" s="89">
        <v>2.7708277999999999E-3</v>
      </c>
      <c r="AB1057" s="90">
        <v>3.9037828900000001E-3</v>
      </c>
      <c r="AC1057" s="102">
        <v>1.0092565188938132E-2</v>
      </c>
      <c r="AD1057" s="89">
        <v>1.2468399999999999E-3</v>
      </c>
      <c r="AE1057" s="90">
        <v>1.91031026E-3</v>
      </c>
      <c r="AF1057" s="102">
        <v>3.7582751768678777E-3</v>
      </c>
      <c r="AG1057" s="89">
        <v>5.3491605999999997E-3</v>
      </c>
      <c r="AH1057" s="90">
        <v>1.400654309E-2</v>
      </c>
      <c r="AI1057" s="102">
        <v>0.10075944765894895</v>
      </c>
      <c r="AJ1057" s="89">
        <v>9.5109509999999994E-2</v>
      </c>
      <c r="AK1057" s="90">
        <v>6.1846183999999998E-2</v>
      </c>
      <c r="AL1057" s="104">
        <v>6.1846183999999998E-2</v>
      </c>
    </row>
    <row r="1058" spans="1:38" x14ac:dyDescent="0.25">
      <c r="A1058" s="71">
        <v>2001</v>
      </c>
      <c r="B1058" s="72">
        <v>13</v>
      </c>
      <c r="C1058" s="89">
        <v>1.5801237100000001</v>
      </c>
      <c r="D1058" s="90">
        <v>0.71400389099999995</v>
      </c>
      <c r="E1058" s="102">
        <v>5.4979592692470201</v>
      </c>
      <c r="F1058" s="89">
        <v>0.14580240999999999</v>
      </c>
      <c r="G1058" s="90">
        <v>0.25138596499999999</v>
      </c>
      <c r="H1058" s="102">
        <v>1.2548150891550875</v>
      </c>
      <c r="I1058" s="89">
        <v>0.28998361</v>
      </c>
      <c r="J1058" s="90">
        <v>2.1589982129999998</v>
      </c>
      <c r="K1058" s="102">
        <v>5.9117259317045532</v>
      </c>
      <c r="L1058" s="89">
        <v>9.4809480000000002E-2</v>
      </c>
      <c r="M1058" s="90">
        <v>6.1641163499999999E-2</v>
      </c>
      <c r="N1058" s="102">
        <v>0.30150423873270599</v>
      </c>
      <c r="O1058" s="89">
        <v>6.1297467071935155E-4</v>
      </c>
      <c r="P1058" s="90">
        <v>8.5430352921310362E-4</v>
      </c>
      <c r="Q1058" s="102">
        <v>2.567630923925388E-3</v>
      </c>
      <c r="R1058" s="89">
        <v>7.2521479229989872E-4</v>
      </c>
      <c r="S1058" s="90">
        <v>1.0107279635258358E-3</v>
      </c>
      <c r="T1058" s="102">
        <v>3.3498761684012043E-3</v>
      </c>
      <c r="U1058" s="89">
        <v>1.7940835000000001E-3</v>
      </c>
      <c r="V1058" s="90">
        <v>5.004652765E-3</v>
      </c>
      <c r="W1058" s="102">
        <v>4.433239419982072E-2</v>
      </c>
      <c r="X1058" s="89">
        <v>5.0991250000000001E-4</v>
      </c>
      <c r="Y1058" s="90">
        <v>8.9806580500000001E-4</v>
      </c>
      <c r="Z1058" s="102">
        <v>8.2554500870118501E-3</v>
      </c>
      <c r="AA1058" s="89">
        <v>2.9158925E-3</v>
      </c>
      <c r="AB1058" s="90">
        <v>4.0665701800000004E-3</v>
      </c>
      <c r="AC1058" s="102">
        <v>9.7687191709999593E-3</v>
      </c>
      <c r="AD1058" s="89">
        <v>1.3126259000000001E-3</v>
      </c>
      <c r="AE1058" s="90">
        <v>1.9840627749999999E-3</v>
      </c>
      <c r="AF1058" s="102">
        <v>3.6376708847242604E-3</v>
      </c>
      <c r="AG1058" s="89">
        <v>5.6287973000000002E-3</v>
      </c>
      <c r="AH1058" s="90">
        <v>1.4340716785000001E-2</v>
      </c>
      <c r="AI1058" s="102">
        <v>9.7526146337442346E-2</v>
      </c>
      <c r="AJ1058" s="89">
        <v>9.5109509999999994E-2</v>
      </c>
      <c r="AK1058" s="90">
        <v>6.1846183999999998E-2</v>
      </c>
      <c r="AL1058" s="104">
        <v>6.1846183999999998E-2</v>
      </c>
    </row>
    <row r="1059" spans="1:38" x14ac:dyDescent="0.25">
      <c r="A1059" s="71">
        <v>2001</v>
      </c>
      <c r="B1059" s="72">
        <v>14</v>
      </c>
      <c r="C1059" s="89">
        <v>1.64451657</v>
      </c>
      <c r="D1059" s="90">
        <v>0.72610963149999996</v>
      </c>
      <c r="E1059" s="102">
        <v>5.5051178026688605</v>
      </c>
      <c r="F1059" s="89">
        <v>0.15313124</v>
      </c>
      <c r="G1059" s="90">
        <v>0.2598750105</v>
      </c>
      <c r="H1059" s="102">
        <v>1.2604547068620076</v>
      </c>
      <c r="I1059" s="89">
        <v>0.29571363000000001</v>
      </c>
      <c r="J1059" s="90">
        <v>2.1642240684999998</v>
      </c>
      <c r="K1059" s="102">
        <v>5.9267945312768138</v>
      </c>
      <c r="L1059" s="89">
        <v>9.4809480000000002E-2</v>
      </c>
      <c r="M1059" s="90">
        <v>6.1641163499999999E-2</v>
      </c>
      <c r="N1059" s="102">
        <v>0.30173315788670257</v>
      </c>
      <c r="O1059" s="89">
        <v>6.1297467071935155E-4</v>
      </c>
      <c r="P1059" s="90">
        <v>8.5430352921310362E-4</v>
      </c>
      <c r="Q1059" s="102">
        <v>2.5791671448235714E-3</v>
      </c>
      <c r="R1059" s="89">
        <v>7.2521479229989872E-4</v>
      </c>
      <c r="S1059" s="90">
        <v>1.0107279635258358E-3</v>
      </c>
      <c r="T1059" s="102">
        <v>3.4078023864641039E-3</v>
      </c>
      <c r="U1059" s="89">
        <v>1.8834416E-3</v>
      </c>
      <c r="V1059" s="90">
        <v>5.114315415E-3</v>
      </c>
      <c r="W1059" s="102">
        <v>4.4531691554981413E-2</v>
      </c>
      <c r="X1059" s="89">
        <v>5.3637409999999998E-4</v>
      </c>
      <c r="Y1059" s="90">
        <v>9.2769095999999996E-4</v>
      </c>
      <c r="Z1059" s="102">
        <v>8.2925504734478895E-3</v>
      </c>
      <c r="AA1059" s="89">
        <v>3.0627255999999999E-3</v>
      </c>
      <c r="AB1059" s="90">
        <v>4.2334053099999996E-3</v>
      </c>
      <c r="AC1059" s="102">
        <v>9.8126014696905735E-3</v>
      </c>
      <c r="AD1059" s="89">
        <v>1.3780202000000001E-3</v>
      </c>
      <c r="AE1059" s="90">
        <v>2.0595868799999999E-3</v>
      </c>
      <c r="AF1059" s="102">
        <v>3.6540245554108181E-3</v>
      </c>
      <c r="AG1059" s="89">
        <v>5.9107513000000002E-3</v>
      </c>
      <c r="AH1059" s="90">
        <v>1.4680792885E-2</v>
      </c>
      <c r="AI1059" s="102">
        <v>9.796437471353088E-2</v>
      </c>
      <c r="AJ1059" s="89">
        <v>9.5109509999999994E-2</v>
      </c>
      <c r="AK1059" s="90">
        <v>6.1846183999999998E-2</v>
      </c>
      <c r="AL1059" s="104">
        <v>6.1846183999999998E-2</v>
      </c>
    </row>
    <row r="1060" spans="1:38" x14ac:dyDescent="0.25">
      <c r="A1060" s="71">
        <v>2001</v>
      </c>
      <c r="B1060" s="72">
        <v>15</v>
      </c>
      <c r="C1060" s="89">
        <v>1.71063206</v>
      </c>
      <c r="D1060" s="90">
        <v>0.73873364750000003</v>
      </c>
      <c r="E1060" s="102">
        <v>5.5126732801656493</v>
      </c>
      <c r="F1060" s="89">
        <v>0.16054404</v>
      </c>
      <c r="G1060" s="90">
        <v>0.26858577750000001</v>
      </c>
      <c r="H1060" s="102">
        <v>1.2664088542140406</v>
      </c>
      <c r="I1060" s="89">
        <v>0.30124318</v>
      </c>
      <c r="J1060" s="90">
        <v>2.1692846575</v>
      </c>
      <c r="K1060" s="102">
        <v>5.9426853589275259</v>
      </c>
      <c r="L1060" s="89">
        <v>9.4809480000000002E-2</v>
      </c>
      <c r="M1060" s="90">
        <v>6.1641163499999999E-2</v>
      </c>
      <c r="N1060" s="102">
        <v>0.30197553917276049</v>
      </c>
      <c r="O1060" s="89">
        <v>6.1297467071935155E-4</v>
      </c>
      <c r="P1060" s="90">
        <v>8.5430352921310362E-4</v>
      </c>
      <c r="Q1060" s="102">
        <v>2.593434431630336E-3</v>
      </c>
      <c r="R1060" s="89">
        <v>7.2521479229989872E-4</v>
      </c>
      <c r="S1060" s="90">
        <v>1.0107279635258358E-3</v>
      </c>
      <c r="T1060" s="102">
        <v>3.4690087934232125E-3</v>
      </c>
      <c r="U1060" s="89">
        <v>1.9745088000000001E-3</v>
      </c>
      <c r="V1060" s="90">
        <v>5.2264682450000001E-3</v>
      </c>
      <c r="W1060" s="102">
        <v>4.474196955664838E-2</v>
      </c>
      <c r="X1060" s="89">
        <v>5.6220740000000003E-4</v>
      </c>
      <c r="Y1060" s="90">
        <v>9.5824269000000005E-4</v>
      </c>
      <c r="Z1060" s="102">
        <v>8.3317058962713922E-3</v>
      </c>
      <c r="AA1060" s="89">
        <v>3.2100067999999999E-3</v>
      </c>
      <c r="AB1060" s="90">
        <v>4.4055429E-3</v>
      </c>
      <c r="AC1060" s="102">
        <v>9.8589596525897206E-3</v>
      </c>
      <c r="AD1060" s="89">
        <v>1.4447268E-3</v>
      </c>
      <c r="AE1060" s="90">
        <v>2.1375090449999999E-3</v>
      </c>
      <c r="AF1060" s="102">
        <v>3.6712833239799987E-3</v>
      </c>
      <c r="AG1060" s="89">
        <v>6.1957957999999999E-3</v>
      </c>
      <c r="AH1060" s="90">
        <v>1.5029624510000001E-2</v>
      </c>
      <c r="AI1060" s="102">
        <v>9.842705530859161E-2</v>
      </c>
      <c r="AJ1060" s="89">
        <v>9.5109509999999994E-2</v>
      </c>
      <c r="AK1060" s="90">
        <v>6.1846183999999998E-2</v>
      </c>
      <c r="AL1060" s="104">
        <v>6.1846183999999998E-2</v>
      </c>
    </row>
    <row r="1061" spans="1:38" x14ac:dyDescent="0.25">
      <c r="A1061" s="71">
        <v>2001</v>
      </c>
      <c r="B1061" s="72">
        <v>16</v>
      </c>
      <c r="C1061" s="89">
        <v>1.77859583</v>
      </c>
      <c r="D1061" s="90">
        <v>0.75196911600000005</v>
      </c>
      <c r="E1061" s="102">
        <v>5.5205724416718773</v>
      </c>
      <c r="F1061" s="89">
        <v>0.16799354999999999</v>
      </c>
      <c r="G1061" s="90">
        <v>0.27762921899999998</v>
      </c>
      <c r="H1061" s="102">
        <v>1.2726319183836576</v>
      </c>
      <c r="I1061" s="89">
        <v>0.30649168999999998</v>
      </c>
      <c r="J1061" s="90">
        <v>2.1740657605</v>
      </c>
      <c r="K1061" s="102">
        <v>5.9592894028362524</v>
      </c>
      <c r="L1061" s="89">
        <v>9.4809480000000002E-2</v>
      </c>
      <c r="M1061" s="90">
        <v>6.1641163499999999E-2</v>
      </c>
      <c r="N1061" s="102">
        <v>0.30222790052515996</v>
      </c>
      <c r="O1061" s="89">
        <v>6.1297467071935155E-4</v>
      </c>
      <c r="P1061" s="90">
        <v>8.5430352921310362E-4</v>
      </c>
      <c r="Q1061" s="102">
        <v>2.6061850314918538E-3</v>
      </c>
      <c r="R1061" s="89">
        <v>7.2521479229989872E-4</v>
      </c>
      <c r="S1061" s="90">
        <v>1.0107279635258358E-3</v>
      </c>
      <c r="T1061" s="102">
        <v>3.5329760386345285E-3</v>
      </c>
      <c r="U1061" s="89">
        <v>2.0664750999999999E-3</v>
      </c>
      <c r="V1061" s="90">
        <v>5.3417945200000001E-3</v>
      </c>
      <c r="W1061" s="102">
        <v>4.4961801274890502E-2</v>
      </c>
      <c r="X1061" s="89">
        <v>5.8866889999999996E-4</v>
      </c>
      <c r="Y1061" s="90">
        <v>9.8995342500000005E-4</v>
      </c>
      <c r="Z1061" s="102">
        <v>8.3726567289249682E-3</v>
      </c>
      <c r="AA1061" s="89">
        <v>3.3603984999999999E-3</v>
      </c>
      <c r="AB1061" s="90">
        <v>4.5835372800000001E-3</v>
      </c>
      <c r="AC1061" s="102">
        <v>9.9074106423084739E-3</v>
      </c>
      <c r="AD1061" s="89">
        <v>1.5122315999999999E-3</v>
      </c>
      <c r="AE1061" s="90">
        <v>2.2179605350000002E-3</v>
      </c>
      <c r="AF1061" s="102">
        <v>3.6893230019622446E-3</v>
      </c>
      <c r="AG1061" s="89">
        <v>6.4848967000000002E-3</v>
      </c>
      <c r="AH1061" s="90">
        <v>1.538880166E-2</v>
      </c>
      <c r="AI1061" s="102">
        <v>9.8910799974846891E-2</v>
      </c>
      <c r="AJ1061" s="89">
        <v>9.5109509999999994E-2</v>
      </c>
      <c r="AK1061" s="90">
        <v>6.1846183999999998E-2</v>
      </c>
      <c r="AL1061" s="104">
        <v>6.1846183999999998E-2</v>
      </c>
    </row>
    <row r="1062" spans="1:38" x14ac:dyDescent="0.25">
      <c r="A1062" s="71">
        <v>2001</v>
      </c>
      <c r="B1062" s="72">
        <v>17</v>
      </c>
      <c r="C1062" s="89">
        <v>1.8489395799999999</v>
      </c>
      <c r="D1062" s="90">
        <v>0.76595301800000004</v>
      </c>
      <c r="E1062" s="102">
        <v>5.5287679438491644</v>
      </c>
      <c r="F1062" s="89">
        <v>0.17561992000000001</v>
      </c>
      <c r="G1062" s="90">
        <v>0.2869978145</v>
      </c>
      <c r="H1062" s="102">
        <v>1.2790927792751579</v>
      </c>
      <c r="I1062" s="89">
        <v>0.31167439000000002</v>
      </c>
      <c r="J1062" s="90">
        <v>2.1786996264999998</v>
      </c>
      <c r="K1062" s="102">
        <v>5.9765582145198</v>
      </c>
      <c r="L1062" s="89">
        <v>9.4809480000000002E-2</v>
      </c>
      <c r="M1062" s="90">
        <v>6.1641163499999999E-2</v>
      </c>
      <c r="N1062" s="102">
        <v>0.3024899340357573</v>
      </c>
      <c r="O1062" s="89">
        <v>6.1297467071935155E-4</v>
      </c>
      <c r="P1062" s="90">
        <v>8.5430352921310362E-4</v>
      </c>
      <c r="Q1062" s="102">
        <v>2.6194189407211781E-3</v>
      </c>
      <c r="R1062" s="89">
        <v>7.2521479229989872E-4</v>
      </c>
      <c r="S1062" s="90">
        <v>1.0107279635258358E-3</v>
      </c>
      <c r="T1062" s="102">
        <v>3.5993626742363504E-3</v>
      </c>
      <c r="U1062" s="89">
        <v>2.1605222999999999E-3</v>
      </c>
      <c r="V1062" s="90">
        <v>5.4614089299999998E-3</v>
      </c>
      <c r="W1062" s="102">
        <v>4.5190047451833894E-2</v>
      </c>
      <c r="X1062" s="89">
        <v>6.1437160000000005E-4</v>
      </c>
      <c r="Y1062" s="90">
        <v>1.0227868350000001E-3</v>
      </c>
      <c r="Z1062" s="102">
        <v>8.4151766173863277E-3</v>
      </c>
      <c r="AA1062" s="89">
        <v>3.5118710000000002E-3</v>
      </c>
      <c r="AB1062" s="90">
        <v>4.7693397900000004E-3</v>
      </c>
      <c r="AC1062" s="102">
        <v>9.9577095250335292E-3</v>
      </c>
      <c r="AD1062" s="89">
        <v>1.5800486999999999E-3</v>
      </c>
      <c r="AE1062" s="90">
        <v>2.3017548199999998E-3</v>
      </c>
      <c r="AF1062" s="102">
        <v>3.7080513932325758E-3</v>
      </c>
      <c r="AG1062" s="89">
        <v>6.7784795999999998E-3</v>
      </c>
      <c r="AH1062" s="90">
        <v>1.5760860434999999E-2</v>
      </c>
      <c r="AI1062" s="102">
        <v>9.9413081788145022E-2</v>
      </c>
      <c r="AJ1062" s="89">
        <v>9.5109509999999994E-2</v>
      </c>
      <c r="AK1062" s="90">
        <v>6.1846183999999998E-2</v>
      </c>
      <c r="AL1062" s="104">
        <v>6.1846183999999998E-2</v>
      </c>
    </row>
    <row r="1063" spans="1:38" x14ac:dyDescent="0.25">
      <c r="A1063" s="71">
        <v>2001</v>
      </c>
      <c r="B1063" s="72">
        <v>18</v>
      </c>
      <c r="C1063" s="89">
        <v>1.9213446599999999</v>
      </c>
      <c r="D1063" s="90">
        <v>0.78070075149999996</v>
      </c>
      <c r="E1063" s="102">
        <v>5.5267307619061148</v>
      </c>
      <c r="F1063" s="89">
        <v>0.18338049000000001</v>
      </c>
      <c r="G1063" s="90">
        <v>0.2968216635</v>
      </c>
      <c r="H1063" s="102">
        <v>1.2850626411840622</v>
      </c>
      <c r="I1063" s="89">
        <v>0.31662835</v>
      </c>
      <c r="J1063" s="90">
        <v>2.1831370479999999</v>
      </c>
      <c r="K1063" s="102">
        <v>5.9862168637682966</v>
      </c>
      <c r="L1063" s="89">
        <v>9.4809480000000002E-2</v>
      </c>
      <c r="M1063" s="90">
        <v>6.1641163499999999E-2</v>
      </c>
      <c r="N1063" s="102">
        <v>0.3027541729485384</v>
      </c>
      <c r="O1063" s="89">
        <v>6.1297467071935155E-4</v>
      </c>
      <c r="P1063" s="90">
        <v>8.5430352921310362E-4</v>
      </c>
      <c r="Q1063" s="102">
        <v>2.6316461312537575E-3</v>
      </c>
      <c r="R1063" s="89">
        <v>7.2521479229989872E-4</v>
      </c>
      <c r="S1063" s="90">
        <v>1.0107279635258358E-3</v>
      </c>
      <c r="T1063" s="102">
        <v>3.6662543966027024E-3</v>
      </c>
      <c r="U1063" s="89">
        <v>2.2554092E-3</v>
      </c>
      <c r="V1063" s="90">
        <v>5.585915835E-3</v>
      </c>
      <c r="W1063" s="102">
        <v>4.5401061263870786E-2</v>
      </c>
      <c r="X1063" s="89">
        <v>6.4173219999999996E-4</v>
      </c>
      <c r="Y1063" s="90">
        <v>1.0572662100000001E-3</v>
      </c>
      <c r="Z1063" s="102">
        <v>8.454437978013438E-3</v>
      </c>
      <c r="AA1063" s="89">
        <v>3.6669518000000002E-3</v>
      </c>
      <c r="AB1063" s="90">
        <v>4.9634492049999996E-3</v>
      </c>
      <c r="AC1063" s="102">
        <v>1.000418333505571E-2</v>
      </c>
      <c r="AD1063" s="89">
        <v>1.6498909000000001E-3</v>
      </c>
      <c r="AE1063" s="90">
        <v>2.3894451850000002E-3</v>
      </c>
      <c r="AF1063" s="102">
        <v>3.7253617123052707E-3</v>
      </c>
      <c r="AG1063" s="89">
        <v>7.0772494E-3</v>
      </c>
      <c r="AH1063" s="90">
        <v>1.6148886585000001E-2</v>
      </c>
      <c r="AI1063" s="102">
        <v>9.9877024048958693E-2</v>
      </c>
      <c r="AJ1063" s="89">
        <v>9.5109509999999994E-2</v>
      </c>
      <c r="AK1063" s="90">
        <v>6.1846183999999998E-2</v>
      </c>
      <c r="AL1063" s="104">
        <v>6.1846183999999998E-2</v>
      </c>
    </row>
    <row r="1064" spans="1:38" x14ac:dyDescent="0.25">
      <c r="A1064" s="71">
        <v>2001</v>
      </c>
      <c r="B1064" s="72">
        <v>19</v>
      </c>
      <c r="C1064" s="89">
        <v>1.99643225</v>
      </c>
      <c r="D1064" s="90">
        <v>0.79635641749999997</v>
      </c>
      <c r="E1064" s="102">
        <v>5.5349227172622157</v>
      </c>
      <c r="F1064" s="89">
        <v>0.19124915000000001</v>
      </c>
      <c r="G1064" s="90">
        <v>0.30709597799999999</v>
      </c>
      <c r="H1064" s="102">
        <v>1.29151807492547</v>
      </c>
      <c r="I1064" s="89">
        <v>0.32151352999999999</v>
      </c>
      <c r="J1064" s="90">
        <v>2.1874771165000002</v>
      </c>
      <c r="K1064" s="102">
        <v>6.0034291880650343</v>
      </c>
      <c r="L1064" s="89">
        <v>9.4809480000000002E-2</v>
      </c>
      <c r="M1064" s="90">
        <v>6.1641163499999999E-2</v>
      </c>
      <c r="N1064" s="102">
        <v>0.30301581277762912</v>
      </c>
      <c r="O1064" s="89">
        <v>6.1297467071935155E-4</v>
      </c>
      <c r="P1064" s="90">
        <v>8.5430352921310362E-4</v>
      </c>
      <c r="Q1064" s="102">
        <v>2.6448732923242766E-3</v>
      </c>
      <c r="R1064" s="89">
        <v>7.2521479229989872E-4</v>
      </c>
      <c r="S1064" s="90">
        <v>1.0107279635258358E-3</v>
      </c>
      <c r="T1064" s="102">
        <v>3.7326529346302104E-3</v>
      </c>
      <c r="U1064" s="89">
        <v>2.3524066999999998E-3</v>
      </c>
      <c r="V1064" s="90">
        <v>5.7159145449999999E-3</v>
      </c>
      <c r="W1064" s="102">
        <v>4.5629046128821953E-2</v>
      </c>
      <c r="X1064" s="89">
        <v>6.6993260000000002E-4</v>
      </c>
      <c r="Y1064" s="90">
        <v>1.093157815E-3</v>
      </c>
      <c r="Z1064" s="102">
        <v>8.4969044513751434E-3</v>
      </c>
      <c r="AA1064" s="89">
        <v>3.8257714000000001E-3</v>
      </c>
      <c r="AB1064" s="90">
        <v>5.1675249600000002E-3</v>
      </c>
      <c r="AC1064" s="102">
        <v>1.005442446717872E-2</v>
      </c>
      <c r="AD1064" s="89">
        <v>1.7213459999999999E-3</v>
      </c>
      <c r="AE1064" s="90">
        <v>2.4815105099999998E-3</v>
      </c>
      <c r="AF1064" s="102">
        <v>3.7440708988032891E-3</v>
      </c>
      <c r="AG1064" s="89">
        <v>7.3827084000000001E-3</v>
      </c>
      <c r="AH1064" s="90">
        <v>1.6554426444999999E-2</v>
      </c>
      <c r="AI1064" s="102">
        <v>0.10037872624769999</v>
      </c>
      <c r="AJ1064" s="89">
        <v>9.5109509999999994E-2</v>
      </c>
      <c r="AK1064" s="90">
        <v>6.1846183999999998E-2</v>
      </c>
      <c r="AL1064" s="104">
        <v>6.1846183999999998E-2</v>
      </c>
    </row>
    <row r="1065" spans="1:38" x14ac:dyDescent="0.25">
      <c r="A1065" s="71">
        <v>2001</v>
      </c>
      <c r="B1065" s="72">
        <v>20</v>
      </c>
      <c r="C1065" s="89">
        <v>2.0740917099999998</v>
      </c>
      <c r="D1065" s="90">
        <v>0.81302974750000001</v>
      </c>
      <c r="E1065" s="102">
        <v>5.5428976820029803</v>
      </c>
      <c r="F1065" s="89">
        <v>0.19933634</v>
      </c>
      <c r="G1065" s="90">
        <v>0.31793922600000002</v>
      </c>
      <c r="H1065" s="102">
        <v>1.29779171077046</v>
      </c>
      <c r="I1065" s="89">
        <v>0.32627042000000001</v>
      </c>
      <c r="J1065" s="90">
        <v>2.1917127155</v>
      </c>
      <c r="K1065" s="102">
        <v>6.0201858941514095</v>
      </c>
      <c r="L1065" s="89">
        <v>9.4809480000000002E-2</v>
      </c>
      <c r="M1065" s="90">
        <v>6.1641163499999999E-2</v>
      </c>
      <c r="N1065" s="102">
        <v>0.30327152588489159</v>
      </c>
      <c r="O1065" s="89">
        <v>6.1297467071935155E-4</v>
      </c>
      <c r="P1065" s="90">
        <v>8.5430352921310362E-4</v>
      </c>
      <c r="Q1065" s="102">
        <v>2.6586707828640151E-3</v>
      </c>
      <c r="R1065" s="89">
        <v>7.2521479229989872E-4</v>
      </c>
      <c r="S1065" s="90">
        <v>1.0107279635258358E-3</v>
      </c>
      <c r="T1065" s="102">
        <v>3.7971095608627732E-3</v>
      </c>
      <c r="U1065" s="89">
        <v>2.4520620000000001E-3</v>
      </c>
      <c r="V1065" s="90">
        <v>5.8524436150000003E-3</v>
      </c>
      <c r="W1065" s="102">
        <v>4.5850717159956894E-2</v>
      </c>
      <c r="X1065" s="89">
        <v>6.9750469999999996E-4</v>
      </c>
      <c r="Y1065" s="90">
        <v>1.131136325E-3</v>
      </c>
      <c r="Z1065" s="102">
        <v>8.5381889098729916E-3</v>
      </c>
      <c r="AA1065" s="89">
        <v>3.9873297999999998E-3</v>
      </c>
      <c r="AB1065" s="90">
        <v>5.3829902299999998E-3</v>
      </c>
      <c r="AC1065" s="102">
        <v>1.0103272522496305E-2</v>
      </c>
      <c r="AD1065" s="89">
        <v>1.7937713000000001E-3</v>
      </c>
      <c r="AE1065" s="90">
        <v>2.5787882650000001E-3</v>
      </c>
      <c r="AF1065" s="102">
        <v>3.7622611245986541E-3</v>
      </c>
      <c r="AG1065" s="89">
        <v>7.6947754999999998E-3</v>
      </c>
      <c r="AH1065" s="90">
        <v>1.6980369780000001E-2</v>
      </c>
      <c r="AI1065" s="102">
        <v>0.10086614420044369</v>
      </c>
      <c r="AJ1065" s="89">
        <v>9.5109509999999994E-2</v>
      </c>
      <c r="AK1065" s="90">
        <v>6.1846183999999998E-2</v>
      </c>
      <c r="AL1065" s="104">
        <v>6.1846183999999998E-2</v>
      </c>
    </row>
    <row r="1066" spans="1:38" x14ac:dyDescent="0.25">
      <c r="A1066" s="71">
        <v>2001</v>
      </c>
      <c r="B1066" s="72">
        <v>21</v>
      </c>
      <c r="C1066" s="89">
        <v>2.1547496900000001</v>
      </c>
      <c r="D1066" s="90">
        <v>0.83080296350000005</v>
      </c>
      <c r="E1066" s="102">
        <v>5.5503778521211125</v>
      </c>
      <c r="F1066" s="89">
        <v>0.20769193</v>
      </c>
      <c r="G1066" s="90">
        <v>0.32942002650000002</v>
      </c>
      <c r="H1066" s="102">
        <v>1.3036879035393094</v>
      </c>
      <c r="I1066" s="89">
        <v>0.33087707</v>
      </c>
      <c r="J1066" s="90">
        <v>2.1958684239999999</v>
      </c>
      <c r="K1066" s="102">
        <v>6.035918326403686</v>
      </c>
      <c r="L1066" s="89">
        <v>9.4809480000000002E-2</v>
      </c>
      <c r="M1066" s="90">
        <v>6.1641163499999999E-2</v>
      </c>
      <c r="N1066" s="102">
        <v>0.30351091948965303</v>
      </c>
      <c r="O1066" s="89">
        <v>6.1297467071935155E-4</v>
      </c>
      <c r="P1066" s="90">
        <v>8.5430352921310362E-4</v>
      </c>
      <c r="Q1066" s="102">
        <v>2.6707458421155136E-3</v>
      </c>
      <c r="R1066" s="89">
        <v>7.2521479229989872E-4</v>
      </c>
      <c r="S1066" s="90">
        <v>1.0107279635258358E-3</v>
      </c>
      <c r="T1066" s="102">
        <v>3.8576799925172617E-3</v>
      </c>
      <c r="U1066" s="89">
        <v>2.5546677999999999E-3</v>
      </c>
      <c r="V1066" s="90">
        <v>5.9963543100000002E-3</v>
      </c>
      <c r="W1066" s="102">
        <v>4.6058985674849416E-2</v>
      </c>
      <c r="X1066" s="89">
        <v>7.2654930000000005E-4</v>
      </c>
      <c r="Y1066" s="90">
        <v>1.171185735E-3</v>
      </c>
      <c r="Z1066" s="102">
        <v>8.5769761400924845E-3</v>
      </c>
      <c r="AA1066" s="89">
        <v>4.1528386E-3</v>
      </c>
      <c r="AB1066" s="90">
        <v>5.6109720500000003E-3</v>
      </c>
      <c r="AC1066" s="102">
        <v>1.0149166282065901E-2</v>
      </c>
      <c r="AD1066" s="89">
        <v>1.8685934999999999E-3</v>
      </c>
      <c r="AE1066" s="90">
        <v>2.6815888150000002E-3</v>
      </c>
      <c r="AF1066" s="102">
        <v>3.7793475111248067E-3</v>
      </c>
      <c r="AG1066" s="89">
        <v>8.0150043999999993E-3</v>
      </c>
      <c r="AH1066" s="90">
        <v>1.7430220650000001E-2</v>
      </c>
      <c r="AI1066" s="102">
        <v>0.1013242622433735</v>
      </c>
      <c r="AJ1066" s="89">
        <v>9.5109509999999994E-2</v>
      </c>
      <c r="AK1066" s="90">
        <v>6.1846183999999998E-2</v>
      </c>
      <c r="AL1066" s="104">
        <v>6.1846183999999998E-2</v>
      </c>
    </row>
    <row r="1067" spans="1:38" x14ac:dyDescent="0.25">
      <c r="A1067" s="71">
        <v>2001</v>
      </c>
      <c r="B1067" s="72">
        <v>22</v>
      </c>
      <c r="C1067" s="89">
        <v>2.2384293300000002</v>
      </c>
      <c r="D1067" s="90">
        <v>0.84978125900000001</v>
      </c>
      <c r="E1067" s="102">
        <v>5.5570451717053935</v>
      </c>
      <c r="F1067" s="89">
        <v>0.21613742999999999</v>
      </c>
      <c r="G1067" s="90">
        <v>0.34159365549999998</v>
      </c>
      <c r="H1067" s="102">
        <v>1.3089552825846946</v>
      </c>
      <c r="I1067" s="89">
        <v>0.33531791</v>
      </c>
      <c r="J1067" s="90">
        <v>2.1999772405</v>
      </c>
      <c r="K1067" s="102">
        <v>6.0499738452625049</v>
      </c>
      <c r="L1067" s="89">
        <v>9.4809480000000002E-2</v>
      </c>
      <c r="M1067" s="90">
        <v>6.1641163499999999E-2</v>
      </c>
      <c r="N1067" s="102">
        <v>0.30372309021890403</v>
      </c>
      <c r="O1067" s="89">
        <v>6.1297467071935155E-4</v>
      </c>
      <c r="P1067" s="90">
        <v>8.5430352921310362E-4</v>
      </c>
      <c r="Q1067" s="102">
        <v>2.6815451826459865E-3</v>
      </c>
      <c r="R1067" s="89">
        <v>7.2521479229989872E-4</v>
      </c>
      <c r="S1067" s="90">
        <v>1.0107279635258358E-3</v>
      </c>
      <c r="T1067" s="102">
        <v>3.9118962959709472E-3</v>
      </c>
      <c r="U1067" s="89">
        <v>2.6589313999999999E-3</v>
      </c>
      <c r="V1067" s="90">
        <v>6.1487839400000003E-3</v>
      </c>
      <c r="W1067" s="102">
        <v>4.6245215520067398E-2</v>
      </c>
      <c r="X1067" s="89">
        <v>7.5664880000000001E-4</v>
      </c>
      <c r="Y1067" s="90">
        <v>1.213903675E-3</v>
      </c>
      <c r="Z1067" s="102">
        <v>8.6116406296030852E-3</v>
      </c>
      <c r="AA1067" s="89">
        <v>4.3232167000000002E-3</v>
      </c>
      <c r="AB1067" s="90">
        <v>5.8528217999999996E-3</v>
      </c>
      <c r="AC1067" s="102">
        <v>1.0190207145803345E-2</v>
      </c>
      <c r="AD1067" s="89">
        <v>1.9451294E-3</v>
      </c>
      <c r="AE1067" s="90">
        <v>2.79057055E-3</v>
      </c>
      <c r="AF1067" s="102">
        <v>3.7946282680524743E-3</v>
      </c>
      <c r="AG1067" s="89">
        <v>8.3437405999999999E-3</v>
      </c>
      <c r="AH1067" s="90">
        <v>1.790643372E-2</v>
      </c>
      <c r="AI1067" s="102">
        <v>0.10173416399547204</v>
      </c>
      <c r="AJ1067" s="89">
        <v>9.5109509999999994E-2</v>
      </c>
      <c r="AK1067" s="90">
        <v>6.1846183999999998E-2</v>
      </c>
      <c r="AL1067" s="104">
        <v>6.1846183999999998E-2</v>
      </c>
    </row>
    <row r="1068" spans="1:38" x14ac:dyDescent="0.25">
      <c r="A1068" s="71">
        <v>2001</v>
      </c>
      <c r="B1068" s="72">
        <v>23</v>
      </c>
      <c r="C1068" s="89">
        <v>2.3253833699999999</v>
      </c>
      <c r="D1068" s="90">
        <v>0.87017039299999999</v>
      </c>
      <c r="E1068" s="102">
        <v>5.562579358830452</v>
      </c>
      <c r="F1068" s="89">
        <v>0.22495088999999999</v>
      </c>
      <c r="G1068" s="90">
        <v>0.35452890450000002</v>
      </c>
      <c r="H1068" s="102">
        <v>1.3133187876580781</v>
      </c>
      <c r="I1068" s="89">
        <v>0.33977727000000002</v>
      </c>
      <c r="J1068" s="90">
        <v>2.2041041725000001</v>
      </c>
      <c r="K1068" s="102">
        <v>6.061638250085533</v>
      </c>
      <c r="L1068" s="89">
        <v>9.4809480000000002E-2</v>
      </c>
      <c r="M1068" s="90">
        <v>6.1641163499999999E-2</v>
      </c>
      <c r="N1068" s="102">
        <v>0.30389993407367538</v>
      </c>
      <c r="O1068" s="89">
        <v>6.1297467071935155E-4</v>
      </c>
      <c r="P1068" s="90">
        <v>8.5430352921310362E-4</v>
      </c>
      <c r="Q1068" s="102">
        <v>2.6904846394405373E-3</v>
      </c>
      <c r="R1068" s="89">
        <v>7.2521479229989872E-4</v>
      </c>
      <c r="S1068" s="90">
        <v>1.0107279635258358E-3</v>
      </c>
      <c r="T1068" s="102">
        <v>3.9566390860212115E-3</v>
      </c>
      <c r="U1068" s="89">
        <v>2.7667485E-3</v>
      </c>
      <c r="V1068" s="90">
        <v>6.3103712500000003E-3</v>
      </c>
      <c r="W1068" s="102">
        <v>4.6399260427905188E-2</v>
      </c>
      <c r="X1068" s="89">
        <v>7.870606E-4</v>
      </c>
      <c r="Y1068" s="90">
        <v>1.2593109050000001E-3</v>
      </c>
      <c r="Z1068" s="102">
        <v>8.6403323408526106E-3</v>
      </c>
      <c r="AA1068" s="89">
        <v>4.4987053999999997E-3</v>
      </c>
      <c r="AB1068" s="90">
        <v>6.1107300899999996E-3</v>
      </c>
      <c r="AC1068" s="102">
        <v>1.0224151181118735E-2</v>
      </c>
      <c r="AD1068" s="89">
        <v>2.0241629999999998E-3</v>
      </c>
      <c r="AE1068" s="90">
        <v>2.9068908550000001E-3</v>
      </c>
      <c r="AF1068" s="102">
        <v>3.807273871353148E-3</v>
      </c>
      <c r="AG1068" s="89">
        <v>8.6809544999999991E-3</v>
      </c>
      <c r="AH1068" s="90">
        <v>1.8412177960000001E-2</v>
      </c>
      <c r="AI1068" s="102">
        <v>0.10207310037565862</v>
      </c>
      <c r="AJ1068" s="89">
        <v>9.5109509999999994E-2</v>
      </c>
      <c r="AK1068" s="90">
        <v>6.1846183999999998E-2</v>
      </c>
      <c r="AL1068" s="104">
        <v>6.1846183999999998E-2</v>
      </c>
    </row>
    <row r="1069" spans="1:38" x14ac:dyDescent="0.25">
      <c r="A1069" s="71">
        <v>2001</v>
      </c>
      <c r="B1069" s="72">
        <v>24</v>
      </c>
      <c r="C1069" s="89">
        <v>2.4157565499999998</v>
      </c>
      <c r="D1069" s="90">
        <v>0.89200979049999995</v>
      </c>
      <c r="E1069" s="102">
        <v>5.5667448493869358</v>
      </c>
      <c r="F1069" s="89">
        <v>0.23387026999999999</v>
      </c>
      <c r="G1069" s="90">
        <v>0.36834205549999999</v>
      </c>
      <c r="H1069" s="102">
        <v>1.3166016799455542</v>
      </c>
      <c r="I1069" s="89">
        <v>0.34408684</v>
      </c>
      <c r="J1069" s="90">
        <v>2.2081894425000002</v>
      </c>
      <c r="K1069" s="102">
        <v>6.0703832408401377</v>
      </c>
      <c r="L1069" s="89">
        <v>9.4809480000000002E-2</v>
      </c>
      <c r="M1069" s="90">
        <v>6.1641163499999999E-2</v>
      </c>
      <c r="N1069" s="102">
        <v>0.30403455660757406</v>
      </c>
      <c r="O1069" s="89">
        <v>6.1297467071935155E-4</v>
      </c>
      <c r="P1069" s="90">
        <v>8.5430352921310362E-4</v>
      </c>
      <c r="Q1069" s="102">
        <v>2.6972139720929148E-3</v>
      </c>
      <c r="R1069" s="89">
        <v>7.2521479229989872E-4</v>
      </c>
      <c r="S1069" s="90">
        <v>1.0107279635258358E-3</v>
      </c>
      <c r="T1069" s="102">
        <v>3.9904463003741916E-3</v>
      </c>
      <c r="U1069" s="89">
        <v>2.8769625E-3</v>
      </c>
      <c r="V1069" s="90">
        <v>6.4823910600000003E-3</v>
      </c>
      <c r="W1069" s="102">
        <v>4.6515332540353817E-2</v>
      </c>
      <c r="X1069" s="89">
        <v>8.1850209999999996E-4</v>
      </c>
      <c r="Y1069" s="90">
        <v>1.30761994E-3</v>
      </c>
      <c r="Z1069" s="102">
        <v>8.6619433392781282E-3</v>
      </c>
      <c r="AA1069" s="89">
        <v>4.6780633999999998E-3</v>
      </c>
      <c r="AB1069" s="90">
        <v>6.3858906200000001E-3</v>
      </c>
      <c r="AC1069" s="102">
        <v>1.02497113851824E-2</v>
      </c>
      <c r="AD1069" s="89">
        <v>2.1050660000000001E-3</v>
      </c>
      <c r="AE1069" s="90">
        <v>3.0308223850000001E-3</v>
      </c>
      <c r="AF1069" s="102">
        <v>3.8167938886923612E-3</v>
      </c>
      <c r="AG1069" s="89">
        <v>9.0285911999999999E-3</v>
      </c>
      <c r="AH1069" s="90">
        <v>1.8950911715000001E-2</v>
      </c>
      <c r="AI1069" s="102">
        <v>0.10232815833375151</v>
      </c>
      <c r="AJ1069" s="89">
        <v>9.5109509999999994E-2</v>
      </c>
      <c r="AK1069" s="90">
        <v>6.1846183999999998E-2</v>
      </c>
      <c r="AL1069" s="104">
        <v>6.1846183999999998E-2</v>
      </c>
    </row>
    <row r="1070" spans="1:38" x14ac:dyDescent="0.25">
      <c r="A1070" s="71">
        <v>2001</v>
      </c>
      <c r="B1070" s="72">
        <v>25</v>
      </c>
      <c r="C1070" s="89">
        <v>2.4157565499999998</v>
      </c>
      <c r="D1070" s="90">
        <v>0.89200979049999995</v>
      </c>
      <c r="E1070" s="102">
        <v>5.569271358571994</v>
      </c>
      <c r="F1070" s="89">
        <v>0.23387026999999999</v>
      </c>
      <c r="G1070" s="90">
        <v>0.36834205549999999</v>
      </c>
      <c r="H1070" s="102">
        <v>1.3185853237000573</v>
      </c>
      <c r="I1070" s="89">
        <v>0.34408684</v>
      </c>
      <c r="J1070" s="90">
        <v>2.2081894425000002</v>
      </c>
      <c r="K1070" s="102">
        <v>6.0756825304214672</v>
      </c>
      <c r="L1070" s="89">
        <v>9.4809480000000002E-2</v>
      </c>
      <c r="M1070" s="90">
        <v>6.1641163499999999E-2</v>
      </c>
      <c r="N1070" s="102">
        <v>0.3041149967820892</v>
      </c>
      <c r="O1070" s="89">
        <v>6.1297467071935155E-4</v>
      </c>
      <c r="P1070" s="90">
        <v>8.5430352921310362E-4</v>
      </c>
      <c r="Q1070" s="102">
        <v>2.7012834463104986E-3</v>
      </c>
      <c r="R1070" s="89">
        <v>7.2521479229989872E-4</v>
      </c>
      <c r="S1070" s="90">
        <v>1.0107279635258358E-3</v>
      </c>
      <c r="T1070" s="102">
        <v>4.0108299063225158E-3</v>
      </c>
      <c r="U1070" s="89">
        <v>2.8769625E-3</v>
      </c>
      <c r="V1070" s="90">
        <v>6.4823910600000003E-3</v>
      </c>
      <c r="W1070" s="102">
        <v>4.6585352325824787E-2</v>
      </c>
      <c r="X1070" s="89">
        <v>8.1850209999999996E-4</v>
      </c>
      <c r="Y1070" s="90">
        <v>1.30761994E-3</v>
      </c>
      <c r="Z1070" s="102">
        <v>8.6749929600338539E-3</v>
      </c>
      <c r="AA1070" s="89">
        <v>4.6780633999999998E-3</v>
      </c>
      <c r="AB1070" s="90">
        <v>6.3858906200000001E-3</v>
      </c>
      <c r="AC1070" s="102">
        <v>1.0265166290486037E-2</v>
      </c>
      <c r="AD1070" s="89">
        <v>2.1050660000000001E-3</v>
      </c>
      <c r="AE1070" s="90">
        <v>3.0308223850000001E-3</v>
      </c>
      <c r="AF1070" s="102">
        <v>3.8225462833107711E-3</v>
      </c>
      <c r="AG1070" s="89">
        <v>9.0285911999999999E-3</v>
      </c>
      <c r="AH1070" s="90">
        <v>1.8950911715000001E-2</v>
      </c>
      <c r="AI1070" s="102">
        <v>0.102482434421243</v>
      </c>
      <c r="AJ1070" s="89">
        <v>9.5109509999999994E-2</v>
      </c>
      <c r="AK1070" s="90">
        <v>6.1846183999999998E-2</v>
      </c>
      <c r="AL1070" s="104">
        <v>6.1846183999999998E-2</v>
      </c>
    </row>
    <row r="1071" spans="1:38" x14ac:dyDescent="0.25">
      <c r="A1071" s="71">
        <v>2001</v>
      </c>
      <c r="B1071" s="72">
        <v>26</v>
      </c>
      <c r="C1071" s="89">
        <v>2.4157565499999998</v>
      </c>
      <c r="D1071" s="90">
        <v>0.89200979049999995</v>
      </c>
      <c r="E1071" s="102">
        <v>5.5697269036397117</v>
      </c>
      <c r="F1071" s="89">
        <v>0.23387026999999999</v>
      </c>
      <c r="G1071" s="90">
        <v>0.36834205549999999</v>
      </c>
      <c r="H1071" s="102">
        <v>1.3189543380169786</v>
      </c>
      <c r="I1071" s="89">
        <v>0.34408684</v>
      </c>
      <c r="J1071" s="90">
        <v>2.2081894425000002</v>
      </c>
      <c r="K1071" s="102">
        <v>6.0766789036426445</v>
      </c>
      <c r="L1071" s="89">
        <v>9.4809480000000002E-2</v>
      </c>
      <c r="M1071" s="90">
        <v>6.1641163499999999E-2</v>
      </c>
      <c r="N1071" s="102">
        <v>0.30412929277529049</v>
      </c>
      <c r="O1071" s="89">
        <v>6.1297467071935155E-4</v>
      </c>
      <c r="P1071" s="90">
        <v>8.5430352921310362E-4</v>
      </c>
      <c r="Q1071" s="102">
        <v>2.702039226559985E-3</v>
      </c>
      <c r="R1071" s="89">
        <v>7.2521479229989872E-4</v>
      </c>
      <c r="S1071" s="90">
        <v>1.0107279635258358E-3</v>
      </c>
      <c r="T1071" s="102">
        <v>4.0146158747214932E-3</v>
      </c>
      <c r="U1071" s="89">
        <v>2.8769625E-3</v>
      </c>
      <c r="V1071" s="90">
        <v>6.4823910600000003E-3</v>
      </c>
      <c r="W1071" s="102">
        <v>4.6598437813632841E-2</v>
      </c>
      <c r="X1071" s="89">
        <v>8.1850209999999996E-4</v>
      </c>
      <c r="Y1071" s="90">
        <v>1.30761994E-3</v>
      </c>
      <c r="Z1071" s="102">
        <v>8.6774253535272655E-3</v>
      </c>
      <c r="AA1071" s="89">
        <v>4.6780633999999998E-3</v>
      </c>
      <c r="AB1071" s="90">
        <v>6.3858906200000001E-3</v>
      </c>
      <c r="AC1071" s="102">
        <v>1.0268025980550158E-2</v>
      </c>
      <c r="AD1071" s="89">
        <v>2.1050660000000001E-3</v>
      </c>
      <c r="AE1071" s="90">
        <v>3.0308223850000001E-3</v>
      </c>
      <c r="AF1071" s="102">
        <v>3.8236159654728773E-3</v>
      </c>
      <c r="AG1071" s="89">
        <v>9.0285911999999999E-3</v>
      </c>
      <c r="AH1071" s="90">
        <v>1.8950911715000001E-2</v>
      </c>
      <c r="AI1071" s="102">
        <v>0.10251099782269976</v>
      </c>
      <c r="AJ1071" s="89">
        <v>9.5109509999999994E-2</v>
      </c>
      <c r="AK1071" s="90">
        <v>6.1846183999999998E-2</v>
      </c>
      <c r="AL1071" s="104">
        <v>6.1846183999999998E-2</v>
      </c>
    </row>
    <row r="1072" spans="1:38" x14ac:dyDescent="0.25">
      <c r="A1072" s="71">
        <v>2001</v>
      </c>
      <c r="B1072" s="72">
        <v>27</v>
      </c>
      <c r="C1072" s="89">
        <v>2.4157565499999998</v>
      </c>
      <c r="D1072" s="90">
        <v>0.89200979049999995</v>
      </c>
      <c r="E1072" s="102">
        <v>5.5696645755553726</v>
      </c>
      <c r="F1072" s="89">
        <v>0.23387026999999999</v>
      </c>
      <c r="G1072" s="90">
        <v>0.36834205549999999</v>
      </c>
      <c r="H1072" s="102">
        <v>1.3189012903624988</v>
      </c>
      <c r="I1072" s="89">
        <v>0.34408684</v>
      </c>
      <c r="J1072" s="90">
        <v>2.2081894425000002</v>
      </c>
      <c r="K1072" s="102">
        <v>6.076530189701427</v>
      </c>
      <c r="L1072" s="89">
        <v>9.4809480000000002E-2</v>
      </c>
      <c r="M1072" s="90">
        <v>6.1641163499999999E-2</v>
      </c>
      <c r="N1072" s="102">
        <v>0.30412779569626447</v>
      </c>
      <c r="O1072" s="89">
        <v>6.1297467071935155E-4</v>
      </c>
      <c r="P1072" s="90">
        <v>8.5430352921310362E-4</v>
      </c>
      <c r="Q1072" s="102">
        <v>2.7019243117931521E-3</v>
      </c>
      <c r="R1072" s="89">
        <v>7.2521479229989872E-4</v>
      </c>
      <c r="S1072" s="90">
        <v>1.0107279635258358E-3</v>
      </c>
      <c r="T1072" s="102">
        <v>4.0140714507644181E-3</v>
      </c>
      <c r="U1072" s="89">
        <v>2.8769625E-3</v>
      </c>
      <c r="V1072" s="90">
        <v>6.4823910600000003E-3</v>
      </c>
      <c r="W1072" s="102">
        <v>4.6596495634677701E-2</v>
      </c>
      <c r="X1072" s="89">
        <v>8.1850209999999996E-4</v>
      </c>
      <c r="Y1072" s="90">
        <v>1.30761994E-3</v>
      </c>
      <c r="Z1072" s="102">
        <v>8.6770691154461274E-3</v>
      </c>
      <c r="AA1072" s="89">
        <v>4.6780633999999998E-3</v>
      </c>
      <c r="AB1072" s="90">
        <v>6.3858906200000001E-3</v>
      </c>
      <c r="AC1072" s="102">
        <v>1.026760128119807E-2</v>
      </c>
      <c r="AD1072" s="89">
        <v>2.1050660000000001E-3</v>
      </c>
      <c r="AE1072" s="90">
        <v>3.0308223850000001E-3</v>
      </c>
      <c r="AF1072" s="102">
        <v>3.8234543713597073E-3</v>
      </c>
      <c r="AG1072" s="89">
        <v>9.0285911999999999E-3</v>
      </c>
      <c r="AH1072" s="90">
        <v>1.8950911715000001E-2</v>
      </c>
      <c r="AI1072" s="102">
        <v>0.10250696079146884</v>
      </c>
      <c r="AJ1072" s="89">
        <v>9.5109509999999994E-2</v>
      </c>
      <c r="AK1072" s="90">
        <v>6.1846183999999998E-2</v>
      </c>
      <c r="AL1072" s="104">
        <v>6.1846183999999998E-2</v>
      </c>
    </row>
    <row r="1073" spans="1:38" x14ac:dyDescent="0.25">
      <c r="A1073" s="71">
        <v>2001</v>
      </c>
      <c r="B1073" s="72">
        <v>28</v>
      </c>
      <c r="C1073" s="89">
        <v>2.4157565499999998</v>
      </c>
      <c r="D1073" s="90">
        <v>0.89200979049999995</v>
      </c>
      <c r="E1073" s="102">
        <v>5.5695464538964163</v>
      </c>
      <c r="F1073" s="89">
        <v>0.23387026999999999</v>
      </c>
      <c r="G1073" s="90">
        <v>0.36834205549999999</v>
      </c>
      <c r="H1073" s="102">
        <v>1.3188060744916399</v>
      </c>
      <c r="I1073" s="89">
        <v>0.34408684</v>
      </c>
      <c r="J1073" s="90">
        <v>2.2081894425000002</v>
      </c>
      <c r="K1073" s="102">
        <v>6.0762791720957825</v>
      </c>
      <c r="L1073" s="89">
        <v>9.4809480000000002E-2</v>
      </c>
      <c r="M1073" s="90">
        <v>6.1641163499999999E-2</v>
      </c>
      <c r="N1073" s="102">
        <v>0.30412377382018829</v>
      </c>
      <c r="O1073" s="89">
        <v>6.1297467071935155E-4</v>
      </c>
      <c r="P1073" s="90">
        <v>8.5430352921310362E-4</v>
      </c>
      <c r="Q1073" s="102">
        <v>2.7017306791511462E-3</v>
      </c>
      <c r="R1073" s="89">
        <v>7.2521479229989872E-4</v>
      </c>
      <c r="S1073" s="90">
        <v>1.0107279635258358E-3</v>
      </c>
      <c r="T1073" s="102">
        <v>4.0130909264983082E-3</v>
      </c>
      <c r="U1073" s="89">
        <v>2.8769625E-3</v>
      </c>
      <c r="V1073" s="90">
        <v>6.4823910600000003E-3</v>
      </c>
      <c r="W1073" s="102">
        <v>4.6593222305054062E-2</v>
      </c>
      <c r="X1073" s="89">
        <v>8.1850209999999996E-4</v>
      </c>
      <c r="Y1073" s="90">
        <v>1.30761994E-3</v>
      </c>
      <c r="Z1073" s="102">
        <v>8.676453106288038E-3</v>
      </c>
      <c r="AA1073" s="89">
        <v>4.6780633999999998E-3</v>
      </c>
      <c r="AB1073" s="90">
        <v>6.3858906200000001E-3</v>
      </c>
      <c r="AC1073" s="102">
        <v>1.0266881258274779E-2</v>
      </c>
      <c r="AD1073" s="89">
        <v>2.1050660000000001E-3</v>
      </c>
      <c r="AE1073" s="90">
        <v>3.0308223850000001E-3</v>
      </c>
      <c r="AF1073" s="102">
        <v>3.8231780760799665E-3</v>
      </c>
      <c r="AG1073" s="89">
        <v>9.0285911999999999E-3</v>
      </c>
      <c r="AH1073" s="90">
        <v>1.8950911715000001E-2</v>
      </c>
      <c r="AI1073" s="102">
        <v>0.10249960593963441</v>
      </c>
      <c r="AJ1073" s="89">
        <v>9.5109509999999994E-2</v>
      </c>
      <c r="AK1073" s="90">
        <v>6.1846183999999998E-2</v>
      </c>
      <c r="AL1073" s="104">
        <v>6.1846183999999998E-2</v>
      </c>
    </row>
    <row r="1074" spans="1:38" x14ac:dyDescent="0.25">
      <c r="A1074" s="71">
        <v>2001</v>
      </c>
      <c r="B1074" s="72">
        <v>29</v>
      </c>
      <c r="C1074" s="89">
        <v>2.4157565499999998</v>
      </c>
      <c r="D1074" s="90">
        <v>0.89200979049999995</v>
      </c>
      <c r="E1074" s="102">
        <v>5.5694142909290392</v>
      </c>
      <c r="F1074" s="89">
        <v>0.23387026999999999</v>
      </c>
      <c r="G1074" s="90">
        <v>0.36834205549999999</v>
      </c>
      <c r="H1074" s="102">
        <v>1.3186960638949017</v>
      </c>
      <c r="I1074" s="89">
        <v>0.34408684</v>
      </c>
      <c r="J1074" s="90">
        <v>2.2081894425000002</v>
      </c>
      <c r="K1074" s="102">
        <v>6.0759993014642157</v>
      </c>
      <c r="L1074" s="89">
        <v>9.4809480000000002E-2</v>
      </c>
      <c r="M1074" s="90">
        <v>6.1641163499999999E-2</v>
      </c>
      <c r="N1074" s="102">
        <v>0.30411906200742145</v>
      </c>
      <c r="O1074" s="89">
        <v>6.1297467071935155E-4</v>
      </c>
      <c r="P1074" s="90">
        <v>8.5430352921310362E-4</v>
      </c>
      <c r="Q1074" s="102">
        <v>2.7015128760403558E-3</v>
      </c>
      <c r="R1074" s="89">
        <v>7.2521479229989872E-4</v>
      </c>
      <c r="S1074" s="90">
        <v>1.0107279635258358E-3</v>
      </c>
      <c r="T1074" s="102">
        <v>4.0119023808179236E-3</v>
      </c>
      <c r="U1074" s="89">
        <v>2.8769625E-3</v>
      </c>
      <c r="V1074" s="90">
        <v>6.4823910600000003E-3</v>
      </c>
      <c r="W1074" s="102">
        <v>4.6589259789771693E-2</v>
      </c>
      <c r="X1074" s="89">
        <v>8.1850209999999996E-4</v>
      </c>
      <c r="Y1074" s="90">
        <v>1.30761994E-3</v>
      </c>
      <c r="Z1074" s="102">
        <v>8.6757314312134477E-3</v>
      </c>
      <c r="AA1074" s="89">
        <v>4.6780633999999998E-3</v>
      </c>
      <c r="AB1074" s="90">
        <v>6.3858906200000001E-3</v>
      </c>
      <c r="AC1074" s="102">
        <v>1.026602262357207E-2</v>
      </c>
      <c r="AD1074" s="89">
        <v>2.1050660000000001E-3</v>
      </c>
      <c r="AE1074" s="90">
        <v>3.0308223850000001E-3</v>
      </c>
      <c r="AF1074" s="102">
        <v>3.8228681544425691E-3</v>
      </c>
      <c r="AG1074" s="89">
        <v>9.0285911999999999E-3</v>
      </c>
      <c r="AH1074" s="90">
        <v>1.8950911715000001E-2</v>
      </c>
      <c r="AI1074" s="102">
        <v>0.10249105157117903</v>
      </c>
      <c r="AJ1074" s="89">
        <v>9.5109509999999994E-2</v>
      </c>
      <c r="AK1074" s="90">
        <v>6.1846183999999998E-2</v>
      </c>
      <c r="AL1074" s="104">
        <v>6.1846183999999998E-2</v>
      </c>
    </row>
    <row r="1075" spans="1:38" x14ac:dyDescent="0.25">
      <c r="A1075" s="71">
        <v>2001</v>
      </c>
      <c r="B1075" s="72">
        <v>30</v>
      </c>
      <c r="C1075" s="89">
        <v>2.4157565499999998</v>
      </c>
      <c r="D1075" s="90">
        <v>0.89200979049999995</v>
      </c>
      <c r="E1075" s="102">
        <v>5.569228490007867</v>
      </c>
      <c r="F1075" s="89">
        <v>0.23387026999999999</v>
      </c>
      <c r="G1075" s="90">
        <v>0.36834205549999999</v>
      </c>
      <c r="H1075" s="102">
        <v>1.3185417075251575</v>
      </c>
      <c r="I1075" s="89">
        <v>0.34408684</v>
      </c>
      <c r="J1075" s="90">
        <v>2.2081894425000002</v>
      </c>
      <c r="K1075" s="102">
        <v>6.0756839502836391</v>
      </c>
      <c r="L1075" s="89">
        <v>9.4809480000000002E-2</v>
      </c>
      <c r="M1075" s="90">
        <v>6.1641163499999999E-2</v>
      </c>
      <c r="N1075" s="102">
        <v>0.30411575890983167</v>
      </c>
      <c r="O1075" s="89">
        <v>6.1297467071935155E-4</v>
      </c>
      <c r="P1075" s="90">
        <v>8.5430352921310362E-4</v>
      </c>
      <c r="Q1075" s="102">
        <v>2.7010971234105209E-3</v>
      </c>
      <c r="R1075" s="89">
        <v>7.2521479229989872E-4</v>
      </c>
      <c r="S1075" s="90">
        <v>1.0107279635258358E-3</v>
      </c>
      <c r="T1075" s="102">
        <v>4.0102948285006788E-3</v>
      </c>
      <c r="U1075" s="89">
        <v>2.8769625E-3</v>
      </c>
      <c r="V1075" s="90">
        <v>6.4823910600000003E-3</v>
      </c>
      <c r="W1075" s="102">
        <v>4.658389564149773E-2</v>
      </c>
      <c r="X1075" s="89">
        <v>8.1850209999999996E-4</v>
      </c>
      <c r="Y1075" s="90">
        <v>1.30761994E-3</v>
      </c>
      <c r="Z1075" s="102">
        <v>8.6747089557284284E-3</v>
      </c>
      <c r="AA1075" s="89">
        <v>4.6780633999999998E-3</v>
      </c>
      <c r="AB1075" s="90">
        <v>6.3858906200000001E-3</v>
      </c>
      <c r="AC1075" s="102">
        <v>1.0264826405222074E-2</v>
      </c>
      <c r="AD1075" s="89">
        <v>2.1050660000000001E-3</v>
      </c>
      <c r="AE1075" s="90">
        <v>3.0308223850000001E-3</v>
      </c>
      <c r="AF1075" s="102">
        <v>3.8224163036524798E-3</v>
      </c>
      <c r="AG1075" s="89">
        <v>9.0285911999999999E-3</v>
      </c>
      <c r="AH1075" s="90">
        <v>1.8950911715000001E-2</v>
      </c>
      <c r="AI1075" s="102">
        <v>0.10247897423718327</v>
      </c>
      <c r="AJ1075" s="89">
        <v>9.5109509999999994E-2</v>
      </c>
      <c r="AK1075" s="90">
        <v>6.1846183999999998E-2</v>
      </c>
      <c r="AL1075" s="104">
        <v>6.1846183999999998E-2</v>
      </c>
    </row>
    <row r="1076" spans="1:38" ht="13" x14ac:dyDescent="0.3">
      <c r="A1076" s="71">
        <v>2001</v>
      </c>
      <c r="B1076" s="72">
        <v>31</v>
      </c>
      <c r="C1076" s="89">
        <v>2.4157565499999998</v>
      </c>
      <c r="D1076" s="90">
        <v>0.89200979049999995</v>
      </c>
      <c r="E1076" s="91">
        <v>5.569228490007867</v>
      </c>
      <c r="F1076" s="89">
        <v>0.23387026999999999</v>
      </c>
      <c r="G1076" s="90">
        <v>0.36834205549999999</v>
      </c>
      <c r="H1076" s="91">
        <v>1.3185417075251575</v>
      </c>
      <c r="I1076" s="89">
        <v>0.34408684</v>
      </c>
      <c r="J1076" s="90">
        <v>2.2081894425000002</v>
      </c>
      <c r="K1076" s="91">
        <v>6.0756839502836391</v>
      </c>
      <c r="L1076" s="89">
        <v>9.4809480000000002E-2</v>
      </c>
      <c r="M1076" s="90">
        <v>6.1641163499999999E-2</v>
      </c>
      <c r="N1076" s="91">
        <v>0.30411575890983167</v>
      </c>
      <c r="O1076" s="89">
        <v>6.1297467071935155E-4</v>
      </c>
      <c r="P1076" s="90">
        <v>8.5430352921310362E-4</v>
      </c>
      <c r="Q1076" s="91">
        <v>2.7010971234105209E-3</v>
      </c>
      <c r="R1076" s="89">
        <v>7.2521479229989872E-4</v>
      </c>
      <c r="S1076" s="90">
        <v>1.0107279635258358E-3</v>
      </c>
      <c r="T1076" s="91">
        <v>4.0102948285006788E-3</v>
      </c>
      <c r="U1076" s="89">
        <v>2.8769625E-3</v>
      </c>
      <c r="V1076" s="90">
        <v>6.4823910600000003E-3</v>
      </c>
      <c r="W1076" s="91">
        <v>4.658389564149773E-2</v>
      </c>
      <c r="X1076" s="89">
        <v>8.1850209999999996E-4</v>
      </c>
      <c r="Y1076" s="90">
        <v>1.30761994E-3</v>
      </c>
      <c r="Z1076" s="91">
        <v>8.6747089557284284E-3</v>
      </c>
      <c r="AA1076" s="89">
        <v>4.6780633999999998E-3</v>
      </c>
      <c r="AB1076" s="90">
        <v>6.3858906200000001E-3</v>
      </c>
      <c r="AC1076" s="91">
        <v>1.0264826405222074E-2</v>
      </c>
      <c r="AD1076" s="89">
        <v>2.1050660000000001E-3</v>
      </c>
      <c r="AE1076" s="90">
        <v>3.0308223850000001E-3</v>
      </c>
      <c r="AF1076" s="91">
        <v>3.8224163036524798E-3</v>
      </c>
      <c r="AG1076" s="89">
        <v>9.0285911999999999E-3</v>
      </c>
      <c r="AH1076" s="90">
        <v>1.8950911715000001E-2</v>
      </c>
      <c r="AI1076" s="91">
        <v>0.10247897423718327</v>
      </c>
      <c r="AJ1076" s="89">
        <v>9.5109509999999994E-2</v>
      </c>
      <c r="AK1076" s="90">
        <v>6.1846183999999998E-2</v>
      </c>
      <c r="AL1076" s="104">
        <v>6.1846183999999998E-2</v>
      </c>
    </row>
    <row r="1077" spans="1:38" ht="13" x14ac:dyDescent="0.3">
      <c r="A1077" s="71">
        <v>2001</v>
      </c>
      <c r="B1077" s="72">
        <v>32</v>
      </c>
      <c r="C1077" s="89">
        <v>2.4157565499999998</v>
      </c>
      <c r="D1077" s="90">
        <v>0.89200979049999995</v>
      </c>
      <c r="E1077" s="91">
        <v>5.569228490007867</v>
      </c>
      <c r="F1077" s="89">
        <v>0.23387026999999999</v>
      </c>
      <c r="G1077" s="90">
        <v>0.36834205549999999</v>
      </c>
      <c r="H1077" s="91">
        <v>1.3185417075251575</v>
      </c>
      <c r="I1077" s="89">
        <v>0.34408684</v>
      </c>
      <c r="J1077" s="90">
        <v>2.2081894425000002</v>
      </c>
      <c r="K1077" s="91">
        <v>6.0756839502836391</v>
      </c>
      <c r="L1077" s="89">
        <v>9.4809480000000002E-2</v>
      </c>
      <c r="M1077" s="90">
        <v>6.1641163499999999E-2</v>
      </c>
      <c r="N1077" s="91">
        <v>0.30411575890983167</v>
      </c>
      <c r="O1077" s="89">
        <v>6.1297467071935155E-4</v>
      </c>
      <c r="P1077" s="90">
        <v>8.5430352921310362E-4</v>
      </c>
      <c r="Q1077" s="91">
        <v>2.7010971234105209E-3</v>
      </c>
      <c r="R1077" s="89">
        <v>7.2521479229989872E-4</v>
      </c>
      <c r="S1077" s="90">
        <v>1.0107279635258358E-3</v>
      </c>
      <c r="T1077" s="91">
        <v>4.0102948285006788E-3</v>
      </c>
      <c r="U1077" s="89">
        <v>2.8769625E-3</v>
      </c>
      <c r="V1077" s="90">
        <v>6.4823910600000003E-3</v>
      </c>
      <c r="W1077" s="91">
        <v>4.658389564149773E-2</v>
      </c>
      <c r="X1077" s="89">
        <v>8.1850209999999996E-4</v>
      </c>
      <c r="Y1077" s="90">
        <v>1.30761994E-3</v>
      </c>
      <c r="Z1077" s="91">
        <v>8.6747089557284284E-3</v>
      </c>
      <c r="AA1077" s="89">
        <v>4.6780633999999998E-3</v>
      </c>
      <c r="AB1077" s="90">
        <v>6.3858906200000001E-3</v>
      </c>
      <c r="AC1077" s="91">
        <v>1.0264826405222074E-2</v>
      </c>
      <c r="AD1077" s="89">
        <v>2.1050660000000001E-3</v>
      </c>
      <c r="AE1077" s="90">
        <v>3.0308223850000001E-3</v>
      </c>
      <c r="AF1077" s="91">
        <v>3.8224163036524798E-3</v>
      </c>
      <c r="AG1077" s="89">
        <v>9.0285911999999999E-3</v>
      </c>
      <c r="AH1077" s="90">
        <v>1.8950911715000001E-2</v>
      </c>
      <c r="AI1077" s="91">
        <v>0.10247897423718327</v>
      </c>
      <c r="AJ1077" s="89">
        <v>9.5109509999999994E-2</v>
      </c>
      <c r="AK1077" s="90">
        <v>6.1846183999999998E-2</v>
      </c>
      <c r="AL1077" s="104">
        <v>6.1846183999999998E-2</v>
      </c>
    </row>
    <row r="1078" spans="1:38" ht="13" x14ac:dyDescent="0.3">
      <c r="A1078" s="71">
        <v>2001</v>
      </c>
      <c r="B1078" s="72">
        <v>33</v>
      </c>
      <c r="C1078" s="89">
        <v>2.4157565499999998</v>
      </c>
      <c r="D1078" s="90">
        <v>0.89200979049999995</v>
      </c>
      <c r="E1078" s="91">
        <v>5.569228490007867</v>
      </c>
      <c r="F1078" s="89">
        <v>0.23387026999999999</v>
      </c>
      <c r="G1078" s="90">
        <v>0.36834205549999999</v>
      </c>
      <c r="H1078" s="91">
        <v>1.3185417075251575</v>
      </c>
      <c r="I1078" s="89">
        <v>0.34408684</v>
      </c>
      <c r="J1078" s="90">
        <v>2.2081894425000002</v>
      </c>
      <c r="K1078" s="91">
        <v>6.0756839502836391</v>
      </c>
      <c r="L1078" s="89">
        <v>9.4809480000000002E-2</v>
      </c>
      <c r="M1078" s="90">
        <v>6.1641163499999999E-2</v>
      </c>
      <c r="N1078" s="91">
        <v>0.30411575890983167</v>
      </c>
      <c r="O1078" s="89">
        <v>6.1297467071935155E-4</v>
      </c>
      <c r="P1078" s="90">
        <v>8.5430352921310362E-4</v>
      </c>
      <c r="Q1078" s="91">
        <v>2.7010971234105209E-3</v>
      </c>
      <c r="R1078" s="89">
        <v>7.2521479229989872E-4</v>
      </c>
      <c r="S1078" s="90">
        <v>1.0107279635258358E-3</v>
      </c>
      <c r="T1078" s="91">
        <v>4.0102948285006788E-3</v>
      </c>
      <c r="U1078" s="89">
        <v>2.8769625E-3</v>
      </c>
      <c r="V1078" s="90">
        <v>6.4823910600000003E-3</v>
      </c>
      <c r="W1078" s="91">
        <v>4.658389564149773E-2</v>
      </c>
      <c r="X1078" s="89">
        <v>8.1850209999999996E-4</v>
      </c>
      <c r="Y1078" s="90">
        <v>1.30761994E-3</v>
      </c>
      <c r="Z1078" s="91">
        <v>8.6747089557284284E-3</v>
      </c>
      <c r="AA1078" s="89">
        <v>4.6780633999999998E-3</v>
      </c>
      <c r="AB1078" s="90">
        <v>6.3858906200000001E-3</v>
      </c>
      <c r="AC1078" s="91">
        <v>1.0264826405222074E-2</v>
      </c>
      <c r="AD1078" s="89">
        <v>2.1050660000000001E-3</v>
      </c>
      <c r="AE1078" s="90">
        <v>3.0308223850000001E-3</v>
      </c>
      <c r="AF1078" s="91">
        <v>3.8224163036524798E-3</v>
      </c>
      <c r="AG1078" s="89">
        <v>9.0285911999999999E-3</v>
      </c>
      <c r="AH1078" s="90">
        <v>1.8950911715000001E-2</v>
      </c>
      <c r="AI1078" s="91">
        <v>0.10247897423718327</v>
      </c>
      <c r="AJ1078" s="89">
        <v>9.5109509999999994E-2</v>
      </c>
      <c r="AK1078" s="90">
        <v>6.1846183999999998E-2</v>
      </c>
      <c r="AL1078" s="104">
        <v>6.1846183999999998E-2</v>
      </c>
    </row>
    <row r="1079" spans="1:38" ht="13" x14ac:dyDescent="0.3">
      <c r="A1079" s="71">
        <v>2001</v>
      </c>
      <c r="B1079" s="72">
        <v>34</v>
      </c>
      <c r="C1079" s="89">
        <v>2.4157565499999998</v>
      </c>
      <c r="D1079" s="90">
        <v>0.89200979049999995</v>
      </c>
      <c r="E1079" s="91">
        <v>5.569228490007867</v>
      </c>
      <c r="F1079" s="89">
        <v>0.23387026999999999</v>
      </c>
      <c r="G1079" s="90">
        <v>0.36834205549999999</v>
      </c>
      <c r="H1079" s="91">
        <v>1.3185417075251575</v>
      </c>
      <c r="I1079" s="89">
        <v>0.34408684</v>
      </c>
      <c r="J1079" s="90">
        <v>2.2081894425000002</v>
      </c>
      <c r="K1079" s="91">
        <v>6.0756839502836391</v>
      </c>
      <c r="L1079" s="89">
        <v>9.4809480000000002E-2</v>
      </c>
      <c r="M1079" s="90">
        <v>6.1641163499999999E-2</v>
      </c>
      <c r="N1079" s="91">
        <v>0.30411575890983167</v>
      </c>
      <c r="O1079" s="89">
        <v>6.1297467071935155E-4</v>
      </c>
      <c r="P1079" s="90">
        <v>8.5430352921310362E-4</v>
      </c>
      <c r="Q1079" s="91">
        <v>2.7010971234105209E-3</v>
      </c>
      <c r="R1079" s="89">
        <v>7.2521479229989872E-4</v>
      </c>
      <c r="S1079" s="90">
        <v>1.0107279635258358E-3</v>
      </c>
      <c r="T1079" s="91">
        <v>4.0102948285006788E-3</v>
      </c>
      <c r="U1079" s="89">
        <v>2.8769625E-3</v>
      </c>
      <c r="V1079" s="90">
        <v>6.4823910600000003E-3</v>
      </c>
      <c r="W1079" s="91">
        <v>4.658389564149773E-2</v>
      </c>
      <c r="X1079" s="89">
        <v>8.1850209999999996E-4</v>
      </c>
      <c r="Y1079" s="90">
        <v>1.30761994E-3</v>
      </c>
      <c r="Z1079" s="91">
        <v>8.6747089557284284E-3</v>
      </c>
      <c r="AA1079" s="89">
        <v>4.6780633999999998E-3</v>
      </c>
      <c r="AB1079" s="90">
        <v>6.3858906200000001E-3</v>
      </c>
      <c r="AC1079" s="91">
        <v>1.0264826405222074E-2</v>
      </c>
      <c r="AD1079" s="89">
        <v>2.1050660000000001E-3</v>
      </c>
      <c r="AE1079" s="90">
        <v>3.0308223850000001E-3</v>
      </c>
      <c r="AF1079" s="91">
        <v>3.8224163036524798E-3</v>
      </c>
      <c r="AG1079" s="89">
        <v>9.0285911999999999E-3</v>
      </c>
      <c r="AH1079" s="90">
        <v>1.8950911715000001E-2</v>
      </c>
      <c r="AI1079" s="91">
        <v>0.10247897423718327</v>
      </c>
      <c r="AJ1079" s="89">
        <v>9.5109509999999994E-2</v>
      </c>
      <c r="AK1079" s="90">
        <v>6.1846183999999998E-2</v>
      </c>
      <c r="AL1079" s="104">
        <v>6.1846183999999998E-2</v>
      </c>
    </row>
    <row r="1080" spans="1:38" ht="13" x14ac:dyDescent="0.3">
      <c r="A1080" s="71">
        <v>2001</v>
      </c>
      <c r="B1080" s="72">
        <v>35</v>
      </c>
      <c r="C1080" s="89">
        <v>2.4157565499999998</v>
      </c>
      <c r="D1080" s="90">
        <v>0.89200979049999995</v>
      </c>
      <c r="E1080" s="91">
        <v>5.569228490007867</v>
      </c>
      <c r="F1080" s="89">
        <v>0.23387026999999999</v>
      </c>
      <c r="G1080" s="90">
        <v>0.36834205549999999</v>
      </c>
      <c r="H1080" s="91">
        <v>1.3185417075251575</v>
      </c>
      <c r="I1080" s="89">
        <v>0.34408684</v>
      </c>
      <c r="J1080" s="90">
        <v>2.2081894425000002</v>
      </c>
      <c r="K1080" s="91">
        <v>6.0756839502836391</v>
      </c>
      <c r="L1080" s="89">
        <v>9.4809480000000002E-2</v>
      </c>
      <c r="M1080" s="90">
        <v>6.1641163499999999E-2</v>
      </c>
      <c r="N1080" s="91">
        <v>0.30411575890983167</v>
      </c>
      <c r="O1080" s="89">
        <v>6.1297467071935155E-4</v>
      </c>
      <c r="P1080" s="90">
        <v>8.5430352921310362E-4</v>
      </c>
      <c r="Q1080" s="91">
        <v>2.7010971234105209E-3</v>
      </c>
      <c r="R1080" s="89">
        <v>7.2521479229989872E-4</v>
      </c>
      <c r="S1080" s="90">
        <v>1.0107279635258358E-3</v>
      </c>
      <c r="T1080" s="91">
        <v>4.0102948285006788E-3</v>
      </c>
      <c r="U1080" s="89">
        <v>2.8769625E-3</v>
      </c>
      <c r="V1080" s="90">
        <v>6.4823910600000003E-3</v>
      </c>
      <c r="W1080" s="91">
        <v>4.658389564149773E-2</v>
      </c>
      <c r="X1080" s="89">
        <v>8.1850209999999996E-4</v>
      </c>
      <c r="Y1080" s="90">
        <v>1.30761994E-3</v>
      </c>
      <c r="Z1080" s="91">
        <v>8.6747089557284284E-3</v>
      </c>
      <c r="AA1080" s="89">
        <v>4.6780633999999998E-3</v>
      </c>
      <c r="AB1080" s="90">
        <v>6.3858906200000001E-3</v>
      </c>
      <c r="AC1080" s="91">
        <v>1.0264826405222074E-2</v>
      </c>
      <c r="AD1080" s="89">
        <v>2.1050660000000001E-3</v>
      </c>
      <c r="AE1080" s="90">
        <v>3.0308223850000001E-3</v>
      </c>
      <c r="AF1080" s="91">
        <v>3.8224163036524798E-3</v>
      </c>
      <c r="AG1080" s="89">
        <v>9.0285911999999999E-3</v>
      </c>
      <c r="AH1080" s="90">
        <v>1.8950911715000001E-2</v>
      </c>
      <c r="AI1080" s="91">
        <v>0.10247897423718327</v>
      </c>
      <c r="AJ1080" s="89">
        <v>9.5109509999999994E-2</v>
      </c>
      <c r="AK1080" s="90">
        <v>6.1846183999999998E-2</v>
      </c>
      <c r="AL1080" s="104">
        <v>6.1846183999999998E-2</v>
      </c>
    </row>
    <row r="1081" spans="1:38" ht="13" x14ac:dyDescent="0.3">
      <c r="A1081" s="71">
        <v>2001</v>
      </c>
      <c r="B1081" s="72">
        <v>36</v>
      </c>
      <c r="C1081" s="89">
        <v>2.4157565499999998</v>
      </c>
      <c r="D1081" s="90">
        <v>0.89200979049999995</v>
      </c>
      <c r="E1081" s="91">
        <v>5.569228490007867</v>
      </c>
      <c r="F1081" s="89">
        <v>0.23387026999999999</v>
      </c>
      <c r="G1081" s="90">
        <v>0.36834205549999999</v>
      </c>
      <c r="H1081" s="91">
        <v>1.3185417075251575</v>
      </c>
      <c r="I1081" s="89">
        <v>0.34408684</v>
      </c>
      <c r="J1081" s="90">
        <v>2.2081894425000002</v>
      </c>
      <c r="K1081" s="91">
        <v>6.0756839502836391</v>
      </c>
      <c r="L1081" s="89">
        <v>9.4809480000000002E-2</v>
      </c>
      <c r="M1081" s="90">
        <v>6.1641163499999999E-2</v>
      </c>
      <c r="N1081" s="91">
        <v>0.30411575890983167</v>
      </c>
      <c r="O1081" s="89">
        <v>6.1297467071935155E-4</v>
      </c>
      <c r="P1081" s="90">
        <v>8.5430352921310362E-4</v>
      </c>
      <c r="Q1081" s="91">
        <v>2.7010971234105209E-3</v>
      </c>
      <c r="R1081" s="89">
        <v>7.2521479229989872E-4</v>
      </c>
      <c r="S1081" s="90">
        <v>1.0107279635258358E-3</v>
      </c>
      <c r="T1081" s="91">
        <v>4.0102948285006788E-3</v>
      </c>
      <c r="U1081" s="89">
        <v>2.8769625E-3</v>
      </c>
      <c r="V1081" s="90">
        <v>6.4823910600000003E-3</v>
      </c>
      <c r="W1081" s="91">
        <v>4.658389564149773E-2</v>
      </c>
      <c r="X1081" s="89">
        <v>8.1850209999999996E-4</v>
      </c>
      <c r="Y1081" s="90">
        <v>1.30761994E-3</v>
      </c>
      <c r="Z1081" s="91">
        <v>8.6747089557284284E-3</v>
      </c>
      <c r="AA1081" s="89">
        <v>4.6780633999999998E-3</v>
      </c>
      <c r="AB1081" s="90">
        <v>6.3858906200000001E-3</v>
      </c>
      <c r="AC1081" s="91">
        <v>1.0264826405222074E-2</v>
      </c>
      <c r="AD1081" s="89">
        <v>2.1050660000000001E-3</v>
      </c>
      <c r="AE1081" s="90">
        <v>3.0308223850000001E-3</v>
      </c>
      <c r="AF1081" s="91">
        <v>3.8224163036524798E-3</v>
      </c>
      <c r="AG1081" s="89">
        <v>9.0285911999999999E-3</v>
      </c>
      <c r="AH1081" s="90">
        <v>1.8950911715000001E-2</v>
      </c>
      <c r="AI1081" s="91">
        <v>0.10247897423718327</v>
      </c>
      <c r="AJ1081" s="89">
        <v>9.5109509999999994E-2</v>
      </c>
      <c r="AK1081" s="90">
        <v>6.1846183999999998E-2</v>
      </c>
      <c r="AL1081" s="104">
        <v>6.1846183999999998E-2</v>
      </c>
    </row>
    <row r="1082" spans="1:38" ht="13" x14ac:dyDescent="0.3">
      <c r="A1082" s="71">
        <v>2001</v>
      </c>
      <c r="B1082" s="72">
        <v>37</v>
      </c>
      <c r="C1082" s="89">
        <v>2.4157565499999998</v>
      </c>
      <c r="D1082" s="90">
        <v>0.89200979049999995</v>
      </c>
      <c r="E1082" s="91">
        <v>5.569228490007867</v>
      </c>
      <c r="F1082" s="89">
        <v>0.23387026999999999</v>
      </c>
      <c r="G1082" s="90">
        <v>0.36834205549999999</v>
      </c>
      <c r="H1082" s="91">
        <v>1.3185417075251575</v>
      </c>
      <c r="I1082" s="89">
        <v>0.34408684</v>
      </c>
      <c r="J1082" s="90">
        <v>2.2081894425000002</v>
      </c>
      <c r="K1082" s="91">
        <v>6.0756839502836391</v>
      </c>
      <c r="L1082" s="89">
        <v>9.4809480000000002E-2</v>
      </c>
      <c r="M1082" s="90">
        <v>6.1641163499999999E-2</v>
      </c>
      <c r="N1082" s="91">
        <v>0.30411575890983167</v>
      </c>
      <c r="O1082" s="89">
        <v>6.1297467071935155E-4</v>
      </c>
      <c r="P1082" s="90">
        <v>8.5430352921310362E-4</v>
      </c>
      <c r="Q1082" s="91">
        <v>2.7010971234105209E-3</v>
      </c>
      <c r="R1082" s="89">
        <v>7.2521479229989872E-4</v>
      </c>
      <c r="S1082" s="90">
        <v>1.0107279635258358E-3</v>
      </c>
      <c r="T1082" s="91">
        <v>4.0102948285006788E-3</v>
      </c>
      <c r="U1082" s="89">
        <v>2.8769625E-3</v>
      </c>
      <c r="V1082" s="90">
        <v>6.4823910600000003E-3</v>
      </c>
      <c r="W1082" s="91">
        <v>4.658389564149773E-2</v>
      </c>
      <c r="X1082" s="89">
        <v>8.1850209999999996E-4</v>
      </c>
      <c r="Y1082" s="90">
        <v>1.30761994E-3</v>
      </c>
      <c r="Z1082" s="91">
        <v>8.6747089557284284E-3</v>
      </c>
      <c r="AA1082" s="89">
        <v>4.6780633999999998E-3</v>
      </c>
      <c r="AB1082" s="90">
        <v>6.3858906200000001E-3</v>
      </c>
      <c r="AC1082" s="91">
        <v>1.0264826405222074E-2</v>
      </c>
      <c r="AD1082" s="89">
        <v>2.1050660000000001E-3</v>
      </c>
      <c r="AE1082" s="90">
        <v>3.0308223850000001E-3</v>
      </c>
      <c r="AF1082" s="91">
        <v>3.8224163036524798E-3</v>
      </c>
      <c r="AG1082" s="89">
        <v>9.0285911999999999E-3</v>
      </c>
      <c r="AH1082" s="90">
        <v>1.8950911715000001E-2</v>
      </c>
      <c r="AI1082" s="91">
        <v>0.10247897423718327</v>
      </c>
      <c r="AJ1082" s="89">
        <v>9.5109509999999994E-2</v>
      </c>
      <c r="AK1082" s="90">
        <v>6.1846183999999998E-2</v>
      </c>
      <c r="AL1082" s="104">
        <v>6.1846183999999998E-2</v>
      </c>
    </row>
    <row r="1083" spans="1:38" ht="13" x14ac:dyDescent="0.3">
      <c r="A1083" s="71">
        <v>2001</v>
      </c>
      <c r="B1083" s="72">
        <v>38</v>
      </c>
      <c r="C1083" s="89">
        <v>2.4157565499999998</v>
      </c>
      <c r="D1083" s="90">
        <v>0.89200979049999995</v>
      </c>
      <c r="E1083" s="91">
        <v>5.569228490007867</v>
      </c>
      <c r="F1083" s="89">
        <v>0.23387026999999999</v>
      </c>
      <c r="G1083" s="90">
        <v>0.36834205549999999</v>
      </c>
      <c r="H1083" s="91">
        <v>1.3185417075251575</v>
      </c>
      <c r="I1083" s="89">
        <v>0.34408684</v>
      </c>
      <c r="J1083" s="90">
        <v>2.2081894425000002</v>
      </c>
      <c r="K1083" s="91">
        <v>6.0756839502836391</v>
      </c>
      <c r="L1083" s="89">
        <v>9.4809480000000002E-2</v>
      </c>
      <c r="M1083" s="90">
        <v>6.1641163499999999E-2</v>
      </c>
      <c r="N1083" s="91">
        <v>0.30411575890983167</v>
      </c>
      <c r="O1083" s="89">
        <v>6.1297467071935155E-4</v>
      </c>
      <c r="P1083" s="90">
        <v>8.5430352921310362E-4</v>
      </c>
      <c r="Q1083" s="91">
        <v>2.7010971234105209E-3</v>
      </c>
      <c r="R1083" s="89">
        <v>7.2521479229989872E-4</v>
      </c>
      <c r="S1083" s="90">
        <v>1.0107279635258358E-3</v>
      </c>
      <c r="T1083" s="91">
        <v>4.0102948285006788E-3</v>
      </c>
      <c r="U1083" s="89">
        <v>2.8769625E-3</v>
      </c>
      <c r="V1083" s="90">
        <v>6.4823910600000003E-3</v>
      </c>
      <c r="W1083" s="91">
        <v>4.658389564149773E-2</v>
      </c>
      <c r="X1083" s="89">
        <v>8.1850209999999996E-4</v>
      </c>
      <c r="Y1083" s="90">
        <v>1.30761994E-3</v>
      </c>
      <c r="Z1083" s="91">
        <v>8.6747089557284284E-3</v>
      </c>
      <c r="AA1083" s="89">
        <v>4.6780633999999998E-3</v>
      </c>
      <c r="AB1083" s="90">
        <v>6.3858906200000001E-3</v>
      </c>
      <c r="AC1083" s="91">
        <v>1.0264826405222074E-2</v>
      </c>
      <c r="AD1083" s="89">
        <v>2.1050660000000001E-3</v>
      </c>
      <c r="AE1083" s="90">
        <v>3.0308223850000001E-3</v>
      </c>
      <c r="AF1083" s="91">
        <v>3.8224163036524798E-3</v>
      </c>
      <c r="AG1083" s="89">
        <v>9.0285911999999999E-3</v>
      </c>
      <c r="AH1083" s="90">
        <v>1.8950911715000001E-2</v>
      </c>
      <c r="AI1083" s="91">
        <v>0.10247897423718327</v>
      </c>
      <c r="AJ1083" s="89">
        <v>9.5109509999999994E-2</v>
      </c>
      <c r="AK1083" s="90">
        <v>6.1846183999999998E-2</v>
      </c>
      <c r="AL1083" s="104">
        <v>6.1846183999999998E-2</v>
      </c>
    </row>
    <row r="1084" spans="1:38" ht="13.5" thickBot="1" x14ac:dyDescent="0.35">
      <c r="A1084" s="73">
        <v>2001</v>
      </c>
      <c r="B1084" s="74">
        <v>39</v>
      </c>
      <c r="C1084" s="96">
        <v>2.4157565499999998</v>
      </c>
      <c r="D1084" s="97">
        <v>0.89200979049999995</v>
      </c>
      <c r="E1084" s="98">
        <v>5.569228490007867</v>
      </c>
      <c r="F1084" s="96">
        <v>0.23387026999999999</v>
      </c>
      <c r="G1084" s="97">
        <v>0.36834205549999999</v>
      </c>
      <c r="H1084" s="98">
        <v>1.3185417075251575</v>
      </c>
      <c r="I1084" s="96">
        <v>0.34408684</v>
      </c>
      <c r="J1084" s="97">
        <v>2.2081894425000002</v>
      </c>
      <c r="K1084" s="98">
        <v>6.0756839502836391</v>
      </c>
      <c r="L1084" s="96">
        <v>9.4809480000000002E-2</v>
      </c>
      <c r="M1084" s="97">
        <v>6.1641163499999999E-2</v>
      </c>
      <c r="N1084" s="98">
        <v>0.30411575890983167</v>
      </c>
      <c r="O1084" s="96">
        <v>6.1297467071935155E-4</v>
      </c>
      <c r="P1084" s="97">
        <v>8.5430352921310362E-4</v>
      </c>
      <c r="Q1084" s="98">
        <v>2.7010971234105209E-3</v>
      </c>
      <c r="R1084" s="96">
        <v>7.2521479229989872E-4</v>
      </c>
      <c r="S1084" s="97">
        <v>1.0107279635258358E-3</v>
      </c>
      <c r="T1084" s="98">
        <v>4.0102948285006788E-3</v>
      </c>
      <c r="U1084" s="96">
        <v>2.8769625E-3</v>
      </c>
      <c r="V1084" s="97">
        <v>6.4823910600000003E-3</v>
      </c>
      <c r="W1084" s="98">
        <v>4.658389564149773E-2</v>
      </c>
      <c r="X1084" s="96">
        <v>8.1850209999999996E-4</v>
      </c>
      <c r="Y1084" s="97">
        <v>1.30761994E-3</v>
      </c>
      <c r="Z1084" s="98">
        <v>8.6747089557284284E-3</v>
      </c>
      <c r="AA1084" s="96">
        <v>4.6780633999999998E-3</v>
      </c>
      <c r="AB1084" s="97">
        <v>6.3858906200000001E-3</v>
      </c>
      <c r="AC1084" s="98">
        <v>1.0264826405222074E-2</v>
      </c>
      <c r="AD1084" s="96">
        <v>2.1050660000000001E-3</v>
      </c>
      <c r="AE1084" s="97">
        <v>3.0308223850000001E-3</v>
      </c>
      <c r="AF1084" s="98">
        <v>3.8224163036524798E-3</v>
      </c>
      <c r="AG1084" s="96">
        <v>9.0285911999999999E-3</v>
      </c>
      <c r="AH1084" s="97">
        <v>1.8950911715000001E-2</v>
      </c>
      <c r="AI1084" s="98">
        <v>0.10247897423718327</v>
      </c>
      <c r="AJ1084" s="96">
        <v>9.5109509999999994E-2</v>
      </c>
      <c r="AK1084" s="97">
        <v>6.1846183999999998E-2</v>
      </c>
      <c r="AL1084" s="105">
        <v>6.1846183999999998E-2</v>
      </c>
    </row>
    <row r="1085" spans="1:38" x14ac:dyDescent="0.25">
      <c r="A1085" s="69">
        <v>2002</v>
      </c>
      <c r="B1085" s="70">
        <v>0</v>
      </c>
      <c r="C1085" s="84">
        <v>0.84374800999999999</v>
      </c>
      <c r="D1085" s="85">
        <v>0.5738906265</v>
      </c>
      <c r="E1085" s="101">
        <v>1.4913852622489976</v>
      </c>
      <c r="F1085" s="84">
        <v>5.0789630000000002E-2</v>
      </c>
      <c r="G1085" s="85">
        <v>0.140025702</v>
      </c>
      <c r="H1085" s="101">
        <v>0.3675915532238247</v>
      </c>
      <c r="I1085" s="84">
        <v>0.19197396999999999</v>
      </c>
      <c r="J1085" s="85">
        <v>2.0498079045000002</v>
      </c>
      <c r="K1085" s="101">
        <v>5.8506046580446061</v>
      </c>
      <c r="L1085" s="84">
        <v>9.7709770000000001E-2</v>
      </c>
      <c r="M1085" s="85">
        <v>6.7331732500000005E-2</v>
      </c>
      <c r="N1085" s="101">
        <v>0.18515180507745804</v>
      </c>
      <c r="O1085" s="84">
        <v>6.1297467071935155E-4</v>
      </c>
      <c r="P1085" s="85">
        <v>8.5430352921310362E-4</v>
      </c>
      <c r="Q1085" s="101">
        <v>2.7421424240525773E-3</v>
      </c>
      <c r="R1085" s="84">
        <v>7.2521479229989872E-4</v>
      </c>
      <c r="S1085" s="85">
        <v>1.0107279635258358E-3</v>
      </c>
      <c r="T1085" s="101">
        <v>2.9952123617667981E-3</v>
      </c>
      <c r="U1085" s="84">
        <v>6.2477669999999998E-4</v>
      </c>
      <c r="V1085" s="85">
        <v>3.5017798300000002E-3</v>
      </c>
      <c r="W1085" s="101">
        <v>1.2986920139506402E-2</v>
      </c>
      <c r="X1085" s="84">
        <v>1.7793139999999999E-4</v>
      </c>
      <c r="Y1085" s="85">
        <v>5.0693280999999999E-4</v>
      </c>
      <c r="Z1085" s="101">
        <v>2.4183852348650808E-3</v>
      </c>
      <c r="AA1085" s="84">
        <v>1.0156621999999999E-3</v>
      </c>
      <c r="AB1085" s="85">
        <v>1.90619904E-3</v>
      </c>
      <c r="AC1085" s="101">
        <v>2.861688126748124E-3</v>
      </c>
      <c r="AD1085" s="84">
        <v>4.5651820000000001E-4</v>
      </c>
      <c r="AE1085" s="85">
        <v>1.00110613E-3</v>
      </c>
      <c r="AF1085" s="101">
        <v>1.0656359205492546E-3</v>
      </c>
      <c r="AG1085" s="84">
        <v>1.9607012000000001E-3</v>
      </c>
      <c r="AH1085" s="85">
        <v>9.7197197400000004E-3</v>
      </c>
      <c r="AI1085" s="101">
        <v>2.856972264185071E-2</v>
      </c>
      <c r="AJ1085" s="84">
        <v>9.8009799999999994E-2</v>
      </c>
      <c r="AK1085" s="85">
        <v>6.7536753000000005E-2</v>
      </c>
      <c r="AL1085" s="103">
        <v>6.7536753000000005E-2</v>
      </c>
    </row>
    <row r="1086" spans="1:38" x14ac:dyDescent="0.25">
      <c r="A1086" s="71">
        <v>2002</v>
      </c>
      <c r="B1086" s="72">
        <v>1</v>
      </c>
      <c r="C1086" s="89">
        <v>0.89025968</v>
      </c>
      <c r="D1086" s="90">
        <v>0.58363403550000004</v>
      </c>
      <c r="E1086" s="102">
        <v>1.4927467594777843</v>
      </c>
      <c r="F1086" s="89">
        <v>5.7710780000000003E-2</v>
      </c>
      <c r="G1086" s="90">
        <v>0.148818279</v>
      </c>
      <c r="H1086" s="102">
        <v>0.36862192321577691</v>
      </c>
      <c r="I1086" s="89">
        <v>0.20054484</v>
      </c>
      <c r="J1086" s="90">
        <v>2.0607003865000002</v>
      </c>
      <c r="K1086" s="102">
        <v>5.8545532455921014</v>
      </c>
      <c r="L1086" s="89">
        <v>9.7709770000000001E-2</v>
      </c>
      <c r="M1086" s="90">
        <v>6.7331732500000005E-2</v>
      </c>
      <c r="N1086" s="102">
        <v>0.18522257649441989</v>
      </c>
      <c r="O1086" s="89">
        <v>6.1297467071935155E-4</v>
      </c>
      <c r="P1086" s="90">
        <v>8.5430352921310362E-4</v>
      </c>
      <c r="Q1086" s="102">
        <v>2.7497790707018037E-3</v>
      </c>
      <c r="R1086" s="89">
        <v>7.2521479229989872E-4</v>
      </c>
      <c r="S1086" s="90">
        <v>1.0107279635258358E-3</v>
      </c>
      <c r="T1086" s="102">
        <v>3.0054881385160261E-3</v>
      </c>
      <c r="U1086" s="89">
        <v>7.0871080000000004E-4</v>
      </c>
      <c r="V1086" s="90">
        <v>3.6226454700000001E-3</v>
      </c>
      <c r="W1086" s="102">
        <v>1.3023354300429266E-2</v>
      </c>
      <c r="X1086" s="89">
        <v>2.0149250000000001E-4</v>
      </c>
      <c r="Y1086" s="90">
        <v>5.3790000999999997E-4</v>
      </c>
      <c r="Z1086" s="102">
        <v>2.4251705397926896E-3</v>
      </c>
      <c r="AA1086" s="89">
        <v>1.1528735E-3</v>
      </c>
      <c r="AB1086" s="90">
        <v>2.075624845E-3</v>
      </c>
      <c r="AC1086" s="102">
        <v>2.8697172228174988E-3</v>
      </c>
      <c r="AD1086" s="89">
        <v>5.1820719999999998E-4</v>
      </c>
      <c r="AE1086" s="90">
        <v>1.0783531E-3</v>
      </c>
      <c r="AF1086" s="102">
        <v>1.0686253384525515E-3</v>
      </c>
      <c r="AG1086" s="89">
        <v>2.2250243E-3</v>
      </c>
      <c r="AH1086" s="90">
        <v>1.008980365E-2</v>
      </c>
      <c r="AI1086" s="102">
        <v>2.8649854441917852E-2</v>
      </c>
      <c r="AJ1086" s="89">
        <v>9.8009799999999994E-2</v>
      </c>
      <c r="AK1086" s="90">
        <v>6.7536753000000005E-2</v>
      </c>
      <c r="AL1086" s="104">
        <v>6.7536753000000005E-2</v>
      </c>
    </row>
    <row r="1087" spans="1:38" x14ac:dyDescent="0.25">
      <c r="A1087" s="71">
        <v>2002</v>
      </c>
      <c r="B1087" s="72">
        <v>2</v>
      </c>
      <c r="C1087" s="89">
        <v>0.94519976999999999</v>
      </c>
      <c r="D1087" s="90">
        <v>0.59504713300000001</v>
      </c>
      <c r="E1087" s="102">
        <v>1.4942133561567716</v>
      </c>
      <c r="F1087" s="89">
        <v>6.5412780000000004E-2</v>
      </c>
      <c r="G1087" s="90">
        <v>0.15862194399999999</v>
      </c>
      <c r="H1087" s="102">
        <v>0.36973738839916503</v>
      </c>
      <c r="I1087" s="89">
        <v>0.20983890999999999</v>
      </c>
      <c r="J1087" s="90">
        <v>2.072490782</v>
      </c>
      <c r="K1087" s="102">
        <v>5.858617884621613</v>
      </c>
      <c r="L1087" s="89">
        <v>9.7709770000000001E-2</v>
      </c>
      <c r="M1087" s="90">
        <v>6.7331732500000005E-2</v>
      </c>
      <c r="N1087" s="102">
        <v>0.18529479774683702</v>
      </c>
      <c r="O1087" s="89">
        <v>6.1297467071935155E-4</v>
      </c>
      <c r="P1087" s="90">
        <v>8.5430352921310362E-4</v>
      </c>
      <c r="Q1087" s="102">
        <v>2.7580410104293077E-3</v>
      </c>
      <c r="R1087" s="89">
        <v>7.2521479229989872E-4</v>
      </c>
      <c r="S1087" s="90">
        <v>1.0107279635258358E-3</v>
      </c>
      <c r="T1087" s="102">
        <v>3.0166025590954953E-3</v>
      </c>
      <c r="U1087" s="89">
        <v>8.0461379999999998E-4</v>
      </c>
      <c r="V1087" s="90">
        <v>3.7592386199999999E-3</v>
      </c>
      <c r="W1087" s="102">
        <v>1.3062748532892365E-2</v>
      </c>
      <c r="X1087" s="89">
        <v>2.2928949999999999E-4</v>
      </c>
      <c r="Y1087" s="90">
        <v>5.7241722499999995E-4</v>
      </c>
      <c r="Z1087" s="102">
        <v>2.4325014296401148E-3</v>
      </c>
      <c r="AA1087" s="89">
        <v>1.3087875E-3</v>
      </c>
      <c r="AB1087" s="90">
        <v>2.2643536449999998E-3</v>
      </c>
      <c r="AC1087" s="102">
        <v>2.8783927823892476E-3</v>
      </c>
      <c r="AD1087" s="89">
        <v>5.8928810000000002E-4</v>
      </c>
      <c r="AE1087" s="90">
        <v>1.1644829250000001E-3</v>
      </c>
      <c r="AF1087" s="102">
        <v>1.0718575856498106E-3</v>
      </c>
      <c r="AG1087" s="89">
        <v>2.5262506000000001E-3</v>
      </c>
      <c r="AH1087" s="90">
        <v>1.0506646810000001E-2</v>
      </c>
      <c r="AI1087" s="102">
        <v>2.873645690790038E-2</v>
      </c>
      <c r="AJ1087" s="89">
        <v>9.8009799999999994E-2</v>
      </c>
      <c r="AK1087" s="90">
        <v>6.7536753000000005E-2</v>
      </c>
      <c r="AL1087" s="104">
        <v>6.7536753000000005E-2</v>
      </c>
    </row>
    <row r="1088" spans="1:38" x14ac:dyDescent="0.25">
      <c r="A1088" s="71">
        <v>2002</v>
      </c>
      <c r="B1088" s="72">
        <v>3</v>
      </c>
      <c r="C1088" s="89">
        <v>1.0001023200000001</v>
      </c>
      <c r="D1088" s="90">
        <v>0.60610359400000002</v>
      </c>
      <c r="E1088" s="102">
        <v>1.4965437614047556</v>
      </c>
      <c r="F1088" s="89">
        <v>7.303888E-2</v>
      </c>
      <c r="G1088" s="90">
        <v>0.16802609099999999</v>
      </c>
      <c r="H1088" s="102">
        <v>0.37153595808408563</v>
      </c>
      <c r="I1088" s="89">
        <v>0.21880684</v>
      </c>
      <c r="J1088" s="90">
        <v>2.0834195185</v>
      </c>
      <c r="K1088" s="102">
        <v>5.8642807084133617</v>
      </c>
      <c r="L1088" s="89">
        <v>9.7709770000000001E-2</v>
      </c>
      <c r="M1088" s="90">
        <v>6.7331732500000005E-2</v>
      </c>
      <c r="N1088" s="102">
        <v>0.18539200535417835</v>
      </c>
      <c r="O1088" s="89">
        <v>6.1297467071935155E-4</v>
      </c>
      <c r="P1088" s="90">
        <v>8.5430352921310362E-4</v>
      </c>
      <c r="Q1088" s="102">
        <v>2.7714108993152206E-3</v>
      </c>
      <c r="R1088" s="89">
        <v>7.2521479229989872E-4</v>
      </c>
      <c r="S1088" s="90">
        <v>1.0107279635258358E-3</v>
      </c>
      <c r="T1088" s="102">
        <v>3.0345393113290296E-3</v>
      </c>
      <c r="U1088" s="89">
        <v>8.9846700000000002E-4</v>
      </c>
      <c r="V1088" s="90">
        <v>3.889148165E-3</v>
      </c>
      <c r="W1088" s="102">
        <v>1.3126287737225968E-2</v>
      </c>
      <c r="X1088" s="89">
        <v>2.5632319999999999E-4</v>
      </c>
      <c r="Y1088" s="90">
        <v>6.0531216499999999E-4</v>
      </c>
      <c r="Z1088" s="102">
        <v>2.4443400158503182E-3</v>
      </c>
      <c r="AA1088" s="89">
        <v>1.4615210999999999E-3</v>
      </c>
      <c r="AB1088" s="90">
        <v>2.4451196649999999E-3</v>
      </c>
      <c r="AC1088" s="102">
        <v>2.8923976084209756E-3</v>
      </c>
      <c r="AD1088" s="89">
        <v>6.5723820000000005E-4</v>
      </c>
      <c r="AE1088" s="90">
        <v>1.2468638199999999E-3</v>
      </c>
      <c r="AF1088" s="102">
        <v>1.0770727222570065E-3</v>
      </c>
      <c r="AG1088" s="89">
        <v>2.8206435E-3</v>
      </c>
      <c r="AH1088" s="90">
        <v>1.090424945E-2</v>
      </c>
      <c r="AI1088" s="102">
        <v>2.8876334664887034E-2</v>
      </c>
      <c r="AJ1088" s="89">
        <v>9.8009799999999994E-2</v>
      </c>
      <c r="AK1088" s="90">
        <v>6.7536753000000005E-2</v>
      </c>
      <c r="AL1088" s="104">
        <v>6.7536753000000005E-2</v>
      </c>
    </row>
    <row r="1089" spans="1:38" x14ac:dyDescent="0.25">
      <c r="A1089" s="71">
        <v>2002</v>
      </c>
      <c r="B1089" s="72">
        <v>4</v>
      </c>
      <c r="C1089" s="89">
        <v>1.0551174699999999</v>
      </c>
      <c r="D1089" s="90">
        <v>0.61693806849999999</v>
      </c>
      <c r="E1089" s="102">
        <v>5.6949157748072787</v>
      </c>
      <c r="F1089" s="89">
        <v>8.0646969999999998E-2</v>
      </c>
      <c r="G1089" s="90">
        <v>0.17706457549999999</v>
      </c>
      <c r="H1089" s="102">
        <v>1.2719214697624952</v>
      </c>
      <c r="I1089" s="89">
        <v>0.22734349000000001</v>
      </c>
      <c r="J1089" s="90">
        <v>2.093548159</v>
      </c>
      <c r="K1089" s="102">
        <v>5.8634572979644535</v>
      </c>
      <c r="L1089" s="89">
        <v>9.7709770000000001E-2</v>
      </c>
      <c r="M1089" s="90">
        <v>6.7331732500000005E-2</v>
      </c>
      <c r="N1089" s="102">
        <v>0.3140530122693877</v>
      </c>
      <c r="O1089" s="89">
        <v>6.1297467071935155E-4</v>
      </c>
      <c r="P1089" s="90">
        <v>8.5430352921310362E-4</v>
      </c>
      <c r="Q1089" s="102">
        <v>3.7089206193411358E-3</v>
      </c>
      <c r="R1089" s="89">
        <v>7.2521479229989872E-4</v>
      </c>
      <c r="S1089" s="90">
        <v>1.0107279635258358E-3</v>
      </c>
      <c r="T1089" s="102">
        <v>3.057456948700701E-3</v>
      </c>
      <c r="U1089" s="89">
        <v>9.9177279999999998E-4</v>
      </c>
      <c r="V1089" s="90">
        <v>4.0131841850000001E-3</v>
      </c>
      <c r="W1089" s="102">
        <v>4.4936720451215238E-2</v>
      </c>
      <c r="X1089" s="89">
        <v>2.8235679999999999E-4</v>
      </c>
      <c r="Y1089" s="90">
        <v>6.3699856999999995E-4</v>
      </c>
      <c r="Z1089" s="102">
        <v>8.3679881593929518E-3</v>
      </c>
      <c r="AA1089" s="89">
        <v>1.6125721000000001E-3</v>
      </c>
      <c r="AB1089" s="90">
        <v>2.6190729099999999E-3</v>
      </c>
      <c r="AC1089" s="102">
        <v>9.9018818750682119E-3</v>
      </c>
      <c r="AD1089" s="89">
        <v>7.2563650000000005E-4</v>
      </c>
      <c r="AE1089" s="90">
        <v>1.326436515E-3</v>
      </c>
      <c r="AF1089" s="102">
        <v>3.6872601051638337E-3</v>
      </c>
      <c r="AG1089" s="89">
        <v>3.1115749000000001E-3</v>
      </c>
      <c r="AH1089" s="90">
        <v>1.1284417454999999E-2</v>
      </c>
      <c r="AI1089" s="102">
        <v>9.8855591699054668E-2</v>
      </c>
      <c r="AJ1089" s="89">
        <v>9.8009799999999994E-2</v>
      </c>
      <c r="AK1089" s="90">
        <v>6.7536753000000005E-2</v>
      </c>
      <c r="AL1089" s="104">
        <v>6.7536753000000005E-2</v>
      </c>
    </row>
    <row r="1090" spans="1:38" x14ac:dyDescent="0.25">
      <c r="A1090" s="71">
        <v>2002</v>
      </c>
      <c r="B1090" s="72">
        <v>5</v>
      </c>
      <c r="C1090" s="89">
        <v>1.1104554</v>
      </c>
      <c r="D1090" s="90">
        <v>0.62753392050000001</v>
      </c>
      <c r="E1090" s="102">
        <v>5.6977472367580608</v>
      </c>
      <c r="F1090" s="89">
        <v>8.7979160000000001E-2</v>
      </c>
      <c r="G1090" s="90">
        <v>0.185814744</v>
      </c>
      <c r="H1090" s="102">
        <v>1.2740512460280882</v>
      </c>
      <c r="I1090" s="89">
        <v>0.23558559000000001</v>
      </c>
      <c r="J1090" s="90">
        <v>2.1029727094999999</v>
      </c>
      <c r="K1090" s="102">
        <v>5.8697582021916315</v>
      </c>
      <c r="L1090" s="89">
        <v>9.4809480000000002E-2</v>
      </c>
      <c r="M1090" s="90">
        <v>6.1641163499999999E-2</v>
      </c>
      <c r="N1090" s="102">
        <v>0.3141711918905129</v>
      </c>
      <c r="O1090" s="89">
        <v>6.1297467071935155E-4</v>
      </c>
      <c r="P1090" s="90">
        <v>8.5430352921310362E-4</v>
      </c>
      <c r="Q1090" s="102">
        <v>3.7152349213745552E-3</v>
      </c>
      <c r="R1090" s="89">
        <v>7.2521479229989872E-4</v>
      </c>
      <c r="S1090" s="90">
        <v>1.0107279635258358E-3</v>
      </c>
      <c r="T1090" s="102">
        <v>3.0784982078258202E-3</v>
      </c>
      <c r="U1090" s="89">
        <v>1.0828425E-3</v>
      </c>
      <c r="V1090" s="90">
        <v>4.1325308E-3</v>
      </c>
      <c r="W1090" s="102">
        <v>4.5011950139982354E-2</v>
      </c>
      <c r="X1090" s="89">
        <v>3.0741999999999998E-4</v>
      </c>
      <c r="Y1090" s="90">
        <v>6.6778563500000001E-4</v>
      </c>
      <c r="Z1090" s="102">
        <v>8.3819979257333914E-3</v>
      </c>
      <c r="AA1090" s="89">
        <v>1.7603419E-3</v>
      </c>
      <c r="AB1090" s="90">
        <v>2.7875194200000001E-3</v>
      </c>
      <c r="AC1090" s="102">
        <v>9.918447278035725E-3</v>
      </c>
      <c r="AD1090" s="89">
        <v>7.9243599999999999E-4</v>
      </c>
      <c r="AE1090" s="90">
        <v>1.40332065E-3</v>
      </c>
      <c r="AF1090" s="102">
        <v>3.6934400201877574E-3</v>
      </c>
      <c r="AG1090" s="89">
        <v>3.3976729999999999E-3</v>
      </c>
      <c r="AH1090" s="90">
        <v>1.1650085325E-2</v>
      </c>
      <c r="AI1090" s="102">
        <v>9.9021094929272621E-2</v>
      </c>
      <c r="AJ1090" s="89">
        <v>9.5109509999999994E-2</v>
      </c>
      <c r="AK1090" s="90">
        <v>6.1846183999999998E-2</v>
      </c>
      <c r="AL1090" s="104">
        <v>6.1846183999999998E-2</v>
      </c>
    </row>
    <row r="1091" spans="1:38" x14ac:dyDescent="0.25">
      <c r="A1091" s="71">
        <v>2002</v>
      </c>
      <c r="B1091" s="72">
        <v>6</v>
      </c>
      <c r="C1091" s="89">
        <v>1.16612907</v>
      </c>
      <c r="D1091" s="90">
        <v>0.63802528599999997</v>
      </c>
      <c r="E1091" s="102">
        <v>5.7025841868255123</v>
      </c>
      <c r="F1091" s="89">
        <v>9.5432039999999996E-2</v>
      </c>
      <c r="G1091" s="90">
        <v>0.194297724</v>
      </c>
      <c r="H1091" s="102">
        <v>1.2790689096185259</v>
      </c>
      <c r="I1091" s="89">
        <v>0.24332765000000001</v>
      </c>
      <c r="J1091" s="90">
        <v>2.1117441705000002</v>
      </c>
      <c r="K1091" s="102">
        <v>5.8800619161726777</v>
      </c>
      <c r="L1091" s="89">
        <v>9.4809480000000002E-2</v>
      </c>
      <c r="M1091" s="90">
        <v>6.1641163499999999E-2</v>
      </c>
      <c r="N1091" s="102">
        <v>0.31435048142830713</v>
      </c>
      <c r="O1091" s="89">
        <v>6.1297467071935155E-4</v>
      </c>
      <c r="P1091" s="90">
        <v>8.5430352921310362E-4</v>
      </c>
      <c r="Q1091" s="102">
        <v>2.5719449231549197E-3</v>
      </c>
      <c r="R1091" s="89">
        <v>7.2521479229989872E-4</v>
      </c>
      <c r="S1091" s="90">
        <v>1.0107279635258358E-3</v>
      </c>
      <c r="T1091" s="102">
        <v>3.1153546821819076E-3</v>
      </c>
      <c r="U1091" s="89">
        <v>1.1723648E-3</v>
      </c>
      <c r="V1091" s="90">
        <v>4.2475237049999998E-3</v>
      </c>
      <c r="W1091" s="102">
        <v>4.5189161488185595E-2</v>
      </c>
      <c r="X1091" s="89">
        <v>3.3419249999999998E-4</v>
      </c>
      <c r="Y1091" s="90">
        <v>6.9756529500000005E-4</v>
      </c>
      <c r="Z1091" s="102">
        <v>8.4150087341052487E-3</v>
      </c>
      <c r="AA1091" s="89">
        <v>1.9068009E-3</v>
      </c>
      <c r="AB1091" s="90">
        <v>2.9516995750000002E-3</v>
      </c>
      <c r="AC1091" s="102">
        <v>9.9575127155616099E-3</v>
      </c>
      <c r="AD1091" s="89">
        <v>8.5815619999999996E-4</v>
      </c>
      <c r="AE1091" s="90">
        <v>1.47782774E-3</v>
      </c>
      <c r="AF1091" s="102">
        <v>3.7079879961308092E-3</v>
      </c>
      <c r="AG1091" s="89">
        <v>3.6804402000000002E-3</v>
      </c>
      <c r="AH1091" s="90">
        <v>1.2004117965E-2</v>
      </c>
      <c r="AI1091" s="102">
        <v>9.9411137499110139E-2</v>
      </c>
      <c r="AJ1091" s="89">
        <v>9.5109509999999994E-2</v>
      </c>
      <c r="AK1091" s="90">
        <v>6.1846183999999998E-2</v>
      </c>
      <c r="AL1091" s="104">
        <v>6.1846183999999998E-2</v>
      </c>
    </row>
    <row r="1092" spans="1:38" x14ac:dyDescent="0.25">
      <c r="A1092" s="71">
        <v>2002</v>
      </c>
      <c r="B1092" s="72">
        <v>7</v>
      </c>
      <c r="C1092" s="89">
        <v>1.2224103099999999</v>
      </c>
      <c r="D1092" s="90">
        <v>0.64846846849999995</v>
      </c>
      <c r="E1092" s="102">
        <v>5.7041199570099357</v>
      </c>
      <c r="F1092" s="89">
        <v>0.10261199</v>
      </c>
      <c r="G1092" s="90">
        <v>0.20257894400000001</v>
      </c>
      <c r="H1092" s="102">
        <v>1.2802015812410128</v>
      </c>
      <c r="I1092" s="89">
        <v>0.25087516999999998</v>
      </c>
      <c r="J1092" s="90">
        <v>2.119886669</v>
      </c>
      <c r="K1092" s="102">
        <v>5.8836140163254562</v>
      </c>
      <c r="L1092" s="89">
        <v>9.4809480000000002E-2</v>
      </c>
      <c r="M1092" s="90">
        <v>6.1641163499999999E-2</v>
      </c>
      <c r="N1092" s="102">
        <v>0.31442137264652376</v>
      </c>
      <c r="O1092" s="89">
        <v>6.1297467071935155E-4</v>
      </c>
      <c r="P1092" s="90">
        <v>8.5430352921310362E-4</v>
      </c>
      <c r="Q1092" s="102">
        <v>2.5743378424310515E-3</v>
      </c>
      <c r="R1092" s="89">
        <v>7.2521479229989872E-4</v>
      </c>
      <c r="S1092" s="90">
        <v>1.0107279635258358E-3</v>
      </c>
      <c r="T1092" s="102">
        <v>3.1265230515428724E-3</v>
      </c>
      <c r="U1092" s="89">
        <v>1.2619679E-3</v>
      </c>
      <c r="V1092" s="90">
        <v>4.3597886750000002E-3</v>
      </c>
      <c r="W1092" s="102">
        <v>4.5229239173375818E-2</v>
      </c>
      <c r="X1092" s="89">
        <v>3.5883440000000001E-4</v>
      </c>
      <c r="Y1092" s="90">
        <v>7.2671718500000001E-4</v>
      </c>
      <c r="Z1092" s="102">
        <v>8.4224681223388342E-3</v>
      </c>
      <c r="AA1092" s="89">
        <v>2.0522101000000001E-3</v>
      </c>
      <c r="AB1092" s="90">
        <v>3.1127549499999998E-3</v>
      </c>
      <c r="AC1092" s="102">
        <v>9.9663365281459464E-3</v>
      </c>
      <c r="AD1092" s="89">
        <v>9.2377539999999997E-4</v>
      </c>
      <c r="AE1092" s="90">
        <v>1.55110301E-3</v>
      </c>
      <c r="AF1092" s="102">
        <v>3.7112676501795229E-3</v>
      </c>
      <c r="AG1092" s="89">
        <v>3.9608467999999999E-3</v>
      </c>
      <c r="AH1092" s="90">
        <v>1.2348702289999999E-2</v>
      </c>
      <c r="AI1092" s="102">
        <v>9.9499192952961363E-2</v>
      </c>
      <c r="AJ1092" s="89">
        <v>9.5109509999999994E-2</v>
      </c>
      <c r="AK1092" s="90">
        <v>6.1846183999999998E-2</v>
      </c>
      <c r="AL1092" s="104">
        <v>6.1846183999999998E-2</v>
      </c>
    </row>
    <row r="1093" spans="1:38" x14ac:dyDescent="0.25">
      <c r="A1093" s="71">
        <v>2002</v>
      </c>
      <c r="B1093" s="72">
        <v>8</v>
      </c>
      <c r="C1093" s="89">
        <v>1.27947159</v>
      </c>
      <c r="D1093" s="90">
        <v>0.65891814049999997</v>
      </c>
      <c r="E1093" s="102">
        <v>5.6928741673468668</v>
      </c>
      <c r="F1093" s="89">
        <v>0.10976285</v>
      </c>
      <c r="G1093" s="90">
        <v>0.21074734949999999</v>
      </c>
      <c r="H1093" s="102">
        <v>1.2791117452531067</v>
      </c>
      <c r="I1093" s="89">
        <v>0.25808843999999997</v>
      </c>
      <c r="J1093" s="90">
        <v>2.127492084</v>
      </c>
      <c r="K1093" s="102">
        <v>5.875184721895212</v>
      </c>
      <c r="L1093" s="89">
        <v>9.4809480000000002E-2</v>
      </c>
      <c r="M1093" s="90">
        <v>6.1641163499999999E-2</v>
      </c>
      <c r="N1093" s="102">
        <v>0.31442375092245906</v>
      </c>
      <c r="O1093" s="89">
        <v>6.1297467071935155E-4</v>
      </c>
      <c r="P1093" s="90">
        <v>8.5430352921310362E-4</v>
      </c>
      <c r="Q1093" s="102">
        <v>2.5736707596360833E-3</v>
      </c>
      <c r="R1093" s="89">
        <v>7.2521479229989872E-4</v>
      </c>
      <c r="S1093" s="90">
        <v>1.0107279635258358E-3</v>
      </c>
      <c r="T1093" s="102">
        <v>3.1212519094862261E-3</v>
      </c>
      <c r="U1093" s="89">
        <v>1.3511793E-3</v>
      </c>
      <c r="V1093" s="90">
        <v>4.4693512050000004E-3</v>
      </c>
      <c r="W1093" s="102">
        <v>4.5190863822018042E-2</v>
      </c>
      <c r="X1093" s="89">
        <v>3.8494879999999998E-4</v>
      </c>
      <c r="Y1093" s="90">
        <v>7.5537217999999996E-4</v>
      </c>
      <c r="Z1093" s="102">
        <v>8.4153021347909591E-3</v>
      </c>
      <c r="AA1093" s="89">
        <v>2.1971266E-3</v>
      </c>
      <c r="AB1093" s="90">
        <v>3.2710746300000002E-3</v>
      </c>
      <c r="AC1093" s="102">
        <v>9.9578708561153893E-3</v>
      </c>
      <c r="AD1093" s="89">
        <v>9.8863120000000008E-4</v>
      </c>
      <c r="AE1093" s="90">
        <v>1.6233125149999999E-3</v>
      </c>
      <c r="AF1093" s="102">
        <v>3.7081168939946956E-3</v>
      </c>
      <c r="AG1093" s="89">
        <v>4.2387108999999996E-3</v>
      </c>
      <c r="AH1093" s="90">
        <v>1.2685808850000001E-2</v>
      </c>
      <c r="AI1093" s="102">
        <v>9.9414607399515381E-2</v>
      </c>
      <c r="AJ1093" s="89">
        <v>9.5109509999999994E-2</v>
      </c>
      <c r="AK1093" s="90">
        <v>6.1846183999999998E-2</v>
      </c>
      <c r="AL1093" s="104">
        <v>6.1846183999999998E-2</v>
      </c>
    </row>
    <row r="1094" spans="1:38" x14ac:dyDescent="0.25">
      <c r="A1094" s="71">
        <v>2002</v>
      </c>
      <c r="B1094" s="72">
        <v>9</v>
      </c>
      <c r="C1094" s="89">
        <v>1.3372635799999999</v>
      </c>
      <c r="D1094" s="90">
        <v>0.66947030799999996</v>
      </c>
      <c r="E1094" s="102">
        <v>5.6974714561966344</v>
      </c>
      <c r="F1094" s="89">
        <v>0.11700876</v>
      </c>
      <c r="G1094" s="90">
        <v>0.21880922150000001</v>
      </c>
      <c r="H1094" s="102">
        <v>1.282650997186316</v>
      </c>
      <c r="I1094" s="89">
        <v>0.26490465000000002</v>
      </c>
      <c r="J1094" s="90">
        <v>2.1345996789999999</v>
      </c>
      <c r="K1094" s="102">
        <v>5.88495659186085</v>
      </c>
      <c r="L1094" s="89">
        <v>9.4809480000000002E-2</v>
      </c>
      <c r="M1094" s="90">
        <v>6.1641163499999999E-2</v>
      </c>
      <c r="N1094" s="102">
        <v>0.31459508630017341</v>
      </c>
      <c r="O1094" s="89">
        <v>6.1297467071935155E-4</v>
      </c>
      <c r="P1094" s="90">
        <v>8.5430352921310362E-4</v>
      </c>
      <c r="Q1094" s="102">
        <v>2.5809241763350373E-3</v>
      </c>
      <c r="R1094" s="89">
        <v>7.2521479229989872E-4</v>
      </c>
      <c r="S1094" s="90">
        <v>1.0107279635258358E-3</v>
      </c>
      <c r="T1094" s="102">
        <v>3.1562762275936093E-3</v>
      </c>
      <c r="U1094" s="89">
        <v>1.4387874000000001E-3</v>
      </c>
      <c r="V1094" s="90">
        <v>4.5768681699999997E-3</v>
      </c>
      <c r="W1094" s="102">
        <v>4.5315800228974162E-2</v>
      </c>
      <c r="X1094" s="89">
        <v>4.0896230000000001E-4</v>
      </c>
      <c r="Y1094" s="90">
        <v>7.8371240000000002E-4</v>
      </c>
      <c r="Z1094" s="102">
        <v>8.4385832408893913E-3</v>
      </c>
      <c r="AA1094" s="89">
        <v>2.3398628000000001E-3</v>
      </c>
      <c r="AB1094" s="90">
        <v>3.4286577000000001E-3</v>
      </c>
      <c r="AC1094" s="102">
        <v>9.9854098439930601E-3</v>
      </c>
      <c r="AD1094" s="89">
        <v>1.0530702E-3</v>
      </c>
      <c r="AE1094" s="90">
        <v>1.6947555850000001E-3</v>
      </c>
      <c r="AF1094" s="102">
        <v>3.7183748839822645E-3</v>
      </c>
      <c r="AG1094" s="89">
        <v>4.5163449999999997E-3</v>
      </c>
      <c r="AH1094" s="90">
        <v>1.30180438E-2</v>
      </c>
      <c r="AI1094" s="102">
        <v>9.9689613194568996E-2</v>
      </c>
      <c r="AJ1094" s="89">
        <v>9.5109509999999994E-2</v>
      </c>
      <c r="AK1094" s="90">
        <v>6.1846183999999998E-2</v>
      </c>
      <c r="AL1094" s="104">
        <v>6.1846183999999998E-2</v>
      </c>
    </row>
    <row r="1095" spans="1:38" x14ac:dyDescent="0.25">
      <c r="A1095" s="71">
        <v>2002</v>
      </c>
      <c r="B1095" s="72">
        <v>10</v>
      </c>
      <c r="C1095" s="89">
        <v>1.39609889</v>
      </c>
      <c r="D1095" s="90">
        <v>0.68018411099999998</v>
      </c>
      <c r="E1095" s="102">
        <v>5.7007506023900758</v>
      </c>
      <c r="F1095" s="89">
        <v>0.12421036000000001</v>
      </c>
      <c r="G1095" s="90">
        <v>0.22687443800000001</v>
      </c>
      <c r="H1095" s="102">
        <v>1.285240333451007</v>
      </c>
      <c r="I1095" s="89">
        <v>0.27156053000000002</v>
      </c>
      <c r="J1095" s="90">
        <v>2.1412849719999998</v>
      </c>
      <c r="K1095" s="102">
        <v>5.8915944707008032</v>
      </c>
      <c r="L1095" s="89">
        <v>9.4809480000000002E-2</v>
      </c>
      <c r="M1095" s="90">
        <v>6.1641163499999999E-2</v>
      </c>
      <c r="N1095" s="102">
        <v>0.31470058979304188</v>
      </c>
      <c r="O1095" s="89">
        <v>6.1297467071935155E-4</v>
      </c>
      <c r="P1095" s="90">
        <v>8.5430352921310362E-4</v>
      </c>
      <c r="Q1095" s="102">
        <v>2.5868730066219911E-3</v>
      </c>
      <c r="R1095" s="89">
        <v>7.2521479229989872E-4</v>
      </c>
      <c r="S1095" s="90">
        <v>1.0107279635258358E-3</v>
      </c>
      <c r="T1095" s="102">
        <v>3.1819420697585328E-3</v>
      </c>
      <c r="U1095" s="89">
        <v>1.5273162E-3</v>
      </c>
      <c r="V1095" s="90">
        <v>4.6837185099999996E-3</v>
      </c>
      <c r="W1095" s="102">
        <v>4.5407344929284638E-2</v>
      </c>
      <c r="X1095" s="89">
        <v>4.3468510000000001E-4</v>
      </c>
      <c r="Y1095" s="90">
        <v>8.1208394000000005E-4</v>
      </c>
      <c r="Z1095" s="102">
        <v>8.4556176647363809E-3</v>
      </c>
      <c r="AA1095" s="89">
        <v>2.4838912999999999E-3</v>
      </c>
      <c r="AB1095" s="90">
        <v>3.5857995650000001E-3</v>
      </c>
      <c r="AC1095" s="102">
        <v>1.0005575954493435E-2</v>
      </c>
      <c r="AD1095" s="89">
        <v>1.1175342E-3</v>
      </c>
      <c r="AE1095" s="90">
        <v>1.7660611900000001E-3</v>
      </c>
      <c r="AF1095" s="102">
        <v>3.7258741691238773E-3</v>
      </c>
      <c r="AG1095" s="89">
        <v>4.7935924000000003E-3</v>
      </c>
      <c r="AH1095" s="90">
        <v>1.3347204394999999E-2</v>
      </c>
      <c r="AI1095" s="102">
        <v>9.9890942222513546E-2</v>
      </c>
      <c r="AJ1095" s="89">
        <v>9.5109509999999994E-2</v>
      </c>
      <c r="AK1095" s="90">
        <v>6.1846183999999998E-2</v>
      </c>
      <c r="AL1095" s="104">
        <v>6.1846183999999998E-2</v>
      </c>
    </row>
    <row r="1096" spans="1:38" x14ac:dyDescent="0.25">
      <c r="A1096" s="71">
        <v>2002</v>
      </c>
      <c r="B1096" s="72">
        <v>11</v>
      </c>
      <c r="C1096" s="89">
        <v>1.4561091100000001</v>
      </c>
      <c r="D1096" s="90">
        <v>0.69114681749999995</v>
      </c>
      <c r="E1096" s="102">
        <v>5.7059533896873962</v>
      </c>
      <c r="F1096" s="89">
        <v>0.13135129000000001</v>
      </c>
      <c r="G1096" s="90">
        <v>0.2349412045</v>
      </c>
      <c r="H1096" s="102">
        <v>1.289338247489533</v>
      </c>
      <c r="I1096" s="89">
        <v>0.27793194999999998</v>
      </c>
      <c r="J1096" s="90">
        <v>2.1475321644999998</v>
      </c>
      <c r="K1096" s="102">
        <v>5.9020932721922827</v>
      </c>
      <c r="L1096" s="89">
        <v>9.4809480000000002E-2</v>
      </c>
      <c r="M1096" s="90">
        <v>6.1641163499999999E-2</v>
      </c>
      <c r="N1096" s="102">
        <v>0.31486900164835724</v>
      </c>
      <c r="O1096" s="89">
        <v>6.1297467071935155E-4</v>
      </c>
      <c r="P1096" s="90">
        <v>8.5430352921310362E-4</v>
      </c>
      <c r="Q1096" s="102">
        <v>2.5951201160900892E-3</v>
      </c>
      <c r="R1096" s="89">
        <v>7.2521479229989872E-4</v>
      </c>
      <c r="S1096" s="90">
        <v>1.0107279635258358E-3</v>
      </c>
      <c r="T1096" s="102">
        <v>3.2225611691959343E-3</v>
      </c>
      <c r="U1096" s="89">
        <v>1.6154578000000001E-3</v>
      </c>
      <c r="V1096" s="90">
        <v>4.7901132449999998E-3</v>
      </c>
      <c r="W1096" s="102">
        <v>4.5552085018798955E-2</v>
      </c>
      <c r="X1096" s="89">
        <v>4.5956799999999999E-4</v>
      </c>
      <c r="Y1096" s="90">
        <v>8.4018545500000005E-4</v>
      </c>
      <c r="Z1096" s="102">
        <v>8.4825681225099651E-3</v>
      </c>
      <c r="AA1096" s="89">
        <v>2.6277134E-3</v>
      </c>
      <c r="AB1096" s="90">
        <v>3.7439842849999998E-3</v>
      </c>
      <c r="AC1096" s="102">
        <v>1.0037470526451601E-2</v>
      </c>
      <c r="AD1096" s="89">
        <v>1.1820836E-3</v>
      </c>
      <c r="AE1096" s="90">
        <v>1.8379255750000001E-3</v>
      </c>
      <c r="AF1096" s="102">
        <v>3.7377557703245478E-3</v>
      </c>
      <c r="AG1096" s="89">
        <v>5.0700824000000002E-3</v>
      </c>
      <c r="AH1096" s="90">
        <v>1.3676089095E-2</v>
      </c>
      <c r="AI1096" s="102">
        <v>0.10020935237118028</v>
      </c>
      <c r="AJ1096" s="89">
        <v>9.5109509999999994E-2</v>
      </c>
      <c r="AK1096" s="90">
        <v>6.1846183999999998E-2</v>
      </c>
      <c r="AL1096" s="104">
        <v>6.1846183999999998E-2</v>
      </c>
    </row>
    <row r="1097" spans="1:38" x14ac:dyDescent="0.25">
      <c r="A1097" s="71">
        <v>2002</v>
      </c>
      <c r="B1097" s="72">
        <v>12</v>
      </c>
      <c r="C1097" s="89">
        <v>1.5173002799999999</v>
      </c>
      <c r="D1097" s="90">
        <v>0.70238278700000001</v>
      </c>
      <c r="E1097" s="102">
        <v>5.5150097726212577</v>
      </c>
      <c r="F1097" s="89">
        <v>0.13858212</v>
      </c>
      <c r="G1097" s="90">
        <v>0.243094909</v>
      </c>
      <c r="H1097" s="102">
        <v>1.248561352133378</v>
      </c>
      <c r="I1097" s="89">
        <v>0.28405652999999997</v>
      </c>
      <c r="J1097" s="90">
        <v>2.1534151979999998</v>
      </c>
      <c r="K1097" s="102">
        <v>5.9470230119621945</v>
      </c>
      <c r="L1097" s="89">
        <v>9.4809480000000002E-2</v>
      </c>
      <c r="M1097" s="90">
        <v>6.1641163499999999E-2</v>
      </c>
      <c r="N1097" s="102">
        <v>0.3025995077957957</v>
      </c>
      <c r="O1097" s="89">
        <v>6.1297467071935155E-4</v>
      </c>
      <c r="P1097" s="90">
        <v>8.5430352921310362E-4</v>
      </c>
      <c r="Q1097" s="102">
        <v>2.5130457300742278E-3</v>
      </c>
      <c r="R1097" s="89">
        <v>7.2521479229989872E-4</v>
      </c>
      <c r="S1097" s="90">
        <v>1.0107279635258358E-3</v>
      </c>
      <c r="T1097" s="102">
        <v>3.2705847731691203E-3</v>
      </c>
      <c r="U1097" s="89">
        <v>1.7048359999999999E-3</v>
      </c>
      <c r="V1097" s="90">
        <v>4.8968850049999997E-3</v>
      </c>
      <c r="W1097" s="102">
        <v>4.4111504822758538E-2</v>
      </c>
      <c r="X1097" s="89">
        <v>4.8516020000000001E-4</v>
      </c>
      <c r="Y1097" s="90">
        <v>8.6891934500000004E-4</v>
      </c>
      <c r="Z1097" s="102">
        <v>8.2143224387411038E-3</v>
      </c>
      <c r="AA1097" s="89">
        <v>2.7708277999999999E-3</v>
      </c>
      <c r="AB1097" s="90">
        <v>3.9037828900000001E-3</v>
      </c>
      <c r="AC1097" s="102">
        <v>9.7200255953704007E-3</v>
      </c>
      <c r="AD1097" s="89">
        <v>1.2468399999999999E-3</v>
      </c>
      <c r="AE1097" s="90">
        <v>1.91031026E-3</v>
      </c>
      <c r="AF1097" s="102">
        <v>3.6195431460007577E-3</v>
      </c>
      <c r="AG1097" s="89">
        <v>5.3491605999999997E-3</v>
      </c>
      <c r="AH1097" s="90">
        <v>1.400654309E-2</v>
      </c>
      <c r="AI1097" s="102">
        <v>9.7040173242064598E-2</v>
      </c>
      <c r="AJ1097" s="89">
        <v>9.5109509999999994E-2</v>
      </c>
      <c r="AK1097" s="90">
        <v>6.1846183999999998E-2</v>
      </c>
      <c r="AL1097" s="104">
        <v>6.1846183999999998E-2</v>
      </c>
    </row>
    <row r="1098" spans="1:38" x14ac:dyDescent="0.25">
      <c r="A1098" s="71">
        <v>2002</v>
      </c>
      <c r="B1098" s="72">
        <v>13</v>
      </c>
      <c r="C1098" s="89">
        <v>1.5801237100000001</v>
      </c>
      <c r="D1098" s="90">
        <v>0.71400389099999995</v>
      </c>
      <c r="E1098" s="102">
        <v>5.5008947613953074</v>
      </c>
      <c r="F1098" s="89">
        <v>0.14580240999999999</v>
      </c>
      <c r="G1098" s="90">
        <v>0.25138596499999999</v>
      </c>
      <c r="H1098" s="102">
        <v>1.2525911666536571</v>
      </c>
      <c r="I1098" s="89">
        <v>0.28998361</v>
      </c>
      <c r="J1098" s="90">
        <v>2.1589982129999998</v>
      </c>
      <c r="K1098" s="102">
        <v>5.9451358840702158</v>
      </c>
      <c r="L1098" s="89">
        <v>9.4809480000000002E-2</v>
      </c>
      <c r="M1098" s="90">
        <v>6.1641163499999999E-2</v>
      </c>
      <c r="N1098" s="102">
        <v>0.3028084213377803</v>
      </c>
      <c r="O1098" s="89">
        <v>6.1297467071935155E-4</v>
      </c>
      <c r="P1098" s="90">
        <v>8.5430352921310362E-4</v>
      </c>
      <c r="Q1098" s="102">
        <v>2.5211560585893552E-3</v>
      </c>
      <c r="R1098" s="89">
        <v>7.2521479229989872E-4</v>
      </c>
      <c r="S1098" s="90">
        <v>1.0107279635258358E-3</v>
      </c>
      <c r="T1098" s="102">
        <v>3.3230661150573724E-3</v>
      </c>
      <c r="U1098" s="89">
        <v>1.7940835000000001E-3</v>
      </c>
      <c r="V1098" s="90">
        <v>5.004652765E-3</v>
      </c>
      <c r="W1098" s="102">
        <v>4.4253829897101291E-2</v>
      </c>
      <c r="X1098" s="89">
        <v>5.0991250000000001E-4</v>
      </c>
      <c r="Y1098" s="90">
        <v>8.9806580500000001E-4</v>
      </c>
      <c r="Z1098" s="102">
        <v>8.2408122370022079E-3</v>
      </c>
      <c r="AA1098" s="89">
        <v>2.9158925E-3</v>
      </c>
      <c r="AB1098" s="90">
        <v>4.0665701800000004E-3</v>
      </c>
      <c r="AC1098" s="102">
        <v>9.7514008253936166E-3</v>
      </c>
      <c r="AD1098" s="89">
        <v>1.3126259000000001E-3</v>
      </c>
      <c r="AE1098" s="90">
        <v>1.9840627749999999E-3</v>
      </c>
      <c r="AF1098" s="102">
        <v>3.6312307682276716E-3</v>
      </c>
      <c r="AG1098" s="89">
        <v>5.6287973000000002E-3</v>
      </c>
      <c r="AH1098" s="90">
        <v>1.4340716785000001E-2</v>
      </c>
      <c r="AI1098" s="102">
        <v>9.7353375482466795E-2</v>
      </c>
      <c r="AJ1098" s="89">
        <v>9.5109509999999994E-2</v>
      </c>
      <c r="AK1098" s="90">
        <v>6.1846183999999998E-2</v>
      </c>
      <c r="AL1098" s="104">
        <v>6.1846183999999998E-2</v>
      </c>
    </row>
    <row r="1099" spans="1:38" x14ac:dyDescent="0.25">
      <c r="A1099" s="71">
        <v>2002</v>
      </c>
      <c r="B1099" s="72">
        <v>14</v>
      </c>
      <c r="C1099" s="89">
        <v>1.64451657</v>
      </c>
      <c r="D1099" s="90">
        <v>0.72610963149999996</v>
      </c>
      <c r="E1099" s="102">
        <v>5.5077597010397952</v>
      </c>
      <c r="F1099" s="89">
        <v>0.15313124</v>
      </c>
      <c r="G1099" s="90">
        <v>0.2598750105</v>
      </c>
      <c r="H1099" s="102">
        <v>1.2580111008096928</v>
      </c>
      <c r="I1099" s="89">
        <v>0.29571363000000001</v>
      </c>
      <c r="J1099" s="90">
        <v>2.1642240684999998</v>
      </c>
      <c r="K1099" s="102">
        <v>5.9595860261346445</v>
      </c>
      <c r="L1099" s="89">
        <v>9.4809480000000002E-2</v>
      </c>
      <c r="M1099" s="90">
        <v>6.1641163499999999E-2</v>
      </c>
      <c r="N1099" s="102">
        <v>0.30302742056968651</v>
      </c>
      <c r="O1099" s="89">
        <v>6.1297467071935155E-4</v>
      </c>
      <c r="P1099" s="90">
        <v>8.5430352921310362E-4</v>
      </c>
      <c r="Q1099" s="102">
        <v>2.5320624871569314E-3</v>
      </c>
      <c r="R1099" s="89">
        <v>7.2521479229989872E-4</v>
      </c>
      <c r="S1099" s="90">
        <v>1.0107279635258358E-3</v>
      </c>
      <c r="T1099" s="102">
        <v>3.3787681487564272E-3</v>
      </c>
      <c r="U1099" s="89">
        <v>1.8834416E-3</v>
      </c>
      <c r="V1099" s="90">
        <v>5.114315415E-3</v>
      </c>
      <c r="W1099" s="102">
        <v>4.4445252773907824E-2</v>
      </c>
      <c r="X1099" s="89">
        <v>5.3637409999999998E-4</v>
      </c>
      <c r="Y1099" s="90">
        <v>9.2769095999999996E-4</v>
      </c>
      <c r="Z1099" s="102">
        <v>8.2764657049441744E-3</v>
      </c>
      <c r="AA1099" s="89">
        <v>3.0627255999999999E-3</v>
      </c>
      <c r="AB1099" s="90">
        <v>4.2334053099999996E-3</v>
      </c>
      <c r="AC1099" s="102">
        <v>9.7935823824081905E-3</v>
      </c>
      <c r="AD1099" s="89">
        <v>1.3780202000000001E-3</v>
      </c>
      <c r="AE1099" s="90">
        <v>2.0595868799999999E-3</v>
      </c>
      <c r="AF1099" s="102">
        <v>3.6469350923985936E-3</v>
      </c>
      <c r="AG1099" s="89">
        <v>5.9107513000000002E-3</v>
      </c>
      <c r="AH1099" s="90">
        <v>1.4680792885E-2</v>
      </c>
      <c r="AI1099" s="102">
        <v>9.7774531733375497E-2</v>
      </c>
      <c r="AJ1099" s="89">
        <v>9.5109509999999994E-2</v>
      </c>
      <c r="AK1099" s="90">
        <v>6.1846183999999998E-2</v>
      </c>
      <c r="AL1099" s="104">
        <v>6.1846183999999998E-2</v>
      </c>
    </row>
    <row r="1100" spans="1:38" x14ac:dyDescent="0.25">
      <c r="A1100" s="71">
        <v>2002</v>
      </c>
      <c r="B1100" s="72">
        <v>15</v>
      </c>
      <c r="C1100" s="89">
        <v>1.71063206</v>
      </c>
      <c r="D1100" s="90">
        <v>0.73873364750000003</v>
      </c>
      <c r="E1100" s="102">
        <v>5.5150301433467508</v>
      </c>
      <c r="F1100" s="89">
        <v>0.16054404</v>
      </c>
      <c r="G1100" s="90">
        <v>0.26858577750000001</v>
      </c>
      <c r="H1100" s="102">
        <v>1.2637464094714572</v>
      </c>
      <c r="I1100" s="89">
        <v>0.30124318</v>
      </c>
      <c r="J1100" s="90">
        <v>2.1692846575</v>
      </c>
      <c r="K1100" s="102">
        <v>5.9749129514163499</v>
      </c>
      <c r="L1100" s="89">
        <v>9.4809480000000002E-2</v>
      </c>
      <c r="M1100" s="90">
        <v>6.1641163499999999E-2</v>
      </c>
      <c r="N1100" s="102">
        <v>0.30326045915790961</v>
      </c>
      <c r="O1100" s="89">
        <v>6.1297467071935155E-4</v>
      </c>
      <c r="P1100" s="90">
        <v>8.5430352921310362E-4</v>
      </c>
      <c r="Q1100" s="102">
        <v>2.5470659299045018E-3</v>
      </c>
      <c r="R1100" s="89">
        <v>7.2521479229989872E-4</v>
      </c>
      <c r="S1100" s="90">
        <v>1.0107279635258358E-3</v>
      </c>
      <c r="T1100" s="102">
        <v>3.4377486336217584E-3</v>
      </c>
      <c r="U1100" s="89">
        <v>1.9745088000000001E-3</v>
      </c>
      <c r="V1100" s="90">
        <v>5.2264682450000001E-3</v>
      </c>
      <c r="W1100" s="102">
        <v>4.4647893093936783E-2</v>
      </c>
      <c r="X1100" s="89">
        <v>5.6220740000000003E-4</v>
      </c>
      <c r="Y1100" s="90">
        <v>9.5824269000000005E-4</v>
      </c>
      <c r="Z1100" s="102">
        <v>8.3142024646617272E-3</v>
      </c>
      <c r="AA1100" s="89">
        <v>3.2100067999999999E-3</v>
      </c>
      <c r="AB1100" s="90">
        <v>4.4055429E-3</v>
      </c>
      <c r="AC1100" s="102">
        <v>9.8382464336445787E-3</v>
      </c>
      <c r="AD1100" s="89">
        <v>1.4447268E-3</v>
      </c>
      <c r="AE1100" s="90">
        <v>2.1375090449999999E-3</v>
      </c>
      <c r="AF1100" s="102">
        <v>3.663565200343119E-3</v>
      </c>
      <c r="AG1100" s="89">
        <v>6.1957957999999999E-3</v>
      </c>
      <c r="AH1100" s="90">
        <v>1.5029624510000001E-2</v>
      </c>
      <c r="AI1100" s="102">
        <v>9.8220295236071606E-2</v>
      </c>
      <c r="AJ1100" s="89">
        <v>9.5109509999999994E-2</v>
      </c>
      <c r="AK1100" s="90">
        <v>6.1846183999999998E-2</v>
      </c>
      <c r="AL1100" s="104">
        <v>6.1846183999999998E-2</v>
      </c>
    </row>
    <row r="1101" spans="1:38" x14ac:dyDescent="0.25">
      <c r="A1101" s="71">
        <v>2002</v>
      </c>
      <c r="B1101" s="72">
        <v>16</v>
      </c>
      <c r="C1101" s="89">
        <v>1.77859583</v>
      </c>
      <c r="D1101" s="90">
        <v>0.75196911600000005</v>
      </c>
      <c r="E1101" s="102">
        <v>5.5226488189070242</v>
      </c>
      <c r="F1101" s="89">
        <v>0.16799354999999999</v>
      </c>
      <c r="G1101" s="90">
        <v>0.27762921899999998</v>
      </c>
      <c r="H1101" s="102">
        <v>1.2697423602528497</v>
      </c>
      <c r="I1101" s="89">
        <v>0.30649168999999998</v>
      </c>
      <c r="J1101" s="90">
        <v>2.1740657605</v>
      </c>
      <c r="K1101" s="102">
        <v>5.9909130552029435</v>
      </c>
      <c r="L1101" s="89">
        <v>9.4809480000000002E-2</v>
      </c>
      <c r="M1101" s="90">
        <v>6.1641163499999999E-2</v>
      </c>
      <c r="N1101" s="102">
        <v>0.3035042641737894</v>
      </c>
      <c r="O1101" s="89">
        <v>6.1297467071935155E-4</v>
      </c>
      <c r="P1101" s="90">
        <v>8.5430352921310362E-4</v>
      </c>
      <c r="Q1101" s="102">
        <v>2.5591478670799208E-3</v>
      </c>
      <c r="R1101" s="89">
        <v>7.2521479229989872E-4</v>
      </c>
      <c r="S1101" s="90">
        <v>1.0107279635258358E-3</v>
      </c>
      <c r="T1101" s="102">
        <v>3.4993282471277322E-3</v>
      </c>
      <c r="U1101" s="89">
        <v>2.0664750999999999E-3</v>
      </c>
      <c r="V1101" s="90">
        <v>5.3417945200000001E-3</v>
      </c>
      <c r="W1101" s="102">
        <v>4.4859713138165232E-2</v>
      </c>
      <c r="X1101" s="89">
        <v>5.8866889999999996E-4</v>
      </c>
      <c r="Y1101" s="90">
        <v>9.8995342500000005E-4</v>
      </c>
      <c r="Z1101" s="102">
        <v>8.3536518164713143E-3</v>
      </c>
      <c r="AA1101" s="89">
        <v>3.3603984999999999E-3</v>
      </c>
      <c r="AB1101" s="90">
        <v>4.5835372800000001E-3</v>
      </c>
      <c r="AC1101" s="102">
        <v>9.8849122141425726E-3</v>
      </c>
      <c r="AD1101" s="89">
        <v>1.5122315999999999E-3</v>
      </c>
      <c r="AE1101" s="90">
        <v>2.2179605350000002E-3</v>
      </c>
      <c r="AF1101" s="102">
        <v>3.6809506717850912E-3</v>
      </c>
      <c r="AG1101" s="89">
        <v>6.4848967000000002E-3</v>
      </c>
      <c r="AH1101" s="90">
        <v>1.538880166E-2</v>
      </c>
      <c r="AI1101" s="102">
        <v>9.8686278629237525E-2</v>
      </c>
      <c r="AJ1101" s="89">
        <v>9.5109509999999994E-2</v>
      </c>
      <c r="AK1101" s="90">
        <v>6.1846183999999998E-2</v>
      </c>
      <c r="AL1101" s="104">
        <v>6.1846183999999998E-2</v>
      </c>
    </row>
    <row r="1102" spans="1:38" x14ac:dyDescent="0.25">
      <c r="A1102" s="71">
        <v>2002</v>
      </c>
      <c r="B1102" s="72">
        <v>17</v>
      </c>
      <c r="C1102" s="89">
        <v>1.8489395799999999</v>
      </c>
      <c r="D1102" s="90">
        <v>0.76595301800000004</v>
      </c>
      <c r="E1102" s="102">
        <v>5.5304643918053342</v>
      </c>
      <c r="F1102" s="89">
        <v>0.17561992000000001</v>
      </c>
      <c r="G1102" s="90">
        <v>0.2869978145</v>
      </c>
      <c r="H1102" s="102">
        <v>1.2759002583552781</v>
      </c>
      <c r="I1102" s="89">
        <v>0.31167439000000002</v>
      </c>
      <c r="J1102" s="90">
        <v>2.1786996264999998</v>
      </c>
      <c r="K1102" s="102">
        <v>6.0073544900601954</v>
      </c>
      <c r="L1102" s="89">
        <v>9.4809480000000002E-2</v>
      </c>
      <c r="M1102" s="90">
        <v>6.1641163499999999E-2</v>
      </c>
      <c r="N1102" s="102">
        <v>0.30375490245782943</v>
      </c>
      <c r="O1102" s="89">
        <v>6.1297467071935155E-4</v>
      </c>
      <c r="P1102" s="90">
        <v>8.5430352921310362E-4</v>
      </c>
      <c r="Q1102" s="102">
        <v>2.5715618303416678E-3</v>
      </c>
      <c r="R1102" s="89">
        <v>7.2521479229989872E-4</v>
      </c>
      <c r="S1102" s="90">
        <v>1.0107279635258358E-3</v>
      </c>
      <c r="T1102" s="102">
        <v>3.562589377001454E-3</v>
      </c>
      <c r="U1102" s="89">
        <v>2.1605222999999999E-3</v>
      </c>
      <c r="V1102" s="90">
        <v>5.4614089299999998E-3</v>
      </c>
      <c r="W1102" s="102">
        <v>4.507731386630482E-2</v>
      </c>
      <c r="X1102" s="89">
        <v>6.1437160000000005E-4</v>
      </c>
      <c r="Y1102" s="90">
        <v>1.0227868350000001E-3</v>
      </c>
      <c r="Z1102" s="102">
        <v>8.3941790638862174E-3</v>
      </c>
      <c r="AA1102" s="89">
        <v>3.5118710000000002E-3</v>
      </c>
      <c r="AB1102" s="90">
        <v>4.7693397900000004E-3</v>
      </c>
      <c r="AC1102" s="102">
        <v>9.9328454304030891E-3</v>
      </c>
      <c r="AD1102" s="89">
        <v>1.5800486999999999E-3</v>
      </c>
      <c r="AE1102" s="90">
        <v>2.3017548199999998E-3</v>
      </c>
      <c r="AF1102" s="102">
        <v>3.6987991325253726E-3</v>
      </c>
      <c r="AG1102" s="89">
        <v>6.7784795999999998E-3</v>
      </c>
      <c r="AH1102" s="90">
        <v>1.5760860434999999E-2</v>
      </c>
      <c r="AI1102" s="102">
        <v>9.9164830834501866E-2</v>
      </c>
      <c r="AJ1102" s="89">
        <v>9.5109509999999994E-2</v>
      </c>
      <c r="AK1102" s="90">
        <v>6.1846183999999998E-2</v>
      </c>
      <c r="AL1102" s="104">
        <v>6.1846183999999998E-2</v>
      </c>
    </row>
    <row r="1103" spans="1:38" x14ac:dyDescent="0.25">
      <c r="A1103" s="71">
        <v>2002</v>
      </c>
      <c r="B1103" s="72">
        <v>18</v>
      </c>
      <c r="C1103" s="89">
        <v>1.9213446599999999</v>
      </c>
      <c r="D1103" s="90">
        <v>0.78070075149999996</v>
      </c>
      <c r="E1103" s="102">
        <v>5.528037554848912</v>
      </c>
      <c r="F1103" s="89">
        <v>0.18338049000000001</v>
      </c>
      <c r="G1103" s="90">
        <v>0.2968216635</v>
      </c>
      <c r="H1103" s="102">
        <v>1.2815710929941442</v>
      </c>
      <c r="I1103" s="89">
        <v>0.31662835</v>
      </c>
      <c r="J1103" s="90">
        <v>2.1831370479999999</v>
      </c>
      <c r="K1103" s="102">
        <v>6.0161533996856988</v>
      </c>
      <c r="L1103" s="89">
        <v>9.4809480000000002E-2</v>
      </c>
      <c r="M1103" s="90">
        <v>6.1641163499999999E-2</v>
      </c>
      <c r="N1103" s="102">
        <v>0.30400678637917961</v>
      </c>
      <c r="O1103" s="89">
        <v>6.1297467071935155E-4</v>
      </c>
      <c r="P1103" s="90">
        <v>8.5430352921310362E-4</v>
      </c>
      <c r="Q1103" s="102">
        <v>2.5829942405260968E-3</v>
      </c>
      <c r="R1103" s="89">
        <v>7.2521479229989872E-4</v>
      </c>
      <c r="S1103" s="90">
        <v>1.0107279635258358E-3</v>
      </c>
      <c r="T1103" s="102">
        <v>3.6264592970780859E-3</v>
      </c>
      <c r="U1103" s="89">
        <v>2.2554092E-3</v>
      </c>
      <c r="V1103" s="90">
        <v>5.585915835E-3</v>
      </c>
      <c r="W1103" s="102">
        <v>4.5277761023518437E-2</v>
      </c>
      <c r="X1103" s="89">
        <v>6.4173219999999996E-4</v>
      </c>
      <c r="Y1103" s="90">
        <v>1.0572662100000001E-3</v>
      </c>
      <c r="Z1103" s="102">
        <v>8.4314941969961914E-3</v>
      </c>
      <c r="AA1103" s="89">
        <v>3.6669518000000002E-3</v>
      </c>
      <c r="AB1103" s="90">
        <v>4.9634492049999996E-3</v>
      </c>
      <c r="AC1103" s="102">
        <v>9.9770138479207699E-3</v>
      </c>
      <c r="AD1103" s="89">
        <v>1.6498909000000001E-3</v>
      </c>
      <c r="AE1103" s="90">
        <v>2.3894451850000002E-3</v>
      </c>
      <c r="AF1103" s="102">
        <v>3.7152439888642141E-3</v>
      </c>
      <c r="AG1103" s="89">
        <v>7.0772494E-3</v>
      </c>
      <c r="AH1103" s="90">
        <v>1.6148886585000001E-2</v>
      </c>
      <c r="AI1103" s="102">
        <v>9.9605834128922308E-2</v>
      </c>
      <c r="AJ1103" s="89">
        <v>9.5109509999999994E-2</v>
      </c>
      <c r="AK1103" s="90">
        <v>6.1846183999999998E-2</v>
      </c>
      <c r="AL1103" s="104">
        <v>6.1846183999999998E-2</v>
      </c>
    </row>
    <row r="1104" spans="1:38" x14ac:dyDescent="0.25">
      <c r="A1104" s="71">
        <v>2002</v>
      </c>
      <c r="B1104" s="72">
        <v>19</v>
      </c>
      <c r="C1104" s="89">
        <v>1.99643225</v>
      </c>
      <c r="D1104" s="90">
        <v>0.79635641749999997</v>
      </c>
      <c r="E1104" s="102">
        <v>5.535863697446973</v>
      </c>
      <c r="F1104" s="89">
        <v>0.19124915000000001</v>
      </c>
      <c r="G1104" s="90">
        <v>0.30709597799999999</v>
      </c>
      <c r="H1104" s="102">
        <v>1.2877435575593765</v>
      </c>
      <c r="I1104" s="89">
        <v>0.32151352999999999</v>
      </c>
      <c r="J1104" s="90">
        <v>2.1874771165000002</v>
      </c>
      <c r="K1104" s="102">
        <v>6.0326246656883376</v>
      </c>
      <c r="L1104" s="89">
        <v>9.4809480000000002E-2</v>
      </c>
      <c r="M1104" s="90">
        <v>6.1641163499999999E-2</v>
      </c>
      <c r="N1104" s="102">
        <v>0.30425713929144199</v>
      </c>
      <c r="O1104" s="89">
        <v>6.1297467071935155E-4</v>
      </c>
      <c r="P1104" s="90">
        <v>8.5430352921310362E-4</v>
      </c>
      <c r="Q1104" s="102">
        <v>2.5954254482528113E-3</v>
      </c>
      <c r="R1104" s="89">
        <v>7.2521479229989872E-4</v>
      </c>
      <c r="S1104" s="90">
        <v>1.0107279635258358E-3</v>
      </c>
      <c r="T1104" s="102">
        <v>3.6898529354653558E-3</v>
      </c>
      <c r="U1104" s="89">
        <v>2.3524066999999998E-3</v>
      </c>
      <c r="V1104" s="90">
        <v>5.7159145449999999E-3</v>
      </c>
      <c r="W1104" s="102">
        <v>4.5495664272519359E-2</v>
      </c>
      <c r="X1104" s="89">
        <v>6.6993260000000002E-4</v>
      </c>
      <c r="Y1104" s="90">
        <v>1.093157815E-3</v>
      </c>
      <c r="Z1104" s="102">
        <v>8.4720696612467089E-3</v>
      </c>
      <c r="AA1104" s="89">
        <v>3.8257714000000001E-3</v>
      </c>
      <c r="AB1104" s="90">
        <v>5.1675249600000002E-3</v>
      </c>
      <c r="AC1104" s="102">
        <v>1.0025026422261411E-2</v>
      </c>
      <c r="AD1104" s="89">
        <v>1.7213459999999999E-3</v>
      </c>
      <c r="AE1104" s="90">
        <v>2.4815105099999998E-3</v>
      </c>
      <c r="AF1104" s="102">
        <v>3.7331309274640035E-3</v>
      </c>
      <c r="AG1104" s="89">
        <v>7.3827084000000001E-3</v>
      </c>
      <c r="AH1104" s="90">
        <v>1.6554426444999999E-2</v>
      </c>
      <c r="AI1104" s="102">
        <v>0.10008525670471843</v>
      </c>
      <c r="AJ1104" s="89">
        <v>9.5109509999999994E-2</v>
      </c>
      <c r="AK1104" s="90">
        <v>6.1846183999999998E-2</v>
      </c>
      <c r="AL1104" s="104">
        <v>6.1846183999999998E-2</v>
      </c>
    </row>
    <row r="1105" spans="1:38" x14ac:dyDescent="0.25">
      <c r="A1105" s="71">
        <v>2002</v>
      </c>
      <c r="B1105" s="72">
        <v>20</v>
      </c>
      <c r="C1105" s="89">
        <v>2.0740917099999998</v>
      </c>
      <c r="D1105" s="90">
        <v>0.81302974750000001</v>
      </c>
      <c r="E1105" s="102">
        <v>5.5434848509357408</v>
      </c>
      <c r="F1105" s="89">
        <v>0.19933634</v>
      </c>
      <c r="G1105" s="90">
        <v>0.31793922600000002</v>
      </c>
      <c r="H1105" s="102">
        <v>1.2937468298880088</v>
      </c>
      <c r="I1105" s="89">
        <v>0.32627042000000001</v>
      </c>
      <c r="J1105" s="90">
        <v>2.1917127155</v>
      </c>
      <c r="K1105" s="102">
        <v>6.0486490499831183</v>
      </c>
      <c r="L1105" s="89">
        <v>9.4809480000000002E-2</v>
      </c>
      <c r="M1105" s="90">
        <v>6.1641163499999999E-2</v>
      </c>
      <c r="N1105" s="102">
        <v>0.30450127679957389</v>
      </c>
      <c r="O1105" s="89">
        <v>6.1297467071935155E-4</v>
      </c>
      <c r="P1105" s="90">
        <v>8.5430352921310362E-4</v>
      </c>
      <c r="Q1105" s="102">
        <v>2.6075252823055213E-3</v>
      </c>
      <c r="R1105" s="89">
        <v>7.2521479229989872E-4</v>
      </c>
      <c r="S1105" s="90">
        <v>1.0107279635258358E-3</v>
      </c>
      <c r="T1105" s="102">
        <v>3.7515520651918888E-3</v>
      </c>
      <c r="U1105" s="89">
        <v>2.4520620000000001E-3</v>
      </c>
      <c r="V1105" s="90">
        <v>5.8524436150000003E-3</v>
      </c>
      <c r="W1105" s="102">
        <v>4.5707838175100185E-2</v>
      </c>
      <c r="X1105" s="89">
        <v>6.9750469999999996E-4</v>
      </c>
      <c r="Y1105" s="90">
        <v>1.131136325E-3</v>
      </c>
      <c r="Z1105" s="102">
        <v>8.5115844759145205E-3</v>
      </c>
      <c r="AA1105" s="89">
        <v>3.9873297999999998E-3</v>
      </c>
      <c r="AB1105" s="90">
        <v>5.3829902299999998E-3</v>
      </c>
      <c r="AC1105" s="102">
        <v>1.0071794136239907E-2</v>
      </c>
      <c r="AD1105" s="89">
        <v>1.7937713000000001E-3</v>
      </c>
      <c r="AE1105" s="90">
        <v>2.5787882650000001E-3</v>
      </c>
      <c r="AF1105" s="102">
        <v>3.7505347170077646E-3</v>
      </c>
      <c r="AG1105" s="89">
        <v>7.6947754999999998E-3</v>
      </c>
      <c r="AH1105" s="90">
        <v>1.6980369780000001E-2</v>
      </c>
      <c r="AI1105" s="102">
        <v>0.10055192744121456</v>
      </c>
      <c r="AJ1105" s="89">
        <v>9.5109509999999994E-2</v>
      </c>
      <c r="AK1105" s="90">
        <v>6.1846183999999998E-2</v>
      </c>
      <c r="AL1105" s="104">
        <v>6.1846183999999998E-2</v>
      </c>
    </row>
    <row r="1106" spans="1:38" x14ac:dyDescent="0.25">
      <c r="A1106" s="71">
        <v>2002</v>
      </c>
      <c r="B1106" s="72">
        <v>21</v>
      </c>
      <c r="C1106" s="89">
        <v>2.1547496900000001</v>
      </c>
      <c r="D1106" s="90">
        <v>0.83080296350000005</v>
      </c>
      <c r="E1106" s="102">
        <v>5.5506117954204441</v>
      </c>
      <c r="F1106" s="89">
        <v>0.20769193</v>
      </c>
      <c r="G1106" s="90">
        <v>0.32942002650000002</v>
      </c>
      <c r="H1106" s="102">
        <v>1.2993619548070987</v>
      </c>
      <c r="I1106" s="89">
        <v>0.33087707</v>
      </c>
      <c r="J1106" s="90">
        <v>2.1958684239999999</v>
      </c>
      <c r="K1106" s="102">
        <v>6.0636426358802717</v>
      </c>
      <c r="L1106" s="89">
        <v>9.4809480000000002E-2</v>
      </c>
      <c r="M1106" s="90">
        <v>6.1641163499999999E-2</v>
      </c>
      <c r="N1106" s="102">
        <v>0.30472936919747345</v>
      </c>
      <c r="O1106" s="89">
        <v>6.1297467071935155E-4</v>
      </c>
      <c r="P1106" s="90">
        <v>8.5430352921310362E-4</v>
      </c>
      <c r="Q1106" s="102">
        <v>2.6188399564069063E-3</v>
      </c>
      <c r="R1106" s="89">
        <v>7.2521479229989872E-4</v>
      </c>
      <c r="S1106" s="90">
        <v>1.0107279635258358E-3</v>
      </c>
      <c r="T1106" s="102">
        <v>3.8092174773515053E-3</v>
      </c>
      <c r="U1106" s="89">
        <v>2.5546677999999999E-3</v>
      </c>
      <c r="V1106" s="90">
        <v>5.9963543100000002E-3</v>
      </c>
      <c r="W1106" s="102">
        <v>4.5906263479187054E-2</v>
      </c>
      <c r="X1106" s="89">
        <v>7.2654930000000005E-4</v>
      </c>
      <c r="Y1106" s="90">
        <v>1.171185735E-3</v>
      </c>
      <c r="Z1106" s="102">
        <v>8.5485176537295812E-3</v>
      </c>
      <c r="AA1106" s="89">
        <v>4.1528386E-3</v>
      </c>
      <c r="AB1106" s="90">
        <v>5.6109720500000003E-3</v>
      </c>
      <c r="AC1106" s="102">
        <v>1.0115506577081875E-2</v>
      </c>
      <c r="AD1106" s="89">
        <v>1.8685934999999999E-3</v>
      </c>
      <c r="AE1106" s="90">
        <v>2.6815888150000002E-3</v>
      </c>
      <c r="AF1106" s="102">
        <v>3.7668117546885626E-3</v>
      </c>
      <c r="AG1106" s="89">
        <v>8.0150043999999993E-3</v>
      </c>
      <c r="AH1106" s="90">
        <v>1.7430220650000001E-2</v>
      </c>
      <c r="AI1106" s="102">
        <v>0.10098838338633549</v>
      </c>
      <c r="AJ1106" s="89">
        <v>9.5109509999999994E-2</v>
      </c>
      <c r="AK1106" s="90">
        <v>6.1846183999999998E-2</v>
      </c>
      <c r="AL1106" s="104">
        <v>6.1846183999999998E-2</v>
      </c>
    </row>
    <row r="1107" spans="1:38" x14ac:dyDescent="0.25">
      <c r="A1107" s="71">
        <v>2002</v>
      </c>
      <c r="B1107" s="72">
        <v>22</v>
      </c>
      <c r="C1107" s="89">
        <v>2.2384293300000002</v>
      </c>
      <c r="D1107" s="90">
        <v>0.84978125900000001</v>
      </c>
      <c r="E1107" s="102">
        <v>5.5569744314844325</v>
      </c>
      <c r="F1107" s="89">
        <v>0.21613742999999999</v>
      </c>
      <c r="G1107" s="90">
        <v>0.34159365549999998</v>
      </c>
      <c r="H1107" s="102">
        <v>1.304378476380647</v>
      </c>
      <c r="I1107" s="89">
        <v>0.33531791</v>
      </c>
      <c r="J1107" s="90">
        <v>2.1999772405</v>
      </c>
      <c r="K1107" s="102">
        <v>6.0770501424878889</v>
      </c>
      <c r="L1107" s="89">
        <v>9.4809480000000002E-2</v>
      </c>
      <c r="M1107" s="90">
        <v>6.1641163499999999E-2</v>
      </c>
      <c r="N1107" s="102">
        <v>0.30493328902154182</v>
      </c>
      <c r="O1107" s="89">
        <v>6.1297467071935155E-4</v>
      </c>
      <c r="P1107" s="90">
        <v>8.5430352921310362E-4</v>
      </c>
      <c r="Q1107" s="102">
        <v>2.6289461675650951E-3</v>
      </c>
      <c r="R1107" s="89">
        <v>7.2521479229989872E-4</v>
      </c>
      <c r="S1107" s="90">
        <v>1.0107279635258358E-3</v>
      </c>
      <c r="T1107" s="102">
        <v>3.8607486996325526E-3</v>
      </c>
      <c r="U1107" s="89">
        <v>2.6589313999999999E-3</v>
      </c>
      <c r="V1107" s="90">
        <v>6.1487839400000003E-3</v>
      </c>
      <c r="W1107" s="102">
        <v>4.6083467661891482E-2</v>
      </c>
      <c r="X1107" s="89">
        <v>7.5664880000000001E-4</v>
      </c>
      <c r="Y1107" s="90">
        <v>1.213903675E-3</v>
      </c>
      <c r="Z1107" s="102">
        <v>8.5815224187366368E-3</v>
      </c>
      <c r="AA1107" s="89">
        <v>4.3232167000000002E-3</v>
      </c>
      <c r="AB1107" s="90">
        <v>5.8528217999999996E-3</v>
      </c>
      <c r="AC1107" s="102">
        <v>1.0154556784071048E-2</v>
      </c>
      <c r="AD1107" s="89">
        <v>1.9451294E-3</v>
      </c>
      <c r="AE1107" s="90">
        <v>2.79057055E-3</v>
      </c>
      <c r="AF1107" s="102">
        <v>3.7813521321180417E-3</v>
      </c>
      <c r="AG1107" s="89">
        <v>8.3437405999999999E-3</v>
      </c>
      <c r="AH1107" s="90">
        <v>1.790643372E-2</v>
      </c>
      <c r="AI1107" s="102">
        <v>0.10137827026841761</v>
      </c>
      <c r="AJ1107" s="89">
        <v>9.5109509999999994E-2</v>
      </c>
      <c r="AK1107" s="90">
        <v>6.1846183999999998E-2</v>
      </c>
      <c r="AL1107" s="104">
        <v>6.1846183999999998E-2</v>
      </c>
    </row>
    <row r="1108" spans="1:38" x14ac:dyDescent="0.25">
      <c r="A1108" s="71">
        <v>2002</v>
      </c>
      <c r="B1108" s="72">
        <v>23</v>
      </c>
      <c r="C1108" s="89">
        <v>2.3253833699999999</v>
      </c>
      <c r="D1108" s="90">
        <v>0.87017039299999999</v>
      </c>
      <c r="E1108" s="102">
        <v>5.5622841743008458</v>
      </c>
      <c r="F1108" s="89">
        <v>0.22495088999999999</v>
      </c>
      <c r="G1108" s="90">
        <v>0.35452890450000002</v>
      </c>
      <c r="H1108" s="102">
        <v>1.3085589571275678</v>
      </c>
      <c r="I1108" s="89">
        <v>0.33977727000000002</v>
      </c>
      <c r="J1108" s="90">
        <v>2.2041041725000001</v>
      </c>
      <c r="K1108" s="102">
        <v>6.0881845661000025</v>
      </c>
      <c r="L1108" s="89">
        <v>9.4809480000000002E-2</v>
      </c>
      <c r="M1108" s="90">
        <v>6.1641163499999999E-2</v>
      </c>
      <c r="N1108" s="102">
        <v>0.30510251961174539</v>
      </c>
      <c r="O1108" s="89">
        <v>6.1297467071935155E-4</v>
      </c>
      <c r="P1108" s="90">
        <v>8.5430352921310362E-4</v>
      </c>
      <c r="Q1108" s="102">
        <v>2.6373776284291574E-3</v>
      </c>
      <c r="R1108" s="89">
        <v>7.2521479229989872E-4</v>
      </c>
      <c r="S1108" s="90">
        <v>1.0107279635258358E-3</v>
      </c>
      <c r="T1108" s="102">
        <v>3.903732487265795E-3</v>
      </c>
      <c r="U1108" s="89">
        <v>2.7667485E-3</v>
      </c>
      <c r="V1108" s="90">
        <v>6.3103712500000003E-3</v>
      </c>
      <c r="W1108" s="102">
        <v>4.6231102022245868E-2</v>
      </c>
      <c r="X1108" s="89">
        <v>7.870606E-4</v>
      </c>
      <c r="Y1108" s="90">
        <v>1.2593109050000001E-3</v>
      </c>
      <c r="Z1108" s="102">
        <v>8.6090346905504066E-3</v>
      </c>
      <c r="AA1108" s="89">
        <v>4.4987053999999997E-3</v>
      </c>
      <c r="AB1108" s="90">
        <v>6.1107300899999996E-3</v>
      </c>
      <c r="AC1108" s="102">
        <v>1.0187090678079014E-2</v>
      </c>
      <c r="AD1108" s="89">
        <v>2.0241629999999998E-3</v>
      </c>
      <c r="AE1108" s="90">
        <v>2.9068908550000001E-3</v>
      </c>
      <c r="AF1108" s="102">
        <v>3.793481217432428E-3</v>
      </c>
      <c r="AG1108" s="89">
        <v>8.6809544999999991E-3</v>
      </c>
      <c r="AH1108" s="90">
        <v>1.8412177960000001E-2</v>
      </c>
      <c r="AI1108" s="102">
        <v>0.10170317191359335</v>
      </c>
      <c r="AJ1108" s="89">
        <v>9.5109509999999994E-2</v>
      </c>
      <c r="AK1108" s="90">
        <v>6.1846183999999998E-2</v>
      </c>
      <c r="AL1108" s="104">
        <v>6.1846183999999998E-2</v>
      </c>
    </row>
    <row r="1109" spans="1:38" x14ac:dyDescent="0.25">
      <c r="A1109" s="71">
        <v>2002</v>
      </c>
      <c r="B1109" s="72">
        <v>24</v>
      </c>
      <c r="C1109" s="89">
        <v>2.4157565499999998</v>
      </c>
      <c r="D1109" s="90">
        <v>0.89200979049999995</v>
      </c>
      <c r="E1109" s="102">
        <v>5.5662564110547716</v>
      </c>
      <c r="F1109" s="89">
        <v>0.23387026999999999</v>
      </c>
      <c r="G1109" s="90">
        <v>0.36834205549999999</v>
      </c>
      <c r="H1109" s="102">
        <v>1.3116917518414666</v>
      </c>
      <c r="I1109" s="89">
        <v>0.34408684</v>
      </c>
      <c r="J1109" s="90">
        <v>2.2081894425000002</v>
      </c>
      <c r="K1109" s="102">
        <v>6.0965373863033632</v>
      </c>
      <c r="L1109" s="89">
        <v>9.4809480000000002E-2</v>
      </c>
      <c r="M1109" s="90">
        <v>6.1641163499999999E-2</v>
      </c>
      <c r="N1109" s="102">
        <v>0.3052306290641193</v>
      </c>
      <c r="O1109" s="89">
        <v>6.1297467071935155E-4</v>
      </c>
      <c r="P1109" s="90">
        <v>8.5430352921310362E-4</v>
      </c>
      <c r="Q1109" s="102">
        <v>2.6436852262709232E-3</v>
      </c>
      <c r="R1109" s="89">
        <v>7.2521479229989872E-4</v>
      </c>
      <c r="S1109" s="90">
        <v>1.0107279635258358E-3</v>
      </c>
      <c r="T1109" s="102">
        <v>3.9359084597936694E-3</v>
      </c>
      <c r="U1109" s="89">
        <v>2.8769625E-3</v>
      </c>
      <c r="V1109" s="90">
        <v>6.4823910600000003E-3</v>
      </c>
      <c r="W1109" s="102">
        <v>4.6341766530657323E-2</v>
      </c>
      <c r="X1109" s="89">
        <v>8.1850209999999996E-4</v>
      </c>
      <c r="Y1109" s="90">
        <v>1.30761994E-3</v>
      </c>
      <c r="Z1109" s="102">
        <v>8.6296149848030367E-3</v>
      </c>
      <c r="AA1109" s="89">
        <v>4.6780633999999998E-3</v>
      </c>
      <c r="AB1109" s="90">
        <v>6.3858906200000001E-3</v>
      </c>
      <c r="AC1109" s="102">
        <v>1.0211476712713132E-2</v>
      </c>
      <c r="AD1109" s="89">
        <v>2.1050660000000001E-3</v>
      </c>
      <c r="AE1109" s="90">
        <v>3.0308223850000001E-3</v>
      </c>
      <c r="AF1109" s="102">
        <v>3.8025587135892889E-3</v>
      </c>
      <c r="AG1109" s="89">
        <v>9.0285911999999999E-3</v>
      </c>
      <c r="AH1109" s="90">
        <v>1.8950911715000001E-2</v>
      </c>
      <c r="AI1109" s="102">
        <v>0.10194661398717988</v>
      </c>
      <c r="AJ1109" s="89">
        <v>9.5109509999999994E-2</v>
      </c>
      <c r="AK1109" s="90">
        <v>6.1846183999999998E-2</v>
      </c>
      <c r="AL1109" s="104">
        <v>6.1846183999999998E-2</v>
      </c>
    </row>
    <row r="1110" spans="1:38" x14ac:dyDescent="0.25">
      <c r="A1110" s="71">
        <v>2002</v>
      </c>
      <c r="B1110" s="72">
        <v>25</v>
      </c>
      <c r="C1110" s="89">
        <v>2.4157565499999998</v>
      </c>
      <c r="D1110" s="90">
        <v>0.89200979049999995</v>
      </c>
      <c r="E1110" s="102">
        <v>5.5685961812492311</v>
      </c>
      <c r="F1110" s="89">
        <v>0.23387026999999999</v>
      </c>
      <c r="G1110" s="90">
        <v>0.36834205549999999</v>
      </c>
      <c r="H1110" s="102">
        <v>1.3135442803153414</v>
      </c>
      <c r="I1110" s="89">
        <v>0.34408684</v>
      </c>
      <c r="J1110" s="90">
        <v>2.2081894425000002</v>
      </c>
      <c r="K1110" s="102">
        <v>6.1015051720079549</v>
      </c>
      <c r="L1110" s="89">
        <v>9.4809480000000002E-2</v>
      </c>
      <c r="M1110" s="90">
        <v>6.1641163499999999E-2</v>
      </c>
      <c r="N1110" s="102">
        <v>0.30530521671339039</v>
      </c>
      <c r="O1110" s="89">
        <v>6.1297467071935155E-4</v>
      </c>
      <c r="P1110" s="90">
        <v>8.5430352921310362E-4</v>
      </c>
      <c r="Q1110" s="102">
        <v>2.6474214754536613E-3</v>
      </c>
      <c r="R1110" s="89">
        <v>7.2521479229989872E-4</v>
      </c>
      <c r="S1110" s="90">
        <v>1.0107279635258358E-3</v>
      </c>
      <c r="T1110" s="102">
        <v>3.9549638990170818E-3</v>
      </c>
      <c r="U1110" s="89">
        <v>2.8769625E-3</v>
      </c>
      <c r="V1110" s="90">
        <v>6.4823910600000003E-3</v>
      </c>
      <c r="W1110" s="102">
        <v>4.6407302710263693E-2</v>
      </c>
      <c r="X1110" s="89">
        <v>8.1850209999999996E-4</v>
      </c>
      <c r="Y1110" s="90">
        <v>1.30761994E-3</v>
      </c>
      <c r="Z1110" s="102">
        <v>8.6418328226653615E-3</v>
      </c>
      <c r="AA1110" s="89">
        <v>4.6780633999999998E-3</v>
      </c>
      <c r="AB1110" s="90">
        <v>6.3858906200000001E-3</v>
      </c>
      <c r="AC1110" s="102">
        <v>1.0225925104520361E-2</v>
      </c>
      <c r="AD1110" s="89">
        <v>2.1050660000000001E-3</v>
      </c>
      <c r="AE1110" s="90">
        <v>3.0308223850000001E-3</v>
      </c>
      <c r="AF1110" s="102">
        <v>3.8079355627682336E-3</v>
      </c>
      <c r="AG1110" s="89">
        <v>9.0285911999999999E-3</v>
      </c>
      <c r="AH1110" s="90">
        <v>1.8950911715000001E-2</v>
      </c>
      <c r="AI1110" s="102">
        <v>0.10209066339175088</v>
      </c>
      <c r="AJ1110" s="89">
        <v>9.5109509999999994E-2</v>
      </c>
      <c r="AK1110" s="90">
        <v>6.1846183999999998E-2</v>
      </c>
      <c r="AL1110" s="104">
        <v>6.1846183999999998E-2</v>
      </c>
    </row>
    <row r="1111" spans="1:38" x14ac:dyDescent="0.25">
      <c r="A1111" s="71">
        <v>2002</v>
      </c>
      <c r="B1111" s="72">
        <v>26</v>
      </c>
      <c r="C1111" s="89">
        <v>2.4157565499999998</v>
      </c>
      <c r="D1111" s="90">
        <v>0.89200979049999995</v>
      </c>
      <c r="E1111" s="102">
        <v>5.5689861721576035</v>
      </c>
      <c r="F1111" s="89">
        <v>0.23387026999999999</v>
      </c>
      <c r="G1111" s="90">
        <v>0.36834205549999999</v>
      </c>
      <c r="H1111" s="102">
        <v>1.3138459818071673</v>
      </c>
      <c r="I1111" s="89">
        <v>0.34408684</v>
      </c>
      <c r="J1111" s="90">
        <v>2.2081894425000002</v>
      </c>
      <c r="K1111" s="102">
        <v>6.1022985666293694</v>
      </c>
      <c r="L1111" s="89">
        <v>9.4809480000000002E-2</v>
      </c>
      <c r="M1111" s="90">
        <v>6.1641163499999999E-2</v>
      </c>
      <c r="N1111" s="102">
        <v>0.30531736830998651</v>
      </c>
      <c r="O1111" s="89">
        <v>6.1297467071935155E-4</v>
      </c>
      <c r="P1111" s="90">
        <v>8.5430352921310362E-4</v>
      </c>
      <c r="Q1111" s="102">
        <v>2.6480277129739449E-3</v>
      </c>
      <c r="R1111" s="89">
        <v>7.2521479229989872E-4</v>
      </c>
      <c r="S1111" s="90">
        <v>1.0107279635258358E-3</v>
      </c>
      <c r="T1111" s="102">
        <v>3.9580546671520236E-3</v>
      </c>
      <c r="U1111" s="89">
        <v>2.8769625E-3</v>
      </c>
      <c r="V1111" s="90">
        <v>6.4823910600000003E-3</v>
      </c>
      <c r="W1111" s="102">
        <v>4.6417875405154546E-2</v>
      </c>
      <c r="X1111" s="89">
        <v>8.1850209999999996E-4</v>
      </c>
      <c r="Y1111" s="90">
        <v>1.30761994E-3</v>
      </c>
      <c r="Z1111" s="102">
        <v>8.6438040859995492E-3</v>
      </c>
      <c r="AA1111" s="89">
        <v>4.6780633999999998E-3</v>
      </c>
      <c r="AB1111" s="90">
        <v>6.3858906200000001E-3</v>
      </c>
      <c r="AC1111" s="102">
        <v>1.0228256628684337E-2</v>
      </c>
      <c r="AD1111" s="89">
        <v>2.1050660000000001E-3</v>
      </c>
      <c r="AE1111" s="90">
        <v>3.0308223850000001E-3</v>
      </c>
      <c r="AF1111" s="102">
        <v>3.80880211533321E-3</v>
      </c>
      <c r="AG1111" s="89">
        <v>9.0285911999999999E-3</v>
      </c>
      <c r="AH1111" s="90">
        <v>1.8950911715000001E-2</v>
      </c>
      <c r="AI1111" s="102">
        <v>0.10211397304790396</v>
      </c>
      <c r="AJ1111" s="89">
        <v>9.5109509999999994E-2</v>
      </c>
      <c r="AK1111" s="90">
        <v>6.1846183999999998E-2</v>
      </c>
      <c r="AL1111" s="104">
        <v>6.1846183999999998E-2</v>
      </c>
    </row>
    <row r="1112" spans="1:38" x14ac:dyDescent="0.25">
      <c r="A1112" s="71">
        <v>2002</v>
      </c>
      <c r="B1112" s="72">
        <v>27</v>
      </c>
      <c r="C1112" s="89">
        <v>2.4157565499999998</v>
      </c>
      <c r="D1112" s="90">
        <v>0.89200979049999995</v>
      </c>
      <c r="E1112" s="102">
        <v>5.5688731687428632</v>
      </c>
      <c r="F1112" s="89">
        <v>0.23387026999999999</v>
      </c>
      <c r="G1112" s="90">
        <v>0.36834205549999999</v>
      </c>
      <c r="H1112" s="102">
        <v>1.3137571874944158</v>
      </c>
      <c r="I1112" s="89">
        <v>0.34408684</v>
      </c>
      <c r="J1112" s="90">
        <v>2.2081894425000002</v>
      </c>
      <c r="K1112" s="102">
        <v>6.1020683856348548</v>
      </c>
      <c r="L1112" s="89">
        <v>9.4809480000000002E-2</v>
      </c>
      <c r="M1112" s="90">
        <v>6.1641163499999999E-2</v>
      </c>
      <c r="N1112" s="102">
        <v>0.30531395398896422</v>
      </c>
      <c r="O1112" s="89">
        <v>6.1297467071935155E-4</v>
      </c>
      <c r="P1112" s="90">
        <v>8.5430352921310362E-4</v>
      </c>
      <c r="Q1112" s="102">
        <v>2.6478452446034866E-3</v>
      </c>
      <c r="R1112" s="89">
        <v>7.2521479229989872E-4</v>
      </c>
      <c r="S1112" s="90">
        <v>1.0107279635258358E-3</v>
      </c>
      <c r="T1112" s="102">
        <v>3.9571137811896442E-3</v>
      </c>
      <c r="U1112" s="89">
        <v>2.8769625E-3</v>
      </c>
      <c r="V1112" s="90">
        <v>6.4823910600000003E-3</v>
      </c>
      <c r="W1112" s="102">
        <v>4.6414704442123408E-2</v>
      </c>
      <c r="X1112" s="89">
        <v>8.1850209999999996E-4</v>
      </c>
      <c r="Y1112" s="90">
        <v>1.30761994E-3</v>
      </c>
      <c r="Z1112" s="102">
        <v>8.6432154139912173E-3</v>
      </c>
      <c r="AA1112" s="89">
        <v>4.6780633999999998E-3</v>
      </c>
      <c r="AB1112" s="90">
        <v>6.3858906200000001E-3</v>
      </c>
      <c r="AC1112" s="102">
        <v>1.0227565906739284E-2</v>
      </c>
      <c r="AD1112" s="89">
        <v>2.1050660000000001E-3</v>
      </c>
      <c r="AE1112" s="90">
        <v>3.0308223850000001E-3</v>
      </c>
      <c r="AF1112" s="102">
        <v>3.808542675702411E-3</v>
      </c>
      <c r="AG1112" s="89">
        <v>9.0285911999999999E-3</v>
      </c>
      <c r="AH1112" s="90">
        <v>1.8950911715000001E-2</v>
      </c>
      <c r="AI1112" s="102">
        <v>0.10210705869119226</v>
      </c>
      <c r="AJ1112" s="89">
        <v>9.5109509999999994E-2</v>
      </c>
      <c r="AK1112" s="90">
        <v>6.1846183999999998E-2</v>
      </c>
      <c r="AL1112" s="104">
        <v>6.1846183999999998E-2</v>
      </c>
    </row>
    <row r="1113" spans="1:38" x14ac:dyDescent="0.25">
      <c r="A1113" s="71">
        <v>2002</v>
      </c>
      <c r="B1113" s="72">
        <v>28</v>
      </c>
      <c r="C1113" s="89">
        <v>2.4157565499999998</v>
      </c>
      <c r="D1113" s="90">
        <v>0.89200979049999995</v>
      </c>
      <c r="E1113" s="102">
        <v>5.5687412869069011</v>
      </c>
      <c r="F1113" s="89">
        <v>0.23387026999999999</v>
      </c>
      <c r="G1113" s="90">
        <v>0.36834205549999999</v>
      </c>
      <c r="H1113" s="102">
        <v>1.3136444190794163</v>
      </c>
      <c r="I1113" s="89">
        <v>0.34408684</v>
      </c>
      <c r="J1113" s="90">
        <v>2.2081894425000002</v>
      </c>
      <c r="K1113" s="102">
        <v>6.1017856094998679</v>
      </c>
      <c r="L1113" s="89">
        <v>9.4809480000000002E-2</v>
      </c>
      <c r="M1113" s="90">
        <v>6.1641163499999999E-2</v>
      </c>
      <c r="N1113" s="102">
        <v>0.30530986813189032</v>
      </c>
      <c r="O1113" s="89">
        <v>6.1297467071935155E-4</v>
      </c>
      <c r="P1113" s="90">
        <v>8.5430352921310362E-4</v>
      </c>
      <c r="Q1113" s="102">
        <v>2.6476241351218125E-3</v>
      </c>
      <c r="R1113" s="89">
        <v>7.2521479229989872E-4</v>
      </c>
      <c r="S1113" s="90">
        <v>1.0107279635258358E-3</v>
      </c>
      <c r="T1113" s="102">
        <v>3.9559562197389198E-3</v>
      </c>
      <c r="U1113" s="89">
        <v>2.8769625E-3</v>
      </c>
      <c r="V1113" s="90">
        <v>6.4823910600000003E-3</v>
      </c>
      <c r="W1113" s="102">
        <v>4.6410837692967999E-2</v>
      </c>
      <c r="X1113" s="89">
        <v>8.1850209999999996E-4</v>
      </c>
      <c r="Y1113" s="90">
        <v>1.30761994E-3</v>
      </c>
      <c r="Z1113" s="102">
        <v>8.6424947864769171E-3</v>
      </c>
      <c r="AA1113" s="89">
        <v>4.6780633999999998E-3</v>
      </c>
      <c r="AB1113" s="90">
        <v>6.3858906200000001E-3</v>
      </c>
      <c r="AC1113" s="102">
        <v>1.0226699833418231E-2</v>
      </c>
      <c r="AD1113" s="89">
        <v>2.1050660000000001E-3</v>
      </c>
      <c r="AE1113" s="90">
        <v>3.0308223850000001E-3</v>
      </c>
      <c r="AF1113" s="102">
        <v>3.8082205446141508E-3</v>
      </c>
      <c r="AG1113" s="89">
        <v>9.0285911999999999E-3</v>
      </c>
      <c r="AH1113" s="90">
        <v>1.8950911715000001E-2</v>
      </c>
      <c r="AI1113" s="102">
        <v>0.10209855973826902</v>
      </c>
      <c r="AJ1113" s="89">
        <v>9.5109509999999994E-2</v>
      </c>
      <c r="AK1113" s="90">
        <v>6.1846183999999998E-2</v>
      </c>
      <c r="AL1113" s="104">
        <v>6.1846183999999998E-2</v>
      </c>
    </row>
    <row r="1114" spans="1:38" x14ac:dyDescent="0.25">
      <c r="A1114" s="71">
        <v>2002</v>
      </c>
      <c r="B1114" s="72">
        <v>29</v>
      </c>
      <c r="C1114" s="89">
        <v>2.4157565499999998</v>
      </c>
      <c r="D1114" s="90">
        <v>0.89200979049999995</v>
      </c>
      <c r="E1114" s="102">
        <v>5.568567782605129</v>
      </c>
      <c r="F1114" s="89">
        <v>0.23387026999999999</v>
      </c>
      <c r="G1114" s="90">
        <v>0.36834205549999999</v>
      </c>
      <c r="H1114" s="102">
        <v>1.3135090676865961</v>
      </c>
      <c r="I1114" s="89">
        <v>0.34408684</v>
      </c>
      <c r="J1114" s="90">
        <v>2.2081894425000002</v>
      </c>
      <c r="K1114" s="102">
        <v>6.1014239282260068</v>
      </c>
      <c r="L1114" s="89">
        <v>9.4809480000000002E-2</v>
      </c>
      <c r="M1114" s="90">
        <v>6.1641163499999999E-2</v>
      </c>
      <c r="N1114" s="102">
        <v>0.30530468177921383</v>
      </c>
      <c r="O1114" s="89">
        <v>6.1297467071935155E-4</v>
      </c>
      <c r="P1114" s="90">
        <v>8.5430352921310362E-4</v>
      </c>
      <c r="Q1114" s="102">
        <v>2.6473490143464288E-3</v>
      </c>
      <c r="R1114" s="89">
        <v>7.2521479229989872E-4</v>
      </c>
      <c r="S1114" s="90">
        <v>1.0107279635258358E-3</v>
      </c>
      <c r="T1114" s="102">
        <v>3.9545320110746691E-3</v>
      </c>
      <c r="U1114" s="89">
        <v>2.8769625E-3</v>
      </c>
      <c r="V1114" s="90">
        <v>6.4823910600000003E-3</v>
      </c>
      <c r="W1114" s="102">
        <v>4.6405998123802999E-2</v>
      </c>
      <c r="X1114" s="89">
        <v>8.1850209999999996E-4</v>
      </c>
      <c r="Y1114" s="90">
        <v>1.30761994E-3</v>
      </c>
      <c r="Z1114" s="102">
        <v>8.6415803496260931E-3</v>
      </c>
      <c r="AA1114" s="89">
        <v>4.6780633999999998E-3</v>
      </c>
      <c r="AB1114" s="90">
        <v>6.3858906200000001E-3</v>
      </c>
      <c r="AC1114" s="102">
        <v>1.0225638115972898E-2</v>
      </c>
      <c r="AD1114" s="89">
        <v>2.1050660000000001E-3</v>
      </c>
      <c r="AE1114" s="90">
        <v>3.0308223850000001E-3</v>
      </c>
      <c r="AF1114" s="102">
        <v>3.8078289948326564E-3</v>
      </c>
      <c r="AG1114" s="89">
        <v>9.0285911999999999E-3</v>
      </c>
      <c r="AH1114" s="90">
        <v>1.8950911715000001E-2</v>
      </c>
      <c r="AI1114" s="102">
        <v>0.10208775394442283</v>
      </c>
      <c r="AJ1114" s="89">
        <v>9.5109509999999994E-2</v>
      </c>
      <c r="AK1114" s="90">
        <v>6.1846183999999998E-2</v>
      </c>
      <c r="AL1114" s="104">
        <v>6.1846183999999998E-2</v>
      </c>
    </row>
    <row r="1115" spans="1:38" x14ac:dyDescent="0.25">
      <c r="A1115" s="71">
        <v>2002</v>
      </c>
      <c r="B1115" s="72">
        <v>30</v>
      </c>
      <c r="C1115" s="89">
        <v>2.4157565499999998</v>
      </c>
      <c r="D1115" s="90">
        <v>0.89200979049999995</v>
      </c>
      <c r="E1115" s="102">
        <v>5.5683644566458117</v>
      </c>
      <c r="F1115" s="89">
        <v>0.23387026999999999</v>
      </c>
      <c r="G1115" s="90">
        <v>0.36834205549999999</v>
      </c>
      <c r="H1115" s="102">
        <v>1.3133573343552156</v>
      </c>
      <c r="I1115" s="89">
        <v>0.34408684</v>
      </c>
      <c r="J1115" s="90">
        <v>2.2081894425000002</v>
      </c>
      <c r="K1115" s="102">
        <v>6.1009918090841797</v>
      </c>
      <c r="L1115" s="89">
        <v>9.4809480000000002E-2</v>
      </c>
      <c r="M1115" s="90">
        <v>6.1641163499999999E-2</v>
      </c>
      <c r="N1115" s="102">
        <v>0.30529706891662095</v>
      </c>
      <c r="O1115" s="89">
        <v>6.1297467071935155E-4</v>
      </c>
      <c r="P1115" s="90">
        <v>8.5430352921310362E-4</v>
      </c>
      <c r="Q1115" s="102">
        <v>2.6470373688077076E-3</v>
      </c>
      <c r="R1115" s="89">
        <v>7.2521479229989872E-4</v>
      </c>
      <c r="S1115" s="90">
        <v>1.0107279635258358E-3</v>
      </c>
      <c r="T1115" s="102">
        <v>3.9529896733286564E-3</v>
      </c>
      <c r="U1115" s="89">
        <v>2.8769625E-3</v>
      </c>
      <c r="V1115" s="90">
        <v>6.4823910600000003E-3</v>
      </c>
      <c r="W1115" s="102">
        <v>4.6400602677823012E-2</v>
      </c>
      <c r="X1115" s="89">
        <v>8.1850209999999996E-4</v>
      </c>
      <c r="Y1115" s="90">
        <v>1.30761994E-3</v>
      </c>
      <c r="Z1115" s="102">
        <v>8.6405850992037434E-3</v>
      </c>
      <c r="AA1115" s="89">
        <v>4.6780633999999998E-3</v>
      </c>
      <c r="AB1115" s="90">
        <v>6.3858906200000001E-3</v>
      </c>
      <c r="AC1115" s="102">
        <v>1.0224441931560576E-2</v>
      </c>
      <c r="AD1115" s="89">
        <v>2.1050660000000001E-3</v>
      </c>
      <c r="AE1115" s="90">
        <v>3.0308223850000001E-3</v>
      </c>
      <c r="AF1115" s="102">
        <v>3.8073885221092839E-3</v>
      </c>
      <c r="AG1115" s="89">
        <v>9.0285911999999999E-3</v>
      </c>
      <c r="AH1115" s="90">
        <v>1.8950911715000001E-2</v>
      </c>
      <c r="AI1115" s="102">
        <v>0.10207605902038101</v>
      </c>
      <c r="AJ1115" s="89">
        <v>9.5109509999999994E-2</v>
      </c>
      <c r="AK1115" s="90">
        <v>6.1846183999999998E-2</v>
      </c>
      <c r="AL1115" s="104">
        <v>6.1846183999999998E-2</v>
      </c>
    </row>
    <row r="1116" spans="1:38" ht="13" x14ac:dyDescent="0.3">
      <c r="A1116" s="71">
        <v>2002</v>
      </c>
      <c r="B1116" s="72">
        <v>31</v>
      </c>
      <c r="C1116" s="89">
        <v>2.4157565499999998</v>
      </c>
      <c r="D1116" s="90">
        <v>0.89200979049999995</v>
      </c>
      <c r="E1116" s="91">
        <v>5.5683644566458117</v>
      </c>
      <c r="F1116" s="89">
        <v>0.23387026999999999</v>
      </c>
      <c r="G1116" s="90">
        <v>0.36834205549999999</v>
      </c>
      <c r="H1116" s="91">
        <v>1.3133573343552156</v>
      </c>
      <c r="I1116" s="89">
        <v>0.34408684</v>
      </c>
      <c r="J1116" s="90">
        <v>2.2081894425000002</v>
      </c>
      <c r="K1116" s="91">
        <v>6.1009918090841797</v>
      </c>
      <c r="L1116" s="89">
        <v>9.4809480000000002E-2</v>
      </c>
      <c r="M1116" s="90">
        <v>6.1641163499999999E-2</v>
      </c>
      <c r="N1116" s="91">
        <v>0.30529706891662095</v>
      </c>
      <c r="O1116" s="89">
        <v>6.1297467071935155E-4</v>
      </c>
      <c r="P1116" s="90">
        <v>8.5430352921310362E-4</v>
      </c>
      <c r="Q1116" s="91">
        <v>2.6470373688077076E-3</v>
      </c>
      <c r="R1116" s="89">
        <v>7.2521479229989872E-4</v>
      </c>
      <c r="S1116" s="90">
        <v>1.0107279635258358E-3</v>
      </c>
      <c r="T1116" s="91">
        <v>3.9529896733286564E-3</v>
      </c>
      <c r="U1116" s="89">
        <v>2.8769625E-3</v>
      </c>
      <c r="V1116" s="90">
        <v>6.4823910600000003E-3</v>
      </c>
      <c r="W1116" s="91">
        <v>4.6400602677823012E-2</v>
      </c>
      <c r="X1116" s="89">
        <v>8.1850209999999996E-4</v>
      </c>
      <c r="Y1116" s="90">
        <v>1.30761994E-3</v>
      </c>
      <c r="Z1116" s="91">
        <v>8.6405850992037434E-3</v>
      </c>
      <c r="AA1116" s="89">
        <v>4.6780633999999998E-3</v>
      </c>
      <c r="AB1116" s="90">
        <v>6.3858906200000001E-3</v>
      </c>
      <c r="AC1116" s="91">
        <v>1.0224441931560576E-2</v>
      </c>
      <c r="AD1116" s="89">
        <v>2.1050660000000001E-3</v>
      </c>
      <c r="AE1116" s="90">
        <v>3.0308223850000001E-3</v>
      </c>
      <c r="AF1116" s="91">
        <v>3.8073885221092839E-3</v>
      </c>
      <c r="AG1116" s="89">
        <v>9.0285911999999999E-3</v>
      </c>
      <c r="AH1116" s="90">
        <v>1.8950911715000001E-2</v>
      </c>
      <c r="AI1116" s="91">
        <v>0.10207605902038101</v>
      </c>
      <c r="AJ1116" s="89">
        <v>9.5109509999999994E-2</v>
      </c>
      <c r="AK1116" s="90">
        <v>6.1846183999999998E-2</v>
      </c>
      <c r="AL1116" s="104">
        <v>6.1846183999999998E-2</v>
      </c>
    </row>
    <row r="1117" spans="1:38" ht="13" x14ac:dyDescent="0.3">
      <c r="A1117" s="71">
        <v>2002</v>
      </c>
      <c r="B1117" s="72">
        <v>32</v>
      </c>
      <c r="C1117" s="89">
        <v>2.4157565499999998</v>
      </c>
      <c r="D1117" s="90">
        <v>0.89200979049999995</v>
      </c>
      <c r="E1117" s="91">
        <v>5.5683644566458117</v>
      </c>
      <c r="F1117" s="89">
        <v>0.23387026999999999</v>
      </c>
      <c r="G1117" s="90">
        <v>0.36834205549999999</v>
      </c>
      <c r="H1117" s="91">
        <v>1.3133573343552156</v>
      </c>
      <c r="I1117" s="89">
        <v>0.34408684</v>
      </c>
      <c r="J1117" s="90">
        <v>2.2081894425000002</v>
      </c>
      <c r="K1117" s="91">
        <v>6.1009918090841797</v>
      </c>
      <c r="L1117" s="89">
        <v>9.4809480000000002E-2</v>
      </c>
      <c r="M1117" s="90">
        <v>6.1641163499999999E-2</v>
      </c>
      <c r="N1117" s="91">
        <v>0.30529706891662095</v>
      </c>
      <c r="O1117" s="89">
        <v>6.1297467071935155E-4</v>
      </c>
      <c r="P1117" s="90">
        <v>8.5430352921310362E-4</v>
      </c>
      <c r="Q1117" s="91">
        <v>2.6470373688077076E-3</v>
      </c>
      <c r="R1117" s="89">
        <v>7.2521479229989872E-4</v>
      </c>
      <c r="S1117" s="90">
        <v>1.0107279635258358E-3</v>
      </c>
      <c r="T1117" s="91">
        <v>3.9529896733286564E-3</v>
      </c>
      <c r="U1117" s="89">
        <v>2.8769625E-3</v>
      </c>
      <c r="V1117" s="90">
        <v>6.4823910600000003E-3</v>
      </c>
      <c r="W1117" s="91">
        <v>4.6400602677823012E-2</v>
      </c>
      <c r="X1117" s="89">
        <v>8.1850209999999996E-4</v>
      </c>
      <c r="Y1117" s="90">
        <v>1.30761994E-3</v>
      </c>
      <c r="Z1117" s="91">
        <v>8.6405850992037434E-3</v>
      </c>
      <c r="AA1117" s="89">
        <v>4.6780633999999998E-3</v>
      </c>
      <c r="AB1117" s="90">
        <v>6.3858906200000001E-3</v>
      </c>
      <c r="AC1117" s="91">
        <v>1.0224441931560576E-2</v>
      </c>
      <c r="AD1117" s="89">
        <v>2.1050660000000001E-3</v>
      </c>
      <c r="AE1117" s="90">
        <v>3.0308223850000001E-3</v>
      </c>
      <c r="AF1117" s="91">
        <v>3.8073885221092839E-3</v>
      </c>
      <c r="AG1117" s="89">
        <v>9.0285911999999999E-3</v>
      </c>
      <c r="AH1117" s="90">
        <v>1.8950911715000001E-2</v>
      </c>
      <c r="AI1117" s="91">
        <v>0.10207605902038101</v>
      </c>
      <c r="AJ1117" s="89">
        <v>9.5109509999999994E-2</v>
      </c>
      <c r="AK1117" s="90">
        <v>6.1846183999999998E-2</v>
      </c>
      <c r="AL1117" s="104">
        <v>6.1846183999999998E-2</v>
      </c>
    </row>
    <row r="1118" spans="1:38" ht="13" x14ac:dyDescent="0.3">
      <c r="A1118" s="71">
        <v>2002</v>
      </c>
      <c r="B1118" s="72">
        <v>33</v>
      </c>
      <c r="C1118" s="89">
        <v>2.4157565499999998</v>
      </c>
      <c r="D1118" s="90">
        <v>0.89200979049999995</v>
      </c>
      <c r="E1118" s="91">
        <v>5.5683644566458117</v>
      </c>
      <c r="F1118" s="89">
        <v>0.23387026999999999</v>
      </c>
      <c r="G1118" s="90">
        <v>0.36834205549999999</v>
      </c>
      <c r="H1118" s="91">
        <v>1.3133573343552156</v>
      </c>
      <c r="I1118" s="89">
        <v>0.34408684</v>
      </c>
      <c r="J1118" s="90">
        <v>2.2081894425000002</v>
      </c>
      <c r="K1118" s="91">
        <v>6.1009918090841797</v>
      </c>
      <c r="L1118" s="89">
        <v>9.4809480000000002E-2</v>
      </c>
      <c r="M1118" s="90">
        <v>6.1641163499999999E-2</v>
      </c>
      <c r="N1118" s="91">
        <v>0.30529706891662095</v>
      </c>
      <c r="O1118" s="89">
        <v>6.1297467071935155E-4</v>
      </c>
      <c r="P1118" s="90">
        <v>8.5430352921310362E-4</v>
      </c>
      <c r="Q1118" s="91">
        <v>2.6470373688077076E-3</v>
      </c>
      <c r="R1118" s="89">
        <v>7.2521479229989872E-4</v>
      </c>
      <c r="S1118" s="90">
        <v>1.0107279635258358E-3</v>
      </c>
      <c r="T1118" s="91">
        <v>3.9529896733286564E-3</v>
      </c>
      <c r="U1118" s="89">
        <v>2.8769625E-3</v>
      </c>
      <c r="V1118" s="90">
        <v>6.4823910600000003E-3</v>
      </c>
      <c r="W1118" s="91">
        <v>4.6400602677823012E-2</v>
      </c>
      <c r="X1118" s="89">
        <v>8.1850209999999996E-4</v>
      </c>
      <c r="Y1118" s="90">
        <v>1.30761994E-3</v>
      </c>
      <c r="Z1118" s="91">
        <v>8.6405850992037434E-3</v>
      </c>
      <c r="AA1118" s="89">
        <v>4.6780633999999998E-3</v>
      </c>
      <c r="AB1118" s="90">
        <v>6.3858906200000001E-3</v>
      </c>
      <c r="AC1118" s="91">
        <v>1.0224441931560576E-2</v>
      </c>
      <c r="AD1118" s="89">
        <v>2.1050660000000001E-3</v>
      </c>
      <c r="AE1118" s="90">
        <v>3.0308223850000001E-3</v>
      </c>
      <c r="AF1118" s="91">
        <v>3.8073885221092839E-3</v>
      </c>
      <c r="AG1118" s="89">
        <v>9.0285911999999999E-3</v>
      </c>
      <c r="AH1118" s="90">
        <v>1.8950911715000001E-2</v>
      </c>
      <c r="AI1118" s="91">
        <v>0.10207605902038101</v>
      </c>
      <c r="AJ1118" s="89">
        <v>9.5109509999999994E-2</v>
      </c>
      <c r="AK1118" s="90">
        <v>6.1846183999999998E-2</v>
      </c>
      <c r="AL1118" s="104">
        <v>6.1846183999999998E-2</v>
      </c>
    </row>
    <row r="1119" spans="1:38" ht="13" x14ac:dyDescent="0.3">
      <c r="A1119" s="71">
        <v>2002</v>
      </c>
      <c r="B1119" s="72">
        <v>34</v>
      </c>
      <c r="C1119" s="89">
        <v>2.4157565499999998</v>
      </c>
      <c r="D1119" s="90">
        <v>0.89200979049999995</v>
      </c>
      <c r="E1119" s="91">
        <v>5.5683644566458117</v>
      </c>
      <c r="F1119" s="89">
        <v>0.23387026999999999</v>
      </c>
      <c r="G1119" s="90">
        <v>0.36834205549999999</v>
      </c>
      <c r="H1119" s="91">
        <v>1.3133573343552156</v>
      </c>
      <c r="I1119" s="89">
        <v>0.34408684</v>
      </c>
      <c r="J1119" s="90">
        <v>2.2081894425000002</v>
      </c>
      <c r="K1119" s="91">
        <v>6.1009918090841797</v>
      </c>
      <c r="L1119" s="89">
        <v>9.4809480000000002E-2</v>
      </c>
      <c r="M1119" s="90">
        <v>6.1641163499999999E-2</v>
      </c>
      <c r="N1119" s="91">
        <v>0.30529706891662095</v>
      </c>
      <c r="O1119" s="89">
        <v>6.1297467071935155E-4</v>
      </c>
      <c r="P1119" s="90">
        <v>8.5430352921310362E-4</v>
      </c>
      <c r="Q1119" s="91">
        <v>2.6470373688077076E-3</v>
      </c>
      <c r="R1119" s="89">
        <v>7.2521479229989872E-4</v>
      </c>
      <c r="S1119" s="90">
        <v>1.0107279635258358E-3</v>
      </c>
      <c r="T1119" s="91">
        <v>3.9529896733286564E-3</v>
      </c>
      <c r="U1119" s="89">
        <v>2.8769625E-3</v>
      </c>
      <c r="V1119" s="90">
        <v>6.4823910600000003E-3</v>
      </c>
      <c r="W1119" s="91">
        <v>4.6400602677823012E-2</v>
      </c>
      <c r="X1119" s="89">
        <v>8.1850209999999996E-4</v>
      </c>
      <c r="Y1119" s="90">
        <v>1.30761994E-3</v>
      </c>
      <c r="Z1119" s="91">
        <v>8.6405850992037434E-3</v>
      </c>
      <c r="AA1119" s="89">
        <v>4.6780633999999998E-3</v>
      </c>
      <c r="AB1119" s="90">
        <v>6.3858906200000001E-3</v>
      </c>
      <c r="AC1119" s="91">
        <v>1.0224441931560576E-2</v>
      </c>
      <c r="AD1119" s="89">
        <v>2.1050660000000001E-3</v>
      </c>
      <c r="AE1119" s="90">
        <v>3.0308223850000001E-3</v>
      </c>
      <c r="AF1119" s="91">
        <v>3.8073885221092839E-3</v>
      </c>
      <c r="AG1119" s="89">
        <v>9.0285911999999999E-3</v>
      </c>
      <c r="AH1119" s="90">
        <v>1.8950911715000001E-2</v>
      </c>
      <c r="AI1119" s="91">
        <v>0.10207605902038101</v>
      </c>
      <c r="AJ1119" s="89">
        <v>9.5109509999999994E-2</v>
      </c>
      <c r="AK1119" s="90">
        <v>6.1846183999999998E-2</v>
      </c>
      <c r="AL1119" s="104">
        <v>6.1846183999999998E-2</v>
      </c>
    </row>
    <row r="1120" spans="1:38" ht="13" x14ac:dyDescent="0.3">
      <c r="A1120" s="71">
        <v>2002</v>
      </c>
      <c r="B1120" s="72">
        <v>35</v>
      </c>
      <c r="C1120" s="89">
        <v>2.4157565499999998</v>
      </c>
      <c r="D1120" s="90">
        <v>0.89200979049999995</v>
      </c>
      <c r="E1120" s="91">
        <v>5.5683644566458117</v>
      </c>
      <c r="F1120" s="89">
        <v>0.23387026999999999</v>
      </c>
      <c r="G1120" s="90">
        <v>0.36834205549999999</v>
      </c>
      <c r="H1120" s="91">
        <v>1.3133573343552156</v>
      </c>
      <c r="I1120" s="89">
        <v>0.34408684</v>
      </c>
      <c r="J1120" s="90">
        <v>2.2081894425000002</v>
      </c>
      <c r="K1120" s="91">
        <v>6.1009918090841797</v>
      </c>
      <c r="L1120" s="89">
        <v>9.4809480000000002E-2</v>
      </c>
      <c r="M1120" s="90">
        <v>6.1641163499999999E-2</v>
      </c>
      <c r="N1120" s="91">
        <v>0.30529706891662095</v>
      </c>
      <c r="O1120" s="89">
        <v>6.1297467071935155E-4</v>
      </c>
      <c r="P1120" s="90">
        <v>8.5430352921310362E-4</v>
      </c>
      <c r="Q1120" s="91">
        <v>2.6470373688077076E-3</v>
      </c>
      <c r="R1120" s="89">
        <v>7.2521479229989872E-4</v>
      </c>
      <c r="S1120" s="90">
        <v>1.0107279635258358E-3</v>
      </c>
      <c r="T1120" s="91">
        <v>3.9529896733286564E-3</v>
      </c>
      <c r="U1120" s="89">
        <v>2.8769625E-3</v>
      </c>
      <c r="V1120" s="90">
        <v>6.4823910600000003E-3</v>
      </c>
      <c r="W1120" s="91">
        <v>4.6400602677823012E-2</v>
      </c>
      <c r="X1120" s="89">
        <v>8.1850209999999996E-4</v>
      </c>
      <c r="Y1120" s="90">
        <v>1.30761994E-3</v>
      </c>
      <c r="Z1120" s="91">
        <v>8.6405850992037434E-3</v>
      </c>
      <c r="AA1120" s="89">
        <v>4.6780633999999998E-3</v>
      </c>
      <c r="AB1120" s="90">
        <v>6.3858906200000001E-3</v>
      </c>
      <c r="AC1120" s="91">
        <v>1.0224441931560576E-2</v>
      </c>
      <c r="AD1120" s="89">
        <v>2.1050660000000001E-3</v>
      </c>
      <c r="AE1120" s="90">
        <v>3.0308223850000001E-3</v>
      </c>
      <c r="AF1120" s="91">
        <v>3.8073885221092839E-3</v>
      </c>
      <c r="AG1120" s="89">
        <v>9.0285911999999999E-3</v>
      </c>
      <c r="AH1120" s="90">
        <v>1.8950911715000001E-2</v>
      </c>
      <c r="AI1120" s="91">
        <v>0.10207605902038101</v>
      </c>
      <c r="AJ1120" s="89">
        <v>9.5109509999999994E-2</v>
      </c>
      <c r="AK1120" s="90">
        <v>6.1846183999999998E-2</v>
      </c>
      <c r="AL1120" s="104">
        <v>6.1846183999999998E-2</v>
      </c>
    </row>
    <row r="1121" spans="1:38" ht="13" x14ac:dyDescent="0.3">
      <c r="A1121" s="71">
        <v>2002</v>
      </c>
      <c r="B1121" s="72">
        <v>36</v>
      </c>
      <c r="C1121" s="89">
        <v>2.4157565499999998</v>
      </c>
      <c r="D1121" s="90">
        <v>0.89200979049999995</v>
      </c>
      <c r="E1121" s="91">
        <v>5.5683644566458117</v>
      </c>
      <c r="F1121" s="89">
        <v>0.23387026999999999</v>
      </c>
      <c r="G1121" s="90">
        <v>0.36834205549999999</v>
      </c>
      <c r="H1121" s="91">
        <v>1.3133573343552156</v>
      </c>
      <c r="I1121" s="89">
        <v>0.34408684</v>
      </c>
      <c r="J1121" s="90">
        <v>2.2081894425000002</v>
      </c>
      <c r="K1121" s="91">
        <v>6.1009918090841797</v>
      </c>
      <c r="L1121" s="89">
        <v>9.4809480000000002E-2</v>
      </c>
      <c r="M1121" s="90">
        <v>6.1641163499999999E-2</v>
      </c>
      <c r="N1121" s="91">
        <v>0.30529706891662095</v>
      </c>
      <c r="O1121" s="89">
        <v>6.1297467071935155E-4</v>
      </c>
      <c r="P1121" s="90">
        <v>8.5430352921310362E-4</v>
      </c>
      <c r="Q1121" s="91">
        <v>2.6470373688077076E-3</v>
      </c>
      <c r="R1121" s="89">
        <v>7.2521479229989872E-4</v>
      </c>
      <c r="S1121" s="90">
        <v>1.0107279635258358E-3</v>
      </c>
      <c r="T1121" s="91">
        <v>3.9529896733286564E-3</v>
      </c>
      <c r="U1121" s="89">
        <v>2.8769625E-3</v>
      </c>
      <c r="V1121" s="90">
        <v>6.4823910600000003E-3</v>
      </c>
      <c r="W1121" s="91">
        <v>4.6400602677823012E-2</v>
      </c>
      <c r="X1121" s="89">
        <v>8.1850209999999996E-4</v>
      </c>
      <c r="Y1121" s="90">
        <v>1.30761994E-3</v>
      </c>
      <c r="Z1121" s="91">
        <v>8.6405850992037434E-3</v>
      </c>
      <c r="AA1121" s="89">
        <v>4.6780633999999998E-3</v>
      </c>
      <c r="AB1121" s="90">
        <v>6.3858906200000001E-3</v>
      </c>
      <c r="AC1121" s="91">
        <v>1.0224441931560576E-2</v>
      </c>
      <c r="AD1121" s="89">
        <v>2.1050660000000001E-3</v>
      </c>
      <c r="AE1121" s="90">
        <v>3.0308223850000001E-3</v>
      </c>
      <c r="AF1121" s="91">
        <v>3.8073885221092839E-3</v>
      </c>
      <c r="AG1121" s="89">
        <v>9.0285911999999999E-3</v>
      </c>
      <c r="AH1121" s="90">
        <v>1.8950911715000001E-2</v>
      </c>
      <c r="AI1121" s="91">
        <v>0.10207605902038101</v>
      </c>
      <c r="AJ1121" s="89">
        <v>9.5109509999999994E-2</v>
      </c>
      <c r="AK1121" s="90">
        <v>6.1846183999999998E-2</v>
      </c>
      <c r="AL1121" s="104">
        <v>6.1846183999999998E-2</v>
      </c>
    </row>
    <row r="1122" spans="1:38" ht="13" x14ac:dyDescent="0.3">
      <c r="A1122" s="71">
        <v>2002</v>
      </c>
      <c r="B1122" s="72">
        <v>37</v>
      </c>
      <c r="C1122" s="89">
        <v>2.4157565499999998</v>
      </c>
      <c r="D1122" s="90">
        <v>0.89200979049999995</v>
      </c>
      <c r="E1122" s="91">
        <v>5.5683644566458117</v>
      </c>
      <c r="F1122" s="89">
        <v>0.23387026999999999</v>
      </c>
      <c r="G1122" s="90">
        <v>0.36834205549999999</v>
      </c>
      <c r="H1122" s="91">
        <v>1.3133573343552156</v>
      </c>
      <c r="I1122" s="89">
        <v>0.34408684</v>
      </c>
      <c r="J1122" s="90">
        <v>2.2081894425000002</v>
      </c>
      <c r="K1122" s="91">
        <v>6.1009918090841797</v>
      </c>
      <c r="L1122" s="89">
        <v>9.4809480000000002E-2</v>
      </c>
      <c r="M1122" s="90">
        <v>6.1641163499999999E-2</v>
      </c>
      <c r="N1122" s="91">
        <v>0.30529706891662095</v>
      </c>
      <c r="O1122" s="89">
        <v>6.1297467071935155E-4</v>
      </c>
      <c r="P1122" s="90">
        <v>8.5430352921310362E-4</v>
      </c>
      <c r="Q1122" s="91">
        <v>2.6470373688077076E-3</v>
      </c>
      <c r="R1122" s="89">
        <v>7.2521479229989872E-4</v>
      </c>
      <c r="S1122" s="90">
        <v>1.0107279635258358E-3</v>
      </c>
      <c r="T1122" s="91">
        <v>3.9529896733286564E-3</v>
      </c>
      <c r="U1122" s="89">
        <v>2.8769625E-3</v>
      </c>
      <c r="V1122" s="90">
        <v>6.4823910600000003E-3</v>
      </c>
      <c r="W1122" s="91">
        <v>4.6400602677823012E-2</v>
      </c>
      <c r="X1122" s="89">
        <v>8.1850209999999996E-4</v>
      </c>
      <c r="Y1122" s="90">
        <v>1.30761994E-3</v>
      </c>
      <c r="Z1122" s="91">
        <v>8.6405850992037434E-3</v>
      </c>
      <c r="AA1122" s="89">
        <v>4.6780633999999998E-3</v>
      </c>
      <c r="AB1122" s="90">
        <v>6.3858906200000001E-3</v>
      </c>
      <c r="AC1122" s="91">
        <v>1.0224441931560576E-2</v>
      </c>
      <c r="AD1122" s="89">
        <v>2.1050660000000001E-3</v>
      </c>
      <c r="AE1122" s="90">
        <v>3.0308223850000001E-3</v>
      </c>
      <c r="AF1122" s="91">
        <v>3.8073885221092839E-3</v>
      </c>
      <c r="AG1122" s="89">
        <v>9.0285911999999999E-3</v>
      </c>
      <c r="AH1122" s="90">
        <v>1.8950911715000001E-2</v>
      </c>
      <c r="AI1122" s="91">
        <v>0.10207605902038101</v>
      </c>
      <c r="AJ1122" s="89">
        <v>9.5109509999999994E-2</v>
      </c>
      <c r="AK1122" s="90">
        <v>6.1846183999999998E-2</v>
      </c>
      <c r="AL1122" s="104">
        <v>6.1846183999999998E-2</v>
      </c>
    </row>
    <row r="1123" spans="1:38" ht="13" x14ac:dyDescent="0.3">
      <c r="A1123" s="71">
        <v>2002</v>
      </c>
      <c r="B1123" s="72">
        <v>38</v>
      </c>
      <c r="C1123" s="89">
        <v>2.4157565499999998</v>
      </c>
      <c r="D1123" s="90">
        <v>0.89200979049999995</v>
      </c>
      <c r="E1123" s="91">
        <v>5.5683644566458117</v>
      </c>
      <c r="F1123" s="89">
        <v>0.23387026999999999</v>
      </c>
      <c r="G1123" s="90">
        <v>0.36834205549999999</v>
      </c>
      <c r="H1123" s="91">
        <v>1.3133573343552156</v>
      </c>
      <c r="I1123" s="89">
        <v>0.34408684</v>
      </c>
      <c r="J1123" s="90">
        <v>2.2081894425000002</v>
      </c>
      <c r="K1123" s="91">
        <v>6.1009918090841797</v>
      </c>
      <c r="L1123" s="89">
        <v>9.4809480000000002E-2</v>
      </c>
      <c r="M1123" s="90">
        <v>6.1641163499999999E-2</v>
      </c>
      <c r="N1123" s="91">
        <v>0.30529706891662095</v>
      </c>
      <c r="O1123" s="89">
        <v>6.1297467071935155E-4</v>
      </c>
      <c r="P1123" s="90">
        <v>8.5430352921310362E-4</v>
      </c>
      <c r="Q1123" s="91">
        <v>2.6470373688077076E-3</v>
      </c>
      <c r="R1123" s="89">
        <v>7.2521479229989872E-4</v>
      </c>
      <c r="S1123" s="90">
        <v>1.0107279635258358E-3</v>
      </c>
      <c r="T1123" s="91">
        <v>3.9529896733286564E-3</v>
      </c>
      <c r="U1123" s="89">
        <v>2.8769625E-3</v>
      </c>
      <c r="V1123" s="90">
        <v>6.4823910600000003E-3</v>
      </c>
      <c r="W1123" s="91">
        <v>4.6400602677823012E-2</v>
      </c>
      <c r="X1123" s="89">
        <v>8.1850209999999996E-4</v>
      </c>
      <c r="Y1123" s="90">
        <v>1.30761994E-3</v>
      </c>
      <c r="Z1123" s="91">
        <v>8.6405850992037434E-3</v>
      </c>
      <c r="AA1123" s="89">
        <v>4.6780633999999998E-3</v>
      </c>
      <c r="AB1123" s="90">
        <v>6.3858906200000001E-3</v>
      </c>
      <c r="AC1123" s="91">
        <v>1.0224441931560576E-2</v>
      </c>
      <c r="AD1123" s="89">
        <v>2.1050660000000001E-3</v>
      </c>
      <c r="AE1123" s="90">
        <v>3.0308223850000001E-3</v>
      </c>
      <c r="AF1123" s="91">
        <v>3.8073885221092839E-3</v>
      </c>
      <c r="AG1123" s="89">
        <v>9.0285911999999999E-3</v>
      </c>
      <c r="AH1123" s="90">
        <v>1.8950911715000001E-2</v>
      </c>
      <c r="AI1123" s="91">
        <v>0.10207605902038101</v>
      </c>
      <c r="AJ1123" s="89">
        <v>9.5109509999999994E-2</v>
      </c>
      <c r="AK1123" s="90">
        <v>6.1846183999999998E-2</v>
      </c>
      <c r="AL1123" s="104">
        <v>6.1846183999999998E-2</v>
      </c>
    </row>
    <row r="1124" spans="1:38" ht="13.5" thickBot="1" x14ac:dyDescent="0.35">
      <c r="A1124" s="73">
        <v>2002</v>
      </c>
      <c r="B1124" s="74">
        <v>39</v>
      </c>
      <c r="C1124" s="96">
        <v>2.4157565499999998</v>
      </c>
      <c r="D1124" s="97">
        <v>0.89200979049999995</v>
      </c>
      <c r="E1124" s="98">
        <v>5.5683644566458117</v>
      </c>
      <c r="F1124" s="96">
        <v>0.23387026999999999</v>
      </c>
      <c r="G1124" s="97">
        <v>0.36834205549999999</v>
      </c>
      <c r="H1124" s="98">
        <v>1.3133573343552156</v>
      </c>
      <c r="I1124" s="96">
        <v>0.34408684</v>
      </c>
      <c r="J1124" s="97">
        <v>2.2081894425000002</v>
      </c>
      <c r="K1124" s="98">
        <v>6.1009918090841797</v>
      </c>
      <c r="L1124" s="96">
        <v>9.4809480000000002E-2</v>
      </c>
      <c r="M1124" s="97">
        <v>6.1641163499999999E-2</v>
      </c>
      <c r="N1124" s="98">
        <v>0.30529706891662095</v>
      </c>
      <c r="O1124" s="96">
        <v>6.1297467071935155E-4</v>
      </c>
      <c r="P1124" s="97">
        <v>8.5430352921310362E-4</v>
      </c>
      <c r="Q1124" s="98">
        <v>2.6470373688077076E-3</v>
      </c>
      <c r="R1124" s="96">
        <v>7.2521479229989872E-4</v>
      </c>
      <c r="S1124" s="97">
        <v>1.0107279635258358E-3</v>
      </c>
      <c r="T1124" s="98">
        <v>3.9529896733286564E-3</v>
      </c>
      <c r="U1124" s="96">
        <v>2.8769625E-3</v>
      </c>
      <c r="V1124" s="97">
        <v>6.4823910600000003E-3</v>
      </c>
      <c r="W1124" s="98">
        <v>4.6400602677823012E-2</v>
      </c>
      <c r="X1124" s="96">
        <v>8.1850209999999996E-4</v>
      </c>
      <c r="Y1124" s="97">
        <v>1.30761994E-3</v>
      </c>
      <c r="Z1124" s="98">
        <v>8.6405850992037434E-3</v>
      </c>
      <c r="AA1124" s="96">
        <v>4.6780633999999998E-3</v>
      </c>
      <c r="AB1124" s="97">
        <v>6.3858906200000001E-3</v>
      </c>
      <c r="AC1124" s="98">
        <v>1.0224441931560576E-2</v>
      </c>
      <c r="AD1124" s="96">
        <v>2.1050660000000001E-3</v>
      </c>
      <c r="AE1124" s="97">
        <v>3.0308223850000001E-3</v>
      </c>
      <c r="AF1124" s="98">
        <v>3.8073885221092839E-3</v>
      </c>
      <c r="AG1124" s="96">
        <v>9.0285911999999999E-3</v>
      </c>
      <c r="AH1124" s="97">
        <v>1.8950911715000001E-2</v>
      </c>
      <c r="AI1124" s="98">
        <v>0.10207605902038101</v>
      </c>
      <c r="AJ1124" s="96">
        <v>9.5109509999999994E-2</v>
      </c>
      <c r="AK1124" s="97">
        <v>6.1846183999999998E-2</v>
      </c>
      <c r="AL1124" s="105">
        <v>6.1846183999999998E-2</v>
      </c>
    </row>
    <row r="1125" spans="1:38" x14ac:dyDescent="0.25">
      <c r="A1125" s="69">
        <v>2003</v>
      </c>
      <c r="B1125" s="70">
        <v>0</v>
      </c>
      <c r="C1125" s="84">
        <v>0.84374800999999999</v>
      </c>
      <c r="D1125" s="85">
        <v>0.5738906265</v>
      </c>
      <c r="E1125" s="101">
        <v>1.4910396356685538</v>
      </c>
      <c r="F1125" s="84">
        <v>5.0789630000000002E-2</v>
      </c>
      <c r="G1125" s="85">
        <v>0.140025702</v>
      </c>
      <c r="H1125" s="101">
        <v>0.36728173162277089</v>
      </c>
      <c r="I1125" s="84">
        <v>0.19197396999999999</v>
      </c>
      <c r="J1125" s="85">
        <v>2.0498079045000002</v>
      </c>
      <c r="K1125" s="101">
        <v>3.8035722875760709</v>
      </c>
      <c r="L1125" s="84">
        <v>9.7709770000000001E-2</v>
      </c>
      <c r="M1125" s="85">
        <v>6.7331732500000005E-2</v>
      </c>
      <c r="N1125" s="101">
        <v>0.18516615548516227</v>
      </c>
      <c r="O1125" s="84">
        <v>6.1297467071935155E-4</v>
      </c>
      <c r="P1125" s="85">
        <v>8.5430352921310362E-4</v>
      </c>
      <c r="Q1125" s="101">
        <v>2.7397751050517367E-3</v>
      </c>
      <c r="R1125" s="84">
        <v>7.2521479229989872E-4</v>
      </c>
      <c r="S1125" s="85">
        <v>1.0107279635258358E-3</v>
      </c>
      <c r="T1125" s="101">
        <v>2.9921241636810259E-3</v>
      </c>
      <c r="U1125" s="84">
        <v>6.2477669999999998E-4</v>
      </c>
      <c r="V1125" s="85">
        <v>3.5017798300000002E-3</v>
      </c>
      <c r="W1125" s="101">
        <v>1.2975992945455123E-2</v>
      </c>
      <c r="X1125" s="84">
        <v>1.7793139999999999E-4</v>
      </c>
      <c r="Y1125" s="85">
        <v>5.0693280999999999E-4</v>
      </c>
      <c r="Z1125" s="101">
        <v>2.4163515326287755E-3</v>
      </c>
      <c r="AA1125" s="84">
        <v>1.0156621999999999E-3</v>
      </c>
      <c r="AB1125" s="85">
        <v>1.90619904E-3</v>
      </c>
      <c r="AC1125" s="101">
        <v>2.8592826407083205E-3</v>
      </c>
      <c r="AD1125" s="84">
        <v>4.5651820000000001E-4</v>
      </c>
      <c r="AE1125" s="85">
        <v>1.00110613E-3</v>
      </c>
      <c r="AF1125" s="101">
        <v>1.0647389739445034E-3</v>
      </c>
      <c r="AG1125" s="84">
        <v>1.9607012000000001E-3</v>
      </c>
      <c r="AH1125" s="85">
        <v>9.7197197400000004E-3</v>
      </c>
      <c r="AI1125" s="101">
        <v>2.8545701893763747E-2</v>
      </c>
      <c r="AJ1125" s="84">
        <v>9.8009799999999994E-2</v>
      </c>
      <c r="AK1125" s="85">
        <v>6.7536753000000005E-2</v>
      </c>
      <c r="AL1125" s="103">
        <v>6.7536753000000005E-2</v>
      </c>
    </row>
    <row r="1126" spans="1:38" x14ac:dyDescent="0.25">
      <c r="A1126" s="71">
        <v>2003</v>
      </c>
      <c r="B1126" s="72">
        <v>1</v>
      </c>
      <c r="C1126" s="89">
        <v>0.89025968</v>
      </c>
      <c r="D1126" s="90">
        <v>0.58363403550000004</v>
      </c>
      <c r="E1126" s="102">
        <v>1.4922177648883526</v>
      </c>
      <c r="F1126" s="89">
        <v>5.7710780000000003E-2</v>
      </c>
      <c r="G1126" s="90">
        <v>0.148818279</v>
      </c>
      <c r="H1126" s="102">
        <v>0.36817164696190668</v>
      </c>
      <c r="I1126" s="89">
        <v>0.20054484</v>
      </c>
      <c r="J1126" s="90">
        <v>2.0607003865000002</v>
      </c>
      <c r="K1126" s="102">
        <v>3.8065800856137844</v>
      </c>
      <c r="L1126" s="89">
        <v>9.7709770000000001E-2</v>
      </c>
      <c r="M1126" s="90">
        <v>6.7331732500000005E-2</v>
      </c>
      <c r="N1126" s="102">
        <v>0.18522808151876172</v>
      </c>
      <c r="O1126" s="89">
        <v>6.1297467071935155E-4</v>
      </c>
      <c r="P1126" s="90">
        <v>8.5430352921310362E-4</v>
      </c>
      <c r="Q1126" s="102">
        <v>2.7463617627421118E-3</v>
      </c>
      <c r="R1126" s="89">
        <v>7.2521479229989872E-4</v>
      </c>
      <c r="S1126" s="90">
        <v>1.0107279635258358E-3</v>
      </c>
      <c r="T1126" s="102">
        <v>3.0009911342619112E-3</v>
      </c>
      <c r="U1126" s="89">
        <v>7.0871080000000004E-4</v>
      </c>
      <c r="V1126" s="90">
        <v>3.6226454700000001E-3</v>
      </c>
      <c r="W1126" s="102">
        <v>1.3007438987122553E-2</v>
      </c>
      <c r="X1126" s="89">
        <v>2.0149250000000001E-4</v>
      </c>
      <c r="Y1126" s="90">
        <v>5.3790000999999997E-4</v>
      </c>
      <c r="Z1126" s="102">
        <v>2.4222073301538422E-3</v>
      </c>
      <c r="AA1126" s="89">
        <v>1.1528735E-3</v>
      </c>
      <c r="AB1126" s="90">
        <v>2.075624845E-3</v>
      </c>
      <c r="AC1126" s="102">
        <v>2.8662083668858952E-3</v>
      </c>
      <c r="AD1126" s="89">
        <v>5.1820719999999998E-4</v>
      </c>
      <c r="AE1126" s="90">
        <v>1.0783531E-3</v>
      </c>
      <c r="AF1126" s="102">
        <v>1.0673198261668432E-3</v>
      </c>
      <c r="AG1126" s="89">
        <v>2.2250243E-3</v>
      </c>
      <c r="AH1126" s="90">
        <v>1.008980365E-2</v>
      </c>
      <c r="AI1126" s="102">
        <v>2.8614850220239577E-2</v>
      </c>
      <c r="AJ1126" s="89">
        <v>9.8009799999999994E-2</v>
      </c>
      <c r="AK1126" s="90">
        <v>6.7536753000000005E-2</v>
      </c>
      <c r="AL1126" s="104">
        <v>6.7536753000000005E-2</v>
      </c>
    </row>
    <row r="1127" spans="1:38" x14ac:dyDescent="0.25">
      <c r="A1127" s="71">
        <v>2003</v>
      </c>
      <c r="B1127" s="72">
        <v>2</v>
      </c>
      <c r="C1127" s="89">
        <v>0.94519976999999999</v>
      </c>
      <c r="D1127" s="90">
        <v>0.59504713300000001</v>
      </c>
      <c r="E1127" s="102">
        <v>1.4942567785356349</v>
      </c>
      <c r="F1127" s="89">
        <v>6.5412780000000004E-2</v>
      </c>
      <c r="G1127" s="90">
        <v>0.15862194399999999</v>
      </c>
      <c r="H1127" s="102">
        <v>0.36974214302881658</v>
      </c>
      <c r="I1127" s="89">
        <v>0.20983890999999999</v>
      </c>
      <c r="J1127" s="90">
        <v>2.072490782</v>
      </c>
      <c r="K1127" s="102">
        <v>3.8112513289553345</v>
      </c>
      <c r="L1127" s="89">
        <v>9.7709770000000001E-2</v>
      </c>
      <c r="M1127" s="90">
        <v>6.7331732500000005E-2</v>
      </c>
      <c r="N1127" s="102">
        <v>0.18531626626024705</v>
      </c>
      <c r="O1127" s="89">
        <v>6.1297467071935155E-4</v>
      </c>
      <c r="P1127" s="90">
        <v>8.5430352921310362E-4</v>
      </c>
      <c r="Q1127" s="102">
        <v>2.7580276033483887E-3</v>
      </c>
      <c r="R1127" s="89">
        <v>7.2521479229989872E-4</v>
      </c>
      <c r="S1127" s="90">
        <v>1.0107279635258358E-3</v>
      </c>
      <c r="T1127" s="102">
        <v>3.0166533332628576E-3</v>
      </c>
      <c r="U1127" s="89">
        <v>8.0461379999999998E-4</v>
      </c>
      <c r="V1127" s="90">
        <v>3.7592386199999999E-3</v>
      </c>
      <c r="W1127" s="102">
        <v>1.3062908673594232E-2</v>
      </c>
      <c r="X1127" s="89">
        <v>2.2928949999999999E-4</v>
      </c>
      <c r="Y1127" s="90">
        <v>5.7241722499999995E-4</v>
      </c>
      <c r="Z1127" s="102">
        <v>2.4325370800871702E-3</v>
      </c>
      <c r="AA1127" s="89">
        <v>1.3087875E-3</v>
      </c>
      <c r="AB1127" s="90">
        <v>2.2643536449999998E-3</v>
      </c>
      <c r="AC1127" s="102">
        <v>2.8784364740365507E-3</v>
      </c>
      <c r="AD1127" s="89">
        <v>5.8928810000000002E-4</v>
      </c>
      <c r="AE1127" s="90">
        <v>1.1644829250000001E-3</v>
      </c>
      <c r="AF1127" s="102">
        <v>1.0718726213865726E-3</v>
      </c>
      <c r="AG1127" s="89">
        <v>2.5262506000000001E-3</v>
      </c>
      <c r="AH1127" s="90">
        <v>1.0506646810000001E-2</v>
      </c>
      <c r="AI1127" s="102">
        <v>2.8736942965264026E-2</v>
      </c>
      <c r="AJ1127" s="89">
        <v>9.8009799999999994E-2</v>
      </c>
      <c r="AK1127" s="90">
        <v>6.7536753000000005E-2</v>
      </c>
      <c r="AL1127" s="104">
        <v>6.7536753000000005E-2</v>
      </c>
    </row>
    <row r="1128" spans="1:38" x14ac:dyDescent="0.25">
      <c r="A1128" s="71">
        <v>2003</v>
      </c>
      <c r="B1128" s="72">
        <v>3</v>
      </c>
      <c r="C1128" s="89">
        <v>1.0001023200000001</v>
      </c>
      <c r="D1128" s="90">
        <v>0.60610359400000002</v>
      </c>
      <c r="E1128" s="102">
        <v>1.4969112665238582</v>
      </c>
      <c r="F1128" s="89">
        <v>7.303888E-2</v>
      </c>
      <c r="G1128" s="90">
        <v>0.16802609099999999</v>
      </c>
      <c r="H1128" s="102">
        <v>0.37179264665668921</v>
      </c>
      <c r="I1128" s="89">
        <v>0.21880684</v>
      </c>
      <c r="J1128" s="90">
        <v>2.0834195185</v>
      </c>
      <c r="K1128" s="102">
        <v>3.8171200100705827</v>
      </c>
      <c r="L1128" s="89">
        <v>9.7709770000000001E-2</v>
      </c>
      <c r="M1128" s="90">
        <v>6.7331732500000005E-2</v>
      </c>
      <c r="N1128" s="102">
        <v>0.18425982641683628</v>
      </c>
      <c r="O1128" s="89">
        <v>6.1297467071935155E-4</v>
      </c>
      <c r="P1128" s="90">
        <v>8.5430352921310362E-4</v>
      </c>
      <c r="Q1128" s="102">
        <v>2.7732776688746148E-3</v>
      </c>
      <c r="R1128" s="89">
        <v>7.2521479229989872E-4</v>
      </c>
      <c r="S1128" s="90">
        <v>1.0107279635258358E-3</v>
      </c>
      <c r="T1128" s="102">
        <v>3.0370929721087762E-3</v>
      </c>
      <c r="U1128" s="89">
        <v>8.9846700000000002E-4</v>
      </c>
      <c r="V1128" s="90">
        <v>3.889148165E-3</v>
      </c>
      <c r="W1128" s="102">
        <v>1.3135366961067221E-2</v>
      </c>
      <c r="X1128" s="89">
        <v>2.5632319999999999E-4</v>
      </c>
      <c r="Y1128" s="90">
        <v>6.0531216499999999E-4</v>
      </c>
      <c r="Z1128" s="102">
        <v>2.4460299367984133E-3</v>
      </c>
      <c r="AA1128" s="89">
        <v>1.4615210999999999E-3</v>
      </c>
      <c r="AB1128" s="90">
        <v>2.4451196649999999E-3</v>
      </c>
      <c r="AC1128" s="102">
        <v>2.8943969669093868E-3</v>
      </c>
      <c r="AD1128" s="89">
        <v>6.5723820000000005E-4</v>
      </c>
      <c r="AE1128" s="90">
        <v>1.2468638199999999E-3</v>
      </c>
      <c r="AF1128" s="102">
        <v>1.0778175212816806E-3</v>
      </c>
      <c r="AG1128" s="89">
        <v>2.8206435E-3</v>
      </c>
      <c r="AH1128" s="90">
        <v>1.090424945E-2</v>
      </c>
      <c r="AI1128" s="102">
        <v>2.8896240315830896E-2</v>
      </c>
      <c r="AJ1128" s="89">
        <v>9.8009799999999994E-2</v>
      </c>
      <c r="AK1128" s="90">
        <v>6.7536753000000005E-2</v>
      </c>
      <c r="AL1128" s="104">
        <v>6.7536753000000005E-2</v>
      </c>
    </row>
    <row r="1129" spans="1:38" x14ac:dyDescent="0.25">
      <c r="A1129" s="71">
        <v>2003</v>
      </c>
      <c r="B1129" s="72">
        <v>4</v>
      </c>
      <c r="C1129" s="89">
        <v>1.0551174699999999</v>
      </c>
      <c r="D1129" s="90">
        <v>0.61693806849999999</v>
      </c>
      <c r="E1129" s="102">
        <v>3.5957268015551591</v>
      </c>
      <c r="F1129" s="89">
        <v>8.0646969999999998E-2</v>
      </c>
      <c r="G1129" s="90">
        <v>0.17706457549999999</v>
      </c>
      <c r="H1129" s="102">
        <v>0.82334600013964021</v>
      </c>
      <c r="I1129" s="89">
        <v>0.22734349000000001</v>
      </c>
      <c r="J1129" s="90">
        <v>2.093548159</v>
      </c>
      <c r="K1129" s="102">
        <v>3.8188855249670399</v>
      </c>
      <c r="L1129" s="89">
        <v>9.4809480000000002E-2</v>
      </c>
      <c r="M1129" s="90">
        <v>6.1641163499999999E-2</v>
      </c>
      <c r="N1129" s="102">
        <v>0.26849895083132619</v>
      </c>
      <c r="O1129" s="89">
        <v>6.1297467071935155E-4</v>
      </c>
      <c r="P1129" s="90">
        <v>8.5430352921310362E-4</v>
      </c>
      <c r="Q1129" s="102">
        <v>2.6082600889515816E-3</v>
      </c>
      <c r="R1129" s="89">
        <v>7.2521479229989872E-4</v>
      </c>
      <c r="S1129" s="90">
        <v>1.0107279635258358E-3</v>
      </c>
      <c r="T1129" s="102">
        <v>3.0556302087397617E-3</v>
      </c>
      <c r="U1129" s="89">
        <v>9.9177279999999998E-4</v>
      </c>
      <c r="V1129" s="90">
        <v>4.0131841850000001E-3</v>
      </c>
      <c r="W1129" s="102">
        <v>2.9088595753069751E-2</v>
      </c>
      <c r="X1129" s="89">
        <v>2.8235679999999999E-4</v>
      </c>
      <c r="Y1129" s="90">
        <v>6.3699856999999995E-4</v>
      </c>
      <c r="Z1129" s="102">
        <v>5.4168060915255924E-3</v>
      </c>
      <c r="AA1129" s="89">
        <v>1.6125721000000001E-3</v>
      </c>
      <c r="AB1129" s="90">
        <v>2.6190729099999999E-3</v>
      </c>
      <c r="AC1129" s="102">
        <v>6.4097221217401575E-3</v>
      </c>
      <c r="AD1129" s="89">
        <v>7.2563650000000005E-4</v>
      </c>
      <c r="AE1129" s="90">
        <v>1.326436515E-3</v>
      </c>
      <c r="AF1129" s="102">
        <v>2.3868535717472693E-3</v>
      </c>
      <c r="AG1129" s="89">
        <v>3.1115749000000001E-3</v>
      </c>
      <c r="AH1129" s="90">
        <v>1.1284417454999999E-2</v>
      </c>
      <c r="AI1129" s="102">
        <v>6.3991668539239849E-2</v>
      </c>
      <c r="AJ1129" s="89">
        <v>9.5109509999999994E-2</v>
      </c>
      <c r="AK1129" s="90">
        <v>6.1846183999999998E-2</v>
      </c>
      <c r="AL1129" s="104">
        <v>6.1846183999999998E-2</v>
      </c>
    </row>
    <row r="1130" spans="1:38" x14ac:dyDescent="0.25">
      <c r="A1130" s="71">
        <v>2003</v>
      </c>
      <c r="B1130" s="72">
        <v>5</v>
      </c>
      <c r="C1130" s="89">
        <v>1.1104554</v>
      </c>
      <c r="D1130" s="90">
        <v>0.62753392050000001</v>
      </c>
      <c r="E1130" s="102">
        <v>3.6001389430128503</v>
      </c>
      <c r="F1130" s="89">
        <v>8.7979160000000001E-2</v>
      </c>
      <c r="G1130" s="90">
        <v>0.185814744</v>
      </c>
      <c r="H1130" s="102">
        <v>0.82676309884865085</v>
      </c>
      <c r="I1130" s="89">
        <v>0.23558559000000001</v>
      </c>
      <c r="J1130" s="90">
        <v>2.1029727094999999</v>
      </c>
      <c r="K1130" s="102">
        <v>3.8281025561124942</v>
      </c>
      <c r="L1130" s="89">
        <v>9.4809480000000002E-2</v>
      </c>
      <c r="M1130" s="90">
        <v>6.1641163499999999E-2</v>
      </c>
      <c r="N1130" s="102">
        <v>0.26866267092763563</v>
      </c>
      <c r="O1130" s="89">
        <v>6.1297467071935155E-4</v>
      </c>
      <c r="P1130" s="90">
        <v>8.5430352921310362E-4</v>
      </c>
      <c r="Q1130" s="102">
        <v>2.6191882759200699E-3</v>
      </c>
      <c r="R1130" s="89">
        <v>7.2521479229989872E-4</v>
      </c>
      <c r="S1130" s="90">
        <v>1.0107279635258358E-3</v>
      </c>
      <c r="T1130" s="102">
        <v>3.0895032967772321E-3</v>
      </c>
      <c r="U1130" s="89">
        <v>1.0828425E-3</v>
      </c>
      <c r="V1130" s="90">
        <v>4.1325308E-3</v>
      </c>
      <c r="W1130" s="102">
        <v>2.9209352974668638E-2</v>
      </c>
      <c r="X1130" s="89">
        <v>3.0741999999999998E-4</v>
      </c>
      <c r="Y1130" s="90">
        <v>6.6778563500000001E-4</v>
      </c>
      <c r="Z1130" s="102">
        <v>5.439281808601897E-3</v>
      </c>
      <c r="AA1130" s="89">
        <v>1.7603419E-3</v>
      </c>
      <c r="AB1130" s="90">
        <v>2.7875194200000001E-3</v>
      </c>
      <c r="AC1130" s="102">
        <v>6.4363314247628325E-3</v>
      </c>
      <c r="AD1130" s="89">
        <v>7.9243599999999999E-4</v>
      </c>
      <c r="AE1130" s="90">
        <v>1.40332065E-3</v>
      </c>
      <c r="AF1130" s="102">
        <v>2.3967644360997102E-3</v>
      </c>
      <c r="AG1130" s="89">
        <v>3.3976729999999999E-3</v>
      </c>
      <c r="AH1130" s="90">
        <v>1.1650085325E-2</v>
      </c>
      <c r="AI1130" s="102">
        <v>6.425728236266233E-2</v>
      </c>
      <c r="AJ1130" s="89">
        <v>9.5109509999999994E-2</v>
      </c>
      <c r="AK1130" s="90">
        <v>6.1846183999999998E-2</v>
      </c>
      <c r="AL1130" s="104">
        <v>6.1846183999999998E-2</v>
      </c>
    </row>
    <row r="1131" spans="1:38" x14ac:dyDescent="0.25">
      <c r="A1131" s="71">
        <v>2003</v>
      </c>
      <c r="B1131" s="72">
        <v>6</v>
      </c>
      <c r="C1131" s="89">
        <v>1.16612907</v>
      </c>
      <c r="D1131" s="90">
        <v>0.63802528599999997</v>
      </c>
      <c r="E1131" s="102">
        <v>3.6013367960433924</v>
      </c>
      <c r="F1131" s="89">
        <v>9.5432039999999996E-2</v>
      </c>
      <c r="G1131" s="90">
        <v>0.194297724</v>
      </c>
      <c r="H1131" s="102">
        <v>0.82766108832370699</v>
      </c>
      <c r="I1131" s="89">
        <v>0.24332765000000001</v>
      </c>
      <c r="J1131" s="90">
        <v>2.1117441705000002</v>
      </c>
      <c r="K1131" s="102">
        <v>3.8307954311146593</v>
      </c>
      <c r="L1131" s="89">
        <v>9.4809480000000002E-2</v>
      </c>
      <c r="M1131" s="90">
        <v>6.1641163499999999E-2</v>
      </c>
      <c r="N1131" s="102">
        <v>0.26871949967208081</v>
      </c>
      <c r="O1131" s="89">
        <v>6.1297467071935155E-4</v>
      </c>
      <c r="P1131" s="90">
        <v>8.5430352921310362E-4</v>
      </c>
      <c r="Q1131" s="102">
        <v>2.6221194931857535E-3</v>
      </c>
      <c r="R1131" s="89">
        <v>7.2521479229989872E-4</v>
      </c>
      <c r="S1131" s="90">
        <v>1.0107279635258358E-3</v>
      </c>
      <c r="T1131" s="102">
        <v>3.0983966323882206E-3</v>
      </c>
      <c r="U1131" s="89">
        <v>1.1723648E-3</v>
      </c>
      <c r="V1131" s="90">
        <v>4.2475237049999998E-3</v>
      </c>
      <c r="W1131" s="102">
        <v>2.9241063145375591E-2</v>
      </c>
      <c r="X1131" s="89">
        <v>3.3419249999999998E-4</v>
      </c>
      <c r="Y1131" s="90">
        <v>6.9756529500000005E-4</v>
      </c>
      <c r="Z1131" s="102">
        <v>5.4451932200885091E-3</v>
      </c>
      <c r="AA1131" s="89">
        <v>1.9068009E-3</v>
      </c>
      <c r="AB1131" s="90">
        <v>2.9516995750000002E-3</v>
      </c>
      <c r="AC1131" s="102">
        <v>6.4433179575137216E-3</v>
      </c>
      <c r="AD1131" s="89">
        <v>8.5815619999999996E-4</v>
      </c>
      <c r="AE1131" s="90">
        <v>1.47782774E-3</v>
      </c>
      <c r="AF1131" s="102">
        <v>2.3993653676489461E-3</v>
      </c>
      <c r="AG1131" s="89">
        <v>3.6804402000000002E-3</v>
      </c>
      <c r="AH1131" s="90">
        <v>1.2004117965E-2</v>
      </c>
      <c r="AI1131" s="102">
        <v>6.4327042407962789E-2</v>
      </c>
      <c r="AJ1131" s="89">
        <v>9.5109509999999994E-2</v>
      </c>
      <c r="AK1131" s="90">
        <v>6.1846183999999998E-2</v>
      </c>
      <c r="AL1131" s="104">
        <v>6.1846183999999998E-2</v>
      </c>
    </row>
    <row r="1132" spans="1:38" x14ac:dyDescent="0.25">
      <c r="A1132" s="71">
        <v>2003</v>
      </c>
      <c r="B1132" s="72">
        <v>7</v>
      </c>
      <c r="C1132" s="89">
        <v>1.2224103099999999</v>
      </c>
      <c r="D1132" s="90">
        <v>0.64846846849999995</v>
      </c>
      <c r="E1132" s="102">
        <v>3.6005249197079277</v>
      </c>
      <c r="F1132" s="89">
        <v>0.10261199</v>
      </c>
      <c r="G1132" s="90">
        <v>0.20257894400000001</v>
      </c>
      <c r="H1132" s="102">
        <v>0.82697261394350507</v>
      </c>
      <c r="I1132" s="89">
        <v>0.25087516999999998</v>
      </c>
      <c r="J1132" s="90">
        <v>2.119886669</v>
      </c>
      <c r="K1132" s="102">
        <v>3.8294201459527852</v>
      </c>
      <c r="L1132" s="89">
        <v>9.4809480000000002E-2</v>
      </c>
      <c r="M1132" s="90">
        <v>6.1641163499999999E-2</v>
      </c>
      <c r="N1132" s="102">
        <v>0.26871194006656063</v>
      </c>
      <c r="O1132" s="89">
        <v>6.1297467071935155E-4</v>
      </c>
      <c r="P1132" s="90">
        <v>8.5430352921310362E-4</v>
      </c>
      <c r="Q1132" s="102">
        <v>2.620033201806832E-3</v>
      </c>
      <c r="R1132" s="89">
        <v>7.2521479229989872E-4</v>
      </c>
      <c r="S1132" s="90">
        <v>1.0107279635258358E-3</v>
      </c>
      <c r="T1132" s="102">
        <v>3.0915392070015885E-3</v>
      </c>
      <c r="U1132" s="89">
        <v>1.2619679E-3</v>
      </c>
      <c r="V1132" s="90">
        <v>4.3597886750000002E-3</v>
      </c>
      <c r="W1132" s="102">
        <v>2.9216767859579659E-2</v>
      </c>
      <c r="X1132" s="89">
        <v>3.5883440000000001E-4</v>
      </c>
      <c r="Y1132" s="90">
        <v>7.2671718500000001E-4</v>
      </c>
      <c r="Z1132" s="102">
        <v>5.4406684982618607E-3</v>
      </c>
      <c r="AA1132" s="89">
        <v>2.0522101000000001E-3</v>
      </c>
      <c r="AB1132" s="90">
        <v>3.1127549499999998E-3</v>
      </c>
      <c r="AC1132" s="102">
        <v>6.4379637963359153E-3</v>
      </c>
      <c r="AD1132" s="89">
        <v>9.2377539999999997E-4</v>
      </c>
      <c r="AE1132" s="90">
        <v>1.55110301E-3</v>
      </c>
      <c r="AF1132" s="102">
        <v>2.3973740091451784E-3</v>
      </c>
      <c r="AG1132" s="89">
        <v>3.9608467999999999E-3</v>
      </c>
      <c r="AH1132" s="90">
        <v>1.2348702289999999E-2</v>
      </c>
      <c r="AI1132" s="102">
        <v>6.4273500292580943E-2</v>
      </c>
      <c r="AJ1132" s="89">
        <v>9.5109509999999994E-2</v>
      </c>
      <c r="AK1132" s="90">
        <v>6.1846183999999998E-2</v>
      </c>
      <c r="AL1132" s="104">
        <v>6.1846183999999998E-2</v>
      </c>
    </row>
    <row r="1133" spans="1:38" x14ac:dyDescent="0.25">
      <c r="A1133" s="71">
        <v>2003</v>
      </c>
      <c r="B1133" s="72">
        <v>8</v>
      </c>
      <c r="C1133" s="89">
        <v>1.27947159</v>
      </c>
      <c r="D1133" s="90">
        <v>0.65891814049999997</v>
      </c>
      <c r="E1133" s="102">
        <v>3.5980272455963234</v>
      </c>
      <c r="F1133" s="89">
        <v>0.10976285</v>
      </c>
      <c r="G1133" s="90">
        <v>0.21074734949999999</v>
      </c>
      <c r="H1133" s="102">
        <v>0.8298554291026633</v>
      </c>
      <c r="I1133" s="89">
        <v>0.25808843999999997</v>
      </c>
      <c r="J1133" s="90">
        <v>2.127492084</v>
      </c>
      <c r="K1133" s="102">
        <v>3.8346072060798608</v>
      </c>
      <c r="L1133" s="89">
        <v>9.4809480000000002E-2</v>
      </c>
      <c r="M1133" s="90">
        <v>6.1641163499999999E-2</v>
      </c>
      <c r="N1133" s="102">
        <v>0.26886606920898121</v>
      </c>
      <c r="O1133" s="89">
        <v>6.1297467071935155E-4</v>
      </c>
      <c r="P1133" s="90">
        <v>8.5430352921310362E-4</v>
      </c>
      <c r="Q1133" s="102">
        <v>2.6306982834859989E-3</v>
      </c>
      <c r="R1133" s="89">
        <v>7.2521479229989872E-4</v>
      </c>
      <c r="S1133" s="90">
        <v>1.0107279635258358E-3</v>
      </c>
      <c r="T1133" s="102">
        <v>3.1236035707625145E-3</v>
      </c>
      <c r="U1133" s="89">
        <v>1.3511793E-3</v>
      </c>
      <c r="V1133" s="90">
        <v>4.4693512050000004E-3</v>
      </c>
      <c r="W1133" s="102">
        <v>2.9318648937654464E-2</v>
      </c>
      <c r="X1133" s="89">
        <v>3.8494879999999998E-4</v>
      </c>
      <c r="Y1133" s="90">
        <v>7.5537217999999996E-4</v>
      </c>
      <c r="Z1133" s="102">
        <v>5.4596329253128505E-3</v>
      </c>
      <c r="AA1133" s="89">
        <v>2.1971266E-3</v>
      </c>
      <c r="AB1133" s="90">
        <v>3.2710746300000002E-3</v>
      </c>
      <c r="AC1133" s="102">
        <v>6.4604080416848899E-3</v>
      </c>
      <c r="AD1133" s="89">
        <v>9.8863120000000008E-4</v>
      </c>
      <c r="AE1133" s="90">
        <v>1.6233125149999999E-3</v>
      </c>
      <c r="AF1133" s="102">
        <v>2.4057295646753257E-3</v>
      </c>
      <c r="AG1133" s="89">
        <v>4.2387108999999996E-3</v>
      </c>
      <c r="AH1133" s="90">
        <v>1.2685808850000001E-2</v>
      </c>
      <c r="AI1133" s="102">
        <v>6.4497641573649678E-2</v>
      </c>
      <c r="AJ1133" s="89">
        <v>9.5109509999999994E-2</v>
      </c>
      <c r="AK1133" s="90">
        <v>6.1846183999999998E-2</v>
      </c>
      <c r="AL1133" s="104">
        <v>6.1846183999999998E-2</v>
      </c>
    </row>
    <row r="1134" spans="1:38" x14ac:dyDescent="0.25">
      <c r="A1134" s="71">
        <v>2003</v>
      </c>
      <c r="B1134" s="72">
        <v>9</v>
      </c>
      <c r="C1134" s="89">
        <v>1.3372635799999999</v>
      </c>
      <c r="D1134" s="90">
        <v>0.66947030799999996</v>
      </c>
      <c r="E1134" s="102">
        <v>3.6009439201608071</v>
      </c>
      <c r="F1134" s="89">
        <v>0.11700876</v>
      </c>
      <c r="G1134" s="90">
        <v>0.21880922150000001</v>
      </c>
      <c r="H1134" s="102">
        <v>0.83216221129375401</v>
      </c>
      <c r="I1134" s="89">
        <v>0.26490465000000002</v>
      </c>
      <c r="J1134" s="90">
        <v>2.1345996789999999</v>
      </c>
      <c r="K1134" s="102">
        <v>3.8405231512633837</v>
      </c>
      <c r="L1134" s="89">
        <v>9.4809480000000002E-2</v>
      </c>
      <c r="M1134" s="90">
        <v>6.1641163499999999E-2</v>
      </c>
      <c r="N1134" s="102">
        <v>0.26896056779532357</v>
      </c>
      <c r="O1134" s="89">
        <v>6.1297467071935155E-4</v>
      </c>
      <c r="P1134" s="90">
        <v>8.5430352921310362E-4</v>
      </c>
      <c r="Q1134" s="102">
        <v>2.6380131746209226E-3</v>
      </c>
      <c r="R1134" s="89">
        <v>7.2521479229989872E-4</v>
      </c>
      <c r="S1134" s="90">
        <v>1.0107279635258358E-3</v>
      </c>
      <c r="T1134" s="102">
        <v>3.1465042786086059E-3</v>
      </c>
      <c r="U1134" s="89">
        <v>1.4387874000000001E-3</v>
      </c>
      <c r="V1134" s="90">
        <v>4.5768681699999997E-3</v>
      </c>
      <c r="W1134" s="102">
        <v>2.9400126706793053E-2</v>
      </c>
      <c r="X1134" s="89">
        <v>4.0896230000000001E-4</v>
      </c>
      <c r="Y1134" s="90">
        <v>7.8371240000000002E-4</v>
      </c>
      <c r="Z1134" s="102">
        <v>5.4748138450487734E-3</v>
      </c>
      <c r="AA1134" s="89">
        <v>2.3398628000000001E-3</v>
      </c>
      <c r="AB1134" s="90">
        <v>3.4286577000000001E-3</v>
      </c>
      <c r="AC1134" s="102">
        <v>6.4783633859620817E-3</v>
      </c>
      <c r="AD1134" s="89">
        <v>1.0530702E-3</v>
      </c>
      <c r="AE1134" s="90">
        <v>1.6947555850000001E-3</v>
      </c>
      <c r="AF1134" s="102">
        <v>2.4124134486456189E-3</v>
      </c>
      <c r="AG1134" s="89">
        <v>4.5163449999999997E-3</v>
      </c>
      <c r="AH1134" s="90">
        <v>1.30180438E-2</v>
      </c>
      <c r="AI1134" s="102">
        <v>6.4676957890988873E-2</v>
      </c>
      <c r="AJ1134" s="89">
        <v>9.5109509999999994E-2</v>
      </c>
      <c r="AK1134" s="90">
        <v>6.1846183999999998E-2</v>
      </c>
      <c r="AL1134" s="104">
        <v>6.1846183999999998E-2</v>
      </c>
    </row>
    <row r="1135" spans="1:38" x14ac:dyDescent="0.25">
      <c r="A1135" s="71">
        <v>2003</v>
      </c>
      <c r="B1135" s="72">
        <v>10</v>
      </c>
      <c r="C1135" s="89">
        <v>1.39609889</v>
      </c>
      <c r="D1135" s="90">
        <v>0.68018411099999998</v>
      </c>
      <c r="E1135" s="102">
        <v>3.6057457015353784</v>
      </c>
      <c r="F1135" s="89">
        <v>0.12421036000000001</v>
      </c>
      <c r="G1135" s="90">
        <v>0.22687443800000001</v>
      </c>
      <c r="H1135" s="102">
        <v>0.83593439458341667</v>
      </c>
      <c r="I1135" s="89">
        <v>0.27156053000000002</v>
      </c>
      <c r="J1135" s="90">
        <v>2.1412849719999998</v>
      </c>
      <c r="K1135" s="102">
        <v>3.8502055862157509</v>
      </c>
      <c r="L1135" s="89">
        <v>9.4809480000000002E-2</v>
      </c>
      <c r="M1135" s="90">
        <v>6.1641163499999999E-2</v>
      </c>
      <c r="N1135" s="102">
        <v>0.2691153127964393</v>
      </c>
      <c r="O1135" s="89">
        <v>6.1297467071935155E-4</v>
      </c>
      <c r="P1135" s="90">
        <v>8.5430352921310362E-4</v>
      </c>
      <c r="Q1135" s="102">
        <v>2.6512674461058416E-3</v>
      </c>
      <c r="R1135" s="89">
        <v>7.2521479229989872E-4</v>
      </c>
      <c r="S1135" s="90">
        <v>1.0107279635258358E-3</v>
      </c>
      <c r="T1135" s="102">
        <v>3.1839600255858256E-3</v>
      </c>
      <c r="U1135" s="89">
        <v>1.5273162E-3</v>
      </c>
      <c r="V1135" s="90">
        <v>4.6837185099999996E-3</v>
      </c>
      <c r="W1135" s="102">
        <v>2.95334214336316E-2</v>
      </c>
      <c r="X1135" s="89">
        <v>4.3468510000000001E-4</v>
      </c>
      <c r="Y1135" s="90">
        <v>8.1208394000000005E-4</v>
      </c>
      <c r="Z1135" s="102">
        <v>5.4996224789593262E-3</v>
      </c>
      <c r="AA1135" s="89">
        <v>2.4838912999999999E-3</v>
      </c>
      <c r="AB1135" s="90">
        <v>3.5857995650000001E-3</v>
      </c>
      <c r="AC1135" s="102">
        <v>6.5077334147219373E-3</v>
      </c>
      <c r="AD1135" s="89">
        <v>1.1175342E-3</v>
      </c>
      <c r="AE1135" s="90">
        <v>1.7660611900000001E-3</v>
      </c>
      <c r="AF1135" s="102">
        <v>2.4233508888552636E-3</v>
      </c>
      <c r="AG1135" s="89">
        <v>4.7935924000000003E-3</v>
      </c>
      <c r="AH1135" s="90">
        <v>1.3347204394999999E-2</v>
      </c>
      <c r="AI1135" s="102">
        <v>6.4970105507715856E-2</v>
      </c>
      <c r="AJ1135" s="89">
        <v>9.5109509999999994E-2</v>
      </c>
      <c r="AK1135" s="90">
        <v>6.1846183999999998E-2</v>
      </c>
      <c r="AL1135" s="104">
        <v>6.1846183999999998E-2</v>
      </c>
    </row>
    <row r="1136" spans="1:38" x14ac:dyDescent="0.25">
      <c r="A1136" s="71">
        <v>2003</v>
      </c>
      <c r="B1136" s="72">
        <v>11</v>
      </c>
      <c r="C1136" s="89">
        <v>1.4561091100000001</v>
      </c>
      <c r="D1136" s="90">
        <v>0.69114681749999995</v>
      </c>
      <c r="E1136" s="102">
        <v>3.486848311600637</v>
      </c>
      <c r="F1136" s="89">
        <v>0.13135129000000001</v>
      </c>
      <c r="G1136" s="90">
        <v>0.2349412045</v>
      </c>
      <c r="H1136" s="102">
        <v>0.81079787053503405</v>
      </c>
      <c r="I1136" s="89">
        <v>0.27793194999999998</v>
      </c>
      <c r="J1136" s="90">
        <v>2.1475321644999998</v>
      </c>
      <c r="K1136" s="102">
        <v>3.8829551783359513</v>
      </c>
      <c r="L1136" s="89">
        <v>9.4809480000000002E-2</v>
      </c>
      <c r="M1136" s="90">
        <v>6.1641163499999999E-2</v>
      </c>
      <c r="N1136" s="102">
        <v>0.25867745113024748</v>
      </c>
      <c r="O1136" s="89">
        <v>6.1297467071935155E-4</v>
      </c>
      <c r="P1136" s="90">
        <v>8.5430352921310362E-4</v>
      </c>
      <c r="Q1136" s="102">
        <v>2.5715423047472192E-3</v>
      </c>
      <c r="R1136" s="89">
        <v>7.2521479229989872E-4</v>
      </c>
      <c r="S1136" s="90">
        <v>1.0107279635258358E-3</v>
      </c>
      <c r="T1136" s="102">
        <v>3.2285006540823673E-3</v>
      </c>
      <c r="U1136" s="89">
        <v>1.6154578000000001E-3</v>
      </c>
      <c r="V1136" s="90">
        <v>4.7901132449999998E-3</v>
      </c>
      <c r="W1136" s="102">
        <v>2.8645258527369013E-2</v>
      </c>
      <c r="X1136" s="89">
        <v>4.5956799999999999E-4</v>
      </c>
      <c r="Y1136" s="90">
        <v>8.4018545500000005E-4</v>
      </c>
      <c r="Z1136" s="102">
        <v>5.3342477373084386E-3</v>
      </c>
      <c r="AA1136" s="89">
        <v>2.6277134E-3</v>
      </c>
      <c r="AB1136" s="90">
        <v>3.7439842849999998E-3</v>
      </c>
      <c r="AC1136" s="102">
        <v>6.3120397606557634E-3</v>
      </c>
      <c r="AD1136" s="89">
        <v>1.1820836E-3</v>
      </c>
      <c r="AE1136" s="90">
        <v>1.8379255750000001E-3</v>
      </c>
      <c r="AF1136" s="102">
        <v>2.350481270259479E-3</v>
      </c>
      <c r="AG1136" s="89">
        <v>5.0700824000000002E-3</v>
      </c>
      <c r="AH1136" s="90">
        <v>1.3676089095E-2</v>
      </c>
      <c r="AI1136" s="102">
        <v>6.3016349205119185E-2</v>
      </c>
      <c r="AJ1136" s="89">
        <v>9.5109509999999994E-2</v>
      </c>
      <c r="AK1136" s="90">
        <v>6.1846183999999998E-2</v>
      </c>
      <c r="AL1136" s="104">
        <v>6.1846183999999998E-2</v>
      </c>
    </row>
    <row r="1137" spans="1:38" x14ac:dyDescent="0.25">
      <c r="A1137" s="71">
        <v>2003</v>
      </c>
      <c r="B1137" s="72">
        <v>12</v>
      </c>
      <c r="C1137" s="89">
        <v>1.5173002799999999</v>
      </c>
      <c r="D1137" s="90">
        <v>0.70238278700000001</v>
      </c>
      <c r="E1137" s="102">
        <v>3.4928898287520016</v>
      </c>
      <c r="F1137" s="89">
        <v>0.13858212</v>
      </c>
      <c r="G1137" s="90">
        <v>0.243094909</v>
      </c>
      <c r="H1137" s="102">
        <v>0.81555671803521956</v>
      </c>
      <c r="I1137" s="89">
        <v>0.28405652999999997</v>
      </c>
      <c r="J1137" s="90">
        <v>2.1534151979999998</v>
      </c>
      <c r="K1137" s="102">
        <v>3.8956708265154156</v>
      </c>
      <c r="L1137" s="89">
        <v>9.4809480000000002E-2</v>
      </c>
      <c r="M1137" s="90">
        <v>6.1641163499999999E-2</v>
      </c>
      <c r="N1137" s="102">
        <v>0.25887058512324862</v>
      </c>
      <c r="O1137" s="89">
        <v>6.1297467071935155E-4</v>
      </c>
      <c r="P1137" s="90">
        <v>8.5430352921310362E-4</v>
      </c>
      <c r="Q1137" s="102">
        <v>2.5866364573618639E-3</v>
      </c>
      <c r="R1137" s="89">
        <v>7.2521479229989872E-4</v>
      </c>
      <c r="S1137" s="90">
        <v>1.0107279635258358E-3</v>
      </c>
      <c r="T1137" s="102">
        <v>3.2774649165416701E-3</v>
      </c>
      <c r="U1137" s="89">
        <v>1.7048359999999999E-3</v>
      </c>
      <c r="V1137" s="90">
        <v>4.8968850049999997E-3</v>
      </c>
      <c r="W1137" s="102">
        <v>2.8813450825203819E-2</v>
      </c>
      <c r="X1137" s="89">
        <v>4.8516020000000001E-4</v>
      </c>
      <c r="Y1137" s="90">
        <v>8.6891934500000004E-4</v>
      </c>
      <c r="Z1137" s="102">
        <v>5.3655559168901594E-3</v>
      </c>
      <c r="AA1137" s="89">
        <v>2.7708277999999999E-3</v>
      </c>
      <c r="AB1137" s="90">
        <v>3.9037828900000001E-3</v>
      </c>
      <c r="AC1137" s="102">
        <v>6.3490940480702279E-3</v>
      </c>
      <c r="AD1137" s="89">
        <v>1.2468399999999999E-3</v>
      </c>
      <c r="AE1137" s="90">
        <v>1.91031026E-3</v>
      </c>
      <c r="AF1137" s="102">
        <v>2.3642761113733465E-3</v>
      </c>
      <c r="AG1137" s="89">
        <v>5.3491605999999997E-3</v>
      </c>
      <c r="AH1137" s="90">
        <v>1.400654309E-2</v>
      </c>
      <c r="AI1137" s="102">
        <v>6.3386364026100872E-2</v>
      </c>
      <c r="AJ1137" s="89">
        <v>9.5109509999999994E-2</v>
      </c>
      <c r="AK1137" s="90">
        <v>6.1846183999999998E-2</v>
      </c>
      <c r="AL1137" s="104">
        <v>6.1846183999999998E-2</v>
      </c>
    </row>
    <row r="1138" spans="1:38" x14ac:dyDescent="0.25">
      <c r="A1138" s="71">
        <v>2003</v>
      </c>
      <c r="B1138" s="72">
        <v>13</v>
      </c>
      <c r="C1138" s="89">
        <v>1.5801237100000001</v>
      </c>
      <c r="D1138" s="90">
        <v>0.71400389099999995</v>
      </c>
      <c r="E1138" s="102">
        <v>3.4864434350935691</v>
      </c>
      <c r="F1138" s="89">
        <v>0.14580240999999999</v>
      </c>
      <c r="G1138" s="90">
        <v>0.25138596499999999</v>
      </c>
      <c r="H1138" s="102">
        <v>0.81995459812365112</v>
      </c>
      <c r="I1138" s="89">
        <v>0.28998361</v>
      </c>
      <c r="J1138" s="90">
        <v>2.1589982129999998</v>
      </c>
      <c r="K1138" s="102">
        <v>3.9020917304938774</v>
      </c>
      <c r="L1138" s="89">
        <v>9.4809480000000002E-2</v>
      </c>
      <c r="M1138" s="90">
        <v>6.1641163499999999E-2</v>
      </c>
      <c r="N1138" s="102">
        <v>0.25907688600219431</v>
      </c>
      <c r="O1138" s="89">
        <v>6.1297467071935155E-4</v>
      </c>
      <c r="P1138" s="90">
        <v>8.5430352921310362E-4</v>
      </c>
      <c r="Q1138" s="102">
        <v>2.6005800366329717E-3</v>
      </c>
      <c r="R1138" s="89">
        <v>7.2521479229989872E-4</v>
      </c>
      <c r="S1138" s="90">
        <v>1.0107279635258358E-3</v>
      </c>
      <c r="T1138" s="102">
        <v>3.329645103612363E-3</v>
      </c>
      <c r="U1138" s="89">
        <v>1.7940835000000001E-3</v>
      </c>
      <c r="V1138" s="90">
        <v>5.004652765E-3</v>
      </c>
      <c r="W1138" s="102">
        <v>2.8968798281794279E-2</v>
      </c>
      <c r="X1138" s="89">
        <v>5.0991250000000001E-4</v>
      </c>
      <c r="Y1138" s="90">
        <v>8.9806580500000001E-4</v>
      </c>
      <c r="Z1138" s="102">
        <v>5.3944831179343067E-3</v>
      </c>
      <c r="AA1138" s="89">
        <v>2.9158925E-3</v>
      </c>
      <c r="AB1138" s="90">
        <v>4.0665701800000004E-3</v>
      </c>
      <c r="AC1138" s="102">
        <v>6.3833283910876984E-3</v>
      </c>
      <c r="AD1138" s="89">
        <v>1.3126259000000001E-3</v>
      </c>
      <c r="AE1138" s="90">
        <v>1.9840627749999999E-3</v>
      </c>
      <c r="AF1138" s="102">
        <v>2.3770233050349407E-3</v>
      </c>
      <c r="AG1138" s="89">
        <v>5.6287973000000002E-3</v>
      </c>
      <c r="AH1138" s="90">
        <v>1.4340716785000001E-2</v>
      </c>
      <c r="AI1138" s="102">
        <v>6.3728115574622976E-2</v>
      </c>
      <c r="AJ1138" s="89">
        <v>9.5109509999999994E-2</v>
      </c>
      <c r="AK1138" s="90">
        <v>6.1846183999999998E-2</v>
      </c>
      <c r="AL1138" s="104">
        <v>6.1846183999999998E-2</v>
      </c>
    </row>
    <row r="1139" spans="1:38" x14ac:dyDescent="0.25">
      <c r="A1139" s="71">
        <v>2003</v>
      </c>
      <c r="B1139" s="72">
        <v>14</v>
      </c>
      <c r="C1139" s="89">
        <v>1.64451657</v>
      </c>
      <c r="D1139" s="90">
        <v>0.72610963149999996</v>
      </c>
      <c r="E1139" s="102">
        <v>3.493312584426675</v>
      </c>
      <c r="F1139" s="89">
        <v>0.15313124</v>
      </c>
      <c r="G1139" s="90">
        <v>0.2598750105</v>
      </c>
      <c r="H1139" s="102">
        <v>0.825352201188845</v>
      </c>
      <c r="I1139" s="89">
        <v>0.29571363000000001</v>
      </c>
      <c r="J1139" s="90">
        <v>2.1642240684999998</v>
      </c>
      <c r="K1139" s="102">
        <v>3.9165289777526922</v>
      </c>
      <c r="L1139" s="89">
        <v>9.4809480000000002E-2</v>
      </c>
      <c r="M1139" s="90">
        <v>6.1641163499999999E-2</v>
      </c>
      <c r="N1139" s="102">
        <v>0.25929668236690623</v>
      </c>
      <c r="O1139" s="89">
        <v>6.1297467071935155E-4</v>
      </c>
      <c r="P1139" s="90">
        <v>8.5430352921310362E-4</v>
      </c>
      <c r="Q1139" s="102">
        <v>2.6177003227045069E-3</v>
      </c>
      <c r="R1139" s="89">
        <v>7.2521479229989872E-4</v>
      </c>
      <c r="S1139" s="90">
        <v>1.0107279635258358E-3</v>
      </c>
      <c r="T1139" s="102">
        <v>3.3851713292362309E-3</v>
      </c>
      <c r="U1139" s="89">
        <v>1.8834416E-3</v>
      </c>
      <c r="V1139" s="90">
        <v>5.114315415E-3</v>
      </c>
      <c r="W1139" s="102">
        <v>2.9159527470798176E-2</v>
      </c>
      <c r="X1139" s="89">
        <v>5.3637409999999998E-4</v>
      </c>
      <c r="Y1139" s="90">
        <v>9.2769095999999996E-4</v>
      </c>
      <c r="Z1139" s="102">
        <v>5.4299996931369676E-3</v>
      </c>
      <c r="AA1139" s="89">
        <v>3.0627255999999999E-3</v>
      </c>
      <c r="AB1139" s="90">
        <v>4.2334053099999996E-3</v>
      </c>
      <c r="AC1139" s="102">
        <v>6.4253347332232464E-3</v>
      </c>
      <c r="AD1139" s="89">
        <v>1.3780202000000001E-3</v>
      </c>
      <c r="AE1139" s="90">
        <v>2.0595868799999999E-3</v>
      </c>
      <c r="AF1139" s="102">
        <v>2.3926742705052701E-3</v>
      </c>
      <c r="AG1139" s="89">
        <v>5.9107513000000002E-3</v>
      </c>
      <c r="AH1139" s="90">
        <v>1.4680792885E-2</v>
      </c>
      <c r="AI1139" s="102">
        <v>6.414759422321166E-2</v>
      </c>
      <c r="AJ1139" s="89">
        <v>9.5109509999999994E-2</v>
      </c>
      <c r="AK1139" s="90">
        <v>6.1846183999999998E-2</v>
      </c>
      <c r="AL1139" s="104">
        <v>6.1846183999999998E-2</v>
      </c>
    </row>
    <row r="1140" spans="1:38" x14ac:dyDescent="0.25">
      <c r="A1140" s="71">
        <v>2003</v>
      </c>
      <c r="B1140" s="72">
        <v>15</v>
      </c>
      <c r="C1140" s="89">
        <v>1.71063206</v>
      </c>
      <c r="D1140" s="90">
        <v>0.73873364750000003</v>
      </c>
      <c r="E1140" s="102">
        <v>3.5005595410399954</v>
      </c>
      <c r="F1140" s="89">
        <v>0.16054404</v>
      </c>
      <c r="G1140" s="90">
        <v>0.26858577750000001</v>
      </c>
      <c r="H1140" s="102">
        <v>0.83105789525525275</v>
      </c>
      <c r="I1140" s="89">
        <v>0.30124318</v>
      </c>
      <c r="J1140" s="90">
        <v>2.1692846575</v>
      </c>
      <c r="K1140" s="102">
        <v>3.9317853404306358</v>
      </c>
      <c r="L1140" s="89">
        <v>9.4809480000000002E-2</v>
      </c>
      <c r="M1140" s="90">
        <v>6.1641163499999999E-2</v>
      </c>
      <c r="N1140" s="102">
        <v>0.25952933123842314</v>
      </c>
      <c r="O1140" s="89">
        <v>6.1297467071935155E-4</v>
      </c>
      <c r="P1140" s="90">
        <v>8.5430352921310362E-4</v>
      </c>
      <c r="Q1140" s="102">
        <v>2.6374112976733019E-3</v>
      </c>
      <c r="R1140" s="89">
        <v>7.2521479229989872E-4</v>
      </c>
      <c r="S1140" s="90">
        <v>1.0107279635258358E-3</v>
      </c>
      <c r="T1140" s="102">
        <v>3.443898225504356E-3</v>
      </c>
      <c r="U1140" s="89">
        <v>1.9745088000000001E-3</v>
      </c>
      <c r="V1140" s="90">
        <v>5.2264682450000001E-3</v>
      </c>
      <c r="W1140" s="102">
        <v>2.9361151900042355E-2</v>
      </c>
      <c r="X1140" s="89">
        <v>5.6220740000000003E-4</v>
      </c>
      <c r="Y1140" s="90">
        <v>9.5824269000000005E-4</v>
      </c>
      <c r="Z1140" s="102">
        <v>5.4675576637083223E-3</v>
      </c>
      <c r="AA1140" s="89">
        <v>3.2100067999999999E-3</v>
      </c>
      <c r="AB1140" s="90">
        <v>4.4055429E-3</v>
      </c>
      <c r="AC1140" s="102">
        <v>6.4697829742578197E-3</v>
      </c>
      <c r="AD1140" s="89">
        <v>1.4447268E-3</v>
      </c>
      <c r="AE1140" s="90">
        <v>2.1375090449999999E-3</v>
      </c>
      <c r="AF1140" s="102">
        <v>2.409218431278485E-3</v>
      </c>
      <c r="AG1140" s="89">
        <v>6.1957957999999999E-3</v>
      </c>
      <c r="AH1140" s="90">
        <v>1.5029624510000001E-2</v>
      </c>
      <c r="AI1140" s="102">
        <v>6.4591134819820054E-2</v>
      </c>
      <c r="AJ1140" s="89">
        <v>9.5109509999999994E-2</v>
      </c>
      <c r="AK1140" s="90">
        <v>6.1846183999999998E-2</v>
      </c>
      <c r="AL1140" s="104">
        <v>6.1846183999999998E-2</v>
      </c>
    </row>
    <row r="1141" spans="1:38" x14ac:dyDescent="0.25">
      <c r="A1141" s="71">
        <v>2003</v>
      </c>
      <c r="B1141" s="72">
        <v>16</v>
      </c>
      <c r="C1141" s="89">
        <v>1.77859583</v>
      </c>
      <c r="D1141" s="90">
        <v>0.75196911600000005</v>
      </c>
      <c r="E1141" s="102">
        <v>3.5080570627686587</v>
      </c>
      <c r="F1141" s="89">
        <v>0.16799354999999999</v>
      </c>
      <c r="G1141" s="90">
        <v>0.27762921899999998</v>
      </c>
      <c r="H1141" s="102">
        <v>0.83695929248784984</v>
      </c>
      <c r="I1141" s="89">
        <v>0.30649168999999998</v>
      </c>
      <c r="J1141" s="90">
        <v>2.1740657605</v>
      </c>
      <c r="K1141" s="102">
        <v>3.9475569362768033</v>
      </c>
      <c r="L1141" s="89">
        <v>9.4809480000000002E-2</v>
      </c>
      <c r="M1141" s="90">
        <v>6.1641163499999999E-2</v>
      </c>
      <c r="N1141" s="102">
        <v>0.25976938527655474</v>
      </c>
      <c r="O1141" s="89">
        <v>6.1297467071935155E-4</v>
      </c>
      <c r="P1141" s="90">
        <v>8.5430352921310362E-4</v>
      </c>
      <c r="Q1141" s="102">
        <v>2.6561318384678732E-3</v>
      </c>
      <c r="R1141" s="89">
        <v>7.2521479229989872E-4</v>
      </c>
      <c r="S1141" s="90">
        <v>1.0107279635258358E-3</v>
      </c>
      <c r="T1141" s="102">
        <v>3.5045839650127589E-3</v>
      </c>
      <c r="U1141" s="89">
        <v>2.0664750999999999E-3</v>
      </c>
      <c r="V1141" s="90">
        <v>5.3417945200000001E-3</v>
      </c>
      <c r="W1141" s="102">
        <v>2.9569566136055946E-2</v>
      </c>
      <c r="X1141" s="89">
        <v>5.8866889999999996E-4</v>
      </c>
      <c r="Y1141" s="90">
        <v>9.8995342500000005E-4</v>
      </c>
      <c r="Z1141" s="102">
        <v>5.5063711712428328E-3</v>
      </c>
      <c r="AA1141" s="89">
        <v>3.3603984999999999E-3</v>
      </c>
      <c r="AB1141" s="90">
        <v>4.5835372800000001E-3</v>
      </c>
      <c r="AC1141" s="102">
        <v>6.5157054637930718E-3</v>
      </c>
      <c r="AD1141" s="89">
        <v>1.5122315999999999E-3</v>
      </c>
      <c r="AE1141" s="90">
        <v>2.2179605350000002E-3</v>
      </c>
      <c r="AF1141" s="102">
        <v>2.4263202286523553E-3</v>
      </c>
      <c r="AG1141" s="89">
        <v>6.4848967000000002E-3</v>
      </c>
      <c r="AH1141" s="90">
        <v>1.538880166E-2</v>
      </c>
      <c r="AI1141" s="102">
        <v>6.5049728479227881E-2</v>
      </c>
      <c r="AJ1141" s="89">
        <v>9.5109509999999994E-2</v>
      </c>
      <c r="AK1141" s="90">
        <v>6.1846183999999998E-2</v>
      </c>
      <c r="AL1141" s="104">
        <v>6.1846183999999998E-2</v>
      </c>
    </row>
    <row r="1142" spans="1:38" x14ac:dyDescent="0.25">
      <c r="A1142" s="71">
        <v>2003</v>
      </c>
      <c r="B1142" s="72">
        <v>17</v>
      </c>
      <c r="C1142" s="89">
        <v>1.8489395799999999</v>
      </c>
      <c r="D1142" s="90">
        <v>0.76595301800000004</v>
      </c>
      <c r="E1142" s="102">
        <v>3.5157696283042301</v>
      </c>
      <c r="F1142" s="89">
        <v>0.17561992000000001</v>
      </c>
      <c r="G1142" s="90">
        <v>0.2869978145</v>
      </c>
      <c r="H1142" s="102">
        <v>0.84303126081620605</v>
      </c>
      <c r="I1142" s="89">
        <v>0.31167439000000002</v>
      </c>
      <c r="J1142" s="90">
        <v>2.1786996264999998</v>
      </c>
      <c r="K1142" s="102">
        <v>3.9637723570093244</v>
      </c>
      <c r="L1142" s="89">
        <v>9.4809480000000002E-2</v>
      </c>
      <c r="M1142" s="90">
        <v>6.1641163499999999E-2</v>
      </c>
      <c r="N1142" s="102">
        <v>0.26001593308878029</v>
      </c>
      <c r="O1142" s="89">
        <v>6.1297467071935155E-4</v>
      </c>
      <c r="P1142" s="90">
        <v>8.5430352921310362E-4</v>
      </c>
      <c r="Q1142" s="102">
        <v>2.6754036539834523E-3</v>
      </c>
      <c r="R1142" s="89">
        <v>7.2521479229989872E-4</v>
      </c>
      <c r="S1142" s="90">
        <v>1.0107279635258358E-3</v>
      </c>
      <c r="T1142" s="102">
        <v>3.5670835921294275E-3</v>
      </c>
      <c r="U1142" s="89">
        <v>2.1605222999999999E-3</v>
      </c>
      <c r="V1142" s="90">
        <v>5.4614089299999998E-3</v>
      </c>
      <c r="W1142" s="102">
        <v>2.9784089341910461E-2</v>
      </c>
      <c r="X1142" s="89">
        <v>6.1437160000000005E-4</v>
      </c>
      <c r="Y1142" s="90">
        <v>1.0227868350000001E-3</v>
      </c>
      <c r="Z1142" s="102">
        <v>5.5463087775322918E-3</v>
      </c>
      <c r="AA1142" s="89">
        <v>3.5118710000000002E-3</v>
      </c>
      <c r="AB1142" s="90">
        <v>4.7693397900000004E-3</v>
      </c>
      <c r="AC1142" s="102">
        <v>6.5629843015152563E-3</v>
      </c>
      <c r="AD1142" s="89">
        <v>1.5800486999999999E-3</v>
      </c>
      <c r="AE1142" s="90">
        <v>2.3017548199999998E-3</v>
      </c>
      <c r="AF1142" s="102">
        <v>2.4439241751485928E-3</v>
      </c>
      <c r="AG1142" s="89">
        <v>6.7784795999999998E-3</v>
      </c>
      <c r="AH1142" s="90">
        <v>1.5760860434999999E-2</v>
      </c>
      <c r="AI1142" s="102">
        <v>6.5521597134757997E-2</v>
      </c>
      <c r="AJ1142" s="89">
        <v>9.5109509999999994E-2</v>
      </c>
      <c r="AK1142" s="90">
        <v>6.1846183999999998E-2</v>
      </c>
      <c r="AL1142" s="104">
        <v>6.1846183999999998E-2</v>
      </c>
    </row>
    <row r="1143" spans="1:38" x14ac:dyDescent="0.25">
      <c r="A1143" s="71">
        <v>2003</v>
      </c>
      <c r="B1143" s="72">
        <v>18</v>
      </c>
      <c r="C1143" s="89">
        <v>1.9213446599999999</v>
      </c>
      <c r="D1143" s="90">
        <v>0.78070075149999996</v>
      </c>
      <c r="E1143" s="102">
        <v>3.517120538682982</v>
      </c>
      <c r="F1143" s="89">
        <v>0.18338049000000001</v>
      </c>
      <c r="G1143" s="90">
        <v>0.2968216635</v>
      </c>
      <c r="H1143" s="102">
        <v>0.84882836418178231</v>
      </c>
      <c r="I1143" s="89">
        <v>0.31662835</v>
      </c>
      <c r="J1143" s="90">
        <v>2.1831370479999999</v>
      </c>
      <c r="K1143" s="102">
        <v>3.9766058577324435</v>
      </c>
      <c r="L1143" s="89">
        <v>9.4809480000000002E-2</v>
      </c>
      <c r="M1143" s="90">
        <v>6.1641163499999999E-2</v>
      </c>
      <c r="N1143" s="102">
        <v>0.26026554227734366</v>
      </c>
      <c r="O1143" s="89">
        <v>6.1297467071935155E-4</v>
      </c>
      <c r="P1143" s="90">
        <v>8.5430352921310362E-4</v>
      </c>
      <c r="Q1143" s="102">
        <v>2.693800156920076E-3</v>
      </c>
      <c r="R1143" s="89">
        <v>7.2521479229989872E-4</v>
      </c>
      <c r="S1143" s="90">
        <v>1.0107279635258358E-3</v>
      </c>
      <c r="T1143" s="102">
        <v>3.6301959602336236E-3</v>
      </c>
      <c r="U1143" s="89">
        <v>2.2554092E-3</v>
      </c>
      <c r="V1143" s="90">
        <v>5.585915835E-3</v>
      </c>
      <c r="W1143" s="102">
        <v>2.9988933911064383E-2</v>
      </c>
      <c r="X1143" s="89">
        <v>6.4173219999999996E-4</v>
      </c>
      <c r="Y1143" s="90">
        <v>1.0572662100000001E-3</v>
      </c>
      <c r="Z1143" s="102">
        <v>5.5844557090001202E-3</v>
      </c>
      <c r="AA1143" s="89">
        <v>3.6669518000000002E-3</v>
      </c>
      <c r="AB1143" s="90">
        <v>4.9634492049999996E-3</v>
      </c>
      <c r="AC1143" s="102">
        <v>6.6081120977024435E-3</v>
      </c>
      <c r="AD1143" s="89">
        <v>1.6498909000000001E-3</v>
      </c>
      <c r="AE1143" s="90">
        <v>2.3894451850000002E-3</v>
      </c>
      <c r="AF1143" s="102">
        <v>2.4607312719971712E-3</v>
      </c>
      <c r="AG1143" s="89">
        <v>7.0772494E-3</v>
      </c>
      <c r="AH1143" s="90">
        <v>1.6148886585000001E-2</v>
      </c>
      <c r="AI1143" s="102">
        <v>6.597226926554664E-2</v>
      </c>
      <c r="AJ1143" s="89">
        <v>9.5109509999999994E-2</v>
      </c>
      <c r="AK1143" s="90">
        <v>6.1846183999999998E-2</v>
      </c>
      <c r="AL1143" s="104">
        <v>6.1846183999999998E-2</v>
      </c>
    </row>
    <row r="1144" spans="1:38" x14ac:dyDescent="0.25">
      <c r="A1144" s="71">
        <v>2003</v>
      </c>
      <c r="B1144" s="72">
        <v>19</v>
      </c>
      <c r="C1144" s="89">
        <v>1.99643225</v>
      </c>
      <c r="D1144" s="90">
        <v>0.79635641749999997</v>
      </c>
      <c r="E1144" s="102">
        <v>3.5248730885006552</v>
      </c>
      <c r="F1144" s="89">
        <v>0.19124915000000001</v>
      </c>
      <c r="G1144" s="90">
        <v>0.30709597799999999</v>
      </c>
      <c r="H1144" s="102">
        <v>0.85493232249109719</v>
      </c>
      <c r="I1144" s="89">
        <v>0.32151352999999999</v>
      </c>
      <c r="J1144" s="90">
        <v>2.1874771165000002</v>
      </c>
      <c r="K1144" s="102">
        <v>3.992915363871941</v>
      </c>
      <c r="L1144" s="89">
        <v>9.4809480000000002E-2</v>
      </c>
      <c r="M1144" s="90">
        <v>6.1641163499999999E-2</v>
      </c>
      <c r="N1144" s="102">
        <v>0.26051351804426953</v>
      </c>
      <c r="O1144" s="89">
        <v>6.1297467071935155E-4</v>
      </c>
      <c r="P1144" s="90">
        <v>8.5430352921310362E-4</v>
      </c>
      <c r="Q1144" s="102">
        <v>2.7131677438706802E-3</v>
      </c>
      <c r="R1144" s="89">
        <v>7.2521479229989872E-4</v>
      </c>
      <c r="S1144" s="90">
        <v>1.0107279635258358E-3</v>
      </c>
      <c r="T1144" s="102">
        <v>3.692999805928673E-3</v>
      </c>
      <c r="U1144" s="89">
        <v>2.3524066999999998E-3</v>
      </c>
      <c r="V1144" s="90">
        <v>5.7159145449999999E-3</v>
      </c>
      <c r="W1144" s="102">
        <v>3.0204569475765563E-2</v>
      </c>
      <c r="X1144" s="89">
        <v>6.6993260000000002E-4</v>
      </c>
      <c r="Y1144" s="90">
        <v>1.093157815E-3</v>
      </c>
      <c r="Z1144" s="102">
        <v>5.6246131134998741E-3</v>
      </c>
      <c r="AA1144" s="89">
        <v>3.8257714000000001E-3</v>
      </c>
      <c r="AB1144" s="90">
        <v>5.1675249600000002E-3</v>
      </c>
      <c r="AC1144" s="102">
        <v>6.6556283669753124E-3</v>
      </c>
      <c r="AD1144" s="89">
        <v>1.7213459999999999E-3</v>
      </c>
      <c r="AE1144" s="90">
        <v>2.4815105099999998E-3</v>
      </c>
      <c r="AF1144" s="102">
        <v>2.4784275361848644E-3</v>
      </c>
      <c r="AG1144" s="89">
        <v>7.3827084000000001E-3</v>
      </c>
      <c r="AH1144" s="90">
        <v>1.6554426444999999E-2</v>
      </c>
      <c r="AI1144" s="102">
        <v>6.6446656198219392E-2</v>
      </c>
      <c r="AJ1144" s="89">
        <v>9.5109509999999994E-2</v>
      </c>
      <c r="AK1144" s="90">
        <v>6.1846183999999998E-2</v>
      </c>
      <c r="AL1144" s="104">
        <v>6.1846183999999998E-2</v>
      </c>
    </row>
    <row r="1145" spans="1:38" x14ac:dyDescent="0.25">
      <c r="A1145" s="71">
        <v>2003</v>
      </c>
      <c r="B1145" s="72">
        <v>20</v>
      </c>
      <c r="C1145" s="89">
        <v>2.0740917099999998</v>
      </c>
      <c r="D1145" s="90">
        <v>0.81302974750000001</v>
      </c>
      <c r="E1145" s="102">
        <v>3.5323923183620569</v>
      </c>
      <c r="F1145" s="89">
        <v>0.19933634</v>
      </c>
      <c r="G1145" s="90">
        <v>0.31793922600000002</v>
      </c>
      <c r="H1145" s="102">
        <v>0.8608454296863246</v>
      </c>
      <c r="I1145" s="89">
        <v>0.32627042000000001</v>
      </c>
      <c r="J1145" s="90">
        <v>2.1917127155</v>
      </c>
      <c r="K1145" s="102">
        <v>4.0087264014187722</v>
      </c>
      <c r="L1145" s="89">
        <v>9.4809480000000002E-2</v>
      </c>
      <c r="M1145" s="90">
        <v>6.1641163499999999E-2</v>
      </c>
      <c r="N1145" s="102">
        <v>0.26075367958904944</v>
      </c>
      <c r="O1145" s="89">
        <v>6.1297467071935155E-4</v>
      </c>
      <c r="P1145" s="90">
        <v>8.5430352921310362E-4</v>
      </c>
      <c r="Q1145" s="102">
        <v>2.733426423707257E-3</v>
      </c>
      <c r="R1145" s="89">
        <v>7.2521479229989872E-4</v>
      </c>
      <c r="S1145" s="90">
        <v>1.0107279635258358E-3</v>
      </c>
      <c r="T1145" s="102">
        <v>3.753846910325727E-3</v>
      </c>
      <c r="U1145" s="89">
        <v>2.4520620000000001E-3</v>
      </c>
      <c r="V1145" s="90">
        <v>5.8524436150000003E-3</v>
      </c>
      <c r="W1145" s="102">
        <v>3.0413483732414891E-2</v>
      </c>
      <c r="X1145" s="89">
        <v>6.9750469999999996E-4</v>
      </c>
      <c r="Y1145" s="90">
        <v>1.131136325E-3</v>
      </c>
      <c r="Z1145" s="102">
        <v>5.6635124121982667E-3</v>
      </c>
      <c r="AA1145" s="89">
        <v>3.9873297999999998E-3</v>
      </c>
      <c r="AB1145" s="90">
        <v>5.3829902299999998E-3</v>
      </c>
      <c r="AC1145" s="102">
        <v>6.7016644071167565E-3</v>
      </c>
      <c r="AD1145" s="89">
        <v>1.7937713000000001E-3</v>
      </c>
      <c r="AE1145" s="90">
        <v>2.5787882650000001E-3</v>
      </c>
      <c r="AF1145" s="102">
        <v>2.4955679863744484E-3</v>
      </c>
      <c r="AG1145" s="89">
        <v>7.6947754999999998E-3</v>
      </c>
      <c r="AH1145" s="90">
        <v>1.6980369780000001E-2</v>
      </c>
      <c r="AI1145" s="102">
        <v>6.6906165408153764E-2</v>
      </c>
      <c r="AJ1145" s="89">
        <v>9.5109509999999994E-2</v>
      </c>
      <c r="AK1145" s="90">
        <v>6.1846183999999998E-2</v>
      </c>
      <c r="AL1145" s="104">
        <v>6.1846183999999998E-2</v>
      </c>
    </row>
    <row r="1146" spans="1:38" x14ac:dyDescent="0.25">
      <c r="A1146" s="71">
        <v>2003</v>
      </c>
      <c r="B1146" s="72">
        <v>21</v>
      </c>
      <c r="C1146" s="89">
        <v>2.1547496900000001</v>
      </c>
      <c r="D1146" s="90">
        <v>0.83080296350000005</v>
      </c>
      <c r="E1146" s="102">
        <v>3.5394094062164552</v>
      </c>
      <c r="F1146" s="89">
        <v>0.20769193</v>
      </c>
      <c r="G1146" s="90">
        <v>0.32942002650000002</v>
      </c>
      <c r="H1146" s="102">
        <v>0.86636913450988962</v>
      </c>
      <c r="I1146" s="89">
        <v>0.33087707</v>
      </c>
      <c r="J1146" s="90">
        <v>2.1958684239999999</v>
      </c>
      <c r="K1146" s="102">
        <v>4.0235066129248498</v>
      </c>
      <c r="L1146" s="89">
        <v>9.4809480000000002E-2</v>
      </c>
      <c r="M1146" s="90">
        <v>6.1641163499999999E-2</v>
      </c>
      <c r="N1146" s="102">
        <v>0.2609793206528076</v>
      </c>
      <c r="O1146" s="89">
        <v>6.1297467071935155E-4</v>
      </c>
      <c r="P1146" s="90">
        <v>8.5430352921310362E-4</v>
      </c>
      <c r="Q1146" s="102">
        <v>2.7509683064487448E-3</v>
      </c>
      <c r="R1146" s="89">
        <v>7.2521479229989872E-4</v>
      </c>
      <c r="S1146" s="90">
        <v>1.0107279635258358E-3</v>
      </c>
      <c r="T1146" s="102">
        <v>3.8106490149816185E-3</v>
      </c>
      <c r="U1146" s="89">
        <v>2.5546677999999999E-3</v>
      </c>
      <c r="V1146" s="90">
        <v>5.9963543100000002E-3</v>
      </c>
      <c r="W1146" s="102">
        <v>3.0608707195864577E-2</v>
      </c>
      <c r="X1146" s="89">
        <v>7.2654930000000005E-4</v>
      </c>
      <c r="Y1146" s="90">
        <v>1.171185735E-3</v>
      </c>
      <c r="Z1146" s="102">
        <v>5.6998528344415775E-3</v>
      </c>
      <c r="AA1146" s="89">
        <v>4.1528386E-3</v>
      </c>
      <c r="AB1146" s="90">
        <v>5.6109720500000003E-3</v>
      </c>
      <c r="AC1146" s="102">
        <v>6.744671821524756E-3</v>
      </c>
      <c r="AD1146" s="89">
        <v>1.8685934999999999E-3</v>
      </c>
      <c r="AE1146" s="90">
        <v>2.6815888150000002E-3</v>
      </c>
      <c r="AF1146" s="102">
        <v>2.5115848612875598E-3</v>
      </c>
      <c r="AG1146" s="89">
        <v>8.0150043999999993E-3</v>
      </c>
      <c r="AH1146" s="90">
        <v>1.7430220650000001E-2</v>
      </c>
      <c r="AI1146" s="102">
        <v>6.7335603713529812E-2</v>
      </c>
      <c r="AJ1146" s="89">
        <v>9.5109509999999994E-2</v>
      </c>
      <c r="AK1146" s="90">
        <v>6.1846183999999998E-2</v>
      </c>
      <c r="AL1146" s="104">
        <v>6.1846183999999998E-2</v>
      </c>
    </row>
    <row r="1147" spans="1:38" x14ac:dyDescent="0.25">
      <c r="A1147" s="71">
        <v>2003</v>
      </c>
      <c r="B1147" s="72">
        <v>22</v>
      </c>
      <c r="C1147" s="89">
        <v>2.2384293300000002</v>
      </c>
      <c r="D1147" s="90">
        <v>0.84978125900000001</v>
      </c>
      <c r="E1147" s="102">
        <v>3.5457393356907754</v>
      </c>
      <c r="F1147" s="89">
        <v>0.21613742999999999</v>
      </c>
      <c r="G1147" s="90">
        <v>0.34159365549999998</v>
      </c>
      <c r="H1147" s="102">
        <v>0.87135068568026786</v>
      </c>
      <c r="I1147" s="89">
        <v>0.33531791</v>
      </c>
      <c r="J1147" s="90">
        <v>2.1999772405</v>
      </c>
      <c r="K1147" s="102">
        <v>4.0368077356153282</v>
      </c>
      <c r="L1147" s="89">
        <v>9.4809480000000002E-2</v>
      </c>
      <c r="M1147" s="90">
        <v>6.1641163499999999E-2</v>
      </c>
      <c r="N1147" s="102">
        <v>0.26118166030709439</v>
      </c>
      <c r="O1147" s="89">
        <v>6.1297467071935155E-4</v>
      </c>
      <c r="P1147" s="90">
        <v>8.5430352921310362E-4</v>
      </c>
      <c r="Q1147" s="102">
        <v>2.7667799729024461E-3</v>
      </c>
      <c r="R1147" s="89">
        <v>7.2521479229989872E-4</v>
      </c>
      <c r="S1147" s="90">
        <v>1.0107279635258358E-3</v>
      </c>
      <c r="T1147" s="102">
        <v>3.861930485484626E-3</v>
      </c>
      <c r="U1147" s="89">
        <v>2.6589313999999999E-3</v>
      </c>
      <c r="V1147" s="90">
        <v>6.1487839400000003E-3</v>
      </c>
      <c r="W1147" s="102">
        <v>3.0784694174875508E-2</v>
      </c>
      <c r="X1147" s="89">
        <v>7.5664880000000001E-4</v>
      </c>
      <c r="Y1147" s="90">
        <v>1.213903675E-3</v>
      </c>
      <c r="Z1147" s="102">
        <v>5.7326296514305227E-3</v>
      </c>
      <c r="AA1147" s="89">
        <v>4.3232167000000002E-3</v>
      </c>
      <c r="AB1147" s="90">
        <v>5.8528217999999996E-3</v>
      </c>
      <c r="AC1147" s="102">
        <v>6.7834489067235808E-3</v>
      </c>
      <c r="AD1147" s="89">
        <v>1.9451294E-3</v>
      </c>
      <c r="AE1147" s="90">
        <v>2.79057055E-3</v>
      </c>
      <c r="AF1147" s="102">
        <v>2.5260202766624004E-3</v>
      </c>
      <c r="AG1147" s="89">
        <v>8.3437405999999999E-3</v>
      </c>
      <c r="AH1147" s="90">
        <v>1.790643372E-2</v>
      </c>
      <c r="AI1147" s="102">
        <v>6.7722735034180637E-2</v>
      </c>
      <c r="AJ1147" s="89">
        <v>9.5109509999999994E-2</v>
      </c>
      <c r="AK1147" s="90">
        <v>6.1846183999999998E-2</v>
      </c>
      <c r="AL1147" s="104">
        <v>6.1846183999999998E-2</v>
      </c>
    </row>
    <row r="1148" spans="1:38" x14ac:dyDescent="0.25">
      <c r="A1148" s="71">
        <v>2003</v>
      </c>
      <c r="B1148" s="72">
        <v>23</v>
      </c>
      <c r="C1148" s="89">
        <v>2.3253833699999999</v>
      </c>
      <c r="D1148" s="90">
        <v>0.87017039299999999</v>
      </c>
      <c r="E1148" s="102">
        <v>3.5509889016860705</v>
      </c>
      <c r="F1148" s="89">
        <v>0.22495088999999999</v>
      </c>
      <c r="G1148" s="90">
        <v>0.35452890450000002</v>
      </c>
      <c r="H1148" s="102">
        <v>0.87548063861206527</v>
      </c>
      <c r="I1148" s="89">
        <v>0.33977727000000002</v>
      </c>
      <c r="J1148" s="90">
        <v>2.2041041725000001</v>
      </c>
      <c r="K1148" s="102">
        <v>4.0478544494814344</v>
      </c>
      <c r="L1148" s="89">
        <v>9.4809480000000002E-2</v>
      </c>
      <c r="M1148" s="90">
        <v>6.1641163499999999E-2</v>
      </c>
      <c r="N1148" s="102">
        <v>0.26134989780183898</v>
      </c>
      <c r="O1148" s="89">
        <v>6.1297467071935155E-4</v>
      </c>
      <c r="P1148" s="90">
        <v>8.5430352921310362E-4</v>
      </c>
      <c r="Q1148" s="102">
        <v>2.7799015645781533E-3</v>
      </c>
      <c r="R1148" s="89">
        <v>7.2521479229989872E-4</v>
      </c>
      <c r="S1148" s="90">
        <v>1.0107279635258358E-3</v>
      </c>
      <c r="T1148" s="102">
        <v>3.9044226073541911E-3</v>
      </c>
      <c r="U1148" s="89">
        <v>2.7667485E-3</v>
      </c>
      <c r="V1148" s="90">
        <v>6.3103712500000003E-3</v>
      </c>
      <c r="W1148" s="102">
        <v>3.0930571536356512E-2</v>
      </c>
      <c r="X1148" s="89">
        <v>7.870606E-4</v>
      </c>
      <c r="Y1148" s="90">
        <v>1.2593109050000001E-3</v>
      </c>
      <c r="Z1148" s="102">
        <v>5.7598040641693212E-3</v>
      </c>
      <c r="AA1148" s="89">
        <v>4.4987053999999997E-3</v>
      </c>
      <c r="AB1148" s="90">
        <v>6.1107300899999996E-3</v>
      </c>
      <c r="AC1148" s="102">
        <v>6.8156130655470642E-3</v>
      </c>
      <c r="AD1148" s="89">
        <v>2.0241629999999998E-3</v>
      </c>
      <c r="AE1148" s="90">
        <v>2.9068908550000001E-3</v>
      </c>
      <c r="AF1148" s="102">
        <v>2.5380029585350297E-3</v>
      </c>
      <c r="AG1148" s="89">
        <v>8.6809544999999991E-3</v>
      </c>
      <c r="AH1148" s="90">
        <v>1.8412177960000001E-2</v>
      </c>
      <c r="AI1148" s="102">
        <v>6.8043707676132631E-2</v>
      </c>
      <c r="AJ1148" s="89">
        <v>9.5109509999999994E-2</v>
      </c>
      <c r="AK1148" s="90">
        <v>6.1846183999999998E-2</v>
      </c>
      <c r="AL1148" s="104">
        <v>6.1846183999999998E-2</v>
      </c>
    </row>
    <row r="1149" spans="1:38" x14ac:dyDescent="0.25">
      <c r="A1149" s="71">
        <v>2003</v>
      </c>
      <c r="B1149" s="72">
        <v>24</v>
      </c>
      <c r="C1149" s="89">
        <v>2.4157565499999998</v>
      </c>
      <c r="D1149" s="90">
        <v>0.89200979049999995</v>
      </c>
      <c r="E1149" s="102">
        <v>3.5548810549394307</v>
      </c>
      <c r="F1149" s="89">
        <v>0.23387026999999999</v>
      </c>
      <c r="G1149" s="90">
        <v>0.36834205549999999</v>
      </c>
      <c r="H1149" s="102">
        <v>0.8785466099964383</v>
      </c>
      <c r="I1149" s="89">
        <v>0.34408684</v>
      </c>
      <c r="J1149" s="90">
        <v>2.2081894425000002</v>
      </c>
      <c r="K1149" s="102">
        <v>4.0560417604340655</v>
      </c>
      <c r="L1149" s="89">
        <v>9.4809480000000002E-2</v>
      </c>
      <c r="M1149" s="90">
        <v>6.1641163499999999E-2</v>
      </c>
      <c r="N1149" s="102">
        <v>0.26147407807171241</v>
      </c>
      <c r="O1149" s="89">
        <v>6.1297467071935155E-4</v>
      </c>
      <c r="P1149" s="90">
        <v>8.5430352921310362E-4</v>
      </c>
      <c r="Q1149" s="102">
        <v>2.7896296641629751E-3</v>
      </c>
      <c r="R1149" s="89">
        <v>7.2521479229989872E-4</v>
      </c>
      <c r="S1149" s="90">
        <v>1.0107279635258358E-3</v>
      </c>
      <c r="T1149" s="102">
        <v>3.9359544286638112E-3</v>
      </c>
      <c r="U1149" s="89">
        <v>2.8769625E-3</v>
      </c>
      <c r="V1149" s="90">
        <v>6.4823910600000003E-3</v>
      </c>
      <c r="W1149" s="102">
        <v>3.103891703841645E-2</v>
      </c>
      <c r="X1149" s="89">
        <v>8.1850209999999996E-4</v>
      </c>
      <c r="Y1149" s="90">
        <v>1.30761994E-3</v>
      </c>
      <c r="Z1149" s="102">
        <v>5.7799742919463432E-3</v>
      </c>
      <c r="AA1149" s="89">
        <v>4.6780633999999998E-3</v>
      </c>
      <c r="AB1149" s="90">
        <v>6.3858906200000001E-3</v>
      </c>
      <c r="AC1149" s="102">
        <v>6.8394668617056233E-3</v>
      </c>
      <c r="AD1149" s="89">
        <v>2.1050660000000001E-3</v>
      </c>
      <c r="AE1149" s="90">
        <v>3.0308223850000001E-3</v>
      </c>
      <c r="AF1149" s="102">
        <v>2.5468809095247481E-3</v>
      </c>
      <c r="AG1149" s="89">
        <v>9.0285911999999999E-3</v>
      </c>
      <c r="AH1149" s="90">
        <v>1.8950911715000001E-2</v>
      </c>
      <c r="AI1149" s="102">
        <v>6.8281912989801935E-2</v>
      </c>
      <c r="AJ1149" s="89">
        <v>9.5109509999999994E-2</v>
      </c>
      <c r="AK1149" s="90">
        <v>6.1846183999999998E-2</v>
      </c>
      <c r="AL1149" s="104">
        <v>6.1846183999999998E-2</v>
      </c>
    </row>
    <row r="1150" spans="1:38" x14ac:dyDescent="0.25">
      <c r="A1150" s="71">
        <v>2003</v>
      </c>
      <c r="B1150" s="72">
        <v>25</v>
      </c>
      <c r="C1150" s="89">
        <v>2.4157565499999998</v>
      </c>
      <c r="D1150" s="90">
        <v>0.89200979049999995</v>
      </c>
      <c r="E1150" s="102">
        <v>3.5571544482589923</v>
      </c>
      <c r="F1150" s="89">
        <v>0.23387026999999999</v>
      </c>
      <c r="G1150" s="90">
        <v>0.36834205549999999</v>
      </c>
      <c r="H1150" s="102">
        <v>0.88034360413573798</v>
      </c>
      <c r="I1150" s="89">
        <v>0.34408684</v>
      </c>
      <c r="J1150" s="90">
        <v>2.2081894425000002</v>
      </c>
      <c r="K1150" s="102">
        <v>4.0608347478321756</v>
      </c>
      <c r="L1150" s="89">
        <v>9.4809480000000002E-2</v>
      </c>
      <c r="M1150" s="90">
        <v>6.1641163499999999E-2</v>
      </c>
      <c r="N1150" s="102">
        <v>0.26154704766706183</v>
      </c>
      <c r="O1150" s="89">
        <v>6.1297467071935155E-4</v>
      </c>
      <c r="P1150" s="90">
        <v>8.5430352921310362E-4</v>
      </c>
      <c r="Q1150" s="102">
        <v>2.7953307261792291E-3</v>
      </c>
      <c r="R1150" s="89">
        <v>7.2521479229989872E-4</v>
      </c>
      <c r="S1150" s="90">
        <v>1.0107279635258358E-3</v>
      </c>
      <c r="T1150" s="102">
        <v>3.9544356063162161E-3</v>
      </c>
      <c r="U1150" s="89">
        <v>2.8769625E-3</v>
      </c>
      <c r="V1150" s="90">
        <v>6.4823910600000003E-3</v>
      </c>
      <c r="W1150" s="102">
        <v>3.1102332177019361E-2</v>
      </c>
      <c r="X1150" s="89">
        <v>8.1850209999999996E-4</v>
      </c>
      <c r="Y1150" s="90">
        <v>1.30761994E-3</v>
      </c>
      <c r="Z1150" s="102">
        <v>5.7917811963315684E-3</v>
      </c>
      <c r="AA1150" s="89">
        <v>4.6780633999999998E-3</v>
      </c>
      <c r="AB1150" s="90">
        <v>6.3858906200000001E-3</v>
      </c>
      <c r="AC1150" s="102">
        <v>6.853446554781868E-3</v>
      </c>
      <c r="AD1150" s="89">
        <v>2.1050660000000001E-3</v>
      </c>
      <c r="AE1150" s="90">
        <v>3.0308223850000001E-3</v>
      </c>
      <c r="AF1150" s="102">
        <v>2.5520866998237066E-3</v>
      </c>
      <c r="AG1150" s="89">
        <v>9.0285911999999999E-3</v>
      </c>
      <c r="AH1150" s="90">
        <v>1.8950911715000001E-2</v>
      </c>
      <c r="AI1150" s="102">
        <v>6.8421670748911881E-2</v>
      </c>
      <c r="AJ1150" s="89">
        <v>9.5109509999999994E-2</v>
      </c>
      <c r="AK1150" s="90">
        <v>6.1846183999999998E-2</v>
      </c>
      <c r="AL1150" s="104">
        <v>6.1846183999999998E-2</v>
      </c>
    </row>
    <row r="1151" spans="1:38" x14ac:dyDescent="0.25">
      <c r="A1151" s="71">
        <v>2003</v>
      </c>
      <c r="B1151" s="72">
        <v>26</v>
      </c>
      <c r="C1151" s="89">
        <v>2.4157565499999998</v>
      </c>
      <c r="D1151" s="90">
        <v>0.89200979049999995</v>
      </c>
      <c r="E1151" s="102">
        <v>3.5574853121008241</v>
      </c>
      <c r="F1151" s="89">
        <v>0.23387026999999999</v>
      </c>
      <c r="G1151" s="90">
        <v>0.36834205549999999</v>
      </c>
      <c r="H1151" s="102">
        <v>0.88059962973009831</v>
      </c>
      <c r="I1151" s="89">
        <v>0.34408684</v>
      </c>
      <c r="J1151" s="90">
        <v>2.2081894425000002</v>
      </c>
      <c r="K1151" s="102">
        <v>4.0615291446248207</v>
      </c>
      <c r="L1151" s="89">
        <v>9.4809480000000002E-2</v>
      </c>
      <c r="M1151" s="90">
        <v>6.1641163499999999E-2</v>
      </c>
      <c r="N1151" s="102">
        <v>0.26155716709561239</v>
      </c>
      <c r="O1151" s="89">
        <v>6.1297467071935155E-4</v>
      </c>
      <c r="P1151" s="90">
        <v>8.5430352921310362E-4</v>
      </c>
      <c r="Q1151" s="102">
        <v>2.7961514037628111E-3</v>
      </c>
      <c r="R1151" s="89">
        <v>7.2521479229989872E-4</v>
      </c>
      <c r="S1151" s="90">
        <v>1.0107279635258358E-3</v>
      </c>
      <c r="T1151" s="102">
        <v>3.9570981557823315E-3</v>
      </c>
      <c r="U1151" s="89">
        <v>2.8769625E-3</v>
      </c>
      <c r="V1151" s="90">
        <v>6.4823910600000003E-3</v>
      </c>
      <c r="W1151" s="102">
        <v>3.1111438325494675E-2</v>
      </c>
      <c r="X1151" s="89">
        <v>8.1850209999999996E-4</v>
      </c>
      <c r="Y1151" s="90">
        <v>1.30761994E-3</v>
      </c>
      <c r="Z1151" s="102">
        <v>5.793493513972678E-3</v>
      </c>
      <c r="AA1151" s="89">
        <v>4.6780633999999998E-3</v>
      </c>
      <c r="AB1151" s="90">
        <v>6.3858906200000001E-3</v>
      </c>
      <c r="AC1151" s="102">
        <v>6.8554605637210905E-3</v>
      </c>
      <c r="AD1151" s="89">
        <v>2.1050660000000001E-3</v>
      </c>
      <c r="AE1151" s="90">
        <v>3.0308223850000001E-3</v>
      </c>
      <c r="AF1151" s="102">
        <v>2.5528407394954989E-3</v>
      </c>
      <c r="AG1151" s="89">
        <v>9.0285911999999999E-3</v>
      </c>
      <c r="AH1151" s="90">
        <v>1.8950911715000001E-2</v>
      </c>
      <c r="AI1151" s="102">
        <v>6.8441731455621477E-2</v>
      </c>
      <c r="AJ1151" s="89">
        <v>9.5109509999999994E-2</v>
      </c>
      <c r="AK1151" s="90">
        <v>6.1846183999999998E-2</v>
      </c>
      <c r="AL1151" s="104">
        <v>6.1846183999999998E-2</v>
      </c>
    </row>
    <row r="1152" spans="1:38" x14ac:dyDescent="0.25">
      <c r="A1152" s="71">
        <v>2003</v>
      </c>
      <c r="B1152" s="72">
        <v>27</v>
      </c>
      <c r="C1152" s="89">
        <v>2.4157565499999998</v>
      </c>
      <c r="D1152" s="90">
        <v>0.89200979049999995</v>
      </c>
      <c r="E1152" s="102">
        <v>3.5573473914085101</v>
      </c>
      <c r="F1152" s="89">
        <v>0.23387026999999999</v>
      </c>
      <c r="G1152" s="90">
        <v>0.36834205549999999</v>
      </c>
      <c r="H1152" s="102">
        <v>0.88049294904754027</v>
      </c>
      <c r="I1152" s="89">
        <v>0.34408684</v>
      </c>
      <c r="J1152" s="90">
        <v>2.2081894425000002</v>
      </c>
      <c r="K1152" s="102">
        <v>4.0612599379872103</v>
      </c>
      <c r="L1152" s="89">
        <v>9.4809480000000002E-2</v>
      </c>
      <c r="M1152" s="90">
        <v>6.1641163499999999E-2</v>
      </c>
      <c r="N1152" s="102">
        <v>0.26155351200573362</v>
      </c>
      <c r="O1152" s="89">
        <v>6.1297467071935155E-4</v>
      </c>
      <c r="P1152" s="90">
        <v>8.5430352921310362E-4</v>
      </c>
      <c r="Q1152" s="102">
        <v>2.7958116939719511E-3</v>
      </c>
      <c r="R1152" s="89">
        <v>7.2521479229989872E-4</v>
      </c>
      <c r="S1152" s="90">
        <v>1.0107279635258358E-3</v>
      </c>
      <c r="T1152" s="102">
        <v>3.9559583264225468E-3</v>
      </c>
      <c r="U1152" s="89">
        <v>2.8769625E-3</v>
      </c>
      <c r="V1152" s="90">
        <v>6.4823910600000003E-3</v>
      </c>
      <c r="W1152" s="102">
        <v>3.1107646395026691E-2</v>
      </c>
      <c r="X1152" s="89">
        <v>8.1850209999999996E-4</v>
      </c>
      <c r="Y1152" s="90">
        <v>1.30761994E-3</v>
      </c>
      <c r="Z1152" s="102">
        <v>5.7927770243996835E-3</v>
      </c>
      <c r="AA1152" s="89">
        <v>4.6780633999999998E-3</v>
      </c>
      <c r="AB1152" s="90">
        <v>6.3858906200000001E-3</v>
      </c>
      <c r="AC1152" s="102">
        <v>6.8546185745044196E-3</v>
      </c>
      <c r="AD1152" s="89">
        <v>2.1050660000000001E-3</v>
      </c>
      <c r="AE1152" s="90">
        <v>3.0308223850000001E-3</v>
      </c>
      <c r="AF1152" s="102">
        <v>2.5525273832998538E-3</v>
      </c>
      <c r="AG1152" s="89">
        <v>9.0285911999999999E-3</v>
      </c>
      <c r="AH1152" s="90">
        <v>1.8950911715000001E-2</v>
      </c>
      <c r="AI1152" s="102">
        <v>6.8433343997444537E-2</v>
      </c>
      <c r="AJ1152" s="89">
        <v>9.5109509999999994E-2</v>
      </c>
      <c r="AK1152" s="90">
        <v>6.1846183999999998E-2</v>
      </c>
      <c r="AL1152" s="104">
        <v>6.1846183999999998E-2</v>
      </c>
    </row>
    <row r="1153" spans="1:38" x14ac:dyDescent="0.25">
      <c r="A1153" s="71">
        <v>2003</v>
      </c>
      <c r="B1153" s="72">
        <v>28</v>
      </c>
      <c r="C1153" s="89">
        <v>2.4157565499999998</v>
      </c>
      <c r="D1153" s="90">
        <v>0.89200979049999995</v>
      </c>
      <c r="E1153" s="102">
        <v>3.5571741951641425</v>
      </c>
      <c r="F1153" s="89">
        <v>0.23387026999999999</v>
      </c>
      <c r="G1153" s="90">
        <v>0.36834205549999999</v>
      </c>
      <c r="H1153" s="102">
        <v>0.88035276240680693</v>
      </c>
      <c r="I1153" s="89">
        <v>0.34408684</v>
      </c>
      <c r="J1153" s="90">
        <v>2.2081894425000002</v>
      </c>
      <c r="K1153" s="102">
        <v>4.0608791031811862</v>
      </c>
      <c r="L1153" s="89">
        <v>9.4809480000000002E-2</v>
      </c>
      <c r="M1153" s="90">
        <v>6.1641163499999999E-2</v>
      </c>
      <c r="N1153" s="102">
        <v>0.26154741532633635</v>
      </c>
      <c r="O1153" s="89">
        <v>6.1297467071935155E-4</v>
      </c>
      <c r="P1153" s="90">
        <v>8.5430352921310362E-4</v>
      </c>
      <c r="Q1153" s="102">
        <v>2.7953675328894448E-3</v>
      </c>
      <c r="R1153" s="89">
        <v>7.2521479229989872E-4</v>
      </c>
      <c r="S1153" s="90">
        <v>1.0107279635258358E-3</v>
      </c>
      <c r="T1153" s="102">
        <v>3.9545237196844654E-3</v>
      </c>
      <c r="U1153" s="89">
        <v>2.8769625E-3</v>
      </c>
      <c r="V1153" s="90">
        <v>6.4823910600000003E-3</v>
      </c>
      <c r="W1153" s="102">
        <v>3.1102735262660296E-2</v>
      </c>
      <c r="X1153" s="89">
        <v>8.1850209999999996E-4</v>
      </c>
      <c r="Y1153" s="90">
        <v>1.30761994E-3</v>
      </c>
      <c r="Z1153" s="102">
        <v>5.7918593522453985E-3</v>
      </c>
      <c r="AA1153" s="89">
        <v>4.6780633999999998E-3</v>
      </c>
      <c r="AB1153" s="90">
        <v>6.3858906200000001E-3</v>
      </c>
      <c r="AC1153" s="102">
        <v>6.8535389962779067E-3</v>
      </c>
      <c r="AD1153" s="89">
        <v>2.1050660000000001E-3</v>
      </c>
      <c r="AE1153" s="90">
        <v>3.0308223850000001E-3</v>
      </c>
      <c r="AF1153" s="102">
        <v>2.5521201219445761E-3</v>
      </c>
      <c r="AG1153" s="89">
        <v>9.0285911999999999E-3</v>
      </c>
      <c r="AH1153" s="90">
        <v>1.8950911715000001E-2</v>
      </c>
      <c r="AI1153" s="102">
        <v>6.8422487265965518E-2</v>
      </c>
      <c r="AJ1153" s="89">
        <v>9.5109509999999994E-2</v>
      </c>
      <c r="AK1153" s="90">
        <v>6.1846183999999998E-2</v>
      </c>
      <c r="AL1153" s="104">
        <v>6.1846183999999998E-2</v>
      </c>
    </row>
    <row r="1154" spans="1:38" x14ac:dyDescent="0.25">
      <c r="A1154" s="71">
        <v>2003</v>
      </c>
      <c r="B1154" s="72">
        <v>29</v>
      </c>
      <c r="C1154" s="89">
        <v>2.4157565499999998</v>
      </c>
      <c r="D1154" s="90">
        <v>0.89200979049999995</v>
      </c>
      <c r="E1154" s="102">
        <v>3.5569726749242916</v>
      </c>
      <c r="F1154" s="89">
        <v>0.23387026999999999</v>
      </c>
      <c r="G1154" s="90">
        <v>0.36834205549999999</v>
      </c>
      <c r="H1154" s="102">
        <v>0.88020123804384343</v>
      </c>
      <c r="I1154" s="89">
        <v>0.34408684</v>
      </c>
      <c r="J1154" s="90">
        <v>2.2081894425000002</v>
      </c>
      <c r="K1154" s="102">
        <v>4.0604730051300422</v>
      </c>
      <c r="L1154" s="89">
        <v>9.4809480000000002E-2</v>
      </c>
      <c r="M1154" s="90">
        <v>6.1641163499999999E-2</v>
      </c>
      <c r="N1154" s="102">
        <v>0.26154116927621446</v>
      </c>
      <c r="O1154" s="89">
        <v>6.1297467071935155E-4</v>
      </c>
      <c r="P1154" s="90">
        <v>8.5430352921310362E-4</v>
      </c>
      <c r="Q1154" s="102">
        <v>2.7948789924003578E-3</v>
      </c>
      <c r="R1154" s="89">
        <v>7.2521479229989872E-4</v>
      </c>
      <c r="S1154" s="90">
        <v>1.0107279635258358E-3</v>
      </c>
      <c r="T1154" s="102">
        <v>3.9529558446728856E-3</v>
      </c>
      <c r="U1154" s="89">
        <v>2.8769625E-3</v>
      </c>
      <c r="V1154" s="90">
        <v>6.4823910600000003E-3</v>
      </c>
      <c r="W1154" s="102">
        <v>3.1097313761668455E-2</v>
      </c>
      <c r="X1154" s="89">
        <v>8.1850209999999996E-4</v>
      </c>
      <c r="Y1154" s="90">
        <v>1.30761994E-3</v>
      </c>
      <c r="Z1154" s="102">
        <v>5.7908546130496473E-3</v>
      </c>
      <c r="AA1154" s="89">
        <v>4.6780633999999998E-3</v>
      </c>
      <c r="AB1154" s="90">
        <v>6.3858906200000001E-3</v>
      </c>
      <c r="AC1154" s="102">
        <v>6.8523415384526519E-3</v>
      </c>
      <c r="AD1154" s="89">
        <v>2.1050660000000001E-3</v>
      </c>
      <c r="AE1154" s="90">
        <v>3.0308223850000001E-3</v>
      </c>
      <c r="AF1154" s="102">
        <v>2.5516776851294996E-3</v>
      </c>
      <c r="AG1154" s="89">
        <v>9.0285911999999999E-3</v>
      </c>
      <c r="AH1154" s="90">
        <v>1.8950911715000001E-2</v>
      </c>
      <c r="AI1154" s="102">
        <v>6.8410530168737521E-2</v>
      </c>
      <c r="AJ1154" s="89">
        <v>9.5109509999999994E-2</v>
      </c>
      <c r="AK1154" s="90">
        <v>6.1846183999999998E-2</v>
      </c>
      <c r="AL1154" s="104">
        <v>6.1846183999999998E-2</v>
      </c>
    </row>
    <row r="1155" spans="1:38" x14ac:dyDescent="0.25">
      <c r="A1155" s="71">
        <v>2003</v>
      </c>
      <c r="B1155" s="72">
        <v>30</v>
      </c>
      <c r="C1155" s="89">
        <v>2.4157565499999998</v>
      </c>
      <c r="D1155" s="90">
        <v>0.89200979049999995</v>
      </c>
      <c r="E1155" s="102">
        <v>3.5567803200520141</v>
      </c>
      <c r="F1155" s="89">
        <v>0.23387026999999999</v>
      </c>
      <c r="G1155" s="90">
        <v>0.36834205549999999</v>
      </c>
      <c r="H1155" s="102">
        <v>0.88004737026505475</v>
      </c>
      <c r="I1155" s="89">
        <v>0.34408684</v>
      </c>
      <c r="J1155" s="90">
        <v>2.2081894425000002</v>
      </c>
      <c r="K1155" s="102">
        <v>4.0600690726152946</v>
      </c>
      <c r="L1155" s="89">
        <v>9.4809480000000002E-2</v>
      </c>
      <c r="M1155" s="90">
        <v>6.1641163499999999E-2</v>
      </c>
      <c r="N1155" s="102">
        <v>0.26153537864037102</v>
      </c>
      <c r="O1155" s="89">
        <v>6.1297467071935155E-4</v>
      </c>
      <c r="P1155" s="90">
        <v>8.5430352921310362E-4</v>
      </c>
      <c r="Q1155" s="102">
        <v>2.794397099441901E-3</v>
      </c>
      <c r="R1155" s="89">
        <v>7.2521479229989872E-4</v>
      </c>
      <c r="S1155" s="90">
        <v>1.0107279635258358E-3</v>
      </c>
      <c r="T1155" s="102">
        <v>3.9513717576794352E-3</v>
      </c>
      <c r="U1155" s="89">
        <v>2.8769625E-3</v>
      </c>
      <c r="V1155" s="90">
        <v>6.4823910600000003E-3</v>
      </c>
      <c r="W1155" s="102">
        <v>3.1091890573818014E-2</v>
      </c>
      <c r="X1155" s="89">
        <v>8.1850209999999996E-4</v>
      </c>
      <c r="Y1155" s="90">
        <v>1.30761994E-3</v>
      </c>
      <c r="Z1155" s="102">
        <v>5.7898429562688756E-3</v>
      </c>
      <c r="AA1155" s="89">
        <v>4.6780633999999998E-3</v>
      </c>
      <c r="AB1155" s="90">
        <v>6.3858906200000001E-3</v>
      </c>
      <c r="AC1155" s="102">
        <v>6.8511478149304089E-3</v>
      </c>
      <c r="AD1155" s="89">
        <v>2.1050660000000001E-3</v>
      </c>
      <c r="AE1155" s="90">
        <v>3.0308223850000001E-3</v>
      </c>
      <c r="AF1155" s="102">
        <v>2.5512350351747991E-3</v>
      </c>
      <c r="AG1155" s="89">
        <v>9.0285911999999999E-3</v>
      </c>
      <c r="AH1155" s="90">
        <v>1.8950911715000001E-2</v>
      </c>
      <c r="AI1155" s="102">
        <v>6.8398566540232991E-2</v>
      </c>
      <c r="AJ1155" s="89">
        <v>9.5109509999999994E-2</v>
      </c>
      <c r="AK1155" s="90">
        <v>6.1846183999999998E-2</v>
      </c>
      <c r="AL1155" s="104">
        <v>6.1846183999999998E-2</v>
      </c>
    </row>
    <row r="1156" spans="1:38" ht="13" x14ac:dyDescent="0.3">
      <c r="A1156" s="71">
        <v>2003</v>
      </c>
      <c r="B1156" s="72">
        <v>31</v>
      </c>
      <c r="C1156" s="89">
        <v>2.4157565499999998</v>
      </c>
      <c r="D1156" s="90">
        <v>0.89200979049999995</v>
      </c>
      <c r="E1156" s="91">
        <v>3.5567803200520141</v>
      </c>
      <c r="F1156" s="89">
        <v>0.23387026999999999</v>
      </c>
      <c r="G1156" s="90">
        <v>0.36834205549999999</v>
      </c>
      <c r="H1156" s="91">
        <v>0.88004737026505475</v>
      </c>
      <c r="I1156" s="89">
        <v>0.34408684</v>
      </c>
      <c r="J1156" s="90">
        <v>2.2081894425000002</v>
      </c>
      <c r="K1156" s="91">
        <v>4.0600690726152946</v>
      </c>
      <c r="L1156" s="89">
        <v>9.4809480000000002E-2</v>
      </c>
      <c r="M1156" s="90">
        <v>6.1641163499999999E-2</v>
      </c>
      <c r="N1156" s="91">
        <v>0.26153537864037102</v>
      </c>
      <c r="O1156" s="89">
        <v>6.1297467071935155E-4</v>
      </c>
      <c r="P1156" s="90">
        <v>8.5430352921310362E-4</v>
      </c>
      <c r="Q1156" s="91">
        <v>2.794397099441901E-3</v>
      </c>
      <c r="R1156" s="89">
        <v>7.2521479229989872E-4</v>
      </c>
      <c r="S1156" s="90">
        <v>1.0107279635258358E-3</v>
      </c>
      <c r="T1156" s="91">
        <v>3.9513717576794352E-3</v>
      </c>
      <c r="U1156" s="89">
        <v>2.8769625E-3</v>
      </c>
      <c r="V1156" s="90">
        <v>6.4823910600000003E-3</v>
      </c>
      <c r="W1156" s="91">
        <v>3.1091890573818014E-2</v>
      </c>
      <c r="X1156" s="89">
        <v>8.1850209999999996E-4</v>
      </c>
      <c r="Y1156" s="90">
        <v>1.30761994E-3</v>
      </c>
      <c r="Z1156" s="91">
        <v>5.7898429562688756E-3</v>
      </c>
      <c r="AA1156" s="89">
        <v>4.6780633999999998E-3</v>
      </c>
      <c r="AB1156" s="90">
        <v>6.3858906200000001E-3</v>
      </c>
      <c r="AC1156" s="91">
        <v>6.8511478149304089E-3</v>
      </c>
      <c r="AD1156" s="89">
        <v>2.1050660000000001E-3</v>
      </c>
      <c r="AE1156" s="90">
        <v>3.0308223850000001E-3</v>
      </c>
      <c r="AF1156" s="91">
        <v>2.5512350351747991E-3</v>
      </c>
      <c r="AG1156" s="89">
        <v>9.0285911999999999E-3</v>
      </c>
      <c r="AH1156" s="90">
        <v>1.8950911715000001E-2</v>
      </c>
      <c r="AI1156" s="91">
        <v>6.8398566540232991E-2</v>
      </c>
      <c r="AJ1156" s="89">
        <v>9.5109509999999994E-2</v>
      </c>
      <c r="AK1156" s="90">
        <v>6.1846183999999998E-2</v>
      </c>
      <c r="AL1156" s="104">
        <v>6.1846183999999998E-2</v>
      </c>
    </row>
    <row r="1157" spans="1:38" ht="13" x14ac:dyDescent="0.3">
      <c r="A1157" s="71">
        <v>2003</v>
      </c>
      <c r="B1157" s="72">
        <v>32</v>
      </c>
      <c r="C1157" s="89">
        <v>2.4157565499999998</v>
      </c>
      <c r="D1157" s="90">
        <v>0.89200979049999995</v>
      </c>
      <c r="E1157" s="91">
        <v>3.5567803200520141</v>
      </c>
      <c r="F1157" s="89">
        <v>0.23387026999999999</v>
      </c>
      <c r="G1157" s="90">
        <v>0.36834205549999999</v>
      </c>
      <c r="H1157" s="91">
        <v>0.88004737026505475</v>
      </c>
      <c r="I1157" s="89">
        <v>0.34408684</v>
      </c>
      <c r="J1157" s="90">
        <v>2.2081894425000002</v>
      </c>
      <c r="K1157" s="91">
        <v>4.0600690726152946</v>
      </c>
      <c r="L1157" s="89">
        <v>9.4809480000000002E-2</v>
      </c>
      <c r="M1157" s="90">
        <v>6.1641163499999999E-2</v>
      </c>
      <c r="N1157" s="91">
        <v>0.26153537864037102</v>
      </c>
      <c r="O1157" s="89">
        <v>6.1297467071935155E-4</v>
      </c>
      <c r="P1157" s="90">
        <v>8.5430352921310362E-4</v>
      </c>
      <c r="Q1157" s="91">
        <v>2.794397099441901E-3</v>
      </c>
      <c r="R1157" s="89">
        <v>7.2521479229989872E-4</v>
      </c>
      <c r="S1157" s="90">
        <v>1.0107279635258358E-3</v>
      </c>
      <c r="T1157" s="91">
        <v>3.9513717576794352E-3</v>
      </c>
      <c r="U1157" s="89">
        <v>2.8769625E-3</v>
      </c>
      <c r="V1157" s="90">
        <v>6.4823910600000003E-3</v>
      </c>
      <c r="W1157" s="91">
        <v>3.1091890573818014E-2</v>
      </c>
      <c r="X1157" s="89">
        <v>8.1850209999999996E-4</v>
      </c>
      <c r="Y1157" s="90">
        <v>1.30761994E-3</v>
      </c>
      <c r="Z1157" s="91">
        <v>5.7898429562688756E-3</v>
      </c>
      <c r="AA1157" s="89">
        <v>4.6780633999999998E-3</v>
      </c>
      <c r="AB1157" s="90">
        <v>6.3858906200000001E-3</v>
      </c>
      <c r="AC1157" s="91">
        <v>6.8511478149304089E-3</v>
      </c>
      <c r="AD1157" s="89">
        <v>2.1050660000000001E-3</v>
      </c>
      <c r="AE1157" s="90">
        <v>3.0308223850000001E-3</v>
      </c>
      <c r="AF1157" s="91">
        <v>2.5512350351747991E-3</v>
      </c>
      <c r="AG1157" s="89">
        <v>9.0285911999999999E-3</v>
      </c>
      <c r="AH1157" s="90">
        <v>1.8950911715000001E-2</v>
      </c>
      <c r="AI1157" s="91">
        <v>6.8398566540232991E-2</v>
      </c>
      <c r="AJ1157" s="89">
        <v>9.5109509999999994E-2</v>
      </c>
      <c r="AK1157" s="90">
        <v>6.1846183999999998E-2</v>
      </c>
      <c r="AL1157" s="104">
        <v>6.1846183999999998E-2</v>
      </c>
    </row>
    <row r="1158" spans="1:38" ht="13" x14ac:dyDescent="0.3">
      <c r="A1158" s="71">
        <v>2003</v>
      </c>
      <c r="B1158" s="72">
        <v>33</v>
      </c>
      <c r="C1158" s="89">
        <v>2.4157565499999998</v>
      </c>
      <c r="D1158" s="90">
        <v>0.89200979049999995</v>
      </c>
      <c r="E1158" s="91">
        <v>3.5567803200520141</v>
      </c>
      <c r="F1158" s="89">
        <v>0.23387026999999999</v>
      </c>
      <c r="G1158" s="90">
        <v>0.36834205549999999</v>
      </c>
      <c r="H1158" s="91">
        <v>0.88004737026505475</v>
      </c>
      <c r="I1158" s="89">
        <v>0.34408684</v>
      </c>
      <c r="J1158" s="90">
        <v>2.2081894425000002</v>
      </c>
      <c r="K1158" s="91">
        <v>4.0600690726152946</v>
      </c>
      <c r="L1158" s="89">
        <v>9.4809480000000002E-2</v>
      </c>
      <c r="M1158" s="90">
        <v>6.1641163499999999E-2</v>
      </c>
      <c r="N1158" s="91">
        <v>0.26153537864037102</v>
      </c>
      <c r="O1158" s="89">
        <v>6.1297467071935155E-4</v>
      </c>
      <c r="P1158" s="90">
        <v>8.5430352921310362E-4</v>
      </c>
      <c r="Q1158" s="91">
        <v>2.794397099441901E-3</v>
      </c>
      <c r="R1158" s="89">
        <v>7.2521479229989872E-4</v>
      </c>
      <c r="S1158" s="90">
        <v>1.0107279635258358E-3</v>
      </c>
      <c r="T1158" s="91">
        <v>3.9513717576794352E-3</v>
      </c>
      <c r="U1158" s="89">
        <v>2.8769625E-3</v>
      </c>
      <c r="V1158" s="90">
        <v>6.4823910600000003E-3</v>
      </c>
      <c r="W1158" s="91">
        <v>3.1091890573818014E-2</v>
      </c>
      <c r="X1158" s="89">
        <v>8.1850209999999996E-4</v>
      </c>
      <c r="Y1158" s="90">
        <v>1.30761994E-3</v>
      </c>
      <c r="Z1158" s="91">
        <v>5.7898429562688756E-3</v>
      </c>
      <c r="AA1158" s="89">
        <v>4.6780633999999998E-3</v>
      </c>
      <c r="AB1158" s="90">
        <v>6.3858906200000001E-3</v>
      </c>
      <c r="AC1158" s="91">
        <v>6.8511478149304089E-3</v>
      </c>
      <c r="AD1158" s="89">
        <v>2.1050660000000001E-3</v>
      </c>
      <c r="AE1158" s="90">
        <v>3.0308223850000001E-3</v>
      </c>
      <c r="AF1158" s="91">
        <v>2.5512350351747991E-3</v>
      </c>
      <c r="AG1158" s="89">
        <v>9.0285911999999999E-3</v>
      </c>
      <c r="AH1158" s="90">
        <v>1.8950911715000001E-2</v>
      </c>
      <c r="AI1158" s="91">
        <v>6.8398566540232991E-2</v>
      </c>
      <c r="AJ1158" s="89">
        <v>9.5109509999999994E-2</v>
      </c>
      <c r="AK1158" s="90">
        <v>6.1846183999999998E-2</v>
      </c>
      <c r="AL1158" s="104">
        <v>6.1846183999999998E-2</v>
      </c>
    </row>
    <row r="1159" spans="1:38" ht="13" x14ac:dyDescent="0.3">
      <c r="A1159" s="71">
        <v>2003</v>
      </c>
      <c r="B1159" s="72">
        <v>34</v>
      </c>
      <c r="C1159" s="89">
        <v>2.4157565499999998</v>
      </c>
      <c r="D1159" s="90">
        <v>0.89200979049999995</v>
      </c>
      <c r="E1159" s="91">
        <v>3.5567803200520141</v>
      </c>
      <c r="F1159" s="89">
        <v>0.23387026999999999</v>
      </c>
      <c r="G1159" s="90">
        <v>0.36834205549999999</v>
      </c>
      <c r="H1159" s="91">
        <v>0.88004737026505475</v>
      </c>
      <c r="I1159" s="89">
        <v>0.34408684</v>
      </c>
      <c r="J1159" s="90">
        <v>2.2081894425000002</v>
      </c>
      <c r="K1159" s="91">
        <v>4.0600690726152946</v>
      </c>
      <c r="L1159" s="89">
        <v>9.4809480000000002E-2</v>
      </c>
      <c r="M1159" s="90">
        <v>6.1641163499999999E-2</v>
      </c>
      <c r="N1159" s="91">
        <v>0.26153537864037102</v>
      </c>
      <c r="O1159" s="89">
        <v>6.1297467071935155E-4</v>
      </c>
      <c r="P1159" s="90">
        <v>8.5430352921310362E-4</v>
      </c>
      <c r="Q1159" s="91">
        <v>2.794397099441901E-3</v>
      </c>
      <c r="R1159" s="89">
        <v>7.2521479229989872E-4</v>
      </c>
      <c r="S1159" s="90">
        <v>1.0107279635258358E-3</v>
      </c>
      <c r="T1159" s="91">
        <v>3.9513717576794352E-3</v>
      </c>
      <c r="U1159" s="89">
        <v>2.8769625E-3</v>
      </c>
      <c r="V1159" s="90">
        <v>6.4823910600000003E-3</v>
      </c>
      <c r="W1159" s="91">
        <v>3.1091890573818014E-2</v>
      </c>
      <c r="X1159" s="89">
        <v>8.1850209999999996E-4</v>
      </c>
      <c r="Y1159" s="90">
        <v>1.30761994E-3</v>
      </c>
      <c r="Z1159" s="91">
        <v>5.7898429562688756E-3</v>
      </c>
      <c r="AA1159" s="89">
        <v>4.6780633999999998E-3</v>
      </c>
      <c r="AB1159" s="90">
        <v>6.3858906200000001E-3</v>
      </c>
      <c r="AC1159" s="91">
        <v>6.8511478149304089E-3</v>
      </c>
      <c r="AD1159" s="89">
        <v>2.1050660000000001E-3</v>
      </c>
      <c r="AE1159" s="90">
        <v>3.0308223850000001E-3</v>
      </c>
      <c r="AF1159" s="91">
        <v>2.5512350351747991E-3</v>
      </c>
      <c r="AG1159" s="89">
        <v>9.0285911999999999E-3</v>
      </c>
      <c r="AH1159" s="90">
        <v>1.8950911715000001E-2</v>
      </c>
      <c r="AI1159" s="91">
        <v>6.8398566540232991E-2</v>
      </c>
      <c r="AJ1159" s="89">
        <v>9.5109509999999994E-2</v>
      </c>
      <c r="AK1159" s="90">
        <v>6.1846183999999998E-2</v>
      </c>
      <c r="AL1159" s="104">
        <v>6.1846183999999998E-2</v>
      </c>
    </row>
    <row r="1160" spans="1:38" ht="13" x14ac:dyDescent="0.3">
      <c r="A1160" s="71">
        <v>2003</v>
      </c>
      <c r="B1160" s="72">
        <v>35</v>
      </c>
      <c r="C1160" s="89">
        <v>2.4157565499999998</v>
      </c>
      <c r="D1160" s="90">
        <v>0.89200979049999995</v>
      </c>
      <c r="E1160" s="91">
        <v>3.5567803200520141</v>
      </c>
      <c r="F1160" s="89">
        <v>0.23387026999999999</v>
      </c>
      <c r="G1160" s="90">
        <v>0.36834205549999999</v>
      </c>
      <c r="H1160" s="91">
        <v>0.88004737026505475</v>
      </c>
      <c r="I1160" s="89">
        <v>0.34408684</v>
      </c>
      <c r="J1160" s="90">
        <v>2.2081894425000002</v>
      </c>
      <c r="K1160" s="91">
        <v>4.0600690726152946</v>
      </c>
      <c r="L1160" s="89">
        <v>9.4809480000000002E-2</v>
      </c>
      <c r="M1160" s="90">
        <v>6.1641163499999999E-2</v>
      </c>
      <c r="N1160" s="91">
        <v>0.26153537864037102</v>
      </c>
      <c r="O1160" s="89">
        <v>6.1297467071935155E-4</v>
      </c>
      <c r="P1160" s="90">
        <v>8.5430352921310362E-4</v>
      </c>
      <c r="Q1160" s="91">
        <v>2.794397099441901E-3</v>
      </c>
      <c r="R1160" s="89">
        <v>7.2521479229989872E-4</v>
      </c>
      <c r="S1160" s="90">
        <v>1.0107279635258358E-3</v>
      </c>
      <c r="T1160" s="91">
        <v>3.9513717576794352E-3</v>
      </c>
      <c r="U1160" s="89">
        <v>2.8769625E-3</v>
      </c>
      <c r="V1160" s="90">
        <v>6.4823910600000003E-3</v>
      </c>
      <c r="W1160" s="91">
        <v>3.1091890573818014E-2</v>
      </c>
      <c r="X1160" s="89">
        <v>8.1850209999999996E-4</v>
      </c>
      <c r="Y1160" s="90">
        <v>1.30761994E-3</v>
      </c>
      <c r="Z1160" s="91">
        <v>5.7898429562688756E-3</v>
      </c>
      <c r="AA1160" s="89">
        <v>4.6780633999999998E-3</v>
      </c>
      <c r="AB1160" s="90">
        <v>6.3858906200000001E-3</v>
      </c>
      <c r="AC1160" s="91">
        <v>6.8511478149304089E-3</v>
      </c>
      <c r="AD1160" s="89">
        <v>2.1050660000000001E-3</v>
      </c>
      <c r="AE1160" s="90">
        <v>3.0308223850000001E-3</v>
      </c>
      <c r="AF1160" s="91">
        <v>2.5512350351747991E-3</v>
      </c>
      <c r="AG1160" s="89">
        <v>9.0285911999999999E-3</v>
      </c>
      <c r="AH1160" s="90">
        <v>1.8950911715000001E-2</v>
      </c>
      <c r="AI1160" s="91">
        <v>6.8398566540232991E-2</v>
      </c>
      <c r="AJ1160" s="89">
        <v>9.5109509999999994E-2</v>
      </c>
      <c r="AK1160" s="90">
        <v>6.1846183999999998E-2</v>
      </c>
      <c r="AL1160" s="104">
        <v>6.1846183999999998E-2</v>
      </c>
    </row>
    <row r="1161" spans="1:38" ht="13" x14ac:dyDescent="0.3">
      <c r="A1161" s="71">
        <v>2003</v>
      </c>
      <c r="B1161" s="72">
        <v>36</v>
      </c>
      <c r="C1161" s="89">
        <v>2.4157565499999998</v>
      </c>
      <c r="D1161" s="90">
        <v>0.89200979049999995</v>
      </c>
      <c r="E1161" s="91">
        <v>3.5567803200520141</v>
      </c>
      <c r="F1161" s="89">
        <v>0.23387026999999999</v>
      </c>
      <c r="G1161" s="90">
        <v>0.36834205549999999</v>
      </c>
      <c r="H1161" s="91">
        <v>0.88004737026505475</v>
      </c>
      <c r="I1161" s="89">
        <v>0.34408684</v>
      </c>
      <c r="J1161" s="90">
        <v>2.2081894425000002</v>
      </c>
      <c r="K1161" s="91">
        <v>4.0600690726152946</v>
      </c>
      <c r="L1161" s="89">
        <v>9.4809480000000002E-2</v>
      </c>
      <c r="M1161" s="90">
        <v>6.1641163499999999E-2</v>
      </c>
      <c r="N1161" s="91">
        <v>0.26153537864037102</v>
      </c>
      <c r="O1161" s="89">
        <v>6.1297467071935155E-4</v>
      </c>
      <c r="P1161" s="90">
        <v>8.5430352921310362E-4</v>
      </c>
      <c r="Q1161" s="91">
        <v>2.794397099441901E-3</v>
      </c>
      <c r="R1161" s="89">
        <v>7.2521479229989872E-4</v>
      </c>
      <c r="S1161" s="90">
        <v>1.0107279635258358E-3</v>
      </c>
      <c r="T1161" s="91">
        <v>3.9513717576794352E-3</v>
      </c>
      <c r="U1161" s="89">
        <v>2.8769625E-3</v>
      </c>
      <c r="V1161" s="90">
        <v>6.4823910600000003E-3</v>
      </c>
      <c r="W1161" s="91">
        <v>3.1091890573818014E-2</v>
      </c>
      <c r="X1161" s="89">
        <v>8.1850209999999996E-4</v>
      </c>
      <c r="Y1161" s="90">
        <v>1.30761994E-3</v>
      </c>
      <c r="Z1161" s="91">
        <v>5.7898429562688756E-3</v>
      </c>
      <c r="AA1161" s="89">
        <v>4.6780633999999998E-3</v>
      </c>
      <c r="AB1161" s="90">
        <v>6.3858906200000001E-3</v>
      </c>
      <c r="AC1161" s="91">
        <v>6.8511478149304089E-3</v>
      </c>
      <c r="AD1161" s="89">
        <v>2.1050660000000001E-3</v>
      </c>
      <c r="AE1161" s="90">
        <v>3.0308223850000001E-3</v>
      </c>
      <c r="AF1161" s="91">
        <v>2.5512350351747991E-3</v>
      </c>
      <c r="AG1161" s="89">
        <v>9.0285911999999999E-3</v>
      </c>
      <c r="AH1161" s="90">
        <v>1.8950911715000001E-2</v>
      </c>
      <c r="AI1161" s="91">
        <v>6.8398566540232991E-2</v>
      </c>
      <c r="AJ1161" s="89">
        <v>9.5109509999999994E-2</v>
      </c>
      <c r="AK1161" s="90">
        <v>6.1846183999999998E-2</v>
      </c>
      <c r="AL1161" s="104">
        <v>6.1846183999999998E-2</v>
      </c>
    </row>
    <row r="1162" spans="1:38" ht="13" x14ac:dyDescent="0.3">
      <c r="A1162" s="71">
        <v>2003</v>
      </c>
      <c r="B1162" s="72">
        <v>37</v>
      </c>
      <c r="C1162" s="89">
        <v>2.4157565499999998</v>
      </c>
      <c r="D1162" s="90">
        <v>0.89200979049999995</v>
      </c>
      <c r="E1162" s="91">
        <v>3.5567803200520141</v>
      </c>
      <c r="F1162" s="89">
        <v>0.23387026999999999</v>
      </c>
      <c r="G1162" s="90">
        <v>0.36834205549999999</v>
      </c>
      <c r="H1162" s="91">
        <v>0.88004737026505475</v>
      </c>
      <c r="I1162" s="89">
        <v>0.34408684</v>
      </c>
      <c r="J1162" s="90">
        <v>2.2081894425000002</v>
      </c>
      <c r="K1162" s="91">
        <v>4.0600690726152946</v>
      </c>
      <c r="L1162" s="89">
        <v>9.4809480000000002E-2</v>
      </c>
      <c r="M1162" s="90">
        <v>6.1641163499999999E-2</v>
      </c>
      <c r="N1162" s="91">
        <v>0.26153537864037102</v>
      </c>
      <c r="O1162" s="89">
        <v>6.1297467071935155E-4</v>
      </c>
      <c r="P1162" s="90">
        <v>8.5430352921310362E-4</v>
      </c>
      <c r="Q1162" s="91">
        <v>2.794397099441901E-3</v>
      </c>
      <c r="R1162" s="89">
        <v>7.2521479229989872E-4</v>
      </c>
      <c r="S1162" s="90">
        <v>1.0107279635258358E-3</v>
      </c>
      <c r="T1162" s="91">
        <v>3.9513717576794352E-3</v>
      </c>
      <c r="U1162" s="89">
        <v>2.8769625E-3</v>
      </c>
      <c r="V1162" s="90">
        <v>6.4823910600000003E-3</v>
      </c>
      <c r="W1162" s="91">
        <v>3.1091890573818014E-2</v>
      </c>
      <c r="X1162" s="89">
        <v>8.1850209999999996E-4</v>
      </c>
      <c r="Y1162" s="90">
        <v>1.30761994E-3</v>
      </c>
      <c r="Z1162" s="91">
        <v>5.7898429562688756E-3</v>
      </c>
      <c r="AA1162" s="89">
        <v>4.6780633999999998E-3</v>
      </c>
      <c r="AB1162" s="90">
        <v>6.3858906200000001E-3</v>
      </c>
      <c r="AC1162" s="91">
        <v>6.8511478149304089E-3</v>
      </c>
      <c r="AD1162" s="89">
        <v>2.1050660000000001E-3</v>
      </c>
      <c r="AE1162" s="90">
        <v>3.0308223850000001E-3</v>
      </c>
      <c r="AF1162" s="91">
        <v>2.5512350351747991E-3</v>
      </c>
      <c r="AG1162" s="89">
        <v>9.0285911999999999E-3</v>
      </c>
      <c r="AH1162" s="90">
        <v>1.8950911715000001E-2</v>
      </c>
      <c r="AI1162" s="91">
        <v>6.8398566540232991E-2</v>
      </c>
      <c r="AJ1162" s="89">
        <v>9.5109509999999994E-2</v>
      </c>
      <c r="AK1162" s="90">
        <v>6.1846183999999998E-2</v>
      </c>
      <c r="AL1162" s="104">
        <v>6.1846183999999998E-2</v>
      </c>
    </row>
    <row r="1163" spans="1:38" ht="13" x14ac:dyDescent="0.3">
      <c r="A1163" s="71">
        <v>2003</v>
      </c>
      <c r="B1163" s="72">
        <v>38</v>
      </c>
      <c r="C1163" s="89">
        <v>2.4157565499999998</v>
      </c>
      <c r="D1163" s="90">
        <v>0.89200979049999995</v>
      </c>
      <c r="E1163" s="91">
        <v>3.5567803200520141</v>
      </c>
      <c r="F1163" s="89">
        <v>0.23387026999999999</v>
      </c>
      <c r="G1163" s="90">
        <v>0.36834205549999999</v>
      </c>
      <c r="H1163" s="91">
        <v>0.88004737026505475</v>
      </c>
      <c r="I1163" s="89">
        <v>0.34408684</v>
      </c>
      <c r="J1163" s="90">
        <v>2.2081894425000002</v>
      </c>
      <c r="K1163" s="91">
        <v>4.0600690726152946</v>
      </c>
      <c r="L1163" s="89">
        <v>9.4809480000000002E-2</v>
      </c>
      <c r="M1163" s="90">
        <v>6.1641163499999999E-2</v>
      </c>
      <c r="N1163" s="91">
        <v>0.26153537864037102</v>
      </c>
      <c r="O1163" s="89">
        <v>6.1297467071935155E-4</v>
      </c>
      <c r="P1163" s="90">
        <v>8.5430352921310362E-4</v>
      </c>
      <c r="Q1163" s="91">
        <v>2.794397099441901E-3</v>
      </c>
      <c r="R1163" s="89">
        <v>7.2521479229989872E-4</v>
      </c>
      <c r="S1163" s="90">
        <v>1.0107279635258358E-3</v>
      </c>
      <c r="T1163" s="91">
        <v>3.9513717576794352E-3</v>
      </c>
      <c r="U1163" s="89">
        <v>2.8769625E-3</v>
      </c>
      <c r="V1163" s="90">
        <v>6.4823910600000003E-3</v>
      </c>
      <c r="W1163" s="91">
        <v>3.1091890573818014E-2</v>
      </c>
      <c r="X1163" s="89">
        <v>8.1850209999999996E-4</v>
      </c>
      <c r="Y1163" s="90">
        <v>1.30761994E-3</v>
      </c>
      <c r="Z1163" s="91">
        <v>5.7898429562688756E-3</v>
      </c>
      <c r="AA1163" s="89">
        <v>4.6780633999999998E-3</v>
      </c>
      <c r="AB1163" s="90">
        <v>6.3858906200000001E-3</v>
      </c>
      <c r="AC1163" s="91">
        <v>6.8511478149304089E-3</v>
      </c>
      <c r="AD1163" s="89">
        <v>2.1050660000000001E-3</v>
      </c>
      <c r="AE1163" s="90">
        <v>3.0308223850000001E-3</v>
      </c>
      <c r="AF1163" s="91">
        <v>2.5512350351747991E-3</v>
      </c>
      <c r="AG1163" s="89">
        <v>9.0285911999999999E-3</v>
      </c>
      <c r="AH1163" s="90">
        <v>1.8950911715000001E-2</v>
      </c>
      <c r="AI1163" s="91">
        <v>6.8398566540232991E-2</v>
      </c>
      <c r="AJ1163" s="89">
        <v>9.5109509999999994E-2</v>
      </c>
      <c r="AK1163" s="90">
        <v>6.1846183999999998E-2</v>
      </c>
      <c r="AL1163" s="104">
        <v>6.1846183999999998E-2</v>
      </c>
    </row>
    <row r="1164" spans="1:38" ht="13.5" thickBot="1" x14ac:dyDescent="0.35">
      <c r="A1164" s="73">
        <v>2003</v>
      </c>
      <c r="B1164" s="74">
        <v>39</v>
      </c>
      <c r="C1164" s="96">
        <v>2.4157565499999998</v>
      </c>
      <c r="D1164" s="97">
        <v>0.89200979049999995</v>
      </c>
      <c r="E1164" s="98">
        <v>3.5567803200520141</v>
      </c>
      <c r="F1164" s="96">
        <v>0.23387026999999999</v>
      </c>
      <c r="G1164" s="97">
        <v>0.36834205549999999</v>
      </c>
      <c r="H1164" s="98">
        <v>0.88004737026505475</v>
      </c>
      <c r="I1164" s="96">
        <v>0.34408684</v>
      </c>
      <c r="J1164" s="97">
        <v>2.2081894425000002</v>
      </c>
      <c r="K1164" s="98">
        <v>4.0600690726152946</v>
      </c>
      <c r="L1164" s="96">
        <v>9.4809480000000002E-2</v>
      </c>
      <c r="M1164" s="97">
        <v>6.1641163499999999E-2</v>
      </c>
      <c r="N1164" s="98">
        <v>0.26153537864037102</v>
      </c>
      <c r="O1164" s="96">
        <v>6.1297467071935155E-4</v>
      </c>
      <c r="P1164" s="97">
        <v>8.5430352921310362E-4</v>
      </c>
      <c r="Q1164" s="98">
        <v>2.794397099441901E-3</v>
      </c>
      <c r="R1164" s="96">
        <v>7.2521479229989872E-4</v>
      </c>
      <c r="S1164" s="97">
        <v>1.0107279635258358E-3</v>
      </c>
      <c r="T1164" s="98">
        <v>3.9513717576794352E-3</v>
      </c>
      <c r="U1164" s="96">
        <v>2.8769625E-3</v>
      </c>
      <c r="V1164" s="97">
        <v>6.4823910600000003E-3</v>
      </c>
      <c r="W1164" s="98">
        <v>3.1091890573818014E-2</v>
      </c>
      <c r="X1164" s="96">
        <v>8.1850209999999996E-4</v>
      </c>
      <c r="Y1164" s="97">
        <v>1.30761994E-3</v>
      </c>
      <c r="Z1164" s="98">
        <v>5.7898429562688756E-3</v>
      </c>
      <c r="AA1164" s="96">
        <v>4.6780633999999998E-3</v>
      </c>
      <c r="AB1164" s="97">
        <v>6.3858906200000001E-3</v>
      </c>
      <c r="AC1164" s="98">
        <v>6.8511478149304089E-3</v>
      </c>
      <c r="AD1164" s="96">
        <v>2.1050660000000001E-3</v>
      </c>
      <c r="AE1164" s="97">
        <v>3.0308223850000001E-3</v>
      </c>
      <c r="AF1164" s="98">
        <v>2.5512350351747991E-3</v>
      </c>
      <c r="AG1164" s="96">
        <v>9.0285911999999999E-3</v>
      </c>
      <c r="AH1164" s="97">
        <v>1.8950911715000001E-2</v>
      </c>
      <c r="AI1164" s="98">
        <v>6.8398566540232991E-2</v>
      </c>
      <c r="AJ1164" s="96">
        <v>9.5109509999999994E-2</v>
      </c>
      <c r="AK1164" s="97">
        <v>6.1846183999999998E-2</v>
      </c>
      <c r="AL1164" s="105">
        <v>6.1846183999999998E-2</v>
      </c>
    </row>
    <row r="1165" spans="1:38" x14ac:dyDescent="0.25">
      <c r="A1165" s="69">
        <v>2004</v>
      </c>
      <c r="B1165" s="70">
        <v>0</v>
      </c>
      <c r="C1165" s="84">
        <v>0.42613383999999999</v>
      </c>
      <c r="D1165" s="85">
        <v>0.51081753149999998</v>
      </c>
      <c r="E1165" s="101">
        <v>1.4905188019619526</v>
      </c>
      <c r="F1165" s="84">
        <v>5.0789630000000002E-2</v>
      </c>
      <c r="G1165" s="85">
        <v>8.3843824499999997E-2</v>
      </c>
      <c r="H1165" s="101">
        <v>0.36684301600234276</v>
      </c>
      <c r="I1165" s="84">
        <v>0.13645181000000001</v>
      </c>
      <c r="J1165" s="85">
        <v>1.2672442325</v>
      </c>
      <c r="K1165" s="101">
        <v>3.8031349442780122</v>
      </c>
      <c r="L1165" s="84">
        <v>4.4804480000000001E-2</v>
      </c>
      <c r="M1165" s="85">
        <v>5.3130312499999999E-2</v>
      </c>
      <c r="N1165" s="101">
        <v>0.18517121888661836</v>
      </c>
      <c r="O1165" s="84">
        <v>6.1297467071935155E-4</v>
      </c>
      <c r="P1165" s="85">
        <v>8.5430352921310362E-4</v>
      </c>
      <c r="Q1165" s="101">
        <v>2.7364502622331242E-3</v>
      </c>
      <c r="R1165" s="84">
        <v>7.2521479229989872E-4</v>
      </c>
      <c r="S1165" s="85">
        <v>1.0107279635258358E-3</v>
      </c>
      <c r="T1165" s="101">
        <v>2.9877464685259033E-3</v>
      </c>
      <c r="U1165" s="84">
        <v>6.2477669999999998E-4</v>
      </c>
      <c r="V1165" s="85">
        <v>2.2784839550000001E-3</v>
      </c>
      <c r="W1165" s="101">
        <v>1.2960490510885225E-2</v>
      </c>
      <c r="X1165" s="84">
        <v>1.7793139999999999E-4</v>
      </c>
      <c r="Y1165" s="85">
        <v>3.0508362499999999E-4</v>
      </c>
      <c r="Z1165" s="101">
        <v>2.4134654701727684E-3</v>
      </c>
      <c r="AA1165" s="84">
        <v>1.0156621999999999E-3</v>
      </c>
      <c r="AB1165" s="85">
        <v>1.049746225E-3</v>
      </c>
      <c r="AC1165" s="101">
        <v>2.8558651540390029E-3</v>
      </c>
      <c r="AD1165" s="84">
        <v>4.5651820000000001E-4</v>
      </c>
      <c r="AE1165" s="85">
        <v>5.7281960000000001E-4</v>
      </c>
      <c r="AF1165" s="101">
        <v>1.0634669647485216E-3</v>
      </c>
      <c r="AG1165" s="84">
        <v>1.9607012000000001E-3</v>
      </c>
      <c r="AH1165" s="85">
        <v>6.2605699700000001E-3</v>
      </c>
      <c r="AI1165" s="101">
        <v>2.8511592792772565E-2</v>
      </c>
      <c r="AJ1165" s="84">
        <v>4.0404040000000002E-2</v>
      </c>
      <c r="AK1165" s="85">
        <v>5.2085208000000001E-2</v>
      </c>
      <c r="AL1165" s="103">
        <v>5.2085208000000001E-2</v>
      </c>
    </row>
    <row r="1166" spans="1:38" x14ac:dyDescent="0.25">
      <c r="A1166" s="71">
        <v>2004</v>
      </c>
      <c r="B1166" s="72">
        <v>1</v>
      </c>
      <c r="C1166" s="89">
        <v>0.44960422</v>
      </c>
      <c r="D1166" s="90">
        <v>0.51564050549999996</v>
      </c>
      <c r="E1166" s="102">
        <v>1.4922667825115044</v>
      </c>
      <c r="F1166" s="89">
        <v>5.7710780000000003E-2</v>
      </c>
      <c r="G1166" s="90">
        <v>8.7390167000000005E-2</v>
      </c>
      <c r="H1166" s="102">
        <v>0.36818125372695415</v>
      </c>
      <c r="I1166" s="89">
        <v>0.14245745000000001</v>
      </c>
      <c r="J1166" s="90">
        <v>1.2708735069999999</v>
      </c>
      <c r="K1166" s="102">
        <v>3.80721232009568</v>
      </c>
      <c r="L1166" s="89">
        <v>4.4804480000000001E-2</v>
      </c>
      <c r="M1166" s="90">
        <v>5.3130312499999999E-2</v>
      </c>
      <c r="N1166" s="102">
        <v>0.18524964060309962</v>
      </c>
      <c r="O1166" s="89">
        <v>6.1297467071935155E-4</v>
      </c>
      <c r="P1166" s="90">
        <v>8.5430352921310362E-4</v>
      </c>
      <c r="Q1166" s="102">
        <v>2.7463867605631419E-3</v>
      </c>
      <c r="R1166" s="89">
        <v>7.2521479229989872E-4</v>
      </c>
      <c r="S1166" s="90">
        <v>1.0107279635258358E-3</v>
      </c>
      <c r="T1166" s="102">
        <v>3.0010864326615963E-3</v>
      </c>
      <c r="U1166" s="89">
        <v>7.0871080000000004E-4</v>
      </c>
      <c r="V1166" s="90">
        <v>2.3355202300000002E-3</v>
      </c>
      <c r="W1166" s="102">
        <v>1.3007775930094242E-2</v>
      </c>
      <c r="X1166" s="89">
        <v>2.0149250000000001E-4</v>
      </c>
      <c r="Y1166" s="90">
        <v>3.1769928999999999E-4</v>
      </c>
      <c r="Z1166" s="102">
        <v>2.4222698489726213E-3</v>
      </c>
      <c r="AA1166" s="89">
        <v>1.1528735E-3</v>
      </c>
      <c r="AB1166" s="90">
        <v>1.1143604100000001E-3</v>
      </c>
      <c r="AC1166" s="102">
        <v>2.8662815305320818E-3</v>
      </c>
      <c r="AD1166" s="89">
        <v>5.1820719999999998E-4</v>
      </c>
      <c r="AE1166" s="90">
        <v>6.0282656500000001E-4</v>
      </c>
      <c r="AF1166" s="102">
        <v>1.0673483172969264E-3</v>
      </c>
      <c r="AG1166" s="89">
        <v>2.2250243E-3</v>
      </c>
      <c r="AH1166" s="90">
        <v>6.4295949699999999E-3</v>
      </c>
      <c r="AI1166" s="102">
        <v>2.8615612015094577E-2</v>
      </c>
      <c r="AJ1166" s="89">
        <v>4.0404040000000002E-2</v>
      </c>
      <c r="AK1166" s="90">
        <v>5.2085208000000001E-2</v>
      </c>
      <c r="AL1166" s="104">
        <v>5.2085208000000001E-2</v>
      </c>
    </row>
    <row r="1167" spans="1:38" x14ac:dyDescent="0.25">
      <c r="A1167" s="71">
        <v>2004</v>
      </c>
      <c r="B1167" s="72">
        <v>2</v>
      </c>
      <c r="C1167" s="89">
        <v>0.47736748000000001</v>
      </c>
      <c r="D1167" s="90">
        <v>0.52139176899999995</v>
      </c>
      <c r="E1167" s="102">
        <v>1.4946232333169673</v>
      </c>
      <c r="F1167" s="89">
        <v>6.5412780000000004E-2</v>
      </c>
      <c r="G1167" s="90">
        <v>9.1409174499999996E-2</v>
      </c>
      <c r="H1167" s="102">
        <v>0.36999788481936646</v>
      </c>
      <c r="I1167" s="89">
        <v>0.14907366999999999</v>
      </c>
      <c r="J1167" s="90">
        <v>1.2749392180000001</v>
      </c>
      <c r="K1167" s="102">
        <v>3.8124802979203047</v>
      </c>
      <c r="L1167" s="89">
        <v>4.4804480000000001E-2</v>
      </c>
      <c r="M1167" s="90">
        <v>5.3130312499999999E-2</v>
      </c>
      <c r="N1167" s="102">
        <v>0.18418590121872094</v>
      </c>
      <c r="O1167" s="89">
        <v>6.1297467071935155E-4</v>
      </c>
      <c r="P1167" s="90">
        <v>8.5430352921310362E-4</v>
      </c>
      <c r="Q1167" s="102">
        <v>2.7598891249429355E-3</v>
      </c>
      <c r="R1167" s="89">
        <v>7.2521479229989872E-4</v>
      </c>
      <c r="S1167" s="90">
        <v>1.0107279635258358E-3</v>
      </c>
      <c r="T1167" s="102">
        <v>3.019196669730652E-3</v>
      </c>
      <c r="U1167" s="89">
        <v>8.0461379999999998E-4</v>
      </c>
      <c r="V1167" s="90">
        <v>2.4014527650000001E-3</v>
      </c>
      <c r="W1167" s="102">
        <v>1.3071949532219225E-2</v>
      </c>
      <c r="X1167" s="89">
        <v>2.2928949999999999E-4</v>
      </c>
      <c r="Y1167" s="90">
        <v>3.3216555999999997E-4</v>
      </c>
      <c r="Z1167" s="102">
        <v>2.4342225328763197E-3</v>
      </c>
      <c r="AA1167" s="89">
        <v>1.3087875E-3</v>
      </c>
      <c r="AB1167" s="90">
        <v>1.1865761149999999E-3</v>
      </c>
      <c r="AC1167" s="102">
        <v>2.8804224552307399E-3</v>
      </c>
      <c r="AD1167" s="89">
        <v>5.8928810000000002E-4</v>
      </c>
      <c r="AE1167" s="90">
        <v>6.3683379500000003E-4</v>
      </c>
      <c r="AF1167" s="102">
        <v>1.0726129855155924E-3</v>
      </c>
      <c r="AG1167" s="89">
        <v>2.5262506000000001E-3</v>
      </c>
      <c r="AH1167" s="90">
        <v>6.6247302399999996E-3</v>
      </c>
      <c r="AI1167" s="102">
        <v>2.8756741661098578E-2</v>
      </c>
      <c r="AJ1167" s="89">
        <v>4.0404040000000002E-2</v>
      </c>
      <c r="AK1167" s="90">
        <v>5.2085208000000001E-2</v>
      </c>
      <c r="AL1167" s="104">
        <v>5.2085208000000001E-2</v>
      </c>
    </row>
    <row r="1168" spans="1:38" x14ac:dyDescent="0.25">
      <c r="A1168" s="71">
        <v>2004</v>
      </c>
      <c r="B1168" s="72">
        <v>3</v>
      </c>
      <c r="C1168" s="89">
        <v>0.50511322999999997</v>
      </c>
      <c r="D1168" s="90">
        <v>0.52684207900000002</v>
      </c>
      <c r="E1168" s="102">
        <v>1.4967221494807876</v>
      </c>
      <c r="F1168" s="89">
        <v>7.303888E-2</v>
      </c>
      <c r="G1168" s="90">
        <v>9.5249218999999996E-2</v>
      </c>
      <c r="H1168" s="102">
        <v>0.37161896393763472</v>
      </c>
      <c r="I1168" s="89">
        <v>0.15549238000000001</v>
      </c>
      <c r="J1168" s="90">
        <v>1.2786837015000001</v>
      </c>
      <c r="K1168" s="102">
        <v>3.8171787530289767</v>
      </c>
      <c r="L1168" s="89">
        <v>4.1904190000000001E-2</v>
      </c>
      <c r="M1168" s="90">
        <v>4.7439743499999999E-2</v>
      </c>
      <c r="N1168" s="102">
        <v>0.18427007692036143</v>
      </c>
      <c r="O1168" s="89">
        <v>6.1297467071935155E-4</v>
      </c>
      <c r="P1168" s="90">
        <v>8.5430352921310362E-4</v>
      </c>
      <c r="Q1168" s="102">
        <v>2.7719440530428073E-3</v>
      </c>
      <c r="R1168" s="89">
        <v>7.2521479229989872E-4</v>
      </c>
      <c r="S1168" s="90">
        <v>1.0107279635258358E-3</v>
      </c>
      <c r="T1168" s="102">
        <v>3.0353597403248566E-3</v>
      </c>
      <c r="U1168" s="89">
        <v>8.9846700000000002E-4</v>
      </c>
      <c r="V1168" s="90">
        <v>2.4634685950000001E-3</v>
      </c>
      <c r="W1168" s="102">
        <v>1.3129224049226828E-2</v>
      </c>
      <c r="X1168" s="89">
        <v>2.5632319999999999E-4</v>
      </c>
      <c r="Y1168" s="90">
        <v>3.45382795E-4</v>
      </c>
      <c r="Z1168" s="102">
        <v>2.4448836894410729E-3</v>
      </c>
      <c r="AA1168" s="89">
        <v>1.4615210999999999E-3</v>
      </c>
      <c r="AB1168" s="90">
        <v>1.2556883499999999E-3</v>
      </c>
      <c r="AC1168" s="102">
        <v>2.8930461320793759E-3</v>
      </c>
      <c r="AD1168" s="89">
        <v>6.5723820000000005E-4</v>
      </c>
      <c r="AE1168" s="90">
        <v>6.6906818000000002E-4</v>
      </c>
      <c r="AF1168" s="102">
        <v>1.0773141864305201E-3</v>
      </c>
      <c r="AG1168" s="89">
        <v>2.8206435E-3</v>
      </c>
      <c r="AH1168" s="90">
        <v>6.8088243400000002E-3</v>
      </c>
      <c r="AI1168" s="102">
        <v>2.8882794426985371E-2</v>
      </c>
      <c r="AJ1168" s="89">
        <v>3.7503750000000002E-2</v>
      </c>
      <c r="AK1168" s="90">
        <v>4.6394639000000001E-2</v>
      </c>
      <c r="AL1168" s="104">
        <v>4.6394639000000001E-2</v>
      </c>
    </row>
    <row r="1169" spans="1:38" x14ac:dyDescent="0.25">
      <c r="A1169" s="71">
        <v>2004</v>
      </c>
      <c r="B1169" s="72">
        <v>4</v>
      </c>
      <c r="C1169" s="89">
        <v>0.53287054</v>
      </c>
      <c r="D1169" s="90">
        <v>0.53210710449999998</v>
      </c>
      <c r="E1169" s="102">
        <v>3.5971666443883432</v>
      </c>
      <c r="F1169" s="89">
        <v>8.0646969999999998E-2</v>
      </c>
      <c r="G1169" s="90">
        <v>9.8906624999999998E-2</v>
      </c>
      <c r="H1169" s="102">
        <v>0.82442980706087832</v>
      </c>
      <c r="I1169" s="89">
        <v>0.16146425</v>
      </c>
      <c r="J1169" s="90">
        <v>1.2821871545000001</v>
      </c>
      <c r="K1169" s="102">
        <v>3.8221105713083716</v>
      </c>
      <c r="L1169" s="89">
        <v>4.1904190000000001E-2</v>
      </c>
      <c r="M1169" s="90">
        <v>4.7439743499999999E-2</v>
      </c>
      <c r="N1169" s="102">
        <v>0.26856586819308875</v>
      </c>
      <c r="O1169" s="89">
        <v>6.1297467071935155E-4</v>
      </c>
      <c r="P1169" s="90">
        <v>8.5430352921310362E-4</v>
      </c>
      <c r="Q1169" s="102">
        <v>2.6117906036845192E-3</v>
      </c>
      <c r="R1169" s="89">
        <v>7.2521479229989872E-4</v>
      </c>
      <c r="S1169" s="90">
        <v>1.0107279635258358E-3</v>
      </c>
      <c r="T1169" s="102">
        <v>3.0663468685827536E-3</v>
      </c>
      <c r="U1169" s="89">
        <v>9.9177279999999998E-4</v>
      </c>
      <c r="V1169" s="90">
        <v>2.5218708699999998E-3</v>
      </c>
      <c r="W1169" s="102">
        <v>2.9126915809897867E-2</v>
      </c>
      <c r="X1169" s="89">
        <v>2.8235679999999999E-4</v>
      </c>
      <c r="Y1169" s="90">
        <v>3.58524755E-4</v>
      </c>
      <c r="Z1169" s="102">
        <v>5.4239302692748841E-3</v>
      </c>
      <c r="AA1169" s="89">
        <v>1.6125721000000001E-3</v>
      </c>
      <c r="AB1169" s="90">
        <v>1.3218626450000001E-3</v>
      </c>
      <c r="AC1169" s="102">
        <v>6.4181662312232535E-3</v>
      </c>
      <c r="AD1169" s="89">
        <v>7.2563650000000005E-4</v>
      </c>
      <c r="AE1169" s="90">
        <v>7.0005466500000003E-4</v>
      </c>
      <c r="AF1169" s="102">
        <v>2.3900022629223428E-3</v>
      </c>
      <c r="AG1169" s="89">
        <v>3.1115749000000001E-3</v>
      </c>
      <c r="AH1169" s="90">
        <v>6.9832248599999997E-3</v>
      </c>
      <c r="AI1169" s="102">
        <v>6.4075863691494317E-2</v>
      </c>
      <c r="AJ1169" s="89">
        <v>3.7503750000000002E-2</v>
      </c>
      <c r="AK1169" s="90">
        <v>4.6394639000000001E-2</v>
      </c>
      <c r="AL1169" s="104">
        <v>4.6394639000000001E-2</v>
      </c>
    </row>
    <row r="1170" spans="1:38" x14ac:dyDescent="0.25">
      <c r="A1170" s="71">
        <v>2004</v>
      </c>
      <c r="B1170" s="72">
        <v>5</v>
      </c>
      <c r="C1170" s="89">
        <v>0.56072339999999998</v>
      </c>
      <c r="D1170" s="90">
        <v>0.53712963150000004</v>
      </c>
      <c r="E1170" s="102">
        <v>3.5981019520659103</v>
      </c>
      <c r="F1170" s="89">
        <v>8.7979160000000001E-2</v>
      </c>
      <c r="G1170" s="90">
        <v>0.10240039450000001</v>
      </c>
      <c r="H1170" s="102">
        <v>0.82511289650717268</v>
      </c>
      <c r="I1170" s="89">
        <v>0.16732259999999999</v>
      </c>
      <c r="J1170" s="90">
        <v>1.2853738779999999</v>
      </c>
      <c r="K1170" s="102">
        <v>3.8242562087342957</v>
      </c>
      <c r="L1170" s="89">
        <v>4.1904190000000001E-2</v>
      </c>
      <c r="M1170" s="90">
        <v>4.7439743499999999E-2</v>
      </c>
      <c r="N1170" s="102">
        <v>0.26861474361570026</v>
      </c>
      <c r="O1170" s="89">
        <v>6.1297467071935155E-4</v>
      </c>
      <c r="P1170" s="90">
        <v>8.5430352921310362E-4</v>
      </c>
      <c r="Q1170" s="102">
        <v>2.6140447302096461E-3</v>
      </c>
      <c r="R1170" s="89">
        <v>7.2521479229989872E-4</v>
      </c>
      <c r="S1170" s="90">
        <v>1.0107279635258358E-3</v>
      </c>
      <c r="T1170" s="102">
        <v>3.073088507656471E-3</v>
      </c>
      <c r="U1170" s="89">
        <v>1.0828425E-3</v>
      </c>
      <c r="V1170" s="90">
        <v>2.5778373750000002E-3</v>
      </c>
      <c r="W1170" s="102">
        <v>2.9151116508986646E-2</v>
      </c>
      <c r="X1170" s="89">
        <v>3.0741999999999998E-4</v>
      </c>
      <c r="Y1170" s="90">
        <v>3.7072618500000001E-4</v>
      </c>
      <c r="Z1170" s="102">
        <v>5.4284295864837516E-3</v>
      </c>
      <c r="AA1170" s="89">
        <v>1.7603419E-3</v>
      </c>
      <c r="AB1170" s="90">
        <v>1.3857342600000001E-3</v>
      </c>
      <c r="AC1170" s="102">
        <v>6.4234836259801295E-3</v>
      </c>
      <c r="AD1170" s="89">
        <v>7.9243599999999999E-4</v>
      </c>
      <c r="AE1170" s="90">
        <v>7.2985896500000005E-4</v>
      </c>
      <c r="AF1170" s="102">
        <v>2.3919787870253688E-3</v>
      </c>
      <c r="AG1170" s="89">
        <v>3.3976729999999999E-3</v>
      </c>
      <c r="AH1170" s="90">
        <v>7.1490717949999998E-3</v>
      </c>
      <c r="AI1170" s="102">
        <v>6.4129014781507385E-2</v>
      </c>
      <c r="AJ1170" s="89">
        <v>3.7503750000000002E-2</v>
      </c>
      <c r="AK1170" s="90">
        <v>4.6394639000000001E-2</v>
      </c>
      <c r="AL1170" s="104">
        <v>4.6394639000000001E-2</v>
      </c>
    </row>
    <row r="1171" spans="1:38" x14ac:dyDescent="0.25">
      <c r="A1171" s="71">
        <v>2004</v>
      </c>
      <c r="B1171" s="72">
        <v>6</v>
      </c>
      <c r="C1171" s="89">
        <v>0.58890898999999997</v>
      </c>
      <c r="D1171" s="90">
        <v>0.54203160849999998</v>
      </c>
      <c r="E1171" s="102">
        <v>3.5970848242258655</v>
      </c>
      <c r="F1171" s="89">
        <v>9.5432039999999996E-2</v>
      </c>
      <c r="G1171" s="90">
        <v>0.1057818345</v>
      </c>
      <c r="H1171" s="102">
        <v>0.82426010392330795</v>
      </c>
      <c r="I1171" s="89">
        <v>0.17289990999999999</v>
      </c>
      <c r="J1171" s="90">
        <v>1.2883700425</v>
      </c>
      <c r="K1171" s="102">
        <v>3.8224734151529516</v>
      </c>
      <c r="L1171" s="89">
        <v>4.1904190000000001E-2</v>
      </c>
      <c r="M1171" s="90">
        <v>4.7439743499999999E-2</v>
      </c>
      <c r="N1171" s="102">
        <v>0.26860048140128107</v>
      </c>
      <c r="O1171" s="89">
        <v>6.1297467071935155E-4</v>
      </c>
      <c r="P1171" s="90">
        <v>8.5430352921310362E-4</v>
      </c>
      <c r="Q1171" s="102">
        <v>2.6114356511224338E-3</v>
      </c>
      <c r="R1171" s="89">
        <v>7.2521479229989872E-4</v>
      </c>
      <c r="S1171" s="90">
        <v>1.0107279635258358E-3</v>
      </c>
      <c r="T1171" s="102">
        <v>3.0646018389495801E-3</v>
      </c>
      <c r="U1171" s="89">
        <v>1.1723648E-3</v>
      </c>
      <c r="V1171" s="90">
        <v>2.630712745E-3</v>
      </c>
      <c r="W1171" s="102">
        <v>2.9120926790170695E-2</v>
      </c>
      <c r="X1171" s="89">
        <v>3.3419249999999998E-4</v>
      </c>
      <c r="Y1171" s="90">
        <v>3.8282163999999998E-4</v>
      </c>
      <c r="Z1171" s="102">
        <v>5.4228214425853178E-3</v>
      </c>
      <c r="AA1171" s="89">
        <v>1.9068009E-3</v>
      </c>
      <c r="AB1171" s="90">
        <v>1.4478712250000001E-3</v>
      </c>
      <c r="AC1171" s="102">
        <v>6.4168451298294441E-3</v>
      </c>
      <c r="AD1171" s="89">
        <v>8.5815619999999996E-4</v>
      </c>
      <c r="AE1171" s="90">
        <v>7.58430715E-4</v>
      </c>
      <c r="AF1171" s="102">
        <v>2.3895061645228294E-3</v>
      </c>
      <c r="AG1171" s="89">
        <v>3.6804402000000002E-3</v>
      </c>
      <c r="AH1171" s="90">
        <v>7.3071643000000002E-3</v>
      </c>
      <c r="AI1171" s="102">
        <v>6.4062760791732606E-2</v>
      </c>
      <c r="AJ1171" s="89">
        <v>3.7503750000000002E-2</v>
      </c>
      <c r="AK1171" s="90">
        <v>4.6394639000000001E-2</v>
      </c>
      <c r="AL1171" s="104">
        <v>4.6394639000000001E-2</v>
      </c>
    </row>
    <row r="1172" spans="1:38" x14ac:dyDescent="0.25">
      <c r="A1172" s="71">
        <v>2004</v>
      </c>
      <c r="B1172" s="72">
        <v>7</v>
      </c>
      <c r="C1172" s="89">
        <v>0.61731919000000002</v>
      </c>
      <c r="D1172" s="90">
        <v>0.54678129200000003</v>
      </c>
      <c r="E1172" s="102">
        <v>3.6008973486401357</v>
      </c>
      <c r="F1172" s="89">
        <v>0.10261199</v>
      </c>
      <c r="G1172" s="90">
        <v>0.10906940499999999</v>
      </c>
      <c r="H1172" s="102">
        <v>0.82720629498349452</v>
      </c>
      <c r="I1172" s="89">
        <v>0.17829275999999999</v>
      </c>
      <c r="J1172" s="90">
        <v>1.2910978314999999</v>
      </c>
      <c r="K1172" s="102">
        <v>3.8304594534642344</v>
      </c>
      <c r="L1172" s="89">
        <v>4.1904190000000001E-2</v>
      </c>
      <c r="M1172" s="90">
        <v>4.7439743499999999E-2</v>
      </c>
      <c r="N1172" s="102">
        <v>0.26874374761381287</v>
      </c>
      <c r="O1172" s="89">
        <v>6.1297467071935155E-4</v>
      </c>
      <c r="P1172" s="90">
        <v>8.5430352921310362E-4</v>
      </c>
      <c r="Q1172" s="102">
        <v>2.6208733522713177E-3</v>
      </c>
      <c r="R1172" s="89">
        <v>7.2521479229989872E-4</v>
      </c>
      <c r="S1172" s="90">
        <v>1.0107279635258358E-3</v>
      </c>
      <c r="T1172" s="102">
        <v>3.09380945713494E-3</v>
      </c>
      <c r="U1172" s="89">
        <v>1.2619679E-3</v>
      </c>
      <c r="V1172" s="90">
        <v>2.681681865E-3</v>
      </c>
      <c r="W1172" s="102">
        <v>2.9225038728262209E-2</v>
      </c>
      <c r="X1172" s="89">
        <v>3.5883440000000001E-4</v>
      </c>
      <c r="Y1172" s="90">
        <v>3.9449705000000002E-4</v>
      </c>
      <c r="Z1172" s="102">
        <v>5.4421975306197011E-3</v>
      </c>
      <c r="AA1172" s="89">
        <v>2.0522101000000001E-3</v>
      </c>
      <c r="AB1172" s="90">
        <v>1.50813796E-3</v>
      </c>
      <c r="AC1172" s="102">
        <v>6.4397812774645976E-3</v>
      </c>
      <c r="AD1172" s="89">
        <v>9.2377539999999997E-4</v>
      </c>
      <c r="AE1172" s="90">
        <v>7.86545445E-4</v>
      </c>
      <c r="AF1172" s="102">
        <v>2.3980489927422611E-3</v>
      </c>
      <c r="AG1172" s="89">
        <v>3.9608467999999999E-3</v>
      </c>
      <c r="AH1172" s="90">
        <v>7.4591302849999997E-3</v>
      </c>
      <c r="AI1172" s="102">
        <v>6.4291693208436834E-2</v>
      </c>
      <c r="AJ1172" s="89">
        <v>3.7503750000000002E-2</v>
      </c>
      <c r="AK1172" s="90">
        <v>4.6394639000000001E-2</v>
      </c>
      <c r="AL1172" s="104">
        <v>4.6394639000000001E-2</v>
      </c>
    </row>
    <row r="1173" spans="1:38" x14ac:dyDescent="0.25">
      <c r="A1173" s="71">
        <v>2004</v>
      </c>
      <c r="B1173" s="72">
        <v>8</v>
      </c>
      <c r="C1173" s="89">
        <v>0.646038</v>
      </c>
      <c r="D1173" s="90">
        <v>0.55143735049999998</v>
      </c>
      <c r="E1173" s="102">
        <v>3.5968325876823557</v>
      </c>
      <c r="F1173" s="89">
        <v>0.10976285</v>
      </c>
      <c r="G1173" s="90">
        <v>0.1122496165</v>
      </c>
      <c r="H1173" s="102">
        <v>0.82891093186317943</v>
      </c>
      <c r="I1173" s="89">
        <v>0.18337254</v>
      </c>
      <c r="J1173" s="90">
        <v>1.2936883775000001</v>
      </c>
      <c r="K1173" s="102">
        <v>3.8321892002209608</v>
      </c>
      <c r="L1173" s="89">
        <v>4.1904190000000001E-2</v>
      </c>
      <c r="M1173" s="90">
        <v>4.7439743499999999E-2</v>
      </c>
      <c r="N1173" s="102">
        <v>0.26882786312556434</v>
      </c>
      <c r="O1173" s="89">
        <v>6.1297467071935155E-4</v>
      </c>
      <c r="P1173" s="90">
        <v>8.5430352921310362E-4</v>
      </c>
      <c r="Q1173" s="102">
        <v>2.6277066208884366E-3</v>
      </c>
      <c r="R1173" s="89">
        <v>7.2521479229989872E-4</v>
      </c>
      <c r="S1173" s="90">
        <v>1.0107279635258358E-3</v>
      </c>
      <c r="T1173" s="102">
        <v>3.1142163190000624E-3</v>
      </c>
      <c r="U1173" s="89">
        <v>1.3511793E-3</v>
      </c>
      <c r="V1173" s="90">
        <v>2.7304091699999998E-3</v>
      </c>
      <c r="W1173" s="102">
        <v>2.928524961441276E-2</v>
      </c>
      <c r="X1173" s="89">
        <v>3.8494879999999998E-4</v>
      </c>
      <c r="Y1173" s="90">
        <v>4.0583203E-4</v>
      </c>
      <c r="Z1173" s="102">
        <v>5.4534107102097657E-3</v>
      </c>
      <c r="AA1173" s="89">
        <v>2.1971266E-3</v>
      </c>
      <c r="AB1173" s="90">
        <v>1.5672409699999999E-3</v>
      </c>
      <c r="AC1173" s="102">
        <v>6.4530484243337464E-3</v>
      </c>
      <c r="AD1173" s="89">
        <v>9.8863120000000008E-4</v>
      </c>
      <c r="AE1173" s="90">
        <v>8.1399917999999997E-4</v>
      </c>
      <c r="AF1173" s="102">
        <v>2.402992335610395E-3</v>
      </c>
      <c r="AG1173" s="89">
        <v>4.2387108999999996E-3</v>
      </c>
      <c r="AH1173" s="90">
        <v>7.6058509800000004E-3</v>
      </c>
      <c r="AI1173" s="102">
        <v>6.4424184837579321E-2</v>
      </c>
      <c r="AJ1173" s="89">
        <v>3.7503750000000002E-2</v>
      </c>
      <c r="AK1173" s="90">
        <v>4.6394639000000001E-2</v>
      </c>
      <c r="AL1173" s="104">
        <v>4.6394639000000001E-2</v>
      </c>
    </row>
    <row r="1174" spans="1:38" x14ac:dyDescent="0.25">
      <c r="A1174" s="71">
        <v>2004</v>
      </c>
      <c r="B1174" s="72">
        <v>9</v>
      </c>
      <c r="C1174" s="89">
        <v>0.67537846999999995</v>
      </c>
      <c r="D1174" s="90">
        <v>0.55605787900000003</v>
      </c>
      <c r="E1174" s="102">
        <v>3.6012090040418383</v>
      </c>
      <c r="F1174" s="89">
        <v>0.11700876</v>
      </c>
      <c r="G1174" s="90">
        <v>0.115430587</v>
      </c>
      <c r="H1174" s="102">
        <v>0.83235980024135614</v>
      </c>
      <c r="I1174" s="89">
        <v>0.18825526000000001</v>
      </c>
      <c r="J1174" s="90">
        <v>1.296060585</v>
      </c>
      <c r="K1174" s="102">
        <v>3.8410330550829057</v>
      </c>
      <c r="L1174" s="89">
        <v>4.1904190000000001E-2</v>
      </c>
      <c r="M1174" s="90">
        <v>4.7439743499999999E-2</v>
      </c>
      <c r="N1174" s="102">
        <v>0.26896923496648578</v>
      </c>
      <c r="O1174" s="89">
        <v>6.1297467071935155E-4</v>
      </c>
      <c r="P1174" s="90">
        <v>8.5430352921310362E-4</v>
      </c>
      <c r="Q1174" s="102">
        <v>2.6386418126303065E-3</v>
      </c>
      <c r="R1174" s="89">
        <v>7.2521479229989872E-4</v>
      </c>
      <c r="S1174" s="90">
        <v>1.0107279635258358E-3</v>
      </c>
      <c r="T1174" s="102">
        <v>3.1484491232647818E-3</v>
      </c>
      <c r="U1174" s="89">
        <v>1.4387874000000001E-3</v>
      </c>
      <c r="V1174" s="90">
        <v>2.7778180499999998E-3</v>
      </c>
      <c r="W1174" s="102">
        <v>2.9407125317564054E-2</v>
      </c>
      <c r="X1174" s="89">
        <v>4.0896230000000001E-4</v>
      </c>
      <c r="Y1174" s="90">
        <v>4.1667345500000003E-4</v>
      </c>
      <c r="Z1174" s="102">
        <v>5.4761125630173038E-3</v>
      </c>
      <c r="AA1174" s="89">
        <v>2.3398628000000001E-3</v>
      </c>
      <c r="AB1174" s="90">
        <v>1.6255166E-3</v>
      </c>
      <c r="AC1174" s="102">
        <v>6.4798920766418883E-3</v>
      </c>
      <c r="AD1174" s="89">
        <v>1.0530702E-3</v>
      </c>
      <c r="AE1174" s="90">
        <v>8.4106214500000002E-4</v>
      </c>
      <c r="AF1174" s="102">
        <v>2.4129891729410082E-3</v>
      </c>
      <c r="AG1174" s="89">
        <v>4.5163449999999997E-3</v>
      </c>
      <c r="AH1174" s="90">
        <v>7.7484653399999999E-3</v>
      </c>
      <c r="AI1174" s="102">
        <v>6.4692264222830503E-2</v>
      </c>
      <c r="AJ1174" s="89">
        <v>3.7503750000000002E-2</v>
      </c>
      <c r="AK1174" s="90">
        <v>4.6394639000000001E-2</v>
      </c>
      <c r="AL1174" s="104">
        <v>4.6394639000000001E-2</v>
      </c>
    </row>
    <row r="1175" spans="1:38" x14ac:dyDescent="0.25">
      <c r="A1175" s="71">
        <v>2004</v>
      </c>
      <c r="B1175" s="72">
        <v>10</v>
      </c>
      <c r="C1175" s="89">
        <v>0.70504356000000001</v>
      </c>
      <c r="D1175" s="90">
        <v>0.56066101199999996</v>
      </c>
      <c r="E1175" s="102">
        <v>3.4820562372555397</v>
      </c>
      <c r="F1175" s="89">
        <v>0.12421036000000001</v>
      </c>
      <c r="G1175" s="90">
        <v>0.11852433699999999</v>
      </c>
      <c r="H1175" s="102">
        <v>0.80702461736497422</v>
      </c>
      <c r="I1175" s="89">
        <v>0.19299071000000001</v>
      </c>
      <c r="J1175" s="90">
        <v>1.298307903</v>
      </c>
      <c r="K1175" s="102">
        <v>3.8728734084456131</v>
      </c>
      <c r="L1175" s="89">
        <v>4.1904190000000001E-2</v>
      </c>
      <c r="M1175" s="90">
        <v>4.7439743499999999E-2</v>
      </c>
      <c r="N1175" s="102">
        <v>0.25852397314126985</v>
      </c>
      <c r="O1175" s="89">
        <v>6.1297467071935155E-4</v>
      </c>
      <c r="P1175" s="90">
        <v>8.5430352921310362E-4</v>
      </c>
      <c r="Q1175" s="102">
        <v>2.5583248609901857E-3</v>
      </c>
      <c r="R1175" s="89">
        <v>7.2521479229989872E-4</v>
      </c>
      <c r="S1175" s="90">
        <v>1.0107279635258358E-3</v>
      </c>
      <c r="T1175" s="102">
        <v>3.1896608751594124E-3</v>
      </c>
      <c r="U1175" s="89">
        <v>1.5273162E-3</v>
      </c>
      <c r="V1175" s="90">
        <v>2.8242303699999999E-3</v>
      </c>
      <c r="W1175" s="102">
        <v>2.8512067073087566E-2</v>
      </c>
      <c r="X1175" s="89">
        <v>4.3468510000000001E-4</v>
      </c>
      <c r="Y1175" s="90">
        <v>4.2765682999999999E-4</v>
      </c>
      <c r="Z1175" s="102">
        <v>5.3094380797095685E-3</v>
      </c>
      <c r="AA1175" s="89">
        <v>2.4838912999999999E-3</v>
      </c>
      <c r="AB1175" s="90">
        <v>1.6836716849999999E-3</v>
      </c>
      <c r="AC1175" s="102">
        <v>6.2826707783299272E-3</v>
      </c>
      <c r="AD1175" s="89">
        <v>1.1175342E-3</v>
      </c>
      <c r="AE1175" s="90">
        <v>8.6755529500000001E-4</v>
      </c>
      <c r="AF1175" s="102">
        <v>2.3395481877575884E-3</v>
      </c>
      <c r="AG1175" s="89">
        <v>4.7935924000000003E-3</v>
      </c>
      <c r="AH1175" s="90">
        <v>7.8877266899999993E-3</v>
      </c>
      <c r="AI1175" s="102">
        <v>6.2723293119184717E-2</v>
      </c>
      <c r="AJ1175" s="89">
        <v>3.7503750000000002E-2</v>
      </c>
      <c r="AK1175" s="90">
        <v>4.6394639000000001E-2</v>
      </c>
      <c r="AL1175" s="104">
        <v>4.6394639000000001E-2</v>
      </c>
    </row>
    <row r="1176" spans="1:38" x14ac:dyDescent="0.25">
      <c r="A1176" s="71">
        <v>2004</v>
      </c>
      <c r="B1176" s="72">
        <v>11</v>
      </c>
      <c r="C1176" s="89">
        <v>0.73532735000000005</v>
      </c>
      <c r="D1176" s="90">
        <v>0.56525908199999997</v>
      </c>
      <c r="E1176" s="102">
        <v>3.4876605792418753</v>
      </c>
      <c r="F1176" s="89">
        <v>0.13135129000000001</v>
      </c>
      <c r="G1176" s="90">
        <v>0.12161735899999999</v>
      </c>
      <c r="H1176" s="102">
        <v>0.81144130649135082</v>
      </c>
      <c r="I1176" s="89">
        <v>0.19749193000000001</v>
      </c>
      <c r="J1176" s="90">
        <v>1.300344505</v>
      </c>
      <c r="K1176" s="102">
        <v>3.8846686077994348</v>
      </c>
      <c r="L1176" s="89">
        <v>4.1904190000000001E-2</v>
      </c>
      <c r="M1176" s="90">
        <v>4.7439743499999999E-2</v>
      </c>
      <c r="N1176" s="102">
        <v>0.25870405075812181</v>
      </c>
      <c r="O1176" s="89">
        <v>6.1297467071935155E-4</v>
      </c>
      <c r="P1176" s="90">
        <v>8.5430352921310362E-4</v>
      </c>
      <c r="Q1176" s="102">
        <v>2.5723221993783213E-3</v>
      </c>
      <c r="R1176" s="89">
        <v>7.2521479229989872E-4</v>
      </c>
      <c r="S1176" s="90">
        <v>1.0107279635258358E-3</v>
      </c>
      <c r="T1176" s="102">
        <v>3.2350902765453235E-3</v>
      </c>
      <c r="U1176" s="89">
        <v>1.6154578000000001E-3</v>
      </c>
      <c r="V1176" s="90">
        <v>2.8695790900000002E-3</v>
      </c>
      <c r="W1176" s="102">
        <v>2.8668053786838784E-2</v>
      </c>
      <c r="X1176" s="89">
        <v>4.5956799999999999E-4</v>
      </c>
      <c r="Y1176" s="90">
        <v>4.3861171500000001E-4</v>
      </c>
      <c r="Z1176" s="102">
        <v>5.3384881808584504E-3</v>
      </c>
      <c r="AA1176" s="89">
        <v>2.6277134E-3</v>
      </c>
      <c r="AB1176" s="90">
        <v>1.74177188E-3</v>
      </c>
      <c r="AC1176" s="102">
        <v>6.3170598286337665E-3</v>
      </c>
      <c r="AD1176" s="89">
        <v>1.1820836E-3</v>
      </c>
      <c r="AE1176" s="90">
        <v>8.9440495000000001E-4</v>
      </c>
      <c r="AF1176" s="102">
        <v>2.3523482676116253E-3</v>
      </c>
      <c r="AG1176" s="89">
        <v>5.0700824000000002E-3</v>
      </c>
      <c r="AH1176" s="90">
        <v>8.0247054299999992E-3</v>
      </c>
      <c r="AI1176" s="102">
        <v>6.3066485384543097E-2</v>
      </c>
      <c r="AJ1176" s="89">
        <v>3.7503750000000002E-2</v>
      </c>
      <c r="AK1176" s="90">
        <v>4.6394639000000001E-2</v>
      </c>
      <c r="AL1176" s="104">
        <v>4.6394639000000001E-2</v>
      </c>
    </row>
    <row r="1177" spans="1:38" x14ac:dyDescent="0.25">
      <c r="A1177" s="71">
        <v>2004</v>
      </c>
      <c r="B1177" s="72">
        <v>12</v>
      </c>
      <c r="C1177" s="89">
        <v>0.76628598999999997</v>
      </c>
      <c r="D1177" s="90">
        <v>0.56987006600000001</v>
      </c>
      <c r="E1177" s="102">
        <v>3.4936700505071836</v>
      </c>
      <c r="F1177" s="89">
        <v>0.13858212</v>
      </c>
      <c r="G1177" s="90">
        <v>0.124704301</v>
      </c>
      <c r="H1177" s="102">
        <v>0.81617177737616076</v>
      </c>
      <c r="I1177" s="89">
        <v>0.20184290999999999</v>
      </c>
      <c r="J1177" s="90">
        <v>1.3023073654999999</v>
      </c>
      <c r="K1177" s="102">
        <v>3.8973159886162727</v>
      </c>
      <c r="L1177" s="89">
        <v>4.1904190000000001E-2</v>
      </c>
      <c r="M1177" s="90">
        <v>4.7439743499999999E-2</v>
      </c>
      <c r="N1177" s="102">
        <v>0.2588961676883022</v>
      </c>
      <c r="O1177" s="89">
        <v>6.1297467071935155E-4</v>
      </c>
      <c r="P1177" s="90">
        <v>8.5430352921310362E-4</v>
      </c>
      <c r="Q1177" s="102">
        <v>2.5873225265358826E-3</v>
      </c>
      <c r="R1177" s="89">
        <v>7.2521479229989872E-4</v>
      </c>
      <c r="S1177" s="90">
        <v>1.0107279635258358E-3</v>
      </c>
      <c r="T1177" s="102">
        <v>3.2837672505868368E-3</v>
      </c>
      <c r="U1177" s="89">
        <v>1.7048359999999999E-3</v>
      </c>
      <c r="V1177" s="90">
        <v>2.9141246149999999E-3</v>
      </c>
      <c r="W1177" s="102">
        <v>2.8835231900083871E-2</v>
      </c>
      <c r="X1177" s="89">
        <v>4.8516020000000001E-4</v>
      </c>
      <c r="Y1177" s="90">
        <v>4.4927309E-4</v>
      </c>
      <c r="Z1177" s="102">
        <v>5.3696126519892111E-3</v>
      </c>
      <c r="AA1177" s="89">
        <v>2.7708277999999999E-3</v>
      </c>
      <c r="AB1177" s="90">
        <v>1.7999865100000001E-3</v>
      </c>
      <c r="AC1177" s="102">
        <v>6.3538875335658555E-3</v>
      </c>
      <c r="AD1177" s="89">
        <v>1.2468399999999999E-3</v>
      </c>
      <c r="AE1177" s="90">
        <v>9.2140829499999998E-4</v>
      </c>
      <c r="AF1177" s="102">
        <v>2.3660611047164174E-3</v>
      </c>
      <c r="AG1177" s="89">
        <v>5.3491605999999997E-3</v>
      </c>
      <c r="AH1177" s="90">
        <v>8.1603083250000007E-3</v>
      </c>
      <c r="AI1177" s="102">
        <v>6.343415812912219E-2</v>
      </c>
      <c r="AJ1177" s="89">
        <v>3.7503750000000002E-2</v>
      </c>
      <c r="AK1177" s="90">
        <v>4.6394639000000001E-2</v>
      </c>
      <c r="AL1177" s="104">
        <v>4.6394639000000001E-2</v>
      </c>
    </row>
    <row r="1178" spans="1:38" x14ac:dyDescent="0.25">
      <c r="A1178" s="71">
        <v>2004</v>
      </c>
      <c r="B1178" s="72">
        <v>13</v>
      </c>
      <c r="C1178" s="89">
        <v>0.79794217000000001</v>
      </c>
      <c r="D1178" s="90">
        <v>0.57457032299999999</v>
      </c>
      <c r="E1178" s="102">
        <v>3.4872007181979252</v>
      </c>
      <c r="F1178" s="89">
        <v>0.14580240999999999</v>
      </c>
      <c r="G1178" s="90">
        <v>0.12780961699999999</v>
      </c>
      <c r="H1178" s="102">
        <v>0.82054908927682291</v>
      </c>
      <c r="I1178" s="89">
        <v>0.20603104</v>
      </c>
      <c r="J1178" s="90">
        <v>1.304154512</v>
      </c>
      <c r="K1178" s="102">
        <v>3.9036906535214038</v>
      </c>
      <c r="L1178" s="89">
        <v>4.1904190000000001E-2</v>
      </c>
      <c r="M1178" s="90">
        <v>4.7439743499999999E-2</v>
      </c>
      <c r="N1178" s="102">
        <v>0.25910126665128186</v>
      </c>
      <c r="O1178" s="89">
        <v>6.1297467071935155E-4</v>
      </c>
      <c r="P1178" s="90">
        <v>8.5430352921310362E-4</v>
      </c>
      <c r="Q1178" s="102">
        <v>2.6011995370068988E-3</v>
      </c>
      <c r="R1178" s="89">
        <v>7.2521479229989872E-4</v>
      </c>
      <c r="S1178" s="90">
        <v>1.0107279635258358E-3</v>
      </c>
      <c r="T1178" s="102">
        <v>3.3357566501925695E-3</v>
      </c>
      <c r="U1178" s="89">
        <v>1.7940835000000001E-3</v>
      </c>
      <c r="V1178" s="90">
        <v>2.958755105E-3</v>
      </c>
      <c r="W1178" s="102">
        <v>2.8989882986696979E-2</v>
      </c>
      <c r="X1178" s="89">
        <v>5.0991250000000001E-4</v>
      </c>
      <c r="Y1178" s="90">
        <v>4.6040839499999998E-4</v>
      </c>
      <c r="Z1178" s="102">
        <v>5.3984275982771699E-3</v>
      </c>
      <c r="AA1178" s="89">
        <v>2.9158925E-3</v>
      </c>
      <c r="AB1178" s="90">
        <v>1.859475485E-3</v>
      </c>
      <c r="AC1178" s="102">
        <v>6.3879745148821068E-3</v>
      </c>
      <c r="AD1178" s="89">
        <v>1.3126259000000001E-3</v>
      </c>
      <c r="AE1178" s="90">
        <v>9.48569085E-4</v>
      </c>
      <c r="AF1178" s="102">
        <v>2.3787545110817488E-3</v>
      </c>
      <c r="AG1178" s="89">
        <v>5.6287973000000002E-3</v>
      </c>
      <c r="AH1178" s="90">
        <v>8.2955040149999999E-3</v>
      </c>
      <c r="AI1178" s="102">
        <v>6.3774533382479986E-2</v>
      </c>
      <c r="AJ1178" s="89">
        <v>3.7503750000000002E-2</v>
      </c>
      <c r="AK1178" s="90">
        <v>4.6394639000000001E-2</v>
      </c>
      <c r="AL1178" s="104">
        <v>4.6394639000000001E-2</v>
      </c>
    </row>
    <row r="1179" spans="1:38" x14ac:dyDescent="0.25">
      <c r="A1179" s="71">
        <v>2004</v>
      </c>
      <c r="B1179" s="72">
        <v>14</v>
      </c>
      <c r="C1179" s="89">
        <v>0.83047024999999997</v>
      </c>
      <c r="D1179" s="90">
        <v>0.57936980049999998</v>
      </c>
      <c r="E1179" s="102">
        <v>3.4940356724306847</v>
      </c>
      <c r="F1179" s="89">
        <v>0.15313124</v>
      </c>
      <c r="G1179" s="90">
        <v>0.13096932150000001</v>
      </c>
      <c r="H1179" s="102">
        <v>0.82592357028004681</v>
      </c>
      <c r="I1179" s="89">
        <v>0.21008792000000001</v>
      </c>
      <c r="J1179" s="90">
        <v>1.3058558929999999</v>
      </c>
      <c r="K1179" s="102">
        <v>3.9180486783527919</v>
      </c>
      <c r="L1179" s="89">
        <v>4.1904190000000001E-2</v>
      </c>
      <c r="M1179" s="90">
        <v>4.7439743499999999E-2</v>
      </c>
      <c r="N1179" s="102">
        <v>0.25932019669302464</v>
      </c>
      <c r="O1179" s="89">
        <v>6.1297467071935155E-4</v>
      </c>
      <c r="P1179" s="90">
        <v>8.5430352921310362E-4</v>
      </c>
      <c r="Q1179" s="102">
        <v>2.618230246640083E-3</v>
      </c>
      <c r="R1179" s="89">
        <v>7.2521479229989872E-4</v>
      </c>
      <c r="S1179" s="90">
        <v>1.0107279635258358E-3</v>
      </c>
      <c r="T1179" s="102">
        <v>3.3910213607743047E-3</v>
      </c>
      <c r="U1179" s="89">
        <v>1.8834416E-3</v>
      </c>
      <c r="V1179" s="90">
        <v>3.0032457449999999E-3</v>
      </c>
      <c r="W1179" s="102">
        <v>2.9179717657740863E-2</v>
      </c>
      <c r="X1179" s="89">
        <v>5.3637409999999998E-4</v>
      </c>
      <c r="Y1179" s="90">
        <v>4.7165282000000001E-4</v>
      </c>
      <c r="Z1179" s="102">
        <v>5.4337583871564938E-3</v>
      </c>
      <c r="AA1179" s="89">
        <v>3.0627255999999999E-3</v>
      </c>
      <c r="AB1179" s="90">
        <v>1.9197555599999999E-3</v>
      </c>
      <c r="AC1179" s="102">
        <v>6.4297880061197198E-3</v>
      </c>
      <c r="AD1179" s="89">
        <v>1.3780202000000001E-3</v>
      </c>
      <c r="AE1179" s="90">
        <v>9.7594446499999995E-4</v>
      </c>
      <c r="AF1179" s="102">
        <v>2.3943304813818667E-3</v>
      </c>
      <c r="AG1179" s="89">
        <v>5.9107513000000002E-3</v>
      </c>
      <c r="AH1179" s="90">
        <v>8.4313081849999999E-3</v>
      </c>
      <c r="AI1179" s="102">
        <v>6.4192005476961592E-2</v>
      </c>
      <c r="AJ1179" s="89">
        <v>3.7503750000000002E-2</v>
      </c>
      <c r="AK1179" s="90">
        <v>4.6394639000000001E-2</v>
      </c>
      <c r="AL1179" s="104">
        <v>4.6394639000000001E-2</v>
      </c>
    </row>
    <row r="1180" spans="1:38" x14ac:dyDescent="0.25">
      <c r="A1180" s="71">
        <v>2004</v>
      </c>
      <c r="B1180" s="72">
        <v>15</v>
      </c>
      <c r="C1180" s="89">
        <v>0.86383304000000005</v>
      </c>
      <c r="D1180" s="90">
        <v>0.58431315500000003</v>
      </c>
      <c r="E1180" s="102">
        <v>3.5011880074953159</v>
      </c>
      <c r="F1180" s="89">
        <v>0.16054404</v>
      </c>
      <c r="G1180" s="90">
        <v>0.13420441850000001</v>
      </c>
      <c r="H1180" s="102">
        <v>0.83154651673097468</v>
      </c>
      <c r="I1180" s="89">
        <v>0.21397853999999999</v>
      </c>
      <c r="J1180" s="90">
        <v>1.3074786780000001</v>
      </c>
      <c r="K1180" s="102">
        <v>3.9330891041133569</v>
      </c>
      <c r="L1180" s="89">
        <v>4.1904190000000001E-2</v>
      </c>
      <c r="M1180" s="90">
        <v>4.7439743499999999E-2</v>
      </c>
      <c r="N1180" s="102">
        <v>0.25954892251371242</v>
      </c>
      <c r="O1180" s="89">
        <v>6.1297467071935155E-4</v>
      </c>
      <c r="P1180" s="90">
        <v>8.5430352921310362E-4</v>
      </c>
      <c r="Q1180" s="102">
        <v>2.638951052013862E-3</v>
      </c>
      <c r="R1180" s="89">
        <v>7.2521479229989872E-4</v>
      </c>
      <c r="S1180" s="90">
        <v>1.0107279635258358E-3</v>
      </c>
      <c r="T1180" s="102">
        <v>3.4489117184824001E-3</v>
      </c>
      <c r="U1180" s="89">
        <v>1.9745088000000001E-3</v>
      </c>
      <c r="V1180" s="90">
        <v>3.0482317349999999E-3</v>
      </c>
      <c r="W1180" s="102">
        <v>2.9378401960216398E-2</v>
      </c>
      <c r="X1180" s="89">
        <v>5.6220740000000003E-4</v>
      </c>
      <c r="Y1180" s="90">
        <v>4.8298105000000002E-4</v>
      </c>
      <c r="Z1180" s="102">
        <v>5.4707688716477609E-3</v>
      </c>
      <c r="AA1180" s="89">
        <v>3.2100067999999999E-3</v>
      </c>
      <c r="AB1180" s="90">
        <v>1.9817560149999998E-3</v>
      </c>
      <c r="AC1180" s="102">
        <v>6.4735824157280738E-3</v>
      </c>
      <c r="AD1180" s="89">
        <v>1.4447268E-3</v>
      </c>
      <c r="AE1180" s="90">
        <v>1.00433345E-3</v>
      </c>
      <c r="AF1180" s="102">
        <v>2.4106343814349904E-3</v>
      </c>
      <c r="AG1180" s="89">
        <v>6.1957957999999999E-3</v>
      </c>
      <c r="AH1180" s="90">
        <v>8.5685484499999996E-3</v>
      </c>
      <c r="AI1180" s="102">
        <v>6.4629136702615303E-2</v>
      </c>
      <c r="AJ1180" s="89">
        <v>3.7503750000000002E-2</v>
      </c>
      <c r="AK1180" s="90">
        <v>4.6394639000000001E-2</v>
      </c>
      <c r="AL1180" s="104">
        <v>4.6394639000000001E-2</v>
      </c>
    </row>
    <row r="1181" spans="1:38" x14ac:dyDescent="0.25">
      <c r="A1181" s="71">
        <v>2004</v>
      </c>
      <c r="B1181" s="72">
        <v>16</v>
      </c>
      <c r="C1181" s="89">
        <v>0.89825962000000004</v>
      </c>
      <c r="D1181" s="90">
        <v>0.58938629399999998</v>
      </c>
      <c r="E1181" s="102">
        <v>3.5085907541140684</v>
      </c>
      <c r="F1181" s="89">
        <v>0.16799354999999999</v>
      </c>
      <c r="G1181" s="90">
        <v>0.137531921</v>
      </c>
      <c r="H1181" s="102">
        <v>0.83737513410550024</v>
      </c>
      <c r="I1181" s="89">
        <v>0.21775391999999999</v>
      </c>
      <c r="J1181" s="90">
        <v>1.30903229</v>
      </c>
      <c r="K1181" s="102">
        <v>3.9486584184042459</v>
      </c>
      <c r="L1181" s="89">
        <v>4.1904190000000001E-2</v>
      </c>
      <c r="M1181" s="90">
        <v>4.7439743499999999E-2</v>
      </c>
      <c r="N1181" s="102">
        <v>0.25978621034124622</v>
      </c>
      <c r="O1181" s="89">
        <v>6.1297467071935155E-4</v>
      </c>
      <c r="P1181" s="90">
        <v>8.5430352921310362E-4</v>
      </c>
      <c r="Q1181" s="102">
        <v>2.6574437203738706E-3</v>
      </c>
      <c r="R1181" s="89">
        <v>7.2521479229989872E-4</v>
      </c>
      <c r="S1181" s="90">
        <v>1.0107279635258358E-3</v>
      </c>
      <c r="T1181" s="102">
        <v>3.5088792014016318E-3</v>
      </c>
      <c r="U1181" s="89">
        <v>2.0664750999999999E-3</v>
      </c>
      <c r="V1181" s="90">
        <v>3.0935959649999998E-3</v>
      </c>
      <c r="W1181" s="102">
        <v>2.9584307015375264E-2</v>
      </c>
      <c r="X1181" s="89">
        <v>5.8866889999999996E-4</v>
      </c>
      <c r="Y1181" s="90">
        <v>4.94595655E-4</v>
      </c>
      <c r="Z1181" s="102">
        <v>5.5090994445988507E-3</v>
      </c>
      <c r="AA1181" s="89">
        <v>3.3603984999999999E-3</v>
      </c>
      <c r="AB1181" s="90">
        <v>2.04577905E-3</v>
      </c>
      <c r="AC1181" s="102">
        <v>6.5189370984013589E-3</v>
      </c>
      <c r="AD1181" s="89">
        <v>1.5122315999999999E-3</v>
      </c>
      <c r="AE1181" s="90">
        <v>1.033503605E-3</v>
      </c>
      <c r="AF1181" s="102">
        <v>2.4275270174482252E-3</v>
      </c>
      <c r="AG1181" s="89">
        <v>6.4848967000000002E-3</v>
      </c>
      <c r="AH1181" s="90">
        <v>8.7080882099999993E-3</v>
      </c>
      <c r="AI1181" s="102">
        <v>6.5082075342308005E-2</v>
      </c>
      <c r="AJ1181" s="89">
        <v>3.7503750000000002E-2</v>
      </c>
      <c r="AK1181" s="90">
        <v>4.6394639000000001E-2</v>
      </c>
      <c r="AL1181" s="104">
        <v>4.6394639000000001E-2</v>
      </c>
    </row>
    <row r="1182" spans="1:38" x14ac:dyDescent="0.25">
      <c r="A1182" s="71">
        <v>2004</v>
      </c>
      <c r="B1182" s="72">
        <v>17</v>
      </c>
      <c r="C1182" s="89">
        <v>0.93371795000000002</v>
      </c>
      <c r="D1182" s="90">
        <v>0.59471948750000003</v>
      </c>
      <c r="E1182" s="102">
        <v>3.5162198944145064</v>
      </c>
      <c r="F1182" s="89">
        <v>0.17561992000000001</v>
      </c>
      <c r="G1182" s="90">
        <v>0.140958375</v>
      </c>
      <c r="H1182" s="102">
        <v>0.84337904146459386</v>
      </c>
      <c r="I1182" s="89">
        <v>0.22144748</v>
      </c>
      <c r="J1182" s="90">
        <v>1.3104861765</v>
      </c>
      <c r="K1182" s="102">
        <v>3.9647066316098978</v>
      </c>
      <c r="L1182" s="89">
        <v>4.1904190000000001E-2</v>
      </c>
      <c r="M1182" s="90">
        <v>4.7439743499999999E-2</v>
      </c>
      <c r="N1182" s="102">
        <v>0.26003063059317794</v>
      </c>
      <c r="O1182" s="89">
        <v>6.1297467071935155E-4</v>
      </c>
      <c r="P1182" s="90">
        <v>8.5430352921310362E-4</v>
      </c>
      <c r="Q1182" s="102">
        <v>2.6765014956875413E-3</v>
      </c>
      <c r="R1182" s="89">
        <v>7.2521479229989872E-4</v>
      </c>
      <c r="S1182" s="90">
        <v>1.0107279635258358E-3</v>
      </c>
      <c r="T1182" s="102">
        <v>3.5706553554989643E-3</v>
      </c>
      <c r="U1182" s="89">
        <v>2.1605222999999999E-3</v>
      </c>
      <c r="V1182" s="90">
        <v>3.140135675E-3</v>
      </c>
      <c r="W1182" s="102">
        <v>2.9796420948835164E-2</v>
      </c>
      <c r="X1182" s="89">
        <v>6.1437160000000005E-4</v>
      </c>
      <c r="Y1182" s="90">
        <v>5.0657290000000004E-4</v>
      </c>
      <c r="Z1182" s="102">
        <v>5.5486062297856473E-3</v>
      </c>
      <c r="AA1182" s="89">
        <v>3.5118710000000002E-3</v>
      </c>
      <c r="AB1182" s="90">
        <v>2.1121787399999998E-3</v>
      </c>
      <c r="AC1182" s="102">
        <v>6.5656797040631971E-3</v>
      </c>
      <c r="AD1182" s="89">
        <v>1.5800486999999999E-3</v>
      </c>
      <c r="AE1182" s="90">
        <v>1.063742625E-3</v>
      </c>
      <c r="AF1182" s="102">
        <v>2.4449341150336095E-3</v>
      </c>
      <c r="AG1182" s="89">
        <v>6.7784795999999998E-3</v>
      </c>
      <c r="AH1182" s="90">
        <v>8.8508142800000009E-3</v>
      </c>
      <c r="AI1182" s="102">
        <v>6.554870974822008E-2</v>
      </c>
      <c r="AJ1182" s="89">
        <v>3.7503750000000002E-2</v>
      </c>
      <c r="AK1182" s="90">
        <v>4.6394639000000001E-2</v>
      </c>
      <c r="AL1182" s="104">
        <v>4.6394639000000001E-2</v>
      </c>
    </row>
    <row r="1183" spans="1:38" x14ac:dyDescent="0.25">
      <c r="A1183" s="71">
        <v>2004</v>
      </c>
      <c r="B1183" s="72">
        <v>18</v>
      </c>
      <c r="C1183" s="89">
        <v>0.97027976999999999</v>
      </c>
      <c r="D1183" s="90">
        <v>0.60024281950000002</v>
      </c>
      <c r="E1183" s="102">
        <v>3.5174974136408075</v>
      </c>
      <c r="F1183" s="89">
        <v>0.18338049000000001</v>
      </c>
      <c r="G1183" s="90">
        <v>0.14451997150000001</v>
      </c>
      <c r="H1183" s="102">
        <v>0.8491233430906695</v>
      </c>
      <c r="I1183" s="89">
        <v>0.22495956</v>
      </c>
      <c r="J1183" s="90">
        <v>1.3118754315000001</v>
      </c>
      <c r="K1183" s="102">
        <v>3.9773944609322656</v>
      </c>
      <c r="L1183" s="89">
        <v>4.1904190000000001E-2</v>
      </c>
      <c r="M1183" s="90">
        <v>4.7439743499999999E-2</v>
      </c>
      <c r="N1183" s="102">
        <v>0.26027757073282853</v>
      </c>
      <c r="O1183" s="89">
        <v>6.1297467071935155E-4</v>
      </c>
      <c r="P1183" s="90">
        <v>8.5430352921310362E-4</v>
      </c>
      <c r="Q1183" s="102">
        <v>2.6947264332794008E-3</v>
      </c>
      <c r="R1183" s="89">
        <v>7.2521479229989872E-4</v>
      </c>
      <c r="S1183" s="90">
        <v>1.0107279635258358E-3</v>
      </c>
      <c r="T1183" s="102">
        <v>3.6332133094639152E-3</v>
      </c>
      <c r="U1183" s="89">
        <v>2.2554092E-3</v>
      </c>
      <c r="V1183" s="90">
        <v>3.1880500800000001E-3</v>
      </c>
      <c r="W1183" s="102">
        <v>2.9999351655001495E-2</v>
      </c>
      <c r="X1183" s="89">
        <v>6.4173219999999996E-4</v>
      </c>
      <c r="Y1183" s="90">
        <v>5.1918910000000001E-4</v>
      </c>
      <c r="Z1183" s="102">
        <v>5.5863907335878486E-3</v>
      </c>
      <c r="AA1183" s="89">
        <v>3.6669518000000002E-3</v>
      </c>
      <c r="AB1183" s="90">
        <v>2.18141227E-3</v>
      </c>
      <c r="AC1183" s="102">
        <v>6.6104033534804454E-3</v>
      </c>
      <c r="AD1183" s="89">
        <v>1.6498909000000001E-3</v>
      </c>
      <c r="AE1183" s="90">
        <v>1.0952393650000001E-3</v>
      </c>
      <c r="AF1183" s="102">
        <v>2.4615839445495794E-3</v>
      </c>
      <c r="AG1183" s="89">
        <v>7.0772494E-3</v>
      </c>
      <c r="AH1183" s="90">
        <v>8.9977067799999998E-3</v>
      </c>
      <c r="AI1183" s="102">
        <v>6.5995106564066444E-2</v>
      </c>
      <c r="AJ1183" s="89">
        <v>3.7503750000000002E-2</v>
      </c>
      <c r="AK1183" s="90">
        <v>4.6394639000000001E-2</v>
      </c>
      <c r="AL1183" s="104">
        <v>4.6394639000000001E-2</v>
      </c>
    </row>
    <row r="1184" spans="1:38" x14ac:dyDescent="0.25">
      <c r="A1184" s="71">
        <v>2004</v>
      </c>
      <c r="B1184" s="72">
        <v>19</v>
      </c>
      <c r="C1184" s="89">
        <v>1.00818684</v>
      </c>
      <c r="D1184" s="90">
        <v>0.60605025800000001</v>
      </c>
      <c r="E1184" s="102">
        <v>3.5251509208086356</v>
      </c>
      <c r="F1184" s="89">
        <v>0.19124915000000001</v>
      </c>
      <c r="G1184" s="90">
        <v>0.14823860699999999</v>
      </c>
      <c r="H1184" s="102">
        <v>0.85514851839606976</v>
      </c>
      <c r="I1184" s="89">
        <v>0.22842185000000001</v>
      </c>
      <c r="J1184" s="90">
        <v>1.3132080239999999</v>
      </c>
      <c r="K1184" s="102">
        <v>3.9934960231722894</v>
      </c>
      <c r="L1184" s="89">
        <v>4.1904190000000001E-2</v>
      </c>
      <c r="M1184" s="90">
        <v>4.7439743499999999E-2</v>
      </c>
      <c r="N1184" s="102">
        <v>0.26052206534457323</v>
      </c>
      <c r="O1184" s="89">
        <v>6.1297467071935155E-4</v>
      </c>
      <c r="P1184" s="90">
        <v>8.5430352921310362E-4</v>
      </c>
      <c r="Q1184" s="102">
        <v>2.7138419748972669E-3</v>
      </c>
      <c r="R1184" s="89">
        <v>7.2521479229989872E-4</v>
      </c>
      <c r="S1184" s="90">
        <v>1.0107279635258358E-3</v>
      </c>
      <c r="T1184" s="102">
        <v>3.6952088563310605E-3</v>
      </c>
      <c r="U1184" s="89">
        <v>2.3524066999999998E-3</v>
      </c>
      <c r="V1184" s="90">
        <v>3.2371775649999998E-3</v>
      </c>
      <c r="W1184" s="102">
        <v>3.0212241633410304E-2</v>
      </c>
      <c r="X1184" s="89">
        <v>6.6993260000000002E-4</v>
      </c>
      <c r="Y1184" s="90">
        <v>5.3215989500000004E-4</v>
      </c>
      <c r="Z1184" s="102">
        <v>5.6260399348264925E-3</v>
      </c>
      <c r="AA1184" s="89">
        <v>3.8257714000000001E-3</v>
      </c>
      <c r="AB1184" s="90">
        <v>2.2540761949999999E-3</v>
      </c>
      <c r="AC1184" s="102">
        <v>6.6573089849599372E-3</v>
      </c>
      <c r="AD1184" s="89">
        <v>1.7213459999999999E-3</v>
      </c>
      <c r="AE1184" s="90">
        <v>1.1281344750000001E-3</v>
      </c>
      <c r="AF1184" s="102">
        <v>2.479052074534751E-3</v>
      </c>
      <c r="AG1184" s="89">
        <v>7.3827084000000001E-3</v>
      </c>
      <c r="AH1184" s="90">
        <v>9.1499195600000006E-3</v>
      </c>
      <c r="AI1184" s="102">
        <v>6.6463407884282025E-2</v>
      </c>
      <c r="AJ1184" s="89">
        <v>3.7503750000000002E-2</v>
      </c>
      <c r="AK1184" s="90">
        <v>4.6394639000000001E-2</v>
      </c>
      <c r="AL1184" s="104">
        <v>4.6394639000000001E-2</v>
      </c>
    </row>
    <row r="1185" spans="1:38" x14ac:dyDescent="0.25">
      <c r="A1185" s="71">
        <v>2004</v>
      </c>
      <c r="B1185" s="72">
        <v>20</v>
      </c>
      <c r="C1185" s="89">
        <v>1.04740451</v>
      </c>
      <c r="D1185" s="90">
        <v>0.61218015400000003</v>
      </c>
      <c r="E1185" s="102">
        <v>3.5325638531726065</v>
      </c>
      <c r="F1185" s="89">
        <v>0.19933634</v>
      </c>
      <c r="G1185" s="90">
        <v>0.15213600299999999</v>
      </c>
      <c r="H1185" s="102">
        <v>0.86098304127891512</v>
      </c>
      <c r="I1185" s="89">
        <v>0.23173687000000001</v>
      </c>
      <c r="J1185" s="90">
        <v>1.314513043</v>
      </c>
      <c r="K1185" s="102">
        <v>4.009110638628294</v>
      </c>
      <c r="L1185" s="89">
        <v>4.1904190000000001E-2</v>
      </c>
      <c r="M1185" s="90">
        <v>4.7439743499999999E-2</v>
      </c>
      <c r="N1185" s="102">
        <v>0.2607602288401818</v>
      </c>
      <c r="O1185" s="89">
        <v>6.1297467071935155E-4</v>
      </c>
      <c r="P1185" s="90">
        <v>8.5430352921310362E-4</v>
      </c>
      <c r="Q1185" s="102">
        <v>2.7338605226645061E-3</v>
      </c>
      <c r="R1185" s="89">
        <v>7.2521479229989872E-4</v>
      </c>
      <c r="S1185" s="90">
        <v>1.0107279635258358E-3</v>
      </c>
      <c r="T1185" s="102">
        <v>3.7552364633827188E-3</v>
      </c>
      <c r="U1185" s="89">
        <v>2.4520620000000001E-3</v>
      </c>
      <c r="V1185" s="90">
        <v>3.2886770300000001E-3</v>
      </c>
      <c r="W1185" s="102">
        <v>3.0418354785718454E-2</v>
      </c>
      <c r="X1185" s="89">
        <v>6.9750469999999996E-4</v>
      </c>
      <c r="Y1185" s="90">
        <v>5.4602611999999997E-4</v>
      </c>
      <c r="Z1185" s="102">
        <v>5.6644267413504604E-3</v>
      </c>
      <c r="AA1185" s="89">
        <v>3.9873297999999998E-3</v>
      </c>
      <c r="AB1185" s="90">
        <v>2.3303283850000002E-3</v>
      </c>
      <c r="AC1185" s="102">
        <v>6.7027349310438532E-3</v>
      </c>
      <c r="AD1185" s="89">
        <v>1.7937713000000001E-3</v>
      </c>
      <c r="AE1185" s="90">
        <v>1.1628265850000001E-3</v>
      </c>
      <c r="AF1185" s="102">
        <v>2.4959670041509738E-3</v>
      </c>
      <c r="AG1185" s="89">
        <v>7.6947754999999998E-3</v>
      </c>
      <c r="AH1185" s="90">
        <v>9.3086087799999998E-3</v>
      </c>
      <c r="AI1185" s="102">
        <v>6.6916901907696363E-2</v>
      </c>
      <c r="AJ1185" s="89">
        <v>3.7503750000000002E-2</v>
      </c>
      <c r="AK1185" s="90">
        <v>4.6394639000000001E-2</v>
      </c>
      <c r="AL1185" s="104">
        <v>4.6394639000000001E-2</v>
      </c>
    </row>
    <row r="1186" spans="1:38" x14ac:dyDescent="0.25">
      <c r="A1186" s="71">
        <v>2004</v>
      </c>
      <c r="B1186" s="72">
        <v>21</v>
      </c>
      <c r="C1186" s="89">
        <v>1.08817293</v>
      </c>
      <c r="D1186" s="90">
        <v>0.61866694850000004</v>
      </c>
      <c r="E1186" s="102">
        <v>3.5395465407448348</v>
      </c>
      <c r="F1186" s="89">
        <v>0.20769193</v>
      </c>
      <c r="G1186" s="90">
        <v>0.15625091099999999</v>
      </c>
      <c r="H1186" s="102">
        <v>0.86647908339721513</v>
      </c>
      <c r="I1186" s="89">
        <v>0.23505187999999999</v>
      </c>
      <c r="J1186" s="90">
        <v>1.3158010124999999</v>
      </c>
      <c r="K1186" s="102">
        <v>4.0237886706273507</v>
      </c>
      <c r="L1186" s="89">
        <v>4.1904190000000001E-2</v>
      </c>
      <c r="M1186" s="90">
        <v>4.7439743499999999E-2</v>
      </c>
      <c r="N1186" s="102">
        <v>0.26098336244861098</v>
      </c>
      <c r="O1186" s="89">
        <v>6.1297467071935155E-4</v>
      </c>
      <c r="P1186" s="90">
        <v>8.5430352921310362E-4</v>
      </c>
      <c r="Q1186" s="102">
        <v>2.7513070207958214E-3</v>
      </c>
      <c r="R1186" s="89">
        <v>7.2521479229989872E-4</v>
      </c>
      <c r="S1186" s="90">
        <v>1.0107279635258358E-3</v>
      </c>
      <c r="T1186" s="102">
        <v>3.8118009377284151E-3</v>
      </c>
      <c r="U1186" s="89">
        <v>2.5546677999999999E-3</v>
      </c>
      <c r="V1186" s="90">
        <v>3.3420744000000001E-3</v>
      </c>
      <c r="W1186" s="102">
        <v>3.061249171910933E-2</v>
      </c>
      <c r="X1186" s="89">
        <v>7.2654930000000005E-4</v>
      </c>
      <c r="Y1186" s="90">
        <v>5.6026507500000003E-4</v>
      </c>
      <c r="Z1186" s="102">
        <v>5.7005855338455782E-3</v>
      </c>
      <c r="AA1186" s="89">
        <v>4.1528386E-3</v>
      </c>
      <c r="AB1186" s="90">
        <v>2.41093477E-3</v>
      </c>
      <c r="AC1186" s="102">
        <v>6.7455233273759638E-3</v>
      </c>
      <c r="AD1186" s="89">
        <v>1.8685934999999999E-3</v>
      </c>
      <c r="AE1186" s="90">
        <v>1.199308495E-3</v>
      </c>
      <c r="AF1186" s="102">
        <v>2.5118993705542584E-3</v>
      </c>
      <c r="AG1186" s="89">
        <v>8.0150043999999993E-3</v>
      </c>
      <c r="AH1186" s="90">
        <v>9.4746952899999997E-3</v>
      </c>
      <c r="AI1186" s="102">
        <v>6.7343991367906864E-2</v>
      </c>
      <c r="AJ1186" s="89">
        <v>3.7503750000000002E-2</v>
      </c>
      <c r="AK1186" s="90">
        <v>4.6394639000000001E-2</v>
      </c>
      <c r="AL1186" s="104">
        <v>4.6394639000000001E-2</v>
      </c>
    </row>
    <row r="1187" spans="1:38" x14ac:dyDescent="0.25">
      <c r="A1187" s="71">
        <v>2004</v>
      </c>
      <c r="B1187" s="72">
        <v>22</v>
      </c>
      <c r="C1187" s="89">
        <v>1.1303363799999999</v>
      </c>
      <c r="D1187" s="90">
        <v>0.62551639400000003</v>
      </c>
      <c r="E1187" s="102">
        <v>3.5458264851449504</v>
      </c>
      <c r="F1187" s="89">
        <v>0.21613742999999999</v>
      </c>
      <c r="G1187" s="90">
        <v>0.160563293</v>
      </c>
      <c r="H1187" s="102">
        <v>0.87141717420170772</v>
      </c>
      <c r="I1187" s="89">
        <v>0.23826391</v>
      </c>
      <c r="J1187" s="90">
        <v>1.3170381945</v>
      </c>
      <c r="K1187" s="102">
        <v>4.0369926028645811</v>
      </c>
      <c r="L1187" s="89">
        <v>4.1904190000000001E-2</v>
      </c>
      <c r="M1187" s="90">
        <v>4.7439743499999999E-2</v>
      </c>
      <c r="N1187" s="102">
        <v>0.26118414827831393</v>
      </c>
      <c r="O1187" s="89">
        <v>6.1297467071935155E-4</v>
      </c>
      <c r="P1187" s="90">
        <v>8.5430352921310362E-4</v>
      </c>
      <c r="Q1187" s="102">
        <v>2.7669915029364558E-3</v>
      </c>
      <c r="R1187" s="89">
        <v>7.2521479229989872E-4</v>
      </c>
      <c r="S1187" s="90">
        <v>1.0107279635258358E-3</v>
      </c>
      <c r="T1187" s="102">
        <v>3.8626045036374845E-3</v>
      </c>
      <c r="U1187" s="89">
        <v>2.6589313999999999E-3</v>
      </c>
      <c r="V1187" s="90">
        <v>3.39823247E-3</v>
      </c>
      <c r="W1187" s="102">
        <v>3.078704170676631E-2</v>
      </c>
      <c r="X1187" s="89">
        <v>7.5664880000000001E-4</v>
      </c>
      <c r="Y1187" s="90">
        <v>5.7554453500000002E-4</v>
      </c>
      <c r="Z1187" s="102">
        <v>5.7330728616138719E-3</v>
      </c>
      <c r="AA1187" s="89">
        <v>4.3232167000000002E-3</v>
      </c>
      <c r="AB1187" s="90">
        <v>2.4964517499999998E-3</v>
      </c>
      <c r="AC1187" s="102">
        <v>6.7839767498856524E-3</v>
      </c>
      <c r="AD1187" s="89">
        <v>1.9451294E-3</v>
      </c>
      <c r="AE1187" s="90">
        <v>1.2378764500000001E-3</v>
      </c>
      <c r="AF1187" s="102">
        <v>2.5262191775595562E-3</v>
      </c>
      <c r="AG1187" s="89">
        <v>8.3437405999999999E-3</v>
      </c>
      <c r="AH1187" s="90">
        <v>9.6488060550000004E-3</v>
      </c>
      <c r="AI1187" s="102">
        <v>6.7727886889105693E-2</v>
      </c>
      <c r="AJ1187" s="89">
        <v>3.7503750000000002E-2</v>
      </c>
      <c r="AK1187" s="90">
        <v>4.6394639000000001E-2</v>
      </c>
      <c r="AL1187" s="104">
        <v>4.6394639000000001E-2</v>
      </c>
    </row>
    <row r="1188" spans="1:38" x14ac:dyDescent="0.25">
      <c r="A1188" s="71">
        <v>2004</v>
      </c>
      <c r="B1188" s="72">
        <v>23</v>
      </c>
      <c r="C1188" s="89">
        <v>1.1743606600000001</v>
      </c>
      <c r="D1188" s="90">
        <v>0.63285842749999999</v>
      </c>
      <c r="E1188" s="102">
        <v>3.550997129815288</v>
      </c>
      <c r="F1188" s="89">
        <v>0.22495088999999999</v>
      </c>
      <c r="G1188" s="90">
        <v>0.165184673</v>
      </c>
      <c r="H1188" s="102">
        <v>0.87548742470242935</v>
      </c>
      <c r="I1188" s="89">
        <v>0.24133163999999999</v>
      </c>
      <c r="J1188" s="90">
        <v>1.318259829</v>
      </c>
      <c r="K1188" s="102">
        <v>4.047866150114543</v>
      </c>
      <c r="L1188" s="89">
        <v>4.1904190000000001E-2</v>
      </c>
      <c r="M1188" s="90">
        <v>4.7439743499999999E-2</v>
      </c>
      <c r="N1188" s="102">
        <v>0.26134949100216698</v>
      </c>
      <c r="O1188" s="89">
        <v>6.1297467071935155E-4</v>
      </c>
      <c r="P1188" s="90">
        <v>8.5430352921310362E-4</v>
      </c>
      <c r="Q1188" s="102">
        <v>2.7799126127745922E-3</v>
      </c>
      <c r="R1188" s="89">
        <v>7.2521479229989872E-4</v>
      </c>
      <c r="S1188" s="90">
        <v>1.0107279635258358E-3</v>
      </c>
      <c r="T1188" s="102">
        <v>3.9044657268470697E-3</v>
      </c>
      <c r="U1188" s="89">
        <v>2.7667485E-3</v>
      </c>
      <c r="V1188" s="90">
        <v>3.4574262900000001E-3</v>
      </c>
      <c r="W1188" s="102">
        <v>3.0930802082770763E-2</v>
      </c>
      <c r="X1188" s="89">
        <v>7.870606E-4</v>
      </c>
      <c r="Y1188" s="90">
        <v>5.9177907499999999E-4</v>
      </c>
      <c r="Z1188" s="102">
        <v>5.7598513114564698E-3</v>
      </c>
      <c r="AA1188" s="89">
        <v>4.4987053999999997E-3</v>
      </c>
      <c r="AB1188" s="90">
        <v>2.5874137600000002E-3</v>
      </c>
      <c r="AC1188" s="102">
        <v>6.815652312917404E-3</v>
      </c>
      <c r="AD1188" s="89">
        <v>2.0241629999999998E-3</v>
      </c>
      <c r="AE1188" s="90">
        <v>1.2792468900000001E-3</v>
      </c>
      <c r="AF1188" s="102">
        <v>2.5380155940504375E-3</v>
      </c>
      <c r="AG1188" s="89">
        <v>8.6809544999999991E-3</v>
      </c>
      <c r="AH1188" s="90">
        <v>9.8325088499999994E-3</v>
      </c>
      <c r="AI1188" s="102">
        <v>6.8044184511776698E-2</v>
      </c>
      <c r="AJ1188" s="89">
        <v>3.7503750000000002E-2</v>
      </c>
      <c r="AK1188" s="90">
        <v>4.6394639000000001E-2</v>
      </c>
      <c r="AL1188" s="104">
        <v>4.6394639000000001E-2</v>
      </c>
    </row>
    <row r="1189" spans="1:38" x14ac:dyDescent="0.25">
      <c r="A1189" s="71">
        <v>2004</v>
      </c>
      <c r="B1189" s="72">
        <v>24</v>
      </c>
      <c r="C1189" s="89">
        <v>1.2199643099999999</v>
      </c>
      <c r="D1189" s="90">
        <v>0.64065939400000005</v>
      </c>
      <c r="E1189" s="102">
        <v>3.5548284112127595</v>
      </c>
      <c r="F1189" s="89">
        <v>0.23387026999999999</v>
      </c>
      <c r="G1189" s="90">
        <v>0.1700949195</v>
      </c>
      <c r="H1189" s="102">
        <v>0.87850002032329511</v>
      </c>
      <c r="I1189" s="89">
        <v>0.24441241</v>
      </c>
      <c r="J1189" s="90">
        <v>1.3194740330000001</v>
      </c>
      <c r="K1189" s="102">
        <v>4.055916614231168</v>
      </c>
      <c r="L1189" s="89">
        <v>4.1904190000000001E-2</v>
      </c>
      <c r="M1189" s="90">
        <v>4.7439743499999999E-2</v>
      </c>
      <c r="N1189" s="102">
        <v>0.26147251608879807</v>
      </c>
      <c r="O1189" s="89">
        <v>6.1297467071935155E-4</v>
      </c>
      <c r="P1189" s="90">
        <v>8.5430352921310362E-4</v>
      </c>
      <c r="Q1189" s="102">
        <v>2.7894767211526532E-3</v>
      </c>
      <c r="R1189" s="89">
        <v>7.2521479229989872E-4</v>
      </c>
      <c r="S1189" s="90">
        <v>1.0107279635258358E-3</v>
      </c>
      <c r="T1189" s="102">
        <v>3.9354465090863976E-3</v>
      </c>
      <c r="U1189" s="89">
        <v>2.8769625E-3</v>
      </c>
      <c r="V1189" s="90">
        <v>3.5197680800000001E-3</v>
      </c>
      <c r="W1189" s="102">
        <v>3.1037183070569182E-2</v>
      </c>
      <c r="X1189" s="89">
        <v>8.1850209999999996E-4</v>
      </c>
      <c r="Y1189" s="90">
        <v>6.0887742999999998E-4</v>
      </c>
      <c r="Z1189" s="102">
        <v>5.7796514993982617E-3</v>
      </c>
      <c r="AA1189" s="89">
        <v>4.6780633999999998E-3</v>
      </c>
      <c r="AB1189" s="90">
        <v>2.6839836150000002E-3</v>
      </c>
      <c r="AC1189" s="102">
        <v>6.8390966397421406E-3</v>
      </c>
      <c r="AD1189" s="89">
        <v>2.1050660000000001E-3</v>
      </c>
      <c r="AE1189" s="90">
        <v>1.3227889E-3</v>
      </c>
      <c r="AF1189" s="102">
        <v>2.5467459994535755E-3</v>
      </c>
      <c r="AG1189" s="89">
        <v>9.0285911999999999E-3</v>
      </c>
      <c r="AH1189" s="90">
        <v>1.0027206150000001E-2</v>
      </c>
      <c r="AI1189" s="102">
        <v>6.8278363018474522E-2</v>
      </c>
      <c r="AJ1189" s="89">
        <v>3.7503750000000002E-2</v>
      </c>
      <c r="AK1189" s="90">
        <v>4.6394639000000001E-2</v>
      </c>
      <c r="AL1189" s="104">
        <v>4.6394639000000001E-2</v>
      </c>
    </row>
    <row r="1190" spans="1:38" x14ac:dyDescent="0.25">
      <c r="A1190" s="71">
        <v>2004</v>
      </c>
      <c r="B1190" s="72">
        <v>25</v>
      </c>
      <c r="C1190" s="89">
        <v>1.2199643099999999</v>
      </c>
      <c r="D1190" s="90">
        <v>0.64065939400000005</v>
      </c>
      <c r="E1190" s="102">
        <v>3.557049682869013</v>
      </c>
      <c r="F1190" s="89">
        <v>0.23387026999999999</v>
      </c>
      <c r="G1190" s="90">
        <v>0.1700949195</v>
      </c>
      <c r="H1190" s="102">
        <v>0.88025464042005463</v>
      </c>
      <c r="I1190" s="89">
        <v>0.24441241</v>
      </c>
      <c r="J1190" s="90">
        <v>1.3194740330000001</v>
      </c>
      <c r="K1190" s="102">
        <v>4.0606084709708661</v>
      </c>
      <c r="L1190" s="89">
        <v>4.1904190000000001E-2</v>
      </c>
      <c r="M1190" s="90">
        <v>4.7439743499999999E-2</v>
      </c>
      <c r="N1190" s="102">
        <v>0.26154361462714215</v>
      </c>
      <c r="O1190" s="89">
        <v>6.1297467071935155E-4</v>
      </c>
      <c r="P1190" s="90">
        <v>8.5430352921310362E-4</v>
      </c>
      <c r="Q1190" s="102">
        <v>2.7950457491397545E-3</v>
      </c>
      <c r="R1190" s="89">
        <v>7.2521479229989872E-4</v>
      </c>
      <c r="S1190" s="90">
        <v>1.0107279635258358E-3</v>
      </c>
      <c r="T1190" s="102">
        <v>3.9535075064359082E-3</v>
      </c>
      <c r="U1190" s="89">
        <v>2.8769625E-3</v>
      </c>
      <c r="V1190" s="90">
        <v>3.5197680800000001E-3</v>
      </c>
      <c r="W1190" s="102">
        <v>3.1099198723523569E-2</v>
      </c>
      <c r="X1190" s="89">
        <v>8.1850209999999996E-4</v>
      </c>
      <c r="Y1190" s="90">
        <v>6.0887742999999998E-4</v>
      </c>
      <c r="Z1190" s="102">
        <v>5.7912022251675908E-3</v>
      </c>
      <c r="AA1190" s="89">
        <v>4.6780633999999998E-3</v>
      </c>
      <c r="AB1190" s="90">
        <v>2.6839836150000002E-3</v>
      </c>
      <c r="AC1190" s="102">
        <v>6.8527562039099729E-3</v>
      </c>
      <c r="AD1190" s="89">
        <v>2.1050660000000001E-3</v>
      </c>
      <c r="AE1190" s="90">
        <v>1.3227889E-3</v>
      </c>
      <c r="AF1190" s="102">
        <v>2.5518304730201623E-3</v>
      </c>
      <c r="AG1190" s="89">
        <v>9.0285911999999999E-3</v>
      </c>
      <c r="AH1190" s="90">
        <v>1.0027206150000001E-2</v>
      </c>
      <c r="AI1190" s="102">
        <v>6.8414672710218435E-2</v>
      </c>
      <c r="AJ1190" s="89">
        <v>3.7503750000000002E-2</v>
      </c>
      <c r="AK1190" s="90">
        <v>4.6394639000000001E-2</v>
      </c>
      <c r="AL1190" s="104">
        <v>4.6394639000000001E-2</v>
      </c>
    </row>
    <row r="1191" spans="1:38" x14ac:dyDescent="0.25">
      <c r="A1191" s="71">
        <v>2004</v>
      </c>
      <c r="B1191" s="72">
        <v>26</v>
      </c>
      <c r="C1191" s="89">
        <v>1.2199643099999999</v>
      </c>
      <c r="D1191" s="90">
        <v>0.64065939400000005</v>
      </c>
      <c r="E1191" s="102">
        <v>3.5573535528191806</v>
      </c>
      <c r="F1191" s="89">
        <v>0.23387026999999999</v>
      </c>
      <c r="G1191" s="90">
        <v>0.1700949195</v>
      </c>
      <c r="H1191" s="102">
        <v>0.88049510139420872</v>
      </c>
      <c r="I1191" s="89">
        <v>0.24441241</v>
      </c>
      <c r="J1191" s="90">
        <v>1.3194740330000001</v>
      </c>
      <c r="K1191" s="102">
        <v>4.0612654569769999</v>
      </c>
      <c r="L1191" s="89">
        <v>4.1904190000000001E-2</v>
      </c>
      <c r="M1191" s="90">
        <v>4.7439743499999999E-2</v>
      </c>
      <c r="N1191" s="102">
        <v>0.26155350559719476</v>
      </c>
      <c r="O1191" s="89">
        <v>6.1297467071935155E-4</v>
      </c>
      <c r="P1191" s="90">
        <v>8.5430352921310362E-4</v>
      </c>
      <c r="Q1191" s="102">
        <v>2.7958127328235284E-3</v>
      </c>
      <c r="R1191" s="89">
        <v>7.2521479229989872E-4</v>
      </c>
      <c r="S1191" s="90">
        <v>1.0107279635258358E-3</v>
      </c>
      <c r="T1191" s="102">
        <v>3.9559656980192731E-3</v>
      </c>
      <c r="U1191" s="89">
        <v>2.8769625E-3</v>
      </c>
      <c r="V1191" s="90">
        <v>3.5197680800000001E-3</v>
      </c>
      <c r="W1191" s="102">
        <v>3.1107723988913139E-2</v>
      </c>
      <c r="X1191" s="89">
        <v>8.1850209999999996E-4</v>
      </c>
      <c r="Y1191" s="90">
        <v>6.0887742999999998E-4</v>
      </c>
      <c r="Z1191" s="102">
        <v>5.7927938166295592E-3</v>
      </c>
      <c r="AA1191" s="89">
        <v>4.6780633999999998E-3</v>
      </c>
      <c r="AB1191" s="90">
        <v>2.6839836150000002E-3</v>
      </c>
      <c r="AC1191" s="102">
        <v>6.8546395499430824E-3</v>
      </c>
      <c r="AD1191" s="89">
        <v>2.1050660000000001E-3</v>
      </c>
      <c r="AE1191" s="90">
        <v>1.3227889E-3</v>
      </c>
      <c r="AF1191" s="102">
        <v>2.5525324447959411E-3</v>
      </c>
      <c r="AG1191" s="89">
        <v>9.0285911999999999E-3</v>
      </c>
      <c r="AH1191" s="90">
        <v>1.0027206150000001E-2</v>
      </c>
      <c r="AI1191" s="102">
        <v>6.843339764238357E-2</v>
      </c>
      <c r="AJ1191" s="89">
        <v>3.7503750000000002E-2</v>
      </c>
      <c r="AK1191" s="90">
        <v>4.6394639000000001E-2</v>
      </c>
      <c r="AL1191" s="104">
        <v>4.6394639000000001E-2</v>
      </c>
    </row>
    <row r="1192" spans="1:38" x14ac:dyDescent="0.25">
      <c r="A1192" s="71">
        <v>2004</v>
      </c>
      <c r="B1192" s="72">
        <v>27</v>
      </c>
      <c r="C1192" s="89">
        <v>1.2199643099999999</v>
      </c>
      <c r="D1192" s="90">
        <v>0.64065939400000005</v>
      </c>
      <c r="E1192" s="102">
        <v>3.557174579937322</v>
      </c>
      <c r="F1192" s="89">
        <v>0.23387026999999999</v>
      </c>
      <c r="G1192" s="90">
        <v>0.1700949195</v>
      </c>
      <c r="H1192" s="102">
        <v>0.88035616183405274</v>
      </c>
      <c r="I1192" s="89">
        <v>0.24441241</v>
      </c>
      <c r="J1192" s="90">
        <v>1.3194740330000001</v>
      </c>
      <c r="K1192" s="102">
        <v>4.0608860522665973</v>
      </c>
      <c r="L1192" s="89">
        <v>4.1904190000000001E-2</v>
      </c>
      <c r="M1192" s="90">
        <v>4.7439743499999999E-2</v>
      </c>
      <c r="N1192" s="102">
        <v>0.26154766871231283</v>
      </c>
      <c r="O1192" s="89">
        <v>6.1297467071935155E-4</v>
      </c>
      <c r="P1192" s="90">
        <v>8.5430352921310362E-4</v>
      </c>
      <c r="Q1192" s="102">
        <v>2.795364157897533E-3</v>
      </c>
      <c r="R1192" s="89">
        <v>7.2521479229989872E-4</v>
      </c>
      <c r="S1192" s="90">
        <v>1.0107279635258358E-3</v>
      </c>
      <c r="T1192" s="102">
        <v>3.9545234568192688E-3</v>
      </c>
      <c r="U1192" s="89">
        <v>2.8769625E-3</v>
      </c>
      <c r="V1192" s="90">
        <v>3.5197680800000001E-3</v>
      </c>
      <c r="W1192" s="102">
        <v>3.110276580804892E-2</v>
      </c>
      <c r="X1192" s="89">
        <v>8.1850209999999996E-4</v>
      </c>
      <c r="Y1192" s="90">
        <v>6.0887742999999998E-4</v>
      </c>
      <c r="Z1192" s="102">
        <v>5.7918625824042872E-3</v>
      </c>
      <c r="AA1192" s="89">
        <v>4.6780633999999998E-3</v>
      </c>
      <c r="AB1192" s="90">
        <v>2.6839836150000002E-3</v>
      </c>
      <c r="AC1192" s="102">
        <v>6.8535471309733881E-3</v>
      </c>
      <c r="AD1192" s="89">
        <v>2.1050660000000001E-3</v>
      </c>
      <c r="AE1192" s="90">
        <v>1.3227889E-3</v>
      </c>
      <c r="AF1192" s="102">
        <v>2.5521245400999767E-3</v>
      </c>
      <c r="AG1192" s="89">
        <v>9.0285911999999999E-3</v>
      </c>
      <c r="AH1192" s="90">
        <v>1.0027206150000001E-2</v>
      </c>
      <c r="AI1192" s="102">
        <v>6.8422455603491528E-2</v>
      </c>
      <c r="AJ1192" s="89">
        <v>3.7503750000000002E-2</v>
      </c>
      <c r="AK1192" s="90">
        <v>4.6394639000000001E-2</v>
      </c>
      <c r="AL1192" s="104">
        <v>4.6394639000000001E-2</v>
      </c>
    </row>
    <row r="1193" spans="1:38" x14ac:dyDescent="0.25">
      <c r="A1193" s="71">
        <v>2004</v>
      </c>
      <c r="B1193" s="72">
        <v>28</v>
      </c>
      <c r="C1193" s="89">
        <v>1.2199643099999999</v>
      </c>
      <c r="D1193" s="90">
        <v>0.64065939400000005</v>
      </c>
      <c r="E1193" s="102">
        <v>3.5569736899173514</v>
      </c>
      <c r="F1193" s="89">
        <v>0.23387026999999999</v>
      </c>
      <c r="G1193" s="90">
        <v>0.1700949195</v>
      </c>
      <c r="H1193" s="102">
        <v>0.88020282039285003</v>
      </c>
      <c r="I1193" s="89">
        <v>0.24441241</v>
      </c>
      <c r="J1193" s="90">
        <v>1.3194740330000001</v>
      </c>
      <c r="K1193" s="102">
        <v>4.0604776321014144</v>
      </c>
      <c r="L1193" s="89">
        <v>4.1904190000000001E-2</v>
      </c>
      <c r="M1193" s="90">
        <v>4.7439743499999999E-2</v>
      </c>
      <c r="N1193" s="102">
        <v>0.26154124098004111</v>
      </c>
      <c r="O1193" s="89">
        <v>6.1297467071935155E-4</v>
      </c>
      <c r="P1193" s="90">
        <v>8.5430352921310362E-4</v>
      </c>
      <c r="Q1193" s="102">
        <v>2.7948816025922568E-3</v>
      </c>
      <c r="R1193" s="89">
        <v>7.2521479229989872E-4</v>
      </c>
      <c r="S1193" s="90">
        <v>1.0107279635258358E-3</v>
      </c>
      <c r="T1193" s="102">
        <v>3.9529579878852649E-3</v>
      </c>
      <c r="U1193" s="89">
        <v>2.8769625E-3</v>
      </c>
      <c r="V1193" s="90">
        <v>3.5197680800000001E-3</v>
      </c>
      <c r="W1193" s="102">
        <v>3.1097394724529343E-2</v>
      </c>
      <c r="X1193" s="89">
        <v>8.1850209999999996E-4</v>
      </c>
      <c r="Y1193" s="90">
        <v>6.0887742999999998E-4</v>
      </c>
      <c r="Z1193" s="102">
        <v>5.7908605968004312E-3</v>
      </c>
      <c r="AA1193" s="89">
        <v>4.6780633999999998E-3</v>
      </c>
      <c r="AB1193" s="90">
        <v>2.6839836150000002E-3</v>
      </c>
      <c r="AC1193" s="102">
        <v>6.8523447778413302E-3</v>
      </c>
      <c r="AD1193" s="89">
        <v>2.1050660000000001E-3</v>
      </c>
      <c r="AE1193" s="90">
        <v>1.3227889E-3</v>
      </c>
      <c r="AF1193" s="102">
        <v>2.5516803047289679E-3</v>
      </c>
      <c r="AG1193" s="89">
        <v>9.0285911999999999E-3</v>
      </c>
      <c r="AH1193" s="90">
        <v>1.0027206150000001E-2</v>
      </c>
      <c r="AI1193" s="102">
        <v>6.841072472973575E-2</v>
      </c>
      <c r="AJ1193" s="89">
        <v>3.7503750000000002E-2</v>
      </c>
      <c r="AK1193" s="90">
        <v>4.6394639000000001E-2</v>
      </c>
      <c r="AL1193" s="104">
        <v>4.6394639000000001E-2</v>
      </c>
    </row>
    <row r="1194" spans="1:38" x14ac:dyDescent="0.25">
      <c r="A1194" s="71">
        <v>2004</v>
      </c>
      <c r="B1194" s="72">
        <v>29</v>
      </c>
      <c r="C1194" s="89">
        <v>1.2199643099999999</v>
      </c>
      <c r="D1194" s="90">
        <v>0.64065939400000005</v>
      </c>
      <c r="E1194" s="102">
        <v>3.5567844202074164</v>
      </c>
      <c r="F1194" s="89">
        <v>0.23387026999999999</v>
      </c>
      <c r="G1194" s="90">
        <v>0.1700949195</v>
      </c>
      <c r="H1194" s="102">
        <v>0.88004894918375465</v>
      </c>
      <c r="I1194" s="89">
        <v>0.24441241</v>
      </c>
      <c r="J1194" s="90">
        <v>1.3194740330000001</v>
      </c>
      <c r="K1194" s="102">
        <v>4.0600650464101999</v>
      </c>
      <c r="L1194" s="89">
        <v>4.1904190000000001E-2</v>
      </c>
      <c r="M1194" s="90">
        <v>4.7439743499999999E-2</v>
      </c>
      <c r="N1194" s="102">
        <v>0.2615349077078174</v>
      </c>
      <c r="O1194" s="89">
        <v>6.1297467071935155E-4</v>
      </c>
      <c r="P1194" s="90">
        <v>8.5430352921310362E-4</v>
      </c>
      <c r="Q1194" s="102">
        <v>2.7943944441089353E-3</v>
      </c>
      <c r="R1194" s="89">
        <v>7.2521479229989872E-4</v>
      </c>
      <c r="S1194" s="90">
        <v>1.0107279635258358E-3</v>
      </c>
      <c r="T1194" s="102">
        <v>3.9513846507167267E-3</v>
      </c>
      <c r="U1194" s="89">
        <v>2.8769625E-3</v>
      </c>
      <c r="V1194" s="90">
        <v>3.5197680800000001E-3</v>
      </c>
      <c r="W1194" s="102">
        <v>3.1091965740447369E-2</v>
      </c>
      <c r="X1194" s="89">
        <v>8.1850209999999996E-4</v>
      </c>
      <c r="Y1194" s="90">
        <v>6.0887742999999998E-4</v>
      </c>
      <c r="Z1194" s="102">
        <v>5.789854868658603E-3</v>
      </c>
      <c r="AA1194" s="89">
        <v>4.6780633999999998E-3</v>
      </c>
      <c r="AB1194" s="90">
        <v>2.6839836150000002E-3</v>
      </c>
      <c r="AC1194" s="102">
        <v>6.851165603502722E-3</v>
      </c>
      <c r="AD1194" s="89">
        <v>2.1050660000000001E-3</v>
      </c>
      <c r="AE1194" s="90">
        <v>1.3227889E-3</v>
      </c>
      <c r="AF1194" s="102">
        <v>2.5512353085826445E-3</v>
      </c>
      <c r="AG1194" s="89">
        <v>9.0285911999999999E-3</v>
      </c>
      <c r="AH1194" s="90">
        <v>1.0027206150000001E-2</v>
      </c>
      <c r="AI1194" s="102">
        <v>6.8398760682851931E-2</v>
      </c>
      <c r="AJ1194" s="89">
        <v>3.7503750000000002E-2</v>
      </c>
      <c r="AK1194" s="90">
        <v>4.6394639000000001E-2</v>
      </c>
      <c r="AL1194" s="104">
        <v>4.6394639000000001E-2</v>
      </c>
    </row>
    <row r="1195" spans="1:38" x14ac:dyDescent="0.25">
      <c r="A1195" s="71">
        <v>2004</v>
      </c>
      <c r="B1195" s="72">
        <v>30</v>
      </c>
      <c r="C1195" s="89">
        <v>1.2199643099999999</v>
      </c>
      <c r="D1195" s="90">
        <v>0.64065939400000005</v>
      </c>
      <c r="E1195" s="102">
        <v>3.5566494816388965</v>
      </c>
      <c r="F1195" s="89">
        <v>0.23387026999999999</v>
      </c>
      <c r="G1195" s="90">
        <v>0.1700949195</v>
      </c>
      <c r="H1195" s="102">
        <v>0.87993592072954696</v>
      </c>
      <c r="I1195" s="89">
        <v>0.24441241</v>
      </c>
      <c r="J1195" s="90">
        <v>1.3194740330000001</v>
      </c>
      <c r="K1195" s="102">
        <v>4.0597729511868623</v>
      </c>
      <c r="L1195" s="89">
        <v>4.1904190000000001E-2</v>
      </c>
      <c r="M1195" s="90">
        <v>4.7439743499999999E-2</v>
      </c>
      <c r="N1195" s="102">
        <v>0.26153108745954301</v>
      </c>
      <c r="O1195" s="89">
        <v>6.1297467071935155E-4</v>
      </c>
      <c r="P1195" s="90">
        <v>8.5430352921310362E-4</v>
      </c>
      <c r="Q1195" s="102">
        <v>2.7940386245521483E-3</v>
      </c>
      <c r="R1195" s="89">
        <v>7.2521479229989872E-4</v>
      </c>
      <c r="S1195" s="90">
        <v>1.0107279635258358E-3</v>
      </c>
      <c r="T1195" s="102">
        <v>3.9502251384969066E-3</v>
      </c>
      <c r="U1195" s="89">
        <v>2.8769625E-3</v>
      </c>
      <c r="V1195" s="90">
        <v>3.5197680800000001E-3</v>
      </c>
      <c r="W1195" s="102">
        <v>3.1087985148253387E-2</v>
      </c>
      <c r="X1195" s="89">
        <v>8.1850209999999996E-4</v>
      </c>
      <c r="Y1195" s="90">
        <v>6.0887742999999998E-4</v>
      </c>
      <c r="Z1195" s="102">
        <v>5.7891224988212524E-3</v>
      </c>
      <c r="AA1195" s="89">
        <v>4.6780633999999998E-3</v>
      </c>
      <c r="AB1195" s="90">
        <v>2.6839836150000002E-3</v>
      </c>
      <c r="AC1195" s="102">
        <v>6.8502952761727697E-3</v>
      </c>
      <c r="AD1195" s="89">
        <v>2.1050660000000001E-3</v>
      </c>
      <c r="AE1195" s="90">
        <v>1.3227889E-3</v>
      </c>
      <c r="AF1195" s="102">
        <v>2.5509151602617348E-3</v>
      </c>
      <c r="AG1195" s="89">
        <v>9.0285911999999999E-3</v>
      </c>
      <c r="AH1195" s="90">
        <v>1.0027206150000001E-2</v>
      </c>
      <c r="AI1195" s="102">
        <v>6.8390072671864366E-2</v>
      </c>
      <c r="AJ1195" s="89">
        <v>3.7503750000000002E-2</v>
      </c>
      <c r="AK1195" s="90">
        <v>4.6394639000000001E-2</v>
      </c>
      <c r="AL1195" s="104">
        <v>4.6394639000000001E-2</v>
      </c>
    </row>
    <row r="1196" spans="1:38" ht="13" x14ac:dyDescent="0.3">
      <c r="A1196" s="71">
        <v>2004</v>
      </c>
      <c r="B1196" s="72">
        <v>31</v>
      </c>
      <c r="C1196" s="89">
        <v>1.2199643099999999</v>
      </c>
      <c r="D1196" s="90">
        <v>0.64065939400000005</v>
      </c>
      <c r="E1196" s="91">
        <v>3.5566494816388965</v>
      </c>
      <c r="F1196" s="89">
        <v>0.23387026999999999</v>
      </c>
      <c r="G1196" s="90">
        <v>0.1700949195</v>
      </c>
      <c r="H1196" s="91">
        <v>0.87993592072954696</v>
      </c>
      <c r="I1196" s="89">
        <v>0.24441241</v>
      </c>
      <c r="J1196" s="90">
        <v>1.3194740330000001</v>
      </c>
      <c r="K1196" s="91">
        <v>4.0597729511868623</v>
      </c>
      <c r="L1196" s="89">
        <v>4.1904190000000001E-2</v>
      </c>
      <c r="M1196" s="90">
        <v>4.7439743499999999E-2</v>
      </c>
      <c r="N1196" s="91">
        <v>0.26153108745954301</v>
      </c>
      <c r="O1196" s="89">
        <v>6.1297467071935155E-4</v>
      </c>
      <c r="P1196" s="90">
        <v>8.5430352921310362E-4</v>
      </c>
      <c r="Q1196" s="91">
        <v>2.7940386245521483E-3</v>
      </c>
      <c r="R1196" s="89">
        <v>7.2521479229989872E-4</v>
      </c>
      <c r="S1196" s="90">
        <v>1.0107279635258358E-3</v>
      </c>
      <c r="T1196" s="91">
        <v>3.9502251384969066E-3</v>
      </c>
      <c r="U1196" s="89">
        <v>2.8769625E-3</v>
      </c>
      <c r="V1196" s="90">
        <v>3.5197680800000001E-3</v>
      </c>
      <c r="W1196" s="91">
        <v>3.1087985148253387E-2</v>
      </c>
      <c r="X1196" s="89">
        <v>8.1850209999999996E-4</v>
      </c>
      <c r="Y1196" s="90">
        <v>6.0887742999999998E-4</v>
      </c>
      <c r="Z1196" s="91">
        <v>5.7891224988212524E-3</v>
      </c>
      <c r="AA1196" s="89">
        <v>4.6780633999999998E-3</v>
      </c>
      <c r="AB1196" s="90">
        <v>2.6839836150000002E-3</v>
      </c>
      <c r="AC1196" s="91">
        <v>6.8502952761727697E-3</v>
      </c>
      <c r="AD1196" s="89">
        <v>2.1050660000000001E-3</v>
      </c>
      <c r="AE1196" s="90">
        <v>1.3227889E-3</v>
      </c>
      <c r="AF1196" s="91">
        <v>2.5509151602617348E-3</v>
      </c>
      <c r="AG1196" s="89">
        <v>9.0285911999999999E-3</v>
      </c>
      <c r="AH1196" s="90">
        <v>1.0027206150000001E-2</v>
      </c>
      <c r="AI1196" s="91">
        <v>6.8390072671864366E-2</v>
      </c>
      <c r="AJ1196" s="89">
        <v>3.7503750000000002E-2</v>
      </c>
      <c r="AK1196" s="90">
        <v>4.6394639000000001E-2</v>
      </c>
      <c r="AL1196" s="104">
        <v>4.6394639000000001E-2</v>
      </c>
    </row>
    <row r="1197" spans="1:38" ht="13" x14ac:dyDescent="0.3">
      <c r="A1197" s="71">
        <v>2004</v>
      </c>
      <c r="B1197" s="72">
        <v>32</v>
      </c>
      <c r="C1197" s="89">
        <v>1.2199643099999999</v>
      </c>
      <c r="D1197" s="90">
        <v>0.64065939400000005</v>
      </c>
      <c r="E1197" s="91">
        <v>3.5566494816388965</v>
      </c>
      <c r="F1197" s="89">
        <v>0.23387026999999999</v>
      </c>
      <c r="G1197" s="90">
        <v>0.1700949195</v>
      </c>
      <c r="H1197" s="91">
        <v>0.87993592072954696</v>
      </c>
      <c r="I1197" s="89">
        <v>0.24441241</v>
      </c>
      <c r="J1197" s="90">
        <v>1.3194740330000001</v>
      </c>
      <c r="K1197" s="91">
        <v>4.0597729511868623</v>
      </c>
      <c r="L1197" s="89">
        <v>4.1904190000000001E-2</v>
      </c>
      <c r="M1197" s="90">
        <v>4.7439743499999999E-2</v>
      </c>
      <c r="N1197" s="91">
        <v>0.26153108745954301</v>
      </c>
      <c r="O1197" s="89">
        <v>6.1297467071935155E-4</v>
      </c>
      <c r="P1197" s="90">
        <v>8.5430352921310362E-4</v>
      </c>
      <c r="Q1197" s="91">
        <v>2.7940386245521483E-3</v>
      </c>
      <c r="R1197" s="89">
        <v>7.2521479229989872E-4</v>
      </c>
      <c r="S1197" s="90">
        <v>1.0107279635258358E-3</v>
      </c>
      <c r="T1197" s="91">
        <v>3.9502251384969066E-3</v>
      </c>
      <c r="U1197" s="89">
        <v>2.8769625E-3</v>
      </c>
      <c r="V1197" s="90">
        <v>3.5197680800000001E-3</v>
      </c>
      <c r="W1197" s="91">
        <v>3.1087985148253387E-2</v>
      </c>
      <c r="X1197" s="89">
        <v>8.1850209999999996E-4</v>
      </c>
      <c r="Y1197" s="90">
        <v>6.0887742999999998E-4</v>
      </c>
      <c r="Z1197" s="91">
        <v>5.7891224988212524E-3</v>
      </c>
      <c r="AA1197" s="89">
        <v>4.6780633999999998E-3</v>
      </c>
      <c r="AB1197" s="90">
        <v>2.6839836150000002E-3</v>
      </c>
      <c r="AC1197" s="91">
        <v>6.8502952761727697E-3</v>
      </c>
      <c r="AD1197" s="89">
        <v>2.1050660000000001E-3</v>
      </c>
      <c r="AE1197" s="90">
        <v>1.3227889E-3</v>
      </c>
      <c r="AF1197" s="91">
        <v>2.5509151602617348E-3</v>
      </c>
      <c r="AG1197" s="89">
        <v>9.0285911999999999E-3</v>
      </c>
      <c r="AH1197" s="90">
        <v>1.0027206150000001E-2</v>
      </c>
      <c r="AI1197" s="91">
        <v>6.8390072671864366E-2</v>
      </c>
      <c r="AJ1197" s="89">
        <v>3.7503750000000002E-2</v>
      </c>
      <c r="AK1197" s="90">
        <v>4.6394639000000001E-2</v>
      </c>
      <c r="AL1197" s="104">
        <v>4.6394639000000001E-2</v>
      </c>
    </row>
    <row r="1198" spans="1:38" ht="13" x14ac:dyDescent="0.3">
      <c r="A1198" s="71">
        <v>2004</v>
      </c>
      <c r="B1198" s="72">
        <v>33</v>
      </c>
      <c r="C1198" s="89">
        <v>1.2199643099999999</v>
      </c>
      <c r="D1198" s="90">
        <v>0.64065939400000005</v>
      </c>
      <c r="E1198" s="91">
        <v>3.5566494816388965</v>
      </c>
      <c r="F1198" s="89">
        <v>0.23387026999999999</v>
      </c>
      <c r="G1198" s="90">
        <v>0.1700949195</v>
      </c>
      <c r="H1198" s="91">
        <v>0.87993592072954696</v>
      </c>
      <c r="I1198" s="89">
        <v>0.24441241</v>
      </c>
      <c r="J1198" s="90">
        <v>1.3194740330000001</v>
      </c>
      <c r="K1198" s="91">
        <v>4.0597729511868623</v>
      </c>
      <c r="L1198" s="89">
        <v>4.1904190000000001E-2</v>
      </c>
      <c r="M1198" s="90">
        <v>4.7439743499999999E-2</v>
      </c>
      <c r="N1198" s="91">
        <v>0.26153108745954301</v>
      </c>
      <c r="O1198" s="89">
        <v>6.1297467071935155E-4</v>
      </c>
      <c r="P1198" s="90">
        <v>8.5430352921310362E-4</v>
      </c>
      <c r="Q1198" s="91">
        <v>2.7940386245521483E-3</v>
      </c>
      <c r="R1198" s="89">
        <v>7.2521479229989872E-4</v>
      </c>
      <c r="S1198" s="90">
        <v>1.0107279635258358E-3</v>
      </c>
      <c r="T1198" s="91">
        <v>3.9502251384969066E-3</v>
      </c>
      <c r="U1198" s="89">
        <v>2.8769625E-3</v>
      </c>
      <c r="V1198" s="90">
        <v>3.5197680800000001E-3</v>
      </c>
      <c r="W1198" s="91">
        <v>3.1087985148253387E-2</v>
      </c>
      <c r="X1198" s="89">
        <v>8.1850209999999996E-4</v>
      </c>
      <c r="Y1198" s="90">
        <v>6.0887742999999998E-4</v>
      </c>
      <c r="Z1198" s="91">
        <v>5.7891224988212524E-3</v>
      </c>
      <c r="AA1198" s="89">
        <v>4.6780633999999998E-3</v>
      </c>
      <c r="AB1198" s="90">
        <v>2.6839836150000002E-3</v>
      </c>
      <c r="AC1198" s="91">
        <v>6.8502952761727697E-3</v>
      </c>
      <c r="AD1198" s="89">
        <v>2.1050660000000001E-3</v>
      </c>
      <c r="AE1198" s="90">
        <v>1.3227889E-3</v>
      </c>
      <c r="AF1198" s="91">
        <v>2.5509151602617348E-3</v>
      </c>
      <c r="AG1198" s="89">
        <v>9.0285911999999999E-3</v>
      </c>
      <c r="AH1198" s="90">
        <v>1.0027206150000001E-2</v>
      </c>
      <c r="AI1198" s="91">
        <v>6.8390072671864366E-2</v>
      </c>
      <c r="AJ1198" s="89">
        <v>3.7503750000000002E-2</v>
      </c>
      <c r="AK1198" s="90">
        <v>4.6394639000000001E-2</v>
      </c>
      <c r="AL1198" s="104">
        <v>4.6394639000000001E-2</v>
      </c>
    </row>
    <row r="1199" spans="1:38" ht="13" x14ac:dyDescent="0.3">
      <c r="A1199" s="71">
        <v>2004</v>
      </c>
      <c r="B1199" s="72">
        <v>34</v>
      </c>
      <c r="C1199" s="89">
        <v>1.2199643099999999</v>
      </c>
      <c r="D1199" s="90">
        <v>0.64065939400000005</v>
      </c>
      <c r="E1199" s="91">
        <v>3.5566494816388965</v>
      </c>
      <c r="F1199" s="89">
        <v>0.23387026999999999</v>
      </c>
      <c r="G1199" s="90">
        <v>0.1700949195</v>
      </c>
      <c r="H1199" s="91">
        <v>0.87993592072954696</v>
      </c>
      <c r="I1199" s="89">
        <v>0.24441241</v>
      </c>
      <c r="J1199" s="90">
        <v>1.3194740330000001</v>
      </c>
      <c r="K1199" s="91">
        <v>4.0597729511868623</v>
      </c>
      <c r="L1199" s="89">
        <v>4.1904190000000001E-2</v>
      </c>
      <c r="M1199" s="90">
        <v>4.7439743499999999E-2</v>
      </c>
      <c r="N1199" s="91">
        <v>0.26153108745954301</v>
      </c>
      <c r="O1199" s="89">
        <v>6.1297467071935155E-4</v>
      </c>
      <c r="P1199" s="90">
        <v>8.5430352921310362E-4</v>
      </c>
      <c r="Q1199" s="91">
        <v>2.7940386245521483E-3</v>
      </c>
      <c r="R1199" s="89">
        <v>7.2521479229989872E-4</v>
      </c>
      <c r="S1199" s="90">
        <v>1.0107279635258358E-3</v>
      </c>
      <c r="T1199" s="91">
        <v>3.9502251384969066E-3</v>
      </c>
      <c r="U1199" s="89">
        <v>2.8769625E-3</v>
      </c>
      <c r="V1199" s="90">
        <v>3.5197680800000001E-3</v>
      </c>
      <c r="W1199" s="91">
        <v>3.1087985148253387E-2</v>
      </c>
      <c r="X1199" s="89">
        <v>8.1850209999999996E-4</v>
      </c>
      <c r="Y1199" s="90">
        <v>6.0887742999999998E-4</v>
      </c>
      <c r="Z1199" s="91">
        <v>5.7891224988212524E-3</v>
      </c>
      <c r="AA1199" s="89">
        <v>4.6780633999999998E-3</v>
      </c>
      <c r="AB1199" s="90">
        <v>2.6839836150000002E-3</v>
      </c>
      <c r="AC1199" s="91">
        <v>6.8502952761727697E-3</v>
      </c>
      <c r="AD1199" s="89">
        <v>2.1050660000000001E-3</v>
      </c>
      <c r="AE1199" s="90">
        <v>1.3227889E-3</v>
      </c>
      <c r="AF1199" s="91">
        <v>2.5509151602617348E-3</v>
      </c>
      <c r="AG1199" s="89">
        <v>9.0285911999999999E-3</v>
      </c>
      <c r="AH1199" s="90">
        <v>1.0027206150000001E-2</v>
      </c>
      <c r="AI1199" s="91">
        <v>6.8390072671864366E-2</v>
      </c>
      <c r="AJ1199" s="89">
        <v>3.7503750000000002E-2</v>
      </c>
      <c r="AK1199" s="90">
        <v>4.6394639000000001E-2</v>
      </c>
      <c r="AL1199" s="104">
        <v>4.6394639000000001E-2</v>
      </c>
    </row>
    <row r="1200" spans="1:38" ht="13" x14ac:dyDescent="0.3">
      <c r="A1200" s="71">
        <v>2004</v>
      </c>
      <c r="B1200" s="72">
        <v>35</v>
      </c>
      <c r="C1200" s="89">
        <v>1.2199643099999999</v>
      </c>
      <c r="D1200" s="90">
        <v>0.64065939400000005</v>
      </c>
      <c r="E1200" s="91">
        <v>3.5566494816388965</v>
      </c>
      <c r="F1200" s="89">
        <v>0.23387026999999999</v>
      </c>
      <c r="G1200" s="90">
        <v>0.1700949195</v>
      </c>
      <c r="H1200" s="91">
        <v>0.87993592072954696</v>
      </c>
      <c r="I1200" s="89">
        <v>0.24441241</v>
      </c>
      <c r="J1200" s="90">
        <v>1.3194740330000001</v>
      </c>
      <c r="K1200" s="91">
        <v>4.0597729511868623</v>
      </c>
      <c r="L1200" s="89">
        <v>4.1904190000000001E-2</v>
      </c>
      <c r="M1200" s="90">
        <v>4.7439743499999999E-2</v>
      </c>
      <c r="N1200" s="91">
        <v>0.26153108745954301</v>
      </c>
      <c r="O1200" s="89">
        <v>6.1297467071935155E-4</v>
      </c>
      <c r="P1200" s="90">
        <v>8.5430352921310362E-4</v>
      </c>
      <c r="Q1200" s="91">
        <v>2.7940386245521483E-3</v>
      </c>
      <c r="R1200" s="89">
        <v>7.2521479229989872E-4</v>
      </c>
      <c r="S1200" s="90">
        <v>1.0107279635258358E-3</v>
      </c>
      <c r="T1200" s="91">
        <v>3.9502251384969066E-3</v>
      </c>
      <c r="U1200" s="89">
        <v>2.8769625E-3</v>
      </c>
      <c r="V1200" s="90">
        <v>3.5197680800000001E-3</v>
      </c>
      <c r="W1200" s="91">
        <v>3.1087985148253387E-2</v>
      </c>
      <c r="X1200" s="89">
        <v>8.1850209999999996E-4</v>
      </c>
      <c r="Y1200" s="90">
        <v>6.0887742999999998E-4</v>
      </c>
      <c r="Z1200" s="91">
        <v>5.7891224988212524E-3</v>
      </c>
      <c r="AA1200" s="89">
        <v>4.6780633999999998E-3</v>
      </c>
      <c r="AB1200" s="90">
        <v>2.6839836150000002E-3</v>
      </c>
      <c r="AC1200" s="91">
        <v>6.8502952761727697E-3</v>
      </c>
      <c r="AD1200" s="89">
        <v>2.1050660000000001E-3</v>
      </c>
      <c r="AE1200" s="90">
        <v>1.3227889E-3</v>
      </c>
      <c r="AF1200" s="91">
        <v>2.5509151602617348E-3</v>
      </c>
      <c r="AG1200" s="89">
        <v>9.0285911999999999E-3</v>
      </c>
      <c r="AH1200" s="90">
        <v>1.0027206150000001E-2</v>
      </c>
      <c r="AI1200" s="91">
        <v>6.8390072671864366E-2</v>
      </c>
      <c r="AJ1200" s="89">
        <v>3.7503750000000002E-2</v>
      </c>
      <c r="AK1200" s="90">
        <v>4.6394639000000001E-2</v>
      </c>
      <c r="AL1200" s="104">
        <v>4.6394639000000001E-2</v>
      </c>
    </row>
    <row r="1201" spans="1:38" ht="13" x14ac:dyDescent="0.3">
      <c r="A1201" s="71">
        <v>2004</v>
      </c>
      <c r="B1201" s="72">
        <v>36</v>
      </c>
      <c r="C1201" s="89">
        <v>1.2199643099999999</v>
      </c>
      <c r="D1201" s="90">
        <v>0.64065939400000005</v>
      </c>
      <c r="E1201" s="91">
        <v>3.5566494816388965</v>
      </c>
      <c r="F1201" s="89">
        <v>0.23387026999999999</v>
      </c>
      <c r="G1201" s="90">
        <v>0.1700949195</v>
      </c>
      <c r="H1201" s="91">
        <v>0.87993592072954696</v>
      </c>
      <c r="I1201" s="89">
        <v>0.24441241</v>
      </c>
      <c r="J1201" s="90">
        <v>1.3194740330000001</v>
      </c>
      <c r="K1201" s="91">
        <v>4.0597729511868623</v>
      </c>
      <c r="L1201" s="89">
        <v>4.1904190000000001E-2</v>
      </c>
      <c r="M1201" s="90">
        <v>4.7439743499999999E-2</v>
      </c>
      <c r="N1201" s="91">
        <v>0.26153108745954301</v>
      </c>
      <c r="O1201" s="89">
        <v>6.1297467071935155E-4</v>
      </c>
      <c r="P1201" s="90">
        <v>8.5430352921310362E-4</v>
      </c>
      <c r="Q1201" s="91">
        <v>2.7940386245521483E-3</v>
      </c>
      <c r="R1201" s="89">
        <v>7.2521479229989872E-4</v>
      </c>
      <c r="S1201" s="90">
        <v>1.0107279635258358E-3</v>
      </c>
      <c r="T1201" s="91">
        <v>3.9502251384969066E-3</v>
      </c>
      <c r="U1201" s="89">
        <v>2.8769625E-3</v>
      </c>
      <c r="V1201" s="90">
        <v>3.5197680800000001E-3</v>
      </c>
      <c r="W1201" s="91">
        <v>3.1087985148253387E-2</v>
      </c>
      <c r="X1201" s="89">
        <v>8.1850209999999996E-4</v>
      </c>
      <c r="Y1201" s="90">
        <v>6.0887742999999998E-4</v>
      </c>
      <c r="Z1201" s="91">
        <v>5.7891224988212524E-3</v>
      </c>
      <c r="AA1201" s="89">
        <v>4.6780633999999998E-3</v>
      </c>
      <c r="AB1201" s="90">
        <v>2.6839836150000002E-3</v>
      </c>
      <c r="AC1201" s="91">
        <v>6.8502952761727697E-3</v>
      </c>
      <c r="AD1201" s="89">
        <v>2.1050660000000001E-3</v>
      </c>
      <c r="AE1201" s="90">
        <v>1.3227889E-3</v>
      </c>
      <c r="AF1201" s="91">
        <v>2.5509151602617348E-3</v>
      </c>
      <c r="AG1201" s="89">
        <v>9.0285911999999999E-3</v>
      </c>
      <c r="AH1201" s="90">
        <v>1.0027206150000001E-2</v>
      </c>
      <c r="AI1201" s="91">
        <v>6.8390072671864366E-2</v>
      </c>
      <c r="AJ1201" s="89">
        <v>3.7503750000000002E-2</v>
      </c>
      <c r="AK1201" s="90">
        <v>4.6394639000000001E-2</v>
      </c>
      <c r="AL1201" s="104">
        <v>4.6394639000000001E-2</v>
      </c>
    </row>
    <row r="1202" spans="1:38" ht="13" x14ac:dyDescent="0.3">
      <c r="A1202" s="71">
        <v>2004</v>
      </c>
      <c r="B1202" s="72">
        <v>37</v>
      </c>
      <c r="C1202" s="89">
        <v>1.2199643099999999</v>
      </c>
      <c r="D1202" s="90">
        <v>0.64065939400000005</v>
      </c>
      <c r="E1202" s="91">
        <v>3.5566494816388965</v>
      </c>
      <c r="F1202" s="89">
        <v>0.23387026999999999</v>
      </c>
      <c r="G1202" s="90">
        <v>0.1700949195</v>
      </c>
      <c r="H1202" s="91">
        <v>0.87993592072954696</v>
      </c>
      <c r="I1202" s="89">
        <v>0.24441241</v>
      </c>
      <c r="J1202" s="90">
        <v>1.3194740330000001</v>
      </c>
      <c r="K1202" s="91">
        <v>4.0597729511868623</v>
      </c>
      <c r="L1202" s="89">
        <v>4.1904190000000001E-2</v>
      </c>
      <c r="M1202" s="90">
        <v>4.7439743499999999E-2</v>
      </c>
      <c r="N1202" s="91">
        <v>0.26153108745954301</v>
      </c>
      <c r="O1202" s="89">
        <v>6.1297467071935155E-4</v>
      </c>
      <c r="P1202" s="90">
        <v>8.5430352921310362E-4</v>
      </c>
      <c r="Q1202" s="91">
        <v>2.7940386245521483E-3</v>
      </c>
      <c r="R1202" s="89">
        <v>7.2521479229989872E-4</v>
      </c>
      <c r="S1202" s="90">
        <v>1.0107279635258358E-3</v>
      </c>
      <c r="T1202" s="91">
        <v>3.9502251384969066E-3</v>
      </c>
      <c r="U1202" s="89">
        <v>2.8769625E-3</v>
      </c>
      <c r="V1202" s="90">
        <v>3.5197680800000001E-3</v>
      </c>
      <c r="W1202" s="91">
        <v>3.1087985148253387E-2</v>
      </c>
      <c r="X1202" s="89">
        <v>8.1850209999999996E-4</v>
      </c>
      <c r="Y1202" s="90">
        <v>6.0887742999999998E-4</v>
      </c>
      <c r="Z1202" s="91">
        <v>5.7891224988212524E-3</v>
      </c>
      <c r="AA1202" s="89">
        <v>4.6780633999999998E-3</v>
      </c>
      <c r="AB1202" s="90">
        <v>2.6839836150000002E-3</v>
      </c>
      <c r="AC1202" s="91">
        <v>6.8502952761727697E-3</v>
      </c>
      <c r="AD1202" s="89">
        <v>2.1050660000000001E-3</v>
      </c>
      <c r="AE1202" s="90">
        <v>1.3227889E-3</v>
      </c>
      <c r="AF1202" s="91">
        <v>2.5509151602617348E-3</v>
      </c>
      <c r="AG1202" s="89">
        <v>9.0285911999999999E-3</v>
      </c>
      <c r="AH1202" s="90">
        <v>1.0027206150000001E-2</v>
      </c>
      <c r="AI1202" s="91">
        <v>6.8390072671864366E-2</v>
      </c>
      <c r="AJ1202" s="89">
        <v>3.7503750000000002E-2</v>
      </c>
      <c r="AK1202" s="90">
        <v>4.6394639000000001E-2</v>
      </c>
      <c r="AL1202" s="104">
        <v>4.6394639000000001E-2</v>
      </c>
    </row>
    <row r="1203" spans="1:38" ht="13" x14ac:dyDescent="0.3">
      <c r="A1203" s="71">
        <v>2004</v>
      </c>
      <c r="B1203" s="72">
        <v>38</v>
      </c>
      <c r="C1203" s="89">
        <v>1.2199643099999999</v>
      </c>
      <c r="D1203" s="90">
        <v>0.64065939400000005</v>
      </c>
      <c r="E1203" s="91">
        <v>3.5566494816388965</v>
      </c>
      <c r="F1203" s="89">
        <v>0.23387026999999999</v>
      </c>
      <c r="G1203" s="90">
        <v>0.1700949195</v>
      </c>
      <c r="H1203" s="91">
        <v>0.87993592072954696</v>
      </c>
      <c r="I1203" s="89">
        <v>0.24441241</v>
      </c>
      <c r="J1203" s="90">
        <v>1.3194740330000001</v>
      </c>
      <c r="K1203" s="91">
        <v>4.0597729511868623</v>
      </c>
      <c r="L1203" s="89">
        <v>4.1904190000000001E-2</v>
      </c>
      <c r="M1203" s="90">
        <v>4.7439743499999999E-2</v>
      </c>
      <c r="N1203" s="91">
        <v>0.26153108745954301</v>
      </c>
      <c r="O1203" s="89">
        <v>6.1297467071935155E-4</v>
      </c>
      <c r="P1203" s="90">
        <v>8.5430352921310362E-4</v>
      </c>
      <c r="Q1203" s="91">
        <v>2.7940386245521483E-3</v>
      </c>
      <c r="R1203" s="89">
        <v>7.2521479229989872E-4</v>
      </c>
      <c r="S1203" s="90">
        <v>1.0107279635258358E-3</v>
      </c>
      <c r="T1203" s="91">
        <v>3.9502251384969066E-3</v>
      </c>
      <c r="U1203" s="89">
        <v>2.8769625E-3</v>
      </c>
      <c r="V1203" s="90">
        <v>3.5197680800000001E-3</v>
      </c>
      <c r="W1203" s="91">
        <v>3.1087985148253387E-2</v>
      </c>
      <c r="X1203" s="89">
        <v>8.1850209999999996E-4</v>
      </c>
      <c r="Y1203" s="90">
        <v>6.0887742999999998E-4</v>
      </c>
      <c r="Z1203" s="91">
        <v>5.7891224988212524E-3</v>
      </c>
      <c r="AA1203" s="89">
        <v>4.6780633999999998E-3</v>
      </c>
      <c r="AB1203" s="90">
        <v>2.6839836150000002E-3</v>
      </c>
      <c r="AC1203" s="91">
        <v>6.8502952761727697E-3</v>
      </c>
      <c r="AD1203" s="89">
        <v>2.1050660000000001E-3</v>
      </c>
      <c r="AE1203" s="90">
        <v>1.3227889E-3</v>
      </c>
      <c r="AF1203" s="91">
        <v>2.5509151602617348E-3</v>
      </c>
      <c r="AG1203" s="89">
        <v>9.0285911999999999E-3</v>
      </c>
      <c r="AH1203" s="90">
        <v>1.0027206150000001E-2</v>
      </c>
      <c r="AI1203" s="91">
        <v>6.8390072671864366E-2</v>
      </c>
      <c r="AJ1203" s="89">
        <v>3.7503750000000002E-2</v>
      </c>
      <c r="AK1203" s="90">
        <v>4.6394639000000001E-2</v>
      </c>
      <c r="AL1203" s="104">
        <v>4.6394639000000001E-2</v>
      </c>
    </row>
    <row r="1204" spans="1:38" ht="13.5" thickBot="1" x14ac:dyDescent="0.35">
      <c r="A1204" s="73">
        <v>2004</v>
      </c>
      <c r="B1204" s="74">
        <v>39</v>
      </c>
      <c r="C1204" s="96">
        <v>1.2199643099999999</v>
      </c>
      <c r="D1204" s="97">
        <v>0.64065939400000005</v>
      </c>
      <c r="E1204" s="98">
        <v>3.5566494816388965</v>
      </c>
      <c r="F1204" s="96">
        <v>0.23387026999999999</v>
      </c>
      <c r="G1204" s="97">
        <v>0.1700949195</v>
      </c>
      <c r="H1204" s="98">
        <v>0.87993592072954696</v>
      </c>
      <c r="I1204" s="96">
        <v>0.24441241</v>
      </c>
      <c r="J1204" s="97">
        <v>1.3194740330000001</v>
      </c>
      <c r="K1204" s="98">
        <v>4.0597729511868623</v>
      </c>
      <c r="L1204" s="96">
        <v>4.1904190000000001E-2</v>
      </c>
      <c r="M1204" s="97">
        <v>4.7439743499999999E-2</v>
      </c>
      <c r="N1204" s="98">
        <v>0.26153108745954301</v>
      </c>
      <c r="O1204" s="96">
        <v>6.1297467071935155E-4</v>
      </c>
      <c r="P1204" s="97">
        <v>8.5430352921310362E-4</v>
      </c>
      <c r="Q1204" s="98">
        <v>2.7940386245521483E-3</v>
      </c>
      <c r="R1204" s="96">
        <v>7.2521479229989872E-4</v>
      </c>
      <c r="S1204" s="97">
        <v>1.0107279635258358E-3</v>
      </c>
      <c r="T1204" s="98">
        <v>3.9502251384969066E-3</v>
      </c>
      <c r="U1204" s="96">
        <v>2.8769625E-3</v>
      </c>
      <c r="V1204" s="97">
        <v>3.5197680800000001E-3</v>
      </c>
      <c r="W1204" s="98">
        <v>3.1087985148253387E-2</v>
      </c>
      <c r="X1204" s="96">
        <v>8.1850209999999996E-4</v>
      </c>
      <c r="Y1204" s="97">
        <v>6.0887742999999998E-4</v>
      </c>
      <c r="Z1204" s="98">
        <v>5.7891224988212524E-3</v>
      </c>
      <c r="AA1204" s="96">
        <v>4.6780633999999998E-3</v>
      </c>
      <c r="AB1204" s="97">
        <v>2.6839836150000002E-3</v>
      </c>
      <c r="AC1204" s="98">
        <v>6.8502952761727697E-3</v>
      </c>
      <c r="AD1204" s="96">
        <v>2.1050660000000001E-3</v>
      </c>
      <c r="AE1204" s="97">
        <v>1.3227889E-3</v>
      </c>
      <c r="AF1204" s="98">
        <v>2.5509151602617348E-3</v>
      </c>
      <c r="AG1204" s="96">
        <v>9.0285911999999999E-3</v>
      </c>
      <c r="AH1204" s="97">
        <v>1.0027206150000001E-2</v>
      </c>
      <c r="AI1204" s="98">
        <v>6.8390072671864366E-2</v>
      </c>
      <c r="AJ1204" s="96">
        <v>3.7503750000000002E-2</v>
      </c>
      <c r="AK1204" s="97">
        <v>4.6394639000000001E-2</v>
      </c>
      <c r="AL1204" s="105">
        <v>4.6394639000000001E-2</v>
      </c>
    </row>
    <row r="1205" spans="1:38" x14ac:dyDescent="0.25">
      <c r="A1205" s="69">
        <v>2005</v>
      </c>
      <c r="B1205" s="70">
        <v>0</v>
      </c>
      <c r="C1205" s="84">
        <v>0.42613383999999999</v>
      </c>
      <c r="D1205" s="85">
        <v>0.51081753149999998</v>
      </c>
      <c r="E1205" s="101">
        <v>1.4905670136792339</v>
      </c>
      <c r="F1205" s="84">
        <v>5.0789630000000002E-2</v>
      </c>
      <c r="G1205" s="85">
        <v>8.3843824499999997E-2</v>
      </c>
      <c r="H1205" s="101">
        <v>0.36686491764890078</v>
      </c>
      <c r="I1205" s="84">
        <v>7.8611700000000007E-2</v>
      </c>
      <c r="J1205" s="85">
        <v>1.2672442325</v>
      </c>
      <c r="K1205" s="101">
        <v>3.8038219527597299</v>
      </c>
      <c r="L1205" s="84">
        <v>2.7802779999999999E-2</v>
      </c>
      <c r="M1205" s="85">
        <v>5.0580057499999997E-2</v>
      </c>
      <c r="N1205" s="101">
        <v>0.18519472059281583</v>
      </c>
      <c r="O1205" s="84">
        <v>6.1297467071935155E-4</v>
      </c>
      <c r="P1205" s="85">
        <v>8.5430352921310362E-4</v>
      </c>
      <c r="Q1205" s="101">
        <v>2.7191719653645472E-3</v>
      </c>
      <c r="R1205" s="84">
        <v>7.2521479229989872E-4</v>
      </c>
      <c r="S1205" s="85">
        <v>1.0107279635258358E-3</v>
      </c>
      <c r="T1205" s="101">
        <v>2.9877593716424494E-3</v>
      </c>
      <c r="U1205" s="84">
        <v>6.2477669999999998E-4</v>
      </c>
      <c r="V1205" s="85">
        <v>2.2784839550000001E-3</v>
      </c>
      <c r="W1205" s="101">
        <v>1.2961272008568099E-2</v>
      </c>
      <c r="X1205" s="84">
        <v>1.7793139999999999E-4</v>
      </c>
      <c r="Y1205" s="85">
        <v>3.0508362499999999E-4</v>
      </c>
      <c r="Z1205" s="101">
        <v>2.4136083526036154E-3</v>
      </c>
      <c r="AA1205" s="84">
        <v>1.0156621999999999E-3</v>
      </c>
      <c r="AB1205" s="85">
        <v>1.049746225E-3</v>
      </c>
      <c r="AC1205" s="101">
        <v>2.8560322481390597E-3</v>
      </c>
      <c r="AD1205" s="84">
        <v>4.5651820000000001E-4</v>
      </c>
      <c r="AE1205" s="85">
        <v>5.7281960000000001E-4</v>
      </c>
      <c r="AF1205" s="101">
        <v>1.0635297426960695E-3</v>
      </c>
      <c r="AG1205" s="84">
        <v>1.9607012000000001E-3</v>
      </c>
      <c r="AH1205" s="85">
        <v>6.2605699700000001E-3</v>
      </c>
      <c r="AI1205" s="101">
        <v>2.8513287474940696E-2</v>
      </c>
      <c r="AJ1205" s="84">
        <v>2.2102210000000001E-2</v>
      </c>
      <c r="AK1205" s="85">
        <v>4.9309930500000002E-2</v>
      </c>
      <c r="AL1205" s="103">
        <v>4.9309930500000002E-2</v>
      </c>
    </row>
    <row r="1206" spans="1:38" x14ac:dyDescent="0.25">
      <c r="A1206" s="71">
        <v>2005</v>
      </c>
      <c r="B1206" s="72">
        <v>1</v>
      </c>
      <c r="C1206" s="89">
        <v>0.44960422</v>
      </c>
      <c r="D1206" s="90">
        <v>0.51564050549999996</v>
      </c>
      <c r="E1206" s="102">
        <v>1.4926185076537231</v>
      </c>
      <c r="F1206" s="89">
        <v>5.7710780000000003E-2</v>
      </c>
      <c r="G1206" s="90">
        <v>8.7390167000000005E-2</v>
      </c>
      <c r="H1206" s="102">
        <v>0.36844337250589937</v>
      </c>
      <c r="I1206" s="89">
        <v>8.2152550000000005E-2</v>
      </c>
      <c r="J1206" s="90">
        <v>1.2708735069999999</v>
      </c>
      <c r="K1206" s="102">
        <v>3.8084863048245019</v>
      </c>
      <c r="L1206" s="89">
        <v>2.7802779999999999E-2</v>
      </c>
      <c r="M1206" s="90">
        <v>5.0580057499999997E-2</v>
      </c>
      <c r="N1206" s="102">
        <v>0.18412288255063083</v>
      </c>
      <c r="O1206" s="89">
        <v>6.1297467071935155E-4</v>
      </c>
      <c r="P1206" s="90">
        <v>8.5430352921310362E-4</v>
      </c>
      <c r="Q1206" s="102">
        <v>2.7307334053199238E-3</v>
      </c>
      <c r="R1206" s="89">
        <v>7.2521479229989872E-4</v>
      </c>
      <c r="S1206" s="90">
        <v>1.0107279635258358E-3</v>
      </c>
      <c r="T1206" s="102">
        <v>3.0034914320307385E-3</v>
      </c>
      <c r="U1206" s="89">
        <v>7.0871080000000004E-4</v>
      </c>
      <c r="V1206" s="90">
        <v>2.3355202300000002E-3</v>
      </c>
      <c r="W1206" s="102">
        <v>1.3017050959834941E-2</v>
      </c>
      <c r="X1206" s="89">
        <v>2.0149250000000001E-4</v>
      </c>
      <c r="Y1206" s="90">
        <v>3.1769928999999999E-4</v>
      </c>
      <c r="Z1206" s="102">
        <v>2.4239968853115236E-3</v>
      </c>
      <c r="AA1206" s="89">
        <v>1.1528735E-3</v>
      </c>
      <c r="AB1206" s="90">
        <v>1.1143604100000001E-3</v>
      </c>
      <c r="AC1206" s="102">
        <v>2.8683260683707882E-3</v>
      </c>
      <c r="AD1206" s="89">
        <v>5.1820719999999998E-4</v>
      </c>
      <c r="AE1206" s="90">
        <v>6.0282656500000001E-4</v>
      </c>
      <c r="AF1206" s="102">
        <v>1.0681075179698794E-3</v>
      </c>
      <c r="AG1206" s="89">
        <v>2.2250243E-3</v>
      </c>
      <c r="AH1206" s="90">
        <v>6.4295949699999999E-3</v>
      </c>
      <c r="AI1206" s="102">
        <v>2.8636034814494508E-2</v>
      </c>
      <c r="AJ1206" s="89">
        <v>2.2102210000000001E-2</v>
      </c>
      <c r="AK1206" s="90">
        <v>4.9309930500000002E-2</v>
      </c>
      <c r="AL1206" s="104">
        <v>4.9309930500000002E-2</v>
      </c>
    </row>
    <row r="1207" spans="1:38" x14ac:dyDescent="0.25">
      <c r="A1207" s="71">
        <v>2005</v>
      </c>
      <c r="B1207" s="72">
        <v>2</v>
      </c>
      <c r="C1207" s="89">
        <v>0.47736748000000001</v>
      </c>
      <c r="D1207" s="90">
        <v>0.52139176899999995</v>
      </c>
      <c r="E1207" s="102">
        <v>1.4944277636853274</v>
      </c>
      <c r="F1207" s="89">
        <v>6.5412780000000004E-2</v>
      </c>
      <c r="G1207" s="90">
        <v>9.1409174499999996E-2</v>
      </c>
      <c r="H1207" s="102">
        <v>0.36983906246714632</v>
      </c>
      <c r="I1207" s="89">
        <v>8.6006479999999996E-2</v>
      </c>
      <c r="J1207" s="90">
        <v>1.2749392180000001</v>
      </c>
      <c r="K1207" s="102">
        <v>3.8125839260141849</v>
      </c>
      <c r="L1207" s="89">
        <v>2.4902489999999999E-2</v>
      </c>
      <c r="M1207" s="90">
        <v>4.4889488499999998E-2</v>
      </c>
      <c r="N1207" s="102">
        <v>0.18419791978538816</v>
      </c>
      <c r="O1207" s="89">
        <v>6.1297467071935155E-4</v>
      </c>
      <c r="P1207" s="90">
        <v>8.5430352921310362E-4</v>
      </c>
      <c r="Q1207" s="102">
        <v>2.7409498211951057E-3</v>
      </c>
      <c r="R1207" s="89">
        <v>7.2521479229989872E-4</v>
      </c>
      <c r="S1207" s="90">
        <v>1.0107279635258358E-3</v>
      </c>
      <c r="T1207" s="102">
        <v>3.0174065877189909E-3</v>
      </c>
      <c r="U1207" s="89">
        <v>8.0461379999999998E-4</v>
      </c>
      <c r="V1207" s="90">
        <v>2.4014527650000001E-3</v>
      </c>
      <c r="W1207" s="102">
        <v>1.3066351505136633E-2</v>
      </c>
      <c r="X1207" s="89">
        <v>2.2928949999999999E-4</v>
      </c>
      <c r="Y1207" s="90">
        <v>3.3216555999999997E-4</v>
      </c>
      <c r="Z1207" s="102">
        <v>2.4331791663049947E-3</v>
      </c>
      <c r="AA1207" s="89">
        <v>1.3087875E-3</v>
      </c>
      <c r="AB1207" s="90">
        <v>1.1865761149999999E-3</v>
      </c>
      <c r="AC1207" s="102">
        <v>2.879195131455159E-3</v>
      </c>
      <c r="AD1207" s="89">
        <v>5.8928810000000002E-4</v>
      </c>
      <c r="AE1207" s="90">
        <v>6.3683379500000003E-4</v>
      </c>
      <c r="AF1207" s="102">
        <v>1.0721556838013491E-3</v>
      </c>
      <c r="AG1207" s="89">
        <v>2.5262506000000001E-3</v>
      </c>
      <c r="AH1207" s="90">
        <v>6.6247302399999996E-3</v>
      </c>
      <c r="AI1207" s="102">
        <v>2.8744516359852597E-2</v>
      </c>
      <c r="AJ1207" s="89">
        <v>1.9201920000000001E-2</v>
      </c>
      <c r="AK1207" s="90">
        <v>4.3619361500000002E-2</v>
      </c>
      <c r="AL1207" s="104">
        <v>4.3619361500000002E-2</v>
      </c>
    </row>
    <row r="1208" spans="1:38" x14ac:dyDescent="0.25">
      <c r="A1208" s="71">
        <v>2005</v>
      </c>
      <c r="B1208" s="72">
        <v>3</v>
      </c>
      <c r="C1208" s="89">
        <v>0.50511322999999997</v>
      </c>
      <c r="D1208" s="90">
        <v>0.52684207900000002</v>
      </c>
      <c r="E1208" s="102">
        <v>1.4980758435834487</v>
      </c>
      <c r="F1208" s="89">
        <v>7.303888E-2</v>
      </c>
      <c r="G1208" s="90">
        <v>9.5249218999999996E-2</v>
      </c>
      <c r="H1208" s="102">
        <v>0.37267977568663702</v>
      </c>
      <c r="I1208" s="89">
        <v>8.9647340000000006E-2</v>
      </c>
      <c r="J1208" s="90">
        <v>1.2786837015000001</v>
      </c>
      <c r="K1208" s="102">
        <v>3.8203421901547481</v>
      </c>
      <c r="L1208" s="89">
        <v>2.4902489999999999E-2</v>
      </c>
      <c r="M1208" s="90">
        <v>4.4889488499999998E-2</v>
      </c>
      <c r="N1208" s="102">
        <v>0.18433003939133288</v>
      </c>
      <c r="O1208" s="89">
        <v>6.1297467071935155E-4</v>
      </c>
      <c r="P1208" s="90">
        <v>8.5430352921310362E-4</v>
      </c>
      <c r="Q1208" s="102">
        <v>2.7618859449286995E-3</v>
      </c>
      <c r="R1208" s="89">
        <v>7.2521479229989872E-4</v>
      </c>
      <c r="S1208" s="90">
        <v>1.0107279635258358E-3</v>
      </c>
      <c r="T1208" s="102">
        <v>3.0457346646006636E-3</v>
      </c>
      <c r="U1208" s="89">
        <v>8.9846700000000002E-4</v>
      </c>
      <c r="V1208" s="90">
        <v>2.4634685950000001E-3</v>
      </c>
      <c r="W1208" s="102">
        <v>1.3166720231817393E-2</v>
      </c>
      <c r="X1208" s="89">
        <v>2.5632319999999999E-4</v>
      </c>
      <c r="Y1208" s="90">
        <v>3.45382795E-4</v>
      </c>
      <c r="Z1208" s="102">
        <v>2.4518660354428609E-3</v>
      </c>
      <c r="AA1208" s="89">
        <v>1.4615210999999999E-3</v>
      </c>
      <c r="AB1208" s="90">
        <v>1.2556883499999999E-3</v>
      </c>
      <c r="AC1208" s="102">
        <v>2.901308480734663E-3</v>
      </c>
      <c r="AD1208" s="89">
        <v>6.5723820000000005E-4</v>
      </c>
      <c r="AE1208" s="90">
        <v>6.6906818000000002E-4</v>
      </c>
      <c r="AF1208" s="102">
        <v>1.0803897265550448E-3</v>
      </c>
      <c r="AG1208" s="89">
        <v>2.8206435E-3</v>
      </c>
      <c r="AH1208" s="90">
        <v>6.8088243400000002E-3</v>
      </c>
      <c r="AI1208" s="102">
        <v>2.8965231446578164E-2</v>
      </c>
      <c r="AJ1208" s="89">
        <v>1.9201920000000001E-2</v>
      </c>
      <c r="AK1208" s="90">
        <v>4.3619361500000002E-2</v>
      </c>
      <c r="AL1208" s="104">
        <v>4.3619361500000002E-2</v>
      </c>
    </row>
    <row r="1209" spans="1:38" x14ac:dyDescent="0.25">
      <c r="A1209" s="71">
        <v>2005</v>
      </c>
      <c r="B1209" s="72">
        <v>4</v>
      </c>
      <c r="C1209" s="89">
        <v>0.53287054</v>
      </c>
      <c r="D1209" s="90">
        <v>0.53210710449999998</v>
      </c>
      <c r="E1209" s="102">
        <v>3.5951983787603665</v>
      </c>
      <c r="F1209" s="89">
        <v>8.0646969999999998E-2</v>
      </c>
      <c r="G1209" s="90">
        <v>9.8906624999999998E-2</v>
      </c>
      <c r="H1209" s="102">
        <v>0.82284298101793329</v>
      </c>
      <c r="I1209" s="89">
        <v>9.3153979999999997E-2</v>
      </c>
      <c r="J1209" s="90">
        <v>1.2821871545000001</v>
      </c>
      <c r="K1209" s="102">
        <v>3.8183894569354262</v>
      </c>
      <c r="L1209" s="89">
        <v>2.4902489999999999E-2</v>
      </c>
      <c r="M1209" s="90">
        <v>4.4889488499999998E-2</v>
      </c>
      <c r="N1209" s="102">
        <v>0.26852137603137505</v>
      </c>
      <c r="O1209" s="89">
        <v>6.1297467071935155E-4</v>
      </c>
      <c r="P1209" s="90">
        <v>8.5430352921310362E-4</v>
      </c>
      <c r="Q1209" s="102">
        <v>2.5900249822696712E-3</v>
      </c>
      <c r="R1209" s="89">
        <v>7.2521479229989872E-4</v>
      </c>
      <c r="S1209" s="90">
        <v>1.0107279635258358E-3</v>
      </c>
      <c r="T1209" s="102">
        <v>3.0503769477216764E-3</v>
      </c>
      <c r="U1209" s="89">
        <v>9.9177279999999998E-4</v>
      </c>
      <c r="V1209" s="90">
        <v>2.5218708699999998E-3</v>
      </c>
      <c r="W1209" s="102">
        <v>2.90708633376748E-2</v>
      </c>
      <c r="X1209" s="89">
        <v>2.8235679999999999E-4</v>
      </c>
      <c r="Y1209" s="90">
        <v>3.58524755E-4</v>
      </c>
      <c r="Z1209" s="102">
        <v>5.4134926972598018E-3</v>
      </c>
      <c r="AA1209" s="89">
        <v>1.6125721000000001E-3</v>
      </c>
      <c r="AB1209" s="90">
        <v>1.3218626450000001E-3</v>
      </c>
      <c r="AC1209" s="102">
        <v>6.4058176599453018E-3</v>
      </c>
      <c r="AD1209" s="89">
        <v>7.2563650000000005E-4</v>
      </c>
      <c r="AE1209" s="90">
        <v>7.0005466500000003E-4</v>
      </c>
      <c r="AF1209" s="102">
        <v>2.3853992979804214E-3</v>
      </c>
      <c r="AG1209" s="89">
        <v>3.1115749000000001E-3</v>
      </c>
      <c r="AH1209" s="90">
        <v>6.9832248599999997E-3</v>
      </c>
      <c r="AI1209" s="102">
        <v>6.3952568056255363E-2</v>
      </c>
      <c r="AJ1209" s="89">
        <v>1.9201920000000001E-2</v>
      </c>
      <c r="AK1209" s="90">
        <v>4.3619361500000002E-2</v>
      </c>
      <c r="AL1209" s="104">
        <v>4.3619361500000002E-2</v>
      </c>
    </row>
    <row r="1210" spans="1:38" x14ac:dyDescent="0.25">
      <c r="A1210" s="71">
        <v>2005</v>
      </c>
      <c r="B1210" s="72">
        <v>5</v>
      </c>
      <c r="C1210" s="89">
        <v>0.56072339999999998</v>
      </c>
      <c r="D1210" s="90">
        <v>0.53712963150000004</v>
      </c>
      <c r="E1210" s="102">
        <v>3.5939864393935141</v>
      </c>
      <c r="F1210" s="89">
        <v>8.7979160000000001E-2</v>
      </c>
      <c r="G1210" s="90">
        <v>0.10240039450000001</v>
      </c>
      <c r="H1210" s="102">
        <v>0.82183578612940356</v>
      </c>
      <c r="I1210" s="89">
        <v>9.6513349999999998E-2</v>
      </c>
      <c r="J1210" s="90">
        <v>1.2853738779999999</v>
      </c>
      <c r="K1210" s="102">
        <v>3.8162000269031653</v>
      </c>
      <c r="L1210" s="89">
        <v>2.4902489999999999E-2</v>
      </c>
      <c r="M1210" s="90">
        <v>4.4889488499999998E-2</v>
      </c>
      <c r="N1210" s="102">
        <v>0.2685007089229543</v>
      </c>
      <c r="O1210" s="89">
        <v>6.1297467071935155E-4</v>
      </c>
      <c r="P1210" s="90">
        <v>8.5430352921310362E-4</v>
      </c>
      <c r="Q1210" s="102">
        <v>2.5868815761798491E-3</v>
      </c>
      <c r="R1210" s="89">
        <v>7.2521479229989872E-4</v>
      </c>
      <c r="S1210" s="90">
        <v>1.0107279635258358E-3</v>
      </c>
      <c r="T1210" s="102">
        <v>3.0403504600546704E-3</v>
      </c>
      <c r="U1210" s="89">
        <v>1.0828425E-3</v>
      </c>
      <c r="V1210" s="90">
        <v>2.5778373750000002E-3</v>
      </c>
      <c r="W1210" s="102">
        <v>2.9035284265012333E-2</v>
      </c>
      <c r="X1210" s="89">
        <v>3.0741999999999998E-4</v>
      </c>
      <c r="Y1210" s="90">
        <v>3.7072618500000001E-4</v>
      </c>
      <c r="Z1210" s="102">
        <v>5.4068659970775224E-3</v>
      </c>
      <c r="AA1210" s="89">
        <v>1.7603419E-3</v>
      </c>
      <c r="AB1210" s="90">
        <v>1.3857342600000001E-3</v>
      </c>
      <c r="AC1210" s="102">
        <v>6.3979707350091059E-3</v>
      </c>
      <c r="AD1210" s="89">
        <v>7.9243599999999999E-4</v>
      </c>
      <c r="AE1210" s="90">
        <v>7.2985896500000005E-4</v>
      </c>
      <c r="AF1210" s="102">
        <v>2.3824774239642622E-3</v>
      </c>
      <c r="AG1210" s="89">
        <v>3.3976729999999999E-3</v>
      </c>
      <c r="AH1210" s="90">
        <v>7.1490717949999998E-3</v>
      </c>
      <c r="AI1210" s="102">
        <v>6.3874332052921201E-2</v>
      </c>
      <c r="AJ1210" s="89">
        <v>1.9201920000000001E-2</v>
      </c>
      <c r="AK1210" s="90">
        <v>4.3619361500000002E-2</v>
      </c>
      <c r="AL1210" s="104">
        <v>4.3619361500000002E-2</v>
      </c>
    </row>
    <row r="1211" spans="1:38" x14ac:dyDescent="0.25">
      <c r="A1211" s="71">
        <v>2005</v>
      </c>
      <c r="B1211" s="72">
        <v>6</v>
      </c>
      <c r="C1211" s="89">
        <v>0.58890898999999997</v>
      </c>
      <c r="D1211" s="90">
        <v>0.54203160849999998</v>
      </c>
      <c r="E1211" s="102">
        <v>3.5974380576672735</v>
      </c>
      <c r="F1211" s="89">
        <v>9.5432039999999996E-2</v>
      </c>
      <c r="G1211" s="90">
        <v>0.1057818345</v>
      </c>
      <c r="H1211" s="102">
        <v>0.82450262517271999</v>
      </c>
      <c r="I1211" s="89">
        <v>9.9706909999999996E-2</v>
      </c>
      <c r="J1211" s="90">
        <v>1.2883700425</v>
      </c>
      <c r="K1211" s="102">
        <v>3.8234675258475996</v>
      </c>
      <c r="L1211" s="89">
        <v>2.4902489999999999E-2</v>
      </c>
      <c r="M1211" s="90">
        <v>4.4889488499999998E-2</v>
      </c>
      <c r="N1211" s="102">
        <v>0.26863232392081937</v>
      </c>
      <c r="O1211" s="89">
        <v>6.1297467071935155E-4</v>
      </c>
      <c r="P1211" s="90">
        <v>8.5430352921310362E-4</v>
      </c>
      <c r="Q1211" s="102">
        <v>2.5953012526189288E-3</v>
      </c>
      <c r="R1211" s="89">
        <v>7.2521479229989872E-4</v>
      </c>
      <c r="S1211" s="90">
        <v>1.0107279635258358E-3</v>
      </c>
      <c r="T1211" s="102">
        <v>3.0667882305290858E-3</v>
      </c>
      <c r="U1211" s="89">
        <v>1.1723648E-3</v>
      </c>
      <c r="V1211" s="90">
        <v>2.630712745E-3</v>
      </c>
      <c r="W1211" s="102">
        <v>2.912952988220862E-2</v>
      </c>
      <c r="X1211" s="89">
        <v>3.3419249999999998E-4</v>
      </c>
      <c r="Y1211" s="90">
        <v>3.8282163999999998E-4</v>
      </c>
      <c r="Z1211" s="102">
        <v>5.4244098883423717E-3</v>
      </c>
      <c r="AA1211" s="89">
        <v>1.9068009E-3</v>
      </c>
      <c r="AB1211" s="90">
        <v>1.4478712250000001E-3</v>
      </c>
      <c r="AC1211" s="102">
        <v>6.4187330143559811E-3</v>
      </c>
      <c r="AD1211" s="89">
        <v>8.5815619999999996E-4</v>
      </c>
      <c r="AE1211" s="90">
        <v>7.58430715E-4</v>
      </c>
      <c r="AF1211" s="102">
        <v>2.3902122346693682E-3</v>
      </c>
      <c r="AG1211" s="89">
        <v>3.6804402000000002E-3</v>
      </c>
      <c r="AH1211" s="90">
        <v>7.3071643000000002E-3</v>
      </c>
      <c r="AI1211" s="102">
        <v>6.4081590340006558E-2</v>
      </c>
      <c r="AJ1211" s="89">
        <v>1.9201920000000001E-2</v>
      </c>
      <c r="AK1211" s="90">
        <v>4.3619361500000002E-2</v>
      </c>
      <c r="AL1211" s="104">
        <v>4.3619361500000002E-2</v>
      </c>
    </row>
    <row r="1212" spans="1:38" x14ac:dyDescent="0.25">
      <c r="A1212" s="71">
        <v>2005</v>
      </c>
      <c r="B1212" s="72">
        <v>7</v>
      </c>
      <c r="C1212" s="89">
        <v>0.61731919000000002</v>
      </c>
      <c r="D1212" s="90">
        <v>0.54678129200000003</v>
      </c>
      <c r="E1212" s="102">
        <v>3.5997366207534438</v>
      </c>
      <c r="F1212" s="89">
        <v>0.10261199</v>
      </c>
      <c r="G1212" s="90">
        <v>0.10906940499999999</v>
      </c>
      <c r="H1212" s="102">
        <v>0.82631117691173162</v>
      </c>
      <c r="I1212" s="89">
        <v>0.10278226</v>
      </c>
      <c r="J1212" s="90">
        <v>1.2910978314999999</v>
      </c>
      <c r="K1212" s="102">
        <v>3.8281095930948039</v>
      </c>
      <c r="L1212" s="89">
        <v>2.4902489999999999E-2</v>
      </c>
      <c r="M1212" s="90">
        <v>4.4889488499999998E-2</v>
      </c>
      <c r="N1212" s="102">
        <v>0.26870668063476388</v>
      </c>
      <c r="O1212" s="89">
        <v>6.1297467071935155E-4</v>
      </c>
      <c r="P1212" s="90">
        <v>8.5430352921310362E-4</v>
      </c>
      <c r="Q1212" s="102">
        <v>2.6009961791794182E-3</v>
      </c>
      <c r="R1212" s="89">
        <v>7.2521479229989872E-4</v>
      </c>
      <c r="S1212" s="90">
        <v>1.0107279635258358E-3</v>
      </c>
      <c r="T1212" s="102">
        <v>3.0847443584588298E-3</v>
      </c>
      <c r="U1212" s="89">
        <v>1.2619679E-3</v>
      </c>
      <c r="V1212" s="90">
        <v>2.681681865E-3</v>
      </c>
      <c r="W1212" s="102">
        <v>2.9193394023662507E-2</v>
      </c>
      <c r="X1212" s="89">
        <v>3.5883440000000001E-4</v>
      </c>
      <c r="Y1212" s="90">
        <v>3.9449705000000002E-4</v>
      </c>
      <c r="Z1212" s="102">
        <v>5.4363130500569594E-3</v>
      </c>
      <c r="AA1212" s="89">
        <v>2.0522101000000001E-3</v>
      </c>
      <c r="AB1212" s="90">
        <v>1.50813796E-3</v>
      </c>
      <c r="AC1212" s="102">
        <v>6.4328155061941774E-3</v>
      </c>
      <c r="AD1212" s="89">
        <v>9.2377539999999997E-4</v>
      </c>
      <c r="AE1212" s="90">
        <v>7.86545445E-4</v>
      </c>
      <c r="AF1212" s="102">
        <v>2.3954544623438949E-3</v>
      </c>
      <c r="AG1212" s="89">
        <v>3.9608467999999999E-3</v>
      </c>
      <c r="AH1212" s="90">
        <v>7.4591302849999997E-3</v>
      </c>
      <c r="AI1212" s="102">
        <v>6.4222284122619377E-2</v>
      </c>
      <c r="AJ1212" s="89">
        <v>1.9201920000000001E-2</v>
      </c>
      <c r="AK1212" s="90">
        <v>4.3619361500000002E-2</v>
      </c>
      <c r="AL1212" s="104">
        <v>4.3619361500000002E-2</v>
      </c>
    </row>
    <row r="1213" spans="1:38" x14ac:dyDescent="0.25">
      <c r="A1213" s="71">
        <v>2005</v>
      </c>
      <c r="B1213" s="72">
        <v>8</v>
      </c>
      <c r="C1213" s="89">
        <v>0.646038</v>
      </c>
      <c r="D1213" s="90">
        <v>0.55143735049999998</v>
      </c>
      <c r="E1213" s="102">
        <v>3.5970733259372851</v>
      </c>
      <c r="F1213" s="89">
        <v>0.10976285</v>
      </c>
      <c r="G1213" s="90">
        <v>0.1122496165</v>
      </c>
      <c r="H1213" s="102">
        <v>0.82911703322112151</v>
      </c>
      <c r="I1213" s="89">
        <v>0.10569433</v>
      </c>
      <c r="J1213" s="90">
        <v>1.2936883775000001</v>
      </c>
      <c r="K1213" s="102">
        <v>3.8326596694970618</v>
      </c>
      <c r="L1213" s="89">
        <v>2.4902489999999999E-2</v>
      </c>
      <c r="M1213" s="90">
        <v>4.4889488499999998E-2</v>
      </c>
      <c r="N1213" s="102">
        <v>0.26883543733073068</v>
      </c>
      <c r="O1213" s="89">
        <v>6.1297467071935155E-4</v>
      </c>
      <c r="P1213" s="90">
        <v>8.5430352921310362E-4</v>
      </c>
      <c r="Q1213" s="102">
        <v>2.6112565220572015E-3</v>
      </c>
      <c r="R1213" s="89">
        <v>7.2521479229989872E-4</v>
      </c>
      <c r="S1213" s="90">
        <v>1.0107279635258358E-3</v>
      </c>
      <c r="T1213" s="102">
        <v>3.116068659500724E-3</v>
      </c>
      <c r="U1213" s="89">
        <v>1.3511793E-3</v>
      </c>
      <c r="V1213" s="90">
        <v>2.7304091699999998E-3</v>
      </c>
      <c r="W1213" s="102">
        <v>2.9292500831763525E-2</v>
      </c>
      <c r="X1213" s="89">
        <v>3.8494879999999998E-4</v>
      </c>
      <c r="Y1213" s="90">
        <v>4.0583203E-4</v>
      </c>
      <c r="Z1213" s="102">
        <v>5.4547741334191489E-3</v>
      </c>
      <c r="AA1213" s="89">
        <v>2.1971266E-3</v>
      </c>
      <c r="AB1213" s="90">
        <v>1.5672409699999999E-3</v>
      </c>
      <c r="AC1213" s="102">
        <v>6.4546577900733955E-3</v>
      </c>
      <c r="AD1213" s="89">
        <v>9.8863120000000008E-4</v>
      </c>
      <c r="AE1213" s="90">
        <v>8.1399917999999997E-4</v>
      </c>
      <c r="AF1213" s="102">
        <v>2.4035855119441236E-3</v>
      </c>
      <c r="AG1213" s="89">
        <v>4.2387108999999996E-3</v>
      </c>
      <c r="AH1213" s="90">
        <v>7.6058509800000004E-3</v>
      </c>
      <c r="AI1213" s="102">
        <v>6.4440143367235553E-2</v>
      </c>
      <c r="AJ1213" s="89">
        <v>1.9201920000000001E-2</v>
      </c>
      <c r="AK1213" s="90">
        <v>4.3619361500000002E-2</v>
      </c>
      <c r="AL1213" s="104">
        <v>4.3619361500000002E-2</v>
      </c>
    </row>
    <row r="1214" spans="1:38" x14ac:dyDescent="0.25">
      <c r="A1214" s="71">
        <v>2005</v>
      </c>
      <c r="B1214" s="72">
        <v>9</v>
      </c>
      <c r="C1214" s="89">
        <v>0.67537846999999995</v>
      </c>
      <c r="D1214" s="90">
        <v>0.55605787900000003</v>
      </c>
      <c r="E1214" s="102">
        <v>3.4776483315300561</v>
      </c>
      <c r="F1214" s="89">
        <v>0.11700876</v>
      </c>
      <c r="G1214" s="90">
        <v>0.115430587</v>
      </c>
      <c r="H1214" s="102">
        <v>0.80356889891999339</v>
      </c>
      <c r="I1214" s="89">
        <v>0.10854356</v>
      </c>
      <c r="J1214" s="90">
        <v>1.296060585</v>
      </c>
      <c r="K1214" s="102">
        <v>3.8635760310091016</v>
      </c>
      <c r="L1214" s="89">
        <v>2.4902489999999999E-2</v>
      </c>
      <c r="M1214" s="90">
        <v>4.4889488499999998E-2</v>
      </c>
      <c r="N1214" s="102">
        <v>0.25838217104884448</v>
      </c>
      <c r="O1214" s="89">
        <v>6.1297467071935155E-4</v>
      </c>
      <c r="P1214" s="90">
        <v>8.5430352921310362E-4</v>
      </c>
      <c r="Q1214" s="102">
        <v>2.5307924531021066E-3</v>
      </c>
      <c r="R1214" s="89">
        <v>7.2521479229989872E-4</v>
      </c>
      <c r="S1214" s="90">
        <v>1.0107279635258358E-3</v>
      </c>
      <c r="T1214" s="102">
        <v>3.1539139085967308E-3</v>
      </c>
      <c r="U1214" s="89">
        <v>1.4387874000000001E-3</v>
      </c>
      <c r="V1214" s="90">
        <v>2.7778180499999998E-3</v>
      </c>
      <c r="W1214" s="102">
        <v>2.8389927894041347E-2</v>
      </c>
      <c r="X1214" s="89">
        <v>4.0896230000000001E-4</v>
      </c>
      <c r="Y1214" s="90">
        <v>4.1667345500000003E-4</v>
      </c>
      <c r="Z1214" s="102">
        <v>5.2866885458333415E-3</v>
      </c>
      <c r="AA1214" s="89">
        <v>2.3398628000000001E-3</v>
      </c>
      <c r="AB1214" s="90">
        <v>1.6255166E-3</v>
      </c>
      <c r="AC1214" s="102">
        <v>6.2557625137313888E-3</v>
      </c>
      <c r="AD1214" s="89">
        <v>1.0530702E-3</v>
      </c>
      <c r="AE1214" s="90">
        <v>8.4106214500000002E-4</v>
      </c>
      <c r="AF1214" s="102">
        <v>2.3295249905409612E-3</v>
      </c>
      <c r="AG1214" s="89">
        <v>4.5163449999999997E-3</v>
      </c>
      <c r="AH1214" s="90">
        <v>7.7484653399999999E-3</v>
      </c>
      <c r="AI1214" s="102">
        <v>6.2454608941784999E-2</v>
      </c>
      <c r="AJ1214" s="89">
        <v>1.9201920000000001E-2</v>
      </c>
      <c r="AK1214" s="90">
        <v>4.3619361500000002E-2</v>
      </c>
      <c r="AL1214" s="104">
        <v>4.3619361500000002E-2</v>
      </c>
    </row>
    <row r="1215" spans="1:38" x14ac:dyDescent="0.25">
      <c r="A1215" s="71">
        <v>2005</v>
      </c>
      <c r="B1215" s="72">
        <v>10</v>
      </c>
      <c r="C1215" s="89">
        <v>0.70504356000000001</v>
      </c>
      <c r="D1215" s="90">
        <v>0.56066101199999996</v>
      </c>
      <c r="E1215" s="102">
        <v>3.4828401057658911</v>
      </c>
      <c r="F1215" s="89">
        <v>0.12421036000000001</v>
      </c>
      <c r="G1215" s="90">
        <v>0.11852433699999999</v>
      </c>
      <c r="H1215" s="102">
        <v>0.80765703360962171</v>
      </c>
      <c r="I1215" s="89">
        <v>0.11127162</v>
      </c>
      <c r="J1215" s="90">
        <v>1.298307903</v>
      </c>
      <c r="K1215" s="102">
        <v>3.8744997788935591</v>
      </c>
      <c r="L1215" s="89">
        <v>2.4902489999999999E-2</v>
      </c>
      <c r="M1215" s="90">
        <v>4.4889488499999998E-2</v>
      </c>
      <c r="N1215" s="102">
        <v>0.25854887218973782</v>
      </c>
      <c r="O1215" s="89">
        <v>6.1297467071935155E-4</v>
      </c>
      <c r="P1215" s="90">
        <v>8.5430352921310362E-4</v>
      </c>
      <c r="Q1215" s="102">
        <v>2.5436733913906128E-3</v>
      </c>
      <c r="R1215" s="89">
        <v>7.2521479229989872E-4</v>
      </c>
      <c r="S1215" s="90">
        <v>1.0107279635258358E-3</v>
      </c>
      <c r="T1215" s="102">
        <v>3.1959623396751037E-3</v>
      </c>
      <c r="U1215" s="89">
        <v>1.5273162E-3</v>
      </c>
      <c r="V1215" s="90">
        <v>2.8242303699999999E-3</v>
      </c>
      <c r="W1215" s="102">
        <v>2.8534378482115201E-2</v>
      </c>
      <c r="X1215" s="89">
        <v>4.3468510000000001E-4</v>
      </c>
      <c r="Y1215" s="90">
        <v>4.2765682999999999E-4</v>
      </c>
      <c r="Z1215" s="102">
        <v>5.3135892289040074E-3</v>
      </c>
      <c r="AA1215" s="89">
        <v>2.4838912999999999E-3</v>
      </c>
      <c r="AB1215" s="90">
        <v>1.6836716849999999E-3</v>
      </c>
      <c r="AC1215" s="102">
        <v>6.287586013537916E-3</v>
      </c>
      <c r="AD1215" s="89">
        <v>1.1175342E-3</v>
      </c>
      <c r="AE1215" s="90">
        <v>8.6755529500000001E-4</v>
      </c>
      <c r="AF1215" s="102">
        <v>2.341373532886088E-3</v>
      </c>
      <c r="AG1215" s="89">
        <v>4.7935924000000003E-3</v>
      </c>
      <c r="AH1215" s="90">
        <v>7.8877266899999993E-3</v>
      </c>
      <c r="AI1215" s="102">
        <v>6.277230213088035E-2</v>
      </c>
      <c r="AJ1215" s="89">
        <v>1.9201920000000001E-2</v>
      </c>
      <c r="AK1215" s="90">
        <v>4.3619361500000002E-2</v>
      </c>
      <c r="AL1215" s="104">
        <v>4.3619361500000002E-2</v>
      </c>
    </row>
    <row r="1216" spans="1:38" x14ac:dyDescent="0.25">
      <c r="A1216" s="71">
        <v>2005</v>
      </c>
      <c r="B1216" s="72">
        <v>11</v>
      </c>
      <c r="C1216" s="89">
        <v>0.73532735000000005</v>
      </c>
      <c r="D1216" s="90">
        <v>0.56525908199999997</v>
      </c>
      <c r="E1216" s="102">
        <v>3.4884091919530302</v>
      </c>
      <c r="F1216" s="89">
        <v>0.13135129000000001</v>
      </c>
      <c r="G1216" s="90">
        <v>0.12161735899999999</v>
      </c>
      <c r="H1216" s="102">
        <v>0.81204403639338196</v>
      </c>
      <c r="I1216" s="89">
        <v>0.11392335000000001</v>
      </c>
      <c r="J1216" s="90">
        <v>1.300344505</v>
      </c>
      <c r="K1216" s="102">
        <v>3.8862200120667256</v>
      </c>
      <c r="L1216" s="89">
        <v>2.4902489999999999E-2</v>
      </c>
      <c r="M1216" s="90">
        <v>4.4889488499999998E-2</v>
      </c>
      <c r="N1216" s="102">
        <v>0.25872705400791945</v>
      </c>
      <c r="O1216" s="89">
        <v>6.1297467071935155E-4</v>
      </c>
      <c r="P1216" s="90">
        <v>8.5430352921310362E-4</v>
      </c>
      <c r="Q1216" s="102">
        <v>2.5574871475806944E-3</v>
      </c>
      <c r="R1216" s="89">
        <v>7.2521479229989872E-4</v>
      </c>
      <c r="S1216" s="90">
        <v>1.0107279635258358E-3</v>
      </c>
      <c r="T1216" s="102">
        <v>3.2411068622726683E-3</v>
      </c>
      <c r="U1216" s="89">
        <v>1.6154578000000001E-3</v>
      </c>
      <c r="V1216" s="90">
        <v>2.8695790900000002E-3</v>
      </c>
      <c r="W1216" s="102">
        <v>2.8689389834912947E-2</v>
      </c>
      <c r="X1216" s="89">
        <v>4.5956799999999999E-4</v>
      </c>
      <c r="Y1216" s="90">
        <v>4.3861171500000001E-4</v>
      </c>
      <c r="Z1216" s="102">
        <v>5.3424580090353554E-3</v>
      </c>
      <c r="AA1216" s="89">
        <v>2.6277134E-3</v>
      </c>
      <c r="AB1216" s="90">
        <v>1.74177188E-3</v>
      </c>
      <c r="AC1216" s="102">
        <v>6.3217495100717043E-3</v>
      </c>
      <c r="AD1216" s="89">
        <v>1.1820836E-3</v>
      </c>
      <c r="AE1216" s="90">
        <v>8.9440495000000001E-4</v>
      </c>
      <c r="AF1216" s="102">
        <v>2.3540935224954629E-3</v>
      </c>
      <c r="AG1216" s="89">
        <v>5.0700824000000002E-3</v>
      </c>
      <c r="AH1216" s="90">
        <v>8.0247054299999992E-3</v>
      </c>
      <c r="AI1216" s="102">
        <v>6.311326048028508E-2</v>
      </c>
      <c r="AJ1216" s="89">
        <v>1.9201920000000001E-2</v>
      </c>
      <c r="AK1216" s="90">
        <v>4.3619361500000002E-2</v>
      </c>
      <c r="AL1216" s="104">
        <v>4.3619361500000002E-2</v>
      </c>
    </row>
    <row r="1217" spans="1:38" x14ac:dyDescent="0.25">
      <c r="A1217" s="71">
        <v>2005</v>
      </c>
      <c r="B1217" s="72">
        <v>12</v>
      </c>
      <c r="C1217" s="89">
        <v>0.76628598999999997</v>
      </c>
      <c r="D1217" s="90">
        <v>0.56987006600000001</v>
      </c>
      <c r="E1217" s="102">
        <v>3.4943962945761111</v>
      </c>
      <c r="F1217" s="89">
        <v>0.13858212</v>
      </c>
      <c r="G1217" s="90">
        <v>0.124704301</v>
      </c>
      <c r="H1217" s="102">
        <v>0.81675809418941747</v>
      </c>
      <c r="I1217" s="89">
        <v>0.11640412999999999</v>
      </c>
      <c r="J1217" s="90">
        <v>1.3023073654999999</v>
      </c>
      <c r="K1217" s="102">
        <v>3.8988231316976694</v>
      </c>
      <c r="L1217" s="89">
        <v>2.4902489999999999E-2</v>
      </c>
      <c r="M1217" s="90">
        <v>4.4889488499999998E-2</v>
      </c>
      <c r="N1217" s="102">
        <v>0.25891857347813496</v>
      </c>
      <c r="O1217" s="89">
        <v>6.1297467071935155E-4</v>
      </c>
      <c r="P1217" s="90">
        <v>8.5430352921310362E-4</v>
      </c>
      <c r="Q1217" s="102">
        <v>2.5723324621199275E-3</v>
      </c>
      <c r="R1217" s="89">
        <v>7.2521479229989872E-4</v>
      </c>
      <c r="S1217" s="90">
        <v>1.0107279635258358E-3</v>
      </c>
      <c r="T1217" s="102">
        <v>3.2895989291557189E-3</v>
      </c>
      <c r="U1217" s="89">
        <v>1.7048359999999999E-3</v>
      </c>
      <c r="V1217" s="90">
        <v>2.9141246149999999E-3</v>
      </c>
      <c r="W1217" s="102">
        <v>2.8855871452371697E-2</v>
      </c>
      <c r="X1217" s="89">
        <v>4.8516020000000001E-4</v>
      </c>
      <c r="Y1217" s="90">
        <v>4.4927309E-4</v>
      </c>
      <c r="Z1217" s="102">
        <v>5.3734574490735803E-3</v>
      </c>
      <c r="AA1217" s="89">
        <v>2.7708277999999999E-3</v>
      </c>
      <c r="AB1217" s="90">
        <v>1.7999865100000001E-3</v>
      </c>
      <c r="AC1217" s="102">
        <v>6.358434479802947E-3</v>
      </c>
      <c r="AD1217" s="89">
        <v>1.2468399999999999E-3</v>
      </c>
      <c r="AE1217" s="90">
        <v>9.2140829499999998E-4</v>
      </c>
      <c r="AF1217" s="102">
        <v>2.3677624102737388E-3</v>
      </c>
      <c r="AG1217" s="89">
        <v>5.3491605999999997E-3</v>
      </c>
      <c r="AH1217" s="90">
        <v>8.1603083250000007E-3</v>
      </c>
      <c r="AI1217" s="102">
        <v>6.3479696584335499E-2</v>
      </c>
      <c r="AJ1217" s="89">
        <v>1.9201920000000001E-2</v>
      </c>
      <c r="AK1217" s="90">
        <v>4.3619361500000002E-2</v>
      </c>
      <c r="AL1217" s="104">
        <v>4.3619361500000002E-2</v>
      </c>
    </row>
    <row r="1218" spans="1:38" x14ac:dyDescent="0.25">
      <c r="A1218" s="71">
        <v>2005</v>
      </c>
      <c r="B1218" s="72">
        <v>13</v>
      </c>
      <c r="C1218" s="89">
        <v>0.79794217000000001</v>
      </c>
      <c r="D1218" s="90">
        <v>0.57457032299999999</v>
      </c>
      <c r="E1218" s="102">
        <v>3.4879066746036282</v>
      </c>
      <c r="F1218" s="89">
        <v>0.14580240999999999</v>
      </c>
      <c r="G1218" s="90">
        <v>0.12780961699999999</v>
      </c>
      <c r="H1218" s="102">
        <v>0.82111562225402113</v>
      </c>
      <c r="I1218" s="89">
        <v>0.11877185</v>
      </c>
      <c r="J1218" s="90">
        <v>1.304154512</v>
      </c>
      <c r="K1218" s="102">
        <v>3.9051364142025831</v>
      </c>
      <c r="L1218" s="89">
        <v>2.4902489999999999E-2</v>
      </c>
      <c r="M1218" s="90">
        <v>4.4889488499999998E-2</v>
      </c>
      <c r="N1218" s="102">
        <v>0.25912402199277818</v>
      </c>
      <c r="O1218" s="89">
        <v>6.1297467071935155E-4</v>
      </c>
      <c r="P1218" s="90">
        <v>8.5430352921310362E-4</v>
      </c>
      <c r="Q1218" s="102">
        <v>2.5860541271058709E-3</v>
      </c>
      <c r="R1218" s="89">
        <v>7.2521479229989872E-4</v>
      </c>
      <c r="S1218" s="90">
        <v>1.0107279635258358E-3</v>
      </c>
      <c r="T1218" s="102">
        <v>3.341347375651079E-3</v>
      </c>
      <c r="U1218" s="89">
        <v>1.7940835000000001E-3</v>
      </c>
      <c r="V1218" s="90">
        <v>2.958755105E-3</v>
      </c>
      <c r="W1218" s="102">
        <v>2.9009799104039068E-2</v>
      </c>
      <c r="X1218" s="89">
        <v>5.0991250000000001E-4</v>
      </c>
      <c r="Y1218" s="90">
        <v>4.6040839499999998E-4</v>
      </c>
      <c r="Z1218" s="102">
        <v>5.4021164637017526E-3</v>
      </c>
      <c r="AA1218" s="89">
        <v>2.9158925E-3</v>
      </c>
      <c r="AB1218" s="90">
        <v>1.859475485E-3</v>
      </c>
      <c r="AC1218" s="102">
        <v>6.3923528620762025E-3</v>
      </c>
      <c r="AD1218" s="89">
        <v>1.3126259000000001E-3</v>
      </c>
      <c r="AE1218" s="90">
        <v>9.48569085E-4</v>
      </c>
      <c r="AF1218" s="102">
        <v>2.3803873447427169E-3</v>
      </c>
      <c r="AG1218" s="89">
        <v>5.6287973000000002E-3</v>
      </c>
      <c r="AH1218" s="90">
        <v>8.2955040149999999E-3</v>
      </c>
      <c r="AI1218" s="102">
        <v>6.3818159366569358E-2</v>
      </c>
      <c r="AJ1218" s="89">
        <v>1.9201920000000001E-2</v>
      </c>
      <c r="AK1218" s="90">
        <v>4.3619361500000002E-2</v>
      </c>
      <c r="AL1218" s="104">
        <v>4.3619361500000002E-2</v>
      </c>
    </row>
    <row r="1219" spans="1:38" x14ac:dyDescent="0.25">
      <c r="A1219" s="71">
        <v>2005</v>
      </c>
      <c r="B1219" s="72">
        <v>14</v>
      </c>
      <c r="C1219" s="89">
        <v>0.83047024999999997</v>
      </c>
      <c r="D1219" s="90">
        <v>0.57936980049999998</v>
      </c>
      <c r="E1219" s="102">
        <v>3.4946303620098238</v>
      </c>
      <c r="F1219" s="89">
        <v>0.15313124</v>
      </c>
      <c r="G1219" s="90">
        <v>0.13096932150000001</v>
      </c>
      <c r="H1219" s="102">
        <v>0.82640886037739925</v>
      </c>
      <c r="I1219" s="89">
        <v>0.12114253</v>
      </c>
      <c r="J1219" s="90">
        <v>1.3058558929999999</v>
      </c>
      <c r="K1219" s="102">
        <v>3.9192913647640886</v>
      </c>
      <c r="L1219" s="89">
        <v>2.4902489999999999E-2</v>
      </c>
      <c r="M1219" s="90">
        <v>4.4889488499999998E-2</v>
      </c>
      <c r="N1219" s="102">
        <v>0.25933898475795097</v>
      </c>
      <c r="O1219" s="89">
        <v>6.1297467071935155E-4</v>
      </c>
      <c r="P1219" s="90">
        <v>8.5430352921310362E-4</v>
      </c>
      <c r="Q1219" s="102">
        <v>2.6027232329188755E-3</v>
      </c>
      <c r="R1219" s="89">
        <v>7.2521479229989872E-4</v>
      </c>
      <c r="S1219" s="90">
        <v>1.0107279635258358E-3</v>
      </c>
      <c r="T1219" s="102">
        <v>3.3958008226842229E-3</v>
      </c>
      <c r="U1219" s="89">
        <v>1.8834416E-3</v>
      </c>
      <c r="V1219" s="90">
        <v>3.0032457449999999E-3</v>
      </c>
      <c r="W1219" s="102">
        <v>2.9196793035409944E-2</v>
      </c>
      <c r="X1219" s="89">
        <v>5.3637409999999998E-4</v>
      </c>
      <c r="Y1219" s="90">
        <v>4.7165282000000001E-4</v>
      </c>
      <c r="Z1219" s="102">
        <v>5.436936695833363E-3</v>
      </c>
      <c r="AA1219" s="89">
        <v>3.0627255999999999E-3</v>
      </c>
      <c r="AB1219" s="90">
        <v>1.9197555599999999E-3</v>
      </c>
      <c r="AC1219" s="102">
        <v>6.4335543091142491E-3</v>
      </c>
      <c r="AD1219" s="89">
        <v>1.3780202000000001E-3</v>
      </c>
      <c r="AE1219" s="90">
        <v>9.7594446499999995E-4</v>
      </c>
      <c r="AF1219" s="102">
        <v>2.3957323875281361E-3</v>
      </c>
      <c r="AG1219" s="89">
        <v>5.9107513000000002E-3</v>
      </c>
      <c r="AH1219" s="90">
        <v>8.4313081849999999E-3</v>
      </c>
      <c r="AI1219" s="102">
        <v>6.4229696880595724E-2</v>
      </c>
      <c r="AJ1219" s="89">
        <v>1.9201920000000001E-2</v>
      </c>
      <c r="AK1219" s="90">
        <v>4.3619361500000002E-2</v>
      </c>
      <c r="AL1219" s="104">
        <v>4.3619361500000002E-2</v>
      </c>
    </row>
    <row r="1220" spans="1:38" x14ac:dyDescent="0.25">
      <c r="A1220" s="71">
        <v>2005</v>
      </c>
      <c r="B1220" s="72">
        <v>15</v>
      </c>
      <c r="C1220" s="89">
        <v>0.86383304000000005</v>
      </c>
      <c r="D1220" s="90">
        <v>0.58431315500000003</v>
      </c>
      <c r="E1220" s="102">
        <v>3.5016833445890927</v>
      </c>
      <c r="F1220" s="89">
        <v>0.16054404</v>
      </c>
      <c r="G1220" s="90">
        <v>0.13420441850000001</v>
      </c>
      <c r="H1220" s="102">
        <v>0.83196140959381537</v>
      </c>
      <c r="I1220" s="89">
        <v>0.12346001</v>
      </c>
      <c r="J1220" s="90">
        <v>1.3074786780000001</v>
      </c>
      <c r="K1220" s="102">
        <v>3.9341291942758501</v>
      </c>
      <c r="L1220" s="89">
        <v>2.4902489999999999E-2</v>
      </c>
      <c r="M1220" s="90">
        <v>4.4889488499999998E-2</v>
      </c>
      <c r="N1220" s="102">
        <v>0.25956493608244485</v>
      </c>
      <c r="O1220" s="89">
        <v>6.1297467071935155E-4</v>
      </c>
      <c r="P1220" s="90">
        <v>8.5430352921310362E-4</v>
      </c>
      <c r="Q1220" s="102">
        <v>2.6230836436086473E-3</v>
      </c>
      <c r="R1220" s="89">
        <v>7.2521479229989872E-4</v>
      </c>
      <c r="S1220" s="90">
        <v>1.0107279635258358E-3</v>
      </c>
      <c r="T1220" s="102">
        <v>3.4529896526639234E-3</v>
      </c>
      <c r="U1220" s="89">
        <v>1.9745088000000001E-3</v>
      </c>
      <c r="V1220" s="90">
        <v>3.0482317349999999E-3</v>
      </c>
      <c r="W1220" s="102">
        <v>2.9393024716344016E-2</v>
      </c>
      <c r="X1220" s="89">
        <v>5.6220740000000003E-4</v>
      </c>
      <c r="Y1220" s="90">
        <v>4.8298105000000002E-4</v>
      </c>
      <c r="Z1220" s="102">
        <v>5.4734931863931989E-3</v>
      </c>
      <c r="AA1220" s="89">
        <v>3.2100067999999999E-3</v>
      </c>
      <c r="AB1220" s="90">
        <v>1.9817560149999998E-3</v>
      </c>
      <c r="AC1220" s="102">
        <v>6.4767995413730585E-3</v>
      </c>
      <c r="AD1220" s="89">
        <v>1.4447268E-3</v>
      </c>
      <c r="AE1220" s="90">
        <v>1.00433345E-3</v>
      </c>
      <c r="AF1220" s="102">
        <v>2.4118318142039713E-3</v>
      </c>
      <c r="AG1220" s="89">
        <v>6.1957957999999999E-3</v>
      </c>
      <c r="AH1220" s="90">
        <v>8.5685484499999996E-3</v>
      </c>
      <c r="AI1220" s="102">
        <v>6.4661416601339824E-2</v>
      </c>
      <c r="AJ1220" s="89">
        <v>1.9201920000000001E-2</v>
      </c>
      <c r="AK1220" s="90">
        <v>4.3619361500000002E-2</v>
      </c>
      <c r="AL1220" s="104">
        <v>4.3619361500000002E-2</v>
      </c>
    </row>
    <row r="1221" spans="1:38" x14ac:dyDescent="0.25">
      <c r="A1221" s="71">
        <v>2005</v>
      </c>
      <c r="B1221" s="72">
        <v>16</v>
      </c>
      <c r="C1221" s="89">
        <v>0.89825962000000004</v>
      </c>
      <c r="D1221" s="90">
        <v>0.58938629399999998</v>
      </c>
      <c r="E1221" s="102">
        <v>3.5090006041032984</v>
      </c>
      <c r="F1221" s="89">
        <v>0.16799354999999999</v>
      </c>
      <c r="G1221" s="90">
        <v>0.137531921</v>
      </c>
      <c r="H1221" s="102">
        <v>0.83772311262702936</v>
      </c>
      <c r="I1221" s="89">
        <v>0.12555928999999999</v>
      </c>
      <c r="J1221" s="90">
        <v>1.30903229</v>
      </c>
      <c r="K1221" s="102">
        <v>3.9495233752783356</v>
      </c>
      <c r="L1221" s="89">
        <v>2.4902489999999999E-2</v>
      </c>
      <c r="M1221" s="90">
        <v>4.4889488499999998E-2</v>
      </c>
      <c r="N1221" s="102">
        <v>0.25979892655429931</v>
      </c>
      <c r="O1221" s="89">
        <v>6.1297467071935155E-4</v>
      </c>
      <c r="P1221" s="90">
        <v>8.5430352921310362E-4</v>
      </c>
      <c r="Q1221" s="102">
        <v>2.6412507069702089E-3</v>
      </c>
      <c r="R1221" s="89">
        <v>7.2521479229989872E-4</v>
      </c>
      <c r="S1221" s="90">
        <v>1.0107279635258358E-3</v>
      </c>
      <c r="T1221" s="102">
        <v>3.5122679540796815E-3</v>
      </c>
      <c r="U1221" s="89">
        <v>2.0664750999999999E-3</v>
      </c>
      <c r="V1221" s="90">
        <v>3.0935959649999998E-3</v>
      </c>
      <c r="W1221" s="102">
        <v>2.9596585294860891E-2</v>
      </c>
      <c r="X1221" s="89">
        <v>5.8866889999999996E-4</v>
      </c>
      <c r="Y1221" s="90">
        <v>4.94595655E-4</v>
      </c>
      <c r="Z1221" s="102">
        <v>5.5113849525886063E-3</v>
      </c>
      <c r="AA1221" s="89">
        <v>3.3603984999999999E-3</v>
      </c>
      <c r="AB1221" s="90">
        <v>2.04577905E-3</v>
      </c>
      <c r="AC1221" s="102">
        <v>6.5216526510555933E-3</v>
      </c>
      <c r="AD1221" s="89">
        <v>1.5122315999999999E-3</v>
      </c>
      <c r="AE1221" s="90">
        <v>1.033503605E-3</v>
      </c>
      <c r="AF1221" s="102">
        <v>2.4285372750125363E-3</v>
      </c>
      <c r="AG1221" s="89">
        <v>6.4848967000000002E-3</v>
      </c>
      <c r="AH1221" s="90">
        <v>8.7080882099999993E-3</v>
      </c>
      <c r="AI1221" s="102">
        <v>6.5109084401142575E-2</v>
      </c>
      <c r="AJ1221" s="89">
        <v>1.9201920000000001E-2</v>
      </c>
      <c r="AK1221" s="90">
        <v>4.3619361500000002E-2</v>
      </c>
      <c r="AL1221" s="104">
        <v>4.3619361500000002E-2</v>
      </c>
    </row>
    <row r="1222" spans="1:38" x14ac:dyDescent="0.25">
      <c r="A1222" s="71">
        <v>2005</v>
      </c>
      <c r="B1222" s="72">
        <v>17</v>
      </c>
      <c r="C1222" s="89">
        <v>0.93371795000000002</v>
      </c>
      <c r="D1222" s="90">
        <v>0.59471948750000003</v>
      </c>
      <c r="E1222" s="102">
        <v>3.5165736925847315</v>
      </c>
      <c r="F1222" s="89">
        <v>0.17561992000000001</v>
      </c>
      <c r="G1222" s="90">
        <v>0.140958375</v>
      </c>
      <c r="H1222" s="102">
        <v>0.84367799506905594</v>
      </c>
      <c r="I1222" s="89">
        <v>0.12767972</v>
      </c>
      <c r="J1222" s="90">
        <v>1.3104861765</v>
      </c>
      <c r="K1222" s="102">
        <v>3.9654460007671073</v>
      </c>
      <c r="L1222" s="89">
        <v>2.4902489999999999E-2</v>
      </c>
      <c r="M1222" s="90">
        <v>4.4889488499999998E-2</v>
      </c>
      <c r="N1222" s="102">
        <v>0.26004158486293344</v>
      </c>
      <c r="O1222" s="89">
        <v>6.1297467071935155E-4</v>
      </c>
      <c r="P1222" s="90">
        <v>8.5430352921310362E-4</v>
      </c>
      <c r="Q1222" s="102">
        <v>2.660024229332778E-3</v>
      </c>
      <c r="R1222" s="89">
        <v>7.2521479229989872E-4</v>
      </c>
      <c r="S1222" s="90">
        <v>1.0107279635258358E-3</v>
      </c>
      <c r="T1222" s="102">
        <v>3.5735269739215788E-3</v>
      </c>
      <c r="U1222" s="89">
        <v>2.1605222999999999E-3</v>
      </c>
      <c r="V1222" s="90">
        <v>3.140135675E-3</v>
      </c>
      <c r="W1222" s="102">
        <v>2.9806957506769077E-2</v>
      </c>
      <c r="X1222" s="89">
        <v>6.1437160000000005E-4</v>
      </c>
      <c r="Y1222" s="90">
        <v>5.0657290000000004E-4</v>
      </c>
      <c r="Z1222" s="102">
        <v>5.5505743685173685E-3</v>
      </c>
      <c r="AA1222" s="89">
        <v>3.5118710000000002E-3</v>
      </c>
      <c r="AB1222" s="90">
        <v>2.1121787399999998E-3</v>
      </c>
      <c r="AC1222" s="102">
        <v>6.5680110567562363E-3</v>
      </c>
      <c r="AD1222" s="89">
        <v>1.5800486999999999E-3</v>
      </c>
      <c r="AE1222" s="90">
        <v>1.063742625E-3</v>
      </c>
      <c r="AF1222" s="102">
        <v>2.445799049582479E-3</v>
      </c>
      <c r="AG1222" s="89">
        <v>6.7784795999999998E-3</v>
      </c>
      <c r="AH1222" s="90">
        <v>8.8508142800000009E-3</v>
      </c>
      <c r="AI1222" s="102">
        <v>6.5571892491118125E-2</v>
      </c>
      <c r="AJ1222" s="89">
        <v>1.9201920000000001E-2</v>
      </c>
      <c r="AK1222" s="90">
        <v>4.3619361500000002E-2</v>
      </c>
      <c r="AL1222" s="104">
        <v>4.3619361500000002E-2</v>
      </c>
    </row>
    <row r="1223" spans="1:38" x14ac:dyDescent="0.25">
      <c r="A1223" s="71">
        <v>2005</v>
      </c>
      <c r="B1223" s="72">
        <v>18</v>
      </c>
      <c r="C1223" s="89">
        <v>0.97027976999999999</v>
      </c>
      <c r="D1223" s="90">
        <v>0.60024281950000002</v>
      </c>
      <c r="E1223" s="102">
        <v>3.5177546045646038</v>
      </c>
      <c r="F1223" s="89">
        <v>0.18338049000000001</v>
      </c>
      <c r="G1223" s="90">
        <v>0.14451997150000001</v>
      </c>
      <c r="H1223" s="102">
        <v>0.84934522332611884</v>
      </c>
      <c r="I1223" s="89">
        <v>0.12980014000000001</v>
      </c>
      <c r="J1223" s="90">
        <v>1.3118754315000001</v>
      </c>
      <c r="K1223" s="102">
        <v>3.9779280285349401</v>
      </c>
      <c r="L1223" s="89">
        <v>2.4902489999999999E-2</v>
      </c>
      <c r="M1223" s="90">
        <v>4.4889488499999998E-2</v>
      </c>
      <c r="N1223" s="102">
        <v>0.26028540344864942</v>
      </c>
      <c r="O1223" s="89">
        <v>6.1297467071935155E-4</v>
      </c>
      <c r="P1223" s="90">
        <v>8.5430352921310362E-4</v>
      </c>
      <c r="Q1223" s="102">
        <v>2.677893134130777E-3</v>
      </c>
      <c r="R1223" s="89">
        <v>7.2521479229989872E-4</v>
      </c>
      <c r="S1223" s="90">
        <v>1.0107279635258358E-3</v>
      </c>
      <c r="T1223" s="102">
        <v>3.6353123494720354E-3</v>
      </c>
      <c r="U1223" s="89">
        <v>2.2554092E-3</v>
      </c>
      <c r="V1223" s="90">
        <v>3.1880500800000001E-3</v>
      </c>
      <c r="W1223" s="102">
        <v>3.0007215720516674E-2</v>
      </c>
      <c r="X1223" s="89">
        <v>6.4173219999999996E-4</v>
      </c>
      <c r="Y1223" s="90">
        <v>5.1918910000000001E-4</v>
      </c>
      <c r="Z1223" s="102">
        <v>5.5878597537911238E-3</v>
      </c>
      <c r="AA1223" s="89">
        <v>3.6669518000000002E-3</v>
      </c>
      <c r="AB1223" s="90">
        <v>2.18141227E-3</v>
      </c>
      <c r="AC1223" s="102">
        <v>6.6121373217944346E-3</v>
      </c>
      <c r="AD1223" s="89">
        <v>1.6498909000000001E-3</v>
      </c>
      <c r="AE1223" s="90">
        <v>1.0952393650000001E-3</v>
      </c>
      <c r="AF1223" s="102">
        <v>2.4622309596846145E-3</v>
      </c>
      <c r="AG1223" s="89">
        <v>7.0772494E-3</v>
      </c>
      <c r="AH1223" s="90">
        <v>8.9977067799999998E-3</v>
      </c>
      <c r="AI1223" s="102">
        <v>6.6012420340325742E-2</v>
      </c>
      <c r="AJ1223" s="89">
        <v>1.9201920000000001E-2</v>
      </c>
      <c r="AK1223" s="90">
        <v>4.3619361500000002E-2</v>
      </c>
      <c r="AL1223" s="104">
        <v>4.3619361500000002E-2</v>
      </c>
    </row>
    <row r="1224" spans="1:38" x14ac:dyDescent="0.25">
      <c r="A1224" s="71">
        <v>2005</v>
      </c>
      <c r="B1224" s="72">
        <v>19</v>
      </c>
      <c r="C1224" s="89">
        <v>1.00818684</v>
      </c>
      <c r="D1224" s="90">
        <v>0.60605025800000001</v>
      </c>
      <c r="E1224" s="102">
        <v>3.5253206755639717</v>
      </c>
      <c r="F1224" s="89">
        <v>0.19124915000000001</v>
      </c>
      <c r="G1224" s="90">
        <v>0.14823860699999999</v>
      </c>
      <c r="H1224" s="102">
        <v>0.85529905171697995</v>
      </c>
      <c r="I1224" s="89">
        <v>0.13172352000000001</v>
      </c>
      <c r="J1224" s="90">
        <v>1.3132080239999999</v>
      </c>
      <c r="K1224" s="102">
        <v>3.9938522367894356</v>
      </c>
      <c r="L1224" s="89">
        <v>2.4902489999999999E-2</v>
      </c>
      <c r="M1224" s="90">
        <v>4.4889488499999998E-2</v>
      </c>
      <c r="N1224" s="102">
        <v>0.26052783917861544</v>
      </c>
      <c r="O1224" s="89">
        <v>6.1297467071935155E-4</v>
      </c>
      <c r="P1224" s="90">
        <v>8.5430352921310362E-4</v>
      </c>
      <c r="Q1224" s="102">
        <v>2.6966635331529746E-3</v>
      </c>
      <c r="R1224" s="89">
        <v>7.2521479229989872E-4</v>
      </c>
      <c r="S1224" s="90">
        <v>1.0107279635258358E-3</v>
      </c>
      <c r="T1224" s="102">
        <v>3.6965315877463562E-3</v>
      </c>
      <c r="U1224" s="89">
        <v>2.3524066999999998E-3</v>
      </c>
      <c r="V1224" s="90">
        <v>3.2371775649999998E-3</v>
      </c>
      <c r="W1224" s="102">
        <v>3.0217546261979328E-2</v>
      </c>
      <c r="X1224" s="89">
        <v>6.6993260000000002E-4</v>
      </c>
      <c r="Y1224" s="90">
        <v>5.3215989500000004E-4</v>
      </c>
      <c r="Z1224" s="102">
        <v>5.6270207061249623E-3</v>
      </c>
      <c r="AA1224" s="89">
        <v>3.8257714000000001E-3</v>
      </c>
      <c r="AB1224" s="90">
        <v>2.2540761949999999E-3</v>
      </c>
      <c r="AC1224" s="102">
        <v>6.6584760765437566E-3</v>
      </c>
      <c r="AD1224" s="89">
        <v>1.7213459999999999E-3</v>
      </c>
      <c r="AE1224" s="90">
        <v>1.1281344750000001E-3</v>
      </c>
      <c r="AF1224" s="102">
        <v>2.4794861642733826E-3</v>
      </c>
      <c r="AG1224" s="89">
        <v>7.3827084000000001E-3</v>
      </c>
      <c r="AH1224" s="90">
        <v>9.1499195600000006E-3</v>
      </c>
      <c r="AI1224" s="102">
        <v>6.6475072460283738E-2</v>
      </c>
      <c r="AJ1224" s="89">
        <v>1.9201920000000001E-2</v>
      </c>
      <c r="AK1224" s="90">
        <v>4.3619361500000002E-2</v>
      </c>
      <c r="AL1224" s="104">
        <v>4.3619361500000002E-2</v>
      </c>
    </row>
    <row r="1225" spans="1:38" x14ac:dyDescent="0.25">
      <c r="A1225" s="71">
        <v>2005</v>
      </c>
      <c r="B1225" s="72">
        <v>20</v>
      </c>
      <c r="C1225" s="89">
        <v>1.04740451</v>
      </c>
      <c r="D1225" s="90">
        <v>0.61218015400000003</v>
      </c>
      <c r="E1225" s="102">
        <v>3.5326983569012267</v>
      </c>
      <c r="F1225" s="89">
        <v>0.19933634</v>
      </c>
      <c r="G1225" s="90">
        <v>0.15213600299999999</v>
      </c>
      <c r="H1225" s="102">
        <v>0.86110802205796244</v>
      </c>
      <c r="I1225" s="89">
        <v>0.13369666999999999</v>
      </c>
      <c r="J1225" s="90">
        <v>1.314513043</v>
      </c>
      <c r="K1225" s="102">
        <v>4.0093699334591557</v>
      </c>
      <c r="L1225" s="89">
        <v>2.4902489999999999E-2</v>
      </c>
      <c r="M1225" s="90">
        <v>4.4889488499999998E-2</v>
      </c>
      <c r="N1225" s="102">
        <v>0.260764062948806</v>
      </c>
      <c r="O1225" s="89">
        <v>6.1297467071935155E-4</v>
      </c>
      <c r="P1225" s="90">
        <v>8.5430352921310362E-4</v>
      </c>
      <c r="Q1225" s="102">
        <v>2.7164729538252459E-3</v>
      </c>
      <c r="R1225" s="89">
        <v>7.2521479229989872E-4</v>
      </c>
      <c r="S1225" s="90">
        <v>1.0107279635258358E-3</v>
      </c>
      <c r="T1225" s="102">
        <v>3.7563279264095318E-3</v>
      </c>
      <c r="U1225" s="89">
        <v>2.4520620000000001E-3</v>
      </c>
      <c r="V1225" s="90">
        <v>3.2886770300000001E-3</v>
      </c>
      <c r="W1225" s="102">
        <v>3.0422784239676117E-2</v>
      </c>
      <c r="X1225" s="89">
        <v>6.9750469999999996E-4</v>
      </c>
      <c r="Y1225" s="90">
        <v>5.4602611999999997E-4</v>
      </c>
      <c r="Z1225" s="102">
        <v>5.6652414577334559E-3</v>
      </c>
      <c r="AA1225" s="89">
        <v>3.9873297999999998E-3</v>
      </c>
      <c r="AB1225" s="90">
        <v>2.3303283850000002E-3</v>
      </c>
      <c r="AC1225" s="102">
        <v>6.7036996847677065E-3</v>
      </c>
      <c r="AD1225" s="89">
        <v>1.7937713000000001E-3</v>
      </c>
      <c r="AE1225" s="90">
        <v>1.1628265850000001E-3</v>
      </c>
      <c r="AF1225" s="102">
        <v>2.4963276287259992E-3</v>
      </c>
      <c r="AG1225" s="89">
        <v>7.6947754999999998E-3</v>
      </c>
      <c r="AH1225" s="90">
        <v>9.3086087799999998E-3</v>
      </c>
      <c r="AI1225" s="102">
        <v>6.6926575185683415E-2</v>
      </c>
      <c r="AJ1225" s="89">
        <v>1.9201920000000001E-2</v>
      </c>
      <c r="AK1225" s="90">
        <v>4.3619361500000002E-2</v>
      </c>
      <c r="AL1225" s="104">
        <v>4.3619361500000002E-2</v>
      </c>
    </row>
    <row r="1226" spans="1:38" x14ac:dyDescent="0.25">
      <c r="A1226" s="71">
        <v>2005</v>
      </c>
      <c r="B1226" s="72">
        <v>21</v>
      </c>
      <c r="C1226" s="89">
        <v>1.08817293</v>
      </c>
      <c r="D1226" s="90">
        <v>0.61866694850000004</v>
      </c>
      <c r="E1226" s="102">
        <v>3.5396313062540465</v>
      </c>
      <c r="F1226" s="89">
        <v>0.20769193</v>
      </c>
      <c r="G1226" s="90">
        <v>0.15625091099999999</v>
      </c>
      <c r="H1226" s="102">
        <v>0.86656260815737096</v>
      </c>
      <c r="I1226" s="89">
        <v>0.13558286</v>
      </c>
      <c r="J1226" s="90">
        <v>1.3158010124999999</v>
      </c>
      <c r="K1226" s="102">
        <v>4.0239494667314952</v>
      </c>
      <c r="L1226" s="89">
        <v>2.4902489999999999E-2</v>
      </c>
      <c r="M1226" s="90">
        <v>4.4889488499999998E-2</v>
      </c>
      <c r="N1226" s="102">
        <v>0.26098606501636112</v>
      </c>
      <c r="O1226" s="89">
        <v>6.1297467071935155E-4</v>
      </c>
      <c r="P1226" s="90">
        <v>8.5430352921310362E-4</v>
      </c>
      <c r="Q1226" s="102">
        <v>2.7336769362993549E-3</v>
      </c>
      <c r="R1226" s="89">
        <v>7.2521479229989872E-4</v>
      </c>
      <c r="S1226" s="90">
        <v>1.0107279635258358E-3</v>
      </c>
      <c r="T1226" s="102">
        <v>3.8124381739799477E-3</v>
      </c>
      <c r="U1226" s="89">
        <v>2.5546677999999999E-3</v>
      </c>
      <c r="V1226" s="90">
        <v>3.3420744000000001E-3</v>
      </c>
      <c r="W1226" s="102">
        <v>3.0615474483790907E-2</v>
      </c>
      <c r="X1226" s="89">
        <v>7.2654930000000005E-4</v>
      </c>
      <c r="Y1226" s="90">
        <v>5.6026507500000003E-4</v>
      </c>
      <c r="Z1226" s="102">
        <v>5.7011238899557903E-3</v>
      </c>
      <c r="AA1226" s="89">
        <v>4.1528386E-3</v>
      </c>
      <c r="AB1226" s="90">
        <v>2.41093477E-3</v>
      </c>
      <c r="AC1226" s="102">
        <v>6.7461664928922995E-3</v>
      </c>
      <c r="AD1226" s="89">
        <v>1.8685934999999999E-3</v>
      </c>
      <c r="AE1226" s="90">
        <v>1.199308495E-3</v>
      </c>
      <c r="AF1226" s="102">
        <v>2.5121380595636458E-3</v>
      </c>
      <c r="AG1226" s="89">
        <v>8.0150043999999993E-3</v>
      </c>
      <c r="AH1226" s="90">
        <v>9.4746952899999997E-3</v>
      </c>
      <c r="AI1226" s="102">
        <v>6.7350545870327183E-2</v>
      </c>
      <c r="AJ1226" s="89">
        <v>1.9201920000000001E-2</v>
      </c>
      <c r="AK1226" s="90">
        <v>4.3619361500000002E-2</v>
      </c>
      <c r="AL1226" s="104">
        <v>4.3619361500000002E-2</v>
      </c>
    </row>
    <row r="1227" spans="1:38" x14ac:dyDescent="0.25">
      <c r="A1227" s="71">
        <v>2005</v>
      </c>
      <c r="B1227" s="72">
        <v>22</v>
      </c>
      <c r="C1227" s="89">
        <v>1.1303363799999999</v>
      </c>
      <c r="D1227" s="90">
        <v>0.62551639400000003</v>
      </c>
      <c r="E1227" s="102">
        <v>3.5458342165452819</v>
      </c>
      <c r="F1227" s="89">
        <v>0.21613742999999999</v>
      </c>
      <c r="G1227" s="90">
        <v>0.160563293</v>
      </c>
      <c r="H1227" s="102">
        <v>0.87144142571301009</v>
      </c>
      <c r="I1227" s="89">
        <v>0.13742178999999999</v>
      </c>
      <c r="J1227" s="90">
        <v>1.3170381945</v>
      </c>
      <c r="K1227" s="102">
        <v>4.0369901875736751</v>
      </c>
      <c r="L1227" s="89">
        <v>2.4902489999999999E-2</v>
      </c>
      <c r="M1227" s="90">
        <v>4.4889488499999998E-2</v>
      </c>
      <c r="N1227" s="102">
        <v>0.26118404464596778</v>
      </c>
      <c r="O1227" s="89">
        <v>6.1297467071935155E-4</v>
      </c>
      <c r="P1227" s="90">
        <v>8.5430352921310362E-4</v>
      </c>
      <c r="Q1227" s="102">
        <v>2.7490717439423973E-3</v>
      </c>
      <c r="R1227" s="89">
        <v>7.2521479229989872E-4</v>
      </c>
      <c r="S1227" s="90">
        <v>1.0107279635258358E-3</v>
      </c>
      <c r="T1227" s="102">
        <v>3.8626399975431771E-3</v>
      </c>
      <c r="U1227" s="89">
        <v>2.6589313999999999E-3</v>
      </c>
      <c r="V1227" s="90">
        <v>3.39823247E-3</v>
      </c>
      <c r="W1227" s="102">
        <v>3.0787874411957163E-2</v>
      </c>
      <c r="X1227" s="89">
        <v>7.5664880000000001E-4</v>
      </c>
      <c r="Y1227" s="90">
        <v>5.7554453500000002E-4</v>
      </c>
      <c r="Z1227" s="102">
        <v>5.7332263477679526E-3</v>
      </c>
      <c r="AA1227" s="89">
        <v>4.3232167000000002E-3</v>
      </c>
      <c r="AB1227" s="90">
        <v>2.4964517499999998E-3</v>
      </c>
      <c r="AC1227" s="102">
        <v>6.7841543191648687E-3</v>
      </c>
      <c r="AD1227" s="89">
        <v>1.9451294E-3</v>
      </c>
      <c r="AE1227" s="90">
        <v>1.2378764500000001E-3</v>
      </c>
      <c r="AF1227" s="102">
        <v>2.5262811462494475E-3</v>
      </c>
      <c r="AG1227" s="89">
        <v>8.3437405999999999E-3</v>
      </c>
      <c r="AH1227" s="90">
        <v>9.6488060550000004E-3</v>
      </c>
      <c r="AI1227" s="102">
        <v>6.7729698903170488E-2</v>
      </c>
      <c r="AJ1227" s="89">
        <v>1.9201920000000001E-2</v>
      </c>
      <c r="AK1227" s="90">
        <v>4.3619361500000002E-2</v>
      </c>
      <c r="AL1227" s="104">
        <v>4.3619361500000002E-2</v>
      </c>
    </row>
    <row r="1228" spans="1:38" x14ac:dyDescent="0.25">
      <c r="A1228" s="71">
        <v>2005</v>
      </c>
      <c r="B1228" s="72">
        <v>23</v>
      </c>
      <c r="C1228" s="89">
        <v>1.1743606600000001</v>
      </c>
      <c r="D1228" s="90">
        <v>0.63285842749999999</v>
      </c>
      <c r="E1228" s="102">
        <v>3.5509329254507249</v>
      </c>
      <c r="F1228" s="89">
        <v>0.22495088999999999</v>
      </c>
      <c r="G1228" s="90">
        <v>0.165184673</v>
      </c>
      <c r="H1228" s="102">
        <v>0.87545835155896634</v>
      </c>
      <c r="I1228" s="89">
        <v>0.13929491999999999</v>
      </c>
      <c r="J1228" s="90">
        <v>1.318259829</v>
      </c>
      <c r="K1228" s="102">
        <v>4.0477283376887128</v>
      </c>
      <c r="L1228" s="89">
        <v>2.4902489999999999E-2</v>
      </c>
      <c r="M1228" s="90">
        <v>4.4889488499999998E-2</v>
      </c>
      <c r="N1228" s="102">
        <v>0.26134735168237905</v>
      </c>
      <c r="O1228" s="89">
        <v>6.1297467071935155E-4</v>
      </c>
      <c r="P1228" s="90">
        <v>8.5430352921310362E-4</v>
      </c>
      <c r="Q1228" s="102">
        <v>2.7617465328139768E-3</v>
      </c>
      <c r="R1228" s="89">
        <v>7.2521479229989872E-4</v>
      </c>
      <c r="S1228" s="90">
        <v>1.0107279635258358E-3</v>
      </c>
      <c r="T1228" s="102">
        <v>3.9039515417811635E-3</v>
      </c>
      <c r="U1228" s="89">
        <v>2.7667485E-3</v>
      </c>
      <c r="V1228" s="90">
        <v>3.4574262900000001E-3</v>
      </c>
      <c r="W1228" s="102">
        <v>3.0929797961090133E-2</v>
      </c>
      <c r="X1228" s="89">
        <v>7.870606E-4</v>
      </c>
      <c r="Y1228" s="90">
        <v>5.9177907499999999E-4</v>
      </c>
      <c r="Z1228" s="102">
        <v>5.7596452427468563E-3</v>
      </c>
      <c r="AA1228" s="89">
        <v>4.4987053999999997E-3</v>
      </c>
      <c r="AB1228" s="90">
        <v>2.5874137600000002E-3</v>
      </c>
      <c r="AC1228" s="102">
        <v>6.8154216280739968E-3</v>
      </c>
      <c r="AD1228" s="89">
        <v>2.0241629999999998E-3</v>
      </c>
      <c r="AE1228" s="90">
        <v>1.2792468900000001E-3</v>
      </c>
      <c r="AF1228" s="102">
        <v>2.5379278443164177E-3</v>
      </c>
      <c r="AG1228" s="89">
        <v>8.6809544999999991E-3</v>
      </c>
      <c r="AH1228" s="90">
        <v>9.8325088499999994E-3</v>
      </c>
      <c r="AI1228" s="102">
        <v>6.8041920855369059E-2</v>
      </c>
      <c r="AJ1228" s="89">
        <v>1.9201920000000001E-2</v>
      </c>
      <c r="AK1228" s="90">
        <v>4.3619361500000002E-2</v>
      </c>
      <c r="AL1228" s="104">
        <v>4.3619361500000002E-2</v>
      </c>
    </row>
    <row r="1229" spans="1:38" x14ac:dyDescent="0.25">
      <c r="A1229" s="71">
        <v>2005</v>
      </c>
      <c r="B1229" s="72">
        <v>24</v>
      </c>
      <c r="C1229" s="89">
        <v>1.2199643099999999</v>
      </c>
      <c r="D1229" s="90">
        <v>0.64065939400000005</v>
      </c>
      <c r="E1229" s="102">
        <v>3.5547122950906966</v>
      </c>
      <c r="F1229" s="89">
        <v>0.23387026999999999</v>
      </c>
      <c r="G1229" s="90">
        <v>0.1700949195</v>
      </c>
      <c r="H1229" s="102">
        <v>0.87842634213685755</v>
      </c>
      <c r="I1229" s="89">
        <v>0.1409368</v>
      </c>
      <c r="J1229" s="90">
        <v>1.3194740330000001</v>
      </c>
      <c r="K1229" s="102">
        <v>4.0556635407163286</v>
      </c>
      <c r="L1229" s="89">
        <v>2.4902489999999999E-2</v>
      </c>
      <c r="M1229" s="90">
        <v>4.4889488499999998E-2</v>
      </c>
      <c r="N1229" s="102">
        <v>0.26146873946545007</v>
      </c>
      <c r="O1229" s="89">
        <v>6.1297467071935155E-4</v>
      </c>
      <c r="P1229" s="90">
        <v>8.5430352921310362E-4</v>
      </c>
      <c r="Q1229" s="102">
        <v>2.7711071340280262E-3</v>
      </c>
      <c r="R1229" s="89">
        <v>7.2521479229989872E-4</v>
      </c>
      <c r="S1229" s="90">
        <v>1.0107279635258358E-3</v>
      </c>
      <c r="T1229" s="102">
        <v>3.934499310963735E-3</v>
      </c>
      <c r="U1229" s="89">
        <v>2.8769625E-3</v>
      </c>
      <c r="V1229" s="90">
        <v>3.5197680800000001E-3</v>
      </c>
      <c r="W1229" s="102">
        <v>3.1034679100795253E-2</v>
      </c>
      <c r="X1229" s="89">
        <v>8.1850209999999996E-4</v>
      </c>
      <c r="Y1229" s="90">
        <v>6.0887742999999998E-4</v>
      </c>
      <c r="Z1229" s="102">
        <v>5.7791758226013838E-3</v>
      </c>
      <c r="AA1229" s="89">
        <v>4.6780633999999998E-3</v>
      </c>
      <c r="AB1229" s="90">
        <v>2.6839836150000002E-3</v>
      </c>
      <c r="AC1229" s="102">
        <v>6.8385278922306119E-3</v>
      </c>
      <c r="AD1229" s="89">
        <v>2.1050660000000001E-3</v>
      </c>
      <c r="AE1229" s="90">
        <v>1.3227889E-3</v>
      </c>
      <c r="AF1229" s="102">
        <v>2.5465386475151744E-3</v>
      </c>
      <c r="AG1229" s="89">
        <v>9.0285911999999999E-3</v>
      </c>
      <c r="AH1229" s="90">
        <v>1.0027206150000001E-2</v>
      </c>
      <c r="AI1229" s="102">
        <v>6.8272690388068352E-2</v>
      </c>
      <c r="AJ1229" s="89">
        <v>1.9201920000000001E-2</v>
      </c>
      <c r="AK1229" s="90">
        <v>4.3619361500000002E-2</v>
      </c>
      <c r="AL1229" s="104">
        <v>4.3619361500000002E-2</v>
      </c>
    </row>
    <row r="1230" spans="1:38" x14ac:dyDescent="0.25">
      <c r="A1230" s="71">
        <v>2005</v>
      </c>
      <c r="B1230" s="72">
        <v>25</v>
      </c>
      <c r="C1230" s="89">
        <v>1.2199643099999999</v>
      </c>
      <c r="D1230" s="90">
        <v>0.64065939400000005</v>
      </c>
      <c r="E1230" s="102">
        <v>3.556911127955424</v>
      </c>
      <c r="F1230" s="89">
        <v>0.23387026999999999</v>
      </c>
      <c r="G1230" s="90">
        <v>0.1700949195</v>
      </c>
      <c r="H1230" s="102">
        <v>0.88016364054200025</v>
      </c>
      <c r="I1230" s="89">
        <v>0.1409368</v>
      </c>
      <c r="J1230" s="90">
        <v>1.3194740330000001</v>
      </c>
      <c r="K1230" s="102">
        <v>4.0603206029498029</v>
      </c>
      <c r="L1230" s="89">
        <v>2.4902489999999999E-2</v>
      </c>
      <c r="M1230" s="90">
        <v>4.4889488499999998E-2</v>
      </c>
      <c r="N1230" s="102">
        <v>0.2615389343174554</v>
      </c>
      <c r="O1230" s="89">
        <v>6.1297467071935155E-4</v>
      </c>
      <c r="P1230" s="90">
        <v>8.5430352921310362E-4</v>
      </c>
      <c r="Q1230" s="102">
        <v>2.7765886033873722E-3</v>
      </c>
      <c r="R1230" s="89">
        <v>7.2521479229989872E-4</v>
      </c>
      <c r="S1230" s="90">
        <v>1.0107279635258358E-3</v>
      </c>
      <c r="T1230" s="102">
        <v>3.9523454316646852E-3</v>
      </c>
      <c r="U1230" s="89">
        <v>2.8769625E-3</v>
      </c>
      <c r="V1230" s="90">
        <v>3.5197680800000001E-3</v>
      </c>
      <c r="W1230" s="102">
        <v>3.1096058419806387E-2</v>
      </c>
      <c r="X1230" s="89">
        <v>8.1850209999999996E-4</v>
      </c>
      <c r="Y1230" s="90">
        <v>6.0887742999999998E-4</v>
      </c>
      <c r="Z1230" s="102">
        <v>5.7906161482016169E-3</v>
      </c>
      <c r="AA1230" s="89">
        <v>4.6780633999999998E-3</v>
      </c>
      <c r="AB1230" s="90">
        <v>2.6839836150000002E-3</v>
      </c>
      <c r="AC1230" s="102">
        <v>6.852051477356221E-3</v>
      </c>
      <c r="AD1230" s="89">
        <v>2.1050660000000001E-3</v>
      </c>
      <c r="AE1230" s="90">
        <v>1.3227889E-3</v>
      </c>
      <c r="AF1230" s="102">
        <v>2.551570797935155E-3</v>
      </c>
      <c r="AG1230" s="89">
        <v>9.0285911999999999E-3</v>
      </c>
      <c r="AH1230" s="90">
        <v>1.0027206150000001E-2</v>
      </c>
      <c r="AI1230" s="102">
        <v>6.8407645469822795E-2</v>
      </c>
      <c r="AJ1230" s="89">
        <v>1.9201920000000001E-2</v>
      </c>
      <c r="AK1230" s="90">
        <v>4.3619361500000002E-2</v>
      </c>
      <c r="AL1230" s="104">
        <v>4.3619361500000002E-2</v>
      </c>
    </row>
    <row r="1231" spans="1:38" x14ac:dyDescent="0.25">
      <c r="A1231" s="71">
        <v>2005</v>
      </c>
      <c r="B1231" s="72">
        <v>26</v>
      </c>
      <c r="C1231" s="89">
        <v>1.2199643099999999</v>
      </c>
      <c r="D1231" s="90">
        <v>0.64065939400000005</v>
      </c>
      <c r="E1231" s="102">
        <v>3.557169859198611</v>
      </c>
      <c r="F1231" s="89">
        <v>0.23387026999999999</v>
      </c>
      <c r="G1231" s="90">
        <v>0.1700949195</v>
      </c>
      <c r="H1231" s="102">
        <v>0.88037188138361644</v>
      </c>
      <c r="I1231" s="89">
        <v>0.1409368</v>
      </c>
      <c r="J1231" s="90">
        <v>1.3194740330000001</v>
      </c>
      <c r="K1231" s="102">
        <v>4.0608654015837571</v>
      </c>
      <c r="L1231" s="89">
        <v>2.4902489999999999E-2</v>
      </c>
      <c r="M1231" s="90">
        <v>4.4889488499999998E-2</v>
      </c>
      <c r="N1231" s="102">
        <v>0.26154683946156304</v>
      </c>
      <c r="O1231" s="89">
        <v>6.1297467071935155E-4</v>
      </c>
      <c r="P1231" s="90">
        <v>8.5430352921310362E-4</v>
      </c>
      <c r="Q1231" s="102">
        <v>2.7772469510606627E-3</v>
      </c>
      <c r="R1231" s="89">
        <v>7.2521479229989872E-4</v>
      </c>
      <c r="S1231" s="90">
        <v>1.0107279635258358E-3</v>
      </c>
      <c r="T1231" s="102">
        <v>3.9545072985154861E-3</v>
      </c>
      <c r="U1231" s="89">
        <v>2.8769625E-3</v>
      </c>
      <c r="V1231" s="90">
        <v>3.5197680800000001E-3</v>
      </c>
      <c r="W1231" s="102">
        <v>3.1103394835214817E-2</v>
      </c>
      <c r="X1231" s="89">
        <v>8.1850209999999996E-4</v>
      </c>
      <c r="Y1231" s="90">
        <v>6.0887742999999998E-4</v>
      </c>
      <c r="Z1231" s="102">
        <v>5.7919902792250757E-3</v>
      </c>
      <c r="AA1231" s="89">
        <v>4.6780633999999998E-3</v>
      </c>
      <c r="AB1231" s="90">
        <v>2.6839836150000002E-3</v>
      </c>
      <c r="AC1231" s="102">
        <v>6.8536788905429434E-3</v>
      </c>
      <c r="AD1231" s="89">
        <v>2.1050660000000001E-3</v>
      </c>
      <c r="AE1231" s="90">
        <v>1.3227889E-3</v>
      </c>
      <c r="AF1231" s="102">
        <v>2.5521753764007776E-3</v>
      </c>
      <c r="AG1231" s="89">
        <v>9.0285911999999999E-3</v>
      </c>
      <c r="AH1231" s="90">
        <v>1.0027206150000001E-2</v>
      </c>
      <c r="AI1231" s="102">
        <v>6.8423956038332706E-2</v>
      </c>
      <c r="AJ1231" s="89">
        <v>1.9201920000000001E-2</v>
      </c>
      <c r="AK1231" s="90">
        <v>4.3619361500000002E-2</v>
      </c>
      <c r="AL1231" s="104">
        <v>4.3619361500000002E-2</v>
      </c>
    </row>
    <row r="1232" spans="1:38" x14ac:dyDescent="0.25">
      <c r="A1232" s="71">
        <v>2005</v>
      </c>
      <c r="B1232" s="72">
        <v>27</v>
      </c>
      <c r="C1232" s="89">
        <v>1.2199643099999999</v>
      </c>
      <c r="D1232" s="90">
        <v>0.64065939400000005</v>
      </c>
      <c r="E1232" s="102">
        <v>3.5569858839099187</v>
      </c>
      <c r="F1232" s="89">
        <v>0.23387026999999999</v>
      </c>
      <c r="G1232" s="90">
        <v>0.1700949195</v>
      </c>
      <c r="H1232" s="102">
        <v>0.88022273116033101</v>
      </c>
      <c r="I1232" s="89">
        <v>0.1409368</v>
      </c>
      <c r="J1232" s="90">
        <v>1.3194740330000001</v>
      </c>
      <c r="K1232" s="102">
        <v>4.0604776068471393</v>
      </c>
      <c r="L1232" s="89">
        <v>2.4902489999999999E-2</v>
      </c>
      <c r="M1232" s="90">
        <v>4.4889488499999998E-2</v>
      </c>
      <c r="N1232" s="102">
        <v>0.26154151504999851</v>
      </c>
      <c r="O1232" s="89">
        <v>6.1297467071935155E-4</v>
      </c>
      <c r="P1232" s="90">
        <v>8.5430352921310362E-4</v>
      </c>
      <c r="Q1232" s="102">
        <v>2.7767747281888101E-3</v>
      </c>
      <c r="R1232" s="89">
        <v>7.2521479229989872E-4</v>
      </c>
      <c r="S1232" s="90">
        <v>1.0107279635258358E-3</v>
      </c>
      <c r="T1232" s="102">
        <v>3.9529599972242674E-3</v>
      </c>
      <c r="U1232" s="89">
        <v>2.8769625E-3</v>
      </c>
      <c r="V1232" s="90">
        <v>3.5197680800000001E-3</v>
      </c>
      <c r="W1232" s="102">
        <v>3.1098100175465996E-2</v>
      </c>
      <c r="X1232" s="89">
        <v>8.1850209999999996E-4</v>
      </c>
      <c r="Y1232" s="90">
        <v>6.0887742999999998E-4</v>
      </c>
      <c r="Z1232" s="102">
        <v>5.7909910894009117E-3</v>
      </c>
      <c r="AA1232" s="89">
        <v>4.6780633999999998E-3</v>
      </c>
      <c r="AB1232" s="90">
        <v>2.6839836150000002E-3</v>
      </c>
      <c r="AC1232" s="102">
        <v>6.8525121837337086E-3</v>
      </c>
      <c r="AD1232" s="89">
        <v>2.1050660000000001E-3</v>
      </c>
      <c r="AE1232" s="90">
        <v>1.3227889E-3</v>
      </c>
      <c r="AF1232" s="102">
        <v>2.5517433285749337E-3</v>
      </c>
      <c r="AG1232" s="89">
        <v>9.0285911999999999E-3</v>
      </c>
      <c r="AH1232" s="90">
        <v>1.0027206150000001E-2</v>
      </c>
      <c r="AI1232" s="102">
        <v>6.841225775408491E-2</v>
      </c>
      <c r="AJ1232" s="89">
        <v>1.9201920000000001E-2</v>
      </c>
      <c r="AK1232" s="90">
        <v>4.3619361500000002E-2</v>
      </c>
      <c r="AL1232" s="104">
        <v>4.3619361500000002E-2</v>
      </c>
    </row>
    <row r="1233" spans="1:38" x14ac:dyDescent="0.25">
      <c r="A1233" s="71">
        <v>2005</v>
      </c>
      <c r="B1233" s="72">
        <v>28</v>
      </c>
      <c r="C1233" s="89">
        <v>1.2199643099999999</v>
      </c>
      <c r="D1233" s="90">
        <v>0.64065939400000005</v>
      </c>
      <c r="E1233" s="102">
        <v>3.5567942084500679</v>
      </c>
      <c r="F1233" s="89">
        <v>0.23387026999999999</v>
      </c>
      <c r="G1233" s="90">
        <v>0.1700949195</v>
      </c>
      <c r="H1233" s="102">
        <v>0.88007183567842984</v>
      </c>
      <c r="I1233" s="89">
        <v>0.1409368</v>
      </c>
      <c r="J1233" s="90">
        <v>1.3194740330000001</v>
      </c>
      <c r="K1233" s="102">
        <v>4.0600677016567852</v>
      </c>
      <c r="L1233" s="89">
        <v>2.4902489999999999E-2</v>
      </c>
      <c r="M1233" s="90">
        <v>4.4889488499999998E-2</v>
      </c>
      <c r="N1233" s="102">
        <v>0.26153534643914589</v>
      </c>
      <c r="O1233" s="89">
        <v>6.1297467071935155E-4</v>
      </c>
      <c r="P1233" s="90">
        <v>8.5430352921310362E-4</v>
      </c>
      <c r="Q1233" s="102">
        <v>2.7762943751828044E-3</v>
      </c>
      <c r="R1233" s="89">
        <v>7.2521479229989872E-4</v>
      </c>
      <c r="S1233" s="90">
        <v>1.0107279635258358E-3</v>
      </c>
      <c r="T1233" s="102">
        <v>3.95138619785519E-3</v>
      </c>
      <c r="U1233" s="89">
        <v>2.8769625E-3</v>
      </c>
      <c r="V1233" s="90">
        <v>3.5197680800000001E-3</v>
      </c>
      <c r="W1233" s="102">
        <v>3.1092697940561194E-2</v>
      </c>
      <c r="X1233" s="89">
        <v>8.1850209999999996E-4</v>
      </c>
      <c r="Y1233" s="90">
        <v>6.0887742999999998E-4</v>
      </c>
      <c r="Z1233" s="102">
        <v>5.7899921752905936E-3</v>
      </c>
      <c r="AA1233" s="89">
        <v>4.6780633999999998E-3</v>
      </c>
      <c r="AB1233" s="90">
        <v>2.6839836150000002E-3</v>
      </c>
      <c r="AC1233" s="102">
        <v>6.85132356068671E-3</v>
      </c>
      <c r="AD1233" s="89">
        <v>2.1050660000000001E-3</v>
      </c>
      <c r="AE1233" s="90">
        <v>1.3227889E-3</v>
      </c>
      <c r="AF1233" s="102">
        <v>2.5513049142358276E-3</v>
      </c>
      <c r="AG1233" s="89">
        <v>9.0285911999999999E-3</v>
      </c>
      <c r="AH1233" s="90">
        <v>1.0027206150000001E-2</v>
      </c>
      <c r="AI1233" s="102">
        <v>6.8400368975239489E-2</v>
      </c>
      <c r="AJ1233" s="89">
        <v>1.9201920000000001E-2</v>
      </c>
      <c r="AK1233" s="90">
        <v>4.3619361500000002E-2</v>
      </c>
      <c r="AL1233" s="104">
        <v>4.3619361500000002E-2</v>
      </c>
    </row>
    <row r="1234" spans="1:38" x14ac:dyDescent="0.25">
      <c r="A1234" s="71">
        <v>2005</v>
      </c>
      <c r="B1234" s="72">
        <v>29</v>
      </c>
      <c r="C1234" s="89">
        <v>1.2199643099999999</v>
      </c>
      <c r="D1234" s="90">
        <v>0.64065939400000005</v>
      </c>
      <c r="E1234" s="102">
        <v>3.5566455081986432</v>
      </c>
      <c r="F1234" s="89">
        <v>0.23387026999999999</v>
      </c>
      <c r="G1234" s="90">
        <v>0.1700949195</v>
      </c>
      <c r="H1234" s="102">
        <v>0.87995561919403142</v>
      </c>
      <c r="I1234" s="89">
        <v>0.1409368</v>
      </c>
      <c r="J1234" s="90">
        <v>1.3194740330000001</v>
      </c>
      <c r="K1234" s="102">
        <v>4.0597605163310861</v>
      </c>
      <c r="L1234" s="89">
        <v>2.4902489999999999E-2</v>
      </c>
      <c r="M1234" s="90">
        <v>4.4889488499999998E-2</v>
      </c>
      <c r="N1234" s="102">
        <v>0.26153036760751913</v>
      </c>
      <c r="O1234" s="89">
        <v>6.1297467071935155E-4</v>
      </c>
      <c r="P1234" s="90">
        <v>8.5430352921310362E-4</v>
      </c>
      <c r="Q1234" s="102">
        <v>2.7759347914376262E-3</v>
      </c>
      <c r="R1234" s="89">
        <v>7.2521479229989872E-4</v>
      </c>
      <c r="S1234" s="90">
        <v>1.0107279635258358E-3</v>
      </c>
      <c r="T1234" s="102">
        <v>3.9502179759248234E-3</v>
      </c>
      <c r="U1234" s="89">
        <v>2.8769625E-3</v>
      </c>
      <c r="V1234" s="90">
        <v>3.5197680800000001E-3</v>
      </c>
      <c r="W1234" s="102">
        <v>3.1088714200230527E-2</v>
      </c>
      <c r="X1234" s="89">
        <v>8.1850209999999996E-4</v>
      </c>
      <c r="Y1234" s="90">
        <v>6.0887742999999998E-4</v>
      </c>
      <c r="Z1234" s="102">
        <v>5.7892487116112138E-3</v>
      </c>
      <c r="AA1234" s="89">
        <v>4.6780633999999998E-3</v>
      </c>
      <c r="AB1234" s="90">
        <v>2.6839836150000002E-3</v>
      </c>
      <c r="AC1234" s="102">
        <v>6.8504393967251161E-3</v>
      </c>
      <c r="AD1234" s="89">
        <v>2.1050660000000001E-3</v>
      </c>
      <c r="AE1234" s="90">
        <v>1.3227889E-3</v>
      </c>
      <c r="AF1234" s="102">
        <v>2.5509702982050735E-3</v>
      </c>
      <c r="AG1234" s="89">
        <v>9.0285911999999999E-3</v>
      </c>
      <c r="AH1234" s="90">
        <v>1.0027206150000001E-2</v>
      </c>
      <c r="AI1234" s="102">
        <v>6.839155223980338E-2</v>
      </c>
      <c r="AJ1234" s="89">
        <v>1.9201920000000001E-2</v>
      </c>
      <c r="AK1234" s="90">
        <v>4.3619361500000002E-2</v>
      </c>
      <c r="AL1234" s="104">
        <v>4.3619361500000002E-2</v>
      </c>
    </row>
    <row r="1235" spans="1:38" x14ac:dyDescent="0.25">
      <c r="A1235" s="71">
        <v>2005</v>
      </c>
      <c r="B1235" s="72">
        <v>30</v>
      </c>
      <c r="C1235" s="89">
        <v>1.2199643099999999</v>
      </c>
      <c r="D1235" s="90">
        <v>0.64065939400000005</v>
      </c>
      <c r="E1235" s="102">
        <v>3.5565457903953401</v>
      </c>
      <c r="F1235" s="89">
        <v>0.23387026999999999</v>
      </c>
      <c r="G1235" s="90">
        <v>0.1700949195</v>
      </c>
      <c r="H1235" s="102">
        <v>0.87987599963125251</v>
      </c>
      <c r="I1235" s="89">
        <v>0.1409368</v>
      </c>
      <c r="J1235" s="90">
        <v>1.3194740330000001</v>
      </c>
      <c r="K1235" s="102">
        <v>4.0595436638300333</v>
      </c>
      <c r="L1235" s="89">
        <v>2.4902489999999999E-2</v>
      </c>
      <c r="M1235" s="90">
        <v>4.4889488499999998E-2</v>
      </c>
      <c r="N1235" s="102">
        <v>0.26152733421002183</v>
      </c>
      <c r="O1235" s="89">
        <v>6.1297467071935155E-4</v>
      </c>
      <c r="P1235" s="90">
        <v>8.5430352921310362E-4</v>
      </c>
      <c r="Q1235" s="102">
        <v>2.7756796666069607E-3</v>
      </c>
      <c r="R1235" s="89">
        <v>7.2521479229989872E-4</v>
      </c>
      <c r="S1235" s="90">
        <v>1.0107279635258358E-3</v>
      </c>
      <c r="T1235" s="102">
        <v>3.9493829341870589E-3</v>
      </c>
      <c r="U1235" s="89">
        <v>2.8769625E-3</v>
      </c>
      <c r="V1235" s="90">
        <v>3.5197680800000001E-3</v>
      </c>
      <c r="W1235" s="102">
        <v>3.108583232621864E-2</v>
      </c>
      <c r="X1235" s="89">
        <v>8.1850209999999996E-4</v>
      </c>
      <c r="Y1235" s="90">
        <v>6.0887742999999998E-4</v>
      </c>
      <c r="Z1235" s="102">
        <v>5.788714400803481E-3</v>
      </c>
      <c r="AA1235" s="89">
        <v>4.6780633999999998E-3</v>
      </c>
      <c r="AB1235" s="90">
        <v>2.6839836150000002E-3</v>
      </c>
      <c r="AC1235" s="102">
        <v>6.8498125782122778E-3</v>
      </c>
      <c r="AD1235" s="89">
        <v>2.1050660000000001E-3</v>
      </c>
      <c r="AE1235" s="90">
        <v>1.3227889E-3</v>
      </c>
      <c r="AF1235" s="102">
        <v>2.5507357118828475E-3</v>
      </c>
      <c r="AG1235" s="89">
        <v>9.0285911999999999E-3</v>
      </c>
      <c r="AH1235" s="90">
        <v>1.0027206150000001E-2</v>
      </c>
      <c r="AI1235" s="102">
        <v>6.8385244436744222E-2</v>
      </c>
      <c r="AJ1235" s="89">
        <v>1.9201920000000001E-2</v>
      </c>
      <c r="AK1235" s="90">
        <v>4.3619361500000002E-2</v>
      </c>
      <c r="AL1235" s="104">
        <v>4.3619361500000002E-2</v>
      </c>
    </row>
    <row r="1236" spans="1:38" ht="13" x14ac:dyDescent="0.3">
      <c r="A1236" s="71">
        <v>2005</v>
      </c>
      <c r="B1236" s="72">
        <v>31</v>
      </c>
      <c r="C1236" s="89">
        <v>1.2199643099999999</v>
      </c>
      <c r="D1236" s="90">
        <v>0.64065939400000005</v>
      </c>
      <c r="E1236" s="91">
        <v>3.5565457903953401</v>
      </c>
      <c r="F1236" s="89">
        <v>0.23387026999999999</v>
      </c>
      <c r="G1236" s="90">
        <v>0.1700949195</v>
      </c>
      <c r="H1236" s="91">
        <v>0.87987599963125251</v>
      </c>
      <c r="I1236" s="89">
        <v>0.1409368</v>
      </c>
      <c r="J1236" s="90">
        <v>1.3194740330000001</v>
      </c>
      <c r="K1236" s="91">
        <v>4.0595436638300333</v>
      </c>
      <c r="L1236" s="89">
        <v>2.4902489999999999E-2</v>
      </c>
      <c r="M1236" s="90">
        <v>4.4889488499999998E-2</v>
      </c>
      <c r="N1236" s="91">
        <v>0.26152733421002183</v>
      </c>
      <c r="O1236" s="89">
        <v>6.1297467071935155E-4</v>
      </c>
      <c r="P1236" s="90">
        <v>8.5430352921310362E-4</v>
      </c>
      <c r="Q1236" s="91">
        <v>2.7756796666069607E-3</v>
      </c>
      <c r="R1236" s="89">
        <v>7.2521479229989872E-4</v>
      </c>
      <c r="S1236" s="90">
        <v>1.0107279635258358E-3</v>
      </c>
      <c r="T1236" s="91">
        <v>3.9493829341870589E-3</v>
      </c>
      <c r="U1236" s="89">
        <v>2.8769625E-3</v>
      </c>
      <c r="V1236" s="90">
        <v>3.5197680800000001E-3</v>
      </c>
      <c r="W1236" s="91">
        <v>3.108583232621864E-2</v>
      </c>
      <c r="X1236" s="89">
        <v>8.1850209999999996E-4</v>
      </c>
      <c r="Y1236" s="90">
        <v>6.0887742999999998E-4</v>
      </c>
      <c r="Z1236" s="91">
        <v>5.788714400803481E-3</v>
      </c>
      <c r="AA1236" s="89">
        <v>4.6780633999999998E-3</v>
      </c>
      <c r="AB1236" s="90">
        <v>2.6839836150000002E-3</v>
      </c>
      <c r="AC1236" s="91">
        <v>6.8498125782122778E-3</v>
      </c>
      <c r="AD1236" s="89">
        <v>2.1050660000000001E-3</v>
      </c>
      <c r="AE1236" s="90">
        <v>1.3227889E-3</v>
      </c>
      <c r="AF1236" s="91">
        <v>2.5507357118828475E-3</v>
      </c>
      <c r="AG1236" s="89">
        <v>9.0285911999999999E-3</v>
      </c>
      <c r="AH1236" s="90">
        <v>1.0027206150000001E-2</v>
      </c>
      <c r="AI1236" s="91">
        <v>6.8385244436744222E-2</v>
      </c>
      <c r="AJ1236" s="89">
        <v>1.9201920000000001E-2</v>
      </c>
      <c r="AK1236" s="90">
        <v>4.3619361500000002E-2</v>
      </c>
      <c r="AL1236" s="104">
        <v>4.3619361500000002E-2</v>
      </c>
    </row>
    <row r="1237" spans="1:38" ht="13" x14ac:dyDescent="0.3">
      <c r="A1237" s="71">
        <v>2005</v>
      </c>
      <c r="B1237" s="72">
        <v>32</v>
      </c>
      <c r="C1237" s="89">
        <v>1.2199643099999999</v>
      </c>
      <c r="D1237" s="90">
        <v>0.64065939400000005</v>
      </c>
      <c r="E1237" s="91">
        <v>3.5565457903953401</v>
      </c>
      <c r="F1237" s="89">
        <v>0.23387026999999999</v>
      </c>
      <c r="G1237" s="90">
        <v>0.1700949195</v>
      </c>
      <c r="H1237" s="91">
        <v>0.87987599963125251</v>
      </c>
      <c r="I1237" s="89">
        <v>0.1409368</v>
      </c>
      <c r="J1237" s="90">
        <v>1.3194740330000001</v>
      </c>
      <c r="K1237" s="91">
        <v>4.0595436638300333</v>
      </c>
      <c r="L1237" s="89">
        <v>2.4902489999999999E-2</v>
      </c>
      <c r="M1237" s="90">
        <v>4.4889488499999998E-2</v>
      </c>
      <c r="N1237" s="91">
        <v>0.26152733421002183</v>
      </c>
      <c r="O1237" s="89">
        <v>6.1297467071935155E-4</v>
      </c>
      <c r="P1237" s="90">
        <v>8.5430352921310362E-4</v>
      </c>
      <c r="Q1237" s="91">
        <v>2.7756796666069607E-3</v>
      </c>
      <c r="R1237" s="89">
        <v>7.2521479229989872E-4</v>
      </c>
      <c r="S1237" s="90">
        <v>1.0107279635258358E-3</v>
      </c>
      <c r="T1237" s="91">
        <v>3.9493829341870589E-3</v>
      </c>
      <c r="U1237" s="89">
        <v>2.8769625E-3</v>
      </c>
      <c r="V1237" s="90">
        <v>3.5197680800000001E-3</v>
      </c>
      <c r="W1237" s="91">
        <v>3.108583232621864E-2</v>
      </c>
      <c r="X1237" s="89">
        <v>8.1850209999999996E-4</v>
      </c>
      <c r="Y1237" s="90">
        <v>6.0887742999999998E-4</v>
      </c>
      <c r="Z1237" s="91">
        <v>5.788714400803481E-3</v>
      </c>
      <c r="AA1237" s="89">
        <v>4.6780633999999998E-3</v>
      </c>
      <c r="AB1237" s="90">
        <v>2.6839836150000002E-3</v>
      </c>
      <c r="AC1237" s="91">
        <v>6.8498125782122778E-3</v>
      </c>
      <c r="AD1237" s="89">
        <v>2.1050660000000001E-3</v>
      </c>
      <c r="AE1237" s="90">
        <v>1.3227889E-3</v>
      </c>
      <c r="AF1237" s="91">
        <v>2.5507357118828475E-3</v>
      </c>
      <c r="AG1237" s="89">
        <v>9.0285911999999999E-3</v>
      </c>
      <c r="AH1237" s="90">
        <v>1.0027206150000001E-2</v>
      </c>
      <c r="AI1237" s="91">
        <v>6.8385244436744222E-2</v>
      </c>
      <c r="AJ1237" s="89">
        <v>1.9201920000000001E-2</v>
      </c>
      <c r="AK1237" s="90">
        <v>4.3619361500000002E-2</v>
      </c>
      <c r="AL1237" s="104">
        <v>4.3619361500000002E-2</v>
      </c>
    </row>
    <row r="1238" spans="1:38" ht="13" x14ac:dyDescent="0.3">
      <c r="A1238" s="71">
        <v>2005</v>
      </c>
      <c r="B1238" s="72">
        <v>33</v>
      </c>
      <c r="C1238" s="89">
        <v>1.2199643099999999</v>
      </c>
      <c r="D1238" s="90">
        <v>0.64065939400000005</v>
      </c>
      <c r="E1238" s="91">
        <v>3.5565457903953401</v>
      </c>
      <c r="F1238" s="89">
        <v>0.23387026999999999</v>
      </c>
      <c r="G1238" s="90">
        <v>0.1700949195</v>
      </c>
      <c r="H1238" s="91">
        <v>0.87987599963125251</v>
      </c>
      <c r="I1238" s="89">
        <v>0.1409368</v>
      </c>
      <c r="J1238" s="90">
        <v>1.3194740330000001</v>
      </c>
      <c r="K1238" s="91">
        <v>4.0595436638300333</v>
      </c>
      <c r="L1238" s="89">
        <v>2.4902489999999999E-2</v>
      </c>
      <c r="M1238" s="90">
        <v>4.4889488499999998E-2</v>
      </c>
      <c r="N1238" s="91">
        <v>0.26152733421002183</v>
      </c>
      <c r="O1238" s="89">
        <v>6.1297467071935155E-4</v>
      </c>
      <c r="P1238" s="90">
        <v>8.5430352921310362E-4</v>
      </c>
      <c r="Q1238" s="91">
        <v>2.7756796666069607E-3</v>
      </c>
      <c r="R1238" s="89">
        <v>7.2521479229989872E-4</v>
      </c>
      <c r="S1238" s="90">
        <v>1.0107279635258358E-3</v>
      </c>
      <c r="T1238" s="91">
        <v>3.9493829341870589E-3</v>
      </c>
      <c r="U1238" s="89">
        <v>2.8769625E-3</v>
      </c>
      <c r="V1238" s="90">
        <v>3.5197680800000001E-3</v>
      </c>
      <c r="W1238" s="91">
        <v>3.108583232621864E-2</v>
      </c>
      <c r="X1238" s="89">
        <v>8.1850209999999996E-4</v>
      </c>
      <c r="Y1238" s="90">
        <v>6.0887742999999998E-4</v>
      </c>
      <c r="Z1238" s="91">
        <v>5.788714400803481E-3</v>
      </c>
      <c r="AA1238" s="89">
        <v>4.6780633999999998E-3</v>
      </c>
      <c r="AB1238" s="90">
        <v>2.6839836150000002E-3</v>
      </c>
      <c r="AC1238" s="91">
        <v>6.8498125782122778E-3</v>
      </c>
      <c r="AD1238" s="89">
        <v>2.1050660000000001E-3</v>
      </c>
      <c r="AE1238" s="90">
        <v>1.3227889E-3</v>
      </c>
      <c r="AF1238" s="91">
        <v>2.5507357118828475E-3</v>
      </c>
      <c r="AG1238" s="89">
        <v>9.0285911999999999E-3</v>
      </c>
      <c r="AH1238" s="90">
        <v>1.0027206150000001E-2</v>
      </c>
      <c r="AI1238" s="91">
        <v>6.8385244436744222E-2</v>
      </c>
      <c r="AJ1238" s="89">
        <v>1.9201920000000001E-2</v>
      </c>
      <c r="AK1238" s="90">
        <v>4.3619361500000002E-2</v>
      </c>
      <c r="AL1238" s="104">
        <v>4.3619361500000002E-2</v>
      </c>
    </row>
    <row r="1239" spans="1:38" ht="13" x14ac:dyDescent="0.3">
      <c r="A1239" s="71">
        <v>2005</v>
      </c>
      <c r="B1239" s="72">
        <v>34</v>
      </c>
      <c r="C1239" s="89">
        <v>1.2199643099999999</v>
      </c>
      <c r="D1239" s="90">
        <v>0.64065939400000005</v>
      </c>
      <c r="E1239" s="91">
        <v>3.5565457903953401</v>
      </c>
      <c r="F1239" s="89">
        <v>0.23387026999999999</v>
      </c>
      <c r="G1239" s="90">
        <v>0.1700949195</v>
      </c>
      <c r="H1239" s="91">
        <v>0.87987599963125251</v>
      </c>
      <c r="I1239" s="89">
        <v>0.1409368</v>
      </c>
      <c r="J1239" s="90">
        <v>1.3194740330000001</v>
      </c>
      <c r="K1239" s="91">
        <v>4.0595436638300333</v>
      </c>
      <c r="L1239" s="89">
        <v>2.4902489999999999E-2</v>
      </c>
      <c r="M1239" s="90">
        <v>4.4889488499999998E-2</v>
      </c>
      <c r="N1239" s="91">
        <v>0.26152733421002183</v>
      </c>
      <c r="O1239" s="89">
        <v>6.1297467071935155E-4</v>
      </c>
      <c r="P1239" s="90">
        <v>8.5430352921310362E-4</v>
      </c>
      <c r="Q1239" s="91">
        <v>2.7756796666069607E-3</v>
      </c>
      <c r="R1239" s="89">
        <v>7.2521479229989872E-4</v>
      </c>
      <c r="S1239" s="90">
        <v>1.0107279635258358E-3</v>
      </c>
      <c r="T1239" s="91">
        <v>3.9493829341870589E-3</v>
      </c>
      <c r="U1239" s="89">
        <v>2.8769625E-3</v>
      </c>
      <c r="V1239" s="90">
        <v>3.5197680800000001E-3</v>
      </c>
      <c r="W1239" s="91">
        <v>3.108583232621864E-2</v>
      </c>
      <c r="X1239" s="89">
        <v>8.1850209999999996E-4</v>
      </c>
      <c r="Y1239" s="90">
        <v>6.0887742999999998E-4</v>
      </c>
      <c r="Z1239" s="91">
        <v>5.788714400803481E-3</v>
      </c>
      <c r="AA1239" s="89">
        <v>4.6780633999999998E-3</v>
      </c>
      <c r="AB1239" s="90">
        <v>2.6839836150000002E-3</v>
      </c>
      <c r="AC1239" s="91">
        <v>6.8498125782122778E-3</v>
      </c>
      <c r="AD1239" s="89">
        <v>2.1050660000000001E-3</v>
      </c>
      <c r="AE1239" s="90">
        <v>1.3227889E-3</v>
      </c>
      <c r="AF1239" s="91">
        <v>2.5507357118828475E-3</v>
      </c>
      <c r="AG1239" s="89">
        <v>9.0285911999999999E-3</v>
      </c>
      <c r="AH1239" s="90">
        <v>1.0027206150000001E-2</v>
      </c>
      <c r="AI1239" s="91">
        <v>6.8385244436744222E-2</v>
      </c>
      <c r="AJ1239" s="89">
        <v>1.9201920000000001E-2</v>
      </c>
      <c r="AK1239" s="90">
        <v>4.3619361500000002E-2</v>
      </c>
      <c r="AL1239" s="104">
        <v>4.3619361500000002E-2</v>
      </c>
    </row>
    <row r="1240" spans="1:38" ht="13" x14ac:dyDescent="0.3">
      <c r="A1240" s="71">
        <v>2005</v>
      </c>
      <c r="B1240" s="72">
        <v>35</v>
      </c>
      <c r="C1240" s="89">
        <v>1.2199643099999999</v>
      </c>
      <c r="D1240" s="90">
        <v>0.64065939400000005</v>
      </c>
      <c r="E1240" s="91">
        <v>3.5565457903953401</v>
      </c>
      <c r="F1240" s="89">
        <v>0.23387026999999999</v>
      </c>
      <c r="G1240" s="90">
        <v>0.1700949195</v>
      </c>
      <c r="H1240" s="91">
        <v>0.87987599963125251</v>
      </c>
      <c r="I1240" s="89">
        <v>0.1409368</v>
      </c>
      <c r="J1240" s="90">
        <v>1.3194740330000001</v>
      </c>
      <c r="K1240" s="91">
        <v>4.0595436638300333</v>
      </c>
      <c r="L1240" s="89">
        <v>2.4902489999999999E-2</v>
      </c>
      <c r="M1240" s="90">
        <v>4.4889488499999998E-2</v>
      </c>
      <c r="N1240" s="91">
        <v>0.26152733421002183</v>
      </c>
      <c r="O1240" s="89">
        <v>6.1297467071935155E-4</v>
      </c>
      <c r="P1240" s="90">
        <v>8.5430352921310362E-4</v>
      </c>
      <c r="Q1240" s="91">
        <v>2.7756796666069607E-3</v>
      </c>
      <c r="R1240" s="89">
        <v>7.2521479229989872E-4</v>
      </c>
      <c r="S1240" s="90">
        <v>1.0107279635258358E-3</v>
      </c>
      <c r="T1240" s="91">
        <v>3.9493829341870589E-3</v>
      </c>
      <c r="U1240" s="89">
        <v>2.8769625E-3</v>
      </c>
      <c r="V1240" s="90">
        <v>3.5197680800000001E-3</v>
      </c>
      <c r="W1240" s="91">
        <v>3.108583232621864E-2</v>
      </c>
      <c r="X1240" s="89">
        <v>8.1850209999999996E-4</v>
      </c>
      <c r="Y1240" s="90">
        <v>6.0887742999999998E-4</v>
      </c>
      <c r="Z1240" s="91">
        <v>5.788714400803481E-3</v>
      </c>
      <c r="AA1240" s="89">
        <v>4.6780633999999998E-3</v>
      </c>
      <c r="AB1240" s="90">
        <v>2.6839836150000002E-3</v>
      </c>
      <c r="AC1240" s="91">
        <v>6.8498125782122778E-3</v>
      </c>
      <c r="AD1240" s="89">
        <v>2.1050660000000001E-3</v>
      </c>
      <c r="AE1240" s="90">
        <v>1.3227889E-3</v>
      </c>
      <c r="AF1240" s="91">
        <v>2.5507357118828475E-3</v>
      </c>
      <c r="AG1240" s="89">
        <v>9.0285911999999999E-3</v>
      </c>
      <c r="AH1240" s="90">
        <v>1.0027206150000001E-2</v>
      </c>
      <c r="AI1240" s="91">
        <v>6.8385244436744222E-2</v>
      </c>
      <c r="AJ1240" s="89">
        <v>1.9201920000000001E-2</v>
      </c>
      <c r="AK1240" s="90">
        <v>4.3619361500000002E-2</v>
      </c>
      <c r="AL1240" s="104">
        <v>4.3619361500000002E-2</v>
      </c>
    </row>
    <row r="1241" spans="1:38" ht="13" x14ac:dyDescent="0.3">
      <c r="A1241" s="71">
        <v>2005</v>
      </c>
      <c r="B1241" s="72">
        <v>36</v>
      </c>
      <c r="C1241" s="89">
        <v>1.2199643099999999</v>
      </c>
      <c r="D1241" s="90">
        <v>0.64065939400000005</v>
      </c>
      <c r="E1241" s="91">
        <v>3.5565457903953401</v>
      </c>
      <c r="F1241" s="89">
        <v>0.23387026999999999</v>
      </c>
      <c r="G1241" s="90">
        <v>0.1700949195</v>
      </c>
      <c r="H1241" s="91">
        <v>0.87987599963125251</v>
      </c>
      <c r="I1241" s="89">
        <v>0.1409368</v>
      </c>
      <c r="J1241" s="90">
        <v>1.3194740330000001</v>
      </c>
      <c r="K1241" s="91">
        <v>4.0595436638300333</v>
      </c>
      <c r="L1241" s="89">
        <v>2.4902489999999999E-2</v>
      </c>
      <c r="M1241" s="90">
        <v>4.4889488499999998E-2</v>
      </c>
      <c r="N1241" s="91">
        <v>0.26152733421002183</v>
      </c>
      <c r="O1241" s="89">
        <v>6.1297467071935155E-4</v>
      </c>
      <c r="P1241" s="90">
        <v>8.5430352921310362E-4</v>
      </c>
      <c r="Q1241" s="91">
        <v>2.7756796666069607E-3</v>
      </c>
      <c r="R1241" s="89">
        <v>7.2521479229989872E-4</v>
      </c>
      <c r="S1241" s="90">
        <v>1.0107279635258358E-3</v>
      </c>
      <c r="T1241" s="91">
        <v>3.9493829341870589E-3</v>
      </c>
      <c r="U1241" s="89">
        <v>2.8769625E-3</v>
      </c>
      <c r="V1241" s="90">
        <v>3.5197680800000001E-3</v>
      </c>
      <c r="W1241" s="91">
        <v>3.108583232621864E-2</v>
      </c>
      <c r="X1241" s="89">
        <v>8.1850209999999996E-4</v>
      </c>
      <c r="Y1241" s="90">
        <v>6.0887742999999998E-4</v>
      </c>
      <c r="Z1241" s="91">
        <v>5.788714400803481E-3</v>
      </c>
      <c r="AA1241" s="89">
        <v>4.6780633999999998E-3</v>
      </c>
      <c r="AB1241" s="90">
        <v>2.6839836150000002E-3</v>
      </c>
      <c r="AC1241" s="91">
        <v>6.8498125782122778E-3</v>
      </c>
      <c r="AD1241" s="89">
        <v>2.1050660000000001E-3</v>
      </c>
      <c r="AE1241" s="90">
        <v>1.3227889E-3</v>
      </c>
      <c r="AF1241" s="91">
        <v>2.5507357118828475E-3</v>
      </c>
      <c r="AG1241" s="89">
        <v>9.0285911999999999E-3</v>
      </c>
      <c r="AH1241" s="90">
        <v>1.0027206150000001E-2</v>
      </c>
      <c r="AI1241" s="91">
        <v>6.8385244436744222E-2</v>
      </c>
      <c r="AJ1241" s="89">
        <v>1.9201920000000001E-2</v>
      </c>
      <c r="AK1241" s="90">
        <v>4.3619361500000002E-2</v>
      </c>
      <c r="AL1241" s="104">
        <v>4.3619361500000002E-2</v>
      </c>
    </row>
    <row r="1242" spans="1:38" ht="13" x14ac:dyDescent="0.3">
      <c r="A1242" s="71">
        <v>2005</v>
      </c>
      <c r="B1242" s="72">
        <v>37</v>
      </c>
      <c r="C1242" s="89">
        <v>1.2199643099999999</v>
      </c>
      <c r="D1242" s="90">
        <v>0.64065939400000005</v>
      </c>
      <c r="E1242" s="91">
        <v>3.5565457903953401</v>
      </c>
      <c r="F1242" s="89">
        <v>0.23387026999999999</v>
      </c>
      <c r="G1242" s="90">
        <v>0.1700949195</v>
      </c>
      <c r="H1242" s="91">
        <v>0.87987599963125251</v>
      </c>
      <c r="I1242" s="89">
        <v>0.1409368</v>
      </c>
      <c r="J1242" s="90">
        <v>1.3194740330000001</v>
      </c>
      <c r="K1242" s="91">
        <v>4.0595436638300333</v>
      </c>
      <c r="L1242" s="89">
        <v>2.4902489999999999E-2</v>
      </c>
      <c r="M1242" s="90">
        <v>4.4889488499999998E-2</v>
      </c>
      <c r="N1242" s="91">
        <v>0.26152733421002183</v>
      </c>
      <c r="O1242" s="89">
        <v>6.1297467071935155E-4</v>
      </c>
      <c r="P1242" s="90">
        <v>8.5430352921310362E-4</v>
      </c>
      <c r="Q1242" s="91">
        <v>2.7756796666069607E-3</v>
      </c>
      <c r="R1242" s="89">
        <v>7.2521479229989872E-4</v>
      </c>
      <c r="S1242" s="90">
        <v>1.0107279635258358E-3</v>
      </c>
      <c r="T1242" s="91">
        <v>3.9493829341870589E-3</v>
      </c>
      <c r="U1242" s="89">
        <v>2.8769625E-3</v>
      </c>
      <c r="V1242" s="90">
        <v>3.5197680800000001E-3</v>
      </c>
      <c r="W1242" s="91">
        <v>3.108583232621864E-2</v>
      </c>
      <c r="X1242" s="89">
        <v>8.1850209999999996E-4</v>
      </c>
      <c r="Y1242" s="90">
        <v>6.0887742999999998E-4</v>
      </c>
      <c r="Z1242" s="91">
        <v>5.788714400803481E-3</v>
      </c>
      <c r="AA1242" s="89">
        <v>4.6780633999999998E-3</v>
      </c>
      <c r="AB1242" s="90">
        <v>2.6839836150000002E-3</v>
      </c>
      <c r="AC1242" s="91">
        <v>6.8498125782122778E-3</v>
      </c>
      <c r="AD1242" s="89">
        <v>2.1050660000000001E-3</v>
      </c>
      <c r="AE1242" s="90">
        <v>1.3227889E-3</v>
      </c>
      <c r="AF1242" s="91">
        <v>2.5507357118828475E-3</v>
      </c>
      <c r="AG1242" s="89">
        <v>9.0285911999999999E-3</v>
      </c>
      <c r="AH1242" s="90">
        <v>1.0027206150000001E-2</v>
      </c>
      <c r="AI1242" s="91">
        <v>6.8385244436744222E-2</v>
      </c>
      <c r="AJ1242" s="89">
        <v>1.9201920000000001E-2</v>
      </c>
      <c r="AK1242" s="90">
        <v>4.3619361500000002E-2</v>
      </c>
      <c r="AL1242" s="104">
        <v>4.3619361500000002E-2</v>
      </c>
    </row>
    <row r="1243" spans="1:38" ht="13" x14ac:dyDescent="0.3">
      <c r="A1243" s="71">
        <v>2005</v>
      </c>
      <c r="B1243" s="72">
        <v>38</v>
      </c>
      <c r="C1243" s="89">
        <v>1.2199643099999999</v>
      </c>
      <c r="D1243" s="90">
        <v>0.64065939400000005</v>
      </c>
      <c r="E1243" s="91">
        <v>3.5565457903953401</v>
      </c>
      <c r="F1243" s="89">
        <v>0.23387026999999999</v>
      </c>
      <c r="G1243" s="90">
        <v>0.1700949195</v>
      </c>
      <c r="H1243" s="91">
        <v>0.87987599963125251</v>
      </c>
      <c r="I1243" s="89">
        <v>0.1409368</v>
      </c>
      <c r="J1243" s="90">
        <v>1.3194740330000001</v>
      </c>
      <c r="K1243" s="91">
        <v>4.0595436638300333</v>
      </c>
      <c r="L1243" s="89">
        <v>2.4902489999999999E-2</v>
      </c>
      <c r="M1243" s="90">
        <v>4.4889488499999998E-2</v>
      </c>
      <c r="N1243" s="91">
        <v>0.26152733421002183</v>
      </c>
      <c r="O1243" s="89">
        <v>6.1297467071935155E-4</v>
      </c>
      <c r="P1243" s="90">
        <v>8.5430352921310362E-4</v>
      </c>
      <c r="Q1243" s="91">
        <v>2.7756796666069607E-3</v>
      </c>
      <c r="R1243" s="89">
        <v>7.2521479229989872E-4</v>
      </c>
      <c r="S1243" s="90">
        <v>1.0107279635258358E-3</v>
      </c>
      <c r="T1243" s="91">
        <v>3.9493829341870589E-3</v>
      </c>
      <c r="U1243" s="89">
        <v>2.8769625E-3</v>
      </c>
      <c r="V1243" s="90">
        <v>3.5197680800000001E-3</v>
      </c>
      <c r="W1243" s="91">
        <v>3.108583232621864E-2</v>
      </c>
      <c r="X1243" s="89">
        <v>8.1850209999999996E-4</v>
      </c>
      <c r="Y1243" s="90">
        <v>6.0887742999999998E-4</v>
      </c>
      <c r="Z1243" s="91">
        <v>5.788714400803481E-3</v>
      </c>
      <c r="AA1243" s="89">
        <v>4.6780633999999998E-3</v>
      </c>
      <c r="AB1243" s="90">
        <v>2.6839836150000002E-3</v>
      </c>
      <c r="AC1243" s="91">
        <v>6.8498125782122778E-3</v>
      </c>
      <c r="AD1243" s="89">
        <v>2.1050660000000001E-3</v>
      </c>
      <c r="AE1243" s="90">
        <v>1.3227889E-3</v>
      </c>
      <c r="AF1243" s="91">
        <v>2.5507357118828475E-3</v>
      </c>
      <c r="AG1243" s="89">
        <v>9.0285911999999999E-3</v>
      </c>
      <c r="AH1243" s="90">
        <v>1.0027206150000001E-2</v>
      </c>
      <c r="AI1243" s="91">
        <v>6.8385244436744222E-2</v>
      </c>
      <c r="AJ1243" s="89">
        <v>1.9201920000000001E-2</v>
      </c>
      <c r="AK1243" s="90">
        <v>4.3619361500000002E-2</v>
      </c>
      <c r="AL1243" s="104">
        <v>4.3619361500000002E-2</v>
      </c>
    </row>
    <row r="1244" spans="1:38" ht="13.5" thickBot="1" x14ac:dyDescent="0.35">
      <c r="A1244" s="73">
        <v>2005</v>
      </c>
      <c r="B1244" s="74">
        <v>39</v>
      </c>
      <c r="C1244" s="96">
        <v>1.2199643099999999</v>
      </c>
      <c r="D1244" s="97">
        <v>0.64065939400000005</v>
      </c>
      <c r="E1244" s="98">
        <v>3.5565457903953401</v>
      </c>
      <c r="F1244" s="96">
        <v>0.23387026999999999</v>
      </c>
      <c r="G1244" s="97">
        <v>0.1700949195</v>
      </c>
      <c r="H1244" s="98">
        <v>0.87987599963125251</v>
      </c>
      <c r="I1244" s="96">
        <v>0.1409368</v>
      </c>
      <c r="J1244" s="97">
        <v>1.3194740330000001</v>
      </c>
      <c r="K1244" s="98">
        <v>4.0595436638300333</v>
      </c>
      <c r="L1244" s="96">
        <v>2.4902489999999999E-2</v>
      </c>
      <c r="M1244" s="97">
        <v>4.4889488499999998E-2</v>
      </c>
      <c r="N1244" s="98">
        <v>0.26152733421002183</v>
      </c>
      <c r="O1244" s="96">
        <v>6.1297467071935155E-4</v>
      </c>
      <c r="P1244" s="97">
        <v>8.5430352921310362E-4</v>
      </c>
      <c r="Q1244" s="98">
        <v>2.7756796666069607E-3</v>
      </c>
      <c r="R1244" s="96">
        <v>7.2521479229989872E-4</v>
      </c>
      <c r="S1244" s="97">
        <v>1.0107279635258358E-3</v>
      </c>
      <c r="T1244" s="98">
        <v>3.9493829341870589E-3</v>
      </c>
      <c r="U1244" s="96">
        <v>2.8769625E-3</v>
      </c>
      <c r="V1244" s="97">
        <v>3.5197680800000001E-3</v>
      </c>
      <c r="W1244" s="98">
        <v>3.108583232621864E-2</v>
      </c>
      <c r="X1244" s="96">
        <v>8.1850209999999996E-4</v>
      </c>
      <c r="Y1244" s="97">
        <v>6.0887742999999998E-4</v>
      </c>
      <c r="Z1244" s="98">
        <v>5.788714400803481E-3</v>
      </c>
      <c r="AA1244" s="96">
        <v>4.6780633999999998E-3</v>
      </c>
      <c r="AB1244" s="97">
        <v>2.6839836150000002E-3</v>
      </c>
      <c r="AC1244" s="98">
        <v>6.8498125782122778E-3</v>
      </c>
      <c r="AD1244" s="96">
        <v>2.1050660000000001E-3</v>
      </c>
      <c r="AE1244" s="97">
        <v>1.3227889E-3</v>
      </c>
      <c r="AF1244" s="98">
        <v>2.5507357118828475E-3</v>
      </c>
      <c r="AG1244" s="96">
        <v>9.0285911999999999E-3</v>
      </c>
      <c r="AH1244" s="97">
        <v>1.0027206150000001E-2</v>
      </c>
      <c r="AI1244" s="98">
        <v>6.8385244436744222E-2</v>
      </c>
      <c r="AJ1244" s="96">
        <v>1.9201920000000001E-2</v>
      </c>
      <c r="AK1244" s="97">
        <v>4.3619361500000002E-2</v>
      </c>
      <c r="AL1244" s="105">
        <v>4.3619361500000002E-2</v>
      </c>
    </row>
    <row r="1245" spans="1:38" x14ac:dyDescent="0.25">
      <c r="A1245" s="69">
        <v>2006</v>
      </c>
      <c r="B1245" s="70">
        <v>0</v>
      </c>
      <c r="C1245" s="84">
        <v>0.42613383999999999</v>
      </c>
      <c r="D1245" s="85">
        <v>0.51081753149999998</v>
      </c>
      <c r="E1245" s="101">
        <v>1.49092056756293</v>
      </c>
      <c r="F1245" s="84">
        <v>5.0789630000000002E-2</v>
      </c>
      <c r="G1245" s="85">
        <v>8.2715894999999998E-2</v>
      </c>
      <c r="H1245" s="101">
        <v>0.3668314569390661</v>
      </c>
      <c r="I1245" s="84">
        <v>4.803031E-2</v>
      </c>
      <c r="J1245" s="85">
        <v>1.2615060215</v>
      </c>
      <c r="K1245" s="101">
        <v>3.8049692855006114</v>
      </c>
      <c r="L1245" s="84">
        <v>1.8701869999999999E-2</v>
      </c>
      <c r="M1245" s="85">
        <v>4.9229922500000002E-2</v>
      </c>
      <c r="N1245" s="101">
        <v>0.18406510592847378</v>
      </c>
      <c r="O1245" s="84">
        <v>6.1297467071935155E-4</v>
      </c>
      <c r="P1245" s="85">
        <v>8.5430352921310362E-4</v>
      </c>
      <c r="Q1245" s="101">
        <v>2.9756783159211125E-3</v>
      </c>
      <c r="R1245" s="84">
        <v>7.2521479229989872E-4</v>
      </c>
      <c r="S1245" s="85">
        <v>1.0107279635258358E-3</v>
      </c>
      <c r="T1245" s="101">
        <v>2.9902781253222056E-3</v>
      </c>
      <c r="U1245" s="84">
        <v>6.2477669999999998E-4</v>
      </c>
      <c r="V1245" s="85">
        <v>2.2648343600000002E-3</v>
      </c>
      <c r="W1245" s="101">
        <v>1.2960061214883148E-2</v>
      </c>
      <c r="X1245" s="84">
        <v>1.7793139999999999E-4</v>
      </c>
      <c r="Y1245" s="85">
        <v>3.0115152500000001E-4</v>
      </c>
      <c r="Z1245" s="101">
        <v>2.4133854506435503E-3</v>
      </c>
      <c r="AA1245" s="84">
        <v>1.0156621999999999E-3</v>
      </c>
      <c r="AB1245" s="85">
        <v>1.02743581E-3</v>
      </c>
      <c r="AC1245" s="101">
        <v>2.8557712768111643E-3</v>
      </c>
      <c r="AD1245" s="84">
        <v>4.5651820000000001E-4</v>
      </c>
      <c r="AE1245" s="85">
        <v>5.6280207499999997E-4</v>
      </c>
      <c r="AF1245" s="101">
        <v>1.063431387406268E-3</v>
      </c>
      <c r="AG1245" s="84">
        <v>1.9607012000000001E-3</v>
      </c>
      <c r="AH1245" s="85">
        <v>6.2173772600000003E-3</v>
      </c>
      <c r="AI1245" s="101">
        <v>2.8510674747914265E-2</v>
      </c>
      <c r="AJ1245" s="84">
        <v>1.220122E-2</v>
      </c>
      <c r="AK1245" s="85">
        <v>4.7839783499999997E-2</v>
      </c>
      <c r="AL1245" s="103">
        <v>4.7839783499999997E-2</v>
      </c>
    </row>
    <row r="1246" spans="1:38" x14ac:dyDescent="0.25">
      <c r="A1246" s="71">
        <v>2006</v>
      </c>
      <c r="B1246" s="72">
        <v>1</v>
      </c>
      <c r="C1246" s="89">
        <v>0.44960422</v>
      </c>
      <c r="D1246" s="90">
        <v>0.51564050549999996</v>
      </c>
      <c r="E1246" s="102">
        <v>1.4924449151416803</v>
      </c>
      <c r="F1246" s="89">
        <v>5.7710780000000003E-2</v>
      </c>
      <c r="G1246" s="90">
        <v>8.6046528499999997E-2</v>
      </c>
      <c r="H1246" s="102">
        <v>0.36799744305459298</v>
      </c>
      <c r="I1246" s="89">
        <v>5.0150769999999997E-2</v>
      </c>
      <c r="J1246" s="90">
        <v>1.2647686855</v>
      </c>
      <c r="K1246" s="102">
        <v>3.8084918963965659</v>
      </c>
      <c r="L1246" s="89">
        <v>1.5801579999999999E-2</v>
      </c>
      <c r="M1246" s="90">
        <v>4.3539353500000003E-2</v>
      </c>
      <c r="N1246" s="102">
        <v>0.18413070119908309</v>
      </c>
      <c r="O1246" s="89">
        <v>6.1297467071935155E-4</v>
      </c>
      <c r="P1246" s="90">
        <v>8.5430352921310362E-4</v>
      </c>
      <c r="Q1246" s="102">
        <v>2.9850563230388594E-3</v>
      </c>
      <c r="R1246" s="89">
        <v>7.2521479229989872E-4</v>
      </c>
      <c r="S1246" s="90">
        <v>1.0107279635258358E-3</v>
      </c>
      <c r="T1246" s="102">
        <v>3.0019071198573747E-3</v>
      </c>
      <c r="U1246" s="89">
        <v>7.0871080000000004E-4</v>
      </c>
      <c r="V1246" s="90">
        <v>2.319054775E-3</v>
      </c>
      <c r="W1246" s="102">
        <v>1.3001263325574306E-2</v>
      </c>
      <c r="X1246" s="89">
        <v>2.0149250000000001E-4</v>
      </c>
      <c r="Y1246" s="90">
        <v>3.1306927000000003E-4</v>
      </c>
      <c r="Z1246" s="102">
        <v>2.4210604170249611E-3</v>
      </c>
      <c r="AA1246" s="89">
        <v>1.1528735E-3</v>
      </c>
      <c r="AB1246" s="90">
        <v>1.087577415E-3</v>
      </c>
      <c r="AC1246" s="102">
        <v>2.8648497091642217E-3</v>
      </c>
      <c r="AD1246" s="89">
        <v>5.1820719999999998E-4</v>
      </c>
      <c r="AE1246" s="90">
        <v>5.9077022499999998E-4</v>
      </c>
      <c r="AF1246" s="102">
        <v>1.0668147370771345E-3</v>
      </c>
      <c r="AG1246" s="89">
        <v>2.2250243E-3</v>
      </c>
      <c r="AH1246" s="90">
        <v>6.3779735650000002E-3</v>
      </c>
      <c r="AI1246" s="102">
        <v>2.8601349551230858E-2</v>
      </c>
      <c r="AJ1246" s="89">
        <v>9.3009300000000007E-3</v>
      </c>
      <c r="AK1246" s="90">
        <v>4.2149214499999997E-2</v>
      </c>
      <c r="AL1246" s="104">
        <v>4.2149214499999997E-2</v>
      </c>
    </row>
    <row r="1247" spans="1:38" x14ac:dyDescent="0.25">
      <c r="A1247" s="71">
        <v>2006</v>
      </c>
      <c r="B1247" s="72">
        <v>2</v>
      </c>
      <c r="C1247" s="89">
        <v>0.47736748000000001</v>
      </c>
      <c r="D1247" s="90">
        <v>0.52139176899999995</v>
      </c>
      <c r="E1247" s="102">
        <v>1.4957595716188636</v>
      </c>
      <c r="F1247" s="89">
        <v>6.5412780000000004E-2</v>
      </c>
      <c r="G1247" s="90">
        <v>8.9836715499999997E-2</v>
      </c>
      <c r="H1247" s="102">
        <v>0.37057457138382444</v>
      </c>
      <c r="I1247" s="89">
        <v>5.246576E-2</v>
      </c>
      <c r="J1247" s="90">
        <v>1.268446948</v>
      </c>
      <c r="K1247" s="102">
        <v>3.8156544956420864</v>
      </c>
      <c r="L1247" s="89">
        <v>1.5801579999999999E-2</v>
      </c>
      <c r="M1247" s="90">
        <v>4.3539353500000003E-2</v>
      </c>
      <c r="N1247" s="102">
        <v>0.18425454792218038</v>
      </c>
      <c r="O1247" s="89">
        <v>6.1297467071935155E-4</v>
      </c>
      <c r="P1247" s="90">
        <v>8.5430352921310362E-4</v>
      </c>
      <c r="Q1247" s="102">
        <v>3.0058842141641104E-3</v>
      </c>
      <c r="R1247" s="89">
        <v>7.2521479229989872E-4</v>
      </c>
      <c r="S1247" s="90">
        <v>1.0107279635258358E-3</v>
      </c>
      <c r="T1247" s="102">
        <v>3.0276281124116625E-3</v>
      </c>
      <c r="U1247" s="89">
        <v>8.0461379999999998E-4</v>
      </c>
      <c r="V1247" s="90">
        <v>2.3819656800000001E-3</v>
      </c>
      <c r="W1247" s="102">
        <v>1.3092349820106286E-2</v>
      </c>
      <c r="X1247" s="89">
        <v>2.2928949999999999E-4</v>
      </c>
      <c r="Y1247" s="90">
        <v>3.2652936999999998E-4</v>
      </c>
      <c r="Z1247" s="102">
        <v>2.4380177290801355E-3</v>
      </c>
      <c r="AA1247" s="89">
        <v>1.3087875E-3</v>
      </c>
      <c r="AB1247" s="90">
        <v>1.154902265E-3</v>
      </c>
      <c r="AC1247" s="102">
        <v>2.8849158235839229E-3</v>
      </c>
      <c r="AD1247" s="89">
        <v>5.8928810000000002E-4</v>
      </c>
      <c r="AE1247" s="90">
        <v>6.2256015500000001E-4</v>
      </c>
      <c r="AF1247" s="102">
        <v>1.0742845661090208E-3</v>
      </c>
      <c r="AG1247" s="89">
        <v>2.5262506000000001E-3</v>
      </c>
      <c r="AH1247" s="90">
        <v>6.5636271400000001E-3</v>
      </c>
      <c r="AI1247" s="102">
        <v>2.8801655582256343E-2</v>
      </c>
      <c r="AJ1247" s="89">
        <v>9.3009300000000007E-3</v>
      </c>
      <c r="AK1247" s="90">
        <v>4.2149214499999997E-2</v>
      </c>
      <c r="AL1247" s="104">
        <v>4.2149214499999997E-2</v>
      </c>
    </row>
    <row r="1248" spans="1:38" x14ac:dyDescent="0.25">
      <c r="A1248" s="71">
        <v>2006</v>
      </c>
      <c r="B1248" s="72">
        <v>3</v>
      </c>
      <c r="C1248" s="89">
        <v>0.50511322999999997</v>
      </c>
      <c r="D1248" s="90">
        <v>0.52684207900000002</v>
      </c>
      <c r="E1248" s="102">
        <v>1.4961218905600517</v>
      </c>
      <c r="F1248" s="89">
        <v>7.303888E-2</v>
      </c>
      <c r="G1248" s="90">
        <v>9.3438584000000005E-2</v>
      </c>
      <c r="H1248" s="102">
        <v>0.37083760949654698</v>
      </c>
      <c r="I1248" s="89">
        <v>5.4646529999999999E-2</v>
      </c>
      <c r="J1248" s="90">
        <v>1.271834313</v>
      </c>
      <c r="K1248" s="102">
        <v>3.8167352883304022</v>
      </c>
      <c r="L1248" s="89">
        <v>1.5801579999999999E-2</v>
      </c>
      <c r="M1248" s="90">
        <v>4.3539353500000003E-2</v>
      </c>
      <c r="N1248" s="102">
        <v>0.18427940823839753</v>
      </c>
      <c r="O1248" s="89">
        <v>6.1297467071935155E-4</v>
      </c>
      <c r="P1248" s="90">
        <v>8.5430352921310362E-4</v>
      </c>
      <c r="Q1248" s="102">
        <v>3.0079490045026988E-3</v>
      </c>
      <c r="R1248" s="89">
        <v>7.2521479229989872E-4</v>
      </c>
      <c r="S1248" s="90">
        <v>1.0107279635258358E-3</v>
      </c>
      <c r="T1248" s="102">
        <v>3.030245045869791E-3</v>
      </c>
      <c r="U1248" s="89">
        <v>8.9846700000000002E-4</v>
      </c>
      <c r="V1248" s="90">
        <v>2.441059255E-3</v>
      </c>
      <c r="W1248" s="102">
        <v>1.3101632506578071E-2</v>
      </c>
      <c r="X1248" s="89">
        <v>2.5632319999999999E-4</v>
      </c>
      <c r="Y1248" s="90">
        <v>3.3899736999999999E-4</v>
      </c>
      <c r="Z1248" s="102">
        <v>2.439743712286994E-3</v>
      </c>
      <c r="AA1248" s="89">
        <v>1.4615210999999999E-3</v>
      </c>
      <c r="AB1248" s="90">
        <v>1.2192976900000001E-3</v>
      </c>
      <c r="AC1248" s="102">
        <v>2.8869612765687149E-3</v>
      </c>
      <c r="AD1248" s="89">
        <v>6.5723820000000005E-4</v>
      </c>
      <c r="AE1248" s="90">
        <v>6.5261018000000001E-4</v>
      </c>
      <c r="AF1248" s="102">
        <v>1.0750479335979227E-3</v>
      </c>
      <c r="AG1248" s="89">
        <v>2.8206435E-3</v>
      </c>
      <c r="AH1248" s="90">
        <v>6.7385861499999998E-3</v>
      </c>
      <c r="AI1248" s="102">
        <v>2.8822066168514331E-2</v>
      </c>
      <c r="AJ1248" s="89">
        <v>9.3009300000000007E-3</v>
      </c>
      <c r="AK1248" s="90">
        <v>4.2149214499999997E-2</v>
      </c>
      <c r="AL1248" s="104">
        <v>4.2149214499999997E-2</v>
      </c>
    </row>
    <row r="1249" spans="1:38" x14ac:dyDescent="0.25">
      <c r="A1249" s="71">
        <v>2006</v>
      </c>
      <c r="B1249" s="72">
        <v>4</v>
      </c>
      <c r="C1249" s="89">
        <v>0.53287054</v>
      </c>
      <c r="D1249" s="90">
        <v>0.53210710449999998</v>
      </c>
      <c r="E1249" s="102">
        <v>3.5912080217339311</v>
      </c>
      <c r="F1249" s="89">
        <v>8.0646969999999998E-2</v>
      </c>
      <c r="G1249" s="90">
        <v>9.6856531499999995E-2</v>
      </c>
      <c r="H1249" s="102">
        <v>0.81956091339641746</v>
      </c>
      <c r="I1249" s="89">
        <v>5.6864020000000001E-2</v>
      </c>
      <c r="J1249" s="90">
        <v>1.274980649</v>
      </c>
      <c r="K1249" s="102">
        <v>3.8105934281161682</v>
      </c>
      <c r="L1249" s="89">
        <v>1.5801579999999999E-2</v>
      </c>
      <c r="M1249" s="90">
        <v>4.3539353500000003E-2</v>
      </c>
      <c r="N1249" s="102">
        <v>0.26841109472264596</v>
      </c>
      <c r="O1249" s="89">
        <v>6.1297467071935155E-4</v>
      </c>
      <c r="P1249" s="90">
        <v>8.5430352921310362E-4</v>
      </c>
      <c r="Q1249" s="102">
        <v>2.6554573593612369E-3</v>
      </c>
      <c r="R1249" s="89">
        <v>7.2521479229989872E-4</v>
      </c>
      <c r="S1249" s="90">
        <v>1.0107279635258358E-3</v>
      </c>
      <c r="T1249" s="102">
        <v>3.0186177447706708E-3</v>
      </c>
      <c r="U1249" s="89">
        <v>9.9177279999999998E-4</v>
      </c>
      <c r="V1249" s="90">
        <v>2.49675505E-3</v>
      </c>
      <c r="W1249" s="102">
        <v>2.8954951326248125E-2</v>
      </c>
      <c r="X1249" s="89">
        <v>2.8235679999999999E-4</v>
      </c>
      <c r="Y1249" s="90">
        <v>3.5143317500000001E-4</v>
      </c>
      <c r="Z1249" s="102">
        <v>5.3919023987265028E-3</v>
      </c>
      <c r="AA1249" s="89">
        <v>1.6125721000000001E-3</v>
      </c>
      <c r="AB1249" s="90">
        <v>1.2809398999999999E-3</v>
      </c>
      <c r="AC1249" s="102">
        <v>6.3802664493222147E-3</v>
      </c>
      <c r="AD1249" s="89">
        <v>7.2563650000000005E-4</v>
      </c>
      <c r="AE1249" s="90">
        <v>6.8152166999999996E-4</v>
      </c>
      <c r="AF1249" s="102">
        <v>2.37588710017907E-3</v>
      </c>
      <c r="AG1249" s="89">
        <v>3.1115749000000001E-3</v>
      </c>
      <c r="AH1249" s="90">
        <v>6.9041161199999996E-3</v>
      </c>
      <c r="AI1249" s="102">
        <v>6.3697574145643143E-2</v>
      </c>
      <c r="AJ1249" s="89">
        <v>9.3009300000000007E-3</v>
      </c>
      <c r="AK1249" s="90">
        <v>4.2149214499999997E-2</v>
      </c>
      <c r="AL1249" s="104">
        <v>4.2149214499999997E-2</v>
      </c>
    </row>
    <row r="1250" spans="1:38" x14ac:dyDescent="0.25">
      <c r="A1250" s="71">
        <v>2006</v>
      </c>
      <c r="B1250" s="72">
        <v>5</v>
      </c>
      <c r="C1250" s="89">
        <v>0.56072339999999998</v>
      </c>
      <c r="D1250" s="90">
        <v>0.53712963150000004</v>
      </c>
      <c r="E1250" s="102">
        <v>3.5943261594908118</v>
      </c>
      <c r="F1250" s="89">
        <v>8.7979160000000001E-2</v>
      </c>
      <c r="G1250" s="90">
        <v>0.10013293299999999</v>
      </c>
      <c r="H1250" s="102">
        <v>0.82196542378905124</v>
      </c>
      <c r="I1250" s="89">
        <v>5.8884470000000001E-2</v>
      </c>
      <c r="J1250" s="90">
        <v>1.2778591735</v>
      </c>
      <c r="K1250" s="102">
        <v>3.8171970835786659</v>
      </c>
      <c r="L1250" s="89">
        <v>1.5801579999999999E-2</v>
      </c>
      <c r="M1250" s="90">
        <v>4.3539353500000003E-2</v>
      </c>
      <c r="N1250" s="102">
        <v>0.26853143812633656</v>
      </c>
      <c r="O1250" s="89">
        <v>6.1297467071935155E-4</v>
      </c>
      <c r="P1250" s="90">
        <v>8.5430352921310362E-4</v>
      </c>
      <c r="Q1250" s="102">
        <v>2.6632006446443827E-3</v>
      </c>
      <c r="R1250" s="89">
        <v>7.2521479229989872E-4</v>
      </c>
      <c r="S1250" s="90">
        <v>1.0107279635258358E-3</v>
      </c>
      <c r="T1250" s="102">
        <v>3.0424764332820523E-3</v>
      </c>
      <c r="U1250" s="89">
        <v>1.0828425E-3</v>
      </c>
      <c r="V1250" s="90">
        <v>2.5499175899999999E-3</v>
      </c>
      <c r="W1250" s="102">
        <v>2.9039938233711687E-2</v>
      </c>
      <c r="X1250" s="89">
        <v>3.0741999999999998E-4</v>
      </c>
      <c r="Y1250" s="90">
        <v>3.6283029E-4</v>
      </c>
      <c r="Z1250" s="102">
        <v>5.4077340482895269E-3</v>
      </c>
      <c r="AA1250" s="89">
        <v>1.7603419E-3</v>
      </c>
      <c r="AB1250" s="90">
        <v>1.3403932650000001E-3</v>
      </c>
      <c r="AC1250" s="102">
        <v>6.3990029553238088E-3</v>
      </c>
      <c r="AD1250" s="89">
        <v>7.9243599999999999E-4</v>
      </c>
      <c r="AE1250" s="90">
        <v>7.0947187999999999E-4</v>
      </c>
      <c r="AF1250" s="102">
        <v>2.3828598511872927E-3</v>
      </c>
      <c r="AG1250" s="89">
        <v>3.3976729999999999E-3</v>
      </c>
      <c r="AH1250" s="90">
        <v>7.06146572E-3</v>
      </c>
      <c r="AI1250" s="102">
        <v>6.3884546269670439E-2</v>
      </c>
      <c r="AJ1250" s="89">
        <v>9.3009300000000007E-3</v>
      </c>
      <c r="AK1250" s="90">
        <v>4.2149214499999997E-2</v>
      </c>
      <c r="AL1250" s="104">
        <v>4.2149214499999997E-2</v>
      </c>
    </row>
    <row r="1251" spans="1:38" x14ac:dyDescent="0.25">
      <c r="A1251" s="71">
        <v>2006</v>
      </c>
      <c r="B1251" s="72">
        <v>6</v>
      </c>
      <c r="C1251" s="89">
        <v>0.58890898999999997</v>
      </c>
      <c r="D1251" s="90">
        <v>0.54203160849999998</v>
      </c>
      <c r="E1251" s="102">
        <v>3.5963216242010083</v>
      </c>
      <c r="F1251" s="89">
        <v>9.5432039999999996E-2</v>
      </c>
      <c r="G1251" s="90">
        <v>0.10329187500000001</v>
      </c>
      <c r="H1251" s="102">
        <v>0.82353687954102284</v>
      </c>
      <c r="I1251" s="89">
        <v>6.0817959999999997E-2</v>
      </c>
      <c r="J1251" s="90">
        <v>1.2805672720000001</v>
      </c>
      <c r="K1251" s="102">
        <v>3.8212208290860361</v>
      </c>
      <c r="L1251" s="89">
        <v>1.5801579999999999E-2</v>
      </c>
      <c r="M1251" s="90">
        <v>4.3539353500000003E-2</v>
      </c>
      <c r="N1251" s="102">
        <v>0.26859633241537573</v>
      </c>
      <c r="O1251" s="89">
        <v>6.1297467071935155E-4</v>
      </c>
      <c r="P1251" s="90">
        <v>8.5430352921310362E-4</v>
      </c>
      <c r="Q1251" s="102">
        <v>2.6682866235781138E-3</v>
      </c>
      <c r="R1251" s="89">
        <v>7.2521479229989872E-4</v>
      </c>
      <c r="S1251" s="90">
        <v>1.0107279635258358E-3</v>
      </c>
      <c r="T1251" s="102">
        <v>3.0580466144459885E-3</v>
      </c>
      <c r="U1251" s="89">
        <v>1.1723648E-3</v>
      </c>
      <c r="V1251" s="90">
        <v>2.600130115E-3</v>
      </c>
      <c r="W1251" s="102">
        <v>2.9095392492285165E-2</v>
      </c>
      <c r="X1251" s="89">
        <v>3.3419249999999998E-4</v>
      </c>
      <c r="Y1251" s="90">
        <v>3.74148715E-4</v>
      </c>
      <c r="Z1251" s="102">
        <v>5.4180642121704212E-3</v>
      </c>
      <c r="AA1251" s="89">
        <v>1.9068009E-3</v>
      </c>
      <c r="AB1251" s="90">
        <v>1.3981556000000001E-3</v>
      </c>
      <c r="AC1251" s="102">
        <v>6.4112154646818933E-3</v>
      </c>
      <c r="AD1251" s="89">
        <v>8.5815619999999996E-4</v>
      </c>
      <c r="AE1251" s="90">
        <v>7.3616225500000001E-4</v>
      </c>
      <c r="AF1251" s="102">
        <v>2.3874101902489325E-3</v>
      </c>
      <c r="AG1251" s="89">
        <v>3.6804402000000002E-3</v>
      </c>
      <c r="AH1251" s="90">
        <v>7.2111285549999998E-3</v>
      </c>
      <c r="AI1251" s="102">
        <v>6.4006512798968671E-2</v>
      </c>
      <c r="AJ1251" s="89">
        <v>9.3009300000000007E-3</v>
      </c>
      <c r="AK1251" s="90">
        <v>4.2149214499999997E-2</v>
      </c>
      <c r="AL1251" s="104">
        <v>4.2149214499999997E-2</v>
      </c>
    </row>
    <row r="1252" spans="1:38" x14ac:dyDescent="0.25">
      <c r="A1252" s="71">
        <v>2006</v>
      </c>
      <c r="B1252" s="72">
        <v>7</v>
      </c>
      <c r="C1252" s="89">
        <v>0.61731919000000002</v>
      </c>
      <c r="D1252" s="90">
        <v>0.54678129200000003</v>
      </c>
      <c r="E1252" s="102">
        <v>3.5999641519328383</v>
      </c>
      <c r="F1252" s="89">
        <v>0.10261199</v>
      </c>
      <c r="G1252" s="90">
        <v>0.10635935050000001</v>
      </c>
      <c r="H1252" s="102">
        <v>0.82640762481533381</v>
      </c>
      <c r="I1252" s="89">
        <v>6.2738390000000005E-2</v>
      </c>
      <c r="J1252" s="90">
        <v>1.2830125735</v>
      </c>
      <c r="K1252" s="102">
        <v>3.8285829547224797</v>
      </c>
      <c r="L1252" s="89">
        <v>1.5801579999999999E-2</v>
      </c>
      <c r="M1252" s="90">
        <v>4.3539353500000003E-2</v>
      </c>
      <c r="N1252" s="102">
        <v>0.26871350440248076</v>
      </c>
      <c r="O1252" s="89">
        <v>6.1297467071935155E-4</v>
      </c>
      <c r="P1252" s="90">
        <v>8.5430352921310362E-4</v>
      </c>
      <c r="Q1252" s="102">
        <v>2.6775906258878178E-3</v>
      </c>
      <c r="R1252" s="89">
        <v>7.2521479229989872E-4</v>
      </c>
      <c r="S1252" s="90">
        <v>1.0107279635258358E-3</v>
      </c>
      <c r="T1252" s="102">
        <v>3.0865474307738925E-3</v>
      </c>
      <c r="U1252" s="89">
        <v>1.2619679E-3</v>
      </c>
      <c r="V1252" s="90">
        <v>2.648404665E-3</v>
      </c>
      <c r="W1252" s="102">
        <v>2.9196806478524285E-2</v>
      </c>
      <c r="X1252" s="89">
        <v>3.5883440000000001E-4</v>
      </c>
      <c r="Y1252" s="90">
        <v>3.851096E-4</v>
      </c>
      <c r="Z1252" s="102">
        <v>5.4369479350247643E-3</v>
      </c>
      <c r="AA1252" s="89">
        <v>2.0522101000000001E-3</v>
      </c>
      <c r="AB1252" s="90">
        <v>1.4540077450000001E-3</v>
      </c>
      <c r="AC1252" s="102">
        <v>6.4335689635201601E-3</v>
      </c>
      <c r="AD1252" s="89">
        <v>9.2377539999999997E-4</v>
      </c>
      <c r="AE1252" s="90">
        <v>7.62221595E-4</v>
      </c>
      <c r="AF1252" s="102">
        <v>2.3957326828786133E-3</v>
      </c>
      <c r="AG1252" s="89">
        <v>3.9608467999999999E-3</v>
      </c>
      <c r="AH1252" s="90">
        <v>7.3549996100000002E-3</v>
      </c>
      <c r="AI1252" s="102">
        <v>6.4229636781045207E-2</v>
      </c>
      <c r="AJ1252" s="89">
        <v>9.3009300000000007E-3</v>
      </c>
      <c r="AK1252" s="90">
        <v>4.2149214499999997E-2</v>
      </c>
      <c r="AL1252" s="104">
        <v>4.2149214499999997E-2</v>
      </c>
    </row>
    <row r="1253" spans="1:38" x14ac:dyDescent="0.25">
      <c r="A1253" s="71">
        <v>2006</v>
      </c>
      <c r="B1253" s="72">
        <v>8</v>
      </c>
      <c r="C1253" s="89">
        <v>0.646038</v>
      </c>
      <c r="D1253" s="90">
        <v>0.55143735049999998</v>
      </c>
      <c r="E1253" s="102">
        <v>3.4736288255004255</v>
      </c>
      <c r="F1253" s="89">
        <v>0.10976285</v>
      </c>
      <c r="G1253" s="90">
        <v>0.1093466875</v>
      </c>
      <c r="H1253" s="102">
        <v>0.80032030735834025</v>
      </c>
      <c r="I1253" s="89">
        <v>6.4461779999999996E-2</v>
      </c>
      <c r="J1253" s="90">
        <v>1.285332014</v>
      </c>
      <c r="K1253" s="102">
        <v>3.8551169672546486</v>
      </c>
      <c r="L1253" s="89">
        <v>1.5801579999999999E-2</v>
      </c>
      <c r="M1253" s="90">
        <v>4.3539353500000003E-2</v>
      </c>
      <c r="N1253" s="102">
        <v>0.25825398467502958</v>
      </c>
      <c r="O1253" s="89">
        <v>6.1297467071935155E-4</v>
      </c>
      <c r="P1253" s="90">
        <v>8.5430352921310362E-4</v>
      </c>
      <c r="Q1253" s="102">
        <v>2.5944866849441253E-3</v>
      </c>
      <c r="R1253" s="89">
        <v>7.2521479229989872E-4</v>
      </c>
      <c r="S1253" s="90">
        <v>1.0107279635258358E-3</v>
      </c>
      <c r="T1253" s="102">
        <v>3.1213368344230343E-3</v>
      </c>
      <c r="U1253" s="89">
        <v>1.3511793E-3</v>
      </c>
      <c r="V1253" s="90">
        <v>2.6945836200000001E-3</v>
      </c>
      <c r="W1253" s="102">
        <v>2.8275201780661979E-2</v>
      </c>
      <c r="X1253" s="89">
        <v>3.8494879999999998E-4</v>
      </c>
      <c r="Y1253" s="90">
        <v>3.9571115500000001E-4</v>
      </c>
      <c r="Z1253" s="102">
        <v>5.265322153170166E-3</v>
      </c>
      <c r="AA1253" s="89">
        <v>2.1971266E-3</v>
      </c>
      <c r="AB1253" s="90">
        <v>1.5090986750000001E-3</v>
      </c>
      <c r="AC1253" s="102">
        <v>6.2304874910082027E-3</v>
      </c>
      <c r="AD1253" s="89">
        <v>9.8863120000000008E-4</v>
      </c>
      <c r="AE1253" s="90">
        <v>7.8786041999999998E-4</v>
      </c>
      <c r="AF1253" s="102">
        <v>2.3201087580672652E-3</v>
      </c>
      <c r="AG1253" s="89">
        <v>4.2387108999999996E-3</v>
      </c>
      <c r="AH1253" s="90">
        <v>7.4934510750000001E-3</v>
      </c>
      <c r="AI1253" s="102">
        <v>6.2202169849520109E-2</v>
      </c>
      <c r="AJ1253" s="89">
        <v>9.3009300000000007E-3</v>
      </c>
      <c r="AK1253" s="90">
        <v>4.2149214499999997E-2</v>
      </c>
      <c r="AL1253" s="104">
        <v>4.2149214499999997E-2</v>
      </c>
    </row>
    <row r="1254" spans="1:38" x14ac:dyDescent="0.25">
      <c r="A1254" s="71">
        <v>2006</v>
      </c>
      <c r="B1254" s="72">
        <v>9</v>
      </c>
      <c r="C1254" s="89">
        <v>0.67537846999999995</v>
      </c>
      <c r="D1254" s="90">
        <v>0.55605787900000003</v>
      </c>
      <c r="E1254" s="102">
        <v>3.4783893887781017</v>
      </c>
      <c r="F1254" s="89">
        <v>0.11700876</v>
      </c>
      <c r="G1254" s="90">
        <v>0.112313815</v>
      </c>
      <c r="H1254" s="102">
        <v>0.80407526833832554</v>
      </c>
      <c r="I1254" s="89">
        <v>6.6245020000000002E-2</v>
      </c>
      <c r="J1254" s="90">
        <v>1.28747889</v>
      </c>
      <c r="K1254" s="102">
        <v>3.8651555477656774</v>
      </c>
      <c r="L1254" s="89">
        <v>1.5801579999999999E-2</v>
      </c>
      <c r="M1254" s="90">
        <v>4.3539353500000003E-2</v>
      </c>
      <c r="N1254" s="102">
        <v>0.25840599130359321</v>
      </c>
      <c r="O1254" s="89">
        <v>6.1297467071935155E-4</v>
      </c>
      <c r="P1254" s="90">
        <v>8.5430352921310362E-4</v>
      </c>
      <c r="Q1254" s="102">
        <v>2.6066536098092335E-3</v>
      </c>
      <c r="R1254" s="89">
        <v>7.2521479229989872E-4</v>
      </c>
      <c r="S1254" s="90">
        <v>1.0107279635258358E-3</v>
      </c>
      <c r="T1254" s="102">
        <v>3.1599749364887839E-3</v>
      </c>
      <c r="U1254" s="89">
        <v>1.4387874000000001E-3</v>
      </c>
      <c r="V1254" s="90">
        <v>2.7395421899999999E-3</v>
      </c>
      <c r="W1254" s="102">
        <v>2.8407829090391794E-2</v>
      </c>
      <c r="X1254" s="89">
        <v>4.0896230000000001E-4</v>
      </c>
      <c r="Y1254" s="90">
        <v>4.0568872999999998E-4</v>
      </c>
      <c r="Z1254" s="102">
        <v>5.2900183081323326E-3</v>
      </c>
      <c r="AA1254" s="89">
        <v>2.3398628000000001E-3</v>
      </c>
      <c r="AB1254" s="90">
        <v>1.5631489099999999E-3</v>
      </c>
      <c r="AC1254" s="102">
        <v>6.2597065667059359E-3</v>
      </c>
      <c r="AD1254" s="89">
        <v>1.0530702E-3</v>
      </c>
      <c r="AE1254" s="90">
        <v>8.1305715999999996E-4</v>
      </c>
      <c r="AF1254" s="102">
        <v>2.3309891460257504E-3</v>
      </c>
      <c r="AG1254" s="89">
        <v>4.5163449999999997E-3</v>
      </c>
      <c r="AH1254" s="90">
        <v>7.6280773499999999E-3</v>
      </c>
      <c r="AI1254" s="102">
        <v>6.2493921580467758E-2</v>
      </c>
      <c r="AJ1254" s="89">
        <v>9.3009300000000007E-3</v>
      </c>
      <c r="AK1254" s="90">
        <v>4.2149214499999997E-2</v>
      </c>
      <c r="AL1254" s="104">
        <v>4.2149214499999997E-2</v>
      </c>
    </row>
    <row r="1255" spans="1:38" x14ac:dyDescent="0.25">
      <c r="A1255" s="71">
        <v>2006</v>
      </c>
      <c r="B1255" s="72">
        <v>10</v>
      </c>
      <c r="C1255" s="89">
        <v>0.70504356000000001</v>
      </c>
      <c r="D1255" s="90">
        <v>0.56066101199999996</v>
      </c>
      <c r="E1255" s="102">
        <v>3.4835479667874711</v>
      </c>
      <c r="F1255" s="89">
        <v>0.12421036000000001</v>
      </c>
      <c r="G1255" s="90">
        <v>0.115196074</v>
      </c>
      <c r="H1255" s="102">
        <v>0.80813366360437444</v>
      </c>
      <c r="I1255" s="89">
        <v>6.7921140000000005E-2</v>
      </c>
      <c r="J1255" s="90">
        <v>1.289497326</v>
      </c>
      <c r="K1255" s="102">
        <v>3.8760030779829573</v>
      </c>
      <c r="L1255" s="89">
        <v>1.5801579999999999E-2</v>
      </c>
      <c r="M1255" s="90">
        <v>4.3539353500000003E-2</v>
      </c>
      <c r="N1255" s="102">
        <v>0.2585717087843899</v>
      </c>
      <c r="O1255" s="89">
        <v>6.1297467071935155E-4</v>
      </c>
      <c r="P1255" s="90">
        <v>8.5430352921310362E-4</v>
      </c>
      <c r="Q1255" s="102">
        <v>2.6209359459191711E-3</v>
      </c>
      <c r="R1255" s="89">
        <v>7.2521479229989872E-4</v>
      </c>
      <c r="S1255" s="90">
        <v>1.0107279635258358E-3</v>
      </c>
      <c r="T1255" s="102">
        <v>3.201737809035828E-3</v>
      </c>
      <c r="U1255" s="89">
        <v>1.5273162E-3</v>
      </c>
      <c r="V1255" s="90">
        <v>2.7832440250000002E-3</v>
      </c>
      <c r="W1255" s="102">
        <v>2.855118352530174E-2</v>
      </c>
      <c r="X1255" s="89">
        <v>4.3468510000000001E-4</v>
      </c>
      <c r="Y1255" s="90">
        <v>4.1606466500000001E-4</v>
      </c>
      <c r="Z1255" s="102">
        <v>5.3167194746613728E-3</v>
      </c>
      <c r="AA1255" s="89">
        <v>2.4838912999999999E-3</v>
      </c>
      <c r="AB1255" s="90">
        <v>1.61703108E-3</v>
      </c>
      <c r="AC1255" s="102">
        <v>6.2913000834416942E-3</v>
      </c>
      <c r="AD1255" s="89">
        <v>1.1175342E-3</v>
      </c>
      <c r="AE1255" s="90">
        <v>8.3770811500000002E-4</v>
      </c>
      <c r="AF1255" s="102">
        <v>2.3427571869910542E-3</v>
      </c>
      <c r="AG1255" s="89">
        <v>4.7935924000000003E-3</v>
      </c>
      <c r="AH1255" s="90">
        <v>7.7593529249999999E-3</v>
      </c>
      <c r="AI1255" s="102">
        <v>6.280933631023565E-2</v>
      </c>
      <c r="AJ1255" s="89">
        <v>9.3009300000000007E-3</v>
      </c>
      <c r="AK1255" s="90">
        <v>4.2149214499999997E-2</v>
      </c>
      <c r="AL1255" s="104">
        <v>4.2149214499999997E-2</v>
      </c>
    </row>
    <row r="1256" spans="1:38" x14ac:dyDescent="0.25">
      <c r="A1256" s="71">
        <v>2006</v>
      </c>
      <c r="B1256" s="72">
        <v>11</v>
      </c>
      <c r="C1256" s="89">
        <v>0.73532735000000005</v>
      </c>
      <c r="D1256" s="90">
        <v>0.56525908199999997</v>
      </c>
      <c r="E1256" s="102">
        <v>3.4891034068398152</v>
      </c>
      <c r="F1256" s="89">
        <v>0.13135129000000001</v>
      </c>
      <c r="G1256" s="90">
        <v>0.11807443099999999</v>
      </c>
      <c r="H1256" s="102">
        <v>0.81250258440872236</v>
      </c>
      <c r="I1256" s="89">
        <v>6.9541539999999999E-2</v>
      </c>
      <c r="J1256" s="90">
        <v>1.2913405570000001</v>
      </c>
      <c r="K1256" s="102">
        <v>3.8876799789025545</v>
      </c>
      <c r="L1256" s="89">
        <v>1.5801579999999999E-2</v>
      </c>
      <c r="M1256" s="90">
        <v>4.3539353500000003E-2</v>
      </c>
      <c r="N1256" s="102">
        <v>0.25874909432283932</v>
      </c>
      <c r="O1256" s="89">
        <v>6.1297467071935155E-4</v>
      </c>
      <c r="P1256" s="90">
        <v>8.5430352921310362E-4</v>
      </c>
      <c r="Q1256" s="102">
        <v>2.6351092823554147E-3</v>
      </c>
      <c r="R1256" s="89">
        <v>7.2521479229989872E-4</v>
      </c>
      <c r="S1256" s="90">
        <v>1.0107279635258358E-3</v>
      </c>
      <c r="T1256" s="102">
        <v>3.2466971323381801E-3</v>
      </c>
      <c r="U1256" s="89">
        <v>1.6154578000000001E-3</v>
      </c>
      <c r="V1256" s="90">
        <v>2.82601714E-3</v>
      </c>
      <c r="W1256" s="102">
        <v>2.8705575286538918E-2</v>
      </c>
      <c r="X1256" s="89">
        <v>4.5956799999999999E-4</v>
      </c>
      <c r="Y1256" s="90">
        <v>4.2630503999999998E-4</v>
      </c>
      <c r="Z1256" s="102">
        <v>5.3454649341130919E-3</v>
      </c>
      <c r="AA1256" s="89">
        <v>2.6277134E-3</v>
      </c>
      <c r="AB1256" s="90">
        <v>1.6710437449999999E-3</v>
      </c>
      <c r="AC1256" s="102">
        <v>6.325313174445955E-3</v>
      </c>
      <c r="AD1256" s="89">
        <v>1.1820836E-3</v>
      </c>
      <c r="AE1256" s="90">
        <v>8.6249024500000004E-4</v>
      </c>
      <c r="AF1256" s="102">
        <v>2.3554229676190186E-3</v>
      </c>
      <c r="AG1256" s="89">
        <v>5.0700824000000002E-3</v>
      </c>
      <c r="AH1256" s="90">
        <v>7.8881008499999995E-3</v>
      </c>
      <c r="AI1256" s="102">
        <v>6.3148904814346277E-2</v>
      </c>
      <c r="AJ1256" s="89">
        <v>9.3009300000000007E-3</v>
      </c>
      <c r="AK1256" s="90">
        <v>4.2149214499999997E-2</v>
      </c>
      <c r="AL1256" s="104">
        <v>4.2149214499999997E-2</v>
      </c>
    </row>
    <row r="1257" spans="1:38" x14ac:dyDescent="0.25">
      <c r="A1257" s="71">
        <v>2006</v>
      </c>
      <c r="B1257" s="72">
        <v>12</v>
      </c>
      <c r="C1257" s="89">
        <v>0.76628598999999997</v>
      </c>
      <c r="D1257" s="90">
        <v>0.56987006600000001</v>
      </c>
      <c r="E1257" s="102">
        <v>3.4950564511018007</v>
      </c>
      <c r="F1257" s="89">
        <v>0.13858212</v>
      </c>
      <c r="G1257" s="90">
        <v>0.120944752</v>
      </c>
      <c r="H1257" s="102">
        <v>0.81719293064636567</v>
      </c>
      <c r="I1257" s="89">
        <v>7.1080470000000007E-2</v>
      </c>
      <c r="J1257" s="90">
        <v>1.2930970055</v>
      </c>
      <c r="K1257" s="102">
        <v>3.900219489006115</v>
      </c>
      <c r="L1257" s="89">
        <v>1.5801579999999999E-2</v>
      </c>
      <c r="M1257" s="90">
        <v>4.3539353500000003E-2</v>
      </c>
      <c r="N1257" s="102">
        <v>0.25893987338040259</v>
      </c>
      <c r="O1257" s="89">
        <v>6.1297467071935155E-4</v>
      </c>
      <c r="P1257" s="90">
        <v>8.5430352921310362E-4</v>
      </c>
      <c r="Q1257" s="102">
        <v>2.6503236628666223E-3</v>
      </c>
      <c r="R1257" s="89">
        <v>7.2521479229989872E-4</v>
      </c>
      <c r="S1257" s="90">
        <v>1.0107279635258358E-3</v>
      </c>
      <c r="T1257" s="102">
        <v>3.294942911622389E-3</v>
      </c>
      <c r="U1257" s="89">
        <v>1.7048359999999999E-3</v>
      </c>
      <c r="V1257" s="90">
        <v>2.8679224099999998E-3</v>
      </c>
      <c r="W1257" s="102">
        <v>2.8871252002999975E-2</v>
      </c>
      <c r="X1257" s="89">
        <v>4.8516020000000001E-4</v>
      </c>
      <c r="Y1257" s="90">
        <v>4.3612213999999998E-4</v>
      </c>
      <c r="Z1257" s="102">
        <v>5.3763225817893938E-3</v>
      </c>
      <c r="AA1257" s="89">
        <v>2.7708277999999999E-3</v>
      </c>
      <c r="AB1257" s="90">
        <v>1.72489867E-3</v>
      </c>
      <c r="AC1257" s="102">
        <v>6.3618243829817083E-3</v>
      </c>
      <c r="AD1257" s="89">
        <v>1.2468399999999999E-3</v>
      </c>
      <c r="AE1257" s="90">
        <v>8.8751653000000003E-4</v>
      </c>
      <c r="AF1257" s="102">
        <v>2.3690188326953637E-3</v>
      </c>
      <c r="AG1257" s="89">
        <v>5.3491605999999997E-3</v>
      </c>
      <c r="AH1257" s="90">
        <v>8.0154450150000008E-3</v>
      </c>
      <c r="AI1257" s="102">
        <v>6.3513428986290657E-2</v>
      </c>
      <c r="AJ1257" s="89">
        <v>9.3009300000000007E-3</v>
      </c>
      <c r="AK1257" s="90">
        <v>4.2149214499999997E-2</v>
      </c>
      <c r="AL1257" s="104">
        <v>4.2149214499999997E-2</v>
      </c>
    </row>
    <row r="1258" spans="1:38" x14ac:dyDescent="0.25">
      <c r="A1258" s="71">
        <v>2006</v>
      </c>
      <c r="B1258" s="72">
        <v>13</v>
      </c>
      <c r="C1258" s="89">
        <v>0.79794217000000001</v>
      </c>
      <c r="D1258" s="90">
        <v>0.57457032299999999</v>
      </c>
      <c r="E1258" s="102">
        <v>3.4884715959236474</v>
      </c>
      <c r="F1258" s="89">
        <v>0.14580240999999999</v>
      </c>
      <c r="G1258" s="90">
        <v>0.12383585</v>
      </c>
      <c r="H1258" s="102">
        <v>0.82147109927799677</v>
      </c>
      <c r="I1258" s="89">
        <v>7.2553599999999996E-2</v>
      </c>
      <c r="J1258" s="90">
        <v>1.2947504045</v>
      </c>
      <c r="K1258" s="102">
        <v>3.9063314963158402</v>
      </c>
      <c r="L1258" s="89">
        <v>1.5801579999999999E-2</v>
      </c>
      <c r="M1258" s="90">
        <v>4.3539353500000003E-2</v>
      </c>
      <c r="N1258" s="102">
        <v>0.25914175741666062</v>
      </c>
      <c r="O1258" s="89">
        <v>6.1297467071935155E-4</v>
      </c>
      <c r="P1258" s="90">
        <v>8.5430352921310362E-4</v>
      </c>
      <c r="Q1258" s="102">
        <v>2.6641996676330872E-3</v>
      </c>
      <c r="R1258" s="89">
        <v>7.2521479229989872E-4</v>
      </c>
      <c r="S1258" s="90">
        <v>1.0107279635258358E-3</v>
      </c>
      <c r="T1258" s="102">
        <v>3.3459159776444898E-3</v>
      </c>
      <c r="U1258" s="89">
        <v>1.7940835000000001E-3</v>
      </c>
      <c r="V1258" s="90">
        <v>2.9098809199999999E-3</v>
      </c>
      <c r="W1258" s="102">
        <v>2.9022387128835644E-2</v>
      </c>
      <c r="X1258" s="89">
        <v>5.0991250000000001E-4</v>
      </c>
      <c r="Y1258" s="90">
        <v>4.4659425E-4</v>
      </c>
      <c r="Z1258" s="102">
        <v>5.4044737426304015E-3</v>
      </c>
      <c r="AA1258" s="89">
        <v>2.9158925E-3</v>
      </c>
      <c r="AB1258" s="90">
        <v>1.78003862E-3</v>
      </c>
      <c r="AC1258" s="102">
        <v>6.3951303964881589E-3</v>
      </c>
      <c r="AD1258" s="89">
        <v>1.3126259000000001E-3</v>
      </c>
      <c r="AE1258" s="90">
        <v>9.1275603000000002E-4</v>
      </c>
      <c r="AF1258" s="102">
        <v>2.3814252715182011E-3</v>
      </c>
      <c r="AG1258" s="89">
        <v>5.6287973000000002E-3</v>
      </c>
      <c r="AH1258" s="90">
        <v>8.1420782100000005E-3</v>
      </c>
      <c r="AI1258" s="102">
        <v>6.3845963848067414E-2</v>
      </c>
      <c r="AJ1258" s="89">
        <v>9.3009300000000007E-3</v>
      </c>
      <c r="AK1258" s="90">
        <v>4.2149214499999997E-2</v>
      </c>
      <c r="AL1258" s="104">
        <v>4.2149214499999997E-2</v>
      </c>
    </row>
    <row r="1259" spans="1:38" x14ac:dyDescent="0.25">
      <c r="A1259" s="71">
        <v>2006</v>
      </c>
      <c r="B1259" s="72">
        <v>14</v>
      </c>
      <c r="C1259" s="89">
        <v>0.83047024999999997</v>
      </c>
      <c r="D1259" s="90">
        <v>0.57936980049999998</v>
      </c>
      <c r="E1259" s="102">
        <v>3.4951090735203523</v>
      </c>
      <c r="F1259" s="89">
        <v>0.15313124</v>
      </c>
      <c r="G1259" s="90">
        <v>0.1267777185</v>
      </c>
      <c r="H1259" s="102">
        <v>0.82669750628822136</v>
      </c>
      <c r="I1259" s="89">
        <v>7.3942740000000007E-2</v>
      </c>
      <c r="J1259" s="90">
        <v>1.296280952</v>
      </c>
      <c r="K1259" s="102">
        <v>3.9202896317972149</v>
      </c>
      <c r="L1259" s="89">
        <v>1.5801579999999999E-2</v>
      </c>
      <c r="M1259" s="90">
        <v>4.3539353500000003E-2</v>
      </c>
      <c r="N1259" s="102">
        <v>0.25935381133838298</v>
      </c>
      <c r="O1259" s="89">
        <v>6.1297467071935155E-4</v>
      </c>
      <c r="P1259" s="90">
        <v>8.5430352921310362E-4</v>
      </c>
      <c r="Q1259" s="102">
        <v>2.681150415608612E-3</v>
      </c>
      <c r="R1259" s="89">
        <v>7.2521479229989872E-4</v>
      </c>
      <c r="S1259" s="90">
        <v>1.0107279635258358E-3</v>
      </c>
      <c r="T1259" s="102">
        <v>3.399702492750139E-3</v>
      </c>
      <c r="U1259" s="89">
        <v>1.8834416E-3</v>
      </c>
      <c r="V1259" s="90">
        <v>2.9514793650000002E-3</v>
      </c>
      <c r="W1259" s="102">
        <v>2.920704547052725E-2</v>
      </c>
      <c r="X1259" s="89">
        <v>5.3637409999999998E-4</v>
      </c>
      <c r="Y1259" s="90">
        <v>4.5693864500000002E-4</v>
      </c>
      <c r="Z1259" s="102">
        <v>5.438858983066128E-3</v>
      </c>
      <c r="AA1259" s="89">
        <v>3.0627255999999999E-3</v>
      </c>
      <c r="AB1259" s="90">
        <v>1.8356748000000001E-3</v>
      </c>
      <c r="AC1259" s="102">
        <v>6.4358191503012616E-3</v>
      </c>
      <c r="AD1259" s="89">
        <v>1.3780202000000001E-3</v>
      </c>
      <c r="AE1259" s="90">
        <v>9.3822903500000003E-4</v>
      </c>
      <c r="AF1259" s="102">
        <v>2.3965728068606972E-3</v>
      </c>
      <c r="AG1259" s="89">
        <v>5.9107513000000002E-3</v>
      </c>
      <c r="AH1259" s="90">
        <v>8.2691577500000005E-3</v>
      </c>
      <c r="AI1259" s="102">
        <v>6.4252183826424059E-2</v>
      </c>
      <c r="AJ1259" s="89">
        <v>9.3009300000000007E-3</v>
      </c>
      <c r="AK1259" s="90">
        <v>4.2149214499999997E-2</v>
      </c>
      <c r="AL1259" s="104">
        <v>4.2149214499999997E-2</v>
      </c>
    </row>
    <row r="1260" spans="1:38" x14ac:dyDescent="0.25">
      <c r="A1260" s="71">
        <v>2006</v>
      </c>
      <c r="B1260" s="72">
        <v>15</v>
      </c>
      <c r="C1260" s="89">
        <v>0.86383304000000005</v>
      </c>
      <c r="D1260" s="90">
        <v>0.58431315500000003</v>
      </c>
      <c r="E1260" s="102">
        <v>3.5020866605546015</v>
      </c>
      <c r="F1260" s="89">
        <v>0.16054404</v>
      </c>
      <c r="G1260" s="90">
        <v>0.12978466550000001</v>
      </c>
      <c r="H1260" s="102">
        <v>0.83219090270844276</v>
      </c>
      <c r="I1260" s="89">
        <v>7.5284619999999997E-2</v>
      </c>
      <c r="J1260" s="90">
        <v>1.2977265044999999</v>
      </c>
      <c r="K1260" s="102">
        <v>3.9349781162870201</v>
      </c>
      <c r="L1260" s="89">
        <v>1.5801579999999999E-2</v>
      </c>
      <c r="M1260" s="90">
        <v>4.3539353500000003E-2</v>
      </c>
      <c r="N1260" s="102">
        <v>0.25957762071866214</v>
      </c>
      <c r="O1260" s="89">
        <v>6.1297467071935155E-4</v>
      </c>
      <c r="P1260" s="90">
        <v>8.5430352921310362E-4</v>
      </c>
      <c r="Q1260" s="102">
        <v>2.7022487564124544E-3</v>
      </c>
      <c r="R1260" s="89">
        <v>7.2521479229989872E-4</v>
      </c>
      <c r="S1260" s="90">
        <v>1.0107279635258358E-3</v>
      </c>
      <c r="T1260" s="102">
        <v>3.4562420595300601E-3</v>
      </c>
      <c r="U1260" s="89">
        <v>1.9745088000000001E-3</v>
      </c>
      <c r="V1260" s="90">
        <v>2.993723175E-3</v>
      </c>
      <c r="W1260" s="102">
        <v>2.9401124786780527E-2</v>
      </c>
      <c r="X1260" s="89">
        <v>5.6220740000000003E-4</v>
      </c>
      <c r="Y1260" s="90">
        <v>4.6750945E-4</v>
      </c>
      <c r="Z1260" s="102">
        <v>5.4749818500694188E-3</v>
      </c>
      <c r="AA1260" s="89">
        <v>3.2100067999999999E-3</v>
      </c>
      <c r="AB1260" s="90">
        <v>1.8931015899999999E-3</v>
      </c>
      <c r="AC1260" s="102">
        <v>6.478576995965493E-3</v>
      </c>
      <c r="AD1260" s="89">
        <v>1.4447268E-3</v>
      </c>
      <c r="AE1260" s="90">
        <v>9.6451500499999997E-4</v>
      </c>
      <c r="AF1260" s="102">
        <v>2.4124967552553323E-3</v>
      </c>
      <c r="AG1260" s="89">
        <v>6.1957957999999999E-3</v>
      </c>
      <c r="AH1260" s="90">
        <v>8.3975625499999994E-3</v>
      </c>
      <c r="AI1260" s="102">
        <v>6.4678941052127584E-2</v>
      </c>
      <c r="AJ1260" s="89">
        <v>9.3009300000000007E-3</v>
      </c>
      <c r="AK1260" s="90">
        <v>4.2149214499999997E-2</v>
      </c>
      <c r="AL1260" s="104">
        <v>4.2149214499999997E-2</v>
      </c>
    </row>
    <row r="1261" spans="1:38" x14ac:dyDescent="0.25">
      <c r="A1261" s="71">
        <v>2006</v>
      </c>
      <c r="B1261" s="72">
        <v>16</v>
      </c>
      <c r="C1261" s="89">
        <v>0.89825962000000004</v>
      </c>
      <c r="D1261" s="90">
        <v>0.58938629399999998</v>
      </c>
      <c r="E1261" s="102">
        <v>3.5093512520528858</v>
      </c>
      <c r="F1261" s="89">
        <v>0.16799354999999999</v>
      </c>
      <c r="G1261" s="90">
        <v>0.13285446349999999</v>
      </c>
      <c r="H1261" s="102">
        <v>0.83790277574376026</v>
      </c>
      <c r="I1261" s="89">
        <v>7.6610479999999995E-2</v>
      </c>
      <c r="J1261" s="90">
        <v>1.2991092845000001</v>
      </c>
      <c r="K1261" s="102">
        <v>3.9502559128284478</v>
      </c>
      <c r="L1261" s="89">
        <v>1.5801579999999999E-2</v>
      </c>
      <c r="M1261" s="90">
        <v>4.3539353500000003E-2</v>
      </c>
      <c r="N1261" s="102">
        <v>0.2598102406845581</v>
      </c>
      <c r="O1261" s="89">
        <v>6.1297467071935155E-4</v>
      </c>
      <c r="P1261" s="90">
        <v>8.5430352921310362E-4</v>
      </c>
      <c r="Q1261" s="102">
        <v>2.7207990759117455E-3</v>
      </c>
      <c r="R1261" s="89">
        <v>7.2521479229989872E-4</v>
      </c>
      <c r="S1261" s="90">
        <v>1.0107279635258358E-3</v>
      </c>
      <c r="T1261" s="102">
        <v>3.5150209899572913E-3</v>
      </c>
      <c r="U1261" s="89">
        <v>2.0664750999999999E-3</v>
      </c>
      <c r="V1261" s="90">
        <v>3.0361863300000002E-3</v>
      </c>
      <c r="W1261" s="102">
        <v>2.9602930147233426E-2</v>
      </c>
      <c r="X1261" s="89">
        <v>5.8866889999999996E-4</v>
      </c>
      <c r="Y1261" s="90">
        <v>4.7827979499999999E-4</v>
      </c>
      <c r="Z1261" s="102">
        <v>5.5125770340820369E-3</v>
      </c>
      <c r="AA1261" s="89">
        <v>3.3603984999999999E-3</v>
      </c>
      <c r="AB1261" s="90">
        <v>1.9522628249999999E-3</v>
      </c>
      <c r="AC1261" s="102">
        <v>6.5230526637531433E-3</v>
      </c>
      <c r="AD1261" s="89">
        <v>1.5122315999999999E-3</v>
      </c>
      <c r="AE1261" s="90">
        <v>9.9150236000000009E-4</v>
      </c>
      <c r="AF1261" s="102">
        <v>2.4290562020602303E-3</v>
      </c>
      <c r="AG1261" s="89">
        <v>6.4848967000000002E-3</v>
      </c>
      <c r="AH1261" s="90">
        <v>8.5278168600000006E-3</v>
      </c>
      <c r="AI1261" s="102">
        <v>6.5123053364522815E-2</v>
      </c>
      <c r="AJ1261" s="89">
        <v>9.3009300000000007E-3</v>
      </c>
      <c r="AK1261" s="90">
        <v>4.2149214499999997E-2</v>
      </c>
      <c r="AL1261" s="104">
        <v>4.2149214499999997E-2</v>
      </c>
    </row>
    <row r="1262" spans="1:38" x14ac:dyDescent="0.25">
      <c r="A1262" s="71">
        <v>2006</v>
      </c>
      <c r="B1262" s="72">
        <v>17</v>
      </c>
      <c r="C1262" s="89">
        <v>0.93371795000000002</v>
      </c>
      <c r="D1262" s="90">
        <v>0.59471948750000003</v>
      </c>
      <c r="E1262" s="102">
        <v>3.5168256196087877</v>
      </c>
      <c r="F1262" s="89">
        <v>0.17561992000000001</v>
      </c>
      <c r="G1262" s="90">
        <v>0.136018527</v>
      </c>
      <c r="H1262" s="102">
        <v>0.84378542415154789</v>
      </c>
      <c r="I1262" s="89">
        <v>7.7936329999999998E-2</v>
      </c>
      <c r="J1262" s="90">
        <v>1.3004159415000001</v>
      </c>
      <c r="K1262" s="102">
        <v>3.9659764190035918</v>
      </c>
      <c r="L1262" s="89">
        <v>1.5801579999999999E-2</v>
      </c>
      <c r="M1262" s="90">
        <v>4.3539353500000003E-2</v>
      </c>
      <c r="N1262" s="102">
        <v>0.26004900125293562</v>
      </c>
      <c r="O1262" s="89">
        <v>6.1297467071935155E-4</v>
      </c>
      <c r="P1262" s="90">
        <v>8.5430352921310362E-4</v>
      </c>
      <c r="Q1262" s="102">
        <v>2.7399021152092061E-3</v>
      </c>
      <c r="R1262" s="89">
        <v>7.2521479229989872E-4</v>
      </c>
      <c r="S1262" s="90">
        <v>1.0107279635258358E-3</v>
      </c>
      <c r="T1262" s="102">
        <v>3.5755466658727295E-3</v>
      </c>
      <c r="U1262" s="89">
        <v>2.1605222999999999E-3</v>
      </c>
      <c r="V1262" s="90">
        <v>3.079703435E-3</v>
      </c>
      <c r="W1262" s="102">
        <v>2.9810780110266947E-2</v>
      </c>
      <c r="X1262" s="89">
        <v>6.1437160000000005E-4</v>
      </c>
      <c r="Y1262" s="90">
        <v>4.8928613500000002E-4</v>
      </c>
      <c r="Z1262" s="102">
        <v>5.5512706427096326E-3</v>
      </c>
      <c r="AA1262" s="89">
        <v>3.5118710000000002E-3</v>
      </c>
      <c r="AB1262" s="90">
        <v>2.013752685E-3</v>
      </c>
      <c r="AC1262" s="102">
        <v>6.5688455502115198E-3</v>
      </c>
      <c r="AD1262" s="89">
        <v>1.5800486999999999E-3</v>
      </c>
      <c r="AE1262" s="90">
        <v>1.01938968E-3</v>
      </c>
      <c r="AF1262" s="102">
        <v>2.4461090951289287E-3</v>
      </c>
      <c r="AG1262" s="89">
        <v>6.7784795999999998E-3</v>
      </c>
      <c r="AH1262" s="90">
        <v>8.6607479599999995E-3</v>
      </c>
      <c r="AI1262" s="102">
        <v>6.5580263041083497E-2</v>
      </c>
      <c r="AJ1262" s="89">
        <v>9.3009300000000007E-3</v>
      </c>
      <c r="AK1262" s="90">
        <v>4.2149214499999997E-2</v>
      </c>
      <c r="AL1262" s="104">
        <v>4.2149214499999997E-2</v>
      </c>
    </row>
    <row r="1263" spans="1:38" x14ac:dyDescent="0.25">
      <c r="A1263" s="71">
        <v>2006</v>
      </c>
      <c r="B1263" s="72">
        <v>18</v>
      </c>
      <c r="C1263" s="89">
        <v>0.97027976999999999</v>
      </c>
      <c r="D1263" s="90">
        <v>0.60024281950000002</v>
      </c>
      <c r="E1263" s="102">
        <v>3.5179205518320038</v>
      </c>
      <c r="F1263" s="89">
        <v>0.18338049000000001</v>
      </c>
      <c r="G1263" s="90">
        <v>0.13932633550000001</v>
      </c>
      <c r="H1263" s="102">
        <v>0.8493827576812224</v>
      </c>
      <c r="I1263" s="89">
        <v>7.9141020000000006E-2</v>
      </c>
      <c r="J1263" s="90">
        <v>1.3016335425000001</v>
      </c>
      <c r="K1263" s="102">
        <v>3.9782892132403842</v>
      </c>
      <c r="L1263" s="89">
        <v>1.5801579999999999E-2</v>
      </c>
      <c r="M1263" s="90">
        <v>4.3539353500000003E-2</v>
      </c>
      <c r="N1263" s="102">
        <v>0.26029044613415131</v>
      </c>
      <c r="O1263" s="89">
        <v>6.1297467071935155E-4</v>
      </c>
      <c r="P1263" s="90">
        <v>8.5430352921310362E-4</v>
      </c>
      <c r="Q1263" s="102">
        <v>2.7580762842532337E-3</v>
      </c>
      <c r="R1263" s="89">
        <v>7.2521479229989872E-4</v>
      </c>
      <c r="S1263" s="90">
        <v>1.0107279635258358E-3</v>
      </c>
      <c r="T1263" s="102">
        <v>3.6365926928322023E-3</v>
      </c>
      <c r="U1263" s="89">
        <v>2.2554092E-3</v>
      </c>
      <c r="V1263" s="90">
        <v>3.1243103700000002E-3</v>
      </c>
      <c r="W1263" s="102">
        <v>3.0008552363572829E-2</v>
      </c>
      <c r="X1263" s="89">
        <v>6.4173219999999996E-4</v>
      </c>
      <c r="Y1263" s="90">
        <v>5.0096316999999997E-4</v>
      </c>
      <c r="Z1263" s="102">
        <v>5.5881030976352355E-3</v>
      </c>
      <c r="AA1263" s="89">
        <v>3.6669518000000002E-3</v>
      </c>
      <c r="AB1263" s="90">
        <v>2.077654855E-3</v>
      </c>
      <c r="AC1263" s="102">
        <v>6.6124343322279512E-3</v>
      </c>
      <c r="AD1263" s="89">
        <v>1.6498909000000001E-3</v>
      </c>
      <c r="AE1263" s="90">
        <v>1.0486529950000001E-3</v>
      </c>
      <c r="AF1263" s="102">
        <v>2.462338814539063E-3</v>
      </c>
      <c r="AG1263" s="89">
        <v>7.0772494E-3</v>
      </c>
      <c r="AH1263" s="90">
        <v>8.7975415749999997E-3</v>
      </c>
      <c r="AI1263" s="102">
        <v>6.6015280714606536E-2</v>
      </c>
      <c r="AJ1263" s="89">
        <v>9.3009300000000007E-3</v>
      </c>
      <c r="AK1263" s="90">
        <v>4.2149214499999997E-2</v>
      </c>
      <c r="AL1263" s="104">
        <v>4.2149214499999997E-2</v>
      </c>
    </row>
    <row r="1264" spans="1:38" x14ac:dyDescent="0.25">
      <c r="A1264" s="71">
        <v>2006</v>
      </c>
      <c r="B1264" s="72">
        <v>19</v>
      </c>
      <c r="C1264" s="89">
        <v>1.00818684</v>
      </c>
      <c r="D1264" s="90">
        <v>0.60605025800000001</v>
      </c>
      <c r="E1264" s="102">
        <v>3.5254470867931098</v>
      </c>
      <c r="F1264" s="89">
        <v>0.19124915000000001</v>
      </c>
      <c r="G1264" s="90">
        <v>0.14277226800000001</v>
      </c>
      <c r="H1264" s="102">
        <v>0.85530870815428839</v>
      </c>
      <c r="I1264" s="89">
        <v>8.0369830000000003E-2</v>
      </c>
      <c r="J1264" s="90">
        <v>1.3028225250000001</v>
      </c>
      <c r="K1264" s="102">
        <v>3.9941158264076093</v>
      </c>
      <c r="L1264" s="89">
        <v>1.5801579999999999E-2</v>
      </c>
      <c r="M1264" s="90">
        <v>4.3539353500000003E-2</v>
      </c>
      <c r="N1264" s="102">
        <v>0.26053157087539186</v>
      </c>
      <c r="O1264" s="89">
        <v>6.1297467071935155E-4</v>
      </c>
      <c r="P1264" s="90">
        <v>8.5430352921310362E-4</v>
      </c>
      <c r="Q1264" s="102">
        <v>2.7773234767400779E-3</v>
      </c>
      <c r="R1264" s="89">
        <v>7.2521479229989872E-4</v>
      </c>
      <c r="S1264" s="90">
        <v>1.0107279635258358E-3</v>
      </c>
      <c r="T1264" s="102">
        <v>3.6975890311419465E-3</v>
      </c>
      <c r="U1264" s="89">
        <v>2.3524066999999998E-3</v>
      </c>
      <c r="V1264" s="90">
        <v>3.1700399350000001E-3</v>
      </c>
      <c r="W1264" s="102">
        <v>3.0217880728110911E-2</v>
      </c>
      <c r="X1264" s="89">
        <v>6.6993260000000002E-4</v>
      </c>
      <c r="Y1264" s="90">
        <v>5.1299102E-4</v>
      </c>
      <c r="Z1264" s="102">
        <v>5.6270964938899253E-3</v>
      </c>
      <c r="AA1264" s="89">
        <v>3.8257714000000001E-3</v>
      </c>
      <c r="AB1264" s="90">
        <v>2.1447778999999999E-3</v>
      </c>
      <c r="AC1264" s="102">
        <v>6.6585621338136987E-3</v>
      </c>
      <c r="AD1264" s="89">
        <v>1.7213459999999999E-3</v>
      </c>
      <c r="AE1264" s="90">
        <v>1.0789393350000001E-3</v>
      </c>
      <c r="AF1264" s="102">
        <v>2.4795185520197229E-3</v>
      </c>
      <c r="AG1264" s="89">
        <v>7.3827084000000001E-3</v>
      </c>
      <c r="AH1264" s="90">
        <v>8.9389674649999994E-3</v>
      </c>
      <c r="AI1264" s="102">
        <v>6.6475940925080787E-2</v>
      </c>
      <c r="AJ1264" s="89">
        <v>9.3009300000000007E-3</v>
      </c>
      <c r="AK1264" s="90">
        <v>4.2149214499999997E-2</v>
      </c>
      <c r="AL1264" s="104">
        <v>4.2149214499999997E-2</v>
      </c>
    </row>
    <row r="1265" spans="1:38" x14ac:dyDescent="0.25">
      <c r="A1265" s="71">
        <v>2006</v>
      </c>
      <c r="B1265" s="72">
        <v>20</v>
      </c>
      <c r="C1265" s="89">
        <v>1.04740451</v>
      </c>
      <c r="D1265" s="90">
        <v>0.61218015400000003</v>
      </c>
      <c r="E1265" s="102">
        <v>3.5327768423700792</v>
      </c>
      <c r="F1265" s="89">
        <v>0.19933634</v>
      </c>
      <c r="G1265" s="90">
        <v>0.14637132150000001</v>
      </c>
      <c r="H1265" s="102">
        <v>0.86107789362574516</v>
      </c>
      <c r="I1265" s="89">
        <v>8.1561460000000002E-2</v>
      </c>
      <c r="J1265" s="90">
        <v>1.303987783</v>
      </c>
      <c r="K1265" s="102">
        <v>4.0095365083880772</v>
      </c>
      <c r="L1265" s="89">
        <v>1.5801579999999999E-2</v>
      </c>
      <c r="M1265" s="90">
        <v>4.3539353500000003E-2</v>
      </c>
      <c r="N1265" s="102">
        <v>0.26076614749317856</v>
      </c>
      <c r="O1265" s="89">
        <v>6.1297467071935155E-4</v>
      </c>
      <c r="P1265" s="90">
        <v>8.5430352921310362E-4</v>
      </c>
      <c r="Q1265" s="102">
        <v>2.7960582936856536E-3</v>
      </c>
      <c r="R1265" s="89">
        <v>7.2521479229989872E-4</v>
      </c>
      <c r="S1265" s="90">
        <v>1.0107279635258358E-3</v>
      </c>
      <c r="T1265" s="102">
        <v>3.7569466893815325E-3</v>
      </c>
      <c r="U1265" s="89">
        <v>2.4520620000000001E-3</v>
      </c>
      <c r="V1265" s="90">
        <v>3.21778193E-3</v>
      </c>
      <c r="W1265" s="102">
        <v>3.0421767561049601E-2</v>
      </c>
      <c r="X1265" s="89">
        <v>6.9750469999999996E-4</v>
      </c>
      <c r="Y1265" s="90">
        <v>5.2586232499999999E-4</v>
      </c>
      <c r="Z1265" s="102">
        <v>5.6650483719978464E-3</v>
      </c>
      <c r="AA1265" s="89">
        <v>3.9873297999999998E-3</v>
      </c>
      <c r="AB1265" s="90">
        <v>2.2151929899999999E-3</v>
      </c>
      <c r="AC1265" s="102">
        <v>6.7034800655114829E-3</v>
      </c>
      <c r="AD1265" s="89">
        <v>1.7937713000000001E-3</v>
      </c>
      <c r="AE1265" s="90">
        <v>1.1108922650000001E-3</v>
      </c>
      <c r="AF1265" s="102">
        <v>2.4962436181034798E-3</v>
      </c>
      <c r="AG1265" s="89">
        <v>7.6947754999999998E-3</v>
      </c>
      <c r="AH1265" s="90">
        <v>9.0863925250000005E-3</v>
      </c>
      <c r="AI1265" s="102">
        <v>6.6924375999059024E-2</v>
      </c>
      <c r="AJ1265" s="89">
        <v>9.3009300000000007E-3</v>
      </c>
      <c r="AK1265" s="90">
        <v>4.2149214499999997E-2</v>
      </c>
      <c r="AL1265" s="104">
        <v>4.2149214499999997E-2</v>
      </c>
    </row>
    <row r="1266" spans="1:38" x14ac:dyDescent="0.25">
      <c r="A1266" s="71">
        <v>2006</v>
      </c>
      <c r="B1266" s="72">
        <v>21</v>
      </c>
      <c r="C1266" s="89">
        <v>1.08817293</v>
      </c>
      <c r="D1266" s="90">
        <v>0.61866694850000004</v>
      </c>
      <c r="E1266" s="102">
        <v>3.5396389766649734</v>
      </c>
      <c r="F1266" s="89">
        <v>0.20769193</v>
      </c>
      <c r="G1266" s="90">
        <v>0.150195354</v>
      </c>
      <c r="H1266" s="102">
        <v>0.86647616967977825</v>
      </c>
      <c r="I1266" s="89">
        <v>8.2690260000000002E-2</v>
      </c>
      <c r="J1266" s="90">
        <v>1.3051139700000001</v>
      </c>
      <c r="K1266" s="102">
        <v>4.0239623193956326</v>
      </c>
      <c r="L1266" s="89">
        <v>1.5801579999999999E-2</v>
      </c>
      <c r="M1266" s="90">
        <v>4.3539353500000003E-2</v>
      </c>
      <c r="N1266" s="102">
        <v>0.26098564194867768</v>
      </c>
      <c r="O1266" s="89">
        <v>6.1297467071935155E-4</v>
      </c>
      <c r="P1266" s="90">
        <v>8.5430352921310362E-4</v>
      </c>
      <c r="Q1266" s="102">
        <v>2.8135914262160449E-3</v>
      </c>
      <c r="R1266" s="89">
        <v>7.2521479229989872E-4</v>
      </c>
      <c r="S1266" s="90">
        <v>1.0107279635258358E-3</v>
      </c>
      <c r="T1266" s="102">
        <v>3.8124837199140058E-3</v>
      </c>
      <c r="U1266" s="89">
        <v>2.5546677999999999E-3</v>
      </c>
      <c r="V1266" s="90">
        <v>3.2674263E-3</v>
      </c>
      <c r="W1266" s="102">
        <v>3.0612403678249616E-2</v>
      </c>
      <c r="X1266" s="89">
        <v>7.2654930000000005E-4</v>
      </c>
      <c r="Y1266" s="90">
        <v>5.3908300499999997E-4</v>
      </c>
      <c r="Z1266" s="102">
        <v>5.7005578544922619E-3</v>
      </c>
      <c r="AA1266" s="89">
        <v>4.1528386E-3</v>
      </c>
      <c r="AB1266" s="90">
        <v>2.2894482850000001E-3</v>
      </c>
      <c r="AC1266" s="102">
        <v>6.7454957816225182E-3</v>
      </c>
      <c r="AD1266" s="89">
        <v>1.8685934999999999E-3</v>
      </c>
      <c r="AE1266" s="90">
        <v>1.1447654199999999E-3</v>
      </c>
      <c r="AF1266" s="102">
        <v>2.5118886266569376E-3</v>
      </c>
      <c r="AG1266" s="89">
        <v>8.0150043999999993E-3</v>
      </c>
      <c r="AH1266" s="90">
        <v>9.2403351250000005E-3</v>
      </c>
      <c r="AI1266" s="102">
        <v>6.7343814618720008E-2</v>
      </c>
      <c r="AJ1266" s="89">
        <v>9.3009300000000007E-3</v>
      </c>
      <c r="AK1266" s="90">
        <v>4.2149214499999997E-2</v>
      </c>
      <c r="AL1266" s="104">
        <v>4.2149214499999997E-2</v>
      </c>
    </row>
    <row r="1267" spans="1:38" x14ac:dyDescent="0.25">
      <c r="A1267" s="71">
        <v>2006</v>
      </c>
      <c r="B1267" s="72">
        <v>22</v>
      </c>
      <c r="C1267" s="89">
        <v>1.1303363799999999</v>
      </c>
      <c r="D1267" s="90">
        <v>0.62551639400000003</v>
      </c>
      <c r="E1267" s="102">
        <v>3.5457628648290278</v>
      </c>
      <c r="F1267" s="89">
        <v>0.21613742999999999</v>
      </c>
      <c r="G1267" s="90">
        <v>0.154166729</v>
      </c>
      <c r="H1267" s="102">
        <v>0.87130394123515442</v>
      </c>
      <c r="I1267" s="89">
        <v>8.3832110000000001E-2</v>
      </c>
      <c r="J1267" s="90">
        <v>1.3062066539999999</v>
      </c>
      <c r="K1267" s="102">
        <v>4.0368626495929361</v>
      </c>
      <c r="L1267" s="89">
        <v>1.5801579999999999E-2</v>
      </c>
      <c r="M1267" s="90">
        <v>4.3539353500000003E-2</v>
      </c>
      <c r="N1267" s="102">
        <v>0.26118255360062215</v>
      </c>
      <c r="O1267" s="89">
        <v>6.1297467071935155E-4</v>
      </c>
      <c r="P1267" s="90">
        <v>8.5430352921310362E-4</v>
      </c>
      <c r="Q1267" s="102">
        <v>2.8292602202708993E-3</v>
      </c>
      <c r="R1267" s="89">
        <v>7.2521479229989872E-4</v>
      </c>
      <c r="S1267" s="90">
        <v>1.0107279635258358E-3</v>
      </c>
      <c r="T1267" s="102">
        <v>3.8621447036466948E-3</v>
      </c>
      <c r="U1267" s="89">
        <v>2.6589313999999999E-3</v>
      </c>
      <c r="V1267" s="90">
        <v>3.3195502699999999E-3</v>
      </c>
      <c r="W1267" s="102">
        <v>3.0782946398361474E-2</v>
      </c>
      <c r="X1267" s="89">
        <v>7.5664880000000001E-4</v>
      </c>
      <c r="Y1267" s="90">
        <v>5.5316622999999996E-4</v>
      </c>
      <c r="Z1267" s="102">
        <v>5.7323097396296211E-3</v>
      </c>
      <c r="AA1267" s="89">
        <v>4.3232167000000002E-3</v>
      </c>
      <c r="AB1267" s="90">
        <v>2.3684173299999998E-3</v>
      </c>
      <c r="AC1267" s="102">
        <v>6.7830692251064952E-3</v>
      </c>
      <c r="AD1267" s="89">
        <v>1.9451294E-3</v>
      </c>
      <c r="AE1267" s="90">
        <v>1.180294195E-3</v>
      </c>
      <c r="AF1267" s="102">
        <v>2.5258860118329658E-3</v>
      </c>
      <c r="AG1267" s="89">
        <v>8.3437405999999999E-3</v>
      </c>
      <c r="AH1267" s="90">
        <v>9.4017766650000001E-3</v>
      </c>
      <c r="AI1267" s="102">
        <v>6.7719066342737388E-2</v>
      </c>
      <c r="AJ1267" s="89">
        <v>9.3009300000000007E-3</v>
      </c>
      <c r="AK1267" s="90">
        <v>4.2149214499999997E-2</v>
      </c>
      <c r="AL1267" s="104">
        <v>4.2149214499999997E-2</v>
      </c>
    </row>
    <row r="1268" spans="1:38" x14ac:dyDescent="0.25">
      <c r="A1268" s="71">
        <v>2006</v>
      </c>
      <c r="B1268" s="72">
        <v>23</v>
      </c>
      <c r="C1268" s="89">
        <v>1.1743606600000001</v>
      </c>
      <c r="D1268" s="90">
        <v>0.63285842749999999</v>
      </c>
      <c r="E1268" s="102">
        <v>3.550826509792774</v>
      </c>
      <c r="F1268" s="89">
        <v>0.22495088999999999</v>
      </c>
      <c r="G1268" s="90">
        <v>0.15844432250000001</v>
      </c>
      <c r="H1268" s="102">
        <v>0.87527987442202571</v>
      </c>
      <c r="I1268" s="89">
        <v>8.4910680000000002E-2</v>
      </c>
      <c r="J1268" s="90">
        <v>1.3073016390000001</v>
      </c>
      <c r="K1268" s="102">
        <v>4.0474987992154716</v>
      </c>
      <c r="L1268" s="89">
        <v>1.5801579999999999E-2</v>
      </c>
      <c r="M1268" s="90">
        <v>4.3539353500000003E-2</v>
      </c>
      <c r="N1268" s="102">
        <v>0.26134405516644676</v>
      </c>
      <c r="O1268" s="89">
        <v>6.1297467071935155E-4</v>
      </c>
      <c r="P1268" s="90">
        <v>8.5430352921310362E-4</v>
      </c>
      <c r="Q1268" s="102">
        <v>2.8421726097114025E-3</v>
      </c>
      <c r="R1268" s="89">
        <v>7.2521479229989872E-4</v>
      </c>
      <c r="S1268" s="90">
        <v>1.0107279635258358E-3</v>
      </c>
      <c r="T1268" s="102">
        <v>3.9030543570234091E-3</v>
      </c>
      <c r="U1268" s="89">
        <v>2.7667485E-3</v>
      </c>
      <c r="V1268" s="90">
        <v>3.37433154E-3</v>
      </c>
      <c r="W1268" s="102">
        <v>3.0923447040513311E-2</v>
      </c>
      <c r="X1268" s="89">
        <v>7.870606E-4</v>
      </c>
      <c r="Y1268" s="90">
        <v>5.6818185500000001E-4</v>
      </c>
      <c r="Z1268" s="102">
        <v>5.7584736899166543E-3</v>
      </c>
      <c r="AA1268" s="89">
        <v>4.4987053999999997E-3</v>
      </c>
      <c r="AB1268" s="90">
        <v>2.4523067350000001E-3</v>
      </c>
      <c r="AC1268" s="102">
        <v>6.8140298961243875E-3</v>
      </c>
      <c r="AD1268" s="89">
        <v>2.0241629999999998E-3</v>
      </c>
      <c r="AE1268" s="90">
        <v>1.2183767699999999E-3</v>
      </c>
      <c r="AF1268" s="102">
        <v>2.5374134274659369E-3</v>
      </c>
      <c r="AG1268" s="89">
        <v>8.6809544999999991E-3</v>
      </c>
      <c r="AH1268" s="90">
        <v>9.5718500250000001E-3</v>
      </c>
      <c r="AI1268" s="102">
        <v>6.8028064527084084E-2</v>
      </c>
      <c r="AJ1268" s="89">
        <v>9.3009300000000007E-3</v>
      </c>
      <c r="AK1268" s="90">
        <v>4.2149214499999997E-2</v>
      </c>
      <c r="AL1268" s="104">
        <v>4.2149214499999997E-2</v>
      </c>
    </row>
    <row r="1269" spans="1:38" x14ac:dyDescent="0.25">
      <c r="A1269" s="71">
        <v>2006</v>
      </c>
      <c r="B1269" s="72">
        <v>24</v>
      </c>
      <c r="C1269" s="89">
        <v>1.2199643099999999</v>
      </c>
      <c r="D1269" s="90">
        <v>0.64065939400000005</v>
      </c>
      <c r="E1269" s="102">
        <v>3.5545711012544468</v>
      </c>
      <c r="F1269" s="89">
        <v>0.23387026999999999</v>
      </c>
      <c r="G1269" s="90">
        <v>0.16297331549999999</v>
      </c>
      <c r="H1269" s="102">
        <v>0.87822919640390085</v>
      </c>
      <c r="I1269" s="89">
        <v>8.600526E-2</v>
      </c>
      <c r="J1269" s="90">
        <v>1.3083560194999999</v>
      </c>
      <c r="K1269" s="102">
        <v>4.0554008973727296</v>
      </c>
      <c r="L1269" s="89">
        <v>1.5801579999999999E-2</v>
      </c>
      <c r="M1269" s="90">
        <v>4.3539353500000003E-2</v>
      </c>
      <c r="N1269" s="102">
        <v>0.26146421555851018</v>
      </c>
      <c r="O1269" s="89">
        <v>6.1297467071935155E-4</v>
      </c>
      <c r="P1269" s="90">
        <v>8.5430352921310362E-4</v>
      </c>
      <c r="Q1269" s="102">
        <v>2.8517505156522224E-3</v>
      </c>
      <c r="R1269" s="89">
        <v>7.2521479229989872E-4</v>
      </c>
      <c r="S1269" s="90">
        <v>1.0107279635258358E-3</v>
      </c>
      <c r="T1269" s="102">
        <v>3.9333715319486819E-3</v>
      </c>
      <c r="U1269" s="89">
        <v>2.8769625E-3</v>
      </c>
      <c r="V1269" s="90">
        <v>3.4321507700000001E-3</v>
      </c>
      <c r="W1269" s="102">
        <v>3.1027712610487548E-2</v>
      </c>
      <c r="X1269" s="89">
        <v>8.1850209999999996E-4</v>
      </c>
      <c r="Y1269" s="90">
        <v>5.8378019499999998E-4</v>
      </c>
      <c r="Z1269" s="102">
        <v>5.7778796457417739E-3</v>
      </c>
      <c r="AA1269" s="89">
        <v>4.6780633999999998E-3</v>
      </c>
      <c r="AB1269" s="90">
        <v>2.5413691199999999E-3</v>
      </c>
      <c r="AC1269" s="102">
        <v>6.8369921706605552E-3</v>
      </c>
      <c r="AD1269" s="89">
        <v>2.1050660000000001E-3</v>
      </c>
      <c r="AE1269" s="90">
        <v>1.258673845E-3</v>
      </c>
      <c r="AF1269" s="102">
        <v>2.5459600745163843E-3</v>
      </c>
      <c r="AG1269" s="89">
        <v>9.0285911999999999E-3</v>
      </c>
      <c r="AH1269" s="90">
        <v>9.7519204049999995E-3</v>
      </c>
      <c r="AI1269" s="102">
        <v>6.8257272075551795E-2</v>
      </c>
      <c r="AJ1269" s="89">
        <v>9.3009300000000007E-3</v>
      </c>
      <c r="AK1269" s="90">
        <v>4.2149214499999997E-2</v>
      </c>
      <c r="AL1269" s="104">
        <v>4.2149214499999997E-2</v>
      </c>
    </row>
    <row r="1270" spans="1:38" x14ac:dyDescent="0.25">
      <c r="A1270" s="71">
        <v>2006</v>
      </c>
      <c r="B1270" s="72">
        <v>25</v>
      </c>
      <c r="C1270" s="89">
        <v>1.2199643099999999</v>
      </c>
      <c r="D1270" s="90">
        <v>0.64065939400000005</v>
      </c>
      <c r="E1270" s="102">
        <v>3.5567279626332269</v>
      </c>
      <c r="F1270" s="89">
        <v>0.23387026999999999</v>
      </c>
      <c r="G1270" s="90">
        <v>0.16297331549999999</v>
      </c>
      <c r="H1270" s="102">
        <v>0.87993275844366992</v>
      </c>
      <c r="I1270" s="89">
        <v>8.600526E-2</v>
      </c>
      <c r="J1270" s="90">
        <v>1.3083560194999999</v>
      </c>
      <c r="K1270" s="102">
        <v>4.0599452905460716</v>
      </c>
      <c r="L1270" s="89">
        <v>1.5801579999999999E-2</v>
      </c>
      <c r="M1270" s="90">
        <v>4.3539353500000003E-2</v>
      </c>
      <c r="N1270" s="102">
        <v>0.2615325607798864</v>
      </c>
      <c r="O1270" s="89">
        <v>6.1297467071935155E-4</v>
      </c>
      <c r="P1270" s="90">
        <v>8.5430352921310362E-4</v>
      </c>
      <c r="Q1270" s="102">
        <v>2.8572826979659811E-3</v>
      </c>
      <c r="R1270" s="89">
        <v>7.2521479229989872E-4</v>
      </c>
      <c r="S1270" s="90">
        <v>1.0107279635258358E-3</v>
      </c>
      <c r="T1270" s="102">
        <v>3.9509111034224751E-3</v>
      </c>
      <c r="U1270" s="89">
        <v>2.8769625E-3</v>
      </c>
      <c r="V1270" s="90">
        <v>3.4321507700000001E-3</v>
      </c>
      <c r="W1270" s="102">
        <v>3.108785168268623E-2</v>
      </c>
      <c r="X1270" s="89">
        <v>8.1850209999999996E-4</v>
      </c>
      <c r="Y1270" s="90">
        <v>5.8378019499999998E-4</v>
      </c>
      <c r="Z1270" s="102">
        <v>5.7890886143014261E-3</v>
      </c>
      <c r="AA1270" s="89">
        <v>4.6780633999999998E-3</v>
      </c>
      <c r="AB1270" s="90">
        <v>2.5413691199999999E-3</v>
      </c>
      <c r="AC1270" s="102">
        <v>6.8502531515908446E-3</v>
      </c>
      <c r="AD1270" s="89">
        <v>2.1050660000000001E-3</v>
      </c>
      <c r="AE1270" s="90">
        <v>1.258673845E-3</v>
      </c>
      <c r="AF1270" s="102">
        <v>2.5508983275105979E-3</v>
      </c>
      <c r="AG1270" s="89">
        <v>9.0285911999999999E-3</v>
      </c>
      <c r="AH1270" s="90">
        <v>9.7519204049999995E-3</v>
      </c>
      <c r="AI1270" s="102">
        <v>6.8389719547373717E-2</v>
      </c>
      <c r="AJ1270" s="89">
        <v>9.3009300000000007E-3</v>
      </c>
      <c r="AK1270" s="90">
        <v>4.2149214499999997E-2</v>
      </c>
      <c r="AL1270" s="104">
        <v>4.2149214499999997E-2</v>
      </c>
    </row>
    <row r="1271" spans="1:38" x14ac:dyDescent="0.25">
      <c r="A1271" s="71">
        <v>2006</v>
      </c>
      <c r="B1271" s="72">
        <v>26</v>
      </c>
      <c r="C1271" s="89">
        <v>1.2199643099999999</v>
      </c>
      <c r="D1271" s="90">
        <v>0.64065939400000005</v>
      </c>
      <c r="E1271" s="102">
        <v>3.556991029347246</v>
      </c>
      <c r="F1271" s="89">
        <v>0.23387026999999999</v>
      </c>
      <c r="G1271" s="90">
        <v>0.16297331549999999</v>
      </c>
      <c r="H1271" s="102">
        <v>0.8801327937524579</v>
      </c>
      <c r="I1271" s="89">
        <v>8.600526E-2</v>
      </c>
      <c r="J1271" s="90">
        <v>1.3083560194999999</v>
      </c>
      <c r="K1271" s="102">
        <v>4.0604804320363375</v>
      </c>
      <c r="L1271" s="89">
        <v>1.5801579999999999E-2</v>
      </c>
      <c r="M1271" s="90">
        <v>4.3539353500000003E-2</v>
      </c>
      <c r="N1271" s="102">
        <v>0.26154140224069289</v>
      </c>
      <c r="O1271" s="89">
        <v>6.1297467071935155E-4</v>
      </c>
      <c r="P1271" s="90">
        <v>8.5430352921310362E-4</v>
      </c>
      <c r="Q1271" s="102">
        <v>2.8579345714119702E-3</v>
      </c>
      <c r="R1271" s="89">
        <v>7.2521479229989872E-4</v>
      </c>
      <c r="S1271" s="90">
        <v>1.0107279635258358E-3</v>
      </c>
      <c r="T1271" s="102">
        <v>3.952967439385148E-3</v>
      </c>
      <c r="U1271" s="89">
        <v>2.8769625E-3</v>
      </c>
      <c r="V1271" s="90">
        <v>3.4321507700000001E-3</v>
      </c>
      <c r="W1271" s="102">
        <v>3.1094920948280431E-2</v>
      </c>
      <c r="X1271" s="89">
        <v>8.1850209999999996E-4</v>
      </c>
      <c r="Y1271" s="90">
        <v>5.8378019499999998E-4</v>
      </c>
      <c r="Z1271" s="102">
        <v>5.7904028629796565E-3</v>
      </c>
      <c r="AA1271" s="89">
        <v>4.6780633999999998E-3</v>
      </c>
      <c r="AB1271" s="90">
        <v>2.5413691199999999E-3</v>
      </c>
      <c r="AC1271" s="102">
        <v>6.8518163736938321E-3</v>
      </c>
      <c r="AD1271" s="89">
        <v>2.1050660000000001E-3</v>
      </c>
      <c r="AE1271" s="90">
        <v>1.258673845E-3</v>
      </c>
      <c r="AF1271" s="102">
        <v>2.5514803734445778E-3</v>
      </c>
      <c r="AG1271" s="89">
        <v>9.0285911999999999E-3</v>
      </c>
      <c r="AH1271" s="90">
        <v>9.7519204049999995E-3</v>
      </c>
      <c r="AI1271" s="102">
        <v>6.8405151704491393E-2</v>
      </c>
      <c r="AJ1271" s="89">
        <v>9.3009300000000007E-3</v>
      </c>
      <c r="AK1271" s="90">
        <v>4.2149214499999997E-2</v>
      </c>
      <c r="AL1271" s="104">
        <v>4.2149214499999997E-2</v>
      </c>
    </row>
    <row r="1272" spans="1:38" x14ac:dyDescent="0.25">
      <c r="A1272" s="71">
        <v>2006</v>
      </c>
      <c r="B1272" s="72">
        <v>27</v>
      </c>
      <c r="C1272" s="89">
        <v>1.2199643099999999</v>
      </c>
      <c r="D1272" s="90">
        <v>0.64065939400000005</v>
      </c>
      <c r="E1272" s="102">
        <v>3.5567915666925378</v>
      </c>
      <c r="F1272" s="89">
        <v>0.23387026999999999</v>
      </c>
      <c r="G1272" s="90">
        <v>0.16297331549999999</v>
      </c>
      <c r="H1272" s="102">
        <v>0.87997754016268692</v>
      </c>
      <c r="I1272" s="89">
        <v>8.600526E-2</v>
      </c>
      <c r="J1272" s="90">
        <v>1.3083560194999999</v>
      </c>
      <c r="K1272" s="102">
        <v>4.0600636148534903</v>
      </c>
      <c r="L1272" s="89">
        <v>1.5801579999999999E-2</v>
      </c>
      <c r="M1272" s="90">
        <v>4.3539353500000003E-2</v>
      </c>
      <c r="N1272" s="102">
        <v>0.26153460541934315</v>
      </c>
      <c r="O1272" s="89">
        <v>6.1297467071935155E-4</v>
      </c>
      <c r="P1272" s="90">
        <v>8.5430352921310362E-4</v>
      </c>
      <c r="Q1272" s="102">
        <v>2.8574304153857009E-3</v>
      </c>
      <c r="R1272" s="89">
        <v>7.2521479229989872E-4</v>
      </c>
      <c r="S1272" s="90">
        <v>1.0107279635258358E-3</v>
      </c>
      <c r="T1272" s="102">
        <v>3.9513824350613349E-3</v>
      </c>
      <c r="U1272" s="89">
        <v>2.8769625E-3</v>
      </c>
      <c r="V1272" s="90">
        <v>3.4321507700000001E-3</v>
      </c>
      <c r="W1272" s="102">
        <v>3.1089445510991947E-2</v>
      </c>
      <c r="X1272" s="89">
        <v>8.1850209999999996E-4</v>
      </c>
      <c r="Y1272" s="90">
        <v>5.8378019499999998E-4</v>
      </c>
      <c r="Z1272" s="102">
        <v>5.7893923437389739E-3</v>
      </c>
      <c r="AA1272" s="89">
        <v>4.6780633999999998E-3</v>
      </c>
      <c r="AB1272" s="90">
        <v>2.5413691199999999E-3</v>
      </c>
      <c r="AC1272" s="102">
        <v>6.8506000911207638E-3</v>
      </c>
      <c r="AD1272" s="89">
        <v>2.1050660000000001E-3</v>
      </c>
      <c r="AE1272" s="90">
        <v>1.258673845E-3</v>
      </c>
      <c r="AF1272" s="102">
        <v>2.5510332034392037E-3</v>
      </c>
      <c r="AG1272" s="89">
        <v>9.0285911999999999E-3</v>
      </c>
      <c r="AH1272" s="90">
        <v>9.7519204049999995E-3</v>
      </c>
      <c r="AI1272" s="102">
        <v>6.8393117396607153E-2</v>
      </c>
      <c r="AJ1272" s="89">
        <v>9.3009300000000007E-3</v>
      </c>
      <c r="AK1272" s="90">
        <v>4.2149214499999997E-2</v>
      </c>
      <c r="AL1272" s="104">
        <v>4.2149214499999997E-2</v>
      </c>
    </row>
    <row r="1273" spans="1:38" x14ac:dyDescent="0.25">
      <c r="A1273" s="71">
        <v>2006</v>
      </c>
      <c r="B1273" s="72">
        <v>28</v>
      </c>
      <c r="C1273" s="89">
        <v>1.2199643099999999</v>
      </c>
      <c r="D1273" s="90">
        <v>0.64065939400000005</v>
      </c>
      <c r="E1273" s="102">
        <v>3.5566531167724951</v>
      </c>
      <c r="F1273" s="89">
        <v>0.23387026999999999</v>
      </c>
      <c r="G1273" s="90">
        <v>0.16297331549999999</v>
      </c>
      <c r="H1273" s="102">
        <v>0.87986686645791401</v>
      </c>
      <c r="I1273" s="89">
        <v>8.600526E-2</v>
      </c>
      <c r="J1273" s="90">
        <v>1.3083560194999999</v>
      </c>
      <c r="K1273" s="102">
        <v>4.059782515874244</v>
      </c>
      <c r="L1273" s="89">
        <v>1.5801579999999999E-2</v>
      </c>
      <c r="M1273" s="90">
        <v>4.3539353500000003E-2</v>
      </c>
      <c r="N1273" s="102">
        <v>0.26153049249708499</v>
      </c>
      <c r="O1273" s="89">
        <v>6.1297467071935155E-4</v>
      </c>
      <c r="P1273" s="90">
        <v>8.5430352921310362E-4</v>
      </c>
      <c r="Q1273" s="102">
        <v>2.8570699006407779E-3</v>
      </c>
      <c r="R1273" s="89">
        <v>7.2521479229989872E-4</v>
      </c>
      <c r="S1273" s="90">
        <v>1.0107279635258358E-3</v>
      </c>
      <c r="T1273" s="102">
        <v>3.9502320640390273E-3</v>
      </c>
      <c r="U1273" s="89">
        <v>2.8769625E-3</v>
      </c>
      <c r="V1273" s="90">
        <v>3.4321507700000001E-3</v>
      </c>
      <c r="W1273" s="102">
        <v>3.1085544412798129E-2</v>
      </c>
      <c r="X1273" s="89">
        <v>8.1850209999999996E-4</v>
      </c>
      <c r="Y1273" s="90">
        <v>5.8378019499999998E-4</v>
      </c>
      <c r="Z1273" s="102">
        <v>5.7886537829584172E-3</v>
      </c>
      <c r="AA1273" s="89">
        <v>4.6780633999999998E-3</v>
      </c>
      <c r="AB1273" s="90">
        <v>2.5413691199999999E-3</v>
      </c>
      <c r="AC1273" s="102">
        <v>6.8497367528699464E-3</v>
      </c>
      <c r="AD1273" s="89">
        <v>2.1050660000000001E-3</v>
      </c>
      <c r="AE1273" s="90">
        <v>1.258673845E-3</v>
      </c>
      <c r="AF1273" s="102">
        <v>2.5507108503852408E-3</v>
      </c>
      <c r="AG1273" s="89">
        <v>9.0285911999999999E-3</v>
      </c>
      <c r="AH1273" s="90">
        <v>9.7519204049999995E-3</v>
      </c>
      <c r="AI1273" s="102">
        <v>6.8384688333639851E-2</v>
      </c>
      <c r="AJ1273" s="89">
        <v>9.3009300000000007E-3</v>
      </c>
      <c r="AK1273" s="90">
        <v>4.2149214499999997E-2</v>
      </c>
      <c r="AL1273" s="104">
        <v>4.2149214499999997E-2</v>
      </c>
    </row>
    <row r="1274" spans="1:38" x14ac:dyDescent="0.25">
      <c r="A1274" s="71">
        <v>2006</v>
      </c>
      <c r="B1274" s="72">
        <v>29</v>
      </c>
      <c r="C1274" s="89">
        <v>1.2199643099999999</v>
      </c>
      <c r="D1274" s="90">
        <v>0.64065939400000005</v>
      </c>
      <c r="E1274" s="102">
        <v>3.5565342163928304</v>
      </c>
      <c r="F1274" s="89">
        <v>0.23387026999999999</v>
      </c>
      <c r="G1274" s="90">
        <v>0.16297331549999999</v>
      </c>
      <c r="H1274" s="102">
        <v>0.87978198589243206</v>
      </c>
      <c r="I1274" s="89">
        <v>8.600526E-2</v>
      </c>
      <c r="J1274" s="90">
        <v>1.3083560194999999</v>
      </c>
      <c r="K1274" s="102">
        <v>4.0595430477654029</v>
      </c>
      <c r="L1274" s="89">
        <v>1.5801579999999999E-2</v>
      </c>
      <c r="M1274" s="90">
        <v>4.3539353500000003E-2</v>
      </c>
      <c r="N1274" s="102">
        <v>0.26152637626156189</v>
      </c>
      <c r="O1274" s="89">
        <v>6.1297467071935155E-4</v>
      </c>
      <c r="P1274" s="90">
        <v>8.5430352921310362E-4</v>
      </c>
      <c r="Q1274" s="102">
        <v>2.8567964685882086E-3</v>
      </c>
      <c r="R1274" s="89">
        <v>7.2521479229989872E-4</v>
      </c>
      <c r="S1274" s="90">
        <v>1.0107279635258358E-3</v>
      </c>
      <c r="T1274" s="102">
        <v>3.9493696354864537E-3</v>
      </c>
      <c r="U1274" s="89">
        <v>2.8769625E-3</v>
      </c>
      <c r="V1274" s="90">
        <v>3.4321507700000001E-3</v>
      </c>
      <c r="W1274" s="102">
        <v>3.1082536262544227E-2</v>
      </c>
      <c r="X1274" s="89">
        <v>8.1850209999999996E-4</v>
      </c>
      <c r="Y1274" s="90">
        <v>5.8378019499999998E-4</v>
      </c>
      <c r="Z1274" s="102">
        <v>5.7880999335153879E-3</v>
      </c>
      <c r="AA1274" s="89">
        <v>4.6780633999999998E-3</v>
      </c>
      <c r="AB1274" s="90">
        <v>2.5413691199999999E-3</v>
      </c>
      <c r="AC1274" s="102">
        <v>6.8490855868360472E-3</v>
      </c>
      <c r="AD1274" s="89">
        <v>2.1050660000000001E-3</v>
      </c>
      <c r="AE1274" s="90">
        <v>1.258673845E-3</v>
      </c>
      <c r="AF1274" s="102">
        <v>2.550465613021653E-3</v>
      </c>
      <c r="AG1274" s="89">
        <v>9.0285911999999999E-3</v>
      </c>
      <c r="AH1274" s="90">
        <v>9.7519204049999995E-3</v>
      </c>
      <c r="AI1274" s="102">
        <v>6.8378098079382041E-2</v>
      </c>
      <c r="AJ1274" s="89">
        <v>9.3009300000000007E-3</v>
      </c>
      <c r="AK1274" s="90">
        <v>4.2149214499999997E-2</v>
      </c>
      <c r="AL1274" s="104">
        <v>4.2149214499999997E-2</v>
      </c>
    </row>
    <row r="1275" spans="1:38" x14ac:dyDescent="0.25">
      <c r="A1275" s="71">
        <v>2006</v>
      </c>
      <c r="B1275" s="72">
        <v>30</v>
      </c>
      <c r="C1275" s="89">
        <v>1.2199643099999999</v>
      </c>
      <c r="D1275" s="90">
        <v>0.64065939400000005</v>
      </c>
      <c r="E1275" s="102">
        <v>3.5564675824266865</v>
      </c>
      <c r="F1275" s="89">
        <v>0.23387026999999999</v>
      </c>
      <c r="G1275" s="90">
        <v>0.16297331549999999</v>
      </c>
      <c r="H1275" s="102">
        <v>0.87972260120031953</v>
      </c>
      <c r="I1275" s="89">
        <v>8.600526E-2</v>
      </c>
      <c r="J1275" s="90">
        <v>1.3083560194999999</v>
      </c>
      <c r="K1275" s="102">
        <v>4.0594018799481688</v>
      </c>
      <c r="L1275" s="89">
        <v>1.5801579999999999E-2</v>
      </c>
      <c r="M1275" s="90">
        <v>4.3539353500000003E-2</v>
      </c>
      <c r="N1275" s="102">
        <v>0.26152530475380248</v>
      </c>
      <c r="O1275" s="89">
        <v>6.1297467071935155E-4</v>
      </c>
      <c r="P1275" s="90">
        <v>8.5430352921310362E-4</v>
      </c>
      <c r="Q1275" s="102">
        <v>2.8565991965282863E-3</v>
      </c>
      <c r="R1275" s="89">
        <v>7.2521479229989872E-4</v>
      </c>
      <c r="S1275" s="90">
        <v>1.0107279635258358E-3</v>
      </c>
      <c r="T1275" s="102">
        <v>3.9487445029544026E-3</v>
      </c>
      <c r="U1275" s="89">
        <v>2.8769625E-3</v>
      </c>
      <c r="V1275" s="90">
        <v>3.4321507700000001E-3</v>
      </c>
      <c r="W1275" s="102">
        <v>3.1080429853224335E-2</v>
      </c>
      <c r="X1275" s="89">
        <v>8.1850209999999996E-4</v>
      </c>
      <c r="Y1275" s="90">
        <v>5.8378019499999998E-4</v>
      </c>
      <c r="Z1275" s="102">
        <v>5.7877084524428912E-3</v>
      </c>
      <c r="AA1275" s="89">
        <v>4.6780633999999998E-3</v>
      </c>
      <c r="AB1275" s="90">
        <v>2.5413691199999999E-3</v>
      </c>
      <c r="AC1275" s="102">
        <v>6.8486284825668682E-3</v>
      </c>
      <c r="AD1275" s="89">
        <v>2.1050660000000001E-3</v>
      </c>
      <c r="AE1275" s="90">
        <v>1.258673845E-3</v>
      </c>
      <c r="AF1275" s="102">
        <v>2.5502901475710268E-3</v>
      </c>
      <c r="AG1275" s="89">
        <v>9.0285911999999999E-3</v>
      </c>
      <c r="AH1275" s="90">
        <v>9.7519204049999995E-3</v>
      </c>
      <c r="AI1275" s="102">
        <v>6.837342493529476E-2</v>
      </c>
      <c r="AJ1275" s="89">
        <v>9.3009300000000007E-3</v>
      </c>
      <c r="AK1275" s="90">
        <v>4.2149214499999997E-2</v>
      </c>
      <c r="AL1275" s="104">
        <v>4.2149214499999997E-2</v>
      </c>
    </row>
    <row r="1276" spans="1:38" ht="13" x14ac:dyDescent="0.3">
      <c r="A1276" s="71">
        <v>2006</v>
      </c>
      <c r="B1276" s="72">
        <v>31</v>
      </c>
      <c r="C1276" s="89">
        <v>1.2199643099999999</v>
      </c>
      <c r="D1276" s="90">
        <v>0.64065939400000005</v>
      </c>
      <c r="E1276" s="91">
        <v>3.5564675824266865</v>
      </c>
      <c r="F1276" s="89">
        <v>0.23387026999999999</v>
      </c>
      <c r="G1276" s="90">
        <v>0.16297331549999999</v>
      </c>
      <c r="H1276" s="91">
        <v>0.87972260120031953</v>
      </c>
      <c r="I1276" s="89">
        <v>8.600526E-2</v>
      </c>
      <c r="J1276" s="90">
        <v>1.3083560194999999</v>
      </c>
      <c r="K1276" s="91">
        <v>4.0594018799481688</v>
      </c>
      <c r="L1276" s="89">
        <v>1.5801579999999999E-2</v>
      </c>
      <c r="M1276" s="90">
        <v>4.3539353500000003E-2</v>
      </c>
      <c r="N1276" s="91">
        <v>0.26152530475380248</v>
      </c>
      <c r="O1276" s="89">
        <v>6.1297467071935155E-4</v>
      </c>
      <c r="P1276" s="90">
        <v>8.5430352921310362E-4</v>
      </c>
      <c r="Q1276" s="91">
        <v>2.8565991965282863E-3</v>
      </c>
      <c r="R1276" s="89">
        <v>7.2521479229989872E-4</v>
      </c>
      <c r="S1276" s="90">
        <v>1.0107279635258358E-3</v>
      </c>
      <c r="T1276" s="91">
        <v>3.9487445029544026E-3</v>
      </c>
      <c r="U1276" s="89">
        <v>2.8769625E-3</v>
      </c>
      <c r="V1276" s="90">
        <v>3.4321507700000001E-3</v>
      </c>
      <c r="W1276" s="91">
        <v>3.1080429853224335E-2</v>
      </c>
      <c r="X1276" s="89">
        <v>8.1850209999999996E-4</v>
      </c>
      <c r="Y1276" s="90">
        <v>5.8378019499999998E-4</v>
      </c>
      <c r="Z1276" s="91">
        <v>5.7877084524428912E-3</v>
      </c>
      <c r="AA1276" s="89">
        <v>4.6780633999999998E-3</v>
      </c>
      <c r="AB1276" s="90">
        <v>2.5413691199999999E-3</v>
      </c>
      <c r="AC1276" s="91">
        <v>6.8486284825668682E-3</v>
      </c>
      <c r="AD1276" s="89">
        <v>2.1050660000000001E-3</v>
      </c>
      <c r="AE1276" s="90">
        <v>1.258673845E-3</v>
      </c>
      <c r="AF1276" s="91">
        <v>2.5502901475710268E-3</v>
      </c>
      <c r="AG1276" s="89">
        <v>9.0285911999999999E-3</v>
      </c>
      <c r="AH1276" s="90">
        <v>9.7519204049999995E-3</v>
      </c>
      <c r="AI1276" s="91">
        <v>6.837342493529476E-2</v>
      </c>
      <c r="AJ1276" s="89">
        <v>9.3009300000000007E-3</v>
      </c>
      <c r="AK1276" s="90">
        <v>4.2149214499999997E-2</v>
      </c>
      <c r="AL1276" s="104">
        <v>4.2149214499999997E-2</v>
      </c>
    </row>
    <row r="1277" spans="1:38" ht="13" x14ac:dyDescent="0.3">
      <c r="A1277" s="71">
        <v>2006</v>
      </c>
      <c r="B1277" s="72">
        <v>32</v>
      </c>
      <c r="C1277" s="89">
        <v>1.2199643099999999</v>
      </c>
      <c r="D1277" s="90">
        <v>0.64065939400000005</v>
      </c>
      <c r="E1277" s="91">
        <v>3.5564675824266865</v>
      </c>
      <c r="F1277" s="89">
        <v>0.23387026999999999</v>
      </c>
      <c r="G1277" s="90">
        <v>0.16297331549999999</v>
      </c>
      <c r="H1277" s="91">
        <v>0.87972260120031953</v>
      </c>
      <c r="I1277" s="89">
        <v>8.600526E-2</v>
      </c>
      <c r="J1277" s="90">
        <v>1.3083560194999999</v>
      </c>
      <c r="K1277" s="91">
        <v>4.0594018799481688</v>
      </c>
      <c r="L1277" s="89">
        <v>1.5801579999999999E-2</v>
      </c>
      <c r="M1277" s="90">
        <v>4.3539353500000003E-2</v>
      </c>
      <c r="N1277" s="91">
        <v>0.26152530475380248</v>
      </c>
      <c r="O1277" s="89">
        <v>6.1297467071935155E-4</v>
      </c>
      <c r="P1277" s="90">
        <v>8.5430352921310362E-4</v>
      </c>
      <c r="Q1277" s="91">
        <v>2.8565991965282863E-3</v>
      </c>
      <c r="R1277" s="89">
        <v>7.2521479229989872E-4</v>
      </c>
      <c r="S1277" s="90">
        <v>1.0107279635258358E-3</v>
      </c>
      <c r="T1277" s="91">
        <v>3.9487445029544026E-3</v>
      </c>
      <c r="U1277" s="89">
        <v>2.8769625E-3</v>
      </c>
      <c r="V1277" s="90">
        <v>3.4321507700000001E-3</v>
      </c>
      <c r="W1277" s="91">
        <v>3.1080429853224335E-2</v>
      </c>
      <c r="X1277" s="89">
        <v>8.1850209999999996E-4</v>
      </c>
      <c r="Y1277" s="90">
        <v>5.8378019499999998E-4</v>
      </c>
      <c r="Z1277" s="91">
        <v>5.7877084524428912E-3</v>
      </c>
      <c r="AA1277" s="89">
        <v>4.6780633999999998E-3</v>
      </c>
      <c r="AB1277" s="90">
        <v>2.5413691199999999E-3</v>
      </c>
      <c r="AC1277" s="91">
        <v>6.8486284825668682E-3</v>
      </c>
      <c r="AD1277" s="89">
        <v>2.1050660000000001E-3</v>
      </c>
      <c r="AE1277" s="90">
        <v>1.258673845E-3</v>
      </c>
      <c r="AF1277" s="91">
        <v>2.5502901475710268E-3</v>
      </c>
      <c r="AG1277" s="89">
        <v>9.0285911999999999E-3</v>
      </c>
      <c r="AH1277" s="90">
        <v>9.7519204049999995E-3</v>
      </c>
      <c r="AI1277" s="91">
        <v>6.837342493529476E-2</v>
      </c>
      <c r="AJ1277" s="89">
        <v>9.3009300000000007E-3</v>
      </c>
      <c r="AK1277" s="90">
        <v>4.2149214499999997E-2</v>
      </c>
      <c r="AL1277" s="104">
        <v>4.2149214499999997E-2</v>
      </c>
    </row>
    <row r="1278" spans="1:38" ht="13" x14ac:dyDescent="0.3">
      <c r="A1278" s="71">
        <v>2006</v>
      </c>
      <c r="B1278" s="72">
        <v>33</v>
      </c>
      <c r="C1278" s="89">
        <v>1.2199643099999999</v>
      </c>
      <c r="D1278" s="90">
        <v>0.64065939400000005</v>
      </c>
      <c r="E1278" s="91">
        <v>3.5564675824266865</v>
      </c>
      <c r="F1278" s="89">
        <v>0.23387026999999999</v>
      </c>
      <c r="G1278" s="90">
        <v>0.16297331549999999</v>
      </c>
      <c r="H1278" s="91">
        <v>0.87972260120031953</v>
      </c>
      <c r="I1278" s="89">
        <v>8.600526E-2</v>
      </c>
      <c r="J1278" s="90">
        <v>1.3083560194999999</v>
      </c>
      <c r="K1278" s="91">
        <v>4.0594018799481688</v>
      </c>
      <c r="L1278" s="89">
        <v>1.5801579999999999E-2</v>
      </c>
      <c r="M1278" s="90">
        <v>4.3539353500000003E-2</v>
      </c>
      <c r="N1278" s="91">
        <v>0.26152530475380248</v>
      </c>
      <c r="O1278" s="89">
        <v>6.1297467071935155E-4</v>
      </c>
      <c r="P1278" s="90">
        <v>8.5430352921310362E-4</v>
      </c>
      <c r="Q1278" s="91">
        <v>2.8565991965282863E-3</v>
      </c>
      <c r="R1278" s="89">
        <v>7.2521479229989872E-4</v>
      </c>
      <c r="S1278" s="90">
        <v>1.0107279635258358E-3</v>
      </c>
      <c r="T1278" s="91">
        <v>3.9487445029544026E-3</v>
      </c>
      <c r="U1278" s="89">
        <v>2.8769625E-3</v>
      </c>
      <c r="V1278" s="90">
        <v>3.4321507700000001E-3</v>
      </c>
      <c r="W1278" s="91">
        <v>3.1080429853224335E-2</v>
      </c>
      <c r="X1278" s="89">
        <v>8.1850209999999996E-4</v>
      </c>
      <c r="Y1278" s="90">
        <v>5.8378019499999998E-4</v>
      </c>
      <c r="Z1278" s="91">
        <v>5.7877084524428912E-3</v>
      </c>
      <c r="AA1278" s="89">
        <v>4.6780633999999998E-3</v>
      </c>
      <c r="AB1278" s="90">
        <v>2.5413691199999999E-3</v>
      </c>
      <c r="AC1278" s="91">
        <v>6.8486284825668682E-3</v>
      </c>
      <c r="AD1278" s="89">
        <v>2.1050660000000001E-3</v>
      </c>
      <c r="AE1278" s="90">
        <v>1.258673845E-3</v>
      </c>
      <c r="AF1278" s="91">
        <v>2.5502901475710268E-3</v>
      </c>
      <c r="AG1278" s="89">
        <v>9.0285911999999999E-3</v>
      </c>
      <c r="AH1278" s="90">
        <v>9.7519204049999995E-3</v>
      </c>
      <c r="AI1278" s="91">
        <v>6.837342493529476E-2</v>
      </c>
      <c r="AJ1278" s="89">
        <v>9.3009300000000007E-3</v>
      </c>
      <c r="AK1278" s="90">
        <v>4.2149214499999997E-2</v>
      </c>
      <c r="AL1278" s="104">
        <v>4.2149214499999997E-2</v>
      </c>
    </row>
    <row r="1279" spans="1:38" ht="13" x14ac:dyDescent="0.3">
      <c r="A1279" s="71">
        <v>2006</v>
      </c>
      <c r="B1279" s="72">
        <v>34</v>
      </c>
      <c r="C1279" s="89">
        <v>1.2199643099999999</v>
      </c>
      <c r="D1279" s="90">
        <v>0.64065939400000005</v>
      </c>
      <c r="E1279" s="91">
        <v>3.5564675824266865</v>
      </c>
      <c r="F1279" s="89">
        <v>0.23387026999999999</v>
      </c>
      <c r="G1279" s="90">
        <v>0.16297331549999999</v>
      </c>
      <c r="H1279" s="91">
        <v>0.87972260120031953</v>
      </c>
      <c r="I1279" s="89">
        <v>8.600526E-2</v>
      </c>
      <c r="J1279" s="90">
        <v>1.3083560194999999</v>
      </c>
      <c r="K1279" s="91">
        <v>4.0594018799481688</v>
      </c>
      <c r="L1279" s="89">
        <v>1.5801579999999999E-2</v>
      </c>
      <c r="M1279" s="90">
        <v>4.3539353500000003E-2</v>
      </c>
      <c r="N1279" s="91">
        <v>0.26152530475380248</v>
      </c>
      <c r="O1279" s="89">
        <v>6.1297467071935155E-4</v>
      </c>
      <c r="P1279" s="90">
        <v>8.5430352921310362E-4</v>
      </c>
      <c r="Q1279" s="91">
        <v>2.8565991965282863E-3</v>
      </c>
      <c r="R1279" s="89">
        <v>7.2521479229989872E-4</v>
      </c>
      <c r="S1279" s="90">
        <v>1.0107279635258358E-3</v>
      </c>
      <c r="T1279" s="91">
        <v>3.9487445029544026E-3</v>
      </c>
      <c r="U1279" s="89">
        <v>2.8769625E-3</v>
      </c>
      <c r="V1279" s="90">
        <v>3.4321507700000001E-3</v>
      </c>
      <c r="W1279" s="91">
        <v>3.1080429853224335E-2</v>
      </c>
      <c r="X1279" s="89">
        <v>8.1850209999999996E-4</v>
      </c>
      <c r="Y1279" s="90">
        <v>5.8378019499999998E-4</v>
      </c>
      <c r="Z1279" s="91">
        <v>5.7877084524428912E-3</v>
      </c>
      <c r="AA1279" s="89">
        <v>4.6780633999999998E-3</v>
      </c>
      <c r="AB1279" s="90">
        <v>2.5413691199999999E-3</v>
      </c>
      <c r="AC1279" s="91">
        <v>6.8486284825668682E-3</v>
      </c>
      <c r="AD1279" s="89">
        <v>2.1050660000000001E-3</v>
      </c>
      <c r="AE1279" s="90">
        <v>1.258673845E-3</v>
      </c>
      <c r="AF1279" s="91">
        <v>2.5502901475710268E-3</v>
      </c>
      <c r="AG1279" s="89">
        <v>9.0285911999999999E-3</v>
      </c>
      <c r="AH1279" s="90">
        <v>9.7519204049999995E-3</v>
      </c>
      <c r="AI1279" s="91">
        <v>6.837342493529476E-2</v>
      </c>
      <c r="AJ1279" s="89">
        <v>9.3009300000000007E-3</v>
      </c>
      <c r="AK1279" s="90">
        <v>4.2149214499999997E-2</v>
      </c>
      <c r="AL1279" s="104">
        <v>4.2149214499999997E-2</v>
      </c>
    </row>
    <row r="1280" spans="1:38" ht="13" x14ac:dyDescent="0.3">
      <c r="A1280" s="71">
        <v>2006</v>
      </c>
      <c r="B1280" s="72">
        <v>35</v>
      </c>
      <c r="C1280" s="89">
        <v>1.2199643099999999</v>
      </c>
      <c r="D1280" s="90">
        <v>0.64065939400000005</v>
      </c>
      <c r="E1280" s="91">
        <v>3.5564675824266865</v>
      </c>
      <c r="F1280" s="89">
        <v>0.23387026999999999</v>
      </c>
      <c r="G1280" s="90">
        <v>0.16297331549999999</v>
      </c>
      <c r="H1280" s="91">
        <v>0.87972260120031953</v>
      </c>
      <c r="I1280" s="89">
        <v>8.600526E-2</v>
      </c>
      <c r="J1280" s="90">
        <v>1.3083560194999999</v>
      </c>
      <c r="K1280" s="91">
        <v>4.0594018799481688</v>
      </c>
      <c r="L1280" s="89">
        <v>1.5801579999999999E-2</v>
      </c>
      <c r="M1280" s="90">
        <v>4.3539353500000003E-2</v>
      </c>
      <c r="N1280" s="91">
        <v>0.26152530475380248</v>
      </c>
      <c r="O1280" s="89">
        <v>6.1297467071935155E-4</v>
      </c>
      <c r="P1280" s="90">
        <v>8.5430352921310362E-4</v>
      </c>
      <c r="Q1280" s="91">
        <v>2.8565991965282863E-3</v>
      </c>
      <c r="R1280" s="89">
        <v>7.2521479229989872E-4</v>
      </c>
      <c r="S1280" s="90">
        <v>1.0107279635258358E-3</v>
      </c>
      <c r="T1280" s="91">
        <v>3.9487445029544026E-3</v>
      </c>
      <c r="U1280" s="89">
        <v>2.8769625E-3</v>
      </c>
      <c r="V1280" s="90">
        <v>3.4321507700000001E-3</v>
      </c>
      <c r="W1280" s="91">
        <v>3.1080429853224335E-2</v>
      </c>
      <c r="X1280" s="89">
        <v>8.1850209999999996E-4</v>
      </c>
      <c r="Y1280" s="90">
        <v>5.8378019499999998E-4</v>
      </c>
      <c r="Z1280" s="91">
        <v>5.7877084524428912E-3</v>
      </c>
      <c r="AA1280" s="89">
        <v>4.6780633999999998E-3</v>
      </c>
      <c r="AB1280" s="90">
        <v>2.5413691199999999E-3</v>
      </c>
      <c r="AC1280" s="91">
        <v>6.8486284825668682E-3</v>
      </c>
      <c r="AD1280" s="89">
        <v>2.1050660000000001E-3</v>
      </c>
      <c r="AE1280" s="90">
        <v>1.258673845E-3</v>
      </c>
      <c r="AF1280" s="91">
        <v>2.5502901475710268E-3</v>
      </c>
      <c r="AG1280" s="89">
        <v>9.0285911999999999E-3</v>
      </c>
      <c r="AH1280" s="90">
        <v>9.7519204049999995E-3</v>
      </c>
      <c r="AI1280" s="91">
        <v>6.837342493529476E-2</v>
      </c>
      <c r="AJ1280" s="89">
        <v>9.3009300000000007E-3</v>
      </c>
      <c r="AK1280" s="90">
        <v>4.2149214499999997E-2</v>
      </c>
      <c r="AL1280" s="104">
        <v>4.2149214499999997E-2</v>
      </c>
    </row>
    <row r="1281" spans="1:38" ht="13" x14ac:dyDescent="0.3">
      <c r="A1281" s="71">
        <v>2006</v>
      </c>
      <c r="B1281" s="72">
        <v>36</v>
      </c>
      <c r="C1281" s="89">
        <v>1.2199643099999999</v>
      </c>
      <c r="D1281" s="90">
        <v>0.64065939400000005</v>
      </c>
      <c r="E1281" s="91">
        <v>3.5564675824266865</v>
      </c>
      <c r="F1281" s="89">
        <v>0.23387026999999999</v>
      </c>
      <c r="G1281" s="90">
        <v>0.16297331549999999</v>
      </c>
      <c r="H1281" s="91">
        <v>0.87972260120031953</v>
      </c>
      <c r="I1281" s="89">
        <v>8.600526E-2</v>
      </c>
      <c r="J1281" s="90">
        <v>1.3083560194999999</v>
      </c>
      <c r="K1281" s="91">
        <v>4.0594018799481688</v>
      </c>
      <c r="L1281" s="89">
        <v>1.5801579999999999E-2</v>
      </c>
      <c r="M1281" s="90">
        <v>4.3539353500000003E-2</v>
      </c>
      <c r="N1281" s="91">
        <v>0.26152530475380248</v>
      </c>
      <c r="O1281" s="89">
        <v>6.1297467071935155E-4</v>
      </c>
      <c r="P1281" s="90">
        <v>8.5430352921310362E-4</v>
      </c>
      <c r="Q1281" s="91">
        <v>2.8565991965282863E-3</v>
      </c>
      <c r="R1281" s="89">
        <v>7.2521479229989872E-4</v>
      </c>
      <c r="S1281" s="90">
        <v>1.0107279635258358E-3</v>
      </c>
      <c r="T1281" s="91">
        <v>3.9487445029544026E-3</v>
      </c>
      <c r="U1281" s="89">
        <v>2.8769625E-3</v>
      </c>
      <c r="V1281" s="90">
        <v>3.4321507700000001E-3</v>
      </c>
      <c r="W1281" s="91">
        <v>3.1080429853224335E-2</v>
      </c>
      <c r="X1281" s="89">
        <v>8.1850209999999996E-4</v>
      </c>
      <c r="Y1281" s="90">
        <v>5.8378019499999998E-4</v>
      </c>
      <c r="Z1281" s="91">
        <v>5.7877084524428912E-3</v>
      </c>
      <c r="AA1281" s="89">
        <v>4.6780633999999998E-3</v>
      </c>
      <c r="AB1281" s="90">
        <v>2.5413691199999999E-3</v>
      </c>
      <c r="AC1281" s="91">
        <v>6.8486284825668682E-3</v>
      </c>
      <c r="AD1281" s="89">
        <v>2.1050660000000001E-3</v>
      </c>
      <c r="AE1281" s="90">
        <v>1.258673845E-3</v>
      </c>
      <c r="AF1281" s="91">
        <v>2.5502901475710268E-3</v>
      </c>
      <c r="AG1281" s="89">
        <v>9.0285911999999999E-3</v>
      </c>
      <c r="AH1281" s="90">
        <v>9.7519204049999995E-3</v>
      </c>
      <c r="AI1281" s="91">
        <v>6.837342493529476E-2</v>
      </c>
      <c r="AJ1281" s="89">
        <v>9.3009300000000007E-3</v>
      </c>
      <c r="AK1281" s="90">
        <v>4.2149214499999997E-2</v>
      </c>
      <c r="AL1281" s="104">
        <v>4.2149214499999997E-2</v>
      </c>
    </row>
    <row r="1282" spans="1:38" ht="13" x14ac:dyDescent="0.3">
      <c r="A1282" s="71">
        <v>2006</v>
      </c>
      <c r="B1282" s="72">
        <v>37</v>
      </c>
      <c r="C1282" s="89">
        <v>1.2199643099999999</v>
      </c>
      <c r="D1282" s="90">
        <v>0.64065939400000005</v>
      </c>
      <c r="E1282" s="91">
        <v>3.5564675824266865</v>
      </c>
      <c r="F1282" s="89">
        <v>0.23387026999999999</v>
      </c>
      <c r="G1282" s="90">
        <v>0.16297331549999999</v>
      </c>
      <c r="H1282" s="91">
        <v>0.87972260120031953</v>
      </c>
      <c r="I1282" s="89">
        <v>8.600526E-2</v>
      </c>
      <c r="J1282" s="90">
        <v>1.3083560194999999</v>
      </c>
      <c r="K1282" s="91">
        <v>4.0594018799481688</v>
      </c>
      <c r="L1282" s="89">
        <v>1.5801579999999999E-2</v>
      </c>
      <c r="M1282" s="90">
        <v>4.3539353500000003E-2</v>
      </c>
      <c r="N1282" s="91">
        <v>0.26152530475380248</v>
      </c>
      <c r="O1282" s="89">
        <v>6.1297467071935155E-4</v>
      </c>
      <c r="P1282" s="90">
        <v>8.5430352921310362E-4</v>
      </c>
      <c r="Q1282" s="91">
        <v>2.8565991965282863E-3</v>
      </c>
      <c r="R1282" s="89">
        <v>7.2521479229989872E-4</v>
      </c>
      <c r="S1282" s="90">
        <v>1.0107279635258358E-3</v>
      </c>
      <c r="T1282" s="91">
        <v>3.9487445029544026E-3</v>
      </c>
      <c r="U1282" s="89">
        <v>2.8769625E-3</v>
      </c>
      <c r="V1282" s="90">
        <v>3.4321507700000001E-3</v>
      </c>
      <c r="W1282" s="91">
        <v>3.1080429853224335E-2</v>
      </c>
      <c r="X1282" s="89">
        <v>8.1850209999999996E-4</v>
      </c>
      <c r="Y1282" s="90">
        <v>5.8378019499999998E-4</v>
      </c>
      <c r="Z1282" s="91">
        <v>5.7877084524428912E-3</v>
      </c>
      <c r="AA1282" s="89">
        <v>4.6780633999999998E-3</v>
      </c>
      <c r="AB1282" s="90">
        <v>2.5413691199999999E-3</v>
      </c>
      <c r="AC1282" s="91">
        <v>6.8486284825668682E-3</v>
      </c>
      <c r="AD1282" s="89">
        <v>2.1050660000000001E-3</v>
      </c>
      <c r="AE1282" s="90">
        <v>1.258673845E-3</v>
      </c>
      <c r="AF1282" s="91">
        <v>2.5502901475710268E-3</v>
      </c>
      <c r="AG1282" s="89">
        <v>9.0285911999999999E-3</v>
      </c>
      <c r="AH1282" s="90">
        <v>9.7519204049999995E-3</v>
      </c>
      <c r="AI1282" s="91">
        <v>6.837342493529476E-2</v>
      </c>
      <c r="AJ1282" s="89">
        <v>9.3009300000000007E-3</v>
      </c>
      <c r="AK1282" s="90">
        <v>4.2149214499999997E-2</v>
      </c>
      <c r="AL1282" s="104">
        <v>4.2149214499999997E-2</v>
      </c>
    </row>
    <row r="1283" spans="1:38" ht="13" x14ac:dyDescent="0.3">
      <c r="A1283" s="71">
        <v>2006</v>
      </c>
      <c r="B1283" s="72">
        <v>38</v>
      </c>
      <c r="C1283" s="89">
        <v>1.2199643099999999</v>
      </c>
      <c r="D1283" s="90">
        <v>0.64065939400000005</v>
      </c>
      <c r="E1283" s="91">
        <v>3.5564675824266865</v>
      </c>
      <c r="F1283" s="89">
        <v>0.23387026999999999</v>
      </c>
      <c r="G1283" s="90">
        <v>0.16297331549999999</v>
      </c>
      <c r="H1283" s="91">
        <v>0.87972260120031953</v>
      </c>
      <c r="I1283" s="89">
        <v>8.600526E-2</v>
      </c>
      <c r="J1283" s="90">
        <v>1.3083560194999999</v>
      </c>
      <c r="K1283" s="91">
        <v>4.0594018799481688</v>
      </c>
      <c r="L1283" s="89">
        <v>1.5801579999999999E-2</v>
      </c>
      <c r="M1283" s="90">
        <v>4.3539353500000003E-2</v>
      </c>
      <c r="N1283" s="91">
        <v>0.26152530475380248</v>
      </c>
      <c r="O1283" s="89">
        <v>6.1297467071935155E-4</v>
      </c>
      <c r="P1283" s="90">
        <v>8.5430352921310362E-4</v>
      </c>
      <c r="Q1283" s="91">
        <v>2.8565991965282863E-3</v>
      </c>
      <c r="R1283" s="89">
        <v>7.2521479229989872E-4</v>
      </c>
      <c r="S1283" s="90">
        <v>1.0107279635258358E-3</v>
      </c>
      <c r="T1283" s="91">
        <v>3.9487445029544026E-3</v>
      </c>
      <c r="U1283" s="89">
        <v>2.8769625E-3</v>
      </c>
      <c r="V1283" s="90">
        <v>3.4321507700000001E-3</v>
      </c>
      <c r="W1283" s="91">
        <v>3.1080429853224335E-2</v>
      </c>
      <c r="X1283" s="89">
        <v>8.1850209999999996E-4</v>
      </c>
      <c r="Y1283" s="90">
        <v>5.8378019499999998E-4</v>
      </c>
      <c r="Z1283" s="91">
        <v>5.7877084524428912E-3</v>
      </c>
      <c r="AA1283" s="89">
        <v>4.6780633999999998E-3</v>
      </c>
      <c r="AB1283" s="90">
        <v>2.5413691199999999E-3</v>
      </c>
      <c r="AC1283" s="91">
        <v>6.8486284825668682E-3</v>
      </c>
      <c r="AD1283" s="89">
        <v>2.1050660000000001E-3</v>
      </c>
      <c r="AE1283" s="90">
        <v>1.258673845E-3</v>
      </c>
      <c r="AF1283" s="91">
        <v>2.5502901475710268E-3</v>
      </c>
      <c r="AG1283" s="89">
        <v>9.0285911999999999E-3</v>
      </c>
      <c r="AH1283" s="90">
        <v>9.7519204049999995E-3</v>
      </c>
      <c r="AI1283" s="91">
        <v>6.837342493529476E-2</v>
      </c>
      <c r="AJ1283" s="89">
        <v>9.3009300000000007E-3</v>
      </c>
      <c r="AK1283" s="90">
        <v>4.2149214499999997E-2</v>
      </c>
      <c r="AL1283" s="104">
        <v>4.2149214499999997E-2</v>
      </c>
    </row>
    <row r="1284" spans="1:38" ht="13.5" thickBot="1" x14ac:dyDescent="0.35">
      <c r="A1284" s="73">
        <v>2006</v>
      </c>
      <c r="B1284" s="74">
        <v>39</v>
      </c>
      <c r="C1284" s="96">
        <v>1.2199643099999999</v>
      </c>
      <c r="D1284" s="97">
        <v>0.64065939400000005</v>
      </c>
      <c r="E1284" s="98">
        <v>3.5564675824266865</v>
      </c>
      <c r="F1284" s="96">
        <v>0.23387026999999999</v>
      </c>
      <c r="G1284" s="97">
        <v>0.16297331549999999</v>
      </c>
      <c r="H1284" s="98">
        <v>0.87972260120031953</v>
      </c>
      <c r="I1284" s="96">
        <v>8.600526E-2</v>
      </c>
      <c r="J1284" s="97">
        <v>1.3083560194999999</v>
      </c>
      <c r="K1284" s="98">
        <v>4.0594018799481688</v>
      </c>
      <c r="L1284" s="96">
        <v>1.5801579999999999E-2</v>
      </c>
      <c r="M1284" s="97">
        <v>4.3539353500000003E-2</v>
      </c>
      <c r="N1284" s="98">
        <v>0.26152530475380248</v>
      </c>
      <c r="O1284" s="96">
        <v>6.1297467071935155E-4</v>
      </c>
      <c r="P1284" s="97">
        <v>8.5430352921310362E-4</v>
      </c>
      <c r="Q1284" s="98">
        <v>2.8565991965282863E-3</v>
      </c>
      <c r="R1284" s="96">
        <v>7.2521479229989872E-4</v>
      </c>
      <c r="S1284" s="97">
        <v>1.0107279635258358E-3</v>
      </c>
      <c r="T1284" s="98">
        <v>3.9487445029544026E-3</v>
      </c>
      <c r="U1284" s="96">
        <v>2.8769625E-3</v>
      </c>
      <c r="V1284" s="97">
        <v>3.4321507700000001E-3</v>
      </c>
      <c r="W1284" s="98">
        <v>3.1080429853224335E-2</v>
      </c>
      <c r="X1284" s="96">
        <v>8.1850209999999996E-4</v>
      </c>
      <c r="Y1284" s="97">
        <v>5.8378019499999998E-4</v>
      </c>
      <c r="Z1284" s="98">
        <v>5.7877084524428912E-3</v>
      </c>
      <c r="AA1284" s="96">
        <v>4.6780633999999998E-3</v>
      </c>
      <c r="AB1284" s="97">
        <v>2.5413691199999999E-3</v>
      </c>
      <c r="AC1284" s="98">
        <v>6.8486284825668682E-3</v>
      </c>
      <c r="AD1284" s="96">
        <v>2.1050660000000001E-3</v>
      </c>
      <c r="AE1284" s="97">
        <v>1.258673845E-3</v>
      </c>
      <c r="AF1284" s="98">
        <v>2.5502901475710268E-3</v>
      </c>
      <c r="AG1284" s="96">
        <v>9.0285911999999999E-3</v>
      </c>
      <c r="AH1284" s="97">
        <v>9.7519204049999995E-3</v>
      </c>
      <c r="AI1284" s="98">
        <v>6.837342493529476E-2</v>
      </c>
      <c r="AJ1284" s="96">
        <v>9.3009300000000007E-3</v>
      </c>
      <c r="AK1284" s="97">
        <v>4.2149214499999997E-2</v>
      </c>
      <c r="AL1284" s="105">
        <v>4.2149214499999997E-2</v>
      </c>
    </row>
    <row r="1285" spans="1:38" x14ac:dyDescent="0.25">
      <c r="A1285" s="69">
        <v>2007</v>
      </c>
      <c r="B1285" s="70">
        <v>0</v>
      </c>
      <c r="C1285" s="84">
        <v>0.42349977999999999</v>
      </c>
      <c r="D1285" s="85">
        <v>8.1485626500000005E-2</v>
      </c>
      <c r="E1285" s="101">
        <v>0.36910193616897796</v>
      </c>
      <c r="F1285" s="84">
        <v>3.5817889999999998E-2</v>
      </c>
      <c r="G1285" s="85">
        <v>6.0859970499999999E-2</v>
      </c>
      <c r="H1285" s="101">
        <v>6.2766197343863572E-2</v>
      </c>
      <c r="I1285" s="84">
        <v>3.2188750000000002E-2</v>
      </c>
      <c r="J1285" s="85">
        <v>0.67713818999999997</v>
      </c>
      <c r="K1285" s="101">
        <v>2.1987739546075833</v>
      </c>
      <c r="L1285" s="84">
        <v>1.5801579999999999E-2</v>
      </c>
      <c r="M1285" s="85">
        <v>8.9358935E-3</v>
      </c>
      <c r="N1285" s="101">
        <v>1.3856436868039286E-2</v>
      </c>
      <c r="O1285" s="84">
        <v>6.1297467071935155E-4</v>
      </c>
      <c r="P1285" s="85">
        <v>8.5430352921310362E-4</v>
      </c>
      <c r="Q1285" s="101">
        <v>6.7645874523989458E-2</v>
      </c>
      <c r="R1285" s="84">
        <v>7.2521479229989872E-4</v>
      </c>
      <c r="S1285" s="85">
        <v>1.0107279635258358E-3</v>
      </c>
      <c r="T1285" s="101">
        <v>2.9886520561314901E-3</v>
      </c>
      <c r="U1285" s="84">
        <v>4.4066489999999999E-4</v>
      </c>
      <c r="V1285" s="85">
        <v>1.6761166450000001E-3</v>
      </c>
      <c r="W1285" s="101">
        <v>4.3216849319197108E-3</v>
      </c>
      <c r="X1285" s="84">
        <v>1.2529220000000001E-4</v>
      </c>
      <c r="Y1285" s="85">
        <v>2.2184772E-4</v>
      </c>
      <c r="Z1285" s="101">
        <v>6.2361972534468195E-4</v>
      </c>
      <c r="AA1285" s="84">
        <v>7.1617239999999997E-4</v>
      </c>
      <c r="AB1285" s="85">
        <v>7.5152290499999998E-4</v>
      </c>
      <c r="AC1285" s="101">
        <v>8.0446973395351075E-4</v>
      </c>
      <c r="AD1285" s="84">
        <v>3.220257E-4</v>
      </c>
      <c r="AE1285" s="85">
        <v>4.1293396E-4</v>
      </c>
      <c r="AF1285" s="101">
        <v>4.9889585080081344E-5</v>
      </c>
      <c r="AG1285" s="84">
        <v>1.3822826000000001E-3</v>
      </c>
      <c r="AH1285" s="85">
        <v>4.5978388449999996E-3</v>
      </c>
      <c r="AI1285" s="101">
        <v>1.3557515916074013E-2</v>
      </c>
      <c r="AJ1285" s="84">
        <v>9.3009300000000007E-3</v>
      </c>
      <c r="AK1285" s="85">
        <v>4.5954595000000003E-3</v>
      </c>
      <c r="AL1285" s="103">
        <v>4.5954595000000003E-3</v>
      </c>
    </row>
    <row r="1286" spans="1:38" x14ac:dyDescent="0.25">
      <c r="A1286" s="71">
        <v>2007</v>
      </c>
      <c r="B1286" s="72">
        <v>1</v>
      </c>
      <c r="C1286" s="89">
        <v>0.44695414</v>
      </c>
      <c r="D1286" s="90">
        <v>8.4085630499999994E-2</v>
      </c>
      <c r="E1286" s="102">
        <v>0.37207193866310073</v>
      </c>
      <c r="F1286" s="89">
        <v>4.0687889999999997E-2</v>
      </c>
      <c r="G1286" s="90">
        <v>6.2677394499999997E-2</v>
      </c>
      <c r="H1286" s="102">
        <v>6.3896353813617218E-2</v>
      </c>
      <c r="I1286" s="89">
        <v>3.3540729999999998E-2</v>
      </c>
      <c r="J1286" s="90">
        <v>0.67909319899999998</v>
      </c>
      <c r="K1286" s="102">
        <v>2.2050217155698388</v>
      </c>
      <c r="L1286" s="89">
        <v>1.5801579999999999E-2</v>
      </c>
      <c r="M1286" s="90">
        <v>8.9358935E-3</v>
      </c>
      <c r="N1286" s="102">
        <v>1.3868038448081174E-2</v>
      </c>
      <c r="O1286" s="89">
        <v>6.1297467071935155E-4</v>
      </c>
      <c r="P1286" s="90">
        <v>8.5430352921310362E-4</v>
      </c>
      <c r="Q1286" s="102">
        <v>6.8863946502462026E-2</v>
      </c>
      <c r="R1286" s="89">
        <v>7.2521479229989872E-4</v>
      </c>
      <c r="S1286" s="90">
        <v>1.0107279635258358E-3</v>
      </c>
      <c r="T1286" s="102">
        <v>3.0118346113332268E-3</v>
      </c>
      <c r="U1286" s="89">
        <v>5.0006309999999995E-4</v>
      </c>
      <c r="V1286" s="90">
        <v>1.69832167E-3</v>
      </c>
      <c r="W1286" s="102">
        <v>4.3995046198516494E-3</v>
      </c>
      <c r="X1286" s="89">
        <v>1.426729E-4</v>
      </c>
      <c r="Y1286" s="90">
        <v>2.2813822500000001E-4</v>
      </c>
      <c r="Z1286" s="102">
        <v>6.3484849827768921E-4</v>
      </c>
      <c r="AA1286" s="89">
        <v>8.1312509999999997E-4</v>
      </c>
      <c r="AB1286" s="90">
        <v>7.8764603999999998E-4</v>
      </c>
      <c r="AC1286" s="102">
        <v>8.1895408928626555E-4</v>
      </c>
      <c r="AD1286" s="89">
        <v>3.6570119999999997E-4</v>
      </c>
      <c r="AE1286" s="90">
        <v>4.2921494499999999E-4</v>
      </c>
      <c r="AF1286" s="102">
        <v>5.0787888421083262E-5</v>
      </c>
      <c r="AG1286" s="89">
        <v>1.5692948E-3</v>
      </c>
      <c r="AH1286" s="90">
        <v>4.6676324499999996E-3</v>
      </c>
      <c r="AI1286" s="102">
        <v>1.3801632765521281E-2</v>
      </c>
      <c r="AJ1286" s="89">
        <v>9.3009300000000007E-3</v>
      </c>
      <c r="AK1286" s="90">
        <v>4.5954595000000003E-3</v>
      </c>
      <c r="AL1286" s="104">
        <v>4.5954595000000003E-3</v>
      </c>
    </row>
    <row r="1287" spans="1:38" x14ac:dyDescent="0.25">
      <c r="A1287" s="71">
        <v>2007</v>
      </c>
      <c r="B1287" s="72">
        <v>2</v>
      </c>
      <c r="C1287" s="89">
        <v>0.47450731000000002</v>
      </c>
      <c r="D1287" s="90">
        <v>8.7102684E-2</v>
      </c>
      <c r="E1287" s="102">
        <v>0.37215897277047666</v>
      </c>
      <c r="F1287" s="89">
        <v>4.6099590000000003E-2</v>
      </c>
      <c r="G1287" s="90">
        <v>6.4664481999999995E-2</v>
      </c>
      <c r="H1287" s="102">
        <v>6.3927829225522648E-2</v>
      </c>
      <c r="I1287" s="89">
        <v>3.514809E-2</v>
      </c>
      <c r="J1287" s="90">
        <v>0.68139284749999995</v>
      </c>
      <c r="K1287" s="102">
        <v>2.2054004169970804</v>
      </c>
      <c r="L1287" s="89">
        <v>1.5801579999999999E-2</v>
      </c>
      <c r="M1287" s="90">
        <v>8.9358935E-3</v>
      </c>
      <c r="N1287" s="102">
        <v>1.3868739444517986E-2</v>
      </c>
      <c r="O1287" s="89">
        <v>6.1297467071935155E-4</v>
      </c>
      <c r="P1287" s="90">
        <v>8.5430352921310362E-4</v>
      </c>
      <c r="Q1287" s="102">
        <v>6.8897894521278022E-2</v>
      </c>
      <c r="R1287" s="89">
        <v>7.2521479229989872E-4</v>
      </c>
      <c r="S1287" s="90">
        <v>1.0107279635258358E-3</v>
      </c>
      <c r="T1287" s="102">
        <v>3.0124893601583191E-3</v>
      </c>
      <c r="U1287" s="89">
        <v>5.6801330000000002E-4</v>
      </c>
      <c r="V1287" s="90">
        <v>1.722909355E-3</v>
      </c>
      <c r="W1287" s="102">
        <v>4.4016708637949252E-3</v>
      </c>
      <c r="X1287" s="89">
        <v>1.616864E-4</v>
      </c>
      <c r="Y1287" s="90">
        <v>2.3507235E-4</v>
      </c>
      <c r="Z1287" s="102">
        <v>6.3516149985027789E-4</v>
      </c>
      <c r="AA1287" s="89">
        <v>9.2333390000000001E-4</v>
      </c>
      <c r="AB1287" s="90">
        <v>8.2755736499999998E-4</v>
      </c>
      <c r="AC1287" s="102">
        <v>8.1935827550403675E-4</v>
      </c>
      <c r="AD1287" s="89">
        <v>4.151402E-4</v>
      </c>
      <c r="AE1287" s="90">
        <v>4.47160825E-4</v>
      </c>
      <c r="AF1287" s="102">
        <v>5.0812936216934531E-5</v>
      </c>
      <c r="AG1287" s="89">
        <v>1.7815869E-3</v>
      </c>
      <c r="AH1287" s="90">
        <v>4.7448081550000003E-3</v>
      </c>
      <c r="AI1287" s="102">
        <v>1.3808407180249506E-2</v>
      </c>
      <c r="AJ1287" s="89">
        <v>9.3009300000000007E-3</v>
      </c>
      <c r="AK1287" s="90">
        <v>4.5954595000000003E-3</v>
      </c>
      <c r="AL1287" s="104">
        <v>4.5954595000000003E-3</v>
      </c>
    </row>
    <row r="1288" spans="1:38" x14ac:dyDescent="0.25">
      <c r="A1288" s="71">
        <v>2007</v>
      </c>
      <c r="B1288" s="72">
        <v>3</v>
      </c>
      <c r="C1288" s="89">
        <v>0.50204000000000004</v>
      </c>
      <c r="D1288" s="90">
        <v>9.0059213999999999E-2</v>
      </c>
      <c r="E1288" s="102">
        <v>0.37047641764874428</v>
      </c>
      <c r="F1288" s="89">
        <v>5.1532429999999997E-2</v>
      </c>
      <c r="G1288" s="90">
        <v>6.6597987999999997E-2</v>
      </c>
      <c r="H1288" s="102">
        <v>6.3284094088434745E-2</v>
      </c>
      <c r="I1288" s="89">
        <v>3.6637250000000003E-2</v>
      </c>
      <c r="J1288" s="90">
        <v>0.683474044</v>
      </c>
      <c r="K1288" s="102">
        <v>2.2022025720561551</v>
      </c>
      <c r="L1288" s="89">
        <v>1.5801579999999999E-2</v>
      </c>
      <c r="M1288" s="90">
        <v>8.9358935E-3</v>
      </c>
      <c r="N1288" s="102">
        <v>1.3862782216643702E-2</v>
      </c>
      <c r="O1288" s="89">
        <v>6.1297467071935155E-4</v>
      </c>
      <c r="P1288" s="90">
        <v>8.5430352921310362E-4</v>
      </c>
      <c r="Q1288" s="102">
        <v>6.82040761684653E-2</v>
      </c>
      <c r="R1288" s="89">
        <v>7.2521479229989872E-4</v>
      </c>
      <c r="S1288" s="90">
        <v>1.0107279635258358E-3</v>
      </c>
      <c r="T1288" s="102">
        <v>2.9993047464425561E-3</v>
      </c>
      <c r="U1288" s="89">
        <v>6.3391390000000004E-4</v>
      </c>
      <c r="V1288" s="90">
        <v>1.7465005300000001E-3</v>
      </c>
      <c r="W1288" s="102">
        <v>4.3573483308184504E-3</v>
      </c>
      <c r="X1288" s="89">
        <v>1.8053970000000001E-4</v>
      </c>
      <c r="Y1288" s="90">
        <v>2.4181284E-4</v>
      </c>
      <c r="Z1288" s="102">
        <v>6.287660042402825E-4</v>
      </c>
      <c r="AA1288" s="89">
        <v>1.0310204E-3</v>
      </c>
      <c r="AB1288" s="90">
        <v>8.6590345500000003E-4</v>
      </c>
      <c r="AC1288" s="102">
        <v>8.1110763266163699E-4</v>
      </c>
      <c r="AD1288" s="89">
        <v>4.6407680000000001E-4</v>
      </c>
      <c r="AE1288" s="90">
        <v>4.6442089000000002E-4</v>
      </c>
      <c r="AF1288" s="102">
        <v>5.0301232932862206E-5</v>
      </c>
      <c r="AG1288" s="89">
        <v>1.989649E-3</v>
      </c>
      <c r="AH1288" s="90">
        <v>4.8189021249999998E-3</v>
      </c>
      <c r="AI1288" s="102">
        <v>1.3669360926750069E-2</v>
      </c>
      <c r="AJ1288" s="89">
        <v>9.3009300000000007E-3</v>
      </c>
      <c r="AK1288" s="90">
        <v>4.5954595000000003E-3</v>
      </c>
      <c r="AL1288" s="104">
        <v>4.5954595000000003E-3</v>
      </c>
    </row>
    <row r="1289" spans="1:38" x14ac:dyDescent="0.25">
      <c r="A1289" s="71">
        <v>2007</v>
      </c>
      <c r="B1289" s="72">
        <v>4</v>
      </c>
      <c r="C1289" s="89">
        <v>0.52968426000000002</v>
      </c>
      <c r="D1289" s="90">
        <v>9.3006799500000001E-2</v>
      </c>
      <c r="E1289" s="102">
        <v>0.65398008900494597</v>
      </c>
      <c r="F1289" s="89">
        <v>5.6889380000000003E-2</v>
      </c>
      <c r="G1289" s="90">
        <v>6.8447912499999999E-2</v>
      </c>
      <c r="H1289" s="102">
        <v>9.3381920707059848E-2</v>
      </c>
      <c r="I1289" s="89">
        <v>3.8076180000000001E-2</v>
      </c>
      <c r="J1289" s="90">
        <v>0.68544062400000005</v>
      </c>
      <c r="K1289" s="102">
        <v>2.3152498826536418</v>
      </c>
      <c r="L1289" s="89">
        <v>1.5801579999999999E-2</v>
      </c>
      <c r="M1289" s="90">
        <v>8.9358935E-3</v>
      </c>
      <c r="N1289" s="102">
        <v>2.1484399466500628E-2</v>
      </c>
      <c r="O1289" s="89">
        <v>6.1297467071935155E-4</v>
      </c>
      <c r="P1289" s="90">
        <v>8.5430352921310362E-4</v>
      </c>
      <c r="Q1289" s="102">
        <v>0.10064174579412821</v>
      </c>
      <c r="R1289" s="89">
        <v>7.2521479229989872E-4</v>
      </c>
      <c r="S1289" s="90">
        <v>1.0107279635258358E-3</v>
      </c>
      <c r="T1289" s="102">
        <v>3.0206762439328782E-3</v>
      </c>
      <c r="U1289" s="89">
        <v>6.9884389999999997E-4</v>
      </c>
      <c r="V1289" s="90">
        <v>1.7691693400000001E-3</v>
      </c>
      <c r="W1289" s="102">
        <v>6.4296929045029629E-3</v>
      </c>
      <c r="X1289" s="89">
        <v>1.9842260000000001E-4</v>
      </c>
      <c r="Y1289" s="90">
        <v>2.4825033000000003E-4</v>
      </c>
      <c r="Z1289" s="102">
        <v>9.2780486806795807E-4</v>
      </c>
      <c r="AA1289" s="89">
        <v>1.1373151000000001E-3</v>
      </c>
      <c r="AB1289" s="90">
        <v>9.0295771499999998E-4</v>
      </c>
      <c r="AC1289" s="102">
        <v>1.1968680960073035E-3</v>
      </c>
      <c r="AD1289" s="89">
        <v>5.1178189999999998E-4</v>
      </c>
      <c r="AE1289" s="90">
        <v>4.8122049999999998E-4</v>
      </c>
      <c r="AF1289" s="102">
        <v>7.4224362548759825E-5</v>
      </c>
      <c r="AG1289" s="89">
        <v>2.1949572000000001E-3</v>
      </c>
      <c r="AH1289" s="90">
        <v>4.8904420150000004E-3</v>
      </c>
      <c r="AI1289" s="102">
        <v>2.0170484691180043E-2</v>
      </c>
      <c r="AJ1289" s="89">
        <v>9.3009300000000007E-3</v>
      </c>
      <c r="AK1289" s="90">
        <v>4.5954595000000003E-3</v>
      </c>
      <c r="AL1289" s="104">
        <v>4.5954595000000003E-3</v>
      </c>
    </row>
    <row r="1290" spans="1:38" x14ac:dyDescent="0.25">
      <c r="A1290" s="71">
        <v>2007</v>
      </c>
      <c r="B1290" s="72">
        <v>5</v>
      </c>
      <c r="C1290" s="89">
        <v>0.55742406</v>
      </c>
      <c r="D1290" s="90">
        <v>9.5941561499999994E-2</v>
      </c>
      <c r="E1290" s="102">
        <v>0.65568303916783055</v>
      </c>
      <c r="F1290" s="89">
        <v>6.2072960000000003E-2</v>
      </c>
      <c r="G1290" s="90">
        <v>7.0246214500000001E-2</v>
      </c>
      <c r="H1290" s="102">
        <v>9.4031482611854594E-2</v>
      </c>
      <c r="I1290" s="89">
        <v>3.9449310000000001E-2</v>
      </c>
      <c r="J1290" s="90">
        <v>0.68722495149999996</v>
      </c>
      <c r="K1290" s="102">
        <v>2.3186842935114438</v>
      </c>
      <c r="L1290" s="89">
        <v>1.5801579999999999E-2</v>
      </c>
      <c r="M1290" s="90">
        <v>8.9358935E-3</v>
      </c>
      <c r="N1290" s="102">
        <v>2.149077520166795E-2</v>
      </c>
      <c r="O1290" s="89">
        <v>6.1297467071935155E-4</v>
      </c>
      <c r="P1290" s="90">
        <v>8.5430352921310362E-4</v>
      </c>
      <c r="Q1290" s="102">
        <v>0.10134200461063343</v>
      </c>
      <c r="R1290" s="89">
        <v>7.2521479229989872E-4</v>
      </c>
      <c r="S1290" s="90">
        <v>1.0107279635258358E-3</v>
      </c>
      <c r="T1290" s="102">
        <v>3.0339953668127831E-3</v>
      </c>
      <c r="U1290" s="89">
        <v>7.6322209999999996E-4</v>
      </c>
      <c r="V1290" s="90">
        <v>1.7913769900000001E-3</v>
      </c>
      <c r="W1290" s="102">
        <v>6.4744151277751193E-3</v>
      </c>
      <c r="X1290" s="89">
        <v>2.1701479999999999E-4</v>
      </c>
      <c r="Y1290" s="90">
        <v>2.5456953E-4</v>
      </c>
      <c r="Z1290" s="102">
        <v>9.3425925372821747E-4</v>
      </c>
      <c r="AA1290" s="89">
        <v>1.2415600000000001E-3</v>
      </c>
      <c r="AB1290" s="90">
        <v>9.3898396500000005E-4</v>
      </c>
      <c r="AC1290" s="102">
        <v>1.205194241823053E-3</v>
      </c>
      <c r="AD1290" s="89">
        <v>5.5804050000000005E-4</v>
      </c>
      <c r="AE1290" s="90">
        <v>4.9735388500000001E-4</v>
      </c>
      <c r="AF1290" s="102">
        <v>7.4740752333106206E-5</v>
      </c>
      <c r="AG1290" s="89">
        <v>2.3966637000000001E-3</v>
      </c>
      <c r="AH1290" s="90">
        <v>4.9598272150000004E-3</v>
      </c>
      <c r="AI1290" s="102">
        <v>2.0310776493824297E-2</v>
      </c>
      <c r="AJ1290" s="89">
        <v>9.3009300000000007E-3</v>
      </c>
      <c r="AK1290" s="90">
        <v>4.5954595000000003E-3</v>
      </c>
      <c r="AL1290" s="104">
        <v>4.5954595000000003E-3</v>
      </c>
    </row>
    <row r="1291" spans="1:38" x14ac:dyDescent="0.25">
      <c r="A1291" s="71">
        <v>2007</v>
      </c>
      <c r="B1291" s="72">
        <v>6</v>
      </c>
      <c r="C1291" s="89">
        <v>0.58539658999999999</v>
      </c>
      <c r="D1291" s="90">
        <v>9.8914783500000006E-2</v>
      </c>
      <c r="E1291" s="102">
        <v>0.65897989274375224</v>
      </c>
      <c r="F1291" s="89">
        <v>6.7290730000000007E-2</v>
      </c>
      <c r="G1291" s="90">
        <v>7.1998470999999994E-2</v>
      </c>
      <c r="H1291" s="102">
        <v>9.5289127954836933E-2</v>
      </c>
      <c r="I1291" s="89">
        <v>4.0788230000000002E-2</v>
      </c>
      <c r="J1291" s="90">
        <v>0.68886603950000003</v>
      </c>
      <c r="K1291" s="102">
        <v>2.3253482479873862</v>
      </c>
      <c r="L1291" s="89">
        <v>1.5801579999999999E-2</v>
      </c>
      <c r="M1291" s="90">
        <v>8.9358935E-3</v>
      </c>
      <c r="N1291" s="102">
        <v>2.1503151829140737E-2</v>
      </c>
      <c r="O1291" s="89">
        <v>6.1297467071935155E-4</v>
      </c>
      <c r="P1291" s="90">
        <v>8.5430352921310362E-4</v>
      </c>
      <c r="Q1291" s="102">
        <v>0.10269726026478161</v>
      </c>
      <c r="R1291" s="89">
        <v>7.2521479229989872E-4</v>
      </c>
      <c r="S1291" s="90">
        <v>1.0107279635258358E-3</v>
      </c>
      <c r="T1291" s="102">
        <v>3.0597754233606844E-3</v>
      </c>
      <c r="U1291" s="89">
        <v>8.2681170000000002E-4</v>
      </c>
      <c r="V1291" s="90">
        <v>1.81293502E-3</v>
      </c>
      <c r="W1291" s="102">
        <v>6.5610080298105101E-3</v>
      </c>
      <c r="X1291" s="89">
        <v>2.3476709999999999E-4</v>
      </c>
      <c r="Y1291" s="90">
        <v>2.6082997500000003E-4</v>
      </c>
      <c r="Z1291" s="102">
        <v>9.4675435102185477E-4</v>
      </c>
      <c r="AA1291" s="89">
        <v>1.3451521999999999E-3</v>
      </c>
      <c r="AB1291" s="90">
        <v>9.7412332500000003E-4</v>
      </c>
      <c r="AC1291" s="102">
        <v>1.2213122361925538E-3</v>
      </c>
      <c r="AD1291" s="89">
        <v>6.0566630000000003E-4</v>
      </c>
      <c r="AE1291" s="90">
        <v>5.1314063499999999E-4</v>
      </c>
      <c r="AF1291" s="102">
        <v>7.574032830613578E-5</v>
      </c>
      <c r="AG1291" s="89">
        <v>2.5959287000000002E-3</v>
      </c>
      <c r="AH1291" s="90">
        <v>5.0276215750000002E-3</v>
      </c>
      <c r="AI1291" s="102">
        <v>2.0582424526232577E-2</v>
      </c>
      <c r="AJ1291" s="89">
        <v>9.3009300000000007E-3</v>
      </c>
      <c r="AK1291" s="90">
        <v>4.5954595000000003E-3</v>
      </c>
      <c r="AL1291" s="104">
        <v>4.5954595000000003E-3</v>
      </c>
    </row>
    <row r="1292" spans="1:38" x14ac:dyDescent="0.25">
      <c r="A1292" s="71">
        <v>2007</v>
      </c>
      <c r="B1292" s="72">
        <v>7</v>
      </c>
      <c r="C1292" s="89">
        <v>0.61369373999999999</v>
      </c>
      <c r="D1292" s="90">
        <v>0.101911827</v>
      </c>
      <c r="E1292" s="102">
        <v>0.66305209710722435</v>
      </c>
      <c r="F1292" s="89">
        <v>7.2366369999999999E-2</v>
      </c>
      <c r="G1292" s="90">
        <v>7.3731508000000001E-2</v>
      </c>
      <c r="H1292" s="102">
        <v>9.6842228190516993E-2</v>
      </c>
      <c r="I1292" s="89">
        <v>4.2064320000000002E-2</v>
      </c>
      <c r="J1292" s="90">
        <v>0.69037402000000003</v>
      </c>
      <c r="K1292" s="102">
        <v>2.3335752850408729</v>
      </c>
      <c r="L1292" s="89">
        <v>1.5801579999999999E-2</v>
      </c>
      <c r="M1292" s="90">
        <v>8.9358935E-3</v>
      </c>
      <c r="N1292" s="102">
        <v>2.1518463318043933E-2</v>
      </c>
      <c r="O1292" s="89">
        <v>6.1297467071935155E-4</v>
      </c>
      <c r="P1292" s="90">
        <v>8.5430352921310362E-4</v>
      </c>
      <c r="Q1292" s="102">
        <v>0.1043711465983538</v>
      </c>
      <c r="R1292" s="89">
        <v>7.2521479229989872E-4</v>
      </c>
      <c r="S1292" s="90">
        <v>1.0107279635258358E-3</v>
      </c>
      <c r="T1292" s="102">
        <v>3.0916122286790029E-3</v>
      </c>
      <c r="U1292" s="89">
        <v>8.903003E-4</v>
      </c>
      <c r="V1292" s="90">
        <v>1.83415084E-3</v>
      </c>
      <c r="W1292" s="102">
        <v>6.6679510090989881E-3</v>
      </c>
      <c r="X1292" s="89">
        <v>2.532287E-4</v>
      </c>
      <c r="Y1292" s="90">
        <v>2.66845485E-4</v>
      </c>
      <c r="Z1292" s="102">
        <v>9.6218580976858937E-4</v>
      </c>
      <c r="AA1292" s="89">
        <v>1.4471158E-3</v>
      </c>
      <c r="AB1292" s="90">
        <v>1.0086529800000001E-3</v>
      </c>
      <c r="AC1292" s="102">
        <v>1.2412198220502497E-3</v>
      </c>
      <c r="AD1292" s="89">
        <v>6.511911E-4</v>
      </c>
      <c r="AE1292" s="90">
        <v>5.2860478000000004E-4</v>
      </c>
      <c r="AF1292" s="102">
        <v>7.6974927788643464E-5</v>
      </c>
      <c r="AG1292" s="89">
        <v>2.7944147000000001E-3</v>
      </c>
      <c r="AH1292" s="90">
        <v>5.0942629600000001E-3</v>
      </c>
      <c r="AI1292" s="102">
        <v>2.0917948059865816E-2</v>
      </c>
      <c r="AJ1292" s="89">
        <v>9.3009300000000007E-3</v>
      </c>
      <c r="AK1292" s="90">
        <v>4.5954595000000003E-3</v>
      </c>
      <c r="AL1292" s="104">
        <v>4.5954595000000003E-3</v>
      </c>
    </row>
    <row r="1293" spans="1:38" x14ac:dyDescent="0.25">
      <c r="A1293" s="71">
        <v>2007</v>
      </c>
      <c r="B1293" s="72">
        <v>8</v>
      </c>
      <c r="C1293" s="89">
        <v>0.64226232000000005</v>
      </c>
      <c r="D1293" s="90">
        <v>0.1049662455</v>
      </c>
      <c r="E1293" s="102">
        <v>0.66652862686655645</v>
      </c>
      <c r="F1293" s="89">
        <v>7.7444959999999993E-2</v>
      </c>
      <c r="G1293" s="90">
        <v>7.5437348500000001E-2</v>
      </c>
      <c r="H1293" s="102">
        <v>9.8549013336092728E-2</v>
      </c>
      <c r="I1293" s="89">
        <v>4.3255969999999998E-2</v>
      </c>
      <c r="J1293" s="90">
        <v>0.69176579849999997</v>
      </c>
      <c r="K1293" s="102">
        <v>2.3404835118325522</v>
      </c>
      <c r="L1293" s="89">
        <v>1.5801579999999999E-2</v>
      </c>
      <c r="M1293" s="90">
        <v>8.9358935E-3</v>
      </c>
      <c r="N1293" s="102">
        <v>2.1535550223619117E-2</v>
      </c>
      <c r="O1293" s="89">
        <v>6.1297467071935155E-4</v>
      </c>
      <c r="P1293" s="90">
        <v>8.5430352921310362E-4</v>
      </c>
      <c r="Q1293" s="102">
        <v>0.10621077172750422</v>
      </c>
      <c r="R1293" s="89">
        <v>7.2521479229989872E-4</v>
      </c>
      <c r="S1293" s="90">
        <v>1.0107279635258358E-3</v>
      </c>
      <c r="T1293" s="102">
        <v>3.127155928859612E-3</v>
      </c>
      <c r="U1293" s="89">
        <v>9.5289500000000004E-4</v>
      </c>
      <c r="V1293" s="90">
        <v>1.85513086E-3</v>
      </c>
      <c r="W1293" s="102">
        <v>6.7854709740958336E-3</v>
      </c>
      <c r="X1293" s="89">
        <v>2.7119250000000002E-4</v>
      </c>
      <c r="Y1293" s="90">
        <v>2.7280291500000002E-4</v>
      </c>
      <c r="Z1293" s="102">
        <v>9.7914336806669542E-4</v>
      </c>
      <c r="AA1293" s="89">
        <v>1.5493970000000001E-3</v>
      </c>
      <c r="AB1293" s="90">
        <v>1.0428451200000001E-3</v>
      </c>
      <c r="AC1293" s="102">
        <v>1.263094296892509E-3</v>
      </c>
      <c r="AD1293" s="89">
        <v>6.9745479999999997E-4</v>
      </c>
      <c r="AE1293" s="90">
        <v>5.4409695999999995E-4</v>
      </c>
      <c r="AF1293" s="102">
        <v>7.8331503702043596E-5</v>
      </c>
      <c r="AG1293" s="89">
        <v>2.9900875E-3</v>
      </c>
      <c r="AH1293" s="90">
        <v>5.16016141E-3</v>
      </c>
      <c r="AI1293" s="102">
        <v>2.1286576463748888E-2</v>
      </c>
      <c r="AJ1293" s="89">
        <v>9.3009300000000007E-3</v>
      </c>
      <c r="AK1293" s="90">
        <v>4.5954595000000003E-3</v>
      </c>
      <c r="AL1293" s="104">
        <v>4.5954595000000003E-3</v>
      </c>
    </row>
    <row r="1294" spans="1:38" x14ac:dyDescent="0.25">
      <c r="A1294" s="71">
        <v>2007</v>
      </c>
      <c r="B1294" s="72">
        <v>9</v>
      </c>
      <c r="C1294" s="89">
        <v>0.67130575000000003</v>
      </c>
      <c r="D1294" s="90">
        <v>0.10812182400000001</v>
      </c>
      <c r="E1294" s="102">
        <v>0.67143369092591643</v>
      </c>
      <c r="F1294" s="89">
        <v>8.2581429999999997E-2</v>
      </c>
      <c r="G1294" s="90">
        <v>7.7125482999999995E-2</v>
      </c>
      <c r="H1294" s="102">
        <v>0.10042007912077189</v>
      </c>
      <c r="I1294" s="89">
        <v>4.4394870000000003E-2</v>
      </c>
      <c r="J1294" s="90">
        <v>0.69309350400000003</v>
      </c>
      <c r="K1294" s="102">
        <v>2.3503921091378679</v>
      </c>
      <c r="L1294" s="89">
        <v>1.5801579999999999E-2</v>
      </c>
      <c r="M1294" s="90">
        <v>8.9358935E-3</v>
      </c>
      <c r="N1294" s="102">
        <v>2.1553951427819237E-2</v>
      </c>
      <c r="O1294" s="89">
        <v>6.1297467071935155E-4</v>
      </c>
      <c r="P1294" s="90">
        <v>8.5430352921310362E-4</v>
      </c>
      <c r="Q1294" s="102">
        <v>0.10822723165016769</v>
      </c>
      <c r="R1294" s="89">
        <v>7.2521479229989872E-4</v>
      </c>
      <c r="S1294" s="90">
        <v>1.0107279635258358E-3</v>
      </c>
      <c r="T1294" s="102">
        <v>3.1655117086543134E-3</v>
      </c>
      <c r="U1294" s="89">
        <v>1.0148613E-3</v>
      </c>
      <c r="V1294" s="90">
        <v>1.8761388999999999E-3</v>
      </c>
      <c r="W1294" s="102">
        <v>6.9142855527910413E-3</v>
      </c>
      <c r="X1294" s="89">
        <v>2.885532E-4</v>
      </c>
      <c r="Y1294" s="90">
        <v>2.7866540999999998E-4</v>
      </c>
      <c r="Z1294" s="102">
        <v>9.9773342219413187E-4</v>
      </c>
      <c r="AA1294" s="89">
        <v>1.6509191999999999E-3</v>
      </c>
      <c r="AB1294" s="90">
        <v>1.0768331549999999E-3</v>
      </c>
      <c r="AC1294" s="102">
        <v>1.2870764400183799E-3</v>
      </c>
      <c r="AD1294" s="89">
        <v>7.4240250000000003E-4</v>
      </c>
      <c r="AE1294" s="90">
        <v>5.59436125E-4</v>
      </c>
      <c r="AF1294" s="102">
        <v>7.9818640057998654E-5</v>
      </c>
      <c r="AG1294" s="89">
        <v>3.1851632E-3</v>
      </c>
      <c r="AH1294" s="90">
        <v>5.2257112000000001E-3</v>
      </c>
      <c r="AI1294" s="102">
        <v>2.1690730058167133E-2</v>
      </c>
      <c r="AJ1294" s="89">
        <v>9.3009300000000007E-3</v>
      </c>
      <c r="AK1294" s="90">
        <v>4.5954595000000003E-3</v>
      </c>
      <c r="AL1294" s="104">
        <v>4.5954595000000003E-3</v>
      </c>
    </row>
    <row r="1295" spans="1:38" x14ac:dyDescent="0.25">
      <c r="A1295" s="71">
        <v>2007</v>
      </c>
      <c r="B1295" s="72">
        <v>10</v>
      </c>
      <c r="C1295" s="89">
        <v>0.70088903000000002</v>
      </c>
      <c r="D1295" s="90">
        <v>0.11136122699999999</v>
      </c>
      <c r="E1295" s="102">
        <v>0.67675039969556994</v>
      </c>
      <c r="F1295" s="89">
        <v>8.7571070000000001E-2</v>
      </c>
      <c r="G1295" s="90">
        <v>7.88413585E-2</v>
      </c>
      <c r="H1295" s="102">
        <v>0.10244817277713622</v>
      </c>
      <c r="I1295" s="89">
        <v>4.5520720000000001E-2</v>
      </c>
      <c r="J1295" s="90">
        <v>0.69427254849999998</v>
      </c>
      <c r="K1295" s="102">
        <v>2.3611316030075584</v>
      </c>
      <c r="L1295" s="89">
        <v>1.5801579999999999E-2</v>
      </c>
      <c r="M1295" s="90">
        <v>8.9358935E-3</v>
      </c>
      <c r="N1295" s="102">
        <v>2.157387749009692E-2</v>
      </c>
      <c r="O1295" s="89">
        <v>6.1297467071935155E-4</v>
      </c>
      <c r="P1295" s="90">
        <v>8.5430352921310362E-4</v>
      </c>
      <c r="Q1295" s="102">
        <v>0.11041307797081672</v>
      </c>
      <c r="R1295" s="89">
        <v>7.2521479229989872E-4</v>
      </c>
      <c r="S1295" s="90">
        <v>1.0107279635258358E-3</v>
      </c>
      <c r="T1295" s="102">
        <v>3.2070839019525507E-3</v>
      </c>
      <c r="U1295" s="89">
        <v>1.0770389999999999E-3</v>
      </c>
      <c r="V1295" s="90">
        <v>1.897081405E-3</v>
      </c>
      <c r="W1295" s="102">
        <v>7.0539467470606765E-3</v>
      </c>
      <c r="X1295" s="89">
        <v>3.0638639999999999E-4</v>
      </c>
      <c r="Y1295" s="90">
        <v>2.8461471000000002E-4</v>
      </c>
      <c r="Z1295" s="102">
        <v>1.0178857280075584E-3</v>
      </c>
      <c r="AA1295" s="89">
        <v>1.7522613000000001E-3</v>
      </c>
      <c r="AB1295" s="90">
        <v>1.1107753200000001E-3</v>
      </c>
      <c r="AC1295" s="102">
        <v>1.3130723110434596E-3</v>
      </c>
      <c r="AD1295" s="89">
        <v>7.8874710000000005E-4</v>
      </c>
      <c r="AE1295" s="90">
        <v>5.7474379000000005E-4</v>
      </c>
      <c r="AF1295" s="102">
        <v>8.1430871109332344E-5</v>
      </c>
      <c r="AG1295" s="89">
        <v>3.3808722000000001E-3</v>
      </c>
      <c r="AH1295" s="90">
        <v>5.2914617050000001E-3</v>
      </c>
      <c r="AI1295" s="102">
        <v>2.2128835242363008E-2</v>
      </c>
      <c r="AJ1295" s="89">
        <v>9.3009300000000007E-3</v>
      </c>
      <c r="AK1295" s="90">
        <v>4.5954595000000003E-3</v>
      </c>
      <c r="AL1295" s="104">
        <v>4.5954595000000003E-3</v>
      </c>
    </row>
    <row r="1296" spans="1:38" x14ac:dyDescent="0.25">
      <c r="A1296" s="71">
        <v>2007</v>
      </c>
      <c r="B1296" s="72">
        <v>11</v>
      </c>
      <c r="C1296" s="89">
        <v>0.73096273</v>
      </c>
      <c r="D1296" s="90">
        <v>0.114716412</v>
      </c>
      <c r="E1296" s="102">
        <v>0.68247026580543946</v>
      </c>
      <c r="F1296" s="89">
        <v>9.2618590000000001E-2</v>
      </c>
      <c r="G1296" s="90">
        <v>8.0554529499999999E-2</v>
      </c>
      <c r="H1296" s="102">
        <v>0.10462975844474294</v>
      </c>
      <c r="I1296" s="89">
        <v>4.6562579999999999E-2</v>
      </c>
      <c r="J1296" s="90">
        <v>0.6954098715</v>
      </c>
      <c r="K1296" s="102">
        <v>2.3726855864517509</v>
      </c>
      <c r="L1296" s="89">
        <v>1.5801579999999999E-2</v>
      </c>
      <c r="M1296" s="90">
        <v>8.9358935E-3</v>
      </c>
      <c r="N1296" s="102">
        <v>2.1595362034994025E-2</v>
      </c>
      <c r="O1296" s="89">
        <v>6.1297467071935155E-4</v>
      </c>
      <c r="P1296" s="90">
        <v>8.5430352921310362E-4</v>
      </c>
      <c r="Q1296" s="102">
        <v>0.11276405059183067</v>
      </c>
      <c r="R1296" s="89">
        <v>7.2521479229989872E-4</v>
      </c>
      <c r="S1296" s="90">
        <v>1.0107279635258358E-3</v>
      </c>
      <c r="T1296" s="102">
        <v>3.2518014850607463E-3</v>
      </c>
      <c r="U1296" s="89">
        <v>1.1399259000000001E-3</v>
      </c>
      <c r="V1296" s="90">
        <v>1.9181506300000001E-3</v>
      </c>
      <c r="W1296" s="102">
        <v>7.2041482611687573E-3</v>
      </c>
      <c r="X1296" s="89">
        <v>3.240594E-4</v>
      </c>
      <c r="Y1296" s="90">
        <v>2.9069509499999999E-4</v>
      </c>
      <c r="Z1296" s="102">
        <v>1.0395597037541205E-3</v>
      </c>
      <c r="AA1296" s="89">
        <v>1.8534726000000001E-3</v>
      </c>
      <c r="AB1296" s="90">
        <v>1.14518874E-3</v>
      </c>
      <c r="AC1296" s="102">
        <v>1.3410303717009083E-3</v>
      </c>
      <c r="AD1296" s="89">
        <v>8.3409149999999997E-4</v>
      </c>
      <c r="AE1296" s="90">
        <v>5.9005289499999998E-4</v>
      </c>
      <c r="AF1296" s="102">
        <v>8.3164684514740915E-5</v>
      </c>
      <c r="AG1296" s="89">
        <v>3.5761443E-3</v>
      </c>
      <c r="AH1296" s="90">
        <v>5.35754566E-3</v>
      </c>
      <c r="AI1296" s="102">
        <v>2.2600009960754973E-2</v>
      </c>
      <c r="AJ1296" s="89">
        <v>9.3009300000000007E-3</v>
      </c>
      <c r="AK1296" s="90">
        <v>4.5954595000000003E-3</v>
      </c>
      <c r="AL1296" s="104">
        <v>4.5954595000000003E-3</v>
      </c>
    </row>
    <row r="1297" spans="1:38" x14ac:dyDescent="0.25">
      <c r="A1297" s="71">
        <v>2007</v>
      </c>
      <c r="B1297" s="72">
        <v>12</v>
      </c>
      <c r="C1297" s="89">
        <v>0.76168418999999998</v>
      </c>
      <c r="D1297" s="90">
        <v>0.118219716</v>
      </c>
      <c r="E1297" s="102">
        <v>0.68854537665249615</v>
      </c>
      <c r="F1297" s="89">
        <v>9.7715869999999996E-2</v>
      </c>
      <c r="G1297" s="90">
        <v>8.2297398999999993E-2</v>
      </c>
      <c r="H1297" s="102">
        <v>0.10694673145003472</v>
      </c>
      <c r="I1297" s="89">
        <v>4.7557179999999998E-2</v>
      </c>
      <c r="J1297" s="90">
        <v>0.69641970600000003</v>
      </c>
      <c r="K1297" s="102">
        <v>2.3849595835193882</v>
      </c>
      <c r="L1297" s="89">
        <v>1.5801579999999999E-2</v>
      </c>
      <c r="M1297" s="90">
        <v>8.9358935E-3</v>
      </c>
      <c r="N1297" s="102">
        <v>2.1618136594908886E-2</v>
      </c>
      <c r="O1297" s="89">
        <v>6.1297467071935155E-4</v>
      </c>
      <c r="P1297" s="90">
        <v>8.5430352921310362E-4</v>
      </c>
      <c r="Q1297" s="102">
        <v>0.11526129287255782</v>
      </c>
      <c r="R1297" s="89">
        <v>7.2521479229989872E-4</v>
      </c>
      <c r="S1297" s="90">
        <v>1.0107279635258358E-3</v>
      </c>
      <c r="T1297" s="102">
        <v>3.2993000274856052E-3</v>
      </c>
      <c r="U1297" s="89">
        <v>1.2020538999999999E-3</v>
      </c>
      <c r="V1297" s="90">
        <v>1.9395681399999999E-3</v>
      </c>
      <c r="W1297" s="102">
        <v>7.3636754895168837E-3</v>
      </c>
      <c r="X1297" s="89">
        <v>3.4225979999999998E-4</v>
      </c>
      <c r="Y1297" s="90">
        <v>2.9681097000000003E-4</v>
      </c>
      <c r="Z1297" s="102">
        <v>1.0625796657681098E-3</v>
      </c>
      <c r="AA1297" s="89">
        <v>1.9542921999999999E-3</v>
      </c>
      <c r="AB1297" s="90">
        <v>1.17991503E-3</v>
      </c>
      <c r="AC1297" s="102">
        <v>1.3707288542491275E-3</v>
      </c>
      <c r="AD1297" s="89">
        <v>8.7967709999999997E-4</v>
      </c>
      <c r="AE1297" s="90">
        <v>6.0572920000000001E-4</v>
      </c>
      <c r="AF1297" s="102">
        <v>8.5006486099827375E-5</v>
      </c>
      <c r="AG1297" s="89">
        <v>3.7727338000000002E-3</v>
      </c>
      <c r="AH1297" s="90">
        <v>5.4249390999999998E-3</v>
      </c>
      <c r="AI1297" s="102">
        <v>2.3100494688862092E-2</v>
      </c>
      <c r="AJ1297" s="89">
        <v>9.3009300000000007E-3</v>
      </c>
      <c r="AK1297" s="90">
        <v>4.5954595000000003E-3</v>
      </c>
      <c r="AL1297" s="104">
        <v>4.5954595000000003E-3</v>
      </c>
    </row>
    <row r="1298" spans="1:38" x14ac:dyDescent="0.25">
      <c r="A1298" s="71">
        <v>2007</v>
      </c>
      <c r="B1298" s="72">
        <v>13</v>
      </c>
      <c r="C1298" s="89">
        <v>0.79323029</v>
      </c>
      <c r="D1298" s="90">
        <v>0.121883358</v>
      </c>
      <c r="E1298" s="102">
        <v>0.69284070750838611</v>
      </c>
      <c r="F1298" s="89">
        <v>0.10278749</v>
      </c>
      <c r="G1298" s="90">
        <v>8.4069455500000001E-2</v>
      </c>
      <c r="H1298" s="102">
        <v>0.10934702654795833</v>
      </c>
      <c r="I1298" s="89">
        <v>4.8585980000000001E-2</v>
      </c>
      <c r="J1298" s="90">
        <v>0.69740136900000005</v>
      </c>
      <c r="K1298" s="102">
        <v>2.3933957394940606</v>
      </c>
      <c r="L1298" s="89">
        <v>1.5801579999999999E-2</v>
      </c>
      <c r="M1298" s="90">
        <v>8.9358935E-3</v>
      </c>
      <c r="N1298" s="102">
        <v>2.1642322392291677E-2</v>
      </c>
      <c r="O1298" s="89">
        <v>6.1297467071935155E-4</v>
      </c>
      <c r="P1298" s="90">
        <v>8.5430352921310362E-4</v>
      </c>
      <c r="Q1298" s="102">
        <v>0.11784818717243814</v>
      </c>
      <c r="R1298" s="89">
        <v>7.2521479229989872E-4</v>
      </c>
      <c r="S1298" s="90">
        <v>1.0107279635258358E-3</v>
      </c>
      <c r="T1298" s="102">
        <v>3.3496269767207239E-3</v>
      </c>
      <c r="U1298" s="89">
        <v>1.2649505000000001E-3</v>
      </c>
      <c r="V1298" s="90">
        <v>1.9613377149999998E-3</v>
      </c>
      <c r="W1298" s="102">
        <v>7.5289572539029995E-3</v>
      </c>
      <c r="X1298" s="89">
        <v>3.598319E-4</v>
      </c>
      <c r="Y1298" s="90">
        <v>3.0300215999999998E-4</v>
      </c>
      <c r="Z1298" s="102">
        <v>1.0864287637014803E-3</v>
      </c>
      <c r="AA1298" s="89">
        <v>2.0571927E-3</v>
      </c>
      <c r="AB1298" s="90">
        <v>1.2153808499999999E-3</v>
      </c>
      <c r="AC1298" s="102">
        <v>1.4014930735201394E-3</v>
      </c>
      <c r="AD1298" s="89">
        <v>9.2560020000000002E-4</v>
      </c>
      <c r="AE1298" s="90">
        <v>6.2177717499999996E-4</v>
      </c>
      <c r="AF1298" s="102">
        <v>8.6914288804257366E-5</v>
      </c>
      <c r="AG1298" s="89">
        <v>3.9701726999999999E-3</v>
      </c>
      <c r="AH1298" s="90">
        <v>5.4933291849999996E-3</v>
      </c>
      <c r="AI1298" s="102">
        <v>2.3618975636207719E-2</v>
      </c>
      <c r="AJ1298" s="89">
        <v>9.3009300000000007E-3</v>
      </c>
      <c r="AK1298" s="90">
        <v>4.5954595000000003E-3</v>
      </c>
      <c r="AL1298" s="104">
        <v>4.5954595000000003E-3</v>
      </c>
    </row>
    <row r="1299" spans="1:38" x14ac:dyDescent="0.25">
      <c r="A1299" s="71">
        <v>2007</v>
      </c>
      <c r="B1299" s="72">
        <v>14</v>
      </c>
      <c r="C1299" s="89">
        <v>0.82554530999999998</v>
      </c>
      <c r="D1299" s="90">
        <v>0.12573416549999999</v>
      </c>
      <c r="E1299" s="102">
        <v>0.69964006413218904</v>
      </c>
      <c r="F1299" s="89">
        <v>0.10799286</v>
      </c>
      <c r="G1299" s="90">
        <v>8.5890125499999997E-2</v>
      </c>
      <c r="H1299" s="102">
        <v>0.11194098395273275</v>
      </c>
      <c r="I1299" s="89">
        <v>4.9477599999999997E-2</v>
      </c>
      <c r="J1299" s="90">
        <v>0.69829190100000005</v>
      </c>
      <c r="K1299" s="102">
        <v>2.4071337584875607</v>
      </c>
      <c r="L1299" s="89">
        <v>1.5801579999999999E-2</v>
      </c>
      <c r="M1299" s="90">
        <v>8.9358935E-3</v>
      </c>
      <c r="N1299" s="102">
        <v>2.166785957174398E-2</v>
      </c>
      <c r="O1299" s="89">
        <v>6.1297467071935155E-4</v>
      </c>
      <c r="P1299" s="90">
        <v>8.5430352921310362E-4</v>
      </c>
      <c r="Q1299" s="102">
        <v>0.12064369741267143</v>
      </c>
      <c r="R1299" s="89">
        <v>7.2521479229989872E-4</v>
      </c>
      <c r="S1299" s="90">
        <v>1.0107279635258358E-3</v>
      </c>
      <c r="T1299" s="102">
        <v>3.402801576523732E-3</v>
      </c>
      <c r="U1299" s="89">
        <v>1.3283150000000001E-3</v>
      </c>
      <c r="V1299" s="90">
        <v>1.98392449E-3</v>
      </c>
      <c r="W1299" s="102">
        <v>7.7075473502219499E-3</v>
      </c>
      <c r="X1299" s="89">
        <v>3.7806189999999999E-4</v>
      </c>
      <c r="Y1299" s="90">
        <v>3.0937885500000002E-4</v>
      </c>
      <c r="Z1299" s="102">
        <v>1.1122003124844468E-3</v>
      </c>
      <c r="AA1299" s="89">
        <v>2.1595196000000001E-3</v>
      </c>
      <c r="AB1299" s="90">
        <v>1.252012185E-3</v>
      </c>
      <c r="AC1299" s="102">
        <v>1.4347384610644614E-3</v>
      </c>
      <c r="AD1299" s="89">
        <v>9.7226669999999997E-4</v>
      </c>
      <c r="AE1299" s="90">
        <v>6.3818086000000005E-4</v>
      </c>
      <c r="AF1299" s="102">
        <v>8.8975996478180591E-5</v>
      </c>
      <c r="AG1299" s="89">
        <v>4.1686878000000002E-3</v>
      </c>
      <c r="AH1299" s="90">
        <v>5.5638134799999997E-3</v>
      </c>
      <c r="AI1299" s="102">
        <v>2.4179216898808129E-2</v>
      </c>
      <c r="AJ1299" s="89">
        <v>9.3009300000000007E-3</v>
      </c>
      <c r="AK1299" s="90">
        <v>4.5954595000000003E-3</v>
      </c>
      <c r="AL1299" s="104">
        <v>4.5954595000000003E-3</v>
      </c>
    </row>
    <row r="1300" spans="1:38" x14ac:dyDescent="0.25">
      <c r="A1300" s="71">
        <v>2007</v>
      </c>
      <c r="B1300" s="72">
        <v>15</v>
      </c>
      <c r="C1300" s="89">
        <v>0.85870809999999997</v>
      </c>
      <c r="D1300" s="90">
        <v>0.129810495</v>
      </c>
      <c r="E1300" s="102">
        <v>0.70681190324379184</v>
      </c>
      <c r="F1300" s="89">
        <v>0.11315140999999999</v>
      </c>
      <c r="G1300" s="90">
        <v>8.7788669499999999E-2</v>
      </c>
      <c r="H1300" s="102">
        <v>0.11467558062302534</v>
      </c>
      <c r="I1300" s="89">
        <v>5.047219E-2</v>
      </c>
      <c r="J1300" s="90">
        <v>0.69912146050000001</v>
      </c>
      <c r="K1300" s="102">
        <v>2.4216191126249123</v>
      </c>
      <c r="L1300" s="89">
        <v>1.5801579999999999E-2</v>
      </c>
      <c r="M1300" s="90">
        <v>8.9358935E-3</v>
      </c>
      <c r="N1300" s="102">
        <v>2.169477942408575E-2</v>
      </c>
      <c r="O1300" s="89">
        <v>6.1297467071935155E-4</v>
      </c>
      <c r="P1300" s="90">
        <v>8.5430352921310362E-4</v>
      </c>
      <c r="Q1300" s="102">
        <v>0.12359085598078601</v>
      </c>
      <c r="R1300" s="89">
        <v>7.2521479229989872E-4</v>
      </c>
      <c r="S1300" s="90">
        <v>1.0107279635258358E-3</v>
      </c>
      <c r="T1300" s="102">
        <v>3.4588585969777979E-3</v>
      </c>
      <c r="U1300" s="89">
        <v>1.3929207E-3</v>
      </c>
      <c r="V1300" s="90">
        <v>2.007159565E-3</v>
      </c>
      <c r="W1300" s="102">
        <v>7.8958537577377835E-3</v>
      </c>
      <c r="X1300" s="89">
        <v>3.9563389999999998E-4</v>
      </c>
      <c r="Y1300" s="90">
        <v>3.1608727499999998E-4</v>
      </c>
      <c r="Z1300" s="102">
        <v>1.1393718053153011E-3</v>
      </c>
      <c r="AA1300" s="89">
        <v>2.2642398000000002E-3</v>
      </c>
      <c r="AB1300" s="90">
        <v>1.2896898E-3</v>
      </c>
      <c r="AC1300" s="102">
        <v>1.4697879067606396E-3</v>
      </c>
      <c r="AD1300" s="89">
        <v>1.0189583E-3</v>
      </c>
      <c r="AE1300" s="90">
        <v>6.5513795499999995E-4</v>
      </c>
      <c r="AF1300" s="102">
        <v>9.1149664612789327E-5</v>
      </c>
      <c r="AG1300" s="89">
        <v>4.3699263000000002E-3</v>
      </c>
      <c r="AH1300" s="90">
        <v>5.6367627250000002E-3</v>
      </c>
      <c r="AI1300" s="102">
        <v>2.4769948145077131E-2</v>
      </c>
      <c r="AJ1300" s="89">
        <v>9.3009300000000007E-3</v>
      </c>
      <c r="AK1300" s="90">
        <v>4.5954595000000003E-3</v>
      </c>
      <c r="AL1300" s="104">
        <v>4.5954595000000003E-3</v>
      </c>
    </row>
    <row r="1301" spans="1:38" x14ac:dyDescent="0.25">
      <c r="A1301" s="71">
        <v>2007</v>
      </c>
      <c r="B1301" s="72">
        <v>16</v>
      </c>
      <c r="C1301" s="89">
        <v>0.89285583000000002</v>
      </c>
      <c r="D1301" s="90">
        <v>0.13411107899999999</v>
      </c>
      <c r="E1301" s="102">
        <v>0.71423925767140439</v>
      </c>
      <c r="F1301" s="89">
        <v>0.11856783999999999</v>
      </c>
      <c r="G1301" s="90">
        <v>8.9737718499999994E-2</v>
      </c>
      <c r="H1301" s="102">
        <v>0.11750906505970772</v>
      </c>
      <c r="I1301" s="89">
        <v>5.1300980000000003E-2</v>
      </c>
      <c r="J1301" s="90">
        <v>0.69991742700000004</v>
      </c>
      <c r="K1301" s="102">
        <v>2.4366249164557252</v>
      </c>
      <c r="L1301" s="89">
        <v>1.5801579999999999E-2</v>
      </c>
      <c r="M1301" s="90">
        <v>8.9358935E-3</v>
      </c>
      <c r="N1301" s="102">
        <v>2.1722649710559462E-2</v>
      </c>
      <c r="O1301" s="89">
        <v>6.1297467071935155E-4</v>
      </c>
      <c r="P1301" s="90">
        <v>8.5430352921310362E-4</v>
      </c>
      <c r="Q1301" s="102">
        <v>0.1266446349368357</v>
      </c>
      <c r="R1301" s="89">
        <v>7.2521479229989872E-4</v>
      </c>
      <c r="S1301" s="90">
        <v>1.0107279635258358E-3</v>
      </c>
      <c r="T1301" s="102">
        <v>3.5169399598098147E-3</v>
      </c>
      <c r="U1301" s="89">
        <v>1.4572653E-3</v>
      </c>
      <c r="V1301" s="90">
        <v>2.0312358700000002E-3</v>
      </c>
      <c r="W1301" s="102">
        <v>8.0909243977073959E-3</v>
      </c>
      <c r="X1301" s="89">
        <v>4.1491530000000002E-4</v>
      </c>
      <c r="Y1301" s="90">
        <v>3.2287546500000001E-4</v>
      </c>
      <c r="Z1301" s="102">
        <v>1.1675225726304108E-3</v>
      </c>
      <c r="AA1301" s="89">
        <v>2.3702263000000001E-3</v>
      </c>
      <c r="AB1301" s="90">
        <v>1.3288809899999999E-3</v>
      </c>
      <c r="AC1301" s="102">
        <v>1.506105366096666E-3</v>
      </c>
      <c r="AD1301" s="89">
        <v>1.0659918999999999E-3</v>
      </c>
      <c r="AE1301" s="90">
        <v>6.7282099000000003E-4</v>
      </c>
      <c r="AF1301" s="102">
        <v>9.3401934367610772E-5</v>
      </c>
      <c r="AG1301" s="89">
        <v>4.5742706999999999E-3</v>
      </c>
      <c r="AH1301" s="90">
        <v>5.7123382750000002E-3</v>
      </c>
      <c r="AI1301" s="102">
        <v>2.5381918538534928E-2</v>
      </c>
      <c r="AJ1301" s="89">
        <v>9.3009300000000007E-3</v>
      </c>
      <c r="AK1301" s="90">
        <v>4.5954595000000003E-3</v>
      </c>
      <c r="AL1301" s="104">
        <v>4.5954595000000003E-3</v>
      </c>
    </row>
    <row r="1302" spans="1:38" x14ac:dyDescent="0.25">
      <c r="A1302" s="71">
        <v>2007</v>
      </c>
      <c r="B1302" s="72">
        <v>17</v>
      </c>
      <c r="C1302" s="89">
        <v>0.92807994999999999</v>
      </c>
      <c r="D1302" s="90">
        <v>0.13870187249999999</v>
      </c>
      <c r="E1302" s="102">
        <v>0.72189017295719371</v>
      </c>
      <c r="F1302" s="89">
        <v>0.12387121</v>
      </c>
      <c r="G1302" s="90">
        <v>9.1776913000000002E-2</v>
      </c>
      <c r="H1302" s="102">
        <v>0.12042762657912662</v>
      </c>
      <c r="I1302" s="89">
        <v>5.2242370000000003E-2</v>
      </c>
      <c r="J1302" s="90">
        <v>0.70065974050000002</v>
      </c>
      <c r="K1302" s="102">
        <v>2.4520981741625834</v>
      </c>
      <c r="L1302" s="89">
        <v>1.5801579999999999E-2</v>
      </c>
      <c r="M1302" s="90">
        <v>8.9358935E-3</v>
      </c>
      <c r="N1302" s="102">
        <v>2.1751398504124071E-2</v>
      </c>
      <c r="O1302" s="89">
        <v>6.1297467071935155E-4</v>
      </c>
      <c r="P1302" s="90">
        <v>8.5430352921310362E-4</v>
      </c>
      <c r="Q1302" s="102">
        <v>0.12979007701026135</v>
      </c>
      <c r="R1302" s="89">
        <v>7.2521479229989872E-4</v>
      </c>
      <c r="S1302" s="90">
        <v>1.0107279635258358E-3</v>
      </c>
      <c r="T1302" s="102">
        <v>3.5767542541676289E-3</v>
      </c>
      <c r="U1302" s="89">
        <v>1.5239518E-3</v>
      </c>
      <c r="V1302" s="90">
        <v>2.0562649300000001E-3</v>
      </c>
      <c r="W1302" s="102">
        <v>8.2918799227752488E-3</v>
      </c>
      <c r="X1302" s="89">
        <v>4.3348719999999999E-4</v>
      </c>
      <c r="Y1302" s="90">
        <v>3.3001428000000002E-4</v>
      </c>
      <c r="Z1302" s="102">
        <v>1.1965194577108268E-3</v>
      </c>
      <c r="AA1302" s="89">
        <v>2.4775842999999998E-3</v>
      </c>
      <c r="AB1302" s="90">
        <v>1.36965153E-3</v>
      </c>
      <c r="AC1302" s="102">
        <v>1.5435103992415989E-3</v>
      </c>
      <c r="AD1302" s="89">
        <v>1.115237E-3</v>
      </c>
      <c r="AE1302" s="90">
        <v>6.9112060000000003E-4</v>
      </c>
      <c r="AF1302" s="102">
        <v>9.572170069229176E-5</v>
      </c>
      <c r="AG1302" s="89">
        <v>4.7814051999999999E-3</v>
      </c>
      <c r="AH1302" s="90">
        <v>5.7911958999999997E-3</v>
      </c>
      <c r="AI1302" s="102">
        <v>2.6012327125098197E-2</v>
      </c>
      <c r="AJ1302" s="89">
        <v>9.3009300000000007E-3</v>
      </c>
      <c r="AK1302" s="90">
        <v>4.5954595000000003E-3</v>
      </c>
      <c r="AL1302" s="104">
        <v>4.5954595000000003E-3</v>
      </c>
    </row>
    <row r="1303" spans="1:38" x14ac:dyDescent="0.25">
      <c r="A1303" s="71">
        <v>2007</v>
      </c>
      <c r="B1303" s="72">
        <v>18</v>
      </c>
      <c r="C1303" s="89">
        <v>0.96447596999999996</v>
      </c>
      <c r="D1303" s="90">
        <v>0.14357223450000001</v>
      </c>
      <c r="E1303" s="102">
        <v>0.72860103297358658</v>
      </c>
      <c r="F1303" s="89">
        <v>0.12932479</v>
      </c>
      <c r="G1303" s="90">
        <v>9.3918256000000006E-2</v>
      </c>
      <c r="H1303" s="102">
        <v>0.12336768365817091</v>
      </c>
      <c r="I1303" s="89">
        <v>5.3039910000000003E-2</v>
      </c>
      <c r="J1303" s="90">
        <v>0.70135802250000001</v>
      </c>
      <c r="K1303" s="102">
        <v>2.465522644790457</v>
      </c>
      <c r="L1303" s="89">
        <v>1.5801579999999999E-2</v>
      </c>
      <c r="M1303" s="90">
        <v>8.9358935E-3</v>
      </c>
      <c r="N1303" s="102">
        <v>2.1780610192668078E-2</v>
      </c>
      <c r="O1303" s="89">
        <v>6.1297467071935155E-4</v>
      </c>
      <c r="P1303" s="90">
        <v>8.5430352921310362E-4</v>
      </c>
      <c r="Q1303" s="102">
        <v>0.13295877740335682</v>
      </c>
      <c r="R1303" s="89">
        <v>7.2521479229989872E-4</v>
      </c>
      <c r="S1303" s="90">
        <v>1.0107279635258358E-3</v>
      </c>
      <c r="T1303" s="102">
        <v>3.6375934289908339E-3</v>
      </c>
      <c r="U1303" s="89">
        <v>1.5910352E-3</v>
      </c>
      <c r="V1303" s="90">
        <v>2.0826192549999998E-3</v>
      </c>
      <c r="W1303" s="102">
        <v>8.4943189267435264E-3</v>
      </c>
      <c r="X1303" s="89">
        <v>4.5279819999999998E-4</v>
      </c>
      <c r="Y1303" s="90">
        <v>3.3743796000000001E-4</v>
      </c>
      <c r="Z1303" s="102">
        <v>1.2257316528778452E-3</v>
      </c>
      <c r="AA1303" s="89">
        <v>2.5866514999999999E-3</v>
      </c>
      <c r="AB1303" s="90">
        <v>1.4125190399999999E-3</v>
      </c>
      <c r="AC1303" s="102">
        <v>1.5811927617695855E-3</v>
      </c>
      <c r="AD1303" s="89">
        <v>1.1641696E-3</v>
      </c>
      <c r="AE1303" s="90">
        <v>7.1051015499999995E-4</v>
      </c>
      <c r="AF1303" s="102">
        <v>9.8058426609579221E-5</v>
      </c>
      <c r="AG1303" s="89">
        <v>4.9920219E-3</v>
      </c>
      <c r="AH1303" s="90">
        <v>5.8737621099999998E-3</v>
      </c>
      <c r="AI1303" s="102">
        <v>2.6647415973309066E-2</v>
      </c>
      <c r="AJ1303" s="89">
        <v>9.3009300000000007E-3</v>
      </c>
      <c r="AK1303" s="90">
        <v>4.5954595000000003E-3</v>
      </c>
      <c r="AL1303" s="104">
        <v>4.5954595000000003E-3</v>
      </c>
    </row>
    <row r="1304" spans="1:38" x14ac:dyDescent="0.25">
      <c r="A1304" s="71">
        <v>2007</v>
      </c>
      <c r="B1304" s="72">
        <v>19</v>
      </c>
      <c r="C1304" s="89">
        <v>1.0021699900000001</v>
      </c>
      <c r="D1304" s="90">
        <v>0.14878323299999999</v>
      </c>
      <c r="E1304" s="102">
        <v>0.73635112318135731</v>
      </c>
      <c r="F1304" s="89">
        <v>0.13496486999999999</v>
      </c>
      <c r="G1304" s="90">
        <v>9.6179300499999995E-2</v>
      </c>
      <c r="H1304" s="102">
        <v>0.1263234801281313</v>
      </c>
      <c r="I1304" s="89">
        <v>5.381847E-2</v>
      </c>
      <c r="J1304" s="90">
        <v>0.70202077200000002</v>
      </c>
      <c r="K1304" s="102">
        <v>2.4811800678919087</v>
      </c>
      <c r="L1304" s="89">
        <v>1.5801579999999999E-2</v>
      </c>
      <c r="M1304" s="90">
        <v>8.9358935E-3</v>
      </c>
      <c r="N1304" s="102">
        <v>2.1809720009512378E-2</v>
      </c>
      <c r="O1304" s="89">
        <v>6.1297467071935155E-4</v>
      </c>
      <c r="P1304" s="90">
        <v>8.5430352921310362E-4</v>
      </c>
      <c r="Q1304" s="102">
        <v>0.13614452237732658</v>
      </c>
      <c r="R1304" s="89">
        <v>7.2521479229989872E-4</v>
      </c>
      <c r="S1304" s="90">
        <v>1.0107279635258358E-3</v>
      </c>
      <c r="T1304" s="102">
        <v>3.698185559387192E-3</v>
      </c>
      <c r="U1304" s="89">
        <v>1.6601185000000001E-3</v>
      </c>
      <c r="V1304" s="90">
        <v>2.110400365E-3</v>
      </c>
      <c r="W1304" s="102">
        <v>8.6978471225464451E-3</v>
      </c>
      <c r="X1304" s="89">
        <v>4.7223959999999999E-4</v>
      </c>
      <c r="Y1304" s="90">
        <v>3.4543760999999998E-4</v>
      </c>
      <c r="Z1304" s="102">
        <v>1.2550988490895533E-3</v>
      </c>
      <c r="AA1304" s="89">
        <v>2.6979598E-3</v>
      </c>
      <c r="AB1304" s="90">
        <v>1.4576132849999999E-3</v>
      </c>
      <c r="AC1304" s="102">
        <v>1.6190781221518805E-3</v>
      </c>
      <c r="AD1304" s="89">
        <v>1.2138114999999999E-3</v>
      </c>
      <c r="AE1304" s="90">
        <v>7.3073717500000003E-4</v>
      </c>
      <c r="AF1304" s="102">
        <v>1.0040797289872704E-4</v>
      </c>
      <c r="AG1304" s="89">
        <v>5.2077445999999996E-3</v>
      </c>
      <c r="AH1304" s="90">
        <v>5.9608089249999999E-3</v>
      </c>
      <c r="AI1304" s="102">
        <v>2.728586830763513E-2</v>
      </c>
      <c r="AJ1304" s="89">
        <v>9.3009300000000007E-3</v>
      </c>
      <c r="AK1304" s="90">
        <v>4.5954595000000003E-3</v>
      </c>
      <c r="AL1304" s="104">
        <v>4.5954595000000003E-3</v>
      </c>
    </row>
    <row r="1305" spans="1:38" x14ac:dyDescent="0.25">
      <c r="A1305" s="71">
        <v>2007</v>
      </c>
      <c r="B1305" s="72">
        <v>20</v>
      </c>
      <c r="C1305" s="89">
        <v>1.0411746099999999</v>
      </c>
      <c r="D1305" s="90">
        <v>0.15434684400000001</v>
      </c>
      <c r="E1305" s="102">
        <v>0.74387018124367954</v>
      </c>
      <c r="F1305" s="89">
        <v>0.14059234000000001</v>
      </c>
      <c r="G1305" s="90">
        <v>9.8564339500000001E-2</v>
      </c>
      <c r="H1305" s="102">
        <v>0.12919164857499693</v>
      </c>
      <c r="I1305" s="89">
        <v>5.4613040000000002E-2</v>
      </c>
      <c r="J1305" s="90">
        <v>0.70263902450000004</v>
      </c>
      <c r="K1305" s="102">
        <v>2.496367870534304</v>
      </c>
      <c r="L1305" s="89">
        <v>1.5801579999999999E-2</v>
      </c>
      <c r="M1305" s="90">
        <v>8.9358935E-3</v>
      </c>
      <c r="N1305" s="102">
        <v>2.1837860771124793E-2</v>
      </c>
      <c r="O1305" s="89">
        <v>6.1297467071935155E-4</v>
      </c>
      <c r="P1305" s="90">
        <v>8.5430352921310362E-4</v>
      </c>
      <c r="Q1305" s="102">
        <v>0.13923561690321015</v>
      </c>
      <c r="R1305" s="89">
        <v>7.2521479229989872E-4</v>
      </c>
      <c r="S1305" s="90">
        <v>1.0107279635258358E-3</v>
      </c>
      <c r="T1305" s="102">
        <v>3.7569798674845999E-3</v>
      </c>
      <c r="U1305" s="89">
        <v>1.7294429E-3</v>
      </c>
      <c r="V1305" s="90">
        <v>2.139763825E-3</v>
      </c>
      <c r="W1305" s="102">
        <v>8.8953292492495381E-3</v>
      </c>
      <c r="X1305" s="89">
        <v>4.9155049999999995E-4</v>
      </c>
      <c r="Y1305" s="90">
        <v>3.5378855999999999E-4</v>
      </c>
      <c r="Z1305" s="102">
        <v>1.2835974947204387E-3</v>
      </c>
      <c r="AA1305" s="89">
        <v>2.8125047000000002E-3</v>
      </c>
      <c r="AB1305" s="90">
        <v>1.5052267049999999E-3</v>
      </c>
      <c r="AC1305" s="102">
        <v>1.6558400985491578E-3</v>
      </c>
      <c r="AD1305" s="89">
        <v>1.2657954E-3</v>
      </c>
      <c r="AE1305" s="90">
        <v>7.5206926E-4</v>
      </c>
      <c r="AF1305" s="102">
        <v>1.0268782534301199E-4</v>
      </c>
      <c r="AG1305" s="89">
        <v>5.4275777000000001E-3</v>
      </c>
      <c r="AH1305" s="90">
        <v>6.0527365450000004E-3</v>
      </c>
      <c r="AI1305" s="102">
        <v>2.7905431021970007E-2</v>
      </c>
      <c r="AJ1305" s="89">
        <v>9.3009300000000007E-3</v>
      </c>
      <c r="AK1305" s="90">
        <v>4.5954595000000003E-3</v>
      </c>
      <c r="AL1305" s="104">
        <v>4.5954595000000003E-3</v>
      </c>
    </row>
    <row r="1306" spans="1:38" x14ac:dyDescent="0.25">
      <c r="A1306" s="71">
        <v>2007</v>
      </c>
      <c r="B1306" s="72">
        <v>21</v>
      </c>
      <c r="C1306" s="89">
        <v>1.0817430299999999</v>
      </c>
      <c r="D1306" s="90">
        <v>0.1603316685</v>
      </c>
      <c r="E1306" s="102">
        <v>0.75090781098477</v>
      </c>
      <c r="F1306" s="89">
        <v>0.14645653</v>
      </c>
      <c r="G1306" s="90">
        <v>0.1010815945</v>
      </c>
      <c r="H1306" s="102">
        <v>0.13187556140209528</v>
      </c>
      <c r="I1306" s="89">
        <v>5.5357379999999998E-2</v>
      </c>
      <c r="J1306" s="90">
        <v>0.70327006349999999</v>
      </c>
      <c r="K1306" s="102">
        <v>2.5105898027885876</v>
      </c>
      <c r="L1306" s="89">
        <v>1.5801579999999999E-2</v>
      </c>
      <c r="M1306" s="90">
        <v>8.9358935E-3</v>
      </c>
      <c r="N1306" s="102">
        <v>2.1864358109132127E-2</v>
      </c>
      <c r="O1306" s="89">
        <v>6.1297467071935155E-4</v>
      </c>
      <c r="P1306" s="90">
        <v>8.5430352921310362E-4</v>
      </c>
      <c r="Q1306" s="102">
        <v>0.14212816813078519</v>
      </c>
      <c r="R1306" s="89">
        <v>7.2521479229989872E-4</v>
      </c>
      <c r="S1306" s="90">
        <v>1.0107279635258358E-3</v>
      </c>
      <c r="T1306" s="102">
        <v>3.8119992218441701E-3</v>
      </c>
      <c r="U1306" s="89">
        <v>1.8016071E-3</v>
      </c>
      <c r="V1306" s="90">
        <v>2.1707425449999998E-3</v>
      </c>
      <c r="W1306" s="102">
        <v>9.0801185616693394E-3</v>
      </c>
      <c r="X1306" s="89">
        <v>5.1270120000000002E-4</v>
      </c>
      <c r="Y1306" s="90">
        <v>3.6257437500000002E-4</v>
      </c>
      <c r="Z1306" s="102">
        <v>1.3102628849636119E-3</v>
      </c>
      <c r="AA1306" s="89">
        <v>2.9287633000000001E-3</v>
      </c>
      <c r="AB1306" s="90">
        <v>1.5557149199999999E-3</v>
      </c>
      <c r="AC1306" s="102">
        <v>1.6902384654118576E-3</v>
      </c>
      <c r="AD1306" s="89">
        <v>1.3176784E-3</v>
      </c>
      <c r="AE1306" s="90">
        <v>7.7485772500000003E-4</v>
      </c>
      <c r="AF1306" s="102">
        <v>1.0482101116535712E-4</v>
      </c>
      <c r="AG1306" s="89">
        <v>5.6528589000000001E-3</v>
      </c>
      <c r="AH1306" s="90">
        <v>6.1501719550000004E-3</v>
      </c>
      <c r="AI1306" s="102">
        <v>2.8485099165742274E-2</v>
      </c>
      <c r="AJ1306" s="89">
        <v>9.3009300000000007E-3</v>
      </c>
      <c r="AK1306" s="90">
        <v>4.5954595000000003E-3</v>
      </c>
      <c r="AL1306" s="104">
        <v>4.5954595000000003E-3</v>
      </c>
    </row>
    <row r="1307" spans="1:38" x14ac:dyDescent="0.25">
      <c r="A1307" s="71">
        <v>2007</v>
      </c>
      <c r="B1307" s="72">
        <v>22</v>
      </c>
      <c r="C1307" s="89">
        <v>1.1236722699999999</v>
      </c>
      <c r="D1307" s="90">
        <v>0.16672788899999999</v>
      </c>
      <c r="E1307" s="102">
        <v>0.75720665729325987</v>
      </c>
      <c r="F1307" s="89">
        <v>0.15245789000000001</v>
      </c>
      <c r="G1307" s="90">
        <v>0.10377101800000001</v>
      </c>
      <c r="H1307" s="102">
        <v>0.13427805649772789</v>
      </c>
      <c r="I1307" s="89">
        <v>5.6204690000000002E-2</v>
      </c>
      <c r="J1307" s="90">
        <v>0.70383512699999995</v>
      </c>
      <c r="K1307" s="102">
        <v>2.5233115861109296</v>
      </c>
      <c r="L1307" s="89">
        <v>1.5801579999999999E-2</v>
      </c>
      <c r="M1307" s="90">
        <v>8.9358935E-3</v>
      </c>
      <c r="N1307" s="102">
        <v>2.1887980969498809E-2</v>
      </c>
      <c r="O1307" s="89">
        <v>6.1297467071935155E-4</v>
      </c>
      <c r="P1307" s="90">
        <v>8.5430352921310362E-4</v>
      </c>
      <c r="Q1307" s="102">
        <v>0.14471757031867172</v>
      </c>
      <c r="R1307" s="89">
        <v>7.2521479229989872E-4</v>
      </c>
      <c r="S1307" s="90">
        <v>1.0107279635258358E-3</v>
      </c>
      <c r="T1307" s="102">
        <v>3.8612548527916083E-3</v>
      </c>
      <c r="U1307" s="89">
        <v>1.8756407000000001E-3</v>
      </c>
      <c r="V1307" s="90">
        <v>2.2037029750000001E-3</v>
      </c>
      <c r="W1307" s="102">
        <v>9.2455444874461577E-3</v>
      </c>
      <c r="X1307" s="89">
        <v>5.3385189999999999E-4</v>
      </c>
      <c r="Y1307" s="90">
        <v>3.7196017500000002E-4</v>
      </c>
      <c r="Z1307" s="102">
        <v>1.3341325336947412E-3</v>
      </c>
      <c r="AA1307" s="89">
        <v>3.0494187000000002E-3</v>
      </c>
      <c r="AB1307" s="90">
        <v>1.609341225E-3</v>
      </c>
      <c r="AC1307" s="102">
        <v>1.7210334380594152E-3</v>
      </c>
      <c r="AD1307" s="89">
        <v>1.3725317E-3</v>
      </c>
      <c r="AE1307" s="90">
        <v>7.9903680999999995E-4</v>
      </c>
      <c r="AF1307" s="102">
        <v>1.0673070891826532E-4</v>
      </c>
      <c r="AG1307" s="89">
        <v>5.8843810999999998E-3</v>
      </c>
      <c r="AH1307" s="90">
        <v>6.2537702500000004E-3</v>
      </c>
      <c r="AI1307" s="102">
        <v>2.9004125984147349E-2</v>
      </c>
      <c r="AJ1307" s="89">
        <v>9.3009300000000007E-3</v>
      </c>
      <c r="AK1307" s="90">
        <v>4.5954595000000003E-3</v>
      </c>
      <c r="AL1307" s="104">
        <v>4.5954595000000003E-3</v>
      </c>
    </row>
    <row r="1308" spans="1:38" x14ac:dyDescent="0.25">
      <c r="A1308" s="71">
        <v>2007</v>
      </c>
      <c r="B1308" s="72">
        <v>23</v>
      </c>
      <c r="C1308" s="89">
        <v>1.1673834999999999</v>
      </c>
      <c r="D1308" s="90">
        <v>0.17362974749999999</v>
      </c>
      <c r="E1308" s="102">
        <v>0.76240965744118383</v>
      </c>
      <c r="F1308" s="89">
        <v>0.15865626999999999</v>
      </c>
      <c r="G1308" s="90">
        <v>0.106625884</v>
      </c>
      <c r="H1308" s="102">
        <v>0.13626320029980363</v>
      </c>
      <c r="I1308" s="89">
        <v>5.6899249999999998E-2</v>
      </c>
      <c r="J1308" s="90">
        <v>0.70439868400000005</v>
      </c>
      <c r="K1308" s="102">
        <v>2.533836636203866</v>
      </c>
      <c r="L1308" s="89">
        <v>1.5801579999999999E-2</v>
      </c>
      <c r="M1308" s="90">
        <v>8.9358935E-3</v>
      </c>
      <c r="N1308" s="102">
        <v>2.1907477297471837E-2</v>
      </c>
      <c r="O1308" s="89">
        <v>6.1297467071935155E-4</v>
      </c>
      <c r="P1308" s="90">
        <v>8.5430352921310362E-4</v>
      </c>
      <c r="Q1308" s="102">
        <v>0.14685681963048838</v>
      </c>
      <c r="R1308" s="89">
        <v>7.2521479229989872E-4</v>
      </c>
      <c r="S1308" s="90">
        <v>1.0107279635258358E-3</v>
      </c>
      <c r="T1308" s="102">
        <v>3.9019265702766167E-3</v>
      </c>
      <c r="U1308" s="89">
        <v>1.9509155000000001E-3</v>
      </c>
      <c r="V1308" s="90">
        <v>2.2390002100000001E-3</v>
      </c>
      <c r="W1308" s="102">
        <v>9.3822270384427905E-3</v>
      </c>
      <c r="X1308" s="89">
        <v>5.5553449999999995E-4</v>
      </c>
      <c r="Y1308" s="90">
        <v>3.8200107000000002E-4</v>
      </c>
      <c r="Z1308" s="102">
        <v>1.3538572387056756E-3</v>
      </c>
      <c r="AA1308" s="89">
        <v>3.172813E-3</v>
      </c>
      <c r="AB1308" s="90">
        <v>1.666710075E-3</v>
      </c>
      <c r="AC1308" s="102">
        <v>1.7464753849448396E-3</v>
      </c>
      <c r="AD1308" s="89">
        <v>1.4272841000000001E-3</v>
      </c>
      <c r="AE1308" s="90">
        <v>8.2484184999999995E-4</v>
      </c>
      <c r="AF1308" s="102">
        <v>1.0830858803591732E-4</v>
      </c>
      <c r="AG1308" s="89">
        <v>6.1233514000000001E-3</v>
      </c>
      <c r="AH1308" s="90">
        <v>6.3642491950000003E-3</v>
      </c>
      <c r="AI1308" s="102">
        <v>2.9432840631507431E-2</v>
      </c>
      <c r="AJ1308" s="89">
        <v>9.3009300000000007E-3</v>
      </c>
      <c r="AK1308" s="90">
        <v>4.5954595000000003E-3</v>
      </c>
      <c r="AL1308" s="104">
        <v>4.5954595000000003E-3</v>
      </c>
    </row>
    <row r="1309" spans="1:38" x14ac:dyDescent="0.25">
      <c r="A1309" s="71">
        <v>2007</v>
      </c>
      <c r="B1309" s="72">
        <v>24</v>
      </c>
      <c r="C1309" s="89">
        <v>1.2126846200000001</v>
      </c>
      <c r="D1309" s="90">
        <v>0.18104832900000001</v>
      </c>
      <c r="E1309" s="102">
        <v>0.76625034694426997</v>
      </c>
      <c r="F1309" s="89">
        <v>0.16501035999999999</v>
      </c>
      <c r="G1309" s="90">
        <v>0.10967885500000001</v>
      </c>
      <c r="H1309" s="102">
        <v>0.13772781132549583</v>
      </c>
      <c r="I1309" s="89">
        <v>5.7630540000000001E-2</v>
      </c>
      <c r="J1309" s="90">
        <v>0.70492316399999999</v>
      </c>
      <c r="K1309" s="102">
        <v>2.5415960509916538</v>
      </c>
      <c r="L1309" s="89">
        <v>1.5801579999999999E-2</v>
      </c>
      <c r="M1309" s="90">
        <v>8.9358935E-3</v>
      </c>
      <c r="N1309" s="102">
        <v>2.1921901079412293E-2</v>
      </c>
      <c r="O1309" s="89">
        <v>6.1297467071935155E-4</v>
      </c>
      <c r="P1309" s="90">
        <v>8.5430352921310362E-4</v>
      </c>
      <c r="Q1309" s="102">
        <v>0.14843545956205687</v>
      </c>
      <c r="R1309" s="89">
        <v>7.2521479229989872E-4</v>
      </c>
      <c r="S1309" s="90">
        <v>1.0107279635258358E-3</v>
      </c>
      <c r="T1309" s="102">
        <v>3.9319483083550214E-3</v>
      </c>
      <c r="U1309" s="89">
        <v>2.0293161999999998E-3</v>
      </c>
      <c r="V1309" s="90">
        <v>2.2764380499999998E-3</v>
      </c>
      <c r="W1309" s="102">
        <v>9.4830826922731749E-3</v>
      </c>
      <c r="X1309" s="89">
        <v>5.7768510000000002E-4</v>
      </c>
      <c r="Y1309" s="90">
        <v>3.9264262500000001E-4</v>
      </c>
      <c r="Z1309" s="102">
        <v>1.3684089527057342E-3</v>
      </c>
      <c r="AA1309" s="89">
        <v>3.2998913000000002E-3</v>
      </c>
      <c r="AB1309" s="90">
        <v>1.72777461E-3</v>
      </c>
      <c r="AC1309" s="102">
        <v>1.7652474022256126E-3</v>
      </c>
      <c r="AD1309" s="89">
        <v>1.4845342000000001E-3</v>
      </c>
      <c r="AE1309" s="90">
        <v>8.5232859999999995E-4</v>
      </c>
      <c r="AF1309" s="102">
        <v>1.0947271989589878E-4</v>
      </c>
      <c r="AG1309" s="89">
        <v>6.3675924000000002E-3</v>
      </c>
      <c r="AH1309" s="90">
        <v>6.4821346299999997E-3</v>
      </c>
      <c r="AI1309" s="102">
        <v>2.9749209202189719E-2</v>
      </c>
      <c r="AJ1309" s="89">
        <v>9.3009300000000007E-3</v>
      </c>
      <c r="AK1309" s="90">
        <v>4.5954595000000003E-3</v>
      </c>
      <c r="AL1309" s="104">
        <v>4.5954595000000003E-3</v>
      </c>
    </row>
    <row r="1310" spans="1:38" x14ac:dyDescent="0.25">
      <c r="A1310" s="71">
        <v>2007</v>
      </c>
      <c r="B1310" s="72">
        <v>25</v>
      </c>
      <c r="C1310" s="89">
        <v>1.2126846200000001</v>
      </c>
      <c r="D1310" s="90">
        <v>0.18104832900000001</v>
      </c>
      <c r="E1310" s="102">
        <v>0.76847474253698211</v>
      </c>
      <c r="F1310" s="89">
        <v>0.16501035999999999</v>
      </c>
      <c r="G1310" s="90">
        <v>0.10967885500000001</v>
      </c>
      <c r="H1310" s="102">
        <v>0.13857700961873604</v>
      </c>
      <c r="I1310" s="89">
        <v>5.7630540000000001E-2</v>
      </c>
      <c r="J1310" s="90">
        <v>0.70492316399999999</v>
      </c>
      <c r="K1310" s="102">
        <v>2.546090785389393</v>
      </c>
      <c r="L1310" s="89">
        <v>1.5801579999999999E-2</v>
      </c>
      <c r="M1310" s="90">
        <v>8.9358935E-3</v>
      </c>
      <c r="N1310" s="102">
        <v>2.1930219158159524E-2</v>
      </c>
      <c r="O1310" s="89">
        <v>6.1297467071935155E-4</v>
      </c>
      <c r="P1310" s="90">
        <v>8.5430352921310362E-4</v>
      </c>
      <c r="Q1310" s="102">
        <v>0.14935051229565866</v>
      </c>
      <c r="R1310" s="89">
        <v>7.2521479229989872E-4</v>
      </c>
      <c r="S1310" s="90">
        <v>1.0107279635258358E-3</v>
      </c>
      <c r="T1310" s="102">
        <v>3.949350632481149E-3</v>
      </c>
      <c r="U1310" s="89">
        <v>2.0293161999999998E-3</v>
      </c>
      <c r="V1310" s="90">
        <v>2.2764380499999998E-3</v>
      </c>
      <c r="W1310" s="102">
        <v>9.5415485429011203E-3</v>
      </c>
      <c r="X1310" s="89">
        <v>5.7768510000000002E-4</v>
      </c>
      <c r="Y1310" s="90">
        <v>3.9264262500000001E-4</v>
      </c>
      <c r="Z1310" s="102">
        <v>1.3768464269090803E-3</v>
      </c>
      <c r="AA1310" s="89">
        <v>3.2998913000000002E-3</v>
      </c>
      <c r="AB1310" s="90">
        <v>1.72777461E-3</v>
      </c>
      <c r="AC1310" s="102">
        <v>1.7761323483311722E-3</v>
      </c>
      <c r="AD1310" s="89">
        <v>1.4845342000000001E-3</v>
      </c>
      <c r="AE1310" s="90">
        <v>8.5232859999999995E-4</v>
      </c>
      <c r="AF1310" s="102">
        <v>1.1014760139940376E-4</v>
      </c>
      <c r="AG1310" s="89">
        <v>6.3675924000000002E-3</v>
      </c>
      <c r="AH1310" s="90">
        <v>6.4821346299999997E-3</v>
      </c>
      <c r="AI1310" s="102">
        <v>2.9932631067456715E-2</v>
      </c>
      <c r="AJ1310" s="89">
        <v>9.3009300000000007E-3</v>
      </c>
      <c r="AK1310" s="90">
        <v>4.5954595000000003E-3</v>
      </c>
      <c r="AL1310" s="104">
        <v>4.5954595000000003E-3</v>
      </c>
    </row>
    <row r="1311" spans="1:38" x14ac:dyDescent="0.25">
      <c r="A1311" s="71">
        <v>2007</v>
      </c>
      <c r="B1311" s="72">
        <v>26</v>
      </c>
      <c r="C1311" s="89">
        <v>1.2126846200000001</v>
      </c>
      <c r="D1311" s="90">
        <v>0.18104832900000001</v>
      </c>
      <c r="E1311" s="102">
        <v>0.76873488932007683</v>
      </c>
      <c r="F1311" s="89">
        <v>0.16501035999999999</v>
      </c>
      <c r="G1311" s="90">
        <v>0.10967885500000001</v>
      </c>
      <c r="H1311" s="102">
        <v>0.1386758960213218</v>
      </c>
      <c r="I1311" s="89">
        <v>5.7630540000000001E-2</v>
      </c>
      <c r="J1311" s="90">
        <v>0.70492316399999999</v>
      </c>
      <c r="K1311" s="102">
        <v>2.5466148702661213</v>
      </c>
      <c r="L1311" s="89">
        <v>1.5801579999999999E-2</v>
      </c>
      <c r="M1311" s="90">
        <v>8.9358935E-3</v>
      </c>
      <c r="N1311" s="102">
        <v>2.1931237670798347E-2</v>
      </c>
      <c r="O1311" s="89">
        <v>6.1297467071935155E-4</v>
      </c>
      <c r="P1311" s="90">
        <v>8.5430352921310362E-4</v>
      </c>
      <c r="Q1311" s="102">
        <v>0.14945723602440253</v>
      </c>
      <c r="R1311" s="89">
        <v>7.2521479229989872E-4</v>
      </c>
      <c r="S1311" s="90">
        <v>1.0107279635258358E-3</v>
      </c>
      <c r="T1311" s="102">
        <v>3.9513813470577041E-3</v>
      </c>
      <c r="U1311" s="89">
        <v>2.0293161999999998E-3</v>
      </c>
      <c r="V1311" s="90">
        <v>2.2764380499999998E-3</v>
      </c>
      <c r="W1311" s="102">
        <v>9.548354091616907E-3</v>
      </c>
      <c r="X1311" s="89">
        <v>5.7768510000000002E-4</v>
      </c>
      <c r="Y1311" s="90">
        <v>3.9264262500000001E-4</v>
      </c>
      <c r="Z1311" s="102">
        <v>1.3778296247587511E-3</v>
      </c>
      <c r="AA1311" s="89">
        <v>3.2998913000000002E-3</v>
      </c>
      <c r="AB1311" s="90">
        <v>1.72777461E-3</v>
      </c>
      <c r="AC1311" s="102">
        <v>1.7773989416770331E-3</v>
      </c>
      <c r="AD1311" s="89">
        <v>1.4845342000000001E-3</v>
      </c>
      <c r="AE1311" s="90">
        <v>8.5232859999999995E-4</v>
      </c>
      <c r="AF1311" s="102">
        <v>1.1022628196747625E-4</v>
      </c>
      <c r="AG1311" s="89">
        <v>6.3675924000000002E-3</v>
      </c>
      <c r="AH1311" s="90">
        <v>6.4821346299999997E-3</v>
      </c>
      <c r="AI1311" s="102">
        <v>2.9953999651799311E-2</v>
      </c>
      <c r="AJ1311" s="89">
        <v>9.3009300000000007E-3</v>
      </c>
      <c r="AK1311" s="90">
        <v>4.5954595000000003E-3</v>
      </c>
      <c r="AL1311" s="104">
        <v>4.5954595000000003E-3</v>
      </c>
    </row>
    <row r="1312" spans="1:38" x14ac:dyDescent="0.25">
      <c r="A1312" s="71">
        <v>2007</v>
      </c>
      <c r="B1312" s="72">
        <v>27</v>
      </c>
      <c r="C1312" s="89">
        <v>1.2126846200000001</v>
      </c>
      <c r="D1312" s="90">
        <v>0.18104832900000001</v>
      </c>
      <c r="E1312" s="102">
        <v>0.76858543811392455</v>
      </c>
      <c r="F1312" s="89">
        <v>0.16501035999999999</v>
      </c>
      <c r="G1312" s="90">
        <v>0.10967885500000001</v>
      </c>
      <c r="H1312" s="102">
        <v>0.13861923603263504</v>
      </c>
      <c r="I1312" s="89">
        <v>5.7630540000000001E-2</v>
      </c>
      <c r="J1312" s="90">
        <v>0.70492316399999999</v>
      </c>
      <c r="K1312" s="102">
        <v>2.5463146093546261</v>
      </c>
      <c r="L1312" s="89">
        <v>1.5801579999999999E-2</v>
      </c>
      <c r="M1312" s="90">
        <v>8.9358935E-3</v>
      </c>
      <c r="N1312" s="102">
        <v>2.193063174537142E-2</v>
      </c>
      <c r="O1312" s="89">
        <v>6.1297467071935155E-4</v>
      </c>
      <c r="P1312" s="90">
        <v>8.5430352921310362E-4</v>
      </c>
      <c r="Q1312" s="102">
        <v>0.14939607139530839</v>
      </c>
      <c r="R1312" s="89">
        <v>7.2521479229989872E-4</v>
      </c>
      <c r="S1312" s="90">
        <v>1.0107279635258358E-3</v>
      </c>
      <c r="T1312" s="102">
        <v>3.9502185602344562E-3</v>
      </c>
      <c r="U1312" s="89">
        <v>2.0293161999999998E-3</v>
      </c>
      <c r="V1312" s="90">
        <v>2.2764380499999998E-3</v>
      </c>
      <c r="W1312" s="102">
        <v>9.5444524895376727E-3</v>
      </c>
      <c r="X1312" s="89">
        <v>5.7768510000000002E-4</v>
      </c>
      <c r="Y1312" s="90">
        <v>3.9264262500000001E-4</v>
      </c>
      <c r="Z1312" s="102">
        <v>1.3772664732015349E-3</v>
      </c>
      <c r="AA1312" s="89">
        <v>3.2998913000000002E-3</v>
      </c>
      <c r="AB1312" s="90">
        <v>1.72777461E-3</v>
      </c>
      <c r="AC1312" s="102">
        <v>1.7766717186471622E-3</v>
      </c>
      <c r="AD1312" s="89">
        <v>1.4845342000000001E-3</v>
      </c>
      <c r="AE1312" s="90">
        <v>8.5232859999999995E-4</v>
      </c>
      <c r="AF1312" s="102">
        <v>1.1018115959553941E-4</v>
      </c>
      <c r="AG1312" s="89">
        <v>6.3675924000000002E-3</v>
      </c>
      <c r="AH1312" s="90">
        <v>6.4821346299999997E-3</v>
      </c>
      <c r="AI1312" s="102">
        <v>2.9941753171296583E-2</v>
      </c>
      <c r="AJ1312" s="89">
        <v>9.3009300000000007E-3</v>
      </c>
      <c r="AK1312" s="90">
        <v>4.5954595000000003E-3</v>
      </c>
      <c r="AL1312" s="104">
        <v>4.5954595000000003E-3</v>
      </c>
    </row>
    <row r="1313" spans="1:38" x14ac:dyDescent="0.25">
      <c r="A1313" s="71">
        <v>2007</v>
      </c>
      <c r="B1313" s="72">
        <v>28</v>
      </c>
      <c r="C1313" s="89">
        <v>1.2126846200000001</v>
      </c>
      <c r="D1313" s="90">
        <v>0.18104832900000001</v>
      </c>
      <c r="E1313" s="102">
        <v>0.76847934304621945</v>
      </c>
      <c r="F1313" s="89">
        <v>0.16501035999999999</v>
      </c>
      <c r="G1313" s="90">
        <v>0.10967885500000001</v>
      </c>
      <c r="H1313" s="102">
        <v>0.13857813602517963</v>
      </c>
      <c r="I1313" s="89">
        <v>5.7630540000000001E-2</v>
      </c>
      <c r="J1313" s="90">
        <v>0.70492316399999999</v>
      </c>
      <c r="K1313" s="102">
        <v>2.5460977463903181</v>
      </c>
      <c r="L1313" s="89">
        <v>1.5801579999999999E-2</v>
      </c>
      <c r="M1313" s="90">
        <v>8.9358935E-3</v>
      </c>
      <c r="N1313" s="102">
        <v>2.1930279834913354E-2</v>
      </c>
      <c r="O1313" s="89">
        <v>6.1297467071935155E-4</v>
      </c>
      <c r="P1313" s="90">
        <v>8.5430352921310362E-4</v>
      </c>
      <c r="Q1313" s="102">
        <v>0.14935166598568256</v>
      </c>
      <c r="R1313" s="89">
        <v>7.2521479229989872E-4</v>
      </c>
      <c r="S1313" s="90">
        <v>1.0107279635258358E-3</v>
      </c>
      <c r="T1313" s="102">
        <v>3.9493739610327828E-3</v>
      </c>
      <c r="U1313" s="89">
        <v>2.0293161999999998E-3</v>
      </c>
      <c r="V1313" s="90">
        <v>2.2764380499999998E-3</v>
      </c>
      <c r="W1313" s="102">
        <v>9.541607809115487E-3</v>
      </c>
      <c r="X1313" s="89">
        <v>5.7768510000000002E-4</v>
      </c>
      <c r="Y1313" s="90">
        <v>3.9264262500000001E-4</v>
      </c>
      <c r="Z1313" s="102">
        <v>1.3768571662851289E-3</v>
      </c>
      <c r="AA1313" s="89">
        <v>3.2998913000000002E-3</v>
      </c>
      <c r="AB1313" s="90">
        <v>1.72777461E-3</v>
      </c>
      <c r="AC1313" s="102">
        <v>1.7761431094667991E-3</v>
      </c>
      <c r="AD1313" s="89">
        <v>1.4845342000000001E-3</v>
      </c>
      <c r="AE1313" s="90">
        <v>8.5232859999999995E-4</v>
      </c>
      <c r="AF1313" s="102">
        <v>1.1014855276880685E-4</v>
      </c>
      <c r="AG1313" s="89">
        <v>6.3675924000000002E-3</v>
      </c>
      <c r="AH1313" s="90">
        <v>6.4821346299999997E-3</v>
      </c>
      <c r="AI1313" s="102">
        <v>2.9932837358602516E-2</v>
      </c>
      <c r="AJ1313" s="89">
        <v>9.3009300000000007E-3</v>
      </c>
      <c r="AK1313" s="90">
        <v>4.5954595000000003E-3</v>
      </c>
      <c r="AL1313" s="104">
        <v>4.5954595000000003E-3</v>
      </c>
    </row>
    <row r="1314" spans="1:38" x14ac:dyDescent="0.25">
      <c r="A1314" s="71">
        <v>2007</v>
      </c>
      <c r="B1314" s="72">
        <v>29</v>
      </c>
      <c r="C1314" s="89">
        <v>1.2126846200000001</v>
      </c>
      <c r="D1314" s="90">
        <v>0.18104832900000001</v>
      </c>
      <c r="E1314" s="102">
        <v>0.76839835142364865</v>
      </c>
      <c r="F1314" s="89">
        <v>0.16501035999999999</v>
      </c>
      <c r="G1314" s="90">
        <v>0.10967885500000001</v>
      </c>
      <c r="H1314" s="102">
        <v>0.13854791771748046</v>
      </c>
      <c r="I1314" s="89">
        <v>5.7630540000000001E-2</v>
      </c>
      <c r="J1314" s="90">
        <v>0.70492316399999999</v>
      </c>
      <c r="K1314" s="102">
        <v>2.5459362217518176</v>
      </c>
      <c r="L1314" s="89">
        <v>1.5801579999999999E-2</v>
      </c>
      <c r="M1314" s="90">
        <v>8.9358935E-3</v>
      </c>
      <c r="N1314" s="102">
        <v>2.1929932193652458E-2</v>
      </c>
      <c r="O1314" s="89">
        <v>6.1297467071935155E-4</v>
      </c>
      <c r="P1314" s="90">
        <v>8.5430352921310362E-4</v>
      </c>
      <c r="Q1314" s="102">
        <v>0.1493190667535452</v>
      </c>
      <c r="R1314" s="89">
        <v>7.2521479229989872E-4</v>
      </c>
      <c r="S1314" s="90">
        <v>1.0107279635258358E-3</v>
      </c>
      <c r="T1314" s="102">
        <v>3.9487484202625038E-3</v>
      </c>
      <c r="U1314" s="89">
        <v>2.0293161999999998E-3</v>
      </c>
      <c r="V1314" s="90">
        <v>2.2764380499999998E-3</v>
      </c>
      <c r="W1314" s="102">
        <v>9.5395306574296325E-3</v>
      </c>
      <c r="X1314" s="89">
        <v>5.7768510000000002E-4</v>
      </c>
      <c r="Y1314" s="90">
        <v>3.9264262500000001E-4</v>
      </c>
      <c r="Z1314" s="102">
        <v>1.3765541218347577E-3</v>
      </c>
      <c r="AA1314" s="89">
        <v>3.2998913000000002E-3</v>
      </c>
      <c r="AB1314" s="90">
        <v>1.72777461E-3</v>
      </c>
      <c r="AC1314" s="102">
        <v>1.7757546894711553E-3</v>
      </c>
      <c r="AD1314" s="89">
        <v>1.4845342000000001E-3</v>
      </c>
      <c r="AE1314" s="90">
        <v>8.5232859999999995E-4</v>
      </c>
      <c r="AF1314" s="102">
        <v>1.1012456362107908E-4</v>
      </c>
      <c r="AG1314" s="89">
        <v>6.3675924000000002E-3</v>
      </c>
      <c r="AH1314" s="90">
        <v>6.4821346299999997E-3</v>
      </c>
      <c r="AI1314" s="102">
        <v>2.9926282202168145E-2</v>
      </c>
      <c r="AJ1314" s="89">
        <v>9.3009300000000007E-3</v>
      </c>
      <c r="AK1314" s="90">
        <v>4.5954595000000003E-3</v>
      </c>
      <c r="AL1314" s="104">
        <v>4.5954595000000003E-3</v>
      </c>
    </row>
    <row r="1315" spans="1:38" x14ac:dyDescent="0.25">
      <c r="A1315" s="71">
        <v>2007</v>
      </c>
      <c r="B1315" s="72">
        <v>30</v>
      </c>
      <c r="C1315" s="89">
        <v>1.2126846200000001</v>
      </c>
      <c r="D1315" s="90">
        <v>0.18104832900000001</v>
      </c>
      <c r="E1315" s="102">
        <v>0.76835710217032471</v>
      </c>
      <c r="F1315" s="89">
        <v>0.16501035999999999</v>
      </c>
      <c r="G1315" s="90">
        <v>0.10967885500000001</v>
      </c>
      <c r="H1315" s="102">
        <v>0.13853184630489954</v>
      </c>
      <c r="I1315" s="89">
        <v>5.7630540000000001E-2</v>
      </c>
      <c r="J1315" s="90">
        <v>0.70492316399999999</v>
      </c>
      <c r="K1315" s="102">
        <v>2.5458456224283896</v>
      </c>
      <c r="L1315" s="89">
        <v>1.5801579999999999E-2</v>
      </c>
      <c r="M1315" s="90">
        <v>8.9358935E-3</v>
      </c>
      <c r="N1315" s="102">
        <v>2.192980238653764E-2</v>
      </c>
      <c r="O1315" s="89">
        <v>6.1297467071935155E-4</v>
      </c>
      <c r="P1315" s="90">
        <v>8.5430352921310362E-4</v>
      </c>
      <c r="Q1315" s="102">
        <v>0.14930172421350424</v>
      </c>
      <c r="R1315" s="89">
        <v>7.2521479229989872E-4</v>
      </c>
      <c r="S1315" s="90">
        <v>1.0107279635258358E-3</v>
      </c>
      <c r="T1315" s="102">
        <v>3.9484313916593574E-3</v>
      </c>
      <c r="U1315" s="89">
        <v>2.0293161999999998E-3</v>
      </c>
      <c r="V1315" s="90">
        <v>2.2764380499999998E-3</v>
      </c>
      <c r="W1315" s="102">
        <v>9.5384323270952028E-3</v>
      </c>
      <c r="X1315" s="89">
        <v>5.7768510000000002E-4</v>
      </c>
      <c r="Y1315" s="90">
        <v>3.9264262500000001E-4</v>
      </c>
      <c r="Z1315" s="102">
        <v>1.376399173010768E-3</v>
      </c>
      <c r="AA1315" s="89">
        <v>3.2998913000000002E-3</v>
      </c>
      <c r="AB1315" s="90">
        <v>1.72777461E-3</v>
      </c>
      <c r="AC1315" s="102">
        <v>1.7755533304146087E-3</v>
      </c>
      <c r="AD1315" s="89">
        <v>1.4845342000000001E-3</v>
      </c>
      <c r="AE1315" s="90">
        <v>8.5232859999999995E-4</v>
      </c>
      <c r="AF1315" s="102">
        <v>1.1011189718147096E-4</v>
      </c>
      <c r="AG1315" s="89">
        <v>6.3675924000000002E-3</v>
      </c>
      <c r="AH1315" s="90">
        <v>6.4821346299999997E-3</v>
      </c>
      <c r="AI1315" s="102">
        <v>2.9922912871937608E-2</v>
      </c>
      <c r="AJ1315" s="89">
        <v>9.3009300000000007E-3</v>
      </c>
      <c r="AK1315" s="90">
        <v>4.5954595000000003E-3</v>
      </c>
      <c r="AL1315" s="104">
        <v>4.5954595000000003E-3</v>
      </c>
    </row>
    <row r="1316" spans="1:38" ht="13" x14ac:dyDescent="0.3">
      <c r="A1316" s="71">
        <v>2007</v>
      </c>
      <c r="B1316" s="72">
        <v>31</v>
      </c>
      <c r="C1316" s="89">
        <v>1.2126846200000001</v>
      </c>
      <c r="D1316" s="90">
        <v>0.18104832900000001</v>
      </c>
      <c r="E1316" s="91">
        <v>0.76835710217032471</v>
      </c>
      <c r="F1316" s="89">
        <v>0.16501035999999999</v>
      </c>
      <c r="G1316" s="90">
        <v>0.10967885500000001</v>
      </c>
      <c r="H1316" s="91">
        <v>0.13853184630489954</v>
      </c>
      <c r="I1316" s="89">
        <v>5.7630540000000001E-2</v>
      </c>
      <c r="J1316" s="90">
        <v>0.70492316399999999</v>
      </c>
      <c r="K1316" s="91">
        <v>2.5458456224283896</v>
      </c>
      <c r="L1316" s="89">
        <v>1.5801579999999999E-2</v>
      </c>
      <c r="M1316" s="90">
        <v>8.9358935E-3</v>
      </c>
      <c r="N1316" s="91">
        <v>2.192980238653764E-2</v>
      </c>
      <c r="O1316" s="89">
        <v>6.1297467071935155E-4</v>
      </c>
      <c r="P1316" s="90">
        <v>8.5430352921310362E-4</v>
      </c>
      <c r="Q1316" s="91">
        <v>0.14930172421350424</v>
      </c>
      <c r="R1316" s="89">
        <v>7.2521479229989872E-4</v>
      </c>
      <c r="S1316" s="90">
        <v>1.0107279635258358E-3</v>
      </c>
      <c r="T1316" s="91">
        <v>3.9484313916593574E-3</v>
      </c>
      <c r="U1316" s="89">
        <v>2.0293161999999998E-3</v>
      </c>
      <c r="V1316" s="90">
        <v>2.2764380499999998E-3</v>
      </c>
      <c r="W1316" s="91">
        <v>9.5384323270952028E-3</v>
      </c>
      <c r="X1316" s="89">
        <v>5.7768510000000002E-4</v>
      </c>
      <c r="Y1316" s="90">
        <v>3.9264262500000001E-4</v>
      </c>
      <c r="Z1316" s="91">
        <v>1.376399173010768E-3</v>
      </c>
      <c r="AA1316" s="89">
        <v>3.2998913000000002E-3</v>
      </c>
      <c r="AB1316" s="90">
        <v>1.72777461E-3</v>
      </c>
      <c r="AC1316" s="91">
        <v>1.7755533304146087E-3</v>
      </c>
      <c r="AD1316" s="89">
        <v>1.4845342000000001E-3</v>
      </c>
      <c r="AE1316" s="90">
        <v>8.5232859999999995E-4</v>
      </c>
      <c r="AF1316" s="91">
        <v>1.1011189718147096E-4</v>
      </c>
      <c r="AG1316" s="89">
        <v>6.3675924000000002E-3</v>
      </c>
      <c r="AH1316" s="90">
        <v>6.4821346299999997E-3</v>
      </c>
      <c r="AI1316" s="91">
        <v>2.9922912871937608E-2</v>
      </c>
      <c r="AJ1316" s="89">
        <v>9.3009300000000007E-3</v>
      </c>
      <c r="AK1316" s="90">
        <v>4.5954595000000003E-3</v>
      </c>
      <c r="AL1316" s="104">
        <v>4.5954595000000003E-3</v>
      </c>
    </row>
    <row r="1317" spans="1:38" ht="13" x14ac:dyDescent="0.3">
      <c r="A1317" s="71">
        <v>2007</v>
      </c>
      <c r="B1317" s="72">
        <v>32</v>
      </c>
      <c r="C1317" s="89">
        <v>1.2126846200000001</v>
      </c>
      <c r="D1317" s="90">
        <v>0.18104832900000001</v>
      </c>
      <c r="E1317" s="91">
        <v>0.76835710217032471</v>
      </c>
      <c r="F1317" s="89">
        <v>0.16501035999999999</v>
      </c>
      <c r="G1317" s="90">
        <v>0.10967885500000001</v>
      </c>
      <c r="H1317" s="91">
        <v>0.13853184630489954</v>
      </c>
      <c r="I1317" s="89">
        <v>5.7630540000000001E-2</v>
      </c>
      <c r="J1317" s="90">
        <v>0.70492316399999999</v>
      </c>
      <c r="K1317" s="91">
        <v>2.5458456224283896</v>
      </c>
      <c r="L1317" s="89">
        <v>1.5801579999999999E-2</v>
      </c>
      <c r="M1317" s="90">
        <v>8.9358935E-3</v>
      </c>
      <c r="N1317" s="91">
        <v>2.192980238653764E-2</v>
      </c>
      <c r="O1317" s="89">
        <v>6.1297467071935155E-4</v>
      </c>
      <c r="P1317" s="90">
        <v>8.5430352921310362E-4</v>
      </c>
      <c r="Q1317" s="91">
        <v>0.14930172421350424</v>
      </c>
      <c r="R1317" s="89">
        <v>7.2521479229989872E-4</v>
      </c>
      <c r="S1317" s="90">
        <v>1.0107279635258358E-3</v>
      </c>
      <c r="T1317" s="91">
        <v>3.9484313916593574E-3</v>
      </c>
      <c r="U1317" s="89">
        <v>2.0293161999999998E-3</v>
      </c>
      <c r="V1317" s="90">
        <v>2.2764380499999998E-3</v>
      </c>
      <c r="W1317" s="91">
        <v>9.5384323270952028E-3</v>
      </c>
      <c r="X1317" s="89">
        <v>5.7768510000000002E-4</v>
      </c>
      <c r="Y1317" s="90">
        <v>3.9264262500000001E-4</v>
      </c>
      <c r="Z1317" s="91">
        <v>1.376399173010768E-3</v>
      </c>
      <c r="AA1317" s="89">
        <v>3.2998913000000002E-3</v>
      </c>
      <c r="AB1317" s="90">
        <v>1.72777461E-3</v>
      </c>
      <c r="AC1317" s="91">
        <v>1.7755533304146087E-3</v>
      </c>
      <c r="AD1317" s="89">
        <v>1.4845342000000001E-3</v>
      </c>
      <c r="AE1317" s="90">
        <v>8.5232859999999995E-4</v>
      </c>
      <c r="AF1317" s="91">
        <v>1.1011189718147096E-4</v>
      </c>
      <c r="AG1317" s="89">
        <v>6.3675924000000002E-3</v>
      </c>
      <c r="AH1317" s="90">
        <v>6.4821346299999997E-3</v>
      </c>
      <c r="AI1317" s="91">
        <v>2.9922912871937608E-2</v>
      </c>
      <c r="AJ1317" s="89">
        <v>9.3009300000000007E-3</v>
      </c>
      <c r="AK1317" s="90">
        <v>4.5954595000000003E-3</v>
      </c>
      <c r="AL1317" s="104">
        <v>4.5954595000000003E-3</v>
      </c>
    </row>
    <row r="1318" spans="1:38" ht="13" x14ac:dyDescent="0.3">
      <c r="A1318" s="71">
        <v>2007</v>
      </c>
      <c r="B1318" s="72">
        <v>33</v>
      </c>
      <c r="C1318" s="89">
        <v>1.2126846200000001</v>
      </c>
      <c r="D1318" s="90">
        <v>0.18104832900000001</v>
      </c>
      <c r="E1318" s="91">
        <v>0.76835710217032471</v>
      </c>
      <c r="F1318" s="89">
        <v>0.16501035999999999</v>
      </c>
      <c r="G1318" s="90">
        <v>0.10967885500000001</v>
      </c>
      <c r="H1318" s="91">
        <v>0.13853184630489954</v>
      </c>
      <c r="I1318" s="89">
        <v>5.7630540000000001E-2</v>
      </c>
      <c r="J1318" s="90">
        <v>0.70492316399999999</v>
      </c>
      <c r="K1318" s="91">
        <v>2.5458456224283896</v>
      </c>
      <c r="L1318" s="89">
        <v>1.5801579999999999E-2</v>
      </c>
      <c r="M1318" s="90">
        <v>8.9358935E-3</v>
      </c>
      <c r="N1318" s="91">
        <v>2.192980238653764E-2</v>
      </c>
      <c r="O1318" s="89">
        <v>6.1297467071935155E-4</v>
      </c>
      <c r="P1318" s="90">
        <v>8.5430352921310362E-4</v>
      </c>
      <c r="Q1318" s="91">
        <v>0.14930172421350424</v>
      </c>
      <c r="R1318" s="89">
        <v>7.2521479229989872E-4</v>
      </c>
      <c r="S1318" s="90">
        <v>1.0107279635258358E-3</v>
      </c>
      <c r="T1318" s="91">
        <v>3.9484313916593574E-3</v>
      </c>
      <c r="U1318" s="89">
        <v>2.0293161999999998E-3</v>
      </c>
      <c r="V1318" s="90">
        <v>2.2764380499999998E-3</v>
      </c>
      <c r="W1318" s="91">
        <v>9.5384323270952028E-3</v>
      </c>
      <c r="X1318" s="89">
        <v>5.7768510000000002E-4</v>
      </c>
      <c r="Y1318" s="90">
        <v>3.9264262500000001E-4</v>
      </c>
      <c r="Z1318" s="91">
        <v>1.376399173010768E-3</v>
      </c>
      <c r="AA1318" s="89">
        <v>3.2998913000000002E-3</v>
      </c>
      <c r="AB1318" s="90">
        <v>1.72777461E-3</v>
      </c>
      <c r="AC1318" s="91">
        <v>1.7755533304146087E-3</v>
      </c>
      <c r="AD1318" s="89">
        <v>1.4845342000000001E-3</v>
      </c>
      <c r="AE1318" s="90">
        <v>8.5232859999999995E-4</v>
      </c>
      <c r="AF1318" s="91">
        <v>1.1011189718147096E-4</v>
      </c>
      <c r="AG1318" s="89">
        <v>6.3675924000000002E-3</v>
      </c>
      <c r="AH1318" s="90">
        <v>6.4821346299999997E-3</v>
      </c>
      <c r="AI1318" s="91">
        <v>2.9922912871937608E-2</v>
      </c>
      <c r="AJ1318" s="89">
        <v>9.3009300000000007E-3</v>
      </c>
      <c r="AK1318" s="90">
        <v>4.5954595000000003E-3</v>
      </c>
      <c r="AL1318" s="104">
        <v>4.5954595000000003E-3</v>
      </c>
    </row>
    <row r="1319" spans="1:38" ht="13" x14ac:dyDescent="0.3">
      <c r="A1319" s="71">
        <v>2007</v>
      </c>
      <c r="B1319" s="72">
        <v>34</v>
      </c>
      <c r="C1319" s="89">
        <v>1.2126846200000001</v>
      </c>
      <c r="D1319" s="90">
        <v>0.18104832900000001</v>
      </c>
      <c r="E1319" s="91">
        <v>0.76835710217032471</v>
      </c>
      <c r="F1319" s="89">
        <v>0.16501035999999999</v>
      </c>
      <c r="G1319" s="90">
        <v>0.10967885500000001</v>
      </c>
      <c r="H1319" s="91">
        <v>0.13853184630489954</v>
      </c>
      <c r="I1319" s="89">
        <v>5.7630540000000001E-2</v>
      </c>
      <c r="J1319" s="90">
        <v>0.70492316399999999</v>
      </c>
      <c r="K1319" s="91">
        <v>2.5458456224283896</v>
      </c>
      <c r="L1319" s="89">
        <v>1.5801579999999999E-2</v>
      </c>
      <c r="M1319" s="90">
        <v>8.9358935E-3</v>
      </c>
      <c r="N1319" s="91">
        <v>2.192980238653764E-2</v>
      </c>
      <c r="O1319" s="89">
        <v>6.1297467071935155E-4</v>
      </c>
      <c r="P1319" s="90">
        <v>8.5430352921310362E-4</v>
      </c>
      <c r="Q1319" s="91">
        <v>0.14930172421350424</v>
      </c>
      <c r="R1319" s="89">
        <v>7.2521479229989872E-4</v>
      </c>
      <c r="S1319" s="90">
        <v>1.0107279635258358E-3</v>
      </c>
      <c r="T1319" s="91">
        <v>3.9484313916593574E-3</v>
      </c>
      <c r="U1319" s="89">
        <v>2.0293161999999998E-3</v>
      </c>
      <c r="V1319" s="90">
        <v>2.2764380499999998E-3</v>
      </c>
      <c r="W1319" s="91">
        <v>9.5384323270952028E-3</v>
      </c>
      <c r="X1319" s="89">
        <v>5.7768510000000002E-4</v>
      </c>
      <c r="Y1319" s="90">
        <v>3.9264262500000001E-4</v>
      </c>
      <c r="Z1319" s="91">
        <v>1.376399173010768E-3</v>
      </c>
      <c r="AA1319" s="89">
        <v>3.2998913000000002E-3</v>
      </c>
      <c r="AB1319" s="90">
        <v>1.72777461E-3</v>
      </c>
      <c r="AC1319" s="91">
        <v>1.7755533304146087E-3</v>
      </c>
      <c r="AD1319" s="89">
        <v>1.4845342000000001E-3</v>
      </c>
      <c r="AE1319" s="90">
        <v>8.5232859999999995E-4</v>
      </c>
      <c r="AF1319" s="91">
        <v>1.1011189718147096E-4</v>
      </c>
      <c r="AG1319" s="89">
        <v>6.3675924000000002E-3</v>
      </c>
      <c r="AH1319" s="90">
        <v>6.4821346299999997E-3</v>
      </c>
      <c r="AI1319" s="91">
        <v>2.9922912871937608E-2</v>
      </c>
      <c r="AJ1319" s="89">
        <v>9.3009300000000007E-3</v>
      </c>
      <c r="AK1319" s="90">
        <v>4.5954595000000003E-3</v>
      </c>
      <c r="AL1319" s="104">
        <v>4.5954595000000003E-3</v>
      </c>
    </row>
    <row r="1320" spans="1:38" ht="13" x14ac:dyDescent="0.3">
      <c r="A1320" s="71">
        <v>2007</v>
      </c>
      <c r="B1320" s="72">
        <v>35</v>
      </c>
      <c r="C1320" s="89">
        <v>1.2126846200000001</v>
      </c>
      <c r="D1320" s="90">
        <v>0.18104832900000001</v>
      </c>
      <c r="E1320" s="91">
        <v>0.76835710217032471</v>
      </c>
      <c r="F1320" s="89">
        <v>0.16501035999999999</v>
      </c>
      <c r="G1320" s="90">
        <v>0.10967885500000001</v>
      </c>
      <c r="H1320" s="91">
        <v>0.13853184630489954</v>
      </c>
      <c r="I1320" s="89">
        <v>5.7630540000000001E-2</v>
      </c>
      <c r="J1320" s="90">
        <v>0.70492316399999999</v>
      </c>
      <c r="K1320" s="91">
        <v>2.5458456224283896</v>
      </c>
      <c r="L1320" s="89">
        <v>1.5801579999999999E-2</v>
      </c>
      <c r="M1320" s="90">
        <v>8.9358935E-3</v>
      </c>
      <c r="N1320" s="91">
        <v>2.192980238653764E-2</v>
      </c>
      <c r="O1320" s="89">
        <v>6.1297467071935155E-4</v>
      </c>
      <c r="P1320" s="90">
        <v>8.5430352921310362E-4</v>
      </c>
      <c r="Q1320" s="91">
        <v>0.14930172421350424</v>
      </c>
      <c r="R1320" s="89">
        <v>7.2521479229989872E-4</v>
      </c>
      <c r="S1320" s="90">
        <v>1.0107279635258358E-3</v>
      </c>
      <c r="T1320" s="91">
        <v>3.9484313916593574E-3</v>
      </c>
      <c r="U1320" s="89">
        <v>2.0293161999999998E-3</v>
      </c>
      <c r="V1320" s="90">
        <v>2.2764380499999998E-3</v>
      </c>
      <c r="W1320" s="91">
        <v>9.5384323270952028E-3</v>
      </c>
      <c r="X1320" s="89">
        <v>5.7768510000000002E-4</v>
      </c>
      <c r="Y1320" s="90">
        <v>3.9264262500000001E-4</v>
      </c>
      <c r="Z1320" s="91">
        <v>1.376399173010768E-3</v>
      </c>
      <c r="AA1320" s="89">
        <v>3.2998913000000002E-3</v>
      </c>
      <c r="AB1320" s="90">
        <v>1.72777461E-3</v>
      </c>
      <c r="AC1320" s="91">
        <v>1.7755533304146087E-3</v>
      </c>
      <c r="AD1320" s="89">
        <v>1.4845342000000001E-3</v>
      </c>
      <c r="AE1320" s="90">
        <v>8.5232859999999995E-4</v>
      </c>
      <c r="AF1320" s="91">
        <v>1.1011189718147096E-4</v>
      </c>
      <c r="AG1320" s="89">
        <v>6.3675924000000002E-3</v>
      </c>
      <c r="AH1320" s="90">
        <v>6.4821346299999997E-3</v>
      </c>
      <c r="AI1320" s="91">
        <v>2.9922912871937608E-2</v>
      </c>
      <c r="AJ1320" s="89">
        <v>9.3009300000000007E-3</v>
      </c>
      <c r="AK1320" s="90">
        <v>4.5954595000000003E-3</v>
      </c>
      <c r="AL1320" s="104">
        <v>4.5954595000000003E-3</v>
      </c>
    </row>
    <row r="1321" spans="1:38" ht="13" x14ac:dyDescent="0.3">
      <c r="A1321" s="71">
        <v>2007</v>
      </c>
      <c r="B1321" s="72">
        <v>36</v>
      </c>
      <c r="C1321" s="89">
        <v>1.2126846200000001</v>
      </c>
      <c r="D1321" s="90">
        <v>0.18104832900000001</v>
      </c>
      <c r="E1321" s="91">
        <v>0.76835710217032471</v>
      </c>
      <c r="F1321" s="89">
        <v>0.16501035999999999</v>
      </c>
      <c r="G1321" s="90">
        <v>0.10967885500000001</v>
      </c>
      <c r="H1321" s="91">
        <v>0.13853184630489954</v>
      </c>
      <c r="I1321" s="89">
        <v>5.7630540000000001E-2</v>
      </c>
      <c r="J1321" s="90">
        <v>0.70492316399999999</v>
      </c>
      <c r="K1321" s="91">
        <v>2.5458456224283896</v>
      </c>
      <c r="L1321" s="89">
        <v>1.5801579999999999E-2</v>
      </c>
      <c r="M1321" s="90">
        <v>8.9358935E-3</v>
      </c>
      <c r="N1321" s="91">
        <v>2.192980238653764E-2</v>
      </c>
      <c r="O1321" s="89">
        <v>6.1297467071935155E-4</v>
      </c>
      <c r="P1321" s="90">
        <v>8.5430352921310362E-4</v>
      </c>
      <c r="Q1321" s="91">
        <v>0.14930172421350424</v>
      </c>
      <c r="R1321" s="89">
        <v>7.2521479229989872E-4</v>
      </c>
      <c r="S1321" s="90">
        <v>1.0107279635258358E-3</v>
      </c>
      <c r="T1321" s="91">
        <v>3.9484313916593574E-3</v>
      </c>
      <c r="U1321" s="89">
        <v>2.0293161999999998E-3</v>
      </c>
      <c r="V1321" s="90">
        <v>2.2764380499999998E-3</v>
      </c>
      <c r="W1321" s="91">
        <v>9.5384323270952028E-3</v>
      </c>
      <c r="X1321" s="89">
        <v>5.7768510000000002E-4</v>
      </c>
      <c r="Y1321" s="90">
        <v>3.9264262500000001E-4</v>
      </c>
      <c r="Z1321" s="91">
        <v>1.376399173010768E-3</v>
      </c>
      <c r="AA1321" s="89">
        <v>3.2998913000000002E-3</v>
      </c>
      <c r="AB1321" s="90">
        <v>1.72777461E-3</v>
      </c>
      <c r="AC1321" s="91">
        <v>1.7755533304146087E-3</v>
      </c>
      <c r="AD1321" s="89">
        <v>1.4845342000000001E-3</v>
      </c>
      <c r="AE1321" s="90">
        <v>8.5232859999999995E-4</v>
      </c>
      <c r="AF1321" s="91">
        <v>1.1011189718147096E-4</v>
      </c>
      <c r="AG1321" s="89">
        <v>6.3675924000000002E-3</v>
      </c>
      <c r="AH1321" s="90">
        <v>6.4821346299999997E-3</v>
      </c>
      <c r="AI1321" s="91">
        <v>2.9922912871937608E-2</v>
      </c>
      <c r="AJ1321" s="89">
        <v>9.3009300000000007E-3</v>
      </c>
      <c r="AK1321" s="90">
        <v>4.5954595000000003E-3</v>
      </c>
      <c r="AL1321" s="104">
        <v>4.5954595000000003E-3</v>
      </c>
    </row>
    <row r="1322" spans="1:38" ht="13" x14ac:dyDescent="0.3">
      <c r="A1322" s="71">
        <v>2007</v>
      </c>
      <c r="B1322" s="72">
        <v>37</v>
      </c>
      <c r="C1322" s="89">
        <v>1.2126846200000001</v>
      </c>
      <c r="D1322" s="90">
        <v>0.18104832900000001</v>
      </c>
      <c r="E1322" s="91">
        <v>0.76835710217032471</v>
      </c>
      <c r="F1322" s="89">
        <v>0.16501035999999999</v>
      </c>
      <c r="G1322" s="90">
        <v>0.10967885500000001</v>
      </c>
      <c r="H1322" s="91">
        <v>0.13853184630489954</v>
      </c>
      <c r="I1322" s="89">
        <v>5.7630540000000001E-2</v>
      </c>
      <c r="J1322" s="90">
        <v>0.70492316399999999</v>
      </c>
      <c r="K1322" s="91">
        <v>2.5458456224283896</v>
      </c>
      <c r="L1322" s="89">
        <v>1.5801579999999999E-2</v>
      </c>
      <c r="M1322" s="90">
        <v>8.9358935E-3</v>
      </c>
      <c r="N1322" s="91">
        <v>2.192980238653764E-2</v>
      </c>
      <c r="O1322" s="89">
        <v>6.1297467071935155E-4</v>
      </c>
      <c r="P1322" s="90">
        <v>8.5430352921310362E-4</v>
      </c>
      <c r="Q1322" s="91">
        <v>0.14930172421350424</v>
      </c>
      <c r="R1322" s="89">
        <v>7.2521479229989872E-4</v>
      </c>
      <c r="S1322" s="90">
        <v>1.0107279635258358E-3</v>
      </c>
      <c r="T1322" s="91">
        <v>3.9484313916593574E-3</v>
      </c>
      <c r="U1322" s="89">
        <v>2.0293161999999998E-3</v>
      </c>
      <c r="V1322" s="90">
        <v>2.2764380499999998E-3</v>
      </c>
      <c r="W1322" s="91">
        <v>9.5384323270952028E-3</v>
      </c>
      <c r="X1322" s="89">
        <v>5.7768510000000002E-4</v>
      </c>
      <c r="Y1322" s="90">
        <v>3.9264262500000001E-4</v>
      </c>
      <c r="Z1322" s="91">
        <v>1.376399173010768E-3</v>
      </c>
      <c r="AA1322" s="89">
        <v>3.2998913000000002E-3</v>
      </c>
      <c r="AB1322" s="90">
        <v>1.72777461E-3</v>
      </c>
      <c r="AC1322" s="91">
        <v>1.7755533304146087E-3</v>
      </c>
      <c r="AD1322" s="89">
        <v>1.4845342000000001E-3</v>
      </c>
      <c r="AE1322" s="90">
        <v>8.5232859999999995E-4</v>
      </c>
      <c r="AF1322" s="91">
        <v>1.1011189718147096E-4</v>
      </c>
      <c r="AG1322" s="89">
        <v>6.3675924000000002E-3</v>
      </c>
      <c r="AH1322" s="90">
        <v>6.4821346299999997E-3</v>
      </c>
      <c r="AI1322" s="91">
        <v>2.9922912871937608E-2</v>
      </c>
      <c r="AJ1322" s="89">
        <v>9.3009300000000007E-3</v>
      </c>
      <c r="AK1322" s="90">
        <v>4.5954595000000003E-3</v>
      </c>
      <c r="AL1322" s="104">
        <v>4.5954595000000003E-3</v>
      </c>
    </row>
    <row r="1323" spans="1:38" ht="13" x14ac:dyDescent="0.3">
      <c r="A1323" s="71">
        <v>2007</v>
      </c>
      <c r="B1323" s="72">
        <v>38</v>
      </c>
      <c r="C1323" s="89">
        <v>1.2126846200000001</v>
      </c>
      <c r="D1323" s="90">
        <v>0.18104832900000001</v>
      </c>
      <c r="E1323" s="91">
        <v>0.76835710217032471</v>
      </c>
      <c r="F1323" s="89">
        <v>0.16501035999999999</v>
      </c>
      <c r="G1323" s="90">
        <v>0.10967885500000001</v>
      </c>
      <c r="H1323" s="91">
        <v>0.13853184630489954</v>
      </c>
      <c r="I1323" s="89">
        <v>5.7630540000000001E-2</v>
      </c>
      <c r="J1323" s="90">
        <v>0.70492316399999999</v>
      </c>
      <c r="K1323" s="91">
        <v>2.5458456224283896</v>
      </c>
      <c r="L1323" s="89">
        <v>1.5801579999999999E-2</v>
      </c>
      <c r="M1323" s="90">
        <v>8.9358935E-3</v>
      </c>
      <c r="N1323" s="91">
        <v>2.192980238653764E-2</v>
      </c>
      <c r="O1323" s="89">
        <v>6.1297467071935155E-4</v>
      </c>
      <c r="P1323" s="90">
        <v>8.5430352921310362E-4</v>
      </c>
      <c r="Q1323" s="91">
        <v>0.14930172421350424</v>
      </c>
      <c r="R1323" s="89">
        <v>7.2521479229989872E-4</v>
      </c>
      <c r="S1323" s="90">
        <v>1.0107279635258358E-3</v>
      </c>
      <c r="T1323" s="91">
        <v>3.9484313916593574E-3</v>
      </c>
      <c r="U1323" s="89">
        <v>2.0293161999999998E-3</v>
      </c>
      <c r="V1323" s="90">
        <v>2.2764380499999998E-3</v>
      </c>
      <c r="W1323" s="91">
        <v>9.5384323270952028E-3</v>
      </c>
      <c r="X1323" s="89">
        <v>5.7768510000000002E-4</v>
      </c>
      <c r="Y1323" s="90">
        <v>3.9264262500000001E-4</v>
      </c>
      <c r="Z1323" s="91">
        <v>1.376399173010768E-3</v>
      </c>
      <c r="AA1323" s="89">
        <v>3.2998913000000002E-3</v>
      </c>
      <c r="AB1323" s="90">
        <v>1.72777461E-3</v>
      </c>
      <c r="AC1323" s="91">
        <v>1.7755533304146087E-3</v>
      </c>
      <c r="AD1323" s="89">
        <v>1.4845342000000001E-3</v>
      </c>
      <c r="AE1323" s="90">
        <v>8.5232859999999995E-4</v>
      </c>
      <c r="AF1323" s="91">
        <v>1.1011189718147096E-4</v>
      </c>
      <c r="AG1323" s="89">
        <v>6.3675924000000002E-3</v>
      </c>
      <c r="AH1323" s="90">
        <v>6.4821346299999997E-3</v>
      </c>
      <c r="AI1323" s="91">
        <v>2.9922912871937608E-2</v>
      </c>
      <c r="AJ1323" s="89">
        <v>9.3009300000000007E-3</v>
      </c>
      <c r="AK1323" s="90">
        <v>4.5954595000000003E-3</v>
      </c>
      <c r="AL1323" s="104">
        <v>4.5954595000000003E-3</v>
      </c>
    </row>
    <row r="1324" spans="1:38" ht="13.5" thickBot="1" x14ac:dyDescent="0.35">
      <c r="A1324" s="73">
        <v>2007</v>
      </c>
      <c r="B1324" s="74">
        <v>39</v>
      </c>
      <c r="C1324" s="96">
        <v>1.2126846200000001</v>
      </c>
      <c r="D1324" s="97">
        <v>0.18104832900000001</v>
      </c>
      <c r="E1324" s="98">
        <v>0.76835710217032471</v>
      </c>
      <c r="F1324" s="96">
        <v>0.16501035999999999</v>
      </c>
      <c r="G1324" s="97">
        <v>0.10967885500000001</v>
      </c>
      <c r="H1324" s="98">
        <v>0.13853184630489954</v>
      </c>
      <c r="I1324" s="96">
        <v>5.7630540000000001E-2</v>
      </c>
      <c r="J1324" s="97">
        <v>0.70492316399999999</v>
      </c>
      <c r="K1324" s="98">
        <v>2.5458456224283896</v>
      </c>
      <c r="L1324" s="96">
        <v>1.5801579999999999E-2</v>
      </c>
      <c r="M1324" s="97">
        <v>8.9358935E-3</v>
      </c>
      <c r="N1324" s="98">
        <v>2.192980238653764E-2</v>
      </c>
      <c r="O1324" s="96">
        <v>6.1297467071935155E-4</v>
      </c>
      <c r="P1324" s="97">
        <v>8.5430352921310362E-4</v>
      </c>
      <c r="Q1324" s="98">
        <v>0.14930172421350424</v>
      </c>
      <c r="R1324" s="96">
        <v>7.2521479229989872E-4</v>
      </c>
      <c r="S1324" s="97">
        <v>1.0107279635258358E-3</v>
      </c>
      <c r="T1324" s="98">
        <v>3.9484313916593574E-3</v>
      </c>
      <c r="U1324" s="96">
        <v>2.0293161999999998E-3</v>
      </c>
      <c r="V1324" s="97">
        <v>2.2764380499999998E-3</v>
      </c>
      <c r="W1324" s="98">
        <v>9.5384323270952028E-3</v>
      </c>
      <c r="X1324" s="96">
        <v>5.7768510000000002E-4</v>
      </c>
      <c r="Y1324" s="97">
        <v>3.9264262500000001E-4</v>
      </c>
      <c r="Z1324" s="98">
        <v>1.376399173010768E-3</v>
      </c>
      <c r="AA1324" s="96">
        <v>3.2998913000000002E-3</v>
      </c>
      <c r="AB1324" s="97">
        <v>1.72777461E-3</v>
      </c>
      <c r="AC1324" s="98">
        <v>1.7755533304146087E-3</v>
      </c>
      <c r="AD1324" s="96">
        <v>1.4845342000000001E-3</v>
      </c>
      <c r="AE1324" s="97">
        <v>8.5232859999999995E-4</v>
      </c>
      <c r="AF1324" s="98">
        <v>1.1011189718147096E-4</v>
      </c>
      <c r="AG1324" s="96">
        <v>6.3675924000000002E-3</v>
      </c>
      <c r="AH1324" s="97">
        <v>6.4821346299999997E-3</v>
      </c>
      <c r="AI1324" s="98">
        <v>2.9922912871937608E-2</v>
      </c>
      <c r="AJ1324" s="96">
        <v>9.3009300000000007E-3</v>
      </c>
      <c r="AK1324" s="97">
        <v>4.5954595000000003E-3</v>
      </c>
      <c r="AL1324" s="105">
        <v>4.5954595000000003E-3</v>
      </c>
    </row>
    <row r="1325" spans="1:38" x14ac:dyDescent="0.25">
      <c r="A1325" s="69">
        <v>2008</v>
      </c>
      <c r="B1325" s="70">
        <v>0</v>
      </c>
      <c r="C1325" s="84">
        <v>0.42349977999999999</v>
      </c>
      <c r="D1325" s="85">
        <v>8.1485626500000005E-2</v>
      </c>
      <c r="E1325" s="101">
        <v>0.37035050280914289</v>
      </c>
      <c r="F1325" s="84">
        <v>3.5817889999999998E-2</v>
      </c>
      <c r="G1325" s="85">
        <v>6.0859970499999999E-2</v>
      </c>
      <c r="H1325" s="101">
        <v>6.323975104863655E-2</v>
      </c>
      <c r="I1325" s="84">
        <v>3.2188750000000002E-2</v>
      </c>
      <c r="J1325" s="85">
        <v>0.67713818999999997</v>
      </c>
      <c r="K1325" s="101">
        <v>2.2015499218034278</v>
      </c>
      <c r="L1325" s="84">
        <v>1.5801579999999999E-2</v>
      </c>
      <c r="M1325" s="85">
        <v>8.9358935E-3</v>
      </c>
      <c r="N1325" s="101">
        <v>1.3861614795222842E-2</v>
      </c>
      <c r="O1325" s="84">
        <v>6.1297467071935155E-4</v>
      </c>
      <c r="P1325" s="85">
        <v>8.5430352921310362E-4</v>
      </c>
      <c r="Q1325" s="101">
        <v>6.8156248037357856E-2</v>
      </c>
      <c r="R1325" s="84">
        <v>7.2521479229989872E-4</v>
      </c>
      <c r="S1325" s="85">
        <v>1.0107279635258358E-3</v>
      </c>
      <c r="T1325" s="101">
        <v>2.9983759429849616E-3</v>
      </c>
      <c r="U1325" s="84">
        <v>4.4066489999999999E-4</v>
      </c>
      <c r="V1325" s="85">
        <v>1.6761166450000001E-3</v>
      </c>
      <c r="W1325" s="101">
        <v>4.3542897188614555E-3</v>
      </c>
      <c r="X1325" s="84">
        <v>1.2529220000000001E-4</v>
      </c>
      <c r="Y1325" s="85">
        <v>2.2184772E-4</v>
      </c>
      <c r="Z1325" s="101">
        <v>6.2832453065540187E-4</v>
      </c>
      <c r="AA1325" s="84">
        <v>7.1617239999999997E-4</v>
      </c>
      <c r="AB1325" s="85">
        <v>7.5152290499999998E-4</v>
      </c>
      <c r="AC1325" s="101">
        <v>8.1053934900133682E-4</v>
      </c>
      <c r="AD1325" s="84">
        <v>3.220257E-4</v>
      </c>
      <c r="AE1325" s="85">
        <v>4.1293396E-4</v>
      </c>
      <c r="AF1325" s="101">
        <v>5.02659794179033E-5</v>
      </c>
      <c r="AG1325" s="84">
        <v>1.3822826000000001E-3</v>
      </c>
      <c r="AH1325" s="85">
        <v>4.5978388449999996E-3</v>
      </c>
      <c r="AI1325" s="101">
        <v>1.3659774754595864E-2</v>
      </c>
      <c r="AJ1325" s="84">
        <v>9.3009300000000007E-3</v>
      </c>
      <c r="AK1325" s="85">
        <v>4.5954595000000003E-3</v>
      </c>
      <c r="AL1325" s="103">
        <v>4.5954595000000003E-3</v>
      </c>
    </row>
    <row r="1326" spans="1:38" x14ac:dyDescent="0.25">
      <c r="A1326" s="71">
        <v>2008</v>
      </c>
      <c r="B1326" s="72">
        <v>1</v>
      </c>
      <c r="C1326" s="89">
        <v>0.44695414</v>
      </c>
      <c r="D1326" s="90">
        <v>8.4085630499999994E-2</v>
      </c>
      <c r="E1326" s="102">
        <v>0.37017859129767366</v>
      </c>
      <c r="F1326" s="89">
        <v>4.0687889999999997E-2</v>
      </c>
      <c r="G1326" s="90">
        <v>6.2677394499999997E-2</v>
      </c>
      <c r="H1326" s="102">
        <v>6.3172295994351355E-2</v>
      </c>
      <c r="I1326" s="89">
        <v>3.3540729999999998E-2</v>
      </c>
      <c r="J1326" s="90">
        <v>0.67909319899999998</v>
      </c>
      <c r="K1326" s="102">
        <v>2.2013995026973334</v>
      </c>
      <c r="L1326" s="89">
        <v>1.5801579999999999E-2</v>
      </c>
      <c r="M1326" s="90">
        <v>8.9358935E-3</v>
      </c>
      <c r="N1326" s="102">
        <v>1.3861314042912645E-2</v>
      </c>
      <c r="O1326" s="89">
        <v>6.1297467071935155E-4</v>
      </c>
      <c r="P1326" s="90">
        <v>8.5430352921310362E-4</v>
      </c>
      <c r="Q1326" s="102">
        <v>6.808364700640801E-2</v>
      </c>
      <c r="R1326" s="89">
        <v>7.2521479229989872E-4</v>
      </c>
      <c r="S1326" s="90">
        <v>1.0107279635258358E-3</v>
      </c>
      <c r="T1326" s="102">
        <v>2.997001987178964E-3</v>
      </c>
      <c r="U1326" s="89">
        <v>5.0006309999999995E-4</v>
      </c>
      <c r="V1326" s="90">
        <v>1.69832167E-3</v>
      </c>
      <c r="W1326" s="102">
        <v>4.3496521530698423E-3</v>
      </c>
      <c r="X1326" s="89">
        <v>1.426729E-4</v>
      </c>
      <c r="Y1326" s="90">
        <v>2.2813822500000001E-4</v>
      </c>
      <c r="Z1326" s="102">
        <v>6.2765508226193519E-4</v>
      </c>
      <c r="AA1326" s="89">
        <v>8.1312509999999997E-4</v>
      </c>
      <c r="AB1326" s="90">
        <v>7.8764603999999998E-4</v>
      </c>
      <c r="AC1326" s="102">
        <v>8.0967538735567232E-4</v>
      </c>
      <c r="AD1326" s="89">
        <v>3.6570119999999997E-4</v>
      </c>
      <c r="AE1326" s="90">
        <v>4.2921494499999999E-4</v>
      </c>
      <c r="AF1326" s="102">
        <v>5.0212400978100895E-5</v>
      </c>
      <c r="AG1326" s="89">
        <v>1.5692948E-3</v>
      </c>
      <c r="AH1326" s="90">
        <v>4.6676324499999996E-3</v>
      </c>
      <c r="AI1326" s="102">
        <v>1.3645224760350232E-2</v>
      </c>
      <c r="AJ1326" s="89">
        <v>9.3009300000000007E-3</v>
      </c>
      <c r="AK1326" s="90">
        <v>4.5954595000000003E-3</v>
      </c>
      <c r="AL1326" s="104">
        <v>4.5954595000000003E-3</v>
      </c>
    </row>
    <row r="1327" spans="1:38" x14ac:dyDescent="0.25">
      <c r="A1327" s="71">
        <v>2008</v>
      </c>
      <c r="B1327" s="72">
        <v>2</v>
      </c>
      <c r="C1327" s="89">
        <v>0.47450731000000002</v>
      </c>
      <c r="D1327" s="90">
        <v>8.7102684E-2</v>
      </c>
      <c r="E1327" s="102">
        <v>0.36830110688929496</v>
      </c>
      <c r="F1327" s="89">
        <v>4.6099590000000003E-2</v>
      </c>
      <c r="G1327" s="90">
        <v>6.4664481999999995E-2</v>
      </c>
      <c r="H1327" s="102">
        <v>6.2454172855978055E-2</v>
      </c>
      <c r="I1327" s="89">
        <v>3.514809E-2</v>
      </c>
      <c r="J1327" s="90">
        <v>0.68139284749999995</v>
      </c>
      <c r="K1327" s="102">
        <v>2.1978074834752959</v>
      </c>
      <c r="L1327" s="89">
        <v>1.5801579999999999E-2</v>
      </c>
      <c r="M1327" s="90">
        <v>8.9358935E-3</v>
      </c>
      <c r="N1327" s="102">
        <v>1.3854636648451057E-2</v>
      </c>
      <c r="O1327" s="89">
        <v>6.1297467071935155E-4</v>
      </c>
      <c r="P1327" s="90">
        <v>8.5430352921310362E-4</v>
      </c>
      <c r="Q1327" s="102">
        <v>6.7309649714946837E-2</v>
      </c>
      <c r="R1327" s="89">
        <v>7.2521479229989872E-4</v>
      </c>
      <c r="S1327" s="90">
        <v>1.0107279635258358E-3</v>
      </c>
      <c r="T1327" s="102">
        <v>2.9822928651306994E-3</v>
      </c>
      <c r="U1327" s="89">
        <v>5.6801330000000002E-4</v>
      </c>
      <c r="V1327" s="90">
        <v>1.722909355E-3</v>
      </c>
      <c r="W1327" s="102">
        <v>4.3001968439507175E-3</v>
      </c>
      <c r="X1327" s="89">
        <v>1.616864E-4</v>
      </c>
      <c r="Y1327" s="90">
        <v>2.3507235E-4</v>
      </c>
      <c r="Z1327" s="102">
        <v>6.2051945254968678E-4</v>
      </c>
      <c r="AA1327" s="89">
        <v>9.2333390000000001E-4</v>
      </c>
      <c r="AB1327" s="90">
        <v>8.2755736499999998E-4</v>
      </c>
      <c r="AC1327" s="102">
        <v>8.0047052160377456E-4</v>
      </c>
      <c r="AD1327" s="89">
        <v>4.151402E-4</v>
      </c>
      <c r="AE1327" s="90">
        <v>4.47160825E-4</v>
      </c>
      <c r="AF1327" s="102">
        <v>4.9641549744918514E-5</v>
      </c>
      <c r="AG1327" s="89">
        <v>1.7815869E-3</v>
      </c>
      <c r="AH1327" s="90">
        <v>4.7448081550000003E-3</v>
      </c>
      <c r="AI1327" s="102">
        <v>1.3490092447138672E-2</v>
      </c>
      <c r="AJ1327" s="89">
        <v>9.3009300000000007E-3</v>
      </c>
      <c r="AK1327" s="90">
        <v>4.5954595000000003E-3</v>
      </c>
      <c r="AL1327" s="104">
        <v>4.5954595000000003E-3</v>
      </c>
    </row>
    <row r="1328" spans="1:38" x14ac:dyDescent="0.25">
      <c r="A1328" s="71">
        <v>2008</v>
      </c>
      <c r="B1328" s="72">
        <v>3</v>
      </c>
      <c r="C1328" s="89">
        <v>0.50204000000000004</v>
      </c>
      <c r="D1328" s="90">
        <v>9.0059213999999999E-2</v>
      </c>
      <c r="E1328" s="102">
        <v>0.3707392183273594</v>
      </c>
      <c r="F1328" s="89">
        <v>5.1532429999999997E-2</v>
      </c>
      <c r="G1328" s="90">
        <v>6.6597987999999997E-2</v>
      </c>
      <c r="H1328" s="102">
        <v>6.3381661408397155E-2</v>
      </c>
      <c r="I1328" s="89">
        <v>3.6637250000000003E-2</v>
      </c>
      <c r="J1328" s="90">
        <v>0.683474044</v>
      </c>
      <c r="K1328" s="102">
        <v>2.2029419998150606</v>
      </c>
      <c r="L1328" s="89">
        <v>1.5801579999999999E-2</v>
      </c>
      <c r="M1328" s="90">
        <v>8.9358935E-3</v>
      </c>
      <c r="N1328" s="102">
        <v>1.3864188848005487E-2</v>
      </c>
      <c r="O1328" s="89">
        <v>6.1297467071935155E-4</v>
      </c>
      <c r="P1328" s="90">
        <v>8.5430352921310362E-4</v>
      </c>
      <c r="Q1328" s="102">
        <v>6.830925785006077E-2</v>
      </c>
      <c r="R1328" s="89">
        <v>7.2521479229989872E-4</v>
      </c>
      <c r="S1328" s="90">
        <v>1.0107279635258358E-3</v>
      </c>
      <c r="T1328" s="102">
        <v>3.0013210876761211E-3</v>
      </c>
      <c r="U1328" s="89">
        <v>6.3391390000000004E-4</v>
      </c>
      <c r="V1328" s="90">
        <v>1.7465005300000001E-3</v>
      </c>
      <c r="W1328" s="102">
        <v>4.3640563263157685E-3</v>
      </c>
      <c r="X1328" s="89">
        <v>1.8053970000000001E-4</v>
      </c>
      <c r="Y1328" s="90">
        <v>2.4181284E-4</v>
      </c>
      <c r="Z1328" s="102">
        <v>6.2973483542661803E-4</v>
      </c>
      <c r="AA1328" s="89">
        <v>1.0310204E-3</v>
      </c>
      <c r="AB1328" s="90">
        <v>8.6590345500000003E-4</v>
      </c>
      <c r="AC1328" s="102">
        <v>8.1235836882853879E-4</v>
      </c>
      <c r="AD1328" s="89">
        <v>4.6407680000000001E-4</v>
      </c>
      <c r="AE1328" s="90">
        <v>4.6442089000000002E-4</v>
      </c>
      <c r="AF1328" s="102">
        <v>5.0378808195270091E-5</v>
      </c>
      <c r="AG1328" s="89">
        <v>1.989649E-3</v>
      </c>
      <c r="AH1328" s="90">
        <v>4.8189021249999998E-3</v>
      </c>
      <c r="AI1328" s="102">
        <v>1.369044981548097E-2</v>
      </c>
      <c r="AJ1328" s="89">
        <v>9.3009300000000007E-3</v>
      </c>
      <c r="AK1328" s="90">
        <v>4.5954595000000003E-3</v>
      </c>
      <c r="AL1328" s="104">
        <v>4.5954595000000003E-3</v>
      </c>
    </row>
    <row r="1329" spans="1:38" x14ac:dyDescent="0.25">
      <c r="A1329" s="71">
        <v>2008</v>
      </c>
      <c r="B1329" s="72">
        <v>4</v>
      </c>
      <c r="C1329" s="89">
        <v>0.52968426000000002</v>
      </c>
      <c r="D1329" s="90">
        <v>9.3006799500000001E-2</v>
      </c>
      <c r="E1329" s="102">
        <v>0.65292721312861446</v>
      </c>
      <c r="F1329" s="89">
        <v>5.6889380000000003E-2</v>
      </c>
      <c r="G1329" s="90">
        <v>6.8447912499999999E-2</v>
      </c>
      <c r="H1329" s="102">
        <v>9.2980450062287306E-2</v>
      </c>
      <c r="I1329" s="89">
        <v>3.8076180000000001E-2</v>
      </c>
      <c r="J1329" s="90">
        <v>0.68544062400000005</v>
      </c>
      <c r="K1329" s="102">
        <v>2.313121388606036</v>
      </c>
      <c r="L1329" s="89">
        <v>1.5801579999999999E-2</v>
      </c>
      <c r="M1329" s="90">
        <v>8.9358935E-3</v>
      </c>
      <c r="N1329" s="102">
        <v>2.148045848450739E-2</v>
      </c>
      <c r="O1329" s="89">
        <v>6.1297467071935155E-4</v>
      </c>
      <c r="P1329" s="90">
        <v>8.5430352921310362E-4</v>
      </c>
      <c r="Q1329" s="102">
        <v>0.10020909931176969</v>
      </c>
      <c r="R1329" s="89">
        <v>7.2521479229989872E-4</v>
      </c>
      <c r="S1329" s="90">
        <v>1.0107279635258358E-3</v>
      </c>
      <c r="T1329" s="102">
        <v>3.0124437057274466E-3</v>
      </c>
      <c r="U1329" s="89">
        <v>6.9884389999999997E-4</v>
      </c>
      <c r="V1329" s="90">
        <v>1.7691693400000001E-3</v>
      </c>
      <c r="W1329" s="102">
        <v>6.4020398336813123E-3</v>
      </c>
      <c r="X1329" s="89">
        <v>1.9842260000000001E-4</v>
      </c>
      <c r="Y1329" s="90">
        <v>2.4825033000000003E-4</v>
      </c>
      <c r="Z1329" s="102">
        <v>9.2381533099841198E-4</v>
      </c>
      <c r="AA1329" s="89">
        <v>1.1373151000000001E-3</v>
      </c>
      <c r="AB1329" s="90">
        <v>9.0295771499999998E-4</v>
      </c>
      <c r="AC1329" s="102">
        <v>1.1917232056373622E-3</v>
      </c>
      <c r="AD1329" s="89">
        <v>5.1178189999999998E-4</v>
      </c>
      <c r="AE1329" s="90">
        <v>4.8122049999999998E-4</v>
      </c>
      <c r="AF1329" s="102">
        <v>7.3905274817373873E-5</v>
      </c>
      <c r="AG1329" s="89">
        <v>2.1949572000000001E-3</v>
      </c>
      <c r="AH1329" s="90">
        <v>4.8904420150000004E-3</v>
      </c>
      <c r="AI1329" s="102">
        <v>2.0083734969097912E-2</v>
      </c>
      <c r="AJ1329" s="89">
        <v>9.3009300000000007E-3</v>
      </c>
      <c r="AK1329" s="90">
        <v>4.5954595000000003E-3</v>
      </c>
      <c r="AL1329" s="104">
        <v>4.5954595000000003E-3</v>
      </c>
    </row>
    <row r="1330" spans="1:38" x14ac:dyDescent="0.25">
      <c r="A1330" s="71">
        <v>2008</v>
      </c>
      <c r="B1330" s="72">
        <v>5</v>
      </c>
      <c r="C1330" s="89">
        <v>0.55742406</v>
      </c>
      <c r="D1330" s="90">
        <v>9.5941561499999994E-2</v>
      </c>
      <c r="E1330" s="102">
        <v>0.65589865446816231</v>
      </c>
      <c r="F1330" s="89">
        <v>6.2072960000000003E-2</v>
      </c>
      <c r="G1330" s="90">
        <v>7.0246214500000001E-2</v>
      </c>
      <c r="H1330" s="102">
        <v>9.4113644110272107E-2</v>
      </c>
      <c r="I1330" s="89">
        <v>3.9449310000000001E-2</v>
      </c>
      <c r="J1330" s="90">
        <v>0.68722495149999996</v>
      </c>
      <c r="K1330" s="102">
        <v>2.3191207522497712</v>
      </c>
      <c r="L1330" s="89">
        <v>1.5801579999999999E-2</v>
      </c>
      <c r="M1330" s="90">
        <v>8.9358935E-3</v>
      </c>
      <c r="N1330" s="102">
        <v>2.1491613012560133E-2</v>
      </c>
      <c r="O1330" s="89">
        <v>6.1297467071935155E-4</v>
      </c>
      <c r="P1330" s="90">
        <v>8.5430352921310362E-4</v>
      </c>
      <c r="Q1330" s="102">
        <v>0.10143045413563083</v>
      </c>
      <c r="R1330" s="89">
        <v>7.2521479229989872E-4</v>
      </c>
      <c r="S1330" s="90">
        <v>1.0107279635258358E-3</v>
      </c>
      <c r="T1330" s="102">
        <v>3.0356740224962869E-3</v>
      </c>
      <c r="U1330" s="89">
        <v>7.6322209999999996E-4</v>
      </c>
      <c r="V1330" s="90">
        <v>1.7913769900000001E-3</v>
      </c>
      <c r="W1330" s="102">
        <v>6.4800687738359262E-3</v>
      </c>
      <c r="X1330" s="89">
        <v>2.1701479999999999E-4</v>
      </c>
      <c r="Y1330" s="90">
        <v>2.5456953E-4</v>
      </c>
      <c r="Z1330" s="102">
        <v>9.3507496890503122E-4</v>
      </c>
      <c r="AA1330" s="89">
        <v>1.2415600000000001E-3</v>
      </c>
      <c r="AB1330" s="90">
        <v>9.3898396500000005E-4</v>
      </c>
      <c r="AC1330" s="102">
        <v>1.206248000479913E-3</v>
      </c>
      <c r="AD1330" s="89">
        <v>5.5804050000000005E-4</v>
      </c>
      <c r="AE1330" s="90">
        <v>4.9735388500000001E-4</v>
      </c>
      <c r="AF1330" s="102">
        <v>7.4805967681820375E-5</v>
      </c>
      <c r="AG1330" s="89">
        <v>2.3966637000000001E-3</v>
      </c>
      <c r="AH1330" s="90">
        <v>4.9598272150000004E-3</v>
      </c>
      <c r="AI1330" s="102">
        <v>2.0328557358858659E-2</v>
      </c>
      <c r="AJ1330" s="89">
        <v>9.3009300000000007E-3</v>
      </c>
      <c r="AK1330" s="90">
        <v>4.5954595000000003E-3</v>
      </c>
      <c r="AL1330" s="104">
        <v>4.5954595000000003E-3</v>
      </c>
    </row>
    <row r="1331" spans="1:38" x14ac:dyDescent="0.25">
      <c r="A1331" s="71">
        <v>2008</v>
      </c>
      <c r="B1331" s="72">
        <v>6</v>
      </c>
      <c r="C1331" s="89">
        <v>0.58539658999999999</v>
      </c>
      <c r="D1331" s="90">
        <v>9.8914783500000006E-2</v>
      </c>
      <c r="E1331" s="102">
        <v>0.65960736017548172</v>
      </c>
      <c r="F1331" s="89">
        <v>6.7290730000000007E-2</v>
      </c>
      <c r="G1331" s="90">
        <v>7.1998470999999994E-2</v>
      </c>
      <c r="H1331" s="102">
        <v>9.5528156330918185E-2</v>
      </c>
      <c r="I1331" s="89">
        <v>4.0788230000000002E-2</v>
      </c>
      <c r="J1331" s="90">
        <v>0.68886603950000003</v>
      </c>
      <c r="K1331" s="102">
        <v>2.3266153909997422</v>
      </c>
      <c r="L1331" s="89">
        <v>1.5801579999999999E-2</v>
      </c>
      <c r="M1331" s="90">
        <v>8.9358935E-3</v>
      </c>
      <c r="N1331" s="102">
        <v>2.1505562794881621E-2</v>
      </c>
      <c r="O1331" s="89">
        <v>6.1297467071935155E-4</v>
      </c>
      <c r="P1331" s="90">
        <v>8.5430352921310362E-4</v>
      </c>
      <c r="Q1331" s="102">
        <v>0.1029548234893771</v>
      </c>
      <c r="R1331" s="89">
        <v>7.2521479229989872E-4</v>
      </c>
      <c r="S1331" s="90">
        <v>1.0107279635258358E-3</v>
      </c>
      <c r="T1331" s="102">
        <v>3.0646686361349268E-3</v>
      </c>
      <c r="U1331" s="89">
        <v>8.2681170000000002E-4</v>
      </c>
      <c r="V1331" s="90">
        <v>1.81293502E-3</v>
      </c>
      <c r="W1331" s="102">
        <v>6.5774739710971796E-3</v>
      </c>
      <c r="X1331" s="89">
        <v>2.3476709999999999E-4</v>
      </c>
      <c r="Y1331" s="90">
        <v>2.6082997500000003E-4</v>
      </c>
      <c r="Z1331" s="102">
        <v>9.4912954041440089E-4</v>
      </c>
      <c r="AA1331" s="89">
        <v>1.3451521999999999E-3</v>
      </c>
      <c r="AB1331" s="90">
        <v>9.7412332500000003E-4</v>
      </c>
      <c r="AC1331" s="102">
        <v>1.2243774897365515E-3</v>
      </c>
      <c r="AD1331" s="89">
        <v>6.0566630000000003E-4</v>
      </c>
      <c r="AE1331" s="90">
        <v>5.1314063499999999E-4</v>
      </c>
      <c r="AF1331" s="102">
        <v>7.59303302046405E-5</v>
      </c>
      <c r="AG1331" s="89">
        <v>2.5959287000000002E-3</v>
      </c>
      <c r="AH1331" s="90">
        <v>5.0276215750000002E-3</v>
      </c>
      <c r="AI1331" s="102">
        <v>2.063411286555333E-2</v>
      </c>
      <c r="AJ1331" s="89">
        <v>9.3009300000000007E-3</v>
      </c>
      <c r="AK1331" s="90">
        <v>4.5954595000000003E-3</v>
      </c>
      <c r="AL1331" s="104">
        <v>4.5954595000000003E-3</v>
      </c>
    </row>
    <row r="1332" spans="1:38" x14ac:dyDescent="0.25">
      <c r="A1332" s="71">
        <v>2008</v>
      </c>
      <c r="B1332" s="72">
        <v>7</v>
      </c>
      <c r="C1332" s="89">
        <v>0.61369373999999999</v>
      </c>
      <c r="D1332" s="90">
        <v>0.101911827</v>
      </c>
      <c r="E1332" s="102">
        <v>0.66377121884044243</v>
      </c>
      <c r="F1332" s="89">
        <v>7.2366369999999999E-2</v>
      </c>
      <c r="G1332" s="90">
        <v>7.3731508000000001E-2</v>
      </c>
      <c r="H1332" s="102">
        <v>9.7116207307393454E-2</v>
      </c>
      <c r="I1332" s="89">
        <v>4.2064320000000002E-2</v>
      </c>
      <c r="J1332" s="90">
        <v>0.69037402000000003</v>
      </c>
      <c r="K1332" s="102">
        <v>2.3350241193687329</v>
      </c>
      <c r="L1332" s="89">
        <v>1.5801579999999999E-2</v>
      </c>
      <c r="M1332" s="90">
        <v>8.9358935E-3</v>
      </c>
      <c r="N1332" s="102">
        <v>2.1521171490665795E-2</v>
      </c>
      <c r="O1332" s="89">
        <v>6.1297467071935155E-4</v>
      </c>
      <c r="P1332" s="90">
        <v>8.5430352921310362E-4</v>
      </c>
      <c r="Q1332" s="102">
        <v>0.10466642539181775</v>
      </c>
      <c r="R1332" s="89">
        <v>7.2521479229989872E-4</v>
      </c>
      <c r="S1332" s="90">
        <v>1.0107279635258358E-3</v>
      </c>
      <c r="T1332" s="102">
        <v>3.0972250277220637E-3</v>
      </c>
      <c r="U1332" s="89">
        <v>8.903003E-4</v>
      </c>
      <c r="V1332" s="90">
        <v>1.83415084E-3</v>
      </c>
      <c r="W1332" s="102">
        <v>6.6868123256108285E-3</v>
      </c>
      <c r="X1332" s="89">
        <v>2.532287E-4</v>
      </c>
      <c r="Y1332" s="90">
        <v>2.66845485E-4</v>
      </c>
      <c r="Z1332" s="102">
        <v>9.6490658674554264E-4</v>
      </c>
      <c r="AA1332" s="89">
        <v>1.4471158E-3</v>
      </c>
      <c r="AB1332" s="90">
        <v>1.0086529800000001E-3</v>
      </c>
      <c r="AC1332" s="102">
        <v>1.2447311471947282E-3</v>
      </c>
      <c r="AD1332" s="89">
        <v>6.511911E-4</v>
      </c>
      <c r="AE1332" s="90">
        <v>5.2860478000000004E-4</v>
      </c>
      <c r="AF1332" s="102">
        <v>7.719262330346417E-5</v>
      </c>
      <c r="AG1332" s="89">
        <v>2.7944147000000001E-3</v>
      </c>
      <c r="AH1332" s="90">
        <v>5.0942629600000001E-3</v>
      </c>
      <c r="AI1332" s="102">
        <v>2.097709956600198E-2</v>
      </c>
      <c r="AJ1332" s="89">
        <v>9.3009300000000007E-3</v>
      </c>
      <c r="AK1332" s="90">
        <v>4.5954595000000003E-3</v>
      </c>
      <c r="AL1332" s="104">
        <v>4.5954595000000003E-3</v>
      </c>
    </row>
    <row r="1333" spans="1:38" x14ac:dyDescent="0.25">
      <c r="A1333" s="71">
        <v>2008</v>
      </c>
      <c r="B1333" s="72">
        <v>8</v>
      </c>
      <c r="C1333" s="89">
        <v>0.64226232000000005</v>
      </c>
      <c r="D1333" s="90">
        <v>0.1049662455</v>
      </c>
      <c r="E1333" s="102">
        <v>0.66721181357356951</v>
      </c>
      <c r="F1333" s="89">
        <v>7.7444959999999993E-2</v>
      </c>
      <c r="G1333" s="90">
        <v>7.5437348500000001E-2</v>
      </c>
      <c r="H1333" s="102">
        <v>9.8809274905518704E-2</v>
      </c>
      <c r="I1333" s="89">
        <v>4.3255969999999998E-2</v>
      </c>
      <c r="J1333" s="90">
        <v>0.69176579849999997</v>
      </c>
      <c r="K1333" s="102">
        <v>2.3418590517126914</v>
      </c>
      <c r="L1333" s="89">
        <v>1.5801579999999999E-2</v>
      </c>
      <c r="M1333" s="90">
        <v>8.9358935E-3</v>
      </c>
      <c r="N1333" s="102">
        <v>2.1538161440768366E-2</v>
      </c>
      <c r="O1333" s="89">
        <v>6.1297467071935155E-4</v>
      </c>
      <c r="P1333" s="90">
        <v>8.5430352921310362E-4</v>
      </c>
      <c r="Q1333" s="102">
        <v>0.10649105551646301</v>
      </c>
      <c r="R1333" s="89">
        <v>7.2521479229989872E-4</v>
      </c>
      <c r="S1333" s="90">
        <v>1.0107279635258358E-3</v>
      </c>
      <c r="T1333" s="102">
        <v>3.1324893976005059E-3</v>
      </c>
      <c r="U1333" s="89">
        <v>9.5289500000000004E-4</v>
      </c>
      <c r="V1333" s="90">
        <v>1.85513086E-3</v>
      </c>
      <c r="W1333" s="102">
        <v>6.8033754597997074E-3</v>
      </c>
      <c r="X1333" s="89">
        <v>2.7119250000000002E-4</v>
      </c>
      <c r="Y1333" s="90">
        <v>2.7280291500000002E-4</v>
      </c>
      <c r="Z1333" s="102">
        <v>9.8173027935188764E-4</v>
      </c>
      <c r="AA1333" s="89">
        <v>1.5493970000000001E-3</v>
      </c>
      <c r="AB1333" s="90">
        <v>1.0428451200000001E-3</v>
      </c>
      <c r="AC1333" s="102">
        <v>1.2664317062981514E-3</v>
      </c>
      <c r="AD1333" s="89">
        <v>6.9745479999999997E-4</v>
      </c>
      <c r="AE1333" s="90">
        <v>5.4409695999999995E-4</v>
      </c>
      <c r="AF1333" s="102">
        <v>7.8538263232816959E-5</v>
      </c>
      <c r="AG1333" s="89">
        <v>2.9900875E-3</v>
      </c>
      <c r="AH1333" s="90">
        <v>5.16016141E-3</v>
      </c>
      <c r="AI1333" s="102">
        <v>2.1342793450869958E-2</v>
      </c>
      <c r="AJ1333" s="89">
        <v>9.3009300000000007E-3</v>
      </c>
      <c r="AK1333" s="90">
        <v>4.5954595000000003E-3</v>
      </c>
      <c r="AL1333" s="104">
        <v>4.5954595000000003E-3</v>
      </c>
    </row>
    <row r="1334" spans="1:38" x14ac:dyDescent="0.25">
      <c r="A1334" s="71">
        <v>2008</v>
      </c>
      <c r="B1334" s="72">
        <v>9</v>
      </c>
      <c r="C1334" s="89">
        <v>0.67130575000000003</v>
      </c>
      <c r="D1334" s="90">
        <v>0.10812182400000001</v>
      </c>
      <c r="E1334" s="102">
        <v>0.67209233614332298</v>
      </c>
      <c r="F1334" s="89">
        <v>8.2581429999999997E-2</v>
      </c>
      <c r="G1334" s="90">
        <v>7.7125482999999995E-2</v>
      </c>
      <c r="H1334" s="102">
        <v>0.1006708772826647</v>
      </c>
      <c r="I1334" s="89">
        <v>4.4394870000000003E-2</v>
      </c>
      <c r="J1334" s="90">
        <v>0.69309350400000003</v>
      </c>
      <c r="K1334" s="102">
        <v>2.3517189743589748</v>
      </c>
      <c r="L1334" s="89">
        <v>1.5801579999999999E-2</v>
      </c>
      <c r="M1334" s="90">
        <v>8.9358935E-3</v>
      </c>
      <c r="N1334" s="102">
        <v>2.155646640481209E-2</v>
      </c>
      <c r="O1334" s="89">
        <v>6.1297467071935155E-4</v>
      </c>
      <c r="P1334" s="90">
        <v>8.5430352921310362E-4</v>
      </c>
      <c r="Q1334" s="102">
        <v>0.10849751923154376</v>
      </c>
      <c r="R1334" s="89">
        <v>7.2521479229989872E-4</v>
      </c>
      <c r="S1334" s="90">
        <v>1.0107279635258358E-3</v>
      </c>
      <c r="T1334" s="102">
        <v>3.1706523905565354E-3</v>
      </c>
      <c r="U1334" s="89">
        <v>1.0148613E-3</v>
      </c>
      <c r="V1334" s="90">
        <v>1.8761388999999999E-3</v>
      </c>
      <c r="W1334" s="102">
        <v>6.9315695263293233E-3</v>
      </c>
      <c r="X1334" s="89">
        <v>2.885532E-4</v>
      </c>
      <c r="Y1334" s="90">
        <v>2.7866540999999998E-4</v>
      </c>
      <c r="Z1334" s="102">
        <v>1.0002261988410982E-3</v>
      </c>
      <c r="AA1334" s="89">
        <v>1.6509191999999999E-3</v>
      </c>
      <c r="AB1334" s="90">
        <v>1.0768331549999999E-3</v>
      </c>
      <c r="AC1334" s="102">
        <v>1.2902915150397952E-3</v>
      </c>
      <c r="AD1334" s="89">
        <v>7.4240250000000003E-4</v>
      </c>
      <c r="AE1334" s="90">
        <v>5.59436125E-4</v>
      </c>
      <c r="AF1334" s="102">
        <v>8.0018043272393405E-5</v>
      </c>
      <c r="AG1334" s="89">
        <v>3.1851632E-3</v>
      </c>
      <c r="AH1334" s="90">
        <v>5.2257112000000001E-3</v>
      </c>
      <c r="AI1334" s="102">
        <v>2.174488702984826E-2</v>
      </c>
      <c r="AJ1334" s="89">
        <v>9.3009300000000007E-3</v>
      </c>
      <c r="AK1334" s="90">
        <v>4.5954595000000003E-3</v>
      </c>
      <c r="AL1334" s="104">
        <v>4.5954595000000003E-3</v>
      </c>
    </row>
    <row r="1335" spans="1:38" x14ac:dyDescent="0.25">
      <c r="A1335" s="71">
        <v>2008</v>
      </c>
      <c r="B1335" s="72">
        <v>10</v>
      </c>
      <c r="C1335" s="89">
        <v>0.70088903000000002</v>
      </c>
      <c r="D1335" s="90">
        <v>0.11136122699999999</v>
      </c>
      <c r="E1335" s="102">
        <v>0.6773783013690946</v>
      </c>
      <c r="F1335" s="89">
        <v>8.7571070000000001E-2</v>
      </c>
      <c r="G1335" s="90">
        <v>7.88413585E-2</v>
      </c>
      <c r="H1335" s="102">
        <v>0.10268739723025296</v>
      </c>
      <c r="I1335" s="89">
        <v>4.5520720000000001E-2</v>
      </c>
      <c r="J1335" s="90">
        <v>0.69427254849999998</v>
      </c>
      <c r="K1335" s="102">
        <v>2.3624015277848391</v>
      </c>
      <c r="L1335" s="89">
        <v>1.5801579999999999E-2</v>
      </c>
      <c r="M1335" s="90">
        <v>8.9358935E-3</v>
      </c>
      <c r="N1335" s="102">
        <v>2.157629626173534E-2</v>
      </c>
      <c r="O1335" s="89">
        <v>6.1297467071935155E-4</v>
      </c>
      <c r="P1335" s="90">
        <v>8.5430352921310362E-4</v>
      </c>
      <c r="Q1335" s="102">
        <v>0.11067067718953137</v>
      </c>
      <c r="R1335" s="89">
        <v>7.2521479229989872E-4</v>
      </c>
      <c r="S1335" s="90">
        <v>1.0107279635258358E-3</v>
      </c>
      <c r="T1335" s="102">
        <v>3.2119843542078308E-3</v>
      </c>
      <c r="U1335" s="89">
        <v>1.0770389999999999E-3</v>
      </c>
      <c r="V1335" s="90">
        <v>1.897081405E-3</v>
      </c>
      <c r="W1335" s="102">
        <v>7.0704049912017264E-3</v>
      </c>
      <c r="X1335" s="89">
        <v>3.0638639999999999E-4</v>
      </c>
      <c r="Y1335" s="90">
        <v>2.8461471000000002E-4</v>
      </c>
      <c r="Z1335" s="102">
        <v>1.0202614918436985E-3</v>
      </c>
      <c r="AA1335" s="89">
        <v>1.7522613000000001E-3</v>
      </c>
      <c r="AB1335" s="90">
        <v>1.1107753200000001E-3</v>
      </c>
      <c r="AC1335" s="102">
        <v>1.3161371957494785E-3</v>
      </c>
      <c r="AD1335" s="89">
        <v>7.8874710000000005E-4</v>
      </c>
      <c r="AE1335" s="90">
        <v>5.7474379000000005E-4</v>
      </c>
      <c r="AF1335" s="102">
        <v>8.1620862032188058E-5</v>
      </c>
      <c r="AG1335" s="89">
        <v>3.3808722000000001E-3</v>
      </c>
      <c r="AH1335" s="90">
        <v>5.2914617050000001E-3</v>
      </c>
      <c r="AI1335" s="102">
        <v>2.2180465133879286E-2</v>
      </c>
      <c r="AJ1335" s="89">
        <v>9.3009300000000007E-3</v>
      </c>
      <c r="AK1335" s="90">
        <v>4.5954595000000003E-3</v>
      </c>
      <c r="AL1335" s="104">
        <v>4.5954595000000003E-3</v>
      </c>
    </row>
    <row r="1336" spans="1:38" x14ac:dyDescent="0.25">
      <c r="A1336" s="71">
        <v>2008</v>
      </c>
      <c r="B1336" s="72">
        <v>11</v>
      </c>
      <c r="C1336" s="89">
        <v>0.73096273</v>
      </c>
      <c r="D1336" s="90">
        <v>0.114716412</v>
      </c>
      <c r="E1336" s="102">
        <v>0.68300587418652192</v>
      </c>
      <c r="F1336" s="89">
        <v>9.2618590000000001E-2</v>
      </c>
      <c r="G1336" s="90">
        <v>8.0554529499999999E-2</v>
      </c>
      <c r="H1336" s="102">
        <v>0.10483361268608674</v>
      </c>
      <c r="I1336" s="89">
        <v>4.6562579999999999E-2</v>
      </c>
      <c r="J1336" s="90">
        <v>0.6954098715</v>
      </c>
      <c r="K1336" s="102">
        <v>2.3737658466074927</v>
      </c>
      <c r="L1336" s="89">
        <v>1.5801579999999999E-2</v>
      </c>
      <c r="M1336" s="90">
        <v>8.9358935E-3</v>
      </c>
      <c r="N1336" s="102">
        <v>2.1597441080150295E-2</v>
      </c>
      <c r="O1336" s="89">
        <v>6.1297467071935155E-4</v>
      </c>
      <c r="P1336" s="90">
        <v>8.5430352921310362E-4</v>
      </c>
      <c r="Q1336" s="102">
        <v>0.11298386602755899</v>
      </c>
      <c r="R1336" s="89">
        <v>7.2521479229989872E-4</v>
      </c>
      <c r="S1336" s="90">
        <v>1.0107279635258358E-3</v>
      </c>
      <c r="T1336" s="102">
        <v>3.2559839622672976E-3</v>
      </c>
      <c r="U1336" s="89">
        <v>1.1399259000000001E-3</v>
      </c>
      <c r="V1336" s="90">
        <v>1.9181506300000001E-3</v>
      </c>
      <c r="W1336" s="102">
        <v>7.2181856500985681E-3</v>
      </c>
      <c r="X1336" s="89">
        <v>3.240594E-4</v>
      </c>
      <c r="Y1336" s="90">
        <v>2.9069509499999999E-4</v>
      </c>
      <c r="Z1336" s="102">
        <v>1.0415849670272488E-3</v>
      </c>
      <c r="AA1336" s="89">
        <v>1.8534726000000001E-3</v>
      </c>
      <c r="AB1336" s="90">
        <v>1.14518874E-3</v>
      </c>
      <c r="AC1336" s="102">
        <v>1.343645133542144E-3</v>
      </c>
      <c r="AD1336" s="89">
        <v>8.3409149999999997E-4</v>
      </c>
      <c r="AE1336" s="90">
        <v>5.9005289499999998E-4</v>
      </c>
      <c r="AF1336" s="102">
        <v>8.3326811873526044E-5</v>
      </c>
      <c r="AG1336" s="89">
        <v>3.5761443E-3</v>
      </c>
      <c r="AH1336" s="90">
        <v>5.35754566E-3</v>
      </c>
      <c r="AI1336" s="102">
        <v>2.2644058970689777E-2</v>
      </c>
      <c r="AJ1336" s="89">
        <v>9.3009300000000007E-3</v>
      </c>
      <c r="AK1336" s="90">
        <v>4.5954595000000003E-3</v>
      </c>
      <c r="AL1336" s="104">
        <v>4.5954595000000003E-3</v>
      </c>
    </row>
    <row r="1337" spans="1:38" x14ac:dyDescent="0.25">
      <c r="A1337" s="71">
        <v>2008</v>
      </c>
      <c r="B1337" s="72">
        <v>12</v>
      </c>
      <c r="C1337" s="89">
        <v>0.76168418999999998</v>
      </c>
      <c r="D1337" s="90">
        <v>0.118219716</v>
      </c>
      <c r="E1337" s="102">
        <v>0.6890011497123798</v>
      </c>
      <c r="F1337" s="89">
        <v>9.7715869999999996E-2</v>
      </c>
      <c r="G1337" s="90">
        <v>8.2297398999999993E-2</v>
      </c>
      <c r="H1337" s="102">
        <v>0.10712015788563588</v>
      </c>
      <c r="I1337" s="89">
        <v>4.7557179999999998E-2</v>
      </c>
      <c r="J1337" s="90">
        <v>0.69641970600000003</v>
      </c>
      <c r="K1337" s="102">
        <v>2.3858708145051279</v>
      </c>
      <c r="L1337" s="89">
        <v>1.5801579999999999E-2</v>
      </c>
      <c r="M1337" s="90">
        <v>8.9358935E-3</v>
      </c>
      <c r="N1337" s="102">
        <v>2.1619933818737475E-2</v>
      </c>
      <c r="O1337" s="89">
        <v>6.1297467071935155E-4</v>
      </c>
      <c r="P1337" s="90">
        <v>8.5430352921310362E-4</v>
      </c>
      <c r="Q1337" s="102">
        <v>0.11544820565710749</v>
      </c>
      <c r="R1337" s="89">
        <v>7.2521479229989872E-4</v>
      </c>
      <c r="S1337" s="90">
        <v>1.0107279635258358E-3</v>
      </c>
      <c r="T1337" s="102">
        <v>3.3028685170170494E-3</v>
      </c>
      <c r="U1337" s="89">
        <v>1.2020538999999999E-3</v>
      </c>
      <c r="V1337" s="90">
        <v>1.9395681399999999E-3</v>
      </c>
      <c r="W1337" s="102">
        <v>7.3756222126583641E-3</v>
      </c>
      <c r="X1337" s="89">
        <v>3.4225979999999998E-4</v>
      </c>
      <c r="Y1337" s="90">
        <v>2.9681097000000003E-4</v>
      </c>
      <c r="Z1337" s="102">
        <v>1.0643027933553389E-3</v>
      </c>
      <c r="AA1337" s="89">
        <v>1.9542921999999999E-3</v>
      </c>
      <c r="AB1337" s="90">
        <v>1.17991503E-3</v>
      </c>
      <c r="AC1337" s="102">
        <v>1.372951770487898E-3</v>
      </c>
      <c r="AD1337" s="89">
        <v>8.7967709999999997E-4</v>
      </c>
      <c r="AE1337" s="90">
        <v>6.0572920000000001E-4</v>
      </c>
      <c r="AF1337" s="102">
        <v>8.5144245005552586E-5</v>
      </c>
      <c r="AG1337" s="89">
        <v>3.7727338000000002E-3</v>
      </c>
      <c r="AH1337" s="90">
        <v>5.4249390999999998E-3</v>
      </c>
      <c r="AI1337" s="102">
        <v>2.3137952024100919E-2</v>
      </c>
      <c r="AJ1337" s="89">
        <v>9.3009300000000007E-3</v>
      </c>
      <c r="AK1337" s="90">
        <v>4.5954595000000003E-3</v>
      </c>
      <c r="AL1337" s="104">
        <v>4.5954595000000003E-3</v>
      </c>
    </row>
    <row r="1338" spans="1:38" x14ac:dyDescent="0.25">
      <c r="A1338" s="71">
        <v>2008</v>
      </c>
      <c r="B1338" s="72">
        <v>13</v>
      </c>
      <c r="C1338" s="89">
        <v>0.79323029</v>
      </c>
      <c r="D1338" s="90">
        <v>0.121883358</v>
      </c>
      <c r="E1338" s="102">
        <v>0.69322058984112855</v>
      </c>
      <c r="F1338" s="89">
        <v>0.10278749</v>
      </c>
      <c r="G1338" s="90">
        <v>8.4069455500000001E-2</v>
      </c>
      <c r="H1338" s="102">
        <v>0.10949164232973306</v>
      </c>
      <c r="I1338" s="89">
        <v>4.8585980000000001E-2</v>
      </c>
      <c r="J1338" s="90">
        <v>0.69740136900000005</v>
      </c>
      <c r="K1338" s="102">
        <v>2.3941592843770918</v>
      </c>
      <c r="L1338" s="89">
        <v>1.5801579999999999E-2</v>
      </c>
      <c r="M1338" s="90">
        <v>8.9358935E-3</v>
      </c>
      <c r="N1338" s="102">
        <v>2.1643768376799852E-2</v>
      </c>
      <c r="O1338" s="89">
        <v>6.1297467071935155E-4</v>
      </c>
      <c r="P1338" s="90">
        <v>8.5430352921310362E-4</v>
      </c>
      <c r="Q1338" s="102">
        <v>0.11800397294744526</v>
      </c>
      <c r="R1338" s="89">
        <v>7.2521479229989872E-4</v>
      </c>
      <c r="S1338" s="90">
        <v>1.0107279635258358E-3</v>
      </c>
      <c r="T1338" s="102">
        <v>3.352591992894169E-3</v>
      </c>
      <c r="U1338" s="89">
        <v>1.2649505000000001E-3</v>
      </c>
      <c r="V1338" s="90">
        <v>1.9613377149999998E-3</v>
      </c>
      <c r="W1338" s="102">
        <v>7.5389080897629397E-3</v>
      </c>
      <c r="X1338" s="89">
        <v>3.598319E-4</v>
      </c>
      <c r="Y1338" s="90">
        <v>3.0300215999999998E-4</v>
      </c>
      <c r="Z1338" s="102">
        <v>1.0878652245905345E-3</v>
      </c>
      <c r="AA1338" s="89">
        <v>2.0571927E-3</v>
      </c>
      <c r="AB1338" s="90">
        <v>1.2153808499999999E-3</v>
      </c>
      <c r="AC1338" s="102">
        <v>1.4033462665347723E-3</v>
      </c>
      <c r="AD1338" s="89">
        <v>9.2560020000000002E-4</v>
      </c>
      <c r="AE1338" s="90">
        <v>6.2177717499999996E-4</v>
      </c>
      <c r="AF1338" s="102">
        <v>8.702923051146431E-5</v>
      </c>
      <c r="AG1338" s="89">
        <v>3.9701726999999999E-3</v>
      </c>
      <c r="AH1338" s="90">
        <v>5.4933291849999996E-3</v>
      </c>
      <c r="AI1338" s="102">
        <v>2.3650199164314292E-2</v>
      </c>
      <c r="AJ1338" s="89">
        <v>9.3009300000000007E-3</v>
      </c>
      <c r="AK1338" s="90">
        <v>4.5954595000000003E-3</v>
      </c>
      <c r="AL1338" s="104">
        <v>4.5954595000000003E-3</v>
      </c>
    </row>
    <row r="1339" spans="1:38" x14ac:dyDescent="0.25">
      <c r="A1339" s="71">
        <v>2008</v>
      </c>
      <c r="B1339" s="72">
        <v>14</v>
      </c>
      <c r="C1339" s="89">
        <v>0.82554530999999998</v>
      </c>
      <c r="D1339" s="90">
        <v>0.12573416549999999</v>
      </c>
      <c r="E1339" s="102">
        <v>0.69996189525540986</v>
      </c>
      <c r="F1339" s="89">
        <v>0.10799286</v>
      </c>
      <c r="G1339" s="90">
        <v>8.5890125499999997E-2</v>
      </c>
      <c r="H1339" s="102">
        <v>0.11206286710594365</v>
      </c>
      <c r="I1339" s="89">
        <v>4.9477599999999997E-2</v>
      </c>
      <c r="J1339" s="90">
        <v>0.69829190100000005</v>
      </c>
      <c r="K1339" s="102">
        <v>2.4077794235407293</v>
      </c>
      <c r="L1339" s="89">
        <v>1.5801579999999999E-2</v>
      </c>
      <c r="M1339" s="90">
        <v>8.9358935E-3</v>
      </c>
      <c r="N1339" s="102">
        <v>2.1669072146925181E-2</v>
      </c>
      <c r="O1339" s="89">
        <v>6.1297467071935155E-4</v>
      </c>
      <c r="P1339" s="90">
        <v>8.5430352921310362E-4</v>
      </c>
      <c r="Q1339" s="102">
        <v>0.12077505279401785</v>
      </c>
      <c r="R1339" s="89">
        <v>7.2521479229989872E-4</v>
      </c>
      <c r="S1339" s="90">
        <v>1.0107279635258358E-3</v>
      </c>
      <c r="T1339" s="102">
        <v>3.4052965014849459E-3</v>
      </c>
      <c r="U1339" s="89">
        <v>1.3283150000000001E-3</v>
      </c>
      <c r="V1339" s="90">
        <v>1.98392449E-3</v>
      </c>
      <c r="W1339" s="102">
        <v>7.7159502996644062E-3</v>
      </c>
      <c r="X1339" s="89">
        <v>3.7806189999999999E-4</v>
      </c>
      <c r="Y1339" s="90">
        <v>3.0937885500000002E-4</v>
      </c>
      <c r="Z1339" s="102">
        <v>1.1134122123342353E-3</v>
      </c>
      <c r="AA1339" s="89">
        <v>2.1595196000000001E-3</v>
      </c>
      <c r="AB1339" s="90">
        <v>1.252012185E-3</v>
      </c>
      <c r="AC1339" s="102">
        <v>1.4363007978112382E-3</v>
      </c>
      <c r="AD1339" s="89">
        <v>9.7226669999999997E-4</v>
      </c>
      <c r="AE1339" s="90">
        <v>6.3818086000000005E-4</v>
      </c>
      <c r="AF1339" s="102">
        <v>8.9072972788394858E-5</v>
      </c>
      <c r="AG1339" s="89">
        <v>4.1686878000000002E-3</v>
      </c>
      <c r="AH1339" s="90">
        <v>5.5638134799999997E-3</v>
      </c>
      <c r="AI1339" s="102">
        <v>2.4205574497525788E-2</v>
      </c>
      <c r="AJ1339" s="89">
        <v>9.3009300000000007E-3</v>
      </c>
      <c r="AK1339" s="90">
        <v>4.5954595000000003E-3</v>
      </c>
      <c r="AL1339" s="104">
        <v>4.5954595000000003E-3</v>
      </c>
    </row>
    <row r="1340" spans="1:38" x14ac:dyDescent="0.25">
      <c r="A1340" s="71">
        <v>2008</v>
      </c>
      <c r="B1340" s="72">
        <v>15</v>
      </c>
      <c r="C1340" s="89">
        <v>0.85870809999999997</v>
      </c>
      <c r="D1340" s="90">
        <v>0.129810495</v>
      </c>
      <c r="E1340" s="102">
        <v>0.70704659054892405</v>
      </c>
      <c r="F1340" s="89">
        <v>0.11315140999999999</v>
      </c>
      <c r="G1340" s="90">
        <v>8.7788669499999999E-2</v>
      </c>
      <c r="H1340" s="102">
        <v>0.11476521646456575</v>
      </c>
      <c r="I1340" s="89">
        <v>5.047219E-2</v>
      </c>
      <c r="J1340" s="90">
        <v>0.69912146050000001</v>
      </c>
      <c r="K1340" s="102">
        <v>2.422092988126491</v>
      </c>
      <c r="L1340" s="89">
        <v>1.5801579999999999E-2</v>
      </c>
      <c r="M1340" s="90">
        <v>8.9358935E-3</v>
      </c>
      <c r="N1340" s="102">
        <v>2.169568822790572E-2</v>
      </c>
      <c r="O1340" s="89">
        <v>6.1297467071935155E-4</v>
      </c>
      <c r="P1340" s="90">
        <v>8.5430352921310362E-4</v>
      </c>
      <c r="Q1340" s="102">
        <v>0.1236874356478026</v>
      </c>
      <c r="R1340" s="89">
        <v>7.2521479229989872E-4</v>
      </c>
      <c r="S1340" s="90">
        <v>1.0107279635258358E-3</v>
      </c>
      <c r="T1340" s="102">
        <v>3.4606916511665787E-3</v>
      </c>
      <c r="U1340" s="89">
        <v>1.3929207E-3</v>
      </c>
      <c r="V1340" s="90">
        <v>2.007159565E-3</v>
      </c>
      <c r="W1340" s="102">
        <v>7.9020124594188119E-3</v>
      </c>
      <c r="X1340" s="89">
        <v>3.9563389999999998E-4</v>
      </c>
      <c r="Y1340" s="90">
        <v>3.1608727499999998E-4</v>
      </c>
      <c r="Z1340" s="102">
        <v>1.1402608015092224E-3</v>
      </c>
      <c r="AA1340" s="89">
        <v>2.2642398000000002E-3</v>
      </c>
      <c r="AB1340" s="90">
        <v>1.2896898E-3</v>
      </c>
      <c r="AC1340" s="102">
        <v>1.4709364531758449E-3</v>
      </c>
      <c r="AD1340" s="89">
        <v>1.0189583E-3</v>
      </c>
      <c r="AE1340" s="90">
        <v>6.5513795499999995E-4</v>
      </c>
      <c r="AF1340" s="102">
        <v>9.1220912251193582E-5</v>
      </c>
      <c r="AG1340" s="89">
        <v>4.3699263000000002E-3</v>
      </c>
      <c r="AH1340" s="90">
        <v>5.6367627250000002E-3</v>
      </c>
      <c r="AI1340" s="102">
        <v>2.4789255033582466E-2</v>
      </c>
      <c r="AJ1340" s="89">
        <v>9.3009300000000007E-3</v>
      </c>
      <c r="AK1340" s="90">
        <v>4.5954595000000003E-3</v>
      </c>
      <c r="AL1340" s="104">
        <v>4.5954595000000003E-3</v>
      </c>
    </row>
    <row r="1341" spans="1:38" x14ac:dyDescent="0.25">
      <c r="A1341" s="71">
        <v>2008</v>
      </c>
      <c r="B1341" s="72">
        <v>16</v>
      </c>
      <c r="C1341" s="89">
        <v>0.89285583000000002</v>
      </c>
      <c r="D1341" s="90">
        <v>0.13411107899999999</v>
      </c>
      <c r="E1341" s="102">
        <v>0.71438973843150755</v>
      </c>
      <c r="F1341" s="89">
        <v>0.11856783999999999</v>
      </c>
      <c r="G1341" s="90">
        <v>8.9737718499999994E-2</v>
      </c>
      <c r="H1341" s="102">
        <v>0.1175665626210434</v>
      </c>
      <c r="I1341" s="89">
        <v>5.1300980000000003E-2</v>
      </c>
      <c r="J1341" s="90">
        <v>0.69991742700000004</v>
      </c>
      <c r="K1341" s="102">
        <v>2.4369433421058675</v>
      </c>
      <c r="L1341" s="89">
        <v>1.5801579999999999E-2</v>
      </c>
      <c r="M1341" s="90">
        <v>8.9358935E-3</v>
      </c>
      <c r="N1341" s="102">
        <v>2.1723284500434689E-2</v>
      </c>
      <c r="O1341" s="89">
        <v>6.1297467071935155E-4</v>
      </c>
      <c r="P1341" s="90">
        <v>8.5430352921310362E-4</v>
      </c>
      <c r="Q1341" s="102">
        <v>0.12670642025490872</v>
      </c>
      <c r="R1341" s="89">
        <v>7.2521479229989872E-4</v>
      </c>
      <c r="S1341" s="90">
        <v>1.0107279635258358E-3</v>
      </c>
      <c r="T1341" s="102">
        <v>3.5181046427067778E-3</v>
      </c>
      <c r="U1341" s="89">
        <v>1.4572653E-3</v>
      </c>
      <c r="V1341" s="90">
        <v>2.0312358700000002E-3</v>
      </c>
      <c r="W1341" s="102">
        <v>8.0948905760324565E-3</v>
      </c>
      <c r="X1341" s="89">
        <v>4.1491530000000002E-4</v>
      </c>
      <c r="Y1341" s="90">
        <v>3.2287546500000001E-4</v>
      </c>
      <c r="Z1341" s="102">
        <v>1.1680933997780072E-3</v>
      </c>
      <c r="AA1341" s="89">
        <v>2.3702263000000001E-3</v>
      </c>
      <c r="AB1341" s="90">
        <v>1.3288809899999999E-3</v>
      </c>
      <c r="AC1341" s="102">
        <v>1.506839987752134E-3</v>
      </c>
      <c r="AD1341" s="89">
        <v>1.0659918999999999E-3</v>
      </c>
      <c r="AE1341" s="90">
        <v>6.7282099000000003E-4</v>
      </c>
      <c r="AF1341" s="102">
        <v>9.3447374807670226E-5</v>
      </c>
      <c r="AG1341" s="89">
        <v>4.5742706999999999E-3</v>
      </c>
      <c r="AH1341" s="90">
        <v>5.7123382750000002E-3</v>
      </c>
      <c r="AI1341" s="102">
        <v>2.5394326808282623E-2</v>
      </c>
      <c r="AJ1341" s="89">
        <v>9.3009300000000007E-3</v>
      </c>
      <c r="AK1341" s="90">
        <v>4.5954595000000003E-3</v>
      </c>
      <c r="AL1341" s="104">
        <v>4.5954595000000003E-3</v>
      </c>
    </row>
    <row r="1342" spans="1:38" x14ac:dyDescent="0.25">
      <c r="A1342" s="71">
        <v>2008</v>
      </c>
      <c r="B1342" s="72">
        <v>17</v>
      </c>
      <c r="C1342" s="89">
        <v>0.92807994999999999</v>
      </c>
      <c r="D1342" s="90">
        <v>0.13870187249999999</v>
      </c>
      <c r="E1342" s="102">
        <v>0.72201363512162131</v>
      </c>
      <c r="F1342" s="89">
        <v>0.12387121</v>
      </c>
      <c r="G1342" s="90">
        <v>9.1776913000000002E-2</v>
      </c>
      <c r="H1342" s="102">
        <v>0.12047373763368302</v>
      </c>
      <c r="I1342" s="89">
        <v>5.2242370000000003E-2</v>
      </c>
      <c r="J1342" s="90">
        <v>0.70065974050000002</v>
      </c>
      <c r="K1342" s="102">
        <v>2.4523301655749719</v>
      </c>
      <c r="L1342" s="89">
        <v>1.5801579999999999E-2</v>
      </c>
      <c r="M1342" s="90">
        <v>8.9358935E-3</v>
      </c>
      <c r="N1342" s="102">
        <v>2.1751862875539079E-2</v>
      </c>
      <c r="O1342" s="89">
        <v>6.1297467071935155E-4</v>
      </c>
      <c r="P1342" s="90">
        <v>8.5430352921310362E-4</v>
      </c>
      <c r="Q1342" s="102">
        <v>0.12984018279434956</v>
      </c>
      <c r="R1342" s="89">
        <v>7.2521479229989872E-4</v>
      </c>
      <c r="S1342" s="90">
        <v>1.0107279635258358E-3</v>
      </c>
      <c r="T1342" s="102">
        <v>3.5777199538497475E-3</v>
      </c>
      <c r="U1342" s="89">
        <v>1.5239518E-3</v>
      </c>
      <c r="V1342" s="90">
        <v>2.0562649300000001E-3</v>
      </c>
      <c r="W1342" s="102">
        <v>8.2950869177425435E-3</v>
      </c>
      <c r="X1342" s="89">
        <v>4.3348719999999999E-4</v>
      </c>
      <c r="Y1342" s="90">
        <v>3.3001428000000002E-4</v>
      </c>
      <c r="Z1342" s="102">
        <v>1.1969802924432797E-3</v>
      </c>
      <c r="AA1342" s="89">
        <v>2.4775842999999998E-3</v>
      </c>
      <c r="AB1342" s="90">
        <v>1.36965153E-3</v>
      </c>
      <c r="AC1342" s="102">
        <v>1.544104862028962E-3</v>
      </c>
      <c r="AD1342" s="89">
        <v>1.115237E-3</v>
      </c>
      <c r="AE1342" s="90">
        <v>6.9112060000000003E-4</v>
      </c>
      <c r="AF1342" s="102">
        <v>9.5758415379577225E-5</v>
      </c>
      <c r="AG1342" s="89">
        <v>4.7814051999999999E-3</v>
      </c>
      <c r="AH1342" s="90">
        <v>5.7911958999999997E-3</v>
      </c>
      <c r="AI1342" s="102">
        <v>2.6022378041561784E-2</v>
      </c>
      <c r="AJ1342" s="89">
        <v>9.3009300000000007E-3</v>
      </c>
      <c r="AK1342" s="90">
        <v>4.5954595000000003E-3</v>
      </c>
      <c r="AL1342" s="104">
        <v>4.5954595000000003E-3</v>
      </c>
    </row>
    <row r="1343" spans="1:38" x14ac:dyDescent="0.25">
      <c r="A1343" s="71">
        <v>2008</v>
      </c>
      <c r="B1343" s="72">
        <v>18</v>
      </c>
      <c r="C1343" s="89">
        <v>0.96447596999999996</v>
      </c>
      <c r="D1343" s="90">
        <v>0.14357223450000001</v>
      </c>
      <c r="E1343" s="102">
        <v>0.72867488103046529</v>
      </c>
      <c r="F1343" s="89">
        <v>0.12932479</v>
      </c>
      <c r="G1343" s="90">
        <v>9.3918256000000006E-2</v>
      </c>
      <c r="H1343" s="102">
        <v>0.12339582564811143</v>
      </c>
      <c r="I1343" s="89">
        <v>5.3039910000000003E-2</v>
      </c>
      <c r="J1343" s="90">
        <v>0.70135802250000001</v>
      </c>
      <c r="K1343" s="102">
        <v>2.4656694420091938</v>
      </c>
      <c r="L1343" s="89">
        <v>1.5801579999999999E-2</v>
      </c>
      <c r="M1343" s="90">
        <v>8.9358935E-3</v>
      </c>
      <c r="N1343" s="102">
        <v>2.1780901094876244E-2</v>
      </c>
      <c r="O1343" s="89">
        <v>6.1297467071935155E-4</v>
      </c>
      <c r="P1343" s="90">
        <v>8.5430352921310362E-4</v>
      </c>
      <c r="Q1343" s="102">
        <v>0.13298917552019568</v>
      </c>
      <c r="R1343" s="89">
        <v>7.2521479229989872E-4</v>
      </c>
      <c r="S1343" s="90">
        <v>1.0107279635258358E-3</v>
      </c>
      <c r="T1343" s="102">
        <v>3.6381633477240551E-3</v>
      </c>
      <c r="U1343" s="89">
        <v>1.5910352E-3</v>
      </c>
      <c r="V1343" s="90">
        <v>2.0826192549999998E-3</v>
      </c>
      <c r="W1343" s="102">
        <v>8.49624740373656E-3</v>
      </c>
      <c r="X1343" s="89">
        <v>4.5279819999999998E-4</v>
      </c>
      <c r="Y1343" s="90">
        <v>3.3743796000000001E-4</v>
      </c>
      <c r="Z1343" s="102">
        <v>1.2260119385801669E-3</v>
      </c>
      <c r="AA1343" s="89">
        <v>2.5866514999999999E-3</v>
      </c>
      <c r="AB1343" s="90">
        <v>1.4125190399999999E-3</v>
      </c>
      <c r="AC1343" s="102">
        <v>1.5815538150284758E-3</v>
      </c>
      <c r="AD1343" s="89">
        <v>1.1641696E-3</v>
      </c>
      <c r="AE1343" s="90">
        <v>7.1051015499999995E-4</v>
      </c>
      <c r="AF1343" s="102">
        <v>9.8080753463754424E-5</v>
      </c>
      <c r="AG1343" s="89">
        <v>4.9920219E-3</v>
      </c>
      <c r="AH1343" s="90">
        <v>5.8737621099999998E-3</v>
      </c>
      <c r="AI1343" s="102">
        <v>2.6653446404604056E-2</v>
      </c>
      <c r="AJ1343" s="89">
        <v>9.3009300000000007E-3</v>
      </c>
      <c r="AK1343" s="90">
        <v>4.5954595000000003E-3</v>
      </c>
      <c r="AL1343" s="104">
        <v>4.5954595000000003E-3</v>
      </c>
    </row>
    <row r="1344" spans="1:38" x14ac:dyDescent="0.25">
      <c r="A1344" s="71">
        <v>2008</v>
      </c>
      <c r="B1344" s="72">
        <v>19</v>
      </c>
      <c r="C1344" s="89">
        <v>1.0021699900000001</v>
      </c>
      <c r="D1344" s="90">
        <v>0.14878323299999999</v>
      </c>
      <c r="E1344" s="102">
        <v>0.73635729724646748</v>
      </c>
      <c r="F1344" s="89">
        <v>0.13496486999999999</v>
      </c>
      <c r="G1344" s="90">
        <v>9.6179300499999995E-2</v>
      </c>
      <c r="H1344" s="102">
        <v>0.12632572394091418</v>
      </c>
      <c r="I1344" s="89">
        <v>5.381847E-2</v>
      </c>
      <c r="J1344" s="90">
        <v>0.70202077200000002</v>
      </c>
      <c r="K1344" s="102">
        <v>2.4811913663487601</v>
      </c>
      <c r="L1344" s="89">
        <v>1.5801579999999999E-2</v>
      </c>
      <c r="M1344" s="90">
        <v>8.9358935E-3</v>
      </c>
      <c r="N1344" s="102">
        <v>2.1809720161516763E-2</v>
      </c>
      <c r="O1344" s="89">
        <v>6.1297467071935155E-4</v>
      </c>
      <c r="P1344" s="90">
        <v>8.5430352921310362E-4</v>
      </c>
      <c r="Q1344" s="102">
        <v>0.13614648558938552</v>
      </c>
      <c r="R1344" s="89">
        <v>7.2521479229989872E-4</v>
      </c>
      <c r="S1344" s="90">
        <v>1.0107279635258358E-3</v>
      </c>
      <c r="T1344" s="102">
        <v>3.6982285123854574E-3</v>
      </c>
      <c r="U1344" s="89">
        <v>1.6601185000000001E-3</v>
      </c>
      <c r="V1344" s="90">
        <v>2.110400365E-3</v>
      </c>
      <c r="W1344" s="102">
        <v>8.6979810238622876E-3</v>
      </c>
      <c r="X1344" s="89">
        <v>4.7223959999999999E-4</v>
      </c>
      <c r="Y1344" s="90">
        <v>3.4543760999999998E-4</v>
      </c>
      <c r="Z1344" s="102">
        <v>1.2551199499687307E-3</v>
      </c>
      <c r="AA1344" s="89">
        <v>2.6979598E-3</v>
      </c>
      <c r="AB1344" s="90">
        <v>1.4576132849999999E-3</v>
      </c>
      <c r="AC1344" s="102">
        <v>1.6191055953222568E-3</v>
      </c>
      <c r="AD1344" s="89">
        <v>1.2138114999999999E-3</v>
      </c>
      <c r="AE1344" s="90">
        <v>7.3073717500000003E-4</v>
      </c>
      <c r="AF1344" s="102">
        <v>1.0040955257645178E-4</v>
      </c>
      <c r="AG1344" s="89">
        <v>5.2077445999999996E-3</v>
      </c>
      <c r="AH1344" s="90">
        <v>5.9608089249999999E-3</v>
      </c>
      <c r="AI1344" s="102">
        <v>2.7286321344975578E-2</v>
      </c>
      <c r="AJ1344" s="89">
        <v>9.3009300000000007E-3</v>
      </c>
      <c r="AK1344" s="90">
        <v>4.5954595000000003E-3</v>
      </c>
      <c r="AL1344" s="104">
        <v>4.5954595000000003E-3</v>
      </c>
    </row>
    <row r="1345" spans="1:38" x14ac:dyDescent="0.25">
      <c r="A1345" s="71">
        <v>2008</v>
      </c>
      <c r="B1345" s="72">
        <v>20</v>
      </c>
      <c r="C1345" s="89">
        <v>1.0411746099999999</v>
      </c>
      <c r="D1345" s="90">
        <v>0.15434684400000001</v>
      </c>
      <c r="E1345" s="102">
        <v>0.74381436382510147</v>
      </c>
      <c r="F1345" s="89">
        <v>0.14059234000000001</v>
      </c>
      <c r="G1345" s="90">
        <v>9.8564339500000001E-2</v>
      </c>
      <c r="H1345" s="102">
        <v>0.12917012381754436</v>
      </c>
      <c r="I1345" s="89">
        <v>5.4613040000000002E-2</v>
      </c>
      <c r="J1345" s="90">
        <v>0.70263902450000004</v>
      </c>
      <c r="K1345" s="102">
        <v>2.4962571487211807</v>
      </c>
      <c r="L1345" s="89">
        <v>1.5801579999999999E-2</v>
      </c>
      <c r="M1345" s="90">
        <v>8.9358935E-3</v>
      </c>
      <c r="N1345" s="102">
        <v>2.1837766095688899E-2</v>
      </c>
      <c r="O1345" s="89">
        <v>6.1297467071935155E-4</v>
      </c>
      <c r="P1345" s="90">
        <v>8.5430352921310362E-4</v>
      </c>
      <c r="Q1345" s="102">
        <v>0.13921201025648891</v>
      </c>
      <c r="R1345" s="89">
        <v>7.2521479229989872E-4</v>
      </c>
      <c r="S1345" s="90">
        <v>1.0107279635258358E-3</v>
      </c>
      <c r="T1345" s="102">
        <v>3.756540149985116E-3</v>
      </c>
      <c r="U1345" s="89">
        <v>1.7294429E-3</v>
      </c>
      <c r="V1345" s="90">
        <v>2.139763825E-3</v>
      </c>
      <c r="W1345" s="102">
        <v>8.8938308773857389E-3</v>
      </c>
      <c r="X1345" s="89">
        <v>4.9155049999999995E-4</v>
      </c>
      <c r="Y1345" s="90">
        <v>3.5378855999999999E-4</v>
      </c>
      <c r="Z1345" s="102">
        <v>1.2833830512775648E-3</v>
      </c>
      <c r="AA1345" s="89">
        <v>2.8125047000000002E-3</v>
      </c>
      <c r="AB1345" s="90">
        <v>1.5052267049999999E-3</v>
      </c>
      <c r="AC1345" s="102">
        <v>1.6555605750870222E-3</v>
      </c>
      <c r="AD1345" s="89">
        <v>1.2657954E-3</v>
      </c>
      <c r="AE1345" s="90">
        <v>7.5206926E-4</v>
      </c>
      <c r="AF1345" s="102">
        <v>1.0267046882374554E-4</v>
      </c>
      <c r="AG1345" s="89">
        <v>5.4275777000000001E-3</v>
      </c>
      <c r="AH1345" s="90">
        <v>6.0527365450000004E-3</v>
      </c>
      <c r="AI1345" s="102">
        <v>2.7900705886535846E-2</v>
      </c>
      <c r="AJ1345" s="89">
        <v>9.3009300000000007E-3</v>
      </c>
      <c r="AK1345" s="90">
        <v>4.5954595000000003E-3</v>
      </c>
      <c r="AL1345" s="104">
        <v>4.5954595000000003E-3</v>
      </c>
    </row>
    <row r="1346" spans="1:38" x14ac:dyDescent="0.25">
      <c r="A1346" s="71">
        <v>2008</v>
      </c>
      <c r="B1346" s="72">
        <v>21</v>
      </c>
      <c r="C1346" s="89">
        <v>1.0817430299999999</v>
      </c>
      <c r="D1346" s="90">
        <v>0.1603316685</v>
      </c>
      <c r="E1346" s="102">
        <v>0.7507996771244192</v>
      </c>
      <c r="F1346" s="89">
        <v>0.14645653</v>
      </c>
      <c r="G1346" s="90">
        <v>0.1010815945</v>
      </c>
      <c r="H1346" s="102">
        <v>0.13183375774734302</v>
      </c>
      <c r="I1346" s="89">
        <v>5.5357379999999998E-2</v>
      </c>
      <c r="J1346" s="90">
        <v>0.70327006349999999</v>
      </c>
      <c r="K1346" s="102">
        <v>2.5103633639985152</v>
      </c>
      <c r="L1346" s="89">
        <v>1.5801579999999999E-2</v>
      </c>
      <c r="M1346" s="90">
        <v>8.9358935E-3</v>
      </c>
      <c r="N1346" s="102">
        <v>2.1863991602615276E-2</v>
      </c>
      <c r="O1346" s="89">
        <v>6.1297467071935155E-4</v>
      </c>
      <c r="P1346" s="90">
        <v>8.5430352921310362E-4</v>
      </c>
      <c r="Q1346" s="102">
        <v>0.14208300635040053</v>
      </c>
      <c r="R1346" s="89">
        <v>7.2521479229989872E-4</v>
      </c>
      <c r="S1346" s="90">
        <v>1.0107279635258358E-3</v>
      </c>
      <c r="T1346" s="102">
        <v>3.8111362084226989E-3</v>
      </c>
      <c r="U1346" s="89">
        <v>1.8016071E-3</v>
      </c>
      <c r="V1346" s="90">
        <v>2.1707425449999998E-3</v>
      </c>
      <c r="W1346" s="102">
        <v>9.0772393696556923E-3</v>
      </c>
      <c r="X1346" s="89">
        <v>5.1270120000000002E-4</v>
      </c>
      <c r="Y1346" s="90">
        <v>3.6257437500000002E-4</v>
      </c>
      <c r="Z1346" s="102">
        <v>1.3098473171250019E-3</v>
      </c>
      <c r="AA1346" s="89">
        <v>2.9287633000000001E-3</v>
      </c>
      <c r="AB1346" s="90">
        <v>1.5557149199999999E-3</v>
      </c>
      <c r="AC1346" s="102">
        <v>1.6897012772351297E-3</v>
      </c>
      <c r="AD1346" s="89">
        <v>1.3176784E-3</v>
      </c>
      <c r="AE1346" s="90">
        <v>7.7485772500000003E-4</v>
      </c>
      <c r="AF1346" s="102">
        <v>1.0478777425358587E-4</v>
      </c>
      <c r="AG1346" s="89">
        <v>5.6528589000000001E-3</v>
      </c>
      <c r="AH1346" s="90">
        <v>6.1501719550000004E-3</v>
      </c>
      <c r="AI1346" s="102">
        <v>2.8476061192120393E-2</v>
      </c>
      <c r="AJ1346" s="89">
        <v>9.3009300000000007E-3</v>
      </c>
      <c r="AK1346" s="90">
        <v>4.5954595000000003E-3</v>
      </c>
      <c r="AL1346" s="104">
        <v>4.5954595000000003E-3</v>
      </c>
    </row>
    <row r="1347" spans="1:38" x14ac:dyDescent="0.25">
      <c r="A1347" s="71">
        <v>2008</v>
      </c>
      <c r="B1347" s="72">
        <v>22</v>
      </c>
      <c r="C1347" s="89">
        <v>1.1236722699999999</v>
      </c>
      <c r="D1347" s="90">
        <v>0.16672788899999999</v>
      </c>
      <c r="E1347" s="102">
        <v>0.75707005907833613</v>
      </c>
      <c r="F1347" s="89">
        <v>0.15245789000000001</v>
      </c>
      <c r="G1347" s="90">
        <v>0.10377101800000001</v>
      </c>
      <c r="H1347" s="102">
        <v>0.13422630607779218</v>
      </c>
      <c r="I1347" s="89">
        <v>5.6204690000000002E-2</v>
      </c>
      <c r="J1347" s="90">
        <v>0.70383512699999995</v>
      </c>
      <c r="K1347" s="102">
        <v>2.5230500538876388</v>
      </c>
      <c r="L1347" s="89">
        <v>1.5801579999999999E-2</v>
      </c>
      <c r="M1347" s="90">
        <v>8.9358935E-3</v>
      </c>
      <c r="N1347" s="102">
        <v>2.188750781695253E-2</v>
      </c>
      <c r="O1347" s="89">
        <v>6.1297467071935155E-4</v>
      </c>
      <c r="P1347" s="90">
        <v>8.5430352921310362E-4</v>
      </c>
      <c r="Q1347" s="102">
        <v>0.14466147522466319</v>
      </c>
      <c r="R1347" s="89">
        <v>7.2521479229989872E-4</v>
      </c>
      <c r="S1347" s="90">
        <v>1.0107279635258358E-3</v>
      </c>
      <c r="T1347" s="102">
        <v>3.8601637591579308E-3</v>
      </c>
      <c r="U1347" s="89">
        <v>1.8756407000000001E-3</v>
      </c>
      <c r="V1347" s="90">
        <v>2.2037029750000001E-3</v>
      </c>
      <c r="W1347" s="102">
        <v>9.2419855726973508E-3</v>
      </c>
      <c r="X1347" s="89">
        <v>5.3385189999999999E-4</v>
      </c>
      <c r="Y1347" s="90">
        <v>3.7196017500000002E-4</v>
      </c>
      <c r="Z1347" s="102">
        <v>1.3336190158163923E-3</v>
      </c>
      <c r="AA1347" s="89">
        <v>3.0494187000000002E-3</v>
      </c>
      <c r="AB1347" s="90">
        <v>1.609341225E-3</v>
      </c>
      <c r="AC1347" s="102">
        <v>1.7203695914427047E-3</v>
      </c>
      <c r="AD1347" s="89">
        <v>1.3725317E-3</v>
      </c>
      <c r="AE1347" s="90">
        <v>7.9903680999999995E-4</v>
      </c>
      <c r="AF1347" s="102">
        <v>1.0668950350555978E-4</v>
      </c>
      <c r="AG1347" s="89">
        <v>5.8843810999999998E-3</v>
      </c>
      <c r="AH1347" s="90">
        <v>6.2537702500000004E-3</v>
      </c>
      <c r="AI1347" s="102">
        <v>2.8992871354230988E-2</v>
      </c>
      <c r="AJ1347" s="89">
        <v>9.3009300000000007E-3</v>
      </c>
      <c r="AK1347" s="90">
        <v>4.5954595000000003E-3</v>
      </c>
      <c r="AL1347" s="104">
        <v>4.5954595000000003E-3</v>
      </c>
    </row>
    <row r="1348" spans="1:38" x14ac:dyDescent="0.25">
      <c r="A1348" s="71">
        <v>2008</v>
      </c>
      <c r="B1348" s="72">
        <v>23</v>
      </c>
      <c r="C1348" s="89">
        <v>1.1673834999999999</v>
      </c>
      <c r="D1348" s="90">
        <v>0.17362974749999999</v>
      </c>
      <c r="E1348" s="102">
        <v>0.76223379137235014</v>
      </c>
      <c r="F1348" s="89">
        <v>0.15865626999999999</v>
      </c>
      <c r="G1348" s="90">
        <v>0.106625884</v>
      </c>
      <c r="H1348" s="102">
        <v>0.13619564214445481</v>
      </c>
      <c r="I1348" s="89">
        <v>5.6899249999999998E-2</v>
      </c>
      <c r="J1348" s="90">
        <v>0.70439868400000005</v>
      </c>
      <c r="K1348" s="102">
        <v>2.5334789679110217</v>
      </c>
      <c r="L1348" s="89">
        <v>1.5801579999999999E-2</v>
      </c>
      <c r="M1348" s="90">
        <v>8.9358935E-3</v>
      </c>
      <c r="N1348" s="102">
        <v>2.1906885604339104E-2</v>
      </c>
      <c r="O1348" s="89">
        <v>6.1297467071935155E-4</v>
      </c>
      <c r="P1348" s="90">
        <v>8.5430352921310362E-4</v>
      </c>
      <c r="Q1348" s="102">
        <v>0.14678389269147696</v>
      </c>
      <c r="R1348" s="89">
        <v>7.2521479229989872E-4</v>
      </c>
      <c r="S1348" s="90">
        <v>1.0107279635258358E-3</v>
      </c>
      <c r="T1348" s="102">
        <v>3.900531594129418E-3</v>
      </c>
      <c r="U1348" s="89">
        <v>1.9509155000000001E-3</v>
      </c>
      <c r="V1348" s="90">
        <v>2.2390002100000001E-3</v>
      </c>
      <c r="W1348" s="102">
        <v>9.3775720039895143E-3</v>
      </c>
      <c r="X1348" s="89">
        <v>5.5553449999999995E-4</v>
      </c>
      <c r="Y1348" s="90">
        <v>3.8200107000000002E-4</v>
      </c>
      <c r="Z1348" s="102">
        <v>1.3531838683203447E-3</v>
      </c>
      <c r="AA1348" s="89">
        <v>3.172813E-3</v>
      </c>
      <c r="AB1348" s="90">
        <v>1.666710075E-3</v>
      </c>
      <c r="AC1348" s="102">
        <v>1.7456088490193295E-3</v>
      </c>
      <c r="AD1348" s="89">
        <v>1.4272841000000001E-3</v>
      </c>
      <c r="AE1348" s="90">
        <v>8.2484184999999995E-4</v>
      </c>
      <c r="AF1348" s="102">
        <v>1.082548580111056E-4</v>
      </c>
      <c r="AG1348" s="89">
        <v>6.1233514000000001E-3</v>
      </c>
      <c r="AH1348" s="90">
        <v>6.3642491950000003E-3</v>
      </c>
      <c r="AI1348" s="102">
        <v>2.9418213302144419E-2</v>
      </c>
      <c r="AJ1348" s="89">
        <v>9.3009300000000007E-3</v>
      </c>
      <c r="AK1348" s="90">
        <v>4.5954595000000003E-3</v>
      </c>
      <c r="AL1348" s="104">
        <v>4.5954595000000003E-3</v>
      </c>
    </row>
    <row r="1349" spans="1:38" x14ac:dyDescent="0.25">
      <c r="A1349" s="71">
        <v>2008</v>
      </c>
      <c r="B1349" s="72">
        <v>24</v>
      </c>
      <c r="C1349" s="89">
        <v>1.2126846200000001</v>
      </c>
      <c r="D1349" s="90">
        <v>0.18104832900000001</v>
      </c>
      <c r="E1349" s="102">
        <v>0.76605368446792255</v>
      </c>
      <c r="F1349" s="89">
        <v>0.16501035999999999</v>
      </c>
      <c r="G1349" s="90">
        <v>0.10967885500000001</v>
      </c>
      <c r="H1349" s="102">
        <v>0.13765277510955162</v>
      </c>
      <c r="I1349" s="89">
        <v>5.7630540000000001E-2</v>
      </c>
      <c r="J1349" s="90">
        <v>0.70492316399999999</v>
      </c>
      <c r="K1349" s="102">
        <v>2.5411964230382589</v>
      </c>
      <c r="L1349" s="89">
        <v>1.5801579999999999E-2</v>
      </c>
      <c r="M1349" s="90">
        <v>8.9358935E-3</v>
      </c>
      <c r="N1349" s="102">
        <v>2.1921194554929257E-2</v>
      </c>
      <c r="O1349" s="89">
        <v>6.1297467071935155E-4</v>
      </c>
      <c r="P1349" s="90">
        <v>8.5430352921310362E-4</v>
      </c>
      <c r="Q1349" s="102">
        <v>0.14835435840568853</v>
      </c>
      <c r="R1349" s="89">
        <v>7.2521479229989872E-4</v>
      </c>
      <c r="S1349" s="90">
        <v>1.0107279635258358E-3</v>
      </c>
      <c r="T1349" s="102">
        <v>3.9304078155262554E-3</v>
      </c>
      <c r="U1349" s="89">
        <v>2.0293161999999998E-3</v>
      </c>
      <c r="V1349" s="90">
        <v>2.2764380499999998E-3</v>
      </c>
      <c r="W1349" s="102">
        <v>9.477897019496119E-3</v>
      </c>
      <c r="X1349" s="89">
        <v>5.7768510000000002E-4</v>
      </c>
      <c r="Y1349" s="90">
        <v>3.9264262500000001E-4</v>
      </c>
      <c r="Z1349" s="102">
        <v>1.3676634979681032E-3</v>
      </c>
      <c r="AA1349" s="89">
        <v>3.2998913000000002E-3</v>
      </c>
      <c r="AB1349" s="90">
        <v>1.72777461E-3</v>
      </c>
      <c r="AC1349" s="102">
        <v>1.7642846535295238E-3</v>
      </c>
      <c r="AD1349" s="89">
        <v>1.4845342000000001E-3</v>
      </c>
      <c r="AE1349" s="90">
        <v>8.5232859999999995E-4</v>
      </c>
      <c r="AF1349" s="102">
        <v>1.0941298340714402E-4</v>
      </c>
      <c r="AG1349" s="89">
        <v>6.3675924000000002E-3</v>
      </c>
      <c r="AH1349" s="90">
        <v>6.4821346299999997E-3</v>
      </c>
      <c r="AI1349" s="102">
        <v>2.973301881144693E-2</v>
      </c>
      <c r="AJ1349" s="89">
        <v>9.3009300000000007E-3</v>
      </c>
      <c r="AK1349" s="90">
        <v>4.5954595000000003E-3</v>
      </c>
      <c r="AL1349" s="104">
        <v>4.5954595000000003E-3</v>
      </c>
    </row>
    <row r="1350" spans="1:38" x14ac:dyDescent="0.25">
      <c r="A1350" s="71">
        <v>2008</v>
      </c>
      <c r="B1350" s="72">
        <v>25</v>
      </c>
      <c r="C1350" s="89">
        <v>1.2126846200000001</v>
      </c>
      <c r="D1350" s="90">
        <v>0.18104832900000001</v>
      </c>
      <c r="E1350" s="102">
        <v>0.76827616921880015</v>
      </c>
      <c r="F1350" s="89">
        <v>0.16501035999999999</v>
      </c>
      <c r="G1350" s="90">
        <v>0.10967885500000001</v>
      </c>
      <c r="H1350" s="102">
        <v>0.13850055839922498</v>
      </c>
      <c r="I1350" s="89">
        <v>5.7630540000000001E-2</v>
      </c>
      <c r="J1350" s="90">
        <v>0.70492316399999999</v>
      </c>
      <c r="K1350" s="102">
        <v>2.5456895746527128</v>
      </c>
      <c r="L1350" s="89">
        <v>1.5801579999999999E-2</v>
      </c>
      <c r="M1350" s="90">
        <v>8.9358935E-3</v>
      </c>
      <c r="N1350" s="102">
        <v>2.1929569468385354E-2</v>
      </c>
      <c r="O1350" s="89">
        <v>6.1297467071935155E-4</v>
      </c>
      <c r="P1350" s="90">
        <v>8.5430352921310362E-4</v>
      </c>
      <c r="Q1350" s="102">
        <v>0.14926816902804479</v>
      </c>
      <c r="R1350" s="89">
        <v>7.2521479229989872E-4</v>
      </c>
      <c r="S1350" s="90">
        <v>1.0107279635258358E-3</v>
      </c>
      <c r="T1350" s="102">
        <v>3.9477844313616948E-3</v>
      </c>
      <c r="U1350" s="89">
        <v>2.0293161999999998E-3</v>
      </c>
      <c r="V1350" s="90">
        <v>2.2764380499999998E-3</v>
      </c>
      <c r="W1350" s="102">
        <v>9.536281248363615E-3</v>
      </c>
      <c r="X1350" s="89">
        <v>5.7768510000000002E-4</v>
      </c>
      <c r="Y1350" s="90">
        <v>3.9264262500000001E-4</v>
      </c>
      <c r="Z1350" s="102">
        <v>1.376085338011206E-3</v>
      </c>
      <c r="AA1350" s="89">
        <v>3.2998913000000002E-3</v>
      </c>
      <c r="AB1350" s="90">
        <v>1.72777461E-3</v>
      </c>
      <c r="AC1350" s="102">
        <v>1.7751507199148706E-3</v>
      </c>
      <c r="AD1350" s="89">
        <v>1.4845342000000001E-3</v>
      </c>
      <c r="AE1350" s="90">
        <v>8.5232859999999995E-4</v>
      </c>
      <c r="AF1350" s="102">
        <v>1.1008684378249388E-4</v>
      </c>
      <c r="AG1350" s="89">
        <v>6.3675924000000002E-3</v>
      </c>
      <c r="AH1350" s="90">
        <v>6.4821346299999997E-3</v>
      </c>
      <c r="AI1350" s="102">
        <v>2.9916108817577933E-2</v>
      </c>
      <c r="AJ1350" s="89">
        <v>9.3009300000000007E-3</v>
      </c>
      <c r="AK1350" s="90">
        <v>4.5954595000000003E-3</v>
      </c>
      <c r="AL1350" s="104">
        <v>4.5954595000000003E-3</v>
      </c>
    </row>
    <row r="1351" spans="1:38" x14ac:dyDescent="0.25">
      <c r="A1351" s="71">
        <v>2008</v>
      </c>
      <c r="B1351" s="72">
        <v>26</v>
      </c>
      <c r="C1351" s="89">
        <v>1.2126846200000001</v>
      </c>
      <c r="D1351" s="90">
        <v>0.18104832900000001</v>
      </c>
      <c r="E1351" s="102">
        <v>0.76858917959184603</v>
      </c>
      <c r="F1351" s="89">
        <v>0.16501035999999999</v>
      </c>
      <c r="G1351" s="90">
        <v>0.10967885500000001</v>
      </c>
      <c r="H1351" s="102">
        <v>0.13861948732051679</v>
      </c>
      <c r="I1351" s="89">
        <v>5.7630540000000001E-2</v>
      </c>
      <c r="J1351" s="90">
        <v>0.70492316399999999</v>
      </c>
      <c r="K1351" s="102">
        <v>2.5463192873769751</v>
      </c>
      <c r="L1351" s="89">
        <v>1.5801579999999999E-2</v>
      </c>
      <c r="M1351" s="90">
        <v>8.9358935E-3</v>
      </c>
      <c r="N1351" s="102">
        <v>2.193074223853328E-2</v>
      </c>
      <c r="O1351" s="89">
        <v>6.1297467071935155E-4</v>
      </c>
      <c r="P1351" s="90">
        <v>8.5430352921310362E-4</v>
      </c>
      <c r="Q1351" s="102">
        <v>0.14939633933832344</v>
      </c>
      <c r="R1351" s="89">
        <v>7.2521479229989872E-4</v>
      </c>
      <c r="S1351" s="90">
        <v>1.0107279635258358E-3</v>
      </c>
      <c r="T1351" s="102">
        <v>3.9502252711431148E-3</v>
      </c>
      <c r="U1351" s="89">
        <v>2.0293161999999998E-3</v>
      </c>
      <c r="V1351" s="90">
        <v>2.2764380499999998E-3</v>
      </c>
      <c r="W1351" s="102">
        <v>9.5444610978803711E-3</v>
      </c>
      <c r="X1351" s="89">
        <v>5.7768510000000002E-4</v>
      </c>
      <c r="Y1351" s="90">
        <v>3.9264262500000001E-4</v>
      </c>
      <c r="Z1351" s="102">
        <v>1.3772684019975317E-3</v>
      </c>
      <c r="AA1351" s="89">
        <v>3.2998913000000002E-3</v>
      </c>
      <c r="AB1351" s="90">
        <v>1.72777461E-3</v>
      </c>
      <c r="AC1351" s="102">
        <v>1.7766765116466641E-3</v>
      </c>
      <c r="AD1351" s="89">
        <v>1.4845342000000001E-3</v>
      </c>
      <c r="AE1351" s="90">
        <v>8.5232859999999995E-4</v>
      </c>
      <c r="AF1351" s="102">
        <v>1.1018155730579747E-4</v>
      </c>
      <c r="AG1351" s="89">
        <v>6.3675924000000002E-3</v>
      </c>
      <c r="AH1351" s="90">
        <v>6.4821346299999997E-3</v>
      </c>
      <c r="AI1351" s="102">
        <v>2.994183791343584E-2</v>
      </c>
      <c r="AJ1351" s="89">
        <v>9.3009300000000007E-3</v>
      </c>
      <c r="AK1351" s="90">
        <v>4.5954595000000003E-3</v>
      </c>
      <c r="AL1351" s="104">
        <v>4.5954595000000003E-3</v>
      </c>
    </row>
    <row r="1352" spans="1:38" x14ac:dyDescent="0.25">
      <c r="A1352" s="71">
        <v>2008</v>
      </c>
      <c r="B1352" s="72">
        <v>27</v>
      </c>
      <c r="C1352" s="89">
        <v>1.2126846200000001</v>
      </c>
      <c r="D1352" s="90">
        <v>0.18104832900000001</v>
      </c>
      <c r="E1352" s="102">
        <v>0.76847947692584972</v>
      </c>
      <c r="F1352" s="89">
        <v>0.16501035999999999</v>
      </c>
      <c r="G1352" s="90">
        <v>0.10967885500000001</v>
      </c>
      <c r="H1352" s="102">
        <v>0.138578067767748</v>
      </c>
      <c r="I1352" s="89">
        <v>5.7630540000000001E-2</v>
      </c>
      <c r="J1352" s="90">
        <v>0.70492316399999999</v>
      </c>
      <c r="K1352" s="102">
        <v>2.5460977428505713</v>
      </c>
      <c r="L1352" s="89">
        <v>1.5801579999999999E-2</v>
      </c>
      <c r="M1352" s="90">
        <v>8.9358935E-3</v>
      </c>
      <c r="N1352" s="102">
        <v>2.1930323371754726E-2</v>
      </c>
      <c r="O1352" s="89">
        <v>6.1297467071935155E-4</v>
      </c>
      <c r="P1352" s="90">
        <v>8.5430352921310362E-4</v>
      </c>
      <c r="Q1352" s="102">
        <v>0.149351779659991</v>
      </c>
      <c r="R1352" s="89">
        <v>7.2521479229989872E-4</v>
      </c>
      <c r="S1352" s="90">
        <v>1.0107279635258358E-3</v>
      </c>
      <c r="T1352" s="102">
        <v>3.9493739331845678E-3</v>
      </c>
      <c r="U1352" s="89">
        <v>2.0293161999999998E-3</v>
      </c>
      <c r="V1352" s="90">
        <v>2.2764380499999998E-3</v>
      </c>
      <c r="W1352" s="102">
        <v>9.541629769816708E-3</v>
      </c>
      <c r="X1352" s="89">
        <v>5.7768510000000002E-4</v>
      </c>
      <c r="Y1352" s="90">
        <v>3.9264262500000001E-4</v>
      </c>
      <c r="Z1352" s="102">
        <v>1.3768578226406316E-3</v>
      </c>
      <c r="AA1352" s="89">
        <v>3.2998913000000002E-3</v>
      </c>
      <c r="AB1352" s="90">
        <v>1.72777461E-3</v>
      </c>
      <c r="AC1352" s="102">
        <v>1.7761457278287337E-3</v>
      </c>
      <c r="AD1352" s="89">
        <v>1.4845342000000001E-3</v>
      </c>
      <c r="AE1352" s="90">
        <v>8.5232859999999995E-4</v>
      </c>
      <c r="AF1352" s="102">
        <v>1.1014860176393603E-4</v>
      </c>
      <c r="AG1352" s="89">
        <v>6.3675924000000002E-3</v>
      </c>
      <c r="AH1352" s="90">
        <v>6.4821346299999997E-3</v>
      </c>
      <c r="AI1352" s="102">
        <v>2.9932835811640589E-2</v>
      </c>
      <c r="AJ1352" s="89">
        <v>9.3009300000000007E-3</v>
      </c>
      <c r="AK1352" s="90">
        <v>4.5954595000000003E-3</v>
      </c>
      <c r="AL1352" s="104">
        <v>4.5954595000000003E-3</v>
      </c>
    </row>
    <row r="1353" spans="1:38" x14ac:dyDescent="0.25">
      <c r="A1353" s="71">
        <v>2008</v>
      </c>
      <c r="B1353" s="72">
        <v>28</v>
      </c>
      <c r="C1353" s="89">
        <v>1.2126846200000001</v>
      </c>
      <c r="D1353" s="90">
        <v>0.18104832900000001</v>
      </c>
      <c r="E1353" s="102">
        <v>0.76840097932429685</v>
      </c>
      <c r="F1353" s="89">
        <v>0.16501035999999999</v>
      </c>
      <c r="G1353" s="90">
        <v>0.10967885500000001</v>
      </c>
      <c r="H1353" s="102">
        <v>0.13854831302447901</v>
      </c>
      <c r="I1353" s="89">
        <v>5.7630540000000001E-2</v>
      </c>
      <c r="J1353" s="90">
        <v>0.70492316399999999</v>
      </c>
      <c r="K1353" s="102">
        <v>2.5459410404693501</v>
      </c>
      <c r="L1353" s="89">
        <v>1.5801579999999999E-2</v>
      </c>
      <c r="M1353" s="90">
        <v>8.9358935E-3</v>
      </c>
      <c r="N1353" s="102">
        <v>2.1930061842253393E-2</v>
      </c>
      <c r="O1353" s="89">
        <v>6.1297467071935155E-4</v>
      </c>
      <c r="P1353" s="90">
        <v>8.5430352921310362E-4</v>
      </c>
      <c r="Q1353" s="102">
        <v>0.1493195778272304</v>
      </c>
      <c r="R1353" s="89">
        <v>7.2521479229989872E-4</v>
      </c>
      <c r="S1353" s="90">
        <v>1.0107279635258358E-3</v>
      </c>
      <c r="T1353" s="102">
        <v>3.948759862431722E-3</v>
      </c>
      <c r="U1353" s="89">
        <v>2.0293161999999998E-3</v>
      </c>
      <c r="V1353" s="90">
        <v>2.2764380499999998E-3</v>
      </c>
      <c r="W1353" s="102">
        <v>9.5395599643940936E-3</v>
      </c>
      <c r="X1353" s="89">
        <v>5.7768510000000002E-4</v>
      </c>
      <c r="Y1353" s="90">
        <v>3.9264262500000001E-4</v>
      </c>
      <c r="Z1353" s="102">
        <v>1.3765594031155167E-3</v>
      </c>
      <c r="AA1353" s="89">
        <v>3.2998913000000002E-3</v>
      </c>
      <c r="AB1353" s="90">
        <v>1.72777461E-3</v>
      </c>
      <c r="AC1353" s="102">
        <v>1.7757612057454988E-3</v>
      </c>
      <c r="AD1353" s="89">
        <v>1.4845342000000001E-3</v>
      </c>
      <c r="AE1353" s="90">
        <v>8.5232859999999995E-4</v>
      </c>
      <c r="AF1353" s="102">
        <v>1.101248237426664E-4</v>
      </c>
      <c r="AG1353" s="89">
        <v>6.3675924000000002E-3</v>
      </c>
      <c r="AH1353" s="90">
        <v>6.4821346299999997E-3</v>
      </c>
      <c r="AI1353" s="102">
        <v>2.9926420258142832E-2</v>
      </c>
      <c r="AJ1353" s="89">
        <v>9.3009300000000007E-3</v>
      </c>
      <c r="AK1353" s="90">
        <v>4.5954595000000003E-3</v>
      </c>
      <c r="AL1353" s="104">
        <v>4.5954595000000003E-3</v>
      </c>
    </row>
    <row r="1354" spans="1:38" x14ac:dyDescent="0.25">
      <c r="A1354" s="71">
        <v>2008</v>
      </c>
      <c r="B1354" s="72">
        <v>29</v>
      </c>
      <c r="C1354" s="89">
        <v>1.2126846200000001</v>
      </c>
      <c r="D1354" s="90">
        <v>0.18104832900000001</v>
      </c>
      <c r="E1354" s="102">
        <v>0.76835321990025252</v>
      </c>
      <c r="F1354" s="89">
        <v>0.16501035999999999</v>
      </c>
      <c r="G1354" s="90">
        <v>0.10967885500000001</v>
      </c>
      <c r="H1354" s="102">
        <v>0.13853016616128147</v>
      </c>
      <c r="I1354" s="89">
        <v>5.7630540000000001E-2</v>
      </c>
      <c r="J1354" s="90">
        <v>0.70492316399999999</v>
      </c>
      <c r="K1354" s="102">
        <v>2.5458443745637753</v>
      </c>
      <c r="L1354" s="89">
        <v>1.5801579999999999E-2</v>
      </c>
      <c r="M1354" s="90">
        <v>8.9358935E-3</v>
      </c>
      <c r="N1354" s="102">
        <v>2.1929846050649019E-2</v>
      </c>
      <c r="O1354" s="89">
        <v>6.1297467071935155E-4</v>
      </c>
      <c r="P1354" s="90">
        <v>8.5430352921310362E-4</v>
      </c>
      <c r="Q1354" s="102">
        <v>0.14930007388204292</v>
      </c>
      <c r="R1354" s="89">
        <v>7.2521479229989872E-4</v>
      </c>
      <c r="S1354" s="90">
        <v>1.0107279635258358E-3</v>
      </c>
      <c r="T1354" s="102">
        <v>3.948390098750516E-3</v>
      </c>
      <c r="U1354" s="89">
        <v>2.0293161999999998E-3</v>
      </c>
      <c r="V1354" s="90">
        <v>2.2764380499999998E-3</v>
      </c>
      <c r="W1354" s="102">
        <v>9.5383101520847852E-3</v>
      </c>
      <c r="X1354" s="89">
        <v>5.7768510000000002E-4</v>
      </c>
      <c r="Y1354" s="90">
        <v>3.9264262500000001E-4</v>
      </c>
      <c r="Z1354" s="102">
        <v>1.3763776654916705E-3</v>
      </c>
      <c r="AA1354" s="89">
        <v>3.2998913000000002E-3</v>
      </c>
      <c r="AB1354" s="90">
        <v>1.72777461E-3</v>
      </c>
      <c r="AC1354" s="102">
        <v>1.7755305610460397E-3</v>
      </c>
      <c r="AD1354" s="89">
        <v>1.4845342000000001E-3</v>
      </c>
      <c r="AE1354" s="90">
        <v>8.5232859999999995E-4</v>
      </c>
      <c r="AF1354" s="102">
        <v>1.1011037361361197E-4</v>
      </c>
      <c r="AG1354" s="89">
        <v>6.3675924000000002E-3</v>
      </c>
      <c r="AH1354" s="90">
        <v>6.4821346299999997E-3</v>
      </c>
      <c r="AI1354" s="102">
        <v>2.9922464058996148E-2</v>
      </c>
      <c r="AJ1354" s="89">
        <v>9.3009300000000007E-3</v>
      </c>
      <c r="AK1354" s="90">
        <v>4.5954595000000003E-3</v>
      </c>
      <c r="AL1354" s="104">
        <v>4.5954595000000003E-3</v>
      </c>
    </row>
    <row r="1355" spans="1:38" x14ac:dyDescent="0.25">
      <c r="A1355" s="71">
        <v>2008</v>
      </c>
      <c r="B1355" s="72">
        <v>30</v>
      </c>
      <c r="C1355" s="89">
        <v>1.2126846200000001</v>
      </c>
      <c r="D1355" s="90">
        <v>0.18104832900000001</v>
      </c>
      <c r="E1355" s="102">
        <v>0.7683315098569844</v>
      </c>
      <c r="F1355" s="89">
        <v>0.16501035999999999</v>
      </c>
      <c r="G1355" s="90">
        <v>0.10967885500000001</v>
      </c>
      <c r="H1355" s="102">
        <v>0.13852141663868842</v>
      </c>
      <c r="I1355" s="89">
        <v>5.7630540000000001E-2</v>
      </c>
      <c r="J1355" s="90">
        <v>0.70492316399999999</v>
      </c>
      <c r="K1355" s="102">
        <v>2.5458031285249789</v>
      </c>
      <c r="L1355" s="89">
        <v>1.5801579999999999E-2</v>
      </c>
      <c r="M1355" s="90">
        <v>8.9358935E-3</v>
      </c>
      <c r="N1355" s="102">
        <v>2.1929823690380355E-2</v>
      </c>
      <c r="O1355" s="89">
        <v>6.1297467071935155E-4</v>
      </c>
      <c r="P1355" s="90">
        <v>8.5430352921310362E-4</v>
      </c>
      <c r="Q1355" s="102">
        <v>0.14929059732264977</v>
      </c>
      <c r="R1355" s="89">
        <v>7.2521479229989872E-4</v>
      </c>
      <c r="S1355" s="90">
        <v>1.0107279635258358E-3</v>
      </c>
      <c r="T1355" s="102">
        <v>3.9482150622919942E-3</v>
      </c>
      <c r="U1355" s="89">
        <v>2.0293161999999998E-3</v>
      </c>
      <c r="V1355" s="90">
        <v>2.2764380499999998E-3</v>
      </c>
      <c r="W1355" s="102">
        <v>9.5377091134009467E-3</v>
      </c>
      <c r="X1355" s="89">
        <v>5.7768510000000002E-4</v>
      </c>
      <c r="Y1355" s="90">
        <v>3.9264262500000001E-4</v>
      </c>
      <c r="Z1355" s="102">
        <v>1.3762914812402967E-3</v>
      </c>
      <c r="AA1355" s="89">
        <v>3.2998913000000002E-3</v>
      </c>
      <c r="AB1355" s="90">
        <v>1.72777461E-3</v>
      </c>
      <c r="AC1355" s="102">
        <v>1.7754182790780471E-3</v>
      </c>
      <c r="AD1355" s="89">
        <v>1.4845342000000001E-3</v>
      </c>
      <c r="AE1355" s="90">
        <v>8.5232859999999995E-4</v>
      </c>
      <c r="AF1355" s="102">
        <v>1.1010355223221432E-4</v>
      </c>
      <c r="AG1355" s="89">
        <v>6.3675924000000002E-3</v>
      </c>
      <c r="AH1355" s="90">
        <v>6.4821346299999997E-3</v>
      </c>
      <c r="AI1355" s="102">
        <v>2.9920626786571338E-2</v>
      </c>
      <c r="AJ1355" s="89">
        <v>9.3009300000000007E-3</v>
      </c>
      <c r="AK1355" s="90">
        <v>4.5954595000000003E-3</v>
      </c>
      <c r="AL1355" s="104">
        <v>4.5954595000000003E-3</v>
      </c>
    </row>
    <row r="1356" spans="1:38" ht="13" x14ac:dyDescent="0.3">
      <c r="A1356" s="71">
        <v>2008</v>
      </c>
      <c r="B1356" s="72">
        <v>31</v>
      </c>
      <c r="C1356" s="89">
        <v>1.2126846200000001</v>
      </c>
      <c r="D1356" s="90">
        <v>0.18104832900000001</v>
      </c>
      <c r="E1356" s="91">
        <v>0.7683315098569844</v>
      </c>
      <c r="F1356" s="89">
        <v>0.16501035999999999</v>
      </c>
      <c r="G1356" s="90">
        <v>0.10967885500000001</v>
      </c>
      <c r="H1356" s="91">
        <v>0.13852141663868842</v>
      </c>
      <c r="I1356" s="89">
        <v>5.7630540000000001E-2</v>
      </c>
      <c r="J1356" s="90">
        <v>0.70492316399999999</v>
      </c>
      <c r="K1356" s="91">
        <v>2.5458031285249789</v>
      </c>
      <c r="L1356" s="89">
        <v>1.5801579999999999E-2</v>
      </c>
      <c r="M1356" s="90">
        <v>8.9358935E-3</v>
      </c>
      <c r="N1356" s="91">
        <v>2.1929823690380355E-2</v>
      </c>
      <c r="O1356" s="89">
        <v>6.1297467071935155E-4</v>
      </c>
      <c r="P1356" s="90">
        <v>8.5430352921310362E-4</v>
      </c>
      <c r="Q1356" s="91">
        <v>0.14929059732264977</v>
      </c>
      <c r="R1356" s="89">
        <v>7.2521479229989872E-4</v>
      </c>
      <c r="S1356" s="90">
        <v>1.0107279635258358E-3</v>
      </c>
      <c r="T1356" s="91">
        <v>3.9482150622919942E-3</v>
      </c>
      <c r="U1356" s="89">
        <v>2.0293161999999998E-3</v>
      </c>
      <c r="V1356" s="90">
        <v>2.2764380499999998E-3</v>
      </c>
      <c r="W1356" s="91">
        <v>9.5377091134009467E-3</v>
      </c>
      <c r="X1356" s="89">
        <v>5.7768510000000002E-4</v>
      </c>
      <c r="Y1356" s="90">
        <v>3.9264262500000001E-4</v>
      </c>
      <c r="Z1356" s="91">
        <v>1.3762914812402967E-3</v>
      </c>
      <c r="AA1356" s="89">
        <v>3.2998913000000002E-3</v>
      </c>
      <c r="AB1356" s="90">
        <v>1.72777461E-3</v>
      </c>
      <c r="AC1356" s="91">
        <v>1.7754182790780471E-3</v>
      </c>
      <c r="AD1356" s="89">
        <v>1.4845342000000001E-3</v>
      </c>
      <c r="AE1356" s="90">
        <v>8.5232859999999995E-4</v>
      </c>
      <c r="AF1356" s="91">
        <v>1.1010355223221432E-4</v>
      </c>
      <c r="AG1356" s="89">
        <v>6.3675924000000002E-3</v>
      </c>
      <c r="AH1356" s="90">
        <v>6.4821346299999997E-3</v>
      </c>
      <c r="AI1356" s="91">
        <v>2.9920626786571338E-2</v>
      </c>
      <c r="AJ1356" s="89">
        <v>9.3009300000000007E-3</v>
      </c>
      <c r="AK1356" s="90">
        <v>4.5954595000000003E-3</v>
      </c>
      <c r="AL1356" s="104">
        <v>4.5954595000000003E-3</v>
      </c>
    </row>
    <row r="1357" spans="1:38" ht="13" x14ac:dyDescent="0.3">
      <c r="A1357" s="71">
        <v>2008</v>
      </c>
      <c r="B1357" s="72">
        <v>32</v>
      </c>
      <c r="C1357" s="89">
        <v>1.2126846200000001</v>
      </c>
      <c r="D1357" s="90">
        <v>0.18104832900000001</v>
      </c>
      <c r="E1357" s="91">
        <v>0.7683315098569844</v>
      </c>
      <c r="F1357" s="89">
        <v>0.16501035999999999</v>
      </c>
      <c r="G1357" s="90">
        <v>0.10967885500000001</v>
      </c>
      <c r="H1357" s="91">
        <v>0.13852141663868842</v>
      </c>
      <c r="I1357" s="89">
        <v>5.7630540000000001E-2</v>
      </c>
      <c r="J1357" s="90">
        <v>0.70492316399999999</v>
      </c>
      <c r="K1357" s="91">
        <v>2.5458031285249789</v>
      </c>
      <c r="L1357" s="89">
        <v>1.5801579999999999E-2</v>
      </c>
      <c r="M1357" s="90">
        <v>8.9358935E-3</v>
      </c>
      <c r="N1357" s="91">
        <v>2.1929823690380355E-2</v>
      </c>
      <c r="O1357" s="89">
        <v>6.1297467071935155E-4</v>
      </c>
      <c r="P1357" s="90">
        <v>8.5430352921310362E-4</v>
      </c>
      <c r="Q1357" s="91">
        <v>0.14929059732264977</v>
      </c>
      <c r="R1357" s="89">
        <v>7.2521479229989872E-4</v>
      </c>
      <c r="S1357" s="90">
        <v>1.0107279635258358E-3</v>
      </c>
      <c r="T1357" s="91">
        <v>3.9482150622919942E-3</v>
      </c>
      <c r="U1357" s="89">
        <v>2.0293161999999998E-3</v>
      </c>
      <c r="V1357" s="90">
        <v>2.2764380499999998E-3</v>
      </c>
      <c r="W1357" s="91">
        <v>9.5377091134009467E-3</v>
      </c>
      <c r="X1357" s="89">
        <v>5.7768510000000002E-4</v>
      </c>
      <c r="Y1357" s="90">
        <v>3.9264262500000001E-4</v>
      </c>
      <c r="Z1357" s="91">
        <v>1.3762914812402967E-3</v>
      </c>
      <c r="AA1357" s="89">
        <v>3.2998913000000002E-3</v>
      </c>
      <c r="AB1357" s="90">
        <v>1.72777461E-3</v>
      </c>
      <c r="AC1357" s="91">
        <v>1.7754182790780471E-3</v>
      </c>
      <c r="AD1357" s="89">
        <v>1.4845342000000001E-3</v>
      </c>
      <c r="AE1357" s="90">
        <v>8.5232859999999995E-4</v>
      </c>
      <c r="AF1357" s="91">
        <v>1.1010355223221432E-4</v>
      </c>
      <c r="AG1357" s="89">
        <v>6.3675924000000002E-3</v>
      </c>
      <c r="AH1357" s="90">
        <v>6.4821346299999997E-3</v>
      </c>
      <c r="AI1357" s="91">
        <v>2.9920626786571338E-2</v>
      </c>
      <c r="AJ1357" s="89">
        <v>9.3009300000000007E-3</v>
      </c>
      <c r="AK1357" s="90">
        <v>4.5954595000000003E-3</v>
      </c>
      <c r="AL1357" s="104">
        <v>4.5954595000000003E-3</v>
      </c>
    </row>
    <row r="1358" spans="1:38" ht="13" x14ac:dyDescent="0.3">
      <c r="A1358" s="71">
        <v>2008</v>
      </c>
      <c r="B1358" s="72">
        <v>33</v>
      </c>
      <c r="C1358" s="89">
        <v>1.2126846200000001</v>
      </c>
      <c r="D1358" s="90">
        <v>0.18104832900000001</v>
      </c>
      <c r="E1358" s="91">
        <v>0.7683315098569844</v>
      </c>
      <c r="F1358" s="89">
        <v>0.16501035999999999</v>
      </c>
      <c r="G1358" s="90">
        <v>0.10967885500000001</v>
      </c>
      <c r="H1358" s="91">
        <v>0.13852141663868842</v>
      </c>
      <c r="I1358" s="89">
        <v>5.7630540000000001E-2</v>
      </c>
      <c r="J1358" s="90">
        <v>0.70492316399999999</v>
      </c>
      <c r="K1358" s="91">
        <v>2.5458031285249789</v>
      </c>
      <c r="L1358" s="89">
        <v>1.5801579999999999E-2</v>
      </c>
      <c r="M1358" s="90">
        <v>8.9358935E-3</v>
      </c>
      <c r="N1358" s="91">
        <v>2.1929823690380355E-2</v>
      </c>
      <c r="O1358" s="89">
        <v>6.1297467071935155E-4</v>
      </c>
      <c r="P1358" s="90">
        <v>8.5430352921310362E-4</v>
      </c>
      <c r="Q1358" s="91">
        <v>0.14929059732264977</v>
      </c>
      <c r="R1358" s="89">
        <v>7.2521479229989872E-4</v>
      </c>
      <c r="S1358" s="90">
        <v>1.0107279635258358E-3</v>
      </c>
      <c r="T1358" s="91">
        <v>3.9482150622919942E-3</v>
      </c>
      <c r="U1358" s="89">
        <v>2.0293161999999998E-3</v>
      </c>
      <c r="V1358" s="90">
        <v>2.2764380499999998E-3</v>
      </c>
      <c r="W1358" s="91">
        <v>9.5377091134009467E-3</v>
      </c>
      <c r="X1358" s="89">
        <v>5.7768510000000002E-4</v>
      </c>
      <c r="Y1358" s="90">
        <v>3.9264262500000001E-4</v>
      </c>
      <c r="Z1358" s="91">
        <v>1.3762914812402967E-3</v>
      </c>
      <c r="AA1358" s="89">
        <v>3.2998913000000002E-3</v>
      </c>
      <c r="AB1358" s="90">
        <v>1.72777461E-3</v>
      </c>
      <c r="AC1358" s="91">
        <v>1.7754182790780471E-3</v>
      </c>
      <c r="AD1358" s="89">
        <v>1.4845342000000001E-3</v>
      </c>
      <c r="AE1358" s="90">
        <v>8.5232859999999995E-4</v>
      </c>
      <c r="AF1358" s="91">
        <v>1.1010355223221432E-4</v>
      </c>
      <c r="AG1358" s="89">
        <v>6.3675924000000002E-3</v>
      </c>
      <c r="AH1358" s="90">
        <v>6.4821346299999997E-3</v>
      </c>
      <c r="AI1358" s="91">
        <v>2.9920626786571338E-2</v>
      </c>
      <c r="AJ1358" s="89">
        <v>9.3009300000000007E-3</v>
      </c>
      <c r="AK1358" s="90">
        <v>4.5954595000000003E-3</v>
      </c>
      <c r="AL1358" s="104">
        <v>4.5954595000000003E-3</v>
      </c>
    </row>
    <row r="1359" spans="1:38" ht="13" x14ac:dyDescent="0.3">
      <c r="A1359" s="71">
        <v>2008</v>
      </c>
      <c r="B1359" s="72">
        <v>34</v>
      </c>
      <c r="C1359" s="89">
        <v>1.2126846200000001</v>
      </c>
      <c r="D1359" s="90">
        <v>0.18104832900000001</v>
      </c>
      <c r="E1359" s="91">
        <v>0.7683315098569844</v>
      </c>
      <c r="F1359" s="89">
        <v>0.16501035999999999</v>
      </c>
      <c r="G1359" s="90">
        <v>0.10967885500000001</v>
      </c>
      <c r="H1359" s="91">
        <v>0.13852141663868842</v>
      </c>
      <c r="I1359" s="89">
        <v>5.7630540000000001E-2</v>
      </c>
      <c r="J1359" s="90">
        <v>0.70492316399999999</v>
      </c>
      <c r="K1359" s="91">
        <v>2.5458031285249789</v>
      </c>
      <c r="L1359" s="89">
        <v>1.5801579999999999E-2</v>
      </c>
      <c r="M1359" s="90">
        <v>8.9358935E-3</v>
      </c>
      <c r="N1359" s="91">
        <v>2.1929823690380355E-2</v>
      </c>
      <c r="O1359" s="89">
        <v>6.1297467071935155E-4</v>
      </c>
      <c r="P1359" s="90">
        <v>8.5430352921310362E-4</v>
      </c>
      <c r="Q1359" s="91">
        <v>0.14929059732264977</v>
      </c>
      <c r="R1359" s="89">
        <v>7.2521479229989872E-4</v>
      </c>
      <c r="S1359" s="90">
        <v>1.0107279635258358E-3</v>
      </c>
      <c r="T1359" s="91">
        <v>3.9482150622919942E-3</v>
      </c>
      <c r="U1359" s="89">
        <v>2.0293161999999998E-3</v>
      </c>
      <c r="V1359" s="90">
        <v>2.2764380499999998E-3</v>
      </c>
      <c r="W1359" s="91">
        <v>9.5377091134009467E-3</v>
      </c>
      <c r="X1359" s="89">
        <v>5.7768510000000002E-4</v>
      </c>
      <c r="Y1359" s="90">
        <v>3.9264262500000001E-4</v>
      </c>
      <c r="Z1359" s="91">
        <v>1.3762914812402967E-3</v>
      </c>
      <c r="AA1359" s="89">
        <v>3.2998913000000002E-3</v>
      </c>
      <c r="AB1359" s="90">
        <v>1.72777461E-3</v>
      </c>
      <c r="AC1359" s="91">
        <v>1.7754182790780471E-3</v>
      </c>
      <c r="AD1359" s="89">
        <v>1.4845342000000001E-3</v>
      </c>
      <c r="AE1359" s="90">
        <v>8.5232859999999995E-4</v>
      </c>
      <c r="AF1359" s="91">
        <v>1.1010355223221432E-4</v>
      </c>
      <c r="AG1359" s="89">
        <v>6.3675924000000002E-3</v>
      </c>
      <c r="AH1359" s="90">
        <v>6.4821346299999997E-3</v>
      </c>
      <c r="AI1359" s="91">
        <v>2.9920626786571338E-2</v>
      </c>
      <c r="AJ1359" s="89">
        <v>9.3009300000000007E-3</v>
      </c>
      <c r="AK1359" s="90">
        <v>4.5954595000000003E-3</v>
      </c>
      <c r="AL1359" s="104">
        <v>4.5954595000000003E-3</v>
      </c>
    </row>
    <row r="1360" spans="1:38" ht="13" x14ac:dyDescent="0.3">
      <c r="A1360" s="71">
        <v>2008</v>
      </c>
      <c r="B1360" s="72">
        <v>35</v>
      </c>
      <c r="C1360" s="89">
        <v>1.2126846200000001</v>
      </c>
      <c r="D1360" s="90">
        <v>0.18104832900000001</v>
      </c>
      <c r="E1360" s="91">
        <v>0.7683315098569844</v>
      </c>
      <c r="F1360" s="89">
        <v>0.16501035999999999</v>
      </c>
      <c r="G1360" s="90">
        <v>0.10967885500000001</v>
      </c>
      <c r="H1360" s="91">
        <v>0.13852141663868842</v>
      </c>
      <c r="I1360" s="89">
        <v>5.7630540000000001E-2</v>
      </c>
      <c r="J1360" s="90">
        <v>0.70492316399999999</v>
      </c>
      <c r="K1360" s="91">
        <v>2.5458031285249789</v>
      </c>
      <c r="L1360" s="89">
        <v>1.5801579999999999E-2</v>
      </c>
      <c r="M1360" s="90">
        <v>8.9358935E-3</v>
      </c>
      <c r="N1360" s="91">
        <v>2.1929823690380355E-2</v>
      </c>
      <c r="O1360" s="89">
        <v>6.1297467071935155E-4</v>
      </c>
      <c r="P1360" s="90">
        <v>8.5430352921310362E-4</v>
      </c>
      <c r="Q1360" s="91">
        <v>0.14929059732264977</v>
      </c>
      <c r="R1360" s="89">
        <v>7.2521479229989872E-4</v>
      </c>
      <c r="S1360" s="90">
        <v>1.0107279635258358E-3</v>
      </c>
      <c r="T1360" s="91">
        <v>3.9482150622919942E-3</v>
      </c>
      <c r="U1360" s="89">
        <v>2.0293161999999998E-3</v>
      </c>
      <c r="V1360" s="90">
        <v>2.2764380499999998E-3</v>
      </c>
      <c r="W1360" s="91">
        <v>9.5377091134009467E-3</v>
      </c>
      <c r="X1360" s="89">
        <v>5.7768510000000002E-4</v>
      </c>
      <c r="Y1360" s="90">
        <v>3.9264262500000001E-4</v>
      </c>
      <c r="Z1360" s="91">
        <v>1.3762914812402967E-3</v>
      </c>
      <c r="AA1360" s="89">
        <v>3.2998913000000002E-3</v>
      </c>
      <c r="AB1360" s="90">
        <v>1.72777461E-3</v>
      </c>
      <c r="AC1360" s="91">
        <v>1.7754182790780471E-3</v>
      </c>
      <c r="AD1360" s="89">
        <v>1.4845342000000001E-3</v>
      </c>
      <c r="AE1360" s="90">
        <v>8.5232859999999995E-4</v>
      </c>
      <c r="AF1360" s="91">
        <v>1.1010355223221432E-4</v>
      </c>
      <c r="AG1360" s="89">
        <v>6.3675924000000002E-3</v>
      </c>
      <c r="AH1360" s="90">
        <v>6.4821346299999997E-3</v>
      </c>
      <c r="AI1360" s="91">
        <v>2.9920626786571338E-2</v>
      </c>
      <c r="AJ1360" s="89">
        <v>9.3009300000000007E-3</v>
      </c>
      <c r="AK1360" s="90">
        <v>4.5954595000000003E-3</v>
      </c>
      <c r="AL1360" s="104">
        <v>4.5954595000000003E-3</v>
      </c>
    </row>
    <row r="1361" spans="1:38" ht="13" x14ac:dyDescent="0.3">
      <c r="A1361" s="71">
        <v>2008</v>
      </c>
      <c r="B1361" s="72">
        <v>36</v>
      </c>
      <c r="C1361" s="89">
        <v>1.2126846200000001</v>
      </c>
      <c r="D1361" s="90">
        <v>0.18104832900000001</v>
      </c>
      <c r="E1361" s="91">
        <v>0.7683315098569844</v>
      </c>
      <c r="F1361" s="89">
        <v>0.16501035999999999</v>
      </c>
      <c r="G1361" s="90">
        <v>0.10967885500000001</v>
      </c>
      <c r="H1361" s="91">
        <v>0.13852141663868842</v>
      </c>
      <c r="I1361" s="89">
        <v>5.7630540000000001E-2</v>
      </c>
      <c r="J1361" s="90">
        <v>0.70492316399999999</v>
      </c>
      <c r="K1361" s="91">
        <v>2.5458031285249789</v>
      </c>
      <c r="L1361" s="89">
        <v>1.5801579999999999E-2</v>
      </c>
      <c r="M1361" s="90">
        <v>8.9358935E-3</v>
      </c>
      <c r="N1361" s="91">
        <v>2.1929823690380355E-2</v>
      </c>
      <c r="O1361" s="89">
        <v>6.1297467071935155E-4</v>
      </c>
      <c r="P1361" s="90">
        <v>8.5430352921310362E-4</v>
      </c>
      <c r="Q1361" s="91">
        <v>0.14929059732264977</v>
      </c>
      <c r="R1361" s="89">
        <v>7.2521479229989872E-4</v>
      </c>
      <c r="S1361" s="90">
        <v>1.0107279635258358E-3</v>
      </c>
      <c r="T1361" s="91">
        <v>3.9482150622919942E-3</v>
      </c>
      <c r="U1361" s="89">
        <v>2.0293161999999998E-3</v>
      </c>
      <c r="V1361" s="90">
        <v>2.2764380499999998E-3</v>
      </c>
      <c r="W1361" s="91">
        <v>9.5377091134009467E-3</v>
      </c>
      <c r="X1361" s="89">
        <v>5.7768510000000002E-4</v>
      </c>
      <c r="Y1361" s="90">
        <v>3.9264262500000001E-4</v>
      </c>
      <c r="Z1361" s="91">
        <v>1.3762914812402967E-3</v>
      </c>
      <c r="AA1361" s="89">
        <v>3.2998913000000002E-3</v>
      </c>
      <c r="AB1361" s="90">
        <v>1.72777461E-3</v>
      </c>
      <c r="AC1361" s="91">
        <v>1.7754182790780471E-3</v>
      </c>
      <c r="AD1361" s="89">
        <v>1.4845342000000001E-3</v>
      </c>
      <c r="AE1361" s="90">
        <v>8.5232859999999995E-4</v>
      </c>
      <c r="AF1361" s="91">
        <v>1.1010355223221432E-4</v>
      </c>
      <c r="AG1361" s="89">
        <v>6.3675924000000002E-3</v>
      </c>
      <c r="AH1361" s="90">
        <v>6.4821346299999997E-3</v>
      </c>
      <c r="AI1361" s="91">
        <v>2.9920626786571338E-2</v>
      </c>
      <c r="AJ1361" s="89">
        <v>9.3009300000000007E-3</v>
      </c>
      <c r="AK1361" s="90">
        <v>4.5954595000000003E-3</v>
      </c>
      <c r="AL1361" s="104">
        <v>4.5954595000000003E-3</v>
      </c>
    </row>
    <row r="1362" spans="1:38" ht="13" x14ac:dyDescent="0.3">
      <c r="A1362" s="71">
        <v>2008</v>
      </c>
      <c r="B1362" s="72">
        <v>37</v>
      </c>
      <c r="C1362" s="89">
        <v>1.2126846200000001</v>
      </c>
      <c r="D1362" s="90">
        <v>0.18104832900000001</v>
      </c>
      <c r="E1362" s="91">
        <v>0.7683315098569844</v>
      </c>
      <c r="F1362" s="89">
        <v>0.16501035999999999</v>
      </c>
      <c r="G1362" s="90">
        <v>0.10967885500000001</v>
      </c>
      <c r="H1362" s="91">
        <v>0.13852141663868842</v>
      </c>
      <c r="I1362" s="89">
        <v>5.7630540000000001E-2</v>
      </c>
      <c r="J1362" s="90">
        <v>0.70492316399999999</v>
      </c>
      <c r="K1362" s="91">
        <v>2.5458031285249789</v>
      </c>
      <c r="L1362" s="89">
        <v>1.5801579999999999E-2</v>
      </c>
      <c r="M1362" s="90">
        <v>8.9358935E-3</v>
      </c>
      <c r="N1362" s="91">
        <v>2.1929823690380355E-2</v>
      </c>
      <c r="O1362" s="89">
        <v>6.1297467071935155E-4</v>
      </c>
      <c r="P1362" s="90">
        <v>8.5430352921310362E-4</v>
      </c>
      <c r="Q1362" s="91">
        <v>0.14929059732264977</v>
      </c>
      <c r="R1362" s="89">
        <v>7.2521479229989872E-4</v>
      </c>
      <c r="S1362" s="90">
        <v>1.0107279635258358E-3</v>
      </c>
      <c r="T1362" s="91">
        <v>3.9482150622919942E-3</v>
      </c>
      <c r="U1362" s="89">
        <v>2.0293161999999998E-3</v>
      </c>
      <c r="V1362" s="90">
        <v>2.2764380499999998E-3</v>
      </c>
      <c r="W1362" s="91">
        <v>9.5377091134009467E-3</v>
      </c>
      <c r="X1362" s="89">
        <v>5.7768510000000002E-4</v>
      </c>
      <c r="Y1362" s="90">
        <v>3.9264262500000001E-4</v>
      </c>
      <c r="Z1362" s="91">
        <v>1.3762914812402967E-3</v>
      </c>
      <c r="AA1362" s="89">
        <v>3.2998913000000002E-3</v>
      </c>
      <c r="AB1362" s="90">
        <v>1.72777461E-3</v>
      </c>
      <c r="AC1362" s="91">
        <v>1.7754182790780471E-3</v>
      </c>
      <c r="AD1362" s="89">
        <v>1.4845342000000001E-3</v>
      </c>
      <c r="AE1362" s="90">
        <v>8.5232859999999995E-4</v>
      </c>
      <c r="AF1362" s="91">
        <v>1.1010355223221432E-4</v>
      </c>
      <c r="AG1362" s="89">
        <v>6.3675924000000002E-3</v>
      </c>
      <c r="AH1362" s="90">
        <v>6.4821346299999997E-3</v>
      </c>
      <c r="AI1362" s="91">
        <v>2.9920626786571338E-2</v>
      </c>
      <c r="AJ1362" s="89">
        <v>9.3009300000000007E-3</v>
      </c>
      <c r="AK1362" s="90">
        <v>4.5954595000000003E-3</v>
      </c>
      <c r="AL1362" s="104">
        <v>4.5954595000000003E-3</v>
      </c>
    </row>
    <row r="1363" spans="1:38" ht="13" x14ac:dyDescent="0.3">
      <c r="A1363" s="71">
        <v>2008</v>
      </c>
      <c r="B1363" s="72">
        <v>38</v>
      </c>
      <c r="C1363" s="89">
        <v>1.2126846200000001</v>
      </c>
      <c r="D1363" s="90">
        <v>0.18104832900000001</v>
      </c>
      <c r="E1363" s="91">
        <v>0.7683315098569844</v>
      </c>
      <c r="F1363" s="89">
        <v>0.16501035999999999</v>
      </c>
      <c r="G1363" s="90">
        <v>0.10967885500000001</v>
      </c>
      <c r="H1363" s="91">
        <v>0.13852141663868842</v>
      </c>
      <c r="I1363" s="89">
        <v>5.7630540000000001E-2</v>
      </c>
      <c r="J1363" s="90">
        <v>0.70492316399999999</v>
      </c>
      <c r="K1363" s="91">
        <v>2.5458031285249789</v>
      </c>
      <c r="L1363" s="89">
        <v>1.5801579999999999E-2</v>
      </c>
      <c r="M1363" s="90">
        <v>8.9358935E-3</v>
      </c>
      <c r="N1363" s="91">
        <v>2.1929823690380355E-2</v>
      </c>
      <c r="O1363" s="89">
        <v>6.1297467071935155E-4</v>
      </c>
      <c r="P1363" s="90">
        <v>8.5430352921310362E-4</v>
      </c>
      <c r="Q1363" s="91">
        <v>0.14929059732264977</v>
      </c>
      <c r="R1363" s="89">
        <v>7.2521479229989872E-4</v>
      </c>
      <c r="S1363" s="90">
        <v>1.0107279635258358E-3</v>
      </c>
      <c r="T1363" s="91">
        <v>3.9482150622919942E-3</v>
      </c>
      <c r="U1363" s="89">
        <v>2.0293161999999998E-3</v>
      </c>
      <c r="V1363" s="90">
        <v>2.2764380499999998E-3</v>
      </c>
      <c r="W1363" s="91">
        <v>9.5377091134009467E-3</v>
      </c>
      <c r="X1363" s="89">
        <v>5.7768510000000002E-4</v>
      </c>
      <c r="Y1363" s="90">
        <v>3.9264262500000001E-4</v>
      </c>
      <c r="Z1363" s="91">
        <v>1.3762914812402967E-3</v>
      </c>
      <c r="AA1363" s="89">
        <v>3.2998913000000002E-3</v>
      </c>
      <c r="AB1363" s="90">
        <v>1.72777461E-3</v>
      </c>
      <c r="AC1363" s="91">
        <v>1.7754182790780471E-3</v>
      </c>
      <c r="AD1363" s="89">
        <v>1.4845342000000001E-3</v>
      </c>
      <c r="AE1363" s="90">
        <v>8.5232859999999995E-4</v>
      </c>
      <c r="AF1363" s="91">
        <v>1.1010355223221432E-4</v>
      </c>
      <c r="AG1363" s="89">
        <v>6.3675924000000002E-3</v>
      </c>
      <c r="AH1363" s="90">
        <v>6.4821346299999997E-3</v>
      </c>
      <c r="AI1363" s="91">
        <v>2.9920626786571338E-2</v>
      </c>
      <c r="AJ1363" s="89">
        <v>9.3009300000000007E-3</v>
      </c>
      <c r="AK1363" s="90">
        <v>4.5954595000000003E-3</v>
      </c>
      <c r="AL1363" s="104">
        <v>4.5954595000000003E-3</v>
      </c>
    </row>
    <row r="1364" spans="1:38" ht="13.5" thickBot="1" x14ac:dyDescent="0.35">
      <c r="A1364" s="73">
        <v>2008</v>
      </c>
      <c r="B1364" s="74">
        <v>39</v>
      </c>
      <c r="C1364" s="96">
        <v>1.2126846200000001</v>
      </c>
      <c r="D1364" s="97">
        <v>0.18104832900000001</v>
      </c>
      <c r="E1364" s="98">
        <v>0.7683315098569844</v>
      </c>
      <c r="F1364" s="96">
        <v>0.16501035999999999</v>
      </c>
      <c r="G1364" s="97">
        <v>0.10967885500000001</v>
      </c>
      <c r="H1364" s="98">
        <v>0.13852141663868842</v>
      </c>
      <c r="I1364" s="96">
        <v>5.7630540000000001E-2</v>
      </c>
      <c r="J1364" s="97">
        <v>0.70492316399999999</v>
      </c>
      <c r="K1364" s="98">
        <v>2.5458031285249789</v>
      </c>
      <c r="L1364" s="96">
        <v>1.5801579999999999E-2</v>
      </c>
      <c r="M1364" s="97">
        <v>8.9358935E-3</v>
      </c>
      <c r="N1364" s="98">
        <v>2.1929823690380355E-2</v>
      </c>
      <c r="O1364" s="96">
        <v>6.1297467071935155E-4</v>
      </c>
      <c r="P1364" s="97">
        <v>8.5430352921310362E-4</v>
      </c>
      <c r="Q1364" s="98">
        <v>0.14929059732264977</v>
      </c>
      <c r="R1364" s="96">
        <v>7.2521479229989872E-4</v>
      </c>
      <c r="S1364" s="97">
        <v>1.0107279635258358E-3</v>
      </c>
      <c r="T1364" s="98">
        <v>3.9482150622919942E-3</v>
      </c>
      <c r="U1364" s="96">
        <v>2.0293161999999998E-3</v>
      </c>
      <c r="V1364" s="97">
        <v>2.2764380499999998E-3</v>
      </c>
      <c r="W1364" s="98">
        <v>9.5377091134009467E-3</v>
      </c>
      <c r="X1364" s="96">
        <v>5.7768510000000002E-4</v>
      </c>
      <c r="Y1364" s="97">
        <v>3.9264262500000001E-4</v>
      </c>
      <c r="Z1364" s="98">
        <v>1.3762914812402967E-3</v>
      </c>
      <c r="AA1364" s="96">
        <v>3.2998913000000002E-3</v>
      </c>
      <c r="AB1364" s="97">
        <v>1.72777461E-3</v>
      </c>
      <c r="AC1364" s="98">
        <v>1.7754182790780471E-3</v>
      </c>
      <c r="AD1364" s="96">
        <v>1.4845342000000001E-3</v>
      </c>
      <c r="AE1364" s="97">
        <v>8.5232859999999995E-4</v>
      </c>
      <c r="AF1364" s="98">
        <v>1.1010355223221432E-4</v>
      </c>
      <c r="AG1364" s="96">
        <v>6.3675924000000002E-3</v>
      </c>
      <c r="AH1364" s="97">
        <v>6.4821346299999997E-3</v>
      </c>
      <c r="AI1364" s="98">
        <v>2.9920626786571338E-2</v>
      </c>
      <c r="AJ1364" s="96">
        <v>9.3009300000000007E-3</v>
      </c>
      <c r="AK1364" s="97">
        <v>4.5954595000000003E-3</v>
      </c>
      <c r="AL1364" s="105">
        <v>4.5954595000000003E-3</v>
      </c>
    </row>
    <row r="1365" spans="1:38" x14ac:dyDescent="0.25">
      <c r="A1365" s="69">
        <v>2009</v>
      </c>
      <c r="B1365" s="70">
        <v>0</v>
      </c>
      <c r="C1365" s="84">
        <v>0.42234311000000002</v>
      </c>
      <c r="D1365" s="85">
        <v>8.1485626500000005E-2</v>
      </c>
      <c r="E1365" s="101">
        <v>0.36849059050541388</v>
      </c>
      <c r="F1365" s="84">
        <v>2.461926E-2</v>
      </c>
      <c r="G1365" s="85">
        <v>5.9058458500000001E-2</v>
      </c>
      <c r="H1365" s="101">
        <v>6.2528707248895019E-2</v>
      </c>
      <c r="I1365" s="84">
        <v>2.2097450000000001E-2</v>
      </c>
      <c r="J1365" s="85">
        <v>0.67713818999999997</v>
      </c>
      <c r="K1365" s="101">
        <v>2.197988254341861</v>
      </c>
      <c r="L1365" s="84">
        <v>1.5801579999999999E-2</v>
      </c>
      <c r="M1365" s="85">
        <v>8.9358935E-3</v>
      </c>
      <c r="N1365" s="101">
        <v>1.3854976609708228E-2</v>
      </c>
      <c r="O1365" s="84">
        <v>6.1297467071935155E-4</v>
      </c>
      <c r="P1365" s="85">
        <v>8.5430352921310362E-4</v>
      </c>
      <c r="Q1365" s="101">
        <v>6.7389885209740236E-2</v>
      </c>
      <c r="R1365" s="84">
        <v>7.2521479229989872E-4</v>
      </c>
      <c r="S1365" s="85">
        <v>1.0107279635258358E-3</v>
      </c>
      <c r="T1365" s="101">
        <v>2.983807364321979E-3</v>
      </c>
      <c r="U1365" s="84">
        <v>3.0275099999999997E-4</v>
      </c>
      <c r="V1365" s="85">
        <v>1.653778945E-3</v>
      </c>
      <c r="W1365" s="101">
        <v>4.3053264005274306E-3</v>
      </c>
      <c r="X1365" s="84">
        <v>8.5902999999999994E-5</v>
      </c>
      <c r="Y1365" s="85">
        <v>2.1549402E-4</v>
      </c>
      <c r="Z1365" s="101">
        <v>6.2125943779678286E-4</v>
      </c>
      <c r="AA1365" s="84">
        <v>4.9204309999999998E-4</v>
      </c>
      <c r="AB1365" s="85">
        <v>7.1519198999999995E-4</v>
      </c>
      <c r="AC1365" s="101">
        <v>8.0142414508059361E-4</v>
      </c>
      <c r="AD1365" s="84">
        <v>2.2189780000000001E-4</v>
      </c>
      <c r="AE1365" s="85">
        <v>3.9663808E-4</v>
      </c>
      <c r="AF1365" s="101">
        <v>4.9700814437817326E-5</v>
      </c>
      <c r="AG1365" s="84">
        <v>9.5053170000000003E-4</v>
      </c>
      <c r="AH1365" s="85">
        <v>4.5279739750000002E-3</v>
      </c>
      <c r="AI1365" s="101">
        <v>1.3506171010581488E-2</v>
      </c>
      <c r="AJ1365" s="84">
        <v>9.3009300000000007E-3</v>
      </c>
      <c r="AK1365" s="85">
        <v>4.5954595000000003E-3</v>
      </c>
      <c r="AL1365" s="103">
        <v>4.5954595000000003E-3</v>
      </c>
    </row>
    <row r="1366" spans="1:38" x14ac:dyDescent="0.25">
      <c r="A1366" s="71">
        <v>2009</v>
      </c>
      <c r="B1366" s="72">
        <v>1</v>
      </c>
      <c r="C1366" s="89">
        <v>0.44560042999999999</v>
      </c>
      <c r="D1366" s="90">
        <v>8.4085630499999994E-2</v>
      </c>
      <c r="E1366" s="102">
        <v>0.3664017340860195</v>
      </c>
      <c r="F1366" s="89">
        <v>2.7929599999999999E-2</v>
      </c>
      <c r="G1366" s="90">
        <v>6.0496460500000002E-2</v>
      </c>
      <c r="H1366" s="102">
        <v>6.1729876719198766E-2</v>
      </c>
      <c r="I1366" s="89">
        <v>2.3023289999999998E-2</v>
      </c>
      <c r="J1366" s="90">
        <v>0.67909319899999998</v>
      </c>
      <c r="K1366" s="102">
        <v>2.19397017852063</v>
      </c>
      <c r="L1366" s="89">
        <v>1.5801579999999999E-2</v>
      </c>
      <c r="M1366" s="90">
        <v>8.9358935E-3</v>
      </c>
      <c r="N1366" s="102">
        <v>1.3847496009609847E-2</v>
      </c>
      <c r="O1366" s="89">
        <v>6.1297467071935155E-4</v>
      </c>
      <c r="P1366" s="90">
        <v>8.5430352921310362E-4</v>
      </c>
      <c r="Q1366" s="102">
        <v>6.6528968902178201E-2</v>
      </c>
      <c r="R1366" s="89">
        <v>7.2521479229989872E-4</v>
      </c>
      <c r="S1366" s="90">
        <v>1.0107279635258358E-3</v>
      </c>
      <c r="T1366" s="102">
        <v>2.9674440068525624E-3</v>
      </c>
      <c r="U1366" s="89">
        <v>3.4366760000000002E-4</v>
      </c>
      <c r="V1366" s="90">
        <v>1.671609565E-3</v>
      </c>
      <c r="W1366" s="102">
        <v>4.2503329328630081E-3</v>
      </c>
      <c r="X1366" s="89">
        <v>9.8575999999999999E-5</v>
      </c>
      <c r="Y1366" s="90">
        <v>2.2052274000000001E-4</v>
      </c>
      <c r="Z1366" s="102">
        <v>6.1332324371479686E-4</v>
      </c>
      <c r="AA1366" s="89">
        <v>5.591239E-4</v>
      </c>
      <c r="AB1366" s="90">
        <v>7.4422799999999999E-4</v>
      </c>
      <c r="AC1366" s="102">
        <v>7.9118601957152521E-4</v>
      </c>
      <c r="AD1366" s="89">
        <v>2.515843E-4</v>
      </c>
      <c r="AE1366" s="90">
        <v>4.0970825500000001E-4</v>
      </c>
      <c r="AF1366" s="102">
        <v>4.9065825052100131E-5</v>
      </c>
      <c r="AG1366" s="89">
        <v>1.0783015E-3</v>
      </c>
      <c r="AH1366" s="90">
        <v>4.5838254399999997E-3</v>
      </c>
      <c r="AI1366" s="102">
        <v>1.3333635011494685E-2</v>
      </c>
      <c r="AJ1366" s="89">
        <v>9.3009300000000007E-3</v>
      </c>
      <c r="AK1366" s="90">
        <v>4.5954595000000003E-3</v>
      </c>
      <c r="AL1366" s="104">
        <v>4.5954595000000003E-3</v>
      </c>
    </row>
    <row r="1367" spans="1:38" x14ac:dyDescent="0.25">
      <c r="A1367" s="71">
        <v>2009</v>
      </c>
      <c r="B1367" s="72">
        <v>2</v>
      </c>
      <c r="C1367" s="89">
        <v>0.47315063000000002</v>
      </c>
      <c r="D1367" s="90">
        <v>8.7102684E-2</v>
      </c>
      <c r="E1367" s="102">
        <v>0.36855561204405451</v>
      </c>
      <c r="F1367" s="89">
        <v>3.1719249999999997E-2</v>
      </c>
      <c r="G1367" s="90">
        <v>6.2109188500000002E-2</v>
      </c>
      <c r="H1367" s="102">
        <v>6.2549184039656272E-2</v>
      </c>
      <c r="I1367" s="89">
        <v>2.4165160000000002E-2</v>
      </c>
      <c r="J1367" s="90">
        <v>0.68139284749999995</v>
      </c>
      <c r="K1367" s="102">
        <v>2.1985316693356509</v>
      </c>
      <c r="L1367" s="89">
        <v>1.5801579999999999E-2</v>
      </c>
      <c r="M1367" s="90">
        <v>8.9358935E-3</v>
      </c>
      <c r="N1367" s="102">
        <v>1.3855998143484115E-2</v>
      </c>
      <c r="O1367" s="89">
        <v>6.1297467071935155E-4</v>
      </c>
      <c r="P1367" s="90">
        <v>8.5430352921310362E-4</v>
      </c>
      <c r="Q1367" s="102">
        <v>6.7412064085115103E-2</v>
      </c>
      <c r="R1367" s="89">
        <v>7.2521479229989872E-4</v>
      </c>
      <c r="S1367" s="90">
        <v>1.0107279635258358E-3</v>
      </c>
      <c r="T1367" s="102">
        <v>2.9842528235171327E-3</v>
      </c>
      <c r="U1367" s="89">
        <v>3.8981569999999998E-4</v>
      </c>
      <c r="V1367" s="90">
        <v>1.69123996E-3</v>
      </c>
      <c r="W1367" s="102">
        <v>4.3067384006764001E-3</v>
      </c>
      <c r="X1367" s="89">
        <v>1.1143889999999999E-4</v>
      </c>
      <c r="Y1367" s="90">
        <v>2.2616661E-4</v>
      </c>
      <c r="Z1367" s="102">
        <v>6.2146269857920136E-4</v>
      </c>
      <c r="AA1367" s="89">
        <v>6.3451549999999995E-4</v>
      </c>
      <c r="AB1367" s="90">
        <v>7.7611301999999996E-4</v>
      </c>
      <c r="AC1367" s="102">
        <v>8.016883562402021E-4</v>
      </c>
      <c r="AD1367" s="89">
        <v>2.8555719999999999E-4</v>
      </c>
      <c r="AE1367" s="90">
        <v>4.2408525999999998E-4</v>
      </c>
      <c r="AF1367" s="102">
        <v>4.9717111105254227E-5</v>
      </c>
      <c r="AG1367" s="89">
        <v>1.2247740000000001E-3</v>
      </c>
      <c r="AH1367" s="90">
        <v>4.6454528350000001E-3</v>
      </c>
      <c r="AI1367" s="102">
        <v>1.3510603983338795E-2</v>
      </c>
      <c r="AJ1367" s="89">
        <v>9.3009300000000007E-3</v>
      </c>
      <c r="AK1367" s="90">
        <v>4.5954595000000003E-3</v>
      </c>
      <c r="AL1367" s="104">
        <v>4.5954595000000003E-3</v>
      </c>
    </row>
    <row r="1368" spans="1:38" x14ac:dyDescent="0.25">
      <c r="A1368" s="71">
        <v>2009</v>
      </c>
      <c r="B1368" s="72">
        <v>3</v>
      </c>
      <c r="C1368" s="89">
        <v>0.50058332000000005</v>
      </c>
      <c r="D1368" s="90">
        <v>9.0059213999999999E-2</v>
      </c>
      <c r="E1368" s="102">
        <v>0.36971326843321961</v>
      </c>
      <c r="F1368" s="89">
        <v>3.539287E-2</v>
      </c>
      <c r="G1368" s="90">
        <v>6.3640361500000006E-2</v>
      </c>
      <c r="H1368" s="102">
        <v>6.2990803293130587E-2</v>
      </c>
      <c r="I1368" s="89">
        <v>2.509397E-2</v>
      </c>
      <c r="J1368" s="90">
        <v>0.683474044</v>
      </c>
      <c r="K1368" s="102">
        <v>2.2008700795684768</v>
      </c>
      <c r="L1368" s="89">
        <v>1.5801579999999999E-2</v>
      </c>
      <c r="M1368" s="90">
        <v>8.9358935E-3</v>
      </c>
      <c r="N1368" s="102">
        <v>1.3860299361759715E-2</v>
      </c>
      <c r="O1368" s="89">
        <v>6.1297467071935155E-4</v>
      </c>
      <c r="P1368" s="90">
        <v>8.5430352921310362E-4</v>
      </c>
      <c r="Q1368" s="102">
        <v>6.7887997443678669E-2</v>
      </c>
      <c r="R1368" s="89">
        <v>7.2521479229989872E-4</v>
      </c>
      <c r="S1368" s="90">
        <v>1.0107279635258358E-3</v>
      </c>
      <c r="T1368" s="102">
        <v>2.993306161145647E-3</v>
      </c>
      <c r="U1368" s="89">
        <v>4.3552080000000001E-4</v>
      </c>
      <c r="V1368" s="90">
        <v>1.7101567299999999E-3</v>
      </c>
      <c r="W1368" s="102">
        <v>4.3371558202306539E-3</v>
      </c>
      <c r="X1368" s="89">
        <v>1.239003E-4</v>
      </c>
      <c r="Y1368" s="90">
        <v>2.3142066E-4</v>
      </c>
      <c r="Z1368" s="102">
        <v>6.2585152513463431E-4</v>
      </c>
      <c r="AA1368" s="89">
        <v>7.0869729999999999E-4</v>
      </c>
      <c r="AB1368" s="90">
        <v>8.0689026000000004E-4</v>
      </c>
      <c r="AC1368" s="102">
        <v>8.0734916989904574E-4</v>
      </c>
      <c r="AD1368" s="89">
        <v>3.1890169999999998E-4</v>
      </c>
      <c r="AE1368" s="90">
        <v>4.3788584499999998E-4</v>
      </c>
      <c r="AF1368" s="102">
        <v>5.0068171992155702E-5</v>
      </c>
      <c r="AG1368" s="89">
        <v>1.3669356000000001E-3</v>
      </c>
      <c r="AH1368" s="90">
        <v>4.7047634050000004E-3</v>
      </c>
      <c r="AI1368" s="102">
        <v>1.3606017734073316E-2</v>
      </c>
      <c r="AJ1368" s="89">
        <v>9.3009300000000007E-3</v>
      </c>
      <c r="AK1368" s="90">
        <v>4.5954595000000003E-3</v>
      </c>
      <c r="AL1368" s="104">
        <v>4.5954595000000003E-3</v>
      </c>
    </row>
    <row r="1369" spans="1:38" x14ac:dyDescent="0.25">
      <c r="A1369" s="71">
        <v>2009</v>
      </c>
      <c r="B1369" s="72">
        <v>4</v>
      </c>
      <c r="C1369" s="89">
        <v>0.52811748999999997</v>
      </c>
      <c r="D1369" s="90">
        <v>9.3006799500000001E-2</v>
      </c>
      <c r="E1369" s="102">
        <v>0.65313734797337564</v>
      </c>
      <c r="F1369" s="89">
        <v>3.9090159999999999E-2</v>
      </c>
      <c r="G1369" s="90">
        <v>6.5127824500000001E-2</v>
      </c>
      <c r="H1369" s="102">
        <v>9.3059809134705407E-2</v>
      </c>
      <c r="I1369" s="89">
        <v>2.6098650000000001E-2</v>
      </c>
      <c r="J1369" s="90">
        <v>0.68544062400000005</v>
      </c>
      <c r="K1369" s="102">
        <v>2.3135419703681008</v>
      </c>
      <c r="L1369" s="89">
        <v>1.5801579999999999E-2</v>
      </c>
      <c r="M1369" s="90">
        <v>8.9358935E-3</v>
      </c>
      <c r="N1369" s="102">
        <v>2.1481252157800397E-2</v>
      </c>
      <c r="O1369" s="89">
        <v>6.1297467071935155E-4</v>
      </c>
      <c r="P1369" s="90">
        <v>8.5430352921310362E-4</v>
      </c>
      <c r="Q1369" s="102">
        <v>0.10029475463175756</v>
      </c>
      <c r="R1369" s="89">
        <v>7.2521479229989872E-4</v>
      </c>
      <c r="S1369" s="90">
        <v>1.0107279635258358E-3</v>
      </c>
      <c r="T1369" s="102">
        <v>3.0140794080429439E-3</v>
      </c>
      <c r="U1369" s="89">
        <v>4.8064890000000001E-4</v>
      </c>
      <c r="V1369" s="90">
        <v>1.728336385E-3</v>
      </c>
      <c r="W1369" s="102">
        <v>6.4075237017743947E-3</v>
      </c>
      <c r="X1369" s="89">
        <v>1.3647250000000001E-4</v>
      </c>
      <c r="Y1369" s="90">
        <v>2.3673748500000001E-4</v>
      </c>
      <c r="Z1369" s="102">
        <v>9.2460477356167271E-4</v>
      </c>
      <c r="AA1369" s="89">
        <v>7.8080770000000003E-4</v>
      </c>
      <c r="AB1369" s="90">
        <v>8.3644954499999995E-4</v>
      </c>
      <c r="AC1369" s="102">
        <v>1.1927409777051448E-3</v>
      </c>
      <c r="AD1369" s="89">
        <v>3.521156E-4</v>
      </c>
      <c r="AE1369" s="90">
        <v>4.5125000500000003E-4</v>
      </c>
      <c r="AF1369" s="102">
        <v>7.3968478839464547E-5</v>
      </c>
      <c r="AG1369" s="89">
        <v>1.5085748E-3</v>
      </c>
      <c r="AH1369" s="90">
        <v>4.7619027250000003E-3</v>
      </c>
      <c r="AI1369" s="102">
        <v>2.0100940014413059E-2</v>
      </c>
      <c r="AJ1369" s="89">
        <v>9.3009300000000007E-3</v>
      </c>
      <c r="AK1369" s="90">
        <v>4.5954595000000003E-3</v>
      </c>
      <c r="AL1369" s="104">
        <v>4.5954595000000003E-3</v>
      </c>
    </row>
    <row r="1370" spans="1:38" x14ac:dyDescent="0.25">
      <c r="A1370" s="71">
        <v>2009</v>
      </c>
      <c r="B1370" s="72">
        <v>5</v>
      </c>
      <c r="C1370" s="89">
        <v>0.55574424</v>
      </c>
      <c r="D1370" s="90">
        <v>9.5941561499999994E-2</v>
      </c>
      <c r="E1370" s="102">
        <v>0.65650618327919719</v>
      </c>
      <c r="F1370" s="89">
        <v>4.2671870000000001E-2</v>
      </c>
      <c r="G1370" s="90">
        <v>6.6560114500000003E-2</v>
      </c>
      <c r="H1370" s="102">
        <v>9.4345095493770306E-2</v>
      </c>
      <c r="I1370" s="89">
        <v>2.7024490000000002E-2</v>
      </c>
      <c r="J1370" s="90">
        <v>0.68722495149999996</v>
      </c>
      <c r="K1370" s="102">
        <v>2.3203456340476079</v>
      </c>
      <c r="L1370" s="89">
        <v>1.5801579999999999E-2</v>
      </c>
      <c r="M1370" s="90">
        <v>8.9358935E-3</v>
      </c>
      <c r="N1370" s="102">
        <v>2.1493861400123146E-2</v>
      </c>
      <c r="O1370" s="89">
        <v>6.1297467071935155E-4</v>
      </c>
      <c r="P1370" s="90">
        <v>8.5430352921310362E-4</v>
      </c>
      <c r="Q1370" s="102">
        <v>0.10167958920347116</v>
      </c>
      <c r="R1370" s="89">
        <v>7.2521479229989872E-4</v>
      </c>
      <c r="S1370" s="90">
        <v>1.0107279635258358E-3</v>
      </c>
      <c r="T1370" s="102">
        <v>3.0404191108740976E-3</v>
      </c>
      <c r="U1370" s="89">
        <v>5.2430429999999995E-4</v>
      </c>
      <c r="V1370" s="90">
        <v>1.74611134E-3</v>
      </c>
      <c r="W1370" s="102">
        <v>6.4960110206283032E-3</v>
      </c>
      <c r="X1370" s="89">
        <v>1.4917509999999999E-4</v>
      </c>
      <c r="Y1370" s="90">
        <v>2.4173916E-4</v>
      </c>
      <c r="Z1370" s="102">
        <v>9.3737555594609011E-4</v>
      </c>
      <c r="AA1370" s="89">
        <v>8.5333659999999999E-4</v>
      </c>
      <c r="AB1370" s="90">
        <v>8.6522956500000004E-4</v>
      </c>
      <c r="AC1370" s="102">
        <v>1.2092124516410526E-3</v>
      </c>
      <c r="AD1370" s="89">
        <v>3.8454100000000002E-4</v>
      </c>
      <c r="AE1370" s="90">
        <v>4.6423135000000002E-4</v>
      </c>
      <c r="AF1370" s="102">
        <v>7.4989967329228678E-5</v>
      </c>
      <c r="AG1370" s="89">
        <v>1.6460633E-3</v>
      </c>
      <c r="AH1370" s="90">
        <v>4.8174737800000004E-3</v>
      </c>
      <c r="AI1370" s="102">
        <v>2.0378521873030495E-2</v>
      </c>
      <c r="AJ1370" s="89">
        <v>9.3009300000000007E-3</v>
      </c>
      <c r="AK1370" s="90">
        <v>4.5954595000000003E-3</v>
      </c>
      <c r="AL1370" s="104">
        <v>4.5954595000000003E-3</v>
      </c>
    </row>
    <row r="1371" spans="1:38" x14ac:dyDescent="0.25">
      <c r="A1371" s="71">
        <v>2009</v>
      </c>
      <c r="B1371" s="72">
        <v>6</v>
      </c>
      <c r="C1371" s="89">
        <v>0.58371677</v>
      </c>
      <c r="D1371" s="90">
        <v>9.8914783500000006E-2</v>
      </c>
      <c r="E1371" s="102">
        <v>0.66030094167707098</v>
      </c>
      <c r="F1371" s="89">
        <v>4.6196229999999998E-2</v>
      </c>
      <c r="G1371" s="90">
        <v>6.7973120499999998E-2</v>
      </c>
      <c r="H1371" s="102">
        <v>9.5792505151843482E-2</v>
      </c>
      <c r="I1371" s="89">
        <v>2.7919079999999999E-2</v>
      </c>
      <c r="J1371" s="90">
        <v>0.68886603950000003</v>
      </c>
      <c r="K1371" s="102">
        <v>2.3280144710140847</v>
      </c>
      <c r="L1371" s="89">
        <v>1.5801579999999999E-2</v>
      </c>
      <c r="M1371" s="90">
        <v>8.9358935E-3</v>
      </c>
      <c r="N1371" s="102">
        <v>2.1508154283228539E-2</v>
      </c>
      <c r="O1371" s="89">
        <v>6.1297467071935155E-4</v>
      </c>
      <c r="P1371" s="90">
        <v>8.5430352921310362E-4</v>
      </c>
      <c r="Q1371" s="102">
        <v>0.1032399692133957</v>
      </c>
      <c r="R1371" s="89">
        <v>7.2521479229989872E-4</v>
      </c>
      <c r="S1371" s="90">
        <v>1.0107279635258358E-3</v>
      </c>
      <c r="T1371" s="102">
        <v>3.0700938925927422E-3</v>
      </c>
      <c r="U1371" s="89">
        <v>5.6879939999999996E-4</v>
      </c>
      <c r="V1371" s="90">
        <v>1.7633889700000001E-3</v>
      </c>
      <c r="W1371" s="102">
        <v>6.5956815052422377E-3</v>
      </c>
      <c r="X1371" s="89">
        <v>1.6224499999999999E-4</v>
      </c>
      <c r="Y1371" s="90">
        <v>2.4660742500000002E-4</v>
      </c>
      <c r="Z1371" s="102">
        <v>9.5175664722088658E-4</v>
      </c>
      <c r="AA1371" s="89">
        <v>9.2389489999999996E-4</v>
      </c>
      <c r="AB1371" s="90">
        <v>8.9335546499999996E-4</v>
      </c>
      <c r="AC1371" s="102">
        <v>1.22776712396783E-3</v>
      </c>
      <c r="AD1371" s="89">
        <v>4.1586550000000003E-4</v>
      </c>
      <c r="AE1371" s="90">
        <v>4.7674008999999999E-4</v>
      </c>
      <c r="AF1371" s="102">
        <v>7.6140546441265066E-5</v>
      </c>
      <c r="AG1371" s="89">
        <v>1.7842114000000001E-3</v>
      </c>
      <c r="AH1371" s="90">
        <v>4.8718006149999996E-3</v>
      </c>
      <c r="AI1371" s="102">
        <v>2.0691213708816367E-2</v>
      </c>
      <c r="AJ1371" s="89">
        <v>9.3009300000000007E-3</v>
      </c>
      <c r="AK1371" s="90">
        <v>4.5954595000000003E-3</v>
      </c>
      <c r="AL1371" s="104">
        <v>4.5954595000000003E-3</v>
      </c>
    </row>
    <row r="1372" spans="1:38" x14ac:dyDescent="0.25">
      <c r="A1372" s="71">
        <v>2009</v>
      </c>
      <c r="B1372" s="72">
        <v>7</v>
      </c>
      <c r="C1372" s="89">
        <v>0.61182696000000003</v>
      </c>
      <c r="D1372" s="90">
        <v>0.101911827</v>
      </c>
      <c r="E1372" s="102">
        <v>0.66442838103432</v>
      </c>
      <c r="F1372" s="89">
        <v>4.9738770000000002E-2</v>
      </c>
      <c r="G1372" s="90">
        <v>6.9338042500000002E-2</v>
      </c>
      <c r="H1372" s="102">
        <v>9.7366754822739821E-2</v>
      </c>
      <c r="I1372" s="89">
        <v>2.881367E-2</v>
      </c>
      <c r="J1372" s="90">
        <v>0.69037402000000003</v>
      </c>
      <c r="K1372" s="102">
        <v>2.3363538224054103</v>
      </c>
      <c r="L1372" s="89">
        <v>1.5801579999999999E-2</v>
      </c>
      <c r="M1372" s="90">
        <v>8.9358935E-3</v>
      </c>
      <c r="N1372" s="102">
        <v>2.1523612035762502E-2</v>
      </c>
      <c r="O1372" s="89">
        <v>6.1297467071935155E-4</v>
      </c>
      <c r="P1372" s="90">
        <v>8.5430352921310362E-4</v>
      </c>
      <c r="Q1372" s="102">
        <v>0.10493659612751641</v>
      </c>
      <c r="R1372" s="89">
        <v>7.2521479229989872E-4</v>
      </c>
      <c r="S1372" s="90">
        <v>1.0107279635258358E-3</v>
      </c>
      <c r="T1372" s="102">
        <v>3.1023629924568316E-3</v>
      </c>
      <c r="U1372" s="89">
        <v>6.115653E-4</v>
      </c>
      <c r="V1372" s="90">
        <v>1.7803439949999999E-3</v>
      </c>
      <c r="W1372" s="102">
        <v>6.7040573220752703E-3</v>
      </c>
      <c r="X1372" s="89">
        <v>1.7381699999999999E-4</v>
      </c>
      <c r="Y1372" s="90">
        <v>2.5140033000000002E-4</v>
      </c>
      <c r="Z1372" s="102">
        <v>9.6739900986985946E-4</v>
      </c>
      <c r="AA1372" s="89">
        <v>9.9477539999999996E-4</v>
      </c>
      <c r="AB1372" s="90">
        <v>9.2108812499999996E-4</v>
      </c>
      <c r="AC1372" s="102">
        <v>1.2479432901818762E-3</v>
      </c>
      <c r="AD1372" s="89">
        <v>4.4816019999999998E-4</v>
      </c>
      <c r="AE1372" s="90">
        <v>4.8922180000000003E-4</v>
      </c>
      <c r="AF1372" s="102">
        <v>7.7391741465701301E-5</v>
      </c>
      <c r="AG1372" s="89">
        <v>1.9193393E-3</v>
      </c>
      <c r="AH1372" s="90">
        <v>4.9251085900000003E-3</v>
      </c>
      <c r="AI1372" s="102">
        <v>2.1031224578608732E-2</v>
      </c>
      <c r="AJ1372" s="89">
        <v>9.3009300000000007E-3</v>
      </c>
      <c r="AK1372" s="90">
        <v>4.5954595000000003E-3</v>
      </c>
      <c r="AL1372" s="104">
        <v>4.5954595000000003E-3</v>
      </c>
    </row>
    <row r="1373" spans="1:38" x14ac:dyDescent="0.25">
      <c r="A1373" s="71">
        <v>2009</v>
      </c>
      <c r="B1373" s="72">
        <v>8</v>
      </c>
      <c r="C1373" s="89">
        <v>0.64038249000000003</v>
      </c>
      <c r="D1373" s="90">
        <v>0.1049662455</v>
      </c>
      <c r="E1373" s="102">
        <v>0.6678433774700816</v>
      </c>
      <c r="F1373" s="89">
        <v>5.3268250000000003E-2</v>
      </c>
      <c r="G1373" s="90">
        <v>7.0703040999999994E-2</v>
      </c>
      <c r="H1373" s="102">
        <v>9.9050170501834803E-2</v>
      </c>
      <c r="I1373" s="89">
        <v>2.9592239999999999E-2</v>
      </c>
      <c r="J1373" s="90">
        <v>0.69176579849999997</v>
      </c>
      <c r="K1373" s="102">
        <v>2.3431336715942197</v>
      </c>
      <c r="L1373" s="89">
        <v>1.5801579999999999E-2</v>
      </c>
      <c r="M1373" s="90">
        <v>8.9358935E-3</v>
      </c>
      <c r="N1373" s="102">
        <v>2.1540461665668548E-2</v>
      </c>
      <c r="O1373" s="89">
        <v>6.1297467071935155E-4</v>
      </c>
      <c r="P1373" s="90">
        <v>8.5430352921310362E-4</v>
      </c>
      <c r="Q1373" s="102">
        <v>0.10675082798963416</v>
      </c>
      <c r="R1373" s="89">
        <v>7.2521479229989872E-4</v>
      </c>
      <c r="S1373" s="90">
        <v>1.0107279635258358E-3</v>
      </c>
      <c r="T1373" s="102">
        <v>3.1374260709466709E-3</v>
      </c>
      <c r="U1373" s="89">
        <v>6.5488030000000004E-4</v>
      </c>
      <c r="V1373" s="90">
        <v>1.7970594550000001E-3</v>
      </c>
      <c r="W1373" s="102">
        <v>6.8199755252273059E-3</v>
      </c>
      <c r="X1373" s="89">
        <v>1.8688679999999999E-4</v>
      </c>
      <c r="Y1373" s="90">
        <v>2.5627625999999999E-4</v>
      </c>
      <c r="Z1373" s="102">
        <v>9.8412336082422201E-4</v>
      </c>
      <c r="AA1373" s="89">
        <v>1.0641533999999999E-3</v>
      </c>
      <c r="AB1373" s="90">
        <v>9.4838809500000004E-4</v>
      </c>
      <c r="AC1373" s="102">
        <v>1.2695184546778647E-3</v>
      </c>
      <c r="AD1373" s="89">
        <v>4.7922349999999998E-4</v>
      </c>
      <c r="AE1373" s="90">
        <v>5.0147514999999998E-4</v>
      </c>
      <c r="AF1373" s="102">
        <v>7.8729847051980476E-5</v>
      </c>
      <c r="AG1373" s="89">
        <v>2.0542870000000001E-3</v>
      </c>
      <c r="AH1373" s="90">
        <v>4.9777949199999996E-3</v>
      </c>
      <c r="AI1373" s="102">
        <v>2.1394836208527224E-2</v>
      </c>
      <c r="AJ1373" s="89">
        <v>9.3009300000000007E-3</v>
      </c>
      <c r="AK1373" s="90">
        <v>4.5954595000000003E-3</v>
      </c>
      <c r="AL1373" s="104">
        <v>4.5954595000000003E-3</v>
      </c>
    </row>
    <row r="1374" spans="1:38" x14ac:dyDescent="0.25">
      <c r="A1374" s="71">
        <v>2009</v>
      </c>
      <c r="B1374" s="72">
        <v>9</v>
      </c>
      <c r="C1374" s="89">
        <v>0.66929685000000005</v>
      </c>
      <c r="D1374" s="90">
        <v>0.10812182400000001</v>
      </c>
      <c r="E1374" s="102">
        <v>0.67269443405979668</v>
      </c>
      <c r="F1374" s="89">
        <v>5.6700689999999998E-2</v>
      </c>
      <c r="G1374" s="90">
        <v>7.2078378999999998E-2</v>
      </c>
      <c r="H1374" s="102">
        <v>0.10090023951643062</v>
      </c>
      <c r="I1374" s="89">
        <v>3.0386819999999998E-2</v>
      </c>
      <c r="J1374" s="90">
        <v>0.69309350400000003</v>
      </c>
      <c r="K1374" s="102">
        <v>2.3529339398805855</v>
      </c>
      <c r="L1374" s="89">
        <v>1.5801579999999999E-2</v>
      </c>
      <c r="M1374" s="90">
        <v>8.9358935E-3</v>
      </c>
      <c r="N1374" s="102">
        <v>2.1558686702922963E-2</v>
      </c>
      <c r="O1374" s="89">
        <v>6.1297467071935155E-4</v>
      </c>
      <c r="P1374" s="90">
        <v>8.5430352921310362E-4</v>
      </c>
      <c r="Q1374" s="102">
        <v>0.10874465606116632</v>
      </c>
      <c r="R1374" s="89">
        <v>7.2521479229989872E-4</v>
      </c>
      <c r="S1374" s="90">
        <v>1.0107279635258358E-3</v>
      </c>
      <c r="T1374" s="102">
        <v>3.1753539935149518E-3</v>
      </c>
      <c r="U1374" s="89">
        <v>6.9735529999999997E-4</v>
      </c>
      <c r="V1374" s="90">
        <v>1.8138503350000001E-3</v>
      </c>
      <c r="W1374" s="102">
        <v>6.9473566537315819E-3</v>
      </c>
      <c r="X1374" s="89">
        <v>1.983283E-4</v>
      </c>
      <c r="Y1374" s="90">
        <v>2.6099083499999998E-4</v>
      </c>
      <c r="Z1374" s="102">
        <v>1.0025045164817467E-3</v>
      </c>
      <c r="AA1374" s="89">
        <v>1.1343513999999999E-3</v>
      </c>
      <c r="AB1374" s="90">
        <v>9.7540486500000004E-4</v>
      </c>
      <c r="AC1374" s="102">
        <v>1.293230289211759E-3</v>
      </c>
      <c r="AD1374" s="89">
        <v>5.1112659999999997E-4</v>
      </c>
      <c r="AE1374" s="90">
        <v>5.1372549999999999E-4</v>
      </c>
      <c r="AF1374" s="102">
        <v>8.0200322632779065E-5</v>
      </c>
      <c r="AG1374" s="89">
        <v>2.1893405999999999E-3</v>
      </c>
      <c r="AH1374" s="90">
        <v>5.0301913600000001E-3</v>
      </c>
      <c r="AI1374" s="102">
        <v>2.1794435069670742E-2</v>
      </c>
      <c r="AJ1374" s="89">
        <v>9.3009300000000007E-3</v>
      </c>
      <c r="AK1374" s="90">
        <v>4.5954595000000003E-3</v>
      </c>
      <c r="AL1374" s="104">
        <v>4.5954595000000003E-3</v>
      </c>
    </row>
    <row r="1375" spans="1:38" x14ac:dyDescent="0.25">
      <c r="A1375" s="71">
        <v>2009</v>
      </c>
      <c r="B1375" s="72">
        <v>10</v>
      </c>
      <c r="C1375" s="89">
        <v>0.69869614000000002</v>
      </c>
      <c r="D1375" s="90">
        <v>0.11136122699999999</v>
      </c>
      <c r="E1375" s="102">
        <v>0.67789139598693682</v>
      </c>
      <c r="F1375" s="89">
        <v>6.0166879999999999E-2</v>
      </c>
      <c r="G1375" s="90">
        <v>7.3434795999999997E-2</v>
      </c>
      <c r="H1375" s="102">
        <v>0.10288261979137034</v>
      </c>
      <c r="I1375" s="89">
        <v>3.117843E-2</v>
      </c>
      <c r="J1375" s="90">
        <v>0.69427254849999998</v>
      </c>
      <c r="K1375" s="102">
        <v>2.3634352015781088</v>
      </c>
      <c r="L1375" s="89">
        <v>1.5801579999999999E-2</v>
      </c>
      <c r="M1375" s="90">
        <v>8.9358935E-3</v>
      </c>
      <c r="N1375" s="102">
        <v>2.1578237598043504E-2</v>
      </c>
      <c r="O1375" s="89">
        <v>6.1297467071935155E-4</v>
      </c>
      <c r="P1375" s="90">
        <v>8.5430352921310362E-4</v>
      </c>
      <c r="Q1375" s="102">
        <v>0.1108809984679594</v>
      </c>
      <c r="R1375" s="89">
        <v>7.2521479229989872E-4</v>
      </c>
      <c r="S1375" s="90">
        <v>1.0107279635258358E-3</v>
      </c>
      <c r="T1375" s="102">
        <v>3.2159886793698858E-3</v>
      </c>
      <c r="U1375" s="89">
        <v>7.4056920000000002E-4</v>
      </c>
      <c r="V1375" s="90">
        <v>1.830559075E-3</v>
      </c>
      <c r="W1375" s="102">
        <v>7.0838458049498716E-3</v>
      </c>
      <c r="X1375" s="89">
        <v>2.1024229999999999E-4</v>
      </c>
      <c r="Y1375" s="90">
        <v>2.6580800999999999E-4</v>
      </c>
      <c r="Z1375" s="102">
        <v>1.0222002096958159E-3</v>
      </c>
      <c r="AA1375" s="89">
        <v>1.2037093E-3</v>
      </c>
      <c r="AB1375" s="90">
        <v>1.0027858350000001E-3</v>
      </c>
      <c r="AC1375" s="102">
        <v>1.3186401437198069E-3</v>
      </c>
      <c r="AD1375" s="89">
        <v>5.4153179999999999E-4</v>
      </c>
      <c r="AE1375" s="90">
        <v>5.2596393999999999E-4</v>
      </c>
      <c r="AF1375" s="102">
        <v>8.1776046068233278E-5</v>
      </c>
      <c r="AG1375" s="89">
        <v>2.3228763999999999E-3</v>
      </c>
      <c r="AH1375" s="90">
        <v>5.0828148850000001E-3</v>
      </c>
      <c r="AI1375" s="102">
        <v>2.2222650386431477E-2</v>
      </c>
      <c r="AJ1375" s="89">
        <v>9.3009300000000007E-3</v>
      </c>
      <c r="AK1375" s="90">
        <v>4.5954595000000003E-3</v>
      </c>
      <c r="AL1375" s="104">
        <v>4.5954595000000003E-3</v>
      </c>
    </row>
    <row r="1376" spans="1:38" x14ac:dyDescent="0.25">
      <c r="A1376" s="71">
        <v>2009</v>
      </c>
      <c r="B1376" s="72">
        <v>11</v>
      </c>
      <c r="C1376" s="89">
        <v>0.72876984</v>
      </c>
      <c r="D1376" s="90">
        <v>0.114716412</v>
      </c>
      <c r="E1376" s="102">
        <v>0.68344057413213888</v>
      </c>
      <c r="F1376" s="89">
        <v>6.3607410000000003E-2</v>
      </c>
      <c r="G1376" s="90">
        <v>7.4798000500000003E-2</v>
      </c>
      <c r="H1376" s="102">
        <v>0.10499894106788323</v>
      </c>
      <c r="I1376" s="89">
        <v>3.1910180000000003E-2</v>
      </c>
      <c r="J1376" s="90">
        <v>0.6954098715</v>
      </c>
      <c r="K1376" s="102">
        <v>2.3746349868997179</v>
      </c>
      <c r="L1376" s="89">
        <v>1.5801579999999999E-2</v>
      </c>
      <c r="M1376" s="90">
        <v>8.9358935E-3</v>
      </c>
      <c r="N1376" s="102">
        <v>2.15989980991321E-2</v>
      </c>
      <c r="O1376" s="89">
        <v>6.1297467071935155E-4</v>
      </c>
      <c r="P1376" s="90">
        <v>8.5430352921310362E-4</v>
      </c>
      <c r="Q1376" s="102">
        <v>0.11316181244484881</v>
      </c>
      <c r="R1376" s="89">
        <v>7.2521479229989872E-4</v>
      </c>
      <c r="S1376" s="90">
        <v>1.0107279635258358E-3</v>
      </c>
      <c r="T1376" s="102">
        <v>3.2593792422349749E-3</v>
      </c>
      <c r="U1376" s="89">
        <v>7.830243E-4</v>
      </c>
      <c r="V1376" s="90">
        <v>1.84742251E-3</v>
      </c>
      <c r="W1376" s="102">
        <v>7.2295607671082843E-3</v>
      </c>
      <c r="X1376" s="89">
        <v>2.2318150000000001E-4</v>
      </c>
      <c r="Y1376" s="90">
        <v>2.7047961000000001E-4</v>
      </c>
      <c r="Z1376" s="102">
        <v>1.0432270194483486E-3</v>
      </c>
      <c r="AA1376" s="89">
        <v>1.2735155E-3</v>
      </c>
      <c r="AB1376" s="90">
        <v>1.030184145E-3</v>
      </c>
      <c r="AC1376" s="102">
        <v>1.3457645136144786E-3</v>
      </c>
      <c r="AD1376" s="89">
        <v>5.723042E-4</v>
      </c>
      <c r="AE1376" s="90">
        <v>5.3837273499999995E-4</v>
      </c>
      <c r="AF1376" s="102">
        <v>8.3458135446423947E-5</v>
      </c>
      <c r="AG1376" s="89">
        <v>2.4568602E-3</v>
      </c>
      <c r="AH1376" s="90">
        <v>5.1358870600000002E-3</v>
      </c>
      <c r="AI1376" s="102">
        <v>2.2679750782968251E-2</v>
      </c>
      <c r="AJ1376" s="89">
        <v>9.3009300000000007E-3</v>
      </c>
      <c r="AK1376" s="90">
        <v>4.5954595000000003E-3</v>
      </c>
      <c r="AL1376" s="104">
        <v>4.5954595000000003E-3</v>
      </c>
    </row>
    <row r="1377" spans="1:38" x14ac:dyDescent="0.25">
      <c r="A1377" s="71">
        <v>2009</v>
      </c>
      <c r="B1377" s="72">
        <v>12</v>
      </c>
      <c r="C1377" s="89">
        <v>0.75941245999999996</v>
      </c>
      <c r="D1377" s="90">
        <v>0.118219716</v>
      </c>
      <c r="E1377" s="102">
        <v>0.68936457727955913</v>
      </c>
      <c r="F1377" s="89">
        <v>6.7184659999999993E-2</v>
      </c>
      <c r="G1377" s="90">
        <v>7.6197926499999999E-2</v>
      </c>
      <c r="H1377" s="102">
        <v>0.10725819402607296</v>
      </c>
      <c r="I1377" s="89">
        <v>3.2654530000000001E-2</v>
      </c>
      <c r="J1377" s="90">
        <v>0.69641970600000003</v>
      </c>
      <c r="K1377" s="102">
        <v>2.3866049376200325</v>
      </c>
      <c r="L1377" s="89">
        <v>1.5801579999999999E-2</v>
      </c>
      <c r="M1377" s="90">
        <v>8.9358935E-3</v>
      </c>
      <c r="N1377" s="102">
        <v>2.1621307004421258E-2</v>
      </c>
      <c r="O1377" s="89">
        <v>6.1297467071935155E-4</v>
      </c>
      <c r="P1377" s="90">
        <v>8.5430352921310362E-4</v>
      </c>
      <c r="Q1377" s="102">
        <v>0.11559668480450486</v>
      </c>
      <c r="R1377" s="89">
        <v>7.2521479229989872E-4</v>
      </c>
      <c r="S1377" s="90">
        <v>1.0107279635258358E-3</v>
      </c>
      <c r="T1377" s="102">
        <v>3.3056968102872408E-3</v>
      </c>
      <c r="U1377" s="89">
        <v>8.2544960000000001E-4</v>
      </c>
      <c r="V1377" s="90">
        <v>1.86462586E-3</v>
      </c>
      <c r="W1377" s="102">
        <v>7.3851192742255328E-3</v>
      </c>
      <c r="X1377" s="89">
        <v>2.3483449999999999E-4</v>
      </c>
      <c r="Y1377" s="90">
        <v>2.7541205999999998E-4</v>
      </c>
      <c r="Z1377" s="102">
        <v>1.0656741598039829E-3</v>
      </c>
      <c r="AA1377" s="89">
        <v>1.3428237E-3</v>
      </c>
      <c r="AB1377" s="90">
        <v>1.0580326649999999E-3</v>
      </c>
      <c r="AC1377" s="102">
        <v>1.3747206251304694E-3</v>
      </c>
      <c r="AD1377" s="89">
        <v>6.0494610000000001E-4</v>
      </c>
      <c r="AE1377" s="90">
        <v>5.5086898000000003E-4</v>
      </c>
      <c r="AF1377" s="102">
        <v>8.5253875362704596E-5</v>
      </c>
      <c r="AG1377" s="89">
        <v>2.5923218000000001E-3</v>
      </c>
      <c r="AH1377" s="90">
        <v>5.18954506E-3</v>
      </c>
      <c r="AI1377" s="102">
        <v>2.316773376440381E-2</v>
      </c>
      <c r="AJ1377" s="89">
        <v>9.3009300000000007E-3</v>
      </c>
      <c r="AK1377" s="90">
        <v>4.5954595000000003E-3</v>
      </c>
      <c r="AL1377" s="104">
        <v>4.5954595000000003E-3</v>
      </c>
    </row>
    <row r="1378" spans="1:38" x14ac:dyDescent="0.25">
      <c r="A1378" s="71">
        <v>2009</v>
      </c>
      <c r="B1378" s="72">
        <v>13</v>
      </c>
      <c r="C1378" s="89">
        <v>0.79079275999999998</v>
      </c>
      <c r="D1378" s="90">
        <v>0.121883358</v>
      </c>
      <c r="E1378" s="102">
        <v>0.69352683032298745</v>
      </c>
      <c r="F1378" s="89">
        <v>7.0712129999999998E-2</v>
      </c>
      <c r="G1378" s="90">
        <v>7.7621976999999995E-2</v>
      </c>
      <c r="H1378" s="102">
        <v>0.10960804886339896</v>
      </c>
      <c r="I1378" s="89">
        <v>3.3333080000000001E-2</v>
      </c>
      <c r="J1378" s="90">
        <v>0.69740136900000005</v>
      </c>
      <c r="K1378" s="102">
        <v>2.3947826023847654</v>
      </c>
      <c r="L1378" s="89">
        <v>1.5801579999999999E-2</v>
      </c>
      <c r="M1378" s="90">
        <v>8.9358935E-3</v>
      </c>
      <c r="N1378" s="102">
        <v>2.1644935870774377E-2</v>
      </c>
      <c r="O1378" s="89">
        <v>6.1297467071935155E-4</v>
      </c>
      <c r="P1378" s="90">
        <v>8.5430352921310362E-4</v>
      </c>
      <c r="Q1378" s="102">
        <v>0.11812952515144726</v>
      </c>
      <c r="R1378" s="89">
        <v>7.2521479229989872E-4</v>
      </c>
      <c r="S1378" s="90">
        <v>1.0107279635258358E-3</v>
      </c>
      <c r="T1378" s="102">
        <v>3.3549786319667474E-3</v>
      </c>
      <c r="U1378" s="89">
        <v>8.6927179999999997E-4</v>
      </c>
      <c r="V1378" s="90">
        <v>1.8821261949999999E-3</v>
      </c>
      <c r="W1378" s="102">
        <v>7.5469266933783502E-3</v>
      </c>
      <c r="X1378" s="89">
        <v>2.4714540000000002E-4</v>
      </c>
      <c r="Y1378" s="90">
        <v>2.8047046499999999E-4</v>
      </c>
      <c r="Z1378" s="102">
        <v>1.0890216531728491E-3</v>
      </c>
      <c r="AA1378" s="89">
        <v>1.4127403000000001E-3</v>
      </c>
      <c r="AB1378" s="90">
        <v>1.086443445E-3</v>
      </c>
      <c r="AC1378" s="102">
        <v>1.4048387226122095E-3</v>
      </c>
      <c r="AD1378" s="89">
        <v>6.3630169999999995E-4</v>
      </c>
      <c r="AE1378" s="90">
        <v>5.6362604500000005E-4</v>
      </c>
      <c r="AF1378" s="102">
        <v>8.7121756506007396E-5</v>
      </c>
      <c r="AG1378" s="89">
        <v>2.7279945999999998E-3</v>
      </c>
      <c r="AH1378" s="90">
        <v>5.2444597900000002E-3</v>
      </c>
      <c r="AI1378" s="102">
        <v>2.3675303068851676E-2</v>
      </c>
      <c r="AJ1378" s="89">
        <v>9.3009300000000007E-3</v>
      </c>
      <c r="AK1378" s="90">
        <v>4.5954595000000003E-3</v>
      </c>
      <c r="AL1378" s="104">
        <v>4.5954595000000003E-3</v>
      </c>
    </row>
    <row r="1379" spans="1:38" x14ac:dyDescent="0.25">
      <c r="A1379" s="71">
        <v>2009</v>
      </c>
      <c r="B1379" s="72">
        <v>14</v>
      </c>
      <c r="C1379" s="89">
        <v>0.82308661999999999</v>
      </c>
      <c r="D1379" s="90">
        <v>0.12573416549999999</v>
      </c>
      <c r="E1379" s="102">
        <v>0.70018550758314635</v>
      </c>
      <c r="F1379" s="89">
        <v>7.4260300000000001E-2</v>
      </c>
      <c r="G1379" s="90">
        <v>7.9075727499999998E-2</v>
      </c>
      <c r="H1379" s="102">
        <v>0.11214818181785879</v>
      </c>
      <c r="I1379" s="89">
        <v>3.399344E-2</v>
      </c>
      <c r="J1379" s="90">
        <v>0.69829190100000005</v>
      </c>
      <c r="K1379" s="102">
        <v>2.4082342841428126</v>
      </c>
      <c r="L1379" s="89">
        <v>1.5801579999999999E-2</v>
      </c>
      <c r="M1379" s="90">
        <v>8.9358935E-3</v>
      </c>
      <c r="N1379" s="102">
        <v>2.1669912198365997E-2</v>
      </c>
      <c r="O1379" s="89">
        <v>6.1297467071935155E-4</v>
      </c>
      <c r="P1379" s="90">
        <v>8.5430352921310362E-4</v>
      </c>
      <c r="Q1379" s="102">
        <v>0.12086704822763832</v>
      </c>
      <c r="R1379" s="89">
        <v>7.2521479229989872E-4</v>
      </c>
      <c r="S1379" s="90">
        <v>1.0107279635258358E-3</v>
      </c>
      <c r="T1379" s="102">
        <v>3.4070439675035927E-3</v>
      </c>
      <c r="U1379" s="89">
        <v>9.126475E-4</v>
      </c>
      <c r="V1379" s="90">
        <v>1.8999937450000001E-3</v>
      </c>
      <c r="W1379" s="102">
        <v>7.7218163988537767E-3</v>
      </c>
      <c r="X1379" s="89">
        <v>2.603258E-4</v>
      </c>
      <c r="Y1379" s="90">
        <v>2.8551373499999998E-4</v>
      </c>
      <c r="Z1379" s="102">
        <v>1.114259295247942E-3</v>
      </c>
      <c r="AA1379" s="89">
        <v>1.4845263E-3</v>
      </c>
      <c r="AB1379" s="90">
        <v>1.115651835E-3</v>
      </c>
      <c r="AC1379" s="102">
        <v>1.4373970136775547E-3</v>
      </c>
      <c r="AD1379" s="89">
        <v>6.6781290000000003E-4</v>
      </c>
      <c r="AE1379" s="90">
        <v>5.7676989999999996E-4</v>
      </c>
      <c r="AF1379" s="102">
        <v>8.9140784969789992E-5</v>
      </c>
      <c r="AG1379" s="89">
        <v>2.8646474999999999E-3</v>
      </c>
      <c r="AH1379" s="90">
        <v>5.3008097350000002E-3</v>
      </c>
      <c r="AI1379" s="102">
        <v>2.422401088306303E-2</v>
      </c>
      <c r="AJ1379" s="89">
        <v>9.3009300000000007E-3</v>
      </c>
      <c r="AK1379" s="90">
        <v>4.5954595000000003E-3</v>
      </c>
      <c r="AL1379" s="104">
        <v>4.5954595000000003E-3</v>
      </c>
    </row>
    <row r="1380" spans="1:38" x14ac:dyDescent="0.25">
      <c r="A1380" s="71">
        <v>2009</v>
      </c>
      <c r="B1380" s="72">
        <v>15</v>
      </c>
      <c r="C1380" s="89">
        <v>0.85613636000000004</v>
      </c>
      <c r="D1380" s="90">
        <v>0.129810495</v>
      </c>
      <c r="E1380" s="102">
        <v>0.70718991632254558</v>
      </c>
      <c r="F1380" s="89">
        <v>7.7777669999999993E-2</v>
      </c>
      <c r="G1380" s="90">
        <v>8.0589473499999995E-2</v>
      </c>
      <c r="H1380" s="102">
        <v>0.11481977113223853</v>
      </c>
      <c r="I1380" s="89">
        <v>3.457495E-2</v>
      </c>
      <c r="J1380" s="90">
        <v>0.69912146050000001</v>
      </c>
      <c r="K1380" s="102">
        <v>2.4223929534406783</v>
      </c>
      <c r="L1380" s="89">
        <v>1.5801579999999999E-2</v>
      </c>
      <c r="M1380" s="90">
        <v>8.9358935E-3</v>
      </c>
      <c r="N1380" s="102">
        <v>2.1696227501976386E-2</v>
      </c>
      <c r="O1380" s="89">
        <v>6.1297467071935155E-4</v>
      </c>
      <c r="P1380" s="90">
        <v>8.5430352921310362E-4</v>
      </c>
      <c r="Q1380" s="102">
        <v>0.12374631710788865</v>
      </c>
      <c r="R1380" s="89">
        <v>7.2521479229989872E-4</v>
      </c>
      <c r="S1380" s="90">
        <v>1.0107279635258358E-3</v>
      </c>
      <c r="T1380" s="102">
        <v>3.4617992466681601E-3</v>
      </c>
      <c r="U1380" s="89">
        <v>9.5668109999999995E-4</v>
      </c>
      <c r="V1380" s="90">
        <v>1.918623415E-3</v>
      </c>
      <c r="W1380" s="102">
        <v>7.9057703353713812E-3</v>
      </c>
      <c r="X1380" s="89">
        <v>2.7263660000000002E-4</v>
      </c>
      <c r="Y1380" s="90">
        <v>2.9083297499999999E-4</v>
      </c>
      <c r="Z1380" s="102">
        <v>1.1408026359358493E-3</v>
      </c>
      <c r="AA1380" s="89">
        <v>1.5560215000000001E-3</v>
      </c>
      <c r="AB1380" s="90">
        <v>1.1457693599999999E-3</v>
      </c>
      <c r="AC1380" s="102">
        <v>1.4716359664948728E-3</v>
      </c>
      <c r="AD1380" s="89">
        <v>7.0053569999999998E-4</v>
      </c>
      <c r="AE1380" s="90">
        <v>5.9038034499999997E-4</v>
      </c>
      <c r="AF1380" s="102">
        <v>9.1264271656156323E-5</v>
      </c>
      <c r="AG1380" s="89">
        <v>3.0029086000000001E-3</v>
      </c>
      <c r="AH1380" s="90">
        <v>5.3589802449999996E-3</v>
      </c>
      <c r="AI1380" s="102">
        <v>2.4801062010094219E-2</v>
      </c>
      <c r="AJ1380" s="89">
        <v>9.3009300000000007E-3</v>
      </c>
      <c r="AK1380" s="90">
        <v>4.5954595000000003E-3</v>
      </c>
      <c r="AL1380" s="104">
        <v>4.5954595000000003E-3</v>
      </c>
    </row>
    <row r="1381" spans="1:38" x14ac:dyDescent="0.25">
      <c r="A1381" s="71">
        <v>2009</v>
      </c>
      <c r="B1381" s="72">
        <v>16</v>
      </c>
      <c r="C1381" s="89">
        <v>0.89014987999999995</v>
      </c>
      <c r="D1381" s="90">
        <v>0.13411107899999999</v>
      </c>
      <c r="E1381" s="102">
        <v>0.71450624131312457</v>
      </c>
      <c r="F1381" s="89">
        <v>8.1363000000000005E-2</v>
      </c>
      <c r="G1381" s="90">
        <v>8.2160519500000001E-2</v>
      </c>
      <c r="H1381" s="102">
        <v>0.11761030913900657</v>
      </c>
      <c r="I1381" s="89">
        <v>3.521929E-2</v>
      </c>
      <c r="J1381" s="90">
        <v>0.69991742700000004</v>
      </c>
      <c r="K1381" s="102">
        <v>2.4371615875523278</v>
      </c>
      <c r="L1381" s="89">
        <v>1.5801579999999999E-2</v>
      </c>
      <c r="M1381" s="90">
        <v>8.9358935E-3</v>
      </c>
      <c r="N1381" s="102">
        <v>2.1723647496840422E-2</v>
      </c>
      <c r="O1381" s="89">
        <v>6.1297467071935155E-4</v>
      </c>
      <c r="P1381" s="90">
        <v>8.5430352921310362E-4</v>
      </c>
      <c r="Q1381" s="102">
        <v>0.12675381554454299</v>
      </c>
      <c r="R1381" s="89">
        <v>7.2521479229989872E-4</v>
      </c>
      <c r="S1381" s="90">
        <v>1.0107279635258358E-3</v>
      </c>
      <c r="T1381" s="102">
        <v>3.5190180521543456E-3</v>
      </c>
      <c r="U1381" s="89">
        <v>1.0016138E-3</v>
      </c>
      <c r="V1381" s="90">
        <v>1.937850085E-3</v>
      </c>
      <c r="W1381" s="102">
        <v>8.0979145118389717E-3</v>
      </c>
      <c r="X1381" s="89">
        <v>2.8528949999999999E-4</v>
      </c>
      <c r="Y1381" s="90">
        <v>2.96357955E-4</v>
      </c>
      <c r="Z1381" s="102">
        <v>1.1685294044526434E-3</v>
      </c>
      <c r="AA1381" s="89">
        <v>1.6287578E-3</v>
      </c>
      <c r="AB1381" s="90">
        <v>1.1772527699999999E-3</v>
      </c>
      <c r="AC1381" s="102">
        <v>1.5074021430728371E-3</v>
      </c>
      <c r="AD1381" s="89">
        <v>7.3328810000000005E-4</v>
      </c>
      <c r="AE1381" s="90">
        <v>6.0455160999999999E-4</v>
      </c>
      <c r="AF1381" s="102">
        <v>9.3482301691045095E-5</v>
      </c>
      <c r="AG1381" s="89">
        <v>3.1422504999999998E-3</v>
      </c>
      <c r="AH1381" s="90">
        <v>5.4195011199999997E-3</v>
      </c>
      <c r="AI1381" s="102">
        <v>2.5403822640375766E-2</v>
      </c>
      <c r="AJ1381" s="89">
        <v>9.3009300000000007E-3</v>
      </c>
      <c r="AK1381" s="90">
        <v>4.5954595000000003E-3</v>
      </c>
      <c r="AL1381" s="104">
        <v>4.5954595000000003E-3</v>
      </c>
    </row>
    <row r="1382" spans="1:38" x14ac:dyDescent="0.25">
      <c r="A1382" s="71">
        <v>2009</v>
      </c>
      <c r="B1382" s="72">
        <v>17</v>
      </c>
      <c r="C1382" s="89">
        <v>0.92539515999999999</v>
      </c>
      <c r="D1382" s="90">
        <v>0.13870187249999999</v>
      </c>
      <c r="E1382" s="102">
        <v>0.72208410664095879</v>
      </c>
      <c r="F1382" s="89">
        <v>8.5101070000000001E-2</v>
      </c>
      <c r="G1382" s="90">
        <v>8.3789603500000004E-2</v>
      </c>
      <c r="H1382" s="102">
        <v>0.1205005004804415</v>
      </c>
      <c r="I1382" s="89">
        <v>3.5766590000000001E-2</v>
      </c>
      <c r="J1382" s="90">
        <v>0.70065974050000002</v>
      </c>
      <c r="K1382" s="102">
        <v>2.4524699472430354</v>
      </c>
      <c r="L1382" s="89">
        <v>1.5801579999999999E-2</v>
      </c>
      <c r="M1382" s="90">
        <v>8.9358935E-3</v>
      </c>
      <c r="N1382" s="102">
        <v>2.1752136442639361E-2</v>
      </c>
      <c r="O1382" s="89">
        <v>6.1297467071935155E-4</v>
      </c>
      <c r="P1382" s="90">
        <v>8.5430352921310362E-4</v>
      </c>
      <c r="Q1382" s="102">
        <v>0.12986863908386975</v>
      </c>
      <c r="R1382" s="89">
        <v>7.2521479229989872E-4</v>
      </c>
      <c r="S1382" s="90">
        <v>1.0107279635258358E-3</v>
      </c>
      <c r="T1382" s="102">
        <v>3.5782582684268749E-3</v>
      </c>
      <c r="U1382" s="89">
        <v>1.0473862E-3</v>
      </c>
      <c r="V1382" s="90">
        <v>1.9579331200000002E-3</v>
      </c>
      <c r="W1382" s="102">
        <v>8.2969100781530841E-3</v>
      </c>
      <c r="X1382" s="89">
        <v>2.9746980000000002E-4</v>
      </c>
      <c r="Y1382" s="90">
        <v>3.01962045E-4</v>
      </c>
      <c r="Z1382" s="102">
        <v>1.1972441191873996E-3</v>
      </c>
      <c r="AA1382" s="89">
        <v>1.7023635000000001E-3</v>
      </c>
      <c r="AB1382" s="90">
        <v>1.2098148899999999E-3</v>
      </c>
      <c r="AC1382" s="102">
        <v>1.5444462115244046E-3</v>
      </c>
      <c r="AD1382" s="89">
        <v>7.6590990000000004E-4</v>
      </c>
      <c r="AE1382" s="90">
        <v>6.1928370999999997E-4</v>
      </c>
      <c r="AF1382" s="102">
        <v>9.5779526975164195E-5</v>
      </c>
      <c r="AG1382" s="89">
        <v>3.2862007999999998E-3</v>
      </c>
      <c r="AH1382" s="90">
        <v>5.4825374799999998E-3</v>
      </c>
      <c r="AI1382" s="102">
        <v>2.6028114797409081E-2</v>
      </c>
      <c r="AJ1382" s="89">
        <v>9.3009300000000007E-3</v>
      </c>
      <c r="AK1382" s="90">
        <v>4.5954595000000003E-3</v>
      </c>
      <c r="AL1382" s="104">
        <v>4.5954595000000003E-3</v>
      </c>
    </row>
    <row r="1383" spans="1:38" x14ac:dyDescent="0.25">
      <c r="A1383" s="71">
        <v>2009</v>
      </c>
      <c r="B1383" s="72">
        <v>18</v>
      </c>
      <c r="C1383" s="89">
        <v>0.96169117999999998</v>
      </c>
      <c r="D1383" s="90">
        <v>0.14357223450000001</v>
      </c>
      <c r="E1383" s="102">
        <v>0.72867887077551396</v>
      </c>
      <c r="F1383" s="89">
        <v>8.887631E-2</v>
      </c>
      <c r="G1383" s="90">
        <v>8.5504770999999993E-2</v>
      </c>
      <c r="H1383" s="102">
        <v>0.12339731548790336</v>
      </c>
      <c r="I1383" s="89">
        <v>3.6348100000000001E-2</v>
      </c>
      <c r="J1383" s="90">
        <v>0.70135802250000001</v>
      </c>
      <c r="K1383" s="102">
        <v>2.4656787969900362</v>
      </c>
      <c r="L1383" s="89">
        <v>1.5801579999999999E-2</v>
      </c>
      <c r="M1383" s="90">
        <v>8.9358935E-3</v>
      </c>
      <c r="N1383" s="102">
        <v>2.1780895861110233E-2</v>
      </c>
      <c r="O1383" s="89">
        <v>6.1297467071935155E-4</v>
      </c>
      <c r="P1383" s="90">
        <v>8.5430352921310362E-4</v>
      </c>
      <c r="Q1383" s="102">
        <v>0.13299079642316991</v>
      </c>
      <c r="R1383" s="89">
        <v>7.2521479229989872E-4</v>
      </c>
      <c r="S1383" s="90">
        <v>1.0107279635258358E-3</v>
      </c>
      <c r="T1383" s="102">
        <v>3.6381986988417189E-3</v>
      </c>
      <c r="U1383" s="89">
        <v>1.0925303000000001E-3</v>
      </c>
      <c r="V1383" s="90">
        <v>1.9790871850000002E-3</v>
      </c>
      <c r="W1383" s="102">
        <v>8.4963535166973705E-3</v>
      </c>
      <c r="X1383" s="89">
        <v>3.1048989999999998E-4</v>
      </c>
      <c r="Y1383" s="90">
        <v>3.0797252999999999E-4</v>
      </c>
      <c r="Z1383" s="102">
        <v>1.2260261441279442E-3</v>
      </c>
      <c r="AA1383" s="89">
        <v>1.7778386000000001E-3</v>
      </c>
      <c r="AB1383" s="90">
        <v>1.244169555E-3</v>
      </c>
      <c r="AC1383" s="102">
        <v>1.5815735657792739E-3</v>
      </c>
      <c r="AD1383" s="89">
        <v>7.99502E-4</v>
      </c>
      <c r="AE1383" s="90">
        <v>6.3474620499999999E-4</v>
      </c>
      <c r="AF1383" s="102">
        <v>9.8082058915319347E-5</v>
      </c>
      <c r="AG1383" s="89">
        <v>3.4298898E-3</v>
      </c>
      <c r="AH1383" s="90">
        <v>5.5487367250000004E-3</v>
      </c>
      <c r="AI1383" s="102">
        <v>2.6653809861450876E-2</v>
      </c>
      <c r="AJ1383" s="89">
        <v>9.3009300000000007E-3</v>
      </c>
      <c r="AK1383" s="90">
        <v>4.5954595000000003E-3</v>
      </c>
      <c r="AL1383" s="104">
        <v>4.5954595000000003E-3</v>
      </c>
    </row>
    <row r="1384" spans="1:38" x14ac:dyDescent="0.25">
      <c r="A1384" s="71">
        <v>2009</v>
      </c>
      <c r="B1384" s="72">
        <v>19</v>
      </c>
      <c r="C1384" s="89">
        <v>0.99925098999999995</v>
      </c>
      <c r="D1384" s="90">
        <v>0.14878323299999999</v>
      </c>
      <c r="E1384" s="102">
        <v>0.73629853839410464</v>
      </c>
      <c r="F1384" s="89">
        <v>9.2682780000000006E-2</v>
      </c>
      <c r="G1384" s="90">
        <v>8.7306021999999997E-2</v>
      </c>
      <c r="H1384" s="102">
        <v>0.12630348634178726</v>
      </c>
      <c r="I1384" s="89">
        <v>3.6895400000000002E-2</v>
      </c>
      <c r="J1384" s="90">
        <v>0.70202077200000002</v>
      </c>
      <c r="K1384" s="102">
        <v>2.4810675895612335</v>
      </c>
      <c r="L1384" s="89">
        <v>1.5801579999999999E-2</v>
      </c>
      <c r="M1384" s="90">
        <v>8.9358935E-3</v>
      </c>
      <c r="N1384" s="102">
        <v>2.1809486234042927E-2</v>
      </c>
      <c r="O1384" s="89">
        <v>6.1297467071935155E-4</v>
      </c>
      <c r="P1384" s="90">
        <v>8.5430352921310362E-4</v>
      </c>
      <c r="Q1384" s="102">
        <v>0.13612276215875835</v>
      </c>
      <c r="R1384" s="89">
        <v>7.2521479229989872E-4</v>
      </c>
      <c r="S1384" s="90">
        <v>1.0107279635258358E-3</v>
      </c>
      <c r="T1384" s="102">
        <v>3.6977717372205644E-3</v>
      </c>
      <c r="U1384" s="89">
        <v>1.1403837E-3</v>
      </c>
      <c r="V1384" s="90">
        <v>2.0011918599999999E-3</v>
      </c>
      <c r="W1384" s="102">
        <v>8.696455715402375E-3</v>
      </c>
      <c r="X1384" s="89">
        <v>3.2467020000000001E-4</v>
      </c>
      <c r="Y1384" s="90">
        <v>3.1427921999999998E-4</v>
      </c>
      <c r="Z1384" s="102">
        <v>1.2549001947034953E-3</v>
      </c>
      <c r="AA1384" s="89">
        <v>1.8540525999999999E-3</v>
      </c>
      <c r="AB1384" s="90">
        <v>1.28011989E-3</v>
      </c>
      <c r="AC1384" s="102">
        <v>1.6188213013221791E-3</v>
      </c>
      <c r="AD1384" s="89">
        <v>8.344658E-4</v>
      </c>
      <c r="AE1384" s="90">
        <v>6.50820835E-4</v>
      </c>
      <c r="AF1384" s="102">
        <v>1.0039209143845992E-4</v>
      </c>
      <c r="AG1384" s="89">
        <v>3.5777902E-3</v>
      </c>
      <c r="AH1384" s="90">
        <v>5.6184305949999996E-3</v>
      </c>
      <c r="AI1384" s="102">
        <v>2.7281546138554807E-2</v>
      </c>
      <c r="AJ1384" s="89">
        <v>9.3009300000000007E-3</v>
      </c>
      <c r="AK1384" s="90">
        <v>4.5954595000000003E-3</v>
      </c>
      <c r="AL1384" s="104">
        <v>4.5954595000000003E-3</v>
      </c>
    </row>
    <row r="1385" spans="1:38" x14ac:dyDescent="0.25">
      <c r="A1385" s="71">
        <v>2009</v>
      </c>
      <c r="B1385" s="72">
        <v>20</v>
      </c>
      <c r="C1385" s="89">
        <v>1.0380425600000001</v>
      </c>
      <c r="D1385" s="90">
        <v>0.15434684400000001</v>
      </c>
      <c r="E1385" s="102">
        <v>0.74370689876355434</v>
      </c>
      <c r="F1385" s="89">
        <v>9.6631910000000001E-2</v>
      </c>
      <c r="G1385" s="90">
        <v>8.9206019499999997E-2</v>
      </c>
      <c r="H1385" s="102">
        <v>0.12912859509153801</v>
      </c>
      <c r="I1385" s="89">
        <v>3.7455740000000001E-2</v>
      </c>
      <c r="J1385" s="90">
        <v>0.70263902450000004</v>
      </c>
      <c r="K1385" s="102">
        <v>2.4960312998887404</v>
      </c>
      <c r="L1385" s="89">
        <v>1.5801579999999999E-2</v>
      </c>
      <c r="M1385" s="90">
        <v>8.9358935E-3</v>
      </c>
      <c r="N1385" s="102">
        <v>2.1837247899673017E-2</v>
      </c>
      <c r="O1385" s="89">
        <v>6.1297467071935155E-4</v>
      </c>
      <c r="P1385" s="90">
        <v>8.5430352921310362E-4</v>
      </c>
      <c r="Q1385" s="102">
        <v>0.13916768867979537</v>
      </c>
      <c r="R1385" s="89">
        <v>7.2521479229989872E-4</v>
      </c>
      <c r="S1385" s="90">
        <v>1.0107279635258358E-3</v>
      </c>
      <c r="T1385" s="102">
        <v>3.7556848265454402E-3</v>
      </c>
      <c r="U1385" s="89">
        <v>1.1883972E-3</v>
      </c>
      <c r="V1385" s="90">
        <v>2.02464355E-3</v>
      </c>
      <c r="W1385" s="102">
        <v>8.890989789587361E-3</v>
      </c>
      <c r="X1385" s="89">
        <v>3.3806199999999998E-4</v>
      </c>
      <c r="Y1385" s="90">
        <v>3.2102011500000001E-4</v>
      </c>
      <c r="Z1385" s="102">
        <v>1.2829699315884862E-3</v>
      </c>
      <c r="AA1385" s="89">
        <v>1.9327687000000001E-3</v>
      </c>
      <c r="AB1385" s="90">
        <v>1.3182374400000001E-3</v>
      </c>
      <c r="AC1385" s="102">
        <v>1.6550319606324741E-3</v>
      </c>
      <c r="AD1385" s="89">
        <v>8.6992730000000004E-4</v>
      </c>
      <c r="AE1385" s="90">
        <v>6.6808033000000002E-4</v>
      </c>
      <c r="AF1385" s="102">
        <v>1.0263764347641512E-4</v>
      </c>
      <c r="AG1385" s="89">
        <v>3.7293285999999998E-3</v>
      </c>
      <c r="AH1385" s="90">
        <v>5.691777175E-3</v>
      </c>
      <c r="AI1385" s="102">
        <v>2.7891766649795088E-2</v>
      </c>
      <c r="AJ1385" s="89">
        <v>9.3009300000000007E-3</v>
      </c>
      <c r="AK1385" s="90">
        <v>4.5954595000000003E-3</v>
      </c>
      <c r="AL1385" s="104">
        <v>4.5954595000000003E-3</v>
      </c>
    </row>
    <row r="1386" spans="1:38" x14ac:dyDescent="0.25">
      <c r="A1386" s="71">
        <v>2009</v>
      </c>
      <c r="B1386" s="72">
        <v>21</v>
      </c>
      <c r="C1386" s="89">
        <v>1.0784451799999999</v>
      </c>
      <c r="D1386" s="90">
        <v>0.1603316685</v>
      </c>
      <c r="E1386" s="102">
        <v>0.75066553777739642</v>
      </c>
      <c r="F1386" s="89">
        <v>0.10067806999999999</v>
      </c>
      <c r="G1386" s="90">
        <v>9.1225948000000001E-2</v>
      </c>
      <c r="H1386" s="102">
        <v>0.13178316013212077</v>
      </c>
      <c r="I1386" s="89">
        <v>3.7987020000000003E-2</v>
      </c>
      <c r="J1386" s="90">
        <v>0.70327006349999999</v>
      </c>
      <c r="K1386" s="102">
        <v>2.5101084076584304</v>
      </c>
      <c r="L1386" s="89">
        <v>1.5801579999999999E-2</v>
      </c>
      <c r="M1386" s="90">
        <v>8.9358935E-3</v>
      </c>
      <c r="N1386" s="102">
        <v>2.1863412225434101E-2</v>
      </c>
      <c r="O1386" s="89">
        <v>6.1297467071935155E-4</v>
      </c>
      <c r="P1386" s="90">
        <v>8.5430352921310362E-4</v>
      </c>
      <c r="Q1386" s="102">
        <v>0.14202848252688172</v>
      </c>
      <c r="R1386" s="89">
        <v>7.2521479229989872E-4</v>
      </c>
      <c r="S1386" s="90">
        <v>1.0107279635258358E-3</v>
      </c>
      <c r="T1386" s="102">
        <v>3.8100849347975294E-3</v>
      </c>
      <c r="U1386" s="89">
        <v>1.2377779000000001E-3</v>
      </c>
      <c r="V1386" s="90">
        <v>2.0495009800000001E-3</v>
      </c>
      <c r="W1386" s="102">
        <v>9.0737487602951285E-3</v>
      </c>
      <c r="X1386" s="89">
        <v>3.5258430000000002E-4</v>
      </c>
      <c r="Y1386" s="90">
        <v>3.2805721499999999E-4</v>
      </c>
      <c r="Z1386" s="102">
        <v>1.3093431671814229E-3</v>
      </c>
      <c r="AA1386" s="89">
        <v>2.0127215E-3</v>
      </c>
      <c r="AB1386" s="90">
        <v>1.3587671100000001E-3</v>
      </c>
      <c r="AC1386" s="102">
        <v>1.6890529572752234E-3</v>
      </c>
      <c r="AD1386" s="89">
        <v>9.0612780000000001E-4</v>
      </c>
      <c r="AE1386" s="90">
        <v>6.8621578000000003E-4</v>
      </c>
      <c r="AF1386" s="102">
        <v>1.0474748212651569E-4</v>
      </c>
      <c r="AG1386" s="89">
        <v>3.8845465000000002E-3</v>
      </c>
      <c r="AH1386" s="90">
        <v>5.7699277599999998E-3</v>
      </c>
      <c r="AI1386" s="102">
        <v>2.8465138636753602E-2</v>
      </c>
      <c r="AJ1386" s="89">
        <v>9.3009300000000007E-3</v>
      </c>
      <c r="AK1386" s="90">
        <v>4.5954595000000003E-3</v>
      </c>
      <c r="AL1386" s="104">
        <v>4.5954595000000003E-3</v>
      </c>
    </row>
    <row r="1387" spans="1:38" x14ac:dyDescent="0.25">
      <c r="A1387" s="71">
        <v>2009</v>
      </c>
      <c r="B1387" s="72">
        <v>22</v>
      </c>
      <c r="C1387" s="89">
        <v>1.1202744200000001</v>
      </c>
      <c r="D1387" s="90">
        <v>0.16672788899999999</v>
      </c>
      <c r="E1387" s="102">
        <v>0.75689632340220292</v>
      </c>
      <c r="F1387" s="89">
        <v>0.10477444</v>
      </c>
      <c r="G1387" s="90">
        <v>9.3369938499999999E-2</v>
      </c>
      <c r="H1387" s="102">
        <v>0.13415968845294207</v>
      </c>
      <c r="I1387" s="89">
        <v>3.8434309999999999E-2</v>
      </c>
      <c r="J1387" s="90">
        <v>0.70383512699999995</v>
      </c>
      <c r="K1387" s="102">
        <v>2.5226943565385915</v>
      </c>
      <c r="L1387" s="89">
        <v>1.5801579999999999E-2</v>
      </c>
      <c r="M1387" s="90">
        <v>8.9358935E-3</v>
      </c>
      <c r="N1387" s="102">
        <v>2.1886804267580193E-2</v>
      </c>
      <c r="O1387" s="89">
        <v>6.1297467071935155E-4</v>
      </c>
      <c r="P1387" s="90">
        <v>8.5430352921310362E-4</v>
      </c>
      <c r="Q1387" s="102">
        <v>0.14459003239893681</v>
      </c>
      <c r="R1387" s="89">
        <v>7.2521479229989872E-4</v>
      </c>
      <c r="S1387" s="90">
        <v>1.0107279635258358E-3</v>
      </c>
      <c r="T1387" s="102">
        <v>3.8588042450645793E-3</v>
      </c>
      <c r="U1387" s="89">
        <v>1.2885005999999999E-3</v>
      </c>
      <c r="V1387" s="90">
        <v>2.075889445E-3</v>
      </c>
      <c r="W1387" s="102">
        <v>9.2373965619380657E-3</v>
      </c>
      <c r="X1387" s="89">
        <v>3.6713179999999998E-4</v>
      </c>
      <c r="Y1387" s="90">
        <v>3.3568297500000002E-4</v>
      </c>
      <c r="Z1387" s="102">
        <v>1.3329599509647159E-3</v>
      </c>
      <c r="AA1387" s="89">
        <v>2.0950163E-3</v>
      </c>
      <c r="AB1387" s="90">
        <v>1.4015633550000001E-3</v>
      </c>
      <c r="AC1387" s="102">
        <v>1.7195173613914418E-3</v>
      </c>
      <c r="AD1387" s="89">
        <v>9.4296099999999997E-4</v>
      </c>
      <c r="AE1387" s="90">
        <v>7.0548870999999997E-4</v>
      </c>
      <c r="AF1387" s="102">
        <v>1.066366580514154E-4</v>
      </c>
      <c r="AG1387" s="89">
        <v>4.0440351000000001E-3</v>
      </c>
      <c r="AH1387" s="90">
        <v>5.8527419199999996E-3</v>
      </c>
      <c r="AI1387" s="102">
        <v>2.8978533717437232E-2</v>
      </c>
      <c r="AJ1387" s="89">
        <v>9.3009300000000007E-3</v>
      </c>
      <c r="AK1387" s="90">
        <v>4.5954595000000003E-3</v>
      </c>
      <c r="AL1387" s="104">
        <v>4.5954595000000003E-3</v>
      </c>
    </row>
    <row r="1388" spans="1:38" x14ac:dyDescent="0.25">
      <c r="A1388" s="71">
        <v>2009</v>
      </c>
      <c r="B1388" s="72">
        <v>23</v>
      </c>
      <c r="C1388" s="89">
        <v>1.16385144</v>
      </c>
      <c r="D1388" s="90">
        <v>0.17362974749999999</v>
      </c>
      <c r="E1388" s="102">
        <v>0.76203816878428421</v>
      </c>
      <c r="F1388" s="89">
        <v>0.10901051</v>
      </c>
      <c r="G1388" s="90">
        <v>9.5666656000000003E-2</v>
      </c>
      <c r="H1388" s="102">
        <v>0.13612146050467985</v>
      </c>
      <c r="I1388" s="89">
        <v>3.8981599999999998E-2</v>
      </c>
      <c r="J1388" s="90">
        <v>0.70439868400000005</v>
      </c>
      <c r="K1388" s="102">
        <v>2.5330877259363653</v>
      </c>
      <c r="L1388" s="89">
        <v>1.5801579999999999E-2</v>
      </c>
      <c r="M1388" s="90">
        <v>8.9358935E-3</v>
      </c>
      <c r="N1388" s="102">
        <v>2.1906099642838819E-2</v>
      </c>
      <c r="O1388" s="89">
        <v>6.1297467071935155E-4</v>
      </c>
      <c r="P1388" s="90">
        <v>8.5430352921310362E-4</v>
      </c>
      <c r="Q1388" s="102">
        <v>0.14670436964526909</v>
      </c>
      <c r="R1388" s="89">
        <v>7.2521479229989872E-4</v>
      </c>
      <c r="S1388" s="90">
        <v>1.0107279635258358E-3</v>
      </c>
      <c r="T1388" s="102">
        <v>3.8990143141280653E-3</v>
      </c>
      <c r="U1388" s="89">
        <v>1.340595E-3</v>
      </c>
      <c r="V1388" s="90">
        <v>2.1039685299999999E-3</v>
      </c>
      <c r="W1388" s="102">
        <v>9.3724741843619931E-3</v>
      </c>
      <c r="X1388" s="89">
        <v>3.8152359999999997E-4</v>
      </c>
      <c r="Y1388" s="90">
        <v>3.4360048500000002E-4</v>
      </c>
      <c r="Z1388" s="102">
        <v>1.3524487181366751E-3</v>
      </c>
      <c r="AA1388" s="89">
        <v>2.1801805E-3</v>
      </c>
      <c r="AB1388" s="90">
        <v>1.4474312699999999E-3</v>
      </c>
      <c r="AC1388" s="102">
        <v>1.7446588089712267E-3</v>
      </c>
      <c r="AD1388" s="89">
        <v>9.806636000000001E-4</v>
      </c>
      <c r="AE1388" s="90">
        <v>7.2611540499999995E-4</v>
      </c>
      <c r="AF1388" s="102">
        <v>1.0819593487176903E-4</v>
      </c>
      <c r="AG1388" s="89">
        <v>4.2071024E-3</v>
      </c>
      <c r="AH1388" s="90">
        <v>5.9410232650000004E-3</v>
      </c>
      <c r="AI1388" s="102">
        <v>2.9402271809290566E-2</v>
      </c>
      <c r="AJ1388" s="89">
        <v>9.3009300000000007E-3</v>
      </c>
      <c r="AK1388" s="90">
        <v>4.5954595000000003E-3</v>
      </c>
      <c r="AL1388" s="104">
        <v>4.5954595000000003E-3</v>
      </c>
    </row>
    <row r="1389" spans="1:38" x14ac:dyDescent="0.25">
      <c r="A1389" s="71">
        <v>2009</v>
      </c>
      <c r="B1389" s="72">
        <v>24</v>
      </c>
      <c r="C1389" s="89">
        <v>1.2090737199999999</v>
      </c>
      <c r="D1389" s="90">
        <v>0.18104832900000001</v>
      </c>
      <c r="E1389" s="102">
        <v>0.7658546693461028</v>
      </c>
      <c r="F1389" s="89">
        <v>0.1133436</v>
      </c>
      <c r="G1389" s="90">
        <v>9.8106283000000002E-2</v>
      </c>
      <c r="H1389" s="102">
        <v>0.13757680855498289</v>
      </c>
      <c r="I1389" s="89">
        <v>3.9528889999999997E-2</v>
      </c>
      <c r="J1389" s="90">
        <v>0.70492316399999999</v>
      </c>
      <c r="K1389" s="102">
        <v>2.540793632419803</v>
      </c>
      <c r="L1389" s="89">
        <v>1.5801579999999999E-2</v>
      </c>
      <c r="M1389" s="90">
        <v>8.9358935E-3</v>
      </c>
      <c r="N1389" s="102">
        <v>2.1920446212758557E-2</v>
      </c>
      <c r="O1389" s="89">
        <v>6.1297467071935155E-4</v>
      </c>
      <c r="P1389" s="90">
        <v>8.5430352921310362E-4</v>
      </c>
      <c r="Q1389" s="102">
        <v>0.1482727344141993</v>
      </c>
      <c r="R1389" s="89">
        <v>7.2521479229989872E-4</v>
      </c>
      <c r="S1389" s="90">
        <v>1.0107279635258358E-3</v>
      </c>
      <c r="T1389" s="102">
        <v>3.9288491376315814E-3</v>
      </c>
      <c r="U1389" s="89">
        <v>1.3940863E-3</v>
      </c>
      <c r="V1389" s="90">
        <v>2.1341235699999998E-3</v>
      </c>
      <c r="W1389" s="102">
        <v>9.4726949739990084E-3</v>
      </c>
      <c r="X1389" s="89">
        <v>3.970755E-4</v>
      </c>
      <c r="Y1389" s="90">
        <v>3.52177545E-4</v>
      </c>
      <c r="Z1389" s="102">
        <v>1.3669103062224843E-3</v>
      </c>
      <c r="AA1389" s="89">
        <v>2.2672141000000001E-3</v>
      </c>
      <c r="AB1389" s="90">
        <v>1.4962795799999999E-3</v>
      </c>
      <c r="AC1389" s="102">
        <v>1.7633133422018886E-3</v>
      </c>
      <c r="AD1389" s="89">
        <v>1.0207335E-3</v>
      </c>
      <c r="AE1389" s="90">
        <v>7.4807251000000004E-4</v>
      </c>
      <c r="AF1389" s="102">
        <v>1.0935287557347567E-4</v>
      </c>
      <c r="AG1389" s="89">
        <v>4.3764108000000001E-3</v>
      </c>
      <c r="AH1389" s="90">
        <v>6.0354320200000002E-3</v>
      </c>
      <c r="AI1389" s="102">
        <v>2.9716611801697716E-2</v>
      </c>
      <c r="AJ1389" s="89">
        <v>9.3009300000000007E-3</v>
      </c>
      <c r="AK1389" s="90">
        <v>4.5954595000000003E-3</v>
      </c>
      <c r="AL1389" s="104">
        <v>4.5954595000000003E-3</v>
      </c>
    </row>
    <row r="1390" spans="1:38" x14ac:dyDescent="0.25">
      <c r="A1390" s="71">
        <v>2009</v>
      </c>
      <c r="B1390" s="72">
        <v>25</v>
      </c>
      <c r="C1390" s="89">
        <v>1.2090737199999999</v>
      </c>
      <c r="D1390" s="90">
        <v>0.18104832900000001</v>
      </c>
      <c r="E1390" s="102">
        <v>0.76812801483930493</v>
      </c>
      <c r="F1390" s="89">
        <v>0.1133436</v>
      </c>
      <c r="G1390" s="90">
        <v>9.8106283000000002E-2</v>
      </c>
      <c r="H1390" s="102">
        <v>0.13844385215218363</v>
      </c>
      <c r="I1390" s="89">
        <v>3.9528889999999997E-2</v>
      </c>
      <c r="J1390" s="90">
        <v>0.70492316399999999</v>
      </c>
      <c r="K1390" s="102">
        <v>2.5453841717598635</v>
      </c>
      <c r="L1390" s="89">
        <v>1.5801579999999999E-2</v>
      </c>
      <c r="M1390" s="90">
        <v>8.9358935E-3</v>
      </c>
      <c r="N1390" s="102">
        <v>2.1928958378170677E-2</v>
      </c>
      <c r="O1390" s="89">
        <v>6.1297467071935155E-4</v>
      </c>
      <c r="P1390" s="90">
        <v>8.5430352921310362E-4</v>
      </c>
      <c r="Q1390" s="102">
        <v>0.14920689320370259</v>
      </c>
      <c r="R1390" s="89">
        <v>7.2521479229989872E-4</v>
      </c>
      <c r="S1390" s="90">
        <v>1.0107279635258358E-3</v>
      </c>
      <c r="T1390" s="102">
        <v>3.9466242071441796E-3</v>
      </c>
      <c r="U1390" s="89">
        <v>1.3940863E-3</v>
      </c>
      <c r="V1390" s="90">
        <v>2.1341235699999998E-3</v>
      </c>
      <c r="W1390" s="102">
        <v>9.5323865795451587E-3</v>
      </c>
      <c r="X1390" s="89">
        <v>3.970755E-4</v>
      </c>
      <c r="Y1390" s="90">
        <v>3.52177545E-4</v>
      </c>
      <c r="Z1390" s="102">
        <v>1.3755243060066399E-3</v>
      </c>
      <c r="AA1390" s="89">
        <v>2.2672141000000001E-3</v>
      </c>
      <c r="AB1390" s="90">
        <v>1.4962795799999999E-3</v>
      </c>
      <c r="AC1390" s="102">
        <v>1.7744255094335408E-3</v>
      </c>
      <c r="AD1390" s="89">
        <v>1.0207335E-3</v>
      </c>
      <c r="AE1390" s="90">
        <v>7.4807251000000004E-4</v>
      </c>
      <c r="AF1390" s="102">
        <v>1.1004183451964145E-4</v>
      </c>
      <c r="AG1390" s="89">
        <v>4.3764108000000001E-3</v>
      </c>
      <c r="AH1390" s="90">
        <v>6.0354320200000002E-3</v>
      </c>
      <c r="AI1390" s="102">
        <v>2.9903878451336938E-2</v>
      </c>
      <c r="AJ1390" s="89">
        <v>9.3009300000000007E-3</v>
      </c>
      <c r="AK1390" s="90">
        <v>4.5954595000000003E-3</v>
      </c>
      <c r="AL1390" s="104">
        <v>4.5954595000000003E-3</v>
      </c>
    </row>
    <row r="1391" spans="1:38" x14ac:dyDescent="0.25">
      <c r="A1391" s="71">
        <v>2009</v>
      </c>
      <c r="B1391" s="72">
        <v>26</v>
      </c>
      <c r="C1391" s="89">
        <v>1.2090737199999999</v>
      </c>
      <c r="D1391" s="90">
        <v>0.18104832900000001</v>
      </c>
      <c r="E1391" s="102">
        <v>0.7684811602299455</v>
      </c>
      <c r="F1391" s="89">
        <v>0.1133436</v>
      </c>
      <c r="G1391" s="90">
        <v>9.8106283000000002E-2</v>
      </c>
      <c r="H1391" s="102">
        <v>0.13857810186276642</v>
      </c>
      <c r="I1391" s="89">
        <v>3.9528889999999997E-2</v>
      </c>
      <c r="J1391" s="90">
        <v>0.70492316399999999</v>
      </c>
      <c r="K1391" s="102">
        <v>2.5461007932632773</v>
      </c>
      <c r="L1391" s="89">
        <v>1.5801579999999999E-2</v>
      </c>
      <c r="M1391" s="90">
        <v>8.9358935E-3</v>
      </c>
      <c r="N1391" s="102">
        <v>2.1930267975628998E-2</v>
      </c>
      <c r="O1391" s="89">
        <v>6.1297467071935155E-4</v>
      </c>
      <c r="P1391" s="90">
        <v>8.5430352921310362E-4</v>
      </c>
      <c r="Q1391" s="102">
        <v>0.14935183024486171</v>
      </c>
      <c r="R1391" s="89">
        <v>7.2521479229989872E-4</v>
      </c>
      <c r="S1391" s="90">
        <v>1.0107279635258358E-3</v>
      </c>
      <c r="T1391" s="102">
        <v>3.949368059784319E-3</v>
      </c>
      <c r="U1391" s="89">
        <v>1.3940863E-3</v>
      </c>
      <c r="V1391" s="90">
        <v>2.1341235699999998E-3</v>
      </c>
      <c r="W1391" s="102">
        <v>9.5416161498108939E-3</v>
      </c>
      <c r="X1391" s="89">
        <v>3.970755E-4</v>
      </c>
      <c r="Y1391" s="90">
        <v>3.52177545E-4</v>
      </c>
      <c r="Z1391" s="102">
        <v>1.3768581732486402E-3</v>
      </c>
      <c r="AA1391" s="89">
        <v>2.2672141000000001E-3</v>
      </c>
      <c r="AB1391" s="90">
        <v>1.4962795799999999E-3</v>
      </c>
      <c r="AC1391" s="102">
        <v>1.7761457077041399E-3</v>
      </c>
      <c r="AD1391" s="89">
        <v>1.0207335E-3</v>
      </c>
      <c r="AE1391" s="90">
        <v>7.4807251000000004E-4</v>
      </c>
      <c r="AF1391" s="102">
        <v>1.101486447708274E-4</v>
      </c>
      <c r="AG1391" s="89">
        <v>4.3764108000000001E-3</v>
      </c>
      <c r="AH1391" s="90">
        <v>6.0354320200000002E-3</v>
      </c>
      <c r="AI1391" s="102">
        <v>2.9932897509669508E-2</v>
      </c>
      <c r="AJ1391" s="89">
        <v>9.3009300000000007E-3</v>
      </c>
      <c r="AK1391" s="90">
        <v>4.5954595000000003E-3</v>
      </c>
      <c r="AL1391" s="104">
        <v>4.5954595000000003E-3</v>
      </c>
    </row>
    <row r="1392" spans="1:38" x14ac:dyDescent="0.25">
      <c r="A1392" s="71">
        <v>2009</v>
      </c>
      <c r="B1392" s="72">
        <v>27</v>
      </c>
      <c r="C1392" s="89">
        <v>1.2090737199999999</v>
      </c>
      <c r="D1392" s="90">
        <v>0.18104832900000001</v>
      </c>
      <c r="E1392" s="102">
        <v>0.76840015535159389</v>
      </c>
      <c r="F1392" s="89">
        <v>0.1133436</v>
      </c>
      <c r="G1392" s="90">
        <v>9.8106283000000002E-2</v>
      </c>
      <c r="H1392" s="102">
        <v>0.13854797882204092</v>
      </c>
      <c r="I1392" s="89">
        <v>3.9528889999999997E-2</v>
      </c>
      <c r="J1392" s="90">
        <v>0.70492316399999999</v>
      </c>
      <c r="K1392" s="102">
        <v>2.5459334636376538</v>
      </c>
      <c r="L1392" s="89">
        <v>1.5801579999999999E-2</v>
      </c>
      <c r="M1392" s="90">
        <v>8.9358935E-3</v>
      </c>
      <c r="N1392" s="102">
        <v>2.1929978354265415E-2</v>
      </c>
      <c r="O1392" s="89">
        <v>6.1297467071935155E-4</v>
      </c>
      <c r="P1392" s="90">
        <v>8.5430352921310362E-4</v>
      </c>
      <c r="Q1392" s="102">
        <v>0.14931925035468965</v>
      </c>
      <c r="R1392" s="89">
        <v>7.2521479229989872E-4</v>
      </c>
      <c r="S1392" s="90">
        <v>1.0107279635258358E-3</v>
      </c>
      <c r="T1392" s="102">
        <v>3.9487505389178123E-3</v>
      </c>
      <c r="U1392" s="89">
        <v>1.3940863E-3</v>
      </c>
      <c r="V1392" s="90">
        <v>2.1341235699999998E-3</v>
      </c>
      <c r="W1392" s="102">
        <v>9.5395285128375504E-3</v>
      </c>
      <c r="X1392" s="89">
        <v>3.970755E-4</v>
      </c>
      <c r="Y1392" s="90">
        <v>3.52177545E-4</v>
      </c>
      <c r="Z1392" s="102">
        <v>1.3765542598794887E-3</v>
      </c>
      <c r="AA1392" s="89">
        <v>2.2672141000000001E-3</v>
      </c>
      <c r="AB1392" s="90">
        <v>1.4962795799999999E-3</v>
      </c>
      <c r="AC1392" s="102">
        <v>1.7757552587409895E-3</v>
      </c>
      <c r="AD1392" s="89">
        <v>1.0207335E-3</v>
      </c>
      <c r="AE1392" s="90">
        <v>7.4807251000000004E-4</v>
      </c>
      <c r="AF1392" s="102">
        <v>1.1012441564744232E-4</v>
      </c>
      <c r="AG1392" s="89">
        <v>4.3764108000000001E-3</v>
      </c>
      <c r="AH1392" s="90">
        <v>6.0354320200000002E-3</v>
      </c>
      <c r="AI1392" s="102">
        <v>2.9926320374383909E-2</v>
      </c>
      <c r="AJ1392" s="89">
        <v>9.3009300000000007E-3</v>
      </c>
      <c r="AK1392" s="90">
        <v>4.5954595000000003E-3</v>
      </c>
      <c r="AL1392" s="104">
        <v>4.5954595000000003E-3</v>
      </c>
    </row>
    <row r="1393" spans="1:38" x14ac:dyDescent="0.25">
      <c r="A1393" s="71">
        <v>2009</v>
      </c>
      <c r="B1393" s="72">
        <v>28</v>
      </c>
      <c r="C1393" s="89">
        <v>1.2090737199999999</v>
      </c>
      <c r="D1393" s="90">
        <v>0.18104832900000001</v>
      </c>
      <c r="E1393" s="102">
        <v>0.76835259858752669</v>
      </c>
      <c r="F1393" s="89">
        <v>0.1133436</v>
      </c>
      <c r="G1393" s="90">
        <v>9.8106283000000002E-2</v>
      </c>
      <c r="H1393" s="102">
        <v>0.13852977558253876</v>
      </c>
      <c r="I1393" s="89">
        <v>3.9528889999999997E-2</v>
      </c>
      <c r="J1393" s="90">
        <v>0.70492316399999999</v>
      </c>
      <c r="K1393" s="102">
        <v>2.5458416196678266</v>
      </c>
      <c r="L1393" s="89">
        <v>1.5801579999999999E-2</v>
      </c>
      <c r="M1393" s="90">
        <v>8.9358935E-3</v>
      </c>
      <c r="N1393" s="102">
        <v>2.1929789898257272E-2</v>
      </c>
      <c r="O1393" s="89">
        <v>6.1297467071935155E-4</v>
      </c>
      <c r="P1393" s="90">
        <v>8.5430352921310362E-4</v>
      </c>
      <c r="Q1393" s="102">
        <v>0.14929970279047913</v>
      </c>
      <c r="R1393" s="89">
        <v>7.2521479229989872E-4</v>
      </c>
      <c r="S1393" s="90">
        <v>1.0107279635258358E-3</v>
      </c>
      <c r="T1393" s="102">
        <v>3.9483804778115026E-3</v>
      </c>
      <c r="U1393" s="89">
        <v>1.3940863E-3</v>
      </c>
      <c r="V1393" s="90">
        <v>2.1341235699999998E-3</v>
      </c>
      <c r="W1393" s="102">
        <v>9.5382849387052535E-3</v>
      </c>
      <c r="X1393" s="89">
        <v>3.970755E-4</v>
      </c>
      <c r="Y1393" s="90">
        <v>3.52177545E-4</v>
      </c>
      <c r="Z1393" s="102">
        <v>1.3763772944332278E-3</v>
      </c>
      <c r="AA1393" s="89">
        <v>2.2672141000000001E-3</v>
      </c>
      <c r="AB1393" s="90">
        <v>1.4962795799999999E-3</v>
      </c>
      <c r="AC1393" s="102">
        <v>1.7755249637657906E-3</v>
      </c>
      <c r="AD1393" s="89">
        <v>1.0207335E-3</v>
      </c>
      <c r="AE1393" s="90">
        <v>7.4807251000000004E-4</v>
      </c>
      <c r="AF1393" s="102">
        <v>1.1011010899660234E-4</v>
      </c>
      <c r="AG1393" s="89">
        <v>4.3764108000000001E-3</v>
      </c>
      <c r="AH1393" s="90">
        <v>6.0354320200000002E-3</v>
      </c>
      <c r="AI1393" s="102">
        <v>2.9922424765805918E-2</v>
      </c>
      <c r="AJ1393" s="89">
        <v>9.3009300000000007E-3</v>
      </c>
      <c r="AK1393" s="90">
        <v>4.5954595000000003E-3</v>
      </c>
      <c r="AL1393" s="104">
        <v>4.5954595000000003E-3</v>
      </c>
    </row>
    <row r="1394" spans="1:38" x14ac:dyDescent="0.25">
      <c r="A1394" s="71">
        <v>2009</v>
      </c>
      <c r="B1394" s="72">
        <v>29</v>
      </c>
      <c r="C1394" s="89">
        <v>1.2090737199999999</v>
      </c>
      <c r="D1394" s="90">
        <v>0.18104832900000001</v>
      </c>
      <c r="E1394" s="102">
        <v>0.7683319522276747</v>
      </c>
      <c r="F1394" s="89">
        <v>0.1133436</v>
      </c>
      <c r="G1394" s="90">
        <v>9.8106283000000002E-2</v>
      </c>
      <c r="H1394" s="102">
        <v>0.13852196615594178</v>
      </c>
      <c r="I1394" s="89">
        <v>3.9528889999999997E-2</v>
      </c>
      <c r="J1394" s="90">
        <v>0.70492316399999999</v>
      </c>
      <c r="K1394" s="102">
        <v>2.545798939416279</v>
      </c>
      <c r="L1394" s="89">
        <v>1.5801579999999999E-2</v>
      </c>
      <c r="M1394" s="90">
        <v>8.9358935E-3</v>
      </c>
      <c r="N1394" s="102">
        <v>2.1929751609618086E-2</v>
      </c>
      <c r="O1394" s="89">
        <v>6.1297467071935155E-4</v>
      </c>
      <c r="P1394" s="90">
        <v>8.5430352921310362E-4</v>
      </c>
      <c r="Q1394" s="102">
        <v>0.14929112278142603</v>
      </c>
      <c r="R1394" s="89">
        <v>7.2521479229989872E-4</v>
      </c>
      <c r="S1394" s="90">
        <v>1.0107279635258358E-3</v>
      </c>
      <c r="T1394" s="102">
        <v>3.9482194651284473E-3</v>
      </c>
      <c r="U1394" s="89">
        <v>1.3940863E-3</v>
      </c>
      <c r="V1394" s="90">
        <v>2.1341235699999998E-3</v>
      </c>
      <c r="W1394" s="102">
        <v>9.5377397762604916E-3</v>
      </c>
      <c r="X1394" s="89">
        <v>3.970755E-4</v>
      </c>
      <c r="Y1394" s="90">
        <v>3.52177545E-4</v>
      </c>
      <c r="Z1394" s="102">
        <v>1.3762977970504695E-3</v>
      </c>
      <c r="AA1394" s="89">
        <v>2.2672141000000001E-3</v>
      </c>
      <c r="AB1394" s="90">
        <v>1.4962795799999999E-3</v>
      </c>
      <c r="AC1394" s="102">
        <v>1.7754248713837063E-3</v>
      </c>
      <c r="AD1394" s="89">
        <v>1.0207335E-3</v>
      </c>
      <c r="AE1394" s="90">
        <v>7.4807251000000004E-4</v>
      </c>
      <c r="AF1394" s="102">
        <v>1.1010368566738905E-4</v>
      </c>
      <c r="AG1394" s="89">
        <v>4.3764108000000001E-3</v>
      </c>
      <c r="AH1394" s="90">
        <v>6.0354320200000002E-3</v>
      </c>
      <c r="AI1394" s="102">
        <v>2.9920704444128417E-2</v>
      </c>
      <c r="AJ1394" s="89">
        <v>9.3009300000000007E-3</v>
      </c>
      <c r="AK1394" s="90">
        <v>4.5954595000000003E-3</v>
      </c>
      <c r="AL1394" s="104">
        <v>4.5954595000000003E-3</v>
      </c>
    </row>
    <row r="1395" spans="1:38" x14ac:dyDescent="0.25">
      <c r="A1395" s="71">
        <v>2009</v>
      </c>
      <c r="B1395" s="72">
        <v>30</v>
      </c>
      <c r="C1395" s="89">
        <v>1.2090737199999999</v>
      </c>
      <c r="D1395" s="90">
        <v>0.18104832900000001</v>
      </c>
      <c r="E1395" s="102">
        <v>0.76834546019389283</v>
      </c>
      <c r="F1395" s="89">
        <v>0.1133436</v>
      </c>
      <c r="G1395" s="90">
        <v>9.8106283000000002E-2</v>
      </c>
      <c r="H1395" s="102">
        <v>0.1385267970937539</v>
      </c>
      <c r="I1395" s="89">
        <v>3.9528889999999997E-2</v>
      </c>
      <c r="J1395" s="90">
        <v>0.70492316399999999</v>
      </c>
      <c r="K1395" s="102">
        <v>2.5458175890687706</v>
      </c>
      <c r="L1395" s="89">
        <v>1.5801579999999999E-2</v>
      </c>
      <c r="M1395" s="90">
        <v>8.9358935E-3</v>
      </c>
      <c r="N1395" s="102">
        <v>2.1929754647922545E-2</v>
      </c>
      <c r="O1395" s="89">
        <v>6.1297467071935155E-4</v>
      </c>
      <c r="P1395" s="90">
        <v>8.5430352921310362E-4</v>
      </c>
      <c r="Q1395" s="102">
        <v>0.14929646007318192</v>
      </c>
      <c r="R1395" s="89">
        <v>7.2521479229989872E-4</v>
      </c>
      <c r="S1395" s="90">
        <v>1.0107279635258358E-3</v>
      </c>
      <c r="T1395" s="102">
        <v>3.9483186739863426E-3</v>
      </c>
      <c r="U1395" s="89">
        <v>1.3940863E-3</v>
      </c>
      <c r="V1395" s="90">
        <v>2.1341235699999998E-3</v>
      </c>
      <c r="W1395" s="102">
        <v>9.5380751444273364E-3</v>
      </c>
      <c r="X1395" s="89">
        <v>3.970755E-4</v>
      </c>
      <c r="Y1395" s="90">
        <v>3.52177545E-4</v>
      </c>
      <c r="Z1395" s="102">
        <v>1.3763474289675214E-3</v>
      </c>
      <c r="AA1395" s="89">
        <v>2.2672141000000001E-3</v>
      </c>
      <c r="AB1395" s="90">
        <v>1.4962795799999999E-3</v>
      </c>
      <c r="AC1395" s="102">
        <v>1.7754866817296176E-3</v>
      </c>
      <c r="AD1395" s="89">
        <v>1.0207335E-3</v>
      </c>
      <c r="AE1395" s="90">
        <v>7.4807251000000004E-4</v>
      </c>
      <c r="AF1395" s="102">
        <v>1.1010765806656578E-4</v>
      </c>
      <c r="AG1395" s="89">
        <v>4.3764108000000001E-3</v>
      </c>
      <c r="AH1395" s="90">
        <v>6.0354320200000002E-3</v>
      </c>
      <c r="AI1395" s="102">
        <v>2.9921768951806704E-2</v>
      </c>
      <c r="AJ1395" s="89">
        <v>9.3009300000000007E-3</v>
      </c>
      <c r="AK1395" s="90">
        <v>4.5954595000000003E-3</v>
      </c>
      <c r="AL1395" s="104">
        <v>4.5954595000000003E-3</v>
      </c>
    </row>
    <row r="1396" spans="1:38" ht="13" x14ac:dyDescent="0.3">
      <c r="A1396" s="71">
        <v>2009</v>
      </c>
      <c r="B1396" s="72">
        <v>31</v>
      </c>
      <c r="C1396" s="89">
        <v>1.2090737199999999</v>
      </c>
      <c r="D1396" s="90">
        <v>0.18104832900000001</v>
      </c>
      <c r="E1396" s="91">
        <v>0.76834546019389283</v>
      </c>
      <c r="F1396" s="89">
        <v>0.1133436</v>
      </c>
      <c r="G1396" s="90">
        <v>9.8106283000000002E-2</v>
      </c>
      <c r="H1396" s="91">
        <v>0.1385267970937539</v>
      </c>
      <c r="I1396" s="89">
        <v>3.9528889999999997E-2</v>
      </c>
      <c r="J1396" s="90">
        <v>0.70492316399999999</v>
      </c>
      <c r="K1396" s="91">
        <v>2.5458175890687706</v>
      </c>
      <c r="L1396" s="89">
        <v>1.5801579999999999E-2</v>
      </c>
      <c r="M1396" s="90">
        <v>8.9358935E-3</v>
      </c>
      <c r="N1396" s="91">
        <v>2.1929754647922545E-2</v>
      </c>
      <c r="O1396" s="89">
        <v>6.1297467071935155E-4</v>
      </c>
      <c r="P1396" s="90">
        <v>8.5430352921310362E-4</v>
      </c>
      <c r="Q1396" s="91">
        <v>0.14929646007318192</v>
      </c>
      <c r="R1396" s="89">
        <v>7.2521479229989872E-4</v>
      </c>
      <c r="S1396" s="90">
        <v>1.0107279635258358E-3</v>
      </c>
      <c r="T1396" s="91">
        <v>3.9483186739863426E-3</v>
      </c>
      <c r="U1396" s="89">
        <v>1.3940863E-3</v>
      </c>
      <c r="V1396" s="90">
        <v>2.1341235699999998E-3</v>
      </c>
      <c r="W1396" s="91">
        <v>9.5380751444273364E-3</v>
      </c>
      <c r="X1396" s="89">
        <v>3.970755E-4</v>
      </c>
      <c r="Y1396" s="90">
        <v>3.52177545E-4</v>
      </c>
      <c r="Z1396" s="91">
        <v>1.3763474289675214E-3</v>
      </c>
      <c r="AA1396" s="89">
        <v>2.2672141000000001E-3</v>
      </c>
      <c r="AB1396" s="90">
        <v>1.4962795799999999E-3</v>
      </c>
      <c r="AC1396" s="91">
        <v>1.7754866817296176E-3</v>
      </c>
      <c r="AD1396" s="89">
        <v>1.0207335E-3</v>
      </c>
      <c r="AE1396" s="90">
        <v>7.4807251000000004E-4</v>
      </c>
      <c r="AF1396" s="91">
        <v>1.1010765806656578E-4</v>
      </c>
      <c r="AG1396" s="89">
        <v>4.3764108000000001E-3</v>
      </c>
      <c r="AH1396" s="90">
        <v>6.0354320200000002E-3</v>
      </c>
      <c r="AI1396" s="91">
        <v>2.9921768951806704E-2</v>
      </c>
      <c r="AJ1396" s="89">
        <v>9.3009300000000007E-3</v>
      </c>
      <c r="AK1396" s="90">
        <v>4.5954595000000003E-3</v>
      </c>
      <c r="AL1396" s="104">
        <v>4.5954595000000003E-3</v>
      </c>
    </row>
    <row r="1397" spans="1:38" ht="13" x14ac:dyDescent="0.3">
      <c r="A1397" s="71">
        <v>2009</v>
      </c>
      <c r="B1397" s="72">
        <v>32</v>
      </c>
      <c r="C1397" s="89">
        <v>1.2090737199999999</v>
      </c>
      <c r="D1397" s="90">
        <v>0.18104832900000001</v>
      </c>
      <c r="E1397" s="91">
        <v>0.76834546019389283</v>
      </c>
      <c r="F1397" s="89">
        <v>0.1133436</v>
      </c>
      <c r="G1397" s="90">
        <v>9.8106283000000002E-2</v>
      </c>
      <c r="H1397" s="91">
        <v>0.1385267970937539</v>
      </c>
      <c r="I1397" s="89">
        <v>3.9528889999999997E-2</v>
      </c>
      <c r="J1397" s="90">
        <v>0.70492316399999999</v>
      </c>
      <c r="K1397" s="91">
        <v>2.5458175890687706</v>
      </c>
      <c r="L1397" s="89">
        <v>1.5801579999999999E-2</v>
      </c>
      <c r="M1397" s="90">
        <v>8.9358935E-3</v>
      </c>
      <c r="N1397" s="91">
        <v>2.1929754647922545E-2</v>
      </c>
      <c r="O1397" s="89">
        <v>6.1297467071935155E-4</v>
      </c>
      <c r="P1397" s="90">
        <v>8.5430352921310362E-4</v>
      </c>
      <c r="Q1397" s="91">
        <v>0.14929646007318192</v>
      </c>
      <c r="R1397" s="89">
        <v>7.2521479229989872E-4</v>
      </c>
      <c r="S1397" s="90">
        <v>1.0107279635258358E-3</v>
      </c>
      <c r="T1397" s="91">
        <v>3.9483186739863426E-3</v>
      </c>
      <c r="U1397" s="89">
        <v>1.3940863E-3</v>
      </c>
      <c r="V1397" s="90">
        <v>2.1341235699999998E-3</v>
      </c>
      <c r="W1397" s="91">
        <v>9.5380751444273364E-3</v>
      </c>
      <c r="X1397" s="89">
        <v>3.970755E-4</v>
      </c>
      <c r="Y1397" s="90">
        <v>3.52177545E-4</v>
      </c>
      <c r="Z1397" s="91">
        <v>1.3763474289675214E-3</v>
      </c>
      <c r="AA1397" s="89">
        <v>2.2672141000000001E-3</v>
      </c>
      <c r="AB1397" s="90">
        <v>1.4962795799999999E-3</v>
      </c>
      <c r="AC1397" s="91">
        <v>1.7754866817296176E-3</v>
      </c>
      <c r="AD1397" s="89">
        <v>1.0207335E-3</v>
      </c>
      <c r="AE1397" s="90">
        <v>7.4807251000000004E-4</v>
      </c>
      <c r="AF1397" s="91">
        <v>1.1010765806656578E-4</v>
      </c>
      <c r="AG1397" s="89">
        <v>4.3764108000000001E-3</v>
      </c>
      <c r="AH1397" s="90">
        <v>6.0354320200000002E-3</v>
      </c>
      <c r="AI1397" s="91">
        <v>2.9921768951806704E-2</v>
      </c>
      <c r="AJ1397" s="89">
        <v>9.3009300000000007E-3</v>
      </c>
      <c r="AK1397" s="90">
        <v>4.5954595000000003E-3</v>
      </c>
      <c r="AL1397" s="104">
        <v>4.5954595000000003E-3</v>
      </c>
    </row>
    <row r="1398" spans="1:38" ht="13" x14ac:dyDescent="0.3">
      <c r="A1398" s="71">
        <v>2009</v>
      </c>
      <c r="B1398" s="72">
        <v>33</v>
      </c>
      <c r="C1398" s="89">
        <v>1.2090737199999999</v>
      </c>
      <c r="D1398" s="90">
        <v>0.18104832900000001</v>
      </c>
      <c r="E1398" s="91">
        <v>0.76834546019389283</v>
      </c>
      <c r="F1398" s="89">
        <v>0.1133436</v>
      </c>
      <c r="G1398" s="90">
        <v>9.8106283000000002E-2</v>
      </c>
      <c r="H1398" s="91">
        <v>0.1385267970937539</v>
      </c>
      <c r="I1398" s="89">
        <v>3.9528889999999997E-2</v>
      </c>
      <c r="J1398" s="90">
        <v>0.70492316399999999</v>
      </c>
      <c r="K1398" s="91">
        <v>2.5458175890687706</v>
      </c>
      <c r="L1398" s="89">
        <v>1.5801579999999999E-2</v>
      </c>
      <c r="M1398" s="90">
        <v>8.9358935E-3</v>
      </c>
      <c r="N1398" s="91">
        <v>2.1929754647922545E-2</v>
      </c>
      <c r="O1398" s="89">
        <v>6.1297467071935155E-4</v>
      </c>
      <c r="P1398" s="90">
        <v>8.5430352921310362E-4</v>
      </c>
      <c r="Q1398" s="91">
        <v>0.14929646007318192</v>
      </c>
      <c r="R1398" s="89">
        <v>7.2521479229989872E-4</v>
      </c>
      <c r="S1398" s="90">
        <v>1.0107279635258358E-3</v>
      </c>
      <c r="T1398" s="91">
        <v>3.9483186739863426E-3</v>
      </c>
      <c r="U1398" s="89">
        <v>1.3940863E-3</v>
      </c>
      <c r="V1398" s="90">
        <v>2.1341235699999998E-3</v>
      </c>
      <c r="W1398" s="91">
        <v>9.5380751444273364E-3</v>
      </c>
      <c r="X1398" s="89">
        <v>3.970755E-4</v>
      </c>
      <c r="Y1398" s="90">
        <v>3.52177545E-4</v>
      </c>
      <c r="Z1398" s="91">
        <v>1.3763474289675214E-3</v>
      </c>
      <c r="AA1398" s="89">
        <v>2.2672141000000001E-3</v>
      </c>
      <c r="AB1398" s="90">
        <v>1.4962795799999999E-3</v>
      </c>
      <c r="AC1398" s="91">
        <v>1.7754866817296176E-3</v>
      </c>
      <c r="AD1398" s="89">
        <v>1.0207335E-3</v>
      </c>
      <c r="AE1398" s="90">
        <v>7.4807251000000004E-4</v>
      </c>
      <c r="AF1398" s="91">
        <v>1.1010765806656578E-4</v>
      </c>
      <c r="AG1398" s="89">
        <v>4.3764108000000001E-3</v>
      </c>
      <c r="AH1398" s="90">
        <v>6.0354320200000002E-3</v>
      </c>
      <c r="AI1398" s="91">
        <v>2.9921768951806704E-2</v>
      </c>
      <c r="AJ1398" s="89">
        <v>9.3009300000000007E-3</v>
      </c>
      <c r="AK1398" s="90">
        <v>4.5954595000000003E-3</v>
      </c>
      <c r="AL1398" s="104">
        <v>4.5954595000000003E-3</v>
      </c>
    </row>
    <row r="1399" spans="1:38" ht="13" x14ac:dyDescent="0.3">
      <c r="A1399" s="71">
        <v>2009</v>
      </c>
      <c r="B1399" s="72">
        <v>34</v>
      </c>
      <c r="C1399" s="89">
        <v>1.2090737199999999</v>
      </c>
      <c r="D1399" s="90">
        <v>0.18104832900000001</v>
      </c>
      <c r="E1399" s="91">
        <v>0.76834546019389283</v>
      </c>
      <c r="F1399" s="89">
        <v>0.1133436</v>
      </c>
      <c r="G1399" s="90">
        <v>9.8106283000000002E-2</v>
      </c>
      <c r="H1399" s="91">
        <v>0.1385267970937539</v>
      </c>
      <c r="I1399" s="89">
        <v>3.9528889999999997E-2</v>
      </c>
      <c r="J1399" s="90">
        <v>0.70492316399999999</v>
      </c>
      <c r="K1399" s="91">
        <v>2.5458175890687706</v>
      </c>
      <c r="L1399" s="89">
        <v>1.5801579999999999E-2</v>
      </c>
      <c r="M1399" s="90">
        <v>8.9358935E-3</v>
      </c>
      <c r="N1399" s="91">
        <v>2.1929754647922545E-2</v>
      </c>
      <c r="O1399" s="89">
        <v>6.1297467071935155E-4</v>
      </c>
      <c r="P1399" s="90">
        <v>8.5430352921310362E-4</v>
      </c>
      <c r="Q1399" s="91">
        <v>0.14929646007318192</v>
      </c>
      <c r="R1399" s="89">
        <v>7.2521479229989872E-4</v>
      </c>
      <c r="S1399" s="90">
        <v>1.0107279635258358E-3</v>
      </c>
      <c r="T1399" s="91">
        <v>3.9483186739863426E-3</v>
      </c>
      <c r="U1399" s="89">
        <v>1.3940863E-3</v>
      </c>
      <c r="V1399" s="90">
        <v>2.1341235699999998E-3</v>
      </c>
      <c r="W1399" s="91">
        <v>9.5380751444273364E-3</v>
      </c>
      <c r="X1399" s="89">
        <v>3.970755E-4</v>
      </c>
      <c r="Y1399" s="90">
        <v>3.52177545E-4</v>
      </c>
      <c r="Z1399" s="91">
        <v>1.3763474289675214E-3</v>
      </c>
      <c r="AA1399" s="89">
        <v>2.2672141000000001E-3</v>
      </c>
      <c r="AB1399" s="90">
        <v>1.4962795799999999E-3</v>
      </c>
      <c r="AC1399" s="91">
        <v>1.7754866817296176E-3</v>
      </c>
      <c r="AD1399" s="89">
        <v>1.0207335E-3</v>
      </c>
      <c r="AE1399" s="90">
        <v>7.4807251000000004E-4</v>
      </c>
      <c r="AF1399" s="91">
        <v>1.1010765806656578E-4</v>
      </c>
      <c r="AG1399" s="89">
        <v>4.3764108000000001E-3</v>
      </c>
      <c r="AH1399" s="90">
        <v>6.0354320200000002E-3</v>
      </c>
      <c r="AI1399" s="91">
        <v>2.9921768951806704E-2</v>
      </c>
      <c r="AJ1399" s="89">
        <v>9.3009300000000007E-3</v>
      </c>
      <c r="AK1399" s="90">
        <v>4.5954595000000003E-3</v>
      </c>
      <c r="AL1399" s="104">
        <v>4.5954595000000003E-3</v>
      </c>
    </row>
    <row r="1400" spans="1:38" ht="13" x14ac:dyDescent="0.3">
      <c r="A1400" s="71">
        <v>2009</v>
      </c>
      <c r="B1400" s="72">
        <v>35</v>
      </c>
      <c r="C1400" s="89">
        <v>1.2090737199999999</v>
      </c>
      <c r="D1400" s="90">
        <v>0.18104832900000001</v>
      </c>
      <c r="E1400" s="91">
        <v>0.76834546019389283</v>
      </c>
      <c r="F1400" s="89">
        <v>0.1133436</v>
      </c>
      <c r="G1400" s="90">
        <v>9.8106283000000002E-2</v>
      </c>
      <c r="H1400" s="91">
        <v>0.1385267970937539</v>
      </c>
      <c r="I1400" s="89">
        <v>3.9528889999999997E-2</v>
      </c>
      <c r="J1400" s="90">
        <v>0.70492316399999999</v>
      </c>
      <c r="K1400" s="91">
        <v>2.5458175890687706</v>
      </c>
      <c r="L1400" s="89">
        <v>1.5801579999999999E-2</v>
      </c>
      <c r="M1400" s="90">
        <v>8.9358935E-3</v>
      </c>
      <c r="N1400" s="91">
        <v>2.1929754647922545E-2</v>
      </c>
      <c r="O1400" s="89">
        <v>6.1297467071935155E-4</v>
      </c>
      <c r="P1400" s="90">
        <v>8.5430352921310362E-4</v>
      </c>
      <c r="Q1400" s="91">
        <v>0.14929646007318192</v>
      </c>
      <c r="R1400" s="89">
        <v>7.2521479229989872E-4</v>
      </c>
      <c r="S1400" s="90">
        <v>1.0107279635258358E-3</v>
      </c>
      <c r="T1400" s="91">
        <v>3.9483186739863426E-3</v>
      </c>
      <c r="U1400" s="89">
        <v>1.3940863E-3</v>
      </c>
      <c r="V1400" s="90">
        <v>2.1341235699999998E-3</v>
      </c>
      <c r="W1400" s="91">
        <v>9.5380751444273364E-3</v>
      </c>
      <c r="X1400" s="89">
        <v>3.970755E-4</v>
      </c>
      <c r="Y1400" s="90">
        <v>3.52177545E-4</v>
      </c>
      <c r="Z1400" s="91">
        <v>1.3763474289675214E-3</v>
      </c>
      <c r="AA1400" s="89">
        <v>2.2672141000000001E-3</v>
      </c>
      <c r="AB1400" s="90">
        <v>1.4962795799999999E-3</v>
      </c>
      <c r="AC1400" s="91">
        <v>1.7754866817296176E-3</v>
      </c>
      <c r="AD1400" s="89">
        <v>1.0207335E-3</v>
      </c>
      <c r="AE1400" s="90">
        <v>7.4807251000000004E-4</v>
      </c>
      <c r="AF1400" s="91">
        <v>1.1010765806656578E-4</v>
      </c>
      <c r="AG1400" s="89">
        <v>4.3764108000000001E-3</v>
      </c>
      <c r="AH1400" s="90">
        <v>6.0354320200000002E-3</v>
      </c>
      <c r="AI1400" s="91">
        <v>2.9921768951806704E-2</v>
      </c>
      <c r="AJ1400" s="89">
        <v>9.3009300000000007E-3</v>
      </c>
      <c r="AK1400" s="90">
        <v>4.5954595000000003E-3</v>
      </c>
      <c r="AL1400" s="104">
        <v>4.5954595000000003E-3</v>
      </c>
    </row>
    <row r="1401" spans="1:38" ht="13" x14ac:dyDescent="0.3">
      <c r="A1401" s="71">
        <v>2009</v>
      </c>
      <c r="B1401" s="72">
        <v>36</v>
      </c>
      <c r="C1401" s="89">
        <v>1.2090737199999999</v>
      </c>
      <c r="D1401" s="90">
        <v>0.18104832900000001</v>
      </c>
      <c r="E1401" s="91">
        <v>0.76834546019389283</v>
      </c>
      <c r="F1401" s="89">
        <v>0.1133436</v>
      </c>
      <c r="G1401" s="90">
        <v>9.8106283000000002E-2</v>
      </c>
      <c r="H1401" s="91">
        <v>0.1385267970937539</v>
      </c>
      <c r="I1401" s="89">
        <v>3.9528889999999997E-2</v>
      </c>
      <c r="J1401" s="90">
        <v>0.70492316399999999</v>
      </c>
      <c r="K1401" s="91">
        <v>2.5458175890687706</v>
      </c>
      <c r="L1401" s="89">
        <v>1.5801579999999999E-2</v>
      </c>
      <c r="M1401" s="90">
        <v>8.9358935E-3</v>
      </c>
      <c r="N1401" s="91">
        <v>2.1929754647922545E-2</v>
      </c>
      <c r="O1401" s="89">
        <v>6.1297467071935155E-4</v>
      </c>
      <c r="P1401" s="90">
        <v>8.5430352921310362E-4</v>
      </c>
      <c r="Q1401" s="91">
        <v>0.14929646007318192</v>
      </c>
      <c r="R1401" s="89">
        <v>7.2521479229989872E-4</v>
      </c>
      <c r="S1401" s="90">
        <v>1.0107279635258358E-3</v>
      </c>
      <c r="T1401" s="91">
        <v>3.9483186739863426E-3</v>
      </c>
      <c r="U1401" s="89">
        <v>1.3940863E-3</v>
      </c>
      <c r="V1401" s="90">
        <v>2.1341235699999998E-3</v>
      </c>
      <c r="W1401" s="91">
        <v>9.5380751444273364E-3</v>
      </c>
      <c r="X1401" s="89">
        <v>3.970755E-4</v>
      </c>
      <c r="Y1401" s="90">
        <v>3.52177545E-4</v>
      </c>
      <c r="Z1401" s="91">
        <v>1.3763474289675214E-3</v>
      </c>
      <c r="AA1401" s="89">
        <v>2.2672141000000001E-3</v>
      </c>
      <c r="AB1401" s="90">
        <v>1.4962795799999999E-3</v>
      </c>
      <c r="AC1401" s="91">
        <v>1.7754866817296176E-3</v>
      </c>
      <c r="AD1401" s="89">
        <v>1.0207335E-3</v>
      </c>
      <c r="AE1401" s="90">
        <v>7.4807251000000004E-4</v>
      </c>
      <c r="AF1401" s="91">
        <v>1.1010765806656578E-4</v>
      </c>
      <c r="AG1401" s="89">
        <v>4.3764108000000001E-3</v>
      </c>
      <c r="AH1401" s="90">
        <v>6.0354320200000002E-3</v>
      </c>
      <c r="AI1401" s="91">
        <v>2.9921768951806704E-2</v>
      </c>
      <c r="AJ1401" s="89">
        <v>9.3009300000000007E-3</v>
      </c>
      <c r="AK1401" s="90">
        <v>4.5954595000000003E-3</v>
      </c>
      <c r="AL1401" s="104">
        <v>4.5954595000000003E-3</v>
      </c>
    </row>
    <row r="1402" spans="1:38" ht="13" x14ac:dyDescent="0.3">
      <c r="A1402" s="71">
        <v>2009</v>
      </c>
      <c r="B1402" s="72">
        <v>37</v>
      </c>
      <c r="C1402" s="89">
        <v>1.2090737199999999</v>
      </c>
      <c r="D1402" s="90">
        <v>0.18104832900000001</v>
      </c>
      <c r="E1402" s="91">
        <v>0.76834546019389283</v>
      </c>
      <c r="F1402" s="89">
        <v>0.1133436</v>
      </c>
      <c r="G1402" s="90">
        <v>9.8106283000000002E-2</v>
      </c>
      <c r="H1402" s="91">
        <v>0.1385267970937539</v>
      </c>
      <c r="I1402" s="89">
        <v>3.9528889999999997E-2</v>
      </c>
      <c r="J1402" s="90">
        <v>0.70492316399999999</v>
      </c>
      <c r="K1402" s="91">
        <v>2.5458175890687706</v>
      </c>
      <c r="L1402" s="89">
        <v>1.5801579999999999E-2</v>
      </c>
      <c r="M1402" s="90">
        <v>8.9358935E-3</v>
      </c>
      <c r="N1402" s="91">
        <v>2.1929754647922545E-2</v>
      </c>
      <c r="O1402" s="89">
        <v>6.1297467071935155E-4</v>
      </c>
      <c r="P1402" s="90">
        <v>8.5430352921310362E-4</v>
      </c>
      <c r="Q1402" s="91">
        <v>0.14929646007318192</v>
      </c>
      <c r="R1402" s="89">
        <v>7.2521479229989872E-4</v>
      </c>
      <c r="S1402" s="90">
        <v>1.0107279635258358E-3</v>
      </c>
      <c r="T1402" s="91">
        <v>3.9483186739863426E-3</v>
      </c>
      <c r="U1402" s="89">
        <v>1.3940863E-3</v>
      </c>
      <c r="V1402" s="90">
        <v>2.1341235699999998E-3</v>
      </c>
      <c r="W1402" s="91">
        <v>9.5380751444273364E-3</v>
      </c>
      <c r="X1402" s="89">
        <v>3.970755E-4</v>
      </c>
      <c r="Y1402" s="90">
        <v>3.52177545E-4</v>
      </c>
      <c r="Z1402" s="91">
        <v>1.3763474289675214E-3</v>
      </c>
      <c r="AA1402" s="89">
        <v>2.2672141000000001E-3</v>
      </c>
      <c r="AB1402" s="90">
        <v>1.4962795799999999E-3</v>
      </c>
      <c r="AC1402" s="91">
        <v>1.7754866817296176E-3</v>
      </c>
      <c r="AD1402" s="89">
        <v>1.0207335E-3</v>
      </c>
      <c r="AE1402" s="90">
        <v>7.4807251000000004E-4</v>
      </c>
      <c r="AF1402" s="91">
        <v>1.1010765806656578E-4</v>
      </c>
      <c r="AG1402" s="89">
        <v>4.3764108000000001E-3</v>
      </c>
      <c r="AH1402" s="90">
        <v>6.0354320200000002E-3</v>
      </c>
      <c r="AI1402" s="91">
        <v>2.9921768951806704E-2</v>
      </c>
      <c r="AJ1402" s="89">
        <v>9.3009300000000007E-3</v>
      </c>
      <c r="AK1402" s="90">
        <v>4.5954595000000003E-3</v>
      </c>
      <c r="AL1402" s="104">
        <v>4.5954595000000003E-3</v>
      </c>
    </row>
    <row r="1403" spans="1:38" ht="13" x14ac:dyDescent="0.3">
      <c r="A1403" s="71">
        <v>2009</v>
      </c>
      <c r="B1403" s="72">
        <v>38</v>
      </c>
      <c r="C1403" s="89">
        <v>1.2090737199999999</v>
      </c>
      <c r="D1403" s="90">
        <v>0.18104832900000001</v>
      </c>
      <c r="E1403" s="91">
        <v>0.76834546019389283</v>
      </c>
      <c r="F1403" s="89">
        <v>0.1133436</v>
      </c>
      <c r="G1403" s="90">
        <v>9.8106283000000002E-2</v>
      </c>
      <c r="H1403" s="91">
        <v>0.1385267970937539</v>
      </c>
      <c r="I1403" s="89">
        <v>3.9528889999999997E-2</v>
      </c>
      <c r="J1403" s="90">
        <v>0.70492316399999999</v>
      </c>
      <c r="K1403" s="91">
        <v>2.5458175890687706</v>
      </c>
      <c r="L1403" s="89">
        <v>1.5801579999999999E-2</v>
      </c>
      <c r="M1403" s="90">
        <v>8.9358935E-3</v>
      </c>
      <c r="N1403" s="91">
        <v>2.1929754647922545E-2</v>
      </c>
      <c r="O1403" s="89">
        <v>6.1297467071935155E-4</v>
      </c>
      <c r="P1403" s="90">
        <v>8.5430352921310362E-4</v>
      </c>
      <c r="Q1403" s="91">
        <v>0.14929646007318192</v>
      </c>
      <c r="R1403" s="89">
        <v>7.2521479229989872E-4</v>
      </c>
      <c r="S1403" s="90">
        <v>1.0107279635258358E-3</v>
      </c>
      <c r="T1403" s="91">
        <v>3.9483186739863426E-3</v>
      </c>
      <c r="U1403" s="89">
        <v>1.3940863E-3</v>
      </c>
      <c r="V1403" s="90">
        <v>2.1341235699999998E-3</v>
      </c>
      <c r="W1403" s="91">
        <v>9.5380751444273364E-3</v>
      </c>
      <c r="X1403" s="89">
        <v>3.970755E-4</v>
      </c>
      <c r="Y1403" s="90">
        <v>3.52177545E-4</v>
      </c>
      <c r="Z1403" s="91">
        <v>1.3763474289675214E-3</v>
      </c>
      <c r="AA1403" s="89">
        <v>2.2672141000000001E-3</v>
      </c>
      <c r="AB1403" s="90">
        <v>1.4962795799999999E-3</v>
      </c>
      <c r="AC1403" s="91">
        <v>1.7754866817296176E-3</v>
      </c>
      <c r="AD1403" s="89">
        <v>1.0207335E-3</v>
      </c>
      <c r="AE1403" s="90">
        <v>7.4807251000000004E-4</v>
      </c>
      <c r="AF1403" s="91">
        <v>1.1010765806656578E-4</v>
      </c>
      <c r="AG1403" s="89">
        <v>4.3764108000000001E-3</v>
      </c>
      <c r="AH1403" s="90">
        <v>6.0354320200000002E-3</v>
      </c>
      <c r="AI1403" s="91">
        <v>2.9921768951806704E-2</v>
      </c>
      <c r="AJ1403" s="89">
        <v>9.3009300000000007E-3</v>
      </c>
      <c r="AK1403" s="90">
        <v>4.5954595000000003E-3</v>
      </c>
      <c r="AL1403" s="104">
        <v>4.5954595000000003E-3</v>
      </c>
    </row>
    <row r="1404" spans="1:38" ht="13.5" thickBot="1" x14ac:dyDescent="0.35">
      <c r="A1404" s="73">
        <v>2009</v>
      </c>
      <c r="B1404" s="74">
        <v>39</v>
      </c>
      <c r="C1404" s="96">
        <v>1.2090737199999999</v>
      </c>
      <c r="D1404" s="97">
        <v>0.18104832900000001</v>
      </c>
      <c r="E1404" s="98">
        <v>0.76834546019389283</v>
      </c>
      <c r="F1404" s="96">
        <v>0.1133436</v>
      </c>
      <c r="G1404" s="97">
        <v>9.8106283000000002E-2</v>
      </c>
      <c r="H1404" s="98">
        <v>0.1385267970937539</v>
      </c>
      <c r="I1404" s="96">
        <v>3.9528889999999997E-2</v>
      </c>
      <c r="J1404" s="97">
        <v>0.70492316399999999</v>
      </c>
      <c r="K1404" s="98">
        <v>2.5458175890687706</v>
      </c>
      <c r="L1404" s="96">
        <v>1.5801579999999999E-2</v>
      </c>
      <c r="M1404" s="97">
        <v>8.9358935E-3</v>
      </c>
      <c r="N1404" s="98">
        <v>2.1929754647922545E-2</v>
      </c>
      <c r="O1404" s="96">
        <v>6.1297467071935155E-4</v>
      </c>
      <c r="P1404" s="97">
        <v>8.5430352921310362E-4</v>
      </c>
      <c r="Q1404" s="98">
        <v>0.14929646007318192</v>
      </c>
      <c r="R1404" s="96">
        <v>7.2521479229989872E-4</v>
      </c>
      <c r="S1404" s="97">
        <v>1.0107279635258358E-3</v>
      </c>
      <c r="T1404" s="98">
        <v>3.9483186739863426E-3</v>
      </c>
      <c r="U1404" s="96">
        <v>1.3940863E-3</v>
      </c>
      <c r="V1404" s="97">
        <v>2.1341235699999998E-3</v>
      </c>
      <c r="W1404" s="98">
        <v>9.5380751444273364E-3</v>
      </c>
      <c r="X1404" s="96">
        <v>3.970755E-4</v>
      </c>
      <c r="Y1404" s="97">
        <v>3.52177545E-4</v>
      </c>
      <c r="Z1404" s="98">
        <v>1.3763474289675214E-3</v>
      </c>
      <c r="AA1404" s="96">
        <v>2.2672141000000001E-3</v>
      </c>
      <c r="AB1404" s="97">
        <v>1.4962795799999999E-3</v>
      </c>
      <c r="AC1404" s="98">
        <v>1.7754866817296176E-3</v>
      </c>
      <c r="AD1404" s="96">
        <v>1.0207335E-3</v>
      </c>
      <c r="AE1404" s="97">
        <v>7.4807251000000004E-4</v>
      </c>
      <c r="AF1404" s="98">
        <v>1.1010765806656578E-4</v>
      </c>
      <c r="AG1404" s="96">
        <v>4.3764108000000001E-3</v>
      </c>
      <c r="AH1404" s="97">
        <v>6.0354320200000002E-3</v>
      </c>
      <c r="AI1404" s="98">
        <v>2.9921768951806704E-2</v>
      </c>
      <c r="AJ1404" s="96">
        <v>9.3009300000000007E-3</v>
      </c>
      <c r="AK1404" s="97">
        <v>4.5954595000000003E-3</v>
      </c>
      <c r="AL1404" s="105">
        <v>4.5954595000000003E-3</v>
      </c>
    </row>
    <row r="1405" spans="1:38" x14ac:dyDescent="0.25">
      <c r="A1405" s="69">
        <v>2010</v>
      </c>
      <c r="B1405" s="70">
        <v>0</v>
      </c>
      <c r="C1405" s="106"/>
      <c r="D1405" s="107"/>
      <c r="E1405" s="101">
        <v>0.3647854813065235</v>
      </c>
      <c r="F1405" s="106"/>
      <c r="G1405" s="107"/>
      <c r="H1405" s="101">
        <v>6.1113387635146191E-2</v>
      </c>
      <c r="I1405" s="106"/>
      <c r="J1405" s="107"/>
      <c r="K1405" s="101">
        <v>0.75618577386833175</v>
      </c>
      <c r="L1405" s="106"/>
      <c r="M1405" s="107"/>
      <c r="N1405" s="101">
        <v>1.3841460162754898E-2</v>
      </c>
      <c r="O1405" s="106"/>
      <c r="P1405" s="107"/>
      <c r="Q1405" s="101">
        <v>6.5864685068818069E-2</v>
      </c>
      <c r="R1405" s="106"/>
      <c r="S1405" s="107"/>
      <c r="T1405" s="101">
        <v>2.9548152651725748E-3</v>
      </c>
      <c r="U1405" s="106"/>
      <c r="V1405" s="107"/>
      <c r="W1405" s="101">
        <v>4.2078895224933709E-3</v>
      </c>
      <c r="X1405" s="106"/>
      <c r="Y1405" s="107"/>
      <c r="Z1405" s="101">
        <v>6.0719935941793638E-4</v>
      </c>
      <c r="AA1405" s="106"/>
      <c r="AB1405" s="107"/>
      <c r="AC1405" s="101">
        <v>7.8328635208214166E-4</v>
      </c>
      <c r="AD1405" s="106"/>
      <c r="AE1405" s="107"/>
      <c r="AF1405" s="101">
        <v>4.8575868017695504E-5</v>
      </c>
      <c r="AG1405" s="106"/>
      <c r="AH1405" s="107"/>
      <c r="AI1405" s="101">
        <v>1.3200516821528997E-2</v>
      </c>
      <c r="AJ1405" s="106">
        <v>0</v>
      </c>
      <c r="AK1405" s="107">
        <v>0</v>
      </c>
      <c r="AL1405" s="103">
        <v>4.5954595000000003E-3</v>
      </c>
    </row>
    <row r="1406" spans="1:38" x14ac:dyDescent="0.25">
      <c r="A1406" s="71">
        <v>2010</v>
      </c>
      <c r="B1406" s="72">
        <v>1</v>
      </c>
      <c r="C1406" s="108"/>
      <c r="D1406" s="109"/>
      <c r="E1406" s="102">
        <v>0.36665146219473377</v>
      </c>
      <c r="F1406" s="108"/>
      <c r="G1406" s="109"/>
      <c r="H1406" s="102">
        <v>6.1823120591929792E-2</v>
      </c>
      <c r="I1406" s="108"/>
      <c r="J1406" s="109"/>
      <c r="K1406" s="102">
        <v>0.76000659337052179</v>
      </c>
      <c r="L1406" s="108"/>
      <c r="M1406" s="109"/>
      <c r="N1406" s="102">
        <v>1.3848866725543252E-2</v>
      </c>
      <c r="O1406" s="108"/>
      <c r="P1406" s="109"/>
      <c r="Q1406" s="102">
        <v>6.6629427685449494E-2</v>
      </c>
      <c r="R1406" s="108"/>
      <c r="S1406" s="109"/>
      <c r="T1406" s="102">
        <v>2.9693708650568051E-3</v>
      </c>
      <c r="U1406" s="108"/>
      <c r="V1406" s="109"/>
      <c r="W1406" s="102">
        <v>4.2567441923971414E-3</v>
      </c>
      <c r="X1406" s="108"/>
      <c r="Y1406" s="109"/>
      <c r="Z1406" s="102">
        <v>6.1424921324458907E-4</v>
      </c>
      <c r="AA1406" s="108"/>
      <c r="AB1406" s="109"/>
      <c r="AC1406" s="102">
        <v>7.9238144013505187E-4</v>
      </c>
      <c r="AD1406" s="108"/>
      <c r="AE1406" s="109"/>
      <c r="AF1406" s="102">
        <v>4.9139861241508114E-5</v>
      </c>
      <c r="AG1406" s="108"/>
      <c r="AH1406" s="109"/>
      <c r="AI1406" s="102">
        <v>1.3353784402777267E-2</v>
      </c>
      <c r="AJ1406" s="108">
        <v>0</v>
      </c>
      <c r="AK1406" s="109">
        <v>0</v>
      </c>
      <c r="AL1406" s="104">
        <v>4.5954595000000003E-3</v>
      </c>
    </row>
    <row r="1407" spans="1:38" x14ac:dyDescent="0.25">
      <c r="A1407" s="71">
        <v>2010</v>
      </c>
      <c r="B1407" s="72">
        <v>2</v>
      </c>
      <c r="C1407" s="108"/>
      <c r="D1407" s="109"/>
      <c r="E1407" s="102">
        <v>0.36755539283230054</v>
      </c>
      <c r="F1407" s="108"/>
      <c r="G1407" s="109"/>
      <c r="H1407" s="102">
        <v>6.2167804747755684E-2</v>
      </c>
      <c r="I1407" s="108"/>
      <c r="J1407" s="109"/>
      <c r="K1407" s="102">
        <v>0.7618341330866949</v>
      </c>
      <c r="L1407" s="108"/>
      <c r="M1407" s="109"/>
      <c r="N1407" s="102">
        <v>1.3852256331935929E-2</v>
      </c>
      <c r="O1407" s="108"/>
      <c r="P1407" s="109"/>
      <c r="Q1407" s="102">
        <v>6.7000975127447446E-2</v>
      </c>
      <c r="R1407" s="108"/>
      <c r="S1407" s="109"/>
      <c r="T1407" s="102">
        <v>2.9764399697251669E-3</v>
      </c>
      <c r="U1407" s="108"/>
      <c r="V1407" s="109"/>
      <c r="W1407" s="102">
        <v>4.2804920544906146E-3</v>
      </c>
      <c r="X1407" s="108"/>
      <c r="Y1407" s="109"/>
      <c r="Z1407" s="102">
        <v>6.1767381972583095E-4</v>
      </c>
      <c r="AA1407" s="108"/>
      <c r="AB1407" s="109"/>
      <c r="AC1407" s="102">
        <v>7.9680064522982407E-4</v>
      </c>
      <c r="AD1407" s="108"/>
      <c r="AE1407" s="109"/>
      <c r="AF1407" s="102">
        <v>4.9414007738263648E-5</v>
      </c>
      <c r="AG1407" s="108"/>
      <c r="AH1407" s="109"/>
      <c r="AI1407" s="102">
        <v>1.3428258473940047E-2</v>
      </c>
      <c r="AJ1407" s="108">
        <v>0</v>
      </c>
      <c r="AK1407" s="109">
        <v>0</v>
      </c>
      <c r="AL1407" s="104">
        <v>4.5954595000000003E-3</v>
      </c>
    </row>
    <row r="1408" spans="1:38" x14ac:dyDescent="0.25">
      <c r="A1408" s="71">
        <v>2010</v>
      </c>
      <c r="B1408" s="72">
        <v>3</v>
      </c>
      <c r="C1408" s="108"/>
      <c r="D1408" s="109"/>
      <c r="E1408" s="102">
        <v>0.36991663982889461</v>
      </c>
      <c r="F1408" s="108"/>
      <c r="G1408" s="109"/>
      <c r="H1408" s="102">
        <v>6.3068293677863971E-2</v>
      </c>
      <c r="I1408" s="108"/>
      <c r="J1408" s="109"/>
      <c r="K1408" s="102">
        <v>0.7666037916584002</v>
      </c>
      <c r="L1408" s="108"/>
      <c r="M1408" s="109"/>
      <c r="N1408" s="102">
        <v>1.3861107281955111E-2</v>
      </c>
      <c r="O1408" s="108"/>
      <c r="P1408" s="109"/>
      <c r="Q1408" s="102">
        <v>6.797149844521988E-2</v>
      </c>
      <c r="R1408" s="108"/>
      <c r="S1408" s="109"/>
      <c r="T1408" s="102">
        <v>2.9948948467870534E-3</v>
      </c>
      <c r="U1408" s="108"/>
      <c r="V1408" s="109"/>
      <c r="W1408" s="102">
        <v>4.3424900817652023E-3</v>
      </c>
      <c r="X1408" s="108"/>
      <c r="Y1408" s="109"/>
      <c r="Z1408" s="102">
        <v>6.2662095765120512E-4</v>
      </c>
      <c r="AA1408" s="108"/>
      <c r="AB1408" s="109"/>
      <c r="AC1408" s="102">
        <v>8.0834147364088006E-4</v>
      </c>
      <c r="AD1408" s="108"/>
      <c r="AE1408" s="109"/>
      <c r="AF1408" s="102">
        <v>5.0129767935139524E-5</v>
      </c>
      <c r="AG1408" s="108"/>
      <c r="AH1408" s="109"/>
      <c r="AI1408" s="102">
        <v>1.3622752113620426E-2</v>
      </c>
      <c r="AJ1408" s="108">
        <v>0</v>
      </c>
      <c r="AK1408" s="109">
        <v>0</v>
      </c>
      <c r="AL1408" s="104">
        <v>4.5954595000000003E-3</v>
      </c>
    </row>
    <row r="1409" spans="1:38" x14ac:dyDescent="0.25">
      <c r="A1409" s="71">
        <v>2010</v>
      </c>
      <c r="B1409" s="72">
        <v>4</v>
      </c>
      <c r="C1409" s="108">
        <v>3.0428412537108467</v>
      </c>
      <c r="D1409" s="109">
        <v>3.6045513473374302</v>
      </c>
      <c r="E1409" s="102">
        <v>0.43431045262016399</v>
      </c>
      <c r="F1409" s="108">
        <v>9.7727422992995736E-2</v>
      </c>
      <c r="G1409" s="109">
        <v>9.3720666343447612E-2</v>
      </c>
      <c r="H1409" s="102">
        <v>7.0610388463181795E-2</v>
      </c>
      <c r="I1409" s="108">
        <v>0.11646958142151573</v>
      </c>
      <c r="J1409" s="109">
        <v>0.17482582837947316</v>
      </c>
      <c r="K1409" s="102">
        <v>1.0904290395741256</v>
      </c>
      <c r="L1409" s="108">
        <v>3.7814552992120748E-3</v>
      </c>
      <c r="M1409" s="109">
        <v>5.9387957607969118E-3</v>
      </c>
      <c r="N1409" s="102">
        <v>1.8971822179416169E-2</v>
      </c>
      <c r="O1409" s="108">
        <v>8.6969243885564058E-3</v>
      </c>
      <c r="P1409" s="109">
        <v>1.1687375405009984E-2</v>
      </c>
      <c r="Q1409" s="102">
        <v>7.6099882373258848E-2</v>
      </c>
      <c r="R1409" s="108">
        <v>7.0238881826717369E-3</v>
      </c>
      <c r="S1409" s="109">
        <v>8.8492930172590026E-3</v>
      </c>
      <c r="T1409" s="102">
        <v>3.0186796513251373E-3</v>
      </c>
      <c r="U1409" s="108">
        <v>1.7469051029562882E-3</v>
      </c>
      <c r="V1409" s="109">
        <v>1.6299287548321452E-3</v>
      </c>
      <c r="W1409" s="102">
        <v>4.8617817182318645E-3</v>
      </c>
      <c r="X1409" s="108">
        <v>1.1789114322273661E-4</v>
      </c>
      <c r="Y1409" s="109">
        <v>1.1072091824427259E-4</v>
      </c>
      <c r="Z1409" s="102">
        <v>7.015573700908023E-4</v>
      </c>
      <c r="AA1409" s="108">
        <v>4.3272674464734772E-3</v>
      </c>
      <c r="AB1409" s="109">
        <v>4.1555114408497913E-3</v>
      </c>
      <c r="AC1409" s="102">
        <v>9.050078712015781E-4</v>
      </c>
      <c r="AD1409" s="108">
        <v>7.4470073393005198E-4</v>
      </c>
      <c r="AE1409" s="109">
        <v>6.5665738019408883E-4</v>
      </c>
      <c r="AF1409" s="102">
        <v>5.6124471405229671E-5</v>
      </c>
      <c r="AG1409" s="108">
        <v>1.0481304432332021E-3</v>
      </c>
      <c r="AH1409" s="109">
        <v>1.0673637149213886E-3</v>
      </c>
      <c r="AI1409" s="102">
        <v>1.5251827948041927E-2</v>
      </c>
      <c r="AJ1409" s="108">
        <v>0</v>
      </c>
      <c r="AK1409" s="109">
        <v>0</v>
      </c>
      <c r="AL1409" s="104">
        <v>4.5954595000000003E-3</v>
      </c>
    </row>
    <row r="1410" spans="1:38" x14ac:dyDescent="0.25">
      <c r="A1410" s="71">
        <v>2010</v>
      </c>
      <c r="B1410" s="72">
        <v>5</v>
      </c>
      <c r="C1410" s="108">
        <v>3.0384026050542898</v>
      </c>
      <c r="D1410" s="109">
        <v>3.6012834780654459</v>
      </c>
      <c r="E1410" s="102">
        <v>0.43776251250798787</v>
      </c>
      <c r="F1410" s="108">
        <v>9.7964961852380253E-2</v>
      </c>
      <c r="G1410" s="109">
        <v>9.4139023382671258E-2</v>
      </c>
      <c r="H1410" s="102">
        <v>7.1927130506302256E-2</v>
      </c>
      <c r="I1410" s="108">
        <v>0.11635953240581333</v>
      </c>
      <c r="J1410" s="109">
        <v>0.1747440564985199</v>
      </c>
      <c r="K1410" s="102">
        <v>1.0974017803845495</v>
      </c>
      <c r="L1410" s="108">
        <v>3.7886589601149262E-3</v>
      </c>
      <c r="M1410" s="109">
        <v>5.9550447840219694E-3</v>
      </c>
      <c r="N1410" s="102">
        <v>1.8984780409205284E-2</v>
      </c>
      <c r="O1410" s="108">
        <v>8.6939262162906861E-3</v>
      </c>
      <c r="P1410" s="109">
        <v>1.1697033833147127E-2</v>
      </c>
      <c r="Q1410" s="102">
        <v>7.7518948178024044E-2</v>
      </c>
      <c r="R1410" s="108">
        <v>7.0598099947501236E-3</v>
      </c>
      <c r="S1410" s="109">
        <v>8.9089126742512691E-3</v>
      </c>
      <c r="T1410" s="102">
        <v>3.0456689930185459E-3</v>
      </c>
      <c r="U1410" s="108">
        <v>1.7519955183820924E-3</v>
      </c>
      <c r="V1410" s="109">
        <v>1.6323101133469521E-3</v>
      </c>
      <c r="W1410" s="102">
        <v>4.952447175946297E-3</v>
      </c>
      <c r="X1410" s="108">
        <v>1.1822292405352273E-4</v>
      </c>
      <c r="Y1410" s="109">
        <v>1.1126656335484567E-4</v>
      </c>
      <c r="Z1410" s="102">
        <v>7.1463812847169343E-4</v>
      </c>
      <c r="AA1410" s="108">
        <v>4.3374188544152217E-3</v>
      </c>
      <c r="AB1410" s="109">
        <v>4.174859889022749E-3</v>
      </c>
      <c r="AC1410" s="102">
        <v>9.2188458301311542E-4</v>
      </c>
      <c r="AD1410" s="108">
        <v>7.4708344781490251E-4</v>
      </c>
      <c r="AE1410" s="109">
        <v>6.6110836362115238E-4</v>
      </c>
      <c r="AF1410" s="102">
        <v>5.7171139478003568E-5</v>
      </c>
      <c r="AG1410" s="108">
        <v>1.0505159545396267E-3</v>
      </c>
      <c r="AH1410" s="109">
        <v>1.0707793407280437E-3</v>
      </c>
      <c r="AI1410" s="102">
        <v>1.5536243349754876E-2</v>
      </c>
      <c r="AJ1410" s="108">
        <v>0</v>
      </c>
      <c r="AK1410" s="109">
        <v>0</v>
      </c>
      <c r="AL1410" s="104">
        <v>4.5954595000000003E-3</v>
      </c>
    </row>
    <row r="1411" spans="1:38" x14ac:dyDescent="0.25">
      <c r="A1411" s="71">
        <v>2010</v>
      </c>
      <c r="B1411" s="72">
        <v>6</v>
      </c>
      <c r="C1411" s="108">
        <v>3.5724904398412907</v>
      </c>
      <c r="D1411" s="109">
        <v>4.2270202141743862</v>
      </c>
      <c r="E1411" s="102">
        <v>0.44152222834359528</v>
      </c>
      <c r="F1411" s="108">
        <v>0.1169497595339518</v>
      </c>
      <c r="G1411" s="109">
        <v>0.11470567652897798</v>
      </c>
      <c r="H1411" s="102">
        <v>7.3360820604541632E-2</v>
      </c>
      <c r="I1411" s="108">
        <v>0.1425000492626147</v>
      </c>
      <c r="J1411" s="109">
        <v>0.21612758309211444</v>
      </c>
      <c r="K1411" s="102">
        <v>1.104998501280962</v>
      </c>
      <c r="L1411" s="108">
        <v>4.4478364999576102E-3</v>
      </c>
      <c r="M1411" s="109">
        <v>6.6779159847076362E-3</v>
      </c>
      <c r="N1411" s="102">
        <v>1.8998915231687237E-2</v>
      </c>
      <c r="O1411" s="108">
        <v>9.8616650512938758E-3</v>
      </c>
      <c r="P1411" s="109">
        <v>1.3238358893465457E-2</v>
      </c>
      <c r="Q1411" s="102">
        <v>7.9064093142294775E-2</v>
      </c>
      <c r="R1411" s="108">
        <v>7.0959956547906123E-3</v>
      </c>
      <c r="S1411" s="109">
        <v>8.9736115826916096E-3</v>
      </c>
      <c r="T1411" s="102">
        <v>3.0750626901882576E-3</v>
      </c>
      <c r="U1411" s="108">
        <v>2.0793653668437521E-3</v>
      </c>
      <c r="V1411" s="109">
        <v>1.9848574474624794E-3</v>
      </c>
      <c r="W1411" s="102">
        <v>5.0511636575376303E-3</v>
      </c>
      <c r="X1411" s="108">
        <v>1.4146315909754163E-4</v>
      </c>
      <c r="Y1411" s="109">
        <v>1.3534524291349589E-4</v>
      </c>
      <c r="Z1411" s="102">
        <v>7.2888380608007535E-4</v>
      </c>
      <c r="AA1411" s="108">
        <v>5.1803968917922437E-3</v>
      </c>
      <c r="AB1411" s="109">
        <v>5.0874219726895044E-3</v>
      </c>
      <c r="AC1411" s="102">
        <v>9.4026032845908236E-4</v>
      </c>
      <c r="AD1411" s="108">
        <v>8.7425321939119843E-4</v>
      </c>
      <c r="AE1411" s="109">
        <v>7.7760312701965334E-4</v>
      </c>
      <c r="AF1411" s="102">
        <v>5.8310693096772435E-5</v>
      </c>
      <c r="AG1411" s="108">
        <v>1.2780244846839679E-3</v>
      </c>
      <c r="AH1411" s="109">
        <v>1.3372536116685097E-3</v>
      </c>
      <c r="AI1411" s="102">
        <v>1.5845919073724183E-2</v>
      </c>
      <c r="AJ1411" s="108">
        <v>0</v>
      </c>
      <c r="AK1411" s="109">
        <v>0</v>
      </c>
      <c r="AL1411" s="104">
        <v>4.5954595000000003E-3</v>
      </c>
    </row>
    <row r="1412" spans="1:38" x14ac:dyDescent="0.25">
      <c r="A1412" s="71">
        <v>2010</v>
      </c>
      <c r="B1412" s="72">
        <v>7</v>
      </c>
      <c r="C1412" s="108">
        <v>3.5433412703477538</v>
      </c>
      <c r="D1412" s="109">
        <v>4.197666310877108</v>
      </c>
      <c r="E1412" s="102">
        <v>0.44562380375085986</v>
      </c>
      <c r="F1412" s="108">
        <v>0.10988523318972315</v>
      </c>
      <c r="G1412" s="109">
        <v>0.10545174277400653</v>
      </c>
      <c r="H1412" s="102">
        <v>7.4925397260158108E-2</v>
      </c>
      <c r="I1412" s="108">
        <v>0.10749234512453319</v>
      </c>
      <c r="J1412" s="109">
        <v>0.15196083746102743</v>
      </c>
      <c r="K1412" s="102">
        <v>1.1132870048380001</v>
      </c>
      <c r="L1412" s="108">
        <v>4.4242550398380896E-3</v>
      </c>
      <c r="M1412" s="109">
        <v>6.6552290909295151E-3</v>
      </c>
      <c r="N1412" s="102">
        <v>1.9014322991525615E-2</v>
      </c>
      <c r="O1412" s="108">
        <v>8.481730017237973E-3</v>
      </c>
      <c r="P1412" s="109">
        <v>1.1237524895507708E-2</v>
      </c>
      <c r="Q1412" s="102">
        <v>8.0750408227419856E-2</v>
      </c>
      <c r="R1412" s="108">
        <v>7.2187998502242223E-3</v>
      </c>
      <c r="S1412" s="109">
        <v>9.1418860198619004E-3</v>
      </c>
      <c r="T1412" s="102">
        <v>3.1071366143019859E-3</v>
      </c>
      <c r="U1412" s="108">
        <v>2.031680076095731E-3</v>
      </c>
      <c r="V1412" s="109">
        <v>1.9730583819775787E-3</v>
      </c>
      <c r="W1412" s="102">
        <v>5.1588928591566763E-3</v>
      </c>
      <c r="X1412" s="108">
        <v>1.3759308593324919E-4</v>
      </c>
      <c r="Y1412" s="109">
        <v>1.2992145764198184E-4</v>
      </c>
      <c r="Z1412" s="102">
        <v>7.4442850543570197E-4</v>
      </c>
      <c r="AA1412" s="108">
        <v>4.6917651169328233E-3</v>
      </c>
      <c r="AB1412" s="109">
        <v>4.5043349036865792E-3</v>
      </c>
      <c r="AC1412" s="102">
        <v>9.6031192048312336E-4</v>
      </c>
      <c r="AD1412" s="108">
        <v>8.3636714737369536E-4</v>
      </c>
      <c r="AE1412" s="109">
        <v>7.4490736851841191E-4</v>
      </c>
      <c r="AF1412" s="102">
        <v>5.9554269492968563E-5</v>
      </c>
      <c r="AG1412" s="108">
        <v>1.2047547914938062E-3</v>
      </c>
      <c r="AH1412" s="109">
        <v>1.2222823262256258E-3</v>
      </c>
      <c r="AI1412" s="102">
        <v>1.6183866763276305E-2</v>
      </c>
      <c r="AJ1412" s="108">
        <v>0</v>
      </c>
      <c r="AK1412" s="109">
        <v>0</v>
      </c>
      <c r="AL1412" s="104">
        <v>4.5954595000000003E-3</v>
      </c>
    </row>
    <row r="1413" spans="1:38" x14ac:dyDescent="0.25">
      <c r="A1413" s="71">
        <v>2010</v>
      </c>
      <c r="B1413" s="72">
        <v>8</v>
      </c>
      <c r="C1413" s="108">
        <v>3.837541568548108</v>
      </c>
      <c r="D1413" s="109">
        <v>4.5134556329296203</v>
      </c>
      <c r="E1413" s="102">
        <v>0.44942589418419437</v>
      </c>
      <c r="F1413" s="108">
        <v>0.13066836331667239</v>
      </c>
      <c r="G1413" s="109">
        <v>0.12725894135132332</v>
      </c>
      <c r="H1413" s="102">
        <v>7.660751234299755E-2</v>
      </c>
      <c r="I1413" s="108">
        <v>0.13311630174101069</v>
      </c>
      <c r="J1413" s="109">
        <v>0.18942646977108196</v>
      </c>
      <c r="K1413" s="102">
        <v>1.1213163781573707</v>
      </c>
      <c r="L1413" s="108">
        <v>5.2316706765999582E-3</v>
      </c>
      <c r="M1413" s="109">
        <v>7.5176961422133027E-3</v>
      </c>
      <c r="N1413" s="102">
        <v>1.9031036675530567E-2</v>
      </c>
      <c r="O1413" s="108">
        <v>9.1872111377179731E-3</v>
      </c>
      <c r="P1413" s="109">
        <v>1.2324151717128652E-2</v>
      </c>
      <c r="Q1413" s="102">
        <v>8.2563315754974179E-2</v>
      </c>
      <c r="R1413" s="108">
        <v>7.4028159380473916E-3</v>
      </c>
      <c r="S1413" s="109">
        <v>9.3852784776904622E-3</v>
      </c>
      <c r="T1413" s="102">
        <v>3.1419596522941394E-3</v>
      </c>
      <c r="U1413" s="108">
        <v>2.4219804940620393E-3</v>
      </c>
      <c r="V1413" s="109">
        <v>2.4212763775362804E-3</v>
      </c>
      <c r="W1413" s="102">
        <v>5.2747211130262017E-3</v>
      </c>
      <c r="X1413" s="108">
        <v>1.6362853904803434E-4</v>
      </c>
      <c r="Y1413" s="109">
        <v>1.5638060770925606E-4</v>
      </c>
      <c r="Z1413" s="102">
        <v>7.6114315121281358E-4</v>
      </c>
      <c r="AA1413" s="108">
        <v>5.5805459923144183E-3</v>
      </c>
      <c r="AB1413" s="109">
        <v>5.4301937249486391E-3</v>
      </c>
      <c r="AC1413" s="102">
        <v>9.8187340389588752E-4</v>
      </c>
      <c r="AD1413" s="108">
        <v>9.8109266559941828E-4</v>
      </c>
      <c r="AE1413" s="109">
        <v>8.7617508386556595E-4</v>
      </c>
      <c r="AF1413" s="102">
        <v>6.0891344415951627E-5</v>
      </c>
      <c r="AG1413" s="108">
        <v>1.4475796677840211E-3</v>
      </c>
      <c r="AH1413" s="109">
        <v>1.4985531833990901E-3</v>
      </c>
      <c r="AI1413" s="102">
        <v>1.6547250341368929E-2</v>
      </c>
      <c r="AJ1413" s="108">
        <v>0</v>
      </c>
      <c r="AK1413" s="109">
        <v>0</v>
      </c>
      <c r="AL1413" s="104">
        <v>4.5954595000000003E-3</v>
      </c>
    </row>
    <row r="1414" spans="1:38" x14ac:dyDescent="0.25">
      <c r="A1414" s="71">
        <v>2010</v>
      </c>
      <c r="B1414" s="72">
        <v>9</v>
      </c>
      <c r="C1414" s="108">
        <v>3.8833557374919101</v>
      </c>
      <c r="D1414" s="109">
        <v>4.5612556234211574</v>
      </c>
      <c r="E1414" s="102">
        <v>0.45418765567192498</v>
      </c>
      <c r="F1414" s="108">
        <v>0.13478743403701338</v>
      </c>
      <c r="G1414" s="109">
        <v>0.13155502273634198</v>
      </c>
      <c r="H1414" s="102">
        <v>7.8423798046828794E-2</v>
      </c>
      <c r="I1414" s="108">
        <v>0.13541150975535002</v>
      </c>
      <c r="J1414" s="109">
        <v>0.1920503336820433</v>
      </c>
      <c r="K1414" s="102">
        <v>1.1309371889100936</v>
      </c>
      <c r="L1414" s="108">
        <v>5.2918419879703794E-3</v>
      </c>
      <c r="M1414" s="109">
        <v>7.619477151410408E-3</v>
      </c>
      <c r="N1414" s="102">
        <v>1.9048915928131072E-2</v>
      </c>
      <c r="O1414" s="108">
        <v>9.4131307594766331E-3</v>
      </c>
      <c r="P1414" s="109">
        <v>1.2673269220817449E-2</v>
      </c>
      <c r="Q1414" s="102">
        <v>8.4520869514183264E-2</v>
      </c>
      <c r="R1414" s="108">
        <v>7.6280505492629606E-3</v>
      </c>
      <c r="S1414" s="109">
        <v>9.6809472590063828E-3</v>
      </c>
      <c r="T1414" s="102">
        <v>3.1791930298011141E-3</v>
      </c>
      <c r="U1414" s="108">
        <v>2.529173036526338E-3</v>
      </c>
      <c r="V1414" s="109">
        <v>2.5868781986528293E-3</v>
      </c>
      <c r="W1414" s="102">
        <v>5.3997767738868264E-3</v>
      </c>
      <c r="X1414" s="108">
        <v>1.6899605897962002E-4</v>
      </c>
      <c r="Y1414" s="109">
        <v>1.6205639682434955E-4</v>
      </c>
      <c r="Z1414" s="102">
        <v>7.7918912854629341E-4</v>
      </c>
      <c r="AA1414" s="108">
        <v>5.7501409898842119E-3</v>
      </c>
      <c r="AB1414" s="109">
        <v>5.5970476952468141E-3</v>
      </c>
      <c r="AC1414" s="102">
        <v>1.0051545470188554E-3</v>
      </c>
      <c r="AD1414" s="108">
        <v>1.013639531471294E-3</v>
      </c>
      <c r="AE1414" s="109">
        <v>9.0740006758696363E-4</v>
      </c>
      <c r="AF1414" s="102">
        <v>6.233512193906493E-5</v>
      </c>
      <c r="AG1414" s="108">
        <v>1.4913056352378708E-3</v>
      </c>
      <c r="AH1414" s="109">
        <v>1.5472696985891746E-3</v>
      </c>
      <c r="AI1414" s="102">
        <v>1.6939553994714841E-2</v>
      </c>
      <c r="AJ1414" s="108">
        <v>0</v>
      </c>
      <c r="AK1414" s="109">
        <v>0</v>
      </c>
      <c r="AL1414" s="104">
        <v>4.5954595000000003E-3</v>
      </c>
    </row>
    <row r="1415" spans="1:38" x14ac:dyDescent="0.25">
      <c r="A1415" s="71">
        <v>2010</v>
      </c>
      <c r="B1415" s="72">
        <v>10</v>
      </c>
      <c r="C1415" s="108">
        <v>4.7613805066364163</v>
      </c>
      <c r="D1415" s="109">
        <v>5.6145938073680668</v>
      </c>
      <c r="E1415" s="102">
        <v>0.45931010084488699</v>
      </c>
      <c r="F1415" s="108">
        <v>0.16722112692619456</v>
      </c>
      <c r="G1415" s="109">
        <v>0.16250535754121398</v>
      </c>
      <c r="H1415" s="102">
        <v>8.0377439540805937E-2</v>
      </c>
      <c r="I1415" s="108">
        <v>0.15738863883093723</v>
      </c>
      <c r="J1415" s="109">
        <v>0.2237693719357344</v>
      </c>
      <c r="K1415" s="102">
        <v>1.1412760334331395</v>
      </c>
      <c r="L1415" s="108">
        <v>7.0618487110824784E-3</v>
      </c>
      <c r="M1415" s="109">
        <v>9.3842888173547839E-3</v>
      </c>
      <c r="N1415" s="102">
        <v>1.9068106513205466E-2</v>
      </c>
      <c r="O1415" s="108">
        <v>9.0472013664449746E-3</v>
      </c>
      <c r="P1415" s="109">
        <v>1.2265109299777125E-2</v>
      </c>
      <c r="Q1415" s="102">
        <v>8.6626461172840272E-2</v>
      </c>
      <c r="R1415" s="108">
        <v>7.8557438238101712E-3</v>
      </c>
      <c r="S1415" s="109">
        <v>9.986590075130905E-3</v>
      </c>
      <c r="T1415" s="102">
        <v>3.2192472397957746E-3</v>
      </c>
      <c r="U1415" s="108">
        <v>3.1386949162300862E-3</v>
      </c>
      <c r="V1415" s="109">
        <v>3.2228451168654416E-3</v>
      </c>
      <c r="W1415" s="102">
        <v>5.5342857372883466E-3</v>
      </c>
      <c r="X1415" s="108">
        <v>2.095343730717481E-4</v>
      </c>
      <c r="Y1415" s="109">
        <v>1.994551527611439E-4</v>
      </c>
      <c r="Z1415" s="102">
        <v>7.9859895291061844E-4</v>
      </c>
      <c r="AA1415" s="108">
        <v>7.1374886897306042E-3</v>
      </c>
      <c r="AB1415" s="109">
        <v>6.9123516236790248E-3</v>
      </c>
      <c r="AC1415" s="102">
        <v>1.0301909105387055E-3</v>
      </c>
      <c r="AD1415" s="108">
        <v>1.2367660619032725E-3</v>
      </c>
      <c r="AE1415" s="109">
        <v>1.0905462394239862E-3</v>
      </c>
      <c r="AF1415" s="102">
        <v>6.3887846344196745E-5</v>
      </c>
      <c r="AG1415" s="108">
        <v>1.8722687764453662E-3</v>
      </c>
      <c r="AH1415" s="109">
        <v>1.9412108075135945E-3</v>
      </c>
      <c r="AI1415" s="102">
        <v>1.736152982969219E-2</v>
      </c>
      <c r="AJ1415" s="108">
        <v>0</v>
      </c>
      <c r="AK1415" s="109">
        <v>0</v>
      </c>
      <c r="AL1415" s="104">
        <v>4.5954595000000003E-3</v>
      </c>
    </row>
    <row r="1416" spans="1:38" x14ac:dyDescent="0.25">
      <c r="A1416" s="71">
        <v>2010</v>
      </c>
      <c r="B1416" s="72">
        <v>11</v>
      </c>
      <c r="C1416" s="108">
        <v>4.8189820349761021</v>
      </c>
      <c r="D1416" s="109">
        <v>5.6756118288315873</v>
      </c>
      <c r="E1416" s="102">
        <v>0.46478865196653424</v>
      </c>
      <c r="F1416" s="108">
        <v>0.1728087544276444</v>
      </c>
      <c r="G1416" s="109">
        <v>0.16835075957601714</v>
      </c>
      <c r="H1416" s="102">
        <v>8.2467271040347068E-2</v>
      </c>
      <c r="I1416" s="108">
        <v>0.1603740898360474</v>
      </c>
      <c r="J1416" s="109">
        <v>0.2272750256989271</v>
      </c>
      <c r="K1416" s="102">
        <v>1.1523438035205726</v>
      </c>
      <c r="L1416" s="108">
        <v>7.1536674785321469E-3</v>
      </c>
      <c r="M1416" s="109">
        <v>9.5300817334433383E-3</v>
      </c>
      <c r="N1416" s="102">
        <v>1.908866826430768E-2</v>
      </c>
      <c r="O1416" s="108">
        <v>9.2865712578414587E-3</v>
      </c>
      <c r="P1416" s="109">
        <v>1.2641363837039435E-2</v>
      </c>
      <c r="Q1416" s="102">
        <v>8.8878711190810519E-2</v>
      </c>
      <c r="R1416" s="108">
        <v>8.1142566193906328E-3</v>
      </c>
      <c r="S1416" s="109">
        <v>1.0333259454415322E-2</v>
      </c>
      <c r="T1416" s="102">
        <v>3.262087306515205E-3</v>
      </c>
      <c r="U1416" s="108">
        <v>3.2956133010722077E-3</v>
      </c>
      <c r="V1416" s="109">
        <v>3.4614439626458786E-3</v>
      </c>
      <c r="W1416" s="102">
        <v>5.6781765738055509E-3</v>
      </c>
      <c r="X1416" s="108">
        <v>2.169040710334306E-4</v>
      </c>
      <c r="Y1416" s="109">
        <v>2.0726410358350234E-4</v>
      </c>
      <c r="Z1416" s="102">
        <v>8.1936237013847067E-4</v>
      </c>
      <c r="AA1416" s="108">
        <v>7.3647424842086398E-3</v>
      </c>
      <c r="AB1416" s="109">
        <v>7.1362794335421082E-3</v>
      </c>
      <c r="AC1416" s="102">
        <v>1.0569773395794747E-3</v>
      </c>
      <c r="AD1416" s="108">
        <v>1.2800460414207377E-3</v>
      </c>
      <c r="AE1416" s="109">
        <v>1.1321193478221006E-3</v>
      </c>
      <c r="AF1416" s="102">
        <v>6.5548962555900793E-5</v>
      </c>
      <c r="AG1416" s="108">
        <v>1.9324384757720139E-3</v>
      </c>
      <c r="AH1416" s="109">
        <v>2.0085983148640484E-3</v>
      </c>
      <c r="AI1416" s="102">
        <v>1.7812927405425071E-2</v>
      </c>
      <c r="AJ1416" s="108">
        <v>0</v>
      </c>
      <c r="AK1416" s="109">
        <v>0</v>
      </c>
      <c r="AL1416" s="104">
        <v>4.5954595000000003E-3</v>
      </c>
    </row>
    <row r="1417" spans="1:38" x14ac:dyDescent="0.25">
      <c r="A1417" s="71">
        <v>2010</v>
      </c>
      <c r="B1417" s="72">
        <v>12</v>
      </c>
      <c r="C1417" s="108">
        <v>4.8797393777178559</v>
      </c>
      <c r="D1417" s="109">
        <v>5.7403085165579766</v>
      </c>
      <c r="E1417" s="102">
        <v>0.47065730964560698</v>
      </c>
      <c r="F1417" s="108">
        <v>0.17872312467338677</v>
      </c>
      <c r="G1417" s="109">
        <v>0.17460849522311131</v>
      </c>
      <c r="H1417" s="102">
        <v>8.4705391428861437E-2</v>
      </c>
      <c r="I1417" s="108">
        <v>0.16352535472627913</v>
      </c>
      <c r="J1417" s="109">
        <v>0.2309866199139009</v>
      </c>
      <c r="K1417" s="102">
        <v>1.1641970142308873</v>
      </c>
      <c r="L1417" s="108">
        <v>7.2507750678556457E-3</v>
      </c>
      <c r="M1417" s="109">
        <v>9.6860651921778628E-3</v>
      </c>
      <c r="N1417" s="102">
        <v>1.9110716443317025E-2</v>
      </c>
      <c r="O1417" s="108">
        <v>9.5445835686087388E-3</v>
      </c>
      <c r="P1417" s="109">
        <v>1.3056745456197382E-2</v>
      </c>
      <c r="Q1417" s="102">
        <v>9.1290794705687531E-2</v>
      </c>
      <c r="R1417" s="108">
        <v>8.3874849158984393E-3</v>
      </c>
      <c r="S1417" s="109">
        <v>1.0702437979061591E-2</v>
      </c>
      <c r="T1417" s="102">
        <v>3.3079686405755107E-3</v>
      </c>
      <c r="U1417" s="108">
        <v>3.4744116749264799E-3</v>
      </c>
      <c r="V1417" s="109">
        <v>3.7556755059178146E-3</v>
      </c>
      <c r="W1417" s="102">
        <v>5.8322876243369808E-3</v>
      </c>
      <c r="X1417" s="108">
        <v>2.2472549679682766E-4</v>
      </c>
      <c r="Y1417" s="109">
        <v>2.1568171667113814E-4</v>
      </c>
      <c r="Z1417" s="102">
        <v>8.4159922301242824E-4</v>
      </c>
      <c r="AA1417" s="108">
        <v>7.6028178156215395E-3</v>
      </c>
      <c r="AB1417" s="109">
        <v>7.3687219042936373E-3</v>
      </c>
      <c r="AC1417" s="102">
        <v>1.0856627694501952E-3</v>
      </c>
      <c r="AD1417" s="108">
        <v>1.3251909570501455E-3</v>
      </c>
      <c r="AE1417" s="109">
        <v>1.1746279197954706E-3</v>
      </c>
      <c r="AF1417" s="102">
        <v>6.732801002642338E-5</v>
      </c>
      <c r="AG1417" s="108">
        <v>1.996807244621937E-3</v>
      </c>
      <c r="AH1417" s="109">
        <v>2.0828251812014145E-3</v>
      </c>
      <c r="AI1417" s="102">
        <v>1.8296361662324297E-2</v>
      </c>
      <c r="AJ1417" s="108">
        <v>0</v>
      </c>
      <c r="AK1417" s="109">
        <v>0</v>
      </c>
      <c r="AL1417" s="104">
        <v>4.5954595000000003E-3</v>
      </c>
    </row>
    <row r="1418" spans="1:38" x14ac:dyDescent="0.25">
      <c r="A1418" s="71">
        <v>2010</v>
      </c>
      <c r="B1418" s="72">
        <v>13</v>
      </c>
      <c r="C1418" s="108">
        <v>4.934339190413132</v>
      </c>
      <c r="D1418" s="109">
        <v>5.7963668898412326</v>
      </c>
      <c r="E1418" s="102">
        <v>0.47558186341952807</v>
      </c>
      <c r="F1418" s="108">
        <v>0.18505795064410738</v>
      </c>
      <c r="G1418" s="109">
        <v>0.18125251492268962</v>
      </c>
      <c r="H1418" s="102">
        <v>8.7047388695297698E-2</v>
      </c>
      <c r="I1418" s="108">
        <v>0.16679741704541032</v>
      </c>
      <c r="J1418" s="109">
        <v>0.2348051795851582</v>
      </c>
      <c r="K1418" s="102">
        <v>1.1748443406105722</v>
      </c>
      <c r="L1418" s="108">
        <v>7.3542434162505157E-3</v>
      </c>
      <c r="M1418" s="109">
        <v>9.8510401315562053E-3</v>
      </c>
      <c r="N1418" s="102">
        <v>1.9134176582739786E-2</v>
      </c>
      <c r="O1418" s="108">
        <v>9.8085208010477692E-3</v>
      </c>
      <c r="P1418" s="109">
        <v>1.346507431977372E-2</v>
      </c>
      <c r="Q1418" s="102">
        <v>9.3814817491182867E-2</v>
      </c>
      <c r="R1418" s="108">
        <v>8.6825246635814524E-3</v>
      </c>
      <c r="S1418" s="109">
        <v>1.11008074882353E-2</v>
      </c>
      <c r="T1418" s="102">
        <v>3.3566511043718445E-3</v>
      </c>
      <c r="U1418" s="108">
        <v>3.62985309902848E-3</v>
      </c>
      <c r="V1418" s="109">
        <v>3.9793385806870659E-3</v>
      </c>
      <c r="W1418" s="102">
        <v>5.9935339860358603E-3</v>
      </c>
      <c r="X1418" s="108">
        <v>2.3301681907956194E-4</v>
      </c>
      <c r="Y1418" s="109">
        <v>2.2446807023289041E-4</v>
      </c>
      <c r="Z1418" s="102">
        <v>8.6486781557654799E-4</v>
      </c>
      <c r="AA1418" s="108">
        <v>7.8653429943371534E-3</v>
      </c>
      <c r="AB1418" s="109">
        <v>7.6330452192070377E-3</v>
      </c>
      <c r="AC1418" s="102">
        <v>1.1156793013053952E-3</v>
      </c>
      <c r="AD1418" s="108">
        <v>1.3759756036520439E-3</v>
      </c>
      <c r="AE1418" s="109">
        <v>1.2248429710958895E-3</v>
      </c>
      <c r="AF1418" s="102">
        <v>6.9189465493007371E-5</v>
      </c>
      <c r="AG1418" s="108">
        <v>2.0634024246542313E-3</v>
      </c>
      <c r="AH1418" s="109">
        <v>2.1561082169673697E-3</v>
      </c>
      <c r="AI1418" s="102">
        <v>1.880224429482466E-2</v>
      </c>
      <c r="AJ1418" s="108">
        <v>0</v>
      </c>
      <c r="AK1418" s="109">
        <v>0</v>
      </c>
      <c r="AL1418" s="104">
        <v>4.5954595000000003E-3</v>
      </c>
    </row>
    <row r="1419" spans="1:38" x14ac:dyDescent="0.25">
      <c r="A1419" s="71">
        <v>2010</v>
      </c>
      <c r="B1419" s="72">
        <v>14</v>
      </c>
      <c r="C1419" s="108">
        <v>5.0050838376510933</v>
      </c>
      <c r="D1419" s="109">
        <v>5.8726331540601722</v>
      </c>
      <c r="E1419" s="102">
        <v>0.48216044878434233</v>
      </c>
      <c r="F1419" s="108">
        <v>0.19168900063966876</v>
      </c>
      <c r="G1419" s="109">
        <v>0.18825236793589262</v>
      </c>
      <c r="H1419" s="102">
        <v>8.9557843225977402E-2</v>
      </c>
      <c r="I1419" s="108">
        <v>0.17032052761911554</v>
      </c>
      <c r="J1419" s="109">
        <v>0.23899331482920921</v>
      </c>
      <c r="K1419" s="102">
        <v>1.1881483881520598</v>
      </c>
      <c r="L1419" s="108">
        <v>7.4619202305427788E-3</v>
      </c>
      <c r="M1419" s="109">
        <v>1.0023644221680937E-2</v>
      </c>
      <c r="N1419" s="102">
        <v>1.9158777328902546E-2</v>
      </c>
      <c r="O1419" s="108">
        <v>1.0088814549524969E-2</v>
      </c>
      <c r="P1419" s="109">
        <v>1.3902440888004252E-2</v>
      </c>
      <c r="Q1419" s="102">
        <v>9.6520373774795332E-2</v>
      </c>
      <c r="R1419" s="108">
        <v>8.9905917559885539E-3</v>
      </c>
      <c r="S1419" s="109">
        <v>1.15183297558597E-2</v>
      </c>
      <c r="T1419" s="102">
        <v>3.4081003493976491E-3</v>
      </c>
      <c r="U1419" s="108">
        <v>3.7910273476126559E-3</v>
      </c>
      <c r="V1419" s="109">
        <v>4.2230013773818789E-3</v>
      </c>
      <c r="W1419" s="102">
        <v>6.1663883116991518E-3</v>
      </c>
      <c r="X1419" s="108">
        <v>2.4166740993115021E-4</v>
      </c>
      <c r="Y1419" s="109">
        <v>2.33709228530897E-4</v>
      </c>
      <c r="Z1419" s="102">
        <v>8.8981072834419723E-4</v>
      </c>
      <c r="AA1419" s="108">
        <v>8.1409038203469584E-3</v>
      </c>
      <c r="AB1419" s="109">
        <v>7.9104669734076788E-3</v>
      </c>
      <c r="AC1419" s="102">
        <v>1.1478536694404697E-3</v>
      </c>
      <c r="AD1419" s="108">
        <v>1.4292219936734706E-3</v>
      </c>
      <c r="AE1419" s="109">
        <v>1.2772139097917616E-3</v>
      </c>
      <c r="AF1419" s="102">
        <v>7.1184859524476944E-5</v>
      </c>
      <c r="AG1419" s="108">
        <v>2.1330659090190948E-3</v>
      </c>
      <c r="AH1419" s="109">
        <v>2.2338550087097489E-3</v>
      </c>
      <c r="AI1419" s="102">
        <v>1.9344466492118552E-2</v>
      </c>
      <c r="AJ1419" s="108">
        <v>0</v>
      </c>
      <c r="AK1419" s="109">
        <v>0</v>
      </c>
      <c r="AL1419" s="104">
        <v>4.5954595000000003E-3</v>
      </c>
    </row>
    <row r="1420" spans="1:38" x14ac:dyDescent="0.25">
      <c r="A1420" s="71">
        <v>2010</v>
      </c>
      <c r="B1420" s="72">
        <v>15</v>
      </c>
      <c r="C1420" s="108">
        <v>5.6080435385223346</v>
      </c>
      <c r="D1420" s="109">
        <v>6.9842630160612673</v>
      </c>
      <c r="E1420" s="102">
        <v>0.48914165384297453</v>
      </c>
      <c r="F1420" s="108">
        <v>0.21292897842844</v>
      </c>
      <c r="G1420" s="109">
        <v>0.21578175635674435</v>
      </c>
      <c r="H1420" s="102">
        <v>9.2219507624495586E-2</v>
      </c>
      <c r="I1420" s="108">
        <v>0.19482932821023746</v>
      </c>
      <c r="J1420" s="109">
        <v>0.27359914447567585</v>
      </c>
      <c r="K1420" s="102">
        <v>1.2022381209916395</v>
      </c>
      <c r="L1420" s="108">
        <v>1.1257644735732984E-2</v>
      </c>
      <c r="M1420" s="109">
        <v>1.3480490485797275E-2</v>
      </c>
      <c r="N1420" s="102">
        <v>1.918501596839137E-2</v>
      </c>
      <c r="O1420" s="108">
        <v>1.0394263129149718E-2</v>
      </c>
      <c r="P1420" s="109">
        <v>1.4616960042308131E-2</v>
      </c>
      <c r="Q1420" s="102">
        <v>9.9389079837816099E-2</v>
      </c>
      <c r="R1420" s="108">
        <v>9.3207844681863581E-3</v>
      </c>
      <c r="S1420" s="109">
        <v>1.196341412804343E-2</v>
      </c>
      <c r="T1420" s="102">
        <v>3.4626799248196265E-3</v>
      </c>
      <c r="U1420" s="108">
        <v>4.2336969962793415E-3</v>
      </c>
      <c r="V1420" s="109">
        <v>4.9031058330313796E-3</v>
      </c>
      <c r="W1420" s="102">
        <v>6.3496557934560336E-3</v>
      </c>
      <c r="X1420" s="108">
        <v>2.682345609349948E-4</v>
      </c>
      <c r="Y1420" s="109">
        <v>2.6744105604579159E-4</v>
      </c>
      <c r="Z1420" s="102">
        <v>9.1625662153394991E-4</v>
      </c>
      <c r="AA1420" s="108">
        <v>9.0398871827701011E-3</v>
      </c>
      <c r="AB1420" s="109">
        <v>9.0568625105359925E-3</v>
      </c>
      <c r="AC1420" s="102">
        <v>1.1819706800717737E-3</v>
      </c>
      <c r="AD1420" s="108">
        <v>1.5729575307845943E-3</v>
      </c>
      <c r="AE1420" s="109">
        <v>1.4401966794787635E-3</v>
      </c>
      <c r="AF1420" s="102">
        <v>7.330055547391439E-5</v>
      </c>
      <c r="AG1420" s="108">
        <v>2.3841865237064028E-3</v>
      </c>
      <c r="AH1420" s="109">
        <v>2.5850658466024671E-3</v>
      </c>
      <c r="AI1420" s="102">
        <v>1.9919456666496884E-2</v>
      </c>
      <c r="AJ1420" s="108">
        <v>0</v>
      </c>
      <c r="AK1420" s="109">
        <v>0</v>
      </c>
      <c r="AL1420" s="104">
        <v>4.5954595000000003E-3</v>
      </c>
    </row>
    <row r="1421" spans="1:38" x14ac:dyDescent="0.25">
      <c r="A1421" s="71">
        <v>2010</v>
      </c>
      <c r="B1421" s="72">
        <v>16</v>
      </c>
      <c r="C1421" s="108">
        <v>5.6887220622659109</v>
      </c>
      <c r="D1421" s="109">
        <v>7.0727726707839729</v>
      </c>
      <c r="E1421" s="102">
        <v>0.49641487482953839</v>
      </c>
      <c r="F1421" s="108">
        <v>0.22098461907179709</v>
      </c>
      <c r="G1421" s="109">
        <v>0.22428980868968942</v>
      </c>
      <c r="H1421" s="102">
        <v>9.4993674506217568E-2</v>
      </c>
      <c r="I1421" s="108">
        <v>0.1993513884617526</v>
      </c>
      <c r="J1421" s="109">
        <v>0.27891325884816465</v>
      </c>
      <c r="K1421" s="102">
        <v>1.2169305518405815</v>
      </c>
      <c r="L1421" s="108">
        <v>1.1443204798561424E-2</v>
      </c>
      <c r="M1421" s="109">
        <v>1.3738882032174425E-2</v>
      </c>
      <c r="N1421" s="102">
        <v>1.9212320221758256E-2</v>
      </c>
      <c r="O1421" s="108">
        <v>1.0710831961212485E-2</v>
      </c>
      <c r="P1421" s="109">
        <v>1.5103037984255208E-2</v>
      </c>
      <c r="Q1421" s="102">
        <v>0.10237887653112013</v>
      </c>
      <c r="R1421" s="108">
        <v>9.672831841825302E-3</v>
      </c>
      <c r="S1421" s="109">
        <v>1.2431340119288157E-2</v>
      </c>
      <c r="T1421" s="102">
        <v>3.519541382226665E-3</v>
      </c>
      <c r="U1421" s="108">
        <v>4.4596679109582702E-3</v>
      </c>
      <c r="V1421" s="109">
        <v>5.2253587314371021E-3</v>
      </c>
      <c r="W1421" s="102">
        <v>6.5406686599385738E-3</v>
      </c>
      <c r="X1421" s="108">
        <v>2.7891850334615053E-4</v>
      </c>
      <c r="Y1421" s="109">
        <v>2.7883651097344354E-4</v>
      </c>
      <c r="Z1421" s="102">
        <v>9.4381920774270285E-4</v>
      </c>
      <c r="AA1421" s="108">
        <v>9.3666381957042202E-3</v>
      </c>
      <c r="AB1421" s="109">
        <v>9.3872089694357602E-3</v>
      </c>
      <c r="AC1421" s="102">
        <v>1.2175263133641951E-3</v>
      </c>
      <c r="AD1421" s="108">
        <v>1.6350307203561688E-3</v>
      </c>
      <c r="AE1421" s="109">
        <v>1.5015475858899895E-3</v>
      </c>
      <c r="AF1421" s="102">
        <v>7.5505561916535495E-5</v>
      </c>
      <c r="AG1421" s="108">
        <v>2.4710906243271481E-3</v>
      </c>
      <c r="AH1421" s="109">
        <v>2.6817893781137686E-3</v>
      </c>
      <c r="AI1421" s="102">
        <v>2.0518639206994087E-2</v>
      </c>
      <c r="AJ1421" s="108">
        <v>0</v>
      </c>
      <c r="AK1421" s="109">
        <v>0</v>
      </c>
      <c r="AL1421" s="104">
        <v>4.5954595000000003E-3</v>
      </c>
    </row>
    <row r="1422" spans="1:38" x14ac:dyDescent="0.25">
      <c r="A1422" s="71">
        <v>2010</v>
      </c>
      <c r="B1422" s="72">
        <v>17</v>
      </c>
      <c r="C1422" s="108">
        <v>5.7674983993421289</v>
      </c>
      <c r="D1422" s="109">
        <v>7.156828417015408</v>
      </c>
      <c r="E1422" s="102">
        <v>0.50392829507324022</v>
      </c>
      <c r="F1422" s="108">
        <v>0.22936588323291035</v>
      </c>
      <c r="G1422" s="109">
        <v>0.23300990873502894</v>
      </c>
      <c r="H1422" s="102">
        <v>9.7859721216206411E-2</v>
      </c>
      <c r="I1422" s="108">
        <v>0.20415704473429386</v>
      </c>
      <c r="J1422" s="109">
        <v>0.28449101551663603</v>
      </c>
      <c r="K1422" s="102">
        <v>1.2321088949078691</v>
      </c>
      <c r="L1422" s="108">
        <v>1.1640272116893261E-2</v>
      </c>
      <c r="M1422" s="109">
        <v>1.4008863545718684E-2</v>
      </c>
      <c r="N1422" s="102">
        <v>1.9240504671962082E-2</v>
      </c>
      <c r="O1422" s="108">
        <v>1.1037159980156672E-2</v>
      </c>
      <c r="P1422" s="109">
        <v>1.5596303637412677E-2</v>
      </c>
      <c r="Q1422" s="102">
        <v>0.1054677380478542</v>
      </c>
      <c r="R1422" s="108">
        <v>1.0045002035739976E-2</v>
      </c>
      <c r="S1422" s="109">
        <v>1.2918601143345539E-2</v>
      </c>
      <c r="T1422" s="102">
        <v>3.5782956893779107E-3</v>
      </c>
      <c r="U1422" s="108">
        <v>4.7088655316944866E-3</v>
      </c>
      <c r="V1422" s="109">
        <v>5.5676608628636715E-3</v>
      </c>
      <c r="W1422" s="102">
        <v>6.7379918879319585E-3</v>
      </c>
      <c r="X1422" s="108">
        <v>2.9013087487871471E-4</v>
      </c>
      <c r="Y1422" s="109">
        <v>2.9061523380032625E-4</v>
      </c>
      <c r="Z1422" s="102">
        <v>9.7229448353495455E-4</v>
      </c>
      <c r="AA1422" s="108">
        <v>9.7028486536141229E-3</v>
      </c>
      <c r="AB1422" s="109">
        <v>9.7225411813392417E-3</v>
      </c>
      <c r="AC1422" s="102">
        <v>1.25425945352289E-3</v>
      </c>
      <c r="AD1422" s="108">
        <v>1.6986524867794663E-3</v>
      </c>
      <c r="AE1422" s="109">
        <v>1.5637338679117512E-3</v>
      </c>
      <c r="AF1422" s="102">
        <v>7.7783632673532091E-5</v>
      </c>
      <c r="AG1422" s="108">
        <v>2.5625083931259248E-3</v>
      </c>
      <c r="AH1422" s="109">
        <v>2.7817189037903454E-3</v>
      </c>
      <c r="AI1422" s="102">
        <v>2.1137688852961217E-2</v>
      </c>
      <c r="AJ1422" s="108">
        <v>0</v>
      </c>
      <c r="AK1422" s="109">
        <v>0</v>
      </c>
      <c r="AL1422" s="104">
        <v>4.5954595000000003E-3</v>
      </c>
    </row>
    <row r="1423" spans="1:38" x14ac:dyDescent="0.25">
      <c r="A1423" s="71">
        <v>2010</v>
      </c>
      <c r="B1423" s="72">
        <v>18</v>
      </c>
      <c r="C1423" s="108">
        <v>5.8491339693766404</v>
      </c>
      <c r="D1423" s="109">
        <v>7.2401173501201272</v>
      </c>
      <c r="E1423" s="102">
        <v>0.51088515407489987</v>
      </c>
      <c r="F1423" s="108">
        <v>0.23823447407566353</v>
      </c>
      <c r="G1423" s="109">
        <v>0.2419501079934816</v>
      </c>
      <c r="H1423" s="102">
        <v>0.10074481026779836</v>
      </c>
      <c r="I1423" s="108">
        <v>0.20908497201946594</v>
      </c>
      <c r="J1423" s="109">
        <v>0.29000084278665705</v>
      </c>
      <c r="K1423" s="102">
        <v>1.2465110217772835</v>
      </c>
      <c r="L1423" s="108">
        <v>1.1844589674537056E-2</v>
      </c>
      <c r="M1423" s="109">
        <v>1.4280599018143651E-2</v>
      </c>
      <c r="N1423" s="102">
        <v>1.926906899587584E-2</v>
      </c>
      <c r="O1423" s="108">
        <v>1.1382262169410262E-2</v>
      </c>
      <c r="P1423" s="109">
        <v>1.6099697534936841E-2</v>
      </c>
      <c r="Q1423" s="102">
        <v>0.10857703929299245</v>
      </c>
      <c r="R1423" s="108">
        <v>1.0433185602371983E-2</v>
      </c>
      <c r="S1423" s="109">
        <v>1.3411700148510059E-2</v>
      </c>
      <c r="T1423" s="102">
        <v>3.6377789864148686E-3</v>
      </c>
      <c r="U1423" s="108">
        <v>4.9592076881188702E-3</v>
      </c>
      <c r="V1423" s="109">
        <v>5.8998548965966471E-3</v>
      </c>
      <c r="W1423" s="102">
        <v>6.936650348561408E-3</v>
      </c>
      <c r="X1423" s="108">
        <v>3.0192601920698891E-4</v>
      </c>
      <c r="Y1423" s="109">
        <v>3.0261775374360917E-4</v>
      </c>
      <c r="Z1423" s="102">
        <v>1.0009594173265902E-3</v>
      </c>
      <c r="AA1423" s="108">
        <v>1.0061745009811796E-2</v>
      </c>
      <c r="AB1423" s="109">
        <v>1.0070463769574413E-2</v>
      </c>
      <c r="AC1423" s="102">
        <v>1.2912381745266942E-3</v>
      </c>
      <c r="AD1423" s="108">
        <v>1.7667764670124132E-3</v>
      </c>
      <c r="AE1423" s="109">
        <v>1.6283676604499228E-3</v>
      </c>
      <c r="AF1423" s="102">
        <v>8.0076798478320881E-5</v>
      </c>
      <c r="AG1423" s="108">
        <v>2.6582457817751356E-3</v>
      </c>
      <c r="AH1423" s="109">
        <v>2.882882478561213E-3</v>
      </c>
      <c r="AI1423" s="102">
        <v>2.1760877176393061E-2</v>
      </c>
      <c r="AJ1423" s="108">
        <v>0</v>
      </c>
      <c r="AK1423" s="109">
        <v>0</v>
      </c>
      <c r="AL1423" s="104">
        <v>4.5954595000000003E-3</v>
      </c>
    </row>
    <row r="1424" spans="1:38" x14ac:dyDescent="0.25">
      <c r="A1424" s="71">
        <v>2010</v>
      </c>
      <c r="B1424" s="72">
        <v>19</v>
      </c>
      <c r="C1424" s="108">
        <v>5.941856651481416</v>
      </c>
      <c r="D1424" s="109">
        <v>7.3332943551826943</v>
      </c>
      <c r="E1424" s="102">
        <v>0.51845652321612035</v>
      </c>
      <c r="F1424" s="108">
        <v>0.24742361440220204</v>
      </c>
      <c r="G1424" s="109">
        <v>0.2508338092882112</v>
      </c>
      <c r="H1424" s="102">
        <v>0.10363295349595113</v>
      </c>
      <c r="I1424" s="108">
        <v>0.21424606981351885</v>
      </c>
      <c r="J1424" s="109">
        <v>0.29557923300662559</v>
      </c>
      <c r="K1424" s="102">
        <v>1.261808406991902</v>
      </c>
      <c r="L1424" s="108">
        <v>1.2055461448686451E-2</v>
      </c>
      <c r="M1424" s="109">
        <v>1.454952372243338E-2</v>
      </c>
      <c r="N1424" s="102">
        <v>1.9297507688029014E-2</v>
      </c>
      <c r="O1424" s="108">
        <v>1.1739562730934312E-2</v>
      </c>
      <c r="P1424" s="109">
        <v>1.6597214223667407E-2</v>
      </c>
      <c r="Q1424" s="102">
        <v>0.11168981015035516</v>
      </c>
      <c r="R1424" s="108">
        <v>1.0835293607950559E-2</v>
      </c>
      <c r="S1424" s="109">
        <v>1.3901482567887881E-2</v>
      </c>
      <c r="T1424" s="102">
        <v>3.696982585608178E-3</v>
      </c>
      <c r="U1424" s="108">
        <v>5.2097357621079497E-3</v>
      </c>
      <c r="V1424" s="109">
        <v>6.2146997950639805E-3</v>
      </c>
      <c r="W1424" s="102">
        <v>7.1355113512080355E-3</v>
      </c>
      <c r="X1424" s="108">
        <v>3.141140945738211E-4</v>
      </c>
      <c r="Y1424" s="109">
        <v>3.1450330997127049E-4</v>
      </c>
      <c r="Z1424" s="102">
        <v>1.0296564308782319E-3</v>
      </c>
      <c r="AA1424" s="108">
        <v>1.0435557212948159E-2</v>
      </c>
      <c r="AB1424" s="109">
        <v>1.0419235331800171E-2</v>
      </c>
      <c r="AC1424" s="102">
        <v>1.3282561045194934E-3</v>
      </c>
      <c r="AD1424" s="108">
        <v>1.8378697013381228E-3</v>
      </c>
      <c r="AE1424" s="109">
        <v>1.6932960677226146E-3</v>
      </c>
      <c r="AF1424" s="102">
        <v>8.2372492496971173E-5</v>
      </c>
      <c r="AG1424" s="108">
        <v>2.7569320651110647E-3</v>
      </c>
      <c r="AH1424" s="109">
        <v>2.98250148994713E-3</v>
      </c>
      <c r="AI1424" s="102">
        <v>2.238470732203552E-2</v>
      </c>
      <c r="AJ1424" s="108">
        <v>0</v>
      </c>
      <c r="AK1424" s="109">
        <v>0</v>
      </c>
      <c r="AL1424" s="104">
        <v>4.5954595000000003E-3</v>
      </c>
    </row>
    <row r="1425" spans="1:38" x14ac:dyDescent="0.25">
      <c r="A1425" s="71">
        <v>2010</v>
      </c>
      <c r="B1425" s="72">
        <v>20</v>
      </c>
      <c r="C1425" s="108">
        <v>6.530888782379713</v>
      </c>
      <c r="D1425" s="109">
        <v>8.3590520237020947</v>
      </c>
      <c r="E1425" s="102">
        <v>0.52583790181164114</v>
      </c>
      <c r="F1425" s="108">
        <v>0.27821041167054311</v>
      </c>
      <c r="G1425" s="109">
        <v>0.28633783226693799</v>
      </c>
      <c r="H1425" s="102">
        <v>0.10644857203430448</v>
      </c>
      <c r="I1425" s="108">
        <v>0.23604062341178053</v>
      </c>
      <c r="J1425" s="109">
        <v>0.3247567437090032</v>
      </c>
      <c r="K1425" s="102">
        <v>1.2767333901089919</v>
      </c>
      <c r="L1425" s="108">
        <v>1.8226590034937235E-2</v>
      </c>
      <c r="M1425" s="109">
        <v>1.9553820137041412E-2</v>
      </c>
      <c r="N1425" s="102">
        <v>1.9325220912971484E-2</v>
      </c>
      <c r="O1425" s="108">
        <v>1.311205862617602E-2</v>
      </c>
      <c r="P1425" s="109">
        <v>1.8553232527751158E-2</v>
      </c>
      <c r="Q1425" s="102">
        <v>0.11472431040918396</v>
      </c>
      <c r="R1425" s="108">
        <v>1.1244374855249461E-2</v>
      </c>
      <c r="S1425" s="109">
        <v>1.4373646888315304E-2</v>
      </c>
      <c r="T1425" s="102">
        <v>3.7546835971198683E-3</v>
      </c>
      <c r="U1425" s="108">
        <v>5.9132059061997502E-3</v>
      </c>
      <c r="V1425" s="109">
        <v>7.1713224187465912E-3</v>
      </c>
      <c r="W1425" s="102">
        <v>7.3293803375189598E-3</v>
      </c>
      <c r="X1425" s="108">
        <v>3.5508825264023234E-4</v>
      </c>
      <c r="Y1425" s="109">
        <v>3.6119530049793234E-4</v>
      </c>
      <c r="Z1425" s="102">
        <v>1.0576300332106026E-3</v>
      </c>
      <c r="AA1425" s="108">
        <v>1.1720374319017327E-2</v>
      </c>
      <c r="AB1425" s="109">
        <v>1.1876442982326705E-2</v>
      </c>
      <c r="AC1425" s="102">
        <v>1.3643440306056285E-3</v>
      </c>
      <c r="AD1425" s="108">
        <v>2.0656430153480555E-3</v>
      </c>
      <c r="AE1425" s="109">
        <v>1.9303111654928344E-3</v>
      </c>
      <c r="AF1425" s="102">
        <v>8.461039810998403E-5</v>
      </c>
      <c r="AG1425" s="108">
        <v>3.1238779759501494E-3</v>
      </c>
      <c r="AH1425" s="109">
        <v>3.4356924993659676E-3</v>
      </c>
      <c r="AI1425" s="102">
        <v>2.2992907386962722E-2</v>
      </c>
      <c r="AJ1425" s="108">
        <v>0</v>
      </c>
      <c r="AK1425" s="109">
        <v>0</v>
      </c>
      <c r="AL1425" s="104">
        <v>4.5954595000000003E-3</v>
      </c>
    </row>
    <row r="1426" spans="1:38" x14ac:dyDescent="0.25">
      <c r="A1426" s="71">
        <v>2010</v>
      </c>
      <c r="B1426" s="72">
        <v>21</v>
      </c>
      <c r="C1426" s="108">
        <v>6.6473103930043349</v>
      </c>
      <c r="D1426" s="109">
        <v>8.4701630553903851</v>
      </c>
      <c r="E1426" s="102">
        <v>0.53275664780909981</v>
      </c>
      <c r="F1426" s="108">
        <v>0.28836884513966071</v>
      </c>
      <c r="G1426" s="109">
        <v>0.29508643795752354</v>
      </c>
      <c r="H1426" s="102">
        <v>0.10908770810967248</v>
      </c>
      <c r="I1426" s="108">
        <v>0.24152079080997349</v>
      </c>
      <c r="J1426" s="109">
        <v>0.32984070382628022</v>
      </c>
      <c r="K1426" s="102">
        <v>1.2907140300848245</v>
      </c>
      <c r="L1426" s="108">
        <v>1.8536836456908269E-2</v>
      </c>
      <c r="M1426" s="109">
        <v>1.9863230400799702E-2</v>
      </c>
      <c r="N1426" s="102">
        <v>1.9351201466164213E-2</v>
      </c>
      <c r="O1426" s="108">
        <v>1.3507990528856493E-2</v>
      </c>
      <c r="P1426" s="109">
        <v>1.9031736396543788E-2</v>
      </c>
      <c r="Q1426" s="102">
        <v>0.11756854735638042</v>
      </c>
      <c r="R1426" s="108">
        <v>1.1663012866698522E-2</v>
      </c>
      <c r="S1426" s="109">
        <v>1.4821939553603952E-2</v>
      </c>
      <c r="T1426" s="102">
        <v>3.8087828945101744E-3</v>
      </c>
      <c r="U1426" s="108">
        <v>6.0337600730716485E-3</v>
      </c>
      <c r="V1426" s="109">
        <v>7.3270368410981541E-3</v>
      </c>
      <c r="W1426" s="102">
        <v>7.5110862027383653E-3</v>
      </c>
      <c r="X1426" s="108">
        <v>3.6785643830575016E-4</v>
      </c>
      <c r="Y1426" s="109">
        <v>3.7226664846388296E-4</v>
      </c>
      <c r="Z1426" s="102">
        <v>1.0838508556190265E-3</v>
      </c>
      <c r="AA1426" s="108">
        <v>1.2173733761159216E-2</v>
      </c>
      <c r="AB1426" s="109">
        <v>1.2258348091514224E-2</v>
      </c>
      <c r="AC1426" s="102">
        <v>1.3981681594233853E-3</v>
      </c>
      <c r="AD1426" s="108">
        <v>2.1575193860946425E-3</v>
      </c>
      <c r="AE1426" s="109">
        <v>2.006890048689868E-3</v>
      </c>
      <c r="AF1426" s="102">
        <v>8.6708129104277071E-5</v>
      </c>
      <c r="AG1426" s="108">
        <v>3.222426937472283E-3</v>
      </c>
      <c r="AH1426" s="109">
        <v>3.5224937431443228E-3</v>
      </c>
      <c r="AI1426" s="102">
        <v>2.3562929486022201E-2</v>
      </c>
      <c r="AJ1426" s="108">
        <v>0</v>
      </c>
      <c r="AK1426" s="109">
        <v>0</v>
      </c>
      <c r="AL1426" s="104">
        <v>4.5954595000000003E-3</v>
      </c>
    </row>
    <row r="1427" spans="1:38" x14ac:dyDescent="0.25">
      <c r="A1427" s="71">
        <v>2010</v>
      </c>
      <c r="B1427" s="72">
        <v>22</v>
      </c>
      <c r="C1427" s="108">
        <v>6.7500441059154763</v>
      </c>
      <c r="D1427" s="109">
        <v>8.5528387243914317</v>
      </c>
      <c r="E1427" s="102">
        <v>0.53896679286000604</v>
      </c>
      <c r="F1427" s="108">
        <v>0.29866056874961655</v>
      </c>
      <c r="G1427" s="109">
        <v>0.30299301729483841</v>
      </c>
      <c r="H1427" s="102">
        <v>0.11145663204123116</v>
      </c>
      <c r="I1427" s="108">
        <v>0.24725150956676475</v>
      </c>
      <c r="J1427" s="109">
        <v>0.33474677831362204</v>
      </c>
      <c r="K1427" s="102">
        <v>1.3032601842898952</v>
      </c>
      <c r="L1427" s="108">
        <v>1.8861216627732619E-2</v>
      </c>
      <c r="M1427" s="109">
        <v>2.015117330925802E-2</v>
      </c>
      <c r="N1427" s="102">
        <v>1.9374493122581622E-2</v>
      </c>
      <c r="O1427" s="108">
        <v>1.3901750546438225E-2</v>
      </c>
      <c r="P1427" s="109">
        <v>1.9452578888652504E-2</v>
      </c>
      <c r="Q1427" s="102">
        <v>0.12012175124981825</v>
      </c>
      <c r="R1427" s="108">
        <v>1.2080286016425893E-2</v>
      </c>
      <c r="S1427" s="109">
        <v>1.5220175606445173E-2</v>
      </c>
      <c r="T1427" s="102">
        <v>3.8573429817315174E-3</v>
      </c>
      <c r="U1427" s="108">
        <v>6.3017491254109201E-3</v>
      </c>
      <c r="V1427" s="109">
        <v>7.5747142720449601E-3</v>
      </c>
      <c r="W1427" s="102">
        <v>7.6741989087147355E-3</v>
      </c>
      <c r="X1427" s="108">
        <v>3.8155376413674116E-4</v>
      </c>
      <c r="Y1427" s="109">
        <v>3.8289221231052275E-4</v>
      </c>
      <c r="Z1427" s="102">
        <v>1.1073873133255964E-3</v>
      </c>
      <c r="AA1427" s="108">
        <v>1.2594533861702896E-2</v>
      </c>
      <c r="AB1427" s="109">
        <v>1.2574056757205188E-2</v>
      </c>
      <c r="AC1427" s="102">
        <v>1.4285310291914186E-3</v>
      </c>
      <c r="AD1427" s="108">
        <v>2.2377979608349712E-3</v>
      </c>
      <c r="AE1427" s="109">
        <v>2.0660451221448683E-3</v>
      </c>
      <c r="AF1427" s="102">
        <v>8.8590886112542029E-5</v>
      </c>
      <c r="AG1427" s="108">
        <v>3.3330717774602298E-3</v>
      </c>
      <c r="AH1427" s="109">
        <v>3.6104586998685546E-3</v>
      </c>
      <c r="AI1427" s="102">
        <v>2.4074610607131418E-2</v>
      </c>
      <c r="AJ1427" s="108">
        <v>0</v>
      </c>
      <c r="AK1427" s="109">
        <v>0</v>
      </c>
      <c r="AL1427" s="104">
        <v>4.5954595000000003E-3</v>
      </c>
    </row>
    <row r="1428" spans="1:38" x14ac:dyDescent="0.25">
      <c r="A1428" s="71">
        <v>2010</v>
      </c>
      <c r="B1428" s="72">
        <v>23</v>
      </c>
      <c r="C1428" s="108">
        <v>6.8500592656473769</v>
      </c>
      <c r="D1428" s="109">
        <v>8.6189286521420421</v>
      </c>
      <c r="E1428" s="102">
        <v>0.54410278866248685</v>
      </c>
      <c r="F1428" s="108">
        <v>0.30876398639410269</v>
      </c>
      <c r="G1428" s="109">
        <v>0.30947666062895246</v>
      </c>
      <c r="H1428" s="102">
        <v>0.11341552315993994</v>
      </c>
      <c r="I1428" s="108">
        <v>0.25288939769658353</v>
      </c>
      <c r="J1428" s="109">
        <v>0.3388150944037272</v>
      </c>
      <c r="K1428" s="102">
        <v>1.3136346194365531</v>
      </c>
      <c r="L1428" s="108">
        <v>1.9179934711354693E-2</v>
      </c>
      <c r="M1428" s="109">
        <v>2.0387923828071725E-2</v>
      </c>
      <c r="N1428" s="102">
        <v>1.9393743927956661E-2</v>
      </c>
      <c r="O1428" s="108">
        <v>1.4286474937225882E-2</v>
      </c>
      <c r="P1428" s="109">
        <v>1.9793243842070821E-2</v>
      </c>
      <c r="Q1428" s="102">
        <v>0.12223286764465781</v>
      </c>
      <c r="R1428" s="108">
        <v>1.248957044633791E-2</v>
      </c>
      <c r="S1428" s="109">
        <v>1.5546514932540903E-2</v>
      </c>
      <c r="T1428" s="102">
        <v>3.8974925711859972E-3</v>
      </c>
      <c r="U1428" s="108">
        <v>6.5724090166252242E-3</v>
      </c>
      <c r="V1428" s="109">
        <v>7.7786101579734477E-3</v>
      </c>
      <c r="W1428" s="102">
        <v>7.8090686455067919E-3</v>
      </c>
      <c r="X1428" s="108">
        <v>3.9505338978860154E-4</v>
      </c>
      <c r="Y1428" s="109">
        <v>3.9166719714490029E-4</v>
      </c>
      <c r="Z1428" s="102">
        <v>1.1268517912829804E-3</v>
      </c>
      <c r="AA1428" s="108">
        <v>1.3005205869019144E-2</v>
      </c>
      <c r="AB1428" s="109">
        <v>1.2831528846218181E-2</v>
      </c>
      <c r="AC1428" s="102">
        <v>1.4536376402086602E-3</v>
      </c>
      <c r="AD1428" s="108">
        <v>2.3157903580077353E-3</v>
      </c>
      <c r="AE1428" s="109">
        <v>2.1139533402026729E-3</v>
      </c>
      <c r="AF1428" s="102">
        <v>9.0148016425026112E-5</v>
      </c>
      <c r="AG1428" s="108">
        <v>3.4422815325110385E-3</v>
      </c>
      <c r="AH1428" s="109">
        <v>3.683099044958314E-3</v>
      </c>
      <c r="AI1428" s="102">
        <v>2.4497748753020507E-2</v>
      </c>
      <c r="AJ1428" s="108">
        <v>0</v>
      </c>
      <c r="AK1428" s="109">
        <v>0</v>
      </c>
      <c r="AL1428" s="104">
        <v>4.5954595000000003E-3</v>
      </c>
    </row>
    <row r="1429" spans="1:38" x14ac:dyDescent="0.25">
      <c r="A1429" s="71">
        <v>2010</v>
      </c>
      <c r="B1429" s="72">
        <v>24</v>
      </c>
      <c r="C1429" s="108">
        <v>6.9475227844472363</v>
      </c>
      <c r="D1429" s="109">
        <v>8.6679331589828781</v>
      </c>
      <c r="E1429" s="102">
        <v>0.54796824533252253</v>
      </c>
      <c r="F1429" s="108">
        <v>0.31862862466504144</v>
      </c>
      <c r="G1429" s="109">
        <v>0.31442646424813486</v>
      </c>
      <c r="H1429" s="102">
        <v>0.1148897418617025</v>
      </c>
      <c r="I1429" s="108">
        <v>0.25839595189790487</v>
      </c>
      <c r="J1429" s="109">
        <v>0.3419505119450702</v>
      </c>
      <c r="K1429" s="102">
        <v>1.3214450757979967</v>
      </c>
      <c r="L1429" s="108">
        <v>1.9491001209553556E-2</v>
      </c>
      <c r="M1429" s="109">
        <v>2.056921706786816E-2</v>
      </c>
      <c r="N1429" s="102">
        <v>1.9408279334312811E-2</v>
      </c>
      <c r="O1429" s="108">
        <v>1.4661703931802725E-2</v>
      </c>
      <c r="P1429" s="109">
        <v>2.0051474856080807E-2</v>
      </c>
      <c r="Q1429" s="102">
        <v>0.12382181663641549</v>
      </c>
      <c r="R1429" s="108">
        <v>1.2888999665279954E-2</v>
      </c>
      <c r="S1429" s="109">
        <v>1.5795139259949208E-2</v>
      </c>
      <c r="T1429" s="102">
        <v>3.9277199892348499E-3</v>
      </c>
      <c r="U1429" s="108">
        <v>6.8408603918785702E-3</v>
      </c>
      <c r="V1429" s="109">
        <v>7.9412686949507493E-3</v>
      </c>
      <c r="W1429" s="102">
        <v>7.9105856122827691E-3</v>
      </c>
      <c r="X1429" s="108">
        <v>4.0825919881355151E-4</v>
      </c>
      <c r="Y1429" s="109">
        <v>3.9842511502947373E-4</v>
      </c>
      <c r="Z1429" s="102">
        <v>1.1414995059370497E-3</v>
      </c>
      <c r="AA1429" s="108">
        <v>1.3405093168829624E-2</v>
      </c>
      <c r="AB1429" s="109">
        <v>1.3025826004335918E-2</v>
      </c>
      <c r="AC1429" s="102">
        <v>1.4725312371331326E-3</v>
      </c>
      <c r="AD1429" s="108">
        <v>2.3915757714403538E-3</v>
      </c>
      <c r="AE1429" s="109">
        <v>2.149713591218053E-3</v>
      </c>
      <c r="AF1429" s="102">
        <v>9.1320021456023671E-5</v>
      </c>
      <c r="AG1429" s="108">
        <v>3.5492052611323858E-3</v>
      </c>
      <c r="AH1429" s="109">
        <v>3.7393133893004792E-3</v>
      </c>
      <c r="AI1429" s="102">
        <v>2.4816177487813076E-2</v>
      </c>
      <c r="AJ1429" s="108">
        <v>0</v>
      </c>
      <c r="AK1429" s="109">
        <v>0</v>
      </c>
      <c r="AL1429" s="104">
        <v>4.5954595000000003E-3</v>
      </c>
    </row>
    <row r="1430" spans="1:38" x14ac:dyDescent="0.25">
      <c r="A1430" s="71">
        <v>2010</v>
      </c>
      <c r="B1430" s="72">
        <v>25</v>
      </c>
      <c r="C1430" s="108">
        <v>7.067275363506595</v>
      </c>
      <c r="D1430" s="109">
        <v>8.7375492773999106</v>
      </c>
      <c r="E1430" s="102">
        <v>0.55027889205815961</v>
      </c>
      <c r="F1430" s="108">
        <v>0.32922050440065626</v>
      </c>
      <c r="G1430" s="109">
        <v>0.31875193453675027</v>
      </c>
      <c r="H1430" s="102">
        <v>0.11577122148217173</v>
      </c>
      <c r="I1430" s="108">
        <v>0.26454645534149762</v>
      </c>
      <c r="J1430" s="109">
        <v>0.34523679180334599</v>
      </c>
      <c r="K1430" s="102">
        <v>1.3261116776477657</v>
      </c>
      <c r="L1430" s="108">
        <v>1.9780950449715451E-2</v>
      </c>
      <c r="M1430" s="109">
        <v>2.0675959219724843E-2</v>
      </c>
      <c r="N1430" s="102">
        <v>1.9416957482425942E-2</v>
      </c>
      <c r="O1430" s="108">
        <v>1.5060891390891347E-2</v>
      </c>
      <c r="P1430" s="109">
        <v>2.0269096843686621E-2</v>
      </c>
      <c r="Q1430" s="102">
        <v>0.12477188528403026</v>
      </c>
      <c r="R1430" s="108">
        <v>1.3259456996075265E-2</v>
      </c>
      <c r="S1430" s="109">
        <v>1.59392641882606E-2</v>
      </c>
      <c r="T1430" s="102">
        <v>3.9457830334159458E-3</v>
      </c>
      <c r="U1430" s="108">
        <v>7.1311000217702388E-3</v>
      </c>
      <c r="V1430" s="109">
        <v>8.0508992314049892E-3</v>
      </c>
      <c r="W1430" s="102">
        <v>7.971284266340398E-3</v>
      </c>
      <c r="X1430" s="108">
        <v>4.2238216573266247E-4</v>
      </c>
      <c r="Y1430" s="109">
        <v>4.0418715550316912E-4</v>
      </c>
      <c r="Z1430" s="102">
        <v>1.1502560872185981E-3</v>
      </c>
      <c r="AA1430" s="108">
        <v>1.3832960307287746E-2</v>
      </c>
      <c r="AB1430" s="109">
        <v>1.3200084974986523E-2</v>
      </c>
      <c r="AC1430" s="102">
        <v>1.4838302512964173E-3</v>
      </c>
      <c r="AD1430" s="108">
        <v>2.4710179905321431E-3</v>
      </c>
      <c r="AE1430" s="109">
        <v>2.1796434395374769E-3</v>
      </c>
      <c r="AF1430" s="102">
        <v>9.2020618014786716E-5</v>
      </c>
      <c r="AG1430" s="108">
        <v>3.6632879442353842E-3</v>
      </c>
      <c r="AH1430" s="109">
        <v>3.7870828276118803E-3</v>
      </c>
      <c r="AI1430" s="102">
        <v>2.5006563447820946E-2</v>
      </c>
      <c r="AJ1430" s="108">
        <v>0</v>
      </c>
      <c r="AK1430" s="109">
        <v>0</v>
      </c>
      <c r="AL1430" s="104">
        <v>4.5954595000000003E-3</v>
      </c>
    </row>
    <row r="1431" spans="1:38" x14ac:dyDescent="0.25">
      <c r="A1431" s="71">
        <v>2010</v>
      </c>
      <c r="B1431" s="72">
        <v>26</v>
      </c>
      <c r="C1431" s="108">
        <v>7.1466183709505335</v>
      </c>
      <c r="D1431" s="109">
        <v>8.7350027543905462</v>
      </c>
      <c r="E1431" s="102">
        <v>0.55065971766874644</v>
      </c>
      <c r="F1431" s="108">
        <v>0.33750237582326886</v>
      </c>
      <c r="G1431" s="109">
        <v>0.31916244791376852</v>
      </c>
      <c r="H1431" s="102">
        <v>0.11591623935259004</v>
      </c>
      <c r="I1431" s="108">
        <v>0.26921254748528778</v>
      </c>
      <c r="J1431" s="109">
        <v>0.34571756555321087</v>
      </c>
      <c r="K1431" s="102">
        <v>1.3268813671646142</v>
      </c>
      <c r="L1431" s="108">
        <v>2.0042030742756779E-2</v>
      </c>
      <c r="M1431" s="109">
        <v>2.0694157630940558E-2</v>
      </c>
      <c r="N1431" s="102">
        <v>1.9418383904406214E-2</v>
      </c>
      <c r="O1431" s="108">
        <v>1.5366554428721271E-2</v>
      </c>
      <c r="P1431" s="109">
        <v>2.0264600407129341E-2</v>
      </c>
      <c r="Q1431" s="102">
        <v>0.12492812887923492</v>
      </c>
      <c r="R1431" s="108">
        <v>1.3592748542921572E-2</v>
      </c>
      <c r="S1431" s="109">
        <v>1.5960206751303434E-2</v>
      </c>
      <c r="T1431" s="102">
        <v>3.9487559327890838E-3</v>
      </c>
      <c r="U1431" s="108">
        <v>7.3681567749686048E-3</v>
      </c>
      <c r="V1431" s="109">
        <v>8.0355076882701916E-3</v>
      </c>
      <c r="W1431" s="102">
        <v>7.9812699245265517E-3</v>
      </c>
      <c r="X1431" s="108">
        <v>4.3361550026686508E-4</v>
      </c>
      <c r="Y1431" s="109">
        <v>4.0493667461398512E-4</v>
      </c>
      <c r="Z1431" s="102">
        <v>1.1516969466498891E-3</v>
      </c>
      <c r="AA1431" s="108">
        <v>1.4163530402221444E-2</v>
      </c>
      <c r="AB1431" s="109">
        <v>1.3216525553618104E-2</v>
      </c>
      <c r="AC1431" s="102">
        <v>1.4856903745941385E-3</v>
      </c>
      <c r="AD1431" s="108">
        <v>2.532825734380829E-3</v>
      </c>
      <c r="AE1431" s="109">
        <v>2.1819013216041318E-3</v>
      </c>
      <c r="AF1431" s="102">
        <v>9.2135823197946181E-5</v>
      </c>
      <c r="AG1431" s="108">
        <v>3.7542528803052111E-3</v>
      </c>
      <c r="AH1431" s="109">
        <v>3.7920116746927258E-3</v>
      </c>
      <c r="AI1431" s="102">
        <v>2.5037904750649539E-2</v>
      </c>
      <c r="AJ1431" s="108">
        <v>0</v>
      </c>
      <c r="AK1431" s="109">
        <v>0</v>
      </c>
      <c r="AL1431" s="104">
        <v>4.5954595000000003E-3</v>
      </c>
    </row>
    <row r="1432" spans="1:38" x14ac:dyDescent="0.25">
      <c r="A1432" s="71">
        <v>2010</v>
      </c>
      <c r="B1432" s="72">
        <v>27</v>
      </c>
      <c r="C1432" s="108">
        <v>7.211305056129695</v>
      </c>
      <c r="D1432" s="109">
        <v>8.7255928463132797</v>
      </c>
      <c r="E1432" s="102">
        <v>0.5506121044496376</v>
      </c>
      <c r="F1432" s="108">
        <v>0.34442182225617435</v>
      </c>
      <c r="G1432" s="109">
        <v>0.31900522470626569</v>
      </c>
      <c r="H1432" s="102">
        <v>0.11589798957578952</v>
      </c>
      <c r="I1432" s="108">
        <v>0.27313488920594747</v>
      </c>
      <c r="J1432" s="109">
        <v>0.34587193115916254</v>
      </c>
      <c r="K1432" s="102">
        <v>1.3267852673954823</v>
      </c>
      <c r="L1432" s="108">
        <v>2.0260869125990014E-2</v>
      </c>
      <c r="M1432" s="109">
        <v>2.0692284322860837E-2</v>
      </c>
      <c r="N1432" s="102">
        <v>1.9418200458599141E-2</v>
      </c>
      <c r="O1432" s="108">
        <v>1.5618465803340181E-2</v>
      </c>
      <c r="P1432" s="109">
        <v>2.0227668655078739E-2</v>
      </c>
      <c r="Q1432" s="102">
        <v>0.12490849695942514</v>
      </c>
      <c r="R1432" s="108">
        <v>1.3870534444447356E-2</v>
      </c>
      <c r="S1432" s="109">
        <v>1.5952646169315285E-2</v>
      </c>
      <c r="T1432" s="102">
        <v>3.9483895654128937E-3</v>
      </c>
      <c r="U1432" s="108">
        <v>7.580099425458061E-3</v>
      </c>
      <c r="V1432" s="109">
        <v>8.0022484816511356E-3</v>
      </c>
      <c r="W1432" s="102">
        <v>7.9800161884399767E-3</v>
      </c>
      <c r="X1432" s="108">
        <v>4.4310179400959348E-4</v>
      </c>
      <c r="Y1432" s="109">
        <v>4.0495397838146802E-4</v>
      </c>
      <c r="Z1432" s="102">
        <v>1.1515176962105769E-3</v>
      </c>
      <c r="AA1432" s="108">
        <v>1.4435356002549441E-2</v>
      </c>
      <c r="AB1432" s="109">
        <v>1.320979112071481E-2</v>
      </c>
      <c r="AC1432" s="102">
        <v>1.4854561766797741E-3</v>
      </c>
      <c r="AD1432" s="108">
        <v>2.5829883694189243E-3</v>
      </c>
      <c r="AE1432" s="109">
        <v>2.1796556421091288E-3</v>
      </c>
      <c r="AF1432" s="102">
        <v>9.2121386277311659E-5</v>
      </c>
      <c r="AG1432" s="108">
        <v>3.831376910438214E-3</v>
      </c>
      <c r="AH1432" s="109">
        <v>3.7908750618726866E-3</v>
      </c>
      <c r="AI1432" s="102">
        <v>2.5034001465701925E-2</v>
      </c>
      <c r="AJ1432" s="108">
        <v>0</v>
      </c>
      <c r="AK1432" s="109">
        <v>0</v>
      </c>
      <c r="AL1432" s="104">
        <v>4.5954595000000003E-3</v>
      </c>
    </row>
    <row r="1433" spans="1:38" x14ac:dyDescent="0.25">
      <c r="A1433" s="71">
        <v>2010</v>
      </c>
      <c r="B1433" s="72">
        <v>28</v>
      </c>
      <c r="C1433" s="108">
        <v>7.2600199934079654</v>
      </c>
      <c r="D1433" s="109">
        <v>8.7176592627443181</v>
      </c>
      <c r="E1433" s="102">
        <v>0.55059053041840156</v>
      </c>
      <c r="F1433" s="108">
        <v>0.35004124282264137</v>
      </c>
      <c r="G1433" s="109">
        <v>0.31923642929566737</v>
      </c>
      <c r="H1433" s="102">
        <v>0.11589024086884686</v>
      </c>
      <c r="I1433" s="108">
        <v>0.2763682193893231</v>
      </c>
      <c r="J1433" s="109">
        <v>0.34632856932286948</v>
      </c>
      <c r="K1433" s="102">
        <v>1.3267426543033454</v>
      </c>
      <c r="L1433" s="108">
        <v>2.0440946109783482E-2</v>
      </c>
      <c r="M1433" s="109">
        <v>2.0706233578211903E-2</v>
      </c>
      <c r="N1433" s="102">
        <v>1.9418140003692085E-2</v>
      </c>
      <c r="O1433" s="108">
        <v>1.5817628338219977E-2</v>
      </c>
      <c r="P1433" s="109">
        <v>2.0206764732867404E-2</v>
      </c>
      <c r="Q1433" s="102">
        <v>0.1249000098102005</v>
      </c>
      <c r="R1433" s="108">
        <v>1.4093836860812899E-2</v>
      </c>
      <c r="S1433" s="109">
        <v>1.5963131974406772E-2</v>
      </c>
      <c r="T1433" s="102">
        <v>3.9482213339786538E-3</v>
      </c>
      <c r="U1433" s="108">
        <v>7.7902833039134364E-3</v>
      </c>
      <c r="V1433" s="109">
        <v>7.9912011565257384E-3</v>
      </c>
      <c r="W1433" s="102">
        <v>7.9794737857464722E-3</v>
      </c>
      <c r="X1433" s="108">
        <v>4.51059484751499E-4</v>
      </c>
      <c r="Y1433" s="109">
        <v>4.0560745747324954E-4</v>
      </c>
      <c r="Z1433" s="102">
        <v>1.1514391714891896E-3</v>
      </c>
      <c r="AA1433" s="108">
        <v>1.4646085256760817E-2</v>
      </c>
      <c r="AB1433" s="109">
        <v>1.3215592848650305E-2</v>
      </c>
      <c r="AC1433" s="102">
        <v>1.4853579912193222E-3</v>
      </c>
      <c r="AD1433" s="108">
        <v>2.620193911796808E-3</v>
      </c>
      <c r="AE1433" s="109">
        <v>2.1790440836853098E-3</v>
      </c>
      <c r="AF1433" s="102">
        <v>9.2115118989752765E-5</v>
      </c>
      <c r="AG1433" s="108">
        <v>3.8970157739127427E-3</v>
      </c>
      <c r="AH1433" s="109">
        <v>3.7953347561795101E-3</v>
      </c>
      <c r="AI1433" s="102">
        <v>2.5032266271059866E-2</v>
      </c>
      <c r="AJ1433" s="108">
        <v>0</v>
      </c>
      <c r="AK1433" s="109">
        <v>0</v>
      </c>
      <c r="AL1433" s="104">
        <v>4.5954595000000003E-3</v>
      </c>
    </row>
    <row r="1434" spans="1:38" x14ac:dyDescent="0.25">
      <c r="A1434" s="71">
        <v>2010</v>
      </c>
      <c r="B1434" s="72">
        <v>29</v>
      </c>
      <c r="C1434" s="108">
        <v>7.2839960049781025</v>
      </c>
      <c r="D1434" s="109">
        <v>8.7052450074621603</v>
      </c>
      <c r="E1434" s="102">
        <v>0.55059731305214454</v>
      </c>
      <c r="F1434" s="108">
        <v>0.35363682154447473</v>
      </c>
      <c r="G1434" s="109">
        <v>0.31954924370435123</v>
      </c>
      <c r="H1434" s="102">
        <v>0.11589286729952167</v>
      </c>
      <c r="I1434" s="108">
        <v>0.27850325304674983</v>
      </c>
      <c r="J1434" s="109">
        <v>0.34682654576211858</v>
      </c>
      <c r="K1434" s="102">
        <v>1.326757665754734</v>
      </c>
      <c r="L1434" s="108">
        <v>2.0559035893803809E-2</v>
      </c>
      <c r="M1434" s="109">
        <v>2.0724194423148858E-2</v>
      </c>
      <c r="N1434" s="102">
        <v>1.9418176119193817E-2</v>
      </c>
      <c r="O1434" s="108">
        <v>1.5944561216689985E-2</v>
      </c>
      <c r="P1434" s="109">
        <v>2.0205822529453653E-2</v>
      </c>
      <c r="Q1434" s="102">
        <v>0.12490286024041412</v>
      </c>
      <c r="R1434" s="108">
        <v>1.4232805895745926E-2</v>
      </c>
      <c r="S1434" s="109">
        <v>1.5973240902180053E-2</v>
      </c>
      <c r="T1434" s="102">
        <v>3.9482820837069849E-3</v>
      </c>
      <c r="U1434" s="108">
        <v>8.0166145371644588E-3</v>
      </c>
      <c r="V1434" s="109">
        <v>8.0820546078273683E-3</v>
      </c>
      <c r="W1434" s="102">
        <v>7.9796586507561856E-3</v>
      </c>
      <c r="X1434" s="108">
        <v>4.5657930923102927E-4</v>
      </c>
      <c r="Y1434" s="109">
        <v>4.0661269722050658E-4</v>
      </c>
      <c r="Z1434" s="102">
        <v>1.1514662726332238E-3</v>
      </c>
      <c r="AA1434" s="108">
        <v>1.4757146503056632E-2</v>
      </c>
      <c r="AB1434" s="109">
        <v>1.3203493365111793E-2</v>
      </c>
      <c r="AC1434" s="102">
        <v>1.4853915444910206E-3</v>
      </c>
      <c r="AD1434" s="108">
        <v>2.6362808941131758E-3</v>
      </c>
      <c r="AE1434" s="109">
        <v>2.1727445328504008E-3</v>
      </c>
      <c r="AF1434" s="102">
        <v>9.2117226042482325E-5</v>
      </c>
      <c r="AG1434" s="108">
        <v>3.9452840936321639E-3</v>
      </c>
      <c r="AH1434" s="109">
        <v>3.8067265710717817E-3</v>
      </c>
      <c r="AI1434" s="102">
        <v>2.5032910071267286E-2</v>
      </c>
      <c r="AJ1434" s="108">
        <v>0</v>
      </c>
      <c r="AK1434" s="109">
        <v>0</v>
      </c>
      <c r="AL1434" s="104">
        <v>4.5954595000000003E-3</v>
      </c>
    </row>
    <row r="1435" spans="1:38" x14ac:dyDescent="0.25">
      <c r="A1435" s="71">
        <v>2010</v>
      </c>
      <c r="B1435" s="72">
        <v>30</v>
      </c>
      <c r="C1435" s="108">
        <v>7.2747772193116651</v>
      </c>
      <c r="D1435" s="109">
        <v>8.6919350319924611</v>
      </c>
      <c r="E1435" s="102">
        <v>0.55062488325413739</v>
      </c>
      <c r="F1435" s="108">
        <v>0.35421724742927585</v>
      </c>
      <c r="G1435" s="109">
        <v>0.32006286930421968</v>
      </c>
      <c r="H1435" s="102">
        <v>0.11590301946978115</v>
      </c>
      <c r="I1435" s="108">
        <v>0.27899781720531258</v>
      </c>
      <c r="J1435" s="109">
        <v>0.34748079755106626</v>
      </c>
      <c r="K1435" s="102">
        <v>1.3268094924551372</v>
      </c>
      <c r="L1435" s="108">
        <v>2.0584516988268419E-2</v>
      </c>
      <c r="M1435" s="109">
        <v>2.074936591016751E-2</v>
      </c>
      <c r="N1435" s="102">
        <v>1.9418231510854627E-2</v>
      </c>
      <c r="O1435" s="108">
        <v>1.595465269540219E-2</v>
      </c>
      <c r="P1435" s="109">
        <v>2.022740455898598E-2</v>
      </c>
      <c r="Q1435" s="102">
        <v>0.12491395230639453</v>
      </c>
      <c r="R1435" s="108">
        <v>1.4248636444417635E-2</v>
      </c>
      <c r="S1435" s="109">
        <v>1.5992102592000977E-2</v>
      </c>
      <c r="T1435" s="102">
        <v>3.9484846553910951E-3</v>
      </c>
      <c r="U1435" s="108">
        <v>8.1953160450764315E-3</v>
      </c>
      <c r="V1435" s="109">
        <v>8.1928491477416925E-3</v>
      </c>
      <c r="W1435" s="102">
        <v>7.9803585706179712E-3</v>
      </c>
      <c r="X1435" s="108">
        <v>4.5824923457496024E-4</v>
      </c>
      <c r="Y1435" s="109">
        <v>4.0811037579357214E-4</v>
      </c>
      <c r="Z1435" s="102">
        <v>1.1515679870555465E-3</v>
      </c>
      <c r="AA1435" s="108">
        <v>1.4736888048820862E-2</v>
      </c>
      <c r="AB1435" s="109">
        <v>1.31951029349716E-2</v>
      </c>
      <c r="AC1435" s="102">
        <v>1.4855209963527348E-3</v>
      </c>
      <c r="AD1435" s="108">
        <v>2.6261397982641045E-3</v>
      </c>
      <c r="AE1435" s="109">
        <v>2.1665572867830061E-3</v>
      </c>
      <c r="AF1435" s="102">
        <v>9.2125344760621679E-5</v>
      </c>
      <c r="AG1435" s="108">
        <v>3.963440206552345E-3</v>
      </c>
      <c r="AH1435" s="109">
        <v>3.8245400904815792E-3</v>
      </c>
      <c r="AI1435" s="102">
        <v>2.5035058137770742E-2</v>
      </c>
      <c r="AJ1435" s="108">
        <v>0</v>
      </c>
      <c r="AK1435" s="109">
        <v>0</v>
      </c>
      <c r="AL1435" s="104">
        <v>4.5954595000000003E-3</v>
      </c>
    </row>
    <row r="1436" spans="1:38" ht="13" x14ac:dyDescent="0.3">
      <c r="A1436" s="71">
        <v>2010</v>
      </c>
      <c r="B1436" s="72">
        <v>31</v>
      </c>
      <c r="C1436" s="108">
        <v>7.2747772193116651</v>
      </c>
      <c r="D1436" s="109">
        <v>8.6919350319924611</v>
      </c>
      <c r="E1436" s="91">
        <v>0.55062488325413739</v>
      </c>
      <c r="F1436" s="108">
        <v>0.35421724742927585</v>
      </c>
      <c r="G1436" s="109">
        <v>0.32006286930421968</v>
      </c>
      <c r="H1436" s="91">
        <v>0.11590301946978115</v>
      </c>
      <c r="I1436" s="108">
        <v>0.27899781720531258</v>
      </c>
      <c r="J1436" s="109">
        <v>0.34748079755106626</v>
      </c>
      <c r="K1436" s="91">
        <v>1.3268094924551372</v>
      </c>
      <c r="L1436" s="108">
        <v>2.0584516988268419E-2</v>
      </c>
      <c r="M1436" s="109">
        <v>2.074936591016751E-2</v>
      </c>
      <c r="N1436" s="91">
        <v>1.9418231510854627E-2</v>
      </c>
      <c r="O1436" s="108">
        <v>1.595465269540219E-2</v>
      </c>
      <c r="P1436" s="109">
        <v>2.022740455898598E-2</v>
      </c>
      <c r="Q1436" s="91">
        <v>0.12491395230639453</v>
      </c>
      <c r="R1436" s="108">
        <v>1.4248636444417635E-2</v>
      </c>
      <c r="S1436" s="109">
        <v>1.5992102592000977E-2</v>
      </c>
      <c r="T1436" s="91">
        <v>3.9484846553910951E-3</v>
      </c>
      <c r="U1436" s="108">
        <v>8.1953160450764315E-3</v>
      </c>
      <c r="V1436" s="109">
        <v>8.1928491477416925E-3</v>
      </c>
      <c r="W1436" s="91">
        <v>7.9803585706179712E-3</v>
      </c>
      <c r="X1436" s="108">
        <v>4.5824923457496024E-4</v>
      </c>
      <c r="Y1436" s="109">
        <v>4.0811037579357214E-4</v>
      </c>
      <c r="Z1436" s="91">
        <v>1.1515679870555465E-3</v>
      </c>
      <c r="AA1436" s="108">
        <v>1.4736888048820862E-2</v>
      </c>
      <c r="AB1436" s="109">
        <v>1.31951029349716E-2</v>
      </c>
      <c r="AC1436" s="91">
        <v>1.4855209963527348E-3</v>
      </c>
      <c r="AD1436" s="108">
        <v>2.6261397982641045E-3</v>
      </c>
      <c r="AE1436" s="109">
        <v>2.1665572867830061E-3</v>
      </c>
      <c r="AF1436" s="91">
        <v>9.2125344760621679E-5</v>
      </c>
      <c r="AG1436" s="108">
        <v>3.963440206552345E-3</v>
      </c>
      <c r="AH1436" s="109">
        <v>3.8245400904815792E-3</v>
      </c>
      <c r="AI1436" s="91">
        <v>2.5035058137770742E-2</v>
      </c>
      <c r="AJ1436" s="108">
        <v>0</v>
      </c>
      <c r="AK1436" s="109">
        <v>0</v>
      </c>
      <c r="AL1436" s="104">
        <v>4.5954595000000003E-3</v>
      </c>
    </row>
    <row r="1437" spans="1:38" ht="13" x14ac:dyDescent="0.3">
      <c r="A1437" s="71">
        <v>2010</v>
      </c>
      <c r="B1437" s="72">
        <v>32</v>
      </c>
      <c r="C1437" s="108">
        <v>7.2747772193116651</v>
      </c>
      <c r="D1437" s="109">
        <v>8.6919350319924611</v>
      </c>
      <c r="E1437" s="91">
        <v>0.55062488325413739</v>
      </c>
      <c r="F1437" s="108">
        <v>0.35421724742927585</v>
      </c>
      <c r="G1437" s="109">
        <v>0.32006286930421968</v>
      </c>
      <c r="H1437" s="91">
        <v>0.11590301946978115</v>
      </c>
      <c r="I1437" s="108">
        <v>0.27899781720531258</v>
      </c>
      <c r="J1437" s="109">
        <v>0.34748079755106626</v>
      </c>
      <c r="K1437" s="91">
        <v>1.3268094924551372</v>
      </c>
      <c r="L1437" s="108">
        <v>2.0584516988268419E-2</v>
      </c>
      <c r="M1437" s="109">
        <v>2.074936591016751E-2</v>
      </c>
      <c r="N1437" s="91">
        <v>1.9418231510854627E-2</v>
      </c>
      <c r="O1437" s="108">
        <v>1.595465269540219E-2</v>
      </c>
      <c r="P1437" s="109">
        <v>2.022740455898598E-2</v>
      </c>
      <c r="Q1437" s="91">
        <v>0.12491395230639453</v>
      </c>
      <c r="R1437" s="108">
        <v>1.4248636444417635E-2</v>
      </c>
      <c r="S1437" s="109">
        <v>1.5992102592000977E-2</v>
      </c>
      <c r="T1437" s="91">
        <v>3.9484846553910951E-3</v>
      </c>
      <c r="U1437" s="108">
        <v>8.1953160450764315E-3</v>
      </c>
      <c r="V1437" s="109">
        <v>8.1928491477416925E-3</v>
      </c>
      <c r="W1437" s="91">
        <v>7.9803585706179712E-3</v>
      </c>
      <c r="X1437" s="108">
        <v>4.5824923457496024E-4</v>
      </c>
      <c r="Y1437" s="109">
        <v>4.0811037579357214E-4</v>
      </c>
      <c r="Z1437" s="91">
        <v>1.1515679870555465E-3</v>
      </c>
      <c r="AA1437" s="108">
        <v>1.4736888048820862E-2</v>
      </c>
      <c r="AB1437" s="109">
        <v>1.31951029349716E-2</v>
      </c>
      <c r="AC1437" s="91">
        <v>1.4855209963527348E-3</v>
      </c>
      <c r="AD1437" s="108">
        <v>2.6261397982641045E-3</v>
      </c>
      <c r="AE1437" s="109">
        <v>2.1665572867830061E-3</v>
      </c>
      <c r="AF1437" s="91">
        <v>9.2125344760621679E-5</v>
      </c>
      <c r="AG1437" s="108">
        <v>3.963440206552345E-3</v>
      </c>
      <c r="AH1437" s="109">
        <v>3.8245400904815792E-3</v>
      </c>
      <c r="AI1437" s="91">
        <v>2.5035058137770742E-2</v>
      </c>
      <c r="AJ1437" s="108">
        <v>0</v>
      </c>
      <c r="AK1437" s="109">
        <v>0</v>
      </c>
      <c r="AL1437" s="104">
        <v>4.5954595000000003E-3</v>
      </c>
    </row>
    <row r="1438" spans="1:38" ht="13" x14ac:dyDescent="0.3">
      <c r="A1438" s="71">
        <v>2010</v>
      </c>
      <c r="B1438" s="72">
        <v>33</v>
      </c>
      <c r="C1438" s="108">
        <v>7.2747772193116651</v>
      </c>
      <c r="D1438" s="109">
        <v>8.6919350319924611</v>
      </c>
      <c r="E1438" s="91">
        <v>0.55062488325413739</v>
      </c>
      <c r="F1438" s="108">
        <v>0.35421724742927585</v>
      </c>
      <c r="G1438" s="109">
        <v>0.32006286930421968</v>
      </c>
      <c r="H1438" s="91">
        <v>0.11590301946978115</v>
      </c>
      <c r="I1438" s="108">
        <v>0.27899781720531258</v>
      </c>
      <c r="J1438" s="109">
        <v>0.34748079755106626</v>
      </c>
      <c r="K1438" s="91">
        <v>1.3268094924551372</v>
      </c>
      <c r="L1438" s="108">
        <v>2.0584516988268419E-2</v>
      </c>
      <c r="M1438" s="109">
        <v>2.074936591016751E-2</v>
      </c>
      <c r="N1438" s="91">
        <v>1.9418231510854627E-2</v>
      </c>
      <c r="O1438" s="108">
        <v>1.595465269540219E-2</v>
      </c>
      <c r="P1438" s="109">
        <v>2.022740455898598E-2</v>
      </c>
      <c r="Q1438" s="91">
        <v>0.12491395230639453</v>
      </c>
      <c r="R1438" s="108">
        <v>1.4248636444417635E-2</v>
      </c>
      <c r="S1438" s="109">
        <v>1.5992102592000977E-2</v>
      </c>
      <c r="T1438" s="91">
        <v>3.9484846553910951E-3</v>
      </c>
      <c r="U1438" s="108">
        <v>8.1953160450764315E-3</v>
      </c>
      <c r="V1438" s="109">
        <v>8.1928491477416925E-3</v>
      </c>
      <c r="W1438" s="91">
        <v>7.9803585706179712E-3</v>
      </c>
      <c r="X1438" s="108">
        <v>4.5824923457496024E-4</v>
      </c>
      <c r="Y1438" s="109">
        <v>4.0811037579357214E-4</v>
      </c>
      <c r="Z1438" s="91">
        <v>1.1515679870555465E-3</v>
      </c>
      <c r="AA1438" s="108">
        <v>1.4736888048820862E-2</v>
      </c>
      <c r="AB1438" s="109">
        <v>1.31951029349716E-2</v>
      </c>
      <c r="AC1438" s="91">
        <v>1.4855209963527348E-3</v>
      </c>
      <c r="AD1438" s="108">
        <v>2.6261397982641045E-3</v>
      </c>
      <c r="AE1438" s="109">
        <v>2.1665572867830061E-3</v>
      </c>
      <c r="AF1438" s="91">
        <v>9.2125344760621679E-5</v>
      </c>
      <c r="AG1438" s="108">
        <v>3.963440206552345E-3</v>
      </c>
      <c r="AH1438" s="109">
        <v>3.8245400904815792E-3</v>
      </c>
      <c r="AI1438" s="91">
        <v>2.5035058137770742E-2</v>
      </c>
      <c r="AJ1438" s="108">
        <v>0</v>
      </c>
      <c r="AK1438" s="109">
        <v>0</v>
      </c>
      <c r="AL1438" s="104">
        <v>4.5954595000000003E-3</v>
      </c>
    </row>
    <row r="1439" spans="1:38" ht="13" x14ac:dyDescent="0.3">
      <c r="A1439" s="71">
        <v>2010</v>
      </c>
      <c r="B1439" s="72">
        <v>34</v>
      </c>
      <c r="C1439" s="108">
        <v>7.2747772193116651</v>
      </c>
      <c r="D1439" s="109">
        <v>8.6919350319924611</v>
      </c>
      <c r="E1439" s="91">
        <v>0.55062488325413739</v>
      </c>
      <c r="F1439" s="108">
        <v>0.35421724742927585</v>
      </c>
      <c r="G1439" s="109">
        <v>0.32006286930421968</v>
      </c>
      <c r="H1439" s="91">
        <v>0.11590301946978115</v>
      </c>
      <c r="I1439" s="108">
        <v>0.27899781720531258</v>
      </c>
      <c r="J1439" s="109">
        <v>0.34748079755106626</v>
      </c>
      <c r="K1439" s="91">
        <v>1.3268094924551372</v>
      </c>
      <c r="L1439" s="108">
        <v>2.0584516988268419E-2</v>
      </c>
      <c r="M1439" s="109">
        <v>2.074936591016751E-2</v>
      </c>
      <c r="N1439" s="91">
        <v>1.9418231510854627E-2</v>
      </c>
      <c r="O1439" s="108">
        <v>1.595465269540219E-2</v>
      </c>
      <c r="P1439" s="109">
        <v>2.022740455898598E-2</v>
      </c>
      <c r="Q1439" s="91">
        <v>0.12491395230639453</v>
      </c>
      <c r="R1439" s="108">
        <v>1.4248636444417635E-2</v>
      </c>
      <c r="S1439" s="109">
        <v>1.5992102592000977E-2</v>
      </c>
      <c r="T1439" s="91">
        <v>3.9484846553910951E-3</v>
      </c>
      <c r="U1439" s="108">
        <v>8.1953160450764315E-3</v>
      </c>
      <c r="V1439" s="109">
        <v>8.1928491477416925E-3</v>
      </c>
      <c r="W1439" s="91">
        <v>7.9803585706179712E-3</v>
      </c>
      <c r="X1439" s="108">
        <v>4.5824923457496024E-4</v>
      </c>
      <c r="Y1439" s="109">
        <v>4.0811037579357214E-4</v>
      </c>
      <c r="Z1439" s="91">
        <v>1.1515679870555465E-3</v>
      </c>
      <c r="AA1439" s="108">
        <v>1.4736888048820862E-2</v>
      </c>
      <c r="AB1439" s="109">
        <v>1.31951029349716E-2</v>
      </c>
      <c r="AC1439" s="91">
        <v>1.4855209963527348E-3</v>
      </c>
      <c r="AD1439" s="108">
        <v>2.6261397982641045E-3</v>
      </c>
      <c r="AE1439" s="109">
        <v>2.1665572867830061E-3</v>
      </c>
      <c r="AF1439" s="91">
        <v>9.2125344760621679E-5</v>
      </c>
      <c r="AG1439" s="108">
        <v>3.963440206552345E-3</v>
      </c>
      <c r="AH1439" s="109">
        <v>3.8245400904815792E-3</v>
      </c>
      <c r="AI1439" s="91">
        <v>2.5035058137770742E-2</v>
      </c>
      <c r="AJ1439" s="108">
        <v>0</v>
      </c>
      <c r="AK1439" s="109">
        <v>0</v>
      </c>
      <c r="AL1439" s="104">
        <v>4.5954595000000003E-3</v>
      </c>
    </row>
    <row r="1440" spans="1:38" ht="13" x14ac:dyDescent="0.3">
      <c r="A1440" s="71">
        <v>2010</v>
      </c>
      <c r="B1440" s="72">
        <v>35</v>
      </c>
      <c r="C1440" s="108">
        <v>7.2747772193116651</v>
      </c>
      <c r="D1440" s="109">
        <v>8.6919350319924611</v>
      </c>
      <c r="E1440" s="91">
        <v>0.55062488325413739</v>
      </c>
      <c r="F1440" s="108">
        <v>0.35421724742927585</v>
      </c>
      <c r="G1440" s="109">
        <v>0.32006286930421968</v>
      </c>
      <c r="H1440" s="91">
        <v>0.11590301946978115</v>
      </c>
      <c r="I1440" s="108">
        <v>0.27899781720531258</v>
      </c>
      <c r="J1440" s="109">
        <v>0.34748079755106626</v>
      </c>
      <c r="K1440" s="91">
        <v>1.3268094924551372</v>
      </c>
      <c r="L1440" s="108">
        <v>2.0584516988268419E-2</v>
      </c>
      <c r="M1440" s="109">
        <v>2.074936591016751E-2</v>
      </c>
      <c r="N1440" s="91">
        <v>1.9418231510854627E-2</v>
      </c>
      <c r="O1440" s="108">
        <v>1.595465269540219E-2</v>
      </c>
      <c r="P1440" s="109">
        <v>2.022740455898598E-2</v>
      </c>
      <c r="Q1440" s="91">
        <v>0.12491395230639453</v>
      </c>
      <c r="R1440" s="108">
        <v>1.4248636444417635E-2</v>
      </c>
      <c r="S1440" s="109">
        <v>1.5992102592000977E-2</v>
      </c>
      <c r="T1440" s="91">
        <v>3.9484846553910951E-3</v>
      </c>
      <c r="U1440" s="108">
        <v>8.1953160450764315E-3</v>
      </c>
      <c r="V1440" s="109">
        <v>8.1928491477416925E-3</v>
      </c>
      <c r="W1440" s="91">
        <v>7.9803585706179712E-3</v>
      </c>
      <c r="X1440" s="108">
        <v>4.5824923457496024E-4</v>
      </c>
      <c r="Y1440" s="109">
        <v>4.0811037579357214E-4</v>
      </c>
      <c r="Z1440" s="91">
        <v>1.1515679870555465E-3</v>
      </c>
      <c r="AA1440" s="108">
        <v>1.4736888048820862E-2</v>
      </c>
      <c r="AB1440" s="109">
        <v>1.31951029349716E-2</v>
      </c>
      <c r="AC1440" s="91">
        <v>1.4855209963527348E-3</v>
      </c>
      <c r="AD1440" s="108">
        <v>2.6261397982641045E-3</v>
      </c>
      <c r="AE1440" s="109">
        <v>2.1665572867830061E-3</v>
      </c>
      <c r="AF1440" s="91">
        <v>9.2125344760621679E-5</v>
      </c>
      <c r="AG1440" s="108">
        <v>3.963440206552345E-3</v>
      </c>
      <c r="AH1440" s="109">
        <v>3.8245400904815792E-3</v>
      </c>
      <c r="AI1440" s="91">
        <v>2.5035058137770742E-2</v>
      </c>
      <c r="AJ1440" s="108">
        <v>0</v>
      </c>
      <c r="AK1440" s="109">
        <v>0</v>
      </c>
      <c r="AL1440" s="104">
        <v>4.5954595000000003E-3</v>
      </c>
    </row>
    <row r="1441" spans="1:38" ht="13" x14ac:dyDescent="0.3">
      <c r="A1441" s="71">
        <v>2010</v>
      </c>
      <c r="B1441" s="72">
        <v>36</v>
      </c>
      <c r="C1441" s="108">
        <v>7.2747772193116651</v>
      </c>
      <c r="D1441" s="109">
        <v>8.6919350319924611</v>
      </c>
      <c r="E1441" s="91">
        <v>0.55062488325413739</v>
      </c>
      <c r="F1441" s="108">
        <v>0.35421724742927585</v>
      </c>
      <c r="G1441" s="109">
        <v>0.32006286930421968</v>
      </c>
      <c r="H1441" s="91">
        <v>0.11590301946978115</v>
      </c>
      <c r="I1441" s="108">
        <v>0.27899781720531258</v>
      </c>
      <c r="J1441" s="109">
        <v>0.34748079755106626</v>
      </c>
      <c r="K1441" s="91">
        <v>1.3268094924551372</v>
      </c>
      <c r="L1441" s="108">
        <v>2.0584516988268419E-2</v>
      </c>
      <c r="M1441" s="109">
        <v>2.074936591016751E-2</v>
      </c>
      <c r="N1441" s="91">
        <v>1.9418231510854627E-2</v>
      </c>
      <c r="O1441" s="108">
        <v>1.595465269540219E-2</v>
      </c>
      <c r="P1441" s="109">
        <v>2.022740455898598E-2</v>
      </c>
      <c r="Q1441" s="91">
        <v>0.12491395230639453</v>
      </c>
      <c r="R1441" s="108">
        <v>1.4248636444417635E-2</v>
      </c>
      <c r="S1441" s="109">
        <v>1.5992102592000977E-2</v>
      </c>
      <c r="T1441" s="91">
        <v>3.9484846553910951E-3</v>
      </c>
      <c r="U1441" s="108">
        <v>8.1953160450764315E-3</v>
      </c>
      <c r="V1441" s="109">
        <v>8.1928491477416925E-3</v>
      </c>
      <c r="W1441" s="91">
        <v>7.9803585706179712E-3</v>
      </c>
      <c r="X1441" s="108">
        <v>4.5824923457496024E-4</v>
      </c>
      <c r="Y1441" s="109">
        <v>4.0811037579357214E-4</v>
      </c>
      <c r="Z1441" s="91">
        <v>1.1515679870555465E-3</v>
      </c>
      <c r="AA1441" s="108">
        <v>1.4736888048820862E-2</v>
      </c>
      <c r="AB1441" s="109">
        <v>1.31951029349716E-2</v>
      </c>
      <c r="AC1441" s="91">
        <v>1.4855209963527348E-3</v>
      </c>
      <c r="AD1441" s="108">
        <v>2.6261397982641045E-3</v>
      </c>
      <c r="AE1441" s="109">
        <v>2.1665572867830061E-3</v>
      </c>
      <c r="AF1441" s="91">
        <v>9.2125344760621679E-5</v>
      </c>
      <c r="AG1441" s="108">
        <v>3.963440206552345E-3</v>
      </c>
      <c r="AH1441" s="109">
        <v>3.8245400904815792E-3</v>
      </c>
      <c r="AI1441" s="91">
        <v>2.5035058137770742E-2</v>
      </c>
      <c r="AJ1441" s="108">
        <v>0</v>
      </c>
      <c r="AK1441" s="109">
        <v>0</v>
      </c>
      <c r="AL1441" s="104">
        <v>4.5954595000000003E-3</v>
      </c>
    </row>
    <row r="1442" spans="1:38" ht="13" x14ac:dyDescent="0.3">
      <c r="A1442" s="71">
        <v>2010</v>
      </c>
      <c r="B1442" s="72">
        <v>37</v>
      </c>
      <c r="C1442" s="108">
        <v>7.2747772193116651</v>
      </c>
      <c r="D1442" s="109">
        <v>8.6919350319924611</v>
      </c>
      <c r="E1442" s="91">
        <v>0.55062488325413739</v>
      </c>
      <c r="F1442" s="108">
        <v>0.35421724742927585</v>
      </c>
      <c r="G1442" s="109">
        <v>0.32006286930421968</v>
      </c>
      <c r="H1442" s="91">
        <v>0.11590301946978115</v>
      </c>
      <c r="I1442" s="108">
        <v>0.27899781720531258</v>
      </c>
      <c r="J1442" s="109">
        <v>0.34748079755106626</v>
      </c>
      <c r="K1442" s="91">
        <v>1.3268094924551372</v>
      </c>
      <c r="L1442" s="108">
        <v>2.0584516988268419E-2</v>
      </c>
      <c r="M1442" s="109">
        <v>2.074936591016751E-2</v>
      </c>
      <c r="N1442" s="91">
        <v>1.9418231510854627E-2</v>
      </c>
      <c r="O1442" s="108">
        <v>1.595465269540219E-2</v>
      </c>
      <c r="P1442" s="109">
        <v>2.022740455898598E-2</v>
      </c>
      <c r="Q1442" s="91">
        <v>0.12491395230639453</v>
      </c>
      <c r="R1442" s="108">
        <v>1.4248636444417635E-2</v>
      </c>
      <c r="S1442" s="109">
        <v>1.5992102592000977E-2</v>
      </c>
      <c r="T1442" s="91">
        <v>3.9484846553910951E-3</v>
      </c>
      <c r="U1442" s="108">
        <v>8.1953160450764315E-3</v>
      </c>
      <c r="V1442" s="109">
        <v>8.1928491477416925E-3</v>
      </c>
      <c r="W1442" s="91">
        <v>7.9803585706179712E-3</v>
      </c>
      <c r="X1442" s="108">
        <v>4.5824923457496024E-4</v>
      </c>
      <c r="Y1442" s="109">
        <v>4.0811037579357214E-4</v>
      </c>
      <c r="Z1442" s="91">
        <v>1.1515679870555465E-3</v>
      </c>
      <c r="AA1442" s="108">
        <v>1.4736888048820862E-2</v>
      </c>
      <c r="AB1442" s="109">
        <v>1.31951029349716E-2</v>
      </c>
      <c r="AC1442" s="91">
        <v>1.4855209963527348E-3</v>
      </c>
      <c r="AD1442" s="108">
        <v>2.6261397982641045E-3</v>
      </c>
      <c r="AE1442" s="109">
        <v>2.1665572867830061E-3</v>
      </c>
      <c r="AF1442" s="91">
        <v>9.2125344760621679E-5</v>
      </c>
      <c r="AG1442" s="108">
        <v>3.963440206552345E-3</v>
      </c>
      <c r="AH1442" s="109">
        <v>3.8245400904815792E-3</v>
      </c>
      <c r="AI1442" s="91">
        <v>2.5035058137770742E-2</v>
      </c>
      <c r="AJ1442" s="108">
        <v>0</v>
      </c>
      <c r="AK1442" s="109">
        <v>0</v>
      </c>
      <c r="AL1442" s="104">
        <v>4.5954595000000003E-3</v>
      </c>
    </row>
    <row r="1443" spans="1:38" ht="13" x14ac:dyDescent="0.3">
      <c r="A1443" s="71">
        <v>2010</v>
      </c>
      <c r="B1443" s="72">
        <v>38</v>
      </c>
      <c r="C1443" s="108">
        <v>7.2747772193116651</v>
      </c>
      <c r="D1443" s="109">
        <v>8.6919350319924611</v>
      </c>
      <c r="E1443" s="91">
        <v>0.55062488325413739</v>
      </c>
      <c r="F1443" s="108">
        <v>0.35421724742927585</v>
      </c>
      <c r="G1443" s="109">
        <v>0.32006286930421968</v>
      </c>
      <c r="H1443" s="91">
        <v>0.11590301946978115</v>
      </c>
      <c r="I1443" s="108">
        <v>0.27899781720531258</v>
      </c>
      <c r="J1443" s="109">
        <v>0.34748079755106626</v>
      </c>
      <c r="K1443" s="91">
        <v>1.3268094924551372</v>
      </c>
      <c r="L1443" s="108">
        <v>2.0584516988268419E-2</v>
      </c>
      <c r="M1443" s="109">
        <v>2.074936591016751E-2</v>
      </c>
      <c r="N1443" s="91">
        <v>1.9418231510854627E-2</v>
      </c>
      <c r="O1443" s="108">
        <v>1.595465269540219E-2</v>
      </c>
      <c r="P1443" s="109">
        <v>2.022740455898598E-2</v>
      </c>
      <c r="Q1443" s="91">
        <v>0.12491395230639453</v>
      </c>
      <c r="R1443" s="108">
        <v>1.4248636444417635E-2</v>
      </c>
      <c r="S1443" s="109">
        <v>1.5992102592000977E-2</v>
      </c>
      <c r="T1443" s="91">
        <v>3.9484846553910951E-3</v>
      </c>
      <c r="U1443" s="108">
        <v>8.1953160450764315E-3</v>
      </c>
      <c r="V1443" s="109">
        <v>8.1928491477416925E-3</v>
      </c>
      <c r="W1443" s="91">
        <v>7.9803585706179712E-3</v>
      </c>
      <c r="X1443" s="108">
        <v>4.5824923457496024E-4</v>
      </c>
      <c r="Y1443" s="109">
        <v>4.0811037579357214E-4</v>
      </c>
      <c r="Z1443" s="91">
        <v>1.1515679870555465E-3</v>
      </c>
      <c r="AA1443" s="108">
        <v>1.4736888048820862E-2</v>
      </c>
      <c r="AB1443" s="109">
        <v>1.31951029349716E-2</v>
      </c>
      <c r="AC1443" s="91">
        <v>1.4855209963527348E-3</v>
      </c>
      <c r="AD1443" s="108">
        <v>2.6261397982641045E-3</v>
      </c>
      <c r="AE1443" s="109">
        <v>2.1665572867830061E-3</v>
      </c>
      <c r="AF1443" s="91">
        <v>9.2125344760621679E-5</v>
      </c>
      <c r="AG1443" s="108">
        <v>3.963440206552345E-3</v>
      </c>
      <c r="AH1443" s="109">
        <v>3.8245400904815792E-3</v>
      </c>
      <c r="AI1443" s="91">
        <v>2.5035058137770742E-2</v>
      </c>
      <c r="AJ1443" s="108">
        <v>0</v>
      </c>
      <c r="AK1443" s="109">
        <v>0</v>
      </c>
      <c r="AL1443" s="104">
        <v>4.5954595000000003E-3</v>
      </c>
    </row>
    <row r="1444" spans="1:38" ht="13.5" thickBot="1" x14ac:dyDescent="0.35">
      <c r="A1444" s="73">
        <v>2010</v>
      </c>
      <c r="B1444" s="74">
        <v>39</v>
      </c>
      <c r="C1444" s="110">
        <v>7.2747772193116651</v>
      </c>
      <c r="D1444" s="111">
        <v>8.6919350319924611</v>
      </c>
      <c r="E1444" s="98">
        <v>0.55062488325413739</v>
      </c>
      <c r="F1444" s="110">
        <v>0.35421724742927585</v>
      </c>
      <c r="G1444" s="111">
        <v>0.32006286930421968</v>
      </c>
      <c r="H1444" s="98">
        <v>0.11590301946978115</v>
      </c>
      <c r="I1444" s="110">
        <v>0.27899781720531258</v>
      </c>
      <c r="J1444" s="111">
        <v>0.34748079755106626</v>
      </c>
      <c r="K1444" s="98">
        <v>1.3268094924551372</v>
      </c>
      <c r="L1444" s="110">
        <v>2.0584516988268419E-2</v>
      </c>
      <c r="M1444" s="111">
        <v>2.074936591016751E-2</v>
      </c>
      <c r="N1444" s="98">
        <v>1.9418231510854627E-2</v>
      </c>
      <c r="O1444" s="110">
        <v>1.595465269540219E-2</v>
      </c>
      <c r="P1444" s="111">
        <v>2.022740455898598E-2</v>
      </c>
      <c r="Q1444" s="98">
        <v>0.12491395230639453</v>
      </c>
      <c r="R1444" s="110">
        <v>1.4248636444417635E-2</v>
      </c>
      <c r="S1444" s="111">
        <v>1.5992102592000977E-2</v>
      </c>
      <c r="T1444" s="98">
        <v>3.9484846553910951E-3</v>
      </c>
      <c r="U1444" s="110">
        <v>8.1953160450764315E-3</v>
      </c>
      <c r="V1444" s="111">
        <v>8.1928491477416925E-3</v>
      </c>
      <c r="W1444" s="98">
        <v>7.9803585706179712E-3</v>
      </c>
      <c r="X1444" s="110">
        <v>4.5824923457496024E-4</v>
      </c>
      <c r="Y1444" s="111">
        <v>4.0811037579357214E-4</v>
      </c>
      <c r="Z1444" s="98">
        <v>1.1515679870555465E-3</v>
      </c>
      <c r="AA1444" s="110">
        <v>1.4736888048820862E-2</v>
      </c>
      <c r="AB1444" s="111">
        <v>1.31951029349716E-2</v>
      </c>
      <c r="AC1444" s="98">
        <v>1.4855209963527348E-3</v>
      </c>
      <c r="AD1444" s="110">
        <v>2.6261397982641045E-3</v>
      </c>
      <c r="AE1444" s="111">
        <v>2.1665572867830061E-3</v>
      </c>
      <c r="AF1444" s="98">
        <v>9.2125344760621679E-5</v>
      </c>
      <c r="AG1444" s="110">
        <v>3.963440206552345E-3</v>
      </c>
      <c r="AH1444" s="111">
        <v>3.8245400904815792E-3</v>
      </c>
      <c r="AI1444" s="98">
        <v>2.5035058137770742E-2</v>
      </c>
      <c r="AJ1444" s="110">
        <v>0</v>
      </c>
      <c r="AK1444" s="111">
        <v>0</v>
      </c>
      <c r="AL1444" s="105">
        <v>4.5954595000000003E-3</v>
      </c>
    </row>
    <row r="1445" spans="1:38" x14ac:dyDescent="0.25">
      <c r="A1445" s="75">
        <v>2011</v>
      </c>
      <c r="B1445" s="76">
        <v>0</v>
      </c>
      <c r="C1445" s="106"/>
      <c r="D1445" s="107"/>
      <c r="E1445" s="101">
        <v>0.36503017531162246</v>
      </c>
      <c r="F1445" s="106"/>
      <c r="G1445" s="107"/>
      <c r="H1445" s="101">
        <v>6.1204660199293277E-2</v>
      </c>
      <c r="I1445" s="106"/>
      <c r="J1445" s="107"/>
      <c r="K1445" s="101">
        <v>0.75672982400511524</v>
      </c>
      <c r="L1445" s="106"/>
      <c r="M1445" s="107"/>
      <c r="N1445" s="101">
        <v>1.3842725100987777E-2</v>
      </c>
      <c r="O1445" s="106"/>
      <c r="P1445" s="107"/>
      <c r="Q1445" s="101">
        <v>6.5963043562614232E-2</v>
      </c>
      <c r="R1445" s="106"/>
      <c r="S1445" s="107"/>
      <c r="T1445" s="101">
        <v>2.9566879152822171E-3</v>
      </c>
      <c r="U1445" s="106"/>
      <c r="V1445" s="107"/>
      <c r="W1445" s="101">
        <v>4.2141731703119979E-3</v>
      </c>
      <c r="X1445" s="106"/>
      <c r="Y1445" s="107"/>
      <c r="Z1445" s="101">
        <v>6.0810527010372927E-4</v>
      </c>
      <c r="AA1445" s="106"/>
      <c r="AB1445" s="107"/>
      <c r="AC1445" s="101">
        <v>7.8445579199807008E-4</v>
      </c>
      <c r="AD1445" s="106"/>
      <c r="AE1445" s="107"/>
      <c r="AF1445" s="101">
        <v>4.8648417391473041E-5</v>
      </c>
      <c r="AG1445" s="106"/>
      <c r="AH1445" s="107"/>
      <c r="AI1445" s="101">
        <v>1.3220207365483778E-2</v>
      </c>
      <c r="AJ1445" s="106">
        <v>0</v>
      </c>
      <c r="AK1445" s="107">
        <v>0</v>
      </c>
      <c r="AL1445" s="103">
        <v>4.0931502845467102E-3</v>
      </c>
    </row>
    <row r="1446" spans="1:38" x14ac:dyDescent="0.25">
      <c r="A1446" s="71">
        <v>2011</v>
      </c>
      <c r="B1446" s="72">
        <v>1</v>
      </c>
      <c r="C1446" s="108"/>
      <c r="D1446" s="109"/>
      <c r="E1446" s="102">
        <v>0.36567274533345445</v>
      </c>
      <c r="F1446" s="108"/>
      <c r="G1446" s="109"/>
      <c r="H1446" s="102">
        <v>6.1449924553513585E-2</v>
      </c>
      <c r="I1446" s="108"/>
      <c r="J1446" s="109"/>
      <c r="K1446" s="102">
        <v>0.7580291068248376</v>
      </c>
      <c r="L1446" s="108"/>
      <c r="M1446" s="109"/>
      <c r="N1446" s="102">
        <v>1.3845126054662983E-2</v>
      </c>
      <c r="O1446" s="108"/>
      <c r="P1446" s="109"/>
      <c r="Q1446" s="102">
        <v>6.6227293763030187E-2</v>
      </c>
      <c r="R1446" s="108"/>
      <c r="S1446" s="109"/>
      <c r="T1446" s="102">
        <v>2.9617136847597319E-3</v>
      </c>
      <c r="U1446" s="108"/>
      <c r="V1446" s="109"/>
      <c r="W1446" s="102">
        <v>4.231055343351252E-3</v>
      </c>
      <c r="X1446" s="108"/>
      <c r="Y1446" s="109"/>
      <c r="Z1446" s="102">
        <v>6.1054160336052401E-4</v>
      </c>
      <c r="AA1446" s="108"/>
      <c r="AB1446" s="109"/>
      <c r="AC1446" s="102">
        <v>7.8759814965404223E-4</v>
      </c>
      <c r="AD1446" s="108"/>
      <c r="AE1446" s="109"/>
      <c r="AF1446" s="102">
        <v>4.8843379878612345E-5</v>
      </c>
      <c r="AG1446" s="108"/>
      <c r="AH1446" s="109"/>
      <c r="AI1446" s="102">
        <v>1.3273179798628564E-2</v>
      </c>
      <c r="AJ1446" s="108">
        <v>0</v>
      </c>
      <c r="AK1446" s="109">
        <v>0</v>
      </c>
      <c r="AL1446" s="104">
        <v>4.1035932122018203E-3</v>
      </c>
    </row>
    <row r="1447" spans="1:38" x14ac:dyDescent="0.25">
      <c r="A1447" s="71">
        <v>2011</v>
      </c>
      <c r="B1447" s="72">
        <v>2</v>
      </c>
      <c r="C1447" s="108"/>
      <c r="D1447" s="109"/>
      <c r="E1447" s="102">
        <v>0.36775307067492957</v>
      </c>
      <c r="F1447" s="108"/>
      <c r="G1447" s="109"/>
      <c r="H1447" s="102">
        <v>6.224336498956138E-2</v>
      </c>
      <c r="I1447" s="108"/>
      <c r="J1447" s="109"/>
      <c r="K1447" s="102">
        <v>0.76223198859020247</v>
      </c>
      <c r="L1447" s="108"/>
      <c r="M1447" s="109"/>
      <c r="N1447" s="102">
        <v>1.3852951457427074E-2</v>
      </c>
      <c r="O1447" s="108"/>
      <c r="P1447" s="109"/>
      <c r="Q1447" s="102">
        <v>6.7082410277379184E-2</v>
      </c>
      <c r="R1447" s="108"/>
      <c r="S1447" s="109"/>
      <c r="T1447" s="102">
        <v>2.9779741143673021E-3</v>
      </c>
      <c r="U1447" s="108"/>
      <c r="V1447" s="109"/>
      <c r="W1447" s="102">
        <v>4.2856844201951813E-3</v>
      </c>
      <c r="X1447" s="108"/>
      <c r="Y1447" s="109"/>
      <c r="Z1447" s="102">
        <v>6.1842462042401925E-4</v>
      </c>
      <c r="AA1447" s="108"/>
      <c r="AB1447" s="109"/>
      <c r="AC1447" s="102">
        <v>7.9776840951309945E-4</v>
      </c>
      <c r="AD1447" s="108"/>
      <c r="AE1447" s="109"/>
      <c r="AF1447" s="102">
        <v>4.9474054344132832E-5</v>
      </c>
      <c r="AG1447" s="108"/>
      <c r="AH1447" s="109"/>
      <c r="AI1447" s="102">
        <v>1.3444559780151378E-2</v>
      </c>
      <c r="AJ1447" s="108">
        <v>0</v>
      </c>
      <c r="AK1447" s="109">
        <v>0</v>
      </c>
      <c r="AL1447" s="104">
        <v>4.1158594504856301E-3</v>
      </c>
    </row>
    <row r="1448" spans="1:38" x14ac:dyDescent="0.25">
      <c r="A1448" s="71">
        <v>2011</v>
      </c>
      <c r="B1448" s="72">
        <v>3</v>
      </c>
      <c r="C1448" s="108">
        <v>1.6931029035640113</v>
      </c>
      <c r="D1448" s="109">
        <v>1.983424360330281</v>
      </c>
      <c r="E1448" s="102">
        <v>0.37048964947227142</v>
      </c>
      <c r="F1448" s="108">
        <v>6.6769598646832254E-2</v>
      </c>
      <c r="G1448" s="109">
        <v>6.1305860679909917E-2</v>
      </c>
      <c r="H1448" s="102">
        <v>6.3286968128375962E-2</v>
      </c>
      <c r="I1448" s="108">
        <v>7.4663166719688173E-2</v>
      </c>
      <c r="J1448" s="109">
        <v>0.10905663882572492</v>
      </c>
      <c r="K1448" s="102">
        <v>0.76775957680558393</v>
      </c>
      <c r="L1448" s="108">
        <v>2.9209821335624748E-3</v>
      </c>
      <c r="M1448" s="109">
        <v>3.709385627734936E-3</v>
      </c>
      <c r="N1448" s="102">
        <v>1.3863217846140512E-2</v>
      </c>
      <c r="O1448" s="108">
        <v>9.7003637774261513E-3</v>
      </c>
      <c r="P1448" s="109">
        <v>1.2778503977333417E-2</v>
      </c>
      <c r="Q1448" s="102">
        <v>6.8207193424009771E-2</v>
      </c>
      <c r="R1448" s="108">
        <v>4.4387765622557421E-3</v>
      </c>
      <c r="S1448" s="109">
        <v>5.6767984973135569E-3</v>
      </c>
      <c r="T1448" s="102">
        <v>2.9993711357363191E-3</v>
      </c>
      <c r="U1448" s="108">
        <v>1.236556221870912E-3</v>
      </c>
      <c r="V1448" s="109">
        <v>1.1271216894934474E-3</v>
      </c>
      <c r="W1448" s="102">
        <v>4.3575463464571255E-3</v>
      </c>
      <c r="X1448" s="108">
        <v>8.2080391848284913E-5</v>
      </c>
      <c r="Y1448" s="109">
        <v>7.4088474172845139E-5</v>
      </c>
      <c r="Z1448" s="102">
        <v>6.2879445317478547E-4</v>
      </c>
      <c r="AA1448" s="108">
        <v>2.9452392243227779E-3</v>
      </c>
      <c r="AB1448" s="109">
        <v>2.7054875950921031E-3</v>
      </c>
      <c r="AC1448" s="102">
        <v>8.1114489139854468E-4</v>
      </c>
      <c r="AD1448" s="108">
        <v>5.2899874309960044E-4</v>
      </c>
      <c r="AE1448" s="109">
        <v>4.6010659387762178E-4</v>
      </c>
      <c r="AF1448" s="102">
        <v>5.0303573939566564E-5</v>
      </c>
      <c r="AG1448" s="108">
        <v>7.2315470152870865E-4</v>
      </c>
      <c r="AH1448" s="109">
        <v>6.8461271889077506E-4</v>
      </c>
      <c r="AI1448" s="102">
        <v>1.3669980673495447E-2</v>
      </c>
      <c r="AJ1448" s="108">
        <v>0</v>
      </c>
      <c r="AK1448" s="109">
        <v>0</v>
      </c>
      <c r="AL1448" s="104">
        <v>4.1299192147308001E-3</v>
      </c>
    </row>
    <row r="1449" spans="1:38" x14ac:dyDescent="0.25">
      <c r="A1449" s="71">
        <v>2011</v>
      </c>
      <c r="B1449" s="72">
        <v>4</v>
      </c>
      <c r="C1449" s="108">
        <v>2.9579220148181777</v>
      </c>
      <c r="D1449" s="109">
        <v>3.5281903081478396</v>
      </c>
      <c r="E1449" s="102">
        <v>0.43496156076734249</v>
      </c>
      <c r="F1449" s="108">
        <v>9.1987233100708096E-2</v>
      </c>
      <c r="G1449" s="109">
        <v>8.8605081665265567E-2</v>
      </c>
      <c r="H1449" s="102">
        <v>7.0859101446029971E-2</v>
      </c>
      <c r="I1449" s="108">
        <v>0.11550348610333619</v>
      </c>
      <c r="J1449" s="109">
        <v>0.17387420637870984</v>
      </c>
      <c r="K1449" s="102">
        <v>1.091744766971505</v>
      </c>
      <c r="L1449" s="108">
        <v>3.7084152121744985E-3</v>
      </c>
      <c r="M1449" s="109">
        <v>5.8226136587454774E-3</v>
      </c>
      <c r="N1449" s="102">
        <v>1.8974243823797823E-2</v>
      </c>
      <c r="O1449" s="108">
        <v>8.5065735405100481E-3</v>
      </c>
      <c r="P1449" s="109">
        <v>1.1322285689431673E-2</v>
      </c>
      <c r="Q1449" s="102">
        <v>7.6367996333258192E-2</v>
      </c>
      <c r="R1449" s="108">
        <v>4.4519125498596107E-3</v>
      </c>
      <c r="S1449" s="109">
        <v>5.7037000166906757E-3</v>
      </c>
      <c r="T1449" s="102">
        <v>3.0237721667958134E-3</v>
      </c>
      <c r="U1449" s="108">
        <v>1.6489705366439151E-3</v>
      </c>
      <c r="V1449" s="109">
        <v>1.5384959228599566E-3</v>
      </c>
      <c r="W1449" s="102">
        <v>4.8789062134848701E-3</v>
      </c>
      <c r="X1449" s="108">
        <v>1.1258410797639568E-4</v>
      </c>
      <c r="Y1449" s="109">
        <v>1.053674474182756E-4</v>
      </c>
      <c r="Z1449" s="102">
        <v>7.0402654017706319E-4</v>
      </c>
      <c r="AA1449" s="108">
        <v>4.0686511200796367E-3</v>
      </c>
      <c r="AB1449" s="109">
        <v>3.9273511456073291E-3</v>
      </c>
      <c r="AC1449" s="102">
        <v>9.0819481575781565E-4</v>
      </c>
      <c r="AD1449" s="108">
        <v>6.9594019952357836E-4</v>
      </c>
      <c r="AE1449" s="109">
        <v>6.1375176362286898E-4</v>
      </c>
      <c r="AF1449" s="102">
        <v>5.6322100593219058E-5</v>
      </c>
      <c r="AG1449" s="108">
        <v>1.0259478796931897E-3</v>
      </c>
      <c r="AH1449" s="109">
        <v>1.0328681005077832E-3</v>
      </c>
      <c r="AI1449" s="102">
        <v>1.5305548753016778E-2</v>
      </c>
      <c r="AJ1449" s="108">
        <v>0</v>
      </c>
      <c r="AK1449" s="109">
        <v>0</v>
      </c>
      <c r="AL1449" s="104">
        <v>6.3929794885125204E-3</v>
      </c>
    </row>
    <row r="1450" spans="1:38" x14ac:dyDescent="0.25">
      <c r="A1450" s="71">
        <v>2011</v>
      </c>
      <c r="B1450" s="72">
        <v>5</v>
      </c>
      <c r="C1450" s="108">
        <v>2.9514473735979436</v>
      </c>
      <c r="D1450" s="109">
        <v>3.5226239097778236</v>
      </c>
      <c r="E1450" s="102">
        <v>0.43837805335635477</v>
      </c>
      <c r="F1450" s="108">
        <v>9.2073034814924917E-2</v>
      </c>
      <c r="G1450" s="109">
        <v>8.8877700878700575E-2</v>
      </c>
      <c r="H1450" s="102">
        <v>7.2161898393413609E-2</v>
      </c>
      <c r="I1450" s="108">
        <v>0.11529890896652002</v>
      </c>
      <c r="J1450" s="109">
        <v>0.17349803187910978</v>
      </c>
      <c r="K1450" s="102">
        <v>1.098646866714394</v>
      </c>
      <c r="L1450" s="108">
        <v>3.7140283558384072E-3</v>
      </c>
      <c r="M1450" s="109">
        <v>5.837764877910003E-3</v>
      </c>
      <c r="N1450" s="102">
        <v>1.8987079320484195E-2</v>
      </c>
      <c r="O1450" s="108">
        <v>8.5067483537568881E-3</v>
      </c>
      <c r="P1450" s="109">
        <v>1.1353853099689361E-2</v>
      </c>
      <c r="Q1450" s="102">
        <v>7.7772001058072956E-2</v>
      </c>
      <c r="R1450" s="108">
        <v>4.4655014593804549E-3</v>
      </c>
      <c r="S1450" s="109">
        <v>5.7343058295539814E-3</v>
      </c>
      <c r="T1450" s="102">
        <v>3.050481133664617E-3</v>
      </c>
      <c r="U1450" s="108">
        <v>1.6655219217557014E-3</v>
      </c>
      <c r="V1450" s="109">
        <v>1.5819014121381332E-3</v>
      </c>
      <c r="W1450" s="102">
        <v>4.9686103733260351E-3</v>
      </c>
      <c r="X1450" s="108">
        <v>1.1276852508709203E-4</v>
      </c>
      <c r="Y1450" s="109">
        <v>1.0583440418434898E-4</v>
      </c>
      <c r="Z1450" s="102">
        <v>7.1697207250694854E-4</v>
      </c>
      <c r="AA1450" s="108">
        <v>4.0697167448276754E-3</v>
      </c>
      <c r="AB1450" s="109">
        <v>3.9323178164586414E-3</v>
      </c>
      <c r="AC1450" s="102">
        <v>9.24893307872905E-4</v>
      </c>
      <c r="AD1450" s="108">
        <v>6.9628576276122543E-4</v>
      </c>
      <c r="AE1450" s="109">
        <v>6.1482954814874905E-4</v>
      </c>
      <c r="AF1450" s="102">
        <v>5.7357731081024156E-5</v>
      </c>
      <c r="AG1450" s="108">
        <v>1.0277345063910814E-3</v>
      </c>
      <c r="AH1450" s="109">
        <v>1.0372685438884181E-3</v>
      </c>
      <c r="AI1450" s="102">
        <v>1.5586962761623011E-2</v>
      </c>
      <c r="AJ1450" s="108">
        <v>0</v>
      </c>
      <c r="AK1450" s="109">
        <v>0</v>
      </c>
      <c r="AL1450" s="104">
        <v>6.42106536055502E-3</v>
      </c>
    </row>
    <row r="1451" spans="1:38" x14ac:dyDescent="0.25">
      <c r="A1451" s="71">
        <v>2011</v>
      </c>
      <c r="B1451" s="72">
        <v>6</v>
      </c>
      <c r="C1451" s="108">
        <v>3.4463707378427428</v>
      </c>
      <c r="D1451" s="109">
        <v>4.1050933572482329</v>
      </c>
      <c r="E1451" s="102">
        <v>0.44210990190015265</v>
      </c>
      <c r="F1451" s="108">
        <v>0.10304212178292231</v>
      </c>
      <c r="G1451" s="109">
        <v>9.8968735844916167E-2</v>
      </c>
      <c r="H1451" s="102">
        <v>7.358536647583816E-2</v>
      </c>
      <c r="I1451" s="108">
        <v>0.10591460011467836</v>
      </c>
      <c r="J1451" s="109">
        <v>0.15013265692005784</v>
      </c>
      <c r="K1451" s="102">
        <v>1.1061863514005754</v>
      </c>
      <c r="L1451" s="108">
        <v>4.3228774814095079E-3</v>
      </c>
      <c r="M1451" s="109">
        <v>6.4936473675540436E-3</v>
      </c>
      <c r="N1451" s="102">
        <v>1.9001071064696156E-2</v>
      </c>
      <c r="O1451" s="108">
        <v>8.2974788957193707E-3</v>
      </c>
      <c r="P1451" s="109">
        <v>1.0858161628545832E-2</v>
      </c>
      <c r="Q1451" s="102">
        <v>7.930626171496008E-2</v>
      </c>
      <c r="R1451" s="108">
        <v>4.5257084118682876E-3</v>
      </c>
      <c r="S1451" s="109">
        <v>5.8311617507840413E-3</v>
      </c>
      <c r="T1451" s="102">
        <v>3.0796526505114923E-3</v>
      </c>
      <c r="U1451" s="108">
        <v>1.9218933203969996E-3</v>
      </c>
      <c r="V1451" s="109">
        <v>1.8912896814659754E-3</v>
      </c>
      <c r="W1451" s="102">
        <v>5.0666214684905999E-3</v>
      </c>
      <c r="X1451" s="108">
        <v>1.3085220268446395E-4</v>
      </c>
      <c r="Y1451" s="109">
        <v>1.2273137418979517E-4</v>
      </c>
      <c r="Z1451" s="102">
        <v>7.311147778427113E-4</v>
      </c>
      <c r="AA1451" s="108">
        <v>4.3939122556055504E-3</v>
      </c>
      <c r="AB1451" s="109">
        <v>4.2200074342659214E-3</v>
      </c>
      <c r="AC1451" s="102">
        <v>9.4313864180789681E-4</v>
      </c>
      <c r="AD1451" s="108">
        <v>7.7868005328967163E-4</v>
      </c>
      <c r="AE1451" s="109">
        <v>6.8952945581336744E-4</v>
      </c>
      <c r="AF1451" s="102">
        <v>5.8489173084669971E-5</v>
      </c>
      <c r="AG1451" s="108">
        <v>1.1759964397204891E-3</v>
      </c>
      <c r="AH1451" s="109">
        <v>1.1768008450419734E-3</v>
      </c>
      <c r="AI1451" s="102">
        <v>1.5894425583123876E-2</v>
      </c>
      <c r="AJ1451" s="108">
        <v>0</v>
      </c>
      <c r="AK1451" s="109">
        <v>0</v>
      </c>
      <c r="AL1451" s="104">
        <v>7.1898052684395003E-3</v>
      </c>
    </row>
    <row r="1452" spans="1:38" x14ac:dyDescent="0.25">
      <c r="A1452" s="71">
        <v>2011</v>
      </c>
      <c r="B1452" s="72">
        <v>7</v>
      </c>
      <c r="C1452" s="108">
        <v>3.4766504858242375</v>
      </c>
      <c r="D1452" s="109">
        <v>4.1356904928128833</v>
      </c>
      <c r="E1452" s="102">
        <v>0.44618088950277274</v>
      </c>
      <c r="F1452" s="108">
        <v>0.10563501358981624</v>
      </c>
      <c r="G1452" s="109">
        <v>0.1016659915624656</v>
      </c>
      <c r="H1452" s="102">
        <v>7.513780067941335E-2</v>
      </c>
      <c r="I1452" s="108">
        <v>0.1073481290506916</v>
      </c>
      <c r="J1452" s="109">
        <v>0.15172069201845101</v>
      </c>
      <c r="K1452" s="102">
        <v>1.1144077839510111</v>
      </c>
      <c r="L1452" s="108">
        <v>4.3588858592634701E-3</v>
      </c>
      <c r="M1452" s="109">
        <v>6.5540805498343043E-3</v>
      </c>
      <c r="N1452" s="102">
        <v>1.9016329202458965E-2</v>
      </c>
      <c r="O1452" s="108">
        <v>8.4672530105408678E-3</v>
      </c>
      <c r="P1452" s="109">
        <v>1.1127390627779191E-2</v>
      </c>
      <c r="Q1452" s="102">
        <v>8.0979265634277028E-2</v>
      </c>
      <c r="R1452" s="108">
        <v>4.6187193663480624E-3</v>
      </c>
      <c r="S1452" s="109">
        <v>5.9762175146757957E-3</v>
      </c>
      <c r="T1452" s="102">
        <v>3.1114772813807682E-3</v>
      </c>
      <c r="U1452" s="108">
        <v>2.0014380866518653E-3</v>
      </c>
      <c r="V1452" s="109">
        <v>2.0278742710963982E-3</v>
      </c>
      <c r="W1452" s="102">
        <v>5.173515460770905E-3</v>
      </c>
      <c r="X1452" s="108">
        <v>1.3428678824645225E-4</v>
      </c>
      <c r="Y1452" s="109">
        <v>1.2634036664378411E-4</v>
      </c>
      <c r="Z1452" s="102">
        <v>7.4653862645081097E-4</v>
      </c>
      <c r="AA1452" s="108">
        <v>4.4976775375544535E-3</v>
      </c>
      <c r="AB1452" s="109">
        <v>4.3169058308323996E-3</v>
      </c>
      <c r="AC1452" s="102">
        <v>9.6303484578233141E-4</v>
      </c>
      <c r="AD1452" s="108">
        <v>7.9840580206045166E-4</v>
      </c>
      <c r="AE1452" s="109">
        <v>7.0737351373826793E-4</v>
      </c>
      <c r="AF1452" s="102">
        <v>5.9723039257263893E-5</v>
      </c>
      <c r="AG1452" s="108">
        <v>1.2052243672471608E-3</v>
      </c>
      <c r="AH1452" s="109">
        <v>1.2098117379006599E-3</v>
      </c>
      <c r="AI1452" s="102">
        <v>1.6229751902066405E-2</v>
      </c>
      <c r="AJ1452" s="108">
        <v>0</v>
      </c>
      <c r="AK1452" s="109">
        <v>0</v>
      </c>
      <c r="AL1452" s="104">
        <v>7.2286864862633297E-3</v>
      </c>
    </row>
    <row r="1453" spans="1:38" x14ac:dyDescent="0.25">
      <c r="A1453" s="71">
        <v>2011</v>
      </c>
      <c r="B1453" s="72">
        <v>8</v>
      </c>
      <c r="C1453" s="108">
        <v>3.773699809456212</v>
      </c>
      <c r="D1453" s="109">
        <v>4.4541743197033279</v>
      </c>
      <c r="E1453" s="102">
        <v>0.44989789738243896</v>
      </c>
      <c r="F1453" s="108">
        <v>0.12664795186625344</v>
      </c>
      <c r="G1453" s="109">
        <v>0.12369573053264186</v>
      </c>
      <c r="H1453" s="102">
        <v>7.6787630564227397E-2</v>
      </c>
      <c r="I1453" s="108">
        <v>0.13318401589940587</v>
      </c>
      <c r="J1453" s="109">
        <v>0.18937152921075048</v>
      </c>
      <c r="K1453" s="102">
        <v>1.1222679600925645</v>
      </c>
      <c r="L1453" s="108">
        <v>5.1596208727941132E-3</v>
      </c>
      <c r="M1453" s="109">
        <v>7.4146124822156581E-3</v>
      </c>
      <c r="N1453" s="102">
        <v>1.9032765536835177E-2</v>
      </c>
      <c r="O1453" s="108">
        <v>9.2455290672643683E-3</v>
      </c>
      <c r="P1453" s="109">
        <v>1.2287425356261834E-2</v>
      </c>
      <c r="Q1453" s="102">
        <v>8.2757353280683774E-2</v>
      </c>
      <c r="R1453" s="108">
        <v>4.7336516191975389E-3</v>
      </c>
      <c r="S1453" s="109">
        <v>6.1548074787876822E-3</v>
      </c>
      <c r="T1453" s="102">
        <v>3.1456386717897212E-3</v>
      </c>
      <c r="U1453" s="108">
        <v>2.41008350884992E-3</v>
      </c>
      <c r="V1453" s="109">
        <v>2.5284890290308911E-3</v>
      </c>
      <c r="W1453" s="102">
        <v>5.2871122014583249E-3</v>
      </c>
      <c r="X1453" s="108">
        <v>1.6092278040622738E-4</v>
      </c>
      <c r="Y1453" s="109">
        <v>1.5329998797474289E-4</v>
      </c>
      <c r="Z1453" s="102">
        <v>7.629314630588789E-4</v>
      </c>
      <c r="AA1453" s="108">
        <v>5.3935750623395687E-3</v>
      </c>
      <c r="AB1453" s="109">
        <v>5.24403205738465E-3</v>
      </c>
      <c r="AC1453" s="102">
        <v>9.8418076944068486E-4</v>
      </c>
      <c r="AD1453" s="108">
        <v>9.4427906321878103E-4</v>
      </c>
      <c r="AE1453" s="109">
        <v>8.3811084277536695E-4</v>
      </c>
      <c r="AF1453" s="102">
        <v>6.1034465217438749E-5</v>
      </c>
      <c r="AG1453" s="108">
        <v>1.4575251723309461E-3</v>
      </c>
      <c r="AH1453" s="109">
        <v>1.4937687896806008E-3</v>
      </c>
      <c r="AI1453" s="102">
        <v>1.6586123611672051E-2</v>
      </c>
      <c r="AJ1453" s="108">
        <v>0</v>
      </c>
      <c r="AK1453" s="109">
        <v>0</v>
      </c>
      <c r="AL1453" s="104">
        <v>8.1052564956339401E-3</v>
      </c>
    </row>
    <row r="1454" spans="1:38" x14ac:dyDescent="0.25">
      <c r="A1454" s="71">
        <v>2011</v>
      </c>
      <c r="B1454" s="72">
        <v>9</v>
      </c>
      <c r="C1454" s="108">
        <v>3.8133585160916974</v>
      </c>
      <c r="D1454" s="109">
        <v>4.4957530782183195</v>
      </c>
      <c r="E1454" s="102">
        <v>0.45458694915640502</v>
      </c>
      <c r="F1454" s="108">
        <v>0.13036155299257154</v>
      </c>
      <c r="G1454" s="109">
        <v>0.12760900179418266</v>
      </c>
      <c r="H1454" s="102">
        <v>7.8576045442460066E-2</v>
      </c>
      <c r="I1454" s="108">
        <v>0.1353390395037424</v>
      </c>
      <c r="J1454" s="109">
        <v>0.19186373105847265</v>
      </c>
      <c r="K1454" s="102">
        <v>1.131733293059048</v>
      </c>
      <c r="L1454" s="108">
        <v>5.213911834222768E-3</v>
      </c>
      <c r="M1454" s="109">
        <v>7.5072355721045063E-3</v>
      </c>
      <c r="N1454" s="102">
        <v>1.9050384453090714E-2</v>
      </c>
      <c r="O1454" s="108">
        <v>9.4574176646648224E-3</v>
      </c>
      <c r="P1454" s="109">
        <v>1.2614375965725441E-2</v>
      </c>
      <c r="Q1454" s="102">
        <v>8.46850129824748E-2</v>
      </c>
      <c r="R1454" s="108">
        <v>4.8500066910530095E-3</v>
      </c>
      <c r="S1454" s="109">
        <v>6.3386949656657372E-3</v>
      </c>
      <c r="T1454" s="102">
        <v>3.1823122326969972E-3</v>
      </c>
      <c r="U1454" s="108">
        <v>2.5179392559269453E-3</v>
      </c>
      <c r="V1454" s="109">
        <v>2.6969304656783715E-3</v>
      </c>
      <c r="W1454" s="102">
        <v>5.4102659591762307E-3</v>
      </c>
      <c r="X1454" s="108">
        <v>1.6587527380935177E-4</v>
      </c>
      <c r="Y1454" s="109">
        <v>1.5856267784069186E-4</v>
      </c>
      <c r="Z1454" s="102">
        <v>7.8070067366054136E-4</v>
      </c>
      <c r="AA1454" s="108">
        <v>5.5437369473490001E-3</v>
      </c>
      <c r="AB1454" s="109">
        <v>5.3922525985616622E-3</v>
      </c>
      <c r="AC1454" s="102">
        <v>1.007105265308913E-3</v>
      </c>
      <c r="AD1454" s="108">
        <v>9.7273442905709904E-4</v>
      </c>
      <c r="AE1454" s="109">
        <v>8.6538461765732803E-4</v>
      </c>
      <c r="AF1454" s="102">
        <v>6.2456126793731344E-5</v>
      </c>
      <c r="AG1454" s="108">
        <v>1.4990578097601843E-3</v>
      </c>
      <c r="AH1454" s="109">
        <v>1.5400217212541989E-3</v>
      </c>
      <c r="AI1454" s="102">
        <v>1.6972451847096989E-2</v>
      </c>
      <c r="AJ1454" s="108">
        <v>0</v>
      </c>
      <c r="AK1454" s="109">
        <v>0</v>
      </c>
      <c r="AL1454" s="104">
        <v>8.1577955399432193E-3</v>
      </c>
    </row>
    <row r="1455" spans="1:38" x14ac:dyDescent="0.25">
      <c r="A1455" s="71">
        <v>2011</v>
      </c>
      <c r="B1455" s="72">
        <v>10</v>
      </c>
      <c r="C1455" s="108">
        <v>4.6910991029594786</v>
      </c>
      <c r="D1455" s="109">
        <v>5.5477221552826208</v>
      </c>
      <c r="E1455" s="102">
        <v>0.45964180321628983</v>
      </c>
      <c r="F1455" s="108">
        <v>0.16282062347849671</v>
      </c>
      <c r="G1455" s="109">
        <v>0.15861283534414994</v>
      </c>
      <c r="H1455" s="102">
        <v>8.0503860317797035E-2</v>
      </c>
      <c r="I1455" s="108">
        <v>0.15743657189351221</v>
      </c>
      <c r="J1455" s="109">
        <v>0.22364618772455028</v>
      </c>
      <c r="K1455" s="102">
        <v>1.1419423820064989</v>
      </c>
      <c r="L1455" s="108">
        <v>6.9597896738860755E-3</v>
      </c>
      <c r="M1455" s="109">
        <v>9.2493744132844617E-3</v>
      </c>
      <c r="N1455" s="102">
        <v>1.9069337308520781E-2</v>
      </c>
      <c r="O1455" s="108">
        <v>9.1932524505328756E-3</v>
      </c>
      <c r="P1455" s="109">
        <v>1.2272015773489145E-2</v>
      </c>
      <c r="Q1455" s="102">
        <v>8.6762644334028152E-2</v>
      </c>
      <c r="R1455" s="108">
        <v>4.9827393988152316E-3</v>
      </c>
      <c r="S1455" s="109">
        <v>6.5497755192584712E-3</v>
      </c>
      <c r="T1455" s="102">
        <v>3.2218249593066869E-3</v>
      </c>
      <c r="U1455" s="108">
        <v>3.1627127231589739E-3</v>
      </c>
      <c r="V1455" s="109">
        <v>3.4360410775930209E-3</v>
      </c>
      <c r="W1455" s="102">
        <v>5.5429873373871261E-3</v>
      </c>
      <c r="X1455" s="108">
        <v>2.0693721163098138E-4</v>
      </c>
      <c r="Y1455" s="109">
        <v>1.9636408250357551E-4</v>
      </c>
      <c r="Z1455" s="102">
        <v>7.9985538652873852E-4</v>
      </c>
      <c r="AA1455" s="108">
        <v>6.9246651409639298E-3</v>
      </c>
      <c r="AB1455" s="109">
        <v>6.6895681687621136E-3</v>
      </c>
      <c r="AC1455" s="102">
        <v>1.0318107428635946E-3</v>
      </c>
      <c r="AD1455" s="108">
        <v>1.1940686213835403E-3</v>
      </c>
      <c r="AE1455" s="109">
        <v>1.0438342723684785E-3</v>
      </c>
      <c r="AF1455" s="102">
        <v>6.3988367614366802E-5</v>
      </c>
      <c r="AG1455" s="108">
        <v>1.8919833090366713E-3</v>
      </c>
      <c r="AH1455" s="109">
        <v>1.9442499156575718E-3</v>
      </c>
      <c r="AI1455" s="102">
        <v>1.7388828036858778E-2</v>
      </c>
      <c r="AJ1455" s="108">
        <v>0</v>
      </c>
      <c r="AK1455" s="109">
        <v>0</v>
      </c>
      <c r="AL1455" s="104">
        <v>9.9408382728681192E-3</v>
      </c>
    </row>
    <row r="1456" spans="1:38" x14ac:dyDescent="0.25">
      <c r="A1456" s="71">
        <v>2011</v>
      </c>
      <c r="B1456" s="72">
        <v>11</v>
      </c>
      <c r="C1456" s="108">
        <v>4.7447005763634875</v>
      </c>
      <c r="D1456" s="109">
        <v>5.6041901477256912</v>
      </c>
      <c r="E1456" s="102">
        <v>0.46506853467494003</v>
      </c>
      <c r="F1456" s="108">
        <v>0.16815408767645978</v>
      </c>
      <c r="G1456" s="109">
        <v>0.16425905564156829</v>
      </c>
      <c r="H1456" s="102">
        <v>8.2573533613829853E-2</v>
      </c>
      <c r="I1456" s="108">
        <v>0.16035134938572385</v>
      </c>
      <c r="J1456" s="109">
        <v>0.22703088450411241</v>
      </c>
      <c r="K1456" s="102">
        <v>1.1529051735840017</v>
      </c>
      <c r="L1456" s="108">
        <v>7.0463388075042719E-3</v>
      </c>
      <c r="M1456" s="109">
        <v>9.3887666875727572E-3</v>
      </c>
      <c r="N1456" s="102">
        <v>1.9089732366918414E-2</v>
      </c>
      <c r="O1456" s="108">
        <v>9.4427474720727017E-3</v>
      </c>
      <c r="P1456" s="109">
        <v>1.2674284318916495E-2</v>
      </c>
      <c r="Q1456" s="102">
        <v>8.8993128999850055E-2</v>
      </c>
      <c r="R1456" s="108">
        <v>5.1232538415086452E-3</v>
      </c>
      <c r="S1456" s="109">
        <v>6.7751554889772976E-3</v>
      </c>
      <c r="T1456" s="102">
        <v>3.2642573299351851E-3</v>
      </c>
      <c r="U1456" s="108">
        <v>3.3423420723260613E-3</v>
      </c>
      <c r="V1456" s="109">
        <v>3.761925796594472E-3</v>
      </c>
      <c r="W1456" s="102">
        <v>5.68550510501097E-3</v>
      </c>
      <c r="X1456" s="108">
        <v>2.1411081109295844E-4</v>
      </c>
      <c r="Y1456" s="109">
        <v>2.0410187958476073E-4</v>
      </c>
      <c r="Z1456" s="102">
        <v>8.2041822705032782E-4</v>
      </c>
      <c r="AA1456" s="108">
        <v>7.135844254194979E-3</v>
      </c>
      <c r="AB1456" s="109">
        <v>6.8878351070547289E-3</v>
      </c>
      <c r="AC1456" s="102">
        <v>1.0583409194276623E-3</v>
      </c>
      <c r="AD1456" s="108">
        <v>1.2337939513098921E-3</v>
      </c>
      <c r="AE1456" s="109">
        <v>1.0791410859479933E-3</v>
      </c>
      <c r="AF1456" s="102">
        <v>6.563349217212181E-5</v>
      </c>
      <c r="AG1456" s="108">
        <v>1.9528798470966299E-3</v>
      </c>
      <c r="AH1456" s="109">
        <v>2.0155499396533518E-3</v>
      </c>
      <c r="AI1456" s="102">
        <v>1.7835891741447354E-2</v>
      </c>
      <c r="AJ1456" s="108">
        <v>0</v>
      </c>
      <c r="AK1456" s="109">
        <v>0</v>
      </c>
      <c r="AL1456" s="104">
        <v>1.00168976060534E-2</v>
      </c>
    </row>
    <row r="1457" spans="1:38" x14ac:dyDescent="0.25">
      <c r="A1457" s="71">
        <v>2011</v>
      </c>
      <c r="B1457" s="72">
        <v>12</v>
      </c>
      <c r="C1457" s="108">
        <v>4.8043908551903591</v>
      </c>
      <c r="D1457" s="109">
        <v>5.668156065160268</v>
      </c>
      <c r="E1457" s="102">
        <v>0.47086050121653411</v>
      </c>
      <c r="F1457" s="108">
        <v>0.17388950207354054</v>
      </c>
      <c r="G1457" s="109">
        <v>0.17029835329172313</v>
      </c>
      <c r="H1457" s="102">
        <v>8.4783244120830464E-2</v>
      </c>
      <c r="I1457" s="108">
        <v>0.16349375696809657</v>
      </c>
      <c r="J1457" s="109">
        <v>0.23074747420501551</v>
      </c>
      <c r="K1457" s="102">
        <v>1.1646074225242189</v>
      </c>
      <c r="L1457" s="108">
        <v>7.1385181142230537E-3</v>
      </c>
      <c r="M1457" s="109">
        <v>9.5362379578285885E-3</v>
      </c>
      <c r="N1457" s="102">
        <v>1.9111442505519646E-2</v>
      </c>
      <c r="O1457" s="108">
        <v>9.6975746143339314E-3</v>
      </c>
      <c r="P1457" s="109">
        <v>1.3063961616618113E-2</v>
      </c>
      <c r="Q1457" s="102">
        <v>9.1374524042203004E-2</v>
      </c>
      <c r="R1457" s="108">
        <v>5.2753725833731358E-3</v>
      </c>
      <c r="S1457" s="109">
        <v>7.0201804547661848E-3</v>
      </c>
      <c r="T1457" s="102">
        <v>3.3095453203688956E-3</v>
      </c>
      <c r="U1457" s="108">
        <v>3.4927172518522823E-3</v>
      </c>
      <c r="V1457" s="109">
        <v>3.9975392370518335E-3</v>
      </c>
      <c r="W1457" s="102">
        <v>5.8376326637177636E-3</v>
      </c>
      <c r="X1457" s="108">
        <v>2.2172557730981184E-4</v>
      </c>
      <c r="Y1457" s="109">
        <v>2.1218443033972536E-4</v>
      </c>
      <c r="Z1457" s="102">
        <v>8.4237233167550735E-4</v>
      </c>
      <c r="AA1457" s="108">
        <v>7.3716685258228406E-3</v>
      </c>
      <c r="AB1457" s="109">
        <v>7.1221240802431512E-3</v>
      </c>
      <c r="AC1457" s="102">
        <v>1.0866589483464978E-3</v>
      </c>
      <c r="AD1457" s="108">
        <v>1.2791133349211402E-3</v>
      </c>
      <c r="AE1457" s="109">
        <v>1.1229099283560076E-3</v>
      </c>
      <c r="AF1457" s="102">
        <v>6.7389720543772883E-5</v>
      </c>
      <c r="AG1457" s="108">
        <v>2.0158288566984291E-3</v>
      </c>
      <c r="AH1457" s="109">
        <v>2.0851552100203379E-3</v>
      </c>
      <c r="AI1457" s="102">
        <v>1.8313174821992437E-2</v>
      </c>
      <c r="AJ1457" s="108">
        <v>0</v>
      </c>
      <c r="AK1457" s="109">
        <v>0</v>
      </c>
      <c r="AL1457" s="104">
        <v>1.0099302190240401E-2</v>
      </c>
    </row>
    <row r="1458" spans="1:38" x14ac:dyDescent="0.25">
      <c r="A1458" s="71">
        <v>2011</v>
      </c>
      <c r="B1458" s="72">
        <v>13</v>
      </c>
      <c r="C1458" s="108">
        <v>4.854925037878016</v>
      </c>
      <c r="D1458" s="109">
        <v>5.7199156401594342</v>
      </c>
      <c r="E1458" s="102">
        <v>0.47570861303188056</v>
      </c>
      <c r="F1458" s="108">
        <v>0.17988844638444815</v>
      </c>
      <c r="G1458" s="109">
        <v>0.17663725272797492</v>
      </c>
      <c r="H1458" s="102">
        <v>8.7096611866469845E-2</v>
      </c>
      <c r="I1458" s="108">
        <v>0.16666494699320986</v>
      </c>
      <c r="J1458" s="109">
        <v>0.23443474880176451</v>
      </c>
      <c r="K1458" s="102">
        <v>1.175110323220159</v>
      </c>
      <c r="L1458" s="108">
        <v>7.2348758284658038E-3</v>
      </c>
      <c r="M1458" s="109">
        <v>9.6912739378118996E-3</v>
      </c>
      <c r="N1458" s="102">
        <v>1.9134520403802886E-2</v>
      </c>
      <c r="O1458" s="108">
        <v>9.9639295935533834E-3</v>
      </c>
      <c r="P1458" s="109">
        <v>1.3475680007500219E-2</v>
      </c>
      <c r="Q1458" s="102">
        <v>9.386782591355243E-2</v>
      </c>
      <c r="R1458" s="108">
        <v>5.4349805526811446E-3</v>
      </c>
      <c r="S1458" s="109">
        <v>7.2781072810354976E-3</v>
      </c>
      <c r="T1458" s="102">
        <v>3.3576386191179132E-3</v>
      </c>
      <c r="U1458" s="108">
        <v>3.650357402488545E-3</v>
      </c>
      <c r="V1458" s="109">
        <v>4.2580580661779784E-3</v>
      </c>
      <c r="W1458" s="102">
        <v>5.9969250394944721E-3</v>
      </c>
      <c r="X1458" s="108">
        <v>2.2968080474067943E-4</v>
      </c>
      <c r="Y1458" s="109">
        <v>2.2068532386780826E-4</v>
      </c>
      <c r="Z1458" s="102">
        <v>8.6535699712532042E-4</v>
      </c>
      <c r="AA1458" s="108">
        <v>7.6186602320314819E-3</v>
      </c>
      <c r="AB1458" s="109">
        <v>7.3659414980867671E-3</v>
      </c>
      <c r="AC1458" s="102">
        <v>1.1163112099551963E-3</v>
      </c>
      <c r="AD1458" s="108">
        <v>1.326817618577059E-3</v>
      </c>
      <c r="AE1458" s="109">
        <v>1.168557121754359E-3</v>
      </c>
      <c r="AF1458" s="102">
        <v>6.9228584272136324E-5</v>
      </c>
      <c r="AG1458" s="108">
        <v>2.0814122337925946E-3</v>
      </c>
      <c r="AH1458" s="109">
        <v>2.1585423817574918E-3</v>
      </c>
      <c r="AI1458" s="102">
        <v>1.8812861309662553E-2</v>
      </c>
      <c r="AJ1458" s="108">
        <v>0</v>
      </c>
      <c r="AK1458" s="109">
        <v>0</v>
      </c>
      <c r="AL1458" s="104">
        <v>1.0187851254249199E-2</v>
      </c>
    </row>
    <row r="1459" spans="1:38" x14ac:dyDescent="0.25">
      <c r="A1459" s="71">
        <v>2011</v>
      </c>
      <c r="B1459" s="72">
        <v>14</v>
      </c>
      <c r="C1459" s="108">
        <v>4.9211094073675792</v>
      </c>
      <c r="D1459" s="109">
        <v>5.7908423321411586</v>
      </c>
      <c r="E1459" s="102">
        <v>0.48226850708608499</v>
      </c>
      <c r="F1459" s="108">
        <v>0.18636345457890291</v>
      </c>
      <c r="G1459" s="109">
        <v>0.18349046246432779</v>
      </c>
      <c r="H1459" s="102">
        <v>8.95982414430396E-2</v>
      </c>
      <c r="I1459" s="108">
        <v>0.17022095236218579</v>
      </c>
      <c r="J1459" s="109">
        <v>0.23865504433479376</v>
      </c>
      <c r="K1459" s="102">
        <v>1.1883527295239162</v>
      </c>
      <c r="L1459" s="108">
        <v>7.3394071723739285E-3</v>
      </c>
      <c r="M1459" s="109">
        <v>9.8590933656189164E-3</v>
      </c>
      <c r="N1459" s="102">
        <v>1.9159172606013106E-2</v>
      </c>
      <c r="O1459" s="108">
        <v>1.0253691824655912E-2</v>
      </c>
      <c r="P1459" s="109">
        <v>1.3923341726983944E-2</v>
      </c>
      <c r="Q1459" s="102">
        <v>9.656401036234924E-2</v>
      </c>
      <c r="R1459" s="108">
        <v>5.6062433933881202E-3</v>
      </c>
      <c r="S1459" s="109">
        <v>7.5548261501341236E-3</v>
      </c>
      <c r="T1459" s="102">
        <v>3.4089358990465608E-3</v>
      </c>
      <c r="U1459" s="108">
        <v>3.8365395750440748E-3</v>
      </c>
      <c r="V1459" s="109">
        <v>4.5568880704659762E-3</v>
      </c>
      <c r="W1459" s="102">
        <v>6.1691724964845806E-3</v>
      </c>
      <c r="X1459" s="108">
        <v>2.3833730245029656E-4</v>
      </c>
      <c r="Y1459" s="109">
        <v>2.2993352831651359E-4</v>
      </c>
      <c r="Z1459" s="102">
        <v>8.9021251912856981E-4</v>
      </c>
      <c r="AA1459" s="108">
        <v>7.8811561650449988E-3</v>
      </c>
      <c r="AB1459" s="109">
        <v>7.6255517238164152E-3</v>
      </c>
      <c r="AC1459" s="102">
        <v>1.1483733653114081E-3</v>
      </c>
      <c r="AD1459" s="108">
        <v>1.3767760180401496E-3</v>
      </c>
      <c r="AE1459" s="109">
        <v>1.2162585578232589E-3</v>
      </c>
      <c r="AF1459" s="102">
        <v>7.1216953066701382E-5</v>
      </c>
      <c r="AG1459" s="108">
        <v>2.1535344866235174E-3</v>
      </c>
      <c r="AH1459" s="109">
        <v>2.2393916321218573E-3</v>
      </c>
      <c r="AI1459" s="102">
        <v>1.9353231362226619E-2</v>
      </c>
      <c r="AJ1459" s="108">
        <v>0</v>
      </c>
      <c r="AK1459" s="109">
        <v>0</v>
      </c>
      <c r="AL1459" s="104">
        <v>1.02827411800668E-2</v>
      </c>
    </row>
    <row r="1460" spans="1:38" x14ac:dyDescent="0.25">
      <c r="A1460" s="71">
        <v>2011</v>
      </c>
      <c r="B1460" s="72">
        <v>15</v>
      </c>
      <c r="C1460" s="108">
        <v>5.5194418714886169</v>
      </c>
      <c r="D1460" s="109">
        <v>6.8964633257653603</v>
      </c>
      <c r="E1460" s="102">
        <v>0.48920430833950823</v>
      </c>
      <c r="F1460" s="108">
        <v>0.20741242083465503</v>
      </c>
      <c r="G1460" s="109">
        <v>0.2108428060319614</v>
      </c>
      <c r="H1460" s="102">
        <v>9.2243779810759249E-2</v>
      </c>
      <c r="I1460" s="108">
        <v>0.19476084781748051</v>
      </c>
      <c r="J1460" s="109">
        <v>0.27326152688433064</v>
      </c>
      <c r="K1460" s="102">
        <v>1.2023613257536248</v>
      </c>
      <c r="L1460" s="108">
        <v>1.1070160290037372E-2</v>
      </c>
      <c r="M1460" s="109">
        <v>1.3255486465972756E-2</v>
      </c>
      <c r="N1460" s="102">
        <v>1.9185210951638491E-2</v>
      </c>
      <c r="O1460" s="108">
        <v>1.0594368963361394E-2</v>
      </c>
      <c r="P1460" s="109">
        <v>1.4653651545812567E-2</v>
      </c>
      <c r="Q1460" s="102">
        <v>9.9415165243139494E-2</v>
      </c>
      <c r="R1460" s="108">
        <v>5.7901043036657799E-3</v>
      </c>
      <c r="S1460" s="109">
        <v>7.8502746970130315E-3</v>
      </c>
      <c r="T1460" s="102">
        <v>3.4631630321691818E-3</v>
      </c>
      <c r="U1460" s="108">
        <v>4.3071101016447675E-3</v>
      </c>
      <c r="V1460" s="109">
        <v>5.3189605667892078E-3</v>
      </c>
      <c r="W1460" s="102">
        <v>6.3513134917159491E-3</v>
      </c>
      <c r="X1460" s="108">
        <v>2.6504713655268455E-4</v>
      </c>
      <c r="Y1460" s="109">
        <v>2.6377296890829367E-4</v>
      </c>
      <c r="Z1460" s="102">
        <v>9.1649672224739832E-4</v>
      </c>
      <c r="AA1460" s="108">
        <v>8.7645872763031287E-3</v>
      </c>
      <c r="AB1460" s="109">
        <v>8.7466110521147462E-3</v>
      </c>
      <c r="AC1460" s="102">
        <v>1.1822792396646042E-3</v>
      </c>
      <c r="AD1460" s="108">
        <v>1.516783630803536E-3</v>
      </c>
      <c r="AE1460" s="109">
        <v>1.3731342217453381E-3</v>
      </c>
      <c r="AF1460" s="102">
        <v>7.3319703663109748E-5</v>
      </c>
      <c r="AG1460" s="108">
        <v>2.4112549705131684E-3</v>
      </c>
      <c r="AH1460" s="109">
        <v>2.5976294575676758E-3</v>
      </c>
      <c r="AI1460" s="102">
        <v>1.9924623658981448E-2</v>
      </c>
      <c r="AJ1460" s="108">
        <v>0</v>
      </c>
      <c r="AK1460" s="109">
        <v>0</v>
      </c>
      <c r="AL1460" s="104">
        <v>1.36522204952223E-2</v>
      </c>
    </row>
    <row r="1461" spans="1:38" x14ac:dyDescent="0.25">
      <c r="A1461" s="71">
        <v>2011</v>
      </c>
      <c r="B1461" s="72">
        <v>16</v>
      </c>
      <c r="C1461" s="108">
        <v>5.5953499043412425</v>
      </c>
      <c r="D1461" s="109">
        <v>6.9795572665611871</v>
      </c>
      <c r="E1461" s="102">
        <v>0.49641696230919918</v>
      </c>
      <c r="F1461" s="108">
        <v>0.2152658334864111</v>
      </c>
      <c r="G1461" s="109">
        <v>0.21915956083499002</v>
      </c>
      <c r="H1461" s="102">
        <v>9.4994937957656136E-2</v>
      </c>
      <c r="I1461" s="108">
        <v>0.19930543121201785</v>
      </c>
      <c r="J1461" s="109">
        <v>0.27859813341902867</v>
      </c>
      <c r="K1461" s="102">
        <v>1.2169332285683676</v>
      </c>
      <c r="L1461" s="108">
        <v>1.1249149979681933E-2</v>
      </c>
      <c r="M1461" s="109">
        <v>1.3504962509922291E-2</v>
      </c>
      <c r="N1461" s="102">
        <v>1.9212274928398342E-2</v>
      </c>
      <c r="O1461" s="108">
        <v>1.0919402022861088E-2</v>
      </c>
      <c r="P1461" s="109">
        <v>1.514350084691065E-2</v>
      </c>
      <c r="Q1461" s="102">
        <v>0.10238016251924144</v>
      </c>
      <c r="R1461" s="108">
        <v>5.9854654535399007E-3</v>
      </c>
      <c r="S1461" s="109">
        <v>8.1599998946510193E-3</v>
      </c>
      <c r="T1461" s="102">
        <v>3.5195518339613233E-3</v>
      </c>
      <c r="U1461" s="108">
        <v>4.5521605189683375E-3</v>
      </c>
      <c r="V1461" s="109">
        <v>5.6862141693501678E-3</v>
      </c>
      <c r="W1461" s="102">
        <v>6.5407451366283845E-3</v>
      </c>
      <c r="X1461" s="108">
        <v>2.7567981570715387E-4</v>
      </c>
      <c r="Y1461" s="109">
        <v>2.7510686665325925E-4</v>
      </c>
      <c r="Z1461" s="102">
        <v>9.4383076195602648E-4</v>
      </c>
      <c r="AA1461" s="108">
        <v>9.0774714801250475E-3</v>
      </c>
      <c r="AB1461" s="109">
        <v>9.0592465004939709E-3</v>
      </c>
      <c r="AC1461" s="102">
        <v>1.217541793076863E-3</v>
      </c>
      <c r="AD1461" s="108">
        <v>1.5755298797576714E-3</v>
      </c>
      <c r="AE1461" s="109">
        <v>1.4299848858189115E-3</v>
      </c>
      <c r="AF1461" s="102">
        <v>7.5506429836523612E-5</v>
      </c>
      <c r="AG1461" s="108">
        <v>2.5002535375695657E-3</v>
      </c>
      <c r="AH1461" s="109">
        <v>2.6966274845925701E-3</v>
      </c>
      <c r="AI1461" s="102">
        <v>2.0518870845586522E-2</v>
      </c>
      <c r="AJ1461" s="108">
        <v>0</v>
      </c>
      <c r="AK1461" s="109">
        <v>0</v>
      </c>
      <c r="AL1461" s="104">
        <v>1.3791964696618499E-2</v>
      </c>
    </row>
    <row r="1462" spans="1:38" x14ac:dyDescent="0.25">
      <c r="A1462" s="71">
        <v>2011</v>
      </c>
      <c r="B1462" s="72">
        <v>17</v>
      </c>
      <c r="C1462" s="108">
        <v>5.6708386675219371</v>
      </c>
      <c r="D1462" s="109">
        <v>7.060408574164331</v>
      </c>
      <c r="E1462" s="102">
        <v>0.50387688453482304</v>
      </c>
      <c r="F1462" s="108">
        <v>0.22334429819962243</v>
      </c>
      <c r="G1462" s="109">
        <v>0.22758828396019934</v>
      </c>
      <c r="H1462" s="102">
        <v>9.7840181891704639E-2</v>
      </c>
      <c r="I1462" s="108">
        <v>0.20405516693978953</v>
      </c>
      <c r="J1462" s="109">
        <v>0.28409907073860458</v>
      </c>
      <c r="K1462" s="102">
        <v>1.2320041565055568</v>
      </c>
      <c r="L1462" s="108">
        <v>1.143572750285737E-2</v>
      </c>
      <c r="M1462" s="109">
        <v>1.376127641052827E-2</v>
      </c>
      <c r="N1462" s="102">
        <v>1.9240309889605078E-2</v>
      </c>
      <c r="O1462" s="108">
        <v>1.1250550287308415E-2</v>
      </c>
      <c r="P1462" s="109">
        <v>1.5632868307985558E-2</v>
      </c>
      <c r="Q1462" s="102">
        <v>0.10544647872353746</v>
      </c>
      <c r="R1462" s="108">
        <v>6.1904994708973709E-3</v>
      </c>
      <c r="S1462" s="109">
        <v>8.4803678361684478E-3</v>
      </c>
      <c r="T1462" s="102">
        <v>3.5778826336190514E-3</v>
      </c>
      <c r="U1462" s="108">
        <v>4.7933411961194675E-3</v>
      </c>
      <c r="V1462" s="109">
        <v>6.040233440835349E-3</v>
      </c>
      <c r="W1462" s="102">
        <v>6.7366515058723689E-3</v>
      </c>
      <c r="X1462" s="108">
        <v>2.8660061208965405E-4</v>
      </c>
      <c r="Y1462" s="109">
        <v>2.8658020534972001E-4</v>
      </c>
      <c r="Z1462" s="102">
        <v>9.7210028761803978E-4</v>
      </c>
      <c r="AA1462" s="108">
        <v>9.4018184278855214E-3</v>
      </c>
      <c r="AB1462" s="109">
        <v>9.3799255488783064E-3</v>
      </c>
      <c r="AC1462" s="102">
        <v>1.2540079290089313E-3</v>
      </c>
      <c r="AD1462" s="108">
        <v>1.637041976493143E-3</v>
      </c>
      <c r="AE1462" s="109">
        <v>1.4891282937667149E-3</v>
      </c>
      <c r="AF1462" s="102">
        <v>7.7768022590682802E-5</v>
      </c>
      <c r="AG1462" s="108">
        <v>2.591044047848854E-3</v>
      </c>
      <c r="AH1462" s="109">
        <v>2.7955037677566594E-3</v>
      </c>
      <c r="AI1462" s="102">
        <v>2.1133444812739263E-2</v>
      </c>
      <c r="AJ1462" s="108">
        <v>0</v>
      </c>
      <c r="AK1462" s="109">
        <v>0</v>
      </c>
      <c r="AL1462" s="104">
        <v>1.39375503627113E-2</v>
      </c>
    </row>
    <row r="1463" spans="1:38" x14ac:dyDescent="0.25">
      <c r="A1463" s="71">
        <v>2011</v>
      </c>
      <c r="B1463" s="72">
        <v>18</v>
      </c>
      <c r="C1463" s="108">
        <v>5.7486714340660043</v>
      </c>
      <c r="D1463" s="109">
        <v>7.1400055458501761</v>
      </c>
      <c r="E1463" s="102">
        <v>0.51078633234114534</v>
      </c>
      <c r="F1463" s="108">
        <v>0.23190443297204086</v>
      </c>
      <c r="G1463" s="109">
        <v>0.23623403874941451</v>
      </c>
      <c r="H1463" s="102">
        <v>0.10070727898985712</v>
      </c>
      <c r="I1463" s="108">
        <v>0.2089370677971519</v>
      </c>
      <c r="J1463" s="109">
        <v>0.28954973171682707</v>
      </c>
      <c r="K1463" s="102">
        <v>1.2463111318506661</v>
      </c>
      <c r="L1463" s="108">
        <v>1.1629596493185719E-2</v>
      </c>
      <c r="M1463" s="109">
        <v>1.4019542135347575E-2</v>
      </c>
      <c r="N1463" s="102">
        <v>1.9268686514036407E-2</v>
      </c>
      <c r="O1463" s="108">
        <v>1.1600228462228336E-2</v>
      </c>
      <c r="P1463" s="109">
        <v>1.613007855955988E-2</v>
      </c>
      <c r="Q1463" s="102">
        <v>0.10853679157461261</v>
      </c>
      <c r="R1463" s="108">
        <v>6.4044941228738276E-3</v>
      </c>
      <c r="S1463" s="109">
        <v>8.8046466981833108E-3</v>
      </c>
      <c r="T1463" s="102">
        <v>3.636997418753036E-3</v>
      </c>
      <c r="U1463" s="108">
        <v>5.0375192506712805E-3</v>
      </c>
      <c r="V1463" s="109">
        <v>6.3811572653299491E-3</v>
      </c>
      <c r="W1463" s="102">
        <v>6.9340743641249196E-3</v>
      </c>
      <c r="X1463" s="108">
        <v>2.9811859848722543E-4</v>
      </c>
      <c r="Y1463" s="109">
        <v>2.9827841461434423E-4</v>
      </c>
      <c r="Z1463" s="102">
        <v>1.0005900625075258E-3</v>
      </c>
      <c r="AA1463" s="108">
        <v>9.7479757464795508E-3</v>
      </c>
      <c r="AB1463" s="109">
        <v>9.7134085880633183E-3</v>
      </c>
      <c r="AC1463" s="102">
        <v>1.2907599083305178E-3</v>
      </c>
      <c r="AD1463" s="108">
        <v>1.702788095874967E-3</v>
      </c>
      <c r="AE1463" s="109">
        <v>1.5507397917889389E-3</v>
      </c>
      <c r="AF1463" s="102">
        <v>8.0047075816867461E-5</v>
      </c>
      <c r="AG1463" s="108">
        <v>2.6863979164934893E-3</v>
      </c>
      <c r="AH1463" s="109">
        <v>2.8954782129733351E-3</v>
      </c>
      <c r="AI1463" s="102">
        <v>2.1752786364083378E-2</v>
      </c>
      <c r="AJ1463" s="108">
        <v>0</v>
      </c>
      <c r="AK1463" s="109">
        <v>0</v>
      </c>
      <c r="AL1463" s="104">
        <v>1.4086013491022901E-2</v>
      </c>
    </row>
    <row r="1464" spans="1:38" x14ac:dyDescent="0.25">
      <c r="A1464" s="71">
        <v>2011</v>
      </c>
      <c r="B1464" s="72">
        <v>19</v>
      </c>
      <c r="C1464" s="108">
        <v>5.8364143398041497</v>
      </c>
      <c r="D1464" s="109">
        <v>7.2283129886804938</v>
      </c>
      <c r="E1464" s="102">
        <v>0.51833208794675056</v>
      </c>
      <c r="F1464" s="108">
        <v>0.24073798087982132</v>
      </c>
      <c r="G1464" s="109">
        <v>0.24479111414431207</v>
      </c>
      <c r="H1464" s="102">
        <v>0.10358614882662243</v>
      </c>
      <c r="I1464" s="108">
        <v>0.21403690133859923</v>
      </c>
      <c r="J1464" s="109">
        <v>0.29505942349992087</v>
      </c>
      <c r="K1464" s="102">
        <v>1.2615721326777956</v>
      </c>
      <c r="L1464" s="108">
        <v>1.182918937184041E-2</v>
      </c>
      <c r="M1464" s="109">
        <v>1.42744222057864E-2</v>
      </c>
      <c r="N1464" s="102">
        <v>1.9297025633076996E-2</v>
      </c>
      <c r="O1464" s="108">
        <v>1.1960818506871574E-2</v>
      </c>
      <c r="P1464" s="109">
        <v>1.6620060283833255E-2</v>
      </c>
      <c r="Q1464" s="102">
        <v>0.11163923221348535</v>
      </c>
      <c r="R1464" s="108">
        <v>6.6250456335527983E-3</v>
      </c>
      <c r="S1464" s="109">
        <v>9.1251657850702703E-3</v>
      </c>
      <c r="T1464" s="102">
        <v>3.695992949550371E-3</v>
      </c>
      <c r="U1464" s="108">
        <v>5.2873011404185053E-3</v>
      </c>
      <c r="V1464" s="109">
        <v>6.7104017317838422E-3</v>
      </c>
      <c r="W1464" s="102">
        <v>7.1322924074123236E-3</v>
      </c>
      <c r="X1464" s="108">
        <v>3.1000255844028504E-4</v>
      </c>
      <c r="Y1464" s="109">
        <v>3.0984747853186862E-4</v>
      </c>
      <c r="Z1464" s="102">
        <v>1.0291896848735917E-3</v>
      </c>
      <c r="AA1464" s="108">
        <v>1.0105484716308981E-2</v>
      </c>
      <c r="AB1464" s="109">
        <v>1.0044810238777633E-2</v>
      </c>
      <c r="AC1464" s="102">
        <v>1.3276568583969976E-3</v>
      </c>
      <c r="AD1464" s="108">
        <v>1.7705935114403955E-3</v>
      </c>
      <c r="AE1464" s="109">
        <v>1.611874642653851E-3</v>
      </c>
      <c r="AF1464" s="102">
        <v>8.2335232636702508E-5</v>
      </c>
      <c r="AG1464" s="108">
        <v>2.7847754141958996E-3</v>
      </c>
      <c r="AH1464" s="109">
        <v>2.994145148467563E-3</v>
      </c>
      <c r="AI1464" s="102">
        <v>2.2374572001805402E-2</v>
      </c>
      <c r="AJ1464" s="108">
        <v>0</v>
      </c>
      <c r="AK1464" s="109">
        <v>0</v>
      </c>
      <c r="AL1464" s="104">
        <v>1.42348125104616E-2</v>
      </c>
    </row>
    <row r="1465" spans="1:38" x14ac:dyDescent="0.25">
      <c r="A1465" s="71">
        <v>2011</v>
      </c>
      <c r="B1465" s="72">
        <v>20</v>
      </c>
      <c r="C1465" s="108">
        <v>6.4355200346130221</v>
      </c>
      <c r="D1465" s="109">
        <v>8.2673973073481353</v>
      </c>
      <c r="E1465" s="102">
        <v>0.52567444000890329</v>
      </c>
      <c r="F1465" s="108">
        <v>0.27118332144266472</v>
      </c>
      <c r="G1465" s="109">
        <v>0.28000703798084842</v>
      </c>
      <c r="H1465" s="102">
        <v>0.10638684376572599</v>
      </c>
      <c r="I1465" s="108">
        <v>0.23563520538388075</v>
      </c>
      <c r="J1465" s="109">
        <v>0.32387031712507125</v>
      </c>
      <c r="K1465" s="102">
        <v>1.2764049426799056</v>
      </c>
      <c r="L1465" s="108">
        <v>1.7864512000557161E-2</v>
      </c>
      <c r="M1465" s="109">
        <v>1.9164569846386131E-2</v>
      </c>
      <c r="N1465" s="102">
        <v>1.9324554982078766E-2</v>
      </c>
      <c r="O1465" s="108">
        <v>1.3397258820650609E-2</v>
      </c>
      <c r="P1465" s="109">
        <v>1.8629400852634551E-2</v>
      </c>
      <c r="Q1465" s="102">
        <v>0.11465779098923853</v>
      </c>
      <c r="R1465" s="108">
        <v>6.854366120101066E-3</v>
      </c>
      <c r="S1465" s="109">
        <v>9.4410501022343558E-3</v>
      </c>
      <c r="T1465" s="102">
        <v>3.7534055278132614E-3</v>
      </c>
      <c r="U1465" s="108">
        <v>5.8647071075341719E-3</v>
      </c>
      <c r="V1465" s="109">
        <v>7.6104308799784214E-3</v>
      </c>
      <c r="W1465" s="102">
        <v>7.3251358446560604E-3</v>
      </c>
      <c r="X1465" s="108">
        <v>3.5041901272721103E-4</v>
      </c>
      <c r="Y1465" s="109">
        <v>3.559168134369877E-4</v>
      </c>
      <c r="Z1465" s="102">
        <v>1.0570177917295705E-3</v>
      </c>
      <c r="AA1465" s="108">
        <v>1.1407343295325069E-2</v>
      </c>
      <c r="AB1465" s="109">
        <v>1.1508148618048039E-2</v>
      </c>
      <c r="AC1465" s="102">
        <v>1.363550322262223E-3</v>
      </c>
      <c r="AD1465" s="108">
        <v>2.0063474165743656E-3</v>
      </c>
      <c r="AE1465" s="109">
        <v>1.8535367925677387E-3</v>
      </c>
      <c r="AF1465" s="102">
        <v>8.4561423174815182E-5</v>
      </c>
      <c r="AG1465" s="108">
        <v>3.1516877461840102E-3</v>
      </c>
      <c r="AH1465" s="109">
        <v>3.4438294434992411E-3</v>
      </c>
      <c r="AI1465" s="102">
        <v>2.2979560537877898E-2</v>
      </c>
      <c r="AJ1465" s="108">
        <v>0</v>
      </c>
      <c r="AK1465" s="109">
        <v>0</v>
      </c>
      <c r="AL1465" s="104">
        <v>1.8929294260137099E-2</v>
      </c>
    </row>
    <row r="1466" spans="1:38" x14ac:dyDescent="0.25">
      <c r="A1466" s="71">
        <v>2011</v>
      </c>
      <c r="B1466" s="72">
        <v>21</v>
      </c>
      <c r="C1466" s="108">
        <v>6.5337705681498761</v>
      </c>
      <c r="D1466" s="109">
        <v>8.356849116684705</v>
      </c>
      <c r="E1466" s="102">
        <v>0.5325721826283647</v>
      </c>
      <c r="F1466" s="108">
        <v>0.28116226514651793</v>
      </c>
      <c r="G1466" s="109">
        <v>0.28861725927402426</v>
      </c>
      <c r="H1466" s="102">
        <v>0.10901774167678234</v>
      </c>
      <c r="I1466" s="108">
        <v>0.24133567833582845</v>
      </c>
      <c r="J1466" s="109">
        <v>0.32932824539411926</v>
      </c>
      <c r="K1466" s="102">
        <v>1.2903387468421135</v>
      </c>
      <c r="L1466" s="108">
        <v>1.8173660724060146E-2</v>
      </c>
      <c r="M1466" s="109">
        <v>1.9472162264762664E-2</v>
      </c>
      <c r="N1466" s="102">
        <v>1.9350440691110027E-2</v>
      </c>
      <c r="O1466" s="108">
        <v>1.3798524437899204E-2</v>
      </c>
      <c r="P1466" s="109">
        <v>1.9098149833923179E-2</v>
      </c>
      <c r="Q1466" s="102">
        <v>0.11749311937503799</v>
      </c>
      <c r="R1466" s="108">
        <v>7.0848437431993089E-3</v>
      </c>
      <c r="S1466" s="109">
        <v>9.7353221532117517E-3</v>
      </c>
      <c r="T1466" s="102">
        <v>3.8073354432135173E-3</v>
      </c>
      <c r="U1466" s="108">
        <v>6.1302077911560369E-3</v>
      </c>
      <c r="V1466" s="109">
        <v>7.8956142350275951E-3</v>
      </c>
      <c r="W1466" s="102">
        <v>7.5062695113264936E-3</v>
      </c>
      <c r="X1466" s="108">
        <v>3.6387341886460908E-4</v>
      </c>
      <c r="Y1466" s="109">
        <v>3.6756655908060478E-4</v>
      </c>
      <c r="Z1466" s="102">
        <v>1.0831556935783598E-3</v>
      </c>
      <c r="AA1466" s="108">
        <v>1.1814284822935792E-2</v>
      </c>
      <c r="AB1466" s="109">
        <v>1.1849902181109267E-2</v>
      </c>
      <c r="AC1466" s="102">
        <v>1.3972712321790759E-3</v>
      </c>
      <c r="AD1466" s="108">
        <v>2.083906811374589E-3</v>
      </c>
      <c r="AE1466" s="109">
        <v>1.9173392632729643E-3</v>
      </c>
      <c r="AF1466" s="102">
        <v>8.6652513391326491E-5</v>
      </c>
      <c r="AG1466" s="108">
        <v>3.2627528263193613E-3</v>
      </c>
      <c r="AH1466" s="109">
        <v>3.5416236351516052E-3</v>
      </c>
      <c r="AI1466" s="102">
        <v>2.3547837093487602E-2</v>
      </c>
      <c r="AJ1466" s="108">
        <v>0</v>
      </c>
      <c r="AK1466" s="109">
        <v>0</v>
      </c>
      <c r="AL1466" s="104">
        <v>1.9110855519615201E-2</v>
      </c>
    </row>
    <row r="1467" spans="1:38" x14ac:dyDescent="0.25">
      <c r="A1467" s="71">
        <v>2011</v>
      </c>
      <c r="B1467" s="72">
        <v>22</v>
      </c>
      <c r="C1467" s="108">
        <v>6.6317156786309308</v>
      </c>
      <c r="D1467" s="109">
        <v>8.4356605630241059</v>
      </c>
      <c r="E1467" s="102">
        <v>0.53877655000898483</v>
      </c>
      <c r="F1467" s="108">
        <v>0.29118372219937705</v>
      </c>
      <c r="G1467" s="109">
        <v>0.29632004652291555</v>
      </c>
      <c r="H1467" s="102">
        <v>0.11138392535489668</v>
      </c>
      <c r="I1467" s="108">
        <v>0.24707233191905431</v>
      </c>
      <c r="J1467" s="109">
        <v>0.3342545516028475</v>
      </c>
      <c r="K1467" s="102">
        <v>1.302872598030548</v>
      </c>
      <c r="L1467" s="108">
        <v>1.8484379538844322E-2</v>
      </c>
      <c r="M1467" s="109">
        <v>1.974785114110238E-2</v>
      </c>
      <c r="N1467" s="102">
        <v>1.9373755300560472E-2</v>
      </c>
      <c r="O1467" s="108">
        <v>1.4199328483845796E-2</v>
      </c>
      <c r="P1467" s="109">
        <v>1.9512030958717827E-2</v>
      </c>
      <c r="Q1467" s="102">
        <v>0.12004348611680143</v>
      </c>
      <c r="R1467" s="108">
        <v>7.3161301813820792E-3</v>
      </c>
      <c r="S1467" s="109">
        <v>9.9987178705502906E-3</v>
      </c>
      <c r="T1467" s="102">
        <v>3.8558411500449236E-3</v>
      </c>
      <c r="U1467" s="108">
        <v>6.401652196970772E-3</v>
      </c>
      <c r="V1467" s="109">
        <v>8.143666006544004E-3</v>
      </c>
      <c r="W1467" s="102">
        <v>7.6691945602875081E-3</v>
      </c>
      <c r="X1467" s="108">
        <v>3.774267567398928E-4</v>
      </c>
      <c r="Y1467" s="109">
        <v>3.7802622061769203E-4</v>
      </c>
      <c r="Z1467" s="102">
        <v>1.1066658147708894E-3</v>
      </c>
      <c r="AA1467" s="108">
        <v>1.2221183368716387E-2</v>
      </c>
      <c r="AB1467" s="109">
        <v>1.2155940884813116E-2</v>
      </c>
      <c r="AC1467" s="102">
        <v>1.4276006126145554E-3</v>
      </c>
      <c r="AD1467" s="108">
        <v>2.1611917154000133E-3</v>
      </c>
      <c r="AE1467" s="109">
        <v>1.9743349901486513E-3</v>
      </c>
      <c r="AF1467" s="102">
        <v>8.8533329854447427E-5</v>
      </c>
      <c r="AG1467" s="108">
        <v>3.3747090052282228E-3</v>
      </c>
      <c r="AH1467" s="109">
        <v>3.6291071491660405E-3</v>
      </c>
      <c r="AI1467" s="102">
        <v>2.4058899752740337E-2</v>
      </c>
      <c r="AJ1467" s="108">
        <v>0</v>
      </c>
      <c r="AK1467" s="109">
        <v>0</v>
      </c>
      <c r="AL1467" s="104">
        <v>1.9274975068055599E-2</v>
      </c>
    </row>
    <row r="1468" spans="1:38" x14ac:dyDescent="0.25">
      <c r="A1468" s="71">
        <v>2011</v>
      </c>
      <c r="B1468" s="72">
        <v>23</v>
      </c>
      <c r="C1468" s="108">
        <v>6.7298285779588243</v>
      </c>
      <c r="D1468" s="109">
        <v>8.5014721019315704</v>
      </c>
      <c r="E1468" s="102">
        <v>0.54395857006714676</v>
      </c>
      <c r="F1468" s="108">
        <v>0.3012287979405931</v>
      </c>
      <c r="G1468" s="109">
        <v>0.30284030391777678</v>
      </c>
      <c r="H1468" s="102">
        <v>0.11336063455620062</v>
      </c>
      <c r="I1468" s="108">
        <v>0.25282372546908333</v>
      </c>
      <c r="J1468" s="109">
        <v>0.33844533829532253</v>
      </c>
      <c r="K1468" s="102">
        <v>1.3133439564244245</v>
      </c>
      <c r="L1468" s="108">
        <v>1.8795639753051312E-2</v>
      </c>
      <c r="M1468" s="109">
        <v>1.998146437690906E-2</v>
      </c>
      <c r="N1468" s="102">
        <v>1.9393183453821482E-2</v>
      </c>
      <c r="O1468" s="108">
        <v>1.4600702313793991E-2</v>
      </c>
      <c r="P1468" s="109">
        <v>1.9860681899855747E-2</v>
      </c>
      <c r="Q1468" s="102">
        <v>0.12217379140728823</v>
      </c>
      <c r="R1468" s="108">
        <v>7.5479486747429651E-3</v>
      </c>
      <c r="S1468" s="109">
        <v>1.0221485812123413E-2</v>
      </c>
      <c r="T1468" s="102">
        <v>3.8963585017835912E-3</v>
      </c>
      <c r="U1468" s="108">
        <v>6.6765583947827533E-3</v>
      </c>
      <c r="V1468" s="109">
        <v>8.3565843271619419E-3</v>
      </c>
      <c r="W1468" s="102">
        <v>7.805299193886831E-3</v>
      </c>
      <c r="X1468" s="108">
        <v>3.9103127565234727E-4</v>
      </c>
      <c r="Y1468" s="109">
        <v>3.8691857316970016E-4</v>
      </c>
      <c r="Z1468" s="102">
        <v>1.126306440162272E-3</v>
      </c>
      <c r="AA1468" s="108">
        <v>1.2628283951148078E-2</v>
      </c>
      <c r="AB1468" s="109">
        <v>1.241375044583407E-2</v>
      </c>
      <c r="AC1468" s="102">
        <v>1.4529350048961319E-3</v>
      </c>
      <c r="AD1468" s="108">
        <v>2.2383961799578764E-3</v>
      </c>
      <c r="AE1468" s="109">
        <v>2.0221178435380388E-3</v>
      </c>
      <c r="AF1468" s="102">
        <v>9.0104410173462961E-5</v>
      </c>
      <c r="AG1468" s="108">
        <v>3.4871118024716388E-3</v>
      </c>
      <c r="AH1468" s="109">
        <v>3.7035768895602619E-3</v>
      </c>
      <c r="AI1468" s="102">
        <v>2.4485871626040427E-2</v>
      </c>
      <c r="AJ1468" s="108">
        <v>0</v>
      </c>
      <c r="AK1468" s="109">
        <v>0</v>
      </c>
      <c r="AL1468" s="104">
        <v>1.94118320154433E-2</v>
      </c>
    </row>
    <row r="1469" spans="1:38" x14ac:dyDescent="0.25">
      <c r="A1469" s="71">
        <v>2011</v>
      </c>
      <c r="B1469" s="72">
        <v>24</v>
      </c>
      <c r="C1469" s="108">
        <v>6.8222696540602579</v>
      </c>
      <c r="D1469" s="109">
        <v>8.5474360336600892</v>
      </c>
      <c r="E1469" s="102">
        <v>0.54785981555544694</v>
      </c>
      <c r="F1469" s="108">
        <v>0.31086565745529682</v>
      </c>
      <c r="G1469" s="109">
        <v>0.30765136964454792</v>
      </c>
      <c r="H1469" s="102">
        <v>0.1148484226422468</v>
      </c>
      <c r="I1469" s="108">
        <v>0.25837834134712317</v>
      </c>
      <c r="J1469" s="109">
        <v>0.34167564813645729</v>
      </c>
      <c r="K1469" s="102">
        <v>1.321221703669563</v>
      </c>
      <c r="L1469" s="108">
        <v>1.9095214121665476E-2</v>
      </c>
      <c r="M1469" s="109">
        <v>2.0155379481666527E-2</v>
      </c>
      <c r="N1469" s="102">
        <v>1.9407818744794584E-2</v>
      </c>
      <c r="O1469" s="108">
        <v>1.497850835024816E-2</v>
      </c>
      <c r="P1469" s="109">
        <v>2.0097974353732527E-2</v>
      </c>
      <c r="Q1469" s="102">
        <v>0.12377722017378229</v>
      </c>
      <c r="R1469" s="108">
        <v>7.770117205437019E-3</v>
      </c>
      <c r="S1469" s="109">
        <v>1.0386952895137025E-2</v>
      </c>
      <c r="T1469" s="102">
        <v>3.9268572423797679E-3</v>
      </c>
      <c r="U1469" s="108">
        <v>6.9443741481035239E-3</v>
      </c>
      <c r="V1469" s="109">
        <v>8.4702885554459196E-3</v>
      </c>
      <c r="W1469" s="102">
        <v>7.9077481293235805E-3</v>
      </c>
      <c r="X1469" s="108">
        <v>4.0417444080382067E-4</v>
      </c>
      <c r="Y1469" s="109">
        <v>3.9352721170328214E-4</v>
      </c>
      <c r="Z1469" s="102">
        <v>1.1410886116533102E-3</v>
      </c>
      <c r="AA1469" s="108">
        <v>1.3016087625482774E-2</v>
      </c>
      <c r="AB1469" s="109">
        <v>1.2609637989007641E-2</v>
      </c>
      <c r="AC1469" s="102">
        <v>1.4720048354038391E-3</v>
      </c>
      <c r="AD1469" s="108">
        <v>2.3114394354369662E-3</v>
      </c>
      <c r="AE1469" s="109">
        <v>2.0585666173978906E-3</v>
      </c>
      <c r="AF1469" s="102">
        <v>9.1287067641705207E-5</v>
      </c>
      <c r="AG1469" s="108">
        <v>3.5956181159817009E-3</v>
      </c>
      <c r="AH1469" s="109">
        <v>3.7570663402205734E-3</v>
      </c>
      <c r="AI1469" s="102">
        <v>2.4807256014519382E-2</v>
      </c>
      <c r="AJ1469" s="108">
        <v>0</v>
      </c>
      <c r="AK1469" s="109">
        <v>0</v>
      </c>
      <c r="AL1469" s="104">
        <v>1.9514876580013801E-2</v>
      </c>
    </row>
    <row r="1470" spans="1:38" x14ac:dyDescent="0.25">
      <c r="A1470" s="71">
        <v>2011</v>
      </c>
      <c r="B1470" s="72">
        <v>25</v>
      </c>
      <c r="C1470" s="108">
        <v>6.9398770130426355</v>
      </c>
      <c r="D1470" s="109">
        <v>8.6177843650792774</v>
      </c>
      <c r="E1470" s="102">
        <v>0.55019950945509577</v>
      </c>
      <c r="F1470" s="108">
        <v>0.32134489062735772</v>
      </c>
      <c r="G1470" s="109">
        <v>0.31199079151833564</v>
      </c>
      <c r="H1470" s="102">
        <v>0.11574094390396157</v>
      </c>
      <c r="I1470" s="108">
        <v>0.26460957183355943</v>
      </c>
      <c r="J1470" s="109">
        <v>0.34507017294799885</v>
      </c>
      <c r="K1470" s="102">
        <v>1.3259510837458672</v>
      </c>
      <c r="L1470" s="108">
        <v>1.9376631178365543E-2</v>
      </c>
      <c r="M1470" s="109">
        <v>2.0260686951691587E-2</v>
      </c>
      <c r="N1470" s="102">
        <v>1.9416627404584722E-2</v>
      </c>
      <c r="O1470" s="108">
        <v>1.538577343944836E-2</v>
      </c>
      <c r="P1470" s="109">
        <v>2.0306208171882049E-2</v>
      </c>
      <c r="Q1470" s="102">
        <v>0.12473917708170097</v>
      </c>
      <c r="R1470" s="108">
        <v>7.9789238241365842E-3</v>
      </c>
      <c r="S1470" s="109">
        <v>1.0486962814520591E-2</v>
      </c>
      <c r="T1470" s="102">
        <v>3.9451537657253103E-3</v>
      </c>
      <c r="U1470" s="108">
        <v>7.2226395296950139E-3</v>
      </c>
      <c r="V1470" s="109">
        <v>8.5321435593176606E-3</v>
      </c>
      <c r="W1470" s="102">
        <v>7.969197574378117E-3</v>
      </c>
      <c r="X1470" s="108">
        <v>4.1828831813779259E-4</v>
      </c>
      <c r="Y1470" s="109">
        <v>3.9925690167130176E-4</v>
      </c>
      <c r="Z1470" s="102">
        <v>1.1499550892588777E-3</v>
      </c>
      <c r="AA1470" s="108">
        <v>1.3440704117264802E-2</v>
      </c>
      <c r="AB1470" s="109">
        <v>1.279346891213963E-2</v>
      </c>
      <c r="AC1470" s="102">
        <v>1.4834435201574263E-3</v>
      </c>
      <c r="AD1470" s="108">
        <v>2.3904332005917099E-3</v>
      </c>
      <c r="AE1470" s="109">
        <v>2.0911258594327013E-3</v>
      </c>
      <c r="AF1470" s="102">
        <v>9.1996453317953777E-5</v>
      </c>
      <c r="AG1470" s="108">
        <v>3.7112010993911202E-3</v>
      </c>
      <c r="AH1470" s="109">
        <v>3.802855743220934E-3</v>
      </c>
      <c r="AI1470" s="102">
        <v>2.5000039583980935E-2</v>
      </c>
      <c r="AJ1470" s="108">
        <v>0</v>
      </c>
      <c r="AK1470" s="109">
        <v>0</v>
      </c>
      <c r="AL1470" s="104">
        <v>1.9577087575067102E-2</v>
      </c>
    </row>
    <row r="1471" spans="1:38" x14ac:dyDescent="0.25">
      <c r="A1471" s="71">
        <v>2011</v>
      </c>
      <c r="B1471" s="72">
        <v>26</v>
      </c>
      <c r="C1471" s="108">
        <v>7.0160445962788494</v>
      </c>
      <c r="D1471" s="109">
        <v>8.6153314221587891</v>
      </c>
      <c r="E1471" s="102">
        <v>0.55061203510083312</v>
      </c>
      <c r="F1471" s="108">
        <v>0.32944814362517899</v>
      </c>
      <c r="G1471" s="109">
        <v>0.31239274231159248</v>
      </c>
      <c r="H1471" s="102">
        <v>0.11589800253588384</v>
      </c>
      <c r="I1471" s="108">
        <v>0.26930985744453806</v>
      </c>
      <c r="J1471" s="109">
        <v>0.34560925444927315</v>
      </c>
      <c r="K1471" s="102">
        <v>1.3267834778828307</v>
      </c>
      <c r="L1471" s="108">
        <v>1.9627965470356886E-2</v>
      </c>
      <c r="M1471" s="109">
        <v>2.0278637461998327E-2</v>
      </c>
      <c r="N1471" s="102">
        <v>1.9418189425807544E-2</v>
      </c>
      <c r="O1471" s="108">
        <v>1.5695644643614236E-2</v>
      </c>
      <c r="P1471" s="109">
        <v>2.0290445647045449E-2</v>
      </c>
      <c r="Q1471" s="102">
        <v>0.12490854758102629</v>
      </c>
      <c r="R1471" s="108">
        <v>8.1648093554340089E-3</v>
      </c>
      <c r="S1471" s="109">
        <v>1.0502153204180506E-2</v>
      </c>
      <c r="T1471" s="102">
        <v>3.9483757679465523E-3</v>
      </c>
      <c r="U1471" s="108">
        <v>7.4528163778385618E-3</v>
      </c>
      <c r="V1471" s="109">
        <v>8.4763930184125289E-3</v>
      </c>
      <c r="W1471" s="102">
        <v>7.9800138021887054E-3</v>
      </c>
      <c r="X1471" s="108">
        <v>4.2943694941679708E-4</v>
      </c>
      <c r="Y1471" s="109">
        <v>3.9994866436660748E-4</v>
      </c>
      <c r="Z1471" s="102">
        <v>1.1515154746056409E-3</v>
      </c>
      <c r="AA1471" s="108">
        <v>1.3763738588085288E-2</v>
      </c>
      <c r="AB1471" s="109">
        <v>1.2816812841440922E-2</v>
      </c>
      <c r="AC1471" s="102">
        <v>1.4854577756808428E-3</v>
      </c>
      <c r="AD1471" s="108">
        <v>2.4507377208833748E-3</v>
      </c>
      <c r="AE1471" s="109">
        <v>2.095280839142441E-3</v>
      </c>
      <c r="AF1471" s="102">
        <v>9.2121401577745986E-5</v>
      </c>
      <c r="AG1471" s="108">
        <v>3.8030666459255538E-3</v>
      </c>
      <c r="AH1471" s="109">
        <v>3.8057281737903848E-3</v>
      </c>
      <c r="AI1471" s="102">
        <v>2.5033974721469763E-2</v>
      </c>
      <c r="AJ1471" s="108">
        <v>0</v>
      </c>
      <c r="AK1471" s="109">
        <v>0</v>
      </c>
      <c r="AL1471" s="104">
        <v>1.95889116529183E-2</v>
      </c>
    </row>
    <row r="1472" spans="1:38" x14ac:dyDescent="0.25">
      <c r="A1472" s="71">
        <v>2011</v>
      </c>
      <c r="B1472" s="72">
        <v>27</v>
      </c>
      <c r="C1472" s="108">
        <v>7.080245461422801</v>
      </c>
      <c r="D1472" s="109">
        <v>8.6077976989294989</v>
      </c>
      <c r="E1472" s="102">
        <v>0.55059176211193828</v>
      </c>
      <c r="F1472" s="108">
        <v>0.3366174645078816</v>
      </c>
      <c r="G1472" s="109">
        <v>0.31257627384195708</v>
      </c>
      <c r="H1472" s="102">
        <v>0.11589029598844179</v>
      </c>
      <c r="I1472" s="108">
        <v>0.27351056691729297</v>
      </c>
      <c r="J1472" s="109">
        <v>0.34608338326978122</v>
      </c>
      <c r="K1472" s="102">
        <v>1.3267430589213143</v>
      </c>
      <c r="L1472" s="108">
        <v>1.985253573477706E-2</v>
      </c>
      <c r="M1472" s="109">
        <v>2.0290849359196703E-2</v>
      </c>
      <c r="N1472" s="102">
        <v>1.9418145652115172E-2</v>
      </c>
      <c r="O1472" s="108">
        <v>1.5964172273424844E-2</v>
      </c>
      <c r="P1472" s="109">
        <v>2.0256751837864875E-2</v>
      </c>
      <c r="Q1472" s="102">
        <v>0.12489993690850561</v>
      </c>
      <c r="R1472" s="108">
        <v>8.3281601732931726E-3</v>
      </c>
      <c r="S1472" s="109">
        <v>1.0509094120001282E-2</v>
      </c>
      <c r="T1472" s="102">
        <v>3.9482191913903742E-3</v>
      </c>
      <c r="U1472" s="108">
        <v>7.6860050717654158E-3</v>
      </c>
      <c r="V1472" s="109">
        <v>8.4198153610099274E-3</v>
      </c>
      <c r="W1472" s="102">
        <v>7.9794802116970893E-3</v>
      </c>
      <c r="X1472" s="108">
        <v>4.3951160929335005E-4</v>
      </c>
      <c r="Y1472" s="109">
        <v>4.0045889655106198E-4</v>
      </c>
      <c r="Z1472" s="102">
        <v>1.1514400624289406E-3</v>
      </c>
      <c r="AA1472" s="108">
        <v>1.4041525507389286E-2</v>
      </c>
      <c r="AB1472" s="109">
        <v>1.2829142334142021E-2</v>
      </c>
      <c r="AC1472" s="102">
        <v>1.4853586783094978E-3</v>
      </c>
      <c r="AD1472" s="108">
        <v>2.5012388775972638E-3</v>
      </c>
      <c r="AE1472" s="109">
        <v>2.0966909447957386E-3</v>
      </c>
      <c r="AF1472" s="102">
        <v>9.2115206762365945E-5</v>
      </c>
      <c r="AG1472" s="108">
        <v>3.88674108543456E-3</v>
      </c>
      <c r="AH1472" s="109">
        <v>3.8072663032208418E-3</v>
      </c>
      <c r="AI1472" s="102">
        <v>2.5032311434132943E-2</v>
      </c>
      <c r="AJ1472" s="108">
        <v>0</v>
      </c>
      <c r="AK1472" s="109">
        <v>0</v>
      </c>
      <c r="AL1472" s="104">
        <v>1.9588913668109099E-2</v>
      </c>
    </row>
    <row r="1473" spans="1:38" x14ac:dyDescent="0.25">
      <c r="A1473" s="71">
        <v>2011</v>
      </c>
      <c r="B1473" s="72">
        <v>28</v>
      </c>
      <c r="C1473" s="108">
        <v>7.1237200613298359</v>
      </c>
      <c r="D1473" s="109">
        <v>8.595726779167963</v>
      </c>
      <c r="E1473" s="102">
        <v>0.55059657907468262</v>
      </c>
      <c r="F1473" s="108">
        <v>0.34213578469637168</v>
      </c>
      <c r="G1473" s="109">
        <v>0.31286217259399285</v>
      </c>
      <c r="H1473" s="102">
        <v>0.11589252881228457</v>
      </c>
      <c r="I1473" s="108">
        <v>0.27679133131601596</v>
      </c>
      <c r="J1473" s="109">
        <v>0.34658496046723675</v>
      </c>
      <c r="K1473" s="102">
        <v>1.3267514583207287</v>
      </c>
      <c r="L1473" s="108">
        <v>2.0027573799282338E-2</v>
      </c>
      <c r="M1473" s="109">
        <v>2.0307825347313461E-2</v>
      </c>
      <c r="N1473" s="102">
        <v>1.9418097921219103E-2</v>
      </c>
      <c r="O1473" s="108">
        <v>1.6173601212093228E-2</v>
      </c>
      <c r="P1473" s="109">
        <v>2.0250546441757136E-2</v>
      </c>
      <c r="Q1473" s="102">
        <v>0.12490275494944227</v>
      </c>
      <c r="R1473" s="108">
        <v>8.4519824199850591E-3</v>
      </c>
      <c r="S1473" s="109">
        <v>1.0515785614237931E-2</v>
      </c>
      <c r="T1473" s="102">
        <v>3.9482608043396169E-3</v>
      </c>
      <c r="U1473" s="108">
        <v>7.9486903903897045E-3</v>
      </c>
      <c r="V1473" s="109">
        <v>8.4880065685832597E-3</v>
      </c>
      <c r="W1473" s="102">
        <v>7.9796280867734399E-3</v>
      </c>
      <c r="X1473" s="108">
        <v>4.4761484141599774E-4</v>
      </c>
      <c r="Y1473" s="109">
        <v>4.0137377056594575E-4</v>
      </c>
      <c r="Z1473" s="102">
        <v>1.1514618053501636E-3</v>
      </c>
      <c r="AA1473" s="108">
        <v>1.4234570442143943E-2</v>
      </c>
      <c r="AB1473" s="109">
        <v>1.2820417035868179E-2</v>
      </c>
      <c r="AC1473" s="102">
        <v>1.4853841254832596E-3</v>
      </c>
      <c r="AD1473" s="108">
        <v>2.5333787820603602E-3</v>
      </c>
      <c r="AE1473" s="109">
        <v>2.0914604737132872E-3</v>
      </c>
      <c r="AF1473" s="102">
        <v>9.2117033193308236E-5</v>
      </c>
      <c r="AG1473" s="108">
        <v>3.9566085525723476E-3</v>
      </c>
      <c r="AH1473" s="109">
        <v>3.8171287461671467E-3</v>
      </c>
      <c r="AI1473" s="102">
        <v>2.5032782206995913E-2</v>
      </c>
      <c r="AJ1473" s="108">
        <v>0</v>
      </c>
      <c r="AK1473" s="109">
        <v>0</v>
      </c>
      <c r="AL1473" s="104">
        <v>1.9588912516130201E-2</v>
      </c>
    </row>
    <row r="1474" spans="1:38" x14ac:dyDescent="0.25">
      <c r="A1474" s="71">
        <v>2011</v>
      </c>
      <c r="B1474" s="72">
        <v>29</v>
      </c>
      <c r="C1474" s="108">
        <v>7.1463622750204916</v>
      </c>
      <c r="D1474" s="109">
        <v>8.5828409601585083</v>
      </c>
      <c r="E1474" s="102">
        <v>0.55062297281098072</v>
      </c>
      <c r="F1474" s="108">
        <v>0.34581113203075803</v>
      </c>
      <c r="G1474" s="109">
        <v>0.31329079626926803</v>
      </c>
      <c r="H1474" s="102">
        <v>0.1159025179893525</v>
      </c>
      <c r="I1474" s="108">
        <v>0.27905271025722528</v>
      </c>
      <c r="J1474" s="109">
        <v>0.34722522749380913</v>
      </c>
      <c r="K1474" s="102">
        <v>1.3268057251463397</v>
      </c>
      <c r="L1474" s="108">
        <v>2.0147289740130119E-2</v>
      </c>
      <c r="M1474" s="109">
        <v>2.0330894566504103E-2</v>
      </c>
      <c r="N1474" s="102">
        <v>1.9418208631091134E-2</v>
      </c>
      <c r="O1474" s="108">
        <v>1.6306951901208896E-2</v>
      </c>
      <c r="P1474" s="109">
        <v>2.0248635832614471E-2</v>
      </c>
      <c r="Q1474" s="102">
        <v>0.12491309941245181</v>
      </c>
      <c r="R1474" s="108">
        <v>8.532710747202344E-3</v>
      </c>
      <c r="S1474" s="109">
        <v>1.0526864415861313E-2</v>
      </c>
      <c r="T1474" s="102">
        <v>3.9484617228835069E-3</v>
      </c>
      <c r="U1474" s="108">
        <v>8.1908099405650601E-3</v>
      </c>
      <c r="V1474" s="109">
        <v>8.5709025261744304E-3</v>
      </c>
      <c r="W1474" s="102">
        <v>7.9803255875755506E-3</v>
      </c>
      <c r="X1474" s="108">
        <v>4.5338696817056386E-4</v>
      </c>
      <c r="Y1474" s="109">
        <v>4.0256397165338475E-4</v>
      </c>
      <c r="Z1474" s="102">
        <v>1.1515616383694031E-3</v>
      </c>
      <c r="AA1474" s="108">
        <v>1.4344856715857794E-2</v>
      </c>
      <c r="AB1474" s="109">
        <v>1.2814089391467739E-2</v>
      </c>
      <c r="AC1474" s="102">
        <v>1.4855150527063672E-3</v>
      </c>
      <c r="AD1474" s="108">
        <v>2.5486337734766462E-3</v>
      </c>
      <c r="AE1474" s="109">
        <v>2.0860997613630573E-3</v>
      </c>
      <c r="AF1474" s="102">
        <v>9.2124780947543233E-5</v>
      </c>
      <c r="AG1474" s="108">
        <v>4.0080702314567937E-3</v>
      </c>
      <c r="AH1474" s="109">
        <v>3.8296284664372775E-3</v>
      </c>
      <c r="AI1474" s="102">
        <v>2.5034974418609739E-2</v>
      </c>
      <c r="AJ1474" s="108">
        <v>0</v>
      </c>
      <c r="AK1474" s="109">
        <v>0</v>
      </c>
      <c r="AL1474" s="104">
        <v>1.9588912583477301E-2</v>
      </c>
    </row>
    <row r="1475" spans="1:38" x14ac:dyDescent="0.25">
      <c r="A1475" s="71">
        <v>2011</v>
      </c>
      <c r="B1475" s="72">
        <v>30</v>
      </c>
      <c r="C1475" s="108">
        <v>7.1521490583266383</v>
      </c>
      <c r="D1475" s="109">
        <v>8.589409904161025</v>
      </c>
      <c r="E1475" s="102">
        <v>0.55057183288286238</v>
      </c>
      <c r="F1475" s="108">
        <v>0.34598267284790263</v>
      </c>
      <c r="G1475" s="109">
        <v>0.31343103409181189</v>
      </c>
      <c r="H1475" s="102">
        <v>0.11588207327803415</v>
      </c>
      <c r="I1475" s="108">
        <v>0.27910680545050676</v>
      </c>
      <c r="J1475" s="109">
        <v>0.34723616570000221</v>
      </c>
      <c r="K1475" s="102">
        <v>1.326687517175033</v>
      </c>
      <c r="L1475" s="108">
        <v>2.0150483343027003E-2</v>
      </c>
      <c r="M1475" s="109">
        <v>2.0333821598850117E-2</v>
      </c>
      <c r="N1475" s="102">
        <v>1.9418091280307071E-2</v>
      </c>
      <c r="O1475" s="108">
        <v>1.6315605307679889E-2</v>
      </c>
      <c r="P1475" s="109">
        <v>2.025659261051416E-2</v>
      </c>
      <c r="Q1475" s="102">
        <v>0.12489152190774375</v>
      </c>
      <c r="R1475" s="108">
        <v>8.5378913454250346E-3</v>
      </c>
      <c r="S1475" s="109">
        <v>1.0533232835269545E-2</v>
      </c>
      <c r="T1475" s="102">
        <v>3.9480633955778534E-3</v>
      </c>
      <c r="U1475" s="108">
        <v>8.1481872023299422E-3</v>
      </c>
      <c r="V1475" s="109">
        <v>8.5371200606064925E-3</v>
      </c>
      <c r="W1475" s="102">
        <v>7.9789182795427169E-3</v>
      </c>
      <c r="X1475" s="108">
        <v>4.5338168417290381E-4</v>
      </c>
      <c r="Y1475" s="109">
        <v>4.0254976532312799E-4</v>
      </c>
      <c r="Z1475" s="102">
        <v>1.1513594136240779E-3</v>
      </c>
      <c r="AA1475" s="108">
        <v>1.4364118745774545E-2</v>
      </c>
      <c r="AB1475" s="109">
        <v>1.2829595561887286E-2</v>
      </c>
      <c r="AC1475" s="102">
        <v>1.4852542871630749E-3</v>
      </c>
      <c r="AD1475" s="108">
        <v>2.5540479362210619E-3</v>
      </c>
      <c r="AE1475" s="109">
        <v>2.0904651747702787E-3</v>
      </c>
      <c r="AF1475" s="102">
        <v>9.2108765700799809E-5</v>
      </c>
      <c r="AG1475" s="108">
        <v>4.0066454290640929E-3</v>
      </c>
      <c r="AH1475" s="109">
        <v>3.8278212810457144E-3</v>
      </c>
      <c r="AI1475" s="102">
        <v>2.5030559603564383E-2</v>
      </c>
      <c r="AJ1475" s="108">
        <v>0</v>
      </c>
      <c r="AK1475" s="109">
        <v>0</v>
      </c>
      <c r="AL1475" s="104">
        <v>1.9588915224112501E-2</v>
      </c>
    </row>
    <row r="1476" spans="1:38" ht="13" x14ac:dyDescent="0.3">
      <c r="A1476" s="71">
        <v>2011</v>
      </c>
      <c r="B1476" s="72">
        <v>31</v>
      </c>
      <c r="C1476" s="108">
        <v>7.1521490583266383</v>
      </c>
      <c r="D1476" s="109">
        <v>8.589409904161025</v>
      </c>
      <c r="E1476" s="91">
        <v>0.55057183288286238</v>
      </c>
      <c r="F1476" s="108">
        <v>0.34598267284790263</v>
      </c>
      <c r="G1476" s="109">
        <v>0.31343103409181189</v>
      </c>
      <c r="H1476" s="91">
        <v>0.11588207327803415</v>
      </c>
      <c r="I1476" s="108">
        <v>0.27910680545050676</v>
      </c>
      <c r="J1476" s="109">
        <v>0.34723616570000221</v>
      </c>
      <c r="K1476" s="91">
        <v>1.326687517175033</v>
      </c>
      <c r="L1476" s="108">
        <v>2.0150483343027003E-2</v>
      </c>
      <c r="M1476" s="109">
        <v>2.0333821598850117E-2</v>
      </c>
      <c r="N1476" s="91">
        <v>1.9418091280307071E-2</v>
      </c>
      <c r="O1476" s="108">
        <v>1.6315605307679889E-2</v>
      </c>
      <c r="P1476" s="109">
        <v>2.025659261051416E-2</v>
      </c>
      <c r="Q1476" s="91">
        <v>0.12489152190774375</v>
      </c>
      <c r="R1476" s="108">
        <v>8.5378913454250346E-3</v>
      </c>
      <c r="S1476" s="109">
        <v>1.0533232835269545E-2</v>
      </c>
      <c r="T1476" s="91">
        <v>3.9480633955778534E-3</v>
      </c>
      <c r="U1476" s="108">
        <v>8.1481872023299422E-3</v>
      </c>
      <c r="V1476" s="109">
        <v>8.5371200606064925E-3</v>
      </c>
      <c r="W1476" s="91">
        <v>7.9789182795427169E-3</v>
      </c>
      <c r="X1476" s="108">
        <v>4.5338168417290381E-4</v>
      </c>
      <c r="Y1476" s="109">
        <v>4.0254976532312799E-4</v>
      </c>
      <c r="Z1476" s="91">
        <v>1.1513594136240779E-3</v>
      </c>
      <c r="AA1476" s="108">
        <v>1.4364118745774545E-2</v>
      </c>
      <c r="AB1476" s="109">
        <v>1.2829595561887286E-2</v>
      </c>
      <c r="AC1476" s="91">
        <v>1.4852542871630749E-3</v>
      </c>
      <c r="AD1476" s="108">
        <v>2.5540479362210619E-3</v>
      </c>
      <c r="AE1476" s="109">
        <v>2.0904651747702787E-3</v>
      </c>
      <c r="AF1476" s="91">
        <v>9.2108765700799809E-5</v>
      </c>
      <c r="AG1476" s="108">
        <v>4.0066454290640929E-3</v>
      </c>
      <c r="AH1476" s="109">
        <v>3.8278212810457144E-3</v>
      </c>
      <c r="AI1476" s="91">
        <v>2.5030559603564383E-2</v>
      </c>
      <c r="AJ1476" s="108">
        <v>0</v>
      </c>
      <c r="AK1476" s="109">
        <v>0</v>
      </c>
      <c r="AL1476" s="104">
        <v>1.9588915224112501E-2</v>
      </c>
    </row>
    <row r="1477" spans="1:38" ht="13" x14ac:dyDescent="0.3">
      <c r="A1477" s="71">
        <v>2011</v>
      </c>
      <c r="B1477" s="72">
        <v>32</v>
      </c>
      <c r="C1477" s="108">
        <v>7.1521490583266383</v>
      </c>
      <c r="D1477" s="109">
        <v>8.589409904161025</v>
      </c>
      <c r="E1477" s="91">
        <v>0.55057183288286238</v>
      </c>
      <c r="F1477" s="108">
        <v>0.34598267284790263</v>
      </c>
      <c r="G1477" s="109">
        <v>0.31343103409181189</v>
      </c>
      <c r="H1477" s="91">
        <v>0.11588207327803415</v>
      </c>
      <c r="I1477" s="108">
        <v>0.27910680545050676</v>
      </c>
      <c r="J1477" s="109">
        <v>0.34723616570000221</v>
      </c>
      <c r="K1477" s="91">
        <v>1.326687517175033</v>
      </c>
      <c r="L1477" s="108">
        <v>2.0150483343027003E-2</v>
      </c>
      <c r="M1477" s="109">
        <v>2.0333821598850117E-2</v>
      </c>
      <c r="N1477" s="91">
        <v>1.9418091280307071E-2</v>
      </c>
      <c r="O1477" s="108">
        <v>1.6315605307679889E-2</v>
      </c>
      <c r="P1477" s="109">
        <v>2.025659261051416E-2</v>
      </c>
      <c r="Q1477" s="91">
        <v>0.12489152190774375</v>
      </c>
      <c r="R1477" s="108">
        <v>8.5378913454250346E-3</v>
      </c>
      <c r="S1477" s="109">
        <v>1.0533232835269545E-2</v>
      </c>
      <c r="T1477" s="91">
        <v>3.9480633955778534E-3</v>
      </c>
      <c r="U1477" s="108">
        <v>8.1481872023299422E-3</v>
      </c>
      <c r="V1477" s="109">
        <v>8.5371200606064925E-3</v>
      </c>
      <c r="W1477" s="91">
        <v>7.9789182795427169E-3</v>
      </c>
      <c r="X1477" s="108">
        <v>4.5338168417290381E-4</v>
      </c>
      <c r="Y1477" s="109">
        <v>4.0254976532312799E-4</v>
      </c>
      <c r="Z1477" s="91">
        <v>1.1513594136240779E-3</v>
      </c>
      <c r="AA1477" s="108">
        <v>1.4364118745774545E-2</v>
      </c>
      <c r="AB1477" s="109">
        <v>1.2829595561887286E-2</v>
      </c>
      <c r="AC1477" s="91">
        <v>1.4852542871630749E-3</v>
      </c>
      <c r="AD1477" s="108">
        <v>2.5540479362210619E-3</v>
      </c>
      <c r="AE1477" s="109">
        <v>2.0904651747702787E-3</v>
      </c>
      <c r="AF1477" s="91">
        <v>9.2108765700799809E-5</v>
      </c>
      <c r="AG1477" s="108">
        <v>4.0066454290640929E-3</v>
      </c>
      <c r="AH1477" s="109">
        <v>3.8278212810457144E-3</v>
      </c>
      <c r="AI1477" s="91">
        <v>2.5030559603564383E-2</v>
      </c>
      <c r="AJ1477" s="108">
        <v>0</v>
      </c>
      <c r="AK1477" s="109">
        <v>0</v>
      </c>
      <c r="AL1477" s="104">
        <v>1.9588915224112501E-2</v>
      </c>
    </row>
    <row r="1478" spans="1:38" ht="13" x14ac:dyDescent="0.3">
      <c r="A1478" s="71">
        <v>2011</v>
      </c>
      <c r="B1478" s="72">
        <v>33</v>
      </c>
      <c r="C1478" s="108">
        <v>7.1521490583266383</v>
      </c>
      <c r="D1478" s="109">
        <v>8.589409904161025</v>
      </c>
      <c r="E1478" s="91">
        <v>0.55057183288286238</v>
      </c>
      <c r="F1478" s="108">
        <v>0.34598267284790263</v>
      </c>
      <c r="G1478" s="109">
        <v>0.31343103409181189</v>
      </c>
      <c r="H1478" s="91">
        <v>0.11588207327803415</v>
      </c>
      <c r="I1478" s="108">
        <v>0.27910680545050676</v>
      </c>
      <c r="J1478" s="109">
        <v>0.34723616570000221</v>
      </c>
      <c r="K1478" s="91">
        <v>1.326687517175033</v>
      </c>
      <c r="L1478" s="108">
        <v>2.0150483343027003E-2</v>
      </c>
      <c r="M1478" s="109">
        <v>2.0333821598850117E-2</v>
      </c>
      <c r="N1478" s="91">
        <v>1.9418091280307071E-2</v>
      </c>
      <c r="O1478" s="108">
        <v>1.6315605307679889E-2</v>
      </c>
      <c r="P1478" s="109">
        <v>2.025659261051416E-2</v>
      </c>
      <c r="Q1478" s="91">
        <v>0.12489152190774375</v>
      </c>
      <c r="R1478" s="108">
        <v>8.5378913454250346E-3</v>
      </c>
      <c r="S1478" s="109">
        <v>1.0533232835269545E-2</v>
      </c>
      <c r="T1478" s="91">
        <v>3.9480633955778534E-3</v>
      </c>
      <c r="U1478" s="108">
        <v>8.1481872023299422E-3</v>
      </c>
      <c r="V1478" s="109">
        <v>8.5371200606064925E-3</v>
      </c>
      <c r="W1478" s="91">
        <v>7.9789182795427169E-3</v>
      </c>
      <c r="X1478" s="108">
        <v>4.5338168417290381E-4</v>
      </c>
      <c r="Y1478" s="109">
        <v>4.0254976532312799E-4</v>
      </c>
      <c r="Z1478" s="91">
        <v>1.1513594136240779E-3</v>
      </c>
      <c r="AA1478" s="108">
        <v>1.4364118745774545E-2</v>
      </c>
      <c r="AB1478" s="109">
        <v>1.2829595561887286E-2</v>
      </c>
      <c r="AC1478" s="91">
        <v>1.4852542871630749E-3</v>
      </c>
      <c r="AD1478" s="108">
        <v>2.5540479362210619E-3</v>
      </c>
      <c r="AE1478" s="109">
        <v>2.0904651747702787E-3</v>
      </c>
      <c r="AF1478" s="91">
        <v>9.2108765700799809E-5</v>
      </c>
      <c r="AG1478" s="108">
        <v>4.0066454290640929E-3</v>
      </c>
      <c r="AH1478" s="109">
        <v>3.8278212810457144E-3</v>
      </c>
      <c r="AI1478" s="91">
        <v>2.5030559603564383E-2</v>
      </c>
      <c r="AJ1478" s="108">
        <v>0</v>
      </c>
      <c r="AK1478" s="109">
        <v>0</v>
      </c>
      <c r="AL1478" s="104">
        <v>1.9588915224112501E-2</v>
      </c>
    </row>
    <row r="1479" spans="1:38" ht="13" x14ac:dyDescent="0.3">
      <c r="A1479" s="71">
        <v>2011</v>
      </c>
      <c r="B1479" s="72">
        <v>34</v>
      </c>
      <c r="C1479" s="108">
        <v>7.1521490583266383</v>
      </c>
      <c r="D1479" s="109">
        <v>8.589409904161025</v>
      </c>
      <c r="E1479" s="91">
        <v>0.55057183288286238</v>
      </c>
      <c r="F1479" s="108">
        <v>0.34598267284790263</v>
      </c>
      <c r="G1479" s="109">
        <v>0.31343103409181189</v>
      </c>
      <c r="H1479" s="91">
        <v>0.11588207327803415</v>
      </c>
      <c r="I1479" s="108">
        <v>0.27910680545050676</v>
      </c>
      <c r="J1479" s="109">
        <v>0.34723616570000221</v>
      </c>
      <c r="K1479" s="91">
        <v>1.326687517175033</v>
      </c>
      <c r="L1479" s="108">
        <v>2.0150483343027003E-2</v>
      </c>
      <c r="M1479" s="109">
        <v>2.0333821598850117E-2</v>
      </c>
      <c r="N1479" s="91">
        <v>1.9418091280307071E-2</v>
      </c>
      <c r="O1479" s="108">
        <v>1.6315605307679889E-2</v>
      </c>
      <c r="P1479" s="109">
        <v>2.025659261051416E-2</v>
      </c>
      <c r="Q1479" s="91">
        <v>0.12489152190774375</v>
      </c>
      <c r="R1479" s="108">
        <v>8.5378913454250346E-3</v>
      </c>
      <c r="S1479" s="109">
        <v>1.0533232835269545E-2</v>
      </c>
      <c r="T1479" s="91">
        <v>3.9480633955778534E-3</v>
      </c>
      <c r="U1479" s="108">
        <v>8.1481872023299422E-3</v>
      </c>
      <c r="V1479" s="109">
        <v>8.5371200606064925E-3</v>
      </c>
      <c r="W1479" s="91">
        <v>7.9789182795427169E-3</v>
      </c>
      <c r="X1479" s="108">
        <v>4.5338168417290381E-4</v>
      </c>
      <c r="Y1479" s="109">
        <v>4.0254976532312799E-4</v>
      </c>
      <c r="Z1479" s="91">
        <v>1.1513594136240779E-3</v>
      </c>
      <c r="AA1479" s="108">
        <v>1.4364118745774545E-2</v>
      </c>
      <c r="AB1479" s="109">
        <v>1.2829595561887286E-2</v>
      </c>
      <c r="AC1479" s="91">
        <v>1.4852542871630749E-3</v>
      </c>
      <c r="AD1479" s="108">
        <v>2.5540479362210619E-3</v>
      </c>
      <c r="AE1479" s="109">
        <v>2.0904651747702787E-3</v>
      </c>
      <c r="AF1479" s="91">
        <v>9.2108765700799809E-5</v>
      </c>
      <c r="AG1479" s="108">
        <v>4.0066454290640929E-3</v>
      </c>
      <c r="AH1479" s="109">
        <v>3.8278212810457144E-3</v>
      </c>
      <c r="AI1479" s="91">
        <v>2.5030559603564383E-2</v>
      </c>
      <c r="AJ1479" s="108">
        <v>0</v>
      </c>
      <c r="AK1479" s="109">
        <v>0</v>
      </c>
      <c r="AL1479" s="104">
        <v>1.9588915224112501E-2</v>
      </c>
    </row>
    <row r="1480" spans="1:38" ht="13" x14ac:dyDescent="0.3">
      <c r="A1480" s="71">
        <v>2011</v>
      </c>
      <c r="B1480" s="72">
        <v>35</v>
      </c>
      <c r="C1480" s="108">
        <v>7.1521490583266383</v>
      </c>
      <c r="D1480" s="109">
        <v>8.589409904161025</v>
      </c>
      <c r="E1480" s="91">
        <v>0.55057183288286238</v>
      </c>
      <c r="F1480" s="108">
        <v>0.34598267284790263</v>
      </c>
      <c r="G1480" s="109">
        <v>0.31343103409181189</v>
      </c>
      <c r="H1480" s="91">
        <v>0.11588207327803415</v>
      </c>
      <c r="I1480" s="108">
        <v>0.27910680545050676</v>
      </c>
      <c r="J1480" s="109">
        <v>0.34723616570000221</v>
      </c>
      <c r="K1480" s="91">
        <v>1.326687517175033</v>
      </c>
      <c r="L1480" s="108">
        <v>2.0150483343027003E-2</v>
      </c>
      <c r="M1480" s="109">
        <v>2.0333821598850117E-2</v>
      </c>
      <c r="N1480" s="91">
        <v>1.9418091280307071E-2</v>
      </c>
      <c r="O1480" s="108">
        <v>1.6315605307679889E-2</v>
      </c>
      <c r="P1480" s="109">
        <v>2.025659261051416E-2</v>
      </c>
      <c r="Q1480" s="91">
        <v>0.12489152190774375</v>
      </c>
      <c r="R1480" s="108">
        <v>8.5378913454250346E-3</v>
      </c>
      <c r="S1480" s="109">
        <v>1.0533232835269545E-2</v>
      </c>
      <c r="T1480" s="91">
        <v>3.9480633955778534E-3</v>
      </c>
      <c r="U1480" s="108">
        <v>8.1481872023299422E-3</v>
      </c>
      <c r="V1480" s="109">
        <v>8.5371200606064925E-3</v>
      </c>
      <c r="W1480" s="91">
        <v>7.9789182795427169E-3</v>
      </c>
      <c r="X1480" s="108">
        <v>4.5338168417290381E-4</v>
      </c>
      <c r="Y1480" s="109">
        <v>4.0254976532312799E-4</v>
      </c>
      <c r="Z1480" s="91">
        <v>1.1513594136240779E-3</v>
      </c>
      <c r="AA1480" s="108">
        <v>1.4364118745774545E-2</v>
      </c>
      <c r="AB1480" s="109">
        <v>1.2829595561887286E-2</v>
      </c>
      <c r="AC1480" s="91">
        <v>1.4852542871630749E-3</v>
      </c>
      <c r="AD1480" s="108">
        <v>2.5540479362210619E-3</v>
      </c>
      <c r="AE1480" s="109">
        <v>2.0904651747702787E-3</v>
      </c>
      <c r="AF1480" s="91">
        <v>9.2108765700799809E-5</v>
      </c>
      <c r="AG1480" s="108">
        <v>4.0066454290640929E-3</v>
      </c>
      <c r="AH1480" s="109">
        <v>3.8278212810457144E-3</v>
      </c>
      <c r="AI1480" s="91">
        <v>2.5030559603564383E-2</v>
      </c>
      <c r="AJ1480" s="108">
        <v>0</v>
      </c>
      <c r="AK1480" s="109">
        <v>0</v>
      </c>
      <c r="AL1480" s="104">
        <v>1.9588915224112501E-2</v>
      </c>
    </row>
    <row r="1481" spans="1:38" ht="13" x14ac:dyDescent="0.3">
      <c r="A1481" s="71">
        <v>2011</v>
      </c>
      <c r="B1481" s="72">
        <v>36</v>
      </c>
      <c r="C1481" s="108">
        <v>7.1521490583266383</v>
      </c>
      <c r="D1481" s="109">
        <v>8.589409904161025</v>
      </c>
      <c r="E1481" s="91">
        <v>0.55057183288286238</v>
      </c>
      <c r="F1481" s="108">
        <v>0.34598267284790263</v>
      </c>
      <c r="G1481" s="109">
        <v>0.31343103409181189</v>
      </c>
      <c r="H1481" s="91">
        <v>0.11588207327803415</v>
      </c>
      <c r="I1481" s="108">
        <v>0.27910680545050676</v>
      </c>
      <c r="J1481" s="109">
        <v>0.34723616570000221</v>
      </c>
      <c r="K1481" s="91">
        <v>1.326687517175033</v>
      </c>
      <c r="L1481" s="108">
        <v>2.0150483343027003E-2</v>
      </c>
      <c r="M1481" s="109">
        <v>2.0333821598850117E-2</v>
      </c>
      <c r="N1481" s="91">
        <v>1.9418091280307071E-2</v>
      </c>
      <c r="O1481" s="108">
        <v>1.6315605307679889E-2</v>
      </c>
      <c r="P1481" s="109">
        <v>2.025659261051416E-2</v>
      </c>
      <c r="Q1481" s="91">
        <v>0.12489152190774375</v>
      </c>
      <c r="R1481" s="108">
        <v>8.5378913454250346E-3</v>
      </c>
      <c r="S1481" s="109">
        <v>1.0533232835269545E-2</v>
      </c>
      <c r="T1481" s="91">
        <v>3.9480633955778534E-3</v>
      </c>
      <c r="U1481" s="108">
        <v>8.1481872023299422E-3</v>
      </c>
      <c r="V1481" s="109">
        <v>8.5371200606064925E-3</v>
      </c>
      <c r="W1481" s="91">
        <v>7.9789182795427169E-3</v>
      </c>
      <c r="X1481" s="108">
        <v>4.5338168417290381E-4</v>
      </c>
      <c r="Y1481" s="109">
        <v>4.0254976532312799E-4</v>
      </c>
      <c r="Z1481" s="91">
        <v>1.1513594136240779E-3</v>
      </c>
      <c r="AA1481" s="108">
        <v>1.4364118745774545E-2</v>
      </c>
      <c r="AB1481" s="109">
        <v>1.2829595561887286E-2</v>
      </c>
      <c r="AC1481" s="91">
        <v>1.4852542871630749E-3</v>
      </c>
      <c r="AD1481" s="108">
        <v>2.5540479362210619E-3</v>
      </c>
      <c r="AE1481" s="109">
        <v>2.0904651747702787E-3</v>
      </c>
      <c r="AF1481" s="91">
        <v>9.2108765700799809E-5</v>
      </c>
      <c r="AG1481" s="108">
        <v>4.0066454290640929E-3</v>
      </c>
      <c r="AH1481" s="109">
        <v>3.8278212810457144E-3</v>
      </c>
      <c r="AI1481" s="91">
        <v>2.5030559603564383E-2</v>
      </c>
      <c r="AJ1481" s="108">
        <v>0</v>
      </c>
      <c r="AK1481" s="109">
        <v>0</v>
      </c>
      <c r="AL1481" s="104">
        <v>1.9588915224112501E-2</v>
      </c>
    </row>
    <row r="1482" spans="1:38" ht="13" x14ac:dyDescent="0.3">
      <c r="A1482" s="71">
        <v>2011</v>
      </c>
      <c r="B1482" s="72">
        <v>37</v>
      </c>
      <c r="C1482" s="108">
        <v>7.1521490583266383</v>
      </c>
      <c r="D1482" s="109">
        <v>8.589409904161025</v>
      </c>
      <c r="E1482" s="91">
        <v>0.55057183288286238</v>
      </c>
      <c r="F1482" s="108">
        <v>0.34598267284790263</v>
      </c>
      <c r="G1482" s="109">
        <v>0.31343103409181189</v>
      </c>
      <c r="H1482" s="91">
        <v>0.11588207327803415</v>
      </c>
      <c r="I1482" s="108">
        <v>0.27910680545050676</v>
      </c>
      <c r="J1482" s="109">
        <v>0.34723616570000221</v>
      </c>
      <c r="K1482" s="91">
        <v>1.326687517175033</v>
      </c>
      <c r="L1482" s="108">
        <v>2.0150483343027003E-2</v>
      </c>
      <c r="M1482" s="109">
        <v>2.0333821598850117E-2</v>
      </c>
      <c r="N1482" s="91">
        <v>1.9418091280307071E-2</v>
      </c>
      <c r="O1482" s="108">
        <v>1.6315605307679889E-2</v>
      </c>
      <c r="P1482" s="109">
        <v>2.025659261051416E-2</v>
      </c>
      <c r="Q1482" s="91">
        <v>0.12489152190774375</v>
      </c>
      <c r="R1482" s="108">
        <v>8.5378913454250346E-3</v>
      </c>
      <c r="S1482" s="109">
        <v>1.0533232835269545E-2</v>
      </c>
      <c r="T1482" s="91">
        <v>3.9480633955778534E-3</v>
      </c>
      <c r="U1482" s="108">
        <v>8.1481872023299422E-3</v>
      </c>
      <c r="V1482" s="109">
        <v>8.5371200606064925E-3</v>
      </c>
      <c r="W1482" s="91">
        <v>7.9789182795427169E-3</v>
      </c>
      <c r="X1482" s="108">
        <v>4.5338168417290381E-4</v>
      </c>
      <c r="Y1482" s="109">
        <v>4.0254976532312799E-4</v>
      </c>
      <c r="Z1482" s="91">
        <v>1.1513594136240779E-3</v>
      </c>
      <c r="AA1482" s="108">
        <v>1.4364118745774545E-2</v>
      </c>
      <c r="AB1482" s="109">
        <v>1.2829595561887286E-2</v>
      </c>
      <c r="AC1482" s="91">
        <v>1.4852542871630749E-3</v>
      </c>
      <c r="AD1482" s="108">
        <v>2.5540479362210619E-3</v>
      </c>
      <c r="AE1482" s="109">
        <v>2.0904651747702787E-3</v>
      </c>
      <c r="AF1482" s="91">
        <v>9.2108765700799809E-5</v>
      </c>
      <c r="AG1482" s="108">
        <v>4.0066454290640929E-3</v>
      </c>
      <c r="AH1482" s="109">
        <v>3.8278212810457144E-3</v>
      </c>
      <c r="AI1482" s="91">
        <v>2.5030559603564383E-2</v>
      </c>
      <c r="AJ1482" s="108">
        <v>0</v>
      </c>
      <c r="AK1482" s="109">
        <v>0</v>
      </c>
      <c r="AL1482" s="104">
        <v>1.9588915224112501E-2</v>
      </c>
    </row>
    <row r="1483" spans="1:38" ht="13" x14ac:dyDescent="0.3">
      <c r="A1483" s="71">
        <v>2011</v>
      </c>
      <c r="B1483" s="72">
        <v>38</v>
      </c>
      <c r="C1483" s="108">
        <v>7.1521490583266383</v>
      </c>
      <c r="D1483" s="109">
        <v>8.589409904161025</v>
      </c>
      <c r="E1483" s="91">
        <v>0.55057183288286238</v>
      </c>
      <c r="F1483" s="108">
        <v>0.34598267284790263</v>
      </c>
      <c r="G1483" s="109">
        <v>0.31343103409181189</v>
      </c>
      <c r="H1483" s="91">
        <v>0.11588207327803415</v>
      </c>
      <c r="I1483" s="108">
        <v>0.27910680545050676</v>
      </c>
      <c r="J1483" s="109">
        <v>0.34723616570000221</v>
      </c>
      <c r="K1483" s="91">
        <v>1.326687517175033</v>
      </c>
      <c r="L1483" s="108">
        <v>2.0150483343027003E-2</v>
      </c>
      <c r="M1483" s="109">
        <v>2.0333821598850117E-2</v>
      </c>
      <c r="N1483" s="91">
        <v>1.9418091280307071E-2</v>
      </c>
      <c r="O1483" s="108">
        <v>1.6315605307679889E-2</v>
      </c>
      <c r="P1483" s="109">
        <v>2.025659261051416E-2</v>
      </c>
      <c r="Q1483" s="91">
        <v>0.12489152190774375</v>
      </c>
      <c r="R1483" s="108">
        <v>8.5378913454250346E-3</v>
      </c>
      <c r="S1483" s="109">
        <v>1.0533232835269545E-2</v>
      </c>
      <c r="T1483" s="91">
        <v>3.9480633955778534E-3</v>
      </c>
      <c r="U1483" s="108">
        <v>8.1481872023299422E-3</v>
      </c>
      <c r="V1483" s="109">
        <v>8.5371200606064925E-3</v>
      </c>
      <c r="W1483" s="91">
        <v>7.9789182795427169E-3</v>
      </c>
      <c r="X1483" s="108">
        <v>4.5338168417290381E-4</v>
      </c>
      <c r="Y1483" s="109">
        <v>4.0254976532312799E-4</v>
      </c>
      <c r="Z1483" s="91">
        <v>1.1513594136240779E-3</v>
      </c>
      <c r="AA1483" s="108">
        <v>1.4364118745774545E-2</v>
      </c>
      <c r="AB1483" s="109">
        <v>1.2829595561887286E-2</v>
      </c>
      <c r="AC1483" s="91">
        <v>1.4852542871630749E-3</v>
      </c>
      <c r="AD1483" s="108">
        <v>2.5540479362210619E-3</v>
      </c>
      <c r="AE1483" s="109">
        <v>2.0904651747702787E-3</v>
      </c>
      <c r="AF1483" s="91">
        <v>9.2108765700799809E-5</v>
      </c>
      <c r="AG1483" s="108">
        <v>4.0066454290640929E-3</v>
      </c>
      <c r="AH1483" s="109">
        <v>3.8278212810457144E-3</v>
      </c>
      <c r="AI1483" s="91">
        <v>2.5030559603564383E-2</v>
      </c>
      <c r="AJ1483" s="108">
        <v>0</v>
      </c>
      <c r="AK1483" s="109">
        <v>0</v>
      </c>
      <c r="AL1483" s="104">
        <v>1.9588915224112501E-2</v>
      </c>
    </row>
    <row r="1484" spans="1:38" ht="13.5" thickBot="1" x14ac:dyDescent="0.35">
      <c r="A1484" s="73">
        <v>2011</v>
      </c>
      <c r="B1484" s="74">
        <v>39</v>
      </c>
      <c r="C1484" s="110">
        <v>7.1521490583266383</v>
      </c>
      <c r="D1484" s="111">
        <v>8.589409904161025</v>
      </c>
      <c r="E1484" s="98">
        <v>0.55057183288286238</v>
      </c>
      <c r="F1484" s="110">
        <v>0.34598267284790263</v>
      </c>
      <c r="G1484" s="111">
        <v>0.31343103409181189</v>
      </c>
      <c r="H1484" s="98">
        <v>0.11588207327803415</v>
      </c>
      <c r="I1484" s="110">
        <v>0.27910680545050676</v>
      </c>
      <c r="J1484" s="111">
        <v>0.34723616570000221</v>
      </c>
      <c r="K1484" s="98">
        <v>1.326687517175033</v>
      </c>
      <c r="L1484" s="110">
        <v>2.0150483343027003E-2</v>
      </c>
      <c r="M1484" s="111">
        <v>2.0333821598850117E-2</v>
      </c>
      <c r="N1484" s="98">
        <v>1.9418091280307071E-2</v>
      </c>
      <c r="O1484" s="110">
        <v>1.6315605307679889E-2</v>
      </c>
      <c r="P1484" s="111">
        <v>2.025659261051416E-2</v>
      </c>
      <c r="Q1484" s="98">
        <v>0.12489152190774375</v>
      </c>
      <c r="R1484" s="110">
        <v>8.5378913454250346E-3</v>
      </c>
      <c r="S1484" s="111">
        <v>1.0533232835269545E-2</v>
      </c>
      <c r="T1484" s="98">
        <v>3.9480633955778534E-3</v>
      </c>
      <c r="U1484" s="110">
        <v>8.1481872023299422E-3</v>
      </c>
      <c r="V1484" s="111">
        <v>8.5371200606064925E-3</v>
      </c>
      <c r="W1484" s="98">
        <v>7.9789182795427169E-3</v>
      </c>
      <c r="X1484" s="110">
        <v>4.5338168417290381E-4</v>
      </c>
      <c r="Y1484" s="111">
        <v>4.0254976532312799E-4</v>
      </c>
      <c r="Z1484" s="98">
        <v>1.1513594136240779E-3</v>
      </c>
      <c r="AA1484" s="110">
        <v>1.4364118745774545E-2</v>
      </c>
      <c r="AB1484" s="111">
        <v>1.2829595561887286E-2</v>
      </c>
      <c r="AC1484" s="98">
        <v>1.4852542871630749E-3</v>
      </c>
      <c r="AD1484" s="110">
        <v>2.5540479362210619E-3</v>
      </c>
      <c r="AE1484" s="111">
        <v>2.0904651747702787E-3</v>
      </c>
      <c r="AF1484" s="98">
        <v>9.2108765700799809E-5</v>
      </c>
      <c r="AG1484" s="110">
        <v>4.0066454290640929E-3</v>
      </c>
      <c r="AH1484" s="111">
        <v>3.8278212810457144E-3</v>
      </c>
      <c r="AI1484" s="98">
        <v>2.5030559603564383E-2</v>
      </c>
      <c r="AJ1484" s="110">
        <v>0</v>
      </c>
      <c r="AK1484" s="111">
        <v>0</v>
      </c>
      <c r="AL1484" s="105">
        <v>1.9588915224112501E-2</v>
      </c>
    </row>
    <row r="1485" spans="1:38" x14ac:dyDescent="0.25">
      <c r="A1485" s="69">
        <v>2012</v>
      </c>
      <c r="B1485" s="70">
        <v>0</v>
      </c>
      <c r="C1485" s="106"/>
      <c r="D1485" s="107"/>
      <c r="E1485" s="101">
        <v>0.36392008518207924</v>
      </c>
      <c r="F1485" s="106"/>
      <c r="G1485" s="107"/>
      <c r="H1485" s="101">
        <v>6.07745227385715E-2</v>
      </c>
      <c r="I1485" s="106"/>
      <c r="J1485" s="107"/>
      <c r="K1485" s="101">
        <v>0.75465709317887653</v>
      </c>
      <c r="L1485" s="106"/>
      <c r="M1485" s="107"/>
      <c r="N1485" s="101">
        <v>1.3839804879242509E-2</v>
      </c>
      <c r="O1485" s="106"/>
      <c r="P1485" s="107"/>
      <c r="Q1485" s="101">
        <v>6.5499447821498941E-2</v>
      </c>
      <c r="R1485" s="106"/>
      <c r="S1485" s="107"/>
      <c r="T1485" s="101">
        <v>2.9479071489915101E-3</v>
      </c>
      <c r="U1485" s="106"/>
      <c r="V1485" s="107"/>
      <c r="W1485" s="101">
        <v>4.1845573640121314E-3</v>
      </c>
      <c r="X1485" s="106"/>
      <c r="Y1485" s="107"/>
      <c r="Z1485" s="101">
        <v>6.0383146112628807E-4</v>
      </c>
      <c r="AA1485" s="106"/>
      <c r="AB1485" s="107"/>
      <c r="AC1485" s="101">
        <v>7.7894292751579314E-4</v>
      </c>
      <c r="AD1485" s="106"/>
      <c r="AE1485" s="107"/>
      <c r="AF1485" s="101">
        <v>4.8306497222078596E-5</v>
      </c>
      <c r="AG1485" s="106"/>
      <c r="AH1485" s="107"/>
      <c r="AI1485" s="101">
        <v>1.3127314702257026E-2</v>
      </c>
      <c r="AJ1485" s="106">
        <v>0</v>
      </c>
      <c r="AK1485" s="107">
        <v>0</v>
      </c>
      <c r="AL1485" s="103">
        <v>4.0931502845467102E-3</v>
      </c>
    </row>
    <row r="1486" spans="1:38" x14ac:dyDescent="0.25">
      <c r="A1486" s="71">
        <v>2012</v>
      </c>
      <c r="B1486" s="72">
        <v>1</v>
      </c>
      <c r="C1486" s="108"/>
      <c r="D1486" s="109"/>
      <c r="E1486" s="102">
        <v>0.36571273444932467</v>
      </c>
      <c r="F1486" s="108"/>
      <c r="G1486" s="109"/>
      <c r="H1486" s="102">
        <v>6.1458318498163945E-2</v>
      </c>
      <c r="I1486" s="108"/>
      <c r="J1486" s="109"/>
      <c r="K1486" s="102">
        <v>0.7582787726163368</v>
      </c>
      <c r="L1486" s="108"/>
      <c r="M1486" s="109"/>
      <c r="N1486" s="102">
        <v>1.3846525003991915E-2</v>
      </c>
      <c r="O1486" s="108"/>
      <c r="P1486" s="109"/>
      <c r="Q1486" s="102">
        <v>6.6236330799267426E-2</v>
      </c>
      <c r="R1486" s="108"/>
      <c r="S1486" s="109"/>
      <c r="T1486" s="102">
        <v>2.9619180103440963E-3</v>
      </c>
      <c r="U1486" s="108"/>
      <c r="V1486" s="109"/>
      <c r="W1486" s="102">
        <v>4.2316357636519898E-3</v>
      </c>
      <c r="X1486" s="108"/>
      <c r="Y1486" s="109"/>
      <c r="Z1486" s="102">
        <v>6.1062528542921569E-4</v>
      </c>
      <c r="AA1486" s="108"/>
      <c r="AB1486" s="109"/>
      <c r="AC1486" s="102">
        <v>7.877064044257005E-4</v>
      </c>
      <c r="AD1486" s="108"/>
      <c r="AE1486" s="109"/>
      <c r="AF1486" s="102">
        <v>4.8849986357630561E-5</v>
      </c>
      <c r="AG1486" s="108"/>
      <c r="AH1486" s="109"/>
      <c r="AI1486" s="102">
        <v>1.3274996058837901E-2</v>
      </c>
      <c r="AJ1486" s="108">
        <v>0</v>
      </c>
      <c r="AK1486" s="109">
        <v>0</v>
      </c>
      <c r="AL1486" s="104">
        <v>4.1035932122018203E-3</v>
      </c>
    </row>
    <row r="1487" spans="1:38" x14ac:dyDescent="0.25">
      <c r="A1487" s="71">
        <v>2012</v>
      </c>
      <c r="B1487" s="72">
        <v>2</v>
      </c>
      <c r="C1487" s="108">
        <v>1.6272014881973587</v>
      </c>
      <c r="D1487" s="109">
        <v>1.9293832692821977</v>
      </c>
      <c r="E1487" s="102">
        <v>0.36815409520100995</v>
      </c>
      <c r="F1487" s="108">
        <v>6.1852565117670649E-2</v>
      </c>
      <c r="G1487" s="109">
        <v>5.6867710078660622E-2</v>
      </c>
      <c r="H1487" s="102">
        <v>6.2389531540268085E-2</v>
      </c>
      <c r="I1487" s="108">
        <v>7.4336551012219185E-2</v>
      </c>
      <c r="J1487" s="109">
        <v>0.10912424939245009</v>
      </c>
      <c r="K1487" s="102">
        <v>0.76321174021589067</v>
      </c>
      <c r="L1487" s="108">
        <v>2.8629495915859925E-3</v>
      </c>
      <c r="M1487" s="109">
        <v>3.6335357675527161E-3</v>
      </c>
      <c r="N1487" s="102">
        <v>1.3855695581716503E-2</v>
      </c>
      <c r="O1487" s="108">
        <v>9.2793672375934295E-3</v>
      </c>
      <c r="P1487" s="109">
        <v>1.2217100248203296E-2</v>
      </c>
      <c r="Q1487" s="102">
        <v>6.7239897799199366E-2</v>
      </c>
      <c r="R1487" s="108">
        <v>4.3629119235129108E-3</v>
      </c>
      <c r="S1487" s="109">
        <v>5.5643883799893828E-3</v>
      </c>
      <c r="T1487" s="102">
        <v>2.9810094988273034E-3</v>
      </c>
      <c r="U1487" s="108">
        <v>1.1461250735364356E-3</v>
      </c>
      <c r="V1487" s="109">
        <v>1.0408116997285696E-3</v>
      </c>
      <c r="W1487" s="102">
        <v>4.2957532363846048E-3</v>
      </c>
      <c r="X1487" s="108">
        <v>7.654762393028466E-5</v>
      </c>
      <c r="Y1487" s="109">
        <v>6.8881534546193354E-5</v>
      </c>
      <c r="Z1487" s="102">
        <v>6.1987742186506189E-4</v>
      </c>
      <c r="AA1487" s="108">
        <v>2.7275696973254799E-3</v>
      </c>
      <c r="AB1487" s="109">
        <v>2.5102916509330917E-3</v>
      </c>
      <c r="AC1487" s="102">
        <v>7.9964220796649953E-4</v>
      </c>
      <c r="AD1487" s="108">
        <v>4.877983271607636E-4</v>
      </c>
      <c r="AE1487" s="109">
        <v>4.2295323132511081E-4</v>
      </c>
      <c r="AF1487" s="102">
        <v>4.9590157608812284E-5</v>
      </c>
      <c r="AG1487" s="108">
        <v>6.8099560943374901E-4</v>
      </c>
      <c r="AH1487" s="109">
        <v>6.4223936379345702E-4</v>
      </c>
      <c r="AI1487" s="102">
        <v>1.3476134467142256E-2</v>
      </c>
      <c r="AJ1487" s="108">
        <v>0</v>
      </c>
      <c r="AK1487" s="109">
        <v>0</v>
      </c>
      <c r="AL1487" s="104">
        <v>4.1158594504856301E-3</v>
      </c>
    </row>
    <row r="1488" spans="1:38" x14ac:dyDescent="0.25">
      <c r="A1488" s="71">
        <v>2012</v>
      </c>
      <c r="B1488" s="72">
        <v>3</v>
      </c>
      <c r="C1488" s="108">
        <v>1.6189395510928235</v>
      </c>
      <c r="D1488" s="109">
        <v>1.9178826829276168</v>
      </c>
      <c r="E1488" s="102">
        <v>0.37096038486671684</v>
      </c>
      <c r="F1488" s="108">
        <v>6.1935944709535735E-2</v>
      </c>
      <c r="G1488" s="109">
        <v>5.6979153738092952E-2</v>
      </c>
      <c r="H1488" s="102">
        <v>6.3459695800909627E-2</v>
      </c>
      <c r="I1488" s="108">
        <v>7.400664914866821E-2</v>
      </c>
      <c r="J1488" s="109">
        <v>0.10850026284031965</v>
      </c>
      <c r="K1488" s="102">
        <v>0.76887966846477662</v>
      </c>
      <c r="L1488" s="108">
        <v>2.8648275473837546E-3</v>
      </c>
      <c r="M1488" s="109">
        <v>3.6370830724849084E-3</v>
      </c>
      <c r="N1488" s="102">
        <v>1.3866247914767546E-2</v>
      </c>
      <c r="O1488" s="108">
        <v>9.2496874810367568E-3</v>
      </c>
      <c r="P1488" s="109">
        <v>1.2177691135377942E-2</v>
      </c>
      <c r="Q1488" s="102">
        <v>6.839330619788235E-2</v>
      </c>
      <c r="R1488" s="108">
        <v>4.3697236863482021E-3</v>
      </c>
      <c r="S1488" s="109">
        <v>5.5793154152107135E-3</v>
      </c>
      <c r="T1488" s="102">
        <v>3.0029503497723295E-3</v>
      </c>
      <c r="U1488" s="108">
        <v>1.1467716589168271E-3</v>
      </c>
      <c r="V1488" s="109">
        <v>1.0369606690052607E-3</v>
      </c>
      <c r="W1488" s="102">
        <v>4.3694345097850321E-3</v>
      </c>
      <c r="X1488" s="108">
        <v>7.6675464318508264E-5</v>
      </c>
      <c r="Y1488" s="109">
        <v>6.9034289492388262E-5</v>
      </c>
      <c r="Z1488" s="102">
        <v>6.3050995952950621E-4</v>
      </c>
      <c r="AA1488" s="108">
        <v>2.7312679290371162E-3</v>
      </c>
      <c r="AB1488" s="109">
        <v>2.5162034577556618E-3</v>
      </c>
      <c r="AC1488" s="102">
        <v>8.1335784673931984E-4</v>
      </c>
      <c r="AD1488" s="108">
        <v>4.8884486150879215E-4</v>
      </c>
      <c r="AE1488" s="109">
        <v>4.2468082037196272E-4</v>
      </c>
      <c r="AF1488" s="102">
        <v>5.0440849467075591E-5</v>
      </c>
      <c r="AG1488" s="108">
        <v>6.8161866448718342E-4</v>
      </c>
      <c r="AH1488" s="109">
        <v>6.4256109856098234E-4</v>
      </c>
      <c r="AI1488" s="102">
        <v>1.3707278585459262E-2</v>
      </c>
      <c r="AJ1488" s="108">
        <v>0</v>
      </c>
      <c r="AK1488" s="109">
        <v>0</v>
      </c>
      <c r="AL1488" s="104">
        <v>4.1299192147308001E-3</v>
      </c>
    </row>
    <row r="1489" spans="1:38" x14ac:dyDescent="0.25">
      <c r="A1489" s="71">
        <v>2012</v>
      </c>
      <c r="B1489" s="72">
        <v>4</v>
      </c>
      <c r="C1489" s="108">
        <v>2.8748934485186384</v>
      </c>
      <c r="D1489" s="109">
        <v>3.4551204572117746</v>
      </c>
      <c r="E1489" s="102">
        <v>0.43539358371967324</v>
      </c>
      <c r="F1489" s="108">
        <v>8.6486421667276533E-2</v>
      </c>
      <c r="G1489" s="109">
        <v>8.3619948219297552E-2</v>
      </c>
      <c r="H1489" s="102">
        <v>7.101525748394702E-2</v>
      </c>
      <c r="I1489" s="108">
        <v>0.11447612893287629</v>
      </c>
      <c r="J1489" s="109">
        <v>0.17278285500693127</v>
      </c>
      <c r="K1489" s="102">
        <v>1.0928914852645288</v>
      </c>
      <c r="L1489" s="108">
        <v>3.6359881387997388E-3</v>
      </c>
      <c r="M1489" s="109">
        <v>5.70889751303502E-3</v>
      </c>
      <c r="N1489" s="102">
        <v>1.8978491916857566E-2</v>
      </c>
      <c r="O1489" s="108">
        <v>8.2099817576677635E-3</v>
      </c>
      <c r="P1489" s="109">
        <v>1.0924554561621365E-2</v>
      </c>
      <c r="Q1489" s="102">
        <v>7.653624580366733E-2</v>
      </c>
      <c r="R1489" s="108">
        <v>4.3767609153127695E-3</v>
      </c>
      <c r="S1489" s="109">
        <v>5.5978556396397115E-3</v>
      </c>
      <c r="T1489" s="102">
        <v>3.0270084978744993E-3</v>
      </c>
      <c r="U1489" s="108">
        <v>1.563567645447523E-3</v>
      </c>
      <c r="V1489" s="109">
        <v>1.4778921019860871E-3</v>
      </c>
      <c r="W1489" s="102">
        <v>4.8896633733219825E-3</v>
      </c>
      <c r="X1489" s="108">
        <v>1.0638293934409417E-4</v>
      </c>
      <c r="Y1489" s="109">
        <v>9.9523263371405416E-5</v>
      </c>
      <c r="Z1489" s="102">
        <v>7.0557932595310556E-4</v>
      </c>
      <c r="AA1489" s="108">
        <v>3.8223346209621989E-3</v>
      </c>
      <c r="AB1489" s="109">
        <v>3.7015017718212005E-3</v>
      </c>
      <c r="AC1489" s="102">
        <v>9.1019704276305391E-4</v>
      </c>
      <c r="AD1489" s="108">
        <v>6.4924782115769884E-4</v>
      </c>
      <c r="AE1489" s="109">
        <v>5.7060913264396127E-4</v>
      </c>
      <c r="AF1489" s="102">
        <v>5.6446360557292235E-5</v>
      </c>
      <c r="AG1489" s="108">
        <v>9.788254553043513E-4</v>
      </c>
      <c r="AH1489" s="109">
        <v>9.8543185193596225E-4</v>
      </c>
      <c r="AI1489" s="102">
        <v>1.5339300406533689E-2</v>
      </c>
      <c r="AJ1489" s="108">
        <v>0</v>
      </c>
      <c r="AK1489" s="109">
        <v>0</v>
      </c>
      <c r="AL1489" s="104">
        <v>6.3929794885125204E-3</v>
      </c>
    </row>
    <row r="1490" spans="1:38" x14ac:dyDescent="0.25">
      <c r="A1490" s="71">
        <v>2012</v>
      </c>
      <c r="B1490" s="72">
        <v>5</v>
      </c>
      <c r="C1490" s="108">
        <v>2.8389287594872488</v>
      </c>
      <c r="D1490" s="109">
        <v>3.4162204546246326</v>
      </c>
      <c r="E1490" s="102">
        <v>0.43877605228901972</v>
      </c>
      <c r="F1490" s="108">
        <v>8.0965380023478112E-2</v>
      </c>
      <c r="G1490" s="109">
        <v>7.6591745919210821E-2</v>
      </c>
      <c r="H1490" s="102">
        <v>7.2305155693672893E-2</v>
      </c>
      <c r="I1490" s="108">
        <v>8.6071084784917873E-2</v>
      </c>
      <c r="J1490" s="109">
        <v>0.12093635299681819</v>
      </c>
      <c r="K1490" s="102">
        <v>1.0997237994389748</v>
      </c>
      <c r="L1490" s="108">
        <v>3.6083088527581143E-3</v>
      </c>
      <c r="M1490" s="109">
        <v>5.6737173085268516E-3</v>
      </c>
      <c r="N1490" s="102">
        <v>1.899116733087456E-2</v>
      </c>
      <c r="O1490" s="108">
        <v>7.0528281745150584E-3</v>
      </c>
      <c r="P1490" s="109">
        <v>9.2484148924473382E-3</v>
      </c>
      <c r="Q1490" s="102">
        <v>7.7926447155455325E-2</v>
      </c>
      <c r="R1490" s="108">
        <v>4.4294392906799847E-3</v>
      </c>
      <c r="S1490" s="109">
        <v>5.6809601926168509E-3</v>
      </c>
      <c r="T1490" s="102">
        <v>3.0534495718974024E-3</v>
      </c>
      <c r="U1490" s="108">
        <v>1.5315798694579912E-3</v>
      </c>
      <c r="V1490" s="109">
        <v>1.4825807030038479E-3</v>
      </c>
      <c r="W1490" s="102">
        <v>4.9784721559136824E-3</v>
      </c>
      <c r="X1490" s="108">
        <v>1.0313459936420248E-4</v>
      </c>
      <c r="Y1490" s="109">
        <v>9.5196405279237593E-5</v>
      </c>
      <c r="Z1490" s="102">
        <v>7.1839502267935366E-4</v>
      </c>
      <c r="AA1490" s="108">
        <v>3.4465583278934461E-3</v>
      </c>
      <c r="AB1490" s="109">
        <v>3.260833426279649E-3</v>
      </c>
      <c r="AC1490" s="102">
        <v>9.2672912135379447E-4</v>
      </c>
      <c r="AD1490" s="108">
        <v>6.1680900412882809E-4</v>
      </c>
      <c r="AE1490" s="109">
        <v>5.4188297781553117E-4</v>
      </c>
      <c r="AF1490" s="102">
        <v>5.747158127349063E-5</v>
      </c>
      <c r="AG1490" s="108">
        <v>9.241814637414807E-4</v>
      </c>
      <c r="AH1490" s="109">
        <v>9.0154501102684384E-4</v>
      </c>
      <c r="AI1490" s="102">
        <v>1.5617915594301743E-2</v>
      </c>
      <c r="AJ1490" s="108">
        <v>0</v>
      </c>
      <c r="AK1490" s="109">
        <v>0</v>
      </c>
      <c r="AL1490" s="104">
        <v>6.42106536055502E-3</v>
      </c>
    </row>
    <row r="1491" spans="1:38" x14ac:dyDescent="0.25">
      <c r="A1491" s="71">
        <v>2012</v>
      </c>
      <c r="B1491" s="72">
        <v>6</v>
      </c>
      <c r="C1491" s="108">
        <v>3.3818522604342722</v>
      </c>
      <c r="D1491" s="109">
        <v>4.0473030878665099</v>
      </c>
      <c r="E1491" s="102">
        <v>0.44246859261263227</v>
      </c>
      <c r="F1491" s="108">
        <v>9.9075634001438054E-2</v>
      </c>
      <c r="G1491" s="109">
        <v>9.5300480334717649E-2</v>
      </c>
      <c r="H1491" s="102">
        <v>7.3713737740852034E-2</v>
      </c>
      <c r="I1491" s="108">
        <v>0.10572291509569895</v>
      </c>
      <c r="J1491" s="109">
        <v>0.14988042867052107</v>
      </c>
      <c r="K1491" s="102">
        <v>1.1071857189291214</v>
      </c>
      <c r="L1491" s="108">
        <v>4.2582447703276242E-3</v>
      </c>
      <c r="M1491" s="109">
        <v>6.3919971233271375E-3</v>
      </c>
      <c r="N1491" s="102">
        <v>1.9005043602844232E-2</v>
      </c>
      <c r="O1491" s="108">
        <v>8.1339291579238578E-3</v>
      </c>
      <c r="P1491" s="109">
        <v>1.0629365111141941E-2</v>
      </c>
      <c r="Q1491" s="102">
        <v>7.9444565125561833E-2</v>
      </c>
      <c r="R1491" s="108">
        <v>4.5138284541694877E-3</v>
      </c>
      <c r="S1491" s="109">
        <v>5.8103152002205146E-3</v>
      </c>
      <c r="T1491" s="102">
        <v>3.0823219882324835E-3</v>
      </c>
      <c r="U1491" s="108">
        <v>1.888884861491232E-3</v>
      </c>
      <c r="V1491" s="109">
        <v>1.8946013562504882E-3</v>
      </c>
      <c r="W1491" s="102">
        <v>5.0754675720914629E-3</v>
      </c>
      <c r="X1491" s="108">
        <v>1.2643004134909024E-4</v>
      </c>
      <c r="Y1491" s="109">
        <v>1.1834336919540632E-4</v>
      </c>
      <c r="Z1491" s="102">
        <v>7.3239032961069722E-4</v>
      </c>
      <c r="AA1491" s="108">
        <v>4.2166596546310831E-3</v>
      </c>
      <c r="AB1491" s="109">
        <v>4.0490386477021398E-3</v>
      </c>
      <c r="AC1491" s="102">
        <v>9.4478394595454054E-4</v>
      </c>
      <c r="AD1491" s="108">
        <v>7.4412928805177368E-4</v>
      </c>
      <c r="AE1491" s="109">
        <v>6.5591174080506921E-4</v>
      </c>
      <c r="AF1491" s="102">
        <v>5.8591216086122156E-5</v>
      </c>
      <c r="AG1491" s="108">
        <v>1.1450501596335331E-3</v>
      </c>
      <c r="AH1491" s="109">
        <v>1.1430609586163859E-3</v>
      </c>
      <c r="AI1491" s="102">
        <v>1.5922164113979422E-2</v>
      </c>
      <c r="AJ1491" s="108">
        <v>0</v>
      </c>
      <c r="AK1491" s="109">
        <v>0</v>
      </c>
      <c r="AL1491" s="104">
        <v>7.1898052684395003E-3</v>
      </c>
    </row>
    <row r="1492" spans="1:38" x14ac:dyDescent="0.25">
      <c r="A1492" s="71">
        <v>2012</v>
      </c>
      <c r="B1492" s="72">
        <v>7</v>
      </c>
      <c r="C1492" s="108">
        <v>3.4148810857722469</v>
      </c>
      <c r="D1492" s="109">
        <v>4.0809397427584857</v>
      </c>
      <c r="E1492" s="102">
        <v>0.44644748553979741</v>
      </c>
      <c r="F1492" s="108">
        <v>0.10190570309664687</v>
      </c>
      <c r="G1492" s="109">
        <v>9.8200907767053341E-2</v>
      </c>
      <c r="H1492" s="102">
        <v>7.5231312663390601E-2</v>
      </c>
      <c r="I1492" s="108">
        <v>0.10734718043760412</v>
      </c>
      <c r="J1492" s="109">
        <v>0.1516764811240133</v>
      </c>
      <c r="K1492" s="102">
        <v>1.1152224148516938</v>
      </c>
      <c r="L1492" s="108">
        <v>4.2981189714060963E-3</v>
      </c>
      <c r="M1492" s="109">
        <v>6.4617210734995998E-3</v>
      </c>
      <c r="N1492" s="102">
        <v>1.9019937461075501E-2</v>
      </c>
      <c r="O1492" s="108">
        <v>8.324665577732147E-3</v>
      </c>
      <c r="P1492" s="109">
        <v>1.0920182582317599E-2</v>
      </c>
      <c r="Q1492" s="102">
        <v>8.1080172506018788E-2</v>
      </c>
      <c r="R1492" s="108">
        <v>4.6192521449488124E-3</v>
      </c>
      <c r="S1492" s="109">
        <v>5.9720541951401541E-3</v>
      </c>
      <c r="T1492" s="102">
        <v>3.113430438134451E-3</v>
      </c>
      <c r="U1492" s="108">
        <v>1.9771524793433799E-3</v>
      </c>
      <c r="V1492" s="109">
        <v>2.0370028673502953E-3</v>
      </c>
      <c r="W1492" s="102">
        <v>5.1799560241871925E-3</v>
      </c>
      <c r="X1492" s="108">
        <v>1.3019852078149902E-4</v>
      </c>
      <c r="Y1492" s="109">
        <v>1.2224807854811982E-4</v>
      </c>
      <c r="Z1492" s="102">
        <v>7.4746814198777705E-4</v>
      </c>
      <c r="AA1492" s="108">
        <v>4.3304278844608886E-3</v>
      </c>
      <c r="AB1492" s="109">
        <v>4.1559859767233585E-3</v>
      </c>
      <c r="AC1492" s="102">
        <v>9.6423512509205848E-4</v>
      </c>
      <c r="AD1492" s="108">
        <v>7.6567671150011454E-4</v>
      </c>
      <c r="AE1492" s="109">
        <v>6.7539075348113523E-4</v>
      </c>
      <c r="AF1492" s="102">
        <v>5.9797528823501553E-5</v>
      </c>
      <c r="AG1492" s="108">
        <v>1.1771955441107545E-3</v>
      </c>
      <c r="AH1492" s="109">
        <v>1.1782143020448233E-3</v>
      </c>
      <c r="AI1492" s="102">
        <v>1.6249985943347877E-2</v>
      </c>
      <c r="AJ1492" s="108">
        <v>0</v>
      </c>
      <c r="AK1492" s="109">
        <v>0</v>
      </c>
      <c r="AL1492" s="104">
        <v>7.2286864862633297E-3</v>
      </c>
    </row>
    <row r="1493" spans="1:38" x14ac:dyDescent="0.25">
      <c r="A1493" s="71">
        <v>2012</v>
      </c>
      <c r="B1493" s="72">
        <v>8</v>
      </c>
      <c r="C1493" s="108">
        <v>3.7061947270634201</v>
      </c>
      <c r="D1493" s="109">
        <v>4.3936672525663765</v>
      </c>
      <c r="E1493" s="102">
        <v>0.45008459380713567</v>
      </c>
      <c r="F1493" s="108">
        <v>0.12253281265767496</v>
      </c>
      <c r="G1493" s="109">
        <v>0.11983086117741795</v>
      </c>
      <c r="H1493" s="102">
        <v>7.6850639882546146E-2</v>
      </c>
      <c r="I1493" s="108">
        <v>0.1330490902227128</v>
      </c>
      <c r="J1493" s="109">
        <v>0.18920813531170663</v>
      </c>
      <c r="K1493" s="102">
        <v>1.1229126758655723</v>
      </c>
      <c r="L1493" s="108">
        <v>5.0829905553996741E-3</v>
      </c>
      <c r="M1493" s="109">
        <v>7.3022434401238609E-3</v>
      </c>
      <c r="N1493" s="102">
        <v>1.9036066687973911E-2</v>
      </c>
      <c r="O1493" s="108">
        <v>9.1012390267593592E-3</v>
      </c>
      <c r="P1493" s="109">
        <v>1.2054032591203875E-2</v>
      </c>
      <c r="Q1493" s="102">
        <v>8.28252406798521E-2</v>
      </c>
      <c r="R1493" s="108">
        <v>4.725816724551286E-3</v>
      </c>
      <c r="S1493" s="109">
        <v>6.139044925829589E-3</v>
      </c>
      <c r="T1493" s="102">
        <v>3.1469708156841411E-3</v>
      </c>
      <c r="U1493" s="108">
        <v>2.3906623808125694E-3</v>
      </c>
      <c r="V1493" s="109">
        <v>2.526123515284401E-3</v>
      </c>
      <c r="W1493" s="102">
        <v>5.2914457984575176E-3</v>
      </c>
      <c r="X1493" s="108">
        <v>1.564014060202867E-4</v>
      </c>
      <c r="Y1493" s="109">
        <v>1.48669021858391E-4</v>
      </c>
      <c r="Z1493" s="102">
        <v>7.6355625300340358E-4</v>
      </c>
      <c r="AA1493" s="108">
        <v>5.2070772615013883E-3</v>
      </c>
      <c r="AB1493" s="109">
        <v>5.06625758905905E-3</v>
      </c>
      <c r="AC1493" s="102">
        <v>9.8498825495022479E-4</v>
      </c>
      <c r="AD1493" s="108">
        <v>9.0745588057190027E-4</v>
      </c>
      <c r="AE1493" s="109">
        <v>8.0277629489674662E-4</v>
      </c>
      <c r="AF1493" s="102">
        <v>6.1084482191889878E-5</v>
      </c>
      <c r="AG1493" s="108">
        <v>1.426584928730184E-3</v>
      </c>
      <c r="AH1493" s="109">
        <v>1.4570872804747107E-3</v>
      </c>
      <c r="AI1493" s="102">
        <v>1.6599712327721925E-2</v>
      </c>
      <c r="AJ1493" s="108">
        <v>0</v>
      </c>
      <c r="AK1493" s="109">
        <v>0</v>
      </c>
      <c r="AL1493" s="104">
        <v>8.1052564956339401E-3</v>
      </c>
    </row>
    <row r="1494" spans="1:38" x14ac:dyDescent="0.25">
      <c r="A1494" s="71">
        <v>2012</v>
      </c>
      <c r="B1494" s="72">
        <v>9</v>
      </c>
      <c r="C1494" s="108">
        <v>3.7457930528489118</v>
      </c>
      <c r="D1494" s="109">
        <v>4.4347205087275041</v>
      </c>
      <c r="E1494" s="102">
        <v>0.45469890449113809</v>
      </c>
      <c r="F1494" s="108">
        <v>0.12632355513000162</v>
      </c>
      <c r="G1494" s="109">
        <v>0.12380334050822062</v>
      </c>
      <c r="H1494" s="102">
        <v>7.8610417611669411E-2</v>
      </c>
      <c r="I1494" s="108">
        <v>0.13530937097341528</v>
      </c>
      <c r="J1494" s="109">
        <v>0.19178386197659436</v>
      </c>
      <c r="K1494" s="102">
        <v>1.1322331043530856</v>
      </c>
      <c r="L1494" s="108">
        <v>5.1378051453768031E-3</v>
      </c>
      <c r="M1494" s="109">
        <v>7.3953646612070845E-3</v>
      </c>
      <c r="N1494" s="102">
        <v>1.9053398919085009E-2</v>
      </c>
      <c r="O1494" s="108">
        <v>9.3300221717437428E-3</v>
      </c>
      <c r="P1494" s="109">
        <v>1.2407406856231267E-2</v>
      </c>
      <c r="Q1494" s="102">
        <v>8.4721926724562954E-2</v>
      </c>
      <c r="R1494" s="108">
        <v>4.8483160713487308E-3</v>
      </c>
      <c r="S1494" s="109">
        <v>6.3311531515114917E-3</v>
      </c>
      <c r="T1494" s="102">
        <v>3.1830456886518992E-3</v>
      </c>
      <c r="U1494" s="108">
        <v>2.5169500506396414E-3</v>
      </c>
      <c r="V1494" s="109">
        <v>2.7293446372078207E-3</v>
      </c>
      <c r="W1494" s="102">
        <v>5.4126167965369782E-3</v>
      </c>
      <c r="X1494" s="108">
        <v>1.6150360334898846E-4</v>
      </c>
      <c r="Y1494" s="109">
        <v>1.5407241572323933E-4</v>
      </c>
      <c r="Z1494" s="102">
        <v>7.810418515497166E-4</v>
      </c>
      <c r="AA1494" s="108">
        <v>5.3574957741554996E-3</v>
      </c>
      <c r="AB1494" s="109">
        <v>5.2107490988242402E-3</v>
      </c>
      <c r="AC1494" s="102">
        <v>1.007544396663325E-3</v>
      </c>
      <c r="AD1494" s="108">
        <v>9.3569277801403765E-4</v>
      </c>
      <c r="AE1494" s="109">
        <v>8.2886922306605725E-4</v>
      </c>
      <c r="AF1494" s="102">
        <v>6.2483327045912234E-5</v>
      </c>
      <c r="AG1494" s="108">
        <v>1.4701273363126948E-3</v>
      </c>
      <c r="AH1494" s="109">
        <v>1.5058766846100823E-3</v>
      </c>
      <c r="AI1494" s="102">
        <v>1.6979843627249611E-2</v>
      </c>
      <c r="AJ1494" s="108">
        <v>0</v>
      </c>
      <c r="AK1494" s="109">
        <v>0</v>
      </c>
      <c r="AL1494" s="104">
        <v>8.1577955399432193E-3</v>
      </c>
    </row>
    <row r="1495" spans="1:38" x14ac:dyDescent="0.25">
      <c r="A1495" s="71">
        <v>2012</v>
      </c>
      <c r="B1495" s="72">
        <v>10</v>
      </c>
      <c r="C1495" s="108">
        <v>4.6193087214494808</v>
      </c>
      <c r="D1495" s="109">
        <v>5.4825323060002056</v>
      </c>
      <c r="E1495" s="102">
        <v>0.45969226784546491</v>
      </c>
      <c r="F1495" s="108">
        <v>0.15851614304632153</v>
      </c>
      <c r="G1495" s="109">
        <v>0.15453882115249168</v>
      </c>
      <c r="H1495" s="102">
        <v>8.0514961195319479E-2</v>
      </c>
      <c r="I1495" s="108">
        <v>0.15733496927858395</v>
      </c>
      <c r="J1495" s="109">
        <v>0.22345590283264194</v>
      </c>
      <c r="K1495" s="102">
        <v>1.1423205390046678</v>
      </c>
      <c r="L1495" s="108">
        <v>6.8545491606093831E-3</v>
      </c>
      <c r="M1495" s="109">
        <v>9.1065424778353134E-3</v>
      </c>
      <c r="N1495" s="102">
        <v>1.9072156056901924E-2</v>
      </c>
      <c r="O1495" s="108">
        <v>9.1020123312882985E-3</v>
      </c>
      <c r="P1495" s="109">
        <v>1.2088450609596067E-2</v>
      </c>
      <c r="Q1495" s="102">
        <v>8.6774637500548923E-2</v>
      </c>
      <c r="R1495" s="108">
        <v>4.9781910138473702E-3</v>
      </c>
      <c r="S1495" s="109">
        <v>6.5380410503073612E-3</v>
      </c>
      <c r="T1495" s="102">
        <v>3.2220898863335604E-3</v>
      </c>
      <c r="U1495" s="108">
        <v>3.1996744824874328E-3</v>
      </c>
      <c r="V1495" s="109">
        <v>3.5343826379708879E-3</v>
      </c>
      <c r="W1495" s="102">
        <v>5.5437565713966951E-3</v>
      </c>
      <c r="X1495" s="108">
        <v>2.0232160846163737E-4</v>
      </c>
      <c r="Y1495" s="109">
        <v>1.9157904033627503E-4</v>
      </c>
      <c r="Z1495" s="102">
        <v>7.9996571723084484E-4</v>
      </c>
      <c r="AA1495" s="108">
        <v>6.7188349537034512E-3</v>
      </c>
      <c r="AB1495" s="109">
        <v>6.4827441199992826E-3</v>
      </c>
      <c r="AC1495" s="102">
        <v>1.0319542790186492E-3</v>
      </c>
      <c r="AD1495" s="108">
        <v>1.1525301373915375E-3</v>
      </c>
      <c r="AE1495" s="109">
        <v>1.0014966381864845E-3</v>
      </c>
      <c r="AF1495" s="102">
        <v>6.3997256214149144E-5</v>
      </c>
      <c r="AG1495" s="108">
        <v>1.8631068991377723E-3</v>
      </c>
      <c r="AH1495" s="109">
        <v>1.9101082313039677E-3</v>
      </c>
      <c r="AI1495" s="102">
        <v>1.7391242963944106E-2</v>
      </c>
      <c r="AJ1495" s="108">
        <v>0</v>
      </c>
      <c r="AK1495" s="109">
        <v>0</v>
      </c>
      <c r="AL1495" s="104">
        <v>9.9408382728681192E-3</v>
      </c>
    </row>
    <row r="1496" spans="1:38" x14ac:dyDescent="0.25">
      <c r="A1496" s="71">
        <v>2012</v>
      </c>
      <c r="B1496" s="72">
        <v>11</v>
      </c>
      <c r="C1496" s="108">
        <v>4.6720770991790292</v>
      </c>
      <c r="D1496" s="109">
        <v>5.5387489695279815</v>
      </c>
      <c r="E1496" s="102">
        <v>0.46503588927683759</v>
      </c>
      <c r="F1496" s="108">
        <v>0.1636822242373257</v>
      </c>
      <c r="G1496" s="109">
        <v>0.15993597096244563</v>
      </c>
      <c r="H1496" s="102">
        <v>8.2553128062176073E-2</v>
      </c>
      <c r="I1496" s="108">
        <v>0.160245114229875</v>
      </c>
      <c r="J1496" s="109">
        <v>0.22687556333074479</v>
      </c>
      <c r="K1496" s="102">
        <v>1.153114940728813</v>
      </c>
      <c r="L1496" s="108">
        <v>6.9362682829000027E-3</v>
      </c>
      <c r="M1496" s="109">
        <v>9.2363868771947466E-3</v>
      </c>
      <c r="N1496" s="102">
        <v>1.9092217479490588E-2</v>
      </c>
      <c r="O1496" s="108">
        <v>9.3366253970397998E-3</v>
      </c>
      <c r="P1496" s="109">
        <v>1.2439510078835302E-2</v>
      </c>
      <c r="Q1496" s="102">
        <v>8.8971041750111585E-2</v>
      </c>
      <c r="R1496" s="108">
        <v>5.1191588074837695E-3</v>
      </c>
      <c r="S1496" s="109">
        <v>6.7637881046071508E-3</v>
      </c>
      <c r="T1496" s="102">
        <v>3.2638639958894526E-3</v>
      </c>
      <c r="U1496" s="108">
        <v>3.3433639432209395E-3</v>
      </c>
      <c r="V1496" s="109">
        <v>3.7508563142997766E-3</v>
      </c>
      <c r="W1496" s="102">
        <v>5.6840821044170852E-3</v>
      </c>
      <c r="X1496" s="108">
        <v>2.0922220635053907E-4</v>
      </c>
      <c r="Y1496" s="109">
        <v>1.9882772770785572E-4</v>
      </c>
      <c r="Z1496" s="102">
        <v>8.2021504611554563E-4</v>
      </c>
      <c r="AA1496" s="108">
        <v>6.9297779875129523E-3</v>
      </c>
      <c r="AB1496" s="109">
        <v>6.6909643965187516E-3</v>
      </c>
      <c r="AC1496" s="102">
        <v>1.0580767259783116E-3</v>
      </c>
      <c r="AD1496" s="108">
        <v>1.1929479674926255E-3</v>
      </c>
      <c r="AE1496" s="109">
        <v>1.0403659830044781E-3</v>
      </c>
      <c r="AF1496" s="102">
        <v>6.5617173917441123E-5</v>
      </c>
      <c r="AG1496" s="108">
        <v>1.9206144063532249E-3</v>
      </c>
      <c r="AH1496" s="109">
        <v>1.9727066711025857E-3</v>
      </c>
      <c r="AI1496" s="102">
        <v>1.7831458570182077E-2</v>
      </c>
      <c r="AJ1496" s="108">
        <v>0</v>
      </c>
      <c r="AK1496" s="109">
        <v>0</v>
      </c>
      <c r="AL1496" s="104">
        <v>1.00168976060534E-2</v>
      </c>
    </row>
    <row r="1497" spans="1:38" x14ac:dyDescent="0.25">
      <c r="A1497" s="71">
        <v>2012</v>
      </c>
      <c r="B1497" s="72">
        <v>12</v>
      </c>
      <c r="C1497" s="108">
        <v>4.7280702907807175</v>
      </c>
      <c r="D1497" s="109">
        <v>5.5989015702146094</v>
      </c>
      <c r="E1497" s="102">
        <v>0.47074510420887555</v>
      </c>
      <c r="F1497" s="108">
        <v>0.1691128801686623</v>
      </c>
      <c r="G1497" s="109">
        <v>0.1656648084669457</v>
      </c>
      <c r="H1497" s="102">
        <v>8.473116240531034E-2</v>
      </c>
      <c r="I1497" s="108">
        <v>0.16329119410369836</v>
      </c>
      <c r="J1497" s="109">
        <v>0.23047423737608339</v>
      </c>
      <c r="K1497" s="102">
        <v>1.164660572483784</v>
      </c>
      <c r="L1497" s="108">
        <v>7.0218181010915049E-3</v>
      </c>
      <c r="M1497" s="109">
        <v>9.3737631004685538E-3</v>
      </c>
      <c r="N1497" s="102">
        <v>1.9113624156246005E-2</v>
      </c>
      <c r="O1497" s="108">
        <v>9.5855522332805188E-3</v>
      </c>
      <c r="P1497" s="109">
        <v>1.281716809583397E-2</v>
      </c>
      <c r="Q1497" s="102">
        <v>9.131847562427893E-2</v>
      </c>
      <c r="R1497" s="108">
        <v>5.2673197157060017E-3</v>
      </c>
      <c r="S1497" s="109">
        <v>7.0030278943270406E-3</v>
      </c>
      <c r="T1497" s="102">
        <v>3.3085003387020441E-3</v>
      </c>
      <c r="U1497" s="108">
        <v>3.4953908928374655E-3</v>
      </c>
      <c r="V1497" s="109">
        <v>3.9918310705107747E-3</v>
      </c>
      <c r="W1497" s="102">
        <v>5.8340594089572023E-3</v>
      </c>
      <c r="X1497" s="108">
        <v>2.1646176203098363E-4</v>
      </c>
      <c r="Y1497" s="109">
        <v>2.0652554855817549E-4</v>
      </c>
      <c r="Z1497" s="102">
        <v>8.4185486485943088E-4</v>
      </c>
      <c r="AA1497" s="108">
        <v>7.151672651492573E-3</v>
      </c>
      <c r="AB1497" s="109">
        <v>6.910225408608292E-3</v>
      </c>
      <c r="AC1497" s="102">
        <v>1.0859926638529139E-3</v>
      </c>
      <c r="AD1497" s="108">
        <v>1.2355300854232666E-3</v>
      </c>
      <c r="AE1497" s="109">
        <v>1.0811763880671172E-3</v>
      </c>
      <c r="AF1497" s="102">
        <v>6.7348432482299328E-5</v>
      </c>
      <c r="AG1497" s="108">
        <v>1.9809943316198217E-3</v>
      </c>
      <c r="AH1497" s="109">
        <v>2.0396245932668674E-3</v>
      </c>
      <c r="AI1497" s="102">
        <v>1.830192907981305E-2</v>
      </c>
      <c r="AJ1497" s="108">
        <v>0</v>
      </c>
      <c r="AK1497" s="109">
        <v>0</v>
      </c>
      <c r="AL1497" s="104">
        <v>1.0099302190240401E-2</v>
      </c>
    </row>
    <row r="1498" spans="1:38" x14ac:dyDescent="0.25">
      <c r="A1498" s="71">
        <v>2012</v>
      </c>
      <c r="B1498" s="72">
        <v>13</v>
      </c>
      <c r="C1498" s="108">
        <v>4.7742918459892367</v>
      </c>
      <c r="D1498" s="109">
        <v>5.6457200197397448</v>
      </c>
      <c r="E1498" s="102">
        <v>0.47555933898735891</v>
      </c>
      <c r="F1498" s="108">
        <v>0.17497262245830755</v>
      </c>
      <c r="G1498" s="109">
        <v>0.17183390983426902</v>
      </c>
      <c r="H1498" s="102">
        <v>8.703094199850353E-2</v>
      </c>
      <c r="I1498" s="108">
        <v>0.16649596556029886</v>
      </c>
      <c r="J1498" s="109">
        <v>0.23420462730805086</v>
      </c>
      <c r="K1498" s="102">
        <v>1.175071255634037</v>
      </c>
      <c r="L1498" s="108">
        <v>7.1152817827935524E-3</v>
      </c>
      <c r="M1498" s="109">
        <v>9.5233475057936896E-3</v>
      </c>
      <c r="N1498" s="102">
        <v>1.9136598651054274E-2</v>
      </c>
      <c r="O1498" s="108">
        <v>9.8517878058852967E-3</v>
      </c>
      <c r="P1498" s="109">
        <v>1.3220649519283655E-2</v>
      </c>
      <c r="Q1498" s="102">
        <v>9.3797140817816982E-2</v>
      </c>
      <c r="R1498" s="108">
        <v>5.4272311326595104E-3</v>
      </c>
      <c r="S1498" s="109">
        <v>7.2610075669268456E-3</v>
      </c>
      <c r="T1498" s="102">
        <v>3.3563351818106965E-3</v>
      </c>
      <c r="U1498" s="108">
        <v>3.6749564679097969E-3</v>
      </c>
      <c r="V1498" s="109">
        <v>4.2684193242882636E-3</v>
      </c>
      <c r="W1498" s="102">
        <v>5.9924034525595266E-3</v>
      </c>
      <c r="X1498" s="108">
        <v>2.2435359035981821E-4</v>
      </c>
      <c r="Y1498" s="109">
        <v>2.148927754929262E-4</v>
      </c>
      <c r="Z1498" s="102">
        <v>8.6470424418875244E-4</v>
      </c>
      <c r="AA1498" s="108">
        <v>7.3872392851994017E-3</v>
      </c>
      <c r="AB1498" s="109">
        <v>7.1424167053222021E-3</v>
      </c>
      <c r="AC1498" s="102">
        <v>1.1154704168740088E-3</v>
      </c>
      <c r="AD1498" s="108">
        <v>1.2803408013542892E-3</v>
      </c>
      <c r="AE1498" s="109">
        <v>1.1240335227283556E-3</v>
      </c>
      <c r="AF1498" s="102">
        <v>6.9176377085802053E-5</v>
      </c>
      <c r="AG1498" s="108">
        <v>2.0471212306408812E-3</v>
      </c>
      <c r="AH1498" s="109">
        <v>2.1126746544188916E-3</v>
      </c>
      <c r="AI1498" s="102">
        <v>1.8798681028464645E-2</v>
      </c>
      <c r="AJ1498" s="108">
        <v>0</v>
      </c>
      <c r="AK1498" s="109">
        <v>0</v>
      </c>
      <c r="AL1498" s="104">
        <v>1.0187851254249199E-2</v>
      </c>
    </row>
    <row r="1499" spans="1:38" x14ac:dyDescent="0.25">
      <c r="A1499" s="71">
        <v>2012</v>
      </c>
      <c r="B1499" s="72">
        <v>14</v>
      </c>
      <c r="C1499" s="108">
        <v>4.8365257033526063</v>
      </c>
      <c r="D1499" s="109">
        <v>5.7122406173053006</v>
      </c>
      <c r="E1499" s="102">
        <v>0.48206329417844829</v>
      </c>
      <c r="F1499" s="108">
        <v>0.18129668153167713</v>
      </c>
      <c r="G1499" s="109">
        <v>0.17849484408394642</v>
      </c>
      <c r="H1499" s="102">
        <v>8.9512024988962879E-2</v>
      </c>
      <c r="I1499" s="108">
        <v>0.1700847967532709</v>
      </c>
      <c r="J1499" s="109">
        <v>0.23847242612391795</v>
      </c>
      <c r="K1499" s="102">
        <v>1.1882112992147402</v>
      </c>
      <c r="L1499" s="108">
        <v>7.216307665558982E-3</v>
      </c>
      <c r="M1499" s="109">
        <v>9.6845671780490718E-3</v>
      </c>
      <c r="N1499" s="102">
        <v>1.9161000480002681E-2</v>
      </c>
      <c r="O1499" s="108">
        <v>1.0138907352530827E-2</v>
      </c>
      <c r="P1499" s="109">
        <v>1.3653089372422607E-2</v>
      </c>
      <c r="Q1499" s="102">
        <v>9.6471074035791762E-2</v>
      </c>
      <c r="R1499" s="108">
        <v>5.5990318705756272E-3</v>
      </c>
      <c r="S1499" s="109">
        <v>7.5382047602196266E-3</v>
      </c>
      <c r="T1499" s="102">
        <v>3.4071947624238646E-3</v>
      </c>
      <c r="U1499" s="108">
        <v>3.8742728209869345E-3</v>
      </c>
      <c r="V1499" s="109">
        <v>4.5631772676472141E-3</v>
      </c>
      <c r="W1499" s="102">
        <v>6.1632328589273349E-3</v>
      </c>
      <c r="X1499" s="108">
        <v>2.3290870308181666E-4</v>
      </c>
      <c r="Y1499" s="109">
        <v>2.2394336650820935E-4</v>
      </c>
      <c r="Z1499" s="102">
        <v>8.8935577551989731E-4</v>
      </c>
      <c r="AA1499" s="108">
        <v>7.6396478292070531E-3</v>
      </c>
      <c r="AB1499" s="109">
        <v>7.3933336936178118E-3</v>
      </c>
      <c r="AC1499" s="102">
        <v>1.1472688684140597E-3</v>
      </c>
      <c r="AD1499" s="108">
        <v>1.3278768212382015E-3</v>
      </c>
      <c r="AE1499" s="109">
        <v>1.1698769390040805E-3</v>
      </c>
      <c r="AF1499" s="102">
        <v>7.1148465123626602E-5</v>
      </c>
      <c r="AG1499" s="108">
        <v>2.1191528887005975E-3</v>
      </c>
      <c r="AH1499" s="109">
        <v>2.1918388127076041E-3</v>
      </c>
      <c r="AI1499" s="102">
        <v>1.933457944452233E-2</v>
      </c>
      <c r="AJ1499" s="108">
        <v>0</v>
      </c>
      <c r="AK1499" s="109">
        <v>0</v>
      </c>
      <c r="AL1499" s="104">
        <v>1.02827411800668E-2</v>
      </c>
    </row>
    <row r="1500" spans="1:38" x14ac:dyDescent="0.25">
      <c r="A1500" s="71">
        <v>2012</v>
      </c>
      <c r="B1500" s="72">
        <v>15</v>
      </c>
      <c r="C1500" s="108">
        <v>5.4298243165353401</v>
      </c>
      <c r="D1500" s="109">
        <v>6.8123175250933912</v>
      </c>
      <c r="E1500" s="102">
        <v>0.48892797047064607</v>
      </c>
      <c r="F1500" s="108">
        <v>0.20214299724271509</v>
      </c>
      <c r="G1500" s="109">
        <v>0.20558525927170504</v>
      </c>
      <c r="H1500" s="102">
        <v>9.2130510200503002E-2</v>
      </c>
      <c r="I1500" s="108">
        <v>0.19463452568235501</v>
      </c>
      <c r="J1500" s="109">
        <v>0.27309488558873285</v>
      </c>
      <c r="K1500" s="102">
        <v>1.2020826708183445</v>
      </c>
      <c r="L1500" s="108">
        <v>1.088111421263061E-2</v>
      </c>
      <c r="M1500" s="109">
        <v>1.3015081025561936E-2</v>
      </c>
      <c r="N1500" s="102">
        <v>1.9186764867153389E-2</v>
      </c>
      <c r="O1500" s="108">
        <v>1.048191475475992E-2</v>
      </c>
      <c r="P1500" s="109">
        <v>1.4376108936703345E-2</v>
      </c>
      <c r="Q1500" s="102">
        <v>9.9293120835379112E-2</v>
      </c>
      <c r="R1500" s="108">
        <v>5.7828887505293192E-3</v>
      </c>
      <c r="S1500" s="109">
        <v>7.8332620805931126E-3</v>
      </c>
      <c r="T1500" s="102">
        <v>3.4608700988987867E-3</v>
      </c>
      <c r="U1500" s="108">
        <v>4.3692292571919575E-3</v>
      </c>
      <c r="V1500" s="109">
        <v>5.337502778839885E-3</v>
      </c>
      <c r="W1500" s="102">
        <v>6.3435233206244543E-3</v>
      </c>
      <c r="X1500" s="108">
        <v>2.594791182329844E-4</v>
      </c>
      <c r="Y1500" s="109">
        <v>2.574712690182872E-4</v>
      </c>
      <c r="Z1500" s="102">
        <v>9.1537167619415026E-4</v>
      </c>
      <c r="AA1500" s="108">
        <v>8.5082453063671567E-3</v>
      </c>
      <c r="AB1500" s="109">
        <v>8.4991040733770496E-3</v>
      </c>
      <c r="AC1500" s="102">
        <v>1.1808295041783985E-3</v>
      </c>
      <c r="AD1500" s="108">
        <v>1.4643145575797226E-3</v>
      </c>
      <c r="AE1500" s="109">
        <v>1.3232899374614612E-3</v>
      </c>
      <c r="AF1500" s="102">
        <v>7.3229700310123368E-5</v>
      </c>
      <c r="AG1500" s="108">
        <v>2.3771176318679553E-3</v>
      </c>
      <c r="AH1500" s="109">
        <v>2.5477175628715316E-3</v>
      </c>
      <c r="AI1500" s="102">
        <v>1.9900189009909919E-2</v>
      </c>
      <c r="AJ1500" s="108">
        <v>0</v>
      </c>
      <c r="AK1500" s="109">
        <v>0</v>
      </c>
      <c r="AL1500" s="104">
        <v>1.36522204952223E-2</v>
      </c>
    </row>
    <row r="1501" spans="1:38" x14ac:dyDescent="0.25">
      <c r="A1501" s="71">
        <v>2012</v>
      </c>
      <c r="B1501" s="72">
        <v>16</v>
      </c>
      <c r="C1501" s="108">
        <v>5.5026866114659914</v>
      </c>
      <c r="D1501" s="109">
        <v>6.8924523301371083</v>
      </c>
      <c r="E1501" s="102">
        <v>0.49607384312897679</v>
      </c>
      <c r="F1501" s="108">
        <v>0.20971732164499893</v>
      </c>
      <c r="G1501" s="109">
        <v>0.21358382874276588</v>
      </c>
      <c r="H1501" s="102">
        <v>9.4855926570368801E-2</v>
      </c>
      <c r="I1501" s="108">
        <v>0.19912671710775226</v>
      </c>
      <c r="J1501" s="109">
        <v>0.27836975631276895</v>
      </c>
      <c r="K1501" s="102">
        <v>1.2165164973915144</v>
      </c>
      <c r="L1501" s="108">
        <v>1.1050013648311834E-2</v>
      </c>
      <c r="M1501" s="109">
        <v>1.3250008647461385E-2</v>
      </c>
      <c r="N1501" s="102">
        <v>1.9213572225087374E-2</v>
      </c>
      <c r="O1501" s="108">
        <v>1.0799364190150986E-2</v>
      </c>
      <c r="P1501" s="109">
        <v>1.4843878208802895E-2</v>
      </c>
      <c r="Q1501" s="102">
        <v>0.10223032710111274</v>
      </c>
      <c r="R1501" s="108">
        <v>5.9767816259442275E-3</v>
      </c>
      <c r="S1501" s="109">
        <v>8.1405339499687653E-3</v>
      </c>
      <c r="T1501" s="102">
        <v>3.5167410512348838E-3</v>
      </c>
      <c r="U1501" s="108">
        <v>4.6037736496145482E-3</v>
      </c>
      <c r="V1501" s="109">
        <v>5.6742521243667594E-3</v>
      </c>
      <c r="W1501" s="102">
        <v>6.5311718787129467E-3</v>
      </c>
      <c r="X1501" s="108">
        <v>2.6974613956490522E-4</v>
      </c>
      <c r="Y1501" s="109">
        <v>2.6834737633181331E-4</v>
      </c>
      <c r="Z1501" s="102">
        <v>9.4244977518772059E-4</v>
      </c>
      <c r="AA1501" s="108">
        <v>8.8109875012196363E-3</v>
      </c>
      <c r="AB1501" s="109">
        <v>8.8034076017335268E-3</v>
      </c>
      <c r="AC1501" s="102">
        <v>1.2157626210005728E-3</v>
      </c>
      <c r="AD1501" s="108">
        <v>1.5213357138706132E-3</v>
      </c>
      <c r="AE1501" s="109">
        <v>1.3790582406846496E-3</v>
      </c>
      <c r="AF1501" s="102">
        <v>7.5395943623533674E-5</v>
      </c>
      <c r="AG1501" s="108">
        <v>2.4631750469897239E-3</v>
      </c>
      <c r="AH1501" s="109">
        <v>2.6418038696718622E-3</v>
      </c>
      <c r="AI1501" s="102">
        <v>2.048886108229547E-2</v>
      </c>
      <c r="AJ1501" s="108">
        <v>0</v>
      </c>
      <c r="AK1501" s="109">
        <v>0</v>
      </c>
      <c r="AL1501" s="104">
        <v>1.3791964696618499E-2</v>
      </c>
    </row>
    <row r="1502" spans="1:38" x14ac:dyDescent="0.25">
      <c r="A1502" s="71">
        <v>2012</v>
      </c>
      <c r="B1502" s="72">
        <v>17</v>
      </c>
      <c r="C1502" s="108">
        <v>5.5746414335425083</v>
      </c>
      <c r="D1502" s="109">
        <v>6.9697626763217535</v>
      </c>
      <c r="E1502" s="102">
        <v>0.50347454186227836</v>
      </c>
      <c r="F1502" s="108">
        <v>0.21751178806575797</v>
      </c>
      <c r="G1502" s="109">
        <v>0.22168796700520502</v>
      </c>
      <c r="H1502" s="102">
        <v>9.7678390058450706E-2</v>
      </c>
      <c r="I1502" s="108">
        <v>0.20383445619432985</v>
      </c>
      <c r="J1502" s="109">
        <v>0.28382319614058427</v>
      </c>
      <c r="K1502" s="102">
        <v>1.2314645451856232</v>
      </c>
      <c r="L1502" s="108">
        <v>1.1226562549073232E-2</v>
      </c>
      <c r="M1502" s="109">
        <v>1.3491782126447712E-2</v>
      </c>
      <c r="N1502" s="102">
        <v>1.924141785955984E-2</v>
      </c>
      <c r="O1502" s="108">
        <v>1.112216326260743E-2</v>
      </c>
      <c r="P1502" s="109">
        <v>1.530960708843346E-2</v>
      </c>
      <c r="Q1502" s="102">
        <v>0.10527231520284276</v>
      </c>
      <c r="R1502" s="108">
        <v>6.1804199300750633E-3</v>
      </c>
      <c r="S1502" s="109">
        <v>8.4584930544275919E-3</v>
      </c>
      <c r="T1502" s="102">
        <v>3.5745990530292649E-3</v>
      </c>
      <c r="U1502" s="108">
        <v>4.8358723564673779E-3</v>
      </c>
      <c r="V1502" s="109">
        <v>5.9974013429635945E-3</v>
      </c>
      <c r="W1502" s="102">
        <v>6.7255259272041342E-3</v>
      </c>
      <c r="X1502" s="108">
        <v>2.8031025496712725E-4</v>
      </c>
      <c r="Y1502" s="109">
        <v>2.7936195004132339E-4</v>
      </c>
      <c r="Z1502" s="102">
        <v>9.704937574067685E-4</v>
      </c>
      <c r="AA1502" s="108">
        <v>9.1243701929605413E-3</v>
      </c>
      <c r="AB1502" s="109">
        <v>9.1153322370963723E-3</v>
      </c>
      <c r="AC1502" s="102">
        <v>1.2519364081578991E-3</v>
      </c>
      <c r="AD1502" s="108">
        <v>1.580892308808131E-3</v>
      </c>
      <c r="AE1502" s="109">
        <v>1.4369894885893362E-3</v>
      </c>
      <c r="AF1502" s="102">
        <v>7.7639509309931164E-5</v>
      </c>
      <c r="AG1502" s="108">
        <v>2.551148449702596E-3</v>
      </c>
      <c r="AH1502" s="109">
        <v>2.7357265739979182E-3</v>
      </c>
      <c r="AI1502" s="102">
        <v>2.1098528556116141E-2</v>
      </c>
      <c r="AJ1502" s="108">
        <v>0</v>
      </c>
      <c r="AK1502" s="109">
        <v>0</v>
      </c>
      <c r="AL1502" s="104">
        <v>1.39375503627113E-2</v>
      </c>
    </row>
    <row r="1503" spans="1:38" x14ac:dyDescent="0.25">
      <c r="A1503" s="71">
        <v>2012</v>
      </c>
      <c r="B1503" s="72">
        <v>18</v>
      </c>
      <c r="C1503" s="108">
        <v>5.6477820676503168</v>
      </c>
      <c r="D1503" s="109">
        <v>7.0445788537109548</v>
      </c>
      <c r="E1503" s="102">
        <v>0.51034463290405863</v>
      </c>
      <c r="F1503" s="108">
        <v>0.22574242567747169</v>
      </c>
      <c r="G1503" s="109">
        <v>0.22997809564744062</v>
      </c>
      <c r="H1503" s="102">
        <v>0.10053106214698047</v>
      </c>
      <c r="I1503" s="108">
        <v>0.20865922134346729</v>
      </c>
      <c r="J1503" s="109">
        <v>0.28921234237596183</v>
      </c>
      <c r="K1503" s="102">
        <v>1.2457082615649457</v>
      </c>
      <c r="L1503" s="108">
        <v>1.1409564967686251E-2</v>
      </c>
      <c r="M1503" s="109">
        <v>1.3734913285221188E-2</v>
      </c>
      <c r="N1503" s="102">
        <v>1.9269665083751601E-2</v>
      </c>
      <c r="O1503" s="108">
        <v>1.1462030726599985E-2</v>
      </c>
      <c r="P1503" s="109">
        <v>1.5783358318168211E-2</v>
      </c>
      <c r="Q1503" s="102">
        <v>0.10834689793413151</v>
      </c>
      <c r="R1503" s="108">
        <v>6.3919014640441089E-3</v>
      </c>
      <c r="S1503" s="109">
        <v>8.7788248584044788E-3</v>
      </c>
      <c r="T1503" s="102">
        <v>3.6334001866862304E-3</v>
      </c>
      <c r="U1503" s="108">
        <v>5.0765749728014092E-3</v>
      </c>
      <c r="V1503" s="109">
        <v>6.3171777805467975E-3</v>
      </c>
      <c r="W1503" s="102">
        <v>6.9219311922501916E-3</v>
      </c>
      <c r="X1503" s="108">
        <v>2.9144129185299092E-4</v>
      </c>
      <c r="Y1503" s="109">
        <v>2.9059568969819064E-4</v>
      </c>
      <c r="Z1503" s="102">
        <v>9.988362248980827E-4</v>
      </c>
      <c r="AA1503" s="108">
        <v>9.4561251917198667E-3</v>
      </c>
      <c r="AB1503" s="109">
        <v>9.4364080605599757E-3</v>
      </c>
      <c r="AC1503" s="102">
        <v>1.2885006456324632E-3</v>
      </c>
      <c r="AD1503" s="108">
        <v>1.6437872794684545E-3</v>
      </c>
      <c r="AE1503" s="109">
        <v>1.4964332844736674E-3</v>
      </c>
      <c r="AF1503" s="102">
        <v>7.990695435732543E-5</v>
      </c>
      <c r="AG1503" s="108">
        <v>2.6436892012402105E-3</v>
      </c>
      <c r="AH1503" s="109">
        <v>2.8312274245071633E-3</v>
      </c>
      <c r="AI1503" s="102">
        <v>2.1714701478506113E-2</v>
      </c>
      <c r="AJ1503" s="108">
        <v>0</v>
      </c>
      <c r="AK1503" s="109">
        <v>0</v>
      </c>
      <c r="AL1503" s="104">
        <v>1.4086013491022901E-2</v>
      </c>
    </row>
    <row r="1504" spans="1:38" x14ac:dyDescent="0.25">
      <c r="A1504" s="71">
        <v>2012</v>
      </c>
      <c r="B1504" s="72">
        <v>19</v>
      </c>
      <c r="C1504" s="108">
        <v>5.7443939846345549</v>
      </c>
      <c r="D1504" s="109">
        <v>7.1448957482837026</v>
      </c>
      <c r="E1504" s="102">
        <v>0.51783774026458285</v>
      </c>
      <c r="F1504" s="108">
        <v>0.23427696135073356</v>
      </c>
      <c r="G1504" s="109">
        <v>0.23821576930510971</v>
      </c>
      <c r="H1504" s="102">
        <v>0.10338930427839563</v>
      </c>
      <c r="I1504" s="108">
        <v>0.21356965357484942</v>
      </c>
      <c r="J1504" s="109">
        <v>0.2944126619454806</v>
      </c>
      <c r="K1504" s="102">
        <v>1.2608458555872597</v>
      </c>
      <c r="L1504" s="108">
        <v>1.1591572809074753E-2</v>
      </c>
      <c r="M1504" s="109">
        <v>1.3968301811834578E-2</v>
      </c>
      <c r="N1504" s="102">
        <v>1.9297731253677612E-2</v>
      </c>
      <c r="O1504" s="108">
        <v>1.1817288432299369E-2</v>
      </c>
      <c r="P1504" s="109">
        <v>1.6255541546198855E-2</v>
      </c>
      <c r="Q1504" s="102">
        <v>0.11142731661586848</v>
      </c>
      <c r="R1504" s="108">
        <v>6.6146193161231038E-3</v>
      </c>
      <c r="S1504" s="109">
        <v>9.1021136120241729E-3</v>
      </c>
      <c r="T1504" s="102">
        <v>3.6919895593528094E-3</v>
      </c>
      <c r="U1504" s="108">
        <v>5.1985946970481024E-3</v>
      </c>
      <c r="V1504" s="109">
        <v>6.5096791614842131E-3</v>
      </c>
      <c r="W1504" s="102">
        <v>7.1187313740907658E-3</v>
      </c>
      <c r="X1504" s="108">
        <v>3.0236783063737746E-4</v>
      </c>
      <c r="Y1504" s="109">
        <v>3.0119916386845064E-4</v>
      </c>
      <c r="Z1504" s="102">
        <v>1.0272356673745985E-3</v>
      </c>
      <c r="AA1504" s="108">
        <v>9.8327256619094791E-3</v>
      </c>
      <c r="AB1504" s="109">
        <v>9.7865304622874131E-3</v>
      </c>
      <c r="AC1504" s="102">
        <v>1.3251347527101368E-3</v>
      </c>
      <c r="AD1504" s="108">
        <v>1.7197221380872384E-3</v>
      </c>
      <c r="AE1504" s="109">
        <v>1.5655582482309493E-3</v>
      </c>
      <c r="AF1504" s="102">
        <v>8.2178906447586002E-5</v>
      </c>
      <c r="AG1504" s="108">
        <v>2.7304517572464965E-3</v>
      </c>
      <c r="AH1504" s="109">
        <v>2.9163255097511402E-3</v>
      </c>
      <c r="AI1504" s="102">
        <v>2.2332109372804599E-2</v>
      </c>
      <c r="AJ1504" s="108">
        <v>0</v>
      </c>
      <c r="AK1504" s="109">
        <v>0</v>
      </c>
      <c r="AL1504" s="104">
        <v>1.42348125104616E-2</v>
      </c>
    </row>
    <row r="1505" spans="1:38" x14ac:dyDescent="0.25">
      <c r="A1505" s="71">
        <v>2012</v>
      </c>
      <c r="B1505" s="72">
        <v>20</v>
      </c>
      <c r="C1505" s="108">
        <v>6.3261369301394845</v>
      </c>
      <c r="D1505" s="109">
        <v>8.1634677145214951</v>
      </c>
      <c r="E1505" s="102">
        <v>0.52514526329064659</v>
      </c>
      <c r="F1505" s="108">
        <v>0.26451302315058356</v>
      </c>
      <c r="G1505" s="109">
        <v>0.27315021645655019</v>
      </c>
      <c r="H1505" s="102">
        <v>0.10617676339486366</v>
      </c>
      <c r="I1505" s="108">
        <v>0.23535149583219381</v>
      </c>
      <c r="J1505" s="109">
        <v>0.32352590223553002</v>
      </c>
      <c r="K1505" s="102">
        <v>1.275609324781712</v>
      </c>
      <c r="L1505" s="108">
        <v>1.7510648994898039E-2</v>
      </c>
      <c r="M1505" s="109">
        <v>1.8756286076409993E-2</v>
      </c>
      <c r="N1505" s="102">
        <v>1.9325189170299573E-2</v>
      </c>
      <c r="O1505" s="108">
        <v>1.324871201444143E-2</v>
      </c>
      <c r="P1505" s="109">
        <v>1.8237309409672765E-2</v>
      </c>
      <c r="Q1505" s="102">
        <v>0.1144313083578839</v>
      </c>
      <c r="R1505" s="108">
        <v>6.842109757782649E-3</v>
      </c>
      <c r="S1505" s="109">
        <v>9.4151960738038439E-3</v>
      </c>
      <c r="T1505" s="102">
        <v>3.7491235389434528E-3</v>
      </c>
      <c r="U1505" s="108">
        <v>5.9107241929881524E-3</v>
      </c>
      <c r="V1505" s="109">
        <v>7.4965728889535739E-3</v>
      </c>
      <c r="W1505" s="102">
        <v>7.3106560420082246E-3</v>
      </c>
      <c r="X1505" s="108">
        <v>3.4321845836202494E-4</v>
      </c>
      <c r="Y1505" s="109">
        <v>3.473547909612716E-4</v>
      </c>
      <c r="Z1505" s="102">
        <v>1.0549273728493486E-3</v>
      </c>
      <c r="AA1505" s="108">
        <v>1.1090386219930248E-2</v>
      </c>
      <c r="AB1505" s="109">
        <v>1.1212527515641443E-2</v>
      </c>
      <c r="AC1505" s="102">
        <v>1.3608565236460917E-3</v>
      </c>
      <c r="AD1505" s="108">
        <v>1.9420950209985831E-3</v>
      </c>
      <c r="AE1505" s="109">
        <v>1.7961044872615839E-3</v>
      </c>
      <c r="AF1505" s="102">
        <v>8.4394143636548624E-5</v>
      </c>
      <c r="AG1505" s="108">
        <v>3.1057049235626326E-3</v>
      </c>
      <c r="AH1505" s="109">
        <v>3.368959128141254E-3</v>
      </c>
      <c r="AI1505" s="102">
        <v>2.2934141282196587E-2</v>
      </c>
      <c r="AJ1505" s="108">
        <v>0</v>
      </c>
      <c r="AK1505" s="109">
        <v>0</v>
      </c>
      <c r="AL1505" s="104">
        <v>1.8929294260137099E-2</v>
      </c>
    </row>
    <row r="1506" spans="1:38" x14ac:dyDescent="0.25">
      <c r="A1506" s="71">
        <v>2012</v>
      </c>
      <c r="B1506" s="72">
        <v>21</v>
      </c>
      <c r="C1506" s="108">
        <v>6.4196518685141397</v>
      </c>
      <c r="D1506" s="109">
        <v>8.2485627515081248</v>
      </c>
      <c r="E1506" s="102">
        <v>0.53202131125842711</v>
      </c>
      <c r="F1506" s="108">
        <v>0.27423116813378923</v>
      </c>
      <c r="G1506" s="109">
        <v>0.28151112271312684</v>
      </c>
      <c r="H1506" s="102">
        <v>0.10879900891542141</v>
      </c>
      <c r="I1506" s="108">
        <v>0.24105998619915389</v>
      </c>
      <c r="J1506" s="109">
        <v>0.32899885499307979</v>
      </c>
      <c r="K1506" s="102">
        <v>1.2894983469088821</v>
      </c>
      <c r="L1506" s="108">
        <v>1.7806087780213059E-2</v>
      </c>
      <c r="M1506" s="109">
        <v>1.9049220410958658E-2</v>
      </c>
      <c r="N1506" s="102">
        <v>1.9350996465292151E-2</v>
      </c>
      <c r="O1506" s="108">
        <v>1.3641555052935097E-2</v>
      </c>
      <c r="P1506" s="109">
        <v>1.8687244982734094E-2</v>
      </c>
      <c r="Q1506" s="102">
        <v>0.11725728635155988</v>
      </c>
      <c r="R1506" s="108">
        <v>7.0722867345532989E-3</v>
      </c>
      <c r="S1506" s="109">
        <v>9.7087954088642143E-3</v>
      </c>
      <c r="T1506" s="102">
        <v>3.802880465649076E-3</v>
      </c>
      <c r="U1506" s="108">
        <v>6.1768858109561217E-3</v>
      </c>
      <c r="V1506" s="109">
        <v>7.7646758044372941E-3</v>
      </c>
      <c r="W1506" s="102">
        <v>7.4912110429615217E-3</v>
      </c>
      <c r="X1506" s="108">
        <v>3.5640856855257888E-4</v>
      </c>
      <c r="Y1506" s="109">
        <v>3.5870019458845298E-4</v>
      </c>
      <c r="Z1506" s="102">
        <v>1.0809829627933167E-3</v>
      </c>
      <c r="AA1506" s="108">
        <v>1.1484737740763598E-2</v>
      </c>
      <c r="AB1506" s="109">
        <v>1.1545552161502446E-2</v>
      </c>
      <c r="AC1506" s="102">
        <v>1.3944665291864941E-3</v>
      </c>
      <c r="AD1506" s="108">
        <v>2.0169875759059579E-3</v>
      </c>
      <c r="AE1506" s="109">
        <v>1.858299645488052E-3</v>
      </c>
      <c r="AF1506" s="102">
        <v>8.6478657300153062E-5</v>
      </c>
      <c r="AG1506" s="108">
        <v>3.2150203798937339E-3</v>
      </c>
      <c r="AH1506" s="109">
        <v>3.4636355768457639E-3</v>
      </c>
      <c r="AI1506" s="102">
        <v>2.3500567445636306E-2</v>
      </c>
      <c r="AJ1506" s="108">
        <v>0</v>
      </c>
      <c r="AK1506" s="109">
        <v>0</v>
      </c>
      <c r="AL1506" s="104">
        <v>1.9110855519615201E-2</v>
      </c>
    </row>
    <row r="1507" spans="1:38" x14ac:dyDescent="0.25">
      <c r="A1507" s="71">
        <v>2012</v>
      </c>
      <c r="B1507" s="72">
        <v>22</v>
      </c>
      <c r="C1507" s="108">
        <v>6.5154569127687738</v>
      </c>
      <c r="D1507" s="109">
        <v>8.3262060303727932</v>
      </c>
      <c r="E1507" s="102">
        <v>0.53825550794644261</v>
      </c>
      <c r="F1507" s="108">
        <v>0.28418630867980027</v>
      </c>
      <c r="G1507" s="109">
        <v>0.2891892559590174</v>
      </c>
      <c r="H1507" s="102">
        <v>0.11117718719369234</v>
      </c>
      <c r="I1507" s="108">
        <v>0.24690500704122906</v>
      </c>
      <c r="J1507" s="109">
        <v>0.33403652111009841</v>
      </c>
      <c r="K1507" s="102">
        <v>1.302095201030784</v>
      </c>
      <c r="L1507" s="108">
        <v>1.8108406486913059E-2</v>
      </c>
      <c r="M1507" s="109">
        <v>1.9318258271123708E-2</v>
      </c>
      <c r="N1507" s="102">
        <v>1.9374428846191533E-2</v>
      </c>
      <c r="O1507" s="108">
        <v>1.4043613801422663E-2</v>
      </c>
      <c r="P1507" s="109">
        <v>1.9099306313015971E-2</v>
      </c>
      <c r="Q1507" s="102">
        <v>0.11982055071879373</v>
      </c>
      <c r="R1507" s="108">
        <v>7.3080010720724823E-3</v>
      </c>
      <c r="S1507" s="109">
        <v>9.9783230428754713E-3</v>
      </c>
      <c r="T1507" s="102">
        <v>3.8516280701720042E-3</v>
      </c>
      <c r="U1507" s="108">
        <v>6.4513036799739836E-3</v>
      </c>
      <c r="V1507" s="109">
        <v>8.0125378277161718E-3</v>
      </c>
      <c r="W1507" s="102">
        <v>7.6549634469019459E-3</v>
      </c>
      <c r="X1507" s="108">
        <v>3.6993199897895104E-4</v>
      </c>
      <c r="Y1507" s="109">
        <v>3.6914375382849046E-4</v>
      </c>
      <c r="Z1507" s="102">
        <v>1.1046127000679717E-3</v>
      </c>
      <c r="AA1507" s="108">
        <v>1.1888170329812726E-2</v>
      </c>
      <c r="AB1507" s="109">
        <v>1.1850635435506782E-2</v>
      </c>
      <c r="AC1507" s="102">
        <v>1.42494998245651E-3</v>
      </c>
      <c r="AD1507" s="108">
        <v>2.0935354192224082E-3</v>
      </c>
      <c r="AE1507" s="109">
        <v>1.9151150876022308E-3</v>
      </c>
      <c r="AF1507" s="102">
        <v>8.8369011153940802E-5</v>
      </c>
      <c r="AG1507" s="108">
        <v>3.3271043491408482E-3</v>
      </c>
      <c r="AH1507" s="109">
        <v>3.5508310766845276E-3</v>
      </c>
      <c r="AI1507" s="102">
        <v>2.4014287629074337E-2</v>
      </c>
      <c r="AJ1507" s="108">
        <v>0</v>
      </c>
      <c r="AK1507" s="109">
        <v>0</v>
      </c>
      <c r="AL1507" s="104">
        <v>1.9274975068055599E-2</v>
      </c>
    </row>
    <row r="1508" spans="1:38" x14ac:dyDescent="0.25">
      <c r="A1508" s="71">
        <v>2012</v>
      </c>
      <c r="B1508" s="72">
        <v>23</v>
      </c>
      <c r="C1508" s="108">
        <v>6.608376717901713</v>
      </c>
      <c r="D1508" s="109">
        <v>8.3880783984540201</v>
      </c>
      <c r="E1508" s="102">
        <v>0.5434635663479217</v>
      </c>
      <c r="F1508" s="108">
        <v>0.29399426795328065</v>
      </c>
      <c r="G1508" s="109">
        <v>0.29551656210472388</v>
      </c>
      <c r="H1508" s="102">
        <v>0.1131633158852995</v>
      </c>
      <c r="I1508" s="108">
        <v>0.25270417687953989</v>
      </c>
      <c r="J1508" s="109">
        <v>0.33831617628487937</v>
      </c>
      <c r="K1508" s="102">
        <v>1.3126152656688133</v>
      </c>
      <c r="L1508" s="108">
        <v>1.840719224698216E-2</v>
      </c>
      <c r="M1508" s="109">
        <v>1.9541274531051599E-2</v>
      </c>
      <c r="N1508" s="102">
        <v>1.9393974082858447E-2</v>
      </c>
      <c r="O1508" s="108">
        <v>1.443150139914387E-2</v>
      </c>
      <c r="P1508" s="109">
        <v>1.9419584356272869E-2</v>
      </c>
      <c r="Q1508" s="102">
        <v>0.1219610612747216</v>
      </c>
      <c r="R1508" s="108">
        <v>7.5402420323291176E-3</v>
      </c>
      <c r="S1508" s="109">
        <v>1.0201647586983055E-2</v>
      </c>
      <c r="T1508" s="102">
        <v>3.8923462470238715E-3</v>
      </c>
      <c r="U1508" s="108">
        <v>6.720057606350179E-3</v>
      </c>
      <c r="V1508" s="109">
        <v>8.1719792133523733E-3</v>
      </c>
      <c r="W1508" s="102">
        <v>7.7917165504027257E-3</v>
      </c>
      <c r="X1508" s="108">
        <v>3.8332978916253162E-4</v>
      </c>
      <c r="Y1508" s="109">
        <v>3.7777610375557349E-4</v>
      </c>
      <c r="Z1508" s="102">
        <v>1.1243456441995669E-3</v>
      </c>
      <c r="AA1508" s="108">
        <v>1.2284140604295904E-2</v>
      </c>
      <c r="AB1508" s="109">
        <v>1.2108271148305439E-2</v>
      </c>
      <c r="AC1508" s="102">
        <v>1.4504059030296167E-3</v>
      </c>
      <c r="AD1508" s="108">
        <v>2.1683091682135626E-3</v>
      </c>
      <c r="AE1508" s="109">
        <v>1.9633489842103974E-3</v>
      </c>
      <c r="AF1508" s="102">
        <v>8.9947644473713245E-5</v>
      </c>
      <c r="AG1508" s="108">
        <v>3.4378558966380391E-3</v>
      </c>
      <c r="AH1508" s="109">
        <v>3.6209995082274113E-3</v>
      </c>
      <c r="AI1508" s="102">
        <v>2.4443295689046352E-2</v>
      </c>
      <c r="AJ1508" s="108">
        <v>0</v>
      </c>
      <c r="AK1508" s="109">
        <v>0</v>
      </c>
      <c r="AL1508" s="104">
        <v>1.94118320154433E-2</v>
      </c>
    </row>
    <row r="1509" spans="1:38" x14ac:dyDescent="0.25">
      <c r="A1509" s="71">
        <v>2012</v>
      </c>
      <c r="B1509" s="72">
        <v>24</v>
      </c>
      <c r="C1509" s="108">
        <v>6.6983701379467249</v>
      </c>
      <c r="D1509" s="109">
        <v>8.4335788783622405</v>
      </c>
      <c r="E1509" s="102">
        <v>0.54738319207401909</v>
      </c>
      <c r="F1509" s="108">
        <v>0.30350436479561549</v>
      </c>
      <c r="G1509" s="109">
        <v>0.3002941350485609</v>
      </c>
      <c r="H1509" s="102">
        <v>0.11465843903626746</v>
      </c>
      <c r="I1509" s="108">
        <v>0.25834084980514471</v>
      </c>
      <c r="J1509" s="109">
        <v>0.34164211215378837</v>
      </c>
      <c r="K1509" s="102">
        <v>1.3205348883814696</v>
      </c>
      <c r="L1509" s="108">
        <v>1.86968033214963E-2</v>
      </c>
      <c r="M1509" s="109">
        <v>1.9710450602730967E-2</v>
      </c>
      <c r="N1509" s="102">
        <v>1.9408686115101475E-2</v>
      </c>
      <c r="O1509" s="108">
        <v>1.4802852054345329E-2</v>
      </c>
      <c r="P1509" s="109">
        <v>1.96462552788325E-2</v>
      </c>
      <c r="Q1509" s="102">
        <v>0.12357244937563773</v>
      </c>
      <c r="R1509" s="108">
        <v>7.7655255300643974E-3</v>
      </c>
      <c r="S1509" s="109">
        <v>1.0371355629739114E-2</v>
      </c>
      <c r="T1509" s="102">
        <v>3.9229960404878949E-3</v>
      </c>
      <c r="U1509" s="108">
        <v>6.973303134800525E-3</v>
      </c>
      <c r="V1509" s="109">
        <v>8.2527935688478712E-3</v>
      </c>
      <c r="W1509" s="102">
        <v>7.8946561463744073E-3</v>
      </c>
      <c r="X1509" s="108">
        <v>3.963341026366278E-4</v>
      </c>
      <c r="Y1509" s="109">
        <v>3.8429948772160253E-4</v>
      </c>
      <c r="Z1509" s="102">
        <v>1.1392003368194043E-3</v>
      </c>
      <c r="AA1509" s="108">
        <v>1.2668764205897527E-2</v>
      </c>
      <c r="AB1509" s="109">
        <v>1.2308738817698466E-2</v>
      </c>
      <c r="AC1509" s="102">
        <v>1.4695683810059367E-3</v>
      </c>
      <c r="AD1509" s="108">
        <v>2.2409629591859767E-3</v>
      </c>
      <c r="AE1509" s="109">
        <v>2.0012053958649379E-3</v>
      </c>
      <c r="AF1509" s="102">
        <v>9.1136009624860861E-5</v>
      </c>
      <c r="AG1509" s="108">
        <v>3.5449593239809986E-3</v>
      </c>
      <c r="AH1509" s="109">
        <v>3.6723597072933697E-3</v>
      </c>
      <c r="AI1509" s="102">
        <v>2.4766226890043819E-2</v>
      </c>
      <c r="AJ1509" s="108">
        <v>0</v>
      </c>
      <c r="AK1509" s="109">
        <v>0</v>
      </c>
      <c r="AL1509" s="104">
        <v>1.9514876580013801E-2</v>
      </c>
    </row>
    <row r="1510" spans="1:38" x14ac:dyDescent="0.25">
      <c r="A1510" s="71">
        <v>2012</v>
      </c>
      <c r="B1510" s="72">
        <v>25</v>
      </c>
      <c r="C1510" s="108">
        <v>6.8123211584568235</v>
      </c>
      <c r="D1510" s="109">
        <v>8.5026407944070677</v>
      </c>
      <c r="E1510" s="102">
        <v>0.54974849548078197</v>
      </c>
      <c r="F1510" s="108">
        <v>0.31378609624720155</v>
      </c>
      <c r="G1510" s="109">
        <v>0.30458468105023967</v>
      </c>
      <c r="H1510" s="102">
        <v>0.11556061266364012</v>
      </c>
      <c r="I1510" s="108">
        <v>0.26460617175656209</v>
      </c>
      <c r="J1510" s="109">
        <v>0.3450816757499961</v>
      </c>
      <c r="K1510" s="102">
        <v>1.3253110476213878</v>
      </c>
      <c r="L1510" s="108">
        <v>1.8966854548308348E-2</v>
      </c>
      <c r="M1510" s="109">
        <v>1.9812257963055951E-2</v>
      </c>
      <c r="N1510" s="102">
        <v>1.9417524785681366E-2</v>
      </c>
      <c r="O1510" s="108">
        <v>1.5202054435183628E-2</v>
      </c>
      <c r="P1510" s="109">
        <v>1.9848232060456186E-2</v>
      </c>
      <c r="Q1510" s="102">
        <v>0.12454476804505968</v>
      </c>
      <c r="R1510" s="108">
        <v>7.9751760828261388E-3</v>
      </c>
      <c r="S1510" s="109">
        <v>1.0472535391950193E-2</v>
      </c>
      <c r="T1510" s="102">
        <v>3.9414866775430973E-3</v>
      </c>
      <c r="U1510" s="108">
        <v>7.2454326325578971E-3</v>
      </c>
      <c r="V1510" s="109">
        <v>8.3057642120232793E-3</v>
      </c>
      <c r="W1510" s="102">
        <v>7.9567750193730927E-3</v>
      </c>
      <c r="X1510" s="108">
        <v>4.1024407564986689E-4</v>
      </c>
      <c r="Y1510" s="109">
        <v>3.8997010074243654E-4</v>
      </c>
      <c r="Z1510" s="102">
        <v>1.1481644625952307E-3</v>
      </c>
      <c r="AA1510" s="108">
        <v>1.3085040381034214E-2</v>
      </c>
      <c r="AB1510" s="109">
        <v>1.2491751667823674E-2</v>
      </c>
      <c r="AC1510" s="102">
        <v>1.4811313564148858E-3</v>
      </c>
      <c r="AD1510" s="108">
        <v>2.3182817054457428E-3</v>
      </c>
      <c r="AE1510" s="109">
        <v>2.0336140644920718E-3</v>
      </c>
      <c r="AF1510" s="102">
        <v>9.1853123679755527E-5</v>
      </c>
      <c r="AG1510" s="108">
        <v>3.6589696398297181E-3</v>
      </c>
      <c r="AH1510" s="109">
        <v>3.717315433155587E-3</v>
      </c>
      <c r="AI1510" s="102">
        <v>2.4961106770972744E-2</v>
      </c>
      <c r="AJ1510" s="108">
        <v>0</v>
      </c>
      <c r="AK1510" s="109">
        <v>0</v>
      </c>
      <c r="AL1510" s="104">
        <v>1.9577087575067102E-2</v>
      </c>
    </row>
    <row r="1511" spans="1:38" x14ac:dyDescent="0.25">
      <c r="A1511" s="71">
        <v>2012</v>
      </c>
      <c r="B1511" s="72">
        <v>26</v>
      </c>
      <c r="C1511" s="108">
        <v>6.8872369505277682</v>
      </c>
      <c r="D1511" s="109">
        <v>8.501298494084411</v>
      </c>
      <c r="E1511" s="102">
        <v>0.55018564184638785</v>
      </c>
      <c r="F1511" s="108">
        <v>0.32209215091665211</v>
      </c>
      <c r="G1511" s="109">
        <v>0.30533464840359181</v>
      </c>
      <c r="H1511" s="102">
        <v>0.1157273854141907</v>
      </c>
      <c r="I1511" s="108">
        <v>0.26958018860696836</v>
      </c>
      <c r="J1511" s="109">
        <v>0.34592540466758853</v>
      </c>
      <c r="K1511" s="102">
        <v>1.326194149914695</v>
      </c>
      <c r="L1511" s="108">
        <v>1.9221154254780635E-2</v>
      </c>
      <c r="M1511" s="109">
        <v>1.9844007547236347E-2</v>
      </c>
      <c r="N1511" s="102">
        <v>1.9419180017726793E-2</v>
      </c>
      <c r="O1511" s="108">
        <v>1.5517201665607433E-2</v>
      </c>
      <c r="P1511" s="109">
        <v>1.9844930084881258E-2</v>
      </c>
      <c r="Q1511" s="102">
        <v>0.12472456593827415</v>
      </c>
      <c r="R1511" s="108">
        <v>8.1700287789881962E-3</v>
      </c>
      <c r="S1511" s="109">
        <v>1.0499623118665839E-2</v>
      </c>
      <c r="T1511" s="102">
        <v>3.9448999318617579E-3</v>
      </c>
      <c r="U1511" s="108">
        <v>7.4952246906387372E-3</v>
      </c>
      <c r="V1511" s="109">
        <v>8.2628228913659996E-3</v>
      </c>
      <c r="W1511" s="102">
        <v>7.9682548053306296E-3</v>
      </c>
      <c r="X1511" s="108">
        <v>4.2183712472946568E-4</v>
      </c>
      <c r="Y1511" s="109">
        <v>3.9121930718538813E-4</v>
      </c>
      <c r="Z1511" s="102">
        <v>1.1498206655363114E-3</v>
      </c>
      <c r="AA1511" s="108">
        <v>1.3412452304254146E-2</v>
      </c>
      <c r="AB1511" s="109">
        <v>1.2527905392319386E-2</v>
      </c>
      <c r="AC1511" s="102">
        <v>1.4832692108112681E-3</v>
      </c>
      <c r="AD1511" s="108">
        <v>2.3786477705184765E-3</v>
      </c>
      <c r="AE1511" s="109">
        <v>2.0396125882075487E-3</v>
      </c>
      <c r="AF1511" s="102">
        <v>9.1985674320334238E-5</v>
      </c>
      <c r="AG1511" s="108">
        <v>3.7549383590610463E-3</v>
      </c>
      <c r="AH1511" s="109">
        <v>3.7248595215540674E-3</v>
      </c>
      <c r="AI1511" s="102">
        <v>2.4997108173947954E-2</v>
      </c>
      <c r="AJ1511" s="108">
        <v>0</v>
      </c>
      <c r="AK1511" s="109">
        <v>0</v>
      </c>
      <c r="AL1511" s="104">
        <v>1.95889116529183E-2</v>
      </c>
    </row>
    <row r="1512" spans="1:38" x14ac:dyDescent="0.25">
      <c r="A1512" s="71">
        <v>2012</v>
      </c>
      <c r="B1512" s="72">
        <v>27</v>
      </c>
      <c r="C1512" s="108">
        <v>6.9455032692001435</v>
      </c>
      <c r="D1512" s="109">
        <v>8.4892431688151682</v>
      </c>
      <c r="E1512" s="102">
        <v>0.55019208113113216</v>
      </c>
      <c r="F1512" s="108">
        <v>0.32912890521629729</v>
      </c>
      <c r="G1512" s="109">
        <v>0.30560892357609049</v>
      </c>
      <c r="H1512" s="102">
        <v>0.1157299099563301</v>
      </c>
      <c r="I1512" s="108">
        <v>0.27382712964271538</v>
      </c>
      <c r="J1512" s="109">
        <v>0.34642701380498936</v>
      </c>
      <c r="K1512" s="102">
        <v>1.3262065234215576</v>
      </c>
      <c r="L1512" s="108">
        <v>1.9438466305575271E-2</v>
      </c>
      <c r="M1512" s="109">
        <v>1.9860677883576851E-2</v>
      </c>
      <c r="N1512" s="102">
        <v>1.9419201968258734E-2</v>
      </c>
      <c r="O1512" s="108">
        <v>1.5789620982484456E-2</v>
      </c>
      <c r="P1512" s="109">
        <v>1.9838115516767434E-2</v>
      </c>
      <c r="Q1512" s="102">
        <v>0.12472714117725084</v>
      </c>
      <c r="R1512" s="108">
        <v>8.3332909363027802E-3</v>
      </c>
      <c r="S1512" s="109">
        <v>1.0506304561633664E-2</v>
      </c>
      <c r="T1512" s="102">
        <v>3.9449509223736853E-3</v>
      </c>
      <c r="U1512" s="108">
        <v>7.7866884959590177E-3</v>
      </c>
      <c r="V1512" s="109">
        <v>8.3268322166828723E-3</v>
      </c>
      <c r="W1512" s="102">
        <v>7.9684311727103926E-3</v>
      </c>
      <c r="X1512" s="108">
        <v>4.3196184856936535E-4</v>
      </c>
      <c r="Y1512" s="109">
        <v>3.9209582638703554E-4</v>
      </c>
      <c r="Z1512" s="102">
        <v>1.1498448147090033E-3</v>
      </c>
      <c r="AA1512" s="108">
        <v>1.3670463654961329E-2</v>
      </c>
      <c r="AB1512" s="109">
        <v>1.2519829135437472E-2</v>
      </c>
      <c r="AC1512" s="102">
        <v>1.4833008518437274E-3</v>
      </c>
      <c r="AD1512" s="108">
        <v>2.4235553539329047E-3</v>
      </c>
      <c r="AE1512" s="109">
        <v>2.0345915374866976E-3</v>
      </c>
      <c r="AF1512" s="102">
        <v>9.1987536667925091E-5</v>
      </c>
      <c r="AG1512" s="108">
        <v>3.8413392327793219E-3</v>
      </c>
      <c r="AH1512" s="109">
        <v>3.7343318254328063E-3</v>
      </c>
      <c r="AI1512" s="102">
        <v>2.4997649126857001E-2</v>
      </c>
      <c r="AJ1512" s="108">
        <v>0</v>
      </c>
      <c r="AK1512" s="109">
        <v>0</v>
      </c>
      <c r="AL1512" s="104">
        <v>1.9588913668109099E-2</v>
      </c>
    </row>
    <row r="1513" spans="1:38" x14ac:dyDescent="0.25">
      <c r="A1513" s="71">
        <v>2012</v>
      </c>
      <c r="B1513" s="72">
        <v>28</v>
      </c>
      <c r="C1513" s="108">
        <v>6.9867415105583799</v>
      </c>
      <c r="D1513" s="109">
        <v>8.4763404015504964</v>
      </c>
      <c r="E1513" s="102">
        <v>0.55021892468611533</v>
      </c>
      <c r="F1513" s="108">
        <v>0.33467581523162598</v>
      </c>
      <c r="G1513" s="109">
        <v>0.3060232248235974</v>
      </c>
      <c r="H1513" s="102">
        <v>0.11573991282845073</v>
      </c>
      <c r="I1513" s="108">
        <v>0.27723347179836344</v>
      </c>
      <c r="J1513" s="109">
        <v>0.34706828471794343</v>
      </c>
      <c r="K1513" s="102">
        <v>1.3262607114041627</v>
      </c>
      <c r="L1513" s="108">
        <v>1.9612066102409148E-2</v>
      </c>
      <c r="M1513" s="109">
        <v>1.9883258595270209E-2</v>
      </c>
      <c r="N1513" s="102">
        <v>1.9419295894062112E-2</v>
      </c>
      <c r="O1513" s="108">
        <v>1.5999121260482668E-2</v>
      </c>
      <c r="P1513" s="109">
        <v>1.9835369294550768E-2</v>
      </c>
      <c r="Q1513" s="102">
        <v>0.12473807693575641</v>
      </c>
      <c r="R1513" s="108">
        <v>8.460707961569492E-3</v>
      </c>
      <c r="S1513" s="109">
        <v>1.0517382915975947E-2</v>
      </c>
      <c r="T1513" s="102">
        <v>3.9451618799598142E-3</v>
      </c>
      <c r="U1513" s="108">
        <v>8.0651261997045833E-3</v>
      </c>
      <c r="V1513" s="109">
        <v>8.4048295019493405E-3</v>
      </c>
      <c r="W1513" s="102">
        <v>7.9691339770777293E-3</v>
      </c>
      <c r="X1513" s="108">
        <v>4.4021995691728125E-4</v>
      </c>
      <c r="Y1513" s="109">
        <v>3.9323847839709252E-4</v>
      </c>
      <c r="Z1513" s="102">
        <v>1.1499450546219013E-3</v>
      </c>
      <c r="AA1513" s="108">
        <v>1.386038495080328E-2</v>
      </c>
      <c r="AB1513" s="109">
        <v>1.2514139419139949E-2</v>
      </c>
      <c r="AC1513" s="102">
        <v>1.4834312798548473E-3</v>
      </c>
      <c r="AD1513" s="108">
        <v>2.4544098474339627E-3</v>
      </c>
      <c r="AE1513" s="109">
        <v>2.0294500114033266E-3</v>
      </c>
      <c r="AF1513" s="102">
        <v>9.1995655383108612E-5</v>
      </c>
      <c r="AG1513" s="108">
        <v>3.9130302169187768E-3</v>
      </c>
      <c r="AH1513" s="109">
        <v>3.7463632974896466E-3</v>
      </c>
      <c r="AI1513" s="102">
        <v>2.4999806387596576E-2</v>
      </c>
      <c r="AJ1513" s="108">
        <v>0</v>
      </c>
      <c r="AK1513" s="109">
        <v>0</v>
      </c>
      <c r="AL1513" s="104">
        <v>1.9588912516130201E-2</v>
      </c>
    </row>
    <row r="1514" spans="1:38" x14ac:dyDescent="0.25">
      <c r="A1514" s="71">
        <v>2012</v>
      </c>
      <c r="B1514" s="72">
        <v>29</v>
      </c>
      <c r="C1514" s="108">
        <v>7.0229501226337705</v>
      </c>
      <c r="D1514" s="109">
        <v>8.4827601606027638</v>
      </c>
      <c r="E1514" s="102">
        <v>0.55017105992088722</v>
      </c>
      <c r="F1514" s="108">
        <v>0.33789059111463476</v>
      </c>
      <c r="G1514" s="109">
        <v>0.30616532969105897</v>
      </c>
      <c r="H1514" s="102">
        <v>0.11572117031666221</v>
      </c>
      <c r="I1514" s="108">
        <v>0.27905775311279385</v>
      </c>
      <c r="J1514" s="109">
        <v>0.34708069477899584</v>
      </c>
      <c r="K1514" s="102">
        <v>1.3261477948777929</v>
      </c>
      <c r="L1514" s="108">
        <v>1.9705756229935058E-2</v>
      </c>
      <c r="M1514" s="109">
        <v>1.9885890453133326E-2</v>
      </c>
      <c r="N1514" s="102">
        <v>1.941915170037891E-2</v>
      </c>
      <c r="O1514" s="108">
        <v>1.6130979257278053E-2</v>
      </c>
      <c r="P1514" s="109">
        <v>1.9845207313894192E-2</v>
      </c>
      <c r="Q1514" s="102">
        <v>0.12471786246052259</v>
      </c>
      <c r="R1514" s="108">
        <v>8.537906213992176E-3</v>
      </c>
      <c r="S1514" s="109">
        <v>1.0523891249432926E-2</v>
      </c>
      <c r="T1514" s="102">
        <v>3.9447959467178067E-3</v>
      </c>
      <c r="U1514" s="108">
        <v>8.1008867620156657E-3</v>
      </c>
      <c r="V1514" s="109">
        <v>8.3723813114690467E-3</v>
      </c>
      <c r="W1514" s="102">
        <v>7.9678253629832142E-3</v>
      </c>
      <c r="X1514" s="108">
        <v>4.4432216261280807E-4</v>
      </c>
      <c r="Y1514" s="109">
        <v>3.9325114739798819E-4</v>
      </c>
      <c r="Z1514" s="102">
        <v>1.1497604433169969E-3</v>
      </c>
      <c r="AA1514" s="108">
        <v>1.4004400641661028E-2</v>
      </c>
      <c r="AB1514" s="109">
        <v>1.252934060440348E-2</v>
      </c>
      <c r="AC1514" s="102">
        <v>1.4831889861320038E-3</v>
      </c>
      <c r="AD1514" s="108">
        <v>2.4837464173524618E-3</v>
      </c>
      <c r="AE1514" s="109">
        <v>2.0337351509965708E-3</v>
      </c>
      <c r="AF1514" s="102">
        <v>9.1980579517561973E-5</v>
      </c>
      <c r="AG1514" s="108">
        <v>3.9453573403083995E-3</v>
      </c>
      <c r="AH1514" s="109">
        <v>3.7450311089052952E-3</v>
      </c>
      <c r="AI1514" s="102">
        <v>2.4995759953977001E-2</v>
      </c>
      <c r="AJ1514" s="108">
        <v>0</v>
      </c>
      <c r="AK1514" s="109">
        <v>0</v>
      </c>
      <c r="AL1514" s="104">
        <v>1.9588912583477301E-2</v>
      </c>
    </row>
    <row r="1515" spans="1:38" x14ac:dyDescent="0.25">
      <c r="A1515" s="71">
        <v>2012</v>
      </c>
      <c r="B1515" s="72">
        <v>30</v>
      </c>
      <c r="C1515" s="108">
        <v>7.029296630211368</v>
      </c>
      <c r="D1515" s="109">
        <v>8.4897031081071379</v>
      </c>
      <c r="E1515" s="102">
        <v>0.55015136946041121</v>
      </c>
      <c r="F1515" s="108">
        <v>0.33807723433261722</v>
      </c>
      <c r="G1515" s="109">
        <v>0.30643567726728427</v>
      </c>
      <c r="H1515" s="102">
        <v>0.11571398707187887</v>
      </c>
      <c r="I1515" s="108">
        <v>0.27911766589357306</v>
      </c>
      <c r="J1515" s="109">
        <v>0.34713610699768366</v>
      </c>
      <c r="K1515" s="102">
        <v>1.3260980786610057</v>
      </c>
      <c r="L1515" s="108">
        <v>1.9708875712834421E-2</v>
      </c>
      <c r="M1515" s="109">
        <v>1.9890301962501532E-2</v>
      </c>
      <c r="N1515" s="102">
        <v>1.9418978365056596E-2</v>
      </c>
      <c r="O1515" s="108">
        <v>1.6140476996975604E-2</v>
      </c>
      <c r="P1515" s="109">
        <v>1.9897493975653723E-2</v>
      </c>
      <c r="Q1515" s="102">
        <v>0.12471015161933496</v>
      </c>
      <c r="R1515" s="108">
        <v>8.5436791353072673E-3</v>
      </c>
      <c r="S1515" s="109">
        <v>1.0534372001001161E-2</v>
      </c>
      <c r="T1515" s="102">
        <v>3.944650057402143E-3</v>
      </c>
      <c r="U1515" s="108">
        <v>8.0544568891867657E-3</v>
      </c>
      <c r="V1515" s="109">
        <v>8.3408875850608331E-3</v>
      </c>
      <c r="W1515" s="102">
        <v>7.9673260331029512E-3</v>
      </c>
      <c r="X1515" s="108">
        <v>4.4431792353171476E-4</v>
      </c>
      <c r="Y1515" s="109">
        <v>3.9373275952748972E-4</v>
      </c>
      <c r="Z1515" s="102">
        <v>1.149687583062777E-3</v>
      </c>
      <c r="AA1515" s="108">
        <v>1.4025371815321276E-2</v>
      </c>
      <c r="AB1515" s="109">
        <v>1.2549863575058162E-2</v>
      </c>
      <c r="AC1515" s="102">
        <v>1.4830949768406064E-3</v>
      </c>
      <c r="AD1515" s="108">
        <v>2.4896593152636207E-3</v>
      </c>
      <c r="AE1515" s="109">
        <v>2.0393099224757004E-3</v>
      </c>
      <c r="AF1515" s="102">
        <v>9.1975005777100924E-5</v>
      </c>
      <c r="AG1515" s="108">
        <v>3.9438089169819166E-3</v>
      </c>
      <c r="AH1515" s="109">
        <v>3.7519900846553823E-3</v>
      </c>
      <c r="AI1515" s="102">
        <v>2.4994194865247635E-2</v>
      </c>
      <c r="AJ1515" s="108">
        <v>0</v>
      </c>
      <c r="AK1515" s="109">
        <v>0</v>
      </c>
      <c r="AL1515" s="104">
        <v>1.9588915224112501E-2</v>
      </c>
    </row>
    <row r="1516" spans="1:38" ht="13" x14ac:dyDescent="0.3">
      <c r="A1516" s="71">
        <v>2012</v>
      </c>
      <c r="B1516" s="72">
        <v>31</v>
      </c>
      <c r="C1516" s="108">
        <v>7.029296630211368</v>
      </c>
      <c r="D1516" s="109">
        <v>8.4897031081071379</v>
      </c>
      <c r="E1516" s="91">
        <v>0.55015136946041121</v>
      </c>
      <c r="F1516" s="108">
        <v>0.33807723433261722</v>
      </c>
      <c r="G1516" s="109">
        <v>0.30643567726728427</v>
      </c>
      <c r="H1516" s="91">
        <v>0.11571398707187887</v>
      </c>
      <c r="I1516" s="108">
        <v>0.27911766589357306</v>
      </c>
      <c r="J1516" s="109">
        <v>0.34713610699768366</v>
      </c>
      <c r="K1516" s="91">
        <v>1.3260980786610057</v>
      </c>
      <c r="L1516" s="108">
        <v>1.9708875712834421E-2</v>
      </c>
      <c r="M1516" s="109">
        <v>1.9890301962501532E-2</v>
      </c>
      <c r="N1516" s="91">
        <v>1.9418978365056596E-2</v>
      </c>
      <c r="O1516" s="108">
        <v>1.6140476996975604E-2</v>
      </c>
      <c r="P1516" s="109">
        <v>1.9897493975653723E-2</v>
      </c>
      <c r="Q1516" s="91">
        <v>0.12471015161933496</v>
      </c>
      <c r="R1516" s="108">
        <v>8.5436791353072673E-3</v>
      </c>
      <c r="S1516" s="109">
        <v>1.0534372001001161E-2</v>
      </c>
      <c r="T1516" s="91">
        <v>3.944650057402143E-3</v>
      </c>
      <c r="U1516" s="108">
        <v>8.0544568891867657E-3</v>
      </c>
      <c r="V1516" s="109">
        <v>8.3408875850608331E-3</v>
      </c>
      <c r="W1516" s="91">
        <v>7.9673260331029512E-3</v>
      </c>
      <c r="X1516" s="108">
        <v>4.4431792353171476E-4</v>
      </c>
      <c r="Y1516" s="109">
        <v>3.9373275952748972E-4</v>
      </c>
      <c r="Z1516" s="91">
        <v>1.149687583062777E-3</v>
      </c>
      <c r="AA1516" s="108">
        <v>1.4025371815321276E-2</v>
      </c>
      <c r="AB1516" s="109">
        <v>1.2549863575058162E-2</v>
      </c>
      <c r="AC1516" s="91">
        <v>1.4830949768406064E-3</v>
      </c>
      <c r="AD1516" s="108">
        <v>2.4896593152636207E-3</v>
      </c>
      <c r="AE1516" s="109">
        <v>2.0393099224757004E-3</v>
      </c>
      <c r="AF1516" s="91">
        <v>9.1975005777100924E-5</v>
      </c>
      <c r="AG1516" s="108">
        <v>3.9438089169819166E-3</v>
      </c>
      <c r="AH1516" s="109">
        <v>3.7519900846553823E-3</v>
      </c>
      <c r="AI1516" s="91">
        <v>2.4994194865247635E-2</v>
      </c>
      <c r="AJ1516" s="108">
        <v>0</v>
      </c>
      <c r="AK1516" s="109">
        <v>0</v>
      </c>
      <c r="AL1516" s="104">
        <v>1.9588915224112501E-2</v>
      </c>
    </row>
    <row r="1517" spans="1:38" ht="13" x14ac:dyDescent="0.3">
      <c r="A1517" s="71">
        <v>2012</v>
      </c>
      <c r="B1517" s="72">
        <v>32</v>
      </c>
      <c r="C1517" s="108">
        <v>7.029296630211368</v>
      </c>
      <c r="D1517" s="109">
        <v>8.4897031081071379</v>
      </c>
      <c r="E1517" s="91">
        <v>0.55015136946041121</v>
      </c>
      <c r="F1517" s="108">
        <v>0.33807723433261722</v>
      </c>
      <c r="G1517" s="109">
        <v>0.30643567726728427</v>
      </c>
      <c r="H1517" s="91">
        <v>0.11571398707187887</v>
      </c>
      <c r="I1517" s="108">
        <v>0.27911766589357306</v>
      </c>
      <c r="J1517" s="109">
        <v>0.34713610699768366</v>
      </c>
      <c r="K1517" s="91">
        <v>1.3260980786610057</v>
      </c>
      <c r="L1517" s="108">
        <v>1.9708875712834421E-2</v>
      </c>
      <c r="M1517" s="109">
        <v>1.9890301962501532E-2</v>
      </c>
      <c r="N1517" s="91">
        <v>1.9418978365056596E-2</v>
      </c>
      <c r="O1517" s="108">
        <v>1.6140476996975604E-2</v>
      </c>
      <c r="P1517" s="109">
        <v>1.9897493975653723E-2</v>
      </c>
      <c r="Q1517" s="91">
        <v>0.12471015161933496</v>
      </c>
      <c r="R1517" s="108">
        <v>8.5436791353072673E-3</v>
      </c>
      <c r="S1517" s="109">
        <v>1.0534372001001161E-2</v>
      </c>
      <c r="T1517" s="91">
        <v>3.944650057402143E-3</v>
      </c>
      <c r="U1517" s="108">
        <v>8.0544568891867657E-3</v>
      </c>
      <c r="V1517" s="109">
        <v>8.3408875850608331E-3</v>
      </c>
      <c r="W1517" s="91">
        <v>7.9673260331029512E-3</v>
      </c>
      <c r="X1517" s="108">
        <v>4.4431792353171476E-4</v>
      </c>
      <c r="Y1517" s="109">
        <v>3.9373275952748972E-4</v>
      </c>
      <c r="Z1517" s="91">
        <v>1.149687583062777E-3</v>
      </c>
      <c r="AA1517" s="108">
        <v>1.4025371815321276E-2</v>
      </c>
      <c r="AB1517" s="109">
        <v>1.2549863575058162E-2</v>
      </c>
      <c r="AC1517" s="91">
        <v>1.4830949768406064E-3</v>
      </c>
      <c r="AD1517" s="108">
        <v>2.4896593152636207E-3</v>
      </c>
      <c r="AE1517" s="109">
        <v>2.0393099224757004E-3</v>
      </c>
      <c r="AF1517" s="91">
        <v>9.1975005777100924E-5</v>
      </c>
      <c r="AG1517" s="108">
        <v>3.9438089169819166E-3</v>
      </c>
      <c r="AH1517" s="109">
        <v>3.7519900846553823E-3</v>
      </c>
      <c r="AI1517" s="91">
        <v>2.4994194865247635E-2</v>
      </c>
      <c r="AJ1517" s="108">
        <v>0</v>
      </c>
      <c r="AK1517" s="109">
        <v>0</v>
      </c>
      <c r="AL1517" s="104">
        <v>1.9588915224112501E-2</v>
      </c>
    </row>
    <row r="1518" spans="1:38" ht="13" x14ac:dyDescent="0.3">
      <c r="A1518" s="71">
        <v>2012</v>
      </c>
      <c r="B1518" s="72">
        <v>33</v>
      </c>
      <c r="C1518" s="108">
        <v>7.029296630211368</v>
      </c>
      <c r="D1518" s="109">
        <v>8.4897031081071379</v>
      </c>
      <c r="E1518" s="91">
        <v>0.55015136946041121</v>
      </c>
      <c r="F1518" s="108">
        <v>0.33807723433261722</v>
      </c>
      <c r="G1518" s="109">
        <v>0.30643567726728427</v>
      </c>
      <c r="H1518" s="91">
        <v>0.11571398707187887</v>
      </c>
      <c r="I1518" s="108">
        <v>0.27911766589357306</v>
      </c>
      <c r="J1518" s="109">
        <v>0.34713610699768366</v>
      </c>
      <c r="K1518" s="91">
        <v>1.3260980786610057</v>
      </c>
      <c r="L1518" s="108">
        <v>1.9708875712834421E-2</v>
      </c>
      <c r="M1518" s="109">
        <v>1.9890301962501532E-2</v>
      </c>
      <c r="N1518" s="91">
        <v>1.9418978365056596E-2</v>
      </c>
      <c r="O1518" s="108">
        <v>1.6140476996975604E-2</v>
      </c>
      <c r="P1518" s="109">
        <v>1.9897493975653723E-2</v>
      </c>
      <c r="Q1518" s="91">
        <v>0.12471015161933496</v>
      </c>
      <c r="R1518" s="108">
        <v>8.5436791353072673E-3</v>
      </c>
      <c r="S1518" s="109">
        <v>1.0534372001001161E-2</v>
      </c>
      <c r="T1518" s="91">
        <v>3.944650057402143E-3</v>
      </c>
      <c r="U1518" s="108">
        <v>8.0544568891867657E-3</v>
      </c>
      <c r="V1518" s="109">
        <v>8.3408875850608331E-3</v>
      </c>
      <c r="W1518" s="91">
        <v>7.9673260331029512E-3</v>
      </c>
      <c r="X1518" s="108">
        <v>4.4431792353171476E-4</v>
      </c>
      <c r="Y1518" s="109">
        <v>3.9373275952748972E-4</v>
      </c>
      <c r="Z1518" s="91">
        <v>1.149687583062777E-3</v>
      </c>
      <c r="AA1518" s="108">
        <v>1.4025371815321276E-2</v>
      </c>
      <c r="AB1518" s="109">
        <v>1.2549863575058162E-2</v>
      </c>
      <c r="AC1518" s="91">
        <v>1.4830949768406064E-3</v>
      </c>
      <c r="AD1518" s="108">
        <v>2.4896593152636207E-3</v>
      </c>
      <c r="AE1518" s="109">
        <v>2.0393099224757004E-3</v>
      </c>
      <c r="AF1518" s="91">
        <v>9.1975005777100924E-5</v>
      </c>
      <c r="AG1518" s="108">
        <v>3.9438089169819166E-3</v>
      </c>
      <c r="AH1518" s="109">
        <v>3.7519900846553823E-3</v>
      </c>
      <c r="AI1518" s="91">
        <v>2.4994194865247635E-2</v>
      </c>
      <c r="AJ1518" s="108">
        <v>0</v>
      </c>
      <c r="AK1518" s="109">
        <v>0</v>
      </c>
      <c r="AL1518" s="104">
        <v>1.9588915224112501E-2</v>
      </c>
    </row>
    <row r="1519" spans="1:38" ht="13" x14ac:dyDescent="0.3">
      <c r="A1519" s="71">
        <v>2012</v>
      </c>
      <c r="B1519" s="72">
        <v>34</v>
      </c>
      <c r="C1519" s="108">
        <v>7.029296630211368</v>
      </c>
      <c r="D1519" s="109">
        <v>8.4897031081071379</v>
      </c>
      <c r="E1519" s="91">
        <v>0.55015136946041121</v>
      </c>
      <c r="F1519" s="108">
        <v>0.33807723433261722</v>
      </c>
      <c r="G1519" s="109">
        <v>0.30643567726728427</v>
      </c>
      <c r="H1519" s="91">
        <v>0.11571398707187887</v>
      </c>
      <c r="I1519" s="108">
        <v>0.27911766589357306</v>
      </c>
      <c r="J1519" s="109">
        <v>0.34713610699768366</v>
      </c>
      <c r="K1519" s="91">
        <v>1.3260980786610057</v>
      </c>
      <c r="L1519" s="108">
        <v>1.9708875712834421E-2</v>
      </c>
      <c r="M1519" s="109">
        <v>1.9890301962501532E-2</v>
      </c>
      <c r="N1519" s="91">
        <v>1.9418978365056596E-2</v>
      </c>
      <c r="O1519" s="108">
        <v>1.6140476996975604E-2</v>
      </c>
      <c r="P1519" s="109">
        <v>1.9897493975653723E-2</v>
      </c>
      <c r="Q1519" s="91">
        <v>0.12471015161933496</v>
      </c>
      <c r="R1519" s="108">
        <v>8.5436791353072673E-3</v>
      </c>
      <c r="S1519" s="109">
        <v>1.0534372001001161E-2</v>
      </c>
      <c r="T1519" s="91">
        <v>3.944650057402143E-3</v>
      </c>
      <c r="U1519" s="108">
        <v>8.0544568891867657E-3</v>
      </c>
      <c r="V1519" s="109">
        <v>8.3408875850608331E-3</v>
      </c>
      <c r="W1519" s="91">
        <v>7.9673260331029512E-3</v>
      </c>
      <c r="X1519" s="108">
        <v>4.4431792353171476E-4</v>
      </c>
      <c r="Y1519" s="109">
        <v>3.9373275952748972E-4</v>
      </c>
      <c r="Z1519" s="91">
        <v>1.149687583062777E-3</v>
      </c>
      <c r="AA1519" s="108">
        <v>1.4025371815321276E-2</v>
      </c>
      <c r="AB1519" s="109">
        <v>1.2549863575058162E-2</v>
      </c>
      <c r="AC1519" s="91">
        <v>1.4830949768406064E-3</v>
      </c>
      <c r="AD1519" s="108">
        <v>2.4896593152636207E-3</v>
      </c>
      <c r="AE1519" s="109">
        <v>2.0393099224757004E-3</v>
      </c>
      <c r="AF1519" s="91">
        <v>9.1975005777100924E-5</v>
      </c>
      <c r="AG1519" s="108">
        <v>3.9438089169819166E-3</v>
      </c>
      <c r="AH1519" s="109">
        <v>3.7519900846553823E-3</v>
      </c>
      <c r="AI1519" s="91">
        <v>2.4994194865247635E-2</v>
      </c>
      <c r="AJ1519" s="108">
        <v>0</v>
      </c>
      <c r="AK1519" s="109">
        <v>0</v>
      </c>
      <c r="AL1519" s="104">
        <v>1.9588915224112501E-2</v>
      </c>
    </row>
    <row r="1520" spans="1:38" ht="13" x14ac:dyDescent="0.3">
      <c r="A1520" s="71">
        <v>2012</v>
      </c>
      <c r="B1520" s="72">
        <v>35</v>
      </c>
      <c r="C1520" s="108">
        <v>7.029296630211368</v>
      </c>
      <c r="D1520" s="109">
        <v>8.4897031081071379</v>
      </c>
      <c r="E1520" s="91">
        <v>0.55015136946041121</v>
      </c>
      <c r="F1520" s="108">
        <v>0.33807723433261722</v>
      </c>
      <c r="G1520" s="109">
        <v>0.30643567726728427</v>
      </c>
      <c r="H1520" s="91">
        <v>0.11571398707187887</v>
      </c>
      <c r="I1520" s="108">
        <v>0.27911766589357306</v>
      </c>
      <c r="J1520" s="109">
        <v>0.34713610699768366</v>
      </c>
      <c r="K1520" s="91">
        <v>1.3260980786610057</v>
      </c>
      <c r="L1520" s="108">
        <v>1.9708875712834421E-2</v>
      </c>
      <c r="M1520" s="109">
        <v>1.9890301962501532E-2</v>
      </c>
      <c r="N1520" s="91">
        <v>1.9418978365056596E-2</v>
      </c>
      <c r="O1520" s="108">
        <v>1.6140476996975604E-2</v>
      </c>
      <c r="P1520" s="109">
        <v>1.9897493975653723E-2</v>
      </c>
      <c r="Q1520" s="91">
        <v>0.12471015161933496</v>
      </c>
      <c r="R1520" s="108">
        <v>8.5436791353072673E-3</v>
      </c>
      <c r="S1520" s="109">
        <v>1.0534372001001161E-2</v>
      </c>
      <c r="T1520" s="91">
        <v>3.944650057402143E-3</v>
      </c>
      <c r="U1520" s="108">
        <v>8.0544568891867657E-3</v>
      </c>
      <c r="V1520" s="109">
        <v>8.3408875850608331E-3</v>
      </c>
      <c r="W1520" s="91">
        <v>7.9673260331029512E-3</v>
      </c>
      <c r="X1520" s="108">
        <v>4.4431792353171476E-4</v>
      </c>
      <c r="Y1520" s="109">
        <v>3.9373275952748972E-4</v>
      </c>
      <c r="Z1520" s="91">
        <v>1.149687583062777E-3</v>
      </c>
      <c r="AA1520" s="108">
        <v>1.4025371815321276E-2</v>
      </c>
      <c r="AB1520" s="109">
        <v>1.2549863575058162E-2</v>
      </c>
      <c r="AC1520" s="91">
        <v>1.4830949768406064E-3</v>
      </c>
      <c r="AD1520" s="108">
        <v>2.4896593152636207E-3</v>
      </c>
      <c r="AE1520" s="109">
        <v>2.0393099224757004E-3</v>
      </c>
      <c r="AF1520" s="91">
        <v>9.1975005777100924E-5</v>
      </c>
      <c r="AG1520" s="108">
        <v>3.9438089169819166E-3</v>
      </c>
      <c r="AH1520" s="109">
        <v>3.7519900846553823E-3</v>
      </c>
      <c r="AI1520" s="91">
        <v>2.4994194865247635E-2</v>
      </c>
      <c r="AJ1520" s="108">
        <v>0</v>
      </c>
      <c r="AK1520" s="109">
        <v>0</v>
      </c>
      <c r="AL1520" s="104">
        <v>1.9588915224112501E-2</v>
      </c>
    </row>
    <row r="1521" spans="1:38" ht="13" x14ac:dyDescent="0.3">
      <c r="A1521" s="71">
        <v>2012</v>
      </c>
      <c r="B1521" s="72">
        <v>36</v>
      </c>
      <c r="C1521" s="108">
        <v>7.029296630211368</v>
      </c>
      <c r="D1521" s="109">
        <v>8.4897031081071379</v>
      </c>
      <c r="E1521" s="91">
        <v>0.55015136946041121</v>
      </c>
      <c r="F1521" s="108">
        <v>0.33807723433261722</v>
      </c>
      <c r="G1521" s="109">
        <v>0.30643567726728427</v>
      </c>
      <c r="H1521" s="91">
        <v>0.11571398707187887</v>
      </c>
      <c r="I1521" s="108">
        <v>0.27911766589357306</v>
      </c>
      <c r="J1521" s="109">
        <v>0.34713610699768366</v>
      </c>
      <c r="K1521" s="91">
        <v>1.3260980786610057</v>
      </c>
      <c r="L1521" s="108">
        <v>1.9708875712834421E-2</v>
      </c>
      <c r="M1521" s="109">
        <v>1.9890301962501532E-2</v>
      </c>
      <c r="N1521" s="91">
        <v>1.9418978365056596E-2</v>
      </c>
      <c r="O1521" s="108">
        <v>1.6140476996975604E-2</v>
      </c>
      <c r="P1521" s="109">
        <v>1.9897493975653723E-2</v>
      </c>
      <c r="Q1521" s="91">
        <v>0.12471015161933496</v>
      </c>
      <c r="R1521" s="108">
        <v>8.5436791353072673E-3</v>
      </c>
      <c r="S1521" s="109">
        <v>1.0534372001001161E-2</v>
      </c>
      <c r="T1521" s="91">
        <v>3.944650057402143E-3</v>
      </c>
      <c r="U1521" s="108">
        <v>8.0544568891867657E-3</v>
      </c>
      <c r="V1521" s="109">
        <v>8.3408875850608331E-3</v>
      </c>
      <c r="W1521" s="91">
        <v>7.9673260331029512E-3</v>
      </c>
      <c r="X1521" s="108">
        <v>4.4431792353171476E-4</v>
      </c>
      <c r="Y1521" s="109">
        <v>3.9373275952748972E-4</v>
      </c>
      <c r="Z1521" s="91">
        <v>1.149687583062777E-3</v>
      </c>
      <c r="AA1521" s="108">
        <v>1.4025371815321276E-2</v>
      </c>
      <c r="AB1521" s="109">
        <v>1.2549863575058162E-2</v>
      </c>
      <c r="AC1521" s="91">
        <v>1.4830949768406064E-3</v>
      </c>
      <c r="AD1521" s="108">
        <v>2.4896593152636207E-3</v>
      </c>
      <c r="AE1521" s="109">
        <v>2.0393099224757004E-3</v>
      </c>
      <c r="AF1521" s="91">
        <v>9.1975005777100924E-5</v>
      </c>
      <c r="AG1521" s="108">
        <v>3.9438089169819166E-3</v>
      </c>
      <c r="AH1521" s="109">
        <v>3.7519900846553823E-3</v>
      </c>
      <c r="AI1521" s="91">
        <v>2.4994194865247635E-2</v>
      </c>
      <c r="AJ1521" s="108">
        <v>0</v>
      </c>
      <c r="AK1521" s="109">
        <v>0</v>
      </c>
      <c r="AL1521" s="104">
        <v>1.9588915224112501E-2</v>
      </c>
    </row>
    <row r="1522" spans="1:38" ht="13" x14ac:dyDescent="0.3">
      <c r="A1522" s="71">
        <v>2012</v>
      </c>
      <c r="B1522" s="72">
        <v>37</v>
      </c>
      <c r="C1522" s="108">
        <v>7.029296630211368</v>
      </c>
      <c r="D1522" s="109">
        <v>8.4897031081071379</v>
      </c>
      <c r="E1522" s="91">
        <v>0.55015136946041121</v>
      </c>
      <c r="F1522" s="108">
        <v>0.33807723433261722</v>
      </c>
      <c r="G1522" s="109">
        <v>0.30643567726728427</v>
      </c>
      <c r="H1522" s="91">
        <v>0.11571398707187887</v>
      </c>
      <c r="I1522" s="108">
        <v>0.27911766589357306</v>
      </c>
      <c r="J1522" s="109">
        <v>0.34713610699768366</v>
      </c>
      <c r="K1522" s="91">
        <v>1.3260980786610057</v>
      </c>
      <c r="L1522" s="108">
        <v>1.9708875712834421E-2</v>
      </c>
      <c r="M1522" s="109">
        <v>1.9890301962501532E-2</v>
      </c>
      <c r="N1522" s="91">
        <v>1.9418978365056596E-2</v>
      </c>
      <c r="O1522" s="108">
        <v>1.6140476996975604E-2</v>
      </c>
      <c r="P1522" s="109">
        <v>1.9897493975653723E-2</v>
      </c>
      <c r="Q1522" s="91">
        <v>0.12471015161933496</v>
      </c>
      <c r="R1522" s="108">
        <v>8.5436791353072673E-3</v>
      </c>
      <c r="S1522" s="109">
        <v>1.0534372001001161E-2</v>
      </c>
      <c r="T1522" s="91">
        <v>3.944650057402143E-3</v>
      </c>
      <c r="U1522" s="108">
        <v>8.0544568891867657E-3</v>
      </c>
      <c r="V1522" s="109">
        <v>8.3408875850608331E-3</v>
      </c>
      <c r="W1522" s="91">
        <v>7.9673260331029512E-3</v>
      </c>
      <c r="X1522" s="108">
        <v>4.4431792353171476E-4</v>
      </c>
      <c r="Y1522" s="109">
        <v>3.9373275952748972E-4</v>
      </c>
      <c r="Z1522" s="91">
        <v>1.149687583062777E-3</v>
      </c>
      <c r="AA1522" s="108">
        <v>1.4025371815321276E-2</v>
      </c>
      <c r="AB1522" s="109">
        <v>1.2549863575058162E-2</v>
      </c>
      <c r="AC1522" s="91">
        <v>1.4830949768406064E-3</v>
      </c>
      <c r="AD1522" s="108">
        <v>2.4896593152636207E-3</v>
      </c>
      <c r="AE1522" s="109">
        <v>2.0393099224757004E-3</v>
      </c>
      <c r="AF1522" s="91">
        <v>9.1975005777100924E-5</v>
      </c>
      <c r="AG1522" s="108">
        <v>3.9438089169819166E-3</v>
      </c>
      <c r="AH1522" s="109">
        <v>3.7519900846553823E-3</v>
      </c>
      <c r="AI1522" s="91">
        <v>2.4994194865247635E-2</v>
      </c>
      <c r="AJ1522" s="108">
        <v>0</v>
      </c>
      <c r="AK1522" s="109">
        <v>0</v>
      </c>
      <c r="AL1522" s="104">
        <v>1.9588915224112501E-2</v>
      </c>
    </row>
    <row r="1523" spans="1:38" ht="13" x14ac:dyDescent="0.3">
      <c r="A1523" s="71">
        <v>2012</v>
      </c>
      <c r="B1523" s="72">
        <v>38</v>
      </c>
      <c r="C1523" s="108">
        <v>7.029296630211368</v>
      </c>
      <c r="D1523" s="109">
        <v>8.4897031081071379</v>
      </c>
      <c r="E1523" s="91">
        <v>0.55015136946041121</v>
      </c>
      <c r="F1523" s="108">
        <v>0.33807723433261722</v>
      </c>
      <c r="G1523" s="109">
        <v>0.30643567726728427</v>
      </c>
      <c r="H1523" s="91">
        <v>0.11571398707187887</v>
      </c>
      <c r="I1523" s="108">
        <v>0.27911766589357306</v>
      </c>
      <c r="J1523" s="109">
        <v>0.34713610699768366</v>
      </c>
      <c r="K1523" s="91">
        <v>1.3260980786610057</v>
      </c>
      <c r="L1523" s="108">
        <v>1.9708875712834421E-2</v>
      </c>
      <c r="M1523" s="109">
        <v>1.9890301962501532E-2</v>
      </c>
      <c r="N1523" s="91">
        <v>1.9418978365056596E-2</v>
      </c>
      <c r="O1523" s="108">
        <v>1.6140476996975604E-2</v>
      </c>
      <c r="P1523" s="109">
        <v>1.9897493975653723E-2</v>
      </c>
      <c r="Q1523" s="91">
        <v>0.12471015161933496</v>
      </c>
      <c r="R1523" s="108">
        <v>8.5436791353072673E-3</v>
      </c>
      <c r="S1523" s="109">
        <v>1.0534372001001161E-2</v>
      </c>
      <c r="T1523" s="91">
        <v>3.944650057402143E-3</v>
      </c>
      <c r="U1523" s="108">
        <v>8.0544568891867657E-3</v>
      </c>
      <c r="V1523" s="109">
        <v>8.3408875850608331E-3</v>
      </c>
      <c r="W1523" s="91">
        <v>7.9673260331029512E-3</v>
      </c>
      <c r="X1523" s="108">
        <v>4.4431792353171476E-4</v>
      </c>
      <c r="Y1523" s="109">
        <v>3.9373275952748972E-4</v>
      </c>
      <c r="Z1523" s="91">
        <v>1.149687583062777E-3</v>
      </c>
      <c r="AA1523" s="108">
        <v>1.4025371815321276E-2</v>
      </c>
      <c r="AB1523" s="109">
        <v>1.2549863575058162E-2</v>
      </c>
      <c r="AC1523" s="91">
        <v>1.4830949768406064E-3</v>
      </c>
      <c r="AD1523" s="108">
        <v>2.4896593152636207E-3</v>
      </c>
      <c r="AE1523" s="109">
        <v>2.0393099224757004E-3</v>
      </c>
      <c r="AF1523" s="91">
        <v>9.1975005777100924E-5</v>
      </c>
      <c r="AG1523" s="108">
        <v>3.9438089169819166E-3</v>
      </c>
      <c r="AH1523" s="109">
        <v>3.7519900846553823E-3</v>
      </c>
      <c r="AI1523" s="91">
        <v>2.4994194865247635E-2</v>
      </c>
      <c r="AJ1523" s="108">
        <v>0</v>
      </c>
      <c r="AK1523" s="109">
        <v>0</v>
      </c>
      <c r="AL1523" s="104">
        <v>1.9588915224112501E-2</v>
      </c>
    </row>
    <row r="1524" spans="1:38" ht="13.5" thickBot="1" x14ac:dyDescent="0.35">
      <c r="A1524" s="73">
        <v>2012</v>
      </c>
      <c r="B1524" s="74">
        <v>39</v>
      </c>
      <c r="C1524" s="110">
        <v>7.029296630211368</v>
      </c>
      <c r="D1524" s="111">
        <v>8.4897031081071379</v>
      </c>
      <c r="E1524" s="98">
        <v>0.55015136946041121</v>
      </c>
      <c r="F1524" s="110">
        <v>0.33807723433261722</v>
      </c>
      <c r="G1524" s="111">
        <v>0.30643567726728427</v>
      </c>
      <c r="H1524" s="98">
        <v>0.11571398707187887</v>
      </c>
      <c r="I1524" s="110">
        <v>0.27911766589357306</v>
      </c>
      <c r="J1524" s="111">
        <v>0.34713610699768366</v>
      </c>
      <c r="K1524" s="98">
        <v>1.3260980786610057</v>
      </c>
      <c r="L1524" s="110">
        <v>1.9708875712834421E-2</v>
      </c>
      <c r="M1524" s="111">
        <v>1.9890301962501532E-2</v>
      </c>
      <c r="N1524" s="98">
        <v>1.9418978365056596E-2</v>
      </c>
      <c r="O1524" s="110">
        <v>1.6140476996975604E-2</v>
      </c>
      <c r="P1524" s="111">
        <v>1.9897493975653723E-2</v>
      </c>
      <c r="Q1524" s="98">
        <v>0.12471015161933496</v>
      </c>
      <c r="R1524" s="110">
        <v>8.5436791353072673E-3</v>
      </c>
      <c r="S1524" s="111">
        <v>1.0534372001001161E-2</v>
      </c>
      <c r="T1524" s="98">
        <v>3.944650057402143E-3</v>
      </c>
      <c r="U1524" s="110">
        <v>8.0544568891867657E-3</v>
      </c>
      <c r="V1524" s="111">
        <v>8.3408875850608331E-3</v>
      </c>
      <c r="W1524" s="98">
        <v>7.9673260331029512E-3</v>
      </c>
      <c r="X1524" s="110">
        <v>4.4431792353171476E-4</v>
      </c>
      <c r="Y1524" s="111">
        <v>3.9373275952748972E-4</v>
      </c>
      <c r="Z1524" s="98">
        <v>1.149687583062777E-3</v>
      </c>
      <c r="AA1524" s="110">
        <v>1.4025371815321276E-2</v>
      </c>
      <c r="AB1524" s="111">
        <v>1.2549863575058162E-2</v>
      </c>
      <c r="AC1524" s="98">
        <v>1.4830949768406064E-3</v>
      </c>
      <c r="AD1524" s="110">
        <v>2.4896593152636207E-3</v>
      </c>
      <c r="AE1524" s="111">
        <v>2.0393099224757004E-3</v>
      </c>
      <c r="AF1524" s="98">
        <v>9.1975005777100924E-5</v>
      </c>
      <c r="AG1524" s="110">
        <v>3.9438089169819166E-3</v>
      </c>
      <c r="AH1524" s="111">
        <v>3.7519900846553823E-3</v>
      </c>
      <c r="AI1524" s="98">
        <v>2.4994194865247635E-2</v>
      </c>
      <c r="AJ1524" s="110">
        <v>0</v>
      </c>
      <c r="AK1524" s="111">
        <v>0</v>
      </c>
      <c r="AL1524" s="105">
        <v>1.9588915224112501E-2</v>
      </c>
    </row>
    <row r="1525" spans="1:38" x14ac:dyDescent="0.25">
      <c r="A1525" s="69">
        <v>2013</v>
      </c>
      <c r="B1525" s="70">
        <v>0</v>
      </c>
      <c r="C1525" s="106"/>
      <c r="D1525" s="107"/>
      <c r="E1525" s="101">
        <v>0.36412110169007966</v>
      </c>
      <c r="F1525" s="106"/>
      <c r="G1525" s="107"/>
      <c r="H1525" s="101">
        <v>6.0851677165799221E-2</v>
      </c>
      <c r="I1525" s="106"/>
      <c r="J1525" s="107"/>
      <c r="K1525" s="101">
        <v>0.75505087650088831</v>
      </c>
      <c r="L1525" s="106"/>
      <c r="M1525" s="107"/>
      <c r="N1525" s="101">
        <v>1.3840449100347587E-2</v>
      </c>
      <c r="O1525" s="106"/>
      <c r="P1525" s="107"/>
      <c r="Q1525" s="101">
        <v>6.5582547949550457E-2</v>
      </c>
      <c r="R1525" s="106"/>
      <c r="S1525" s="107"/>
      <c r="T1525" s="101">
        <v>2.949481094289128E-3</v>
      </c>
      <c r="U1525" s="106"/>
      <c r="V1525" s="107"/>
      <c r="W1525" s="101">
        <v>4.1898612894997111E-3</v>
      </c>
      <c r="X1525" s="106"/>
      <c r="Y1525" s="107"/>
      <c r="Z1525" s="101">
        <v>6.0459742563805942E-4</v>
      </c>
      <c r="AA1525" s="106"/>
      <c r="AB1525" s="107"/>
      <c r="AC1525" s="101">
        <v>7.7993076952553376E-4</v>
      </c>
      <c r="AD1525" s="106"/>
      <c r="AE1525" s="107"/>
      <c r="AF1525" s="101">
        <v>4.836777169267535E-5</v>
      </c>
      <c r="AG1525" s="106"/>
      <c r="AH1525" s="107"/>
      <c r="AI1525" s="101">
        <v>1.3143954681898939E-2</v>
      </c>
      <c r="AJ1525" s="106">
        <v>0</v>
      </c>
      <c r="AK1525" s="107">
        <v>0</v>
      </c>
      <c r="AL1525" s="103">
        <v>4.0931502845467102E-3</v>
      </c>
    </row>
    <row r="1526" spans="1:38" x14ac:dyDescent="0.25">
      <c r="A1526" s="71">
        <v>2013</v>
      </c>
      <c r="B1526" s="72">
        <v>1</v>
      </c>
      <c r="C1526" s="108">
        <v>1.572095727543583</v>
      </c>
      <c r="D1526" s="109">
        <v>1.8801562950467383</v>
      </c>
      <c r="E1526" s="102">
        <v>0.36627142845513794</v>
      </c>
      <c r="F1526" s="108">
        <v>5.899402275091109E-2</v>
      </c>
      <c r="G1526" s="109">
        <v>5.4349246935269033E-2</v>
      </c>
      <c r="H1526" s="102">
        <v>6.1671664533703915E-2</v>
      </c>
      <c r="I1526" s="108">
        <v>7.4582003909918163E-2</v>
      </c>
      <c r="J1526" s="109">
        <v>0.10942222638362498</v>
      </c>
      <c r="K1526" s="102">
        <v>0.75939525368205008</v>
      </c>
      <c r="L1526" s="108">
        <v>2.8291395839849754E-3</v>
      </c>
      <c r="M1526" s="109">
        <v>3.5893693003676182E-3</v>
      </c>
      <c r="N1526" s="102">
        <v>1.384855615960065E-2</v>
      </c>
      <c r="O1526" s="108">
        <v>9.0133653592616072E-3</v>
      </c>
      <c r="P1526" s="109">
        <v>1.1870983638737145E-2</v>
      </c>
      <c r="Q1526" s="102">
        <v>6.646627560863573E-2</v>
      </c>
      <c r="R1526" s="108">
        <v>4.3859360805485383E-3</v>
      </c>
      <c r="S1526" s="109">
        <v>5.5955588660153979E-3</v>
      </c>
      <c r="T1526" s="102">
        <v>2.9662925986870792E-3</v>
      </c>
      <c r="U1526" s="108">
        <v>1.0875105662761146E-3</v>
      </c>
      <c r="V1526" s="109">
        <v>9.808426226342586E-4</v>
      </c>
      <c r="W1526" s="102">
        <v>4.2463181802852622E-3</v>
      </c>
      <c r="X1526" s="108">
        <v>7.3552492577937115E-5</v>
      </c>
      <c r="Y1526" s="109">
        <v>6.6235068594018478E-5</v>
      </c>
      <c r="Z1526" s="102">
        <v>6.127451221923097E-4</v>
      </c>
      <c r="AA1526" s="108">
        <v>2.601762215077416E-3</v>
      </c>
      <c r="AB1526" s="109">
        <v>2.4009586663761712E-3</v>
      </c>
      <c r="AC1526" s="102">
        <v>7.9044020249094394E-4</v>
      </c>
      <c r="AD1526" s="108">
        <v>4.6447016788864469E-4</v>
      </c>
      <c r="AE1526" s="109">
        <v>4.0280689814118736E-4</v>
      </c>
      <c r="AF1526" s="102">
        <v>4.9019576126710201E-5</v>
      </c>
      <c r="AG1526" s="108">
        <v>6.5905007158717E-4</v>
      </c>
      <c r="AH1526" s="109">
        <v>6.2273633853088804E-4</v>
      </c>
      <c r="AI1526" s="102">
        <v>1.3321081568817849E-2</v>
      </c>
      <c r="AJ1526" s="108">
        <v>0</v>
      </c>
      <c r="AK1526" s="109">
        <v>0</v>
      </c>
      <c r="AL1526" s="104">
        <v>4.1035932122018203E-3</v>
      </c>
    </row>
    <row r="1527" spans="1:38" x14ac:dyDescent="0.25">
      <c r="A1527" s="71">
        <v>2013</v>
      </c>
      <c r="B1527" s="72">
        <v>2</v>
      </c>
      <c r="C1527" s="108">
        <v>1.5560125674019143</v>
      </c>
      <c r="D1527" s="109">
        <v>1.8656527290132692</v>
      </c>
      <c r="E1527" s="102">
        <v>0.36878379577441711</v>
      </c>
      <c r="F1527" s="108">
        <v>5.7459055499569658E-2</v>
      </c>
      <c r="G1527" s="109">
        <v>5.3013794157484646E-2</v>
      </c>
      <c r="H1527" s="102">
        <v>6.2630192653281111E-2</v>
      </c>
      <c r="I1527" s="108">
        <v>7.3712394975755435E-2</v>
      </c>
      <c r="J1527" s="109">
        <v>0.10857979517440625</v>
      </c>
      <c r="K1527" s="102">
        <v>0.76447107984487739</v>
      </c>
      <c r="L1527" s="108">
        <v>2.8075304925481658E-3</v>
      </c>
      <c r="M1527" s="109">
        <v>3.5619369709897907E-3</v>
      </c>
      <c r="N1527" s="102">
        <v>1.3857968443486008E-2</v>
      </c>
      <c r="O1527" s="108">
        <v>8.8573497709947442E-3</v>
      </c>
      <c r="P1527" s="109">
        <v>1.1683167033596065E-2</v>
      </c>
      <c r="Q1527" s="102">
        <v>6.7499323350397933E-2</v>
      </c>
      <c r="R1527" s="108">
        <v>4.2954343172182646E-3</v>
      </c>
      <c r="S1527" s="109">
        <v>5.4739908076983871E-3</v>
      </c>
      <c r="T1527" s="102">
        <v>2.9859408122331257E-3</v>
      </c>
      <c r="U1527" s="108">
        <v>1.0582374533658334E-3</v>
      </c>
      <c r="V1527" s="109">
        <v>9.5500743828210984E-4</v>
      </c>
      <c r="W1527" s="102">
        <v>4.3123189429854518E-3</v>
      </c>
      <c r="X1527" s="108">
        <v>7.1605917635150201E-5</v>
      </c>
      <c r="Y1527" s="109">
        <v>6.4541726617880154E-5</v>
      </c>
      <c r="Z1527" s="102">
        <v>6.2226862425269038E-4</v>
      </c>
      <c r="AA1527" s="108">
        <v>2.5342124834513116E-3</v>
      </c>
      <c r="AB1527" s="109">
        <v>2.3422532517100047E-3</v>
      </c>
      <c r="AC1527" s="102">
        <v>8.0272652186020774E-4</v>
      </c>
      <c r="AD1527" s="108">
        <v>4.5162068444032193E-4</v>
      </c>
      <c r="AE1527" s="109">
        <v>3.9164468023933634E-4</v>
      </c>
      <c r="AF1527" s="102">
        <v>4.9781514843658045E-5</v>
      </c>
      <c r="AG1527" s="108">
        <v>6.4270765089061014E-4</v>
      </c>
      <c r="AH1527" s="109">
        <v>6.0851858400318203E-4</v>
      </c>
      <c r="AI1527" s="102">
        <v>1.3528116415874815E-2</v>
      </c>
      <c r="AJ1527" s="108">
        <v>0</v>
      </c>
      <c r="AK1527" s="109">
        <v>0</v>
      </c>
      <c r="AL1527" s="104">
        <v>4.1158594504856301E-3</v>
      </c>
    </row>
    <row r="1528" spans="1:38" x14ac:dyDescent="0.25">
      <c r="A1528" s="71">
        <v>2013</v>
      </c>
      <c r="B1528" s="72">
        <v>3</v>
      </c>
      <c r="C1528" s="108">
        <v>1.5464830641264979</v>
      </c>
      <c r="D1528" s="109">
        <v>1.8527415488941292</v>
      </c>
      <c r="E1528" s="102">
        <v>0.37155240860624822</v>
      </c>
      <c r="F1528" s="108">
        <v>5.7447228944996979E-2</v>
      </c>
      <c r="G1528" s="109">
        <v>5.3043858821515237E-2</v>
      </c>
      <c r="H1528" s="102">
        <v>6.3686060843460027E-2</v>
      </c>
      <c r="I1528" s="108">
        <v>7.3311050365193572E-2</v>
      </c>
      <c r="J1528" s="109">
        <v>0.10776959111857769</v>
      </c>
      <c r="K1528" s="102">
        <v>0.77006510879238521</v>
      </c>
      <c r="L1528" s="108">
        <v>2.8085154905246918E-3</v>
      </c>
      <c r="M1528" s="109">
        <v>3.565199249745717E-3</v>
      </c>
      <c r="N1528" s="102">
        <v>1.3868383292573753E-2</v>
      </c>
      <c r="O1528" s="108">
        <v>8.8319666443098434E-3</v>
      </c>
      <c r="P1528" s="109">
        <v>1.1674960423847507E-2</v>
      </c>
      <c r="Q1528" s="102">
        <v>6.8637249774660306E-2</v>
      </c>
      <c r="R1528" s="108">
        <v>4.2964200761730657E-3</v>
      </c>
      <c r="S1528" s="109">
        <v>5.4810284972689619E-3</v>
      </c>
      <c r="T1528" s="102">
        <v>3.0075878365075346E-3</v>
      </c>
      <c r="U1528" s="108">
        <v>1.0655160991150335E-3</v>
      </c>
      <c r="V1528" s="109">
        <v>9.7497038469006542E-4</v>
      </c>
      <c r="W1528" s="102">
        <v>4.3850192148255284E-3</v>
      </c>
      <c r="X1528" s="108">
        <v>7.1635296259656172E-5</v>
      </c>
      <c r="Y1528" s="109">
        <v>6.4649816847965255E-5</v>
      </c>
      <c r="Z1528" s="102">
        <v>6.3275867541161138E-4</v>
      </c>
      <c r="AA1528" s="108">
        <v>2.5323550956816332E-3</v>
      </c>
      <c r="AB1528" s="109">
        <v>2.3400953697726764E-3</v>
      </c>
      <c r="AC1528" s="102">
        <v>8.1625950892275448E-4</v>
      </c>
      <c r="AD1528" s="108">
        <v>4.5142820720742236E-4</v>
      </c>
      <c r="AE1528" s="109">
        <v>3.9140665123915723E-4</v>
      </c>
      <c r="AF1528" s="102">
        <v>5.0620746701068137E-5</v>
      </c>
      <c r="AG1528" s="108">
        <v>6.427808024354149E-4</v>
      </c>
      <c r="AH1528" s="109">
        <v>6.0935923347807874E-4</v>
      </c>
      <c r="AI1528" s="102">
        <v>1.3756188818015254E-2</v>
      </c>
      <c r="AJ1528" s="108">
        <v>0</v>
      </c>
      <c r="AK1528" s="109">
        <v>0</v>
      </c>
      <c r="AL1528" s="104">
        <v>4.1299192147308001E-3</v>
      </c>
    </row>
    <row r="1529" spans="1:38" x14ac:dyDescent="0.25">
      <c r="A1529" s="71">
        <v>2013</v>
      </c>
      <c r="B1529" s="72">
        <v>4</v>
      </c>
      <c r="C1529" s="108">
        <v>2.7681588652436622</v>
      </c>
      <c r="D1529" s="109">
        <v>3.3523581341466722</v>
      </c>
      <c r="E1529" s="102">
        <v>0.43595914816582781</v>
      </c>
      <c r="F1529" s="108">
        <v>7.5980885691994404E-2</v>
      </c>
      <c r="G1529" s="109">
        <v>7.1960871277763003E-2</v>
      </c>
      <c r="H1529" s="102">
        <v>7.1231347880490417E-2</v>
      </c>
      <c r="I1529" s="108">
        <v>8.517712110258574E-2</v>
      </c>
      <c r="J1529" s="109">
        <v>0.12003341935442995</v>
      </c>
      <c r="K1529" s="102">
        <v>1.0940145863714299</v>
      </c>
      <c r="L1529" s="108">
        <v>3.5294458639224336E-3</v>
      </c>
      <c r="M1529" s="109">
        <v>5.5426174439991201E-3</v>
      </c>
      <c r="N1529" s="102">
        <v>1.8980398406588425E-2</v>
      </c>
      <c r="O1529" s="108">
        <v>6.7567792894269799E-3</v>
      </c>
      <c r="P1529" s="109">
        <v>8.8540101541646054E-3</v>
      </c>
      <c r="Q1529" s="102">
        <v>7.6769179605147314E-2</v>
      </c>
      <c r="R1529" s="108">
        <v>4.3416763608646984E-3</v>
      </c>
      <c r="S1529" s="109">
        <v>5.5508069738858688E-3</v>
      </c>
      <c r="T1529" s="102">
        <v>3.0314359721786122E-3</v>
      </c>
      <c r="U1529" s="108">
        <v>1.4129971163494421E-3</v>
      </c>
      <c r="V1529" s="109">
        <v>1.355389121778733E-3</v>
      </c>
      <c r="W1529" s="102">
        <v>4.9045392958020871E-3</v>
      </c>
      <c r="X1529" s="108">
        <v>9.7163037508036016E-5</v>
      </c>
      <c r="Y1529" s="109">
        <v>8.9625304372935178E-5</v>
      </c>
      <c r="Z1529" s="102">
        <v>7.0772597252005307E-4</v>
      </c>
      <c r="AA1529" s="108">
        <v>3.2387639061806956E-3</v>
      </c>
      <c r="AB1529" s="109">
        <v>3.0707274598029423E-3</v>
      </c>
      <c r="AC1529" s="102">
        <v>9.1296704629064904E-4</v>
      </c>
      <c r="AD1529" s="108">
        <v>5.7712294810242145E-4</v>
      </c>
      <c r="AE1529" s="109">
        <v>5.0564445729672184E-4</v>
      </c>
      <c r="AF1529" s="102">
        <v>5.6618098440017916E-5</v>
      </c>
      <c r="AG1529" s="108">
        <v>8.774408664019536E-4</v>
      </c>
      <c r="AH1529" s="109">
        <v>8.5789130582866139E-4</v>
      </c>
      <c r="AI1529" s="102">
        <v>1.5385963495642615E-2</v>
      </c>
      <c r="AJ1529" s="108">
        <v>0</v>
      </c>
      <c r="AK1529" s="109">
        <v>0</v>
      </c>
      <c r="AL1529" s="104">
        <v>6.3929794885125204E-3</v>
      </c>
    </row>
    <row r="1530" spans="1:38" x14ac:dyDescent="0.25">
      <c r="A1530" s="71">
        <v>2013</v>
      </c>
      <c r="B1530" s="72">
        <v>5</v>
      </c>
      <c r="C1530" s="108">
        <v>2.7773932820220586</v>
      </c>
      <c r="D1530" s="109">
        <v>3.359809667516382</v>
      </c>
      <c r="E1530" s="102">
        <v>0.43930872960171891</v>
      </c>
      <c r="F1530" s="108">
        <v>7.7409260020947043E-2</v>
      </c>
      <c r="G1530" s="109">
        <v>7.3415788862467371E-2</v>
      </c>
      <c r="H1530" s="102">
        <v>7.2508970250449417E-2</v>
      </c>
      <c r="I1530" s="108">
        <v>8.5928756466302228E-2</v>
      </c>
      <c r="J1530" s="109">
        <v>0.12077131164664895</v>
      </c>
      <c r="K1530" s="102">
        <v>1.100779901550357</v>
      </c>
      <c r="L1530" s="108">
        <v>3.5524869833792731E-3</v>
      </c>
      <c r="M1530" s="109">
        <v>5.5815997349888723E-3</v>
      </c>
      <c r="N1530" s="102">
        <v>1.8992946615253692E-2</v>
      </c>
      <c r="O1530" s="108">
        <v>6.8505981952427363E-3</v>
      </c>
      <c r="P1530" s="109">
        <v>9.0076694168166604E-3</v>
      </c>
      <c r="Q1530" s="102">
        <v>7.8146174614893094E-2</v>
      </c>
      <c r="R1530" s="108">
        <v>4.4178816654268666E-3</v>
      </c>
      <c r="S1530" s="109">
        <v>5.6656023880154536E-3</v>
      </c>
      <c r="T1530" s="102">
        <v>3.0576279007803043E-3</v>
      </c>
      <c r="U1530" s="108">
        <v>1.4573772447381134E-3</v>
      </c>
      <c r="V1530" s="109">
        <v>1.4324798036023198E-3</v>
      </c>
      <c r="W1530" s="102">
        <v>4.9925141147229065E-3</v>
      </c>
      <c r="X1530" s="108">
        <v>9.9101190497865487E-5</v>
      </c>
      <c r="Y1530" s="109">
        <v>9.1621341671432557E-5</v>
      </c>
      <c r="Z1530" s="102">
        <v>7.2042037293999208E-4</v>
      </c>
      <c r="AA1530" s="108">
        <v>3.2956010440102885E-3</v>
      </c>
      <c r="AB1530" s="109">
        <v>3.1221156196304472E-3</v>
      </c>
      <c r="AC1530" s="102">
        <v>9.2934253528903965E-4</v>
      </c>
      <c r="AD1530" s="108">
        <v>5.8820898498909376E-4</v>
      </c>
      <c r="AE1530" s="109">
        <v>5.1552071810925587E-4</v>
      </c>
      <c r="AF1530" s="102">
        <v>5.7633588397343092E-5</v>
      </c>
      <c r="AG1530" s="108">
        <v>8.9408609979673098E-4</v>
      </c>
      <c r="AH1530" s="109">
        <v>8.7601912549253912E-4</v>
      </c>
      <c r="AI1530" s="102">
        <v>1.5661956598794134E-2</v>
      </c>
      <c r="AJ1530" s="108">
        <v>0</v>
      </c>
      <c r="AK1530" s="109">
        <v>0</v>
      </c>
      <c r="AL1530" s="104">
        <v>6.42106536055502E-3</v>
      </c>
    </row>
    <row r="1531" spans="1:38" x14ac:dyDescent="0.25">
      <c r="A1531" s="71">
        <v>2013</v>
      </c>
      <c r="B1531" s="72">
        <v>6</v>
      </c>
      <c r="C1531" s="108">
        <v>3.3224761905766207</v>
      </c>
      <c r="D1531" s="109">
        <v>3.993333794843422</v>
      </c>
      <c r="E1531" s="102">
        <v>0.44292027198976824</v>
      </c>
      <c r="F1531" s="108">
        <v>9.5671321935514197E-2</v>
      </c>
      <c r="G1531" s="109">
        <v>9.2243980223655472E-2</v>
      </c>
      <c r="H1531" s="102">
        <v>7.3886861673676113E-2</v>
      </c>
      <c r="I1531" s="108">
        <v>0.10575076548366664</v>
      </c>
      <c r="J1531" s="109">
        <v>0.14990542833411274</v>
      </c>
      <c r="K1531" s="102">
        <v>1.1080787712008935</v>
      </c>
      <c r="L1531" s="108">
        <v>4.1963444190468826E-3</v>
      </c>
      <c r="M1531" s="109">
        <v>6.297432843875829E-3</v>
      </c>
      <c r="N1531" s="102">
        <v>1.9006525969460654E-2</v>
      </c>
      <c r="O1531" s="108">
        <v>7.9504883266591723E-3</v>
      </c>
      <c r="P1531" s="109">
        <v>1.0417688529450917E-2</v>
      </c>
      <c r="Q1531" s="102">
        <v>7.9631073062161342E-2</v>
      </c>
      <c r="R1531" s="108">
        <v>4.5143253045508936E-3</v>
      </c>
      <c r="S1531" s="109">
        <v>5.8112621507324701E-3</v>
      </c>
      <c r="T1531" s="102">
        <v>3.0858702753544555E-3</v>
      </c>
      <c r="U1531" s="108">
        <v>1.8025406449972332E-3</v>
      </c>
      <c r="V1531" s="109">
        <v>1.8307978734215821E-3</v>
      </c>
      <c r="W1531" s="102">
        <v>5.087381262499812E-3</v>
      </c>
      <c r="X1531" s="108">
        <v>1.2259515711969201E-4</v>
      </c>
      <c r="Y1531" s="109">
        <v>1.1494091730084476E-4</v>
      </c>
      <c r="Z1531" s="102">
        <v>7.3410995405183313E-4</v>
      </c>
      <c r="AA1531" s="108">
        <v>4.0754328256720875E-3</v>
      </c>
      <c r="AB1531" s="109">
        <v>3.9197004621565846E-3</v>
      </c>
      <c r="AC1531" s="102">
        <v>9.4700157501964024E-4</v>
      </c>
      <c r="AD1531" s="108">
        <v>7.1761878358310677E-4</v>
      </c>
      <c r="AE1531" s="109">
        <v>6.3139013156968289E-4</v>
      </c>
      <c r="AF1531" s="102">
        <v>5.8728794699867982E-5</v>
      </c>
      <c r="AG1531" s="108">
        <v>1.1160288707421375E-3</v>
      </c>
      <c r="AH1531" s="109">
        <v>1.1182110411858185E-3</v>
      </c>
      <c r="AI1531" s="102">
        <v>1.5959533113712194E-2</v>
      </c>
      <c r="AJ1531" s="108">
        <v>0</v>
      </c>
      <c r="AK1531" s="109">
        <v>0</v>
      </c>
      <c r="AL1531" s="104">
        <v>7.1898052684395003E-3</v>
      </c>
    </row>
    <row r="1532" spans="1:38" x14ac:dyDescent="0.25">
      <c r="A1532" s="71">
        <v>2013</v>
      </c>
      <c r="B1532" s="72">
        <v>7</v>
      </c>
      <c r="C1532" s="108">
        <v>3.3505495421331379</v>
      </c>
      <c r="D1532" s="109">
        <v>4.022156037978851</v>
      </c>
      <c r="E1532" s="102">
        <v>0.4468315700645612</v>
      </c>
      <c r="F1532" s="108">
        <v>9.8178610747055473E-2</v>
      </c>
      <c r="G1532" s="109">
        <v>9.4825214981120107E-2</v>
      </c>
      <c r="H1532" s="102">
        <v>7.5378151668518467E-2</v>
      </c>
      <c r="I1532" s="108">
        <v>0.1072723034466932</v>
      </c>
      <c r="J1532" s="109">
        <v>0.15162683688815953</v>
      </c>
      <c r="K1532" s="102">
        <v>1.1159698398535067</v>
      </c>
      <c r="L1532" s="108">
        <v>4.23169112794506E-3</v>
      </c>
      <c r="M1532" s="109">
        <v>6.3592736614731119E-3</v>
      </c>
      <c r="N1532" s="102">
        <v>1.9021248461565353E-2</v>
      </c>
      <c r="O1532" s="108">
        <v>8.1087348033358729E-3</v>
      </c>
      <c r="P1532" s="109">
        <v>1.065609795654871E-2</v>
      </c>
      <c r="Q1532" s="102">
        <v>8.123837494192665E-2</v>
      </c>
      <c r="R1532" s="108">
        <v>4.6116431318643661E-3</v>
      </c>
      <c r="S1532" s="109">
        <v>5.9620145074579436E-3</v>
      </c>
      <c r="T1532" s="102">
        <v>3.1164469114604875E-3</v>
      </c>
      <c r="U1532" s="108">
        <v>1.8725393788169287E-3</v>
      </c>
      <c r="V1532" s="109">
        <v>1.9358028241843474E-3</v>
      </c>
      <c r="W1532" s="102">
        <v>5.1900668444445916E-3</v>
      </c>
      <c r="X1532" s="108">
        <v>1.2596280495522685E-4</v>
      </c>
      <c r="Y1532" s="109">
        <v>1.1842415827620139E-4</v>
      </c>
      <c r="Z1532" s="102">
        <v>7.4892733592793774E-4</v>
      </c>
      <c r="AA1532" s="108">
        <v>4.1771793269177156E-3</v>
      </c>
      <c r="AB1532" s="109">
        <v>4.0185030750230352E-3</v>
      </c>
      <c r="AC1532" s="102">
        <v>9.6611614026753678E-4</v>
      </c>
      <c r="AD1532" s="108">
        <v>7.3693658929607222E-4</v>
      </c>
      <c r="AE1532" s="109">
        <v>6.4965446335514749E-4</v>
      </c>
      <c r="AF1532" s="102">
        <v>5.9914211166555768E-5</v>
      </c>
      <c r="AG1532" s="108">
        <v>1.1444710136167267E-3</v>
      </c>
      <c r="AH1532" s="109">
        <v>1.1487614076621366E-3</v>
      </c>
      <c r="AI1532" s="102">
        <v>1.6281670198668295E-2</v>
      </c>
      <c r="AJ1532" s="108">
        <v>0</v>
      </c>
      <c r="AK1532" s="109">
        <v>0</v>
      </c>
      <c r="AL1532" s="104">
        <v>7.2286864862633297E-3</v>
      </c>
    </row>
    <row r="1533" spans="1:38" x14ac:dyDescent="0.25">
      <c r="A1533" s="71">
        <v>2013</v>
      </c>
      <c r="B1533" s="72">
        <v>8</v>
      </c>
      <c r="C1533" s="108">
        <v>3.64175534957044</v>
      </c>
      <c r="D1533" s="109">
        <v>4.3344663295897892</v>
      </c>
      <c r="E1533" s="102">
        <v>0.45040486287499926</v>
      </c>
      <c r="F1533" s="108">
        <v>0.11881648232097845</v>
      </c>
      <c r="G1533" s="109">
        <v>0.11645385421593707</v>
      </c>
      <c r="H1533" s="102">
        <v>7.6973220653447388E-2</v>
      </c>
      <c r="I1533" s="108">
        <v>0.13307415943060666</v>
      </c>
      <c r="J1533" s="109">
        <v>0.18925706230353093</v>
      </c>
      <c r="K1533" s="102">
        <v>1.1235379074068281</v>
      </c>
      <c r="L1533" s="108">
        <v>5.0052703215618128E-3</v>
      </c>
      <c r="M1533" s="109">
        <v>7.1875826110186945E-3</v>
      </c>
      <c r="N1533" s="102">
        <v>1.903707971456951E-2</v>
      </c>
      <c r="O1533" s="108">
        <v>8.9048857955800666E-3</v>
      </c>
      <c r="P1533" s="109">
        <v>1.1820557179668189E-2</v>
      </c>
      <c r="Q1533" s="102">
        <v>8.2957347466714251E-2</v>
      </c>
      <c r="R1533" s="108">
        <v>4.7241821104211257E-3</v>
      </c>
      <c r="S1533" s="109">
        <v>6.1371390409678123E-3</v>
      </c>
      <c r="T1533" s="102">
        <v>3.1494810566837284E-3</v>
      </c>
      <c r="U1533" s="108">
        <v>2.2747811868248022E-3</v>
      </c>
      <c r="V1533" s="109">
        <v>2.4240297291472494E-3</v>
      </c>
      <c r="W1533" s="102">
        <v>5.2998870693634929E-3</v>
      </c>
      <c r="X1533" s="108">
        <v>1.5219043679004832E-4</v>
      </c>
      <c r="Y1533" s="109">
        <v>1.4487527911118993E-4</v>
      </c>
      <c r="Z1533" s="102">
        <v>7.6477441176308312E-4</v>
      </c>
      <c r="AA1533" s="108">
        <v>5.0562924947413525E-3</v>
      </c>
      <c r="AB1533" s="109">
        <v>4.9288378850412462E-3</v>
      </c>
      <c r="AC1533" s="102">
        <v>9.8655941077908623E-4</v>
      </c>
      <c r="AD1533" s="108">
        <v>8.7936958775199255E-4</v>
      </c>
      <c r="AE1533" s="109">
        <v>7.7704220507009776E-4</v>
      </c>
      <c r="AF1533" s="102">
        <v>6.1181943738378267E-5</v>
      </c>
      <c r="AG1533" s="108">
        <v>1.393741785971735E-3</v>
      </c>
      <c r="AH1533" s="109">
        <v>1.4280676003618448E-3</v>
      </c>
      <c r="AI1533" s="102">
        <v>1.6626192923592194E-2</v>
      </c>
      <c r="AJ1533" s="108">
        <v>0</v>
      </c>
      <c r="AK1533" s="109">
        <v>0</v>
      </c>
      <c r="AL1533" s="104">
        <v>8.1052564956339401E-3</v>
      </c>
    </row>
    <row r="1534" spans="1:38" x14ac:dyDescent="0.25">
      <c r="A1534" s="71">
        <v>2013</v>
      </c>
      <c r="B1534" s="72">
        <v>9</v>
      </c>
      <c r="C1534" s="108">
        <v>3.6783092994773563</v>
      </c>
      <c r="D1534" s="109">
        <v>4.3723593092277024</v>
      </c>
      <c r="E1534" s="102">
        <v>0.45497074320171238</v>
      </c>
      <c r="F1534" s="108">
        <v>0.12238935300166144</v>
      </c>
      <c r="G1534" s="109">
        <v>0.12021996214819439</v>
      </c>
      <c r="H1534" s="102">
        <v>7.871459821350954E-2</v>
      </c>
      <c r="I1534" s="108">
        <v>0.13528940630676117</v>
      </c>
      <c r="J1534" s="109">
        <v>0.19178025176068808</v>
      </c>
      <c r="K1534" s="102">
        <v>1.1327624861855852</v>
      </c>
      <c r="L1534" s="108">
        <v>5.0561421636531661E-3</v>
      </c>
      <c r="M1534" s="109">
        <v>7.2745766216009578E-3</v>
      </c>
      <c r="N1534" s="102">
        <v>1.9054241280571271E-2</v>
      </c>
      <c r="O1534" s="108">
        <v>9.1159322602577843E-3</v>
      </c>
      <c r="P1534" s="109">
        <v>1.2161132207060495E-2</v>
      </c>
      <c r="Q1534" s="102">
        <v>8.4834174423159311E-2</v>
      </c>
      <c r="R1534" s="108">
        <v>4.8439159910510544E-3</v>
      </c>
      <c r="S1534" s="109">
        <v>6.3254531233455135E-3</v>
      </c>
      <c r="T1534" s="102">
        <v>3.1851801473333045E-3</v>
      </c>
      <c r="U1534" s="108">
        <v>2.3860648082254638E-3</v>
      </c>
      <c r="V1534" s="109">
        <v>2.6226198671485874E-3</v>
      </c>
      <c r="W1534" s="102">
        <v>5.4197879176668034E-3</v>
      </c>
      <c r="X1534" s="108">
        <v>1.570145696326736E-4</v>
      </c>
      <c r="Y1534" s="109">
        <v>1.5003358112352025E-4</v>
      </c>
      <c r="Z1534" s="102">
        <v>7.8207637609776386E-4</v>
      </c>
      <c r="AA1534" s="108">
        <v>5.1992379312160381E-3</v>
      </c>
      <c r="AB1534" s="109">
        <v>5.0644824707115083E-3</v>
      </c>
      <c r="AC1534" s="102">
        <v>1.0088786148358072E-3</v>
      </c>
      <c r="AD1534" s="108">
        <v>9.0640393642781752E-4</v>
      </c>
      <c r="AE1534" s="109">
        <v>8.015024829774156E-4</v>
      </c>
      <c r="AF1534" s="102">
        <v>6.2566123383204651E-5</v>
      </c>
      <c r="AG1534" s="108">
        <v>1.4347277978615689E-3</v>
      </c>
      <c r="AH1534" s="109">
        <v>1.4750332221741137E-3</v>
      </c>
      <c r="AI1534" s="102">
        <v>1.7002357411613826E-2</v>
      </c>
      <c r="AJ1534" s="108">
        <v>0</v>
      </c>
      <c r="AK1534" s="109">
        <v>0</v>
      </c>
      <c r="AL1534" s="104">
        <v>8.1577955399432193E-3</v>
      </c>
    </row>
    <row r="1535" spans="1:38" x14ac:dyDescent="0.25">
      <c r="A1535" s="71">
        <v>2013</v>
      </c>
      <c r="B1535" s="72">
        <v>10</v>
      </c>
      <c r="C1535" s="108">
        <v>4.5508215032212425</v>
      </c>
      <c r="D1535" s="109">
        <v>5.4197103657242272</v>
      </c>
      <c r="E1535" s="102">
        <v>0.4598943073258015</v>
      </c>
      <c r="F1535" s="108">
        <v>0.15433811400481939</v>
      </c>
      <c r="G1535" s="109">
        <v>0.15065859088072425</v>
      </c>
      <c r="H1535" s="102">
        <v>8.0592755217078024E-2</v>
      </c>
      <c r="I1535" s="108">
        <v>0.15731958679794009</v>
      </c>
      <c r="J1535" s="109">
        <v>0.2235111422481123</v>
      </c>
      <c r="K1535" s="102">
        <v>1.142709045153194</v>
      </c>
      <c r="L1535" s="108">
        <v>6.7416879917714554E-3</v>
      </c>
      <c r="M1535" s="109">
        <v>8.9501623028444832E-3</v>
      </c>
      <c r="N1535" s="102">
        <v>1.9072692563742475E-2</v>
      </c>
      <c r="O1535" s="108">
        <v>8.9109168499060983E-3</v>
      </c>
      <c r="P1535" s="109">
        <v>1.1835393793013536E-2</v>
      </c>
      <c r="Q1535" s="102">
        <v>8.6858480195271953E-2</v>
      </c>
      <c r="R1535" s="108">
        <v>4.974232842150178E-3</v>
      </c>
      <c r="S1535" s="109">
        <v>6.5329397973934783E-3</v>
      </c>
      <c r="T1535" s="102">
        <v>3.2236778748085141E-3</v>
      </c>
      <c r="U1535" s="108">
        <v>2.994384192597406E-3</v>
      </c>
      <c r="V1535" s="109">
        <v>3.2914943273940748E-3</v>
      </c>
      <c r="W1535" s="102">
        <v>5.5491132030371041E-3</v>
      </c>
      <c r="X1535" s="108">
        <v>1.9741707828203222E-4</v>
      </c>
      <c r="Y1535" s="109">
        <v>1.869810691440579E-4</v>
      </c>
      <c r="Z1535" s="102">
        <v>8.0073739333992946E-4</v>
      </c>
      <c r="AA1535" s="108">
        <v>6.5636215799430861E-3</v>
      </c>
      <c r="AB1535" s="109">
        <v>6.3491602879381832E-3</v>
      </c>
      <c r="AC1535" s="102">
        <v>1.0329521734808444E-3</v>
      </c>
      <c r="AD1535" s="108">
        <v>1.1251142547583351E-3</v>
      </c>
      <c r="AE1535" s="109">
        <v>9.7848619925728405E-4</v>
      </c>
      <c r="AF1535" s="102">
        <v>6.4059060540974107E-5</v>
      </c>
      <c r="AG1535" s="108">
        <v>1.8216762873788511E-3</v>
      </c>
      <c r="AH1535" s="109">
        <v>1.8692299476123473E-3</v>
      </c>
      <c r="AI1535" s="102">
        <v>1.7408077096915435E-2</v>
      </c>
      <c r="AJ1535" s="108">
        <v>0</v>
      </c>
      <c r="AK1535" s="109">
        <v>0</v>
      </c>
      <c r="AL1535" s="104">
        <v>9.9408382728681192E-3</v>
      </c>
    </row>
    <row r="1536" spans="1:38" x14ac:dyDescent="0.25">
      <c r="A1536" s="71">
        <v>2013</v>
      </c>
      <c r="B1536" s="72">
        <v>11</v>
      </c>
      <c r="C1536" s="108">
        <v>4.6003868065793361</v>
      </c>
      <c r="D1536" s="109">
        <v>5.4727613223090241</v>
      </c>
      <c r="E1536" s="102">
        <v>0.46517052094233158</v>
      </c>
      <c r="F1536" s="108">
        <v>0.15920862254969592</v>
      </c>
      <c r="G1536" s="109">
        <v>0.15576093347327791</v>
      </c>
      <c r="H1536" s="102">
        <v>8.2605321702507742E-2</v>
      </c>
      <c r="I1536" s="108">
        <v>0.16014528928376329</v>
      </c>
      <c r="J1536" s="109">
        <v>0.22683904167185887</v>
      </c>
      <c r="K1536" s="102">
        <v>1.153377054428222</v>
      </c>
      <c r="L1536" s="108">
        <v>6.8167600923797391E-3</v>
      </c>
      <c r="M1536" s="109">
        <v>9.069954547736004E-3</v>
      </c>
      <c r="N1536" s="102">
        <v>1.9092545328134477E-2</v>
      </c>
      <c r="O1536" s="108">
        <v>9.1288224770308853E-3</v>
      </c>
      <c r="P1536" s="109">
        <v>1.2166246041535381E-2</v>
      </c>
      <c r="Q1536" s="102">
        <v>8.9027393651942302E-2</v>
      </c>
      <c r="R1536" s="108">
        <v>5.1114154524186609E-3</v>
      </c>
      <c r="S1536" s="109">
        <v>6.7534090844627468E-3</v>
      </c>
      <c r="T1536" s="102">
        <v>3.2649266064914864E-3</v>
      </c>
      <c r="U1536" s="108">
        <v>3.113702336496865E-3</v>
      </c>
      <c r="V1536" s="109">
        <v>3.4817379022531515E-3</v>
      </c>
      <c r="W1536" s="102">
        <v>5.6876794371045489E-3</v>
      </c>
      <c r="X1536" s="108">
        <v>2.0391260741393027E-4</v>
      </c>
      <c r="Y1536" s="109">
        <v>1.9383203507258184E-4</v>
      </c>
      <c r="Z1536" s="102">
        <v>8.2073344455636289E-4</v>
      </c>
      <c r="AA1536" s="108">
        <v>6.7656280236329577E-3</v>
      </c>
      <c r="AB1536" s="109">
        <v>6.5487996381487223E-3</v>
      </c>
      <c r="AC1536" s="102">
        <v>1.0587454568391406E-3</v>
      </c>
      <c r="AD1536" s="108">
        <v>1.1642422874470692E-3</v>
      </c>
      <c r="AE1536" s="109">
        <v>1.016153022457357E-3</v>
      </c>
      <c r="AF1536" s="102">
        <v>6.5658619510970708E-5</v>
      </c>
      <c r="AG1536" s="108">
        <v>1.875303785751558E-3</v>
      </c>
      <c r="AH1536" s="109">
        <v>1.9279405595406776E-3</v>
      </c>
      <c r="AI1536" s="102">
        <v>1.7842737431504278E-2</v>
      </c>
      <c r="AJ1536" s="108">
        <v>0</v>
      </c>
      <c r="AK1536" s="109">
        <v>0</v>
      </c>
      <c r="AL1536" s="104">
        <v>1.00168976060534E-2</v>
      </c>
    </row>
    <row r="1537" spans="1:38" x14ac:dyDescent="0.25">
      <c r="A1537" s="71">
        <v>2013</v>
      </c>
      <c r="B1537" s="72">
        <v>12</v>
      </c>
      <c r="C1537" s="108">
        <v>4.6524402699395919</v>
      </c>
      <c r="D1537" s="109">
        <v>5.5285330300745175</v>
      </c>
      <c r="E1537" s="102">
        <v>0.47086067825537242</v>
      </c>
      <c r="F1537" s="108">
        <v>0.16449439100104163</v>
      </c>
      <c r="G1537" s="109">
        <v>0.16132298336191586</v>
      </c>
      <c r="H1537" s="102">
        <v>8.4775248296851791E-2</v>
      </c>
      <c r="I1537" s="108">
        <v>0.1632336885529535</v>
      </c>
      <c r="J1537" s="109">
        <v>0.23050641987440398</v>
      </c>
      <c r="K1537" s="102">
        <v>1.1648617215079018</v>
      </c>
      <c r="L1537" s="108">
        <v>6.8991212609821606E-3</v>
      </c>
      <c r="M1537" s="109">
        <v>9.2016035564593934E-3</v>
      </c>
      <c r="N1537" s="102">
        <v>1.9113882049841061E-2</v>
      </c>
      <c r="O1537" s="108">
        <v>9.3650352565072623E-3</v>
      </c>
      <c r="P1537" s="109">
        <v>1.2526137975119731E-2</v>
      </c>
      <c r="Q1537" s="102">
        <v>9.1366108318506833E-2</v>
      </c>
      <c r="R1537" s="108">
        <v>5.2598535357382178E-3</v>
      </c>
      <c r="S1537" s="109">
        <v>6.9929908938547525E-3</v>
      </c>
      <c r="T1537" s="102">
        <v>3.3094144099377024E-3</v>
      </c>
      <c r="U1537" s="108">
        <v>3.2569277155378848E-3</v>
      </c>
      <c r="V1537" s="109">
        <v>3.702752800420356E-3</v>
      </c>
      <c r="W1537" s="102">
        <v>5.8370933034536717E-3</v>
      </c>
      <c r="X1537" s="108">
        <v>2.110288713688484E-4</v>
      </c>
      <c r="Y1537" s="109">
        <v>2.0135772625074288E-4</v>
      </c>
      <c r="Z1537" s="102">
        <v>8.4229329448678417E-4</v>
      </c>
      <c r="AA1537" s="108">
        <v>6.9813756233601983E-3</v>
      </c>
      <c r="AB1537" s="109">
        <v>6.7631645582589958E-3</v>
      </c>
      <c r="AC1537" s="102">
        <v>1.0865575734705665E-3</v>
      </c>
      <c r="AD1537" s="108">
        <v>1.205531197542187E-3</v>
      </c>
      <c r="AE1537" s="109">
        <v>1.0560780181193114E-3</v>
      </c>
      <c r="AF1537" s="102">
        <v>6.7383323098627566E-5</v>
      </c>
      <c r="AG1537" s="108">
        <v>1.9345350691306372E-3</v>
      </c>
      <c r="AH1537" s="109">
        <v>1.9929995129763312E-3</v>
      </c>
      <c r="AI1537" s="102">
        <v>1.8311467383320242E-2</v>
      </c>
      <c r="AJ1537" s="108">
        <v>0</v>
      </c>
      <c r="AK1537" s="109">
        <v>0</v>
      </c>
      <c r="AL1537" s="104">
        <v>1.0099302190240401E-2</v>
      </c>
    </row>
    <row r="1538" spans="1:38" x14ac:dyDescent="0.25">
      <c r="A1538" s="71">
        <v>2013</v>
      </c>
      <c r="B1538" s="72">
        <v>13</v>
      </c>
      <c r="C1538" s="108">
        <v>4.6950916495930528</v>
      </c>
      <c r="D1538" s="109">
        <v>5.5714436221494523</v>
      </c>
      <c r="E1538" s="102">
        <v>0.47563511679393938</v>
      </c>
      <c r="F1538" s="108">
        <v>0.17019888285168644</v>
      </c>
      <c r="G1538" s="109">
        <v>0.16730443628858138</v>
      </c>
      <c r="H1538" s="102">
        <v>8.7060390198130264E-2</v>
      </c>
      <c r="I1538" s="108">
        <v>0.16648015970226951</v>
      </c>
      <c r="J1538" s="109">
        <v>0.23430805162367366</v>
      </c>
      <c r="K1538" s="102">
        <v>1.1752057439959873</v>
      </c>
      <c r="L1538" s="108">
        <v>6.9888213259262019E-3</v>
      </c>
      <c r="M1538" s="109">
        <v>9.3443640003619127E-3</v>
      </c>
      <c r="N1538" s="102">
        <v>1.9136716487269466E-2</v>
      </c>
      <c r="O1538" s="108">
        <v>9.6161797132832856E-3</v>
      </c>
      <c r="P1538" s="109">
        <v>1.29057766956824E-2</v>
      </c>
      <c r="Q1538" s="102">
        <v>9.3828839714263451E-2</v>
      </c>
      <c r="R1538" s="108">
        <v>5.4202982540354347E-3</v>
      </c>
      <c r="S1538" s="109">
        <v>7.2517066236259878E-3</v>
      </c>
      <c r="T1538" s="102">
        <v>3.3569406128114427E-3</v>
      </c>
      <c r="U1538" s="108">
        <v>3.4191814841253543E-3</v>
      </c>
      <c r="V1538" s="109">
        <v>3.9409024269060518E-3</v>
      </c>
      <c r="W1538" s="102">
        <v>5.9944253158755005E-3</v>
      </c>
      <c r="X1538" s="108">
        <v>2.1876315950722676E-4</v>
      </c>
      <c r="Y1538" s="109">
        <v>2.0949616094132563E-4</v>
      </c>
      <c r="Z1538" s="102">
        <v>8.6499772223711652E-4</v>
      </c>
      <c r="AA1538" s="108">
        <v>7.2120381295155186E-3</v>
      </c>
      <c r="AB1538" s="109">
        <v>6.9930991411348582E-3</v>
      </c>
      <c r="AC1538" s="102">
        <v>1.1158471078689966E-3</v>
      </c>
      <c r="AD1538" s="108">
        <v>1.2495049295182497E-3</v>
      </c>
      <c r="AE1538" s="109">
        <v>1.0989042438549334E-3</v>
      </c>
      <c r="AF1538" s="102">
        <v>6.9199815992251198E-5</v>
      </c>
      <c r="AG1538" s="108">
        <v>1.9989211484660544E-3</v>
      </c>
      <c r="AH1538" s="109">
        <v>2.0629985606838352E-3</v>
      </c>
      <c r="AI1538" s="102">
        <v>1.8805051583052991E-2</v>
      </c>
      <c r="AJ1538" s="108">
        <v>0</v>
      </c>
      <c r="AK1538" s="109">
        <v>0</v>
      </c>
      <c r="AL1538" s="104">
        <v>1.0187851254249199E-2</v>
      </c>
    </row>
    <row r="1539" spans="1:38" x14ac:dyDescent="0.25">
      <c r="A1539" s="71">
        <v>2013</v>
      </c>
      <c r="B1539" s="72">
        <v>14</v>
      </c>
      <c r="C1539" s="108">
        <v>4.7533306397423214</v>
      </c>
      <c r="D1539" s="109">
        <v>5.6336136044751219</v>
      </c>
      <c r="E1539" s="102">
        <v>0.48208679135663129</v>
      </c>
      <c r="F1539" s="108">
        <v>0.17633721019369697</v>
      </c>
      <c r="G1539" s="109">
        <v>0.17374937139565655</v>
      </c>
      <c r="H1539" s="102">
        <v>8.9521312895960256E-2</v>
      </c>
      <c r="I1539" s="108">
        <v>0.17009930347543037</v>
      </c>
      <c r="J1539" s="109">
        <v>0.23863141420572809</v>
      </c>
      <c r="K1539" s="102">
        <v>1.1882394021296747</v>
      </c>
      <c r="L1539" s="108">
        <v>7.0854766529800843E-3</v>
      </c>
      <c r="M1539" s="109">
        <v>9.4978824843159441E-3</v>
      </c>
      <c r="N1539" s="102">
        <v>1.9160898605251386E-2</v>
      </c>
      <c r="O1539" s="108">
        <v>9.8876918087554382E-3</v>
      </c>
      <c r="P1539" s="109">
        <v>1.3314358104255649E-2</v>
      </c>
      <c r="Q1539" s="102">
        <v>9.6481000939058065E-2</v>
      </c>
      <c r="R1539" s="108">
        <v>5.5920966961825053E-3</v>
      </c>
      <c r="S1539" s="109">
        <v>7.5288470998084479E-3</v>
      </c>
      <c r="T1539" s="102">
        <v>3.4073837600449453E-3</v>
      </c>
      <c r="U1539" s="108">
        <v>3.6022375497999138E-3</v>
      </c>
      <c r="V1539" s="109">
        <v>4.2004573562014307E-3</v>
      </c>
      <c r="W1539" s="102">
        <v>6.1638828618374259E-3</v>
      </c>
      <c r="X1539" s="108">
        <v>2.2712526573336693E-4</v>
      </c>
      <c r="Y1539" s="109">
        <v>2.1828833921079622E-4</v>
      </c>
      <c r="Z1539" s="102">
        <v>8.8944841504954002E-4</v>
      </c>
      <c r="AA1539" s="108">
        <v>7.4579172413068388E-3</v>
      </c>
      <c r="AB1539" s="109">
        <v>7.2397358095558067E-3</v>
      </c>
      <c r="AC1539" s="102">
        <v>1.1473882123501768E-3</v>
      </c>
      <c r="AD1539" s="108">
        <v>1.2958490410472439E-3</v>
      </c>
      <c r="AE1539" s="109">
        <v>1.1442781663439227E-3</v>
      </c>
      <c r="AF1539" s="102">
        <v>7.1155850987322214E-5</v>
      </c>
      <c r="AG1539" s="108">
        <v>2.0690095063703698E-3</v>
      </c>
      <c r="AH1539" s="109">
        <v>2.1390371602569079E-3</v>
      </c>
      <c r="AI1539" s="102">
        <v>1.9336590920690445E-2</v>
      </c>
      <c r="AJ1539" s="108">
        <v>0</v>
      </c>
      <c r="AK1539" s="109">
        <v>0</v>
      </c>
      <c r="AL1539" s="104">
        <v>1.02827411800668E-2</v>
      </c>
    </row>
    <row r="1540" spans="1:38" x14ac:dyDescent="0.25">
      <c r="A1540" s="71">
        <v>2013</v>
      </c>
      <c r="B1540" s="72">
        <v>15</v>
      </c>
      <c r="C1540" s="108">
        <v>5.3433888727914933</v>
      </c>
      <c r="D1540" s="109">
        <v>6.7301656531405376</v>
      </c>
      <c r="E1540" s="102">
        <v>0.48890222784133708</v>
      </c>
      <c r="F1540" s="108">
        <v>0.19687544041547661</v>
      </c>
      <c r="G1540" s="109">
        <v>0.20048715772397227</v>
      </c>
      <c r="H1540" s="102">
        <v>9.2121084013123231E-2</v>
      </c>
      <c r="I1540" s="108">
        <v>0.19461263642691343</v>
      </c>
      <c r="J1540" s="109">
        <v>0.27324304590319071</v>
      </c>
      <c r="K1540" s="102">
        <v>1.2020064509311656</v>
      </c>
      <c r="L1540" s="108">
        <v>1.0676532909507879E-2</v>
      </c>
      <c r="M1540" s="109">
        <v>1.2753895506117177E-2</v>
      </c>
      <c r="N1540" s="102">
        <v>1.9186491337688582E-2</v>
      </c>
      <c r="O1540" s="108">
        <v>1.0235642261011185E-2</v>
      </c>
      <c r="P1540" s="109">
        <v>1.4040031733544168E-2</v>
      </c>
      <c r="Q1540" s="102">
        <v>9.9282832744008259E-2</v>
      </c>
      <c r="R1540" s="108">
        <v>5.7745465311849912E-3</v>
      </c>
      <c r="S1540" s="109">
        <v>7.8219248753219599E-3</v>
      </c>
      <c r="T1540" s="102">
        <v>3.460673684007827E-3</v>
      </c>
      <c r="U1540" s="108">
        <v>4.0457707262649689E-3</v>
      </c>
      <c r="V1540" s="109">
        <v>4.8870748506323345E-3</v>
      </c>
      <c r="W1540" s="102">
        <v>6.3428713482104812E-3</v>
      </c>
      <c r="X1540" s="108">
        <v>2.5323981852829792E-4</v>
      </c>
      <c r="Y1540" s="109">
        <v>2.512667716867053E-4</v>
      </c>
      <c r="Z1540" s="102">
        <v>9.1527821154082235E-4</v>
      </c>
      <c r="AA1540" s="108">
        <v>8.3222368889263685E-3</v>
      </c>
      <c r="AB1540" s="109">
        <v>8.3463366474300551E-3</v>
      </c>
      <c r="AC1540" s="102">
        <v>1.1807081259462701E-3</v>
      </c>
      <c r="AD1540" s="108">
        <v>1.4322849636024351E-3</v>
      </c>
      <c r="AE1540" s="109">
        <v>1.2989654042904039E-3</v>
      </c>
      <c r="AF1540" s="102">
        <v>7.3222146194340065E-5</v>
      </c>
      <c r="AG1540" s="108">
        <v>2.3216639207501474E-3</v>
      </c>
      <c r="AH1540" s="109">
        <v>2.4872361687688759E-3</v>
      </c>
      <c r="AI1540" s="102">
        <v>1.9898133861840379E-2</v>
      </c>
      <c r="AJ1540" s="108">
        <v>0</v>
      </c>
      <c r="AK1540" s="109">
        <v>0</v>
      </c>
      <c r="AL1540" s="104">
        <v>1.36522204952223E-2</v>
      </c>
    </row>
    <row r="1541" spans="1:38" x14ac:dyDescent="0.25">
      <c r="A1541" s="71">
        <v>2013</v>
      </c>
      <c r="B1541" s="72">
        <v>16</v>
      </c>
      <c r="C1541" s="108">
        <v>5.4130547669021185</v>
      </c>
      <c r="D1541" s="109">
        <v>6.8072246852773777</v>
      </c>
      <c r="E1541" s="102">
        <v>0.49600645429515111</v>
      </c>
      <c r="F1541" s="108">
        <v>0.20417124136169462</v>
      </c>
      <c r="G1541" s="109">
        <v>0.20817445756263786</v>
      </c>
      <c r="H1541" s="102">
        <v>9.4830619833874169E-2</v>
      </c>
      <c r="I1541" s="108">
        <v>0.19907132662522811</v>
      </c>
      <c r="J1541" s="109">
        <v>0.27849349216499653</v>
      </c>
      <c r="K1541" s="102">
        <v>1.2163595830224259</v>
      </c>
      <c r="L1541" s="108">
        <v>1.0835230876028404E-2</v>
      </c>
      <c r="M1541" s="109">
        <v>1.2974173002054909E-2</v>
      </c>
      <c r="N1541" s="102">
        <v>1.9213154114512805E-2</v>
      </c>
      <c r="O1541" s="108">
        <v>1.0536056880108278E-2</v>
      </c>
      <c r="P1541" s="109">
        <v>1.4480647895247835E-2</v>
      </c>
      <c r="Q1541" s="102">
        <v>0.10220321459558887</v>
      </c>
      <c r="R1541" s="108">
        <v>5.9671103642194735E-3</v>
      </c>
      <c r="S1541" s="109">
        <v>8.1272228878659977E-3</v>
      </c>
      <c r="T1541" s="102">
        <v>3.5162192490788466E-3</v>
      </c>
      <c r="U1541" s="108">
        <v>4.2444746741805064E-3</v>
      </c>
      <c r="V1541" s="109">
        <v>5.1621434802931986E-3</v>
      </c>
      <c r="W1541" s="102">
        <v>6.5294473105777968E-3</v>
      </c>
      <c r="X1541" s="108">
        <v>2.6311662692218895E-4</v>
      </c>
      <c r="Y1541" s="109">
        <v>2.6167937298108136E-4</v>
      </c>
      <c r="Z1541" s="102">
        <v>9.422004210989062E-4</v>
      </c>
      <c r="AA1541" s="108">
        <v>8.6188718291769079E-3</v>
      </c>
      <c r="AB1541" s="109">
        <v>8.6477855070116669E-3</v>
      </c>
      <c r="AC1541" s="102">
        <v>1.215436642835245E-3</v>
      </c>
      <c r="AD1541" s="108">
        <v>1.4888043395787536E-3</v>
      </c>
      <c r="AE1541" s="109">
        <v>1.3552188100424412E-3</v>
      </c>
      <c r="AF1541" s="102">
        <v>7.5375965215957795E-5</v>
      </c>
      <c r="AG1541" s="108">
        <v>2.4035652628787434E-3</v>
      </c>
      <c r="AH1541" s="109">
        <v>2.5754474343872898E-3</v>
      </c>
      <c r="AI1541" s="102">
        <v>2.0483423416974685E-2</v>
      </c>
      <c r="AJ1541" s="108">
        <v>0</v>
      </c>
      <c r="AK1541" s="109">
        <v>0</v>
      </c>
      <c r="AL1541" s="104">
        <v>1.3791964696618499E-2</v>
      </c>
    </row>
    <row r="1542" spans="1:38" x14ac:dyDescent="0.25">
      <c r="A1542" s="71">
        <v>2013</v>
      </c>
      <c r="B1542" s="72">
        <v>17</v>
      </c>
      <c r="C1542" s="108">
        <v>5.4806737071132909</v>
      </c>
      <c r="D1542" s="109">
        <v>6.8801590661918395</v>
      </c>
      <c r="E1542" s="102">
        <v>0.50338395429272842</v>
      </c>
      <c r="F1542" s="108">
        <v>0.21164581673325053</v>
      </c>
      <c r="G1542" s="109">
        <v>0.21593511017700537</v>
      </c>
      <c r="H1542" s="102">
        <v>9.7645083644279054E-2</v>
      </c>
      <c r="I1542" s="108">
        <v>0.20373071587845454</v>
      </c>
      <c r="J1542" s="109">
        <v>0.28390777981170101</v>
      </c>
      <c r="K1542" s="102">
        <v>1.2312773437139568</v>
      </c>
      <c r="L1542" s="108">
        <v>1.1000850093985874E-2</v>
      </c>
      <c r="M1542" s="109">
        <v>1.3200613509798394E-2</v>
      </c>
      <c r="N1542" s="102">
        <v>1.924086125460836E-2</v>
      </c>
      <c r="O1542" s="108">
        <v>1.0841303196514556E-2</v>
      </c>
      <c r="P1542" s="109">
        <v>1.4920314280966861E-2</v>
      </c>
      <c r="Q1542" s="102">
        <v>0.10523632210526906</v>
      </c>
      <c r="R1542" s="108">
        <v>6.1683589240179686E-3</v>
      </c>
      <c r="S1542" s="109">
        <v>8.4417209625624011E-3</v>
      </c>
      <c r="T1542" s="102">
        <v>3.5738951000362095E-3</v>
      </c>
      <c r="U1542" s="108">
        <v>4.448035913841338E-3</v>
      </c>
      <c r="V1542" s="109">
        <v>5.4350309546027297E-3</v>
      </c>
      <c r="W1542" s="102">
        <v>6.7232238424641171E-3</v>
      </c>
      <c r="X1542" s="108">
        <v>2.7326686235227822E-4</v>
      </c>
      <c r="Y1542" s="109">
        <v>2.7222548246300262E-4</v>
      </c>
      <c r="Z1542" s="102">
        <v>9.701616368373154E-4</v>
      </c>
      <c r="AA1542" s="108">
        <v>8.9225996455097566E-3</v>
      </c>
      <c r="AB1542" s="109">
        <v>8.9528826703035701E-3</v>
      </c>
      <c r="AC1542" s="102">
        <v>1.2515078489034532E-3</v>
      </c>
      <c r="AD1542" s="108">
        <v>1.5469323443710382E-3</v>
      </c>
      <c r="AE1542" s="109">
        <v>1.4126124908981498E-3</v>
      </c>
      <c r="AF1542" s="102">
        <v>7.7612881540519877E-5</v>
      </c>
      <c r="AG1542" s="108">
        <v>2.4875144490326359E-3</v>
      </c>
      <c r="AH1542" s="109">
        <v>2.6640785534856495E-3</v>
      </c>
      <c r="AI1542" s="102">
        <v>2.1091310959455656E-2</v>
      </c>
      <c r="AJ1542" s="108">
        <v>0</v>
      </c>
      <c r="AK1542" s="109">
        <v>0</v>
      </c>
      <c r="AL1542" s="104">
        <v>1.39375503627113E-2</v>
      </c>
    </row>
    <row r="1543" spans="1:38" x14ac:dyDescent="0.25">
      <c r="A1543" s="71">
        <v>2013</v>
      </c>
      <c r="B1543" s="72">
        <v>18</v>
      </c>
      <c r="C1543" s="108">
        <v>5.5628449773896191</v>
      </c>
      <c r="D1543" s="109">
        <v>6.9672824424230653</v>
      </c>
      <c r="E1543" s="102">
        <v>0.51021886474078215</v>
      </c>
      <c r="F1543" s="108">
        <v>0.21958674879747675</v>
      </c>
      <c r="G1543" s="109">
        <v>0.22391175688458115</v>
      </c>
      <c r="H1543" s="102">
        <v>0.10048397617155834</v>
      </c>
      <c r="I1543" s="108">
        <v>0.20836987918779332</v>
      </c>
      <c r="J1543" s="109">
        <v>0.28899709780156563</v>
      </c>
      <c r="K1543" s="102">
        <v>1.2454349770690545</v>
      </c>
      <c r="L1543" s="108">
        <v>1.1165668901591218E-2</v>
      </c>
      <c r="M1543" s="109">
        <v>1.3421130943278965E-2</v>
      </c>
      <c r="N1543" s="102">
        <v>1.9268972200683118E-2</v>
      </c>
      <c r="O1543" s="108">
        <v>1.1168729447308479E-2</v>
      </c>
      <c r="P1543" s="109">
        <v>1.5374140253231942E-2</v>
      </c>
      <c r="Q1543" s="102">
        <v>0.10829594425908717</v>
      </c>
      <c r="R1543" s="108">
        <v>6.3818986525512912E-3</v>
      </c>
      <c r="S1543" s="109">
        <v>8.765025809794184E-3</v>
      </c>
      <c r="T1543" s="102">
        <v>3.6324350819428365E-3</v>
      </c>
      <c r="U1543" s="108">
        <v>4.5456885540384392E-3</v>
      </c>
      <c r="V1543" s="109">
        <v>5.5985543747151013E-3</v>
      </c>
      <c r="W1543" s="102">
        <v>6.9187113238477387E-3</v>
      </c>
      <c r="X1543" s="108">
        <v>2.8345754590975976E-4</v>
      </c>
      <c r="Y1543" s="109">
        <v>2.8252033832957537E-4</v>
      </c>
      <c r="Z1543" s="102">
        <v>9.9836871469565327E-4</v>
      </c>
      <c r="AA1543" s="108">
        <v>9.2757558576451477E-3</v>
      </c>
      <c r="AB1543" s="109">
        <v>9.295650715991477E-3</v>
      </c>
      <c r="AC1543" s="102">
        <v>1.2878964246958165E-3</v>
      </c>
      <c r="AD1543" s="108">
        <v>1.6186572327567799E-3</v>
      </c>
      <c r="AE1543" s="109">
        <v>1.4809617611306173E-3</v>
      </c>
      <c r="AF1543" s="102">
        <v>7.9869512424821221E-5</v>
      </c>
      <c r="AG1543" s="108">
        <v>2.5678026706713155E-3</v>
      </c>
      <c r="AH1543" s="109">
        <v>2.745664479750244E-3</v>
      </c>
      <c r="AI1543" s="102">
        <v>2.1704548332070518E-2</v>
      </c>
      <c r="AJ1543" s="108">
        <v>0</v>
      </c>
      <c r="AK1543" s="109">
        <v>0</v>
      </c>
      <c r="AL1543" s="104">
        <v>1.4086013491022901E-2</v>
      </c>
    </row>
    <row r="1544" spans="1:38" x14ac:dyDescent="0.25">
      <c r="A1544" s="71">
        <v>2013</v>
      </c>
      <c r="B1544" s="72">
        <v>19</v>
      </c>
      <c r="C1544" s="108">
        <v>5.6432678024193921</v>
      </c>
      <c r="D1544" s="109">
        <v>7.0486375189839201</v>
      </c>
      <c r="E1544" s="102">
        <v>0.51769459238004556</v>
      </c>
      <c r="F1544" s="108">
        <v>0.22794158155162436</v>
      </c>
      <c r="G1544" s="109">
        <v>0.23195183874684594</v>
      </c>
      <c r="H1544" s="102">
        <v>0.10333549925756273</v>
      </c>
      <c r="I1544" s="108">
        <v>0.21348366942466274</v>
      </c>
      <c r="J1544" s="109">
        <v>0.29454077747273544</v>
      </c>
      <c r="K1544" s="102">
        <v>1.2605378289434743</v>
      </c>
      <c r="L1544" s="108">
        <v>1.1347041212047307E-2</v>
      </c>
      <c r="M1544" s="109">
        <v>1.3651090011101638E-2</v>
      </c>
      <c r="N1544" s="102">
        <v>1.9297040290084402E-2</v>
      </c>
      <c r="O1544" s="108">
        <v>1.1508755379607142E-2</v>
      </c>
      <c r="P1544" s="109">
        <v>1.5823078051734159E-2</v>
      </c>
      <c r="Q1544" s="102">
        <v>0.11136922001621267</v>
      </c>
      <c r="R1544" s="108">
        <v>6.6028675012998785E-3</v>
      </c>
      <c r="S1544" s="109">
        <v>9.0858931334697537E-3</v>
      </c>
      <c r="T1544" s="102">
        <v>3.690883075774927E-3</v>
      </c>
      <c r="U1544" s="108">
        <v>4.7603641679216987E-3</v>
      </c>
      <c r="V1544" s="109">
        <v>5.8457224013332429E-3</v>
      </c>
      <c r="W1544" s="102">
        <v>7.1150377677985507E-3</v>
      </c>
      <c r="X1544" s="108">
        <v>2.9474565610452017E-4</v>
      </c>
      <c r="Y1544" s="109">
        <v>2.9336554844607352E-4</v>
      </c>
      <c r="Z1544" s="102">
        <v>1.0266994579821659E-3</v>
      </c>
      <c r="AA1544" s="108">
        <v>9.6178590335026966E-3</v>
      </c>
      <c r="AB1544" s="109">
        <v>9.618455588001085E-3</v>
      </c>
      <c r="AC1544" s="102">
        <v>1.3244442235289579E-3</v>
      </c>
      <c r="AD1544" s="108">
        <v>1.6840999504023769E-3</v>
      </c>
      <c r="AE1544" s="109">
        <v>1.5417883527514924E-3</v>
      </c>
      <c r="AF1544" s="102">
        <v>8.213598067861599E-5</v>
      </c>
      <c r="AG1544" s="108">
        <v>2.6608535734941748E-3</v>
      </c>
      <c r="AH1544" s="109">
        <v>2.8358153162716102E-3</v>
      </c>
      <c r="AI1544" s="102">
        <v>2.232045408083173E-2</v>
      </c>
      <c r="AJ1544" s="108">
        <v>0</v>
      </c>
      <c r="AK1544" s="109">
        <v>0</v>
      </c>
      <c r="AL1544" s="104">
        <v>1.42348125104616E-2</v>
      </c>
    </row>
    <row r="1545" spans="1:38" x14ac:dyDescent="0.25">
      <c r="A1545" s="71">
        <v>2013</v>
      </c>
      <c r="B1545" s="72">
        <v>20</v>
      </c>
      <c r="C1545" s="108">
        <v>6.2198910808084742</v>
      </c>
      <c r="D1545" s="109">
        <v>8.0621081314480705</v>
      </c>
      <c r="E1545" s="102">
        <v>0.5249954369443558</v>
      </c>
      <c r="F1545" s="108">
        <v>0.25785850610825212</v>
      </c>
      <c r="G1545" s="109">
        <v>0.26654275140786049</v>
      </c>
      <c r="H1545" s="102">
        <v>0.10611959486491007</v>
      </c>
      <c r="I1545" s="108">
        <v>0.23526994135836407</v>
      </c>
      <c r="J1545" s="109">
        <v>0.32369226567896742</v>
      </c>
      <c r="K1545" s="102">
        <v>1.2752868302121307</v>
      </c>
      <c r="L1545" s="108">
        <v>1.713325353022423E-2</v>
      </c>
      <c r="M1545" s="109">
        <v>1.8321562431587307E-2</v>
      </c>
      <c r="N1545" s="102">
        <v>1.9324441019196167E-2</v>
      </c>
      <c r="O1545" s="108">
        <v>1.2919850778289872E-2</v>
      </c>
      <c r="P1545" s="109">
        <v>1.7775237503781273E-2</v>
      </c>
      <c r="Q1545" s="102">
        <v>0.11436982343429811</v>
      </c>
      <c r="R1545" s="108">
        <v>6.8300595308165516E-3</v>
      </c>
      <c r="S1545" s="109">
        <v>9.3985794646617975E-3</v>
      </c>
      <c r="T1545" s="102">
        <v>3.7479641130085655E-3</v>
      </c>
      <c r="U1545" s="108">
        <v>5.4308293595357274E-3</v>
      </c>
      <c r="V1545" s="109">
        <v>6.7463782586511594E-3</v>
      </c>
      <c r="W1545" s="102">
        <v>7.3067406998226442E-3</v>
      </c>
      <c r="X1545" s="108">
        <v>3.3519621307862918E-4</v>
      </c>
      <c r="Y1545" s="109">
        <v>3.390339790849291E-4</v>
      </c>
      <c r="Z1545" s="102">
        <v>1.0543646663112465E-3</v>
      </c>
      <c r="AA1545" s="108">
        <v>1.0867486613241854E-2</v>
      </c>
      <c r="AB1545" s="109">
        <v>1.1043812388636554E-2</v>
      </c>
      <c r="AC1545" s="102">
        <v>1.360127532446704E-3</v>
      </c>
      <c r="AD1545" s="108">
        <v>1.9054065607476622E-3</v>
      </c>
      <c r="AE1545" s="109">
        <v>1.7732859878569632E-3</v>
      </c>
      <c r="AF1545" s="102">
        <v>8.4349160749088643E-5</v>
      </c>
      <c r="AG1545" s="108">
        <v>3.0316193306950223E-3</v>
      </c>
      <c r="AH1545" s="109">
        <v>3.2816021816224352E-3</v>
      </c>
      <c r="AI1545" s="102">
        <v>2.2921848586641164E-2</v>
      </c>
      <c r="AJ1545" s="108">
        <v>0</v>
      </c>
      <c r="AK1545" s="109">
        <v>0</v>
      </c>
      <c r="AL1545" s="104">
        <v>1.8929294260137099E-2</v>
      </c>
    </row>
    <row r="1546" spans="1:38" x14ac:dyDescent="0.25">
      <c r="A1546" s="71">
        <v>2013</v>
      </c>
      <c r="B1546" s="72">
        <v>21</v>
      </c>
      <c r="C1546" s="108">
        <v>6.311145093462585</v>
      </c>
      <c r="D1546" s="109">
        <v>8.1456176678130294</v>
      </c>
      <c r="E1546" s="102">
        <v>0.53191121958937582</v>
      </c>
      <c r="F1546" s="108">
        <v>0.26750523565654327</v>
      </c>
      <c r="G1546" s="109">
        <v>0.27485745267290507</v>
      </c>
      <c r="H1546" s="102">
        <v>0.10875816105773822</v>
      </c>
      <c r="I1546" s="108">
        <v>0.24108308202839598</v>
      </c>
      <c r="J1546" s="109">
        <v>0.32927974813306055</v>
      </c>
      <c r="K1546" s="102">
        <v>1.2892590978146463</v>
      </c>
      <c r="L1546" s="108">
        <v>1.7419263378460878E-2</v>
      </c>
      <c r="M1546" s="109">
        <v>1.8605553045738344E-2</v>
      </c>
      <c r="N1546" s="102">
        <v>1.9350382650948864E-2</v>
      </c>
      <c r="O1546" s="108">
        <v>1.3309738653715521E-2</v>
      </c>
      <c r="P1546" s="109">
        <v>1.8223508910274005E-2</v>
      </c>
      <c r="Q1546" s="102">
        <v>0.1172133311714965</v>
      </c>
      <c r="R1546" s="108">
        <v>7.0644699264584849E-3</v>
      </c>
      <c r="S1546" s="109">
        <v>9.6983403054348195E-3</v>
      </c>
      <c r="T1546" s="102">
        <v>3.8020413498117034E-3</v>
      </c>
      <c r="U1546" s="108">
        <v>5.6857429324966543E-3</v>
      </c>
      <c r="V1546" s="109">
        <v>7.000034146707545E-3</v>
      </c>
      <c r="W1546" s="102">
        <v>7.4884011943734665E-3</v>
      </c>
      <c r="X1546" s="108">
        <v>3.4832672469453955E-4</v>
      </c>
      <c r="Y1546" s="109">
        <v>3.5034348120273535E-4</v>
      </c>
      <c r="Z1546" s="102">
        <v>1.0805770733187546E-3</v>
      </c>
      <c r="AA1546" s="108">
        <v>1.1260359404433106E-2</v>
      </c>
      <c r="AB1546" s="109">
        <v>1.1376976315035555E-2</v>
      </c>
      <c r="AC1546" s="102">
        <v>1.393946486817636E-3</v>
      </c>
      <c r="AD1546" s="108">
        <v>1.9802698531418469E-3</v>
      </c>
      <c r="AE1546" s="109">
        <v>1.8358497578869059E-3</v>
      </c>
      <c r="AF1546" s="102">
        <v>8.6446209496132781E-5</v>
      </c>
      <c r="AG1546" s="108">
        <v>3.1403076221658143E-3</v>
      </c>
      <c r="AH1546" s="109">
        <v>3.375738683032605E-3</v>
      </c>
      <c r="AI1546" s="102">
        <v>2.3491758020516687E-2</v>
      </c>
      <c r="AJ1546" s="108">
        <v>0</v>
      </c>
      <c r="AK1546" s="109">
        <v>0</v>
      </c>
      <c r="AL1546" s="104">
        <v>1.9110855519615201E-2</v>
      </c>
    </row>
    <row r="1547" spans="1:38" x14ac:dyDescent="0.25">
      <c r="A1547" s="71">
        <v>2013</v>
      </c>
      <c r="B1547" s="72">
        <v>22</v>
      </c>
      <c r="C1547" s="108">
        <v>6.4016563275176779</v>
      </c>
      <c r="D1547" s="109">
        <v>8.2186742705203812</v>
      </c>
      <c r="E1547" s="102">
        <v>0.53818186040518723</v>
      </c>
      <c r="F1547" s="108">
        <v>0.27723195077047552</v>
      </c>
      <c r="G1547" s="109">
        <v>0.28233275861491819</v>
      </c>
      <c r="H1547" s="102">
        <v>0.11114935588969742</v>
      </c>
      <c r="I1547" s="108">
        <v>0.24697469497221933</v>
      </c>
      <c r="J1547" s="109">
        <v>0.33440424512469069</v>
      </c>
      <c r="K1547" s="102">
        <v>1.3019244217768695</v>
      </c>
      <c r="L1547" s="108">
        <v>1.7708587400185449E-2</v>
      </c>
      <c r="M1547" s="109">
        <v>1.8862015863050051E-2</v>
      </c>
      <c r="N1547" s="102">
        <v>1.9373927157123993E-2</v>
      </c>
      <c r="O1547" s="108">
        <v>1.3698269337558085E-2</v>
      </c>
      <c r="P1547" s="109">
        <v>1.86125729449855E-2</v>
      </c>
      <c r="Q1547" s="102">
        <v>0.11979039266672302</v>
      </c>
      <c r="R1547" s="108">
        <v>7.3006150194227159E-3</v>
      </c>
      <c r="S1547" s="109">
        <v>9.9685798014553448E-3</v>
      </c>
      <c r="T1547" s="102">
        <v>3.8510576913650392E-3</v>
      </c>
      <c r="U1547" s="108">
        <v>5.9503725491752129E-3</v>
      </c>
      <c r="V1547" s="109">
        <v>7.2003983683122472E-3</v>
      </c>
      <c r="W1547" s="102">
        <v>7.6530471352256758E-3</v>
      </c>
      <c r="X1547" s="108">
        <v>3.6164628970120815E-4</v>
      </c>
      <c r="Y1547" s="109">
        <v>3.6054906411573268E-4</v>
      </c>
      <c r="Z1547" s="102">
        <v>1.1043360208881962E-3</v>
      </c>
      <c r="AA1547" s="108">
        <v>1.1653541562818929E-2</v>
      </c>
      <c r="AB1547" s="109">
        <v>1.1680004194047754E-2</v>
      </c>
      <c r="AC1547" s="102">
        <v>1.4245936122565495E-3</v>
      </c>
      <c r="AD1547" s="108">
        <v>2.0546810891029768E-3</v>
      </c>
      <c r="AE1547" s="109">
        <v>1.8927498777765771E-3</v>
      </c>
      <c r="AF1547" s="102">
        <v>8.8346874893502586E-5</v>
      </c>
      <c r="AG1547" s="108">
        <v>3.2506604580019088E-3</v>
      </c>
      <c r="AH1547" s="109">
        <v>3.4594947657670288E-3</v>
      </c>
      <c r="AI1547" s="102">
        <v>2.400828317081927E-2</v>
      </c>
      <c r="AJ1547" s="108">
        <v>0</v>
      </c>
      <c r="AK1547" s="109">
        <v>0</v>
      </c>
      <c r="AL1547" s="104">
        <v>1.9274975068055599E-2</v>
      </c>
    </row>
    <row r="1548" spans="1:38" x14ac:dyDescent="0.25">
      <c r="A1548" s="71">
        <v>2013</v>
      </c>
      <c r="B1548" s="72">
        <v>23</v>
      </c>
      <c r="C1548" s="108">
        <v>6.49172749265208</v>
      </c>
      <c r="D1548" s="109">
        <v>8.2791741428523355</v>
      </c>
      <c r="E1548" s="102">
        <v>0.54341484144148233</v>
      </c>
      <c r="F1548" s="108">
        <v>0.28691924140596148</v>
      </c>
      <c r="G1548" s="109">
        <v>0.28861039641453606</v>
      </c>
      <c r="H1548" s="102">
        <v>0.11314532489129694</v>
      </c>
      <c r="I1548" s="108">
        <v>0.25284844380070914</v>
      </c>
      <c r="J1548" s="109">
        <v>0.33877017492153316</v>
      </c>
      <c r="K1548" s="102">
        <v>1.3124953005213194</v>
      </c>
      <c r="L1548" s="108">
        <v>1.799648988520652E-2</v>
      </c>
      <c r="M1548" s="109">
        <v>1.9077844234373656E-2</v>
      </c>
      <c r="N1548" s="102">
        <v>1.9393551146970955E-2</v>
      </c>
      <c r="O1548" s="108">
        <v>1.408278848400289E-2</v>
      </c>
      <c r="P1548" s="109">
        <v>1.8929449010406302E-2</v>
      </c>
      <c r="Q1548" s="102">
        <v>0.12194176598105946</v>
      </c>
      <c r="R1548" s="108">
        <v>7.535798326356963E-3</v>
      </c>
      <c r="S1548" s="109">
        <v>1.019618377858888E-2</v>
      </c>
      <c r="T1548" s="102">
        <v>3.8919684931818699E-3</v>
      </c>
      <c r="U1548" s="108">
        <v>6.2120069481211024E-3</v>
      </c>
      <c r="V1548" s="109">
        <v>7.3446096720430273E-3</v>
      </c>
      <c r="W1548" s="102">
        <v>7.790473425797347E-3</v>
      </c>
      <c r="X1548" s="108">
        <v>3.7492666678955183E-4</v>
      </c>
      <c r="Y1548" s="109">
        <v>3.6912957382438579E-4</v>
      </c>
      <c r="Z1548" s="102">
        <v>1.1241676262321578E-3</v>
      </c>
      <c r="AA1548" s="108">
        <v>1.2045022785493329E-2</v>
      </c>
      <c r="AB1548" s="109">
        <v>1.1937879283531667E-2</v>
      </c>
      <c r="AC1548" s="102">
        <v>1.4501783514125712E-3</v>
      </c>
      <c r="AD1548" s="108">
        <v>2.1287195770384303E-3</v>
      </c>
      <c r="AE1548" s="109">
        <v>1.9413251698937155E-3</v>
      </c>
      <c r="AF1548" s="102">
        <v>8.9933386169098741E-5</v>
      </c>
      <c r="AG1548" s="108">
        <v>3.360515522256195E-3</v>
      </c>
      <c r="AH1548" s="109">
        <v>3.5288827701536215E-3</v>
      </c>
      <c r="AI1548" s="102">
        <v>2.4439428608828286E-2</v>
      </c>
      <c r="AJ1548" s="108">
        <v>0</v>
      </c>
      <c r="AK1548" s="109">
        <v>0</v>
      </c>
      <c r="AL1548" s="104">
        <v>1.94118320154433E-2</v>
      </c>
    </row>
    <row r="1549" spans="1:38" x14ac:dyDescent="0.25">
      <c r="A1549" s="71">
        <v>2013</v>
      </c>
      <c r="B1549" s="72">
        <v>24</v>
      </c>
      <c r="C1549" s="108">
        <v>6.5776156350078612</v>
      </c>
      <c r="D1549" s="109">
        <v>8.3223036164227722</v>
      </c>
      <c r="E1549" s="102">
        <v>0.54736438513344954</v>
      </c>
      <c r="F1549" s="108">
        <v>0.29623891632373645</v>
      </c>
      <c r="G1549" s="109">
        <v>0.29332058416472057</v>
      </c>
      <c r="H1549" s="102">
        <v>0.11465204298661345</v>
      </c>
      <c r="I1549" s="108">
        <v>0.25851100946043776</v>
      </c>
      <c r="J1549" s="109">
        <v>0.342126212225765</v>
      </c>
      <c r="K1549" s="102">
        <v>1.3204763085349631</v>
      </c>
      <c r="L1549" s="108">
        <v>1.8273685957820383E-2</v>
      </c>
      <c r="M1549" s="109">
        <v>1.9240953806773143E-2</v>
      </c>
      <c r="N1549" s="102">
        <v>1.9408388111113183E-2</v>
      </c>
      <c r="O1549" s="108">
        <v>1.4450876831778115E-2</v>
      </c>
      <c r="P1549" s="109">
        <v>1.9157850178484294E-2</v>
      </c>
      <c r="Q1549" s="102">
        <v>0.12356557858706801</v>
      </c>
      <c r="R1549" s="108">
        <v>7.7619009540381076E-3</v>
      </c>
      <c r="S1549" s="109">
        <v>1.036715401876072E-2</v>
      </c>
      <c r="T1549" s="102">
        <v>3.9228527479837029E-3</v>
      </c>
      <c r="U1549" s="108">
        <v>6.4714321602818165E-3</v>
      </c>
      <c r="V1549" s="109">
        <v>7.4410686006140363E-3</v>
      </c>
      <c r="W1549" s="102">
        <v>7.894217936032814E-3</v>
      </c>
      <c r="X1549" s="108">
        <v>3.8775699685514867E-4</v>
      </c>
      <c r="Y1549" s="109">
        <v>3.7562776216860125E-4</v>
      </c>
      <c r="Z1549" s="102">
        <v>1.1391361052215849E-3</v>
      </c>
      <c r="AA1549" s="108">
        <v>1.2419268486098744E-2</v>
      </c>
      <c r="AB1549" s="109">
        <v>1.2131847482790167E-2</v>
      </c>
      <c r="AC1549" s="102">
        <v>1.4694861389651062E-3</v>
      </c>
      <c r="AD1549" s="108">
        <v>2.199128580023193E-3</v>
      </c>
      <c r="AE1549" s="109">
        <v>1.9776032727329505E-3</v>
      </c>
      <c r="AF1549" s="102">
        <v>9.113092581968348E-5</v>
      </c>
      <c r="AG1549" s="108">
        <v>3.4668157674875534E-3</v>
      </c>
      <c r="AH1549" s="109">
        <v>3.5809460571548843E-3</v>
      </c>
      <c r="AI1549" s="102">
        <v>2.4764814119619748E-2</v>
      </c>
      <c r="AJ1549" s="108">
        <v>0</v>
      </c>
      <c r="AK1549" s="109">
        <v>0</v>
      </c>
      <c r="AL1549" s="104">
        <v>1.9514876580013801E-2</v>
      </c>
    </row>
    <row r="1550" spans="1:38" x14ac:dyDescent="0.25">
      <c r="A1550" s="71">
        <v>2013</v>
      </c>
      <c r="B1550" s="72">
        <v>25</v>
      </c>
      <c r="C1550" s="108">
        <v>6.68944288867013</v>
      </c>
      <c r="D1550" s="109">
        <v>8.3909396895653963</v>
      </c>
      <c r="E1550" s="102">
        <v>0.54975570703447252</v>
      </c>
      <c r="F1550" s="108">
        <v>0.30671054408884396</v>
      </c>
      <c r="G1550" s="109">
        <v>0.29791861777818268</v>
      </c>
      <c r="H1550" s="102">
        <v>0.11556425869794966</v>
      </c>
      <c r="I1550" s="108">
        <v>0.26503764703916088</v>
      </c>
      <c r="J1550" s="109">
        <v>0.34585441542163886</v>
      </c>
      <c r="K1550" s="102">
        <v>1.325308189808273</v>
      </c>
      <c r="L1550" s="108">
        <v>1.8544860723068442E-2</v>
      </c>
      <c r="M1550" s="109">
        <v>1.9352942053814423E-2</v>
      </c>
      <c r="N1550" s="102">
        <v>1.9417387066290655E-2</v>
      </c>
      <c r="O1550" s="108">
        <v>1.4861190331254062E-2</v>
      </c>
      <c r="P1550" s="109">
        <v>1.9379486411992369E-2</v>
      </c>
      <c r="Q1550" s="102">
        <v>0.12454856775134455</v>
      </c>
      <c r="R1550" s="108">
        <v>7.980268627074202E-3</v>
      </c>
      <c r="S1550" s="109">
        <v>1.0480172339828136E-2</v>
      </c>
      <c r="T1550" s="102">
        <v>3.9415544156365667E-3</v>
      </c>
      <c r="U1550" s="108">
        <v>6.7801989158447103E-3</v>
      </c>
      <c r="V1550" s="109">
        <v>7.537182161333306E-3</v>
      </c>
      <c r="W1550" s="102">
        <v>7.9570257893136244E-3</v>
      </c>
      <c r="X1550" s="108">
        <v>4.0212281280537111E-4</v>
      </c>
      <c r="Y1550" s="109">
        <v>3.818674890862796E-4</v>
      </c>
      <c r="Z1550" s="102">
        <v>1.1481988261317373E-3</v>
      </c>
      <c r="AA1550" s="108">
        <v>1.2836161259093018E-2</v>
      </c>
      <c r="AB1550" s="109">
        <v>1.2320063189561411E-2</v>
      </c>
      <c r="AC1550" s="102">
        <v>1.4811767213178102E-3</v>
      </c>
      <c r="AD1550" s="108">
        <v>2.2754824706256666E-3</v>
      </c>
      <c r="AE1550" s="109">
        <v>2.0098820047789088E-3</v>
      </c>
      <c r="AF1550" s="102">
        <v>9.185593804448819E-5</v>
      </c>
      <c r="AG1550" s="108">
        <v>3.5857721154554916E-3</v>
      </c>
      <c r="AH1550" s="109">
        <v>3.6321097739995265E-3</v>
      </c>
      <c r="AI1550" s="102">
        <v>2.4961879950064596E-2</v>
      </c>
      <c r="AJ1550" s="108">
        <v>0</v>
      </c>
      <c r="AK1550" s="109">
        <v>0</v>
      </c>
      <c r="AL1550" s="104">
        <v>1.9577087575067102E-2</v>
      </c>
    </row>
    <row r="1551" spans="1:38" x14ac:dyDescent="0.25">
      <c r="A1551" s="71">
        <v>2013</v>
      </c>
      <c r="B1551" s="72">
        <v>26</v>
      </c>
      <c r="C1551" s="108">
        <v>6.7577427003409634</v>
      </c>
      <c r="D1551" s="109">
        <v>8.3845629059941764</v>
      </c>
      <c r="E1551" s="102">
        <v>0.55022193866696378</v>
      </c>
      <c r="F1551" s="108">
        <v>0.31487310114786243</v>
      </c>
      <c r="G1551" s="109">
        <v>0.29876179411186637</v>
      </c>
      <c r="H1551" s="102">
        <v>0.11574190598437802</v>
      </c>
      <c r="I1551" s="108">
        <v>0.27005549242350346</v>
      </c>
      <c r="J1551" s="109">
        <v>0.34672203169278637</v>
      </c>
      <c r="K1551" s="102">
        <v>1.3262505819648052</v>
      </c>
      <c r="L1551" s="108">
        <v>1.8790103817917899E-2</v>
      </c>
      <c r="M1551" s="109">
        <v>1.9388822252063551E-2</v>
      </c>
      <c r="N1551" s="102">
        <v>1.941915934564532E-2</v>
      </c>
      <c r="O1551" s="108">
        <v>1.5182851100177946E-2</v>
      </c>
      <c r="P1551" s="109">
        <v>1.9407849675850821E-2</v>
      </c>
      <c r="Q1551" s="102">
        <v>0.12474011850223389</v>
      </c>
      <c r="R1551" s="108">
        <v>8.1750682030220807E-3</v>
      </c>
      <c r="S1551" s="109">
        <v>1.0507051467014365E-2</v>
      </c>
      <c r="T1551" s="102">
        <v>3.9451974024132027E-3</v>
      </c>
      <c r="U1551" s="108">
        <v>7.095487222476834E-3</v>
      </c>
      <c r="V1551" s="109">
        <v>7.6316574126239966E-3</v>
      </c>
      <c r="W1551" s="102">
        <v>7.9692522181810822E-3</v>
      </c>
      <c r="X1551" s="108">
        <v>4.1376704042347143E-4</v>
      </c>
      <c r="Y1551" s="109">
        <v>3.8351886262020103E-4</v>
      </c>
      <c r="Z1551" s="102">
        <v>1.149964599471162E-3</v>
      </c>
      <c r="AA1551" s="108">
        <v>1.3141842043486597E-2</v>
      </c>
      <c r="AB1551" s="109">
        <v>1.2332640595262888E-2</v>
      </c>
      <c r="AC1551" s="102">
        <v>1.4834535757342439E-3</v>
      </c>
      <c r="AD1551" s="108">
        <v>2.3297673741069416E-3</v>
      </c>
      <c r="AE1551" s="109">
        <v>2.0085487546937235E-3</v>
      </c>
      <c r="AF1551" s="102">
        <v>9.199713973679678E-5</v>
      </c>
      <c r="AG1551" s="108">
        <v>3.6848253042889864E-3</v>
      </c>
      <c r="AH1551" s="109">
        <v>3.6486405397793552E-3</v>
      </c>
      <c r="AI1551" s="102">
        <v>2.5000231909591008E-2</v>
      </c>
      <c r="AJ1551" s="108">
        <v>0</v>
      </c>
      <c r="AK1551" s="109">
        <v>0</v>
      </c>
      <c r="AL1551" s="104">
        <v>1.95889116529183E-2</v>
      </c>
    </row>
    <row r="1552" spans="1:38" x14ac:dyDescent="0.25">
      <c r="A1552" s="71">
        <v>2013</v>
      </c>
      <c r="B1552" s="72">
        <v>27</v>
      </c>
      <c r="C1552" s="108">
        <v>6.812841602386297</v>
      </c>
      <c r="D1552" s="109">
        <v>8.3712753750814386</v>
      </c>
      <c r="E1552" s="102">
        <v>0.55024673990604556</v>
      </c>
      <c r="F1552" s="108">
        <v>0.32191190150920135</v>
      </c>
      <c r="G1552" s="109">
        <v>0.29918177408757651</v>
      </c>
      <c r="H1552" s="102">
        <v>0.11575160503546311</v>
      </c>
      <c r="I1552" s="108">
        <v>0.27442749193815485</v>
      </c>
      <c r="J1552" s="109">
        <v>0.34735878396502673</v>
      </c>
      <c r="K1552" s="102">
        <v>1.3263014456077866</v>
      </c>
      <c r="L1552" s="108">
        <v>1.9003426779104111E-2</v>
      </c>
      <c r="M1552" s="109">
        <v>1.9411670411485532E-2</v>
      </c>
      <c r="N1552" s="102">
        <v>1.9419190812974149E-2</v>
      </c>
      <c r="O1552" s="108">
        <v>1.5457077643229669E-2</v>
      </c>
      <c r="P1552" s="109">
        <v>1.9410357061717353E-2</v>
      </c>
      <c r="Q1552" s="102">
        <v>0.1247505405753938</v>
      </c>
      <c r="R1552" s="108">
        <v>8.3418447788548549E-3</v>
      </c>
      <c r="S1552" s="109">
        <v>1.0518122260773467E-2</v>
      </c>
      <c r="T1552" s="102">
        <v>3.9453934723203046E-3</v>
      </c>
      <c r="U1552" s="108">
        <v>7.4104915133341642E-3</v>
      </c>
      <c r="V1552" s="109">
        <v>7.7263519416727903E-3</v>
      </c>
      <c r="W1552" s="102">
        <v>7.9699309060763304E-3</v>
      </c>
      <c r="X1552" s="108">
        <v>4.2403663877093695E-4</v>
      </c>
      <c r="Y1552" s="109">
        <v>3.846821434235453E-4</v>
      </c>
      <c r="Z1552" s="102">
        <v>1.1500599195554055E-3</v>
      </c>
      <c r="AA1552" s="108">
        <v>1.3393932551059752E-2</v>
      </c>
      <c r="AB1552" s="109">
        <v>1.232436106836032E-2</v>
      </c>
      <c r="AC1552" s="102">
        <v>1.4835788003316034E-3</v>
      </c>
      <c r="AD1552" s="108">
        <v>2.3726828403131837E-3</v>
      </c>
      <c r="AE1552" s="109">
        <v>2.0026199344107764E-3</v>
      </c>
      <c r="AF1552" s="102">
        <v>9.2004872068531397E-5</v>
      </c>
      <c r="AG1552" s="108">
        <v>3.7733309363574062E-3</v>
      </c>
      <c r="AH1552" s="109">
        <v>3.6616362664837229E-3</v>
      </c>
      <c r="AI1552" s="102">
        <v>2.5002341583714567E-2</v>
      </c>
      <c r="AJ1552" s="108">
        <v>0</v>
      </c>
      <c r="AK1552" s="109">
        <v>0</v>
      </c>
      <c r="AL1552" s="104">
        <v>1.9588913668109099E-2</v>
      </c>
    </row>
    <row r="1553" spans="1:38" x14ac:dyDescent="0.25">
      <c r="A1553" s="71">
        <v>2013</v>
      </c>
      <c r="B1553" s="72">
        <v>28</v>
      </c>
      <c r="C1553" s="108">
        <v>6.866757518013948</v>
      </c>
      <c r="D1553" s="109">
        <v>8.377678940375235</v>
      </c>
      <c r="E1553" s="102">
        <v>0.55020092659958963</v>
      </c>
      <c r="F1553" s="108">
        <v>0.32697337259993436</v>
      </c>
      <c r="G1553" s="109">
        <v>0.2993202824079394</v>
      </c>
      <c r="H1553" s="102">
        <v>0.11573311367629052</v>
      </c>
      <c r="I1553" s="108">
        <v>0.27739952238133236</v>
      </c>
      <c r="J1553" s="109">
        <v>0.34737011962868153</v>
      </c>
      <c r="K1553" s="102">
        <v>1.3261893351137768</v>
      </c>
      <c r="L1553" s="108">
        <v>1.9148066720056846E-2</v>
      </c>
      <c r="M1553" s="109">
        <v>1.9413937013551708E-2</v>
      </c>
      <c r="N1553" s="102">
        <v>1.9419088751791477E-2</v>
      </c>
      <c r="O1553" s="108">
        <v>1.5663430294959941E-2</v>
      </c>
      <c r="P1553" s="109">
        <v>1.9419946852552081E-2</v>
      </c>
      <c r="Q1553" s="102">
        <v>0.12473074448861045</v>
      </c>
      <c r="R1553" s="108">
        <v>8.4657934569655341E-3</v>
      </c>
      <c r="S1553" s="109">
        <v>1.0524638611399897E-2</v>
      </c>
      <c r="T1553" s="102">
        <v>3.9450369397665899E-3</v>
      </c>
      <c r="U1553" s="108">
        <v>7.4884965874474265E-3</v>
      </c>
      <c r="V1553" s="109">
        <v>7.693896751220404E-3</v>
      </c>
      <c r="W1553" s="102">
        <v>7.9686619449422999E-3</v>
      </c>
      <c r="X1553" s="108">
        <v>4.3064979324710653E-4</v>
      </c>
      <c r="Y1553" s="109">
        <v>3.8469348777754435E-4</v>
      </c>
      <c r="Z1553" s="102">
        <v>1.1498784903495229E-3</v>
      </c>
      <c r="AA1553" s="108">
        <v>1.3614467489665067E-2</v>
      </c>
      <c r="AB1553" s="109">
        <v>1.233935553736791E-2</v>
      </c>
      <c r="AC1553" s="102">
        <v>1.4833439487102135E-3</v>
      </c>
      <c r="AD1553" s="108">
        <v>2.4168350405152457E-3</v>
      </c>
      <c r="AE1553" s="109">
        <v>2.0068710032291616E-3</v>
      </c>
      <c r="AF1553" s="102">
        <v>9.1990222984283604E-5</v>
      </c>
      <c r="AG1553" s="108">
        <v>3.8261763194169527E-3</v>
      </c>
      <c r="AH1553" s="109">
        <v>3.6602780410781967E-3</v>
      </c>
      <c r="AI1553" s="102">
        <v>2.4998364667068895E-2</v>
      </c>
      <c r="AJ1553" s="108">
        <v>0</v>
      </c>
      <c r="AK1553" s="109">
        <v>0</v>
      </c>
      <c r="AL1553" s="104">
        <v>1.9588912516130201E-2</v>
      </c>
    </row>
    <row r="1554" spans="1:38" x14ac:dyDescent="0.25">
      <c r="A1554" s="71">
        <v>2013</v>
      </c>
      <c r="B1554" s="72">
        <v>29</v>
      </c>
      <c r="C1554" s="108">
        <v>6.9023497178377538</v>
      </c>
      <c r="D1554" s="109">
        <v>8.3848798180534949</v>
      </c>
      <c r="E1554" s="102">
        <v>0.55016550900549488</v>
      </c>
      <c r="F1554" s="108">
        <v>0.33012702586906617</v>
      </c>
      <c r="G1554" s="109">
        <v>0.29947479121905723</v>
      </c>
      <c r="H1554" s="102">
        <v>0.1157195773869213</v>
      </c>
      <c r="I1554" s="108">
        <v>0.27923027303500259</v>
      </c>
      <c r="J1554" s="109">
        <v>0.34738188283261551</v>
      </c>
      <c r="K1554" s="102">
        <v>1.3261163767652362</v>
      </c>
      <c r="L1554" s="108">
        <v>1.9237122415627736E-2</v>
      </c>
      <c r="M1554" s="109">
        <v>1.9416450172102886E-2</v>
      </c>
      <c r="N1554" s="102">
        <v>1.9418971105151183E-2</v>
      </c>
      <c r="O1554" s="108">
        <v>1.5792900473819742E-2</v>
      </c>
      <c r="P1554" s="109">
        <v>1.9430695934424317E-2</v>
      </c>
      <c r="Q1554" s="102">
        <v>0.12471606754616212</v>
      </c>
      <c r="R1554" s="108">
        <v>8.5436421386209556E-3</v>
      </c>
      <c r="S1554" s="109">
        <v>1.0531936569158528E-2</v>
      </c>
      <c r="T1554" s="102">
        <v>3.9447633723914272E-3</v>
      </c>
      <c r="U1554" s="108">
        <v>7.513919752526921E-3</v>
      </c>
      <c r="V1554" s="109">
        <v>7.6572848748909282E-3</v>
      </c>
      <c r="W1554" s="102">
        <v>7.9677294938765419E-3</v>
      </c>
      <c r="X1554" s="108">
        <v>4.3465466675389442E-4</v>
      </c>
      <c r="Y1554" s="109">
        <v>3.8470553312188263E-4</v>
      </c>
      <c r="Z1554" s="102">
        <v>1.1497433809938289E-3</v>
      </c>
      <c r="AA1554" s="108">
        <v>1.3757900680648152E-2</v>
      </c>
      <c r="AB1554" s="109">
        <v>1.2356173574592717E-2</v>
      </c>
      <c r="AC1554" s="102">
        <v>1.4831692448600111E-3</v>
      </c>
      <c r="AD1554" s="108">
        <v>2.4463675345719506E-3</v>
      </c>
      <c r="AE1554" s="109">
        <v>2.011644223347112E-3</v>
      </c>
      <c r="AF1554" s="102">
        <v>9.1979566654434443E-5</v>
      </c>
      <c r="AG1554" s="108">
        <v>3.8574804197592945E-3</v>
      </c>
      <c r="AH1554" s="109">
        <v>3.6587427008925055E-3</v>
      </c>
      <c r="AI1554" s="102">
        <v>2.4995413481723284E-2</v>
      </c>
      <c r="AJ1554" s="108">
        <v>0</v>
      </c>
      <c r="AK1554" s="109">
        <v>0</v>
      </c>
      <c r="AL1554" s="104">
        <v>1.9588912583477301E-2</v>
      </c>
    </row>
    <row r="1555" spans="1:38" x14ac:dyDescent="0.25">
      <c r="A1555" s="71">
        <v>2013</v>
      </c>
      <c r="B1555" s="72">
        <v>30</v>
      </c>
      <c r="C1555" s="108">
        <v>6.909337855271894</v>
      </c>
      <c r="D1555" s="109">
        <v>8.3927407430420562</v>
      </c>
      <c r="E1555" s="102">
        <v>0.55015038978690134</v>
      </c>
      <c r="F1555" s="108">
        <v>0.33035904306953268</v>
      </c>
      <c r="G1555" s="109">
        <v>0.29970303424408207</v>
      </c>
      <c r="H1555" s="102">
        <v>0.11571367148246481</v>
      </c>
      <c r="I1555" s="108">
        <v>0.27931689749218441</v>
      </c>
      <c r="J1555" s="109">
        <v>0.34742829721213336</v>
      </c>
      <c r="K1555" s="102">
        <v>1.3260877878437634</v>
      </c>
      <c r="L1555" s="108">
        <v>1.9241187759386786E-2</v>
      </c>
      <c r="M1555" s="109">
        <v>1.942058858492925E-2</v>
      </c>
      <c r="N1555" s="102">
        <v>1.9418894600284835E-2</v>
      </c>
      <c r="O1555" s="108">
        <v>1.5804271824203069E-2</v>
      </c>
      <c r="P1555" s="109">
        <v>1.9455866178748688E-2</v>
      </c>
      <c r="Q1555" s="102">
        <v>0.12470990849572178</v>
      </c>
      <c r="R1555" s="108">
        <v>8.5506926234899128E-3</v>
      </c>
      <c r="S1555" s="109">
        <v>1.054175042300283E-2</v>
      </c>
      <c r="T1555" s="102">
        <v>3.9446418235387064E-3</v>
      </c>
      <c r="U1555" s="108">
        <v>7.4663090360232711E-3</v>
      </c>
      <c r="V1555" s="109">
        <v>7.6208884839957212E-3</v>
      </c>
      <c r="W1555" s="102">
        <v>7.967328811091785E-3</v>
      </c>
      <c r="X1555" s="108">
        <v>4.3470502234807019E-4</v>
      </c>
      <c r="Y1555" s="109">
        <v>3.8489725190544842E-4</v>
      </c>
      <c r="Z1555" s="102">
        <v>1.1496857103492758E-3</v>
      </c>
      <c r="AA1555" s="108">
        <v>1.3781252864558726E-2</v>
      </c>
      <c r="AB1555" s="109">
        <v>1.2376276502662886E-2</v>
      </c>
      <c r="AC1555" s="102">
        <v>1.4830948806847256E-3</v>
      </c>
      <c r="AD1555" s="108">
        <v>2.4528572356032762E-3</v>
      </c>
      <c r="AE1555" s="109">
        <v>2.0171777001757097E-3</v>
      </c>
      <c r="AF1555" s="102">
        <v>9.1974848270089842E-5</v>
      </c>
      <c r="AG1555" s="108">
        <v>3.8562769816879111E-3</v>
      </c>
      <c r="AH1555" s="109">
        <v>3.6599456565545169E-3</v>
      </c>
      <c r="AI1555" s="102">
        <v>2.499418893107571E-2</v>
      </c>
      <c r="AJ1555" s="108">
        <v>0</v>
      </c>
      <c r="AK1555" s="109">
        <v>0</v>
      </c>
      <c r="AL1555" s="104">
        <v>1.9588915224112501E-2</v>
      </c>
    </row>
    <row r="1556" spans="1:38" ht="13" x14ac:dyDescent="0.3">
      <c r="A1556" s="71">
        <v>2013</v>
      </c>
      <c r="B1556" s="72">
        <v>31</v>
      </c>
      <c r="C1556" s="108">
        <v>6.909337855271894</v>
      </c>
      <c r="D1556" s="109">
        <v>8.3927407430420562</v>
      </c>
      <c r="E1556" s="91">
        <v>0.55015038978690134</v>
      </c>
      <c r="F1556" s="108">
        <v>0.33035904306953268</v>
      </c>
      <c r="G1556" s="109">
        <v>0.29970303424408207</v>
      </c>
      <c r="H1556" s="91">
        <v>0.11571367148246481</v>
      </c>
      <c r="I1556" s="108">
        <v>0.27931689749218441</v>
      </c>
      <c r="J1556" s="109">
        <v>0.34742829721213336</v>
      </c>
      <c r="K1556" s="91">
        <v>1.3260877878437634</v>
      </c>
      <c r="L1556" s="108">
        <v>1.9241187759386786E-2</v>
      </c>
      <c r="M1556" s="109">
        <v>1.942058858492925E-2</v>
      </c>
      <c r="N1556" s="91">
        <v>1.9418894600284835E-2</v>
      </c>
      <c r="O1556" s="108">
        <v>1.5804271824203069E-2</v>
      </c>
      <c r="P1556" s="109">
        <v>1.9455866178748688E-2</v>
      </c>
      <c r="Q1556" s="91">
        <v>0.12470990849572178</v>
      </c>
      <c r="R1556" s="108">
        <v>8.5506926234899128E-3</v>
      </c>
      <c r="S1556" s="109">
        <v>1.054175042300283E-2</v>
      </c>
      <c r="T1556" s="91">
        <v>3.9446418235387064E-3</v>
      </c>
      <c r="U1556" s="108">
        <v>7.4663090360232711E-3</v>
      </c>
      <c r="V1556" s="109">
        <v>7.6208884839957212E-3</v>
      </c>
      <c r="W1556" s="91">
        <v>7.967328811091785E-3</v>
      </c>
      <c r="X1556" s="108">
        <v>4.3470502234807019E-4</v>
      </c>
      <c r="Y1556" s="109">
        <v>3.8489725190544842E-4</v>
      </c>
      <c r="Z1556" s="91">
        <v>1.1496857103492758E-3</v>
      </c>
      <c r="AA1556" s="108">
        <v>1.3781252864558726E-2</v>
      </c>
      <c r="AB1556" s="109">
        <v>1.2376276502662886E-2</v>
      </c>
      <c r="AC1556" s="91">
        <v>1.4830948806847256E-3</v>
      </c>
      <c r="AD1556" s="108">
        <v>2.4528572356032762E-3</v>
      </c>
      <c r="AE1556" s="109">
        <v>2.0171777001757097E-3</v>
      </c>
      <c r="AF1556" s="91">
        <v>9.1974848270089842E-5</v>
      </c>
      <c r="AG1556" s="108">
        <v>3.8562769816879111E-3</v>
      </c>
      <c r="AH1556" s="109">
        <v>3.6599456565545169E-3</v>
      </c>
      <c r="AI1556" s="91">
        <v>2.499418893107571E-2</v>
      </c>
      <c r="AJ1556" s="108">
        <v>0</v>
      </c>
      <c r="AK1556" s="109">
        <v>0</v>
      </c>
      <c r="AL1556" s="104">
        <v>1.9588915224112501E-2</v>
      </c>
    </row>
    <row r="1557" spans="1:38" ht="13" x14ac:dyDescent="0.3">
      <c r="A1557" s="71">
        <v>2013</v>
      </c>
      <c r="B1557" s="72">
        <v>32</v>
      </c>
      <c r="C1557" s="108">
        <v>6.909337855271894</v>
      </c>
      <c r="D1557" s="109">
        <v>8.3927407430420562</v>
      </c>
      <c r="E1557" s="91">
        <v>0.55015038978690134</v>
      </c>
      <c r="F1557" s="108">
        <v>0.33035904306953268</v>
      </c>
      <c r="G1557" s="109">
        <v>0.29970303424408207</v>
      </c>
      <c r="H1557" s="91">
        <v>0.11571367148246481</v>
      </c>
      <c r="I1557" s="108">
        <v>0.27931689749218441</v>
      </c>
      <c r="J1557" s="109">
        <v>0.34742829721213336</v>
      </c>
      <c r="K1557" s="91">
        <v>1.3260877878437634</v>
      </c>
      <c r="L1557" s="108">
        <v>1.9241187759386786E-2</v>
      </c>
      <c r="M1557" s="109">
        <v>1.942058858492925E-2</v>
      </c>
      <c r="N1557" s="91">
        <v>1.9418894600284835E-2</v>
      </c>
      <c r="O1557" s="108">
        <v>1.5804271824203069E-2</v>
      </c>
      <c r="P1557" s="109">
        <v>1.9455866178748688E-2</v>
      </c>
      <c r="Q1557" s="91">
        <v>0.12470990849572178</v>
      </c>
      <c r="R1557" s="108">
        <v>8.5506926234899128E-3</v>
      </c>
      <c r="S1557" s="109">
        <v>1.054175042300283E-2</v>
      </c>
      <c r="T1557" s="91">
        <v>3.9446418235387064E-3</v>
      </c>
      <c r="U1557" s="108">
        <v>7.4663090360232711E-3</v>
      </c>
      <c r="V1557" s="109">
        <v>7.6208884839957212E-3</v>
      </c>
      <c r="W1557" s="91">
        <v>7.967328811091785E-3</v>
      </c>
      <c r="X1557" s="108">
        <v>4.3470502234807019E-4</v>
      </c>
      <c r="Y1557" s="109">
        <v>3.8489725190544842E-4</v>
      </c>
      <c r="Z1557" s="91">
        <v>1.1496857103492758E-3</v>
      </c>
      <c r="AA1557" s="108">
        <v>1.3781252864558726E-2</v>
      </c>
      <c r="AB1557" s="109">
        <v>1.2376276502662886E-2</v>
      </c>
      <c r="AC1557" s="91">
        <v>1.4830948806847256E-3</v>
      </c>
      <c r="AD1557" s="108">
        <v>2.4528572356032762E-3</v>
      </c>
      <c r="AE1557" s="109">
        <v>2.0171777001757097E-3</v>
      </c>
      <c r="AF1557" s="91">
        <v>9.1974848270089842E-5</v>
      </c>
      <c r="AG1557" s="108">
        <v>3.8562769816879111E-3</v>
      </c>
      <c r="AH1557" s="109">
        <v>3.6599456565545169E-3</v>
      </c>
      <c r="AI1557" s="91">
        <v>2.499418893107571E-2</v>
      </c>
      <c r="AJ1557" s="108">
        <v>0</v>
      </c>
      <c r="AK1557" s="109">
        <v>0</v>
      </c>
      <c r="AL1557" s="104">
        <v>1.9588915224112501E-2</v>
      </c>
    </row>
    <row r="1558" spans="1:38" ht="13" x14ac:dyDescent="0.3">
      <c r="A1558" s="71">
        <v>2013</v>
      </c>
      <c r="B1558" s="72">
        <v>33</v>
      </c>
      <c r="C1558" s="108">
        <v>6.909337855271894</v>
      </c>
      <c r="D1558" s="109">
        <v>8.3927407430420562</v>
      </c>
      <c r="E1558" s="91">
        <v>0.55015038978690134</v>
      </c>
      <c r="F1558" s="108">
        <v>0.33035904306953268</v>
      </c>
      <c r="G1558" s="109">
        <v>0.29970303424408207</v>
      </c>
      <c r="H1558" s="91">
        <v>0.11571367148246481</v>
      </c>
      <c r="I1558" s="108">
        <v>0.27931689749218441</v>
      </c>
      <c r="J1558" s="109">
        <v>0.34742829721213336</v>
      </c>
      <c r="K1558" s="91">
        <v>1.3260877878437634</v>
      </c>
      <c r="L1558" s="108">
        <v>1.9241187759386786E-2</v>
      </c>
      <c r="M1558" s="109">
        <v>1.942058858492925E-2</v>
      </c>
      <c r="N1558" s="91">
        <v>1.9418894600284835E-2</v>
      </c>
      <c r="O1558" s="108">
        <v>1.5804271824203069E-2</v>
      </c>
      <c r="P1558" s="109">
        <v>1.9455866178748688E-2</v>
      </c>
      <c r="Q1558" s="91">
        <v>0.12470990849572178</v>
      </c>
      <c r="R1558" s="108">
        <v>8.5506926234899128E-3</v>
      </c>
      <c r="S1558" s="109">
        <v>1.054175042300283E-2</v>
      </c>
      <c r="T1558" s="91">
        <v>3.9446418235387064E-3</v>
      </c>
      <c r="U1558" s="108">
        <v>7.4663090360232711E-3</v>
      </c>
      <c r="V1558" s="109">
        <v>7.6208884839957212E-3</v>
      </c>
      <c r="W1558" s="91">
        <v>7.967328811091785E-3</v>
      </c>
      <c r="X1558" s="108">
        <v>4.3470502234807019E-4</v>
      </c>
      <c r="Y1558" s="109">
        <v>3.8489725190544842E-4</v>
      </c>
      <c r="Z1558" s="91">
        <v>1.1496857103492758E-3</v>
      </c>
      <c r="AA1558" s="108">
        <v>1.3781252864558726E-2</v>
      </c>
      <c r="AB1558" s="109">
        <v>1.2376276502662886E-2</v>
      </c>
      <c r="AC1558" s="91">
        <v>1.4830948806847256E-3</v>
      </c>
      <c r="AD1558" s="108">
        <v>2.4528572356032762E-3</v>
      </c>
      <c r="AE1558" s="109">
        <v>2.0171777001757097E-3</v>
      </c>
      <c r="AF1558" s="91">
        <v>9.1974848270089842E-5</v>
      </c>
      <c r="AG1558" s="108">
        <v>3.8562769816879111E-3</v>
      </c>
      <c r="AH1558" s="109">
        <v>3.6599456565545169E-3</v>
      </c>
      <c r="AI1558" s="91">
        <v>2.499418893107571E-2</v>
      </c>
      <c r="AJ1558" s="108">
        <v>0</v>
      </c>
      <c r="AK1558" s="109">
        <v>0</v>
      </c>
      <c r="AL1558" s="104">
        <v>1.9588915224112501E-2</v>
      </c>
    </row>
    <row r="1559" spans="1:38" ht="13" x14ac:dyDescent="0.3">
      <c r="A1559" s="71">
        <v>2013</v>
      </c>
      <c r="B1559" s="72">
        <v>34</v>
      </c>
      <c r="C1559" s="108">
        <v>6.909337855271894</v>
      </c>
      <c r="D1559" s="109">
        <v>8.3927407430420562</v>
      </c>
      <c r="E1559" s="91">
        <v>0.55015038978690134</v>
      </c>
      <c r="F1559" s="108">
        <v>0.33035904306953268</v>
      </c>
      <c r="G1559" s="109">
        <v>0.29970303424408207</v>
      </c>
      <c r="H1559" s="91">
        <v>0.11571367148246481</v>
      </c>
      <c r="I1559" s="108">
        <v>0.27931689749218441</v>
      </c>
      <c r="J1559" s="109">
        <v>0.34742829721213336</v>
      </c>
      <c r="K1559" s="91">
        <v>1.3260877878437634</v>
      </c>
      <c r="L1559" s="108">
        <v>1.9241187759386786E-2</v>
      </c>
      <c r="M1559" s="109">
        <v>1.942058858492925E-2</v>
      </c>
      <c r="N1559" s="91">
        <v>1.9418894600284835E-2</v>
      </c>
      <c r="O1559" s="108">
        <v>1.5804271824203069E-2</v>
      </c>
      <c r="P1559" s="109">
        <v>1.9455866178748688E-2</v>
      </c>
      <c r="Q1559" s="91">
        <v>0.12470990849572178</v>
      </c>
      <c r="R1559" s="108">
        <v>8.5506926234899128E-3</v>
      </c>
      <c r="S1559" s="109">
        <v>1.054175042300283E-2</v>
      </c>
      <c r="T1559" s="91">
        <v>3.9446418235387064E-3</v>
      </c>
      <c r="U1559" s="108">
        <v>7.4663090360232711E-3</v>
      </c>
      <c r="V1559" s="109">
        <v>7.6208884839957212E-3</v>
      </c>
      <c r="W1559" s="91">
        <v>7.967328811091785E-3</v>
      </c>
      <c r="X1559" s="108">
        <v>4.3470502234807019E-4</v>
      </c>
      <c r="Y1559" s="109">
        <v>3.8489725190544842E-4</v>
      </c>
      <c r="Z1559" s="91">
        <v>1.1496857103492758E-3</v>
      </c>
      <c r="AA1559" s="108">
        <v>1.3781252864558726E-2</v>
      </c>
      <c r="AB1559" s="109">
        <v>1.2376276502662886E-2</v>
      </c>
      <c r="AC1559" s="91">
        <v>1.4830948806847256E-3</v>
      </c>
      <c r="AD1559" s="108">
        <v>2.4528572356032762E-3</v>
      </c>
      <c r="AE1559" s="109">
        <v>2.0171777001757097E-3</v>
      </c>
      <c r="AF1559" s="91">
        <v>9.1974848270089842E-5</v>
      </c>
      <c r="AG1559" s="108">
        <v>3.8562769816879111E-3</v>
      </c>
      <c r="AH1559" s="109">
        <v>3.6599456565545169E-3</v>
      </c>
      <c r="AI1559" s="91">
        <v>2.499418893107571E-2</v>
      </c>
      <c r="AJ1559" s="108">
        <v>0</v>
      </c>
      <c r="AK1559" s="109">
        <v>0</v>
      </c>
      <c r="AL1559" s="104">
        <v>1.9588915224112501E-2</v>
      </c>
    </row>
    <row r="1560" spans="1:38" ht="13" x14ac:dyDescent="0.3">
      <c r="A1560" s="71">
        <v>2013</v>
      </c>
      <c r="B1560" s="72">
        <v>35</v>
      </c>
      <c r="C1560" s="108">
        <v>6.909337855271894</v>
      </c>
      <c r="D1560" s="109">
        <v>8.3927407430420562</v>
      </c>
      <c r="E1560" s="91">
        <v>0.55015038978690134</v>
      </c>
      <c r="F1560" s="108">
        <v>0.33035904306953268</v>
      </c>
      <c r="G1560" s="109">
        <v>0.29970303424408207</v>
      </c>
      <c r="H1560" s="91">
        <v>0.11571367148246481</v>
      </c>
      <c r="I1560" s="108">
        <v>0.27931689749218441</v>
      </c>
      <c r="J1560" s="109">
        <v>0.34742829721213336</v>
      </c>
      <c r="K1560" s="91">
        <v>1.3260877878437634</v>
      </c>
      <c r="L1560" s="108">
        <v>1.9241187759386786E-2</v>
      </c>
      <c r="M1560" s="109">
        <v>1.942058858492925E-2</v>
      </c>
      <c r="N1560" s="91">
        <v>1.9418894600284835E-2</v>
      </c>
      <c r="O1560" s="108">
        <v>1.5804271824203069E-2</v>
      </c>
      <c r="P1560" s="109">
        <v>1.9455866178748688E-2</v>
      </c>
      <c r="Q1560" s="91">
        <v>0.12470990849572178</v>
      </c>
      <c r="R1560" s="108">
        <v>8.5506926234899128E-3</v>
      </c>
      <c r="S1560" s="109">
        <v>1.054175042300283E-2</v>
      </c>
      <c r="T1560" s="91">
        <v>3.9446418235387064E-3</v>
      </c>
      <c r="U1560" s="108">
        <v>7.4663090360232711E-3</v>
      </c>
      <c r="V1560" s="109">
        <v>7.6208884839957212E-3</v>
      </c>
      <c r="W1560" s="91">
        <v>7.967328811091785E-3</v>
      </c>
      <c r="X1560" s="108">
        <v>4.3470502234807019E-4</v>
      </c>
      <c r="Y1560" s="109">
        <v>3.8489725190544842E-4</v>
      </c>
      <c r="Z1560" s="91">
        <v>1.1496857103492758E-3</v>
      </c>
      <c r="AA1560" s="108">
        <v>1.3781252864558726E-2</v>
      </c>
      <c r="AB1560" s="109">
        <v>1.2376276502662886E-2</v>
      </c>
      <c r="AC1560" s="91">
        <v>1.4830948806847256E-3</v>
      </c>
      <c r="AD1560" s="108">
        <v>2.4528572356032762E-3</v>
      </c>
      <c r="AE1560" s="109">
        <v>2.0171777001757097E-3</v>
      </c>
      <c r="AF1560" s="91">
        <v>9.1974848270089842E-5</v>
      </c>
      <c r="AG1560" s="108">
        <v>3.8562769816879111E-3</v>
      </c>
      <c r="AH1560" s="109">
        <v>3.6599456565545169E-3</v>
      </c>
      <c r="AI1560" s="91">
        <v>2.499418893107571E-2</v>
      </c>
      <c r="AJ1560" s="108">
        <v>0</v>
      </c>
      <c r="AK1560" s="109">
        <v>0</v>
      </c>
      <c r="AL1560" s="104">
        <v>1.9588915224112501E-2</v>
      </c>
    </row>
    <row r="1561" spans="1:38" ht="13" x14ac:dyDescent="0.3">
      <c r="A1561" s="71">
        <v>2013</v>
      </c>
      <c r="B1561" s="72">
        <v>36</v>
      </c>
      <c r="C1561" s="108">
        <v>6.909337855271894</v>
      </c>
      <c r="D1561" s="109">
        <v>8.3927407430420562</v>
      </c>
      <c r="E1561" s="91">
        <v>0.55015038978690134</v>
      </c>
      <c r="F1561" s="108">
        <v>0.33035904306953268</v>
      </c>
      <c r="G1561" s="109">
        <v>0.29970303424408207</v>
      </c>
      <c r="H1561" s="91">
        <v>0.11571367148246481</v>
      </c>
      <c r="I1561" s="108">
        <v>0.27931689749218441</v>
      </c>
      <c r="J1561" s="109">
        <v>0.34742829721213336</v>
      </c>
      <c r="K1561" s="91">
        <v>1.3260877878437634</v>
      </c>
      <c r="L1561" s="108">
        <v>1.9241187759386786E-2</v>
      </c>
      <c r="M1561" s="109">
        <v>1.942058858492925E-2</v>
      </c>
      <c r="N1561" s="91">
        <v>1.9418894600284835E-2</v>
      </c>
      <c r="O1561" s="108">
        <v>1.5804271824203069E-2</v>
      </c>
      <c r="P1561" s="109">
        <v>1.9455866178748688E-2</v>
      </c>
      <c r="Q1561" s="91">
        <v>0.12470990849572178</v>
      </c>
      <c r="R1561" s="108">
        <v>8.5506926234899128E-3</v>
      </c>
      <c r="S1561" s="109">
        <v>1.054175042300283E-2</v>
      </c>
      <c r="T1561" s="91">
        <v>3.9446418235387064E-3</v>
      </c>
      <c r="U1561" s="108">
        <v>7.4663090360232711E-3</v>
      </c>
      <c r="V1561" s="109">
        <v>7.6208884839957212E-3</v>
      </c>
      <c r="W1561" s="91">
        <v>7.967328811091785E-3</v>
      </c>
      <c r="X1561" s="108">
        <v>4.3470502234807019E-4</v>
      </c>
      <c r="Y1561" s="109">
        <v>3.8489725190544842E-4</v>
      </c>
      <c r="Z1561" s="91">
        <v>1.1496857103492758E-3</v>
      </c>
      <c r="AA1561" s="108">
        <v>1.3781252864558726E-2</v>
      </c>
      <c r="AB1561" s="109">
        <v>1.2376276502662886E-2</v>
      </c>
      <c r="AC1561" s="91">
        <v>1.4830948806847256E-3</v>
      </c>
      <c r="AD1561" s="108">
        <v>2.4528572356032762E-3</v>
      </c>
      <c r="AE1561" s="109">
        <v>2.0171777001757097E-3</v>
      </c>
      <c r="AF1561" s="91">
        <v>9.1974848270089842E-5</v>
      </c>
      <c r="AG1561" s="108">
        <v>3.8562769816879111E-3</v>
      </c>
      <c r="AH1561" s="109">
        <v>3.6599456565545169E-3</v>
      </c>
      <c r="AI1561" s="91">
        <v>2.499418893107571E-2</v>
      </c>
      <c r="AJ1561" s="108">
        <v>0</v>
      </c>
      <c r="AK1561" s="109">
        <v>0</v>
      </c>
      <c r="AL1561" s="104">
        <v>1.9588915224112501E-2</v>
      </c>
    </row>
    <row r="1562" spans="1:38" ht="13" x14ac:dyDescent="0.3">
      <c r="A1562" s="71">
        <v>2013</v>
      </c>
      <c r="B1562" s="72">
        <v>37</v>
      </c>
      <c r="C1562" s="108">
        <v>6.909337855271894</v>
      </c>
      <c r="D1562" s="109">
        <v>8.3927407430420562</v>
      </c>
      <c r="E1562" s="91">
        <v>0.55015038978690134</v>
      </c>
      <c r="F1562" s="108">
        <v>0.33035904306953268</v>
      </c>
      <c r="G1562" s="109">
        <v>0.29970303424408207</v>
      </c>
      <c r="H1562" s="91">
        <v>0.11571367148246481</v>
      </c>
      <c r="I1562" s="108">
        <v>0.27931689749218441</v>
      </c>
      <c r="J1562" s="109">
        <v>0.34742829721213336</v>
      </c>
      <c r="K1562" s="91">
        <v>1.3260877878437634</v>
      </c>
      <c r="L1562" s="108">
        <v>1.9241187759386786E-2</v>
      </c>
      <c r="M1562" s="109">
        <v>1.942058858492925E-2</v>
      </c>
      <c r="N1562" s="91">
        <v>1.9418894600284835E-2</v>
      </c>
      <c r="O1562" s="108">
        <v>1.5804271824203069E-2</v>
      </c>
      <c r="P1562" s="109">
        <v>1.9455866178748688E-2</v>
      </c>
      <c r="Q1562" s="91">
        <v>0.12470990849572178</v>
      </c>
      <c r="R1562" s="108">
        <v>8.5506926234899128E-3</v>
      </c>
      <c r="S1562" s="109">
        <v>1.054175042300283E-2</v>
      </c>
      <c r="T1562" s="91">
        <v>3.9446418235387064E-3</v>
      </c>
      <c r="U1562" s="108">
        <v>7.4663090360232711E-3</v>
      </c>
      <c r="V1562" s="109">
        <v>7.6208884839957212E-3</v>
      </c>
      <c r="W1562" s="91">
        <v>7.967328811091785E-3</v>
      </c>
      <c r="X1562" s="108">
        <v>4.3470502234807019E-4</v>
      </c>
      <c r="Y1562" s="109">
        <v>3.8489725190544842E-4</v>
      </c>
      <c r="Z1562" s="91">
        <v>1.1496857103492758E-3</v>
      </c>
      <c r="AA1562" s="108">
        <v>1.3781252864558726E-2</v>
      </c>
      <c r="AB1562" s="109">
        <v>1.2376276502662886E-2</v>
      </c>
      <c r="AC1562" s="91">
        <v>1.4830948806847256E-3</v>
      </c>
      <c r="AD1562" s="108">
        <v>2.4528572356032762E-3</v>
      </c>
      <c r="AE1562" s="109">
        <v>2.0171777001757097E-3</v>
      </c>
      <c r="AF1562" s="91">
        <v>9.1974848270089842E-5</v>
      </c>
      <c r="AG1562" s="108">
        <v>3.8562769816879111E-3</v>
      </c>
      <c r="AH1562" s="109">
        <v>3.6599456565545169E-3</v>
      </c>
      <c r="AI1562" s="91">
        <v>2.499418893107571E-2</v>
      </c>
      <c r="AJ1562" s="108">
        <v>0</v>
      </c>
      <c r="AK1562" s="109">
        <v>0</v>
      </c>
      <c r="AL1562" s="104">
        <v>1.9588915224112501E-2</v>
      </c>
    </row>
    <row r="1563" spans="1:38" ht="13" x14ac:dyDescent="0.3">
      <c r="A1563" s="71">
        <v>2013</v>
      </c>
      <c r="B1563" s="72">
        <v>38</v>
      </c>
      <c r="C1563" s="108">
        <v>6.909337855271894</v>
      </c>
      <c r="D1563" s="109">
        <v>8.3927407430420562</v>
      </c>
      <c r="E1563" s="91">
        <v>0.55015038978690134</v>
      </c>
      <c r="F1563" s="108">
        <v>0.33035904306953268</v>
      </c>
      <c r="G1563" s="109">
        <v>0.29970303424408207</v>
      </c>
      <c r="H1563" s="91">
        <v>0.11571367148246481</v>
      </c>
      <c r="I1563" s="108">
        <v>0.27931689749218441</v>
      </c>
      <c r="J1563" s="109">
        <v>0.34742829721213336</v>
      </c>
      <c r="K1563" s="91">
        <v>1.3260877878437634</v>
      </c>
      <c r="L1563" s="108">
        <v>1.9241187759386786E-2</v>
      </c>
      <c r="M1563" s="109">
        <v>1.942058858492925E-2</v>
      </c>
      <c r="N1563" s="91">
        <v>1.9418894600284835E-2</v>
      </c>
      <c r="O1563" s="108">
        <v>1.5804271824203069E-2</v>
      </c>
      <c r="P1563" s="109">
        <v>1.9455866178748688E-2</v>
      </c>
      <c r="Q1563" s="91">
        <v>0.12470990849572178</v>
      </c>
      <c r="R1563" s="108">
        <v>8.5506926234899128E-3</v>
      </c>
      <c r="S1563" s="109">
        <v>1.054175042300283E-2</v>
      </c>
      <c r="T1563" s="91">
        <v>3.9446418235387064E-3</v>
      </c>
      <c r="U1563" s="108">
        <v>7.4663090360232711E-3</v>
      </c>
      <c r="V1563" s="109">
        <v>7.6208884839957212E-3</v>
      </c>
      <c r="W1563" s="91">
        <v>7.967328811091785E-3</v>
      </c>
      <c r="X1563" s="108">
        <v>4.3470502234807019E-4</v>
      </c>
      <c r="Y1563" s="109">
        <v>3.8489725190544842E-4</v>
      </c>
      <c r="Z1563" s="91">
        <v>1.1496857103492758E-3</v>
      </c>
      <c r="AA1563" s="108">
        <v>1.3781252864558726E-2</v>
      </c>
      <c r="AB1563" s="109">
        <v>1.2376276502662886E-2</v>
      </c>
      <c r="AC1563" s="91">
        <v>1.4830948806847256E-3</v>
      </c>
      <c r="AD1563" s="108">
        <v>2.4528572356032762E-3</v>
      </c>
      <c r="AE1563" s="109">
        <v>2.0171777001757097E-3</v>
      </c>
      <c r="AF1563" s="91">
        <v>9.1974848270089842E-5</v>
      </c>
      <c r="AG1563" s="108">
        <v>3.8562769816879111E-3</v>
      </c>
      <c r="AH1563" s="109">
        <v>3.6599456565545169E-3</v>
      </c>
      <c r="AI1563" s="91">
        <v>2.499418893107571E-2</v>
      </c>
      <c r="AJ1563" s="108">
        <v>0</v>
      </c>
      <c r="AK1563" s="109">
        <v>0</v>
      </c>
      <c r="AL1563" s="104">
        <v>1.9588915224112501E-2</v>
      </c>
    </row>
    <row r="1564" spans="1:38" ht="13.5" thickBot="1" x14ac:dyDescent="0.35">
      <c r="A1564" s="73">
        <v>2013</v>
      </c>
      <c r="B1564" s="74">
        <v>39</v>
      </c>
      <c r="C1564" s="110">
        <v>6.909337855271894</v>
      </c>
      <c r="D1564" s="111">
        <v>8.3927407430420562</v>
      </c>
      <c r="E1564" s="98">
        <v>0.55015038978690134</v>
      </c>
      <c r="F1564" s="110">
        <v>0.33035904306953268</v>
      </c>
      <c r="G1564" s="111">
        <v>0.29970303424408207</v>
      </c>
      <c r="H1564" s="98">
        <v>0.11571367148246481</v>
      </c>
      <c r="I1564" s="110">
        <v>0.27931689749218441</v>
      </c>
      <c r="J1564" s="111">
        <v>0.34742829721213336</v>
      </c>
      <c r="K1564" s="98">
        <v>1.3260877878437634</v>
      </c>
      <c r="L1564" s="110">
        <v>1.9241187759386786E-2</v>
      </c>
      <c r="M1564" s="111">
        <v>1.942058858492925E-2</v>
      </c>
      <c r="N1564" s="98">
        <v>1.9418894600284835E-2</v>
      </c>
      <c r="O1564" s="110">
        <v>1.5804271824203069E-2</v>
      </c>
      <c r="P1564" s="111">
        <v>1.9455866178748688E-2</v>
      </c>
      <c r="Q1564" s="98">
        <v>0.12470990849572178</v>
      </c>
      <c r="R1564" s="110">
        <v>8.5506926234899128E-3</v>
      </c>
      <c r="S1564" s="111">
        <v>1.054175042300283E-2</v>
      </c>
      <c r="T1564" s="98">
        <v>3.9446418235387064E-3</v>
      </c>
      <c r="U1564" s="110">
        <v>7.4663090360232711E-3</v>
      </c>
      <c r="V1564" s="111">
        <v>7.6208884839957212E-3</v>
      </c>
      <c r="W1564" s="98">
        <v>7.967328811091785E-3</v>
      </c>
      <c r="X1564" s="110">
        <v>4.3470502234807019E-4</v>
      </c>
      <c r="Y1564" s="111">
        <v>3.8489725190544842E-4</v>
      </c>
      <c r="Z1564" s="98">
        <v>1.1496857103492758E-3</v>
      </c>
      <c r="AA1564" s="110">
        <v>1.3781252864558726E-2</v>
      </c>
      <c r="AB1564" s="111">
        <v>1.2376276502662886E-2</v>
      </c>
      <c r="AC1564" s="98">
        <v>1.4830948806847256E-3</v>
      </c>
      <c r="AD1564" s="110">
        <v>2.4528572356032762E-3</v>
      </c>
      <c r="AE1564" s="111">
        <v>2.0171777001757097E-3</v>
      </c>
      <c r="AF1564" s="98">
        <v>9.1974848270089842E-5</v>
      </c>
      <c r="AG1564" s="110">
        <v>3.8562769816879111E-3</v>
      </c>
      <c r="AH1564" s="111">
        <v>3.6599456565545169E-3</v>
      </c>
      <c r="AI1564" s="98">
        <v>2.499418893107571E-2</v>
      </c>
      <c r="AJ1564" s="110">
        <v>0</v>
      </c>
      <c r="AK1564" s="111">
        <v>0</v>
      </c>
      <c r="AL1564" s="105">
        <v>1.9588915224112501E-2</v>
      </c>
    </row>
    <row r="1565" spans="1:38" x14ac:dyDescent="0.25">
      <c r="A1565" s="69">
        <v>2014</v>
      </c>
      <c r="B1565" s="70">
        <v>0</v>
      </c>
      <c r="C1565" s="106">
        <v>1.5542914033617701</v>
      </c>
      <c r="D1565" s="107">
        <v>1.8685507509303654</v>
      </c>
      <c r="E1565" s="101">
        <v>0.364665244307251</v>
      </c>
      <c r="F1565" s="106">
        <v>5.646733662031006E-2</v>
      </c>
      <c r="G1565" s="107">
        <v>5.2157097351662615E-2</v>
      </c>
      <c r="H1565" s="101">
        <v>6.1059594485015599E-2</v>
      </c>
      <c r="I1565" s="106">
        <v>7.3502918323358618E-2</v>
      </c>
      <c r="J1565" s="107">
        <v>0.10871025607295058</v>
      </c>
      <c r="K1565" s="101">
        <v>0.75614216590720285</v>
      </c>
      <c r="L1565" s="106">
        <v>2.7927963451524532E-3</v>
      </c>
      <c r="M1565" s="107">
        <v>3.5428616503693565E-3</v>
      </c>
      <c r="N1565" s="101">
        <v>1.3842459117425697E-2</v>
      </c>
      <c r="O1565" s="106">
        <v>8.7928674655325927E-3</v>
      </c>
      <c r="P1565" s="107">
        <v>1.1611256809442569E-2</v>
      </c>
      <c r="Q1565" s="101">
        <v>6.580657206615656E-2</v>
      </c>
      <c r="R1565" s="106">
        <v>4.2346519849660608E-3</v>
      </c>
      <c r="S1565" s="107">
        <v>5.3906903686334979E-3</v>
      </c>
      <c r="T1565" s="101">
        <v>2.9537456568407483E-3</v>
      </c>
      <c r="U1565" s="106">
        <v>1.0388586661865672E-3</v>
      </c>
      <c r="V1565" s="107">
        <v>9.4164287393566388E-4</v>
      </c>
      <c r="W1565" s="101">
        <v>4.2041786684047381E-3</v>
      </c>
      <c r="X1565" s="106">
        <v>7.0322224621350175E-5</v>
      </c>
      <c r="Y1565" s="107">
        <v>6.3452690047333755E-5</v>
      </c>
      <c r="Z1565" s="101">
        <v>6.0666310345885901E-4</v>
      </c>
      <c r="AA1565" s="106">
        <v>2.4907739406177091E-3</v>
      </c>
      <c r="AB1565" s="107">
        <v>2.3040388350135778E-3</v>
      </c>
      <c r="AC1565" s="101">
        <v>7.8259578108485161E-4</v>
      </c>
      <c r="AD1565" s="106">
        <v>4.4302959038857343E-4</v>
      </c>
      <c r="AE1565" s="107">
        <v>3.8385516864253977E-4</v>
      </c>
      <c r="AF1565" s="101">
        <v>4.8533072019581845E-5</v>
      </c>
      <c r="AG1565" s="106">
        <v>6.3233724933527558E-4</v>
      </c>
      <c r="AH1565" s="107">
        <v>6.0039367644672064E-4</v>
      </c>
      <c r="AI1565" s="101">
        <v>1.318885731742578E-2</v>
      </c>
      <c r="AJ1565" s="106">
        <v>0</v>
      </c>
      <c r="AK1565" s="107">
        <v>0</v>
      </c>
      <c r="AL1565" s="103">
        <v>4.0931502845467102E-3</v>
      </c>
    </row>
    <row r="1566" spans="1:38" x14ac:dyDescent="0.25">
      <c r="A1566" s="71">
        <v>2014</v>
      </c>
      <c r="B1566" s="72">
        <v>1</v>
      </c>
      <c r="C1566" s="108">
        <v>1.550252912494273</v>
      </c>
      <c r="D1566" s="109">
        <v>1.8632641062607427</v>
      </c>
      <c r="E1566" s="102">
        <v>0.36688410262844523</v>
      </c>
      <c r="F1566" s="108">
        <v>5.6356790605528902E-2</v>
      </c>
      <c r="G1566" s="109">
        <v>5.2043078212367561E-2</v>
      </c>
      <c r="H1566" s="102">
        <v>6.1905824359188351E-2</v>
      </c>
      <c r="I1566" s="108">
        <v>7.3334064204435029E-2</v>
      </c>
      <c r="J1566" s="109">
        <v>0.10845037438998843</v>
      </c>
      <c r="K1566" s="102">
        <v>0.76062323821467825</v>
      </c>
      <c r="L1566" s="108">
        <v>2.7916467584810025E-3</v>
      </c>
      <c r="M1566" s="109">
        <v>3.5410422013947029E-3</v>
      </c>
      <c r="N1566" s="102">
        <v>1.3850774165536947E-2</v>
      </c>
      <c r="O1566" s="108">
        <v>8.7675672849050548E-3</v>
      </c>
      <c r="P1566" s="109">
        <v>1.1573205331121977E-2</v>
      </c>
      <c r="Q1566" s="102">
        <v>6.6718651693763675E-2</v>
      </c>
      <c r="R1566" s="108">
        <v>4.2289009466860965E-3</v>
      </c>
      <c r="S1566" s="109">
        <v>5.3820617836385833E-3</v>
      </c>
      <c r="T1566" s="102">
        <v>2.971088559211433E-3</v>
      </c>
      <c r="U1566" s="108">
        <v>1.0368889379998658E-3</v>
      </c>
      <c r="V1566" s="109">
        <v>9.3546021105450779E-4</v>
      </c>
      <c r="W1566" s="102">
        <v>4.2624475921322538E-3</v>
      </c>
      <c r="X1566" s="108">
        <v>7.0194933543198216E-5</v>
      </c>
      <c r="Y1566" s="109">
        <v>6.3306586544790094E-5</v>
      </c>
      <c r="Z1566" s="102">
        <v>6.1507128692767771E-4</v>
      </c>
      <c r="AA1566" s="108">
        <v>2.4857655948091087E-3</v>
      </c>
      <c r="AB1566" s="109">
        <v>2.2996825306951935E-3</v>
      </c>
      <c r="AC1566" s="102">
        <v>7.9344232235898E-4</v>
      </c>
      <c r="AD1566" s="108">
        <v>4.4217613495636939E-4</v>
      </c>
      <c r="AE1566" s="109">
        <v>3.8322548781945205E-4</v>
      </c>
      <c r="AF1566" s="102">
        <v>4.9205687276859976E-5</v>
      </c>
      <c r="AG1566" s="108">
        <v>6.3111923901779273E-4</v>
      </c>
      <c r="AH1566" s="109">
        <v>5.9874262804557852E-4</v>
      </c>
      <c r="AI1566" s="102">
        <v>1.3371660247721129E-2</v>
      </c>
      <c r="AJ1566" s="108">
        <v>0</v>
      </c>
      <c r="AK1566" s="109">
        <v>0</v>
      </c>
      <c r="AL1566" s="104">
        <v>4.1035932122018203E-3</v>
      </c>
    </row>
    <row r="1567" spans="1:38" x14ac:dyDescent="0.25">
      <c r="A1567" s="71">
        <v>2014</v>
      </c>
      <c r="B1567" s="72">
        <v>2</v>
      </c>
      <c r="C1567" s="108">
        <v>1.5430659177910722</v>
      </c>
      <c r="D1567" s="109">
        <v>1.8537682052871836</v>
      </c>
      <c r="E1567" s="102">
        <v>0.36935861860513719</v>
      </c>
      <c r="F1567" s="108">
        <v>5.6253452160743386E-2</v>
      </c>
      <c r="G1567" s="109">
        <v>5.1972119022786541E-2</v>
      </c>
      <c r="H1567" s="102">
        <v>6.2849820520888736E-2</v>
      </c>
      <c r="I1567" s="108">
        <v>7.3022247395228057E-2</v>
      </c>
      <c r="J1567" s="109">
        <v>0.10783862508783593</v>
      </c>
      <c r="K1567" s="102">
        <v>0.76562368884916532</v>
      </c>
      <c r="L1567" s="108">
        <v>2.7911781518882178E-3</v>
      </c>
      <c r="M1567" s="109">
        <v>3.5417666176400841E-3</v>
      </c>
      <c r="N1567" s="102">
        <v>1.3860063244694514E-2</v>
      </c>
      <c r="O1567" s="108">
        <v>8.7430818561858061E-3</v>
      </c>
      <c r="P1567" s="109">
        <v>1.1564235781331329E-2</v>
      </c>
      <c r="Q1567" s="102">
        <v>6.7736010813464684E-2</v>
      </c>
      <c r="R1567" s="108">
        <v>4.2238006862395042E-3</v>
      </c>
      <c r="S1567" s="109">
        <v>5.378012304325751E-3</v>
      </c>
      <c r="T1567" s="102">
        <v>2.9904434261922518E-3</v>
      </c>
      <c r="U1567" s="108">
        <v>1.0421100494835847E-3</v>
      </c>
      <c r="V1567" s="109">
        <v>9.5239512671158792E-4</v>
      </c>
      <c r="W1567" s="102">
        <v>4.3274461174448624E-3</v>
      </c>
      <c r="X1567" s="108">
        <v>7.0101596417324042E-5</v>
      </c>
      <c r="Y1567" s="109">
        <v>6.3274763941621352E-5</v>
      </c>
      <c r="Z1567" s="102">
        <v>6.2445084949593022E-4</v>
      </c>
      <c r="AA1567" s="108">
        <v>2.4799375768712099E-3</v>
      </c>
      <c r="AB1567" s="109">
        <v>2.293272905862404E-3</v>
      </c>
      <c r="AC1567" s="102">
        <v>8.0554136770508524E-4</v>
      </c>
      <c r="AD1567" s="108">
        <v>4.4112623287510838E-4</v>
      </c>
      <c r="AE1567" s="109">
        <v>3.8200825547737155E-4</v>
      </c>
      <c r="AF1567" s="102">
        <v>4.9956067361877741E-5</v>
      </c>
      <c r="AG1567" s="108">
        <v>6.3027872073166051E-4</v>
      </c>
      <c r="AH1567" s="109">
        <v>5.9860684107476399E-4</v>
      </c>
      <c r="AI1567" s="102">
        <v>1.3575549202636147E-2</v>
      </c>
      <c r="AJ1567" s="108">
        <v>0</v>
      </c>
      <c r="AK1567" s="109">
        <v>0</v>
      </c>
      <c r="AL1567" s="104">
        <v>4.1158594504856301E-3</v>
      </c>
    </row>
    <row r="1568" spans="1:38" x14ac:dyDescent="0.25">
      <c r="A1568" s="71">
        <v>2014</v>
      </c>
      <c r="B1568" s="72">
        <v>3</v>
      </c>
      <c r="C1568" s="108">
        <v>1.5164840784486944</v>
      </c>
      <c r="D1568" s="109">
        <v>1.8220765306133688</v>
      </c>
      <c r="E1568" s="102">
        <v>0.37209843885769905</v>
      </c>
      <c r="F1568" s="108">
        <v>5.3371023437698423E-2</v>
      </c>
      <c r="G1568" s="109">
        <v>4.8525352140925897E-2</v>
      </c>
      <c r="H1568" s="102">
        <v>6.3894853690928941E-2</v>
      </c>
      <c r="I1568" s="108">
        <v>5.559524114011561E-2</v>
      </c>
      <c r="J1568" s="109">
        <v>7.5980101633558103E-2</v>
      </c>
      <c r="K1568" s="102">
        <v>0.77115751764837159</v>
      </c>
      <c r="L1568" s="108">
        <v>2.7646296681667964E-3</v>
      </c>
      <c r="M1568" s="109">
        <v>3.5111978067267294E-3</v>
      </c>
      <c r="N1568" s="102">
        <v>1.3870325855344012E-2</v>
      </c>
      <c r="O1568" s="108">
        <v>7.4918791377636511E-3</v>
      </c>
      <c r="P1568" s="109">
        <v>9.7627585879422156E-3</v>
      </c>
      <c r="Q1568" s="102">
        <v>6.8862336996852958E-2</v>
      </c>
      <c r="R1568" s="108">
        <v>4.2621941882826815E-3</v>
      </c>
      <c r="S1568" s="109">
        <v>5.4351634314897821E-3</v>
      </c>
      <c r="T1568" s="102">
        <v>3.0118643644055651E-3</v>
      </c>
      <c r="U1568" s="108">
        <v>1.0188637507965606E-3</v>
      </c>
      <c r="V1568" s="109">
        <v>9.5135852225658945E-4</v>
      </c>
      <c r="W1568" s="102">
        <v>4.3994002456167946E-3</v>
      </c>
      <c r="X1568" s="108">
        <v>6.8710941998899821E-5</v>
      </c>
      <c r="Y1568" s="109">
        <v>6.1421457900428085E-5</v>
      </c>
      <c r="Z1568" s="102">
        <v>6.3483346589810797E-4</v>
      </c>
      <c r="AA1568" s="108">
        <v>2.2657147999562153E-3</v>
      </c>
      <c r="AB1568" s="109">
        <v>2.0589312836572543E-3</v>
      </c>
      <c r="AC1568" s="102">
        <v>8.1893540641103744E-4</v>
      </c>
      <c r="AD1568" s="108">
        <v>4.191505437147126E-4</v>
      </c>
      <c r="AE1568" s="109">
        <v>3.6240316681086842E-4</v>
      </c>
      <c r="AF1568" s="102">
        <v>5.0786735189971901E-5</v>
      </c>
      <c r="AG1568" s="108">
        <v>6.0781783083275098E-4</v>
      </c>
      <c r="AH1568" s="109">
        <v>5.6381888238522728E-4</v>
      </c>
      <c r="AI1568" s="102">
        <v>1.3801295242302676E-2</v>
      </c>
      <c r="AJ1568" s="108">
        <v>0</v>
      </c>
      <c r="AK1568" s="109">
        <v>0</v>
      </c>
      <c r="AL1568" s="104">
        <v>4.1299192147308001E-3</v>
      </c>
    </row>
    <row r="1569" spans="1:38" x14ac:dyDescent="0.25">
      <c r="A1569" s="71">
        <v>2014</v>
      </c>
      <c r="B1569" s="72">
        <v>4</v>
      </c>
      <c r="C1569" s="108">
        <v>2.7643150391726983</v>
      </c>
      <c r="D1569" s="109">
        <v>3.3478102249302157</v>
      </c>
      <c r="E1569" s="102">
        <v>0.43647334458094339</v>
      </c>
      <c r="F1569" s="108">
        <v>7.5751039241170673E-2</v>
      </c>
      <c r="G1569" s="109">
        <v>7.1778868204059001E-2</v>
      </c>
      <c r="H1569" s="102">
        <v>7.1428028240301741E-2</v>
      </c>
      <c r="I1569" s="108">
        <v>8.5032314716282045E-2</v>
      </c>
      <c r="J1569" s="109">
        <v>0.11985649049884065</v>
      </c>
      <c r="K1569" s="102">
        <v>1.0950359838304875</v>
      </c>
      <c r="L1569" s="108">
        <v>3.5262008999566029E-3</v>
      </c>
      <c r="M1569" s="109">
        <v>5.5356913098224955E-3</v>
      </c>
      <c r="N1569" s="102">
        <v>1.8982188149351011E-2</v>
      </c>
      <c r="O1569" s="108">
        <v>6.751544403499064E-3</v>
      </c>
      <c r="P1569" s="109">
        <v>8.8719103964823125E-3</v>
      </c>
      <c r="Q1569" s="102">
        <v>7.6981073704579586E-2</v>
      </c>
      <c r="R1569" s="108">
        <v>4.3304173035573186E-3</v>
      </c>
      <c r="S1569" s="109">
        <v>5.5358149302841128E-3</v>
      </c>
      <c r="T1569" s="102">
        <v>3.0354592711484313E-3</v>
      </c>
      <c r="U1569" s="108">
        <v>1.4239508965749588E-3</v>
      </c>
      <c r="V1569" s="109">
        <v>1.3935941450341463E-3</v>
      </c>
      <c r="W1569" s="102">
        <v>4.9180822912927077E-3</v>
      </c>
      <c r="X1569" s="108">
        <v>9.6897943926224636E-5</v>
      </c>
      <c r="Y1569" s="109">
        <v>8.9457602277744747E-5</v>
      </c>
      <c r="Z1569" s="102">
        <v>7.0968037078476234E-4</v>
      </c>
      <c r="AA1569" s="108">
        <v>3.2256453300145639E-3</v>
      </c>
      <c r="AB1569" s="109">
        <v>3.054040281779212E-3</v>
      </c>
      <c r="AC1569" s="102">
        <v>9.1548730001014236E-4</v>
      </c>
      <c r="AD1569" s="108">
        <v>5.7426963862911528E-4</v>
      </c>
      <c r="AE1569" s="109">
        <v>5.0188611151695648E-4</v>
      </c>
      <c r="AF1569" s="102">
        <v>5.677437424597815E-5</v>
      </c>
      <c r="AG1569" s="108">
        <v>8.758538474223028E-4</v>
      </c>
      <c r="AH1569" s="109">
        <v>8.5856997688428104E-4</v>
      </c>
      <c r="AI1569" s="102">
        <v>1.5428432320994771E-2</v>
      </c>
      <c r="AJ1569" s="108">
        <v>0</v>
      </c>
      <c r="AK1569" s="109">
        <v>0</v>
      </c>
      <c r="AL1569" s="104">
        <v>6.3929794885125204E-3</v>
      </c>
    </row>
    <row r="1570" spans="1:38" x14ac:dyDescent="0.25">
      <c r="A1570" s="71">
        <v>2014</v>
      </c>
      <c r="B1570" s="72">
        <v>5</v>
      </c>
      <c r="C1570" s="108">
        <v>2.7769760141270976</v>
      </c>
      <c r="D1570" s="109">
        <v>3.3589155945955822</v>
      </c>
      <c r="E1570" s="102">
        <v>0.43974374666038357</v>
      </c>
      <c r="F1570" s="108">
        <v>7.7434750539346509E-2</v>
      </c>
      <c r="G1570" s="109">
        <v>7.3467246390893387E-2</v>
      </c>
      <c r="H1570" s="102">
        <v>7.2675346884545119E-2</v>
      </c>
      <c r="I1570" s="108">
        <v>8.5938033750001308E-2</v>
      </c>
      <c r="J1570" s="109">
        <v>0.12075924853765561</v>
      </c>
      <c r="K1570" s="102">
        <v>1.1016455709157906</v>
      </c>
      <c r="L1570" s="108">
        <v>3.5531506800779902E-3</v>
      </c>
      <c r="M1570" s="109">
        <v>5.5835311389602748E-3</v>
      </c>
      <c r="N1570" s="102">
        <v>1.8994475785680136E-2</v>
      </c>
      <c r="O1570" s="108">
        <v>6.8627723116455857E-3</v>
      </c>
      <c r="P1570" s="109">
        <v>9.0483293055387739E-3</v>
      </c>
      <c r="Q1570" s="102">
        <v>7.8325410638208831E-2</v>
      </c>
      <c r="R1570" s="108">
        <v>4.4183719843588869E-3</v>
      </c>
      <c r="S1570" s="109">
        <v>5.6664429718464165E-3</v>
      </c>
      <c r="T1570" s="102">
        <v>3.0610264103213096E-3</v>
      </c>
      <c r="U1570" s="108">
        <v>1.4723509690748498E-3</v>
      </c>
      <c r="V1570" s="109">
        <v>1.475167118702714E-3</v>
      </c>
      <c r="W1570" s="102">
        <v>5.0039687082655132E-3</v>
      </c>
      <c r="X1570" s="108">
        <v>9.9166952053659615E-5</v>
      </c>
      <c r="Y1570" s="109">
        <v>9.1766918735657025E-5</v>
      </c>
      <c r="Z1570" s="102">
        <v>7.2207331904543368E-4</v>
      </c>
      <c r="AA1570" s="108">
        <v>3.2938495603038109E-3</v>
      </c>
      <c r="AB1570" s="109">
        <v>3.11639212562873E-3</v>
      </c>
      <c r="AC1570" s="102">
        <v>9.3147411125904305E-4</v>
      </c>
      <c r="AD1570" s="108">
        <v>5.8755595216376571E-4</v>
      </c>
      <c r="AE1570" s="109">
        <v>5.137136126061783E-4</v>
      </c>
      <c r="AF1570" s="102">
        <v>5.7765816121661848E-5</v>
      </c>
      <c r="AG1570" s="108">
        <v>8.9516199265611334E-4</v>
      </c>
      <c r="AH1570" s="109">
        <v>8.790800176001946E-4</v>
      </c>
      <c r="AI1570" s="102">
        <v>1.5697853518163742E-2</v>
      </c>
      <c r="AJ1570" s="108">
        <v>0</v>
      </c>
      <c r="AK1570" s="109">
        <v>0</v>
      </c>
      <c r="AL1570" s="104">
        <v>6.42106536055502E-3</v>
      </c>
    </row>
    <row r="1571" spans="1:38" x14ac:dyDescent="0.25">
      <c r="A1571" s="71">
        <v>2014</v>
      </c>
      <c r="B1571" s="72">
        <v>6</v>
      </c>
      <c r="C1571" s="108">
        <v>3.3188059480353314</v>
      </c>
      <c r="D1571" s="109">
        <v>3.9892458127082193</v>
      </c>
      <c r="E1571" s="102">
        <v>0.44328854089565839</v>
      </c>
      <c r="F1571" s="108">
        <v>9.5503743688985301E-2</v>
      </c>
      <c r="G1571" s="109">
        <v>9.2119109934682378E-2</v>
      </c>
      <c r="H1571" s="102">
        <v>7.4027324409276313E-2</v>
      </c>
      <c r="I1571" s="108">
        <v>0.10565755960563811</v>
      </c>
      <c r="J1571" s="109">
        <v>0.14980621902117613</v>
      </c>
      <c r="K1571" s="102">
        <v>1.1087988729828397</v>
      </c>
      <c r="L1571" s="108">
        <v>4.1948388510788361E-3</v>
      </c>
      <c r="M1571" s="109">
        <v>6.2957624020457638E-3</v>
      </c>
      <c r="N1571" s="102">
        <v>1.9007776784494852E-2</v>
      </c>
      <c r="O1571" s="108">
        <v>7.9483408868219439E-3</v>
      </c>
      <c r="P1571" s="109">
        <v>1.0435178899473145E-2</v>
      </c>
      <c r="Q1571" s="102">
        <v>7.9782545318226081E-2</v>
      </c>
      <c r="R1571" s="108">
        <v>4.5069665608373534E-3</v>
      </c>
      <c r="S1571" s="109">
        <v>5.8014950516183852E-3</v>
      </c>
      <c r="T1571" s="102">
        <v>3.0887589261775657E-3</v>
      </c>
      <c r="U1571" s="108">
        <v>1.8184894443201462E-3</v>
      </c>
      <c r="V1571" s="109">
        <v>1.868594776085559E-3</v>
      </c>
      <c r="W1571" s="102">
        <v>5.097057041976407E-3</v>
      </c>
      <c r="X1571" s="108">
        <v>1.2243557730395738E-4</v>
      </c>
      <c r="Y1571" s="109">
        <v>1.1487736856858454E-4</v>
      </c>
      <c r="Z1571" s="102">
        <v>7.3550603780793747E-4</v>
      </c>
      <c r="AA1571" s="108">
        <v>4.0641384877703694E-3</v>
      </c>
      <c r="AB1571" s="109">
        <v>3.9062770036780671E-3</v>
      </c>
      <c r="AC1571" s="102">
        <v>9.488030641180105E-4</v>
      </c>
      <c r="AD1571" s="108">
        <v>7.1488774923832512E-4</v>
      </c>
      <c r="AE1571" s="109">
        <v>6.2800049756746973E-4</v>
      </c>
      <c r="AF1571" s="102">
        <v>5.8840467508031392E-5</v>
      </c>
      <c r="AG1571" s="108">
        <v>1.115410452531071E-3</v>
      </c>
      <c r="AH1571" s="109">
        <v>1.1196185721687871E-3</v>
      </c>
      <c r="AI1571" s="102">
        <v>1.5989899188175605E-2</v>
      </c>
      <c r="AJ1571" s="108">
        <v>0</v>
      </c>
      <c r="AK1571" s="109">
        <v>0</v>
      </c>
      <c r="AL1571" s="104">
        <v>7.1898052684395003E-3</v>
      </c>
    </row>
    <row r="1572" spans="1:38" x14ac:dyDescent="0.25">
      <c r="A1572" s="71">
        <v>2014</v>
      </c>
      <c r="B1572" s="72">
        <v>7</v>
      </c>
      <c r="C1572" s="108">
        <v>3.3486056289563111</v>
      </c>
      <c r="D1572" s="109">
        <v>4.0195043163507389</v>
      </c>
      <c r="E1572" s="102">
        <v>0.44713624117070666</v>
      </c>
      <c r="F1572" s="108">
        <v>9.8164060363104877E-2</v>
      </c>
      <c r="G1572" s="109">
        <v>9.484887018995955E-2</v>
      </c>
      <c r="H1572" s="102">
        <v>7.549494653230443E-2</v>
      </c>
      <c r="I1572" s="108">
        <v>0.10726635115613335</v>
      </c>
      <c r="J1572" s="109">
        <v>0.15160243481434796</v>
      </c>
      <c r="K1572" s="102">
        <v>1.1165718959220436</v>
      </c>
      <c r="L1572" s="108">
        <v>4.2323146202744352E-3</v>
      </c>
      <c r="M1572" s="109">
        <v>6.361170399173997E-3</v>
      </c>
      <c r="N1572" s="102">
        <v>1.9022226814039759E-2</v>
      </c>
      <c r="O1572" s="108">
        <v>8.1198589887426665E-3</v>
      </c>
      <c r="P1572" s="109">
        <v>1.0699914885429845E-2</v>
      </c>
      <c r="Q1572" s="102">
        <v>8.1364215113145205E-2</v>
      </c>
      <c r="R1572" s="108">
        <v>4.6100779165364775E-3</v>
      </c>
      <c r="S1572" s="109">
        <v>5.9600971676330881E-3</v>
      </c>
      <c r="T1572" s="102">
        <v>3.1188376291706832E-3</v>
      </c>
      <c r="U1572" s="108">
        <v>1.8968821285789421E-3</v>
      </c>
      <c r="V1572" s="109">
        <v>1.9950465514648906E-3</v>
      </c>
      <c r="W1572" s="102">
        <v>5.1981052133157277E-3</v>
      </c>
      <c r="X1572" s="108">
        <v>1.2601378457999945E-4</v>
      </c>
      <c r="Y1572" s="109">
        <v>1.1858369592761375E-4</v>
      </c>
      <c r="Z1572" s="102">
        <v>7.5008716659085578E-4</v>
      </c>
      <c r="AA1572" s="108">
        <v>4.1713900105988791E-3</v>
      </c>
      <c r="AB1572" s="109">
        <v>4.0079293425673923E-3</v>
      </c>
      <c r="AC1572" s="102">
        <v>9.6761286759416401E-4</v>
      </c>
      <c r="AD1572" s="108">
        <v>7.351834560188655E-4</v>
      </c>
      <c r="AE1572" s="109">
        <v>6.4653923459393739E-4</v>
      </c>
      <c r="AF1572" s="102">
        <v>6.0006979707403495E-5</v>
      </c>
      <c r="AG1572" s="108">
        <v>1.1457895139649801E-3</v>
      </c>
      <c r="AH1572" s="109">
        <v>1.1527745895579108E-3</v>
      </c>
      <c r="AI1572" s="102">
        <v>1.6306877160759761E-2</v>
      </c>
      <c r="AJ1572" s="108">
        <v>0</v>
      </c>
      <c r="AK1572" s="109">
        <v>0</v>
      </c>
      <c r="AL1572" s="104">
        <v>7.2286864862633297E-3</v>
      </c>
    </row>
    <row r="1573" spans="1:38" x14ac:dyDescent="0.25">
      <c r="A1573" s="71">
        <v>2014</v>
      </c>
      <c r="B1573" s="72">
        <v>8</v>
      </c>
      <c r="C1573" s="108">
        <v>3.6386396648639923</v>
      </c>
      <c r="D1573" s="109">
        <v>4.3305363444005867</v>
      </c>
      <c r="E1573" s="102">
        <v>0.45066159730348837</v>
      </c>
      <c r="F1573" s="108">
        <v>0.11872565664623617</v>
      </c>
      <c r="G1573" s="109">
        <v>0.11643010874568248</v>
      </c>
      <c r="H1573" s="102">
        <v>7.7071614370296429E-2</v>
      </c>
      <c r="I1573" s="108">
        <v>0.13301685609701488</v>
      </c>
      <c r="J1573" s="109">
        <v>0.189160104343575</v>
      </c>
      <c r="K1573" s="102">
        <v>1.124042213338184</v>
      </c>
      <c r="L1573" s="108">
        <v>5.0050007876572458E-3</v>
      </c>
      <c r="M1573" s="109">
        <v>7.1887255072566898E-3</v>
      </c>
      <c r="N1573" s="102">
        <v>1.903788798195389E-2</v>
      </c>
      <c r="O1573" s="108">
        <v>8.9164174895871567E-3</v>
      </c>
      <c r="P1573" s="109">
        <v>1.187685288939758E-2</v>
      </c>
      <c r="Q1573" s="102">
        <v>8.3063501981291255E-2</v>
      </c>
      <c r="R1573" s="108">
        <v>4.7199397222754576E-3</v>
      </c>
      <c r="S1573" s="109">
        <v>6.1315622498014331E-3</v>
      </c>
      <c r="T1573" s="102">
        <v>3.1514929162836727E-3</v>
      </c>
      <c r="U1573" s="108">
        <v>2.3097564862897563E-3</v>
      </c>
      <c r="V1573" s="109">
        <v>2.5185777614898045E-3</v>
      </c>
      <c r="W1573" s="102">
        <v>5.3066642326829163E-3</v>
      </c>
      <c r="X1573" s="108">
        <v>1.521653092698823E-4</v>
      </c>
      <c r="Y1573" s="109">
        <v>1.4503370715750706E-4</v>
      </c>
      <c r="Z1573" s="102">
        <v>7.6575221126374085E-4</v>
      </c>
      <c r="AA1573" s="108">
        <v>5.0448149941928061E-3</v>
      </c>
      <c r="AB1573" s="109">
        <v>4.9090898211891377E-3</v>
      </c>
      <c r="AC1573" s="102">
        <v>9.8782059565142113E-4</v>
      </c>
      <c r="AD1573" s="108">
        <v>8.7628938917537545E-4</v>
      </c>
      <c r="AE1573" s="109">
        <v>7.7166450084408368E-4</v>
      </c>
      <c r="AF1573" s="102">
        <v>6.126018220744517E-5</v>
      </c>
      <c r="AG1573" s="108">
        <v>1.3949654031996893E-3</v>
      </c>
      <c r="AH1573" s="109">
        <v>1.4338046213891122E-3</v>
      </c>
      <c r="AI1573" s="102">
        <v>1.6647443424742427E-2</v>
      </c>
      <c r="AJ1573" s="108">
        <v>0</v>
      </c>
      <c r="AK1573" s="109">
        <v>0</v>
      </c>
      <c r="AL1573" s="104">
        <v>8.1052564956339401E-3</v>
      </c>
    </row>
    <row r="1574" spans="1:38" x14ac:dyDescent="0.25">
      <c r="A1574" s="71">
        <v>2014</v>
      </c>
      <c r="B1574" s="72">
        <v>9</v>
      </c>
      <c r="C1574" s="108">
        <v>3.6764478458085224</v>
      </c>
      <c r="D1574" s="109">
        <v>4.3702367279121441</v>
      </c>
      <c r="E1574" s="102">
        <v>0.45516060961341681</v>
      </c>
      <c r="F1574" s="108">
        <v>0.12229167681597865</v>
      </c>
      <c r="G1574" s="109">
        <v>0.12015319036596701</v>
      </c>
      <c r="H1574" s="102">
        <v>7.8787662564882163E-2</v>
      </c>
      <c r="I1574" s="108">
        <v>0.1352267401873132</v>
      </c>
      <c r="J1574" s="109">
        <v>0.19170631460499324</v>
      </c>
      <c r="K1574" s="102">
        <v>1.1331308671268334</v>
      </c>
      <c r="L1574" s="108">
        <v>5.0551583123079787E-3</v>
      </c>
      <c r="M1574" s="109">
        <v>7.273569146696043E-3</v>
      </c>
      <c r="N1574" s="102">
        <v>1.9054806609928147E-2</v>
      </c>
      <c r="O1574" s="108">
        <v>9.117458469100179E-3</v>
      </c>
      <c r="P1574" s="109">
        <v>1.217655218297559E-2</v>
      </c>
      <c r="Q1574" s="102">
        <v>8.4912883320713964E-2</v>
      </c>
      <c r="R1574" s="108">
        <v>4.8401096604191365E-3</v>
      </c>
      <c r="S1574" s="109">
        <v>6.3204666482564583E-3</v>
      </c>
      <c r="T1574" s="102">
        <v>3.1866742382889303E-3</v>
      </c>
      <c r="U1574" s="108">
        <v>2.3988873275893057E-3</v>
      </c>
      <c r="V1574" s="109">
        <v>2.653179452364437E-3</v>
      </c>
      <c r="W1574" s="102">
        <v>5.424820492390227E-3</v>
      </c>
      <c r="X1574" s="108">
        <v>1.5692295340124504E-4</v>
      </c>
      <c r="Y1574" s="109">
        <v>1.5002412873694053E-4</v>
      </c>
      <c r="Z1574" s="102">
        <v>7.828023043557371E-4</v>
      </c>
      <c r="AA1574" s="108">
        <v>5.192094948000014E-3</v>
      </c>
      <c r="AB1574" s="109">
        <v>5.0553417774930167E-3</v>
      </c>
      <c r="AC1574" s="102">
        <v>1.0098149881925737E-3</v>
      </c>
      <c r="AD1574" s="108">
        <v>9.0466501057802568E-4</v>
      </c>
      <c r="AE1574" s="109">
        <v>7.9918895813282844E-4</v>
      </c>
      <c r="AF1574" s="102">
        <v>6.2624217525664286E-5</v>
      </c>
      <c r="AG1574" s="108">
        <v>1.4345443013195117E-3</v>
      </c>
      <c r="AH1574" s="109">
        <v>1.4766141817210404E-3</v>
      </c>
      <c r="AI1574" s="102">
        <v>1.7018107202041013E-2</v>
      </c>
      <c r="AJ1574" s="108">
        <v>0</v>
      </c>
      <c r="AK1574" s="109">
        <v>0</v>
      </c>
      <c r="AL1574" s="104">
        <v>8.1577955399432193E-3</v>
      </c>
    </row>
    <row r="1575" spans="1:38" x14ac:dyDescent="0.25">
      <c r="A1575" s="71">
        <v>2014</v>
      </c>
      <c r="B1575" s="72">
        <v>10</v>
      </c>
      <c r="C1575" s="108">
        <v>4.5478185218993641</v>
      </c>
      <c r="D1575" s="109">
        <v>5.4165502996400781</v>
      </c>
      <c r="E1575" s="102">
        <v>0.4600189359144648</v>
      </c>
      <c r="F1575" s="108">
        <v>0.1540896809532217</v>
      </c>
      <c r="G1575" s="109">
        <v>0.15046710309591738</v>
      </c>
      <c r="H1575" s="102">
        <v>8.0641011800608148E-2</v>
      </c>
      <c r="I1575" s="108">
        <v>0.15716283810928428</v>
      </c>
      <c r="J1575" s="109">
        <v>0.22332767366667736</v>
      </c>
      <c r="K1575" s="102">
        <v>1.1429565696784747</v>
      </c>
      <c r="L1575" s="108">
        <v>6.7380466123296689E-3</v>
      </c>
      <c r="M1575" s="109">
        <v>8.9459397053965103E-3</v>
      </c>
      <c r="N1575" s="102">
        <v>1.9073028556538259E-2</v>
      </c>
      <c r="O1575" s="108">
        <v>8.9067856501067761E-3</v>
      </c>
      <c r="P1575" s="109">
        <v>1.1843276290685701E-2</v>
      </c>
      <c r="Q1575" s="102">
        <v>8.6910312650251939E-2</v>
      </c>
      <c r="R1575" s="108">
        <v>4.9667714630515485E-3</v>
      </c>
      <c r="S1575" s="109">
        <v>6.5229244345856629E-3</v>
      </c>
      <c r="T1575" s="102">
        <v>3.2246583312293487E-3</v>
      </c>
      <c r="U1575" s="108">
        <v>3.005864111369075E-3</v>
      </c>
      <c r="V1575" s="109">
        <v>3.3305343433167058E-3</v>
      </c>
      <c r="W1575" s="102">
        <v>5.5524401786008325E-3</v>
      </c>
      <c r="X1575" s="108">
        <v>1.9711611530909566E-4</v>
      </c>
      <c r="Y1575" s="109">
        <v>1.8681897923142736E-4</v>
      </c>
      <c r="Z1575" s="102">
        <v>8.0121731033952828E-4</v>
      </c>
      <c r="AA1575" s="108">
        <v>6.5500098403010786E-3</v>
      </c>
      <c r="AB1575" s="109">
        <v>6.3327389372429075E-3</v>
      </c>
      <c r="AC1575" s="102">
        <v>1.0335701354051178E-3</v>
      </c>
      <c r="AD1575" s="108">
        <v>1.1221454551337139E-3</v>
      </c>
      <c r="AE1575" s="109">
        <v>9.7470722541189879E-4</v>
      </c>
      <c r="AF1575" s="102">
        <v>6.4097462830828682E-5</v>
      </c>
      <c r="AG1575" s="108">
        <v>1.8199014717444088E-3</v>
      </c>
      <c r="AH1575" s="109">
        <v>1.8701889735719859E-3</v>
      </c>
      <c r="AI1575" s="102">
        <v>1.7418461090925055E-2</v>
      </c>
      <c r="AJ1575" s="108">
        <v>0</v>
      </c>
      <c r="AK1575" s="109">
        <v>0</v>
      </c>
      <c r="AL1575" s="104">
        <v>9.9408382728681192E-3</v>
      </c>
    </row>
    <row r="1576" spans="1:38" x14ac:dyDescent="0.25">
      <c r="A1576" s="71">
        <v>2014</v>
      </c>
      <c r="B1576" s="72">
        <v>11</v>
      </c>
      <c r="C1576" s="108">
        <v>4.5958927838448425</v>
      </c>
      <c r="D1576" s="109">
        <v>5.4677703348583009</v>
      </c>
      <c r="E1576" s="102">
        <v>0.46527544383688685</v>
      </c>
      <c r="F1576" s="108">
        <v>0.15898519142421086</v>
      </c>
      <c r="G1576" s="109">
        <v>0.15559302489112953</v>
      </c>
      <c r="H1576" s="102">
        <v>8.2645371149902086E-2</v>
      </c>
      <c r="I1576" s="108">
        <v>0.16002412862131205</v>
      </c>
      <c r="J1576" s="109">
        <v>0.2267086859542341</v>
      </c>
      <c r="K1576" s="102">
        <v>1.1535633180942544</v>
      </c>
      <c r="L1576" s="108">
        <v>6.8144275856184631E-3</v>
      </c>
      <c r="M1576" s="109">
        <v>9.0674338202754341E-3</v>
      </c>
      <c r="N1576" s="102">
        <v>1.9092787201155023E-2</v>
      </c>
      <c r="O1576" s="108">
        <v>9.125824359074608E-3</v>
      </c>
      <c r="P1576" s="109">
        <v>1.2175748105387029E-2</v>
      </c>
      <c r="Q1576" s="102">
        <v>8.9070622476448938E-2</v>
      </c>
      <c r="R1576" s="108">
        <v>5.1042042744263551E-3</v>
      </c>
      <c r="S1576" s="109">
        <v>6.743693955277786E-3</v>
      </c>
      <c r="T1576" s="102">
        <v>3.2657506621063541E-3</v>
      </c>
      <c r="U1576" s="108">
        <v>3.1396298004253025E-3</v>
      </c>
      <c r="V1576" s="109">
        <v>3.5349988731910899E-3</v>
      </c>
      <c r="W1576" s="102">
        <v>5.6904384043470271E-3</v>
      </c>
      <c r="X1576" s="108">
        <v>2.0371087893366959E-4</v>
      </c>
      <c r="Y1576" s="109">
        <v>1.937581192030461E-4</v>
      </c>
      <c r="Z1576" s="102">
        <v>8.2113156817283561E-4</v>
      </c>
      <c r="AA1576" s="108">
        <v>6.7495596377504016E-3</v>
      </c>
      <c r="AB1576" s="109">
        <v>6.5300436193557248E-3</v>
      </c>
      <c r="AC1576" s="102">
        <v>1.0592602943455651E-3</v>
      </c>
      <c r="AD1576" s="108">
        <v>1.1603056251916109E-3</v>
      </c>
      <c r="AE1576" s="109">
        <v>1.0114590942835674E-3</v>
      </c>
      <c r="AF1576" s="102">
        <v>6.5690534079415407E-5</v>
      </c>
      <c r="AG1576" s="108">
        <v>1.8748382357254764E-3</v>
      </c>
      <c r="AH1576" s="109">
        <v>1.9302645740724796E-3</v>
      </c>
      <c r="AI1576" s="102">
        <v>1.7851403811740833E-2</v>
      </c>
      <c r="AJ1576" s="108">
        <v>0</v>
      </c>
      <c r="AK1576" s="109">
        <v>0</v>
      </c>
      <c r="AL1576" s="104">
        <v>1.00168976060534E-2</v>
      </c>
    </row>
    <row r="1577" spans="1:38" x14ac:dyDescent="0.25">
      <c r="A1577" s="71">
        <v>2014</v>
      </c>
      <c r="B1577" s="72">
        <v>12</v>
      </c>
      <c r="C1577" s="108">
        <v>4.6470102862105707</v>
      </c>
      <c r="D1577" s="109">
        <v>5.5223769369782554</v>
      </c>
      <c r="E1577" s="102">
        <v>0.47092914276624076</v>
      </c>
      <c r="F1577" s="108">
        <v>0.16429967893667724</v>
      </c>
      <c r="G1577" s="109">
        <v>0.16117536675806407</v>
      </c>
      <c r="H1577" s="102">
        <v>8.4801524643268081E-2</v>
      </c>
      <c r="I1577" s="108">
        <v>0.16314782349970428</v>
      </c>
      <c r="J1577" s="109">
        <v>0.23043054511673638</v>
      </c>
      <c r="K1577" s="102">
        <v>1.1649842536896597</v>
      </c>
      <c r="L1577" s="108">
        <v>6.8978898401795439E-3</v>
      </c>
      <c r="M1577" s="109">
        <v>9.2002743251910699E-3</v>
      </c>
      <c r="N1577" s="102">
        <v>1.9113989987047039E-2</v>
      </c>
      <c r="O1577" s="108">
        <v>9.362150084979164E-3</v>
      </c>
      <c r="P1577" s="109">
        <v>1.2533082322964283E-2</v>
      </c>
      <c r="Q1577" s="102">
        <v>9.1394345363144988E-2</v>
      </c>
      <c r="R1577" s="108">
        <v>5.2531790877397627E-3</v>
      </c>
      <c r="S1577" s="109">
        <v>6.9840063033050305E-3</v>
      </c>
      <c r="T1577" s="102">
        <v>3.3099563924974835E-3</v>
      </c>
      <c r="U1577" s="108">
        <v>3.2917518988695477E-3</v>
      </c>
      <c r="V1577" s="109">
        <v>3.7566629981434707E-3</v>
      </c>
      <c r="W1577" s="102">
        <v>5.8388976711039832E-3</v>
      </c>
      <c r="X1577" s="108">
        <v>2.1091309957527719E-4</v>
      </c>
      <c r="Y1577" s="109">
        <v>2.0134394460905811E-4</v>
      </c>
      <c r="Z1577" s="102">
        <v>8.4255477467554715E-4</v>
      </c>
      <c r="AA1577" s="108">
        <v>6.9642467541307356E-3</v>
      </c>
      <c r="AB1577" s="109">
        <v>6.7446518204240316E-3</v>
      </c>
      <c r="AC1577" s="102">
        <v>1.0868946708678625E-3</v>
      </c>
      <c r="AD1577" s="108">
        <v>1.2010524233373834E-3</v>
      </c>
      <c r="AE1577" s="109">
        <v>1.0512162489864447E-3</v>
      </c>
      <c r="AF1577" s="102">
        <v>6.7404270703220033E-5</v>
      </c>
      <c r="AG1577" s="108">
        <v>1.9350546446262498E-3</v>
      </c>
      <c r="AH1577" s="109">
        <v>1.9958755107915491E-3</v>
      </c>
      <c r="AI1577" s="102">
        <v>1.8317113044228835E-2</v>
      </c>
      <c r="AJ1577" s="108">
        <v>0</v>
      </c>
      <c r="AK1577" s="109">
        <v>0</v>
      </c>
      <c r="AL1577" s="104">
        <v>1.0099302190240401E-2</v>
      </c>
    </row>
    <row r="1578" spans="1:38" x14ac:dyDescent="0.25">
      <c r="A1578" s="71">
        <v>2014</v>
      </c>
      <c r="B1578" s="72">
        <v>13</v>
      </c>
      <c r="C1578" s="108">
        <v>4.6885373867645441</v>
      </c>
      <c r="D1578" s="109">
        <v>5.563975332275624</v>
      </c>
      <c r="E1578" s="102">
        <v>0.47565110752988499</v>
      </c>
      <c r="F1578" s="108">
        <v>0.17001620862579986</v>
      </c>
      <c r="G1578" s="109">
        <v>0.167162754134737</v>
      </c>
      <c r="H1578" s="102">
        <v>8.7067272984180252E-2</v>
      </c>
      <c r="I1578" s="108">
        <v>0.16641783692304637</v>
      </c>
      <c r="J1578" s="109">
        <v>0.23427190859743424</v>
      </c>
      <c r="K1578" s="102">
        <v>1.1752248256500379</v>
      </c>
      <c r="L1578" s="108">
        <v>6.9883913244476285E-3</v>
      </c>
      <c r="M1578" s="109">
        <v>9.343855465774889E-3</v>
      </c>
      <c r="N1578" s="102">
        <v>1.9136619686445536E-2</v>
      </c>
      <c r="O1578" s="108">
        <v>9.6129405375175326E-3</v>
      </c>
      <c r="P1578" s="109">
        <v>1.2910306012588664E-2</v>
      </c>
      <c r="Q1578" s="102">
        <v>9.3836318650580799E-2</v>
      </c>
      <c r="R1578" s="108">
        <v>5.4136489253387822E-3</v>
      </c>
      <c r="S1578" s="109">
        <v>7.2426763973599704E-3</v>
      </c>
      <c r="T1578" s="102">
        <v>3.3570765330545251E-3</v>
      </c>
      <c r="U1578" s="108">
        <v>3.4638983087352643E-3</v>
      </c>
      <c r="V1578" s="109">
        <v>3.9985112254856533E-3</v>
      </c>
      <c r="W1578" s="102">
        <v>5.9949131657022914E-3</v>
      </c>
      <c r="X1578" s="108">
        <v>2.187138316981834E-4</v>
      </c>
      <c r="Y1578" s="109">
        <v>2.0952905608277148E-4</v>
      </c>
      <c r="Z1578" s="102">
        <v>8.6506652429644963E-4</v>
      </c>
      <c r="AA1578" s="108">
        <v>7.1928248504037956E-3</v>
      </c>
      <c r="AB1578" s="109">
        <v>6.9735240312508405E-3</v>
      </c>
      <c r="AC1578" s="102">
        <v>1.1159353532931764E-3</v>
      </c>
      <c r="AD1578" s="108">
        <v>1.2442475201978706E-3</v>
      </c>
      <c r="AE1578" s="109">
        <v>1.0935630148433317E-3</v>
      </c>
      <c r="AF1578" s="102">
        <v>6.9205249465081797E-5</v>
      </c>
      <c r="AG1578" s="108">
        <v>2.000304909575922E-3</v>
      </c>
      <c r="AH1578" s="109">
        <v>2.0664264990354025E-3</v>
      </c>
      <c r="AI1578" s="102">
        <v>1.8806534524365658E-2</v>
      </c>
      <c r="AJ1578" s="108">
        <v>0</v>
      </c>
      <c r="AK1578" s="109">
        <v>0</v>
      </c>
      <c r="AL1578" s="104">
        <v>1.0187851254249199E-2</v>
      </c>
    </row>
    <row r="1579" spans="1:38" x14ac:dyDescent="0.25">
      <c r="A1579" s="71">
        <v>2014</v>
      </c>
      <c r="B1579" s="72">
        <v>14</v>
      </c>
      <c r="C1579" s="108">
        <v>4.7471071065149486</v>
      </c>
      <c r="D1579" s="109">
        <v>5.6267378854348777</v>
      </c>
      <c r="E1579" s="102">
        <v>0.48205495558862665</v>
      </c>
      <c r="F1579" s="108">
        <v>0.17609786359269944</v>
      </c>
      <c r="G1579" s="109">
        <v>0.17354700301587495</v>
      </c>
      <c r="H1579" s="102">
        <v>8.9509752946463891E-2</v>
      </c>
      <c r="I1579" s="108">
        <v>0.16999517165173625</v>
      </c>
      <c r="J1579" s="109">
        <v>0.23854970518946836</v>
      </c>
      <c r="K1579" s="102">
        <v>1.1881597080894915</v>
      </c>
      <c r="L1579" s="108">
        <v>7.0836699555786951E-3</v>
      </c>
      <c r="M1579" s="109">
        <v>9.4952504215438591E-3</v>
      </c>
      <c r="N1579" s="102">
        <v>1.9160606104913804E-2</v>
      </c>
      <c r="O1579" s="108">
        <v>9.8809608906769101E-3</v>
      </c>
      <c r="P1579" s="109">
        <v>1.3310909639261166E-2</v>
      </c>
      <c r="Q1579" s="102">
        <v>9.6468622370606161E-2</v>
      </c>
      <c r="R1579" s="108">
        <v>5.5841255474976285E-3</v>
      </c>
      <c r="S1579" s="109">
        <v>7.517893062396642E-3</v>
      </c>
      <c r="T1579" s="102">
        <v>3.4071453007506187E-3</v>
      </c>
      <c r="U1579" s="108">
        <v>3.6370056426739241E-3</v>
      </c>
      <c r="V1579" s="109">
        <v>4.2393130873873896E-3</v>
      </c>
      <c r="W1579" s="102">
        <v>6.1630840227341766E-3</v>
      </c>
      <c r="X1579" s="108">
        <v>2.2696708290841403E-4</v>
      </c>
      <c r="Y1579" s="109">
        <v>2.1819979267225794E-4</v>
      </c>
      <c r="Z1579" s="102">
        <v>8.8933378666250149E-4</v>
      </c>
      <c r="AA1579" s="108">
        <v>7.4383633697725085E-3</v>
      </c>
      <c r="AB1579" s="109">
        <v>7.2212463370332058E-3</v>
      </c>
      <c r="AC1579" s="102">
        <v>1.1472393680542845E-3</v>
      </c>
      <c r="AD1579" s="108">
        <v>1.2907922241468485E-3</v>
      </c>
      <c r="AE1579" s="109">
        <v>1.139511919304071E-3</v>
      </c>
      <c r="AF1579" s="102">
        <v>7.1146722067886317E-5</v>
      </c>
      <c r="AG1579" s="108">
        <v>2.0691650797839624E-3</v>
      </c>
      <c r="AH1579" s="109">
        <v>2.1406899925124246E-3</v>
      </c>
      <c r="AI1579" s="102">
        <v>1.9334109375883413E-2</v>
      </c>
      <c r="AJ1579" s="108">
        <v>0</v>
      </c>
      <c r="AK1579" s="109">
        <v>0</v>
      </c>
      <c r="AL1579" s="104">
        <v>1.02827411800668E-2</v>
      </c>
    </row>
    <row r="1580" spans="1:38" x14ac:dyDescent="0.25">
      <c r="A1580" s="71">
        <v>2014</v>
      </c>
      <c r="B1580" s="72">
        <v>15</v>
      </c>
      <c r="C1580" s="108">
        <v>5.3366872764413014</v>
      </c>
      <c r="D1580" s="109">
        <v>6.7225106082561812</v>
      </c>
      <c r="E1580" s="102">
        <v>0.48883165572649684</v>
      </c>
      <c r="F1580" s="108">
        <v>0.19656540510874509</v>
      </c>
      <c r="G1580" s="109">
        <v>0.2002033591712809</v>
      </c>
      <c r="H1580" s="102">
        <v>9.2094554409225121E-2</v>
      </c>
      <c r="I1580" s="108">
        <v>0.19446005846795261</v>
      </c>
      <c r="J1580" s="109">
        <v>0.27311636423065178</v>
      </c>
      <c r="K1580" s="102">
        <v>1.2018516878336409</v>
      </c>
      <c r="L1580" s="108">
        <v>1.0672183442602989E-2</v>
      </c>
      <c r="M1580" s="109">
        <v>1.2748050128991474E-2</v>
      </c>
      <c r="N1580" s="102">
        <v>1.9186111354528808E-2</v>
      </c>
      <c r="O1580" s="108">
        <v>1.0224958070107268E-2</v>
      </c>
      <c r="P1580" s="109">
        <v>1.4027918049337795E-2</v>
      </c>
      <c r="Q1580" s="102">
        <v>9.9254345124975885E-2</v>
      </c>
      <c r="R1580" s="108">
        <v>5.7652963250825187E-3</v>
      </c>
      <c r="S1580" s="109">
        <v>7.8090860797872634E-3</v>
      </c>
      <c r="T1580" s="102">
        <v>3.4601331539077006E-3</v>
      </c>
      <c r="U1580" s="108">
        <v>4.0745650494030845E-3</v>
      </c>
      <c r="V1580" s="109">
        <v>4.9096993976408074E-3</v>
      </c>
      <c r="W1580" s="102">
        <v>6.3410429400236707E-3</v>
      </c>
      <c r="X1580" s="108">
        <v>2.5297366198744916E-4</v>
      </c>
      <c r="Y1580" s="109">
        <v>2.5104687387292991E-4</v>
      </c>
      <c r="Z1580" s="102">
        <v>9.1501379203290855E-4</v>
      </c>
      <c r="AA1580" s="108">
        <v>8.3006617984013997E-3</v>
      </c>
      <c r="AB1580" s="109">
        <v>8.3271987825166132E-3</v>
      </c>
      <c r="AC1580" s="102">
        <v>1.180369316162346E-3</v>
      </c>
      <c r="AD1580" s="108">
        <v>1.4269409535408765E-3</v>
      </c>
      <c r="AE1580" s="109">
        <v>1.2942971324481336E-3</v>
      </c>
      <c r="AF1580" s="102">
        <v>7.320122683988316E-5</v>
      </c>
      <c r="AG1580" s="108">
        <v>2.3208184544637792E-3</v>
      </c>
      <c r="AH1580" s="109">
        <v>2.4873011659893801E-3</v>
      </c>
      <c r="AI1580" s="102">
        <v>1.9892419713307061E-2</v>
      </c>
      <c r="AJ1580" s="108">
        <v>0</v>
      </c>
      <c r="AK1580" s="109">
        <v>0</v>
      </c>
      <c r="AL1580" s="104">
        <v>1.36522204952223E-2</v>
      </c>
    </row>
    <row r="1581" spans="1:38" x14ac:dyDescent="0.25">
      <c r="A1581" s="71">
        <v>2014</v>
      </c>
      <c r="B1581" s="72">
        <v>16</v>
      </c>
      <c r="C1581" s="108">
        <v>5.4055073243571119</v>
      </c>
      <c r="D1581" s="109">
        <v>6.798744311090986</v>
      </c>
      <c r="E1581" s="102">
        <v>0.49591593792300176</v>
      </c>
      <c r="F1581" s="108">
        <v>0.20377448277516677</v>
      </c>
      <c r="G1581" s="109">
        <v>0.2078000647212021</v>
      </c>
      <c r="H1581" s="102">
        <v>9.4796605514883503E-2</v>
      </c>
      <c r="I1581" s="108">
        <v>0.19886846070084033</v>
      </c>
      <c r="J1581" s="109">
        <v>0.2783191107186303</v>
      </c>
      <c r="K1581" s="102">
        <v>1.2161736639881964</v>
      </c>
      <c r="L1581" s="108">
        <v>1.0828965922123053E-2</v>
      </c>
      <c r="M1581" s="109">
        <v>1.2965635304519399E-2</v>
      </c>
      <c r="N1581" s="102">
        <v>1.9212694646645517E-2</v>
      </c>
      <c r="O1581" s="108">
        <v>1.0520971292914637E-2</v>
      </c>
      <c r="P1581" s="109">
        <v>1.4460524472447901E-2</v>
      </c>
      <c r="Q1581" s="102">
        <v>0.10216636383668591</v>
      </c>
      <c r="R1581" s="108">
        <v>5.9555689068141919E-3</v>
      </c>
      <c r="S1581" s="109">
        <v>8.1111137626979964E-3</v>
      </c>
      <c r="T1581" s="102">
        <v>3.5155089845765558E-3</v>
      </c>
      <c r="U1581" s="108">
        <v>4.2701000459817407E-3</v>
      </c>
      <c r="V1581" s="109">
        <v>5.1726064344316475E-3</v>
      </c>
      <c r="W1581" s="102">
        <v>6.5270816009503976E-3</v>
      </c>
      <c r="X1581" s="108">
        <v>2.6273689207759106E-4</v>
      </c>
      <c r="Y1581" s="109">
        <v>2.6133101905628932E-4</v>
      </c>
      <c r="Z1581" s="102">
        <v>9.4185992094612825E-4</v>
      </c>
      <c r="AA1581" s="108">
        <v>8.5938163124921821E-3</v>
      </c>
      <c r="AB1581" s="109">
        <v>8.6267015859006774E-3</v>
      </c>
      <c r="AC1581" s="102">
        <v>1.2149999735848386E-3</v>
      </c>
      <c r="AD1581" s="108">
        <v>1.4827813501284547E-3</v>
      </c>
      <c r="AE1581" s="109">
        <v>1.3502944384522623E-3</v>
      </c>
      <c r="AF1581" s="102">
        <v>7.5348821007854743E-5</v>
      </c>
      <c r="AG1581" s="108">
        <v>2.4017213694341646E-3</v>
      </c>
      <c r="AH1581" s="109">
        <v>2.574048107769063E-3</v>
      </c>
      <c r="AI1581" s="102">
        <v>2.0476045037165994E-2</v>
      </c>
      <c r="AJ1581" s="108">
        <v>0</v>
      </c>
      <c r="AK1581" s="109">
        <v>0</v>
      </c>
      <c r="AL1581" s="104">
        <v>1.3791964696618499E-2</v>
      </c>
    </row>
    <row r="1582" spans="1:38" x14ac:dyDescent="0.25">
      <c r="A1582" s="71">
        <v>2014</v>
      </c>
      <c r="B1582" s="72">
        <v>17</v>
      </c>
      <c r="C1582" s="108">
        <v>5.485619340263808</v>
      </c>
      <c r="D1582" s="109">
        <v>6.8874696977927101</v>
      </c>
      <c r="E1582" s="102">
        <v>0.50325951102509303</v>
      </c>
      <c r="F1582" s="108">
        <v>0.21119597981579513</v>
      </c>
      <c r="G1582" s="109">
        <v>0.21549839981031349</v>
      </c>
      <c r="H1582" s="102">
        <v>9.7597761894409912E-2</v>
      </c>
      <c r="I1582" s="108">
        <v>0.20333814278770104</v>
      </c>
      <c r="J1582" s="109">
        <v>0.28342286692821345</v>
      </c>
      <c r="K1582" s="102">
        <v>1.2310106118025217</v>
      </c>
      <c r="L1582" s="108">
        <v>1.0985351212086126E-2</v>
      </c>
      <c r="M1582" s="109">
        <v>1.3181777729079518E-2</v>
      </c>
      <c r="N1582" s="102">
        <v>1.9240287948964142E-2</v>
      </c>
      <c r="O1582" s="108">
        <v>1.0826320278377103E-2</v>
      </c>
      <c r="P1582" s="109">
        <v>1.489718774314574E-2</v>
      </c>
      <c r="Q1582" s="102">
        <v>0.10518544698609852</v>
      </c>
      <c r="R1582" s="108">
        <v>6.1587901033079671E-3</v>
      </c>
      <c r="S1582" s="109">
        <v>8.4284240206104668E-3</v>
      </c>
      <c r="T1582" s="102">
        <v>3.5729297622256093E-3</v>
      </c>
      <c r="U1582" s="108">
        <v>4.3598358726854979E-3</v>
      </c>
      <c r="V1582" s="109">
        <v>5.3297907942576085E-3</v>
      </c>
      <c r="W1582" s="102">
        <v>6.7199723688998129E-3</v>
      </c>
      <c r="X1582" s="108">
        <v>2.7227300010838223E-4</v>
      </c>
      <c r="Y1582" s="109">
        <v>2.7129537867777941E-4</v>
      </c>
      <c r="Z1582" s="102">
        <v>9.6969311751027483E-4</v>
      </c>
      <c r="AA1582" s="108">
        <v>8.9242167245684491E-3</v>
      </c>
      <c r="AB1582" s="109">
        <v>8.9574586897432935E-3</v>
      </c>
      <c r="AC1582" s="102">
        <v>1.2509030816753824E-3</v>
      </c>
      <c r="AD1582" s="108">
        <v>1.5501538486673604E-3</v>
      </c>
      <c r="AE1582" s="109">
        <v>1.4165654787906172E-3</v>
      </c>
      <c r="AF1582" s="102">
        <v>7.7575383625997602E-5</v>
      </c>
      <c r="AG1582" s="108">
        <v>2.4766950012886048E-3</v>
      </c>
      <c r="AH1582" s="109">
        <v>2.652717856014009E-3</v>
      </c>
      <c r="AI1582" s="102">
        <v>2.1081119913782493E-2</v>
      </c>
      <c r="AJ1582" s="108">
        <v>0</v>
      </c>
      <c r="AK1582" s="109">
        <v>0</v>
      </c>
      <c r="AL1582" s="104">
        <v>1.39375503627113E-2</v>
      </c>
    </row>
    <row r="1583" spans="1:38" x14ac:dyDescent="0.25">
      <c r="A1583" s="71">
        <v>2014</v>
      </c>
      <c r="B1583" s="72">
        <v>18</v>
      </c>
      <c r="C1583" s="108">
        <v>5.5554224844293758</v>
      </c>
      <c r="D1583" s="109">
        <v>6.9591008981260343</v>
      </c>
      <c r="E1583" s="102">
        <v>0.51007470771136698</v>
      </c>
      <c r="F1583" s="108">
        <v>0.21919645592059617</v>
      </c>
      <c r="G1583" s="109">
        <v>0.22352028668847596</v>
      </c>
      <c r="H1583" s="102">
        <v>0.10042966006972179</v>
      </c>
      <c r="I1583" s="108">
        <v>0.20817893611888719</v>
      </c>
      <c r="J1583" s="109">
        <v>0.28885404779607526</v>
      </c>
      <c r="K1583" s="102">
        <v>1.2451278375400636</v>
      </c>
      <c r="L1583" s="108">
        <v>1.1159409307120931E-2</v>
      </c>
      <c r="M1583" s="109">
        <v>1.3411797171302489E-2</v>
      </c>
      <c r="N1583" s="102">
        <v>1.9268274051144254E-2</v>
      </c>
      <c r="O1583" s="108">
        <v>1.1150851771762421E-2</v>
      </c>
      <c r="P1583" s="109">
        <v>1.5343822954152113E-2</v>
      </c>
      <c r="Q1583" s="102">
        <v>0.10823749600134264</v>
      </c>
      <c r="R1583" s="108">
        <v>6.3706753011238222E-3</v>
      </c>
      <c r="S1583" s="109">
        <v>8.7493596439291183E-3</v>
      </c>
      <c r="T1583" s="102">
        <v>3.6313137128553912E-3</v>
      </c>
      <c r="U1583" s="108">
        <v>4.5655154259836295E-3</v>
      </c>
      <c r="V1583" s="109">
        <v>5.5744423684617192E-3</v>
      </c>
      <c r="W1583" s="102">
        <v>6.914944886478043E-3</v>
      </c>
      <c r="X1583" s="108">
        <v>2.830869706831801E-4</v>
      </c>
      <c r="Y1583" s="109">
        <v>2.8211818387795554E-4</v>
      </c>
      <c r="Z1583" s="102">
        <v>9.9782874531261553E-4</v>
      </c>
      <c r="AA1583" s="108">
        <v>9.2518030649387725E-3</v>
      </c>
      <c r="AB1583" s="109">
        <v>9.2799794774214971E-3</v>
      </c>
      <c r="AC1583" s="102">
        <v>1.2871985343611135E-3</v>
      </c>
      <c r="AD1583" s="108">
        <v>1.6129106202548873E-3</v>
      </c>
      <c r="AE1583" s="109">
        <v>1.4775560936249473E-3</v>
      </c>
      <c r="AF1583" s="102">
        <v>7.982631929550989E-5</v>
      </c>
      <c r="AG1583" s="108">
        <v>2.5657357530874149E-3</v>
      </c>
      <c r="AH1583" s="109">
        <v>2.742446448942277E-3</v>
      </c>
      <c r="AI1583" s="102">
        <v>2.1692779343759214E-2</v>
      </c>
      <c r="AJ1583" s="108">
        <v>0</v>
      </c>
      <c r="AK1583" s="109">
        <v>0</v>
      </c>
      <c r="AL1583" s="104">
        <v>1.4086013491022901E-2</v>
      </c>
    </row>
    <row r="1584" spans="1:38" x14ac:dyDescent="0.25">
      <c r="A1584" s="71">
        <v>2014</v>
      </c>
      <c r="B1584" s="72">
        <v>19</v>
      </c>
      <c r="C1584" s="108">
        <v>5.6351485122397813</v>
      </c>
      <c r="D1584" s="109">
        <v>7.039666988549155</v>
      </c>
      <c r="E1584" s="102">
        <v>0.51754402341956451</v>
      </c>
      <c r="F1584" s="108">
        <v>0.22754378180820917</v>
      </c>
      <c r="G1584" s="109">
        <v>0.23154617170514918</v>
      </c>
      <c r="H1584" s="102">
        <v>0.10327807715369518</v>
      </c>
      <c r="I1584" s="108">
        <v>0.21329867312835879</v>
      </c>
      <c r="J1584" s="109">
        <v>0.29441639246238072</v>
      </c>
      <c r="K1584" s="102">
        <v>1.2602170956185061</v>
      </c>
      <c r="L1584" s="108">
        <v>1.1340932503381713E-2</v>
      </c>
      <c r="M1584" s="109">
        <v>1.3641665930017957E-2</v>
      </c>
      <c r="N1584" s="102">
        <v>1.9296353797257797E-2</v>
      </c>
      <c r="O1584" s="108">
        <v>1.1489392435506915E-2</v>
      </c>
      <c r="P1584" s="109">
        <v>1.5788835162782153E-2</v>
      </c>
      <c r="Q1584" s="102">
        <v>0.11130742152309991</v>
      </c>
      <c r="R1584" s="108">
        <v>6.591321859532589E-3</v>
      </c>
      <c r="S1584" s="109">
        <v>9.0698302387206119E-3</v>
      </c>
      <c r="T1584" s="102">
        <v>3.6897050589823912E-3</v>
      </c>
      <c r="U1584" s="108">
        <v>4.784081208817903E-3</v>
      </c>
      <c r="V1584" s="109">
        <v>5.8151952165546809E-3</v>
      </c>
      <c r="W1584" s="102">
        <v>7.1110627233998032E-3</v>
      </c>
      <c r="X1584" s="108">
        <v>2.9439509210959884E-4</v>
      </c>
      <c r="Y1584" s="109">
        <v>2.929612887253577E-4</v>
      </c>
      <c r="Z1584" s="102">
        <v>1.0261297074273836E-3</v>
      </c>
      <c r="AA1584" s="108">
        <v>9.592339172033169E-3</v>
      </c>
      <c r="AB1584" s="109">
        <v>9.6028281208591984E-3</v>
      </c>
      <c r="AC1584" s="102">
        <v>1.3237069287600424E-3</v>
      </c>
      <c r="AD1584" s="108">
        <v>1.6778398108919248E-3</v>
      </c>
      <c r="AE1584" s="109">
        <v>1.5383574711983923E-3</v>
      </c>
      <c r="AF1584" s="102">
        <v>8.2090300646491177E-5</v>
      </c>
      <c r="AG1584" s="108">
        <v>2.6590564984038411E-3</v>
      </c>
      <c r="AH1584" s="109">
        <v>2.8323611272883208E-3</v>
      </c>
      <c r="AI1584" s="102">
        <v>2.2308061037427523E-2</v>
      </c>
      <c r="AJ1584" s="108">
        <v>0</v>
      </c>
      <c r="AK1584" s="109">
        <v>0</v>
      </c>
      <c r="AL1584" s="104">
        <v>1.42348125104616E-2</v>
      </c>
    </row>
    <row r="1585" spans="1:38" x14ac:dyDescent="0.25">
      <c r="A1585" s="71">
        <v>2014</v>
      </c>
      <c r="B1585" s="72">
        <v>20</v>
      </c>
      <c r="C1585" s="108">
        <v>6.2127481970782688</v>
      </c>
      <c r="D1585" s="109">
        <v>8.0537600010150978</v>
      </c>
      <c r="E1585" s="102">
        <v>0.52488348280213248</v>
      </c>
      <c r="F1585" s="108">
        <v>0.25759414448208945</v>
      </c>
      <c r="G1585" s="109">
        <v>0.26625635375045831</v>
      </c>
      <c r="H1585" s="102">
        <v>0.10607767328214703</v>
      </c>
      <c r="I1585" s="108">
        <v>0.23517269555814377</v>
      </c>
      <c r="J1585" s="109">
        <v>0.32366940345164502</v>
      </c>
      <c r="K1585" s="102">
        <v>1.2750459365074489</v>
      </c>
      <c r="L1585" s="108">
        <v>1.712901479000517E-2</v>
      </c>
      <c r="M1585" s="109">
        <v>1.8314481174999661E-2</v>
      </c>
      <c r="N1585" s="102">
        <v>1.932388832183914E-2</v>
      </c>
      <c r="O1585" s="108">
        <v>1.2905543730362396E-2</v>
      </c>
      <c r="P1585" s="109">
        <v>1.7746726508367894E-2</v>
      </c>
      <c r="Q1585" s="102">
        <v>0.11432463976621929</v>
      </c>
      <c r="R1585" s="108">
        <v>6.8225640216375699E-3</v>
      </c>
      <c r="S1585" s="109">
        <v>9.3883699191109529E-3</v>
      </c>
      <c r="T1585" s="102">
        <v>3.7470985555220293E-3</v>
      </c>
      <c r="U1585" s="108">
        <v>5.4615892980763286E-3</v>
      </c>
      <c r="V1585" s="109">
        <v>6.7163467253729897E-3</v>
      </c>
      <c r="W1585" s="102">
        <v>7.3038471408925464E-3</v>
      </c>
      <c r="X1585" s="108">
        <v>3.3504351634066861E-4</v>
      </c>
      <c r="Y1585" s="109">
        <v>3.3880861859490459E-4</v>
      </c>
      <c r="Z1585" s="102">
        <v>1.0539467738535494E-3</v>
      </c>
      <c r="AA1585" s="108">
        <v>1.0846414566489243E-2</v>
      </c>
      <c r="AB1585" s="109">
        <v>1.1033158281072927E-2</v>
      </c>
      <c r="AC1585" s="102">
        <v>1.3595920957301013E-3</v>
      </c>
      <c r="AD1585" s="108">
        <v>1.8998347911579744E-3</v>
      </c>
      <c r="AE1585" s="109">
        <v>1.7707334309766808E-3</v>
      </c>
      <c r="AF1585" s="102">
        <v>8.4315711604537904E-5</v>
      </c>
      <c r="AG1585" s="108">
        <v>3.0315558078122268E-3</v>
      </c>
      <c r="AH1585" s="109">
        <v>3.2796511063876046E-3</v>
      </c>
      <c r="AI1585" s="102">
        <v>2.2912799366184587E-2</v>
      </c>
      <c r="AJ1585" s="108">
        <v>0</v>
      </c>
      <c r="AK1585" s="109">
        <v>0</v>
      </c>
      <c r="AL1585" s="104">
        <v>1.8929294260137099E-2</v>
      </c>
    </row>
    <row r="1586" spans="1:38" x14ac:dyDescent="0.25">
      <c r="A1586" s="71">
        <v>2014</v>
      </c>
      <c r="B1586" s="72">
        <v>21</v>
      </c>
      <c r="C1586" s="108">
        <v>6.302732311048822</v>
      </c>
      <c r="D1586" s="109">
        <v>8.1357645931837581</v>
      </c>
      <c r="E1586" s="102">
        <v>0.53183242593422708</v>
      </c>
      <c r="F1586" s="108">
        <v>0.26726358647937165</v>
      </c>
      <c r="G1586" s="109">
        <v>0.27456617486431634</v>
      </c>
      <c r="H1586" s="102">
        <v>0.10872837809922943</v>
      </c>
      <c r="I1586" s="108">
        <v>0.24102965280783381</v>
      </c>
      <c r="J1586" s="109">
        <v>0.32934045227997666</v>
      </c>
      <c r="K1586" s="102">
        <v>1.2890832525721201</v>
      </c>
      <c r="L1586" s="108">
        <v>1.7416783048918135E-2</v>
      </c>
      <c r="M1586" s="109">
        <v>1.8599265345787618E-2</v>
      </c>
      <c r="N1586" s="102">
        <v>1.9349947563686628E-2</v>
      </c>
      <c r="O1586" s="108">
        <v>1.3292046396602244E-2</v>
      </c>
      <c r="P1586" s="109">
        <v>1.8182181253341072E-2</v>
      </c>
      <c r="Q1586" s="102">
        <v>0.11718132289687319</v>
      </c>
      <c r="R1586" s="108">
        <v>7.0573424927224543E-3</v>
      </c>
      <c r="S1586" s="109">
        <v>9.6887887067656706E-3</v>
      </c>
      <c r="T1586" s="102">
        <v>3.8014213963901422E-3</v>
      </c>
      <c r="U1586" s="108">
        <v>5.7231331977340288E-3</v>
      </c>
      <c r="V1586" s="109">
        <v>6.9404907025617472E-3</v>
      </c>
      <c r="W1586" s="102">
        <v>7.4863501815964255E-3</v>
      </c>
      <c r="X1586" s="108">
        <v>3.4827522888843218E-4</v>
      </c>
      <c r="Y1586" s="109">
        <v>3.501279741373856E-4</v>
      </c>
      <c r="Z1586" s="102">
        <v>1.080280087359583E-3</v>
      </c>
      <c r="AA1586" s="108">
        <v>1.1237722979812405E-2</v>
      </c>
      <c r="AB1586" s="109">
        <v>1.1370340600268598E-2</v>
      </c>
      <c r="AC1586" s="102">
        <v>1.3935645856135814E-3</v>
      </c>
      <c r="AD1586" s="108">
        <v>1.9739618755483953E-3</v>
      </c>
      <c r="AE1586" s="109">
        <v>1.8341971125228572E-3</v>
      </c>
      <c r="AF1586" s="102">
        <v>8.6422579480667749E-5</v>
      </c>
      <c r="AG1586" s="108">
        <v>3.1411680167875902E-3</v>
      </c>
      <c r="AH1586" s="109">
        <v>3.372651677020369E-3</v>
      </c>
      <c r="AI1586" s="102">
        <v>2.3485316691111521E-2</v>
      </c>
      <c r="AJ1586" s="108">
        <v>0</v>
      </c>
      <c r="AK1586" s="109">
        <v>0</v>
      </c>
      <c r="AL1586" s="104">
        <v>1.9110855519615201E-2</v>
      </c>
    </row>
    <row r="1587" spans="1:38" x14ac:dyDescent="0.25">
      <c r="A1587" s="71">
        <v>2014</v>
      </c>
      <c r="B1587" s="72">
        <v>22</v>
      </c>
      <c r="C1587" s="108">
        <v>6.3943802265702487</v>
      </c>
      <c r="D1587" s="109">
        <v>8.210117192929145</v>
      </c>
      <c r="E1587" s="102">
        <v>0.53812696961078077</v>
      </c>
      <c r="F1587" s="108">
        <v>0.27710416593726522</v>
      </c>
      <c r="G1587" s="109">
        <v>0.28213728899854523</v>
      </c>
      <c r="H1587" s="102">
        <v>0.11112934116049202</v>
      </c>
      <c r="I1587" s="108">
        <v>0.24699459190847264</v>
      </c>
      <c r="J1587" s="109">
        <v>0.33455374282287503</v>
      </c>
      <c r="K1587" s="102">
        <v>1.301801164381357</v>
      </c>
      <c r="L1587" s="108">
        <v>1.7709303594742511E-2</v>
      </c>
      <c r="M1587" s="109">
        <v>1.8858875268392562E-2</v>
      </c>
      <c r="N1587" s="102">
        <v>1.9373609986683554E-2</v>
      </c>
      <c r="O1587" s="108">
        <v>1.3683146007903504E-2</v>
      </c>
      <c r="P1587" s="109">
        <v>1.8570729701266289E-2</v>
      </c>
      <c r="Q1587" s="102">
        <v>0.11976885055859454</v>
      </c>
      <c r="R1587" s="108">
        <v>7.2963145683932256E-3</v>
      </c>
      <c r="S1587" s="109">
        <v>9.9631440066314334E-3</v>
      </c>
      <c r="T1587" s="102">
        <v>3.8506370866212914E-3</v>
      </c>
      <c r="U1587" s="108">
        <v>5.986668122186815E-3</v>
      </c>
      <c r="V1587" s="109">
        <v>7.122590348716683E-3</v>
      </c>
      <c r="W1587" s="102">
        <v>7.651661024497906E-3</v>
      </c>
      <c r="X1587" s="108">
        <v>3.6174914677123798E-4</v>
      </c>
      <c r="Y1587" s="109">
        <v>3.6044074597259257E-4</v>
      </c>
      <c r="Z1587" s="102">
        <v>1.1041347639174598E-3</v>
      </c>
      <c r="AA1587" s="108">
        <v>1.1636089676942582E-2</v>
      </c>
      <c r="AB1587" s="109">
        <v>1.168091677366887E-2</v>
      </c>
      <c r="AC1587" s="102">
        <v>1.4243347358278819E-3</v>
      </c>
      <c r="AD1587" s="108">
        <v>2.0494099352518823E-3</v>
      </c>
      <c r="AE1587" s="109">
        <v>1.8928520339595149E-3</v>
      </c>
      <c r="AF1587" s="102">
        <v>8.8330858610646262E-5</v>
      </c>
      <c r="AG1587" s="108">
        <v>3.2526060006366998E-3</v>
      </c>
      <c r="AH1587" s="109">
        <v>3.4564191669501799E-3</v>
      </c>
      <c r="AI1587" s="102">
        <v>2.4003909319610457E-2</v>
      </c>
      <c r="AJ1587" s="108">
        <v>0</v>
      </c>
      <c r="AK1587" s="109">
        <v>0</v>
      </c>
      <c r="AL1587" s="104">
        <v>1.9274975068055599E-2</v>
      </c>
    </row>
    <row r="1588" spans="1:38" x14ac:dyDescent="0.25">
      <c r="A1588" s="71">
        <v>2014</v>
      </c>
      <c r="B1588" s="72">
        <v>23</v>
      </c>
      <c r="C1588" s="108">
        <v>6.4843188341058999</v>
      </c>
      <c r="D1588" s="109">
        <v>8.2703706075930512</v>
      </c>
      <c r="E1588" s="102">
        <v>0.54339025948931041</v>
      </c>
      <c r="F1588" s="108">
        <v>0.28682765764996127</v>
      </c>
      <c r="G1588" s="109">
        <v>0.28844599711777746</v>
      </c>
      <c r="H1588" s="102">
        <v>0.11313668151333776</v>
      </c>
      <c r="I1588" s="108">
        <v>0.25289700832038364</v>
      </c>
      <c r="J1588" s="109">
        <v>0.33895905110774788</v>
      </c>
      <c r="K1588" s="102">
        <v>1.3124343498396021</v>
      </c>
      <c r="L1588" s="108">
        <v>1.7998447677669734E-2</v>
      </c>
      <c r="M1588" s="109">
        <v>1.9076037231698349E-2</v>
      </c>
      <c r="N1588" s="102">
        <v>1.9393361250640583E-2</v>
      </c>
      <c r="O1588" s="108">
        <v>1.4068017573474761E-2</v>
      </c>
      <c r="P1588" s="109">
        <v>1.888737847001018E-2</v>
      </c>
      <c r="Q1588" s="102">
        <v>0.12193230854522358</v>
      </c>
      <c r="R1588" s="108">
        <v>7.5322801522871826E-3</v>
      </c>
      <c r="S1588" s="109">
        <v>1.0191913722904728E-2</v>
      </c>
      <c r="T1588" s="102">
        <v>3.8917949490817477E-3</v>
      </c>
      <c r="U1588" s="108">
        <v>6.2537030436106934E-3</v>
      </c>
      <c r="V1588" s="109">
        <v>7.2657042970077218E-3</v>
      </c>
      <c r="W1588" s="102">
        <v>7.7898776390294281E-3</v>
      </c>
      <c r="X1588" s="108">
        <v>3.7511035110265217E-4</v>
      </c>
      <c r="Y1588" s="109">
        <v>3.6908411542232425E-4</v>
      </c>
      <c r="Z1588" s="102">
        <v>1.1240807123710894E-3</v>
      </c>
      <c r="AA1588" s="108">
        <v>1.2027673748831442E-2</v>
      </c>
      <c r="AB1588" s="109">
        <v>1.1939911942121049E-2</v>
      </c>
      <c r="AC1588" s="102">
        <v>1.4500632963915857E-3</v>
      </c>
      <c r="AD1588" s="108">
        <v>2.123246114464513E-3</v>
      </c>
      <c r="AE1588" s="109">
        <v>1.9415568874612526E-3</v>
      </c>
      <c r="AF1588" s="102">
        <v>8.9926325354705341E-5</v>
      </c>
      <c r="AG1588" s="108">
        <v>3.3632285217703602E-3</v>
      </c>
      <c r="AH1588" s="109">
        <v>3.526256217647203E-3</v>
      </c>
      <c r="AI1588" s="102">
        <v>2.4437483319697719E-2</v>
      </c>
      <c r="AJ1588" s="108">
        <v>0</v>
      </c>
      <c r="AK1588" s="109">
        <v>0</v>
      </c>
      <c r="AL1588" s="104">
        <v>1.94118320154433E-2</v>
      </c>
    </row>
    <row r="1589" spans="1:38" x14ac:dyDescent="0.25">
      <c r="A1589" s="71">
        <v>2014</v>
      </c>
      <c r="B1589" s="72">
        <v>24</v>
      </c>
      <c r="C1589" s="108">
        <v>6.5717106486925552</v>
      </c>
      <c r="D1589" s="109">
        <v>8.3144831844036631</v>
      </c>
      <c r="E1589" s="102">
        <v>0.54736613179925508</v>
      </c>
      <c r="F1589" s="108">
        <v>0.29653159373824495</v>
      </c>
      <c r="G1589" s="109">
        <v>0.29350668032560701</v>
      </c>
      <c r="H1589" s="102">
        <v>0.11465277633121497</v>
      </c>
      <c r="I1589" s="108">
        <v>0.2588162228805615</v>
      </c>
      <c r="J1589" s="109">
        <v>0.34261037710045616</v>
      </c>
      <c r="K1589" s="102">
        <v>1.3204654903847854</v>
      </c>
      <c r="L1589" s="108">
        <v>1.8289082618476366E-2</v>
      </c>
      <c r="M1589" s="109">
        <v>1.9252996049521194E-2</v>
      </c>
      <c r="N1589" s="102">
        <v>1.940828628975114E-2</v>
      </c>
      <c r="O1589" s="108">
        <v>1.4449301316041717E-2</v>
      </c>
      <c r="P1589" s="109">
        <v>1.913054737466572E-2</v>
      </c>
      <c r="Q1589" s="102">
        <v>0.1235664692780897</v>
      </c>
      <c r="R1589" s="108">
        <v>7.7668147006507105E-3</v>
      </c>
      <c r="S1589" s="109">
        <v>1.0374523368340776E-2</v>
      </c>
      <c r="T1589" s="102">
        <v>3.9228722898268908E-3</v>
      </c>
      <c r="U1589" s="108">
        <v>6.5454700211336125E-3</v>
      </c>
      <c r="V1589" s="109">
        <v>7.3826306873288009E-3</v>
      </c>
      <c r="W1589" s="102">
        <v>7.8942696550488977E-3</v>
      </c>
      <c r="X1589" s="108">
        <v>3.8860466268498493E-4</v>
      </c>
      <c r="Y1589" s="109">
        <v>3.7616754955721316E-4</v>
      </c>
      <c r="Z1589" s="102">
        <v>1.1391442374645983E-3</v>
      </c>
      <c r="AA1589" s="108">
        <v>1.2412200589599768E-2</v>
      </c>
      <c r="AB1589" s="109">
        <v>1.2145087296922843E-2</v>
      </c>
      <c r="AC1589" s="102">
        <v>1.4694963101168205E-3</v>
      </c>
      <c r="AD1589" s="108">
        <v>2.1946740727806979E-3</v>
      </c>
      <c r="AE1589" s="109">
        <v>1.9792424575871452E-3</v>
      </c>
      <c r="AF1589" s="102">
        <v>9.1131550643146387E-5</v>
      </c>
      <c r="AG1589" s="108">
        <v>3.4755834538923638E-3</v>
      </c>
      <c r="AH1589" s="109">
        <v>3.5835567163015791E-3</v>
      </c>
      <c r="AI1589" s="102">
        <v>2.4765026043378512E-2</v>
      </c>
      <c r="AJ1589" s="108">
        <v>0</v>
      </c>
      <c r="AK1589" s="109">
        <v>0</v>
      </c>
      <c r="AL1589" s="104">
        <v>1.9514876580013801E-2</v>
      </c>
    </row>
    <row r="1590" spans="1:38" x14ac:dyDescent="0.25">
      <c r="A1590" s="71">
        <v>2014</v>
      </c>
      <c r="B1590" s="72">
        <v>25</v>
      </c>
      <c r="C1590" s="108">
        <v>6.6803827937569835</v>
      </c>
      <c r="D1590" s="109">
        <v>8.3786802953924635</v>
      </c>
      <c r="E1590" s="102">
        <v>0.54978436233011185</v>
      </c>
      <c r="F1590" s="108">
        <v>0.30704758030585588</v>
      </c>
      <c r="G1590" s="109">
        <v>0.29818603904924212</v>
      </c>
      <c r="H1590" s="102">
        <v>0.11557547826038453</v>
      </c>
      <c r="I1590" s="108">
        <v>0.26539301210401878</v>
      </c>
      <c r="J1590" s="109">
        <v>0.346382097629166</v>
      </c>
      <c r="K1590" s="102">
        <v>1.3253508737601039</v>
      </c>
      <c r="L1590" s="108">
        <v>1.8562640638142631E-2</v>
      </c>
      <c r="M1590" s="109">
        <v>1.9369088568539496E-2</v>
      </c>
      <c r="N1590" s="102">
        <v>1.9417333712719857E-2</v>
      </c>
      <c r="O1590" s="108">
        <v>1.48654652780897E-2</v>
      </c>
      <c r="P1590" s="109">
        <v>1.9372795465943726E-2</v>
      </c>
      <c r="Q1590" s="102">
        <v>0.12456077479154451</v>
      </c>
      <c r="R1590" s="108">
        <v>7.9851708133715765E-3</v>
      </c>
      <c r="S1590" s="109">
        <v>1.0487396636080426E-2</v>
      </c>
      <c r="T1590" s="102">
        <v>3.9417830596425027E-3</v>
      </c>
      <c r="U1590" s="108">
        <v>6.9089340846932058E-3</v>
      </c>
      <c r="V1590" s="109">
        <v>7.5783466739675551E-3</v>
      </c>
      <c r="W1590" s="102">
        <v>7.9578063419562962E-3</v>
      </c>
      <c r="X1590" s="108">
        <v>4.0322288407912383E-4</v>
      </c>
      <c r="Y1590" s="109">
        <v>3.8274941240867025E-4</v>
      </c>
      <c r="Z1590" s="102">
        <v>1.1483110223245016E-3</v>
      </c>
      <c r="AA1590" s="108">
        <v>1.2817754127680684E-2</v>
      </c>
      <c r="AB1590" s="109">
        <v>1.2315848238265755E-2</v>
      </c>
      <c r="AC1590" s="102">
        <v>1.4813223664163497E-3</v>
      </c>
      <c r="AD1590" s="108">
        <v>2.2671804223577531E-3</v>
      </c>
      <c r="AE1590" s="109">
        <v>2.0059690663819679E-3</v>
      </c>
      <c r="AF1590" s="102">
        <v>9.1864991664966723E-5</v>
      </c>
      <c r="AG1590" s="108">
        <v>3.5984206806977011E-3</v>
      </c>
      <c r="AH1590" s="109">
        <v>3.6415684127248547E-3</v>
      </c>
      <c r="AI1590" s="102">
        <v>2.496429176441339E-2</v>
      </c>
      <c r="AJ1590" s="108">
        <v>0</v>
      </c>
      <c r="AK1590" s="109">
        <v>0</v>
      </c>
      <c r="AL1590" s="104">
        <v>1.9577087575067102E-2</v>
      </c>
    </row>
    <row r="1591" spans="1:38" x14ac:dyDescent="0.25">
      <c r="A1591" s="71">
        <v>2014</v>
      </c>
      <c r="B1591" s="72">
        <v>26</v>
      </c>
      <c r="C1591" s="108">
        <v>6.7483688644923507</v>
      </c>
      <c r="D1591" s="109">
        <v>8.3713757492475995</v>
      </c>
      <c r="E1591" s="102">
        <v>0.55027016836316267</v>
      </c>
      <c r="F1591" s="108">
        <v>0.31537942636427813</v>
      </c>
      <c r="G1591" s="109">
        <v>0.29916834531722269</v>
      </c>
      <c r="H1591" s="102">
        <v>0.11576039146123787</v>
      </c>
      <c r="I1591" s="108">
        <v>0.27053587184274414</v>
      </c>
      <c r="J1591" s="109">
        <v>0.3473879091463033</v>
      </c>
      <c r="K1591" s="102">
        <v>1.3263333347870132</v>
      </c>
      <c r="L1591" s="108">
        <v>1.8813797653695792E-2</v>
      </c>
      <c r="M1591" s="109">
        <v>1.9410792831625438E-2</v>
      </c>
      <c r="N1591" s="102">
        <v>1.9419175801885225E-2</v>
      </c>
      <c r="O1591" s="108">
        <v>1.5192355945389577E-2</v>
      </c>
      <c r="P1591" s="109">
        <v>1.9406178416506624E-2</v>
      </c>
      <c r="Q1591" s="102">
        <v>0.12476002944666892</v>
      </c>
      <c r="R1591" s="108">
        <v>8.1834620941753592E-3</v>
      </c>
      <c r="S1591" s="109">
        <v>1.0518683391620398E-2</v>
      </c>
      <c r="T1591" s="102">
        <v>3.9455786579188573E-3</v>
      </c>
      <c r="U1591" s="108">
        <v>7.2512811478927484E-3</v>
      </c>
      <c r="V1591" s="109">
        <v>7.6901145137658064E-3</v>
      </c>
      <c r="W1591" s="102">
        <v>7.970543021853441E-3</v>
      </c>
      <c r="X1591" s="108">
        <v>4.1521725874250811E-4</v>
      </c>
      <c r="Y1591" s="109">
        <v>3.8467179757341368E-4</v>
      </c>
      <c r="Z1591" s="102">
        <v>1.1501485451300112E-3</v>
      </c>
      <c r="AA1591" s="108">
        <v>1.3124295146953445E-2</v>
      </c>
      <c r="AB1591" s="109">
        <v>1.2330216719950198E-2</v>
      </c>
      <c r="AC1591" s="102">
        <v>1.4836928378600027E-3</v>
      </c>
      <c r="AD1591" s="108">
        <v>2.3207383487129788E-3</v>
      </c>
      <c r="AE1591" s="109">
        <v>2.0043405533473608E-3</v>
      </c>
      <c r="AF1591" s="102">
        <v>9.2012034135751815E-5</v>
      </c>
      <c r="AG1591" s="108">
        <v>3.700994647977868E-3</v>
      </c>
      <c r="AH1591" s="109">
        <v>3.6608542101310383E-3</v>
      </c>
      <c r="AI1591" s="102">
        <v>2.5004236068310093E-2</v>
      </c>
      <c r="AJ1591" s="108">
        <v>0</v>
      </c>
      <c r="AK1591" s="109">
        <v>0</v>
      </c>
      <c r="AL1591" s="104">
        <v>1.95889116529183E-2</v>
      </c>
    </row>
    <row r="1592" spans="1:38" x14ac:dyDescent="0.25">
      <c r="A1592" s="71">
        <v>2014</v>
      </c>
      <c r="B1592" s="72">
        <v>27</v>
      </c>
      <c r="C1592" s="108">
        <v>6.8183479093411616</v>
      </c>
      <c r="D1592" s="109">
        <v>8.3777883854346502</v>
      </c>
      <c r="E1592" s="102">
        <v>0.55022080009748797</v>
      </c>
      <c r="F1592" s="108">
        <v>0.32206991305803406</v>
      </c>
      <c r="G1592" s="109">
        <v>0.29930675711798793</v>
      </c>
      <c r="H1592" s="102">
        <v>0.11574142400872751</v>
      </c>
      <c r="I1592" s="108">
        <v>0.27447911809661063</v>
      </c>
      <c r="J1592" s="109">
        <v>0.34739907081541116</v>
      </c>
      <c r="K1592" s="102">
        <v>1.3262149809376249</v>
      </c>
      <c r="L1592" s="108">
        <v>1.9005716312320446E-2</v>
      </c>
      <c r="M1592" s="109">
        <v>1.941306877292209E-2</v>
      </c>
      <c r="N1592" s="102">
        <v>1.9418999420543599E-2</v>
      </c>
      <c r="O1592" s="108">
        <v>1.5464571399878632E-2</v>
      </c>
      <c r="P1592" s="109">
        <v>1.941577816244246E-2</v>
      </c>
      <c r="Q1592" s="102">
        <v>0.12473957062363272</v>
      </c>
      <c r="R1592" s="108">
        <v>8.3468910085562377E-3</v>
      </c>
      <c r="S1592" s="109">
        <v>1.0525202617995569E-2</v>
      </c>
      <c r="T1592" s="102">
        <v>3.9452048117264073E-3</v>
      </c>
      <c r="U1592" s="108">
        <v>7.3693365649332449E-3</v>
      </c>
      <c r="V1592" s="109">
        <v>7.6575906881753237E-3</v>
      </c>
      <c r="W1592" s="102">
        <v>7.9692188952526864E-3</v>
      </c>
      <c r="X1592" s="108">
        <v>4.2403259461565995E-4</v>
      </c>
      <c r="Y1592" s="109">
        <v>3.8468316850005839E-4</v>
      </c>
      <c r="Z1592" s="102">
        <v>1.1499607172327352E-3</v>
      </c>
      <c r="AA1592" s="108">
        <v>1.3411978801240574E-2</v>
      </c>
      <c r="AB1592" s="109">
        <v>1.2345224891103349E-2</v>
      </c>
      <c r="AC1592" s="102">
        <v>1.4834476496701084E-3</v>
      </c>
      <c r="AD1592" s="108">
        <v>2.3778074177713163E-3</v>
      </c>
      <c r="AE1592" s="109">
        <v>2.0085940007620964E-3</v>
      </c>
      <c r="AF1592" s="102">
        <v>9.1996778406420299E-5</v>
      </c>
      <c r="AG1592" s="108">
        <v>3.7719107581356674E-3</v>
      </c>
      <c r="AH1592" s="109">
        <v>3.6594985648727299E-3</v>
      </c>
      <c r="AI1592" s="102">
        <v>2.500014610541465E-2</v>
      </c>
      <c r="AJ1592" s="108">
        <v>0</v>
      </c>
      <c r="AK1592" s="109">
        <v>0</v>
      </c>
      <c r="AL1592" s="104">
        <v>1.9588913668109099E-2</v>
      </c>
    </row>
    <row r="1593" spans="1:38" x14ac:dyDescent="0.25">
      <c r="A1593" s="71">
        <v>2014</v>
      </c>
      <c r="B1593" s="72">
        <v>28</v>
      </c>
      <c r="C1593" s="108">
        <v>6.8729893523708068</v>
      </c>
      <c r="D1593" s="109">
        <v>8.3849827554145104</v>
      </c>
      <c r="E1593" s="102">
        <v>0.55018714779070121</v>
      </c>
      <c r="F1593" s="108">
        <v>0.32715297034130525</v>
      </c>
      <c r="G1593" s="109">
        <v>0.29946078400286474</v>
      </c>
      <c r="H1593" s="102">
        <v>0.11572826856233946</v>
      </c>
      <c r="I1593" s="108">
        <v>0.2774594971370366</v>
      </c>
      <c r="J1593" s="109">
        <v>0.34741045380200553</v>
      </c>
      <c r="K1593" s="102">
        <v>1.3261476383875139</v>
      </c>
      <c r="L1593" s="108">
        <v>1.9150754659652502E-2</v>
      </c>
      <c r="M1593" s="109">
        <v>1.9415557066090404E-2</v>
      </c>
      <c r="N1593" s="102">
        <v>1.9418895359491959E-2</v>
      </c>
      <c r="O1593" s="108">
        <v>1.567204849133913E-2</v>
      </c>
      <c r="P1593" s="109">
        <v>1.9426488270304767E-2</v>
      </c>
      <c r="Q1593" s="102">
        <v>0.12472552888126721</v>
      </c>
      <c r="R1593" s="108">
        <v>8.4715401447980759E-3</v>
      </c>
      <c r="S1593" s="109">
        <v>1.0532485948272465E-2</v>
      </c>
      <c r="T1593" s="102">
        <v>3.9449396511876339E-3</v>
      </c>
      <c r="U1593" s="108">
        <v>7.4415210849363179E-3</v>
      </c>
      <c r="V1593" s="109">
        <v>7.6208942763243337E-3</v>
      </c>
      <c r="W1593" s="102">
        <v>7.968332234770354E-3</v>
      </c>
      <c r="X1593" s="108">
        <v>4.3064334430554748E-4</v>
      </c>
      <c r="Y1593" s="109">
        <v>3.8469345098500311E-4</v>
      </c>
      <c r="Z1593" s="102">
        <v>1.1498292810789748E-3</v>
      </c>
      <c r="AA1593" s="108">
        <v>1.3635080255869254E-2</v>
      </c>
      <c r="AB1593" s="109">
        <v>1.2362046895193409E-2</v>
      </c>
      <c r="AC1593" s="102">
        <v>1.4832815977667518E-3</v>
      </c>
      <c r="AD1593" s="108">
        <v>2.4226855909944742E-3</v>
      </c>
      <c r="AE1593" s="109">
        <v>2.0133756009126599E-3</v>
      </c>
      <c r="AF1593" s="102">
        <v>9.1986398244906002E-5</v>
      </c>
      <c r="AG1593" s="108">
        <v>3.8245603418288225E-3</v>
      </c>
      <c r="AH1593" s="109">
        <v>3.6579490695417714E-3</v>
      </c>
      <c r="AI1593" s="102">
        <v>2.4997313530339189E-2</v>
      </c>
      <c r="AJ1593" s="108">
        <v>0</v>
      </c>
      <c r="AK1593" s="109">
        <v>0</v>
      </c>
      <c r="AL1593" s="104">
        <v>1.9588912516130201E-2</v>
      </c>
    </row>
    <row r="1594" spans="1:38" x14ac:dyDescent="0.25">
      <c r="A1594" s="71">
        <v>2014</v>
      </c>
      <c r="B1594" s="72">
        <v>29</v>
      </c>
      <c r="C1594" s="108">
        <v>6.9093561527922223</v>
      </c>
      <c r="D1594" s="109">
        <v>8.3929666486326635</v>
      </c>
      <c r="E1594" s="102">
        <v>0.55017315328344119</v>
      </c>
      <c r="F1594" s="108">
        <v>0.33035719307872941</v>
      </c>
      <c r="G1594" s="109">
        <v>0.29965581405433067</v>
      </c>
      <c r="H1594" s="102">
        <v>0.11572300197754812</v>
      </c>
      <c r="I1594" s="108">
        <v>0.27931744602008174</v>
      </c>
      <c r="J1594" s="109">
        <v>0.34744409462828563</v>
      </c>
      <c r="K1594" s="102">
        <v>1.3261172004633621</v>
      </c>
      <c r="L1594" s="108">
        <v>1.9241207305503352E-2</v>
      </c>
      <c r="M1594" s="109">
        <v>1.9419307477853212E-2</v>
      </c>
      <c r="N1594" s="102">
        <v>1.9418835153564153E-2</v>
      </c>
      <c r="O1594" s="108">
        <v>1.5803729665645899E-2</v>
      </c>
      <c r="P1594" s="109">
        <v>1.943909646723985E-2</v>
      </c>
      <c r="Q1594" s="102">
        <v>0.12471968445013418</v>
      </c>
      <c r="R1594" s="108">
        <v>8.5507218579121934E-3</v>
      </c>
      <c r="S1594" s="109">
        <v>1.0541334336194348E-2</v>
      </c>
      <c r="T1594" s="102">
        <v>3.9448274678856587E-3</v>
      </c>
      <c r="U1594" s="108">
        <v>7.4647561079500086E-3</v>
      </c>
      <c r="V1594" s="109">
        <v>7.5829279320061655E-3</v>
      </c>
      <c r="W1594" s="102">
        <v>7.9679569003174126E-3</v>
      </c>
      <c r="X1594" s="108">
        <v>4.3470099990591262E-4</v>
      </c>
      <c r="Y1594" s="109">
        <v>3.8474343770041069E-4</v>
      </c>
      <c r="Z1594" s="102">
        <v>1.1497769198927344E-3</v>
      </c>
      <c r="AA1594" s="108">
        <v>1.3781477873886481E-2</v>
      </c>
      <c r="AB1594" s="109">
        <v>1.2381133145711928E-2</v>
      </c>
      <c r="AC1594" s="102">
        <v>1.483212445382786E-3</v>
      </c>
      <c r="AD1594" s="108">
        <v>2.4529238574438807E-3</v>
      </c>
      <c r="AE1594" s="109">
        <v>2.0186873456336206E-3</v>
      </c>
      <c r="AF1594" s="102">
        <v>9.1982118386790376E-5</v>
      </c>
      <c r="AG1594" s="108">
        <v>3.8561854104973677E-3</v>
      </c>
      <c r="AH1594" s="109">
        <v>3.6565656731429932E-3</v>
      </c>
      <c r="AI1594" s="102">
        <v>2.4996143135324538E-2</v>
      </c>
      <c r="AJ1594" s="108">
        <v>0</v>
      </c>
      <c r="AK1594" s="109">
        <v>0</v>
      </c>
      <c r="AL1594" s="104">
        <v>1.9588912583477301E-2</v>
      </c>
    </row>
    <row r="1595" spans="1:38" x14ac:dyDescent="0.25">
      <c r="A1595" s="71">
        <v>2014</v>
      </c>
      <c r="B1595" s="72">
        <v>30</v>
      </c>
      <c r="C1595" s="108">
        <v>6.9168035409615607</v>
      </c>
      <c r="D1595" s="109">
        <v>8.401408125466105</v>
      </c>
      <c r="E1595" s="102">
        <v>0.55016110305369592</v>
      </c>
      <c r="F1595" s="108">
        <v>0.3306091451942495</v>
      </c>
      <c r="G1595" s="109">
        <v>0.29987055723130634</v>
      </c>
      <c r="H1595" s="102">
        <v>0.11571863315703863</v>
      </c>
      <c r="I1595" s="108">
        <v>0.27941320300424721</v>
      </c>
      <c r="J1595" s="109">
        <v>0.34748395600809162</v>
      </c>
      <c r="K1595" s="102">
        <v>1.3260959419553999</v>
      </c>
      <c r="L1595" s="108">
        <v>1.9245696891872062E-2</v>
      </c>
      <c r="M1595" s="109">
        <v>1.9423481596118702E-2</v>
      </c>
      <c r="N1595" s="102">
        <v>1.9418763791601592E-2</v>
      </c>
      <c r="O1595" s="108">
        <v>1.5816021193221737E-2</v>
      </c>
      <c r="P1595" s="109">
        <v>1.9453866273584922E-2</v>
      </c>
      <c r="Q1595" s="102">
        <v>0.1247150021247851</v>
      </c>
      <c r="R1595" s="108">
        <v>8.5583372192559078E-3</v>
      </c>
      <c r="S1595" s="109">
        <v>1.0550973410238628E-2</v>
      </c>
      <c r="T1595" s="102">
        <v>3.9447354142969401E-3</v>
      </c>
      <c r="U1595" s="108">
        <v>7.4146917888478553E-3</v>
      </c>
      <c r="V1595" s="109">
        <v>7.5431714393998745E-3</v>
      </c>
      <c r="W1595" s="102">
        <v>7.9676520505936738E-3</v>
      </c>
      <c r="X1595" s="108">
        <v>4.3476308534104121E-4</v>
      </c>
      <c r="Y1595" s="109">
        <v>3.8481559737906667E-4</v>
      </c>
      <c r="Z1595" s="102">
        <v>1.1497331464004543E-3</v>
      </c>
      <c r="AA1595" s="108">
        <v>1.3806462188190411E-2</v>
      </c>
      <c r="AB1595" s="109">
        <v>1.2401620103118341E-2</v>
      </c>
      <c r="AC1595" s="102">
        <v>1.4831552566118116E-3</v>
      </c>
      <c r="AD1595" s="108">
        <v>2.4598288840563987E-3</v>
      </c>
      <c r="AE1595" s="109">
        <v>2.0243468362502338E-3</v>
      </c>
      <c r="AF1595" s="102">
        <v>9.197881146771173E-5</v>
      </c>
      <c r="AG1595" s="108">
        <v>3.8550029426682145E-3</v>
      </c>
      <c r="AH1595" s="109">
        <v>3.6554008430377816E-3</v>
      </c>
      <c r="AI1595" s="102">
        <v>2.4995200918272564E-2</v>
      </c>
      <c r="AJ1595" s="108">
        <v>0</v>
      </c>
      <c r="AK1595" s="109">
        <v>0</v>
      </c>
      <c r="AL1595" s="104">
        <v>1.9588915224112501E-2</v>
      </c>
    </row>
    <row r="1596" spans="1:38" ht="13" x14ac:dyDescent="0.3">
      <c r="A1596" s="71">
        <v>2014</v>
      </c>
      <c r="B1596" s="72">
        <v>31</v>
      </c>
      <c r="C1596" s="108">
        <v>6.9168035409615607</v>
      </c>
      <c r="D1596" s="109">
        <v>8.401408125466105</v>
      </c>
      <c r="E1596" s="91">
        <v>0.55016110305369592</v>
      </c>
      <c r="F1596" s="108">
        <v>0.3306091451942495</v>
      </c>
      <c r="G1596" s="109">
        <v>0.29987055723130634</v>
      </c>
      <c r="H1596" s="91">
        <v>0.11571863315703863</v>
      </c>
      <c r="I1596" s="108">
        <v>0.27941320300424721</v>
      </c>
      <c r="J1596" s="109">
        <v>0.34748395600809162</v>
      </c>
      <c r="K1596" s="91">
        <v>1.3260959419553999</v>
      </c>
      <c r="L1596" s="108">
        <v>1.9245696891872062E-2</v>
      </c>
      <c r="M1596" s="109">
        <v>1.9423481596118702E-2</v>
      </c>
      <c r="N1596" s="91">
        <v>1.9418763791601592E-2</v>
      </c>
      <c r="O1596" s="108">
        <v>1.5816021193221737E-2</v>
      </c>
      <c r="P1596" s="109">
        <v>1.9453866273584922E-2</v>
      </c>
      <c r="Q1596" s="91">
        <v>0.1247150021247851</v>
      </c>
      <c r="R1596" s="108">
        <v>8.5583372192559078E-3</v>
      </c>
      <c r="S1596" s="109">
        <v>1.0550973410238628E-2</v>
      </c>
      <c r="T1596" s="91">
        <v>3.9447354142969401E-3</v>
      </c>
      <c r="U1596" s="108">
        <v>7.4146917888478553E-3</v>
      </c>
      <c r="V1596" s="109">
        <v>7.5431714393998745E-3</v>
      </c>
      <c r="W1596" s="91">
        <v>7.9676520505936738E-3</v>
      </c>
      <c r="X1596" s="108">
        <v>4.3476308534104121E-4</v>
      </c>
      <c r="Y1596" s="109">
        <v>3.8481559737906667E-4</v>
      </c>
      <c r="Z1596" s="91">
        <v>1.1497331464004543E-3</v>
      </c>
      <c r="AA1596" s="108">
        <v>1.3806462188190411E-2</v>
      </c>
      <c r="AB1596" s="109">
        <v>1.2401620103118341E-2</v>
      </c>
      <c r="AC1596" s="91">
        <v>1.4831552566118116E-3</v>
      </c>
      <c r="AD1596" s="108">
        <v>2.4598288840563987E-3</v>
      </c>
      <c r="AE1596" s="109">
        <v>2.0243468362502338E-3</v>
      </c>
      <c r="AF1596" s="91">
        <v>9.197881146771173E-5</v>
      </c>
      <c r="AG1596" s="108">
        <v>3.8550029426682145E-3</v>
      </c>
      <c r="AH1596" s="109">
        <v>3.6554008430377816E-3</v>
      </c>
      <c r="AI1596" s="91">
        <v>2.4995200918272564E-2</v>
      </c>
      <c r="AJ1596" s="108">
        <v>0</v>
      </c>
      <c r="AK1596" s="109">
        <v>0</v>
      </c>
      <c r="AL1596" s="104">
        <v>1.9588915224112501E-2</v>
      </c>
    </row>
    <row r="1597" spans="1:38" ht="13" x14ac:dyDescent="0.3">
      <c r="A1597" s="71">
        <v>2014</v>
      </c>
      <c r="B1597" s="72">
        <v>32</v>
      </c>
      <c r="C1597" s="108">
        <v>6.9168035409615607</v>
      </c>
      <c r="D1597" s="109">
        <v>8.401408125466105</v>
      </c>
      <c r="E1597" s="91">
        <v>0.55016110305369592</v>
      </c>
      <c r="F1597" s="108">
        <v>0.3306091451942495</v>
      </c>
      <c r="G1597" s="109">
        <v>0.29987055723130634</v>
      </c>
      <c r="H1597" s="91">
        <v>0.11571863315703863</v>
      </c>
      <c r="I1597" s="108">
        <v>0.27941320300424721</v>
      </c>
      <c r="J1597" s="109">
        <v>0.34748395600809162</v>
      </c>
      <c r="K1597" s="91">
        <v>1.3260959419553999</v>
      </c>
      <c r="L1597" s="108">
        <v>1.9245696891872062E-2</v>
      </c>
      <c r="M1597" s="109">
        <v>1.9423481596118702E-2</v>
      </c>
      <c r="N1597" s="91">
        <v>1.9418763791601592E-2</v>
      </c>
      <c r="O1597" s="108">
        <v>1.5816021193221737E-2</v>
      </c>
      <c r="P1597" s="109">
        <v>1.9453866273584922E-2</v>
      </c>
      <c r="Q1597" s="91">
        <v>0.1247150021247851</v>
      </c>
      <c r="R1597" s="108">
        <v>8.5583372192559078E-3</v>
      </c>
      <c r="S1597" s="109">
        <v>1.0550973410238628E-2</v>
      </c>
      <c r="T1597" s="91">
        <v>3.9447354142969401E-3</v>
      </c>
      <c r="U1597" s="108">
        <v>7.4146917888478553E-3</v>
      </c>
      <c r="V1597" s="109">
        <v>7.5431714393998745E-3</v>
      </c>
      <c r="W1597" s="91">
        <v>7.9676520505936738E-3</v>
      </c>
      <c r="X1597" s="108">
        <v>4.3476308534104121E-4</v>
      </c>
      <c r="Y1597" s="109">
        <v>3.8481559737906667E-4</v>
      </c>
      <c r="Z1597" s="91">
        <v>1.1497331464004543E-3</v>
      </c>
      <c r="AA1597" s="108">
        <v>1.3806462188190411E-2</v>
      </c>
      <c r="AB1597" s="109">
        <v>1.2401620103118341E-2</v>
      </c>
      <c r="AC1597" s="91">
        <v>1.4831552566118116E-3</v>
      </c>
      <c r="AD1597" s="108">
        <v>2.4598288840563987E-3</v>
      </c>
      <c r="AE1597" s="109">
        <v>2.0243468362502338E-3</v>
      </c>
      <c r="AF1597" s="91">
        <v>9.197881146771173E-5</v>
      </c>
      <c r="AG1597" s="108">
        <v>3.8550029426682145E-3</v>
      </c>
      <c r="AH1597" s="109">
        <v>3.6554008430377816E-3</v>
      </c>
      <c r="AI1597" s="91">
        <v>2.4995200918272564E-2</v>
      </c>
      <c r="AJ1597" s="108">
        <v>0</v>
      </c>
      <c r="AK1597" s="109">
        <v>0</v>
      </c>
      <c r="AL1597" s="104">
        <v>1.9588915224112501E-2</v>
      </c>
    </row>
    <row r="1598" spans="1:38" ht="13" x14ac:dyDescent="0.3">
      <c r="A1598" s="71">
        <v>2014</v>
      </c>
      <c r="B1598" s="72">
        <v>33</v>
      </c>
      <c r="C1598" s="108">
        <v>6.9168035409615607</v>
      </c>
      <c r="D1598" s="109">
        <v>8.401408125466105</v>
      </c>
      <c r="E1598" s="91">
        <v>0.55016110305369592</v>
      </c>
      <c r="F1598" s="108">
        <v>0.3306091451942495</v>
      </c>
      <c r="G1598" s="109">
        <v>0.29987055723130634</v>
      </c>
      <c r="H1598" s="91">
        <v>0.11571863315703863</v>
      </c>
      <c r="I1598" s="108">
        <v>0.27941320300424721</v>
      </c>
      <c r="J1598" s="109">
        <v>0.34748395600809162</v>
      </c>
      <c r="K1598" s="91">
        <v>1.3260959419553999</v>
      </c>
      <c r="L1598" s="108">
        <v>1.9245696891872062E-2</v>
      </c>
      <c r="M1598" s="109">
        <v>1.9423481596118702E-2</v>
      </c>
      <c r="N1598" s="91">
        <v>1.9418763791601592E-2</v>
      </c>
      <c r="O1598" s="108">
        <v>1.5816021193221737E-2</v>
      </c>
      <c r="P1598" s="109">
        <v>1.9453866273584922E-2</v>
      </c>
      <c r="Q1598" s="91">
        <v>0.1247150021247851</v>
      </c>
      <c r="R1598" s="108">
        <v>8.5583372192559078E-3</v>
      </c>
      <c r="S1598" s="109">
        <v>1.0550973410238628E-2</v>
      </c>
      <c r="T1598" s="91">
        <v>3.9447354142969401E-3</v>
      </c>
      <c r="U1598" s="108">
        <v>7.4146917888478553E-3</v>
      </c>
      <c r="V1598" s="109">
        <v>7.5431714393998745E-3</v>
      </c>
      <c r="W1598" s="91">
        <v>7.9676520505936738E-3</v>
      </c>
      <c r="X1598" s="108">
        <v>4.3476308534104121E-4</v>
      </c>
      <c r="Y1598" s="109">
        <v>3.8481559737906667E-4</v>
      </c>
      <c r="Z1598" s="91">
        <v>1.1497331464004543E-3</v>
      </c>
      <c r="AA1598" s="108">
        <v>1.3806462188190411E-2</v>
      </c>
      <c r="AB1598" s="109">
        <v>1.2401620103118341E-2</v>
      </c>
      <c r="AC1598" s="91">
        <v>1.4831552566118116E-3</v>
      </c>
      <c r="AD1598" s="108">
        <v>2.4598288840563987E-3</v>
      </c>
      <c r="AE1598" s="109">
        <v>2.0243468362502338E-3</v>
      </c>
      <c r="AF1598" s="91">
        <v>9.197881146771173E-5</v>
      </c>
      <c r="AG1598" s="108">
        <v>3.8550029426682145E-3</v>
      </c>
      <c r="AH1598" s="109">
        <v>3.6554008430377816E-3</v>
      </c>
      <c r="AI1598" s="91">
        <v>2.4995200918272564E-2</v>
      </c>
      <c r="AJ1598" s="108">
        <v>0</v>
      </c>
      <c r="AK1598" s="109">
        <v>0</v>
      </c>
      <c r="AL1598" s="104">
        <v>1.9588915224112501E-2</v>
      </c>
    </row>
    <row r="1599" spans="1:38" ht="13" x14ac:dyDescent="0.3">
      <c r="A1599" s="71">
        <v>2014</v>
      </c>
      <c r="B1599" s="72">
        <v>34</v>
      </c>
      <c r="C1599" s="108">
        <v>6.9168035409615607</v>
      </c>
      <c r="D1599" s="109">
        <v>8.401408125466105</v>
      </c>
      <c r="E1599" s="91">
        <v>0.55016110305369592</v>
      </c>
      <c r="F1599" s="108">
        <v>0.3306091451942495</v>
      </c>
      <c r="G1599" s="109">
        <v>0.29987055723130634</v>
      </c>
      <c r="H1599" s="91">
        <v>0.11571863315703863</v>
      </c>
      <c r="I1599" s="108">
        <v>0.27941320300424721</v>
      </c>
      <c r="J1599" s="109">
        <v>0.34748395600809162</v>
      </c>
      <c r="K1599" s="91">
        <v>1.3260959419553999</v>
      </c>
      <c r="L1599" s="108">
        <v>1.9245696891872062E-2</v>
      </c>
      <c r="M1599" s="109">
        <v>1.9423481596118702E-2</v>
      </c>
      <c r="N1599" s="91">
        <v>1.9418763791601592E-2</v>
      </c>
      <c r="O1599" s="108">
        <v>1.5816021193221737E-2</v>
      </c>
      <c r="P1599" s="109">
        <v>1.9453866273584922E-2</v>
      </c>
      <c r="Q1599" s="91">
        <v>0.1247150021247851</v>
      </c>
      <c r="R1599" s="108">
        <v>8.5583372192559078E-3</v>
      </c>
      <c r="S1599" s="109">
        <v>1.0550973410238628E-2</v>
      </c>
      <c r="T1599" s="91">
        <v>3.9447354142969401E-3</v>
      </c>
      <c r="U1599" s="108">
        <v>7.4146917888478553E-3</v>
      </c>
      <c r="V1599" s="109">
        <v>7.5431714393998745E-3</v>
      </c>
      <c r="W1599" s="91">
        <v>7.9676520505936738E-3</v>
      </c>
      <c r="X1599" s="108">
        <v>4.3476308534104121E-4</v>
      </c>
      <c r="Y1599" s="109">
        <v>3.8481559737906667E-4</v>
      </c>
      <c r="Z1599" s="91">
        <v>1.1497331464004543E-3</v>
      </c>
      <c r="AA1599" s="108">
        <v>1.3806462188190411E-2</v>
      </c>
      <c r="AB1599" s="109">
        <v>1.2401620103118341E-2</v>
      </c>
      <c r="AC1599" s="91">
        <v>1.4831552566118116E-3</v>
      </c>
      <c r="AD1599" s="108">
        <v>2.4598288840563987E-3</v>
      </c>
      <c r="AE1599" s="109">
        <v>2.0243468362502338E-3</v>
      </c>
      <c r="AF1599" s="91">
        <v>9.197881146771173E-5</v>
      </c>
      <c r="AG1599" s="108">
        <v>3.8550029426682145E-3</v>
      </c>
      <c r="AH1599" s="109">
        <v>3.6554008430377816E-3</v>
      </c>
      <c r="AI1599" s="91">
        <v>2.4995200918272564E-2</v>
      </c>
      <c r="AJ1599" s="108">
        <v>0</v>
      </c>
      <c r="AK1599" s="109">
        <v>0</v>
      </c>
      <c r="AL1599" s="104">
        <v>1.9588915224112501E-2</v>
      </c>
    </row>
    <row r="1600" spans="1:38" ht="13" x14ac:dyDescent="0.3">
      <c r="A1600" s="71">
        <v>2014</v>
      </c>
      <c r="B1600" s="72">
        <v>35</v>
      </c>
      <c r="C1600" s="108">
        <v>6.9168035409615607</v>
      </c>
      <c r="D1600" s="109">
        <v>8.401408125466105</v>
      </c>
      <c r="E1600" s="91">
        <v>0.55016110305369592</v>
      </c>
      <c r="F1600" s="108">
        <v>0.3306091451942495</v>
      </c>
      <c r="G1600" s="109">
        <v>0.29987055723130634</v>
      </c>
      <c r="H1600" s="91">
        <v>0.11571863315703863</v>
      </c>
      <c r="I1600" s="108">
        <v>0.27941320300424721</v>
      </c>
      <c r="J1600" s="109">
        <v>0.34748395600809162</v>
      </c>
      <c r="K1600" s="91">
        <v>1.3260959419553999</v>
      </c>
      <c r="L1600" s="108">
        <v>1.9245696891872062E-2</v>
      </c>
      <c r="M1600" s="109">
        <v>1.9423481596118702E-2</v>
      </c>
      <c r="N1600" s="91">
        <v>1.9418763791601592E-2</v>
      </c>
      <c r="O1600" s="108">
        <v>1.5816021193221737E-2</v>
      </c>
      <c r="P1600" s="109">
        <v>1.9453866273584922E-2</v>
      </c>
      <c r="Q1600" s="91">
        <v>0.1247150021247851</v>
      </c>
      <c r="R1600" s="108">
        <v>8.5583372192559078E-3</v>
      </c>
      <c r="S1600" s="109">
        <v>1.0550973410238628E-2</v>
      </c>
      <c r="T1600" s="91">
        <v>3.9447354142969401E-3</v>
      </c>
      <c r="U1600" s="108">
        <v>7.4146917888478553E-3</v>
      </c>
      <c r="V1600" s="109">
        <v>7.5431714393998745E-3</v>
      </c>
      <c r="W1600" s="91">
        <v>7.9676520505936738E-3</v>
      </c>
      <c r="X1600" s="108">
        <v>4.3476308534104121E-4</v>
      </c>
      <c r="Y1600" s="109">
        <v>3.8481559737906667E-4</v>
      </c>
      <c r="Z1600" s="91">
        <v>1.1497331464004543E-3</v>
      </c>
      <c r="AA1600" s="108">
        <v>1.3806462188190411E-2</v>
      </c>
      <c r="AB1600" s="109">
        <v>1.2401620103118341E-2</v>
      </c>
      <c r="AC1600" s="91">
        <v>1.4831552566118116E-3</v>
      </c>
      <c r="AD1600" s="108">
        <v>2.4598288840563987E-3</v>
      </c>
      <c r="AE1600" s="109">
        <v>2.0243468362502338E-3</v>
      </c>
      <c r="AF1600" s="91">
        <v>9.197881146771173E-5</v>
      </c>
      <c r="AG1600" s="108">
        <v>3.8550029426682145E-3</v>
      </c>
      <c r="AH1600" s="109">
        <v>3.6554008430377816E-3</v>
      </c>
      <c r="AI1600" s="91">
        <v>2.4995200918272564E-2</v>
      </c>
      <c r="AJ1600" s="108">
        <v>0</v>
      </c>
      <c r="AK1600" s="109">
        <v>0</v>
      </c>
      <c r="AL1600" s="104">
        <v>1.9588915224112501E-2</v>
      </c>
    </row>
    <row r="1601" spans="1:38" ht="13" x14ac:dyDescent="0.3">
      <c r="A1601" s="71">
        <v>2014</v>
      </c>
      <c r="B1601" s="72">
        <v>36</v>
      </c>
      <c r="C1601" s="108">
        <v>6.9168035409615607</v>
      </c>
      <c r="D1601" s="109">
        <v>8.401408125466105</v>
      </c>
      <c r="E1601" s="91">
        <v>0.55016110305369592</v>
      </c>
      <c r="F1601" s="108">
        <v>0.3306091451942495</v>
      </c>
      <c r="G1601" s="109">
        <v>0.29987055723130634</v>
      </c>
      <c r="H1601" s="91">
        <v>0.11571863315703863</v>
      </c>
      <c r="I1601" s="108">
        <v>0.27941320300424721</v>
      </c>
      <c r="J1601" s="109">
        <v>0.34748395600809162</v>
      </c>
      <c r="K1601" s="91">
        <v>1.3260959419553999</v>
      </c>
      <c r="L1601" s="108">
        <v>1.9245696891872062E-2</v>
      </c>
      <c r="M1601" s="109">
        <v>1.9423481596118702E-2</v>
      </c>
      <c r="N1601" s="91">
        <v>1.9418763791601592E-2</v>
      </c>
      <c r="O1601" s="108">
        <v>1.5816021193221737E-2</v>
      </c>
      <c r="P1601" s="109">
        <v>1.9453866273584922E-2</v>
      </c>
      <c r="Q1601" s="91">
        <v>0.1247150021247851</v>
      </c>
      <c r="R1601" s="108">
        <v>8.5583372192559078E-3</v>
      </c>
      <c r="S1601" s="109">
        <v>1.0550973410238628E-2</v>
      </c>
      <c r="T1601" s="91">
        <v>3.9447354142969401E-3</v>
      </c>
      <c r="U1601" s="108">
        <v>7.4146917888478553E-3</v>
      </c>
      <c r="V1601" s="109">
        <v>7.5431714393998745E-3</v>
      </c>
      <c r="W1601" s="91">
        <v>7.9676520505936738E-3</v>
      </c>
      <c r="X1601" s="108">
        <v>4.3476308534104121E-4</v>
      </c>
      <c r="Y1601" s="109">
        <v>3.8481559737906667E-4</v>
      </c>
      <c r="Z1601" s="91">
        <v>1.1497331464004543E-3</v>
      </c>
      <c r="AA1601" s="108">
        <v>1.3806462188190411E-2</v>
      </c>
      <c r="AB1601" s="109">
        <v>1.2401620103118341E-2</v>
      </c>
      <c r="AC1601" s="91">
        <v>1.4831552566118116E-3</v>
      </c>
      <c r="AD1601" s="108">
        <v>2.4598288840563987E-3</v>
      </c>
      <c r="AE1601" s="109">
        <v>2.0243468362502338E-3</v>
      </c>
      <c r="AF1601" s="91">
        <v>9.197881146771173E-5</v>
      </c>
      <c r="AG1601" s="108">
        <v>3.8550029426682145E-3</v>
      </c>
      <c r="AH1601" s="109">
        <v>3.6554008430377816E-3</v>
      </c>
      <c r="AI1601" s="91">
        <v>2.4995200918272564E-2</v>
      </c>
      <c r="AJ1601" s="108">
        <v>0</v>
      </c>
      <c r="AK1601" s="109">
        <v>0</v>
      </c>
      <c r="AL1601" s="104">
        <v>1.9588915224112501E-2</v>
      </c>
    </row>
    <row r="1602" spans="1:38" ht="13" x14ac:dyDescent="0.3">
      <c r="A1602" s="71">
        <v>2014</v>
      </c>
      <c r="B1602" s="72">
        <v>37</v>
      </c>
      <c r="C1602" s="108">
        <v>6.9168035409615607</v>
      </c>
      <c r="D1602" s="109">
        <v>8.401408125466105</v>
      </c>
      <c r="E1602" s="91">
        <v>0.55016110305369592</v>
      </c>
      <c r="F1602" s="108">
        <v>0.3306091451942495</v>
      </c>
      <c r="G1602" s="109">
        <v>0.29987055723130634</v>
      </c>
      <c r="H1602" s="91">
        <v>0.11571863315703863</v>
      </c>
      <c r="I1602" s="108">
        <v>0.27941320300424721</v>
      </c>
      <c r="J1602" s="109">
        <v>0.34748395600809162</v>
      </c>
      <c r="K1602" s="91">
        <v>1.3260959419553999</v>
      </c>
      <c r="L1602" s="108">
        <v>1.9245696891872062E-2</v>
      </c>
      <c r="M1602" s="109">
        <v>1.9423481596118702E-2</v>
      </c>
      <c r="N1602" s="91">
        <v>1.9418763791601592E-2</v>
      </c>
      <c r="O1602" s="108">
        <v>1.5816021193221737E-2</v>
      </c>
      <c r="P1602" s="109">
        <v>1.9453866273584922E-2</v>
      </c>
      <c r="Q1602" s="91">
        <v>0.1247150021247851</v>
      </c>
      <c r="R1602" s="108">
        <v>8.5583372192559078E-3</v>
      </c>
      <c r="S1602" s="109">
        <v>1.0550973410238628E-2</v>
      </c>
      <c r="T1602" s="91">
        <v>3.9447354142969401E-3</v>
      </c>
      <c r="U1602" s="108">
        <v>7.4146917888478553E-3</v>
      </c>
      <c r="V1602" s="109">
        <v>7.5431714393998745E-3</v>
      </c>
      <c r="W1602" s="91">
        <v>7.9676520505936738E-3</v>
      </c>
      <c r="X1602" s="108">
        <v>4.3476308534104121E-4</v>
      </c>
      <c r="Y1602" s="109">
        <v>3.8481559737906667E-4</v>
      </c>
      <c r="Z1602" s="91">
        <v>1.1497331464004543E-3</v>
      </c>
      <c r="AA1602" s="108">
        <v>1.3806462188190411E-2</v>
      </c>
      <c r="AB1602" s="109">
        <v>1.2401620103118341E-2</v>
      </c>
      <c r="AC1602" s="91">
        <v>1.4831552566118116E-3</v>
      </c>
      <c r="AD1602" s="108">
        <v>2.4598288840563987E-3</v>
      </c>
      <c r="AE1602" s="109">
        <v>2.0243468362502338E-3</v>
      </c>
      <c r="AF1602" s="91">
        <v>9.197881146771173E-5</v>
      </c>
      <c r="AG1602" s="108">
        <v>3.8550029426682145E-3</v>
      </c>
      <c r="AH1602" s="109">
        <v>3.6554008430377816E-3</v>
      </c>
      <c r="AI1602" s="91">
        <v>2.4995200918272564E-2</v>
      </c>
      <c r="AJ1602" s="108">
        <v>0</v>
      </c>
      <c r="AK1602" s="109">
        <v>0</v>
      </c>
      <c r="AL1602" s="104">
        <v>1.9588915224112501E-2</v>
      </c>
    </row>
    <row r="1603" spans="1:38" ht="13" x14ac:dyDescent="0.3">
      <c r="A1603" s="71">
        <v>2014</v>
      </c>
      <c r="B1603" s="72">
        <v>38</v>
      </c>
      <c r="C1603" s="108">
        <v>6.9168035409615607</v>
      </c>
      <c r="D1603" s="109">
        <v>8.401408125466105</v>
      </c>
      <c r="E1603" s="91">
        <v>0.55016110305369592</v>
      </c>
      <c r="F1603" s="108">
        <v>0.3306091451942495</v>
      </c>
      <c r="G1603" s="109">
        <v>0.29987055723130634</v>
      </c>
      <c r="H1603" s="91">
        <v>0.11571863315703863</v>
      </c>
      <c r="I1603" s="108">
        <v>0.27941320300424721</v>
      </c>
      <c r="J1603" s="109">
        <v>0.34748395600809162</v>
      </c>
      <c r="K1603" s="91">
        <v>1.3260959419553999</v>
      </c>
      <c r="L1603" s="108">
        <v>1.9245696891872062E-2</v>
      </c>
      <c r="M1603" s="109">
        <v>1.9423481596118702E-2</v>
      </c>
      <c r="N1603" s="91">
        <v>1.9418763791601592E-2</v>
      </c>
      <c r="O1603" s="108">
        <v>1.5816021193221737E-2</v>
      </c>
      <c r="P1603" s="109">
        <v>1.9453866273584922E-2</v>
      </c>
      <c r="Q1603" s="91">
        <v>0.1247150021247851</v>
      </c>
      <c r="R1603" s="108">
        <v>8.5583372192559078E-3</v>
      </c>
      <c r="S1603" s="109">
        <v>1.0550973410238628E-2</v>
      </c>
      <c r="T1603" s="91">
        <v>3.9447354142969401E-3</v>
      </c>
      <c r="U1603" s="108">
        <v>7.4146917888478553E-3</v>
      </c>
      <c r="V1603" s="109">
        <v>7.5431714393998745E-3</v>
      </c>
      <c r="W1603" s="91">
        <v>7.9676520505936738E-3</v>
      </c>
      <c r="X1603" s="108">
        <v>4.3476308534104121E-4</v>
      </c>
      <c r="Y1603" s="109">
        <v>3.8481559737906667E-4</v>
      </c>
      <c r="Z1603" s="91">
        <v>1.1497331464004543E-3</v>
      </c>
      <c r="AA1603" s="108">
        <v>1.3806462188190411E-2</v>
      </c>
      <c r="AB1603" s="109">
        <v>1.2401620103118341E-2</v>
      </c>
      <c r="AC1603" s="91">
        <v>1.4831552566118116E-3</v>
      </c>
      <c r="AD1603" s="108">
        <v>2.4598288840563987E-3</v>
      </c>
      <c r="AE1603" s="109">
        <v>2.0243468362502338E-3</v>
      </c>
      <c r="AF1603" s="91">
        <v>9.197881146771173E-5</v>
      </c>
      <c r="AG1603" s="108">
        <v>3.8550029426682145E-3</v>
      </c>
      <c r="AH1603" s="109">
        <v>3.6554008430377816E-3</v>
      </c>
      <c r="AI1603" s="91">
        <v>2.4995200918272564E-2</v>
      </c>
      <c r="AJ1603" s="108">
        <v>0</v>
      </c>
      <c r="AK1603" s="109">
        <v>0</v>
      </c>
      <c r="AL1603" s="104">
        <v>1.9588915224112501E-2</v>
      </c>
    </row>
    <row r="1604" spans="1:38" ht="13.5" thickBot="1" x14ac:dyDescent="0.35">
      <c r="A1604" s="73">
        <v>2014</v>
      </c>
      <c r="B1604" s="74">
        <v>39</v>
      </c>
      <c r="C1604" s="110">
        <v>6.9168035409615607</v>
      </c>
      <c r="D1604" s="111">
        <v>8.401408125466105</v>
      </c>
      <c r="E1604" s="98">
        <v>0.55016110305369592</v>
      </c>
      <c r="F1604" s="110">
        <v>0.3306091451942495</v>
      </c>
      <c r="G1604" s="111">
        <v>0.29987055723130634</v>
      </c>
      <c r="H1604" s="98">
        <v>0.11571863315703863</v>
      </c>
      <c r="I1604" s="110">
        <v>0.27941320300424721</v>
      </c>
      <c r="J1604" s="111">
        <v>0.34748395600809162</v>
      </c>
      <c r="K1604" s="98">
        <v>1.3260959419553999</v>
      </c>
      <c r="L1604" s="110">
        <v>1.9245696891872062E-2</v>
      </c>
      <c r="M1604" s="111">
        <v>1.9423481596118702E-2</v>
      </c>
      <c r="N1604" s="98">
        <v>1.9418763791601592E-2</v>
      </c>
      <c r="O1604" s="110">
        <v>1.5816021193221737E-2</v>
      </c>
      <c r="P1604" s="111">
        <v>1.9453866273584922E-2</v>
      </c>
      <c r="Q1604" s="98">
        <v>0.1247150021247851</v>
      </c>
      <c r="R1604" s="110">
        <v>8.5583372192559078E-3</v>
      </c>
      <c r="S1604" s="111">
        <v>1.0550973410238628E-2</v>
      </c>
      <c r="T1604" s="98">
        <v>3.9447354142969401E-3</v>
      </c>
      <c r="U1604" s="110">
        <v>7.4146917888478553E-3</v>
      </c>
      <c r="V1604" s="111">
        <v>7.5431714393998745E-3</v>
      </c>
      <c r="W1604" s="98">
        <v>7.9676520505936738E-3</v>
      </c>
      <c r="X1604" s="110">
        <v>4.3476308534104121E-4</v>
      </c>
      <c r="Y1604" s="111">
        <v>3.8481559737906667E-4</v>
      </c>
      <c r="Z1604" s="98">
        <v>1.1497331464004543E-3</v>
      </c>
      <c r="AA1604" s="110">
        <v>1.3806462188190411E-2</v>
      </c>
      <c r="AB1604" s="111">
        <v>1.2401620103118341E-2</v>
      </c>
      <c r="AC1604" s="98">
        <v>1.4831552566118116E-3</v>
      </c>
      <c r="AD1604" s="110">
        <v>2.4598288840563987E-3</v>
      </c>
      <c r="AE1604" s="111">
        <v>2.0243468362502338E-3</v>
      </c>
      <c r="AF1604" s="98">
        <v>9.197881146771173E-5</v>
      </c>
      <c r="AG1604" s="110">
        <v>3.8550029426682145E-3</v>
      </c>
      <c r="AH1604" s="111">
        <v>3.6554008430377816E-3</v>
      </c>
      <c r="AI1604" s="98">
        <v>2.4995200918272564E-2</v>
      </c>
      <c r="AJ1604" s="110">
        <v>0</v>
      </c>
      <c r="AK1604" s="111">
        <v>0</v>
      </c>
      <c r="AL1604" s="105">
        <v>1.9588915224112501E-2</v>
      </c>
    </row>
    <row r="1605" spans="1:38" x14ac:dyDescent="0.25">
      <c r="A1605" s="69">
        <v>2015</v>
      </c>
      <c r="B1605" s="70">
        <v>0</v>
      </c>
      <c r="C1605" s="106">
        <v>1.5426521187261881</v>
      </c>
      <c r="D1605" s="107">
        <v>1.8579643499381646</v>
      </c>
      <c r="E1605" s="101">
        <v>0.36526736249237302</v>
      </c>
      <c r="F1605" s="106">
        <v>5.5368036794751829E-2</v>
      </c>
      <c r="G1605" s="107">
        <v>5.1205169737999004E-2</v>
      </c>
      <c r="H1605" s="101">
        <v>6.1289802451591373E-2</v>
      </c>
      <c r="I1605" s="106">
        <v>7.2889743415553446E-2</v>
      </c>
      <c r="J1605" s="107">
        <v>0.10815148710197768</v>
      </c>
      <c r="K1605" s="101">
        <v>0.75734934384338193</v>
      </c>
      <c r="L1605" s="106">
        <v>2.7775359224999265E-3</v>
      </c>
      <c r="M1605" s="107">
        <v>3.5231944823705479E-3</v>
      </c>
      <c r="N1605" s="101">
        <v>1.3844659469713217E-2</v>
      </c>
      <c r="O1605" s="106">
        <v>8.678539718863584E-3</v>
      </c>
      <c r="P1605" s="107">
        <v>1.146789789056038E-2</v>
      </c>
      <c r="Q1605" s="101">
        <v>6.6054738512565631E-2</v>
      </c>
      <c r="R1605" s="106">
        <v>4.1698215449608297E-3</v>
      </c>
      <c r="S1605" s="107">
        <v>5.3040348524741937E-3</v>
      </c>
      <c r="T1605" s="101">
        <v>2.9584632313444893E-3</v>
      </c>
      <c r="U1605" s="106">
        <v>1.0178913482010174E-3</v>
      </c>
      <c r="V1605" s="107">
        <v>9.183563420190478E-4</v>
      </c>
      <c r="W1605" s="101">
        <v>4.2200309903886769E-3</v>
      </c>
      <c r="X1605" s="106">
        <v>6.8934338268386014E-5</v>
      </c>
      <c r="Y1605" s="107">
        <v>6.2256577832035646E-5</v>
      </c>
      <c r="Z1605" s="101">
        <v>6.0895128923667415E-4</v>
      </c>
      <c r="AA1605" s="106">
        <v>2.4422818354096518E-3</v>
      </c>
      <c r="AB1605" s="107">
        <v>2.2629545297084375E-3</v>
      </c>
      <c r="AC1605" s="101">
        <v>7.8554705449197673E-4</v>
      </c>
      <c r="AD1605" s="106">
        <v>4.3378656801270168E-4</v>
      </c>
      <c r="AE1605" s="107">
        <v>3.7610298248989647E-4</v>
      </c>
      <c r="AF1605" s="101">
        <v>4.8716082298582038E-5</v>
      </c>
      <c r="AG1605" s="106">
        <v>6.2066973254441588E-4</v>
      </c>
      <c r="AH1605" s="107">
        <v>5.9041307963561193E-4</v>
      </c>
      <c r="AI1605" s="101">
        <v>1.3238599041475233E-2</v>
      </c>
      <c r="AJ1605" s="106">
        <v>0</v>
      </c>
      <c r="AK1605" s="107">
        <v>0</v>
      </c>
      <c r="AL1605" s="103">
        <v>4.0931502845467102E-3</v>
      </c>
    </row>
    <row r="1606" spans="1:38" x14ac:dyDescent="0.25">
      <c r="A1606" s="71">
        <v>2015</v>
      </c>
      <c r="B1606" s="72">
        <v>1</v>
      </c>
      <c r="C1606" s="108">
        <v>1.5375743912750339</v>
      </c>
      <c r="D1606" s="109">
        <v>1.8515858551215534</v>
      </c>
      <c r="E1606" s="102">
        <v>0.36744761988497715</v>
      </c>
      <c r="F1606" s="108">
        <v>5.5176549526402864E-2</v>
      </c>
      <c r="G1606" s="109">
        <v>5.1026032871682656E-2</v>
      </c>
      <c r="H1606" s="102">
        <v>6.2121024505614866E-2</v>
      </c>
      <c r="I1606" s="108">
        <v>7.2658285782359625E-2</v>
      </c>
      <c r="J1606" s="109">
        <v>0.10772822799821638</v>
      </c>
      <c r="K1606" s="102">
        <v>0.76175181192636932</v>
      </c>
      <c r="L1606" s="108">
        <v>2.7756581248580391E-3</v>
      </c>
      <c r="M1606" s="109">
        <v>3.521232219950331E-3</v>
      </c>
      <c r="N1606" s="102">
        <v>1.3852819767580423E-2</v>
      </c>
      <c r="O1606" s="108">
        <v>8.6558319913638045E-3</v>
      </c>
      <c r="P1606" s="109">
        <v>1.1455761540759973E-2</v>
      </c>
      <c r="Q1606" s="102">
        <v>6.6950574165764873E-2</v>
      </c>
      <c r="R1606" s="108">
        <v>4.1587937734500939E-3</v>
      </c>
      <c r="S1606" s="109">
        <v>5.2883444583886521E-3</v>
      </c>
      <c r="T1606" s="102">
        <v>2.9754987203129126E-3</v>
      </c>
      <c r="U1606" s="108">
        <v>1.0211545694600044E-3</v>
      </c>
      <c r="V1606" s="109">
        <v>9.3180846923125108E-4</v>
      </c>
      <c r="W1606" s="102">
        <v>4.2772602533471555E-3</v>
      </c>
      <c r="X1606" s="108">
        <v>6.8722328656973757E-5</v>
      </c>
      <c r="Y1606" s="109">
        <v>6.2075920714552428E-5</v>
      </c>
      <c r="Z1606" s="102">
        <v>6.1721004439210933E-4</v>
      </c>
      <c r="AA1606" s="108">
        <v>2.4326216104836461E-3</v>
      </c>
      <c r="AB1606" s="109">
        <v>2.2520377654809648E-3</v>
      </c>
      <c r="AC1606" s="102">
        <v>7.9620075889806554E-4</v>
      </c>
      <c r="AD1606" s="108">
        <v>4.3190050977927997E-4</v>
      </c>
      <c r="AE1606" s="109">
        <v>3.738730651308909E-4</v>
      </c>
      <c r="AF1606" s="102">
        <v>4.9376766206615132E-5</v>
      </c>
      <c r="AG1606" s="108">
        <v>6.1895568297533278E-4</v>
      </c>
      <c r="AH1606" s="109">
        <v>5.8920192790968445E-4</v>
      </c>
      <c r="AI1606" s="102">
        <v>1.3418142185346807E-2</v>
      </c>
      <c r="AJ1606" s="108">
        <v>0</v>
      </c>
      <c r="AK1606" s="109">
        <v>0</v>
      </c>
      <c r="AL1606" s="104">
        <v>4.1035932122018203E-3</v>
      </c>
    </row>
    <row r="1607" spans="1:38" x14ac:dyDescent="0.25">
      <c r="A1607" s="71">
        <v>2015</v>
      </c>
      <c r="B1607" s="72">
        <v>2</v>
      </c>
      <c r="C1607" s="108">
        <v>1.513501303583688</v>
      </c>
      <c r="D1607" s="109">
        <v>1.8234401500574922</v>
      </c>
      <c r="E1607" s="102">
        <v>0.36989380727083476</v>
      </c>
      <c r="F1607" s="108">
        <v>5.2231835004868478E-2</v>
      </c>
      <c r="G1607" s="109">
        <v>4.7494534781331657E-2</v>
      </c>
      <c r="H1607" s="102">
        <v>6.3054052508825217E-2</v>
      </c>
      <c r="I1607" s="108">
        <v>5.5155759229307946E-2</v>
      </c>
      <c r="J1607" s="109">
        <v>7.5746807236420896E-2</v>
      </c>
      <c r="K1607" s="102">
        <v>0.76669473673337363</v>
      </c>
      <c r="L1607" s="108">
        <v>2.7476065892623322E-3</v>
      </c>
      <c r="M1607" s="109">
        <v>3.4879795266838909E-3</v>
      </c>
      <c r="N1607" s="102">
        <v>1.3862009349134676E-2</v>
      </c>
      <c r="O1607" s="108">
        <v>7.3969223380935256E-3</v>
      </c>
      <c r="P1607" s="109">
        <v>9.63851248486681E-3</v>
      </c>
      <c r="Q1607" s="102">
        <v>6.7956249298666879E-2</v>
      </c>
      <c r="R1607" s="108">
        <v>4.1903636395573454E-3</v>
      </c>
      <c r="S1607" s="109">
        <v>5.3334503325495998E-3</v>
      </c>
      <c r="T1607" s="102">
        <v>2.9946320498796023E-3</v>
      </c>
      <c r="U1607" s="108">
        <v>9.9633247851607545E-4</v>
      </c>
      <c r="V1607" s="109">
        <v>9.2643830264129833E-4</v>
      </c>
      <c r="W1607" s="102">
        <v>4.3415092364302611E-3</v>
      </c>
      <c r="X1607" s="108">
        <v>6.7214714246532927E-5</v>
      </c>
      <c r="Y1607" s="109">
        <v>6.0077262734171205E-5</v>
      </c>
      <c r="Z1607" s="102">
        <v>6.264808201053724E-4</v>
      </c>
      <c r="AA1607" s="108">
        <v>2.2175764904862343E-3</v>
      </c>
      <c r="AB1607" s="109">
        <v>2.0160823098789829E-3</v>
      </c>
      <c r="AC1607" s="102">
        <v>8.0816030985095028E-4</v>
      </c>
      <c r="AD1607" s="108">
        <v>4.0958182050846408E-4</v>
      </c>
      <c r="AE1607" s="109">
        <v>3.5382901613798695E-4</v>
      </c>
      <c r="AF1607" s="102">
        <v>5.0118471237721733E-5</v>
      </c>
      <c r="AG1607" s="108">
        <v>5.9547618886311683E-4</v>
      </c>
      <c r="AH1607" s="109">
        <v>5.5311014989556275E-4</v>
      </c>
      <c r="AI1607" s="102">
        <v>1.3619682795352974E-2</v>
      </c>
      <c r="AJ1607" s="108">
        <v>0</v>
      </c>
      <c r="AK1607" s="109">
        <v>0</v>
      </c>
      <c r="AL1607" s="104">
        <v>4.1158594504856301E-3</v>
      </c>
    </row>
    <row r="1608" spans="1:38" x14ac:dyDescent="0.25">
      <c r="A1608" s="71">
        <v>2015</v>
      </c>
      <c r="B1608" s="72">
        <v>3</v>
      </c>
      <c r="C1608" s="108">
        <v>1.5141342850167372</v>
      </c>
      <c r="D1608" s="109">
        <v>1.8193677810222117</v>
      </c>
      <c r="E1608" s="102">
        <v>0.37260046596547824</v>
      </c>
      <c r="F1608" s="108">
        <v>5.3204114387119604E-2</v>
      </c>
      <c r="G1608" s="109">
        <v>4.839731274079475E-2</v>
      </c>
      <c r="H1608" s="102">
        <v>6.4086621529208618E-2</v>
      </c>
      <c r="I1608" s="108">
        <v>5.5492722339661245E-2</v>
      </c>
      <c r="J1608" s="109">
        <v>7.5861770254643843E-2</v>
      </c>
      <c r="K1608" s="102">
        <v>0.77216203477290968</v>
      </c>
      <c r="L1608" s="108">
        <v>2.7621421912333117E-3</v>
      </c>
      <c r="M1608" s="109">
        <v>3.5068330326008036E-3</v>
      </c>
      <c r="N1608" s="102">
        <v>1.3872147086969221E-2</v>
      </c>
      <c r="O1608" s="108">
        <v>7.4895421451930009E-3</v>
      </c>
      <c r="P1608" s="109">
        <v>9.7890508601820476E-3</v>
      </c>
      <c r="Q1608" s="102">
        <v>6.9068961826674269E-2</v>
      </c>
      <c r="R1608" s="108">
        <v>4.2512148527628019E-3</v>
      </c>
      <c r="S1608" s="109">
        <v>5.4207830477727035E-3</v>
      </c>
      <c r="T1608" s="102">
        <v>3.0157935414496461E-3</v>
      </c>
      <c r="U1608" s="108">
        <v>1.02701391881192E-3</v>
      </c>
      <c r="V1608" s="109">
        <v>9.754517221715037E-4</v>
      </c>
      <c r="W1608" s="102">
        <v>4.4126051423039941E-3</v>
      </c>
      <c r="X1608" s="108">
        <v>6.8520286707784875E-5</v>
      </c>
      <c r="Y1608" s="109">
        <v>6.1308797327941182E-5</v>
      </c>
      <c r="Z1608" s="102">
        <v>6.3673887931883202E-4</v>
      </c>
      <c r="AA1608" s="108">
        <v>2.2561728499459802E-3</v>
      </c>
      <c r="AB1608" s="109">
        <v>2.0478242498519665E-3</v>
      </c>
      <c r="AC1608" s="102">
        <v>8.2139357791215142E-4</v>
      </c>
      <c r="AD1608" s="108">
        <v>4.1707530393330223E-4</v>
      </c>
      <c r="AE1608" s="109">
        <v>3.5987518464442774E-4</v>
      </c>
      <c r="AF1608" s="102">
        <v>5.0939133350783461E-5</v>
      </c>
      <c r="AG1608" s="108">
        <v>6.0662060739544079E-4</v>
      </c>
      <c r="AH1608" s="109">
        <v>5.6422937412574348E-4</v>
      </c>
      <c r="AI1608" s="102">
        <v>1.3842712099185089E-2</v>
      </c>
      <c r="AJ1608" s="108">
        <v>0</v>
      </c>
      <c r="AK1608" s="109">
        <v>0</v>
      </c>
      <c r="AL1608" s="104">
        <v>4.1299192147308001E-3</v>
      </c>
    </row>
    <row r="1609" spans="1:38" x14ac:dyDescent="0.25">
      <c r="A1609" s="71">
        <v>2015</v>
      </c>
      <c r="B1609" s="72">
        <v>4</v>
      </c>
      <c r="C1609" s="108">
        <v>2.7638887231194706</v>
      </c>
      <c r="D1609" s="109">
        <v>3.3468713529007874</v>
      </c>
      <c r="E1609" s="102">
        <v>0.43689574157068345</v>
      </c>
      <c r="F1609" s="108">
        <v>7.5776314180021079E-2</v>
      </c>
      <c r="G1609" s="109">
        <v>7.1827215391872187E-2</v>
      </c>
      <c r="H1609" s="102">
        <v>7.1589770469954253E-2</v>
      </c>
      <c r="I1609" s="108">
        <v>8.5041544154590226E-2</v>
      </c>
      <c r="J1609" s="109">
        <v>0.1198483625169886</v>
      </c>
      <c r="K1609" s="102">
        <v>1.0958756656501869</v>
      </c>
      <c r="L1609" s="108">
        <v>3.5268693474817601E-3</v>
      </c>
      <c r="M1609" s="109">
        <v>5.5373812226050595E-3</v>
      </c>
      <c r="N1609" s="102">
        <v>1.8983613443170459E-2</v>
      </c>
      <c r="O1609" s="108">
        <v>6.7637826374201135E-3</v>
      </c>
      <c r="P1609" s="109">
        <v>8.9077510136810392E-3</v>
      </c>
      <c r="Q1609" s="102">
        <v>7.7155434385774713E-2</v>
      </c>
      <c r="R1609" s="108">
        <v>4.3308949721700294E-3</v>
      </c>
      <c r="S1609" s="109">
        <v>5.5368520749464719E-3</v>
      </c>
      <c r="T1609" s="102">
        <v>3.0387755247935151E-3</v>
      </c>
      <c r="U1609" s="108">
        <v>1.4388781256731459E-3</v>
      </c>
      <c r="V1609" s="109">
        <v>1.4296468981462485E-3</v>
      </c>
      <c r="W1609" s="102">
        <v>4.9292208731323327E-3</v>
      </c>
      <c r="X1609" s="108">
        <v>9.6962861705900724E-5</v>
      </c>
      <c r="Y1609" s="109">
        <v>8.9601549879668788E-5</v>
      </c>
      <c r="Z1609" s="102">
        <v>7.11287766002251E-4</v>
      </c>
      <c r="AA1609" s="108">
        <v>3.2238925378564433E-3</v>
      </c>
      <c r="AB1609" s="109">
        <v>3.0493548120925358E-3</v>
      </c>
      <c r="AC1609" s="102">
        <v>9.1756080850697479E-4</v>
      </c>
      <c r="AD1609" s="108">
        <v>5.7361965584061634E-4</v>
      </c>
      <c r="AE1609" s="109">
        <v>5.0039704200463249E-4</v>
      </c>
      <c r="AF1609" s="102">
        <v>5.690300884309361E-5</v>
      </c>
      <c r="AG1609" s="108">
        <v>8.7692562166313403E-4</v>
      </c>
      <c r="AH1609" s="109">
        <v>8.6152001987491438E-4</v>
      </c>
      <c r="AI1609" s="102">
        <v>1.5463389153619805E-2</v>
      </c>
      <c r="AJ1609" s="108">
        <v>0</v>
      </c>
      <c r="AK1609" s="109">
        <v>0</v>
      </c>
      <c r="AL1609" s="104">
        <v>6.3929794885125204E-3</v>
      </c>
    </row>
    <row r="1610" spans="1:38" x14ac:dyDescent="0.25">
      <c r="A1610" s="71">
        <v>2015</v>
      </c>
      <c r="B1610" s="72">
        <v>5</v>
      </c>
      <c r="C1610" s="108">
        <v>2.7738909140569432</v>
      </c>
      <c r="D1610" s="109">
        <v>3.3554238758742594</v>
      </c>
      <c r="E1610" s="102">
        <v>0.44010056428642053</v>
      </c>
      <c r="F1610" s="108">
        <v>7.7297773107575685E-2</v>
      </c>
      <c r="G1610" s="109">
        <v>7.3364214167424072E-2</v>
      </c>
      <c r="H1610" s="102">
        <v>7.281162294105567E-2</v>
      </c>
      <c r="I1610" s="108">
        <v>8.5860237718623875E-2</v>
      </c>
      <c r="J1610" s="109">
        <v>0.12068240230096605</v>
      </c>
      <c r="K1610" s="102">
        <v>1.1023408893918585</v>
      </c>
      <c r="L1610" s="108">
        <v>3.5519419028154937E-3</v>
      </c>
      <c r="M1610" s="109">
        <v>5.581896832443132E-3</v>
      </c>
      <c r="N1610" s="102">
        <v>1.8995648514199371E-2</v>
      </c>
      <c r="O1610" s="108">
        <v>6.8615313518225951E-3</v>
      </c>
      <c r="P1610" s="109">
        <v>9.0591390864370736E-3</v>
      </c>
      <c r="Q1610" s="102">
        <v>7.8472277646247993E-2</v>
      </c>
      <c r="R1610" s="108">
        <v>4.4112263398009832E-3</v>
      </c>
      <c r="S1610" s="109">
        <v>5.6571983513670192E-3</v>
      </c>
      <c r="T1610" s="102">
        <v>3.0638295479987394E-3</v>
      </c>
      <c r="U1610" s="108">
        <v>1.4858366277441177E-3</v>
      </c>
      <c r="V1610" s="109">
        <v>1.4996762340080709E-3</v>
      </c>
      <c r="W1610" s="102">
        <v>5.0133440000873063E-3</v>
      </c>
      <c r="X1610" s="108">
        <v>9.903950183506928E-5</v>
      </c>
      <c r="Y1610" s="109">
        <v>9.1718053014257174E-5</v>
      </c>
      <c r="Z1610" s="102">
        <v>7.2342757073091989E-4</v>
      </c>
      <c r="AA1610" s="108">
        <v>3.2845440804580611E-3</v>
      </c>
      <c r="AB1610" s="109">
        <v>3.1065767767158034E-3</v>
      </c>
      <c r="AC1610" s="102">
        <v>9.3322114564396892E-4</v>
      </c>
      <c r="AD1610" s="108">
        <v>5.8530762980111748E-4</v>
      </c>
      <c r="AE1610" s="109">
        <v>5.1125962574009962E-4</v>
      </c>
      <c r="AF1610" s="102">
        <v>5.7874151455493866E-5</v>
      </c>
      <c r="AG1610" s="108">
        <v>8.9465978366545242E-4</v>
      </c>
      <c r="AH1610" s="109">
        <v>8.8010322517236711E-4</v>
      </c>
      <c r="AI1610" s="102">
        <v>1.572730929331418E-2</v>
      </c>
      <c r="AJ1610" s="108">
        <v>0</v>
      </c>
      <c r="AK1610" s="109">
        <v>0</v>
      </c>
      <c r="AL1610" s="104">
        <v>6.42106536055502E-3</v>
      </c>
    </row>
    <row r="1611" spans="1:38" x14ac:dyDescent="0.25">
      <c r="A1611" s="71">
        <v>2015</v>
      </c>
      <c r="B1611" s="72">
        <v>6</v>
      </c>
      <c r="C1611" s="108">
        <v>3.3168776789690395</v>
      </c>
      <c r="D1611" s="109">
        <v>3.9866083532740912</v>
      </c>
      <c r="E1611" s="102">
        <v>0.44358420162369583</v>
      </c>
      <c r="F1611" s="108">
        <v>9.5490095670173747E-2</v>
      </c>
      <c r="G1611" s="109">
        <v>9.2137867242984409E-2</v>
      </c>
      <c r="H1611" s="102">
        <v>7.4140365857472135E-2</v>
      </c>
      <c r="I1611" s="108">
        <v>0.10565164280805497</v>
      </c>
      <c r="J1611" s="109">
        <v>0.14979066676574526</v>
      </c>
      <c r="K1611" s="102">
        <v>1.1093794513150683</v>
      </c>
      <c r="L1611" s="108">
        <v>4.1954821713465502E-3</v>
      </c>
      <c r="M1611" s="109">
        <v>6.2973518740648479E-3</v>
      </c>
      <c r="N1611" s="102">
        <v>1.9008788805233736E-2</v>
      </c>
      <c r="O1611" s="108">
        <v>7.9596863014251024E-3</v>
      </c>
      <c r="P1611" s="109">
        <v>1.0471362078645324E-2</v>
      </c>
      <c r="Q1611" s="102">
        <v>7.9904386398509789E-2</v>
      </c>
      <c r="R1611" s="108">
        <v>4.5054409383842925E-3</v>
      </c>
      <c r="S1611" s="109">
        <v>5.7998575521776017E-3</v>
      </c>
      <c r="T1611" s="102">
        <v>3.0910672569378064E-3</v>
      </c>
      <c r="U1611" s="108">
        <v>1.8426694080566587E-3</v>
      </c>
      <c r="V1611" s="109">
        <v>1.9163898092804936E-3</v>
      </c>
      <c r="W1611" s="102">
        <v>5.1048403080373866E-3</v>
      </c>
      <c r="X1611" s="108">
        <v>1.224869408833377E-4</v>
      </c>
      <c r="Y1611" s="109">
        <v>1.150286413694548E-4</v>
      </c>
      <c r="Z1611" s="102">
        <v>7.3662903061539968E-4</v>
      </c>
      <c r="AA1611" s="108">
        <v>4.0584355468974353E-3</v>
      </c>
      <c r="AB1611" s="109">
        <v>3.8975760273115361E-3</v>
      </c>
      <c r="AC1611" s="102">
        <v>9.5025215523827716E-4</v>
      </c>
      <c r="AD1611" s="108">
        <v>7.1316231907278668E-4</v>
      </c>
      <c r="AE1611" s="109">
        <v>6.2544188393873895E-4</v>
      </c>
      <c r="AF1611" s="102">
        <v>5.8930327468289735E-5</v>
      </c>
      <c r="AG1611" s="108">
        <v>1.1167265472985205E-3</v>
      </c>
      <c r="AH1611" s="109">
        <v>1.1233093875288639E-3</v>
      </c>
      <c r="AI1611" s="102">
        <v>1.6014309286109748E-2</v>
      </c>
      <c r="AJ1611" s="108">
        <v>0</v>
      </c>
      <c r="AK1611" s="109">
        <v>0</v>
      </c>
      <c r="AL1611" s="104">
        <v>7.1898052684395003E-3</v>
      </c>
    </row>
    <row r="1612" spans="1:38" x14ac:dyDescent="0.25">
      <c r="A1612" s="71">
        <v>2015</v>
      </c>
      <c r="B1612" s="72">
        <v>7</v>
      </c>
      <c r="C1612" s="108">
        <v>3.3457492632634223</v>
      </c>
      <c r="D1612" s="109">
        <v>4.0158886114256687</v>
      </c>
      <c r="E1612" s="102">
        <v>0.44738520683430683</v>
      </c>
      <c r="F1612" s="108">
        <v>9.8089319589966417E-2</v>
      </c>
      <c r="G1612" s="109">
        <v>9.4824536963425882E-2</v>
      </c>
      <c r="H1612" s="102">
        <v>7.5590133914218774E-2</v>
      </c>
      <c r="I1612" s="108">
        <v>0.10721908178373843</v>
      </c>
      <c r="J1612" s="109">
        <v>0.15153477141663863</v>
      </c>
      <c r="K1612" s="102">
        <v>1.1170580040733513</v>
      </c>
      <c r="L1612" s="108">
        <v>4.2321470035843085E-3</v>
      </c>
      <c r="M1612" s="109">
        <v>6.3618686424241544E-3</v>
      </c>
      <c r="N1612" s="102">
        <v>1.9023055136325809E-2</v>
      </c>
      <c r="O1612" s="108">
        <v>8.1325532110046346E-3</v>
      </c>
      <c r="P1612" s="109">
        <v>1.0747363603887535E-2</v>
      </c>
      <c r="Q1612" s="102">
        <v>8.1466871917921638E-2</v>
      </c>
      <c r="R1612" s="108">
        <v>4.6059637256147144E-3</v>
      </c>
      <c r="S1612" s="109">
        <v>5.9549581402971348E-3</v>
      </c>
      <c r="T1612" s="102">
        <v>3.120789104692536E-3</v>
      </c>
      <c r="U1612" s="108">
        <v>1.9268565068865128E-3</v>
      </c>
      <c r="V1612" s="109">
        <v>2.0609783382771305E-3</v>
      </c>
      <c r="W1612" s="102">
        <v>5.2046620160579723E-3</v>
      </c>
      <c r="X1612" s="108">
        <v>1.2599660397706556E-4</v>
      </c>
      <c r="Y1612" s="109">
        <v>1.1870800003882679E-4</v>
      </c>
      <c r="Z1612" s="102">
        <v>7.5103387319195355E-4</v>
      </c>
      <c r="AA1612" s="108">
        <v>4.1617230760372997E-3</v>
      </c>
      <c r="AB1612" s="109">
        <v>3.9937782131934671E-3</v>
      </c>
      <c r="AC1612" s="102">
        <v>9.6883321301882274E-4</v>
      </c>
      <c r="AD1612" s="108">
        <v>7.3258247296880481E-4</v>
      </c>
      <c r="AE1612" s="109">
        <v>6.4265106208464173E-4</v>
      </c>
      <c r="AF1612" s="102">
        <v>6.0082700623353203E-5</v>
      </c>
      <c r="AG1612" s="108">
        <v>1.146824287648869E-3</v>
      </c>
      <c r="AH1612" s="109">
        <v>1.1570730044874792E-3</v>
      </c>
      <c r="AI1612" s="102">
        <v>1.6327468968389266E-2</v>
      </c>
      <c r="AJ1612" s="108">
        <v>0</v>
      </c>
      <c r="AK1612" s="109">
        <v>0</v>
      </c>
      <c r="AL1612" s="104">
        <v>7.2286864862633297E-3</v>
      </c>
    </row>
    <row r="1613" spans="1:38" x14ac:dyDescent="0.25">
      <c r="A1613" s="71">
        <v>2015</v>
      </c>
      <c r="B1613" s="72">
        <v>8</v>
      </c>
      <c r="C1613" s="108">
        <v>3.6368122839754355</v>
      </c>
      <c r="D1613" s="109">
        <v>4.3284966181095923</v>
      </c>
      <c r="E1613" s="102">
        <v>0.45084660590107167</v>
      </c>
      <c r="F1613" s="108">
        <v>0.11863277548251397</v>
      </c>
      <c r="G1613" s="109">
        <v>0.11635895207307827</v>
      </c>
      <c r="H1613" s="102">
        <v>7.7142353417863505E-2</v>
      </c>
      <c r="I1613" s="108">
        <v>0.13295623611327675</v>
      </c>
      <c r="J1613" s="109">
        <v>0.18910154470623364</v>
      </c>
      <c r="K1613" s="102">
        <v>1.1243993062436881</v>
      </c>
      <c r="L1613" s="108">
        <v>5.0040813367464125E-3</v>
      </c>
      <c r="M1613" s="109">
        <v>7.1873702752637348E-3</v>
      </c>
      <c r="N1613" s="102">
        <v>1.903844432214092E-2</v>
      </c>
      <c r="O1613" s="108">
        <v>8.9186406477884169E-3</v>
      </c>
      <c r="P1613" s="109">
        <v>1.1883543524813557E-2</v>
      </c>
      <c r="Q1613" s="102">
        <v>8.3139734018848999E-2</v>
      </c>
      <c r="R1613" s="108">
        <v>4.7162494453371747E-3</v>
      </c>
      <c r="S1613" s="109">
        <v>6.1270193726863436E-3</v>
      </c>
      <c r="T1613" s="102">
        <v>3.152946045505995E-3</v>
      </c>
      <c r="U1613" s="108">
        <v>2.3231424732008039E-3</v>
      </c>
      <c r="V1613" s="109">
        <v>2.5333697097539129E-3</v>
      </c>
      <c r="W1613" s="102">
        <v>5.3115366550653721E-3</v>
      </c>
      <c r="X1613" s="108">
        <v>1.520797501406662E-4</v>
      </c>
      <c r="Y1613" s="109">
        <v>1.4501414978646356E-4</v>
      </c>
      <c r="Z1613" s="102">
        <v>7.6645634353332309E-4</v>
      </c>
      <c r="AA1613" s="108">
        <v>5.0377779995765416E-3</v>
      </c>
      <c r="AB1613" s="109">
        <v>4.9026613390701131E-3</v>
      </c>
      <c r="AC1613" s="102">
        <v>9.8872918671759043E-4</v>
      </c>
      <c r="AD1613" s="108">
        <v>8.7456642438218121E-4</v>
      </c>
      <c r="AE1613" s="109">
        <v>7.7011992530736186E-4</v>
      </c>
      <c r="AF1613" s="102">
        <v>6.1316430318521654E-5</v>
      </c>
      <c r="AG1613" s="108">
        <v>1.3948515708021006E-3</v>
      </c>
      <c r="AH1613" s="109">
        <v>1.4348932746820683E-3</v>
      </c>
      <c r="AI1613" s="102">
        <v>1.6662752980951059E-2</v>
      </c>
      <c r="AJ1613" s="108">
        <v>0</v>
      </c>
      <c r="AK1613" s="109">
        <v>0</v>
      </c>
      <c r="AL1613" s="104">
        <v>8.1052564956339401E-3</v>
      </c>
    </row>
    <row r="1614" spans="1:38" x14ac:dyDescent="0.25">
      <c r="A1614" s="71">
        <v>2015</v>
      </c>
      <c r="B1614" s="72">
        <v>9</v>
      </c>
      <c r="C1614" s="108">
        <v>3.673896886977889</v>
      </c>
      <c r="D1614" s="109">
        <v>4.3676232172522571</v>
      </c>
      <c r="E1614" s="102">
        <v>0.45528090160838064</v>
      </c>
      <c r="F1614" s="108">
        <v>0.12209302139979109</v>
      </c>
      <c r="G1614" s="109">
        <v>0.11998903523824586</v>
      </c>
      <c r="H1614" s="102">
        <v>7.8834186159056394E-2</v>
      </c>
      <c r="I1614" s="108">
        <v>0.13509200964307871</v>
      </c>
      <c r="J1614" s="109">
        <v>0.19156371190762547</v>
      </c>
      <c r="K1614" s="102">
        <v>1.1333673586324065</v>
      </c>
      <c r="L1614" s="108">
        <v>5.0525181155588617E-3</v>
      </c>
      <c r="M1614" s="109">
        <v>7.2697867284950476E-3</v>
      </c>
      <c r="N1614" s="102">
        <v>1.9055089789313657E-2</v>
      </c>
      <c r="O1614" s="108">
        <v>9.1155822692256996E-3</v>
      </c>
      <c r="P1614" s="109">
        <v>1.2180216361789899E-2</v>
      </c>
      <c r="Q1614" s="102">
        <v>8.4963166384131941E-2</v>
      </c>
      <c r="R1614" s="108">
        <v>4.8329053834349975E-3</v>
      </c>
      <c r="S1614" s="109">
        <v>6.3110944381980869E-3</v>
      </c>
      <c r="T1614" s="102">
        <v>3.1876212205499844E-3</v>
      </c>
      <c r="U1614" s="108">
        <v>2.4091782298885115E-3</v>
      </c>
      <c r="V1614" s="109">
        <v>2.6682063079815203E-3</v>
      </c>
      <c r="W1614" s="102">
        <v>5.4280324946249488E-3</v>
      </c>
      <c r="X1614" s="108">
        <v>1.566846525106907E-4</v>
      </c>
      <c r="Y1614" s="109">
        <v>1.4987756147702706E-4</v>
      </c>
      <c r="Z1614" s="102">
        <v>7.8326578944648269E-4</v>
      </c>
      <c r="AA1614" s="108">
        <v>5.1810252759275999E-3</v>
      </c>
      <c r="AB1614" s="109">
        <v>5.0447698421788563E-3</v>
      </c>
      <c r="AC1614" s="102">
        <v>1.0104123552401106E-3</v>
      </c>
      <c r="AD1614" s="108">
        <v>9.0223264971801798E-4</v>
      </c>
      <c r="AE1614" s="109">
        <v>7.9687356920885987E-4</v>
      </c>
      <c r="AF1614" s="102">
        <v>6.2661222678391556E-5</v>
      </c>
      <c r="AG1614" s="108">
        <v>1.4331609941157959E-3</v>
      </c>
      <c r="AH1614" s="109">
        <v>1.4767913148813908E-3</v>
      </c>
      <c r="AI1614" s="102">
        <v>1.7028174778889956E-2</v>
      </c>
      <c r="AJ1614" s="108">
        <v>0</v>
      </c>
      <c r="AK1614" s="109">
        <v>0</v>
      </c>
      <c r="AL1614" s="104">
        <v>8.1577955399432193E-3</v>
      </c>
    </row>
    <row r="1615" spans="1:38" x14ac:dyDescent="0.25">
      <c r="A1615" s="71">
        <v>2015</v>
      </c>
      <c r="B1615" s="72">
        <v>10</v>
      </c>
      <c r="C1615" s="108">
        <v>4.5434267487576445</v>
      </c>
      <c r="D1615" s="109">
        <v>5.4117176799533908</v>
      </c>
      <c r="E1615" s="102">
        <v>0.46012124243850272</v>
      </c>
      <c r="F1615" s="108">
        <v>0.15387632547475755</v>
      </c>
      <c r="G1615" s="109">
        <v>0.1502943193125629</v>
      </c>
      <c r="H1615" s="102">
        <v>8.0679941215436091E-2</v>
      </c>
      <c r="I1615" s="108">
        <v>0.15704669761042761</v>
      </c>
      <c r="J1615" s="109">
        <v>0.22322093755400735</v>
      </c>
      <c r="K1615" s="102">
        <v>1.143135941888916</v>
      </c>
      <c r="L1615" s="108">
        <v>6.7358945499041995E-3</v>
      </c>
      <c r="M1615" s="109">
        <v>8.9430058853672088E-3</v>
      </c>
      <c r="N1615" s="102">
        <v>1.9073273195973579E-2</v>
      </c>
      <c r="O1615" s="108">
        <v>8.9046670222897775E-3</v>
      </c>
      <c r="P1615" s="109">
        <v>1.1845810114523483E-2</v>
      </c>
      <c r="Q1615" s="102">
        <v>8.6952209271993625E-2</v>
      </c>
      <c r="R1615" s="108">
        <v>4.9598421442480995E-3</v>
      </c>
      <c r="S1615" s="109">
        <v>6.5138742384407327E-3</v>
      </c>
      <c r="T1615" s="102">
        <v>3.2254597500957789E-3</v>
      </c>
      <c r="U1615" s="108">
        <v>3.0323459048293253E-3</v>
      </c>
      <c r="V1615" s="109">
        <v>3.3595566970616403E-3</v>
      </c>
      <c r="W1615" s="102">
        <v>5.5551124379284028E-3</v>
      </c>
      <c r="X1615" s="108">
        <v>1.9692567065756952E-4</v>
      </c>
      <c r="Y1615" s="109">
        <v>1.8672575535037833E-4</v>
      </c>
      <c r="Z1615" s="102">
        <v>8.0160356775665356E-4</v>
      </c>
      <c r="AA1615" s="108">
        <v>6.5343262059660619E-3</v>
      </c>
      <c r="AB1615" s="109">
        <v>6.3183230830567575E-3</v>
      </c>
      <c r="AC1615" s="102">
        <v>1.0340684590644956E-3</v>
      </c>
      <c r="AD1615" s="108">
        <v>1.1182919851671499E-3</v>
      </c>
      <c r="AE1615" s="109">
        <v>9.7121716485639538E-4</v>
      </c>
      <c r="AF1615" s="102">
        <v>6.4128212775353373E-5</v>
      </c>
      <c r="AG1615" s="108">
        <v>1.8195616894961717E-3</v>
      </c>
      <c r="AH1615" s="109">
        <v>1.8716349280115542E-3</v>
      </c>
      <c r="AI1615" s="102">
        <v>1.7426868305186475E-2</v>
      </c>
      <c r="AJ1615" s="108">
        <v>0</v>
      </c>
      <c r="AK1615" s="109">
        <v>0</v>
      </c>
      <c r="AL1615" s="104">
        <v>9.9408382728681192E-3</v>
      </c>
    </row>
    <row r="1616" spans="1:38" x14ac:dyDescent="0.25">
      <c r="A1616" s="71">
        <v>2015</v>
      </c>
      <c r="B1616" s="72">
        <v>11</v>
      </c>
      <c r="C1616" s="108">
        <v>4.590562490279507</v>
      </c>
      <c r="D1616" s="109">
        <v>5.4617916977648857</v>
      </c>
      <c r="E1616" s="102">
        <v>0.46534111386450699</v>
      </c>
      <c r="F1616" s="108">
        <v>0.15879982641020579</v>
      </c>
      <c r="G1616" s="109">
        <v>0.15543866481899712</v>
      </c>
      <c r="H1616" s="102">
        <v>8.2671050798660745E-2</v>
      </c>
      <c r="I1616" s="108">
        <v>0.15994256460763331</v>
      </c>
      <c r="J1616" s="109">
        <v>0.22665740864523082</v>
      </c>
      <c r="K1616" s="102">
        <v>1.1536814545539289</v>
      </c>
      <c r="L1616" s="108">
        <v>6.8133840004885983E-3</v>
      </c>
      <c r="M1616" s="109">
        <v>9.06565615943929E-3</v>
      </c>
      <c r="N1616" s="102">
        <v>1.9092846603753013E-2</v>
      </c>
      <c r="O1616" s="108">
        <v>9.1239034575923885E-3</v>
      </c>
      <c r="P1616" s="109">
        <v>1.2175102606893359E-2</v>
      </c>
      <c r="Q1616" s="102">
        <v>8.9098182987757915E-2</v>
      </c>
      <c r="R1616" s="108">
        <v>5.0977971013332121E-3</v>
      </c>
      <c r="S1616" s="109">
        <v>6.735363397662366E-3</v>
      </c>
      <c r="T1616" s="102">
        <v>3.2662748306083876E-3</v>
      </c>
      <c r="U1616" s="108">
        <v>3.1748087512487116E-3</v>
      </c>
      <c r="V1616" s="109">
        <v>3.5624631012940266E-3</v>
      </c>
      <c r="W1616" s="102">
        <v>5.6922055717127523E-3</v>
      </c>
      <c r="X1616" s="108">
        <v>2.036038393440664E-4</v>
      </c>
      <c r="Y1616" s="109">
        <v>1.9371883271905192E-4</v>
      </c>
      <c r="Z1616" s="102">
        <v>8.2138650029967301E-4</v>
      </c>
      <c r="AA1616" s="108">
        <v>6.7328492760152982E-3</v>
      </c>
      <c r="AB1616" s="109">
        <v>6.5162150947382699E-3</v>
      </c>
      <c r="AC1616" s="102">
        <v>1.0595880057771517E-3</v>
      </c>
      <c r="AD1616" s="108">
        <v>1.1559269091236215E-3</v>
      </c>
      <c r="AE1616" s="109">
        <v>1.0079099200962437E-3</v>
      </c>
      <c r="AF1616" s="102">
        <v>6.5710936713656313E-5</v>
      </c>
      <c r="AG1616" s="108">
        <v>1.8754591056941701E-3</v>
      </c>
      <c r="AH1616" s="109">
        <v>1.9321409728509883E-3</v>
      </c>
      <c r="AI1616" s="102">
        <v>1.7856953957271306E-2</v>
      </c>
      <c r="AJ1616" s="108">
        <v>0</v>
      </c>
      <c r="AK1616" s="109">
        <v>0</v>
      </c>
      <c r="AL1616" s="104">
        <v>1.00168976060534E-2</v>
      </c>
    </row>
    <row r="1617" spans="1:38" x14ac:dyDescent="0.25">
      <c r="A1617" s="71">
        <v>2015</v>
      </c>
      <c r="B1617" s="72">
        <v>12</v>
      </c>
      <c r="C1617" s="108">
        <v>4.6405465569729367</v>
      </c>
      <c r="D1617" s="109">
        <v>5.5150888456573766</v>
      </c>
      <c r="E1617" s="102">
        <v>0.47094504348337252</v>
      </c>
      <c r="F1617" s="108">
        <v>0.1641260737915978</v>
      </c>
      <c r="G1617" s="109">
        <v>0.16102524606279345</v>
      </c>
      <c r="H1617" s="102">
        <v>8.4808507040116263E-2</v>
      </c>
      <c r="I1617" s="108">
        <v>0.16308928653601748</v>
      </c>
      <c r="J1617" s="109">
        <v>0.23042035513353232</v>
      </c>
      <c r="K1617" s="102">
        <v>1.1650020690128937</v>
      </c>
      <c r="L1617" s="108">
        <v>6.8976498350158044E-3</v>
      </c>
      <c r="M1617" s="109">
        <v>9.1993072758967068E-3</v>
      </c>
      <c r="N1617" s="102">
        <v>1.9113899634836864E-2</v>
      </c>
      <c r="O1617" s="108">
        <v>9.3599312641157052E-3</v>
      </c>
      <c r="P1617" s="109">
        <v>1.252939759922716E-2</v>
      </c>
      <c r="Q1617" s="102">
        <v>9.1401926597415001E-2</v>
      </c>
      <c r="R1617" s="108">
        <v>5.2467890282180962E-3</v>
      </c>
      <c r="S1617" s="109">
        <v>6.9756590314711516E-3</v>
      </c>
      <c r="T1617" s="102">
        <v>3.3100959484556446E-3</v>
      </c>
      <c r="U1617" s="108">
        <v>3.3365590731719167E-3</v>
      </c>
      <c r="V1617" s="109">
        <v>3.7854063396459445E-3</v>
      </c>
      <c r="W1617" s="102">
        <v>5.8393748517573457E-3</v>
      </c>
      <c r="X1617" s="108">
        <v>2.1087113181277311E-4</v>
      </c>
      <c r="Y1617" s="109">
        <v>2.0134497651882547E-4</v>
      </c>
      <c r="Z1617" s="102">
        <v>8.4262331013627747E-4</v>
      </c>
      <c r="AA1617" s="108">
        <v>6.9455148447861983E-3</v>
      </c>
      <c r="AB1617" s="109">
        <v>6.7301401465673536E-3</v>
      </c>
      <c r="AC1617" s="102">
        <v>1.0869833278536242E-3</v>
      </c>
      <c r="AD1617" s="108">
        <v>1.1959199029374582E-3</v>
      </c>
      <c r="AE1617" s="109">
        <v>1.047311676129446E-3</v>
      </c>
      <c r="AF1617" s="102">
        <v>6.7409856559211964E-5</v>
      </c>
      <c r="AG1617" s="108">
        <v>1.9365179936445601E-3</v>
      </c>
      <c r="AH1617" s="109">
        <v>1.9981770162534906E-3</v>
      </c>
      <c r="AI1617" s="102">
        <v>1.8318625773681405E-2</v>
      </c>
      <c r="AJ1617" s="108">
        <v>0</v>
      </c>
      <c r="AK1617" s="109">
        <v>0</v>
      </c>
      <c r="AL1617" s="104">
        <v>1.0099302190240401E-2</v>
      </c>
    </row>
    <row r="1618" spans="1:38" x14ac:dyDescent="0.25">
      <c r="A1618" s="71">
        <v>2015</v>
      </c>
      <c r="B1618" s="72">
        <v>13</v>
      </c>
      <c r="C1618" s="108">
        <v>4.6824427640826753</v>
      </c>
      <c r="D1618" s="109">
        <v>5.5573238552489528</v>
      </c>
      <c r="E1618" s="102">
        <v>0.4756232026483474</v>
      </c>
      <c r="F1618" s="108">
        <v>0.1697880713724394</v>
      </c>
      <c r="G1618" s="109">
        <v>0.16695324430535971</v>
      </c>
      <c r="H1618" s="102">
        <v>8.7057045067263861E-2</v>
      </c>
      <c r="I1618" s="108">
        <v>0.16631873572297168</v>
      </c>
      <c r="J1618" s="109">
        <v>0.23421917082400853</v>
      </c>
      <c r="K1618" s="102">
        <v>1.1751549634230081</v>
      </c>
      <c r="L1618" s="108">
        <v>6.9867946631533753E-3</v>
      </c>
      <c r="M1618" s="109">
        <v>9.3407979142201853E-3</v>
      </c>
      <c r="N1618" s="102">
        <v>1.9136394756104853E-2</v>
      </c>
      <c r="O1618" s="108">
        <v>9.607433819346008E-3</v>
      </c>
      <c r="P1618" s="109">
        <v>1.2898354262151428E-2</v>
      </c>
      <c r="Q1618" s="102">
        <v>9.3825167978556182E-2</v>
      </c>
      <c r="R1618" s="108">
        <v>5.4059790018930864E-3</v>
      </c>
      <c r="S1618" s="109">
        <v>7.2325443183306384E-3</v>
      </c>
      <c r="T1618" s="102">
        <v>3.3568709623568024E-3</v>
      </c>
      <c r="U1618" s="108">
        <v>3.4992443375260036E-3</v>
      </c>
      <c r="V1618" s="109">
        <v>4.0073410334832658E-3</v>
      </c>
      <c r="W1618" s="102">
        <v>5.9942023136817651E-3</v>
      </c>
      <c r="X1618" s="108">
        <v>2.1856669877709747E-4</v>
      </c>
      <c r="Y1618" s="109">
        <v>2.0941035449115528E-4</v>
      </c>
      <c r="Z1618" s="102">
        <v>8.6496450740359274E-4</v>
      </c>
      <c r="AA1618" s="108">
        <v>7.1737585410699255E-3</v>
      </c>
      <c r="AB1618" s="109">
        <v>6.9603660656546058E-3</v>
      </c>
      <c r="AC1618" s="102">
        <v>1.1158047568200931E-3</v>
      </c>
      <c r="AD1618" s="108">
        <v>1.2393041260778414E-3</v>
      </c>
      <c r="AE1618" s="109">
        <v>1.0902984646669323E-3</v>
      </c>
      <c r="AF1618" s="102">
        <v>6.9197127552514932E-5</v>
      </c>
      <c r="AG1618" s="108">
        <v>2.0005904663705251E-3</v>
      </c>
      <c r="AH1618" s="109">
        <v>2.0669263962406112E-3</v>
      </c>
      <c r="AI1618" s="102">
        <v>1.8804331042645075E-2</v>
      </c>
      <c r="AJ1618" s="108">
        <v>0</v>
      </c>
      <c r="AK1618" s="109">
        <v>0</v>
      </c>
      <c r="AL1618" s="104">
        <v>1.0187851254249199E-2</v>
      </c>
    </row>
    <row r="1619" spans="1:38" x14ac:dyDescent="0.25">
      <c r="A1619" s="71">
        <v>2015</v>
      </c>
      <c r="B1619" s="72">
        <v>14</v>
      </c>
      <c r="C1619" s="108">
        <v>4.7410674598354365</v>
      </c>
      <c r="D1619" s="109">
        <v>5.6203491785931234</v>
      </c>
      <c r="E1619" s="102">
        <v>0.48198942948831081</v>
      </c>
      <c r="F1619" s="108">
        <v>0.1758206163842195</v>
      </c>
      <c r="G1619" s="109">
        <v>0.17328095215246581</v>
      </c>
      <c r="H1619" s="102">
        <v>8.9485101965600847E-2</v>
      </c>
      <c r="I1619" s="108">
        <v>0.16986304116129508</v>
      </c>
      <c r="J1619" s="109">
        <v>0.23846545013654255</v>
      </c>
      <c r="K1619" s="102">
        <v>1.188010648338252</v>
      </c>
      <c r="L1619" s="108">
        <v>7.0809863072226111E-3</v>
      </c>
      <c r="M1619" s="109">
        <v>9.4904466840554889E-3</v>
      </c>
      <c r="N1619" s="102">
        <v>1.9160253709543395E-2</v>
      </c>
      <c r="O1619" s="108">
        <v>9.8721539476967577E-3</v>
      </c>
      <c r="P1619" s="109">
        <v>1.3290271369487766E-2</v>
      </c>
      <c r="Q1619" s="102">
        <v>9.6442039467487042E-2</v>
      </c>
      <c r="R1619" s="108">
        <v>5.5752546804537523E-3</v>
      </c>
      <c r="S1619" s="109">
        <v>7.5059950245045422E-3</v>
      </c>
      <c r="T1619" s="102">
        <v>3.4066378467557477E-3</v>
      </c>
      <c r="U1619" s="108">
        <v>3.6650531649360146E-3</v>
      </c>
      <c r="V1619" s="109">
        <v>4.2291111160532979E-3</v>
      </c>
      <c r="W1619" s="102">
        <v>6.1613717055174558E-3</v>
      </c>
      <c r="X1619" s="108">
        <v>2.2673392974725381E-4</v>
      </c>
      <c r="Y1619" s="109">
        <v>2.179709840483149E-4</v>
      </c>
      <c r="Z1619" s="102">
        <v>8.8908846072593604E-4</v>
      </c>
      <c r="AA1619" s="108">
        <v>7.4186286131293425E-3</v>
      </c>
      <c r="AB1619" s="109">
        <v>7.2092341117934366E-3</v>
      </c>
      <c r="AC1619" s="102">
        <v>1.1469237849316433E-3</v>
      </c>
      <c r="AD1619" s="108">
        <v>1.2858887152813248E-3</v>
      </c>
      <c r="AE1619" s="109">
        <v>1.1367903287982863E-3</v>
      </c>
      <c r="AF1619" s="102">
        <v>7.1127036536416117E-5</v>
      </c>
      <c r="AG1619" s="108">
        <v>2.0684974751297826E-3</v>
      </c>
      <c r="AH1619" s="109">
        <v>2.1395039620607523E-3</v>
      </c>
      <c r="AI1619" s="102">
        <v>1.9328773660052478E-2</v>
      </c>
      <c r="AJ1619" s="108">
        <v>0</v>
      </c>
      <c r="AK1619" s="109">
        <v>0</v>
      </c>
      <c r="AL1619" s="104">
        <v>1.02827411800668E-2</v>
      </c>
    </row>
    <row r="1620" spans="1:38" x14ac:dyDescent="0.25">
      <c r="A1620" s="71">
        <v>2015</v>
      </c>
      <c r="B1620" s="72">
        <v>15</v>
      </c>
      <c r="C1620" s="108">
        <v>5.329319145911831</v>
      </c>
      <c r="D1620" s="109">
        <v>6.7143430910566213</v>
      </c>
      <c r="E1620" s="102">
        <v>0.48874571637940317</v>
      </c>
      <c r="F1620" s="108">
        <v>0.19618718631573911</v>
      </c>
      <c r="G1620" s="109">
        <v>0.1998266638619598</v>
      </c>
      <c r="H1620" s="102">
        <v>9.2062443477778713E-2</v>
      </c>
      <c r="I1620" s="108">
        <v>0.19426631993988971</v>
      </c>
      <c r="J1620" s="109">
        <v>0.27298048981192358</v>
      </c>
      <c r="K1620" s="102">
        <v>1.2016739045371074</v>
      </c>
      <c r="L1620" s="108">
        <v>1.0666356365357524E-2</v>
      </c>
      <c r="M1620" s="109">
        <v>1.2739115543585736E-2</v>
      </c>
      <c r="N1620" s="102">
        <v>1.9185633024619252E-2</v>
      </c>
      <c r="O1620" s="108">
        <v>1.0211430598520217E-2</v>
      </c>
      <c r="P1620" s="109">
        <v>1.4000813887077189E-2</v>
      </c>
      <c r="Q1620" s="102">
        <v>9.9219766898499748E-2</v>
      </c>
      <c r="R1620" s="108">
        <v>5.7542227088302382E-3</v>
      </c>
      <c r="S1620" s="109">
        <v>7.7940530405309211E-3</v>
      </c>
      <c r="T1620" s="102">
        <v>3.4594621922195844E-3</v>
      </c>
      <c r="U1620" s="108">
        <v>4.1015083422527897E-3</v>
      </c>
      <c r="V1620" s="109">
        <v>4.8849781763236604E-3</v>
      </c>
      <c r="W1620" s="102">
        <v>6.3388355036199228E-3</v>
      </c>
      <c r="X1620" s="108">
        <v>2.5261535660818339E-4</v>
      </c>
      <c r="Y1620" s="109">
        <v>2.5067164426224685E-4</v>
      </c>
      <c r="Z1620" s="102">
        <v>9.1469507051211664E-4</v>
      </c>
      <c r="AA1620" s="108">
        <v>8.2763023955558547E-3</v>
      </c>
      <c r="AB1620" s="109">
        <v>8.3126296478790874E-3</v>
      </c>
      <c r="AC1620" s="102">
        <v>1.1799563747932906E-3</v>
      </c>
      <c r="AD1620" s="108">
        <v>1.421063495446897E-3</v>
      </c>
      <c r="AE1620" s="109">
        <v>1.2911681243686405E-3</v>
      </c>
      <c r="AF1620" s="102">
        <v>7.3175707790308693E-5</v>
      </c>
      <c r="AG1620" s="108">
        <v>2.3192127762733865E-3</v>
      </c>
      <c r="AH1620" s="109">
        <v>2.4845968277767199E-3</v>
      </c>
      <c r="AI1620" s="102">
        <v>1.9885492487804021E-2</v>
      </c>
      <c r="AJ1620" s="108">
        <v>0</v>
      </c>
      <c r="AK1620" s="109">
        <v>0</v>
      </c>
      <c r="AL1620" s="104">
        <v>1.36522204952223E-2</v>
      </c>
    </row>
    <row r="1621" spans="1:38" x14ac:dyDescent="0.25">
      <c r="A1621" s="71">
        <v>2015</v>
      </c>
      <c r="B1621" s="72">
        <v>16</v>
      </c>
      <c r="C1621" s="108">
        <v>5.4105389952350178</v>
      </c>
      <c r="D1621" s="109">
        <v>6.806307601184062</v>
      </c>
      <c r="E1621" s="102">
        <v>0.49579488926568954</v>
      </c>
      <c r="F1621" s="108">
        <v>0.20334482580851568</v>
      </c>
      <c r="G1621" s="109">
        <v>0.20736108805060491</v>
      </c>
      <c r="H1621" s="102">
        <v>9.4751609795487413E-2</v>
      </c>
      <c r="I1621" s="108">
        <v>0.19848594251319199</v>
      </c>
      <c r="J1621" s="109">
        <v>0.27787254134026279</v>
      </c>
      <c r="K1621" s="102">
        <v>1.2159147443592599</v>
      </c>
      <c r="L1621" s="108">
        <v>1.0813758363367237E-2</v>
      </c>
      <c r="M1621" s="109">
        <v>1.294614084996692E-2</v>
      </c>
      <c r="N1621" s="102">
        <v>1.9212045422295057E-2</v>
      </c>
      <c r="O1621" s="108">
        <v>1.0507489515740705E-2</v>
      </c>
      <c r="P1621" s="109">
        <v>1.4430103570498556E-2</v>
      </c>
      <c r="Q1621" s="102">
        <v>0.10211804463440514</v>
      </c>
      <c r="R1621" s="108">
        <v>5.9463936963185665E-3</v>
      </c>
      <c r="S1621" s="109">
        <v>8.0987173553284143E-3</v>
      </c>
      <c r="T1621" s="102">
        <v>3.5145790639856027E-3</v>
      </c>
      <c r="U1621" s="108">
        <v>4.1880094328246601E-3</v>
      </c>
      <c r="V1621" s="109">
        <v>5.0354653523622134E-3</v>
      </c>
      <c r="W1621" s="102">
        <v>6.5239898939988133E-3</v>
      </c>
      <c r="X1621" s="108">
        <v>2.6179012976059764E-4</v>
      </c>
      <c r="Y1621" s="109">
        <v>2.6039534932909849E-4</v>
      </c>
      <c r="Z1621" s="102">
        <v>9.4141331347328107E-4</v>
      </c>
      <c r="AA1621" s="108">
        <v>8.5950025657801372E-3</v>
      </c>
      <c r="AB1621" s="109">
        <v>8.6368676364319396E-3</v>
      </c>
      <c r="AC1621" s="102">
        <v>1.2144243322913524E-3</v>
      </c>
      <c r="AD1621" s="108">
        <v>1.4857600297740554E-3</v>
      </c>
      <c r="AE1621" s="109">
        <v>1.3557325278443413E-3</v>
      </c>
      <c r="AF1621" s="102">
        <v>7.5313162442396301E-5</v>
      </c>
      <c r="AG1621" s="108">
        <v>2.3914458947767755E-3</v>
      </c>
      <c r="AH1621" s="109">
        <v>2.5616057873418673E-3</v>
      </c>
      <c r="AI1621" s="102">
        <v>2.0466327417794479E-2</v>
      </c>
      <c r="AJ1621" s="108">
        <v>0</v>
      </c>
      <c r="AK1621" s="109">
        <v>0</v>
      </c>
      <c r="AL1621" s="104">
        <v>1.3791964696618499E-2</v>
      </c>
    </row>
    <row r="1622" spans="1:38" x14ac:dyDescent="0.25">
      <c r="A1622" s="71">
        <v>2015</v>
      </c>
      <c r="B1622" s="72">
        <v>17</v>
      </c>
      <c r="C1622" s="108">
        <v>5.4783869326233159</v>
      </c>
      <c r="D1622" s="109">
        <v>6.8796119033532372</v>
      </c>
      <c r="E1622" s="102">
        <v>0.50312310973933883</v>
      </c>
      <c r="F1622" s="108">
        <v>0.21082503847933937</v>
      </c>
      <c r="G1622" s="109">
        <v>0.21510304607296063</v>
      </c>
      <c r="H1622" s="102">
        <v>9.7546210077333495E-2</v>
      </c>
      <c r="I1622" s="108">
        <v>0.20315626186877711</v>
      </c>
      <c r="J1622" s="109">
        <v>0.28331780705543108</v>
      </c>
      <c r="K1622" s="102">
        <v>1.2307194143541476</v>
      </c>
      <c r="L1622" s="108">
        <v>1.0979575148808107E-2</v>
      </c>
      <c r="M1622" s="109">
        <v>1.3172005954996527E-2</v>
      </c>
      <c r="N1622" s="102">
        <v>1.9239596713617382E-2</v>
      </c>
      <c r="O1622" s="108">
        <v>1.0810214820884527E-2</v>
      </c>
      <c r="P1622" s="109">
        <v>1.4859974397157612E-2</v>
      </c>
      <c r="Q1622" s="102">
        <v>0.10512979933527335</v>
      </c>
      <c r="R1622" s="108">
        <v>6.1480260488443409E-3</v>
      </c>
      <c r="S1622" s="109">
        <v>8.4138247950769109E-3</v>
      </c>
      <c r="T1622" s="102">
        <v>3.571867799896225E-3</v>
      </c>
      <c r="U1622" s="108">
        <v>4.3814559407307089E-3</v>
      </c>
      <c r="V1622" s="109">
        <v>5.2694185456848772E-3</v>
      </c>
      <c r="W1622" s="102">
        <v>6.7164200287421465E-3</v>
      </c>
      <c r="X1622" s="108">
        <v>2.7192548058608954E-4</v>
      </c>
      <c r="Y1622" s="109">
        <v>2.7086463191398251E-4</v>
      </c>
      <c r="Z1622" s="102">
        <v>9.6917982190006333E-4</v>
      </c>
      <c r="AA1622" s="108">
        <v>8.9009591035342766E-3</v>
      </c>
      <c r="AB1622" s="109">
        <v>8.9484345247942583E-3</v>
      </c>
      <c r="AC1622" s="102">
        <v>1.2502416140715439E-3</v>
      </c>
      <c r="AD1622" s="108">
        <v>1.5445385714649789E-3</v>
      </c>
      <c r="AE1622" s="109">
        <v>1.4150074199599982E-3</v>
      </c>
      <c r="AF1622" s="102">
        <v>7.7534376945088783E-5</v>
      </c>
      <c r="AG1622" s="108">
        <v>2.4749010041303461E-3</v>
      </c>
      <c r="AH1622" s="109">
        <v>2.6481728717882851E-3</v>
      </c>
      <c r="AI1622" s="102">
        <v>2.1069965621740915E-2</v>
      </c>
      <c r="AJ1622" s="108">
        <v>0</v>
      </c>
      <c r="AK1622" s="109">
        <v>0</v>
      </c>
      <c r="AL1622" s="104">
        <v>1.39375503627113E-2</v>
      </c>
    </row>
    <row r="1623" spans="1:38" x14ac:dyDescent="0.25">
      <c r="A1623" s="71">
        <v>2015</v>
      </c>
      <c r="B1623" s="72">
        <v>18</v>
      </c>
      <c r="C1623" s="108">
        <v>5.5474977770568685</v>
      </c>
      <c r="D1623" s="109">
        <v>6.9504632834374247</v>
      </c>
      <c r="E1623" s="102">
        <v>0.50993138338740285</v>
      </c>
      <c r="F1623" s="108">
        <v>0.2188182324378308</v>
      </c>
      <c r="G1623" s="109">
        <v>0.22311026990251473</v>
      </c>
      <c r="H1623" s="102">
        <v>0.10037513691326937</v>
      </c>
      <c r="I1623" s="108">
        <v>0.20800259867418172</v>
      </c>
      <c r="J1623" s="109">
        <v>0.28876721540881101</v>
      </c>
      <c r="K1623" s="102">
        <v>1.2448233792357664</v>
      </c>
      <c r="L1623" s="108">
        <v>1.1153793084864192E-2</v>
      </c>
      <c r="M1623" s="109">
        <v>1.340195277324379E-2</v>
      </c>
      <c r="N1623" s="102">
        <v>1.9267593036484846E-2</v>
      </c>
      <c r="O1623" s="108">
        <v>1.1133316591067774E-2</v>
      </c>
      <c r="P1623" s="109">
        <v>1.5302839116304461E-2</v>
      </c>
      <c r="Q1623" s="102">
        <v>0.10817873929006253</v>
      </c>
      <c r="R1623" s="108">
        <v>6.3595898994401731E-3</v>
      </c>
      <c r="S1623" s="109">
        <v>8.7343522708474373E-3</v>
      </c>
      <c r="T1623" s="102">
        <v>3.6302018345848734E-3</v>
      </c>
      <c r="U1623" s="108">
        <v>4.5909344917928353E-3</v>
      </c>
      <c r="V1623" s="109">
        <v>5.5070254300795271E-3</v>
      </c>
      <c r="W1623" s="102">
        <v>6.9112092160287962E-3</v>
      </c>
      <c r="X1623" s="108">
        <v>2.827584876252417E-4</v>
      </c>
      <c r="Y1623" s="109">
        <v>2.8168411648413162E-4</v>
      </c>
      <c r="Z1623" s="102">
        <v>9.9728808257144364E-4</v>
      </c>
      <c r="AA1623" s="108">
        <v>9.2269876684081004E-3</v>
      </c>
      <c r="AB1623" s="109">
        <v>9.2710591777738494E-3</v>
      </c>
      <c r="AC1623" s="102">
        <v>1.2865017759779791E-3</v>
      </c>
      <c r="AD1623" s="108">
        <v>1.6067965157007993E-3</v>
      </c>
      <c r="AE1623" s="109">
        <v>1.4760088118658892E-3</v>
      </c>
      <c r="AF1623" s="102">
        <v>7.9783051048496273E-5</v>
      </c>
      <c r="AG1623" s="108">
        <v>2.5642042784378653E-3</v>
      </c>
      <c r="AH1623" s="109">
        <v>2.7376587557839884E-3</v>
      </c>
      <c r="AI1623" s="102">
        <v>2.1681034383342023E-2</v>
      </c>
      <c r="AJ1623" s="108">
        <v>0</v>
      </c>
      <c r="AK1623" s="109">
        <v>0</v>
      </c>
      <c r="AL1623" s="104">
        <v>1.4086013491022901E-2</v>
      </c>
    </row>
    <row r="1624" spans="1:38" x14ac:dyDescent="0.25">
      <c r="A1624" s="71">
        <v>2015</v>
      </c>
      <c r="B1624" s="72">
        <v>19</v>
      </c>
      <c r="C1624" s="108">
        <v>5.6286854250479745</v>
      </c>
      <c r="D1624" s="109">
        <v>7.032510398632934</v>
      </c>
      <c r="E1624" s="102">
        <v>0.51743673156986647</v>
      </c>
      <c r="F1624" s="108">
        <v>0.22731367333976848</v>
      </c>
      <c r="G1624" s="109">
        <v>0.23127502906819722</v>
      </c>
      <c r="H1624" s="102">
        <v>0.10323794609508896</v>
      </c>
      <c r="I1624" s="108">
        <v>0.21321211742553961</v>
      </c>
      <c r="J1624" s="109">
        <v>0.29442619032728473</v>
      </c>
      <c r="K1624" s="102">
        <v>1.2599866439449174</v>
      </c>
      <c r="L1624" s="108">
        <v>1.1338422333876557E-2</v>
      </c>
      <c r="M1624" s="109">
        <v>1.3635686385795275E-2</v>
      </c>
      <c r="N1624" s="102">
        <v>1.9295777772776898E-2</v>
      </c>
      <c r="O1624" s="108">
        <v>1.1477741784942944E-2</v>
      </c>
      <c r="P1624" s="109">
        <v>1.575553626204039E-2</v>
      </c>
      <c r="Q1624" s="102">
        <v>0.11126427884563465</v>
      </c>
      <c r="R1624" s="108">
        <v>6.5841534374557597E-3</v>
      </c>
      <c r="S1624" s="109">
        <v>9.0604211950570408E-3</v>
      </c>
      <c r="T1624" s="102">
        <v>3.6888874285368966E-3</v>
      </c>
      <c r="U1624" s="108">
        <v>4.8140497047411222E-3</v>
      </c>
      <c r="V1624" s="109">
        <v>5.7499489522087601E-3</v>
      </c>
      <c r="W1624" s="102">
        <v>7.1083299176415062E-3</v>
      </c>
      <c r="X1624" s="108">
        <v>2.9427116126319776E-4</v>
      </c>
      <c r="Y1624" s="109">
        <v>2.9271874915017877E-4</v>
      </c>
      <c r="Z1624" s="102">
        <v>1.0257318049268955E-3</v>
      </c>
      <c r="AA1624" s="108">
        <v>9.5733478466233542E-3</v>
      </c>
      <c r="AB1624" s="109">
        <v>9.5997298746010058E-3</v>
      </c>
      <c r="AC1624" s="102">
        <v>1.3231947233857168E-3</v>
      </c>
      <c r="AD1624" s="108">
        <v>1.6728170486985867E-3</v>
      </c>
      <c r="AE1624" s="109">
        <v>1.5379403911342526E-3</v>
      </c>
      <c r="AF1624" s="102">
        <v>8.2058570135919181E-5</v>
      </c>
      <c r="AG1624" s="108">
        <v>2.6592133607611767E-3</v>
      </c>
      <c r="AH1624" s="109">
        <v>2.8291248273828642E-3</v>
      </c>
      <c r="AI1624" s="102">
        <v>2.2299427038299693E-2</v>
      </c>
      <c r="AJ1624" s="108">
        <v>0</v>
      </c>
      <c r="AK1624" s="109">
        <v>0</v>
      </c>
      <c r="AL1624" s="104">
        <v>1.42348125104616E-2</v>
      </c>
    </row>
    <row r="1625" spans="1:38" x14ac:dyDescent="0.25">
      <c r="A1625" s="71">
        <v>2015</v>
      </c>
      <c r="B1625" s="72">
        <v>20</v>
      </c>
      <c r="C1625" s="108">
        <v>6.2044709100238151</v>
      </c>
      <c r="D1625" s="109">
        <v>8.0441846622809408</v>
      </c>
      <c r="E1625" s="102">
        <v>0.52480737039569381</v>
      </c>
      <c r="F1625" s="108">
        <v>0.25736509404066749</v>
      </c>
      <c r="G1625" s="109">
        <v>0.26595357253937812</v>
      </c>
      <c r="H1625" s="102">
        <v>0.10604926296603959</v>
      </c>
      <c r="I1625" s="108">
        <v>0.23512415137118495</v>
      </c>
      <c r="J1625" s="109">
        <v>0.32376501211557573</v>
      </c>
      <c r="K1625" s="102">
        <v>1.2748754472930988</v>
      </c>
      <c r="L1625" s="108">
        <v>1.7127062855031835E-2</v>
      </c>
      <c r="M1625" s="109">
        <v>1.8307475163460898E-2</v>
      </c>
      <c r="N1625" s="102">
        <v>1.932344158011419E-2</v>
      </c>
      <c r="O1625" s="108">
        <v>1.2889677991017128E-2</v>
      </c>
      <c r="P1625" s="109">
        <v>1.769831310525084E-2</v>
      </c>
      <c r="Q1625" s="102">
        <v>0.11429404549072313</v>
      </c>
      <c r="R1625" s="108">
        <v>6.8157368225150701E-3</v>
      </c>
      <c r="S1625" s="109">
        <v>9.3795761664164645E-3</v>
      </c>
      <c r="T1625" s="102">
        <v>3.7465040897564552E-3</v>
      </c>
      <c r="U1625" s="108">
        <v>5.5005210933879601E-3</v>
      </c>
      <c r="V1625" s="109">
        <v>6.6165567771901586E-3</v>
      </c>
      <c r="W1625" s="102">
        <v>7.301882615604399E-3</v>
      </c>
      <c r="X1625" s="108">
        <v>3.3500114268887707E-4</v>
      </c>
      <c r="Y1625" s="109">
        <v>3.3855455405731974E-4</v>
      </c>
      <c r="Z1625" s="102">
        <v>1.0536646767373261E-3</v>
      </c>
      <c r="AA1625" s="108">
        <v>1.0824305978684693E-2</v>
      </c>
      <c r="AB1625" s="109">
        <v>1.1033569543800576E-2</v>
      </c>
      <c r="AC1625" s="102">
        <v>1.3592282526085767E-3</v>
      </c>
      <c r="AD1625" s="108">
        <v>1.8936468740389275E-3</v>
      </c>
      <c r="AE1625" s="109">
        <v>1.7710814472888783E-3</v>
      </c>
      <c r="AF1625" s="102">
        <v>8.4293013622986325E-5</v>
      </c>
      <c r="AG1625" s="108">
        <v>3.0326009029051949E-3</v>
      </c>
      <c r="AH1625" s="109">
        <v>3.2751543906850266E-3</v>
      </c>
      <c r="AI1625" s="102">
        <v>2.2906631550046588E-2</v>
      </c>
      <c r="AJ1625" s="108">
        <v>0</v>
      </c>
      <c r="AK1625" s="109">
        <v>0</v>
      </c>
      <c r="AL1625" s="104">
        <v>1.8929294260137099E-2</v>
      </c>
    </row>
    <row r="1626" spans="1:38" x14ac:dyDescent="0.25">
      <c r="A1626" s="71">
        <v>2015</v>
      </c>
      <c r="B1626" s="72">
        <v>21</v>
      </c>
      <c r="C1626" s="108">
        <v>6.2955589072259945</v>
      </c>
      <c r="D1626" s="109">
        <v>8.1274187811923611</v>
      </c>
      <c r="E1626" s="102">
        <v>0.53178314252511505</v>
      </c>
      <c r="F1626" s="108">
        <v>0.26714361569532313</v>
      </c>
      <c r="G1626" s="109">
        <v>0.27435576456592997</v>
      </c>
      <c r="H1626" s="102">
        <v>0.10870968356251237</v>
      </c>
      <c r="I1626" s="108">
        <v>0.24105124187624694</v>
      </c>
      <c r="J1626" s="109">
        <v>0.32952025204958146</v>
      </c>
      <c r="K1626" s="102">
        <v>1.2889690437163248</v>
      </c>
      <c r="L1626" s="108">
        <v>1.7417867006333104E-2</v>
      </c>
      <c r="M1626" s="109">
        <v>1.8595282609852413E-2</v>
      </c>
      <c r="N1626" s="102">
        <v>1.9349639147489443E-2</v>
      </c>
      <c r="O1626" s="108">
        <v>1.3278607324405139E-2</v>
      </c>
      <c r="P1626" s="109">
        <v>1.8133782639672198E-2</v>
      </c>
      <c r="Q1626" s="102">
        <v>0.11716096826812523</v>
      </c>
      <c r="R1626" s="108">
        <v>7.053262859532579E-3</v>
      </c>
      <c r="S1626" s="109">
        <v>9.6839292680497447E-3</v>
      </c>
      <c r="T1626" s="102">
        <v>3.8010498995466476E-3</v>
      </c>
      <c r="U1626" s="108">
        <v>5.7610420608146659E-3</v>
      </c>
      <c r="V1626" s="109">
        <v>6.8240807388313266E-3</v>
      </c>
      <c r="W1626" s="102">
        <v>7.4850597237095641E-3</v>
      </c>
      <c r="X1626" s="108">
        <v>3.4838244683578967E-4</v>
      </c>
      <c r="Y1626" s="109">
        <v>3.4998138676281434E-4</v>
      </c>
      <c r="Z1626" s="102">
        <v>1.080096796431343E-3</v>
      </c>
      <c r="AA1626" s="108">
        <v>1.1220589024499072E-2</v>
      </c>
      <c r="AB1626" s="109">
        <v>1.1377772060427007E-2</v>
      </c>
      <c r="AC1626" s="102">
        <v>1.3933246885843228E-3</v>
      </c>
      <c r="AD1626" s="108">
        <v>1.9687624957089745E-3</v>
      </c>
      <c r="AE1626" s="109">
        <v>1.8361858808769588E-3</v>
      </c>
      <c r="AF1626" s="102">
        <v>8.6407566789734465E-5</v>
      </c>
      <c r="AG1626" s="108">
        <v>3.1432514073521925E-3</v>
      </c>
      <c r="AH1626" s="109">
        <v>3.36827391442425E-3</v>
      </c>
      <c r="AI1626" s="102">
        <v>2.3481240141975446E-2</v>
      </c>
      <c r="AJ1626" s="108">
        <v>0</v>
      </c>
      <c r="AK1626" s="109">
        <v>0</v>
      </c>
      <c r="AL1626" s="104">
        <v>1.9110855519615201E-2</v>
      </c>
    </row>
    <row r="1627" spans="1:38" x14ac:dyDescent="0.25">
      <c r="A1627" s="71">
        <v>2015</v>
      </c>
      <c r="B1627" s="72">
        <v>22</v>
      </c>
      <c r="C1627" s="108">
        <v>6.3870679763172058</v>
      </c>
      <c r="D1627" s="109">
        <v>8.2015007448468342</v>
      </c>
      <c r="E1627" s="102">
        <v>0.53810425245830629</v>
      </c>
      <c r="F1627" s="108">
        <v>0.27701862655434223</v>
      </c>
      <c r="G1627" s="109">
        <v>0.28195740386077967</v>
      </c>
      <c r="H1627" s="102">
        <v>0.1111210244201823</v>
      </c>
      <c r="I1627" s="108">
        <v>0.24704400305378146</v>
      </c>
      <c r="J1627" s="109">
        <v>0.33477165739966852</v>
      </c>
      <c r="K1627" s="102">
        <v>1.3017394662923236</v>
      </c>
      <c r="L1627" s="108">
        <v>1.7711617563108229E-2</v>
      </c>
      <c r="M1627" s="109">
        <v>1.8856198895309425E-2</v>
      </c>
      <c r="N1627" s="102">
        <v>1.9373336164249827E-2</v>
      </c>
      <c r="O1627" s="108">
        <v>1.3670025187660821E-2</v>
      </c>
      <c r="P1627" s="109">
        <v>1.852265361583268E-2</v>
      </c>
      <c r="Q1627" s="102">
        <v>0.11975986827324138</v>
      </c>
      <c r="R1627" s="108">
        <v>7.292964956999653E-3</v>
      </c>
      <c r="S1627" s="109">
        <v>9.9593823459655385E-3</v>
      </c>
      <c r="T1627" s="102">
        <v>3.8504694122230205E-3</v>
      </c>
      <c r="U1627" s="108">
        <v>6.029809884886746E-3</v>
      </c>
      <c r="V1627" s="109">
        <v>7.0061606001129905E-3</v>
      </c>
      <c r="W1627" s="102">
        <v>7.6510881858573507E-3</v>
      </c>
      <c r="X1627" s="108">
        <v>3.619358496768068E-4</v>
      </c>
      <c r="Y1627" s="109">
        <v>3.6036058390994091E-4</v>
      </c>
      <c r="Z1627" s="102">
        <v>1.1040525271941728E-3</v>
      </c>
      <c r="AA1627" s="108">
        <v>1.1619020967646202E-2</v>
      </c>
      <c r="AB1627" s="109">
        <v>1.1689182742121216E-2</v>
      </c>
      <c r="AC1627" s="102">
        <v>1.4242274867261539E-3</v>
      </c>
      <c r="AD1627" s="108">
        <v>2.0440140887067726E-3</v>
      </c>
      <c r="AE1627" s="109">
        <v>1.8949041496548319E-3</v>
      </c>
      <c r="AF1627" s="102">
        <v>8.8324267633813132E-5</v>
      </c>
      <c r="AG1627" s="108">
        <v>3.255422397009859E-3</v>
      </c>
      <c r="AH1627" s="109">
        <v>3.4525888490391228E-3</v>
      </c>
      <c r="AI1627" s="102">
        <v>2.4002102603218632E-2</v>
      </c>
      <c r="AJ1627" s="108">
        <v>0</v>
      </c>
      <c r="AK1627" s="109">
        <v>0</v>
      </c>
      <c r="AL1627" s="104">
        <v>1.9274975068055599E-2</v>
      </c>
    </row>
    <row r="1628" spans="1:38" x14ac:dyDescent="0.25">
      <c r="A1628" s="71">
        <v>2015</v>
      </c>
      <c r="B1628" s="72">
        <v>23</v>
      </c>
      <c r="C1628" s="108">
        <v>6.4783859864094975</v>
      </c>
      <c r="D1628" s="109">
        <v>8.2626568550049146</v>
      </c>
      <c r="E1628" s="102">
        <v>0.54339274118919245</v>
      </c>
      <c r="F1628" s="108">
        <v>0.287111471970521</v>
      </c>
      <c r="G1628" s="109">
        <v>0.28861273369935125</v>
      </c>
      <c r="H1628" s="102">
        <v>0.11313777159817465</v>
      </c>
      <c r="I1628" s="108">
        <v>0.25319492597334564</v>
      </c>
      <c r="J1628" s="109">
        <v>0.33946721424754134</v>
      </c>
      <c r="K1628" s="102">
        <v>1.3124227129449519</v>
      </c>
      <c r="L1628" s="108">
        <v>1.8013809694284063E-2</v>
      </c>
      <c r="M1628" s="109">
        <v>1.9087141569178314E-2</v>
      </c>
      <c r="N1628" s="102">
        <v>1.939322729370805E-2</v>
      </c>
      <c r="O1628" s="108">
        <v>1.4067538302121547E-2</v>
      </c>
      <c r="P1628" s="109">
        <v>1.8854601342091788E-2</v>
      </c>
      <c r="Q1628" s="102">
        <v>0.12193358467424223</v>
      </c>
      <c r="R1628" s="108">
        <v>7.5370644885641358E-3</v>
      </c>
      <c r="S1628" s="109">
        <v>1.0199606071485824E-2</v>
      </c>
      <c r="T1628" s="102">
        <v>3.8918162493126176E-3</v>
      </c>
      <c r="U1628" s="108">
        <v>6.3280908752988497E-3</v>
      </c>
      <c r="V1628" s="109">
        <v>7.1711570199681322E-3</v>
      </c>
      <c r="W1628" s="102">
        <v>7.789957431528491E-3</v>
      </c>
      <c r="X1628" s="108">
        <v>3.7593584133264205E-4</v>
      </c>
      <c r="Y1628" s="109">
        <v>3.6958634830280829E-4</v>
      </c>
      <c r="Z1628" s="102">
        <v>1.1240918751385027E-3</v>
      </c>
      <c r="AA1628" s="108">
        <v>1.2020446244138845E-2</v>
      </c>
      <c r="AB1628" s="109">
        <v>1.1958911767458322E-2</v>
      </c>
      <c r="AC1628" s="102">
        <v>1.450079720676467E-3</v>
      </c>
      <c r="AD1628" s="108">
        <v>2.1188138661949732E-3</v>
      </c>
      <c r="AE1628" s="109">
        <v>1.9449043531470922E-3</v>
      </c>
      <c r="AF1628" s="102">
        <v>8.9927352977084513E-5</v>
      </c>
      <c r="AG1628" s="108">
        <v>3.3718968657399971E-3</v>
      </c>
      <c r="AH1628" s="109">
        <v>3.527731635636151E-3</v>
      </c>
      <c r="AI1628" s="102">
        <v>2.4437757676113569E-2</v>
      </c>
      <c r="AJ1628" s="108">
        <v>0</v>
      </c>
      <c r="AK1628" s="109">
        <v>0</v>
      </c>
      <c r="AL1628" s="104">
        <v>1.94118320154433E-2</v>
      </c>
    </row>
    <row r="1629" spans="1:38" x14ac:dyDescent="0.25">
      <c r="A1629" s="71">
        <v>2015</v>
      </c>
      <c r="B1629" s="72">
        <v>24</v>
      </c>
      <c r="C1629" s="108">
        <v>6.5627102504076067</v>
      </c>
      <c r="D1629" s="109">
        <v>8.3024135639225012</v>
      </c>
      <c r="E1629" s="102">
        <v>0.54739592599203912</v>
      </c>
      <c r="F1629" s="108">
        <v>0.29686087888787904</v>
      </c>
      <c r="G1629" s="109">
        <v>0.29375286510710036</v>
      </c>
      <c r="H1629" s="102">
        <v>0.11466464084906222</v>
      </c>
      <c r="I1629" s="108">
        <v>0.2591639631283158</v>
      </c>
      <c r="J1629" s="109">
        <v>0.34316163748854139</v>
      </c>
      <c r="K1629" s="102">
        <v>1.3205074135482922</v>
      </c>
      <c r="L1629" s="108">
        <v>1.8306877477625671E-2</v>
      </c>
      <c r="M1629" s="109">
        <v>1.9268188068335173E-2</v>
      </c>
      <c r="N1629" s="102">
        <v>1.9408225201923857E-2</v>
      </c>
      <c r="O1629" s="108">
        <v>1.4454536017348385E-2</v>
      </c>
      <c r="P1629" s="109">
        <v>1.9118009303353573E-2</v>
      </c>
      <c r="Q1629" s="102">
        <v>0.12357908841057631</v>
      </c>
      <c r="R1629" s="108">
        <v>7.7715814622790055E-3</v>
      </c>
      <c r="S1629" s="109">
        <v>1.0382121870353712E-2</v>
      </c>
      <c r="T1629" s="102">
        <v>3.9231121424791043E-3</v>
      </c>
      <c r="U1629" s="108">
        <v>6.6725446545832798E-3</v>
      </c>
      <c r="V1629" s="109">
        <v>7.385018782107026E-3</v>
      </c>
      <c r="W1629" s="102">
        <v>7.8950798610784891E-3</v>
      </c>
      <c r="X1629" s="108">
        <v>3.8967459630371258E-4</v>
      </c>
      <c r="Y1629" s="109">
        <v>3.7700745641505414E-4</v>
      </c>
      <c r="Z1629" s="102">
        <v>1.1392609417600692E-3</v>
      </c>
      <c r="AA1629" s="108">
        <v>1.2394082254395474E-2</v>
      </c>
      <c r="AB1629" s="109">
        <v>1.214700196614649E-2</v>
      </c>
      <c r="AC1629" s="102">
        <v>1.4696466282722183E-3</v>
      </c>
      <c r="AD1629" s="108">
        <v>2.1865474498168657E-3</v>
      </c>
      <c r="AE1629" s="109">
        <v>1.9771685005083497E-3</v>
      </c>
      <c r="AF1629" s="102">
        <v>9.1140880523116508E-5</v>
      </c>
      <c r="AG1629" s="108">
        <v>3.4880155240330844E-3</v>
      </c>
      <c r="AH1629" s="109">
        <v>3.5917548465743752E-3</v>
      </c>
      <c r="AI1629" s="102">
        <v>2.4767561334348001E-2</v>
      </c>
      <c r="AJ1629" s="108">
        <v>0</v>
      </c>
      <c r="AK1629" s="109">
        <v>0</v>
      </c>
      <c r="AL1629" s="104">
        <v>1.9514876580013801E-2</v>
      </c>
    </row>
    <row r="1630" spans="1:38" x14ac:dyDescent="0.25">
      <c r="A1630" s="71">
        <v>2015</v>
      </c>
      <c r="B1630" s="72">
        <v>25</v>
      </c>
      <c r="C1630" s="108">
        <v>6.6709745303732744</v>
      </c>
      <c r="D1630" s="109">
        <v>8.3655688899365206</v>
      </c>
      <c r="E1630" s="102">
        <v>0.54983404561494631</v>
      </c>
      <c r="F1630" s="108">
        <v>0.30754347555813749</v>
      </c>
      <c r="G1630" s="109">
        <v>0.29857591338997846</v>
      </c>
      <c r="H1630" s="102">
        <v>0.11559472104000854</v>
      </c>
      <c r="I1630" s="108">
        <v>0.26586490698084836</v>
      </c>
      <c r="J1630" s="109">
        <v>0.34707547657328114</v>
      </c>
      <c r="K1630" s="102">
        <v>1.3254345401384029</v>
      </c>
      <c r="L1630" s="108">
        <v>1.8586253630755077E-2</v>
      </c>
      <c r="M1630" s="109">
        <v>1.9390162100349106E-2</v>
      </c>
      <c r="N1630" s="102">
        <v>1.9417390389115732E-2</v>
      </c>
      <c r="O1630" s="108">
        <v>1.4875838091547102E-2</v>
      </c>
      <c r="P1630" s="109">
        <v>1.9365539013251713E-2</v>
      </c>
      <c r="Q1630" s="102">
        <v>0.12458154334641997</v>
      </c>
      <c r="R1630" s="108">
        <v>7.9933228475472969E-3</v>
      </c>
      <c r="S1630" s="109">
        <v>1.0499479063812447E-2</v>
      </c>
      <c r="T1630" s="102">
        <v>3.9421724385511987E-3</v>
      </c>
      <c r="U1630" s="108">
        <v>7.063437736576735E-3</v>
      </c>
      <c r="V1630" s="109">
        <v>7.5996401836516767E-3</v>
      </c>
      <c r="W1630" s="102">
        <v>7.9591238875055381E-3</v>
      </c>
      <c r="X1630" s="108">
        <v>4.046418065845052E-4</v>
      </c>
      <c r="Y1630" s="109">
        <v>3.838755002679288E-4</v>
      </c>
      <c r="Z1630" s="102">
        <v>1.1485019351216755E-3</v>
      </c>
      <c r="AA1630" s="108">
        <v>1.2800280389608291E-2</v>
      </c>
      <c r="AB1630" s="109">
        <v>1.2319289512305827E-2</v>
      </c>
      <c r="AC1630" s="102">
        <v>1.4815687313056629E-3</v>
      </c>
      <c r="AD1630" s="108">
        <v>2.2582713741286361E-3</v>
      </c>
      <c r="AE1630" s="109">
        <v>2.0034973926820816E-3</v>
      </c>
      <c r="AF1630" s="102">
        <v>9.1880255533829293E-5</v>
      </c>
      <c r="AG1630" s="108">
        <v>3.6143759715178314E-3</v>
      </c>
      <c r="AH1630" s="109">
        <v>3.6527121351508244E-3</v>
      </c>
      <c r="AI1630" s="102">
        <v>2.496842440002444E-2</v>
      </c>
      <c r="AJ1630" s="108">
        <v>0</v>
      </c>
      <c r="AK1630" s="109">
        <v>0</v>
      </c>
      <c r="AL1630" s="104">
        <v>1.9577087575067102E-2</v>
      </c>
    </row>
    <row r="1631" spans="1:38" x14ac:dyDescent="0.25">
      <c r="A1631" s="71">
        <v>2015</v>
      </c>
      <c r="B1631" s="72">
        <v>26</v>
      </c>
      <c r="C1631" s="108">
        <v>6.7537925916626182</v>
      </c>
      <c r="D1631" s="109">
        <v>8.3779963184746649</v>
      </c>
      <c r="E1631" s="102">
        <v>0.5502443109271461</v>
      </c>
      <c r="F1631" s="108">
        <v>0.31553649860575961</v>
      </c>
      <c r="G1631" s="109">
        <v>0.29927511702674942</v>
      </c>
      <c r="H1631" s="102">
        <v>0.11575080432827325</v>
      </c>
      <c r="I1631" s="108">
        <v>0.27058476200866322</v>
      </c>
      <c r="J1631" s="109">
        <v>0.3474559350709463</v>
      </c>
      <c r="K1631" s="102">
        <v>1.3262464434552763</v>
      </c>
      <c r="L1631" s="108">
        <v>1.8815953016642531E-2</v>
      </c>
      <c r="M1631" s="109">
        <v>1.9411216532671846E-2</v>
      </c>
      <c r="N1631" s="102">
        <v>1.9418940007527082E-2</v>
      </c>
      <c r="O1631" s="108">
        <v>1.5200727251723436E-2</v>
      </c>
      <c r="P1631" s="109">
        <v>1.9405580730509065E-2</v>
      </c>
      <c r="Q1631" s="102">
        <v>0.12474980402540425</v>
      </c>
      <c r="R1631" s="108">
        <v>8.1883723993557683E-3</v>
      </c>
      <c r="S1631" s="109">
        <v>1.0526229554879541E-2</v>
      </c>
      <c r="T1631" s="102">
        <v>3.9453973090548648E-3</v>
      </c>
      <c r="U1631" s="108">
        <v>7.2139364847242215E-3</v>
      </c>
      <c r="V1631" s="109">
        <v>7.5826402012347882E-3</v>
      </c>
      <c r="W1631" s="102">
        <v>7.9698755961012512E-3</v>
      </c>
      <c r="X1631" s="108">
        <v>4.152204699821856E-4</v>
      </c>
      <c r="Y1631" s="109">
        <v>3.846427554537881E-4</v>
      </c>
      <c r="Z1631" s="102">
        <v>1.150053242258485E-3</v>
      </c>
      <c r="AA1631" s="108">
        <v>1.314156627754544E-2</v>
      </c>
      <c r="AB1631" s="109">
        <v>1.2357161936857949E-2</v>
      </c>
      <c r="AC1631" s="102">
        <v>1.483569756236348E-3</v>
      </c>
      <c r="AD1631" s="108">
        <v>2.3256273786083589E-3</v>
      </c>
      <c r="AE1631" s="109">
        <v>2.0121162596212923E-3</v>
      </c>
      <c r="AF1631" s="102">
        <v>9.2004373079535237E-5</v>
      </c>
      <c r="AG1631" s="108">
        <v>3.6997674933384548E-3</v>
      </c>
      <c r="AH1631" s="109">
        <v>3.6575509252579127E-3</v>
      </c>
      <c r="AI1631" s="102">
        <v>2.5002164523027223E-2</v>
      </c>
      <c r="AJ1631" s="108">
        <v>0</v>
      </c>
      <c r="AK1631" s="109">
        <v>0</v>
      </c>
      <c r="AL1631" s="104">
        <v>1.95889116529183E-2</v>
      </c>
    </row>
    <row r="1632" spans="1:38" x14ac:dyDescent="0.25">
      <c r="A1632" s="71">
        <v>2015</v>
      </c>
      <c r="B1632" s="72">
        <v>27</v>
      </c>
      <c r="C1632" s="108">
        <v>6.8245054724105838</v>
      </c>
      <c r="D1632" s="109">
        <v>8.3852239978315772</v>
      </c>
      <c r="E1632" s="102">
        <v>0.55020955903525937</v>
      </c>
      <c r="F1632" s="108">
        <v>0.32224901106482262</v>
      </c>
      <c r="G1632" s="109">
        <v>0.29943030528869136</v>
      </c>
      <c r="H1632" s="102">
        <v>0.11573739487797317</v>
      </c>
      <c r="I1632" s="108">
        <v>0.27453586933531893</v>
      </c>
      <c r="J1632" s="109">
        <v>0.34746757930222821</v>
      </c>
      <c r="K1632" s="102">
        <v>1.3261771911045799</v>
      </c>
      <c r="L1632" s="108">
        <v>1.9008282022307109E-2</v>
      </c>
      <c r="M1632" s="109">
        <v>1.9413723017266519E-2</v>
      </c>
      <c r="N1632" s="102">
        <v>1.9418840631169828E-2</v>
      </c>
      <c r="O1632" s="108">
        <v>1.5474095755178883E-2</v>
      </c>
      <c r="P1632" s="109">
        <v>1.9416327705343843E-2</v>
      </c>
      <c r="Q1632" s="102">
        <v>0.12473533347896458</v>
      </c>
      <c r="R1632" s="108">
        <v>8.3525126219963532E-3</v>
      </c>
      <c r="S1632" s="109">
        <v>1.0533528038520926E-2</v>
      </c>
      <c r="T1632" s="102">
        <v>3.9451235052112817E-3</v>
      </c>
      <c r="U1632" s="108">
        <v>7.326053873585957E-3</v>
      </c>
      <c r="V1632" s="109">
        <v>7.5457930423742615E-3</v>
      </c>
      <c r="W1632" s="102">
        <v>7.9689500098742393E-3</v>
      </c>
      <c r="X1632" s="108">
        <v>4.2403382927278964E-4</v>
      </c>
      <c r="Y1632" s="109">
        <v>3.8465370590106188E-4</v>
      </c>
      <c r="Z1632" s="102">
        <v>1.1499213969785936E-3</v>
      </c>
      <c r="AA1632" s="108">
        <v>1.3431813658379492E-2</v>
      </c>
      <c r="AB1632" s="109">
        <v>1.2374028627464046E-2</v>
      </c>
      <c r="AC1632" s="102">
        <v>1.4833971510339265E-3</v>
      </c>
      <c r="AD1632" s="108">
        <v>2.3834361211958655E-3</v>
      </c>
      <c r="AE1632" s="109">
        <v>2.0169171016457522E-3</v>
      </c>
      <c r="AF1632" s="102">
        <v>9.1993696297105353E-5</v>
      </c>
      <c r="AG1632" s="108">
        <v>3.7704812551788967E-3</v>
      </c>
      <c r="AH1632" s="109">
        <v>3.6559934808652926E-3</v>
      </c>
      <c r="AI1632" s="102">
        <v>2.4999286438974446E-2</v>
      </c>
      <c r="AJ1632" s="108">
        <v>0</v>
      </c>
      <c r="AK1632" s="109">
        <v>0</v>
      </c>
      <c r="AL1632" s="104">
        <v>1.9588913668109099E-2</v>
      </c>
    </row>
    <row r="1633" spans="1:38" x14ac:dyDescent="0.25">
      <c r="A1633" s="71">
        <v>2015</v>
      </c>
      <c r="B1633" s="72">
        <v>28</v>
      </c>
      <c r="C1633" s="108">
        <v>6.8799300242737536</v>
      </c>
      <c r="D1633" s="109">
        <v>8.3932031207366986</v>
      </c>
      <c r="E1633" s="102">
        <v>0.5501945637262764</v>
      </c>
      <c r="F1633" s="108">
        <v>0.32738330458813331</v>
      </c>
      <c r="G1633" s="109">
        <v>0.29962507882843764</v>
      </c>
      <c r="H1633" s="102">
        <v>0.1157318017572624</v>
      </c>
      <c r="I1633" s="108">
        <v>0.27754372883544887</v>
      </c>
      <c r="J1633" s="109">
        <v>0.3475007572678086</v>
      </c>
      <c r="K1633" s="102">
        <v>1.3261467599198904</v>
      </c>
      <c r="L1633" s="108">
        <v>1.9154728937654891E-2</v>
      </c>
      <c r="M1633" s="109">
        <v>1.9417441943414538E-2</v>
      </c>
      <c r="N1633" s="102">
        <v>1.9418718818306976E-2</v>
      </c>
      <c r="O1633" s="108">
        <v>1.568384262963033E-2</v>
      </c>
      <c r="P1633" s="109">
        <v>1.9428914254219037E-2</v>
      </c>
      <c r="Q1633" s="102">
        <v>0.12472927131532242</v>
      </c>
      <c r="R1633" s="108">
        <v>8.4785176298085886E-3</v>
      </c>
      <c r="S1633" s="109">
        <v>1.0542370543193349E-2</v>
      </c>
      <c r="T1633" s="102">
        <v>3.9450050300277413E-3</v>
      </c>
      <c r="U1633" s="108">
        <v>7.3958199433208091E-3</v>
      </c>
      <c r="V1633" s="109">
        <v>7.5076505116662287E-3</v>
      </c>
      <c r="W1633" s="102">
        <v>7.9685642007822702E-3</v>
      </c>
      <c r="X1633" s="108">
        <v>4.3069625088876186E-4</v>
      </c>
      <c r="Y1633" s="109">
        <v>3.8470122794495646E-4</v>
      </c>
      <c r="Z1633" s="102">
        <v>1.1498657451797227E-3</v>
      </c>
      <c r="AA1633" s="108">
        <v>1.3657971232404656E-2</v>
      </c>
      <c r="AB1633" s="109">
        <v>1.2393156926079221E-2</v>
      </c>
      <c r="AC1633" s="102">
        <v>1.4833260941138737E-3</v>
      </c>
      <c r="AD1633" s="108">
        <v>2.4290459326861782E-3</v>
      </c>
      <c r="AE1633" s="109">
        <v>2.0222357881357423E-3</v>
      </c>
      <c r="AF1633" s="102">
        <v>9.1989180112105314E-5</v>
      </c>
      <c r="AG1633" s="108">
        <v>3.8234498071695712E-3</v>
      </c>
      <c r="AH1633" s="109">
        <v>3.6545959809328962E-3</v>
      </c>
      <c r="AI1633" s="102">
        <v>2.4998055521167867E-2</v>
      </c>
      <c r="AJ1633" s="108">
        <v>0</v>
      </c>
      <c r="AK1633" s="109">
        <v>0</v>
      </c>
      <c r="AL1633" s="104">
        <v>1.9588912516130201E-2</v>
      </c>
    </row>
    <row r="1634" spans="1:38" x14ac:dyDescent="0.25">
      <c r="A1634" s="71">
        <v>2015</v>
      </c>
      <c r="B1634" s="72">
        <v>29</v>
      </c>
      <c r="C1634" s="108">
        <v>6.9167934661285155</v>
      </c>
      <c r="D1634" s="109">
        <v>8.4016771834020165</v>
      </c>
      <c r="E1634" s="102">
        <v>0.55018594379714936</v>
      </c>
      <c r="F1634" s="108">
        <v>0.33061119582362919</v>
      </c>
      <c r="G1634" s="109">
        <v>0.29983484723697829</v>
      </c>
      <c r="H1634" s="102">
        <v>0.11572842512255553</v>
      </c>
      <c r="I1634" s="108">
        <v>0.27941245698556644</v>
      </c>
      <c r="J1634" s="109">
        <v>0.34753914830764226</v>
      </c>
      <c r="K1634" s="102">
        <v>1.3261277937358316</v>
      </c>
      <c r="L1634" s="108">
        <v>1.924568765244913E-2</v>
      </c>
      <c r="M1634" s="109">
        <v>1.9421549315017383E-2</v>
      </c>
      <c r="N1634" s="102">
        <v>1.9418707164448074E-2</v>
      </c>
      <c r="O1634" s="108">
        <v>1.581653826736323E-2</v>
      </c>
      <c r="P1634" s="109">
        <v>1.9442272631580274E-2</v>
      </c>
      <c r="Q1634" s="102">
        <v>0.12472573164635835</v>
      </c>
      <c r="R1634" s="108">
        <v>8.5583303909082999E-3</v>
      </c>
      <c r="S1634" s="109">
        <v>1.055189519807595E-2</v>
      </c>
      <c r="T1634" s="102">
        <v>3.9449357233919359E-3</v>
      </c>
      <c r="U1634" s="108">
        <v>7.4161679456375123E-3</v>
      </c>
      <c r="V1634" s="109">
        <v>7.467534978829524E-3</v>
      </c>
      <c r="W1634" s="102">
        <v>7.9683373786175356E-3</v>
      </c>
      <c r="X1634" s="108">
        <v>4.347669271661917E-4</v>
      </c>
      <c r="Y1634" s="109">
        <v>3.8475796099037446E-4</v>
      </c>
      <c r="Z1634" s="102">
        <v>1.1498311686487712E-3</v>
      </c>
      <c r="AA1634" s="108">
        <v>1.3806230462823456E-2</v>
      </c>
      <c r="AB1634" s="109">
        <v>1.241353831075352E-2</v>
      </c>
      <c r="AC1634" s="102">
        <v>1.4832818540595099E-3</v>
      </c>
      <c r="AD1634" s="108">
        <v>2.4597584271351496E-3</v>
      </c>
      <c r="AE1634" s="109">
        <v>2.0278797275512525E-3</v>
      </c>
      <c r="AF1634" s="102">
        <v>9.1986555824602784E-5</v>
      </c>
      <c r="AG1634" s="108">
        <v>3.8550937851120279E-3</v>
      </c>
      <c r="AH1634" s="109">
        <v>3.6531403346415862E-3</v>
      </c>
      <c r="AI1634" s="102">
        <v>2.4997325905416957E-2</v>
      </c>
      <c r="AJ1634" s="108">
        <v>0</v>
      </c>
      <c r="AK1634" s="109">
        <v>0</v>
      </c>
      <c r="AL1634" s="104">
        <v>1.9588912583477301E-2</v>
      </c>
    </row>
    <row r="1635" spans="1:38" x14ac:dyDescent="0.25">
      <c r="A1635" s="71">
        <v>2015</v>
      </c>
      <c r="B1635" s="72">
        <v>30</v>
      </c>
      <c r="C1635" s="108">
        <v>6.9245804814971024</v>
      </c>
      <c r="D1635" s="109">
        <v>8.4106213333087858</v>
      </c>
      <c r="E1635" s="102">
        <v>0.55017983250982039</v>
      </c>
      <c r="F1635" s="108">
        <v>0.33087199121734118</v>
      </c>
      <c r="G1635" s="109">
        <v>0.30003341434664538</v>
      </c>
      <c r="H1635" s="102">
        <v>0.11572612443080284</v>
      </c>
      <c r="I1635" s="108">
        <v>0.2795104087241449</v>
      </c>
      <c r="J1635" s="109">
        <v>0.34757057613144265</v>
      </c>
      <c r="K1635" s="102">
        <v>1.326117113394258</v>
      </c>
      <c r="L1635" s="108">
        <v>1.9250361592555283E-2</v>
      </c>
      <c r="M1635" s="109">
        <v>1.942559010676111E-2</v>
      </c>
      <c r="N1635" s="102">
        <v>1.9418681153765167E-2</v>
      </c>
      <c r="O1635" s="108">
        <v>1.5829312280100909E-2</v>
      </c>
      <c r="P1635" s="109">
        <v>1.9448773941804411E-2</v>
      </c>
      <c r="Q1635" s="102">
        <v>0.12472302534881771</v>
      </c>
      <c r="R1635" s="108">
        <v>8.5662395603360569E-3</v>
      </c>
      <c r="S1635" s="109">
        <v>1.0561238710597902E-2</v>
      </c>
      <c r="T1635" s="102">
        <v>3.9448884675450605E-3</v>
      </c>
      <c r="U1635" s="108">
        <v>7.3633832744394471E-3</v>
      </c>
      <c r="V1635" s="109">
        <v>7.4243681774360344E-3</v>
      </c>
      <c r="W1635" s="102">
        <v>7.9681615082587091E-3</v>
      </c>
      <c r="X1635" s="108">
        <v>4.3482728211759707E-4</v>
      </c>
      <c r="Y1635" s="109">
        <v>3.8472938950038957E-4</v>
      </c>
      <c r="Z1635" s="102">
        <v>1.149807884456468E-3</v>
      </c>
      <c r="AA1635" s="108">
        <v>1.3832335727882252E-2</v>
      </c>
      <c r="AB1635" s="109">
        <v>1.2434289296726068E-2</v>
      </c>
      <c r="AC1635" s="102">
        <v>1.4832506924086924E-3</v>
      </c>
      <c r="AD1635" s="108">
        <v>2.4669944928799818E-3</v>
      </c>
      <c r="AE1635" s="109">
        <v>2.033673421644839E-3</v>
      </c>
      <c r="AF1635" s="102">
        <v>9.1984652362804665E-5</v>
      </c>
      <c r="AG1635" s="108">
        <v>3.8537989811718498E-3</v>
      </c>
      <c r="AH1635" s="109">
        <v>3.6500575644456269E-3</v>
      </c>
      <c r="AI1635" s="102">
        <v>2.4996837933921313E-2</v>
      </c>
      <c r="AJ1635" s="108">
        <v>0</v>
      </c>
      <c r="AK1635" s="109">
        <v>0</v>
      </c>
      <c r="AL1635" s="104">
        <v>1.9588915224112501E-2</v>
      </c>
    </row>
    <row r="1636" spans="1:38" ht="13" x14ac:dyDescent="0.3">
      <c r="A1636" s="71">
        <v>2015</v>
      </c>
      <c r="B1636" s="72">
        <v>31</v>
      </c>
      <c r="C1636" s="108">
        <v>6.9245804814971024</v>
      </c>
      <c r="D1636" s="109">
        <v>8.4106213333087858</v>
      </c>
      <c r="E1636" s="91">
        <v>0.55017983250982039</v>
      </c>
      <c r="F1636" s="108">
        <v>0.33087199121734118</v>
      </c>
      <c r="G1636" s="109">
        <v>0.30003341434664538</v>
      </c>
      <c r="H1636" s="91">
        <v>0.11572612443080284</v>
      </c>
      <c r="I1636" s="108">
        <v>0.2795104087241449</v>
      </c>
      <c r="J1636" s="109">
        <v>0.34757057613144265</v>
      </c>
      <c r="K1636" s="91">
        <v>1.326117113394258</v>
      </c>
      <c r="L1636" s="108">
        <v>1.9250361592555283E-2</v>
      </c>
      <c r="M1636" s="109">
        <v>1.942559010676111E-2</v>
      </c>
      <c r="N1636" s="91">
        <v>1.9418681153765167E-2</v>
      </c>
      <c r="O1636" s="108">
        <v>1.5829312280100909E-2</v>
      </c>
      <c r="P1636" s="109">
        <v>1.9448773941804411E-2</v>
      </c>
      <c r="Q1636" s="91">
        <v>0.12472302534881771</v>
      </c>
      <c r="R1636" s="108">
        <v>8.5662395603360569E-3</v>
      </c>
      <c r="S1636" s="109">
        <v>1.0561238710597902E-2</v>
      </c>
      <c r="T1636" s="91">
        <v>3.9448884675450605E-3</v>
      </c>
      <c r="U1636" s="108">
        <v>7.3633832744394471E-3</v>
      </c>
      <c r="V1636" s="109">
        <v>7.4243681774360344E-3</v>
      </c>
      <c r="W1636" s="91">
        <v>7.9681615082587091E-3</v>
      </c>
      <c r="X1636" s="108">
        <v>4.3482728211759707E-4</v>
      </c>
      <c r="Y1636" s="109">
        <v>3.8472938950038957E-4</v>
      </c>
      <c r="Z1636" s="91">
        <v>1.149807884456468E-3</v>
      </c>
      <c r="AA1636" s="108">
        <v>1.3832335727882252E-2</v>
      </c>
      <c r="AB1636" s="109">
        <v>1.2434289296726068E-2</v>
      </c>
      <c r="AC1636" s="91">
        <v>1.4832506924086924E-3</v>
      </c>
      <c r="AD1636" s="108">
        <v>2.4669944928799818E-3</v>
      </c>
      <c r="AE1636" s="109">
        <v>2.033673421644839E-3</v>
      </c>
      <c r="AF1636" s="91">
        <v>9.1984652362804665E-5</v>
      </c>
      <c r="AG1636" s="108">
        <v>3.8537989811718498E-3</v>
      </c>
      <c r="AH1636" s="109">
        <v>3.6500575644456269E-3</v>
      </c>
      <c r="AI1636" s="91">
        <v>2.4996837933921313E-2</v>
      </c>
      <c r="AJ1636" s="108">
        <v>0</v>
      </c>
      <c r="AK1636" s="109">
        <v>0</v>
      </c>
      <c r="AL1636" s="104">
        <v>1.9588915224112501E-2</v>
      </c>
    </row>
    <row r="1637" spans="1:38" ht="13" x14ac:dyDescent="0.3">
      <c r="A1637" s="71">
        <v>2015</v>
      </c>
      <c r="B1637" s="72">
        <v>32</v>
      </c>
      <c r="C1637" s="108">
        <v>6.9245804814971024</v>
      </c>
      <c r="D1637" s="109">
        <v>8.4106213333087858</v>
      </c>
      <c r="E1637" s="91">
        <v>0.55017983250982039</v>
      </c>
      <c r="F1637" s="108">
        <v>0.33087199121734118</v>
      </c>
      <c r="G1637" s="109">
        <v>0.30003341434664538</v>
      </c>
      <c r="H1637" s="91">
        <v>0.11572612443080284</v>
      </c>
      <c r="I1637" s="108">
        <v>0.2795104087241449</v>
      </c>
      <c r="J1637" s="109">
        <v>0.34757057613144265</v>
      </c>
      <c r="K1637" s="91">
        <v>1.326117113394258</v>
      </c>
      <c r="L1637" s="108">
        <v>1.9250361592555283E-2</v>
      </c>
      <c r="M1637" s="109">
        <v>1.942559010676111E-2</v>
      </c>
      <c r="N1637" s="91">
        <v>1.9418681153765167E-2</v>
      </c>
      <c r="O1637" s="108">
        <v>1.5829312280100909E-2</v>
      </c>
      <c r="P1637" s="109">
        <v>1.9448773941804411E-2</v>
      </c>
      <c r="Q1637" s="91">
        <v>0.12472302534881771</v>
      </c>
      <c r="R1637" s="108">
        <v>8.5662395603360569E-3</v>
      </c>
      <c r="S1637" s="109">
        <v>1.0561238710597902E-2</v>
      </c>
      <c r="T1637" s="91">
        <v>3.9448884675450605E-3</v>
      </c>
      <c r="U1637" s="108">
        <v>7.3633832744394471E-3</v>
      </c>
      <c r="V1637" s="109">
        <v>7.4243681774360344E-3</v>
      </c>
      <c r="W1637" s="91">
        <v>7.9681615082587091E-3</v>
      </c>
      <c r="X1637" s="108">
        <v>4.3482728211759707E-4</v>
      </c>
      <c r="Y1637" s="109">
        <v>3.8472938950038957E-4</v>
      </c>
      <c r="Z1637" s="91">
        <v>1.149807884456468E-3</v>
      </c>
      <c r="AA1637" s="108">
        <v>1.3832335727882252E-2</v>
      </c>
      <c r="AB1637" s="109">
        <v>1.2434289296726068E-2</v>
      </c>
      <c r="AC1637" s="91">
        <v>1.4832506924086924E-3</v>
      </c>
      <c r="AD1637" s="108">
        <v>2.4669944928799818E-3</v>
      </c>
      <c r="AE1637" s="109">
        <v>2.033673421644839E-3</v>
      </c>
      <c r="AF1637" s="91">
        <v>9.1984652362804665E-5</v>
      </c>
      <c r="AG1637" s="108">
        <v>3.8537989811718498E-3</v>
      </c>
      <c r="AH1637" s="109">
        <v>3.6500575644456269E-3</v>
      </c>
      <c r="AI1637" s="91">
        <v>2.4996837933921313E-2</v>
      </c>
      <c r="AJ1637" s="108">
        <v>0</v>
      </c>
      <c r="AK1637" s="109">
        <v>0</v>
      </c>
      <c r="AL1637" s="104">
        <v>1.9588915224112501E-2</v>
      </c>
    </row>
    <row r="1638" spans="1:38" ht="13" x14ac:dyDescent="0.3">
      <c r="A1638" s="71">
        <v>2015</v>
      </c>
      <c r="B1638" s="72">
        <v>33</v>
      </c>
      <c r="C1638" s="108">
        <v>6.9245804814971024</v>
      </c>
      <c r="D1638" s="109">
        <v>8.4106213333087858</v>
      </c>
      <c r="E1638" s="91">
        <v>0.55017983250982039</v>
      </c>
      <c r="F1638" s="108">
        <v>0.33087199121734118</v>
      </c>
      <c r="G1638" s="109">
        <v>0.30003341434664538</v>
      </c>
      <c r="H1638" s="91">
        <v>0.11572612443080284</v>
      </c>
      <c r="I1638" s="108">
        <v>0.2795104087241449</v>
      </c>
      <c r="J1638" s="109">
        <v>0.34757057613144265</v>
      </c>
      <c r="K1638" s="91">
        <v>1.326117113394258</v>
      </c>
      <c r="L1638" s="108">
        <v>1.9250361592555283E-2</v>
      </c>
      <c r="M1638" s="109">
        <v>1.942559010676111E-2</v>
      </c>
      <c r="N1638" s="91">
        <v>1.9418681153765167E-2</v>
      </c>
      <c r="O1638" s="108">
        <v>1.5829312280100909E-2</v>
      </c>
      <c r="P1638" s="109">
        <v>1.9448773941804411E-2</v>
      </c>
      <c r="Q1638" s="91">
        <v>0.12472302534881771</v>
      </c>
      <c r="R1638" s="108">
        <v>8.5662395603360569E-3</v>
      </c>
      <c r="S1638" s="109">
        <v>1.0561238710597902E-2</v>
      </c>
      <c r="T1638" s="91">
        <v>3.9448884675450605E-3</v>
      </c>
      <c r="U1638" s="108">
        <v>7.3633832744394471E-3</v>
      </c>
      <c r="V1638" s="109">
        <v>7.4243681774360344E-3</v>
      </c>
      <c r="W1638" s="91">
        <v>7.9681615082587091E-3</v>
      </c>
      <c r="X1638" s="108">
        <v>4.3482728211759707E-4</v>
      </c>
      <c r="Y1638" s="109">
        <v>3.8472938950038957E-4</v>
      </c>
      <c r="Z1638" s="91">
        <v>1.149807884456468E-3</v>
      </c>
      <c r="AA1638" s="108">
        <v>1.3832335727882252E-2</v>
      </c>
      <c r="AB1638" s="109">
        <v>1.2434289296726068E-2</v>
      </c>
      <c r="AC1638" s="91">
        <v>1.4832506924086924E-3</v>
      </c>
      <c r="AD1638" s="108">
        <v>2.4669944928799818E-3</v>
      </c>
      <c r="AE1638" s="109">
        <v>2.033673421644839E-3</v>
      </c>
      <c r="AF1638" s="91">
        <v>9.1984652362804665E-5</v>
      </c>
      <c r="AG1638" s="108">
        <v>3.8537989811718498E-3</v>
      </c>
      <c r="AH1638" s="109">
        <v>3.6500575644456269E-3</v>
      </c>
      <c r="AI1638" s="91">
        <v>2.4996837933921313E-2</v>
      </c>
      <c r="AJ1638" s="108">
        <v>0</v>
      </c>
      <c r="AK1638" s="109">
        <v>0</v>
      </c>
      <c r="AL1638" s="104">
        <v>1.9588915224112501E-2</v>
      </c>
    </row>
    <row r="1639" spans="1:38" ht="13" x14ac:dyDescent="0.3">
      <c r="A1639" s="71">
        <v>2015</v>
      </c>
      <c r="B1639" s="72">
        <v>34</v>
      </c>
      <c r="C1639" s="108">
        <v>6.9245804814971024</v>
      </c>
      <c r="D1639" s="109">
        <v>8.4106213333087858</v>
      </c>
      <c r="E1639" s="91">
        <v>0.55017983250982039</v>
      </c>
      <c r="F1639" s="108">
        <v>0.33087199121734118</v>
      </c>
      <c r="G1639" s="109">
        <v>0.30003341434664538</v>
      </c>
      <c r="H1639" s="91">
        <v>0.11572612443080284</v>
      </c>
      <c r="I1639" s="108">
        <v>0.2795104087241449</v>
      </c>
      <c r="J1639" s="109">
        <v>0.34757057613144265</v>
      </c>
      <c r="K1639" s="91">
        <v>1.326117113394258</v>
      </c>
      <c r="L1639" s="108">
        <v>1.9250361592555283E-2</v>
      </c>
      <c r="M1639" s="109">
        <v>1.942559010676111E-2</v>
      </c>
      <c r="N1639" s="91">
        <v>1.9418681153765167E-2</v>
      </c>
      <c r="O1639" s="108">
        <v>1.5829312280100909E-2</v>
      </c>
      <c r="P1639" s="109">
        <v>1.9448773941804411E-2</v>
      </c>
      <c r="Q1639" s="91">
        <v>0.12472302534881771</v>
      </c>
      <c r="R1639" s="108">
        <v>8.5662395603360569E-3</v>
      </c>
      <c r="S1639" s="109">
        <v>1.0561238710597902E-2</v>
      </c>
      <c r="T1639" s="91">
        <v>3.9448884675450605E-3</v>
      </c>
      <c r="U1639" s="108">
        <v>7.3633832744394471E-3</v>
      </c>
      <c r="V1639" s="109">
        <v>7.4243681774360344E-3</v>
      </c>
      <c r="W1639" s="91">
        <v>7.9681615082587091E-3</v>
      </c>
      <c r="X1639" s="108">
        <v>4.3482728211759707E-4</v>
      </c>
      <c r="Y1639" s="109">
        <v>3.8472938950038957E-4</v>
      </c>
      <c r="Z1639" s="91">
        <v>1.149807884456468E-3</v>
      </c>
      <c r="AA1639" s="108">
        <v>1.3832335727882252E-2</v>
      </c>
      <c r="AB1639" s="109">
        <v>1.2434289296726068E-2</v>
      </c>
      <c r="AC1639" s="91">
        <v>1.4832506924086924E-3</v>
      </c>
      <c r="AD1639" s="108">
        <v>2.4669944928799818E-3</v>
      </c>
      <c r="AE1639" s="109">
        <v>2.033673421644839E-3</v>
      </c>
      <c r="AF1639" s="91">
        <v>9.1984652362804665E-5</v>
      </c>
      <c r="AG1639" s="108">
        <v>3.8537989811718498E-3</v>
      </c>
      <c r="AH1639" s="109">
        <v>3.6500575644456269E-3</v>
      </c>
      <c r="AI1639" s="91">
        <v>2.4996837933921313E-2</v>
      </c>
      <c r="AJ1639" s="108">
        <v>0</v>
      </c>
      <c r="AK1639" s="109">
        <v>0</v>
      </c>
      <c r="AL1639" s="104">
        <v>1.9588915224112501E-2</v>
      </c>
    </row>
    <row r="1640" spans="1:38" ht="13" x14ac:dyDescent="0.3">
      <c r="A1640" s="71">
        <v>2015</v>
      </c>
      <c r="B1640" s="72">
        <v>35</v>
      </c>
      <c r="C1640" s="108">
        <v>6.9245804814971024</v>
      </c>
      <c r="D1640" s="109">
        <v>8.4106213333087858</v>
      </c>
      <c r="E1640" s="91">
        <v>0.55017983250982039</v>
      </c>
      <c r="F1640" s="108">
        <v>0.33087199121734118</v>
      </c>
      <c r="G1640" s="109">
        <v>0.30003341434664538</v>
      </c>
      <c r="H1640" s="91">
        <v>0.11572612443080284</v>
      </c>
      <c r="I1640" s="108">
        <v>0.2795104087241449</v>
      </c>
      <c r="J1640" s="109">
        <v>0.34757057613144265</v>
      </c>
      <c r="K1640" s="91">
        <v>1.326117113394258</v>
      </c>
      <c r="L1640" s="108">
        <v>1.9250361592555283E-2</v>
      </c>
      <c r="M1640" s="109">
        <v>1.942559010676111E-2</v>
      </c>
      <c r="N1640" s="91">
        <v>1.9418681153765167E-2</v>
      </c>
      <c r="O1640" s="108">
        <v>1.5829312280100909E-2</v>
      </c>
      <c r="P1640" s="109">
        <v>1.9448773941804411E-2</v>
      </c>
      <c r="Q1640" s="91">
        <v>0.12472302534881771</v>
      </c>
      <c r="R1640" s="108">
        <v>8.5662395603360569E-3</v>
      </c>
      <c r="S1640" s="109">
        <v>1.0561238710597902E-2</v>
      </c>
      <c r="T1640" s="91">
        <v>3.9448884675450605E-3</v>
      </c>
      <c r="U1640" s="108">
        <v>7.3633832744394471E-3</v>
      </c>
      <c r="V1640" s="109">
        <v>7.4243681774360344E-3</v>
      </c>
      <c r="W1640" s="91">
        <v>7.9681615082587091E-3</v>
      </c>
      <c r="X1640" s="108">
        <v>4.3482728211759707E-4</v>
      </c>
      <c r="Y1640" s="109">
        <v>3.8472938950038957E-4</v>
      </c>
      <c r="Z1640" s="91">
        <v>1.149807884456468E-3</v>
      </c>
      <c r="AA1640" s="108">
        <v>1.3832335727882252E-2</v>
      </c>
      <c r="AB1640" s="109">
        <v>1.2434289296726068E-2</v>
      </c>
      <c r="AC1640" s="91">
        <v>1.4832506924086924E-3</v>
      </c>
      <c r="AD1640" s="108">
        <v>2.4669944928799818E-3</v>
      </c>
      <c r="AE1640" s="109">
        <v>2.033673421644839E-3</v>
      </c>
      <c r="AF1640" s="91">
        <v>9.1984652362804665E-5</v>
      </c>
      <c r="AG1640" s="108">
        <v>3.8537989811718498E-3</v>
      </c>
      <c r="AH1640" s="109">
        <v>3.6500575644456269E-3</v>
      </c>
      <c r="AI1640" s="91">
        <v>2.4996837933921313E-2</v>
      </c>
      <c r="AJ1640" s="108">
        <v>0</v>
      </c>
      <c r="AK1640" s="109">
        <v>0</v>
      </c>
      <c r="AL1640" s="104">
        <v>1.9588915224112501E-2</v>
      </c>
    </row>
    <row r="1641" spans="1:38" ht="13" x14ac:dyDescent="0.3">
      <c r="A1641" s="71">
        <v>2015</v>
      </c>
      <c r="B1641" s="72">
        <v>36</v>
      </c>
      <c r="C1641" s="108">
        <v>6.9245804814971024</v>
      </c>
      <c r="D1641" s="109">
        <v>8.4106213333087858</v>
      </c>
      <c r="E1641" s="91">
        <v>0.55017983250982039</v>
      </c>
      <c r="F1641" s="108">
        <v>0.33087199121734118</v>
      </c>
      <c r="G1641" s="109">
        <v>0.30003341434664538</v>
      </c>
      <c r="H1641" s="91">
        <v>0.11572612443080284</v>
      </c>
      <c r="I1641" s="108">
        <v>0.2795104087241449</v>
      </c>
      <c r="J1641" s="109">
        <v>0.34757057613144265</v>
      </c>
      <c r="K1641" s="91">
        <v>1.326117113394258</v>
      </c>
      <c r="L1641" s="108">
        <v>1.9250361592555283E-2</v>
      </c>
      <c r="M1641" s="109">
        <v>1.942559010676111E-2</v>
      </c>
      <c r="N1641" s="91">
        <v>1.9418681153765167E-2</v>
      </c>
      <c r="O1641" s="108">
        <v>1.5829312280100909E-2</v>
      </c>
      <c r="P1641" s="109">
        <v>1.9448773941804411E-2</v>
      </c>
      <c r="Q1641" s="91">
        <v>0.12472302534881771</v>
      </c>
      <c r="R1641" s="108">
        <v>8.5662395603360569E-3</v>
      </c>
      <c r="S1641" s="109">
        <v>1.0561238710597902E-2</v>
      </c>
      <c r="T1641" s="91">
        <v>3.9448884675450605E-3</v>
      </c>
      <c r="U1641" s="108">
        <v>7.3633832744394471E-3</v>
      </c>
      <c r="V1641" s="109">
        <v>7.4243681774360344E-3</v>
      </c>
      <c r="W1641" s="91">
        <v>7.9681615082587091E-3</v>
      </c>
      <c r="X1641" s="108">
        <v>4.3482728211759707E-4</v>
      </c>
      <c r="Y1641" s="109">
        <v>3.8472938950038957E-4</v>
      </c>
      <c r="Z1641" s="91">
        <v>1.149807884456468E-3</v>
      </c>
      <c r="AA1641" s="108">
        <v>1.3832335727882252E-2</v>
      </c>
      <c r="AB1641" s="109">
        <v>1.2434289296726068E-2</v>
      </c>
      <c r="AC1641" s="91">
        <v>1.4832506924086924E-3</v>
      </c>
      <c r="AD1641" s="108">
        <v>2.4669944928799818E-3</v>
      </c>
      <c r="AE1641" s="109">
        <v>2.033673421644839E-3</v>
      </c>
      <c r="AF1641" s="91">
        <v>9.1984652362804665E-5</v>
      </c>
      <c r="AG1641" s="108">
        <v>3.8537989811718498E-3</v>
      </c>
      <c r="AH1641" s="109">
        <v>3.6500575644456269E-3</v>
      </c>
      <c r="AI1641" s="91">
        <v>2.4996837933921313E-2</v>
      </c>
      <c r="AJ1641" s="108">
        <v>0</v>
      </c>
      <c r="AK1641" s="109">
        <v>0</v>
      </c>
      <c r="AL1641" s="104">
        <v>1.9588915224112501E-2</v>
      </c>
    </row>
    <row r="1642" spans="1:38" ht="13" x14ac:dyDescent="0.3">
      <c r="A1642" s="71">
        <v>2015</v>
      </c>
      <c r="B1642" s="72">
        <v>37</v>
      </c>
      <c r="C1642" s="108">
        <v>6.9245804814971024</v>
      </c>
      <c r="D1642" s="109">
        <v>8.4106213333087858</v>
      </c>
      <c r="E1642" s="91">
        <v>0.55017983250982039</v>
      </c>
      <c r="F1642" s="108">
        <v>0.33087199121734118</v>
      </c>
      <c r="G1642" s="109">
        <v>0.30003341434664538</v>
      </c>
      <c r="H1642" s="91">
        <v>0.11572612443080284</v>
      </c>
      <c r="I1642" s="108">
        <v>0.2795104087241449</v>
      </c>
      <c r="J1642" s="109">
        <v>0.34757057613144265</v>
      </c>
      <c r="K1642" s="91">
        <v>1.326117113394258</v>
      </c>
      <c r="L1642" s="108">
        <v>1.9250361592555283E-2</v>
      </c>
      <c r="M1642" s="109">
        <v>1.942559010676111E-2</v>
      </c>
      <c r="N1642" s="91">
        <v>1.9418681153765167E-2</v>
      </c>
      <c r="O1642" s="108">
        <v>1.5829312280100909E-2</v>
      </c>
      <c r="P1642" s="109">
        <v>1.9448773941804411E-2</v>
      </c>
      <c r="Q1642" s="91">
        <v>0.12472302534881771</v>
      </c>
      <c r="R1642" s="108">
        <v>8.5662395603360569E-3</v>
      </c>
      <c r="S1642" s="109">
        <v>1.0561238710597902E-2</v>
      </c>
      <c r="T1642" s="91">
        <v>3.9448884675450605E-3</v>
      </c>
      <c r="U1642" s="108">
        <v>7.3633832744394471E-3</v>
      </c>
      <c r="V1642" s="109">
        <v>7.4243681774360344E-3</v>
      </c>
      <c r="W1642" s="91">
        <v>7.9681615082587091E-3</v>
      </c>
      <c r="X1642" s="108">
        <v>4.3482728211759707E-4</v>
      </c>
      <c r="Y1642" s="109">
        <v>3.8472938950038957E-4</v>
      </c>
      <c r="Z1642" s="91">
        <v>1.149807884456468E-3</v>
      </c>
      <c r="AA1642" s="108">
        <v>1.3832335727882252E-2</v>
      </c>
      <c r="AB1642" s="109">
        <v>1.2434289296726068E-2</v>
      </c>
      <c r="AC1642" s="91">
        <v>1.4832506924086924E-3</v>
      </c>
      <c r="AD1642" s="108">
        <v>2.4669944928799818E-3</v>
      </c>
      <c r="AE1642" s="109">
        <v>2.033673421644839E-3</v>
      </c>
      <c r="AF1642" s="91">
        <v>9.1984652362804665E-5</v>
      </c>
      <c r="AG1642" s="108">
        <v>3.8537989811718498E-3</v>
      </c>
      <c r="AH1642" s="109">
        <v>3.6500575644456269E-3</v>
      </c>
      <c r="AI1642" s="91">
        <v>2.4996837933921313E-2</v>
      </c>
      <c r="AJ1642" s="108">
        <v>0</v>
      </c>
      <c r="AK1642" s="109">
        <v>0</v>
      </c>
      <c r="AL1642" s="104">
        <v>1.9588915224112501E-2</v>
      </c>
    </row>
    <row r="1643" spans="1:38" ht="13" x14ac:dyDescent="0.3">
      <c r="A1643" s="71">
        <v>2015</v>
      </c>
      <c r="B1643" s="72">
        <v>38</v>
      </c>
      <c r="C1643" s="108">
        <v>6.9245804814971024</v>
      </c>
      <c r="D1643" s="109">
        <v>8.4106213333087858</v>
      </c>
      <c r="E1643" s="91">
        <v>0.55017983250982039</v>
      </c>
      <c r="F1643" s="108">
        <v>0.33087199121734118</v>
      </c>
      <c r="G1643" s="109">
        <v>0.30003341434664538</v>
      </c>
      <c r="H1643" s="91">
        <v>0.11572612443080284</v>
      </c>
      <c r="I1643" s="108">
        <v>0.2795104087241449</v>
      </c>
      <c r="J1643" s="109">
        <v>0.34757057613144265</v>
      </c>
      <c r="K1643" s="91">
        <v>1.326117113394258</v>
      </c>
      <c r="L1643" s="108">
        <v>1.9250361592555283E-2</v>
      </c>
      <c r="M1643" s="109">
        <v>1.942559010676111E-2</v>
      </c>
      <c r="N1643" s="91">
        <v>1.9418681153765167E-2</v>
      </c>
      <c r="O1643" s="108">
        <v>1.5829312280100909E-2</v>
      </c>
      <c r="P1643" s="109">
        <v>1.9448773941804411E-2</v>
      </c>
      <c r="Q1643" s="91">
        <v>0.12472302534881771</v>
      </c>
      <c r="R1643" s="108">
        <v>8.5662395603360569E-3</v>
      </c>
      <c r="S1643" s="109">
        <v>1.0561238710597902E-2</v>
      </c>
      <c r="T1643" s="91">
        <v>3.9448884675450605E-3</v>
      </c>
      <c r="U1643" s="108">
        <v>7.3633832744394471E-3</v>
      </c>
      <c r="V1643" s="109">
        <v>7.4243681774360344E-3</v>
      </c>
      <c r="W1643" s="91">
        <v>7.9681615082587091E-3</v>
      </c>
      <c r="X1643" s="108">
        <v>4.3482728211759707E-4</v>
      </c>
      <c r="Y1643" s="109">
        <v>3.8472938950038957E-4</v>
      </c>
      <c r="Z1643" s="91">
        <v>1.149807884456468E-3</v>
      </c>
      <c r="AA1643" s="108">
        <v>1.3832335727882252E-2</v>
      </c>
      <c r="AB1643" s="109">
        <v>1.2434289296726068E-2</v>
      </c>
      <c r="AC1643" s="91">
        <v>1.4832506924086924E-3</v>
      </c>
      <c r="AD1643" s="108">
        <v>2.4669944928799818E-3</v>
      </c>
      <c r="AE1643" s="109">
        <v>2.033673421644839E-3</v>
      </c>
      <c r="AF1643" s="91">
        <v>9.1984652362804665E-5</v>
      </c>
      <c r="AG1643" s="108">
        <v>3.8537989811718498E-3</v>
      </c>
      <c r="AH1643" s="109">
        <v>3.6500575644456269E-3</v>
      </c>
      <c r="AI1643" s="91">
        <v>2.4996837933921313E-2</v>
      </c>
      <c r="AJ1643" s="108">
        <v>0</v>
      </c>
      <c r="AK1643" s="109">
        <v>0</v>
      </c>
      <c r="AL1643" s="104">
        <v>1.9588915224112501E-2</v>
      </c>
    </row>
    <row r="1644" spans="1:38" ht="13.5" thickBot="1" x14ac:dyDescent="0.35">
      <c r="A1644" s="73">
        <v>2015</v>
      </c>
      <c r="B1644" s="74">
        <v>39</v>
      </c>
      <c r="C1644" s="110">
        <v>6.9245804814971024</v>
      </c>
      <c r="D1644" s="111">
        <v>8.4106213333087858</v>
      </c>
      <c r="E1644" s="98">
        <v>0.55017983250982039</v>
      </c>
      <c r="F1644" s="110">
        <v>0.33087199121734118</v>
      </c>
      <c r="G1644" s="111">
        <v>0.30003341434664538</v>
      </c>
      <c r="H1644" s="98">
        <v>0.11572612443080284</v>
      </c>
      <c r="I1644" s="110">
        <v>0.2795104087241449</v>
      </c>
      <c r="J1644" s="111">
        <v>0.34757057613144265</v>
      </c>
      <c r="K1644" s="98">
        <v>1.326117113394258</v>
      </c>
      <c r="L1644" s="110">
        <v>1.9250361592555283E-2</v>
      </c>
      <c r="M1644" s="111">
        <v>1.942559010676111E-2</v>
      </c>
      <c r="N1644" s="98">
        <v>1.9418681153765167E-2</v>
      </c>
      <c r="O1644" s="110">
        <v>1.5829312280100909E-2</v>
      </c>
      <c r="P1644" s="111">
        <v>1.9448773941804411E-2</v>
      </c>
      <c r="Q1644" s="98">
        <v>0.12472302534881771</v>
      </c>
      <c r="R1644" s="110">
        <v>8.5662395603360569E-3</v>
      </c>
      <c r="S1644" s="111">
        <v>1.0561238710597902E-2</v>
      </c>
      <c r="T1644" s="98">
        <v>3.9448884675450605E-3</v>
      </c>
      <c r="U1644" s="110">
        <v>7.3633832744394471E-3</v>
      </c>
      <c r="V1644" s="111">
        <v>7.4243681774360344E-3</v>
      </c>
      <c r="W1644" s="98">
        <v>7.9681615082587091E-3</v>
      </c>
      <c r="X1644" s="110">
        <v>4.3482728211759707E-4</v>
      </c>
      <c r="Y1644" s="111">
        <v>3.8472938950038957E-4</v>
      </c>
      <c r="Z1644" s="98">
        <v>1.149807884456468E-3</v>
      </c>
      <c r="AA1644" s="110">
        <v>1.3832335727882252E-2</v>
      </c>
      <c r="AB1644" s="111">
        <v>1.2434289296726068E-2</v>
      </c>
      <c r="AC1644" s="98">
        <v>1.4832506924086924E-3</v>
      </c>
      <c r="AD1644" s="110">
        <v>2.4669944928799818E-3</v>
      </c>
      <c r="AE1644" s="111">
        <v>2.033673421644839E-3</v>
      </c>
      <c r="AF1644" s="98">
        <v>9.1984652362804665E-5</v>
      </c>
      <c r="AG1644" s="110">
        <v>3.8537989811718498E-3</v>
      </c>
      <c r="AH1644" s="111">
        <v>3.6500575644456269E-3</v>
      </c>
      <c r="AI1644" s="98">
        <v>2.4996837933921313E-2</v>
      </c>
      <c r="AJ1644" s="110">
        <v>0</v>
      </c>
      <c r="AK1644" s="111">
        <v>0</v>
      </c>
      <c r="AL1644" s="105">
        <v>1.9588915224112501E-2</v>
      </c>
    </row>
    <row r="1645" spans="1:38" x14ac:dyDescent="0.25">
      <c r="A1645" s="69">
        <v>2016</v>
      </c>
      <c r="B1645" s="70">
        <v>0</v>
      </c>
      <c r="C1645" s="106">
        <v>1.5302130046776357</v>
      </c>
      <c r="D1645" s="107">
        <v>1.8465680481865314</v>
      </c>
      <c r="E1645" s="101">
        <v>0.3658184282062209</v>
      </c>
      <c r="F1645" s="106">
        <v>5.4210275550452998E-2</v>
      </c>
      <c r="G1645" s="107">
        <v>5.0203550427827946E-2</v>
      </c>
      <c r="H1645" s="101">
        <v>6.1500252305314175E-2</v>
      </c>
      <c r="I1645" s="106">
        <v>7.2226705197746752E-2</v>
      </c>
      <c r="J1645" s="107">
        <v>0.10744196162467103</v>
      </c>
      <c r="K1645" s="101">
        <v>0.75845387929221719</v>
      </c>
      <c r="L1645" s="106">
        <v>2.761860569583054E-3</v>
      </c>
      <c r="M1645" s="107">
        <v>3.5038357428897032E-3</v>
      </c>
      <c r="N1645" s="101">
        <v>1.3846633744465476E-2</v>
      </c>
      <c r="O1645" s="106">
        <v>8.5689338219536986E-3</v>
      </c>
      <c r="P1645" s="107">
        <v>1.1352170664813709E-2</v>
      </c>
      <c r="Q1645" s="101">
        <v>6.6281524429889466E-2</v>
      </c>
      <c r="R1645" s="106">
        <v>4.1010428335392698E-3</v>
      </c>
      <c r="S1645" s="107">
        <v>5.2118035040655767E-3</v>
      </c>
      <c r="T1645" s="101">
        <v>2.9627728228776369E-3</v>
      </c>
      <c r="U1645" s="106">
        <v>1.0024499580305053E-3</v>
      </c>
      <c r="V1645" s="107">
        <v>9.1507404073447329E-4</v>
      </c>
      <c r="W1645" s="101">
        <v>4.2345199524044452E-3</v>
      </c>
      <c r="X1645" s="106">
        <v>6.748976277543345E-5</v>
      </c>
      <c r="Y1645" s="107">
        <v>6.1033483631475149E-5</v>
      </c>
      <c r="Z1645" s="101">
        <v>6.1104142348281532E-4</v>
      </c>
      <c r="AA1645" s="106">
        <v>2.3901492227085741E-3</v>
      </c>
      <c r="AB1645" s="107">
        <v>2.2159975653697588E-3</v>
      </c>
      <c r="AC1645" s="101">
        <v>7.8824358480872943E-4</v>
      </c>
      <c r="AD1645" s="106">
        <v>4.2370685205856865E-4</v>
      </c>
      <c r="AE1645" s="107">
        <v>3.6687865031155483E-4</v>
      </c>
      <c r="AF1645" s="101">
        <v>4.8883346973522552E-5</v>
      </c>
      <c r="AG1645" s="106">
        <v>6.0873769906456734E-4</v>
      </c>
      <c r="AH1645" s="107">
        <v>5.8076706275744967E-4</v>
      </c>
      <c r="AI1645" s="101">
        <v>1.328403462413616E-2</v>
      </c>
      <c r="AJ1645" s="106">
        <v>0</v>
      </c>
      <c r="AK1645" s="107">
        <v>0</v>
      </c>
      <c r="AL1645" s="103">
        <v>4.0931502845467102E-3</v>
      </c>
    </row>
    <row r="1646" spans="1:38" x14ac:dyDescent="0.25">
      <c r="A1646" s="71">
        <v>2016</v>
      </c>
      <c r="B1646" s="72">
        <v>1</v>
      </c>
      <c r="C1646" s="108">
        <v>1.5084136442330396</v>
      </c>
      <c r="D1646" s="109">
        <v>1.8216753081966131</v>
      </c>
      <c r="E1646" s="102">
        <v>0.36796806496326379</v>
      </c>
      <c r="F1646" s="108">
        <v>5.1206308338032587E-2</v>
      </c>
      <c r="G1646" s="109">
        <v>4.6584981829242443E-2</v>
      </c>
      <c r="H1646" s="102">
        <v>6.2320135611117169E-2</v>
      </c>
      <c r="I1646" s="108">
        <v>5.4699574474067612E-2</v>
      </c>
      <c r="J1646" s="109">
        <v>7.5438664650320508E-2</v>
      </c>
      <c r="K1646" s="102">
        <v>0.76279578777778856</v>
      </c>
      <c r="L1646" s="108">
        <v>2.7323624470230305E-3</v>
      </c>
      <c r="M1646" s="109">
        <v>3.4678756614972385E-3</v>
      </c>
      <c r="N1646" s="102">
        <v>1.3854703255882755E-2</v>
      </c>
      <c r="O1646" s="108">
        <v>7.3065981001178577E-3</v>
      </c>
      <c r="P1646" s="109">
        <v>9.5256810663824736E-3</v>
      </c>
      <c r="Q1646" s="102">
        <v>6.7165129359972098E-2</v>
      </c>
      <c r="R1646" s="108">
        <v>4.1260290434142503E-3</v>
      </c>
      <c r="S1646" s="109">
        <v>5.2444898883004451E-3</v>
      </c>
      <c r="T1646" s="102">
        <v>2.9795788877588331E-3</v>
      </c>
      <c r="U1646" s="108">
        <v>9.7607372223217428E-4</v>
      </c>
      <c r="V1646" s="109">
        <v>9.0667337618148905E-4</v>
      </c>
      <c r="W1646" s="102">
        <v>4.2909741713630664E-3</v>
      </c>
      <c r="X1646" s="108">
        <v>6.5870692846381929E-5</v>
      </c>
      <c r="Y1646" s="109">
        <v>5.8889585548481038E-5</v>
      </c>
      <c r="Z1646" s="102">
        <v>6.1918781926907217E-4</v>
      </c>
      <c r="AA1646" s="108">
        <v>2.1742200102107686E-3</v>
      </c>
      <c r="AB1646" s="109">
        <v>1.9779107468498648E-3</v>
      </c>
      <c r="AC1646" s="102">
        <v>7.9875252093386734E-4</v>
      </c>
      <c r="AD1646" s="108">
        <v>4.0101517681294179E-4</v>
      </c>
      <c r="AE1646" s="109">
        <v>3.4623411355846732E-4</v>
      </c>
      <c r="AF1646" s="102">
        <v>4.9535028730944855E-5</v>
      </c>
      <c r="AG1646" s="108">
        <v>5.8433464566458944E-4</v>
      </c>
      <c r="AH1646" s="109">
        <v>5.4348589224751536E-4</v>
      </c>
      <c r="AI1646" s="102">
        <v>1.3461145386908735E-2</v>
      </c>
      <c r="AJ1646" s="108">
        <v>0</v>
      </c>
      <c r="AK1646" s="109">
        <v>0</v>
      </c>
      <c r="AL1646" s="104">
        <v>4.1035932122018203E-3</v>
      </c>
    </row>
    <row r="1647" spans="1:38" x14ac:dyDescent="0.25">
      <c r="A1647" s="71">
        <v>2016</v>
      </c>
      <c r="B1647" s="72">
        <v>2</v>
      </c>
      <c r="C1647" s="108">
        <v>1.5111932462295763</v>
      </c>
      <c r="D1647" s="109">
        <v>1.8208313425619347</v>
      </c>
      <c r="E1647" s="102">
        <v>0.37038118255853786</v>
      </c>
      <c r="F1647" s="108">
        <v>5.2068656532051574E-2</v>
      </c>
      <c r="G1647" s="109">
        <v>4.7367975170682947E-2</v>
      </c>
      <c r="H1647" s="102">
        <v>6.3240501953923126E-2</v>
      </c>
      <c r="I1647" s="108">
        <v>5.5055651739094748E-2</v>
      </c>
      <c r="J1647" s="109">
        <v>7.5630117871075056E-2</v>
      </c>
      <c r="K1647" s="102">
        <v>0.7676708092810246</v>
      </c>
      <c r="L1647" s="108">
        <v>2.7451841535642368E-3</v>
      </c>
      <c r="M1647" s="109">
        <v>3.4839120174056711E-3</v>
      </c>
      <c r="N1647" s="102">
        <v>1.3863758025593892E-2</v>
      </c>
      <c r="O1647" s="108">
        <v>7.394630819821087E-3</v>
      </c>
      <c r="P1647" s="109">
        <v>9.6675600185397725E-3</v>
      </c>
      <c r="Q1647" s="102">
        <v>6.8157071026316282E-2</v>
      </c>
      <c r="R1647" s="108">
        <v>4.179643175595044E-3</v>
      </c>
      <c r="S1647" s="109">
        <v>5.3191432624073625E-3</v>
      </c>
      <c r="T1647" s="102">
        <v>2.9984431396261994E-3</v>
      </c>
      <c r="U1647" s="108">
        <v>1.0042587000112515E-3</v>
      </c>
      <c r="V1647" s="109">
        <v>9.5197439213737061E-4</v>
      </c>
      <c r="W1647" s="102">
        <v>4.3543430814711034E-3</v>
      </c>
      <c r="X1647" s="108">
        <v>6.7028307756172945E-5</v>
      </c>
      <c r="Y1647" s="109">
        <v>5.9956961104382772E-5</v>
      </c>
      <c r="Z1647" s="102">
        <v>6.2833177834537739E-4</v>
      </c>
      <c r="AA1647" s="108">
        <v>2.2082524495038885E-3</v>
      </c>
      <c r="AB1647" s="109">
        <v>2.0048591016880559E-3</v>
      </c>
      <c r="AC1647" s="102">
        <v>8.1054808875701196E-4</v>
      </c>
      <c r="AD1647" s="108">
        <v>4.0755507427797769E-4</v>
      </c>
      <c r="AE1647" s="109">
        <v>3.5124399613562071E-4</v>
      </c>
      <c r="AF1647" s="102">
        <v>5.0266603957189913E-5</v>
      </c>
      <c r="AG1647" s="108">
        <v>5.9430595516522127E-4</v>
      </c>
      <c r="AH1647" s="109">
        <v>5.5333387698432667E-4</v>
      </c>
      <c r="AI1647" s="102">
        <v>1.3659946299331326E-2</v>
      </c>
      <c r="AJ1647" s="108">
        <v>0</v>
      </c>
      <c r="AK1647" s="109">
        <v>0</v>
      </c>
      <c r="AL1647" s="104">
        <v>4.1158594504856301E-3</v>
      </c>
    </row>
    <row r="1648" spans="1:38" x14ac:dyDescent="0.25">
      <c r="A1648" s="71">
        <v>2016</v>
      </c>
      <c r="B1648" s="72">
        <v>3</v>
      </c>
      <c r="C1648" s="108">
        <v>1.5139193209433099</v>
      </c>
      <c r="D1648" s="109">
        <v>1.8189041868286848</v>
      </c>
      <c r="E1648" s="102">
        <v>0.37301055798490684</v>
      </c>
      <c r="F1648" s="108">
        <v>5.3222910216562155E-2</v>
      </c>
      <c r="G1648" s="109">
        <v>4.8433328878962574E-2</v>
      </c>
      <c r="H1648" s="102">
        <v>6.4243455094816493E-2</v>
      </c>
      <c r="I1648" s="108">
        <v>5.5498817130625225E-2</v>
      </c>
      <c r="J1648" s="109">
        <v>7.5855229679498121E-2</v>
      </c>
      <c r="K1648" s="102">
        <v>0.77298426740767867</v>
      </c>
      <c r="L1648" s="108">
        <v>2.7626683108310612E-3</v>
      </c>
      <c r="M1648" s="109">
        <v>3.5080153332460793E-3</v>
      </c>
      <c r="N1648" s="102">
        <v>1.3873627321530108E-2</v>
      </c>
      <c r="O1648" s="108">
        <v>7.5072343557746309E-3</v>
      </c>
      <c r="P1648" s="109">
        <v>9.8445152244240157E-3</v>
      </c>
      <c r="Q1648" s="102">
        <v>6.9237990590870893E-2</v>
      </c>
      <c r="R1648" s="108">
        <v>4.2516880795827007E-3</v>
      </c>
      <c r="S1648" s="109">
        <v>5.42149828174262E-3</v>
      </c>
      <c r="T1648" s="102">
        <v>3.0190058089021965E-3</v>
      </c>
      <c r="U1648" s="108">
        <v>1.0378130034693627E-3</v>
      </c>
      <c r="V1648" s="109">
        <v>1.0042001972773598E-3</v>
      </c>
      <c r="W1648" s="102">
        <v>4.4233964155698689E-3</v>
      </c>
      <c r="X1648" s="108">
        <v>6.8568247190422507E-5</v>
      </c>
      <c r="Y1648" s="109">
        <v>6.1405613579064699E-5</v>
      </c>
      <c r="Z1648" s="102">
        <v>6.3829663643739823E-4</v>
      </c>
      <c r="AA1648" s="108">
        <v>2.2549541659780707E-3</v>
      </c>
      <c r="AB1648" s="109">
        <v>2.0441860985218148E-3</v>
      </c>
      <c r="AC1648" s="102">
        <v>8.2340305199290586E-4</v>
      </c>
      <c r="AD1648" s="108">
        <v>4.1660803190788677E-4</v>
      </c>
      <c r="AE1648" s="109">
        <v>3.5864174224600011E-4</v>
      </c>
      <c r="AF1648" s="102">
        <v>5.1063780275581779E-5</v>
      </c>
      <c r="AG1648" s="108">
        <v>6.0737741609586597E-4</v>
      </c>
      <c r="AH1648" s="109">
        <v>5.661654506061303E-4</v>
      </c>
      <c r="AI1648" s="102">
        <v>1.3876572603235464E-2</v>
      </c>
      <c r="AJ1648" s="108">
        <v>0</v>
      </c>
      <c r="AK1648" s="109">
        <v>0</v>
      </c>
      <c r="AL1648" s="104">
        <v>4.1299192147308001E-3</v>
      </c>
    </row>
    <row r="1649" spans="1:38" x14ac:dyDescent="0.25">
      <c r="A1649" s="71">
        <v>2016</v>
      </c>
      <c r="B1649" s="72">
        <v>4</v>
      </c>
      <c r="C1649" s="108">
        <v>2.7608568055126876</v>
      </c>
      <c r="D1649" s="109">
        <v>3.3434803225797403</v>
      </c>
      <c r="E1649" s="102">
        <v>0.43724173787161175</v>
      </c>
      <c r="F1649" s="108">
        <v>7.5642473920316575E-2</v>
      </c>
      <c r="G1649" s="109">
        <v>7.17275313466713E-2</v>
      </c>
      <c r="H1649" s="102">
        <v>7.1721501044513997E-2</v>
      </c>
      <c r="I1649" s="108">
        <v>8.4965980470753114E-2</v>
      </c>
      <c r="J1649" s="109">
        <v>0.11976853480842616</v>
      </c>
      <c r="K1649" s="102">
        <v>1.0965542306885927</v>
      </c>
      <c r="L1649" s="108">
        <v>3.525715845861358E-3</v>
      </c>
      <c r="M1649" s="109">
        <v>5.5360918057205076E-3</v>
      </c>
      <c r="N1649" s="102">
        <v>1.8984864992474461E-2</v>
      </c>
      <c r="O1649" s="108">
        <v>6.7625289766650156E-3</v>
      </c>
      <c r="P1649" s="109">
        <v>8.9227560025910008E-3</v>
      </c>
      <c r="Q1649" s="102">
        <v>7.7297419704026635E-2</v>
      </c>
      <c r="R1649" s="108">
        <v>4.3239359105102593E-3</v>
      </c>
      <c r="S1649" s="109">
        <v>5.527574606435914E-3</v>
      </c>
      <c r="T1649" s="102">
        <v>3.0414880051068491E-3</v>
      </c>
      <c r="U1649" s="108">
        <v>1.451948278379775E-3</v>
      </c>
      <c r="V1649" s="109">
        <v>1.4597452544735283E-3</v>
      </c>
      <c r="W1649" s="102">
        <v>4.9382942891329712E-3</v>
      </c>
      <c r="X1649" s="108">
        <v>9.6838149948142428E-5</v>
      </c>
      <c r="Y1649" s="109">
        <v>8.9547470372900733E-5</v>
      </c>
      <c r="Z1649" s="102">
        <v>7.1259574110574785E-4</v>
      </c>
      <c r="AA1649" s="108">
        <v>3.2148160598537371E-3</v>
      </c>
      <c r="AB1649" s="109">
        <v>3.0387087188785892E-3</v>
      </c>
      <c r="AC1649" s="102">
        <v>9.1924914870218579E-4</v>
      </c>
      <c r="AD1649" s="108">
        <v>5.7142867809458343E-4</v>
      </c>
      <c r="AE1649" s="109">
        <v>4.9769713756220117E-4</v>
      </c>
      <c r="AF1649" s="102">
        <v>5.7007706011287699E-5</v>
      </c>
      <c r="AG1649" s="108">
        <v>8.7643331410358497E-4</v>
      </c>
      <c r="AH1649" s="109">
        <v>8.6249988897537581E-4</v>
      </c>
      <c r="AI1649" s="102">
        <v>1.5491835340121286E-2</v>
      </c>
      <c r="AJ1649" s="108">
        <v>0</v>
      </c>
      <c r="AK1649" s="109">
        <v>0</v>
      </c>
      <c r="AL1649" s="104">
        <v>6.3929794885125204E-3</v>
      </c>
    </row>
    <row r="1650" spans="1:38" x14ac:dyDescent="0.25">
      <c r="A1650" s="71">
        <v>2016</v>
      </c>
      <c r="B1650" s="72">
        <v>5</v>
      </c>
      <c r="C1650" s="108">
        <v>2.7722751250106699</v>
      </c>
      <c r="D1650" s="109">
        <v>3.3532412822127236</v>
      </c>
      <c r="E1650" s="102">
        <v>0.44038540328676706</v>
      </c>
      <c r="F1650" s="108">
        <v>7.7286946689915675E-2</v>
      </c>
      <c r="G1650" s="109">
        <v>7.3382422907563E-2</v>
      </c>
      <c r="H1650" s="102">
        <v>7.2920538041642682E-2</v>
      </c>
      <c r="I1650" s="108">
        <v>8.5855083580473765E-2</v>
      </c>
      <c r="J1650" s="109">
        <v>0.12066332208731523</v>
      </c>
      <c r="K1650" s="102">
        <v>1.1029053194803191</v>
      </c>
      <c r="L1650" s="108">
        <v>3.5525053453694774E-3</v>
      </c>
      <c r="M1650" s="109">
        <v>5.5836188021516275E-3</v>
      </c>
      <c r="N1650" s="102">
        <v>1.8996661526819336E-2</v>
      </c>
      <c r="O1650" s="108">
        <v>6.8720051598933742E-3</v>
      </c>
      <c r="P1650" s="109">
        <v>9.0967141016590133E-3</v>
      </c>
      <c r="Q1650" s="102">
        <v>7.8589746840451224E-2</v>
      </c>
      <c r="R1650" s="108">
        <v>4.409739324316036E-3</v>
      </c>
      <c r="S1650" s="109">
        <v>5.655320664188202E-3</v>
      </c>
      <c r="T1650" s="102">
        <v>3.0660672986300309E-3</v>
      </c>
      <c r="U1650" s="108">
        <v>1.5055770670255549E-3</v>
      </c>
      <c r="V1650" s="109">
        <v>1.5458760481969571E-3</v>
      </c>
      <c r="W1650" s="102">
        <v>5.0208561233647383E-3</v>
      </c>
      <c r="X1650" s="108">
        <v>9.9082718194684033E-5</v>
      </c>
      <c r="Y1650" s="109">
        <v>9.1838548479993408E-5</v>
      </c>
      <c r="Z1650" s="102">
        <v>7.2450937741851433E-4</v>
      </c>
      <c r="AA1650" s="108">
        <v>3.2798982301297636E-3</v>
      </c>
      <c r="AB1650" s="109">
        <v>3.0983847326436901E-3</v>
      </c>
      <c r="AC1650" s="102">
        <v>9.3461723069450571E-4</v>
      </c>
      <c r="AD1650" s="108">
        <v>5.8390531747472903E-4</v>
      </c>
      <c r="AE1650" s="109">
        <v>5.0882048362093897E-4</v>
      </c>
      <c r="AF1650" s="102">
        <v>5.7960788315861591E-5</v>
      </c>
      <c r="AG1650" s="108">
        <v>8.9571605020679734E-4</v>
      </c>
      <c r="AH1650" s="109">
        <v>8.8308963516883201E-4</v>
      </c>
      <c r="AI1650" s="102">
        <v>1.5750828322873878E-2</v>
      </c>
      <c r="AJ1650" s="108">
        <v>0</v>
      </c>
      <c r="AK1650" s="109">
        <v>0</v>
      </c>
      <c r="AL1650" s="104">
        <v>6.42106536055502E-3</v>
      </c>
    </row>
    <row r="1651" spans="1:38" x14ac:dyDescent="0.25">
      <c r="A1651" s="71">
        <v>2016</v>
      </c>
      <c r="B1651" s="72">
        <v>6</v>
      </c>
      <c r="C1651" s="108">
        <v>3.3140689763484814</v>
      </c>
      <c r="D1651" s="109">
        <v>3.9830741601440161</v>
      </c>
      <c r="E1651" s="102">
        <v>0.44382257353218046</v>
      </c>
      <c r="F1651" s="108">
        <v>9.5417442330302471E-2</v>
      </c>
      <c r="G1651" s="109">
        <v>9.2117794451115426E-2</v>
      </c>
      <c r="H1651" s="102">
        <v>7.4231731049246685E-2</v>
      </c>
      <c r="I1651" s="108">
        <v>0.10560617532278448</v>
      </c>
      <c r="J1651" s="109">
        <v>0.14971552967724758</v>
      </c>
      <c r="K1651" s="102">
        <v>1.1098489247200019</v>
      </c>
      <c r="L1651" s="108">
        <v>4.1953541160812298E-3</v>
      </c>
      <c r="M1651" s="109">
        <v>6.2984615985932539E-3</v>
      </c>
      <c r="N1651" s="102">
        <v>1.9009535778986994E-2</v>
      </c>
      <c r="O1651" s="108">
        <v>7.9719512309927923E-3</v>
      </c>
      <c r="P1651" s="109">
        <v>1.0525140193846705E-2</v>
      </c>
      <c r="Q1651" s="102">
        <v>8.0002827408763383E-2</v>
      </c>
      <c r="R1651" s="108">
        <v>4.5014493961766933E-3</v>
      </c>
      <c r="S1651" s="109">
        <v>5.794592633736678E-3</v>
      </c>
      <c r="T1651" s="102">
        <v>3.0929422993948019E-3</v>
      </c>
      <c r="U1651" s="108">
        <v>1.8715811100992678E-3</v>
      </c>
      <c r="V1651" s="109">
        <v>1.991162050831091E-3</v>
      </c>
      <c r="W1651" s="102">
        <v>5.1111306930159486E-3</v>
      </c>
      <c r="X1651" s="108">
        <v>1.224692451724086E-4</v>
      </c>
      <c r="Y1651" s="109">
        <v>1.1514832101340077E-4</v>
      </c>
      <c r="Z1651" s="102">
        <v>7.3753685095066844E-4</v>
      </c>
      <c r="AA1651" s="108">
        <v>4.0490817804343139E-3</v>
      </c>
      <c r="AB1651" s="109">
        <v>3.8820100181714765E-3</v>
      </c>
      <c r="AC1651" s="102">
        <v>9.5142234536072672E-4</v>
      </c>
      <c r="AD1651" s="108">
        <v>7.1064825764411376E-4</v>
      </c>
      <c r="AE1651" s="109">
        <v>6.2115752664942785E-4</v>
      </c>
      <c r="AF1651" s="102">
        <v>5.9002943905749462E-5</v>
      </c>
      <c r="AG1651" s="108">
        <v>1.1177276029261044E-3</v>
      </c>
      <c r="AH1651" s="109">
        <v>1.1276574650963449E-3</v>
      </c>
      <c r="AI1651" s="102">
        <v>1.603406130333054E-2</v>
      </c>
      <c r="AJ1651" s="108">
        <v>0</v>
      </c>
      <c r="AK1651" s="109">
        <v>0</v>
      </c>
      <c r="AL1651" s="104">
        <v>7.1898052684395003E-3</v>
      </c>
    </row>
    <row r="1652" spans="1:38" x14ac:dyDescent="0.25">
      <c r="A1652" s="71">
        <v>2016</v>
      </c>
      <c r="B1652" s="72">
        <v>7</v>
      </c>
      <c r="C1652" s="108">
        <v>3.3440679635088282</v>
      </c>
      <c r="D1652" s="109">
        <v>4.0139786551196028</v>
      </c>
      <c r="E1652" s="102">
        <v>0.44756061186471618</v>
      </c>
      <c r="F1652" s="108">
        <v>9.8011207355935367E-2</v>
      </c>
      <c r="G1652" s="109">
        <v>9.4772545308080408E-2</v>
      </c>
      <c r="H1652" s="102">
        <v>7.5657553148233442E-2</v>
      </c>
      <c r="I1652" s="108">
        <v>0.10716969546995732</v>
      </c>
      <c r="J1652" s="109">
        <v>0.15147482077532329</v>
      </c>
      <c r="K1652" s="102">
        <v>1.1174004606598702</v>
      </c>
      <c r="L1652" s="108">
        <v>4.2314018279639137E-3</v>
      </c>
      <c r="M1652" s="109">
        <v>6.3611780623956671E-3</v>
      </c>
      <c r="N1652" s="102">
        <v>1.9023527577018109E-2</v>
      </c>
      <c r="O1652" s="108">
        <v>8.1350187019300618E-3</v>
      </c>
      <c r="P1652" s="109">
        <v>1.0764515671996815E-2</v>
      </c>
      <c r="Q1652" s="102">
        <v>8.1539497682722381E-2</v>
      </c>
      <c r="R1652" s="108">
        <v>4.6023859138600689E-3</v>
      </c>
      <c r="S1652" s="109">
        <v>5.9502649566178269E-3</v>
      </c>
      <c r="T1652" s="102">
        <v>3.1221702025121113E-3</v>
      </c>
      <c r="U1652" s="108">
        <v>1.9378010740627952E-3</v>
      </c>
      <c r="V1652" s="109">
        <v>2.0881912543204381E-3</v>
      </c>
      <c r="W1652" s="102">
        <v>5.209301708905564E-3</v>
      </c>
      <c r="X1652" s="108">
        <v>1.2592496785294939E-4</v>
      </c>
      <c r="Y1652" s="109">
        <v>1.1870129069102441E-4</v>
      </c>
      <c r="Z1652" s="102">
        <v>7.5170382756471678E-4</v>
      </c>
      <c r="AA1652" s="108">
        <v>4.1558857660396725E-3</v>
      </c>
      <c r="AB1652" s="109">
        <v>3.9860588882524766E-3</v>
      </c>
      <c r="AC1652" s="102">
        <v>9.6969702803105799E-4</v>
      </c>
      <c r="AD1652" s="108">
        <v>7.3115566369299394E-4</v>
      </c>
      <c r="AE1652" s="109">
        <v>6.4066774313598399E-4</v>
      </c>
      <c r="AF1652" s="102">
        <v>6.0136321204242344E-5</v>
      </c>
      <c r="AG1652" s="108">
        <v>1.1466989498662963E-3</v>
      </c>
      <c r="AH1652" s="109">
        <v>1.1583631636062305E-3</v>
      </c>
      <c r="AI1652" s="102">
        <v>1.6342027260193525E-2</v>
      </c>
      <c r="AJ1652" s="108">
        <v>0</v>
      </c>
      <c r="AK1652" s="109">
        <v>0</v>
      </c>
      <c r="AL1652" s="104">
        <v>7.2286864862633297E-3</v>
      </c>
    </row>
    <row r="1653" spans="1:38" x14ac:dyDescent="0.25">
      <c r="A1653" s="71">
        <v>2016</v>
      </c>
      <c r="B1653" s="72">
        <v>8</v>
      </c>
      <c r="C1653" s="108">
        <v>3.6343458430556317</v>
      </c>
      <c r="D1653" s="109">
        <v>4.3259255532118877</v>
      </c>
      <c r="E1653" s="102">
        <v>0.45095946467821119</v>
      </c>
      <c r="F1653" s="108">
        <v>0.11843984169513236</v>
      </c>
      <c r="G1653" s="109">
        <v>0.11620999808434883</v>
      </c>
      <c r="H1653" s="102">
        <v>7.7186395143895983E-2</v>
      </c>
      <c r="I1653" s="108">
        <v>0.13282574963425051</v>
      </c>
      <c r="J1653" s="109">
        <v>0.18894703010573877</v>
      </c>
      <c r="K1653" s="102">
        <v>1.1246245933321006</v>
      </c>
      <c r="L1653" s="108">
        <v>5.0015341397610484E-3</v>
      </c>
      <c r="M1653" s="109">
        <v>7.1842946926088617E-3</v>
      </c>
      <c r="N1653" s="102">
        <v>1.903874816209428E-2</v>
      </c>
      <c r="O1653" s="108">
        <v>8.9166496132594194E-3</v>
      </c>
      <c r="P1653" s="109">
        <v>1.1898461582802016E-2</v>
      </c>
      <c r="Q1653" s="102">
        <v>8.3187264070171088E-2</v>
      </c>
      <c r="R1653" s="108">
        <v>4.7092872183577212E-3</v>
      </c>
      <c r="S1653" s="109">
        <v>6.1176775975286873E-3</v>
      </c>
      <c r="T1653" s="102">
        <v>3.1538349664140012E-3</v>
      </c>
      <c r="U1653" s="108">
        <v>2.3327717947322405E-3</v>
      </c>
      <c r="V1653" s="109">
        <v>2.5673319568709288E-3</v>
      </c>
      <c r="W1653" s="102">
        <v>5.3145736057188626E-3</v>
      </c>
      <c r="X1653" s="108">
        <v>1.5184840827069676E-4</v>
      </c>
      <c r="Y1653" s="109">
        <v>1.4488766917504807E-4</v>
      </c>
      <c r="Z1653" s="102">
        <v>7.6689335424498257E-4</v>
      </c>
      <c r="AA1653" s="108">
        <v>5.0271076704437052E-3</v>
      </c>
      <c r="AB1653" s="109">
        <v>4.8892863578508996E-3</v>
      </c>
      <c r="AC1653" s="102">
        <v>9.8929296965962052E-4</v>
      </c>
      <c r="AD1653" s="108">
        <v>8.7222736905140342E-4</v>
      </c>
      <c r="AE1653" s="109">
        <v>7.6698802558670834E-4</v>
      </c>
      <c r="AF1653" s="102">
        <v>6.1351461765370477E-5</v>
      </c>
      <c r="AG1653" s="108">
        <v>1.3934956624943877E-3</v>
      </c>
      <c r="AH1653" s="109">
        <v>1.4356735574318033E-3</v>
      </c>
      <c r="AI1653" s="102">
        <v>1.6672247623097304E-2</v>
      </c>
      <c r="AJ1653" s="108">
        <v>0</v>
      </c>
      <c r="AK1653" s="109">
        <v>0</v>
      </c>
      <c r="AL1653" s="104">
        <v>8.1052564956339401E-3</v>
      </c>
    </row>
    <row r="1654" spans="1:38" x14ac:dyDescent="0.25">
      <c r="A1654" s="71">
        <v>2016</v>
      </c>
      <c r="B1654" s="72">
        <v>9</v>
      </c>
      <c r="C1654" s="108">
        <v>3.670264771040499</v>
      </c>
      <c r="D1654" s="109">
        <v>4.3635897799365919</v>
      </c>
      <c r="E1654" s="102">
        <v>0.45537703027876575</v>
      </c>
      <c r="F1654" s="108">
        <v>0.12192096636704378</v>
      </c>
      <c r="G1654" s="109">
        <v>0.11985958751954721</v>
      </c>
      <c r="H1654" s="102">
        <v>7.8870702751401831E-2</v>
      </c>
      <c r="I1654" s="108">
        <v>0.1349925516238131</v>
      </c>
      <c r="J1654" s="109">
        <v>0.19145475439123921</v>
      </c>
      <c r="K1654" s="102">
        <v>1.1335380901562697</v>
      </c>
      <c r="L1654" s="108">
        <v>5.0509846032836814E-3</v>
      </c>
      <c r="M1654" s="109">
        <v>7.2681378288909403E-3</v>
      </c>
      <c r="N1654" s="102">
        <v>1.9055348935086126E-2</v>
      </c>
      <c r="O1654" s="108">
        <v>9.1149620533959811E-3</v>
      </c>
      <c r="P1654" s="109">
        <v>1.2197453249855926E-2</v>
      </c>
      <c r="Q1654" s="102">
        <v>8.5002540857454276E-2</v>
      </c>
      <c r="R1654" s="108">
        <v>4.8262147980990371E-3</v>
      </c>
      <c r="S1654" s="109">
        <v>6.3020673074415381E-3</v>
      </c>
      <c r="T1654" s="102">
        <v>3.1883731215545988E-3</v>
      </c>
      <c r="U1654" s="108">
        <v>2.4301277131448611E-3</v>
      </c>
      <c r="V1654" s="109">
        <v>2.7138422931460063E-3</v>
      </c>
      <c r="W1654" s="102">
        <v>5.4305420221097793E-3</v>
      </c>
      <c r="X1654" s="108">
        <v>1.5653198142616005E-4</v>
      </c>
      <c r="Y1654" s="109">
        <v>1.4982281031540492E-4</v>
      </c>
      <c r="Z1654" s="102">
        <v>7.8362714357874911E-4</v>
      </c>
      <c r="AA1654" s="108">
        <v>5.1684692631721466E-3</v>
      </c>
      <c r="AB1654" s="109">
        <v>5.0295107630264554E-3</v>
      </c>
      <c r="AC1654" s="102">
        <v>1.0108800935003843E-3</v>
      </c>
      <c r="AD1654" s="108">
        <v>8.991543430258756E-4</v>
      </c>
      <c r="AE1654" s="109">
        <v>7.9301280092123781E-4</v>
      </c>
      <c r="AF1654" s="102">
        <v>6.2690208799912918E-5</v>
      </c>
      <c r="AG1654" s="108">
        <v>1.4328234635321768E-3</v>
      </c>
      <c r="AH1654" s="109">
        <v>1.478651371503109E-3</v>
      </c>
      <c r="AI1654" s="102">
        <v>1.7036066097502207E-2</v>
      </c>
      <c r="AJ1654" s="108">
        <v>0</v>
      </c>
      <c r="AK1654" s="109">
        <v>0</v>
      </c>
      <c r="AL1654" s="104">
        <v>8.1577955399432193E-3</v>
      </c>
    </row>
    <row r="1655" spans="1:38" x14ac:dyDescent="0.25">
      <c r="A1655" s="71">
        <v>2016</v>
      </c>
      <c r="B1655" s="72">
        <v>10</v>
      </c>
      <c r="C1655" s="108">
        <v>4.5381981404542628</v>
      </c>
      <c r="D1655" s="109">
        <v>5.4057697995656069</v>
      </c>
      <c r="E1655" s="102">
        <v>0.46018148009096366</v>
      </c>
      <c r="F1655" s="108">
        <v>0.15369737994718743</v>
      </c>
      <c r="G1655" s="109">
        <v>0.15016196310091112</v>
      </c>
      <c r="H1655" s="102">
        <v>8.0703561503679827E-2</v>
      </c>
      <c r="I1655" s="108">
        <v>0.15696934588972047</v>
      </c>
      <c r="J1655" s="109">
        <v>0.22315042877704883</v>
      </c>
      <c r="K1655" s="102">
        <v>1.1432463343998889</v>
      </c>
      <c r="L1655" s="108">
        <v>6.7349772684433228E-3</v>
      </c>
      <c r="M1655" s="109">
        <v>8.9422262996407612E-3</v>
      </c>
      <c r="N1655" s="102">
        <v>1.9073380637045573E-2</v>
      </c>
      <c r="O1655" s="108">
        <v>8.9026496023384034E-3</v>
      </c>
      <c r="P1655" s="109">
        <v>1.1854637419963914E-2</v>
      </c>
      <c r="Q1655" s="102">
        <v>8.697790225182149E-2</v>
      </c>
      <c r="R1655" s="108">
        <v>4.9536593087628738E-3</v>
      </c>
      <c r="S1655" s="109">
        <v>6.5055336119706989E-3</v>
      </c>
      <c r="T1655" s="102">
        <v>3.2259458018168217E-3</v>
      </c>
      <c r="U1655" s="108">
        <v>3.0657865041294921E-3</v>
      </c>
      <c r="V1655" s="109">
        <v>3.415483895708748E-3</v>
      </c>
      <c r="W1655" s="102">
        <v>5.5567421448799188E-3</v>
      </c>
      <c r="X1655" s="108">
        <v>1.968211585091491E-4</v>
      </c>
      <c r="Y1655" s="109">
        <v>1.8671890399865861E-4</v>
      </c>
      <c r="Z1655" s="102">
        <v>8.0183971468618333E-4</v>
      </c>
      <c r="AA1655" s="108">
        <v>6.51828775408414E-3</v>
      </c>
      <c r="AB1655" s="109">
        <v>6.3002116270375304E-3</v>
      </c>
      <c r="AC1655" s="102">
        <v>1.0343721325593654E-3</v>
      </c>
      <c r="AD1655" s="108">
        <v>1.114091846472151E-3</v>
      </c>
      <c r="AE1655" s="109">
        <v>9.6646856005149775E-4</v>
      </c>
      <c r="AF1655" s="102">
        <v>6.4147115835693232E-5</v>
      </c>
      <c r="AG1655" s="108">
        <v>1.8201451306792142E-3</v>
      </c>
      <c r="AH1655" s="109">
        <v>1.8745711571725751E-3</v>
      </c>
      <c r="AI1655" s="102">
        <v>1.7431964051766762E-2</v>
      </c>
      <c r="AJ1655" s="108">
        <v>0</v>
      </c>
      <c r="AK1655" s="109">
        <v>0</v>
      </c>
      <c r="AL1655" s="104">
        <v>9.9408382728681192E-3</v>
      </c>
    </row>
    <row r="1656" spans="1:38" x14ac:dyDescent="0.25">
      <c r="A1656" s="71">
        <v>2016</v>
      </c>
      <c r="B1656" s="72">
        <v>11</v>
      </c>
      <c r="C1656" s="108">
        <v>4.584213583740798</v>
      </c>
      <c r="D1656" s="109">
        <v>5.4545081357141738</v>
      </c>
      <c r="E1656" s="102">
        <v>0.46535509494792499</v>
      </c>
      <c r="F1656" s="108">
        <v>0.1586323647127571</v>
      </c>
      <c r="G1656" s="109">
        <v>0.15531330015968184</v>
      </c>
      <c r="H1656" s="102">
        <v>8.2676786763086083E-2</v>
      </c>
      <c r="I1656" s="108">
        <v>0.15988850043342526</v>
      </c>
      <c r="J1656" s="109">
        <v>0.22662617023698478</v>
      </c>
      <c r="K1656" s="102">
        <v>1.1536970575134124</v>
      </c>
      <c r="L1656" s="108">
        <v>6.8132607874342053E-3</v>
      </c>
      <c r="M1656" s="109">
        <v>9.0657791151631546E-3</v>
      </c>
      <c r="N1656" s="102">
        <v>1.9092775621413757E-2</v>
      </c>
      <c r="O1656" s="108">
        <v>9.1215974515175061E-3</v>
      </c>
      <c r="P1656" s="109">
        <v>1.2182118552387794E-2</v>
      </c>
      <c r="Q1656" s="102">
        <v>8.9104387303580682E-2</v>
      </c>
      <c r="R1656" s="108">
        <v>5.0916437298059707E-3</v>
      </c>
      <c r="S1656" s="109">
        <v>6.7270301865294943E-3</v>
      </c>
      <c r="T1656" s="102">
        <v>3.266394222235328E-3</v>
      </c>
      <c r="U1656" s="108">
        <v>3.2174158437790453E-3</v>
      </c>
      <c r="V1656" s="109">
        <v>3.6229260962518501E-3</v>
      </c>
      <c r="W1656" s="102">
        <v>5.6926042918092621E-3</v>
      </c>
      <c r="X1656" s="108">
        <v>2.0356125245434624E-4</v>
      </c>
      <c r="Y1656" s="109">
        <v>1.9375781469277564E-4</v>
      </c>
      <c r="Z1656" s="102">
        <v>8.2144311300141632E-4</v>
      </c>
      <c r="AA1656" s="108">
        <v>6.714894931376893E-3</v>
      </c>
      <c r="AB1656" s="109">
        <v>6.4970111610240782E-3</v>
      </c>
      <c r="AC1656" s="102">
        <v>1.0596625599947269E-3</v>
      </c>
      <c r="AD1656" s="108">
        <v>1.1510118645203238E-3</v>
      </c>
      <c r="AE1656" s="109">
        <v>1.0026773197806874E-3</v>
      </c>
      <c r="AF1656" s="102">
        <v>6.5715501001140778E-5</v>
      </c>
      <c r="AG1656" s="108">
        <v>1.8768585136973673E-3</v>
      </c>
      <c r="AH1656" s="109">
        <v>1.9356666614190085E-3</v>
      </c>
      <c r="AI1656" s="102">
        <v>1.7858193025607576E-2</v>
      </c>
      <c r="AJ1656" s="108">
        <v>0</v>
      </c>
      <c r="AK1656" s="109">
        <v>0</v>
      </c>
      <c r="AL1656" s="104">
        <v>1.00168976060534E-2</v>
      </c>
    </row>
    <row r="1657" spans="1:38" x14ac:dyDescent="0.25">
      <c r="A1657" s="71">
        <v>2016</v>
      </c>
      <c r="B1657" s="72">
        <v>12</v>
      </c>
      <c r="C1657" s="108">
        <v>4.634575283697683</v>
      </c>
      <c r="D1657" s="109">
        <v>5.5084294018921929</v>
      </c>
      <c r="E1657" s="102">
        <v>0.47091597543844138</v>
      </c>
      <c r="F1657" s="108">
        <v>0.16390654841041755</v>
      </c>
      <c r="G1657" s="109">
        <v>0.16084595561713982</v>
      </c>
      <c r="H1657" s="102">
        <v>8.4797599751639502E-2</v>
      </c>
      <c r="I1657" s="108">
        <v>0.16299627387234683</v>
      </c>
      <c r="J1657" s="109">
        <v>0.23034545462484302</v>
      </c>
      <c r="K1657" s="102">
        <v>1.1649299799741213</v>
      </c>
      <c r="L1657" s="108">
        <v>6.8962206107733189E-3</v>
      </c>
      <c r="M1657" s="109">
        <v>9.1974435389513155E-3</v>
      </c>
      <c r="N1657" s="102">
        <v>1.9113643838296227E-2</v>
      </c>
      <c r="O1657" s="108">
        <v>9.3544501658317618E-3</v>
      </c>
      <c r="P1657" s="109">
        <v>1.2529546930594181E-2</v>
      </c>
      <c r="Q1657" s="102">
        <v>9.139010253777699E-2</v>
      </c>
      <c r="R1657" s="108">
        <v>5.2394251288369461E-3</v>
      </c>
      <c r="S1657" s="109">
        <v>6.9655648149031741E-3</v>
      </c>
      <c r="T1657" s="102">
        <v>3.3098666547017267E-3</v>
      </c>
      <c r="U1657" s="108">
        <v>3.3699580631225859E-3</v>
      </c>
      <c r="V1657" s="109">
        <v>3.8302121796061372E-3</v>
      </c>
      <c r="W1657" s="102">
        <v>5.8386294763777113E-3</v>
      </c>
      <c r="X1657" s="108">
        <v>2.1072750912958055E-4</v>
      </c>
      <c r="Y1657" s="109">
        <v>2.0127654870023701E-4</v>
      </c>
      <c r="Z1657" s="102">
        <v>8.4251435660844074E-4</v>
      </c>
      <c r="AA1657" s="108">
        <v>6.9272967921363794E-3</v>
      </c>
      <c r="AB1657" s="109">
        <v>6.7117664211883785E-3</v>
      </c>
      <c r="AC1657" s="102">
        <v>1.0868436148459392E-3</v>
      </c>
      <c r="AD1657" s="108">
        <v>1.1911982287239613E-3</v>
      </c>
      <c r="AE1657" s="109">
        <v>1.0425414060650936E-3</v>
      </c>
      <c r="AF1657" s="102">
        <v>6.7401180180780575E-5</v>
      </c>
      <c r="AG1657" s="108">
        <v>1.9367781123729622E-3</v>
      </c>
      <c r="AH1657" s="109">
        <v>2.0001445776038481E-3</v>
      </c>
      <c r="AI1657" s="102">
        <v>1.8316253600864113E-2</v>
      </c>
      <c r="AJ1657" s="108">
        <v>0</v>
      </c>
      <c r="AK1657" s="109">
        <v>0</v>
      </c>
      <c r="AL1657" s="104">
        <v>1.0099302190240401E-2</v>
      </c>
    </row>
    <row r="1658" spans="1:38" x14ac:dyDescent="0.25">
      <c r="A1658" s="71">
        <v>2016</v>
      </c>
      <c r="B1658" s="72">
        <v>13</v>
      </c>
      <c r="C1658" s="108">
        <v>4.6765457520771134</v>
      </c>
      <c r="D1658" s="109">
        <v>5.5509351303180727</v>
      </c>
      <c r="E1658" s="102">
        <v>0.47555757475004873</v>
      </c>
      <c r="F1658" s="108">
        <v>0.16952107501632735</v>
      </c>
      <c r="G1658" s="109">
        <v>0.16672261019938742</v>
      </c>
      <c r="H1658" s="102">
        <v>8.7032403008447959E-2</v>
      </c>
      <c r="I1658" s="108">
        <v>0.1661933875669942</v>
      </c>
      <c r="J1658" s="109">
        <v>0.23411185449485411</v>
      </c>
      <c r="K1658" s="102">
        <v>1.1750071647624751</v>
      </c>
      <c r="L1658" s="108">
        <v>6.9843014100562564E-3</v>
      </c>
      <c r="M1658" s="109">
        <v>9.3372951773389012E-3</v>
      </c>
      <c r="N1658" s="102">
        <v>1.9135982443180825E-2</v>
      </c>
      <c r="O1658" s="108">
        <v>9.598711066281072E-3</v>
      </c>
      <c r="P1658" s="109">
        <v>1.289111142712762E-2</v>
      </c>
      <c r="Q1658" s="102">
        <v>9.3798710653224621E-2</v>
      </c>
      <c r="R1658" s="108">
        <v>5.3974305613900273E-3</v>
      </c>
      <c r="S1658" s="109">
        <v>7.2207658464768266E-3</v>
      </c>
      <c r="T1658" s="102">
        <v>3.3563559460343694E-3</v>
      </c>
      <c r="U1658" s="108">
        <v>3.5255312845373431E-3</v>
      </c>
      <c r="V1658" s="109">
        <v>4.0372166895534271E-3</v>
      </c>
      <c r="W1658" s="102">
        <v>5.9925048745328715E-3</v>
      </c>
      <c r="X1658" s="108">
        <v>2.1834101116627693E-4</v>
      </c>
      <c r="Y1658" s="109">
        <v>2.0924360778998979E-4</v>
      </c>
      <c r="Z1658" s="102">
        <v>8.6471916321847466E-4</v>
      </c>
      <c r="AA1658" s="108">
        <v>7.154895028560905E-3</v>
      </c>
      <c r="AB1658" s="109">
        <v>6.9426202010695395E-3</v>
      </c>
      <c r="AC1658" s="102">
        <v>1.115487859555155E-3</v>
      </c>
      <c r="AD1658" s="108">
        <v>1.2346227687091863E-3</v>
      </c>
      <c r="AE1658" s="109">
        <v>1.0859038942701218E-3</v>
      </c>
      <c r="AF1658" s="102">
        <v>6.9177599762251221E-5</v>
      </c>
      <c r="AG1658" s="108">
        <v>1.9999237531358812E-3</v>
      </c>
      <c r="AH1658" s="109">
        <v>2.0674395003407561E-3</v>
      </c>
      <c r="AI1658" s="102">
        <v>1.8799002100417728E-2</v>
      </c>
      <c r="AJ1658" s="108">
        <v>0</v>
      </c>
      <c r="AK1658" s="109">
        <v>0</v>
      </c>
      <c r="AL1658" s="104">
        <v>1.0187851254249199E-2</v>
      </c>
    </row>
    <row r="1659" spans="1:38" x14ac:dyDescent="0.25">
      <c r="A1659" s="71">
        <v>2016</v>
      </c>
      <c r="B1659" s="72">
        <v>14</v>
      </c>
      <c r="C1659" s="108">
        <v>4.7344216469627005</v>
      </c>
      <c r="D1659" s="109">
        <v>5.6132541065166643</v>
      </c>
      <c r="E1659" s="102">
        <v>0.48190348985726661</v>
      </c>
      <c r="F1659" s="108">
        <v>0.17547880608893895</v>
      </c>
      <c r="G1659" s="109">
        <v>0.17297546528572796</v>
      </c>
      <c r="H1659" s="102">
        <v>8.9453395740448138E-2</v>
      </c>
      <c r="I1659" s="108">
        <v>0.16969608886712712</v>
      </c>
      <c r="J1659" s="109">
        <v>0.23831783182505598</v>
      </c>
      <c r="K1659" s="102">
        <v>1.1878385568050278</v>
      </c>
      <c r="L1659" s="108">
        <v>7.0773201897386326E-3</v>
      </c>
      <c r="M1659" s="109">
        <v>9.4851062909511504E-3</v>
      </c>
      <c r="N1659" s="102">
        <v>1.9159808168187548E-2</v>
      </c>
      <c r="O1659" s="108">
        <v>9.8593121597354977E-3</v>
      </c>
      <c r="P1659" s="109">
        <v>1.3275679562268893E-2</v>
      </c>
      <c r="Q1659" s="102">
        <v>9.6407869467049864E-2</v>
      </c>
      <c r="R1659" s="108">
        <v>5.5646241664637931E-3</v>
      </c>
      <c r="S1659" s="109">
        <v>7.4912027289601646E-3</v>
      </c>
      <c r="T1659" s="102">
        <v>3.4059734075094516E-3</v>
      </c>
      <c r="U1659" s="108">
        <v>3.6886363080939305E-3</v>
      </c>
      <c r="V1659" s="109">
        <v>4.2502138375082139E-3</v>
      </c>
      <c r="W1659" s="102">
        <v>6.1591916965586437E-3</v>
      </c>
      <c r="X1659" s="108">
        <v>2.2641020076004153E-4</v>
      </c>
      <c r="Y1659" s="109">
        <v>2.1770031768088456E-4</v>
      </c>
      <c r="Z1659" s="102">
        <v>8.8877298093808696E-4</v>
      </c>
      <c r="AA1659" s="108">
        <v>7.3967556021705587E-3</v>
      </c>
      <c r="AB1659" s="109">
        <v>7.1896174604637129E-3</v>
      </c>
      <c r="AC1659" s="102">
        <v>1.1465161077783693E-3</v>
      </c>
      <c r="AD1659" s="108">
        <v>1.2806253610289189E-3</v>
      </c>
      <c r="AE1659" s="109">
        <v>1.1321183755546862E-3</v>
      </c>
      <c r="AF1659" s="102">
        <v>7.1101769831035164E-5</v>
      </c>
      <c r="AG1659" s="108">
        <v>2.0669690925345309E-3</v>
      </c>
      <c r="AH1659" s="109">
        <v>2.1388684637936618E-3</v>
      </c>
      <c r="AI1659" s="102">
        <v>1.9321919271853418E-2</v>
      </c>
      <c r="AJ1659" s="108">
        <v>0</v>
      </c>
      <c r="AK1659" s="109">
        <v>0</v>
      </c>
      <c r="AL1659" s="104">
        <v>1.02827411800668E-2</v>
      </c>
    </row>
    <row r="1660" spans="1:38" x14ac:dyDescent="0.25">
      <c r="A1660" s="71">
        <v>2016</v>
      </c>
      <c r="B1660" s="72">
        <v>15</v>
      </c>
      <c r="C1660" s="108">
        <v>5.334454042689921</v>
      </c>
      <c r="D1660" s="109">
        <v>6.7218360862185822</v>
      </c>
      <c r="E1660" s="102">
        <v>0.48862849502887468</v>
      </c>
      <c r="F1660" s="108">
        <v>0.19577458404232756</v>
      </c>
      <c r="G1660" s="109">
        <v>0.19943703228741511</v>
      </c>
      <c r="H1660" s="102">
        <v>9.2018374279176376E-2</v>
      </c>
      <c r="I1660" s="108">
        <v>0.19389498580279299</v>
      </c>
      <c r="J1660" s="109">
        <v>0.27250726258195374</v>
      </c>
      <c r="K1660" s="102">
        <v>1.2014249795288188</v>
      </c>
      <c r="L1660" s="108">
        <v>1.0651378023805082E-2</v>
      </c>
      <c r="M1660" s="109">
        <v>1.2721370980344931E-2</v>
      </c>
      <c r="N1660" s="102">
        <v>1.9185045269215276E-2</v>
      </c>
      <c r="O1660" s="108">
        <v>1.0198171357086982E-2</v>
      </c>
      <c r="P1660" s="109">
        <v>1.3983146242075632E-2</v>
      </c>
      <c r="Q1660" s="102">
        <v>9.9172355407273177E-2</v>
      </c>
      <c r="R1660" s="108">
        <v>5.7454132467062297E-3</v>
      </c>
      <c r="S1660" s="109">
        <v>7.7818291929150222E-3</v>
      </c>
      <c r="T1660" s="102">
        <v>3.4585523815886718E-3</v>
      </c>
      <c r="U1660" s="108">
        <v>4.022016175464542E-3</v>
      </c>
      <c r="V1660" s="109">
        <v>4.8037242410514762E-3</v>
      </c>
      <c r="W1660" s="102">
        <v>6.3358116755677851E-3</v>
      </c>
      <c r="X1660" s="108">
        <v>2.5170605389421215E-4</v>
      </c>
      <c r="Y1660" s="109">
        <v>2.4984653863075314E-4</v>
      </c>
      <c r="Z1660" s="102">
        <v>9.1425671686508022E-4</v>
      </c>
      <c r="AA1660" s="108">
        <v>8.2775439385166238E-3</v>
      </c>
      <c r="AB1660" s="109">
        <v>8.3144651449057489E-3</v>
      </c>
      <c r="AC1660" s="102">
        <v>1.1793926921743918E-3</v>
      </c>
      <c r="AD1660" s="108">
        <v>1.4239534257827829E-3</v>
      </c>
      <c r="AE1660" s="109">
        <v>1.2941163162306533E-3</v>
      </c>
      <c r="AF1660" s="102">
        <v>7.3140662520930513E-5</v>
      </c>
      <c r="AG1660" s="108">
        <v>2.3092681323140058E-3</v>
      </c>
      <c r="AH1660" s="109">
        <v>2.4747286413107361E-3</v>
      </c>
      <c r="AI1660" s="102">
        <v>1.9875981112438046E-2</v>
      </c>
      <c r="AJ1660" s="108">
        <v>0</v>
      </c>
      <c r="AK1660" s="109">
        <v>0</v>
      </c>
      <c r="AL1660" s="104">
        <v>1.36522204952223E-2</v>
      </c>
    </row>
    <row r="1661" spans="1:38" x14ac:dyDescent="0.25">
      <c r="A1661" s="71">
        <v>2016</v>
      </c>
      <c r="B1661" s="72">
        <v>16</v>
      </c>
      <c r="C1661" s="108">
        <v>5.4034865921309976</v>
      </c>
      <c r="D1661" s="109">
        <v>6.7984154342477643</v>
      </c>
      <c r="E1661" s="102">
        <v>0.49566233235279455</v>
      </c>
      <c r="F1661" s="108">
        <v>0.20298843826808183</v>
      </c>
      <c r="G1661" s="109">
        <v>0.20701620674331167</v>
      </c>
      <c r="H1661" s="102">
        <v>9.4701338497781298E-2</v>
      </c>
      <c r="I1661" s="108">
        <v>0.19831395038367247</v>
      </c>
      <c r="J1661" s="109">
        <v>0.27773915869143007</v>
      </c>
      <c r="K1661" s="102">
        <v>1.2156357002418108</v>
      </c>
      <c r="L1661" s="108">
        <v>1.0808342254228304E-2</v>
      </c>
      <c r="M1661" s="109">
        <v>1.2938413176812661E-2</v>
      </c>
      <c r="N1661" s="102">
        <v>1.9211464540939277E-2</v>
      </c>
      <c r="O1661" s="108">
        <v>1.0491754253447458E-2</v>
      </c>
      <c r="P1661" s="109">
        <v>1.4406444306172795E-2</v>
      </c>
      <c r="Q1661" s="102">
        <v>0.10206385426534376</v>
      </c>
      <c r="R1661" s="108">
        <v>5.9361015002433867E-3</v>
      </c>
      <c r="S1661" s="109">
        <v>8.0843372746834206E-3</v>
      </c>
      <c r="T1661" s="102">
        <v>3.5135513785710727E-3</v>
      </c>
      <c r="U1661" s="108">
        <v>4.2078970689677269E-3</v>
      </c>
      <c r="V1661" s="109">
        <v>5.0306465545561637E-3</v>
      </c>
      <c r="W1661" s="102">
        <v>6.5205319626564289E-3</v>
      </c>
      <c r="X1661" s="108">
        <v>2.6145470980946988E-4</v>
      </c>
      <c r="Y1661" s="109">
        <v>2.6005890188251146E-4</v>
      </c>
      <c r="Z1661" s="102">
        <v>9.4091422844892053E-4</v>
      </c>
      <c r="AA1661" s="108">
        <v>8.5728285916198375E-3</v>
      </c>
      <c r="AB1661" s="109">
        <v>8.6199963909696694E-3</v>
      </c>
      <c r="AC1661" s="102">
        <v>1.2137802039188315E-3</v>
      </c>
      <c r="AD1661" s="108">
        <v>1.4804141440097386E-3</v>
      </c>
      <c r="AE1661" s="109">
        <v>1.3518503720688347E-3</v>
      </c>
      <c r="AF1661" s="102">
        <v>7.5273200578351694E-5</v>
      </c>
      <c r="AG1661" s="108">
        <v>2.3896934926415057E-3</v>
      </c>
      <c r="AH1661" s="109">
        <v>2.559545610936559E-3</v>
      </c>
      <c r="AI1661" s="102">
        <v>2.0455484909258616E-2</v>
      </c>
      <c r="AJ1661" s="108">
        <v>0</v>
      </c>
      <c r="AK1661" s="109">
        <v>0</v>
      </c>
      <c r="AL1661" s="104">
        <v>1.3791964696618499E-2</v>
      </c>
    </row>
    <row r="1662" spans="1:38" x14ac:dyDescent="0.25">
      <c r="A1662" s="71">
        <v>2016</v>
      </c>
      <c r="B1662" s="72">
        <v>17</v>
      </c>
      <c r="C1662" s="108">
        <v>5.4706686235558113</v>
      </c>
      <c r="D1662" s="109">
        <v>6.8709216359066563</v>
      </c>
      <c r="E1662" s="102">
        <v>0.50298196337250944</v>
      </c>
      <c r="F1662" s="108">
        <v>0.21046239881272177</v>
      </c>
      <c r="G1662" s="109">
        <v>0.21474509098374947</v>
      </c>
      <c r="H1662" s="102">
        <v>9.7492942212688713E-2</v>
      </c>
      <c r="I1662" s="108">
        <v>0.20299023662955742</v>
      </c>
      <c r="J1662" s="109">
        <v>0.28320161437691366</v>
      </c>
      <c r="K1662" s="102">
        <v>1.2304208823732075</v>
      </c>
      <c r="L1662" s="108">
        <v>1.0974326208509551E-2</v>
      </c>
      <c r="M1662" s="109">
        <v>1.3164220023296043E-2</v>
      </c>
      <c r="N1662" s="102">
        <v>1.9238939160958261E-2</v>
      </c>
      <c r="O1662" s="108">
        <v>1.0793131849392486E-2</v>
      </c>
      <c r="P1662" s="109">
        <v>1.4832830655554437E-2</v>
      </c>
      <c r="Q1662" s="102">
        <v>0.10507242650385118</v>
      </c>
      <c r="R1662" s="108">
        <v>6.1374274235466977E-3</v>
      </c>
      <c r="S1662" s="109">
        <v>8.3989891498502008E-3</v>
      </c>
      <c r="T1662" s="102">
        <v>3.5707744020995053E-3</v>
      </c>
      <c r="U1662" s="108">
        <v>4.4049300605307502E-3</v>
      </c>
      <c r="V1662" s="109">
        <v>5.2599589691119395E-3</v>
      </c>
      <c r="W1662" s="102">
        <v>6.7127545769384029E-3</v>
      </c>
      <c r="X1662" s="108">
        <v>2.7160910568298544E-4</v>
      </c>
      <c r="Y1662" s="109">
        <v>2.7052748183809618E-4</v>
      </c>
      <c r="Z1662" s="102">
        <v>9.6865023877073511E-4</v>
      </c>
      <c r="AA1662" s="108">
        <v>8.8773163394177488E-3</v>
      </c>
      <c r="AB1662" s="109">
        <v>8.9313782287019534E-3</v>
      </c>
      <c r="AC1662" s="102">
        <v>1.2495609152978046E-3</v>
      </c>
      <c r="AD1662" s="108">
        <v>1.5387261861159586E-3</v>
      </c>
      <c r="AE1662" s="109">
        <v>1.411029030838006E-3</v>
      </c>
      <c r="AF1662" s="102">
        <v>7.7491978771274418E-5</v>
      </c>
      <c r="AG1662" s="108">
        <v>2.4734033320078642E-3</v>
      </c>
      <c r="AH1662" s="109">
        <v>2.6459515138634753E-3</v>
      </c>
      <c r="AI1662" s="102">
        <v>2.1058463773955715E-2</v>
      </c>
      <c r="AJ1662" s="108">
        <v>0</v>
      </c>
      <c r="AK1662" s="109">
        <v>0</v>
      </c>
      <c r="AL1662" s="104">
        <v>1.39375503627113E-2</v>
      </c>
    </row>
    <row r="1663" spans="1:38" x14ac:dyDescent="0.25">
      <c r="A1663" s="71">
        <v>2016</v>
      </c>
      <c r="B1663" s="72">
        <v>18</v>
      </c>
      <c r="C1663" s="108">
        <v>5.5411793758226739</v>
      </c>
      <c r="D1663" s="109">
        <v>6.9431761452807077</v>
      </c>
      <c r="E1663" s="102">
        <v>0.50982796705739353</v>
      </c>
      <c r="F1663" s="108">
        <v>0.21859709776638098</v>
      </c>
      <c r="G1663" s="109">
        <v>0.2228857239811988</v>
      </c>
      <c r="H1663" s="102">
        <v>0.10033595317731817</v>
      </c>
      <c r="I1663" s="108">
        <v>0.20792293667990291</v>
      </c>
      <c r="J1663" s="109">
        <v>0.28874244318219727</v>
      </c>
      <c r="K1663" s="102">
        <v>1.2446004436924674</v>
      </c>
      <c r="L1663" s="108">
        <v>1.1151530363855935E-2</v>
      </c>
      <c r="M1663" s="109">
        <v>1.3397854194216175E-2</v>
      </c>
      <c r="N1663" s="102">
        <v>1.9267087931498391E-2</v>
      </c>
      <c r="O1663" s="108">
        <v>1.1121878597517619E-2</v>
      </c>
      <c r="P1663" s="109">
        <v>1.5283029464948507E-2</v>
      </c>
      <c r="Q1663" s="102">
        <v>0.10813641755681955</v>
      </c>
      <c r="R1663" s="108">
        <v>6.3527254373961532E-3</v>
      </c>
      <c r="S1663" s="109">
        <v>8.7248389232366889E-3</v>
      </c>
      <c r="T1663" s="102">
        <v>3.6293924140046682E-3</v>
      </c>
      <c r="U1663" s="108">
        <v>4.6187537400282259E-3</v>
      </c>
      <c r="V1663" s="109">
        <v>5.5011685211624611E-3</v>
      </c>
      <c r="W1663" s="102">
        <v>6.9085117515409206E-3</v>
      </c>
      <c r="X1663" s="108">
        <v>2.8263779452243626E-4</v>
      </c>
      <c r="Y1663" s="109">
        <v>2.8153151786929677E-4</v>
      </c>
      <c r="Z1663" s="102">
        <v>9.9689704130082111E-4</v>
      </c>
      <c r="AA1663" s="108">
        <v>9.2089717011605027E-3</v>
      </c>
      <c r="AB1663" s="109">
        <v>9.2593611756060703E-3</v>
      </c>
      <c r="AC1663" s="102">
        <v>1.2859981740655296E-3</v>
      </c>
      <c r="AD1663" s="108">
        <v>1.602028061704099E-3</v>
      </c>
      <c r="AE1663" s="109">
        <v>1.4730308277760482E-3</v>
      </c>
      <c r="AF1663" s="102">
        <v>7.9751752070335183E-5</v>
      </c>
      <c r="AG1663" s="108">
        <v>2.5643247411185396E-3</v>
      </c>
      <c r="AH1663" s="109">
        <v>2.7369578145700416E-3</v>
      </c>
      <c r="AI1663" s="102">
        <v>2.1672566022642965E-2</v>
      </c>
      <c r="AJ1663" s="108">
        <v>0</v>
      </c>
      <c r="AK1663" s="109">
        <v>0</v>
      </c>
      <c r="AL1663" s="104">
        <v>1.4086013491022901E-2</v>
      </c>
    </row>
    <row r="1664" spans="1:38" x14ac:dyDescent="0.25">
      <c r="A1664" s="71">
        <v>2016</v>
      </c>
      <c r="B1664" s="72">
        <v>19</v>
      </c>
      <c r="C1664" s="108">
        <v>5.6212030823372974</v>
      </c>
      <c r="D1664" s="109">
        <v>7.023850861776836</v>
      </c>
      <c r="E1664" s="102">
        <v>0.51736241293192664</v>
      </c>
      <c r="F1664" s="108">
        <v>0.22711237148419772</v>
      </c>
      <c r="G1664" s="109">
        <v>0.23104745962597029</v>
      </c>
      <c r="H1664" s="102">
        <v>0.10320998616617225</v>
      </c>
      <c r="I1664" s="108">
        <v>0.21317086714611092</v>
      </c>
      <c r="J1664" s="109">
        <v>0.29447445500940927</v>
      </c>
      <c r="K1664" s="102">
        <v>1.2598225860676524</v>
      </c>
      <c r="L1664" s="108">
        <v>1.1337365392545689E-2</v>
      </c>
      <c r="M1664" s="109">
        <v>1.3632259517931766E-2</v>
      </c>
      <c r="N1664" s="102">
        <v>1.9295358357219031E-2</v>
      </c>
      <c r="O1664" s="108">
        <v>1.1463359115561185E-2</v>
      </c>
      <c r="P1664" s="109">
        <v>1.5725579183971047E-2</v>
      </c>
      <c r="Q1664" s="102">
        <v>0.1112339026505314</v>
      </c>
      <c r="R1664" s="108">
        <v>6.5776099680674429E-3</v>
      </c>
      <c r="S1664" s="109">
        <v>9.0514029100869347E-3</v>
      </c>
      <c r="T1664" s="102">
        <v>3.6883067205136632E-3</v>
      </c>
      <c r="U1664" s="108">
        <v>4.8475426704879844E-3</v>
      </c>
      <c r="V1664" s="109">
        <v>5.7221941516081062E-3</v>
      </c>
      <c r="W1664" s="102">
        <v>7.106388360613101E-3</v>
      </c>
      <c r="X1664" s="108">
        <v>2.9423641411782545E-4</v>
      </c>
      <c r="Y1664" s="109">
        <v>2.9258092440948946E-4</v>
      </c>
      <c r="Z1664" s="102">
        <v>1.0254513227287961E-3</v>
      </c>
      <c r="AA1664" s="108">
        <v>9.5539990741917886E-3</v>
      </c>
      <c r="AB1664" s="109">
        <v>9.5909088125375481E-3</v>
      </c>
      <c r="AC1664" s="102">
        <v>1.3228350478735151E-3</v>
      </c>
      <c r="AD1664" s="108">
        <v>1.6674222916549348E-3</v>
      </c>
      <c r="AE1664" s="109">
        <v>1.5355710160489869E-3</v>
      </c>
      <c r="AF1664" s="102">
        <v>8.2036137394991636E-5</v>
      </c>
      <c r="AG1664" s="108">
        <v>2.6601274874134295E-3</v>
      </c>
      <c r="AH1664" s="109">
        <v>2.8276375889200291E-3</v>
      </c>
      <c r="AI1664" s="102">
        <v>2.2293330202283603E-2</v>
      </c>
      <c r="AJ1664" s="108">
        <v>0</v>
      </c>
      <c r="AK1664" s="109">
        <v>0</v>
      </c>
      <c r="AL1664" s="104">
        <v>1.42348125104616E-2</v>
      </c>
    </row>
    <row r="1665" spans="1:38" x14ac:dyDescent="0.25">
      <c r="A1665" s="71">
        <v>2016</v>
      </c>
      <c r="B1665" s="72">
        <v>20</v>
      </c>
      <c r="C1665" s="108">
        <v>6.1973917804077159</v>
      </c>
      <c r="D1665" s="109">
        <v>8.0355870724448621</v>
      </c>
      <c r="E1665" s="102">
        <v>0.52475631311300586</v>
      </c>
      <c r="F1665" s="108">
        <v>0.25725006221593488</v>
      </c>
      <c r="G1665" s="109">
        <v>0.2657897646907828</v>
      </c>
      <c r="H1665" s="102">
        <v>0.10602982502660692</v>
      </c>
      <c r="I1665" s="108">
        <v>0.23514762848290974</v>
      </c>
      <c r="J1665" s="109">
        <v>0.32390081969238338</v>
      </c>
      <c r="K1665" s="102">
        <v>1.2747611559821879</v>
      </c>
      <c r="L1665" s="108">
        <v>1.7128391350848107E-2</v>
      </c>
      <c r="M1665" s="109">
        <v>1.830576946393302E-2</v>
      </c>
      <c r="N1665" s="102">
        <v>1.9323140972782583E-2</v>
      </c>
      <c r="O1665" s="108">
        <v>1.2876406944237057E-2</v>
      </c>
      <c r="P1665" s="109">
        <v>1.7664762310598943E-2</v>
      </c>
      <c r="Q1665" s="102">
        <v>0.1142731869256681</v>
      </c>
      <c r="R1665" s="108">
        <v>6.8118131674288485E-3</v>
      </c>
      <c r="S1665" s="109">
        <v>9.3743215715528846E-3</v>
      </c>
      <c r="T1665" s="102">
        <v>3.7461187918524344E-3</v>
      </c>
      <c r="U1665" s="108">
        <v>5.5358639975025643E-3</v>
      </c>
      <c r="V1665" s="109">
        <v>6.5695631940679853E-3</v>
      </c>
      <c r="W1665" s="102">
        <v>7.3005613809649181E-3</v>
      </c>
      <c r="X1665" s="108">
        <v>3.3510158701350484E-4</v>
      </c>
      <c r="Y1665" s="109">
        <v>3.3850038274679442E-4</v>
      </c>
      <c r="Z1665" s="102">
        <v>1.0534707625669483E-3</v>
      </c>
      <c r="AA1665" s="108">
        <v>1.0808007085066948E-2</v>
      </c>
      <c r="AB1665" s="109">
        <v>1.1030704824461607E-2</v>
      </c>
      <c r="AC1665" s="102">
        <v>1.3589785635763521E-3</v>
      </c>
      <c r="AD1665" s="108">
        <v>1.8887047861320095E-3</v>
      </c>
      <c r="AE1665" s="109">
        <v>1.770013745357437E-3</v>
      </c>
      <c r="AF1665" s="102">
        <v>8.4277577530509967E-5</v>
      </c>
      <c r="AG1665" s="108">
        <v>3.0345665557563704E-3</v>
      </c>
      <c r="AH1665" s="109">
        <v>3.2735788838898334E-3</v>
      </c>
      <c r="AI1665" s="102">
        <v>2.2902467034828393E-2</v>
      </c>
      <c r="AJ1665" s="108">
        <v>0</v>
      </c>
      <c r="AK1665" s="109">
        <v>0</v>
      </c>
      <c r="AL1665" s="104">
        <v>1.8929294260137099E-2</v>
      </c>
    </row>
    <row r="1666" spans="1:38" x14ac:dyDescent="0.25">
      <c r="A1666" s="71">
        <v>2016</v>
      </c>
      <c r="B1666" s="72">
        <v>21</v>
      </c>
      <c r="C1666" s="108">
        <v>6.2883201426270565</v>
      </c>
      <c r="D1666" s="109">
        <v>8.1185485049000885</v>
      </c>
      <c r="E1666" s="102">
        <v>0.53175587346769237</v>
      </c>
      <c r="F1666" s="108">
        <v>0.26706109232784214</v>
      </c>
      <c r="G1666" s="109">
        <v>0.27421966511886792</v>
      </c>
      <c r="H1666" s="102">
        <v>0.10870003503312793</v>
      </c>
      <c r="I1666" s="108">
        <v>0.24110261240560729</v>
      </c>
      <c r="J1666" s="109">
        <v>0.3296942764261202</v>
      </c>
      <c r="K1666" s="102">
        <v>1.2889014915290697</v>
      </c>
      <c r="L1666" s="108">
        <v>1.7420402903071355E-2</v>
      </c>
      <c r="M1666" s="109">
        <v>1.8594700180980566E-2</v>
      </c>
      <c r="N1666" s="102">
        <v>1.9349391896233827E-2</v>
      </c>
      <c r="O1666" s="108">
        <v>1.3265608913039106E-2</v>
      </c>
      <c r="P1666" s="109">
        <v>1.8099672184914543E-2</v>
      </c>
      <c r="Q1666" s="102">
        <v>0.1171507534217426</v>
      </c>
      <c r="R1666" s="108">
        <v>7.0500033529531814E-3</v>
      </c>
      <c r="S1666" s="109">
        <v>9.6797451653254981E-3</v>
      </c>
      <c r="T1666" s="102">
        <v>3.8008446352203198E-3</v>
      </c>
      <c r="U1666" s="108">
        <v>5.8014678216192841E-3</v>
      </c>
      <c r="V1666" s="109">
        <v>6.7755508884820084E-3</v>
      </c>
      <c r="W1666" s="102">
        <v>7.4844023554244288E-3</v>
      </c>
      <c r="X1666" s="108">
        <v>3.4855733719407013E-4</v>
      </c>
      <c r="Y1666" s="109">
        <v>3.499858607064746E-4</v>
      </c>
      <c r="Z1666" s="102">
        <v>1.080000833847168E-3</v>
      </c>
      <c r="AA1666" s="108">
        <v>1.1204329809163346E-2</v>
      </c>
      <c r="AB1666" s="109">
        <v>1.1375958071919979E-2</v>
      </c>
      <c r="AC1666" s="102">
        <v>1.3932011074414138E-3</v>
      </c>
      <c r="AD1666" s="108">
        <v>1.9636231823298542E-3</v>
      </c>
      <c r="AE1666" s="109">
        <v>1.8352256832496472E-3</v>
      </c>
      <c r="AF1666" s="102">
        <v>8.640024932607663E-5</v>
      </c>
      <c r="AG1666" s="108">
        <v>3.1459294771215684E-3</v>
      </c>
      <c r="AH1666" s="109">
        <v>3.3670840840118433E-3</v>
      </c>
      <c r="AI1666" s="102">
        <v>2.3479214134921919E-2</v>
      </c>
      <c r="AJ1666" s="108">
        <v>0</v>
      </c>
      <c r="AK1666" s="109">
        <v>0</v>
      </c>
      <c r="AL1666" s="104">
        <v>1.9110855519615201E-2</v>
      </c>
    </row>
    <row r="1667" spans="1:38" x14ac:dyDescent="0.25">
      <c r="A1667" s="71">
        <v>2016</v>
      </c>
      <c r="B1667" s="72">
        <v>22</v>
      </c>
      <c r="C1667" s="108">
        <v>6.3811012479192657</v>
      </c>
      <c r="D1667" s="109">
        <v>8.1934733526633039</v>
      </c>
      <c r="E1667" s="102">
        <v>0.53810298976725224</v>
      </c>
      <c r="F1667" s="108">
        <v>0.27729279448778854</v>
      </c>
      <c r="G1667" s="109">
        <v>0.28215612195437811</v>
      </c>
      <c r="H1667" s="102">
        <v>0.1111206182992646</v>
      </c>
      <c r="I1667" s="108">
        <v>0.24733566061482301</v>
      </c>
      <c r="J1667" s="109">
        <v>0.33523108838322307</v>
      </c>
      <c r="K1667" s="102">
        <v>1.3017236420867235</v>
      </c>
      <c r="L1667" s="108">
        <v>1.7726819082994935E-2</v>
      </c>
      <c r="M1667" s="109">
        <v>1.8869037315102748E-2</v>
      </c>
      <c r="N1667" s="102">
        <v>1.9373273727241565E-2</v>
      </c>
      <c r="O1667" s="108">
        <v>1.3669205357240781E-2</v>
      </c>
      <c r="P1667" s="109">
        <v>1.8502330565355805E-2</v>
      </c>
      <c r="Q1667" s="102">
        <v>0.11975954923023921</v>
      </c>
      <c r="R1667" s="108">
        <v>7.2975522061556001E-3</v>
      </c>
      <c r="S1667" s="109">
        <v>9.9663101853582573E-3</v>
      </c>
      <c r="T1667" s="102">
        <v>3.8504699915414458E-3</v>
      </c>
      <c r="U1667" s="108">
        <v>6.100420885208859E-3</v>
      </c>
      <c r="V1667" s="109">
        <v>6.9766556239565175E-3</v>
      </c>
      <c r="W1667" s="102">
        <v>7.6510735534336379E-3</v>
      </c>
      <c r="X1667" s="108">
        <v>3.6272767059983702E-4</v>
      </c>
      <c r="Y1667" s="109">
        <v>3.6092521875978232E-4</v>
      </c>
      <c r="Z1667" s="102">
        <v>1.1040510010771314E-3</v>
      </c>
      <c r="AA1667" s="108">
        <v>1.1612238671481699E-2</v>
      </c>
      <c r="AB1667" s="109">
        <v>1.1698097554124848E-2</v>
      </c>
      <c r="AC1667" s="102">
        <v>1.4242235743374264E-3</v>
      </c>
      <c r="AD1667" s="108">
        <v>2.0397861543887518E-3</v>
      </c>
      <c r="AE1667" s="109">
        <v>1.8952802124557477E-3</v>
      </c>
      <c r="AF1667" s="102">
        <v>8.8324055003242714E-5</v>
      </c>
      <c r="AG1667" s="108">
        <v>3.2637575886039134E-3</v>
      </c>
      <c r="AH1667" s="109">
        <v>3.4564028639203297E-3</v>
      </c>
      <c r="AI1667" s="102">
        <v>2.4002090010819831E-2</v>
      </c>
      <c r="AJ1667" s="108">
        <v>0</v>
      </c>
      <c r="AK1667" s="109">
        <v>0</v>
      </c>
      <c r="AL1667" s="104">
        <v>1.9274975068055599E-2</v>
      </c>
    </row>
    <row r="1668" spans="1:38" x14ac:dyDescent="0.25">
      <c r="A1668" s="71">
        <v>2016</v>
      </c>
      <c r="B1668" s="72">
        <v>23</v>
      </c>
      <c r="C1668" s="108">
        <v>6.4693945292161947</v>
      </c>
      <c r="D1668" s="109">
        <v>8.2503379423567402</v>
      </c>
      <c r="E1668" s="102">
        <v>0.54341684530249468</v>
      </c>
      <c r="F1668" s="108">
        <v>0.28742894547553027</v>
      </c>
      <c r="G1668" s="109">
        <v>0.28888631764370298</v>
      </c>
      <c r="H1668" s="102">
        <v>0.11314775339545005</v>
      </c>
      <c r="I1668" s="108">
        <v>0.25353667634393323</v>
      </c>
      <c r="J1668" s="109">
        <v>0.33997298328032438</v>
      </c>
      <c r="K1668" s="102">
        <v>1.3124606254002724</v>
      </c>
      <c r="L1668" s="108">
        <v>1.8031543383483971E-2</v>
      </c>
      <c r="M1668" s="109">
        <v>1.9103873640810291E-2</v>
      </c>
      <c r="N1668" s="102">
        <v>1.9393182224193759E-2</v>
      </c>
      <c r="O1668" s="108">
        <v>1.4072300116381865E-2</v>
      </c>
      <c r="P1668" s="109">
        <v>1.8852740851125233E-2</v>
      </c>
      <c r="Q1668" s="102">
        <v>0.12194441451562933</v>
      </c>
      <c r="R1668" s="108">
        <v>7.5416393079175527E-3</v>
      </c>
      <c r="S1668" s="109">
        <v>1.0206457635671113E-2</v>
      </c>
      <c r="T1668" s="102">
        <v>3.8920172155577485E-3</v>
      </c>
      <c r="U1668" s="108">
        <v>6.4498560433764529E-3</v>
      </c>
      <c r="V1668" s="109">
        <v>7.2325959274804289E-3</v>
      </c>
      <c r="W1668" s="102">
        <v>7.7906452849742991E-3</v>
      </c>
      <c r="X1668" s="108">
        <v>3.7696603095665007E-4</v>
      </c>
      <c r="Y1668" s="109">
        <v>3.7047327266089637E-4</v>
      </c>
      <c r="Z1668" s="102">
        <v>1.1241910850196336E-3</v>
      </c>
      <c r="AA1668" s="108">
        <v>1.2003103918170777E-2</v>
      </c>
      <c r="AB1668" s="109">
        <v>1.1951646405928903E-2</v>
      </c>
      <c r="AC1668" s="102">
        <v>1.450207723937366E-3</v>
      </c>
      <c r="AD1668" s="108">
        <v>2.1110066374760185E-3</v>
      </c>
      <c r="AE1668" s="109">
        <v>1.9401402267269796E-3</v>
      </c>
      <c r="AF1668" s="102">
        <v>8.9935317738498136E-5</v>
      </c>
      <c r="AG1668" s="108">
        <v>3.3838951099116371E-3</v>
      </c>
      <c r="AH1668" s="109">
        <v>3.5378954746770395E-3</v>
      </c>
      <c r="AI1668" s="102">
        <v>2.4439931912825456E-2</v>
      </c>
      <c r="AJ1668" s="108">
        <v>0</v>
      </c>
      <c r="AK1668" s="109">
        <v>0</v>
      </c>
      <c r="AL1668" s="104">
        <v>1.94118320154433E-2</v>
      </c>
    </row>
    <row r="1669" spans="1:38" x14ac:dyDescent="0.25">
      <c r="A1669" s="71">
        <v>2016</v>
      </c>
      <c r="B1669" s="72">
        <v>24</v>
      </c>
      <c r="C1669" s="108">
        <v>6.5533166070569635</v>
      </c>
      <c r="D1669" s="109">
        <v>8.2891543190802643</v>
      </c>
      <c r="E1669" s="102">
        <v>0.54743906414562282</v>
      </c>
      <c r="F1669" s="108">
        <v>0.29733759796032333</v>
      </c>
      <c r="G1669" s="109">
        <v>0.294166731902265</v>
      </c>
      <c r="H1669" s="102">
        <v>0.11468183402171436</v>
      </c>
      <c r="I1669" s="108">
        <v>0.25962445221799496</v>
      </c>
      <c r="J1669" s="109">
        <v>0.34380835351315731</v>
      </c>
      <c r="K1669" s="102">
        <v>1.3205837644450809</v>
      </c>
      <c r="L1669" s="108">
        <v>1.8330295360971454E-2</v>
      </c>
      <c r="M1669" s="109">
        <v>1.929072128677236E-2</v>
      </c>
      <c r="N1669" s="102">
        <v>1.9408279850046884E-2</v>
      </c>
      <c r="O1669" s="108">
        <v>1.4464213654496705E-2</v>
      </c>
      <c r="P1669" s="109">
        <v>1.9121076243843394E-2</v>
      </c>
      <c r="Q1669" s="102">
        <v>0.12359773578667149</v>
      </c>
      <c r="R1669" s="108">
        <v>7.7794509128605921E-3</v>
      </c>
      <c r="S1669" s="109">
        <v>1.0393441076121564E-2</v>
      </c>
      <c r="T1669" s="102">
        <v>3.9234616989987335E-3</v>
      </c>
      <c r="U1669" s="108">
        <v>6.8206389574306378E-3</v>
      </c>
      <c r="V1669" s="109">
        <v>7.4643513162887185E-3</v>
      </c>
      <c r="W1669" s="102">
        <v>7.8962687288571601E-3</v>
      </c>
      <c r="X1669" s="108">
        <v>3.9103906738215561E-4</v>
      </c>
      <c r="Y1669" s="109">
        <v>3.7817538167927978E-4</v>
      </c>
      <c r="Z1669" s="102">
        <v>1.1394346124398776E-3</v>
      </c>
      <c r="AA1669" s="108">
        <v>1.2377378261543283E-2</v>
      </c>
      <c r="AB1669" s="109">
        <v>1.214133666810978E-2</v>
      </c>
      <c r="AC1669" s="102">
        <v>1.4698698128752328E-3</v>
      </c>
      <c r="AD1669" s="108">
        <v>2.1779923216486796E-3</v>
      </c>
      <c r="AE1669" s="109">
        <v>1.9720439964411602E-3</v>
      </c>
      <c r="AF1669" s="102">
        <v>9.1154619574449513E-5</v>
      </c>
      <c r="AG1669" s="108">
        <v>3.5033981819148916E-3</v>
      </c>
      <c r="AH1669" s="109">
        <v>3.6047545715454325E-3</v>
      </c>
      <c r="AI1669" s="102">
        <v>2.4771264396546283E-2</v>
      </c>
      <c r="AJ1669" s="108">
        <v>0</v>
      </c>
      <c r="AK1669" s="109">
        <v>0</v>
      </c>
      <c r="AL1669" s="104">
        <v>1.9514876580013801E-2</v>
      </c>
    </row>
    <row r="1670" spans="1:38" x14ac:dyDescent="0.25">
      <c r="A1670" s="71">
        <v>2016</v>
      </c>
      <c r="B1670" s="72">
        <v>25</v>
      </c>
      <c r="C1670" s="108">
        <v>6.6763249562103724</v>
      </c>
      <c r="D1670" s="109">
        <v>8.3720304778528654</v>
      </c>
      <c r="E1670" s="102">
        <v>0.54980597443545198</v>
      </c>
      <c r="F1670" s="108">
        <v>0.30769517454233247</v>
      </c>
      <c r="G1670" s="109">
        <v>0.29871050337103894</v>
      </c>
      <c r="H1670" s="102">
        <v>0.1155837750736846</v>
      </c>
      <c r="I1670" s="108">
        <v>0.26591092481984735</v>
      </c>
      <c r="J1670" s="109">
        <v>0.34710259586134157</v>
      </c>
      <c r="K1670" s="102">
        <v>1.3253460245644646</v>
      </c>
      <c r="L1670" s="108">
        <v>1.8588218231218603E-2</v>
      </c>
      <c r="M1670" s="109">
        <v>1.9391983818281215E-2</v>
      </c>
      <c r="N1670" s="102">
        <v>1.9417177065056669E-2</v>
      </c>
      <c r="O1670" s="108">
        <v>1.4883588061471196E-2</v>
      </c>
      <c r="P1670" s="109">
        <v>1.9374409965837527E-2</v>
      </c>
      <c r="Q1670" s="102">
        <v>0.12456959738920884</v>
      </c>
      <c r="R1670" s="108">
        <v>7.9981108285640656E-3</v>
      </c>
      <c r="S1670" s="109">
        <v>1.0506386026854482E-2</v>
      </c>
      <c r="T1670" s="102">
        <v>3.9419738509684369E-3</v>
      </c>
      <c r="U1670" s="108">
        <v>7.0261055635111296E-3</v>
      </c>
      <c r="V1670" s="109">
        <v>7.5486921794864917E-3</v>
      </c>
      <c r="W1670" s="102">
        <v>7.9583622322279557E-3</v>
      </c>
      <c r="X1670" s="108">
        <v>4.0464209541450966E-4</v>
      </c>
      <c r="Y1670" s="109">
        <v>3.8389740248377245E-4</v>
      </c>
      <c r="Z1670" s="102">
        <v>1.148392942213959E-3</v>
      </c>
      <c r="AA1670" s="108">
        <v>1.2817202141733462E-2</v>
      </c>
      <c r="AB1670" s="109">
        <v>1.2337388092209398E-2</v>
      </c>
      <c r="AC1670" s="102">
        <v>1.4814276945353724E-3</v>
      </c>
      <c r="AD1670" s="108">
        <v>2.2630668261645185E-3</v>
      </c>
      <c r="AE1670" s="109">
        <v>2.008659605279065E-3</v>
      </c>
      <c r="AF1670" s="102">
        <v>9.1871442668475919E-5</v>
      </c>
      <c r="AG1670" s="108">
        <v>3.613113141954115E-3</v>
      </c>
      <c r="AH1670" s="109">
        <v>3.6512387276542101E-3</v>
      </c>
      <c r="AI1670" s="102">
        <v>2.4966044132915682E-2</v>
      </c>
      <c r="AJ1670" s="108">
        <v>0</v>
      </c>
      <c r="AK1670" s="109">
        <v>0</v>
      </c>
      <c r="AL1670" s="104">
        <v>1.9577087575067102E-2</v>
      </c>
    </row>
    <row r="1671" spans="1:38" x14ac:dyDescent="0.25">
      <c r="A1671" s="71">
        <v>2016</v>
      </c>
      <c r="B1671" s="72">
        <v>26</v>
      </c>
      <c r="C1671" s="108">
        <v>6.7598829100893223</v>
      </c>
      <c r="D1671" s="109">
        <v>8.3852817787795075</v>
      </c>
      <c r="E1671" s="102">
        <v>0.55022861353758956</v>
      </c>
      <c r="F1671" s="108">
        <v>0.31571074712785868</v>
      </c>
      <c r="G1671" s="109">
        <v>0.29942730888699831</v>
      </c>
      <c r="H1671" s="102">
        <v>0.11574498233449224</v>
      </c>
      <c r="I1671" s="108">
        <v>0.27063865405445048</v>
      </c>
      <c r="J1671" s="109">
        <v>0.34748482920605417</v>
      </c>
      <c r="K1671" s="102">
        <v>1.3262019652138952</v>
      </c>
      <c r="L1671" s="108">
        <v>1.8818335596170823E-2</v>
      </c>
      <c r="M1671" s="109">
        <v>1.9413347531874795E-2</v>
      </c>
      <c r="N1671" s="102">
        <v>1.9418760372838906E-2</v>
      </c>
      <c r="O1671" s="108">
        <v>1.5209639467391579E-2</v>
      </c>
      <c r="P1671" s="109">
        <v>1.9415678383688333E-2</v>
      </c>
      <c r="Q1671" s="102">
        <v>0.12474351225740236</v>
      </c>
      <c r="R1671" s="108">
        <v>8.1938518250922292E-3</v>
      </c>
      <c r="S1671" s="109">
        <v>1.053393523373782E-2</v>
      </c>
      <c r="T1671" s="102">
        <v>3.9452796899123654E-3</v>
      </c>
      <c r="U1671" s="108">
        <v>7.1705999481780714E-3</v>
      </c>
      <c r="V1671" s="109">
        <v>7.5273654245552281E-3</v>
      </c>
      <c r="W1671" s="102">
        <v>7.9694798122968147E-3</v>
      </c>
      <c r="X1671" s="108">
        <v>4.1521854329569909E-4</v>
      </c>
      <c r="Y1671" s="109">
        <v>3.8466467971081726E-4</v>
      </c>
      <c r="Z1671" s="102">
        <v>1.1499963690261531E-3</v>
      </c>
      <c r="AA1671" s="108">
        <v>1.316107578319708E-2</v>
      </c>
      <c r="AB1671" s="109">
        <v>1.2377184525042677E-2</v>
      </c>
      <c r="AC1671" s="102">
        <v>1.483496168079349E-3</v>
      </c>
      <c r="AD1671" s="108">
        <v>2.3311695035178291E-3</v>
      </c>
      <c r="AE1671" s="109">
        <v>2.0178342812902654E-3</v>
      </c>
      <c r="AF1671" s="102">
        <v>9.1999746546033906E-5</v>
      </c>
      <c r="AG1671" s="108">
        <v>3.6982953207985629E-3</v>
      </c>
      <c r="AH1671" s="109">
        <v>3.6558897074645781E-3</v>
      </c>
      <c r="AI1671" s="102">
        <v>2.5000952581315562E-2</v>
      </c>
      <c r="AJ1671" s="108">
        <v>0</v>
      </c>
      <c r="AK1671" s="109">
        <v>0</v>
      </c>
      <c r="AL1671" s="104">
        <v>1.95889116529183E-2</v>
      </c>
    </row>
    <row r="1672" spans="1:38" x14ac:dyDescent="0.25">
      <c r="A1672" s="71">
        <v>2016</v>
      </c>
      <c r="B1672" s="72">
        <v>27</v>
      </c>
      <c r="C1672" s="108">
        <v>6.831399422506891</v>
      </c>
      <c r="D1672" s="109">
        <v>8.3932426772535766</v>
      </c>
      <c r="E1672" s="102">
        <v>0.55021352386455391</v>
      </c>
      <c r="F1672" s="108">
        <v>0.32247528870686809</v>
      </c>
      <c r="G1672" s="109">
        <v>0.29962148823196083</v>
      </c>
      <c r="H1672" s="102">
        <v>0.11573971960035434</v>
      </c>
      <c r="I1672" s="108">
        <v>0.27461830220533318</v>
      </c>
      <c r="J1672" s="109">
        <v>0.34751707872480109</v>
      </c>
      <c r="K1672" s="102">
        <v>1.3261725638217154</v>
      </c>
      <c r="L1672" s="108">
        <v>1.9012102848290541E-2</v>
      </c>
      <c r="M1672" s="109">
        <v>1.9417025721166922E-2</v>
      </c>
      <c r="N1672" s="102">
        <v>1.9418697571955613E-2</v>
      </c>
      <c r="O1672" s="108">
        <v>1.5485309628473509E-2</v>
      </c>
      <c r="P1672" s="109">
        <v>1.9428226271571425E-2</v>
      </c>
      <c r="Q1672" s="102">
        <v>0.12473778541849882</v>
      </c>
      <c r="R1672" s="108">
        <v>8.3593746865895241E-3</v>
      </c>
      <c r="S1672" s="109">
        <v>1.0542754855477903E-2</v>
      </c>
      <c r="T1672" s="102">
        <v>3.9451645982748057E-3</v>
      </c>
      <c r="U1672" s="108">
        <v>7.2800937365300813E-3</v>
      </c>
      <c r="V1672" s="109">
        <v>7.489163517806801E-3</v>
      </c>
      <c r="W1672" s="102">
        <v>7.9691009728690906E-3</v>
      </c>
      <c r="X1672" s="108">
        <v>4.2408360654671418E-4</v>
      </c>
      <c r="Y1672" s="109">
        <v>3.8471235287814939E-4</v>
      </c>
      <c r="Z1672" s="102">
        <v>1.1499427224248814E-3</v>
      </c>
      <c r="AA1672" s="108">
        <v>1.3454542150057371E-2</v>
      </c>
      <c r="AB1672" s="109">
        <v>1.2396292001107112E-2</v>
      </c>
      <c r="AC1672" s="102">
        <v>1.4834265313983892E-3</v>
      </c>
      <c r="AD1672" s="108">
        <v>2.3897317304975968E-3</v>
      </c>
      <c r="AE1672" s="109">
        <v>2.0231476264969848E-3</v>
      </c>
      <c r="AF1672" s="102">
        <v>9.1995483392014502E-5</v>
      </c>
      <c r="AG1672" s="108">
        <v>3.7693251666883975E-3</v>
      </c>
      <c r="AH1672" s="109">
        <v>3.6544849583580227E-3</v>
      </c>
      <c r="AI1672" s="102">
        <v>2.4999761522725854E-2</v>
      </c>
      <c r="AJ1672" s="108">
        <v>0</v>
      </c>
      <c r="AK1672" s="109">
        <v>0</v>
      </c>
      <c r="AL1672" s="104">
        <v>1.9588913668109099E-2</v>
      </c>
    </row>
    <row r="1673" spans="1:38" x14ac:dyDescent="0.25">
      <c r="A1673" s="71">
        <v>2016</v>
      </c>
      <c r="B1673" s="72">
        <v>28</v>
      </c>
      <c r="C1673" s="108">
        <v>6.8873297818629506</v>
      </c>
      <c r="D1673" s="109">
        <v>8.4017356783774719</v>
      </c>
      <c r="E1673" s="102">
        <v>0.55020588416974681</v>
      </c>
      <c r="F1673" s="108">
        <v>0.32763309029307791</v>
      </c>
      <c r="G1673" s="109">
        <v>0.29983261657692084</v>
      </c>
      <c r="H1673" s="102">
        <v>0.11573627020280336</v>
      </c>
      <c r="I1673" s="108">
        <v>0.27763754810497687</v>
      </c>
      <c r="J1673" s="109">
        <v>0.34755577248607317</v>
      </c>
      <c r="K1673" s="102">
        <v>1.3261538712867262</v>
      </c>
      <c r="L1673" s="108">
        <v>1.9159151652433998E-2</v>
      </c>
      <c r="M1673" s="109">
        <v>1.9421167472592222E-2</v>
      </c>
      <c r="N1673" s="102">
        <v>1.9418684983627754E-2</v>
      </c>
      <c r="O1673" s="108">
        <v>1.5696148359485455E-2</v>
      </c>
      <c r="P1673" s="109">
        <v>1.9441618223009629E-2</v>
      </c>
      <c r="Q1673" s="102">
        <v>0.12473407611099531</v>
      </c>
      <c r="R1673" s="108">
        <v>8.486033676228695E-3</v>
      </c>
      <c r="S1673" s="109">
        <v>1.0552293388976518E-2</v>
      </c>
      <c r="T1673" s="102">
        <v>3.9450933688539996E-3</v>
      </c>
      <c r="U1673" s="108">
        <v>7.3466903149254732E-3</v>
      </c>
      <c r="V1673" s="109">
        <v>7.4490108907751722E-3</v>
      </c>
      <c r="W1673" s="102">
        <v>7.9688784463605705E-3</v>
      </c>
      <c r="X1673" s="108">
        <v>4.3075841475648306E-4</v>
      </c>
      <c r="Y1673" s="109">
        <v>3.8476857002788754E-4</v>
      </c>
      <c r="Z1673" s="102">
        <v>1.1499100130660468E-3</v>
      </c>
      <c r="AA1673" s="108">
        <v>1.3682599635407404E-2</v>
      </c>
      <c r="AB1673" s="109">
        <v>1.2416710103255917E-2</v>
      </c>
      <c r="AC1673" s="102">
        <v>1.483383282831621E-3</v>
      </c>
      <c r="AD1673" s="108">
        <v>2.4358566056031259E-3</v>
      </c>
      <c r="AE1673" s="109">
        <v>2.0288052723844486E-3</v>
      </c>
      <c r="AF1673" s="102">
        <v>9.1992775797816894E-5</v>
      </c>
      <c r="AG1673" s="108">
        <v>3.8222934775359904E-3</v>
      </c>
      <c r="AH1673" s="109">
        <v>3.6530330166853688E-3</v>
      </c>
      <c r="AI1673" s="102">
        <v>2.4999026982404055E-2</v>
      </c>
      <c r="AJ1673" s="108">
        <v>0</v>
      </c>
      <c r="AK1673" s="109">
        <v>0</v>
      </c>
      <c r="AL1673" s="104">
        <v>1.9588912516130201E-2</v>
      </c>
    </row>
    <row r="1674" spans="1:38" x14ac:dyDescent="0.25">
      <c r="A1674" s="71">
        <v>2016</v>
      </c>
      <c r="B1674" s="72">
        <v>29</v>
      </c>
      <c r="C1674" s="108">
        <v>6.9245735021990562</v>
      </c>
      <c r="D1674" s="109">
        <v>8.4106232696882763</v>
      </c>
      <c r="E1674" s="102">
        <v>0.55020042368083633</v>
      </c>
      <c r="F1674" s="108">
        <v>0.33087195083031029</v>
      </c>
      <c r="G1674" s="109">
        <v>0.30005067974211985</v>
      </c>
      <c r="H1674" s="102">
        <v>0.11573448800259503</v>
      </c>
      <c r="I1674" s="108">
        <v>0.27951038441256265</v>
      </c>
      <c r="J1674" s="109">
        <v>0.3475946050829371</v>
      </c>
      <c r="K1674" s="102">
        <v>1.3261428474748991</v>
      </c>
      <c r="L1674" s="108">
        <v>1.9250347333759778E-2</v>
      </c>
      <c r="M1674" s="109">
        <v>1.9425428365631124E-2</v>
      </c>
      <c r="N1674" s="102">
        <v>1.9418618115921531E-2</v>
      </c>
      <c r="O1674" s="108">
        <v>1.5829466445308919E-2</v>
      </c>
      <c r="P1674" s="109">
        <v>1.945548164839702E-2</v>
      </c>
      <c r="Q1674" s="102">
        <v>0.12473212917598743</v>
      </c>
      <c r="R1674" s="108">
        <v>8.5662218168148594E-3</v>
      </c>
      <c r="S1674" s="109">
        <v>1.0562216695451156E-2</v>
      </c>
      <c r="T1674" s="102">
        <v>3.9450591990305376E-3</v>
      </c>
      <c r="U1674" s="108">
        <v>7.3638422910839302E-3</v>
      </c>
      <c r="V1674" s="109">
        <v>7.4066561643690732E-3</v>
      </c>
      <c r="W1674" s="102">
        <v>7.9687590206224974E-3</v>
      </c>
      <c r="X1674" s="108">
        <v>4.3482798189644348E-4</v>
      </c>
      <c r="Y1674" s="109">
        <v>3.8482388664994542E-4</v>
      </c>
      <c r="Z1674" s="102">
        <v>1.14989244489395E-3</v>
      </c>
      <c r="AA1674" s="108">
        <v>1.3832277364882217E-2</v>
      </c>
      <c r="AB1674" s="109">
        <v>1.2438075361231088E-2</v>
      </c>
      <c r="AC1674" s="102">
        <v>1.4833615114496338E-3</v>
      </c>
      <c r="AD1674" s="108">
        <v>2.4669693090523569E-3</v>
      </c>
      <c r="AE1674" s="109">
        <v>2.0347332081905208E-3</v>
      </c>
      <c r="AF1674" s="102">
        <v>9.1991159958259251E-5</v>
      </c>
      <c r="AG1674" s="108">
        <v>3.8538264924084091E-3</v>
      </c>
      <c r="AH1674" s="109">
        <v>3.651464335539032E-3</v>
      </c>
      <c r="AI1674" s="102">
        <v>2.499864220620052E-2</v>
      </c>
      <c r="AJ1674" s="108">
        <v>0</v>
      </c>
      <c r="AK1674" s="109">
        <v>0</v>
      </c>
      <c r="AL1674" s="104">
        <v>1.9588912583477301E-2</v>
      </c>
    </row>
    <row r="1675" spans="1:38" x14ac:dyDescent="0.25">
      <c r="A1675" s="71">
        <v>2016</v>
      </c>
      <c r="B1675" s="72">
        <v>30</v>
      </c>
      <c r="C1675" s="108">
        <v>6.932445301101084</v>
      </c>
      <c r="D1675" s="109">
        <v>8.4197244110875911</v>
      </c>
      <c r="E1675" s="102">
        <v>0.55019755894771705</v>
      </c>
      <c r="F1675" s="108">
        <v>0.33111557788387019</v>
      </c>
      <c r="G1675" s="109">
        <v>0.30023543161931054</v>
      </c>
      <c r="H1675" s="102">
        <v>0.11573321886499401</v>
      </c>
      <c r="I1675" s="108">
        <v>0.2795953675831292</v>
      </c>
      <c r="J1675" s="109">
        <v>0.3476111066438467</v>
      </c>
      <c r="K1675" s="102">
        <v>1.3261407011001831</v>
      </c>
      <c r="L1675" s="108">
        <v>1.9254335748839571E-2</v>
      </c>
      <c r="M1675" s="109">
        <v>1.9428787017645863E-2</v>
      </c>
      <c r="N1675" s="102">
        <v>1.9418648882859331E-2</v>
      </c>
      <c r="O1675" s="108">
        <v>1.5841633005888919E-2</v>
      </c>
      <c r="P1675" s="109">
        <v>1.9461979311075284E-2</v>
      </c>
      <c r="Q1675" s="102">
        <v>0.12473087204558632</v>
      </c>
      <c r="R1675" s="108">
        <v>8.573787658140479E-3</v>
      </c>
      <c r="S1675" s="109">
        <v>1.0571157310064737E-2</v>
      </c>
      <c r="T1675" s="102">
        <v>3.9450341568304792E-3</v>
      </c>
      <c r="U1675" s="108">
        <v>7.3076760642501529E-3</v>
      </c>
      <c r="V1675" s="109">
        <v>7.3606863882573759E-3</v>
      </c>
      <c r="W1675" s="102">
        <v>7.9686672446421039E-3</v>
      </c>
      <c r="X1675" s="108">
        <v>4.3484925042147128E-4</v>
      </c>
      <c r="Y1675" s="109">
        <v>3.8477034641271437E-4</v>
      </c>
      <c r="Z1675" s="102">
        <v>1.1498789523180617E-3</v>
      </c>
      <c r="AA1675" s="108">
        <v>1.3858395453565455E-2</v>
      </c>
      <c r="AB1675" s="109">
        <v>1.2458852152581679E-2</v>
      </c>
      <c r="AC1675" s="102">
        <v>1.4833430297421656E-3</v>
      </c>
      <c r="AD1675" s="108">
        <v>2.4743171059089662E-3</v>
      </c>
      <c r="AE1675" s="109">
        <v>2.040625698677447E-3</v>
      </c>
      <c r="AF1675" s="102">
        <v>9.199023494580663E-5</v>
      </c>
      <c r="AG1675" s="108">
        <v>3.8521274583151375E-3</v>
      </c>
      <c r="AH1675" s="109">
        <v>3.6481531549824144E-3</v>
      </c>
      <c r="AI1675" s="102">
        <v>2.4998369374591382E-2</v>
      </c>
      <c r="AJ1675" s="108">
        <v>0</v>
      </c>
      <c r="AK1675" s="109">
        <v>0</v>
      </c>
      <c r="AL1675" s="104">
        <v>1.9588915224112501E-2</v>
      </c>
    </row>
    <row r="1676" spans="1:38" ht="13" x14ac:dyDescent="0.3">
      <c r="A1676" s="71">
        <v>2016</v>
      </c>
      <c r="B1676" s="72">
        <v>31</v>
      </c>
      <c r="C1676" s="108">
        <v>6.932445301101084</v>
      </c>
      <c r="D1676" s="109">
        <v>8.4197244110875911</v>
      </c>
      <c r="E1676" s="91">
        <v>0.55019755894771705</v>
      </c>
      <c r="F1676" s="108">
        <v>0.33111557788387019</v>
      </c>
      <c r="G1676" s="109">
        <v>0.30023543161931054</v>
      </c>
      <c r="H1676" s="91">
        <v>0.11573321886499401</v>
      </c>
      <c r="I1676" s="108">
        <v>0.2795953675831292</v>
      </c>
      <c r="J1676" s="109">
        <v>0.3476111066438467</v>
      </c>
      <c r="K1676" s="91">
        <v>1.3261407011001831</v>
      </c>
      <c r="L1676" s="108">
        <v>1.9254335748839571E-2</v>
      </c>
      <c r="M1676" s="109">
        <v>1.9428787017645863E-2</v>
      </c>
      <c r="N1676" s="91">
        <v>1.9418648882859331E-2</v>
      </c>
      <c r="O1676" s="108">
        <v>1.5841633005888919E-2</v>
      </c>
      <c r="P1676" s="109">
        <v>1.9461979311075284E-2</v>
      </c>
      <c r="Q1676" s="91">
        <v>0.12473087204558632</v>
      </c>
      <c r="R1676" s="108">
        <v>8.573787658140479E-3</v>
      </c>
      <c r="S1676" s="109">
        <v>1.0571157310064737E-2</v>
      </c>
      <c r="T1676" s="91">
        <v>3.9450341568304792E-3</v>
      </c>
      <c r="U1676" s="108">
        <v>7.3076760642501529E-3</v>
      </c>
      <c r="V1676" s="109">
        <v>7.3606863882573759E-3</v>
      </c>
      <c r="W1676" s="91">
        <v>7.9686672446421039E-3</v>
      </c>
      <c r="X1676" s="108">
        <v>4.3484925042147128E-4</v>
      </c>
      <c r="Y1676" s="109">
        <v>3.8477034641271437E-4</v>
      </c>
      <c r="Z1676" s="91">
        <v>1.1498789523180617E-3</v>
      </c>
      <c r="AA1676" s="108">
        <v>1.3858395453565455E-2</v>
      </c>
      <c r="AB1676" s="109">
        <v>1.2458852152581679E-2</v>
      </c>
      <c r="AC1676" s="91">
        <v>1.4833430297421656E-3</v>
      </c>
      <c r="AD1676" s="108">
        <v>2.4743171059089662E-3</v>
      </c>
      <c r="AE1676" s="109">
        <v>2.040625698677447E-3</v>
      </c>
      <c r="AF1676" s="91">
        <v>9.199023494580663E-5</v>
      </c>
      <c r="AG1676" s="108">
        <v>3.8521274583151375E-3</v>
      </c>
      <c r="AH1676" s="109">
        <v>3.6481531549824144E-3</v>
      </c>
      <c r="AI1676" s="91">
        <v>2.4998369374591382E-2</v>
      </c>
      <c r="AJ1676" s="108">
        <v>0</v>
      </c>
      <c r="AK1676" s="109">
        <v>0</v>
      </c>
      <c r="AL1676" s="104">
        <v>1.9588915224112501E-2</v>
      </c>
    </row>
    <row r="1677" spans="1:38" ht="13" x14ac:dyDescent="0.3">
      <c r="A1677" s="71">
        <v>2016</v>
      </c>
      <c r="B1677" s="72">
        <v>32</v>
      </c>
      <c r="C1677" s="108">
        <v>6.932445301101084</v>
      </c>
      <c r="D1677" s="109">
        <v>8.4197244110875911</v>
      </c>
      <c r="E1677" s="91">
        <v>0.55019755894771705</v>
      </c>
      <c r="F1677" s="108">
        <v>0.33111557788387019</v>
      </c>
      <c r="G1677" s="109">
        <v>0.30023543161931054</v>
      </c>
      <c r="H1677" s="91">
        <v>0.11573321886499401</v>
      </c>
      <c r="I1677" s="108">
        <v>0.2795953675831292</v>
      </c>
      <c r="J1677" s="109">
        <v>0.3476111066438467</v>
      </c>
      <c r="K1677" s="91">
        <v>1.3261407011001831</v>
      </c>
      <c r="L1677" s="108">
        <v>1.9254335748839571E-2</v>
      </c>
      <c r="M1677" s="109">
        <v>1.9428787017645863E-2</v>
      </c>
      <c r="N1677" s="91">
        <v>1.9418648882859331E-2</v>
      </c>
      <c r="O1677" s="108">
        <v>1.5841633005888919E-2</v>
      </c>
      <c r="P1677" s="109">
        <v>1.9461979311075284E-2</v>
      </c>
      <c r="Q1677" s="91">
        <v>0.12473087204558632</v>
      </c>
      <c r="R1677" s="108">
        <v>8.573787658140479E-3</v>
      </c>
      <c r="S1677" s="109">
        <v>1.0571157310064737E-2</v>
      </c>
      <c r="T1677" s="91">
        <v>3.9450341568304792E-3</v>
      </c>
      <c r="U1677" s="108">
        <v>7.3076760642501529E-3</v>
      </c>
      <c r="V1677" s="109">
        <v>7.3606863882573759E-3</v>
      </c>
      <c r="W1677" s="91">
        <v>7.9686672446421039E-3</v>
      </c>
      <c r="X1677" s="108">
        <v>4.3484925042147128E-4</v>
      </c>
      <c r="Y1677" s="109">
        <v>3.8477034641271437E-4</v>
      </c>
      <c r="Z1677" s="91">
        <v>1.1498789523180617E-3</v>
      </c>
      <c r="AA1677" s="108">
        <v>1.3858395453565455E-2</v>
      </c>
      <c r="AB1677" s="109">
        <v>1.2458852152581679E-2</v>
      </c>
      <c r="AC1677" s="91">
        <v>1.4833430297421656E-3</v>
      </c>
      <c r="AD1677" s="108">
        <v>2.4743171059089662E-3</v>
      </c>
      <c r="AE1677" s="109">
        <v>2.040625698677447E-3</v>
      </c>
      <c r="AF1677" s="91">
        <v>9.199023494580663E-5</v>
      </c>
      <c r="AG1677" s="108">
        <v>3.8521274583151375E-3</v>
      </c>
      <c r="AH1677" s="109">
        <v>3.6481531549824144E-3</v>
      </c>
      <c r="AI1677" s="91">
        <v>2.4998369374591382E-2</v>
      </c>
      <c r="AJ1677" s="108">
        <v>0</v>
      </c>
      <c r="AK1677" s="109">
        <v>0</v>
      </c>
      <c r="AL1677" s="104">
        <v>1.9588915224112501E-2</v>
      </c>
    </row>
    <row r="1678" spans="1:38" ht="13" x14ac:dyDescent="0.3">
      <c r="A1678" s="71">
        <v>2016</v>
      </c>
      <c r="B1678" s="72">
        <v>33</v>
      </c>
      <c r="C1678" s="108">
        <v>6.932445301101084</v>
      </c>
      <c r="D1678" s="109">
        <v>8.4197244110875911</v>
      </c>
      <c r="E1678" s="91">
        <v>0.55019755894771705</v>
      </c>
      <c r="F1678" s="108">
        <v>0.33111557788387019</v>
      </c>
      <c r="G1678" s="109">
        <v>0.30023543161931054</v>
      </c>
      <c r="H1678" s="91">
        <v>0.11573321886499401</v>
      </c>
      <c r="I1678" s="108">
        <v>0.2795953675831292</v>
      </c>
      <c r="J1678" s="109">
        <v>0.3476111066438467</v>
      </c>
      <c r="K1678" s="91">
        <v>1.3261407011001831</v>
      </c>
      <c r="L1678" s="108">
        <v>1.9254335748839571E-2</v>
      </c>
      <c r="M1678" s="109">
        <v>1.9428787017645863E-2</v>
      </c>
      <c r="N1678" s="91">
        <v>1.9418648882859331E-2</v>
      </c>
      <c r="O1678" s="108">
        <v>1.5841633005888919E-2</v>
      </c>
      <c r="P1678" s="109">
        <v>1.9461979311075284E-2</v>
      </c>
      <c r="Q1678" s="91">
        <v>0.12473087204558632</v>
      </c>
      <c r="R1678" s="108">
        <v>8.573787658140479E-3</v>
      </c>
      <c r="S1678" s="109">
        <v>1.0571157310064737E-2</v>
      </c>
      <c r="T1678" s="91">
        <v>3.9450341568304792E-3</v>
      </c>
      <c r="U1678" s="108">
        <v>7.3076760642501529E-3</v>
      </c>
      <c r="V1678" s="109">
        <v>7.3606863882573759E-3</v>
      </c>
      <c r="W1678" s="91">
        <v>7.9686672446421039E-3</v>
      </c>
      <c r="X1678" s="108">
        <v>4.3484925042147128E-4</v>
      </c>
      <c r="Y1678" s="109">
        <v>3.8477034641271437E-4</v>
      </c>
      <c r="Z1678" s="91">
        <v>1.1498789523180617E-3</v>
      </c>
      <c r="AA1678" s="108">
        <v>1.3858395453565455E-2</v>
      </c>
      <c r="AB1678" s="109">
        <v>1.2458852152581679E-2</v>
      </c>
      <c r="AC1678" s="91">
        <v>1.4833430297421656E-3</v>
      </c>
      <c r="AD1678" s="108">
        <v>2.4743171059089662E-3</v>
      </c>
      <c r="AE1678" s="109">
        <v>2.040625698677447E-3</v>
      </c>
      <c r="AF1678" s="91">
        <v>9.199023494580663E-5</v>
      </c>
      <c r="AG1678" s="108">
        <v>3.8521274583151375E-3</v>
      </c>
      <c r="AH1678" s="109">
        <v>3.6481531549824144E-3</v>
      </c>
      <c r="AI1678" s="91">
        <v>2.4998369374591382E-2</v>
      </c>
      <c r="AJ1678" s="108">
        <v>0</v>
      </c>
      <c r="AK1678" s="109">
        <v>0</v>
      </c>
      <c r="AL1678" s="104">
        <v>1.9588915224112501E-2</v>
      </c>
    </row>
    <row r="1679" spans="1:38" ht="13" x14ac:dyDescent="0.3">
      <c r="A1679" s="71">
        <v>2016</v>
      </c>
      <c r="B1679" s="72">
        <v>34</v>
      </c>
      <c r="C1679" s="108">
        <v>6.932445301101084</v>
      </c>
      <c r="D1679" s="109">
        <v>8.4197244110875911</v>
      </c>
      <c r="E1679" s="91">
        <v>0.55019755894771705</v>
      </c>
      <c r="F1679" s="108">
        <v>0.33111557788387019</v>
      </c>
      <c r="G1679" s="109">
        <v>0.30023543161931054</v>
      </c>
      <c r="H1679" s="91">
        <v>0.11573321886499401</v>
      </c>
      <c r="I1679" s="108">
        <v>0.2795953675831292</v>
      </c>
      <c r="J1679" s="109">
        <v>0.3476111066438467</v>
      </c>
      <c r="K1679" s="91">
        <v>1.3261407011001831</v>
      </c>
      <c r="L1679" s="108">
        <v>1.9254335748839571E-2</v>
      </c>
      <c r="M1679" s="109">
        <v>1.9428787017645863E-2</v>
      </c>
      <c r="N1679" s="91">
        <v>1.9418648882859331E-2</v>
      </c>
      <c r="O1679" s="108">
        <v>1.5841633005888919E-2</v>
      </c>
      <c r="P1679" s="109">
        <v>1.9461979311075284E-2</v>
      </c>
      <c r="Q1679" s="91">
        <v>0.12473087204558632</v>
      </c>
      <c r="R1679" s="108">
        <v>8.573787658140479E-3</v>
      </c>
      <c r="S1679" s="109">
        <v>1.0571157310064737E-2</v>
      </c>
      <c r="T1679" s="91">
        <v>3.9450341568304792E-3</v>
      </c>
      <c r="U1679" s="108">
        <v>7.3076760642501529E-3</v>
      </c>
      <c r="V1679" s="109">
        <v>7.3606863882573759E-3</v>
      </c>
      <c r="W1679" s="91">
        <v>7.9686672446421039E-3</v>
      </c>
      <c r="X1679" s="108">
        <v>4.3484925042147128E-4</v>
      </c>
      <c r="Y1679" s="109">
        <v>3.8477034641271437E-4</v>
      </c>
      <c r="Z1679" s="91">
        <v>1.1498789523180617E-3</v>
      </c>
      <c r="AA1679" s="108">
        <v>1.3858395453565455E-2</v>
      </c>
      <c r="AB1679" s="109">
        <v>1.2458852152581679E-2</v>
      </c>
      <c r="AC1679" s="91">
        <v>1.4833430297421656E-3</v>
      </c>
      <c r="AD1679" s="108">
        <v>2.4743171059089662E-3</v>
      </c>
      <c r="AE1679" s="109">
        <v>2.040625698677447E-3</v>
      </c>
      <c r="AF1679" s="91">
        <v>9.199023494580663E-5</v>
      </c>
      <c r="AG1679" s="108">
        <v>3.8521274583151375E-3</v>
      </c>
      <c r="AH1679" s="109">
        <v>3.6481531549824144E-3</v>
      </c>
      <c r="AI1679" s="91">
        <v>2.4998369374591382E-2</v>
      </c>
      <c r="AJ1679" s="108">
        <v>0</v>
      </c>
      <c r="AK1679" s="109">
        <v>0</v>
      </c>
      <c r="AL1679" s="104">
        <v>1.9588915224112501E-2</v>
      </c>
    </row>
    <row r="1680" spans="1:38" ht="13" x14ac:dyDescent="0.3">
      <c r="A1680" s="71">
        <v>2016</v>
      </c>
      <c r="B1680" s="72">
        <v>35</v>
      </c>
      <c r="C1680" s="108">
        <v>6.932445301101084</v>
      </c>
      <c r="D1680" s="109">
        <v>8.4197244110875911</v>
      </c>
      <c r="E1680" s="91">
        <v>0.55019755894771705</v>
      </c>
      <c r="F1680" s="108">
        <v>0.33111557788387019</v>
      </c>
      <c r="G1680" s="109">
        <v>0.30023543161931054</v>
      </c>
      <c r="H1680" s="91">
        <v>0.11573321886499401</v>
      </c>
      <c r="I1680" s="108">
        <v>0.2795953675831292</v>
      </c>
      <c r="J1680" s="109">
        <v>0.3476111066438467</v>
      </c>
      <c r="K1680" s="91">
        <v>1.3261407011001831</v>
      </c>
      <c r="L1680" s="108">
        <v>1.9254335748839571E-2</v>
      </c>
      <c r="M1680" s="109">
        <v>1.9428787017645863E-2</v>
      </c>
      <c r="N1680" s="91">
        <v>1.9418648882859331E-2</v>
      </c>
      <c r="O1680" s="108">
        <v>1.5841633005888919E-2</v>
      </c>
      <c r="P1680" s="109">
        <v>1.9461979311075284E-2</v>
      </c>
      <c r="Q1680" s="91">
        <v>0.12473087204558632</v>
      </c>
      <c r="R1680" s="108">
        <v>8.573787658140479E-3</v>
      </c>
      <c r="S1680" s="109">
        <v>1.0571157310064737E-2</v>
      </c>
      <c r="T1680" s="91">
        <v>3.9450341568304792E-3</v>
      </c>
      <c r="U1680" s="108">
        <v>7.3076760642501529E-3</v>
      </c>
      <c r="V1680" s="109">
        <v>7.3606863882573759E-3</v>
      </c>
      <c r="W1680" s="91">
        <v>7.9686672446421039E-3</v>
      </c>
      <c r="X1680" s="108">
        <v>4.3484925042147128E-4</v>
      </c>
      <c r="Y1680" s="109">
        <v>3.8477034641271437E-4</v>
      </c>
      <c r="Z1680" s="91">
        <v>1.1498789523180617E-3</v>
      </c>
      <c r="AA1680" s="108">
        <v>1.3858395453565455E-2</v>
      </c>
      <c r="AB1680" s="109">
        <v>1.2458852152581679E-2</v>
      </c>
      <c r="AC1680" s="91">
        <v>1.4833430297421656E-3</v>
      </c>
      <c r="AD1680" s="108">
        <v>2.4743171059089662E-3</v>
      </c>
      <c r="AE1680" s="109">
        <v>2.040625698677447E-3</v>
      </c>
      <c r="AF1680" s="91">
        <v>9.199023494580663E-5</v>
      </c>
      <c r="AG1680" s="108">
        <v>3.8521274583151375E-3</v>
      </c>
      <c r="AH1680" s="109">
        <v>3.6481531549824144E-3</v>
      </c>
      <c r="AI1680" s="91">
        <v>2.4998369374591382E-2</v>
      </c>
      <c r="AJ1680" s="108">
        <v>0</v>
      </c>
      <c r="AK1680" s="109">
        <v>0</v>
      </c>
      <c r="AL1680" s="104">
        <v>1.9588915224112501E-2</v>
      </c>
    </row>
    <row r="1681" spans="1:38" ht="13" x14ac:dyDescent="0.3">
      <c r="A1681" s="71">
        <v>2016</v>
      </c>
      <c r="B1681" s="72">
        <v>36</v>
      </c>
      <c r="C1681" s="108">
        <v>6.932445301101084</v>
      </c>
      <c r="D1681" s="109">
        <v>8.4197244110875911</v>
      </c>
      <c r="E1681" s="91">
        <v>0.55019755894771705</v>
      </c>
      <c r="F1681" s="108">
        <v>0.33111557788387019</v>
      </c>
      <c r="G1681" s="109">
        <v>0.30023543161931054</v>
      </c>
      <c r="H1681" s="91">
        <v>0.11573321886499401</v>
      </c>
      <c r="I1681" s="108">
        <v>0.2795953675831292</v>
      </c>
      <c r="J1681" s="109">
        <v>0.3476111066438467</v>
      </c>
      <c r="K1681" s="91">
        <v>1.3261407011001831</v>
      </c>
      <c r="L1681" s="108">
        <v>1.9254335748839571E-2</v>
      </c>
      <c r="M1681" s="109">
        <v>1.9428787017645863E-2</v>
      </c>
      <c r="N1681" s="91">
        <v>1.9418648882859331E-2</v>
      </c>
      <c r="O1681" s="108">
        <v>1.5841633005888919E-2</v>
      </c>
      <c r="P1681" s="109">
        <v>1.9461979311075284E-2</v>
      </c>
      <c r="Q1681" s="91">
        <v>0.12473087204558632</v>
      </c>
      <c r="R1681" s="108">
        <v>8.573787658140479E-3</v>
      </c>
      <c r="S1681" s="109">
        <v>1.0571157310064737E-2</v>
      </c>
      <c r="T1681" s="91">
        <v>3.9450341568304792E-3</v>
      </c>
      <c r="U1681" s="108">
        <v>7.3076760642501529E-3</v>
      </c>
      <c r="V1681" s="109">
        <v>7.3606863882573759E-3</v>
      </c>
      <c r="W1681" s="91">
        <v>7.9686672446421039E-3</v>
      </c>
      <c r="X1681" s="108">
        <v>4.3484925042147128E-4</v>
      </c>
      <c r="Y1681" s="109">
        <v>3.8477034641271437E-4</v>
      </c>
      <c r="Z1681" s="91">
        <v>1.1498789523180617E-3</v>
      </c>
      <c r="AA1681" s="108">
        <v>1.3858395453565455E-2</v>
      </c>
      <c r="AB1681" s="109">
        <v>1.2458852152581679E-2</v>
      </c>
      <c r="AC1681" s="91">
        <v>1.4833430297421656E-3</v>
      </c>
      <c r="AD1681" s="108">
        <v>2.4743171059089662E-3</v>
      </c>
      <c r="AE1681" s="109">
        <v>2.040625698677447E-3</v>
      </c>
      <c r="AF1681" s="91">
        <v>9.199023494580663E-5</v>
      </c>
      <c r="AG1681" s="108">
        <v>3.8521274583151375E-3</v>
      </c>
      <c r="AH1681" s="109">
        <v>3.6481531549824144E-3</v>
      </c>
      <c r="AI1681" s="91">
        <v>2.4998369374591382E-2</v>
      </c>
      <c r="AJ1681" s="108">
        <v>0</v>
      </c>
      <c r="AK1681" s="109">
        <v>0</v>
      </c>
      <c r="AL1681" s="104">
        <v>1.9588915224112501E-2</v>
      </c>
    </row>
    <row r="1682" spans="1:38" ht="13" x14ac:dyDescent="0.3">
      <c r="A1682" s="71">
        <v>2016</v>
      </c>
      <c r="B1682" s="72">
        <v>37</v>
      </c>
      <c r="C1682" s="108">
        <v>6.932445301101084</v>
      </c>
      <c r="D1682" s="109">
        <v>8.4197244110875911</v>
      </c>
      <c r="E1682" s="91">
        <v>0.55019755894771705</v>
      </c>
      <c r="F1682" s="108">
        <v>0.33111557788387019</v>
      </c>
      <c r="G1682" s="109">
        <v>0.30023543161931054</v>
      </c>
      <c r="H1682" s="91">
        <v>0.11573321886499401</v>
      </c>
      <c r="I1682" s="108">
        <v>0.2795953675831292</v>
      </c>
      <c r="J1682" s="109">
        <v>0.3476111066438467</v>
      </c>
      <c r="K1682" s="91">
        <v>1.3261407011001831</v>
      </c>
      <c r="L1682" s="108">
        <v>1.9254335748839571E-2</v>
      </c>
      <c r="M1682" s="109">
        <v>1.9428787017645863E-2</v>
      </c>
      <c r="N1682" s="91">
        <v>1.9418648882859331E-2</v>
      </c>
      <c r="O1682" s="108">
        <v>1.5841633005888919E-2</v>
      </c>
      <c r="P1682" s="109">
        <v>1.9461979311075284E-2</v>
      </c>
      <c r="Q1682" s="91">
        <v>0.12473087204558632</v>
      </c>
      <c r="R1682" s="108">
        <v>8.573787658140479E-3</v>
      </c>
      <c r="S1682" s="109">
        <v>1.0571157310064737E-2</v>
      </c>
      <c r="T1682" s="91">
        <v>3.9450341568304792E-3</v>
      </c>
      <c r="U1682" s="108">
        <v>7.3076760642501529E-3</v>
      </c>
      <c r="V1682" s="109">
        <v>7.3606863882573759E-3</v>
      </c>
      <c r="W1682" s="91">
        <v>7.9686672446421039E-3</v>
      </c>
      <c r="X1682" s="108">
        <v>4.3484925042147128E-4</v>
      </c>
      <c r="Y1682" s="109">
        <v>3.8477034641271437E-4</v>
      </c>
      <c r="Z1682" s="91">
        <v>1.1498789523180617E-3</v>
      </c>
      <c r="AA1682" s="108">
        <v>1.3858395453565455E-2</v>
      </c>
      <c r="AB1682" s="109">
        <v>1.2458852152581679E-2</v>
      </c>
      <c r="AC1682" s="91">
        <v>1.4833430297421656E-3</v>
      </c>
      <c r="AD1682" s="108">
        <v>2.4743171059089662E-3</v>
      </c>
      <c r="AE1682" s="109">
        <v>2.040625698677447E-3</v>
      </c>
      <c r="AF1682" s="91">
        <v>9.199023494580663E-5</v>
      </c>
      <c r="AG1682" s="108">
        <v>3.8521274583151375E-3</v>
      </c>
      <c r="AH1682" s="109">
        <v>3.6481531549824144E-3</v>
      </c>
      <c r="AI1682" s="91">
        <v>2.4998369374591382E-2</v>
      </c>
      <c r="AJ1682" s="108">
        <v>0</v>
      </c>
      <c r="AK1682" s="109">
        <v>0</v>
      </c>
      <c r="AL1682" s="104">
        <v>1.9588915224112501E-2</v>
      </c>
    </row>
    <row r="1683" spans="1:38" ht="13" x14ac:dyDescent="0.3">
      <c r="A1683" s="71">
        <v>2016</v>
      </c>
      <c r="B1683" s="72">
        <v>38</v>
      </c>
      <c r="C1683" s="108">
        <v>6.932445301101084</v>
      </c>
      <c r="D1683" s="109">
        <v>8.4197244110875911</v>
      </c>
      <c r="E1683" s="91">
        <v>0.55019755894771705</v>
      </c>
      <c r="F1683" s="108">
        <v>0.33111557788387019</v>
      </c>
      <c r="G1683" s="109">
        <v>0.30023543161931054</v>
      </c>
      <c r="H1683" s="91">
        <v>0.11573321886499401</v>
      </c>
      <c r="I1683" s="108">
        <v>0.2795953675831292</v>
      </c>
      <c r="J1683" s="109">
        <v>0.3476111066438467</v>
      </c>
      <c r="K1683" s="91">
        <v>1.3261407011001831</v>
      </c>
      <c r="L1683" s="108">
        <v>1.9254335748839571E-2</v>
      </c>
      <c r="M1683" s="109">
        <v>1.9428787017645863E-2</v>
      </c>
      <c r="N1683" s="91">
        <v>1.9418648882859331E-2</v>
      </c>
      <c r="O1683" s="108">
        <v>1.5841633005888919E-2</v>
      </c>
      <c r="P1683" s="109">
        <v>1.9461979311075284E-2</v>
      </c>
      <c r="Q1683" s="91">
        <v>0.12473087204558632</v>
      </c>
      <c r="R1683" s="108">
        <v>8.573787658140479E-3</v>
      </c>
      <c r="S1683" s="109">
        <v>1.0571157310064737E-2</v>
      </c>
      <c r="T1683" s="91">
        <v>3.9450341568304792E-3</v>
      </c>
      <c r="U1683" s="108">
        <v>7.3076760642501529E-3</v>
      </c>
      <c r="V1683" s="109">
        <v>7.3606863882573759E-3</v>
      </c>
      <c r="W1683" s="91">
        <v>7.9686672446421039E-3</v>
      </c>
      <c r="X1683" s="108">
        <v>4.3484925042147128E-4</v>
      </c>
      <c r="Y1683" s="109">
        <v>3.8477034641271437E-4</v>
      </c>
      <c r="Z1683" s="91">
        <v>1.1498789523180617E-3</v>
      </c>
      <c r="AA1683" s="108">
        <v>1.3858395453565455E-2</v>
      </c>
      <c r="AB1683" s="109">
        <v>1.2458852152581679E-2</v>
      </c>
      <c r="AC1683" s="91">
        <v>1.4833430297421656E-3</v>
      </c>
      <c r="AD1683" s="108">
        <v>2.4743171059089662E-3</v>
      </c>
      <c r="AE1683" s="109">
        <v>2.040625698677447E-3</v>
      </c>
      <c r="AF1683" s="91">
        <v>9.199023494580663E-5</v>
      </c>
      <c r="AG1683" s="108">
        <v>3.8521274583151375E-3</v>
      </c>
      <c r="AH1683" s="109">
        <v>3.6481531549824144E-3</v>
      </c>
      <c r="AI1683" s="91">
        <v>2.4998369374591382E-2</v>
      </c>
      <c r="AJ1683" s="108">
        <v>0</v>
      </c>
      <c r="AK1683" s="109">
        <v>0</v>
      </c>
      <c r="AL1683" s="104">
        <v>1.9588915224112501E-2</v>
      </c>
    </row>
    <row r="1684" spans="1:38" ht="13.5" thickBot="1" x14ac:dyDescent="0.35">
      <c r="A1684" s="73">
        <v>2016</v>
      </c>
      <c r="B1684" s="74">
        <v>39</v>
      </c>
      <c r="C1684" s="110">
        <v>6.932445301101084</v>
      </c>
      <c r="D1684" s="111">
        <v>8.4197244110875911</v>
      </c>
      <c r="E1684" s="98">
        <v>0.55019755894771705</v>
      </c>
      <c r="F1684" s="110">
        <v>0.33111557788387019</v>
      </c>
      <c r="G1684" s="111">
        <v>0.30023543161931054</v>
      </c>
      <c r="H1684" s="98">
        <v>0.11573321886499401</v>
      </c>
      <c r="I1684" s="110">
        <v>0.2795953675831292</v>
      </c>
      <c r="J1684" s="111">
        <v>0.3476111066438467</v>
      </c>
      <c r="K1684" s="98">
        <v>1.3261407011001831</v>
      </c>
      <c r="L1684" s="110">
        <v>1.9254335748839571E-2</v>
      </c>
      <c r="M1684" s="111">
        <v>1.9428787017645863E-2</v>
      </c>
      <c r="N1684" s="98">
        <v>1.9418648882859331E-2</v>
      </c>
      <c r="O1684" s="110">
        <v>1.5841633005888919E-2</v>
      </c>
      <c r="P1684" s="111">
        <v>1.9461979311075284E-2</v>
      </c>
      <c r="Q1684" s="98">
        <v>0.12473087204558632</v>
      </c>
      <c r="R1684" s="110">
        <v>8.573787658140479E-3</v>
      </c>
      <c r="S1684" s="111">
        <v>1.0571157310064737E-2</v>
      </c>
      <c r="T1684" s="98">
        <v>3.9450341568304792E-3</v>
      </c>
      <c r="U1684" s="110">
        <v>7.3076760642501529E-3</v>
      </c>
      <c r="V1684" s="111">
        <v>7.3606863882573759E-3</v>
      </c>
      <c r="W1684" s="98">
        <v>7.9686672446421039E-3</v>
      </c>
      <c r="X1684" s="110">
        <v>4.3484925042147128E-4</v>
      </c>
      <c r="Y1684" s="111">
        <v>3.8477034641271437E-4</v>
      </c>
      <c r="Z1684" s="98">
        <v>1.1498789523180617E-3</v>
      </c>
      <c r="AA1684" s="110">
        <v>1.3858395453565455E-2</v>
      </c>
      <c r="AB1684" s="111">
        <v>1.2458852152581679E-2</v>
      </c>
      <c r="AC1684" s="98">
        <v>1.4833430297421656E-3</v>
      </c>
      <c r="AD1684" s="110">
        <v>2.4743171059089662E-3</v>
      </c>
      <c r="AE1684" s="111">
        <v>2.040625698677447E-3</v>
      </c>
      <c r="AF1684" s="98">
        <v>9.199023494580663E-5</v>
      </c>
      <c r="AG1684" s="110">
        <v>3.8521274583151375E-3</v>
      </c>
      <c r="AH1684" s="111">
        <v>3.6481531549824144E-3</v>
      </c>
      <c r="AI1684" s="98">
        <v>2.4998369374591382E-2</v>
      </c>
      <c r="AJ1684" s="110">
        <v>0</v>
      </c>
      <c r="AK1684" s="111">
        <v>0</v>
      </c>
      <c r="AL1684" s="105">
        <v>1.9588915224112501E-2</v>
      </c>
    </row>
    <row r="1685" spans="1:38" x14ac:dyDescent="0.25">
      <c r="A1685" s="69">
        <v>2017</v>
      </c>
      <c r="B1685" s="70">
        <v>0</v>
      </c>
      <c r="C1685" s="106">
        <v>1.0620692062762267</v>
      </c>
      <c r="D1685" s="107">
        <v>1.5272599238274946</v>
      </c>
      <c r="E1685" s="101">
        <v>0.36632871917684151</v>
      </c>
      <c r="F1685" s="106">
        <v>4.2616911556040873E-2</v>
      </c>
      <c r="G1685" s="107">
        <v>4.5012941196901829E-2</v>
      </c>
      <c r="H1685" s="101">
        <v>6.1694968648510845E-2</v>
      </c>
      <c r="I1685" s="106">
        <v>4.8883344440175426E-2</v>
      </c>
      <c r="J1685" s="107">
        <v>9.1023637363754031E-2</v>
      </c>
      <c r="K1685" s="101">
        <v>0.75947801368318324</v>
      </c>
      <c r="L1685" s="106">
        <v>2.6046318505642974E-3</v>
      </c>
      <c r="M1685" s="107">
        <v>3.4508110563591749E-3</v>
      </c>
      <c r="N1685" s="101">
        <v>1.3848509055143159E-2</v>
      </c>
      <c r="O1685" s="106">
        <v>6.241361618597569E-3</v>
      </c>
      <c r="P1685" s="107">
        <v>9.9493863144975575E-3</v>
      </c>
      <c r="Q1685" s="101">
        <v>6.6491398258353804E-2</v>
      </c>
      <c r="R1685" s="106">
        <v>4.0689099780817847E-3</v>
      </c>
      <c r="S1685" s="107">
        <v>5.1687231615551374E-3</v>
      </c>
      <c r="T1685" s="101">
        <v>2.9667617446806974E-3</v>
      </c>
      <c r="U1685" s="106">
        <v>8.1077321514850653E-4</v>
      </c>
      <c r="V1685" s="107">
        <v>8.6110007341191051E-4</v>
      </c>
      <c r="W1685" s="101">
        <v>4.2479300190895724E-3</v>
      </c>
      <c r="X1685" s="106">
        <v>5.3939692638348464E-5</v>
      </c>
      <c r="Y1685" s="107">
        <v>5.5807062910961721E-5</v>
      </c>
      <c r="Z1685" s="101">
        <v>6.1297657460596469E-4</v>
      </c>
      <c r="AA1685" s="106">
        <v>1.8089514239449558E-3</v>
      </c>
      <c r="AB1685" s="107">
        <v>1.9152610162068754E-3</v>
      </c>
      <c r="AC1685" s="101">
        <v>7.9073992626336163E-4</v>
      </c>
      <c r="AD1685" s="106">
        <v>3.301182937136476E-4</v>
      </c>
      <c r="AE1685" s="107">
        <v>3.2480525620513377E-4</v>
      </c>
      <c r="AF1685" s="101">
        <v>4.903816679714735E-5</v>
      </c>
      <c r="AG1685" s="106">
        <v>4.8342812445088785E-4</v>
      </c>
      <c r="AH1685" s="107">
        <v>5.2499635204127635E-4</v>
      </c>
      <c r="AI1685" s="101">
        <v>1.3326118319745967E-2</v>
      </c>
      <c r="AJ1685" s="106">
        <v>0</v>
      </c>
      <c r="AK1685" s="107">
        <v>0</v>
      </c>
      <c r="AL1685" s="103">
        <v>4.0931502845467102E-3</v>
      </c>
    </row>
    <row r="1686" spans="1:38" x14ac:dyDescent="0.25">
      <c r="A1686" s="71">
        <v>2017</v>
      </c>
      <c r="B1686" s="72">
        <v>1</v>
      </c>
      <c r="C1686" s="108">
        <v>1.0661968265503923</v>
      </c>
      <c r="D1686" s="109">
        <v>1.529607243515928</v>
      </c>
      <c r="E1686" s="102">
        <v>0.36844430049869831</v>
      </c>
      <c r="F1686" s="108">
        <v>4.3256837073473484E-2</v>
      </c>
      <c r="G1686" s="109">
        <v>4.5643188778600026E-2</v>
      </c>
      <c r="H1686" s="102">
        <v>6.2501999158118354E-2</v>
      </c>
      <c r="I1686" s="108">
        <v>4.9174639445295321E-2</v>
      </c>
      <c r="J1686" s="109">
        <v>9.1200248278396762E-2</v>
      </c>
      <c r="K1686" s="102">
        <v>0.7637535950115163</v>
      </c>
      <c r="L1686" s="108">
        <v>2.6153370329308387E-3</v>
      </c>
      <c r="M1686" s="109">
        <v>3.4639509565568766E-3</v>
      </c>
      <c r="N1686" s="102">
        <v>1.3856479023703233E-2</v>
      </c>
      <c r="O1686" s="108">
        <v>6.312357098413858E-3</v>
      </c>
      <c r="P1686" s="109">
        <v>1.0078388502560182E-2</v>
      </c>
      <c r="Q1686" s="102">
        <v>6.7361135406830863E-2</v>
      </c>
      <c r="R1686" s="108">
        <v>4.1155496487763612E-3</v>
      </c>
      <c r="S1686" s="109">
        <v>5.2304469348298105E-3</v>
      </c>
      <c r="T1686" s="102">
        <v>2.9833086645752703E-3</v>
      </c>
      <c r="U1686" s="108">
        <v>8.3270952721071459E-4</v>
      </c>
      <c r="V1686" s="109">
        <v>9.0170084701698321E-4</v>
      </c>
      <c r="W1686" s="102">
        <v>4.3034933359520433E-3</v>
      </c>
      <c r="X1686" s="108">
        <v>5.4788186514371877E-5</v>
      </c>
      <c r="Y1686" s="109">
        <v>5.6662086174888196E-5</v>
      </c>
      <c r="Z1686" s="102">
        <v>6.2099444631410182E-4</v>
      </c>
      <c r="AA1686" s="108">
        <v>1.8339584966402815E-3</v>
      </c>
      <c r="AB1686" s="109">
        <v>1.9360272852945789E-3</v>
      </c>
      <c r="AC1686" s="102">
        <v>8.0108286293887969E-4</v>
      </c>
      <c r="AD1686" s="108">
        <v>3.3484049660424203E-4</v>
      </c>
      <c r="AE1686" s="109">
        <v>3.2856340122681011E-4</v>
      </c>
      <c r="AF1686" s="102">
        <v>4.967957080648082E-5</v>
      </c>
      <c r="AG1686" s="108">
        <v>4.9089286770211289E-4</v>
      </c>
      <c r="AH1686" s="109">
        <v>5.3315938036753322E-4</v>
      </c>
      <c r="AI1686" s="102">
        <v>1.350041712851369E-2</v>
      </c>
      <c r="AJ1686" s="108">
        <v>0</v>
      </c>
      <c r="AK1686" s="109">
        <v>0</v>
      </c>
      <c r="AL1686" s="104">
        <v>4.1035932122018203E-3</v>
      </c>
    </row>
    <row r="1687" spans="1:38" x14ac:dyDescent="0.25">
      <c r="A1687" s="71">
        <v>2017</v>
      </c>
      <c r="B1687" s="72">
        <v>2</v>
      </c>
      <c r="C1687" s="108">
        <v>1.0707894529999242</v>
      </c>
      <c r="D1687" s="109">
        <v>1.5315353883196627</v>
      </c>
      <c r="E1687" s="102">
        <v>0.37077953677530906</v>
      </c>
      <c r="F1687" s="108">
        <v>4.4134678888518582E-2</v>
      </c>
      <c r="G1687" s="109">
        <v>4.6539685823088227E-2</v>
      </c>
      <c r="H1687" s="102">
        <v>6.3392629801520523E-2</v>
      </c>
      <c r="I1687" s="108">
        <v>4.9522620057198666E-2</v>
      </c>
      <c r="J1687" s="109">
        <v>9.1338618668959981E-2</v>
      </c>
      <c r="K1687" s="102">
        <v>0.76846995313795119</v>
      </c>
      <c r="L1687" s="108">
        <v>2.6303860608371523E-3</v>
      </c>
      <c r="M1687" s="109">
        <v>3.4851306740615443E-3</v>
      </c>
      <c r="N1687" s="102">
        <v>1.3865202542611846E-2</v>
      </c>
      <c r="O1687" s="108">
        <v>6.4023578170646894E-3</v>
      </c>
      <c r="P1687" s="109">
        <v>1.0238054354017825E-2</v>
      </c>
      <c r="Q1687" s="102">
        <v>6.8321052336441285E-2</v>
      </c>
      <c r="R1687" s="108">
        <v>4.1800995671329427E-3</v>
      </c>
      <c r="S1687" s="109">
        <v>5.3198200713966866E-3</v>
      </c>
      <c r="T1687" s="102">
        <v>3.0015635547375147E-3</v>
      </c>
      <c r="U1687" s="108">
        <v>8.5896604891633069E-4</v>
      </c>
      <c r="V1687" s="109">
        <v>9.4868992250224415E-4</v>
      </c>
      <c r="W1687" s="102">
        <v>4.3648232642452094E-3</v>
      </c>
      <c r="X1687" s="108">
        <v>5.5944870913705673E-5</v>
      </c>
      <c r="Y1687" s="109">
        <v>5.7875354956686369E-5</v>
      </c>
      <c r="Z1687" s="102">
        <v>6.2984392883679897E-4</v>
      </c>
      <c r="AA1687" s="108">
        <v>1.8692978273420963E-3</v>
      </c>
      <c r="AB1687" s="109">
        <v>1.9684794218721726E-3</v>
      </c>
      <c r="AC1687" s="102">
        <v>8.1249945348048401E-4</v>
      </c>
      <c r="AD1687" s="108">
        <v>3.4161277130935485E-4</v>
      </c>
      <c r="AE1687" s="109">
        <v>3.3460533501239486E-4</v>
      </c>
      <c r="AF1687" s="102">
        <v>5.0387536615330415E-5</v>
      </c>
      <c r="AG1687" s="108">
        <v>5.0086743087342049E-4</v>
      </c>
      <c r="AH1687" s="109">
        <v>5.4408116309765612E-4</v>
      </c>
      <c r="AI1687" s="102">
        <v>1.3692808934168493E-2</v>
      </c>
      <c r="AJ1687" s="108">
        <v>0</v>
      </c>
      <c r="AK1687" s="109">
        <v>0</v>
      </c>
      <c r="AL1687" s="104">
        <v>4.1158594504856301E-3</v>
      </c>
    </row>
    <row r="1688" spans="1:38" x14ac:dyDescent="0.25">
      <c r="A1688" s="71">
        <v>2017</v>
      </c>
      <c r="B1688" s="72">
        <v>3</v>
      </c>
      <c r="C1688" s="108">
        <v>1.0729280454822483</v>
      </c>
      <c r="D1688" s="109">
        <v>1.5296417293995674</v>
      </c>
      <c r="E1688" s="102">
        <v>0.37334532034669626</v>
      </c>
      <c r="F1688" s="108">
        <v>4.5010482139563837E-2</v>
      </c>
      <c r="G1688" s="109">
        <v>4.7449214729571712E-2</v>
      </c>
      <c r="H1688" s="102">
        <v>6.4370852216109234E-2</v>
      </c>
      <c r="I1688" s="108">
        <v>4.9791727348875908E-2</v>
      </c>
      <c r="J1688" s="109">
        <v>9.1291076465719032E-2</v>
      </c>
      <c r="K1688" s="102">
        <v>0.77364529360357981</v>
      </c>
      <c r="L1688" s="108">
        <v>2.6458033282690924E-3</v>
      </c>
      <c r="M1688" s="109">
        <v>3.5072981130289879E-3</v>
      </c>
      <c r="N1688" s="102">
        <v>1.3874868179199673E-2</v>
      </c>
      <c r="O1688" s="108">
        <v>6.4823047108126869E-3</v>
      </c>
      <c r="P1688" s="109">
        <v>1.0373725162537295E-2</v>
      </c>
      <c r="Q1688" s="102">
        <v>6.9375278355821107E-2</v>
      </c>
      <c r="R1688" s="108">
        <v>4.2448944535215076E-3</v>
      </c>
      <c r="S1688" s="109">
        <v>5.4124566137232141E-3</v>
      </c>
      <c r="T1688" s="102">
        <v>3.021628292172614E-3</v>
      </c>
      <c r="U1688" s="108">
        <v>8.865571306524826E-4</v>
      </c>
      <c r="V1688" s="109">
        <v>9.928956142580248E-4</v>
      </c>
      <c r="W1688" s="102">
        <v>4.4321685919987324E-3</v>
      </c>
      <c r="X1688" s="108">
        <v>5.7116901341870939E-5</v>
      </c>
      <c r="Y1688" s="109">
        <v>5.9122447497917161E-5</v>
      </c>
      <c r="Z1688" s="102">
        <v>6.3956313908076058E-4</v>
      </c>
      <c r="AA1688" s="108">
        <v>1.9040432174416641E-3</v>
      </c>
      <c r="AB1688" s="109">
        <v>2.0018043786749233E-3</v>
      </c>
      <c r="AC1688" s="102">
        <v>8.25036189959772E-4</v>
      </c>
      <c r="AD1688" s="108">
        <v>3.4826861194004133E-4</v>
      </c>
      <c r="AE1688" s="109">
        <v>3.4096874278829515E-4</v>
      </c>
      <c r="AF1688" s="102">
        <v>5.1165060350628739E-5</v>
      </c>
      <c r="AG1688" s="108">
        <v>5.1089890965881971E-4</v>
      </c>
      <c r="AH1688" s="109">
        <v>5.5495297306793314E-4</v>
      </c>
      <c r="AI1688" s="102">
        <v>1.3904096311233185E-2</v>
      </c>
      <c r="AJ1688" s="108">
        <v>0</v>
      </c>
      <c r="AK1688" s="109">
        <v>0</v>
      </c>
      <c r="AL1688" s="104">
        <v>4.1299192147308001E-3</v>
      </c>
    </row>
    <row r="1689" spans="1:38" x14ac:dyDescent="0.25">
      <c r="A1689" s="71">
        <v>2017</v>
      </c>
      <c r="B1689" s="72">
        <v>4</v>
      </c>
      <c r="C1689" s="108">
        <v>1.7694902420920289</v>
      </c>
      <c r="D1689" s="109">
        <v>2.6023351506149868</v>
      </c>
      <c r="E1689" s="102">
        <v>0.43751379997444306</v>
      </c>
      <c r="F1689" s="108">
        <v>5.8765409094779113E-2</v>
      </c>
      <c r="G1689" s="109">
        <v>6.7082557968848683E-2</v>
      </c>
      <c r="H1689" s="102">
        <v>7.1825998758224263E-2</v>
      </c>
      <c r="I1689" s="108">
        <v>7.1498219584585757E-2</v>
      </c>
      <c r="J1689" s="109">
        <v>0.13730973913779335</v>
      </c>
      <c r="K1689" s="102">
        <v>1.0970946798927097</v>
      </c>
      <c r="L1689" s="108">
        <v>3.2261703189407805E-3</v>
      </c>
      <c r="M1689" s="109">
        <v>5.5379013599249531E-3</v>
      </c>
      <c r="N1689" s="102">
        <v>1.8985740482804322E-2</v>
      </c>
      <c r="O1689" s="108">
        <v>5.3704173423836281E-3</v>
      </c>
      <c r="P1689" s="109">
        <v>8.8432506925617219E-3</v>
      </c>
      <c r="Q1689" s="102">
        <v>7.7410053159130132E-2</v>
      </c>
      <c r="R1689" s="108">
        <v>4.3224908553630538E-3</v>
      </c>
      <c r="S1689" s="109">
        <v>5.5257267522412909E-3</v>
      </c>
      <c r="T1689" s="102">
        <v>3.0436266210798614E-3</v>
      </c>
      <c r="U1689" s="108">
        <v>1.1391214105297145E-3</v>
      </c>
      <c r="V1689" s="109">
        <v>1.3773678399607444E-3</v>
      </c>
      <c r="W1689" s="102">
        <v>4.9454844576264662E-3</v>
      </c>
      <c r="X1689" s="108">
        <v>7.3840916173717523E-5</v>
      </c>
      <c r="Y1689" s="109">
        <v>8.177038875891201E-5</v>
      </c>
      <c r="Z1689" s="102">
        <v>7.1363421706680463E-4</v>
      </c>
      <c r="AA1689" s="108">
        <v>2.4939381494318014E-3</v>
      </c>
      <c r="AB1689" s="109">
        <v>2.8411041848811053E-3</v>
      </c>
      <c r="AC1689" s="102">
        <v>9.2058838704273333E-4</v>
      </c>
      <c r="AD1689" s="108">
        <v>4.3630052746306003E-4</v>
      </c>
      <c r="AE1689" s="109">
        <v>4.442278721633454E-4</v>
      </c>
      <c r="AF1689" s="102">
        <v>5.7090766645206124E-5</v>
      </c>
      <c r="AG1689" s="108">
        <v>6.7778388084114335E-4</v>
      </c>
      <c r="AH1689" s="109">
        <v>8.1104877703236497E-4</v>
      </c>
      <c r="AI1689" s="102">
        <v>1.551441531284984E-2</v>
      </c>
      <c r="AJ1689" s="108">
        <v>0</v>
      </c>
      <c r="AK1689" s="109">
        <v>0</v>
      </c>
      <c r="AL1689" s="104">
        <v>6.3929794885125204E-3</v>
      </c>
    </row>
    <row r="1690" spans="1:38" x14ac:dyDescent="0.25">
      <c r="A1690" s="71">
        <v>2017</v>
      </c>
      <c r="B1690" s="72">
        <v>5</v>
      </c>
      <c r="C1690" s="108">
        <v>1.7778519903675187</v>
      </c>
      <c r="D1690" s="109">
        <v>2.6104736227094687</v>
      </c>
      <c r="E1690" s="102">
        <v>0.44061337094091502</v>
      </c>
      <c r="F1690" s="108">
        <v>6.0028298354556503E-2</v>
      </c>
      <c r="G1690" s="109">
        <v>6.8545059419415258E-2</v>
      </c>
      <c r="H1690" s="102">
        <v>7.3008135224865836E-2</v>
      </c>
      <c r="I1690" s="108">
        <v>7.2120414570594676E-2</v>
      </c>
      <c r="J1690" s="109">
        <v>0.13795373009429118</v>
      </c>
      <c r="K1690" s="102">
        <v>1.1033563717465598</v>
      </c>
      <c r="L1690" s="108">
        <v>3.2500807345961897E-3</v>
      </c>
      <c r="M1690" s="109">
        <v>5.5847490156113811E-3</v>
      </c>
      <c r="N1690" s="102">
        <v>1.8997400637925817E-2</v>
      </c>
      <c r="O1690" s="108">
        <v>5.4571441109231757E-3</v>
      </c>
      <c r="P1690" s="109">
        <v>9.0123338600021849E-3</v>
      </c>
      <c r="Q1690" s="102">
        <v>7.8684039012045653E-2</v>
      </c>
      <c r="R1690" s="108">
        <v>4.405849946320383E-3</v>
      </c>
      <c r="S1690" s="109">
        <v>5.6501805968198308E-3</v>
      </c>
      <c r="T1690" s="102">
        <v>3.0678599737515755E-3</v>
      </c>
      <c r="U1690" s="108">
        <v>1.1848674684073396E-3</v>
      </c>
      <c r="V1690" s="109">
        <v>1.4708014184979239E-3</v>
      </c>
      <c r="W1690" s="102">
        <v>5.0268769851995266E-3</v>
      </c>
      <c r="X1690" s="108">
        <v>7.554763837566586E-5</v>
      </c>
      <c r="Y1690" s="109">
        <v>8.3808762303093148E-5</v>
      </c>
      <c r="Z1690" s="102">
        <v>7.2537931523448148E-4</v>
      </c>
      <c r="AA1690" s="108">
        <v>2.5429576846495621E-3</v>
      </c>
      <c r="AB1690" s="109">
        <v>2.8903405945941087E-3</v>
      </c>
      <c r="AC1690" s="102">
        <v>9.3573940408279955E-4</v>
      </c>
      <c r="AD1690" s="108">
        <v>4.4561522463091327E-4</v>
      </c>
      <c r="AE1690" s="109">
        <v>4.5330707723653516E-4</v>
      </c>
      <c r="AF1690" s="102">
        <v>5.8030330983536258E-5</v>
      </c>
      <c r="AG1690" s="108">
        <v>6.9271549999772085E-4</v>
      </c>
      <c r="AH1690" s="109">
        <v>8.3006459913510387E-4</v>
      </c>
      <c r="AI1690" s="102">
        <v>1.5769756989617578E-2</v>
      </c>
      <c r="AJ1690" s="108">
        <v>0</v>
      </c>
      <c r="AK1690" s="109">
        <v>0</v>
      </c>
      <c r="AL1690" s="104">
        <v>6.42106536055502E-3</v>
      </c>
    </row>
    <row r="1691" spans="1:38" x14ac:dyDescent="0.25">
      <c r="A1691" s="71">
        <v>2017</v>
      </c>
      <c r="B1691" s="72">
        <v>6</v>
      </c>
      <c r="C1691" s="108">
        <v>2.0066366238730553</v>
      </c>
      <c r="D1691" s="109">
        <v>2.9499019935619</v>
      </c>
      <c r="E1691" s="102">
        <v>0.44398856530888053</v>
      </c>
      <c r="F1691" s="108">
        <v>6.9904999856121447E-2</v>
      </c>
      <c r="G1691" s="109">
        <v>8.2568491379255898E-2</v>
      </c>
      <c r="H1691" s="102">
        <v>7.4295834595490523E-2</v>
      </c>
      <c r="I1691" s="108">
        <v>8.4957168255405099E-2</v>
      </c>
      <c r="J1691" s="109">
        <v>0.16466444137773614</v>
      </c>
      <c r="K1691" s="102">
        <v>1.1101754906869876</v>
      </c>
      <c r="L1691" s="108">
        <v>3.7211075851693483E-3</v>
      </c>
      <c r="M1691" s="109">
        <v>6.2979902658815388E-3</v>
      </c>
      <c r="N1691" s="102">
        <v>1.9010014103131134E-2</v>
      </c>
      <c r="O1691" s="108">
        <v>5.9790731952944608E-3</v>
      </c>
      <c r="P1691" s="109">
        <v>9.9649897945448922E-3</v>
      </c>
      <c r="Q1691" s="102">
        <v>8.0071917857439071E-2</v>
      </c>
      <c r="R1691" s="108">
        <v>4.4979935648053236E-3</v>
      </c>
      <c r="S1691" s="109">
        <v>5.790017244535409E-3</v>
      </c>
      <c r="T1691" s="102">
        <v>3.0942488149197779E-3</v>
      </c>
      <c r="U1691" s="108">
        <v>1.3734233840825498E-3</v>
      </c>
      <c r="V1691" s="109">
        <v>1.7692194254683485E-3</v>
      </c>
      <c r="W1691" s="102">
        <v>5.1155399463167894E-3</v>
      </c>
      <c r="X1691" s="108">
        <v>8.7882169835119407E-5</v>
      </c>
      <c r="Y1691" s="109">
        <v>1.0049516145200046E-4</v>
      </c>
      <c r="Z1691" s="102">
        <v>7.3817321171551378E-4</v>
      </c>
      <c r="AA1691" s="108">
        <v>2.9646027382914343E-3</v>
      </c>
      <c r="AB1691" s="109">
        <v>3.4842153620967208E-3</v>
      </c>
      <c r="AC1691" s="102">
        <v>9.5224388504878662E-4</v>
      </c>
      <c r="AD1691" s="108">
        <v>5.1093287467275509E-4</v>
      </c>
      <c r="AE1691" s="109">
        <v>5.3042533077515082E-4</v>
      </c>
      <c r="AF1691" s="102">
        <v>5.9053847863649378E-5</v>
      </c>
      <c r="AG1691" s="108">
        <v>8.1448223979940369E-4</v>
      </c>
      <c r="AH1691" s="109">
        <v>1.0151127542984966E-3</v>
      </c>
      <c r="AI1691" s="102">
        <v>1.6047888168922983E-2</v>
      </c>
      <c r="AJ1691" s="108">
        <v>0</v>
      </c>
      <c r="AK1691" s="109">
        <v>0</v>
      </c>
      <c r="AL1691" s="104">
        <v>7.1898052684395003E-3</v>
      </c>
    </row>
    <row r="1692" spans="1:38" x14ac:dyDescent="0.25">
      <c r="A1692" s="71">
        <v>2017</v>
      </c>
      <c r="B1692" s="72">
        <v>7</v>
      </c>
      <c r="C1692" s="108">
        <v>2.0258311370931046</v>
      </c>
      <c r="D1692" s="109">
        <v>2.9735857334076763</v>
      </c>
      <c r="E1692" s="102">
        <v>0.44766802199922884</v>
      </c>
      <c r="F1692" s="108">
        <v>7.1725798945232067E-2</v>
      </c>
      <c r="G1692" s="109">
        <v>8.4790002895776428E-2</v>
      </c>
      <c r="H1692" s="102">
        <v>7.5699069670392985E-2</v>
      </c>
      <c r="I1692" s="108">
        <v>8.6032532350761332E-2</v>
      </c>
      <c r="J1692" s="109">
        <v>0.16608231151826225</v>
      </c>
      <c r="K1692" s="102">
        <v>1.1176154973335581</v>
      </c>
      <c r="L1692" s="108">
        <v>3.7518336733472907E-3</v>
      </c>
      <c r="M1692" s="109">
        <v>6.3587126670036839E-3</v>
      </c>
      <c r="N1692" s="102">
        <v>1.9023850105280144E-2</v>
      </c>
      <c r="O1692" s="108">
        <v>6.0952131607702022E-3</v>
      </c>
      <c r="P1692" s="109">
        <v>1.0172887510977091E-2</v>
      </c>
      <c r="Q1692" s="102">
        <v>8.1584256000296076E-2</v>
      </c>
      <c r="R1692" s="108">
        <v>4.5956309525038829E-3</v>
      </c>
      <c r="S1692" s="109">
        <v>5.9412146123120832E-3</v>
      </c>
      <c r="T1692" s="102">
        <v>3.1230131979511394E-3</v>
      </c>
      <c r="U1692" s="108">
        <v>1.4198025513445533E-3</v>
      </c>
      <c r="V1692" s="109">
        <v>1.8553624376586367E-3</v>
      </c>
      <c r="W1692" s="102">
        <v>5.212164536119228E-3</v>
      </c>
      <c r="X1692" s="108">
        <v>9.0265685118440662E-5</v>
      </c>
      <c r="Y1692" s="109">
        <v>1.034412646137036E-4</v>
      </c>
      <c r="Z1692" s="102">
        <v>7.5211561744333542E-4</v>
      </c>
      <c r="AA1692" s="108">
        <v>3.039661721268802E-3</v>
      </c>
      <c r="AB1692" s="109">
        <v>3.5703310018453658E-3</v>
      </c>
      <c r="AC1692" s="102">
        <v>9.702295605479186E-4</v>
      </c>
      <c r="AD1692" s="108">
        <v>5.2529495652113253E-4</v>
      </c>
      <c r="AE1692" s="109">
        <v>5.465325325041731E-4</v>
      </c>
      <c r="AF1692" s="102">
        <v>6.0169261485752375E-5</v>
      </c>
      <c r="AG1692" s="108">
        <v>8.3471851389039738E-4</v>
      </c>
      <c r="AH1692" s="109">
        <v>1.0409329714066661E-3</v>
      </c>
      <c r="AI1692" s="102">
        <v>1.6351001732686637E-2</v>
      </c>
      <c r="AJ1692" s="108">
        <v>0</v>
      </c>
      <c r="AK1692" s="109">
        <v>0</v>
      </c>
      <c r="AL1692" s="104">
        <v>7.2286864862633297E-3</v>
      </c>
    </row>
    <row r="1693" spans="1:38" x14ac:dyDescent="0.25">
      <c r="A1693" s="71">
        <v>2017</v>
      </c>
      <c r="B1693" s="72">
        <v>8</v>
      </c>
      <c r="C1693" s="108">
        <v>2.0825786668041357</v>
      </c>
      <c r="D1693" s="109">
        <v>3.0455093965760214</v>
      </c>
      <c r="E1693" s="102">
        <v>0.45105042039307863</v>
      </c>
      <c r="F1693" s="108">
        <v>8.2122100137562784E-2</v>
      </c>
      <c r="G1693" s="109">
        <v>9.9807238832745698E-2</v>
      </c>
      <c r="H1693" s="102">
        <v>7.7220697576056055E-2</v>
      </c>
      <c r="I1693" s="108">
        <v>0.10199886994460033</v>
      </c>
      <c r="J1693" s="109">
        <v>0.19899120472223733</v>
      </c>
      <c r="K1693" s="102">
        <v>1.1247885035694922</v>
      </c>
      <c r="L1693" s="108">
        <v>4.3110859903812927E-3</v>
      </c>
      <c r="M1693" s="109">
        <v>7.1830025761254667E-3</v>
      </c>
      <c r="N1693" s="102">
        <v>1.9039052223527319E-2</v>
      </c>
      <c r="O1693" s="108">
        <v>6.3334935814673039E-3</v>
      </c>
      <c r="P1693" s="109">
        <v>1.0739379075720873E-2</v>
      </c>
      <c r="Q1693" s="102">
        <v>8.3224119144480635E-2</v>
      </c>
      <c r="R1693" s="108">
        <v>4.7028225502477698E-3</v>
      </c>
      <c r="S1693" s="109">
        <v>6.108965064149912E-3</v>
      </c>
      <c r="T1693" s="102">
        <v>3.1545505336649689E-3</v>
      </c>
      <c r="U1693" s="108">
        <v>1.6242436962458245E-3</v>
      </c>
      <c r="V1693" s="109">
        <v>2.1926545153444E-3</v>
      </c>
      <c r="W1693" s="102">
        <v>5.3169291121586207E-3</v>
      </c>
      <c r="X1693" s="108">
        <v>1.030404227064282E-4</v>
      </c>
      <c r="Y1693" s="109">
        <v>1.209998510277406E-4</v>
      </c>
      <c r="Z1693" s="102">
        <v>7.672333763051926E-4</v>
      </c>
      <c r="AA1693" s="108">
        <v>3.4824082164369996E-3</v>
      </c>
      <c r="AB1693" s="109">
        <v>4.2027850322250877E-3</v>
      </c>
      <c r="AC1693" s="102">
        <v>9.8973148809548459E-4</v>
      </c>
      <c r="AD1693" s="108">
        <v>5.9159844831602475E-4</v>
      </c>
      <c r="AE1693" s="109">
        <v>6.2448446174823396E-4</v>
      </c>
      <c r="AF1693" s="102">
        <v>6.1378645256610277E-5</v>
      </c>
      <c r="AG1693" s="108">
        <v>9.6242752016252521E-4</v>
      </c>
      <c r="AH1693" s="109">
        <v>1.2403712728854294E-3</v>
      </c>
      <c r="AI1693" s="102">
        <v>1.6679679186445442E-2</v>
      </c>
      <c r="AJ1693" s="108">
        <v>0</v>
      </c>
      <c r="AK1693" s="109">
        <v>0</v>
      </c>
      <c r="AL1693" s="104">
        <v>8.1052564956339401E-3</v>
      </c>
    </row>
    <row r="1694" spans="1:38" x14ac:dyDescent="0.25">
      <c r="A1694" s="71">
        <v>2017</v>
      </c>
      <c r="B1694" s="72">
        <v>9</v>
      </c>
      <c r="C1694" s="108">
        <v>2.1044676762009242</v>
      </c>
      <c r="D1694" s="109">
        <v>3.0727105457412742</v>
      </c>
      <c r="E1694" s="102">
        <v>0.45543299142358412</v>
      </c>
      <c r="F1694" s="108">
        <v>8.4527249518410202E-2</v>
      </c>
      <c r="G1694" s="109">
        <v>0.10282335232844508</v>
      </c>
      <c r="H1694" s="102">
        <v>7.8892502854600061E-2</v>
      </c>
      <c r="I1694" s="108">
        <v>0.10349632756960234</v>
      </c>
      <c r="J1694" s="109">
        <v>0.20106569167146376</v>
      </c>
      <c r="K1694" s="102">
        <v>1.1336424610437124</v>
      </c>
      <c r="L1694" s="108">
        <v>4.3544423667142484E-3</v>
      </c>
      <c r="M1694" s="109">
        <v>7.267868885740502E-3</v>
      </c>
      <c r="N1694" s="102">
        <v>1.9055475193621326E-2</v>
      </c>
      <c r="O1694" s="108">
        <v>6.4701586817376595E-3</v>
      </c>
      <c r="P1694" s="109">
        <v>1.0985900828985384E-2</v>
      </c>
      <c r="Q1694" s="102">
        <v>8.5025958202874993E-2</v>
      </c>
      <c r="R1694" s="108">
        <v>4.8202617106670497E-3</v>
      </c>
      <c r="S1694" s="109">
        <v>6.2940178897082383E-3</v>
      </c>
      <c r="T1694" s="102">
        <v>3.18882473971415E-3</v>
      </c>
      <c r="U1694" s="108">
        <v>1.6960981090495819E-3</v>
      </c>
      <c r="V1694" s="109">
        <v>2.3160651466308867E-3</v>
      </c>
      <c r="W1694" s="102">
        <v>5.4320433325763884E-3</v>
      </c>
      <c r="X1694" s="108">
        <v>1.0625815413121263E-4</v>
      </c>
      <c r="Y1694" s="109">
        <v>1.250643122101269E-4</v>
      </c>
      <c r="Z1694" s="102">
        <v>7.8384429091459592E-4</v>
      </c>
      <c r="AA1694" s="108">
        <v>3.5786866469805483E-3</v>
      </c>
      <c r="AB1694" s="109">
        <v>4.317644019337959E-3</v>
      </c>
      <c r="AC1694" s="102">
        <v>1.0111586109830422E-3</v>
      </c>
      <c r="AD1694" s="108">
        <v>6.0967727370402189E-4</v>
      </c>
      <c r="AE1694" s="109">
        <v>6.4563392094489679E-4</v>
      </c>
      <c r="AF1694" s="102">
        <v>6.2707589267896571E-5</v>
      </c>
      <c r="AG1694" s="108">
        <v>9.8992485729735213E-4</v>
      </c>
      <c r="AH1694" s="109">
        <v>1.2761665450990436E-3</v>
      </c>
      <c r="AI1694" s="102">
        <v>1.7040802717203058E-2</v>
      </c>
      <c r="AJ1694" s="108">
        <v>0</v>
      </c>
      <c r="AK1694" s="109">
        <v>0</v>
      </c>
      <c r="AL1694" s="104">
        <v>8.1577955399432193E-3</v>
      </c>
    </row>
    <row r="1695" spans="1:38" x14ac:dyDescent="0.25">
      <c r="A1695" s="71">
        <v>2017</v>
      </c>
      <c r="B1695" s="72">
        <v>10</v>
      </c>
      <c r="C1695" s="108">
        <v>2.5806104365983717</v>
      </c>
      <c r="D1695" s="109">
        <v>3.7929650321863</v>
      </c>
      <c r="E1695" s="102">
        <v>0.46019272115650323</v>
      </c>
      <c r="F1695" s="108">
        <v>0.10367887157458294</v>
      </c>
      <c r="G1695" s="109">
        <v>0.12795900328655369</v>
      </c>
      <c r="H1695" s="102">
        <v>8.0708073585113047E-2</v>
      </c>
      <c r="I1695" s="108">
        <v>0.11955730346276072</v>
      </c>
      <c r="J1695" s="109">
        <v>0.23375238117692879</v>
      </c>
      <c r="K1695" s="102">
        <v>1.1432583495767998</v>
      </c>
      <c r="L1695" s="108">
        <v>5.4843139494920737E-3</v>
      </c>
      <c r="M1695" s="109">
        <v>8.9428441297804834E-3</v>
      </c>
      <c r="N1695" s="102">
        <v>1.9073313198357374E-2</v>
      </c>
      <c r="O1695" s="108">
        <v>6.1533192725333665E-3</v>
      </c>
      <c r="P1695" s="109">
        <v>1.0486438297500743E-2</v>
      </c>
      <c r="Q1695" s="102">
        <v>8.6982641591424825E-2</v>
      </c>
      <c r="R1695" s="108">
        <v>4.9477308194063145E-3</v>
      </c>
      <c r="S1695" s="109">
        <v>6.497485552554666E-3</v>
      </c>
      <c r="T1695" s="102">
        <v>3.2260367345135744E-3</v>
      </c>
      <c r="U1695" s="108">
        <v>2.0782243496200265E-3</v>
      </c>
      <c r="V1695" s="109">
        <v>2.8812602339375886E-3</v>
      </c>
      <c r="W1695" s="102">
        <v>5.557054138154563E-3</v>
      </c>
      <c r="X1695" s="108">
        <v>1.2984032735031335E-4</v>
      </c>
      <c r="Y1695" s="109">
        <v>1.5445341997587488E-4</v>
      </c>
      <c r="Z1695" s="102">
        <v>8.0188257617239036E-4</v>
      </c>
      <c r="AA1695" s="108">
        <v>4.3927030663505305E-3</v>
      </c>
      <c r="AB1695" s="109">
        <v>5.3751225957065782E-3</v>
      </c>
      <c r="AC1695" s="102">
        <v>1.0344288785279078E-3</v>
      </c>
      <c r="AD1695" s="108">
        <v>7.3044300805059524E-4</v>
      </c>
      <c r="AE1695" s="109">
        <v>7.7456606216223453E-4</v>
      </c>
      <c r="AF1695" s="102">
        <v>6.415062352516958E-5</v>
      </c>
      <c r="AG1695" s="108">
        <v>1.226393687986689E-3</v>
      </c>
      <c r="AH1695" s="109">
        <v>1.6114810367284661E-3</v>
      </c>
      <c r="AI1695" s="102">
        <v>1.7432942695679236E-2</v>
      </c>
      <c r="AJ1695" s="108">
        <v>0</v>
      </c>
      <c r="AK1695" s="109">
        <v>0</v>
      </c>
      <c r="AL1695" s="104">
        <v>9.9408382728681192E-3</v>
      </c>
    </row>
    <row r="1696" spans="1:38" x14ac:dyDescent="0.25">
      <c r="A1696" s="71">
        <v>2017</v>
      </c>
      <c r="B1696" s="72">
        <v>11</v>
      </c>
      <c r="C1696" s="108">
        <v>2.6089201686042691</v>
      </c>
      <c r="D1696" s="109">
        <v>3.8291328236472943</v>
      </c>
      <c r="E1696" s="102">
        <v>0.46532474307190508</v>
      </c>
      <c r="F1696" s="108">
        <v>0.10692125268791419</v>
      </c>
      <c r="G1696" s="109">
        <v>0.13208870225929201</v>
      </c>
      <c r="H1696" s="102">
        <v>8.2665302465604634E-2</v>
      </c>
      <c r="I1696" s="108">
        <v>0.12149254090297314</v>
      </c>
      <c r="J1696" s="109">
        <v>0.23652069364480083</v>
      </c>
      <c r="K1696" s="102">
        <v>1.1536250351698796</v>
      </c>
      <c r="L1696" s="108">
        <v>5.5470232825710914E-3</v>
      </c>
      <c r="M1696" s="109">
        <v>9.0644932874030578E-3</v>
      </c>
      <c r="N1696" s="102">
        <v>1.9092602853349728E-2</v>
      </c>
      <c r="O1696" s="108">
        <v>6.2970431398708645E-3</v>
      </c>
      <c r="P1696" s="109">
        <v>1.0747742083516115E-2</v>
      </c>
      <c r="Q1696" s="102">
        <v>8.9092049814519791E-2</v>
      </c>
      <c r="R1696" s="108">
        <v>5.0845624516780838E-3</v>
      </c>
      <c r="S1696" s="109">
        <v>6.7173382277219904E-3</v>
      </c>
      <c r="T1696" s="102">
        <v>3.2661591730030852E-3</v>
      </c>
      <c r="U1696" s="108">
        <v>2.1734990307790167E-3</v>
      </c>
      <c r="V1696" s="109">
        <v>3.038886327411379E-3</v>
      </c>
      <c r="W1696" s="102">
        <v>5.6918100002668797E-3</v>
      </c>
      <c r="X1696" s="108">
        <v>1.3419528839656876E-4</v>
      </c>
      <c r="Y1696" s="109">
        <v>1.6002371904302398E-4</v>
      </c>
      <c r="Z1696" s="102">
        <v>8.2132970079494853E-4</v>
      </c>
      <c r="AA1696" s="108">
        <v>4.5227483221774983E-3</v>
      </c>
      <c r="AB1696" s="109">
        <v>5.5345645830421957E-3</v>
      </c>
      <c r="AC1696" s="102">
        <v>1.0595148424201424E-3</v>
      </c>
      <c r="AD1696" s="108">
        <v>7.549055921025116E-4</v>
      </c>
      <c r="AE1696" s="109">
        <v>8.0409229184253393E-4</v>
      </c>
      <c r="AF1696" s="102">
        <v>6.570633781881769E-5</v>
      </c>
      <c r="AG1696" s="108">
        <v>1.2632906078210546E-3</v>
      </c>
      <c r="AH1696" s="109">
        <v>1.6597769975881345E-3</v>
      </c>
      <c r="AI1696" s="102">
        <v>1.7855692215980889E-2</v>
      </c>
      <c r="AJ1696" s="108">
        <v>0</v>
      </c>
      <c r="AK1696" s="109">
        <v>0</v>
      </c>
      <c r="AL1696" s="104">
        <v>1.00168976060534E-2</v>
      </c>
    </row>
    <row r="1697" spans="1:38" x14ac:dyDescent="0.25">
      <c r="A1697" s="71">
        <v>2017</v>
      </c>
      <c r="B1697" s="72">
        <v>12</v>
      </c>
      <c r="C1697" s="108">
        <v>2.639660491732029</v>
      </c>
      <c r="D1697" s="109">
        <v>3.8687792160501888</v>
      </c>
      <c r="E1697" s="102">
        <v>0.47085083492528884</v>
      </c>
      <c r="F1697" s="108">
        <v>0.11039140687008318</v>
      </c>
      <c r="G1697" s="109">
        <v>0.13652812925788607</v>
      </c>
      <c r="H1697" s="102">
        <v>8.4772975399575859E-2</v>
      </c>
      <c r="I1697" s="108">
        <v>0.12355740104103831</v>
      </c>
      <c r="J1697" s="109">
        <v>0.23948678184294983</v>
      </c>
      <c r="K1697" s="102">
        <v>1.1647885606936761</v>
      </c>
      <c r="L1697" s="108">
        <v>5.6137302377120384E-3</v>
      </c>
      <c r="M1697" s="109">
        <v>9.1945886172466827E-3</v>
      </c>
      <c r="N1697" s="102">
        <v>1.9113346825229711E-2</v>
      </c>
      <c r="O1697" s="108">
        <v>6.4499104356801392E-3</v>
      </c>
      <c r="P1697" s="109">
        <v>1.1024051812345951E-2</v>
      </c>
      <c r="Q1697" s="102">
        <v>9.1363657483910191E-2</v>
      </c>
      <c r="R1697" s="108">
        <v>5.2312204506009376E-3</v>
      </c>
      <c r="S1697" s="109">
        <v>6.9542799771005201E-3</v>
      </c>
      <c r="T1697" s="102">
        <v>3.3093663851732243E-3</v>
      </c>
      <c r="U1697" s="108">
        <v>2.2707089191386807E-3</v>
      </c>
      <c r="V1697" s="109">
        <v>3.1967375309453101E-3</v>
      </c>
      <c r="W1697" s="102">
        <v>5.8369373777930307E-3</v>
      </c>
      <c r="X1697" s="108">
        <v>1.3883970928657989E-4</v>
      </c>
      <c r="Y1697" s="109">
        <v>1.6598501033069288E-4</v>
      </c>
      <c r="Z1697" s="102">
        <v>8.4226995783218963E-4</v>
      </c>
      <c r="AA1697" s="108">
        <v>4.6630034592634543E-3</v>
      </c>
      <c r="AB1697" s="109">
        <v>5.7084325739551389E-3</v>
      </c>
      <c r="AC1697" s="102">
        <v>1.0865294222474379E-3</v>
      </c>
      <c r="AD1697" s="108">
        <v>7.8142056302938614E-4</v>
      </c>
      <c r="AE1697" s="109">
        <v>8.3649459083807488E-4</v>
      </c>
      <c r="AF1697" s="102">
        <v>6.738159525514598E-5</v>
      </c>
      <c r="AG1697" s="108">
        <v>1.3024326132298079E-3</v>
      </c>
      <c r="AH1697" s="109">
        <v>1.7108117014630758E-3</v>
      </c>
      <c r="AI1697" s="102">
        <v>1.8310973153976322E-2</v>
      </c>
      <c r="AJ1697" s="108">
        <v>0</v>
      </c>
      <c r="AK1697" s="109">
        <v>0</v>
      </c>
      <c r="AL1697" s="104">
        <v>1.0099302190240401E-2</v>
      </c>
    </row>
    <row r="1698" spans="1:38" x14ac:dyDescent="0.25">
      <c r="A1698" s="71">
        <v>2017</v>
      </c>
      <c r="B1698" s="72">
        <v>13</v>
      </c>
      <c r="C1698" s="108">
        <v>2.6654967122972235</v>
      </c>
      <c r="D1698" s="109">
        <v>3.9000134583839929</v>
      </c>
      <c r="E1698" s="102">
        <v>0.47547347520607475</v>
      </c>
      <c r="F1698" s="108">
        <v>0.11406773560212245</v>
      </c>
      <c r="G1698" s="109">
        <v>0.14122202915287987</v>
      </c>
      <c r="H1698" s="102">
        <v>8.7000837577892898E-2</v>
      </c>
      <c r="I1698" s="108">
        <v>0.12565462478622064</v>
      </c>
      <c r="J1698" s="109">
        <v>0.24240603677801506</v>
      </c>
      <c r="K1698" s="102">
        <v>1.1748376123659308</v>
      </c>
      <c r="L1698" s="108">
        <v>5.6845383950678762E-3</v>
      </c>
      <c r="M1698" s="109">
        <v>9.3327278931453466E-3</v>
      </c>
      <c r="N1698" s="102">
        <v>1.9135584512302725E-2</v>
      </c>
      <c r="O1698" s="108">
        <v>6.6095247900065249E-3</v>
      </c>
      <c r="P1698" s="109">
        <v>1.1310563062615343E-2</v>
      </c>
      <c r="Q1698" s="102">
        <v>9.3764715673382779E-2</v>
      </c>
      <c r="R1698" s="108">
        <v>5.3872553503376943E-3</v>
      </c>
      <c r="S1698" s="109">
        <v>7.2066311555051979E-3</v>
      </c>
      <c r="T1698" s="102">
        <v>3.3556997882847879E-3</v>
      </c>
      <c r="U1698" s="108">
        <v>2.3727490900943989E-3</v>
      </c>
      <c r="V1698" s="109">
        <v>3.3589507028560406E-3</v>
      </c>
      <c r="W1698" s="102">
        <v>5.99033604985145E-3</v>
      </c>
      <c r="X1698" s="108">
        <v>1.4376598369115592E-4</v>
      </c>
      <c r="Y1698" s="109">
        <v>1.72297514514638E-4</v>
      </c>
      <c r="Z1698" s="102">
        <v>8.644058625438798E-4</v>
      </c>
      <c r="AA1698" s="108">
        <v>4.8117376057793737E-3</v>
      </c>
      <c r="AB1698" s="109">
        <v>5.8931760388551196E-3</v>
      </c>
      <c r="AC1698" s="102">
        <v>1.1150833306365659E-3</v>
      </c>
      <c r="AD1698" s="108">
        <v>8.0967437007114368E-4</v>
      </c>
      <c r="AE1698" s="109">
        <v>8.7121944297248422E-4</v>
      </c>
      <c r="AF1698" s="102">
        <v>6.9152461381154979E-5</v>
      </c>
      <c r="AG1698" s="108">
        <v>1.3437304396904941E-3</v>
      </c>
      <c r="AH1698" s="109">
        <v>1.7642383004501457E-3</v>
      </c>
      <c r="AI1698" s="102">
        <v>1.8792179510494982E-2</v>
      </c>
      <c r="AJ1698" s="108">
        <v>0</v>
      </c>
      <c r="AK1698" s="109">
        <v>0</v>
      </c>
      <c r="AL1698" s="104">
        <v>1.0187851254249199E-2</v>
      </c>
    </row>
    <row r="1699" spans="1:38" x14ac:dyDescent="0.25">
      <c r="A1699" s="71">
        <v>2017</v>
      </c>
      <c r="B1699" s="72">
        <v>14</v>
      </c>
      <c r="C1699" s="108">
        <v>2.706847116153285</v>
      </c>
      <c r="D1699" s="109">
        <v>3.9546710748613614</v>
      </c>
      <c r="E1699" s="102">
        <v>0.48179042063674865</v>
      </c>
      <c r="F1699" s="108">
        <v>0.11798440731332333</v>
      </c>
      <c r="G1699" s="109">
        <v>0.14623558717165289</v>
      </c>
      <c r="H1699" s="102">
        <v>8.9410633689270727E-2</v>
      </c>
      <c r="I1699" s="108">
        <v>0.12786398538627378</v>
      </c>
      <c r="J1699" s="109">
        <v>0.24545764472011683</v>
      </c>
      <c r="K1699" s="102">
        <v>1.1876000091431305</v>
      </c>
      <c r="L1699" s="108">
        <v>5.7549782344061152E-3</v>
      </c>
      <c r="M1699" s="109">
        <v>9.472302705266224E-3</v>
      </c>
      <c r="N1699" s="102">
        <v>1.9159267209404276E-2</v>
      </c>
      <c r="O1699" s="108">
        <v>6.7821474339363145E-3</v>
      </c>
      <c r="P1699" s="109">
        <v>1.1617908266858346E-2</v>
      </c>
      <c r="Q1699" s="102">
        <v>9.6361764026353311E-2</v>
      </c>
      <c r="R1699" s="108">
        <v>5.5561931208763472E-3</v>
      </c>
      <c r="S1699" s="109">
        <v>7.4794888522949372E-3</v>
      </c>
      <c r="T1699" s="102">
        <v>3.405094306115524E-3</v>
      </c>
      <c r="U1699" s="108">
        <v>2.4177551646282643E-3</v>
      </c>
      <c r="V1699" s="109">
        <v>3.4576516465683032E-3</v>
      </c>
      <c r="W1699" s="102">
        <v>6.156252068193686E-3</v>
      </c>
      <c r="X1699" s="108">
        <v>1.4868607090950692E-4</v>
      </c>
      <c r="Y1699" s="109">
        <v>1.7868878371957319E-4</v>
      </c>
      <c r="Z1699" s="102">
        <v>8.8834750155169465E-4</v>
      </c>
      <c r="AA1699" s="108">
        <v>4.9866384574690174E-3</v>
      </c>
      <c r="AB1699" s="109">
        <v>6.1091287932144552E-3</v>
      </c>
      <c r="AC1699" s="102">
        <v>1.145967288868415E-3</v>
      </c>
      <c r="AD1699" s="108">
        <v>8.4494094056313733E-4</v>
      </c>
      <c r="AE1699" s="109">
        <v>9.1407193826560282E-4</v>
      </c>
      <c r="AF1699" s="102">
        <v>7.1067770192691487E-5</v>
      </c>
      <c r="AG1699" s="108">
        <v>1.382913773347349E-3</v>
      </c>
      <c r="AH1699" s="109">
        <v>1.8148554695114423E-3</v>
      </c>
      <c r="AI1699" s="102">
        <v>1.9312672072835588E-2</v>
      </c>
      <c r="AJ1699" s="108">
        <v>0</v>
      </c>
      <c r="AK1699" s="109">
        <v>0</v>
      </c>
      <c r="AL1699" s="104">
        <v>1.02827411800668E-2</v>
      </c>
    </row>
    <row r="1700" spans="1:38" x14ac:dyDescent="0.25">
      <c r="A1700" s="71">
        <v>2017</v>
      </c>
      <c r="B1700" s="72">
        <v>15</v>
      </c>
      <c r="C1700" s="108">
        <v>3.0335890057575212</v>
      </c>
      <c r="D1700" s="109">
        <v>4.7136170424604762</v>
      </c>
      <c r="E1700" s="102">
        <v>0.48849894860226567</v>
      </c>
      <c r="F1700" s="108">
        <v>0.13060766906758747</v>
      </c>
      <c r="G1700" s="109">
        <v>0.16816881721658852</v>
      </c>
      <c r="H1700" s="102">
        <v>9.1969301164032624E-2</v>
      </c>
      <c r="I1700" s="108">
        <v>0.14528527259645999</v>
      </c>
      <c r="J1700" s="109">
        <v>0.27994790650236795</v>
      </c>
      <c r="K1700" s="102">
        <v>1.2011527404838096</v>
      </c>
      <c r="L1700" s="108">
        <v>8.057361250012017E-3</v>
      </c>
      <c r="M1700" s="109">
        <v>1.271469590420117E-2</v>
      </c>
      <c r="N1700" s="102">
        <v>1.9184456878572276E-2</v>
      </c>
      <c r="O1700" s="108">
        <v>6.9460415328929615E-3</v>
      </c>
      <c r="P1700" s="109">
        <v>1.2141906237650999E-2</v>
      </c>
      <c r="Q1700" s="102">
        <v>9.9119306025445927E-2</v>
      </c>
      <c r="R1700" s="108">
        <v>5.7355565086667929E-3</v>
      </c>
      <c r="S1700" s="109">
        <v>7.7680123239928251E-3</v>
      </c>
      <c r="T1700" s="102">
        <v>3.4575474742511653E-3</v>
      </c>
      <c r="U1700" s="108">
        <v>2.6750127318097123E-3</v>
      </c>
      <c r="V1700" s="109">
        <v>3.948248113663652E-3</v>
      </c>
      <c r="W1700" s="102">
        <v>6.3324264354702037E-3</v>
      </c>
      <c r="X1700" s="108">
        <v>1.6424104888552093E-4</v>
      </c>
      <c r="Y1700" s="109">
        <v>2.0461881561188239E-4</v>
      </c>
      <c r="Z1700" s="102">
        <v>9.1377061509890416E-4</v>
      </c>
      <c r="AA1700" s="108">
        <v>5.5212531848002474E-3</v>
      </c>
      <c r="AB1700" s="109">
        <v>7.0315220817745985E-3</v>
      </c>
      <c r="AC1700" s="102">
        <v>1.1787638497188294E-3</v>
      </c>
      <c r="AD1700" s="108">
        <v>9.2450435228082163E-4</v>
      </c>
      <c r="AE1700" s="109">
        <v>1.0317609692689967E-3</v>
      </c>
      <c r="AF1700" s="102">
        <v>7.3101672138792828E-5</v>
      </c>
      <c r="AG1700" s="108">
        <v>1.5391311748202997E-3</v>
      </c>
      <c r="AH1700" s="109">
        <v>2.1032210027697278E-3</v>
      </c>
      <c r="AI1700" s="102">
        <v>1.9865348627873911E-2</v>
      </c>
      <c r="AJ1700" s="108">
        <v>0</v>
      </c>
      <c r="AK1700" s="109">
        <v>0</v>
      </c>
      <c r="AL1700" s="104">
        <v>1.36522204952223E-2</v>
      </c>
    </row>
    <row r="1701" spans="1:38" x14ac:dyDescent="0.25">
      <c r="A1701" s="71">
        <v>2017</v>
      </c>
      <c r="B1701" s="72">
        <v>16</v>
      </c>
      <c r="C1701" s="108">
        <v>3.074992276718576</v>
      </c>
      <c r="D1701" s="109">
        <v>4.7686729111956199</v>
      </c>
      <c r="E1701" s="102">
        <v>0.49552624711449733</v>
      </c>
      <c r="F1701" s="108">
        <v>0.13533964019867997</v>
      </c>
      <c r="G1701" s="109">
        <v>0.17424685023453546</v>
      </c>
      <c r="H1701" s="102">
        <v>9.4649341602520254E-2</v>
      </c>
      <c r="I1701" s="108">
        <v>0.14821902005174015</v>
      </c>
      <c r="J1701" s="109">
        <v>0.28414164640154577</v>
      </c>
      <c r="K1701" s="102">
        <v>1.2153503744230547</v>
      </c>
      <c r="L1701" s="108">
        <v>8.1763161903962312E-3</v>
      </c>
      <c r="M1701" s="109">
        <v>1.2931714443291789E-2</v>
      </c>
      <c r="N1701" s="102">
        <v>1.9210876458446224E-2</v>
      </c>
      <c r="O1701" s="108">
        <v>7.1382255567650713E-3</v>
      </c>
      <c r="P1701" s="109">
        <v>1.2477527406037608E-2</v>
      </c>
      <c r="Q1701" s="102">
        <v>0.10200768946218829</v>
      </c>
      <c r="R1701" s="108">
        <v>5.9259478650958821E-3</v>
      </c>
      <c r="S1701" s="109">
        <v>8.0701463667963852E-3</v>
      </c>
      <c r="T1701" s="102">
        <v>3.5124851145943406E-3</v>
      </c>
      <c r="U1701" s="108">
        <v>2.7999572175390723E-3</v>
      </c>
      <c r="V1701" s="109">
        <v>4.1278150135879666E-3</v>
      </c>
      <c r="W1701" s="102">
        <v>6.5169571374821648E-3</v>
      </c>
      <c r="X1701" s="108">
        <v>1.7057562962998437E-4</v>
      </c>
      <c r="Y1701" s="109">
        <v>2.1275589866010791E-4</v>
      </c>
      <c r="Z1701" s="102">
        <v>9.4039663338378945E-4</v>
      </c>
      <c r="AA1701" s="108">
        <v>5.7138173527491584E-3</v>
      </c>
      <c r="AB1701" s="109">
        <v>7.2766116676362272E-3</v>
      </c>
      <c r="AC1701" s="102">
        <v>1.2131131138095586E-3</v>
      </c>
      <c r="AD1701" s="108">
        <v>9.6103243732533654E-4</v>
      </c>
      <c r="AE1701" s="109">
        <v>1.0778734652957065E-3</v>
      </c>
      <c r="AF1701" s="102">
        <v>7.5231761773905754E-5</v>
      </c>
      <c r="AG1701" s="108">
        <v>1.5920460039131677E-3</v>
      </c>
      <c r="AH1701" s="109">
        <v>2.1710344649817476E-3</v>
      </c>
      <c r="AI1701" s="102">
        <v>2.0444237514574973E-2</v>
      </c>
      <c r="AJ1701" s="108">
        <v>0</v>
      </c>
      <c r="AK1701" s="109">
        <v>0</v>
      </c>
      <c r="AL1701" s="104">
        <v>1.3791964696618499E-2</v>
      </c>
    </row>
    <row r="1702" spans="1:38" x14ac:dyDescent="0.25">
      <c r="A1702" s="71">
        <v>2017</v>
      </c>
      <c r="B1702" s="72">
        <v>17</v>
      </c>
      <c r="C1702" s="108">
        <v>3.116776735365749</v>
      </c>
      <c r="D1702" s="109">
        <v>4.8225444208973869</v>
      </c>
      <c r="E1702" s="102">
        <v>0.50287897094865208</v>
      </c>
      <c r="F1702" s="108">
        <v>0.14034497842098922</v>
      </c>
      <c r="G1702" s="109">
        <v>0.18055205083711318</v>
      </c>
      <c r="H1702" s="102">
        <v>9.7453824974594982E-2</v>
      </c>
      <c r="I1702" s="108">
        <v>0.15137314937699439</v>
      </c>
      <c r="J1702" s="109">
        <v>0.28857300246553019</v>
      </c>
      <c r="K1702" s="102">
        <v>1.230202682138801</v>
      </c>
      <c r="L1702" s="108">
        <v>8.3040850839565042E-3</v>
      </c>
      <c r="M1702" s="109">
        <v>1.316105432542353E-2</v>
      </c>
      <c r="N1702" s="102">
        <v>1.9238473207550701E-2</v>
      </c>
      <c r="O1702" s="108">
        <v>7.3398604395262896E-3</v>
      </c>
      <c r="P1702" s="109">
        <v>1.2822709979997722E-2</v>
      </c>
      <c r="Q1702" s="102">
        <v>0.10503026735011058</v>
      </c>
      <c r="R1702" s="108">
        <v>6.1308402290507925E-3</v>
      </c>
      <c r="S1702" s="109">
        <v>8.3898386560796994E-3</v>
      </c>
      <c r="T1702" s="102">
        <v>3.5699698128997545E-3</v>
      </c>
      <c r="U1702" s="108">
        <v>2.9329704046090282E-3</v>
      </c>
      <c r="V1702" s="109">
        <v>4.3156302760770666E-3</v>
      </c>
      <c r="W1702" s="102">
        <v>6.7100644599198981E-3</v>
      </c>
      <c r="X1702" s="108">
        <v>1.7729601055645693E-4</v>
      </c>
      <c r="Y1702" s="109">
        <v>2.212364836908498E-4</v>
      </c>
      <c r="Z1702" s="102">
        <v>9.6826216196425332E-4</v>
      </c>
      <c r="AA1702" s="108">
        <v>5.9172505006321484E-3</v>
      </c>
      <c r="AB1702" s="109">
        <v>7.5303803569137405E-3</v>
      </c>
      <c r="AC1702" s="102">
        <v>1.2490592481618748E-3</v>
      </c>
      <c r="AD1702" s="108">
        <v>9.9982180220385577E-4</v>
      </c>
      <c r="AE1702" s="109">
        <v>1.1260432108731535E-3</v>
      </c>
      <c r="AF1702" s="102">
        <v>7.7460977449339465E-5</v>
      </c>
      <c r="AG1702" s="108">
        <v>1.6480118553997255E-3</v>
      </c>
      <c r="AH1702" s="109">
        <v>2.2412349803272351E-3</v>
      </c>
      <c r="AI1702" s="102">
        <v>2.1050021253511866E-2</v>
      </c>
      <c r="AJ1702" s="108">
        <v>0</v>
      </c>
      <c r="AK1702" s="109">
        <v>0</v>
      </c>
      <c r="AL1702" s="104">
        <v>1.39375503627113E-2</v>
      </c>
    </row>
    <row r="1703" spans="1:38" x14ac:dyDescent="0.25">
      <c r="A1703" s="71">
        <v>2017</v>
      </c>
      <c r="B1703" s="72">
        <v>18</v>
      </c>
      <c r="C1703" s="108">
        <v>3.1592028494931674</v>
      </c>
      <c r="D1703" s="109">
        <v>4.8743860455089294</v>
      </c>
      <c r="E1703" s="102">
        <v>0.50975289607476937</v>
      </c>
      <c r="F1703" s="108">
        <v>0.14569847410566478</v>
      </c>
      <c r="G1703" s="109">
        <v>0.1870849899622869</v>
      </c>
      <c r="H1703" s="102">
        <v>0.10030756406036052</v>
      </c>
      <c r="I1703" s="108">
        <v>0.15465788742299094</v>
      </c>
      <c r="J1703" s="109">
        <v>0.29302161155984841</v>
      </c>
      <c r="K1703" s="102">
        <v>1.2444379188408821</v>
      </c>
      <c r="L1703" s="108">
        <v>8.4391172440156231E-3</v>
      </c>
      <c r="M1703" s="109">
        <v>1.339534266314865E-2</v>
      </c>
      <c r="N1703" s="102">
        <v>1.9266728819316365E-2</v>
      </c>
      <c r="O1703" s="108">
        <v>7.5539989555102978E-3</v>
      </c>
      <c r="P1703" s="109">
        <v>1.3172929682514614E-2</v>
      </c>
      <c r="Q1703" s="102">
        <v>0.1081057435318564</v>
      </c>
      <c r="R1703" s="108">
        <v>6.346460279291124E-3</v>
      </c>
      <c r="S1703" s="109">
        <v>8.7161488223668725E-3</v>
      </c>
      <c r="T1703" s="102">
        <v>3.6288129571827601E-3</v>
      </c>
      <c r="U1703" s="108">
        <v>3.0777527665517379E-3</v>
      </c>
      <c r="V1703" s="109">
        <v>4.4928757541540625E-3</v>
      </c>
      <c r="W1703" s="102">
        <v>6.9065442542228569E-3</v>
      </c>
      <c r="X1703" s="108">
        <v>1.8450758059836066E-4</v>
      </c>
      <c r="Y1703" s="109">
        <v>2.300158780713181E-4</v>
      </c>
      <c r="Z1703" s="102">
        <v>9.9661661924405564E-4</v>
      </c>
      <c r="AA1703" s="108">
        <v>6.1337126077330361E-3</v>
      </c>
      <c r="AB1703" s="109">
        <v>7.7959144920628472E-3</v>
      </c>
      <c r="AC1703" s="102">
        <v>1.2856343521137014E-3</v>
      </c>
      <c r="AD1703" s="108">
        <v>1.0407358632214556E-3</v>
      </c>
      <c r="AE1703" s="109">
        <v>1.1761202433060412E-3</v>
      </c>
      <c r="AF1703" s="102">
        <v>7.972928723761387E-5</v>
      </c>
      <c r="AG1703" s="108">
        <v>1.7081712106906653E-3</v>
      </c>
      <c r="AH1703" s="109">
        <v>2.3134433972608857E-3</v>
      </c>
      <c r="AI1703" s="102">
        <v>2.1666411422928206E-2</v>
      </c>
      <c r="AJ1703" s="108">
        <v>0</v>
      </c>
      <c r="AK1703" s="109">
        <v>0</v>
      </c>
      <c r="AL1703" s="104">
        <v>1.4086013491022901E-2</v>
      </c>
    </row>
    <row r="1704" spans="1:38" x14ac:dyDescent="0.25">
      <c r="A1704" s="71">
        <v>2017</v>
      </c>
      <c r="B1704" s="72">
        <v>19</v>
      </c>
      <c r="C1704" s="108">
        <v>3.2082576540775518</v>
      </c>
      <c r="D1704" s="109">
        <v>4.9337643457188767</v>
      </c>
      <c r="E1704" s="102">
        <v>0.51730674725815129</v>
      </c>
      <c r="F1704" s="108">
        <v>0.15135039714914264</v>
      </c>
      <c r="G1704" s="109">
        <v>0.19370176473781886</v>
      </c>
      <c r="H1704" s="102">
        <v>0.10318911651107381</v>
      </c>
      <c r="I1704" s="108">
        <v>0.15817817714365243</v>
      </c>
      <c r="J1704" s="109">
        <v>0.29766880098027093</v>
      </c>
      <c r="K1704" s="102">
        <v>1.2596985957720346</v>
      </c>
      <c r="L1704" s="108">
        <v>8.5811794226780969E-3</v>
      </c>
      <c r="M1704" s="109">
        <v>1.363174886566622E-2</v>
      </c>
      <c r="N1704" s="102">
        <v>1.9295034504967539E-2</v>
      </c>
      <c r="O1704" s="108">
        <v>7.7797633101489771E-3</v>
      </c>
      <c r="P1704" s="109">
        <v>1.352433889494912E-2</v>
      </c>
      <c r="Q1704" s="102">
        <v>0.1112115636504767</v>
      </c>
      <c r="R1704" s="108">
        <v>6.5738331988309025E-3</v>
      </c>
      <c r="S1704" s="109">
        <v>9.0463350100387658E-3</v>
      </c>
      <c r="T1704" s="102">
        <v>3.6878763254428798E-3</v>
      </c>
      <c r="U1704" s="108">
        <v>3.2282913713769842E-3</v>
      </c>
      <c r="V1704" s="109">
        <v>4.6588896009465263E-3</v>
      </c>
      <c r="W1704" s="102">
        <v>7.1049572279293172E-3</v>
      </c>
      <c r="X1704" s="108">
        <v>1.9211772585278787E-4</v>
      </c>
      <c r="Y1704" s="109">
        <v>2.3889220607803456E-4</v>
      </c>
      <c r="Z1704" s="102">
        <v>1.0252452720679276E-3</v>
      </c>
      <c r="AA1704" s="108">
        <v>6.3625588303012019E-3</v>
      </c>
      <c r="AB1704" s="109">
        <v>8.0671646971558746E-3</v>
      </c>
      <c r="AC1704" s="102">
        <v>1.3225691314179993E-3</v>
      </c>
      <c r="AD1704" s="108">
        <v>1.0839433520726588E-3</v>
      </c>
      <c r="AE1704" s="109">
        <v>1.2272679510714837E-3</v>
      </c>
      <c r="AF1704" s="102">
        <v>8.2019780835118611E-5</v>
      </c>
      <c r="AG1704" s="108">
        <v>1.7716161881043114E-3</v>
      </c>
      <c r="AH1704" s="109">
        <v>2.3860099143843119E-3</v>
      </c>
      <c r="AI1704" s="102">
        <v>2.2288850532713091E-2</v>
      </c>
      <c r="AJ1704" s="108">
        <v>0</v>
      </c>
      <c r="AK1704" s="109">
        <v>0</v>
      </c>
      <c r="AL1704" s="104">
        <v>1.42348125104616E-2</v>
      </c>
    </row>
    <row r="1705" spans="1:38" x14ac:dyDescent="0.25">
      <c r="A1705" s="71">
        <v>2017</v>
      </c>
      <c r="B1705" s="72">
        <v>20</v>
      </c>
      <c r="C1705" s="108">
        <v>3.52568837679534</v>
      </c>
      <c r="D1705" s="109">
        <v>5.6321318651910897</v>
      </c>
      <c r="E1705" s="102">
        <v>0.52472597726601511</v>
      </c>
      <c r="F1705" s="108">
        <v>0.16924465156181512</v>
      </c>
      <c r="G1705" s="109">
        <v>0.22116690047507684</v>
      </c>
      <c r="H1705" s="102">
        <v>0.10601917459371331</v>
      </c>
      <c r="I1705" s="108">
        <v>0.17351547414315216</v>
      </c>
      <c r="J1705" s="109">
        <v>0.32612689540827677</v>
      </c>
      <c r="K1705" s="102">
        <v>1.2746885269300221</v>
      </c>
      <c r="L1705" s="108">
        <v>1.1816392228167685E-2</v>
      </c>
      <c r="M1705" s="109">
        <v>1.83062043044761E-2</v>
      </c>
      <c r="N1705" s="102">
        <v>1.9322894905865674E-2</v>
      </c>
      <c r="O1705" s="108">
        <v>8.6217786751572323E-3</v>
      </c>
      <c r="P1705" s="109">
        <v>1.5078226995245357E-2</v>
      </c>
      <c r="Q1705" s="102">
        <v>0.11426141668678266</v>
      </c>
      <c r="R1705" s="108">
        <v>6.8086958256687227E-3</v>
      </c>
      <c r="S1705" s="109">
        <v>9.3702262943460724E-3</v>
      </c>
      <c r="T1705" s="102">
        <v>3.745875099287557E-3</v>
      </c>
      <c r="U1705" s="108">
        <v>3.6372006120730794E-3</v>
      </c>
      <c r="V1705" s="109">
        <v>5.3018750142190731E-3</v>
      </c>
      <c r="W1705" s="102">
        <v>7.2998176310427182E-3</v>
      </c>
      <c r="X1705" s="108">
        <v>2.1590369805424788E-4</v>
      </c>
      <c r="Y1705" s="109">
        <v>2.7417720626979759E-4</v>
      </c>
      <c r="Z1705" s="102">
        <v>1.0533634321871043E-3</v>
      </c>
      <c r="AA1705" s="108">
        <v>7.1068376081704241E-3</v>
      </c>
      <c r="AB1705" s="109">
        <v>9.211172051226079E-3</v>
      </c>
      <c r="AC1705" s="102">
        <v>1.3588401586982642E-3</v>
      </c>
      <c r="AD1705" s="108">
        <v>1.210924078000344E-3</v>
      </c>
      <c r="AE1705" s="109">
        <v>1.4027988188717226E-3</v>
      </c>
      <c r="AF1705" s="102">
        <v>8.4268956502273003E-5</v>
      </c>
      <c r="AG1705" s="108">
        <v>1.9931277577384622E-3</v>
      </c>
      <c r="AH1705" s="109">
        <v>2.7397119071918608E-3</v>
      </c>
      <c r="AI1705" s="102">
        <v>2.2900096165646033E-2</v>
      </c>
      <c r="AJ1705" s="108">
        <v>0</v>
      </c>
      <c r="AK1705" s="109">
        <v>0</v>
      </c>
      <c r="AL1705" s="104">
        <v>1.8929294260137099E-2</v>
      </c>
    </row>
    <row r="1706" spans="1:38" x14ac:dyDescent="0.25">
      <c r="A1706" s="71">
        <v>2017</v>
      </c>
      <c r="B1706" s="72">
        <v>21</v>
      </c>
      <c r="C1706" s="108">
        <v>3.5810000446389583</v>
      </c>
      <c r="D1706" s="109">
        <v>5.6925700549070566</v>
      </c>
      <c r="E1706" s="102">
        <v>0.53175159195607058</v>
      </c>
      <c r="F1706" s="108">
        <v>0.17581821471234277</v>
      </c>
      <c r="G1706" s="109">
        <v>0.2281377798242801</v>
      </c>
      <c r="H1706" s="102">
        <v>0.10869846952623392</v>
      </c>
      <c r="I1706" s="108">
        <v>0.1775964964292325</v>
      </c>
      <c r="J1706" s="109">
        <v>0.33100394626030127</v>
      </c>
      <c r="K1706" s="102">
        <v>1.2888818822667738</v>
      </c>
      <c r="L1706" s="108">
        <v>1.2026341292049608E-2</v>
      </c>
      <c r="M1706" s="109">
        <v>1.8608207770273406E-2</v>
      </c>
      <c r="N1706" s="102">
        <v>1.9349290517605512E-2</v>
      </c>
      <c r="O1706" s="108">
        <v>8.8808709021073618E-3</v>
      </c>
      <c r="P1706" s="109">
        <v>1.5430011962006954E-2</v>
      </c>
      <c r="Q1706" s="102">
        <v>0.11714892047358758</v>
      </c>
      <c r="R1706" s="108">
        <v>7.0544188510005294E-3</v>
      </c>
      <c r="S1706" s="109">
        <v>9.6863204544262137E-3</v>
      </c>
      <c r="T1706" s="102">
        <v>3.8008088350488137E-3</v>
      </c>
      <c r="U1706" s="108">
        <v>3.8291083969382743E-3</v>
      </c>
      <c r="V1706" s="109">
        <v>5.479600537435847E-3</v>
      </c>
      <c r="W1706" s="102">
        <v>7.4842893631184154E-3</v>
      </c>
      <c r="X1706" s="108">
        <v>2.2489877457608682E-4</v>
      </c>
      <c r="Y1706" s="109">
        <v>2.8368498055566556E-4</v>
      </c>
      <c r="Z1706" s="102">
        <v>1.0799824805508751E-3</v>
      </c>
      <c r="AA1706" s="108">
        <v>7.3686582797956104E-3</v>
      </c>
      <c r="AB1706" s="109">
        <v>9.4948180899523584E-3</v>
      </c>
      <c r="AC1706" s="102">
        <v>1.3931797859984805E-3</v>
      </c>
      <c r="AD1706" s="108">
        <v>1.2596924903921108E-3</v>
      </c>
      <c r="AE1706" s="109">
        <v>1.455605447556919E-3</v>
      </c>
      <c r="AF1706" s="102">
        <v>8.6398734112994957E-5</v>
      </c>
      <c r="AG1706" s="108">
        <v>2.0686324140045307E-3</v>
      </c>
      <c r="AH1706" s="109">
        <v>2.8177785499678694E-3</v>
      </c>
      <c r="AI1706" s="102">
        <v>2.3478836774099298E-2</v>
      </c>
      <c r="AJ1706" s="108">
        <v>0</v>
      </c>
      <c r="AK1706" s="109">
        <v>0</v>
      </c>
      <c r="AL1706" s="104">
        <v>1.9110855519615201E-2</v>
      </c>
    </row>
    <row r="1707" spans="1:38" x14ac:dyDescent="0.25">
      <c r="A1707" s="71">
        <v>2017</v>
      </c>
      <c r="B1707" s="72">
        <v>22</v>
      </c>
      <c r="C1707" s="108">
        <v>3.6350359657401463</v>
      </c>
      <c r="D1707" s="109">
        <v>5.7437247806174758</v>
      </c>
      <c r="E1707" s="102">
        <v>0.53812314036441655</v>
      </c>
      <c r="F1707" s="108">
        <v>0.18247324155723338</v>
      </c>
      <c r="G1707" s="109">
        <v>0.23452061489717904</v>
      </c>
      <c r="H1707" s="102">
        <v>0.11112857729346873</v>
      </c>
      <c r="I1707" s="108">
        <v>0.181747792888553</v>
      </c>
      <c r="J1707" s="109">
        <v>0.3355212216202314</v>
      </c>
      <c r="K1707" s="102">
        <v>1.3017547779262841</v>
      </c>
      <c r="L1707" s="108">
        <v>1.2239456214514719E-2</v>
      </c>
      <c r="M1707" s="109">
        <v>1.8886399902943239E-2</v>
      </c>
      <c r="N1707" s="102">
        <v>1.9373203035883583E-2</v>
      </c>
      <c r="O1707" s="108">
        <v>9.1455066728973085E-3</v>
      </c>
      <c r="P1707" s="109">
        <v>1.576237110617143E-2</v>
      </c>
      <c r="Q1707" s="102">
        <v>0.11976841609110336</v>
      </c>
      <c r="R1707" s="108">
        <v>7.3019460524132215E-3</v>
      </c>
      <c r="S1707" s="109">
        <v>9.972916836420655E-3</v>
      </c>
      <c r="T1707" s="102">
        <v>3.8506343166397651E-3</v>
      </c>
      <c r="U1707" s="108">
        <v>4.0563992507936294E-3</v>
      </c>
      <c r="V1707" s="109">
        <v>5.7103946108928265E-3</v>
      </c>
      <c r="W1707" s="102">
        <v>7.6516237877057892E-3</v>
      </c>
      <c r="X1707" s="108">
        <v>2.341342440596152E-4</v>
      </c>
      <c r="Y1707" s="109">
        <v>2.9259332778218769E-4</v>
      </c>
      <c r="Z1707" s="102">
        <v>1.104132001889195E-3</v>
      </c>
      <c r="AA1707" s="108">
        <v>7.6255571829069802E-3</v>
      </c>
      <c r="AB1707" s="109">
        <v>9.7389578225924953E-3</v>
      </c>
      <c r="AC1707" s="102">
        <v>1.4243278828277221E-3</v>
      </c>
      <c r="AD1707" s="108">
        <v>1.3065320941925845E-3</v>
      </c>
      <c r="AE1707" s="109">
        <v>1.4993695700684618E-3</v>
      </c>
      <c r="AF1707" s="102">
        <v>8.8330444950826566E-5</v>
      </c>
      <c r="AG1707" s="108">
        <v>2.1472370279576672E-3</v>
      </c>
      <c r="AH1707" s="109">
        <v>2.8939532382361512E-3</v>
      </c>
      <c r="AI1707" s="102">
        <v>2.4003822633170784E-2</v>
      </c>
      <c r="AJ1707" s="108">
        <v>0</v>
      </c>
      <c r="AK1707" s="109">
        <v>0</v>
      </c>
      <c r="AL1707" s="104">
        <v>1.9274975068055599E-2</v>
      </c>
    </row>
    <row r="1708" spans="1:38" x14ac:dyDescent="0.25">
      <c r="A1708" s="71">
        <v>2017</v>
      </c>
      <c r="B1708" s="72">
        <v>23</v>
      </c>
      <c r="C1708" s="108">
        <v>3.6879930888386205</v>
      </c>
      <c r="D1708" s="109">
        <v>5.784303498398212</v>
      </c>
      <c r="E1708" s="102">
        <v>0.54345715096967961</v>
      </c>
      <c r="F1708" s="108">
        <v>0.18914266662895476</v>
      </c>
      <c r="G1708" s="109">
        <v>0.2399970786815413</v>
      </c>
      <c r="H1708" s="102">
        <v>0.11316332446699778</v>
      </c>
      <c r="I1708" s="108">
        <v>0.18592578353613445</v>
      </c>
      <c r="J1708" s="109">
        <v>0.33950097250104072</v>
      </c>
      <c r="K1708" s="102">
        <v>1.312531247406161</v>
      </c>
      <c r="L1708" s="108">
        <v>1.2453452919400747E-2</v>
      </c>
      <c r="M1708" s="109">
        <v>1.9126965964461274E-2</v>
      </c>
      <c r="N1708" s="102">
        <v>1.9393249086509502E-2</v>
      </c>
      <c r="O1708" s="108">
        <v>9.4094653919353007E-3</v>
      </c>
      <c r="P1708" s="109">
        <v>1.6042899022114709E-2</v>
      </c>
      <c r="Q1708" s="102">
        <v>0.1219609829168067</v>
      </c>
      <c r="R1708" s="108">
        <v>7.5492647321179201E-3</v>
      </c>
      <c r="S1708" s="109">
        <v>1.0217467459707513E-2</v>
      </c>
      <c r="T1708" s="102">
        <v>3.892342577256778E-3</v>
      </c>
      <c r="U1708" s="108">
        <v>4.3013295360083718E-3</v>
      </c>
      <c r="V1708" s="109">
        <v>5.9292856838235528E-3</v>
      </c>
      <c r="W1708" s="102">
        <v>7.7917061829353576E-3</v>
      </c>
      <c r="X1708" s="108">
        <v>2.4348428226410356E-4</v>
      </c>
      <c r="Y1708" s="109">
        <v>3.0038131033152985E-4</v>
      </c>
      <c r="Z1708" s="102">
        <v>1.1243454127058991E-3</v>
      </c>
      <c r="AA1708" s="108">
        <v>7.8783660482248333E-3</v>
      </c>
      <c r="AB1708" s="109">
        <v>9.9422665297290488E-3</v>
      </c>
      <c r="AC1708" s="102">
        <v>1.4504060941889023E-3</v>
      </c>
      <c r="AD1708" s="108">
        <v>1.351960087821526E-3</v>
      </c>
      <c r="AE1708" s="109">
        <v>1.5347270230615913E-3</v>
      </c>
      <c r="AF1708" s="102">
        <v>8.9947644933425225E-5</v>
      </c>
      <c r="AG1708" s="108">
        <v>2.2272427449751531E-3</v>
      </c>
      <c r="AH1708" s="109">
        <v>2.9614191701066244E-3</v>
      </c>
      <c r="AI1708" s="102">
        <v>2.4443270835223768E-2</v>
      </c>
      <c r="AJ1708" s="108">
        <v>0</v>
      </c>
      <c r="AK1708" s="109">
        <v>0</v>
      </c>
      <c r="AL1708" s="104">
        <v>1.94118320154433E-2</v>
      </c>
    </row>
    <row r="1709" spans="1:38" x14ac:dyDescent="0.25">
      <c r="A1709" s="71">
        <v>2017</v>
      </c>
      <c r="B1709" s="72">
        <v>24</v>
      </c>
      <c r="C1709" s="108">
        <v>3.7467823214503513</v>
      </c>
      <c r="D1709" s="109">
        <v>5.8263024599950883</v>
      </c>
      <c r="E1709" s="102">
        <v>0.54740680860821411</v>
      </c>
      <c r="F1709" s="108">
        <v>0.19534742118652784</v>
      </c>
      <c r="G1709" s="109">
        <v>0.24397985783742188</v>
      </c>
      <c r="H1709" s="102">
        <v>0.11466913574510215</v>
      </c>
      <c r="I1709" s="108">
        <v>0.18964147124578479</v>
      </c>
      <c r="J1709" s="109">
        <v>0.34200708908488137</v>
      </c>
      <c r="K1709" s="102">
        <v>1.3204932012069357</v>
      </c>
      <c r="L1709" s="108">
        <v>1.2644715033378148E-2</v>
      </c>
      <c r="M1709" s="109">
        <v>1.9293072129986082E-2</v>
      </c>
      <c r="N1709" s="102">
        <v>1.9408097746375592E-2</v>
      </c>
      <c r="O1709" s="108">
        <v>9.6613135706667044E-3</v>
      </c>
      <c r="P1709" s="109">
        <v>1.6259512412567796E-2</v>
      </c>
      <c r="Q1709" s="102">
        <v>0.12358409324513851</v>
      </c>
      <c r="R1709" s="108">
        <v>7.7841061536135705E-3</v>
      </c>
      <c r="S1709" s="109">
        <v>1.0400202448709178E-2</v>
      </c>
      <c r="T1709" s="102">
        <v>3.9232246589569015E-3</v>
      </c>
      <c r="U1709" s="108">
        <v>4.4255266793379834E-3</v>
      </c>
      <c r="V1709" s="109">
        <v>6.0114257516856008E-3</v>
      </c>
      <c r="W1709" s="102">
        <v>7.8953996531333295E-3</v>
      </c>
      <c r="X1709" s="108">
        <v>2.5162001482099966E-4</v>
      </c>
      <c r="Y1709" s="109">
        <v>3.0556423248732483E-4</v>
      </c>
      <c r="Z1709" s="102">
        <v>1.1393073746475521E-3</v>
      </c>
      <c r="AA1709" s="108">
        <v>8.1411370487331526E-3</v>
      </c>
      <c r="AB1709" s="109">
        <v>1.0111749380873608E-2</v>
      </c>
      <c r="AC1709" s="102">
        <v>1.4697061885794844E-3</v>
      </c>
      <c r="AD1709" s="108">
        <v>1.4032793335329722E-3</v>
      </c>
      <c r="AE1709" s="109">
        <v>1.5680582787428558E-3</v>
      </c>
      <c r="AF1709" s="102">
        <v>9.1144642074600038E-5</v>
      </c>
      <c r="AG1709" s="108">
        <v>2.2937005107584547E-3</v>
      </c>
      <c r="AH1709" s="109">
        <v>3.0027153892776028E-3</v>
      </c>
      <c r="AI1709" s="102">
        <v>2.4768542880922461E-2</v>
      </c>
      <c r="AJ1709" s="108">
        <v>0</v>
      </c>
      <c r="AK1709" s="109">
        <v>0</v>
      </c>
      <c r="AL1709" s="104">
        <v>1.9514876580013801E-2</v>
      </c>
    </row>
    <row r="1710" spans="1:38" x14ac:dyDescent="0.25">
      <c r="A1710" s="71">
        <v>2017</v>
      </c>
      <c r="B1710" s="72">
        <v>25</v>
      </c>
      <c r="C1710" s="108">
        <v>3.8188810253559984</v>
      </c>
      <c r="D1710" s="109">
        <v>5.8850041292612651</v>
      </c>
      <c r="E1710" s="102">
        <v>0.54978440881872337</v>
      </c>
      <c r="F1710" s="108">
        <v>0.2019432337088696</v>
      </c>
      <c r="G1710" s="109">
        <v>0.2475925354412894</v>
      </c>
      <c r="H1710" s="102">
        <v>0.1155760063116666</v>
      </c>
      <c r="I1710" s="108">
        <v>0.19381374754681027</v>
      </c>
      <c r="J1710" s="109">
        <v>0.3448733556413443</v>
      </c>
      <c r="K1710" s="102">
        <v>1.3252968145454493</v>
      </c>
      <c r="L1710" s="108">
        <v>1.2822926994650029E-2</v>
      </c>
      <c r="M1710" s="109">
        <v>1.9394660123400534E-2</v>
      </c>
      <c r="N1710" s="102">
        <v>1.941701367021631E-2</v>
      </c>
      <c r="O1710" s="108">
        <v>9.9314042317621663E-3</v>
      </c>
      <c r="P1710" s="109">
        <v>1.6465323480851897E-2</v>
      </c>
      <c r="Q1710" s="102">
        <v>0.12456139044503781</v>
      </c>
      <c r="R1710" s="108">
        <v>8.0034849709924166E-3</v>
      </c>
      <c r="S1710" s="109">
        <v>1.0513987989551183E-2</v>
      </c>
      <c r="T1710" s="102">
        <v>3.9418140941965977E-3</v>
      </c>
      <c r="U1710" s="108">
        <v>4.5514573866289503E-3</v>
      </c>
      <c r="V1710" s="109">
        <v>6.0729262723630091E-3</v>
      </c>
      <c r="W1710" s="102">
        <v>7.9578380861606308E-3</v>
      </c>
      <c r="X1710" s="108">
        <v>2.6014679596825967E-4</v>
      </c>
      <c r="Y1710" s="109">
        <v>3.1002964345848872E-4</v>
      </c>
      <c r="Z1710" s="102">
        <v>1.148316822330474E-3</v>
      </c>
      <c r="AA1710" s="108">
        <v>8.4223032194376164E-3</v>
      </c>
      <c r="AB1710" s="109">
        <v>1.0268952802276573E-2</v>
      </c>
      <c r="AC1710" s="102">
        <v>1.4813291520193003E-3</v>
      </c>
      <c r="AD1710" s="108">
        <v>1.4573659936083531E-3</v>
      </c>
      <c r="AE1710" s="109">
        <v>1.596953682406568E-3</v>
      </c>
      <c r="AF1710" s="102">
        <v>9.1865334092024718E-5</v>
      </c>
      <c r="AG1710" s="108">
        <v>2.3632510781050292E-3</v>
      </c>
      <c r="AH1710" s="109">
        <v>3.0394647306615672E-3</v>
      </c>
      <c r="AI1710" s="102">
        <v>2.4964423767291598E-2</v>
      </c>
      <c r="AJ1710" s="108">
        <v>0</v>
      </c>
      <c r="AK1710" s="109">
        <v>0</v>
      </c>
      <c r="AL1710" s="104">
        <v>1.9577087575067102E-2</v>
      </c>
    </row>
    <row r="1711" spans="1:38" x14ac:dyDescent="0.25">
      <c r="A1711" s="71">
        <v>2017</v>
      </c>
      <c r="B1711" s="72">
        <v>26</v>
      </c>
      <c r="C1711" s="108">
        <v>3.8691084610489481</v>
      </c>
      <c r="D1711" s="109">
        <v>5.8949664679385316</v>
      </c>
      <c r="E1711" s="102">
        <v>0.55022812659178877</v>
      </c>
      <c r="F1711" s="108">
        <v>0.20715600499920353</v>
      </c>
      <c r="G1711" s="109">
        <v>0.24819123519234751</v>
      </c>
      <c r="H1711" s="102">
        <v>0.11574528135565189</v>
      </c>
      <c r="I1711" s="108">
        <v>0.19691980494194983</v>
      </c>
      <c r="J1711" s="109">
        <v>0.34515002650653326</v>
      </c>
      <c r="K1711" s="102">
        <v>1.3261893021950522</v>
      </c>
      <c r="L1711" s="108">
        <v>1.2982633076099254E-2</v>
      </c>
      <c r="M1711" s="109">
        <v>1.9417249812706192E-2</v>
      </c>
      <c r="N1711" s="102">
        <v>1.9418628340952135E-2</v>
      </c>
      <c r="O1711" s="108">
        <v>1.0143233489439362E-2</v>
      </c>
      <c r="P1711" s="109">
        <v>1.6499087816712936E-2</v>
      </c>
      <c r="Q1711" s="102">
        <v>0.12474382882625303</v>
      </c>
      <c r="R1711" s="108">
        <v>8.2005628692672691E-3</v>
      </c>
      <c r="S1711" s="109">
        <v>1.0543087166078048E-2</v>
      </c>
      <c r="T1711" s="102">
        <v>3.9452789803403393E-3</v>
      </c>
      <c r="U1711" s="108">
        <v>4.6429567014995262E-3</v>
      </c>
      <c r="V1711" s="109">
        <v>6.0544090331535226E-3</v>
      </c>
      <c r="W1711" s="102">
        <v>7.9694951160955482E-3</v>
      </c>
      <c r="X1711" s="108">
        <v>2.669139268803307E-4</v>
      </c>
      <c r="Y1711" s="109">
        <v>3.1065450492139311E-4</v>
      </c>
      <c r="Z1711" s="102">
        <v>1.1499982768434398E-3</v>
      </c>
      <c r="AA1711" s="108">
        <v>8.6464103517070491E-3</v>
      </c>
      <c r="AB1711" s="109">
        <v>1.0302373115001186E-2</v>
      </c>
      <c r="AC1711" s="102">
        <v>1.4834989853021003E-3</v>
      </c>
      <c r="AD1711" s="108">
        <v>1.5015707588344968E-3</v>
      </c>
      <c r="AE1711" s="109">
        <v>1.6046268602075999E-3</v>
      </c>
      <c r="AF1711" s="102">
        <v>9.199990960619974E-5</v>
      </c>
      <c r="AG1711" s="108">
        <v>2.418127248354864E-3</v>
      </c>
      <c r="AH1711" s="109">
        <v>3.0429605973695713E-3</v>
      </c>
      <c r="AI1711" s="102">
        <v>2.5001023285970796E-2</v>
      </c>
      <c r="AJ1711" s="108">
        <v>0</v>
      </c>
      <c r="AK1711" s="109">
        <v>0</v>
      </c>
      <c r="AL1711" s="104">
        <v>1.95889116529183E-2</v>
      </c>
    </row>
    <row r="1712" spans="1:38" x14ac:dyDescent="0.25">
      <c r="A1712" s="71">
        <v>2017</v>
      </c>
      <c r="B1712" s="72">
        <v>27</v>
      </c>
      <c r="C1712" s="108">
        <v>3.9119737446187615</v>
      </c>
      <c r="D1712" s="109">
        <v>5.9009455231239052</v>
      </c>
      <c r="E1712" s="102">
        <v>0.55022136445204484</v>
      </c>
      <c r="F1712" s="108">
        <v>0.21154158429212333</v>
      </c>
      <c r="G1712" s="109">
        <v>0.24835573434294012</v>
      </c>
      <c r="H1712" s="102">
        <v>0.11574226611353897</v>
      </c>
      <c r="I1712" s="108">
        <v>0.1995246202628278</v>
      </c>
      <c r="J1712" s="109">
        <v>0.34513779266159389</v>
      </c>
      <c r="K1712" s="102">
        <v>1.3261754507779677</v>
      </c>
      <c r="L1712" s="108">
        <v>1.3116754428348388E-2</v>
      </c>
      <c r="M1712" s="109">
        <v>1.9421384386627685E-2</v>
      </c>
      <c r="N1712" s="102">
        <v>1.9418639392590704E-2</v>
      </c>
      <c r="O1712" s="108">
        <v>1.0321799148836399E-2</v>
      </c>
      <c r="P1712" s="109">
        <v>1.6509317797746854E-2</v>
      </c>
      <c r="Q1712" s="102">
        <v>0.12474065891865645</v>
      </c>
      <c r="R1712" s="108">
        <v>8.3668146753935364E-3</v>
      </c>
      <c r="S1712" s="109">
        <v>1.0552629733507608E-2</v>
      </c>
      <c r="T1712" s="102">
        <v>3.9452224122279219E-3</v>
      </c>
      <c r="U1712" s="108">
        <v>4.7113052149603211E-3</v>
      </c>
      <c r="V1712" s="109">
        <v>6.0219762026231406E-3</v>
      </c>
      <c r="W1712" s="102">
        <v>7.9692844501446144E-3</v>
      </c>
      <c r="X1712" s="108">
        <v>2.7256300738044383E-4</v>
      </c>
      <c r="Y1712" s="109">
        <v>3.1068813164289357E-4</v>
      </c>
      <c r="Z1712" s="102">
        <v>1.1499709166719445E-3</v>
      </c>
      <c r="AA1712" s="108">
        <v>8.8372158220916975E-3</v>
      </c>
      <c r="AB1712" s="109">
        <v>1.0318574399642282E-2</v>
      </c>
      <c r="AC1712" s="102">
        <v>1.4834608818375665E-3</v>
      </c>
      <c r="AD1712" s="108">
        <v>1.5395015480314787E-3</v>
      </c>
      <c r="AE1712" s="109">
        <v>1.6090885099655579E-3</v>
      </c>
      <c r="AF1712" s="102">
        <v>9.1997557128380532E-5</v>
      </c>
      <c r="AG1712" s="108">
        <v>2.4636851546078974E-3</v>
      </c>
      <c r="AH1712" s="109">
        <v>3.0414900175417215E-3</v>
      </c>
      <c r="AI1712" s="102">
        <v>2.5000354958093191E-2</v>
      </c>
      <c r="AJ1712" s="108">
        <v>0</v>
      </c>
      <c r="AK1712" s="109">
        <v>0</v>
      </c>
      <c r="AL1712" s="104">
        <v>1.9588913668109099E-2</v>
      </c>
    </row>
    <row r="1713" spans="1:38" x14ac:dyDescent="0.25">
      <c r="A1713" s="71">
        <v>2017</v>
      </c>
      <c r="B1713" s="72">
        <v>28</v>
      </c>
      <c r="C1713" s="108">
        <v>3.9454591246540964</v>
      </c>
      <c r="D1713" s="109">
        <v>5.9072106829933286</v>
      </c>
      <c r="E1713" s="102">
        <v>0.55021599802271337</v>
      </c>
      <c r="F1713" s="108">
        <v>0.21488088217348048</v>
      </c>
      <c r="G1713" s="109">
        <v>0.24852609822364199</v>
      </c>
      <c r="H1713" s="102">
        <v>0.11574059013131212</v>
      </c>
      <c r="I1713" s="108">
        <v>0.20149480043672771</v>
      </c>
      <c r="J1713" s="109">
        <v>0.34512336601037347</v>
      </c>
      <c r="K1713" s="102">
        <v>1.3261656484232407</v>
      </c>
      <c r="L1713" s="108">
        <v>1.3218381114542491E-2</v>
      </c>
      <c r="M1713" s="109">
        <v>1.9425651161807903E-2</v>
      </c>
      <c r="N1713" s="102">
        <v>1.9418600941030442E-2</v>
      </c>
      <c r="O1713" s="108">
        <v>1.0458203444420911E-2</v>
      </c>
      <c r="P1713" s="109">
        <v>1.6519897177251351E-2</v>
      </c>
      <c r="Q1713" s="102">
        <v>0.12473876645203814</v>
      </c>
      <c r="R1713" s="108">
        <v>8.493899566075153E-3</v>
      </c>
      <c r="S1713" s="109">
        <v>1.0562552003191705E-2</v>
      </c>
      <c r="T1713" s="102">
        <v>3.9451835327519768E-3</v>
      </c>
      <c r="U1713" s="108">
        <v>4.7517209435400118E-3</v>
      </c>
      <c r="V1713" s="109">
        <v>5.9877508999381631E-3</v>
      </c>
      <c r="W1713" s="102">
        <v>7.9691638726931656E-3</v>
      </c>
      <c r="X1713" s="108">
        <v>2.768045423865716E-4</v>
      </c>
      <c r="Y1713" s="109">
        <v>3.1072081058937438E-4</v>
      </c>
      <c r="Z1713" s="102">
        <v>1.1499520486463193E-3</v>
      </c>
      <c r="AA1713" s="108">
        <v>8.9855760302100917E-3</v>
      </c>
      <c r="AB1713" s="109">
        <v>1.033552272329084E-2</v>
      </c>
      <c r="AC1713" s="102">
        <v>1.4834378086341514E-3</v>
      </c>
      <c r="AD1713" s="108">
        <v>1.5693707834009926E-3</v>
      </c>
      <c r="AE1713" s="109">
        <v>1.6137692233631855E-3</v>
      </c>
      <c r="AF1713" s="102">
        <v>9.1996237527884817E-5</v>
      </c>
      <c r="AG1713" s="108">
        <v>2.4975369419841438E-3</v>
      </c>
      <c r="AH1713" s="109">
        <v>3.0399043560684767E-3</v>
      </c>
      <c r="AI1713" s="102">
        <v>2.4999959802778336E-2</v>
      </c>
      <c r="AJ1713" s="108">
        <v>0</v>
      </c>
      <c r="AK1713" s="109">
        <v>0</v>
      </c>
      <c r="AL1713" s="104">
        <v>1.9588912516130201E-2</v>
      </c>
    </row>
    <row r="1714" spans="1:38" x14ac:dyDescent="0.25">
      <c r="A1714" s="71">
        <v>2017</v>
      </c>
      <c r="B1714" s="72">
        <v>29</v>
      </c>
      <c r="C1714" s="108">
        <v>3.9675974768480238</v>
      </c>
      <c r="D1714" s="109">
        <v>5.9135761640126301</v>
      </c>
      <c r="E1714" s="102">
        <v>0.55021502564431146</v>
      </c>
      <c r="F1714" s="108">
        <v>0.2169609741706805</v>
      </c>
      <c r="G1714" s="109">
        <v>0.2486840098098855</v>
      </c>
      <c r="H1714" s="102">
        <v>0.11574009870237652</v>
      </c>
      <c r="I1714" s="108">
        <v>0.20270144222093556</v>
      </c>
      <c r="J1714" s="109">
        <v>0.34509457321348991</v>
      </c>
      <c r="K1714" s="102">
        <v>1.3261646284549646</v>
      </c>
      <c r="L1714" s="108">
        <v>1.3280889275081791E-2</v>
      </c>
      <c r="M1714" s="109">
        <v>1.9429254582615324E-2</v>
      </c>
      <c r="N1714" s="102">
        <v>1.9418644230927099E-2</v>
      </c>
      <c r="O1714" s="108">
        <v>1.0543762918624383E-2</v>
      </c>
      <c r="P1714" s="109">
        <v>1.6529936235943999E-2</v>
      </c>
      <c r="Q1714" s="102">
        <v>0.12473813466238298</v>
      </c>
      <c r="R1714" s="108">
        <v>8.5738138037058306E-3</v>
      </c>
      <c r="S1714" s="109">
        <v>1.0572026929669048E-2</v>
      </c>
      <c r="T1714" s="102">
        <v>3.9451751776490218E-3</v>
      </c>
      <c r="U1714" s="108">
        <v>4.7597537566662447E-3</v>
      </c>
      <c r="V1714" s="109">
        <v>5.9512594274171238E-3</v>
      </c>
      <c r="W1714" s="102">
        <v>7.9691350178335493E-3</v>
      </c>
      <c r="X1714" s="108">
        <v>2.7935687488296845E-4</v>
      </c>
      <c r="Y1714" s="109">
        <v>3.1072660623186342E-4</v>
      </c>
      <c r="Z1714" s="102">
        <v>1.149947781561115E-3</v>
      </c>
      <c r="AA1714" s="108">
        <v>9.0823842789852609E-3</v>
      </c>
      <c r="AB1714" s="109">
        <v>1.0352451899416856E-2</v>
      </c>
      <c r="AC1714" s="102">
        <v>1.4834322207577049E-3</v>
      </c>
      <c r="AD1714" s="108">
        <v>1.5894216378850355E-3</v>
      </c>
      <c r="AE1714" s="109">
        <v>1.6185154917825431E-3</v>
      </c>
      <c r="AF1714" s="102">
        <v>9.1995645760679551E-5</v>
      </c>
      <c r="AG1714" s="108">
        <v>2.5173704881849422E-3</v>
      </c>
      <c r="AH1714" s="109">
        <v>3.0380312250808113E-3</v>
      </c>
      <c r="AI1714" s="102">
        <v>2.4999840904583636E-2</v>
      </c>
      <c r="AJ1714" s="108">
        <v>0</v>
      </c>
      <c r="AK1714" s="109">
        <v>0</v>
      </c>
      <c r="AL1714" s="104">
        <v>1.9588912583477301E-2</v>
      </c>
    </row>
    <row r="1715" spans="1:38" x14ac:dyDescent="0.25">
      <c r="A1715" s="71">
        <v>2017</v>
      </c>
      <c r="B1715" s="72">
        <v>30</v>
      </c>
      <c r="C1715" s="108">
        <v>3.9721393622416392</v>
      </c>
      <c r="D1715" s="109">
        <v>5.9200037027508143</v>
      </c>
      <c r="E1715" s="102">
        <v>0.55021158360921685</v>
      </c>
      <c r="F1715" s="108">
        <v>0.21711485041514902</v>
      </c>
      <c r="G1715" s="109">
        <v>0.24883145896037934</v>
      </c>
      <c r="H1715" s="102">
        <v>0.11573924532614444</v>
      </c>
      <c r="I1715" s="108">
        <v>0.20274417336395295</v>
      </c>
      <c r="J1715" s="109">
        <v>0.34506627639863369</v>
      </c>
      <c r="K1715" s="102">
        <v>1.3261577230286739</v>
      </c>
      <c r="L1715" s="108">
        <v>1.32836753332609E-2</v>
      </c>
      <c r="M1715" s="109">
        <v>1.9432707335523738E-2</v>
      </c>
      <c r="N1715" s="102">
        <v>1.941858141456021E-2</v>
      </c>
      <c r="O1715" s="108">
        <v>1.0551443388467703E-2</v>
      </c>
      <c r="P1715" s="109">
        <v>1.6535749563289886E-2</v>
      </c>
      <c r="Q1715" s="102">
        <v>0.12473708502258753</v>
      </c>
      <c r="R1715" s="108">
        <v>8.5814216466235816E-3</v>
      </c>
      <c r="S1715" s="109">
        <v>1.0581105695019898E-2</v>
      </c>
      <c r="T1715" s="102">
        <v>3.945151482026084E-3</v>
      </c>
      <c r="U1715" s="108">
        <v>4.722664732343995E-3</v>
      </c>
      <c r="V1715" s="109">
        <v>5.9141803600974794E-3</v>
      </c>
      <c r="W1715" s="102">
        <v>7.969072250335052E-3</v>
      </c>
      <c r="X1715" s="108">
        <v>2.7935094621266376E-4</v>
      </c>
      <c r="Y1715" s="109">
        <v>3.1068453980401993E-4</v>
      </c>
      <c r="Z1715" s="102">
        <v>1.1499383257013484E-3</v>
      </c>
      <c r="AA1715" s="108">
        <v>9.0993672850570532E-3</v>
      </c>
      <c r="AB1715" s="109">
        <v>1.0369113120050451E-2</v>
      </c>
      <c r="AC1715" s="102">
        <v>1.4834208944140589E-3</v>
      </c>
      <c r="AD1715" s="108">
        <v>1.5941077483590759E-3</v>
      </c>
      <c r="AE1715" s="109">
        <v>1.6231974845541325E-3</v>
      </c>
      <c r="AF1715" s="102">
        <v>9.1995125952598885E-5</v>
      </c>
      <c r="AG1715" s="108">
        <v>2.5160932053900219E-3</v>
      </c>
      <c r="AH1715" s="109">
        <v>3.0352741993635666E-3</v>
      </c>
      <c r="AI1715" s="102">
        <v>2.4999665016220616E-2</v>
      </c>
      <c r="AJ1715" s="108">
        <v>0</v>
      </c>
      <c r="AK1715" s="109">
        <v>0</v>
      </c>
      <c r="AL1715" s="104">
        <v>1.9588915224112501E-2</v>
      </c>
    </row>
    <row r="1716" spans="1:38" ht="13" x14ac:dyDescent="0.3">
      <c r="A1716" s="71">
        <v>2017</v>
      </c>
      <c r="B1716" s="72">
        <v>31</v>
      </c>
      <c r="C1716" s="108">
        <v>3.9721393622416392</v>
      </c>
      <c r="D1716" s="109">
        <v>5.9200037027508143</v>
      </c>
      <c r="E1716" s="91">
        <v>0.55021158360921685</v>
      </c>
      <c r="F1716" s="108">
        <v>0.21711485041514902</v>
      </c>
      <c r="G1716" s="109">
        <v>0.24883145896037934</v>
      </c>
      <c r="H1716" s="91">
        <v>0.11573924532614444</v>
      </c>
      <c r="I1716" s="108">
        <v>0.20274417336395295</v>
      </c>
      <c r="J1716" s="109">
        <v>0.34506627639863369</v>
      </c>
      <c r="K1716" s="91">
        <v>1.3261577230286739</v>
      </c>
      <c r="L1716" s="108">
        <v>1.32836753332609E-2</v>
      </c>
      <c r="M1716" s="109">
        <v>1.9432707335523738E-2</v>
      </c>
      <c r="N1716" s="91">
        <v>1.941858141456021E-2</v>
      </c>
      <c r="O1716" s="108">
        <v>1.0551443388467703E-2</v>
      </c>
      <c r="P1716" s="109">
        <v>1.6535749563289886E-2</v>
      </c>
      <c r="Q1716" s="91">
        <v>0.12473708502258753</v>
      </c>
      <c r="R1716" s="108">
        <v>8.5814216466235816E-3</v>
      </c>
      <c r="S1716" s="109">
        <v>1.0581105695019898E-2</v>
      </c>
      <c r="T1716" s="91">
        <v>3.945151482026084E-3</v>
      </c>
      <c r="U1716" s="108">
        <v>4.722664732343995E-3</v>
      </c>
      <c r="V1716" s="109">
        <v>5.9141803600974794E-3</v>
      </c>
      <c r="W1716" s="91">
        <v>7.969072250335052E-3</v>
      </c>
      <c r="X1716" s="108">
        <v>2.7935094621266376E-4</v>
      </c>
      <c r="Y1716" s="109">
        <v>3.1068453980401993E-4</v>
      </c>
      <c r="Z1716" s="91">
        <v>1.1499383257013484E-3</v>
      </c>
      <c r="AA1716" s="108">
        <v>9.0993672850570532E-3</v>
      </c>
      <c r="AB1716" s="109">
        <v>1.0369113120050451E-2</v>
      </c>
      <c r="AC1716" s="91">
        <v>1.4834208944140589E-3</v>
      </c>
      <c r="AD1716" s="108">
        <v>1.5941077483590759E-3</v>
      </c>
      <c r="AE1716" s="109">
        <v>1.6231974845541325E-3</v>
      </c>
      <c r="AF1716" s="91">
        <v>9.1995125952598885E-5</v>
      </c>
      <c r="AG1716" s="108">
        <v>2.5160932053900219E-3</v>
      </c>
      <c r="AH1716" s="109">
        <v>3.0352741993635666E-3</v>
      </c>
      <c r="AI1716" s="91">
        <v>2.4999665016220616E-2</v>
      </c>
      <c r="AJ1716" s="108">
        <v>0</v>
      </c>
      <c r="AK1716" s="109">
        <v>0</v>
      </c>
      <c r="AL1716" s="104">
        <v>1.9588915224112501E-2</v>
      </c>
    </row>
    <row r="1717" spans="1:38" ht="13" x14ac:dyDescent="0.3">
      <c r="A1717" s="71">
        <v>2017</v>
      </c>
      <c r="B1717" s="72">
        <v>32</v>
      </c>
      <c r="C1717" s="108">
        <v>3.9721393622416392</v>
      </c>
      <c r="D1717" s="109">
        <v>5.9200037027508143</v>
      </c>
      <c r="E1717" s="91">
        <v>0.55021158360921685</v>
      </c>
      <c r="F1717" s="108">
        <v>0.21711485041514902</v>
      </c>
      <c r="G1717" s="109">
        <v>0.24883145896037934</v>
      </c>
      <c r="H1717" s="91">
        <v>0.11573924532614444</v>
      </c>
      <c r="I1717" s="108">
        <v>0.20274417336395295</v>
      </c>
      <c r="J1717" s="109">
        <v>0.34506627639863369</v>
      </c>
      <c r="K1717" s="91">
        <v>1.3261577230286739</v>
      </c>
      <c r="L1717" s="108">
        <v>1.32836753332609E-2</v>
      </c>
      <c r="M1717" s="109">
        <v>1.9432707335523738E-2</v>
      </c>
      <c r="N1717" s="91">
        <v>1.941858141456021E-2</v>
      </c>
      <c r="O1717" s="108">
        <v>1.0551443388467703E-2</v>
      </c>
      <c r="P1717" s="109">
        <v>1.6535749563289886E-2</v>
      </c>
      <c r="Q1717" s="91">
        <v>0.12473708502258753</v>
      </c>
      <c r="R1717" s="108">
        <v>8.5814216466235816E-3</v>
      </c>
      <c r="S1717" s="109">
        <v>1.0581105695019898E-2</v>
      </c>
      <c r="T1717" s="91">
        <v>3.945151482026084E-3</v>
      </c>
      <c r="U1717" s="108">
        <v>4.722664732343995E-3</v>
      </c>
      <c r="V1717" s="109">
        <v>5.9141803600974794E-3</v>
      </c>
      <c r="W1717" s="91">
        <v>7.969072250335052E-3</v>
      </c>
      <c r="X1717" s="108">
        <v>2.7935094621266376E-4</v>
      </c>
      <c r="Y1717" s="109">
        <v>3.1068453980401993E-4</v>
      </c>
      <c r="Z1717" s="91">
        <v>1.1499383257013484E-3</v>
      </c>
      <c r="AA1717" s="108">
        <v>9.0993672850570532E-3</v>
      </c>
      <c r="AB1717" s="109">
        <v>1.0369113120050451E-2</v>
      </c>
      <c r="AC1717" s="91">
        <v>1.4834208944140589E-3</v>
      </c>
      <c r="AD1717" s="108">
        <v>1.5941077483590759E-3</v>
      </c>
      <c r="AE1717" s="109">
        <v>1.6231974845541325E-3</v>
      </c>
      <c r="AF1717" s="91">
        <v>9.1995125952598885E-5</v>
      </c>
      <c r="AG1717" s="108">
        <v>2.5160932053900219E-3</v>
      </c>
      <c r="AH1717" s="109">
        <v>3.0352741993635666E-3</v>
      </c>
      <c r="AI1717" s="91">
        <v>2.4999665016220616E-2</v>
      </c>
      <c r="AJ1717" s="108">
        <v>0</v>
      </c>
      <c r="AK1717" s="109">
        <v>0</v>
      </c>
      <c r="AL1717" s="104">
        <v>1.9588915224112501E-2</v>
      </c>
    </row>
    <row r="1718" spans="1:38" ht="13" x14ac:dyDescent="0.3">
      <c r="A1718" s="71">
        <v>2017</v>
      </c>
      <c r="B1718" s="72">
        <v>33</v>
      </c>
      <c r="C1718" s="108">
        <v>3.9721393622416392</v>
      </c>
      <c r="D1718" s="109">
        <v>5.9200037027508143</v>
      </c>
      <c r="E1718" s="91">
        <v>0.55021158360921685</v>
      </c>
      <c r="F1718" s="108">
        <v>0.21711485041514902</v>
      </c>
      <c r="G1718" s="109">
        <v>0.24883145896037934</v>
      </c>
      <c r="H1718" s="91">
        <v>0.11573924532614444</v>
      </c>
      <c r="I1718" s="108">
        <v>0.20274417336395295</v>
      </c>
      <c r="J1718" s="109">
        <v>0.34506627639863369</v>
      </c>
      <c r="K1718" s="91">
        <v>1.3261577230286739</v>
      </c>
      <c r="L1718" s="108">
        <v>1.32836753332609E-2</v>
      </c>
      <c r="M1718" s="109">
        <v>1.9432707335523738E-2</v>
      </c>
      <c r="N1718" s="91">
        <v>1.941858141456021E-2</v>
      </c>
      <c r="O1718" s="108">
        <v>1.0551443388467703E-2</v>
      </c>
      <c r="P1718" s="109">
        <v>1.6535749563289886E-2</v>
      </c>
      <c r="Q1718" s="91">
        <v>0.12473708502258753</v>
      </c>
      <c r="R1718" s="108">
        <v>8.5814216466235816E-3</v>
      </c>
      <c r="S1718" s="109">
        <v>1.0581105695019898E-2</v>
      </c>
      <c r="T1718" s="91">
        <v>3.945151482026084E-3</v>
      </c>
      <c r="U1718" s="108">
        <v>4.722664732343995E-3</v>
      </c>
      <c r="V1718" s="109">
        <v>5.9141803600974794E-3</v>
      </c>
      <c r="W1718" s="91">
        <v>7.969072250335052E-3</v>
      </c>
      <c r="X1718" s="108">
        <v>2.7935094621266376E-4</v>
      </c>
      <c r="Y1718" s="109">
        <v>3.1068453980401993E-4</v>
      </c>
      <c r="Z1718" s="91">
        <v>1.1499383257013484E-3</v>
      </c>
      <c r="AA1718" s="108">
        <v>9.0993672850570532E-3</v>
      </c>
      <c r="AB1718" s="109">
        <v>1.0369113120050451E-2</v>
      </c>
      <c r="AC1718" s="91">
        <v>1.4834208944140589E-3</v>
      </c>
      <c r="AD1718" s="108">
        <v>1.5941077483590759E-3</v>
      </c>
      <c r="AE1718" s="109">
        <v>1.6231974845541325E-3</v>
      </c>
      <c r="AF1718" s="91">
        <v>9.1995125952598885E-5</v>
      </c>
      <c r="AG1718" s="108">
        <v>2.5160932053900219E-3</v>
      </c>
      <c r="AH1718" s="109">
        <v>3.0352741993635666E-3</v>
      </c>
      <c r="AI1718" s="91">
        <v>2.4999665016220616E-2</v>
      </c>
      <c r="AJ1718" s="108">
        <v>0</v>
      </c>
      <c r="AK1718" s="109">
        <v>0</v>
      </c>
      <c r="AL1718" s="104">
        <v>1.9588915224112501E-2</v>
      </c>
    </row>
    <row r="1719" spans="1:38" ht="13" x14ac:dyDescent="0.3">
      <c r="A1719" s="71">
        <v>2017</v>
      </c>
      <c r="B1719" s="72">
        <v>34</v>
      </c>
      <c r="C1719" s="108">
        <v>3.9721393622416392</v>
      </c>
      <c r="D1719" s="109">
        <v>5.9200037027508143</v>
      </c>
      <c r="E1719" s="91">
        <v>0.55021158360921685</v>
      </c>
      <c r="F1719" s="108">
        <v>0.21711485041514902</v>
      </c>
      <c r="G1719" s="109">
        <v>0.24883145896037934</v>
      </c>
      <c r="H1719" s="91">
        <v>0.11573924532614444</v>
      </c>
      <c r="I1719" s="108">
        <v>0.20274417336395295</v>
      </c>
      <c r="J1719" s="109">
        <v>0.34506627639863369</v>
      </c>
      <c r="K1719" s="91">
        <v>1.3261577230286739</v>
      </c>
      <c r="L1719" s="108">
        <v>1.32836753332609E-2</v>
      </c>
      <c r="M1719" s="109">
        <v>1.9432707335523738E-2</v>
      </c>
      <c r="N1719" s="91">
        <v>1.941858141456021E-2</v>
      </c>
      <c r="O1719" s="108">
        <v>1.0551443388467703E-2</v>
      </c>
      <c r="P1719" s="109">
        <v>1.6535749563289886E-2</v>
      </c>
      <c r="Q1719" s="91">
        <v>0.12473708502258753</v>
      </c>
      <c r="R1719" s="108">
        <v>8.5814216466235816E-3</v>
      </c>
      <c r="S1719" s="109">
        <v>1.0581105695019898E-2</v>
      </c>
      <c r="T1719" s="91">
        <v>3.945151482026084E-3</v>
      </c>
      <c r="U1719" s="108">
        <v>4.722664732343995E-3</v>
      </c>
      <c r="V1719" s="109">
        <v>5.9141803600974794E-3</v>
      </c>
      <c r="W1719" s="91">
        <v>7.969072250335052E-3</v>
      </c>
      <c r="X1719" s="108">
        <v>2.7935094621266376E-4</v>
      </c>
      <c r="Y1719" s="109">
        <v>3.1068453980401993E-4</v>
      </c>
      <c r="Z1719" s="91">
        <v>1.1499383257013484E-3</v>
      </c>
      <c r="AA1719" s="108">
        <v>9.0993672850570532E-3</v>
      </c>
      <c r="AB1719" s="109">
        <v>1.0369113120050451E-2</v>
      </c>
      <c r="AC1719" s="91">
        <v>1.4834208944140589E-3</v>
      </c>
      <c r="AD1719" s="108">
        <v>1.5941077483590759E-3</v>
      </c>
      <c r="AE1719" s="109">
        <v>1.6231974845541325E-3</v>
      </c>
      <c r="AF1719" s="91">
        <v>9.1995125952598885E-5</v>
      </c>
      <c r="AG1719" s="108">
        <v>2.5160932053900219E-3</v>
      </c>
      <c r="AH1719" s="109">
        <v>3.0352741993635666E-3</v>
      </c>
      <c r="AI1719" s="91">
        <v>2.4999665016220616E-2</v>
      </c>
      <c r="AJ1719" s="108">
        <v>0</v>
      </c>
      <c r="AK1719" s="109">
        <v>0</v>
      </c>
      <c r="AL1719" s="104">
        <v>1.9588915224112501E-2</v>
      </c>
    </row>
    <row r="1720" spans="1:38" ht="13" x14ac:dyDescent="0.3">
      <c r="A1720" s="71">
        <v>2017</v>
      </c>
      <c r="B1720" s="72">
        <v>35</v>
      </c>
      <c r="C1720" s="108">
        <v>3.9721393622416392</v>
      </c>
      <c r="D1720" s="109">
        <v>5.9200037027508143</v>
      </c>
      <c r="E1720" s="91">
        <v>0.55021158360921685</v>
      </c>
      <c r="F1720" s="108">
        <v>0.21711485041514902</v>
      </c>
      <c r="G1720" s="109">
        <v>0.24883145896037934</v>
      </c>
      <c r="H1720" s="91">
        <v>0.11573924532614444</v>
      </c>
      <c r="I1720" s="108">
        <v>0.20274417336395295</v>
      </c>
      <c r="J1720" s="109">
        <v>0.34506627639863369</v>
      </c>
      <c r="K1720" s="91">
        <v>1.3261577230286739</v>
      </c>
      <c r="L1720" s="108">
        <v>1.32836753332609E-2</v>
      </c>
      <c r="M1720" s="109">
        <v>1.9432707335523738E-2</v>
      </c>
      <c r="N1720" s="91">
        <v>1.941858141456021E-2</v>
      </c>
      <c r="O1720" s="108">
        <v>1.0551443388467703E-2</v>
      </c>
      <c r="P1720" s="109">
        <v>1.6535749563289886E-2</v>
      </c>
      <c r="Q1720" s="91">
        <v>0.12473708502258753</v>
      </c>
      <c r="R1720" s="108">
        <v>8.5814216466235816E-3</v>
      </c>
      <c r="S1720" s="109">
        <v>1.0581105695019898E-2</v>
      </c>
      <c r="T1720" s="91">
        <v>3.945151482026084E-3</v>
      </c>
      <c r="U1720" s="108">
        <v>4.722664732343995E-3</v>
      </c>
      <c r="V1720" s="109">
        <v>5.9141803600974794E-3</v>
      </c>
      <c r="W1720" s="91">
        <v>7.969072250335052E-3</v>
      </c>
      <c r="X1720" s="108">
        <v>2.7935094621266376E-4</v>
      </c>
      <c r="Y1720" s="109">
        <v>3.1068453980401993E-4</v>
      </c>
      <c r="Z1720" s="91">
        <v>1.1499383257013484E-3</v>
      </c>
      <c r="AA1720" s="108">
        <v>9.0993672850570532E-3</v>
      </c>
      <c r="AB1720" s="109">
        <v>1.0369113120050451E-2</v>
      </c>
      <c r="AC1720" s="91">
        <v>1.4834208944140589E-3</v>
      </c>
      <c r="AD1720" s="108">
        <v>1.5941077483590759E-3</v>
      </c>
      <c r="AE1720" s="109">
        <v>1.6231974845541325E-3</v>
      </c>
      <c r="AF1720" s="91">
        <v>9.1995125952598885E-5</v>
      </c>
      <c r="AG1720" s="108">
        <v>2.5160932053900219E-3</v>
      </c>
      <c r="AH1720" s="109">
        <v>3.0352741993635666E-3</v>
      </c>
      <c r="AI1720" s="91">
        <v>2.4999665016220616E-2</v>
      </c>
      <c r="AJ1720" s="108">
        <v>0</v>
      </c>
      <c r="AK1720" s="109">
        <v>0</v>
      </c>
      <c r="AL1720" s="104">
        <v>1.9588915224112501E-2</v>
      </c>
    </row>
    <row r="1721" spans="1:38" ht="13" x14ac:dyDescent="0.3">
      <c r="A1721" s="71">
        <v>2017</v>
      </c>
      <c r="B1721" s="72">
        <v>36</v>
      </c>
      <c r="C1721" s="108">
        <v>3.9721393622416392</v>
      </c>
      <c r="D1721" s="109">
        <v>5.9200037027508143</v>
      </c>
      <c r="E1721" s="91">
        <v>0.55021158360921685</v>
      </c>
      <c r="F1721" s="108">
        <v>0.21711485041514902</v>
      </c>
      <c r="G1721" s="109">
        <v>0.24883145896037934</v>
      </c>
      <c r="H1721" s="91">
        <v>0.11573924532614444</v>
      </c>
      <c r="I1721" s="108">
        <v>0.20274417336395295</v>
      </c>
      <c r="J1721" s="109">
        <v>0.34506627639863369</v>
      </c>
      <c r="K1721" s="91">
        <v>1.3261577230286739</v>
      </c>
      <c r="L1721" s="108">
        <v>1.32836753332609E-2</v>
      </c>
      <c r="M1721" s="109">
        <v>1.9432707335523738E-2</v>
      </c>
      <c r="N1721" s="91">
        <v>1.941858141456021E-2</v>
      </c>
      <c r="O1721" s="108">
        <v>1.0551443388467703E-2</v>
      </c>
      <c r="P1721" s="109">
        <v>1.6535749563289886E-2</v>
      </c>
      <c r="Q1721" s="91">
        <v>0.12473708502258753</v>
      </c>
      <c r="R1721" s="108">
        <v>8.5814216466235816E-3</v>
      </c>
      <c r="S1721" s="109">
        <v>1.0581105695019898E-2</v>
      </c>
      <c r="T1721" s="91">
        <v>3.945151482026084E-3</v>
      </c>
      <c r="U1721" s="108">
        <v>4.722664732343995E-3</v>
      </c>
      <c r="V1721" s="109">
        <v>5.9141803600974794E-3</v>
      </c>
      <c r="W1721" s="91">
        <v>7.969072250335052E-3</v>
      </c>
      <c r="X1721" s="108">
        <v>2.7935094621266376E-4</v>
      </c>
      <c r="Y1721" s="109">
        <v>3.1068453980401993E-4</v>
      </c>
      <c r="Z1721" s="91">
        <v>1.1499383257013484E-3</v>
      </c>
      <c r="AA1721" s="108">
        <v>9.0993672850570532E-3</v>
      </c>
      <c r="AB1721" s="109">
        <v>1.0369113120050451E-2</v>
      </c>
      <c r="AC1721" s="91">
        <v>1.4834208944140589E-3</v>
      </c>
      <c r="AD1721" s="108">
        <v>1.5941077483590759E-3</v>
      </c>
      <c r="AE1721" s="109">
        <v>1.6231974845541325E-3</v>
      </c>
      <c r="AF1721" s="91">
        <v>9.1995125952598885E-5</v>
      </c>
      <c r="AG1721" s="108">
        <v>2.5160932053900219E-3</v>
      </c>
      <c r="AH1721" s="109">
        <v>3.0352741993635666E-3</v>
      </c>
      <c r="AI1721" s="91">
        <v>2.4999665016220616E-2</v>
      </c>
      <c r="AJ1721" s="108">
        <v>0</v>
      </c>
      <c r="AK1721" s="109">
        <v>0</v>
      </c>
      <c r="AL1721" s="104">
        <v>1.9588915224112501E-2</v>
      </c>
    </row>
    <row r="1722" spans="1:38" ht="13" x14ac:dyDescent="0.3">
      <c r="A1722" s="71">
        <v>2017</v>
      </c>
      <c r="B1722" s="72">
        <v>37</v>
      </c>
      <c r="C1722" s="108">
        <v>3.9721393622416392</v>
      </c>
      <c r="D1722" s="109">
        <v>5.9200037027508143</v>
      </c>
      <c r="E1722" s="91">
        <v>0.55021158360921685</v>
      </c>
      <c r="F1722" s="108">
        <v>0.21711485041514902</v>
      </c>
      <c r="G1722" s="109">
        <v>0.24883145896037934</v>
      </c>
      <c r="H1722" s="91">
        <v>0.11573924532614444</v>
      </c>
      <c r="I1722" s="108">
        <v>0.20274417336395295</v>
      </c>
      <c r="J1722" s="109">
        <v>0.34506627639863369</v>
      </c>
      <c r="K1722" s="91">
        <v>1.3261577230286739</v>
      </c>
      <c r="L1722" s="108">
        <v>1.32836753332609E-2</v>
      </c>
      <c r="M1722" s="109">
        <v>1.9432707335523738E-2</v>
      </c>
      <c r="N1722" s="91">
        <v>1.941858141456021E-2</v>
      </c>
      <c r="O1722" s="108">
        <v>1.0551443388467703E-2</v>
      </c>
      <c r="P1722" s="109">
        <v>1.6535749563289886E-2</v>
      </c>
      <c r="Q1722" s="91">
        <v>0.12473708502258753</v>
      </c>
      <c r="R1722" s="108">
        <v>8.5814216466235816E-3</v>
      </c>
      <c r="S1722" s="109">
        <v>1.0581105695019898E-2</v>
      </c>
      <c r="T1722" s="91">
        <v>3.945151482026084E-3</v>
      </c>
      <c r="U1722" s="108">
        <v>4.722664732343995E-3</v>
      </c>
      <c r="V1722" s="109">
        <v>5.9141803600974794E-3</v>
      </c>
      <c r="W1722" s="91">
        <v>7.969072250335052E-3</v>
      </c>
      <c r="X1722" s="108">
        <v>2.7935094621266376E-4</v>
      </c>
      <c r="Y1722" s="109">
        <v>3.1068453980401993E-4</v>
      </c>
      <c r="Z1722" s="91">
        <v>1.1499383257013484E-3</v>
      </c>
      <c r="AA1722" s="108">
        <v>9.0993672850570532E-3</v>
      </c>
      <c r="AB1722" s="109">
        <v>1.0369113120050451E-2</v>
      </c>
      <c r="AC1722" s="91">
        <v>1.4834208944140589E-3</v>
      </c>
      <c r="AD1722" s="108">
        <v>1.5941077483590759E-3</v>
      </c>
      <c r="AE1722" s="109">
        <v>1.6231974845541325E-3</v>
      </c>
      <c r="AF1722" s="91">
        <v>9.1995125952598885E-5</v>
      </c>
      <c r="AG1722" s="108">
        <v>2.5160932053900219E-3</v>
      </c>
      <c r="AH1722" s="109">
        <v>3.0352741993635666E-3</v>
      </c>
      <c r="AI1722" s="91">
        <v>2.4999665016220616E-2</v>
      </c>
      <c r="AJ1722" s="108">
        <v>0</v>
      </c>
      <c r="AK1722" s="109">
        <v>0</v>
      </c>
      <c r="AL1722" s="104">
        <v>1.9588915224112501E-2</v>
      </c>
    </row>
    <row r="1723" spans="1:38" ht="13" x14ac:dyDescent="0.3">
      <c r="A1723" s="71">
        <v>2017</v>
      </c>
      <c r="B1723" s="72">
        <v>38</v>
      </c>
      <c r="C1723" s="108">
        <v>3.9721393622416392</v>
      </c>
      <c r="D1723" s="109">
        <v>5.9200037027508143</v>
      </c>
      <c r="E1723" s="91">
        <v>0.55021158360921685</v>
      </c>
      <c r="F1723" s="108">
        <v>0.21711485041514902</v>
      </c>
      <c r="G1723" s="109">
        <v>0.24883145896037934</v>
      </c>
      <c r="H1723" s="91">
        <v>0.11573924532614444</v>
      </c>
      <c r="I1723" s="108">
        <v>0.20274417336395295</v>
      </c>
      <c r="J1723" s="109">
        <v>0.34506627639863369</v>
      </c>
      <c r="K1723" s="91">
        <v>1.3261577230286739</v>
      </c>
      <c r="L1723" s="108">
        <v>1.32836753332609E-2</v>
      </c>
      <c r="M1723" s="109">
        <v>1.9432707335523738E-2</v>
      </c>
      <c r="N1723" s="91">
        <v>1.941858141456021E-2</v>
      </c>
      <c r="O1723" s="108">
        <v>1.0551443388467703E-2</v>
      </c>
      <c r="P1723" s="109">
        <v>1.6535749563289886E-2</v>
      </c>
      <c r="Q1723" s="91">
        <v>0.12473708502258753</v>
      </c>
      <c r="R1723" s="108">
        <v>8.5814216466235816E-3</v>
      </c>
      <c r="S1723" s="109">
        <v>1.0581105695019898E-2</v>
      </c>
      <c r="T1723" s="91">
        <v>3.945151482026084E-3</v>
      </c>
      <c r="U1723" s="108">
        <v>4.722664732343995E-3</v>
      </c>
      <c r="V1723" s="109">
        <v>5.9141803600974794E-3</v>
      </c>
      <c r="W1723" s="91">
        <v>7.969072250335052E-3</v>
      </c>
      <c r="X1723" s="108">
        <v>2.7935094621266376E-4</v>
      </c>
      <c r="Y1723" s="109">
        <v>3.1068453980401993E-4</v>
      </c>
      <c r="Z1723" s="91">
        <v>1.1499383257013484E-3</v>
      </c>
      <c r="AA1723" s="108">
        <v>9.0993672850570532E-3</v>
      </c>
      <c r="AB1723" s="109">
        <v>1.0369113120050451E-2</v>
      </c>
      <c r="AC1723" s="91">
        <v>1.4834208944140589E-3</v>
      </c>
      <c r="AD1723" s="108">
        <v>1.5941077483590759E-3</v>
      </c>
      <c r="AE1723" s="109">
        <v>1.6231974845541325E-3</v>
      </c>
      <c r="AF1723" s="91">
        <v>9.1995125952598885E-5</v>
      </c>
      <c r="AG1723" s="108">
        <v>2.5160932053900219E-3</v>
      </c>
      <c r="AH1723" s="109">
        <v>3.0352741993635666E-3</v>
      </c>
      <c r="AI1723" s="91">
        <v>2.4999665016220616E-2</v>
      </c>
      <c r="AJ1723" s="108">
        <v>0</v>
      </c>
      <c r="AK1723" s="109">
        <v>0</v>
      </c>
      <c r="AL1723" s="104">
        <v>1.9588915224112501E-2</v>
      </c>
    </row>
    <row r="1724" spans="1:38" ht="13.5" thickBot="1" x14ac:dyDescent="0.35">
      <c r="A1724" s="73">
        <v>2017</v>
      </c>
      <c r="B1724" s="74">
        <v>39</v>
      </c>
      <c r="C1724" s="110">
        <v>3.9721393622416392</v>
      </c>
      <c r="D1724" s="111">
        <v>5.9200037027508143</v>
      </c>
      <c r="E1724" s="98">
        <v>0.55021158360921685</v>
      </c>
      <c r="F1724" s="110">
        <v>0.21711485041514902</v>
      </c>
      <c r="G1724" s="111">
        <v>0.24883145896037934</v>
      </c>
      <c r="H1724" s="98">
        <v>0.11573924532614444</v>
      </c>
      <c r="I1724" s="110">
        <v>0.20274417336395295</v>
      </c>
      <c r="J1724" s="111">
        <v>0.34506627639863369</v>
      </c>
      <c r="K1724" s="98">
        <v>1.3261577230286739</v>
      </c>
      <c r="L1724" s="110">
        <v>1.32836753332609E-2</v>
      </c>
      <c r="M1724" s="111">
        <v>1.9432707335523738E-2</v>
      </c>
      <c r="N1724" s="98">
        <v>1.941858141456021E-2</v>
      </c>
      <c r="O1724" s="110">
        <v>1.0551443388467703E-2</v>
      </c>
      <c r="P1724" s="111">
        <v>1.6535749563289886E-2</v>
      </c>
      <c r="Q1724" s="98">
        <v>0.12473708502258753</v>
      </c>
      <c r="R1724" s="110">
        <v>8.5814216466235816E-3</v>
      </c>
      <c r="S1724" s="111">
        <v>1.0581105695019898E-2</v>
      </c>
      <c r="T1724" s="98">
        <v>3.945151482026084E-3</v>
      </c>
      <c r="U1724" s="110">
        <v>4.722664732343995E-3</v>
      </c>
      <c r="V1724" s="111">
        <v>5.9141803600974794E-3</v>
      </c>
      <c r="W1724" s="98">
        <v>7.969072250335052E-3</v>
      </c>
      <c r="X1724" s="110">
        <v>2.7935094621266376E-4</v>
      </c>
      <c r="Y1724" s="111">
        <v>3.1068453980401993E-4</v>
      </c>
      <c r="Z1724" s="98">
        <v>1.1499383257013484E-3</v>
      </c>
      <c r="AA1724" s="110">
        <v>9.0993672850570532E-3</v>
      </c>
      <c r="AB1724" s="111">
        <v>1.0369113120050451E-2</v>
      </c>
      <c r="AC1724" s="98">
        <v>1.4834208944140589E-3</v>
      </c>
      <c r="AD1724" s="110">
        <v>1.5941077483590759E-3</v>
      </c>
      <c r="AE1724" s="111">
        <v>1.6231974845541325E-3</v>
      </c>
      <c r="AF1724" s="98">
        <v>9.1995125952598885E-5</v>
      </c>
      <c r="AG1724" s="110">
        <v>2.5160932053900219E-3</v>
      </c>
      <c r="AH1724" s="111">
        <v>3.0352741993635666E-3</v>
      </c>
      <c r="AI1724" s="98">
        <v>2.4999665016220616E-2</v>
      </c>
      <c r="AJ1724" s="110">
        <v>0</v>
      </c>
      <c r="AK1724" s="111">
        <v>0</v>
      </c>
      <c r="AL1724" s="105">
        <v>1.9588915224112501E-2</v>
      </c>
    </row>
    <row r="1725" spans="1:38" x14ac:dyDescent="0.25">
      <c r="A1725" s="69">
        <v>2018</v>
      </c>
      <c r="B1725" s="70">
        <v>0</v>
      </c>
      <c r="C1725" s="106">
        <v>1.0187250319809324</v>
      </c>
      <c r="D1725" s="107">
        <v>1.2008638356286319</v>
      </c>
      <c r="E1725" s="101">
        <v>0.36679344086270105</v>
      </c>
      <c r="F1725" s="106">
        <v>4.1288186418752898E-2</v>
      </c>
      <c r="G1725" s="107">
        <v>3.8428285415625527E-2</v>
      </c>
      <c r="H1725" s="101">
        <v>6.1872719672604028E-2</v>
      </c>
      <c r="I1725" s="106">
        <v>4.6456294579183335E-2</v>
      </c>
      <c r="J1725" s="107">
        <v>6.4440313597891916E-2</v>
      </c>
      <c r="K1725" s="101">
        <v>0.56439885026789949</v>
      </c>
      <c r="L1725" s="106">
        <v>2.4910441515614422E-3</v>
      </c>
      <c r="M1725" s="107">
        <v>3.1608985175425575E-3</v>
      </c>
      <c r="N1725" s="101">
        <v>1.3850210488895372E-2</v>
      </c>
      <c r="O1725" s="106">
        <v>5.9956815907243576E-3</v>
      </c>
      <c r="P1725" s="107">
        <v>7.8672024844454094E-3</v>
      </c>
      <c r="Q1725" s="101">
        <v>6.6682927216561688E-2</v>
      </c>
      <c r="R1725" s="106">
        <v>4.0586142470494749E-3</v>
      </c>
      <c r="S1725" s="107">
        <v>5.1549271548907869E-3</v>
      </c>
      <c r="T1725" s="101">
        <v>2.9703999550216771E-3</v>
      </c>
      <c r="U1725" s="106">
        <v>7.9590707246518966E-4</v>
      </c>
      <c r="V1725" s="107">
        <v>7.7333414343942319E-4</v>
      </c>
      <c r="W1725" s="101">
        <v>4.2601663073480178E-3</v>
      </c>
      <c r="X1725" s="106">
        <v>5.2252073909056596E-5</v>
      </c>
      <c r="Y1725" s="107">
        <v>4.7846674355270927E-5</v>
      </c>
      <c r="Z1725" s="101">
        <v>6.1474209329954359E-4</v>
      </c>
      <c r="AA1725" s="106">
        <v>1.7500020475372698E-3</v>
      </c>
      <c r="AB1725" s="107">
        <v>1.6255917247816568E-3</v>
      </c>
      <c r="AC1725" s="101">
        <v>7.9301732422066922E-4</v>
      </c>
      <c r="AD1725" s="106">
        <v>3.1960545236106737E-4</v>
      </c>
      <c r="AE1725" s="107">
        <v>2.8277388256102616E-4</v>
      </c>
      <c r="AF1725" s="101">
        <v>4.9179419451232927E-5</v>
      </c>
      <c r="AG1725" s="106">
        <v>4.6876284957373613E-4</v>
      </c>
      <c r="AH1725" s="107">
        <v>4.4372431040533083E-4</v>
      </c>
      <c r="AI1725" s="101">
        <v>1.3364493051216963E-2</v>
      </c>
      <c r="AJ1725" s="106">
        <v>0</v>
      </c>
      <c r="AK1725" s="107">
        <v>0</v>
      </c>
      <c r="AL1725" s="103">
        <v>4.0931502845467102E-3</v>
      </c>
    </row>
    <row r="1726" spans="1:38" x14ac:dyDescent="0.25">
      <c r="A1726" s="71">
        <v>2018</v>
      </c>
      <c r="B1726" s="72">
        <v>1</v>
      </c>
      <c r="C1726" s="108">
        <v>1.0243014784938427</v>
      </c>
      <c r="D1726" s="109">
        <v>1.2048321338655648</v>
      </c>
      <c r="E1726" s="102">
        <v>0.36883213856012553</v>
      </c>
      <c r="F1726" s="108">
        <v>4.2055119181189454E-2</v>
      </c>
      <c r="G1726" s="109">
        <v>3.9118966810840899E-2</v>
      </c>
      <c r="H1726" s="102">
        <v>6.2650157716493363E-2</v>
      </c>
      <c r="I1726" s="108">
        <v>4.6825575667673321E-2</v>
      </c>
      <c r="J1726" s="109">
        <v>6.471523277882206E-2</v>
      </c>
      <c r="K1726" s="102">
        <v>0.56805520894090988</v>
      </c>
      <c r="L1726" s="108">
        <v>2.5038925678019896E-3</v>
      </c>
      <c r="M1726" s="109">
        <v>3.1775987522220791E-3</v>
      </c>
      <c r="N1726" s="102">
        <v>1.3857854936057771E-2</v>
      </c>
      <c r="O1726" s="108">
        <v>6.0809871506376234E-3</v>
      </c>
      <c r="P1726" s="109">
        <v>8.0027592278959798E-3</v>
      </c>
      <c r="Q1726" s="102">
        <v>6.75208308403627E-2</v>
      </c>
      <c r="R1726" s="108">
        <v>4.1159890851441439E-3</v>
      </c>
      <c r="S1726" s="109">
        <v>5.2310751568704567E-3</v>
      </c>
      <c r="T1726" s="102">
        <v>2.9863385208919115E-3</v>
      </c>
      <c r="U1726" s="108">
        <v>8.1956449715737598E-4</v>
      </c>
      <c r="V1726" s="109">
        <v>8.1214528039188539E-4</v>
      </c>
      <c r="W1726" s="102">
        <v>4.3136987180954272E-3</v>
      </c>
      <c r="X1726" s="108">
        <v>5.3259984087019989E-5</v>
      </c>
      <c r="Y1726" s="109">
        <v>4.8773196863372638E-5</v>
      </c>
      <c r="Z1726" s="102">
        <v>6.2246702993199506E-4</v>
      </c>
      <c r="AA1726" s="108">
        <v>1.7807469246802034E-3</v>
      </c>
      <c r="AB1726" s="109">
        <v>1.6501575886845752E-3</v>
      </c>
      <c r="AC1726" s="102">
        <v>8.0298252424856691E-4</v>
      </c>
      <c r="AD1726" s="108">
        <v>3.2541996584550397E-4</v>
      </c>
      <c r="AE1726" s="109">
        <v>2.8713531247035503E-4</v>
      </c>
      <c r="AF1726" s="102">
        <v>4.9797375495869578E-5</v>
      </c>
      <c r="AG1726" s="108">
        <v>4.7756293372667541E-4</v>
      </c>
      <c r="AH1726" s="109">
        <v>4.5236723369172289E-4</v>
      </c>
      <c r="AI1726" s="102">
        <v>1.3532432208908214E-2</v>
      </c>
      <c r="AJ1726" s="108">
        <v>0</v>
      </c>
      <c r="AK1726" s="109">
        <v>0</v>
      </c>
      <c r="AL1726" s="104">
        <v>4.1035932122018203E-3</v>
      </c>
    </row>
    <row r="1727" spans="1:38" x14ac:dyDescent="0.25">
      <c r="A1727" s="71">
        <v>2018</v>
      </c>
      <c r="B1727" s="72">
        <v>2</v>
      </c>
      <c r="C1727" s="108">
        <v>1.0276811822324807</v>
      </c>
      <c r="D1727" s="109">
        <v>1.2061179457234432</v>
      </c>
      <c r="E1727" s="102">
        <v>0.37110400257309889</v>
      </c>
      <c r="F1727" s="108">
        <v>4.2818096009735393E-2</v>
      </c>
      <c r="G1727" s="109">
        <v>3.9829499503853505E-2</v>
      </c>
      <c r="H1727" s="102">
        <v>6.351639267278382E-2</v>
      </c>
      <c r="I1727" s="108">
        <v>4.7126300179151592E-2</v>
      </c>
      <c r="J1727" s="109">
        <v>6.4880636433029854E-2</v>
      </c>
      <c r="K1727" s="102">
        <v>0.57212401403709245</v>
      </c>
      <c r="L1727" s="108">
        <v>2.5170571046380986E-3</v>
      </c>
      <c r="M1727" s="109">
        <v>3.1953037935642612E-3</v>
      </c>
      <c r="N1727" s="102">
        <v>1.3866404153900135E-2</v>
      </c>
      <c r="O1727" s="108">
        <v>6.1562951002734779E-3</v>
      </c>
      <c r="P1727" s="109">
        <v>8.1223934417484298E-3</v>
      </c>
      <c r="Q1727" s="102">
        <v>6.8454472962076254E-2</v>
      </c>
      <c r="R1727" s="108">
        <v>4.1734564760909218E-3</v>
      </c>
      <c r="S1727" s="109">
        <v>5.3109575051708564E-3</v>
      </c>
      <c r="T1727" s="102">
        <v>3.0041088040299799E-3</v>
      </c>
      <c r="U1727" s="108">
        <v>8.4440818662151864E-4</v>
      </c>
      <c r="V1727" s="109">
        <v>8.4854329896742969E-4</v>
      </c>
      <c r="W1727" s="102">
        <v>4.3733399401120303E-3</v>
      </c>
      <c r="X1727" s="108">
        <v>5.4279898556761719E-5</v>
      </c>
      <c r="Y1727" s="109">
        <v>4.9737911087792973E-5</v>
      </c>
      <c r="Z1727" s="102">
        <v>6.3107385173197196E-4</v>
      </c>
      <c r="AA1727" s="108">
        <v>1.8108416887168931E-3</v>
      </c>
      <c r="AB1727" s="109">
        <v>1.6758616349484524E-3</v>
      </c>
      <c r="AC1727" s="102">
        <v>8.1408532223759943E-4</v>
      </c>
      <c r="AD1727" s="108">
        <v>3.3111156181218074E-4</v>
      </c>
      <c r="AE1727" s="109">
        <v>2.9182178960874064E-4</v>
      </c>
      <c r="AF1727" s="102">
        <v>5.0485896869924873E-5</v>
      </c>
      <c r="AG1727" s="108">
        <v>4.8638996312203112E-4</v>
      </c>
      <c r="AH1727" s="109">
        <v>4.6107889406797256E-4</v>
      </c>
      <c r="AI1727" s="102">
        <v>1.3719564378435802E-2</v>
      </c>
      <c r="AJ1727" s="108">
        <v>0</v>
      </c>
      <c r="AK1727" s="109">
        <v>0</v>
      </c>
      <c r="AL1727" s="104">
        <v>4.1158594504856301E-3</v>
      </c>
    </row>
    <row r="1728" spans="1:38" x14ac:dyDescent="0.25">
      <c r="A1728" s="71">
        <v>2018</v>
      </c>
      <c r="B1728" s="72">
        <v>3</v>
      </c>
      <c r="C1728" s="108">
        <v>1.0305571350426939</v>
      </c>
      <c r="D1728" s="109">
        <v>1.206219696119633</v>
      </c>
      <c r="E1728" s="102">
        <v>0.37361031248009918</v>
      </c>
      <c r="F1728" s="108">
        <v>4.3744518285844664E-2</v>
      </c>
      <c r="G1728" s="109">
        <v>4.0713219080884669E-2</v>
      </c>
      <c r="H1728" s="102">
        <v>6.4472284157941789E-2</v>
      </c>
      <c r="I1728" s="108">
        <v>4.7439549353064867E-2</v>
      </c>
      <c r="J1728" s="109">
        <v>6.5000388299654488E-2</v>
      </c>
      <c r="K1728" s="102">
        <v>0.57661765928560138</v>
      </c>
      <c r="L1728" s="108">
        <v>2.5330029043077822E-3</v>
      </c>
      <c r="M1728" s="109">
        <v>3.2173222691061643E-3</v>
      </c>
      <c r="N1728" s="102">
        <v>1.3875818305695028E-2</v>
      </c>
      <c r="O1728" s="108">
        <v>6.2473541696623806E-3</v>
      </c>
      <c r="P1728" s="109">
        <v>8.2749299607439066E-3</v>
      </c>
      <c r="Q1728" s="102">
        <v>6.9484612280325209E-2</v>
      </c>
      <c r="R1728" s="108">
        <v>4.2434830905245307E-3</v>
      </c>
      <c r="S1728" s="109">
        <v>5.4106148847065652E-3</v>
      </c>
      <c r="T1728" s="102">
        <v>3.023699876644833E-3</v>
      </c>
      <c r="U1728" s="108">
        <v>8.7531888159588661E-4</v>
      </c>
      <c r="V1728" s="109">
        <v>8.9764735865034738E-4</v>
      </c>
      <c r="W1728" s="102">
        <v>4.4391544799388645E-3</v>
      </c>
      <c r="X1728" s="108">
        <v>5.5518252812028683E-5</v>
      </c>
      <c r="Y1728" s="109">
        <v>5.09434768023628E-5</v>
      </c>
      <c r="Z1728" s="102">
        <v>6.4057033355425597E-4</v>
      </c>
      <c r="AA1728" s="108">
        <v>1.8473214631523757E-3</v>
      </c>
      <c r="AB1728" s="109">
        <v>1.7072074138670163E-3</v>
      </c>
      <c r="AC1728" s="102">
        <v>8.263364185785144E-4</v>
      </c>
      <c r="AD1728" s="108">
        <v>3.3804190901320447E-4</v>
      </c>
      <c r="AE1728" s="109">
        <v>2.9753228041886308E-4</v>
      </c>
      <c r="AF1728" s="102">
        <v>5.124561544911422E-5</v>
      </c>
      <c r="AG1728" s="108">
        <v>4.9710686516322327E-4</v>
      </c>
      <c r="AH1728" s="109">
        <v>4.720585584070067E-4</v>
      </c>
      <c r="AI1728" s="102">
        <v>1.3926007263331441E-2</v>
      </c>
      <c r="AJ1728" s="108">
        <v>0</v>
      </c>
      <c r="AK1728" s="109">
        <v>0</v>
      </c>
      <c r="AL1728" s="104">
        <v>4.1299192147308001E-3</v>
      </c>
    </row>
    <row r="1729" spans="1:38" x14ac:dyDescent="0.25">
      <c r="A1729" s="71">
        <v>2018</v>
      </c>
      <c r="B1729" s="72">
        <v>4</v>
      </c>
      <c r="C1729" s="108">
        <v>1.6925414575716717</v>
      </c>
      <c r="D1729" s="109">
        <v>2.0195614745628814</v>
      </c>
      <c r="E1729" s="102">
        <v>0.43773481592266322</v>
      </c>
      <c r="F1729" s="108">
        <v>5.6640112316313898E-2</v>
      </c>
      <c r="G1729" s="109">
        <v>5.5127479776417243E-2</v>
      </c>
      <c r="H1729" s="102">
        <v>7.191053444428798E-2</v>
      </c>
      <c r="I1729" s="108">
        <v>6.7778761990532246E-2</v>
      </c>
      <c r="J1729" s="109">
        <v>9.5966934813770138E-2</v>
      </c>
      <c r="K1729" s="102">
        <v>0.74352613298950987</v>
      </c>
      <c r="L1729" s="108">
        <v>3.088072281394507E-3</v>
      </c>
      <c r="M1729" s="109">
        <v>4.8508980186894035E-3</v>
      </c>
      <c r="N1729" s="102">
        <v>1.8986495293938529E-2</v>
      </c>
      <c r="O1729" s="108">
        <v>5.1456552986721355E-3</v>
      </c>
      <c r="P1729" s="109">
        <v>6.8740520206912251E-3</v>
      </c>
      <c r="Q1729" s="102">
        <v>7.7501169973084219E-2</v>
      </c>
      <c r="R1729" s="108">
        <v>4.3187107910366727E-3</v>
      </c>
      <c r="S1729" s="109">
        <v>5.5207182650267618E-3</v>
      </c>
      <c r="T1729" s="102">
        <v>3.0453560553004313E-3</v>
      </c>
      <c r="U1729" s="108">
        <v>1.119601046716891E-3</v>
      </c>
      <c r="V1729" s="109">
        <v>1.2129196703871523E-3</v>
      </c>
      <c r="W1729" s="102">
        <v>4.9513064063094149E-3</v>
      </c>
      <c r="X1729" s="108">
        <v>7.1204570137342222E-5</v>
      </c>
      <c r="Y1729" s="109">
        <v>6.7783050155361836E-5</v>
      </c>
      <c r="Z1729" s="102">
        <v>7.1447490426886724E-4</v>
      </c>
      <c r="AA1729" s="108">
        <v>2.3988091245459066E-3</v>
      </c>
      <c r="AB1729" s="109">
        <v>2.316630623232395E-3</v>
      </c>
      <c r="AC1729" s="102">
        <v>9.2167169615158678E-4</v>
      </c>
      <c r="AD1729" s="108">
        <v>4.2024439924669881E-4</v>
      </c>
      <c r="AE1729" s="109">
        <v>3.7582751288001707E-4</v>
      </c>
      <c r="AF1729" s="102">
        <v>5.7157949536216543E-5</v>
      </c>
      <c r="AG1729" s="108">
        <v>6.5379527396640597E-4</v>
      </c>
      <c r="AH1729" s="109">
        <v>6.5747133768308849E-4</v>
      </c>
      <c r="AI1729" s="102">
        <v>1.5532661785769451E-2</v>
      </c>
      <c r="AJ1729" s="108">
        <v>0</v>
      </c>
      <c r="AK1729" s="109">
        <v>0</v>
      </c>
      <c r="AL1729" s="104">
        <v>6.3929794885125204E-3</v>
      </c>
    </row>
    <row r="1730" spans="1:38" x14ac:dyDescent="0.25">
      <c r="A1730" s="71">
        <v>2018</v>
      </c>
      <c r="B1730" s="72">
        <v>5</v>
      </c>
      <c r="C1730" s="108">
        <v>1.701282969757596</v>
      </c>
      <c r="D1730" s="109">
        <v>2.0278846136189084</v>
      </c>
      <c r="E1730" s="102">
        <v>0.44077446278186189</v>
      </c>
      <c r="F1730" s="108">
        <v>5.7863668867173465E-2</v>
      </c>
      <c r="G1730" s="109">
        <v>5.6387330922130441E-2</v>
      </c>
      <c r="H1730" s="102">
        <v>7.3069715266072907E-2</v>
      </c>
      <c r="I1730" s="108">
        <v>6.8386703442658583E-2</v>
      </c>
      <c r="J1730" s="109">
        <v>9.6563281531169567E-2</v>
      </c>
      <c r="K1730" s="102">
        <v>0.74897771396284796</v>
      </c>
      <c r="L1730" s="108">
        <v>3.1104973843843623E-3</v>
      </c>
      <c r="M1730" s="109">
        <v>4.8905596064968068E-3</v>
      </c>
      <c r="N1730" s="102">
        <v>1.899794026580396E-2</v>
      </c>
      <c r="O1730" s="108">
        <v>5.2234344627756935E-3</v>
      </c>
      <c r="P1730" s="109">
        <v>6.9958764692241706E-3</v>
      </c>
      <c r="Q1730" s="102">
        <v>7.8750425352501277E-2</v>
      </c>
      <c r="R1730" s="108">
        <v>4.4024868317004738E-3</v>
      </c>
      <c r="S1730" s="109">
        <v>5.6457187620731148E-3</v>
      </c>
      <c r="T1730" s="102">
        <v>3.0691213043050215E-3</v>
      </c>
      <c r="U1730" s="108">
        <v>1.1531310864021163E-3</v>
      </c>
      <c r="V1730" s="109">
        <v>1.2647121714212831E-3</v>
      </c>
      <c r="W1730" s="102">
        <v>5.0311173320698411E-3</v>
      </c>
      <c r="X1730" s="108">
        <v>7.2825963704097719E-5</v>
      </c>
      <c r="Y1730" s="109">
        <v>6.9470246601398871E-5</v>
      </c>
      <c r="Z1730" s="102">
        <v>7.2599121396498792E-4</v>
      </c>
      <c r="AA1730" s="108">
        <v>2.4485724867303687E-3</v>
      </c>
      <c r="AB1730" s="109">
        <v>2.3647844963080047E-3</v>
      </c>
      <c r="AC1730" s="102">
        <v>9.3652917419719786E-4</v>
      </c>
      <c r="AD1730" s="108">
        <v>4.2991998523790554E-4</v>
      </c>
      <c r="AE1730" s="109">
        <v>3.8503498264079016E-4</v>
      </c>
      <c r="AF1730" s="102">
        <v>5.8079341179902666E-5</v>
      </c>
      <c r="AG1730" s="108">
        <v>6.6763306880127929E-4</v>
      </c>
      <c r="AH1730" s="109">
        <v>6.7222579844382986E-4</v>
      </c>
      <c r="AI1730" s="102">
        <v>1.5783057847979686E-2</v>
      </c>
      <c r="AJ1730" s="108">
        <v>0</v>
      </c>
      <c r="AK1730" s="109">
        <v>0</v>
      </c>
      <c r="AL1730" s="104">
        <v>6.42106536055502E-3</v>
      </c>
    </row>
    <row r="1731" spans="1:38" x14ac:dyDescent="0.25">
      <c r="A1731" s="71">
        <v>2018</v>
      </c>
      <c r="B1731" s="72">
        <v>6</v>
      </c>
      <c r="C1731" s="108">
        <v>1.9182914785764029</v>
      </c>
      <c r="D1731" s="109">
        <v>2.2846100048752453</v>
      </c>
      <c r="E1731" s="102">
        <v>0.44409259674092011</v>
      </c>
      <c r="F1731" s="108">
        <v>6.7071879630071427E-2</v>
      </c>
      <c r="G1731" s="109">
        <v>6.661803664500679E-2</v>
      </c>
      <c r="H1731" s="102">
        <v>7.4335428847281712E-2</v>
      </c>
      <c r="I1731" s="108">
        <v>8.0405589502765037E-2</v>
      </c>
      <c r="J1731" s="109">
        <v>0.11463070146156668</v>
      </c>
      <c r="K1731" s="102">
        <v>0.81507576281509719</v>
      </c>
      <c r="L1731" s="108">
        <v>3.5601461927858655E-3</v>
      </c>
      <c r="M1731" s="109">
        <v>5.346041378574239E-3</v>
      </c>
      <c r="N1731" s="102">
        <v>1.9010358922668273E-2</v>
      </c>
      <c r="O1731" s="108">
        <v>5.701897144727297E-3</v>
      </c>
      <c r="P1731" s="109">
        <v>7.6091369115902918E-3</v>
      </c>
      <c r="Q1731" s="102">
        <v>8.0114576054253553E-2</v>
      </c>
      <c r="R1731" s="108">
        <v>4.4914313112083756E-3</v>
      </c>
      <c r="S1731" s="109">
        <v>5.781243559554965E-3</v>
      </c>
      <c r="T1731" s="102">
        <v>3.0950587302024202E-3</v>
      </c>
      <c r="U1731" s="108">
        <v>1.3296858010109823E-3</v>
      </c>
      <c r="V1731" s="109">
        <v>1.4962028024853012E-3</v>
      </c>
      <c r="W1731" s="102">
        <v>5.1182683151210781E-3</v>
      </c>
      <c r="X1731" s="108">
        <v>8.4315228609766881E-5</v>
      </c>
      <c r="Y1731" s="109">
        <v>8.1765900267134807E-5</v>
      </c>
      <c r="Z1731" s="102">
        <v>7.3856707096392612E-4</v>
      </c>
      <c r="AA1731" s="108">
        <v>2.8416484849064583E-3</v>
      </c>
      <c r="AB1731" s="109">
        <v>2.7953471082110422E-3</v>
      </c>
      <c r="AC1731" s="102">
        <v>9.527509523940596E-4</v>
      </c>
      <c r="AD1731" s="108">
        <v>4.9079886241437296E-4</v>
      </c>
      <c r="AE1731" s="109">
        <v>4.4314220761309918E-4</v>
      </c>
      <c r="AF1731" s="102">
        <v>5.9085367777469585E-5</v>
      </c>
      <c r="AG1731" s="108">
        <v>7.8117304745683785E-4</v>
      </c>
      <c r="AH1731" s="109">
        <v>8.054336271514596E-4</v>
      </c>
      <c r="AI1731" s="102">
        <v>1.6056449780965949E-2</v>
      </c>
      <c r="AJ1731" s="108">
        <v>0</v>
      </c>
      <c r="AK1731" s="109">
        <v>0</v>
      </c>
      <c r="AL1731" s="104">
        <v>7.1898052684395003E-3</v>
      </c>
    </row>
    <row r="1732" spans="1:38" x14ac:dyDescent="0.25">
      <c r="A1732" s="71">
        <v>2018</v>
      </c>
      <c r="B1732" s="72">
        <v>7</v>
      </c>
      <c r="C1732" s="108">
        <v>1.9362037993481922</v>
      </c>
      <c r="D1732" s="109">
        <v>2.3034635617097843</v>
      </c>
      <c r="E1732" s="102">
        <v>0.44775351310087741</v>
      </c>
      <c r="F1732" s="108">
        <v>6.8840776939859669E-2</v>
      </c>
      <c r="G1732" s="109">
        <v>6.8505107983463973E-2</v>
      </c>
      <c r="H1732" s="102">
        <v>7.5731433286901267E-2</v>
      </c>
      <c r="I1732" s="108">
        <v>8.146858232096757E-2</v>
      </c>
      <c r="J1732" s="109">
        <v>0.11581851081434287</v>
      </c>
      <c r="K1732" s="102">
        <v>0.82163463284515981</v>
      </c>
      <c r="L1732" s="108">
        <v>3.59032220566951E-3</v>
      </c>
      <c r="M1732" s="109">
        <v>5.3987246175026191E-3</v>
      </c>
      <c r="N1732" s="102">
        <v>1.9024095583597526E-2</v>
      </c>
      <c r="O1732" s="108">
        <v>5.8150735761795039E-3</v>
      </c>
      <c r="P1732" s="109">
        <v>7.7853400694426911E-3</v>
      </c>
      <c r="Q1732" s="102">
        <v>8.1619145247262229E-2</v>
      </c>
      <c r="R1732" s="108">
        <v>4.5893868351711024E-3</v>
      </c>
      <c r="S1732" s="109">
        <v>5.9327693711665229E-3</v>
      </c>
      <c r="T1732" s="102">
        <v>3.1236815789554163E-3</v>
      </c>
      <c r="U1732" s="108">
        <v>1.3810860830066963E-3</v>
      </c>
      <c r="V1732" s="109">
        <v>1.5765173864501691E-3</v>
      </c>
      <c r="W1732" s="102">
        <v>5.214388743841762E-3</v>
      </c>
      <c r="X1732" s="108">
        <v>8.6659697776638294E-5</v>
      </c>
      <c r="Y1732" s="109">
        <v>8.428362726308653E-5</v>
      </c>
      <c r="Z1732" s="102">
        <v>7.5243649858868942E-4</v>
      </c>
      <c r="AA1732" s="108">
        <v>2.9129442609582361E-3</v>
      </c>
      <c r="AB1732" s="109">
        <v>2.8668653219717888E-3</v>
      </c>
      <c r="AC1732" s="102">
        <v>9.7064396385637968E-4</v>
      </c>
      <c r="AD1732" s="108">
        <v>5.0423109835991456E-4</v>
      </c>
      <c r="AE1732" s="109">
        <v>4.5621827310378323E-4</v>
      </c>
      <c r="AF1732" s="102">
        <v>6.0195034541178764E-5</v>
      </c>
      <c r="AG1732" s="108">
        <v>8.013110264971508E-4</v>
      </c>
      <c r="AH1732" s="109">
        <v>8.2791153021905743E-4</v>
      </c>
      <c r="AI1732" s="102">
        <v>1.6357995293210109E-2</v>
      </c>
      <c r="AJ1732" s="108">
        <v>0</v>
      </c>
      <c r="AK1732" s="109">
        <v>0</v>
      </c>
      <c r="AL1732" s="104">
        <v>7.2286864862633297E-3</v>
      </c>
    </row>
    <row r="1733" spans="1:38" x14ac:dyDescent="0.25">
      <c r="A1733" s="71">
        <v>2018</v>
      </c>
      <c r="B1733" s="72">
        <v>8</v>
      </c>
      <c r="C1733" s="108">
        <v>1.9895831910984134</v>
      </c>
      <c r="D1733" s="109">
        <v>2.3570512532427053</v>
      </c>
      <c r="E1733" s="102">
        <v>0.45110245274460531</v>
      </c>
      <c r="F1733" s="108">
        <v>7.8614448287231617E-2</v>
      </c>
      <c r="G1733" s="109">
        <v>7.9512904575253923E-2</v>
      </c>
      <c r="H1733" s="102">
        <v>7.7240848651643851E-2</v>
      </c>
      <c r="I1733" s="108">
        <v>9.6490335911011069E-2</v>
      </c>
      <c r="J1733" s="109">
        <v>0.13820347517580722</v>
      </c>
      <c r="K1733" s="102">
        <v>0.82813426784765187</v>
      </c>
      <c r="L1733" s="108">
        <v>4.126182954808654E-3</v>
      </c>
      <c r="M1733" s="109">
        <v>5.9282123081241941E-3</v>
      </c>
      <c r="N1733" s="102">
        <v>1.9039127682882354E-2</v>
      </c>
      <c r="O1733" s="108">
        <v>6.0297558538139765E-3</v>
      </c>
      <c r="P1733" s="109">
        <v>8.1434506878547801E-3</v>
      </c>
      <c r="Q1733" s="102">
        <v>8.3245900739274514E-2</v>
      </c>
      <c r="R1733" s="108">
        <v>4.6970531784028841E-3</v>
      </c>
      <c r="S1733" s="109">
        <v>6.1011810678522314E-3</v>
      </c>
      <c r="T1733" s="102">
        <v>3.1549636854579744E-3</v>
      </c>
      <c r="U1733" s="108">
        <v>1.5794477989566024E-3</v>
      </c>
      <c r="V1733" s="109">
        <v>1.8393816368653005E-3</v>
      </c>
      <c r="W1733" s="102">
        <v>5.318323368002577E-3</v>
      </c>
      <c r="X1733" s="108">
        <v>9.8699570624021177E-5</v>
      </c>
      <c r="Y1733" s="109">
        <v>9.7335959715856362E-5</v>
      </c>
      <c r="Z1733" s="102">
        <v>7.6743416205571151E-4</v>
      </c>
      <c r="AA1733" s="108">
        <v>3.3275546072843469E-3</v>
      </c>
      <c r="AB1733" s="109">
        <v>3.3268834832819835E-3</v>
      </c>
      <c r="AC1733" s="102">
        <v>9.8999067511416211E-4</v>
      </c>
      <c r="AD1733" s="108">
        <v>5.6618506479318501E-4</v>
      </c>
      <c r="AE1733" s="109">
        <v>5.1544017896026082E-4</v>
      </c>
      <c r="AF1733" s="102">
        <v>6.1394707010480368E-5</v>
      </c>
      <c r="AG1733" s="108">
        <v>9.2174013978883458E-4</v>
      </c>
      <c r="AH1733" s="109">
        <v>9.7220411384194515E-4</v>
      </c>
      <c r="AI1733" s="102">
        <v>1.6684020828769849E-2</v>
      </c>
      <c r="AJ1733" s="108">
        <v>0</v>
      </c>
      <c r="AK1733" s="109">
        <v>0</v>
      </c>
      <c r="AL1733" s="104">
        <v>8.1052564956339401E-3</v>
      </c>
    </row>
    <row r="1734" spans="1:38" x14ac:dyDescent="0.25">
      <c r="A1734" s="71">
        <v>2018</v>
      </c>
      <c r="B1734" s="72">
        <v>9</v>
      </c>
      <c r="C1734" s="108">
        <v>2.010224379881949</v>
      </c>
      <c r="D1734" s="109">
        <v>2.3791352556302341</v>
      </c>
      <c r="E1734" s="102">
        <v>0.45544124460890917</v>
      </c>
      <c r="F1734" s="108">
        <v>8.0934275692740976E-2</v>
      </c>
      <c r="G1734" s="109">
        <v>8.2033756632896818E-2</v>
      </c>
      <c r="H1734" s="102">
        <v>7.8896091887413769E-2</v>
      </c>
      <c r="I1734" s="108">
        <v>9.7953775667311865E-2</v>
      </c>
      <c r="J1734" s="109">
        <v>0.13989201657903361</v>
      </c>
      <c r="K1734" s="102">
        <v>0.83591692519486283</v>
      </c>
      <c r="L1734" s="108">
        <v>4.1682052520153933E-3</v>
      </c>
      <c r="M1734" s="109">
        <v>5.9989307329229753E-3</v>
      </c>
      <c r="N1734" s="102">
        <v>1.9055421112549209E-2</v>
      </c>
      <c r="O1734" s="108">
        <v>6.161218691063548E-3</v>
      </c>
      <c r="P1734" s="109">
        <v>8.3467319054778052E-3</v>
      </c>
      <c r="Q1734" s="102">
        <v>8.5029746239159279E-2</v>
      </c>
      <c r="R1734" s="108">
        <v>4.8145310946991465E-3</v>
      </c>
      <c r="S1734" s="109">
        <v>6.2862668647591883E-3</v>
      </c>
      <c r="T1734" s="102">
        <v>3.1888934373219486E-3</v>
      </c>
      <c r="U1734" s="108">
        <v>1.6534846366919841E-3</v>
      </c>
      <c r="V1734" s="109">
        <v>1.945704798847173E-3</v>
      </c>
      <c r="W1734" s="102">
        <v>5.4322842063929538E-3</v>
      </c>
      <c r="X1734" s="108">
        <v>1.0182630824236117E-4</v>
      </c>
      <c r="Y1734" s="109">
        <v>1.0073848942137823E-4</v>
      </c>
      <c r="Z1734" s="102">
        <v>7.8387995527185296E-4</v>
      </c>
      <c r="AA1734" s="108">
        <v>3.4191313741134769E-3</v>
      </c>
      <c r="AB1734" s="109">
        <v>3.4220174140388213E-3</v>
      </c>
      <c r="AC1734" s="102">
        <v>1.0112046616854371E-3</v>
      </c>
      <c r="AD1734" s="108">
        <v>5.8320308141168178E-4</v>
      </c>
      <c r="AE1734" s="109">
        <v>5.3271910457484181E-4</v>
      </c>
      <c r="AF1734" s="102">
        <v>6.2710360198810314E-5</v>
      </c>
      <c r="AG1734" s="108">
        <v>9.4864658178254947E-4</v>
      </c>
      <c r="AH1734" s="109">
        <v>1.0023987252481977E-3</v>
      </c>
      <c r="AI1734" s="102">
        <v>1.7041566890786456E-2</v>
      </c>
      <c r="AJ1734" s="108">
        <v>0</v>
      </c>
      <c r="AK1734" s="109">
        <v>0</v>
      </c>
      <c r="AL1734" s="104">
        <v>8.1577955399432193E-3</v>
      </c>
    </row>
    <row r="1735" spans="1:38" x14ac:dyDescent="0.25">
      <c r="A1735" s="71">
        <v>2018</v>
      </c>
      <c r="B1735" s="72">
        <v>10</v>
      </c>
      <c r="C1735" s="108">
        <v>2.4632005047387091</v>
      </c>
      <c r="D1735" s="109">
        <v>2.9267640191706761</v>
      </c>
      <c r="E1735" s="102">
        <v>0.46016128294422648</v>
      </c>
      <c r="F1735" s="108">
        <v>9.8845337832135463E-2</v>
      </c>
      <c r="G1735" s="109">
        <v>0.10029283311239941</v>
      </c>
      <c r="H1735" s="102">
        <v>8.0696314194355898E-2</v>
      </c>
      <c r="I1735" s="108">
        <v>0.11303779830587087</v>
      </c>
      <c r="J1735" s="109">
        <v>0.16217394824917358</v>
      </c>
      <c r="K1735" s="102">
        <v>0.84438150002693979</v>
      </c>
      <c r="L1735" s="108">
        <v>5.2487678951168059E-3</v>
      </c>
      <c r="M1735" s="109">
        <v>6.9699328071112033E-3</v>
      </c>
      <c r="N1735" s="102">
        <v>1.9073136963226555E-2</v>
      </c>
      <c r="O1735" s="108">
        <v>5.8430552255987669E-3</v>
      </c>
      <c r="P1735" s="109">
        <v>7.9172819941275112E-3</v>
      </c>
      <c r="Q1735" s="102">
        <v>8.6969941312754109E-2</v>
      </c>
      <c r="R1735" s="108">
        <v>4.9408967967369726E-3</v>
      </c>
      <c r="S1735" s="109">
        <v>6.4881714007915406E-3</v>
      </c>
      <c r="T1735" s="102">
        <v>3.2257972098690729E-3</v>
      </c>
      <c r="U1735" s="108">
        <v>2.0108823490468633E-3</v>
      </c>
      <c r="V1735" s="109">
        <v>2.3700844445089047E-3</v>
      </c>
      <c r="W1735" s="102">
        <v>5.5562426174677456E-3</v>
      </c>
      <c r="X1735" s="108">
        <v>1.2387217568548872E-4</v>
      </c>
      <c r="Y1735" s="109">
        <v>1.2233113084702448E-4</v>
      </c>
      <c r="Z1735" s="102">
        <v>8.017660847504343E-4</v>
      </c>
      <c r="AA1735" s="108">
        <v>4.1804129997084181E-3</v>
      </c>
      <c r="AB1735" s="109">
        <v>4.1871906777599111E-3</v>
      </c>
      <c r="AC1735" s="102">
        <v>1.0342776938212608E-3</v>
      </c>
      <c r="AD1735" s="108">
        <v>6.96203506170079E-4</v>
      </c>
      <c r="AE1735" s="109">
        <v>6.3038644518523907E-4</v>
      </c>
      <c r="AF1735" s="102">
        <v>6.4141323105201876E-5</v>
      </c>
      <c r="AG1735" s="108">
        <v>1.1697544872250672E-3</v>
      </c>
      <c r="AH1735" s="109">
        <v>1.242122545075207E-3</v>
      </c>
      <c r="AI1735" s="102">
        <v>1.7430413342541206E-2</v>
      </c>
      <c r="AJ1735" s="108">
        <v>0</v>
      </c>
      <c r="AK1735" s="109">
        <v>0</v>
      </c>
      <c r="AL1735" s="104">
        <v>9.9408382728681192E-3</v>
      </c>
    </row>
    <row r="1736" spans="1:38" x14ac:dyDescent="0.25">
      <c r="A1736" s="71">
        <v>2018</v>
      </c>
      <c r="B1736" s="72">
        <v>11</v>
      </c>
      <c r="C1736" s="108">
        <v>2.4904866347568189</v>
      </c>
      <c r="D1736" s="109">
        <v>2.9567363901384875</v>
      </c>
      <c r="E1736" s="102">
        <v>0.46526009189165185</v>
      </c>
      <c r="F1736" s="108">
        <v>0.10192329224553556</v>
      </c>
      <c r="G1736" s="109">
        <v>0.10365624524139927</v>
      </c>
      <c r="H1736" s="102">
        <v>8.2641000679163606E-2</v>
      </c>
      <c r="I1736" s="108">
        <v>0.11488675907464656</v>
      </c>
      <c r="J1736" s="109">
        <v>0.1643533151399692</v>
      </c>
      <c r="K1736" s="102">
        <v>0.85352627961550676</v>
      </c>
      <c r="L1736" s="108">
        <v>5.3080044881637306E-3</v>
      </c>
      <c r="M1736" s="109">
        <v>7.0635688564261341E-3</v>
      </c>
      <c r="N1736" s="102">
        <v>1.9092265101101832E-2</v>
      </c>
      <c r="O1736" s="108">
        <v>5.9790161820750818E-3</v>
      </c>
      <c r="P1736" s="109">
        <v>8.127292416294684E-3</v>
      </c>
      <c r="Q1736" s="102">
        <v>8.9065838498171762E-2</v>
      </c>
      <c r="R1736" s="108">
        <v>5.0766530789279514E-3</v>
      </c>
      <c r="S1736" s="109">
        <v>6.7064990339094684E-3</v>
      </c>
      <c r="T1736" s="102">
        <v>3.2656587536120745E-3</v>
      </c>
      <c r="U1736" s="108">
        <v>2.0980171553761232E-3</v>
      </c>
      <c r="V1736" s="109">
        <v>2.491436068611574E-3</v>
      </c>
      <c r="W1736" s="102">
        <v>5.6901442509562066E-3</v>
      </c>
      <c r="X1736" s="108">
        <v>1.279904391677752E-4</v>
      </c>
      <c r="Y1736" s="109">
        <v>1.2683029007159918E-4</v>
      </c>
      <c r="Z1736" s="102">
        <v>8.2108783303563924E-4</v>
      </c>
      <c r="AA1736" s="108">
        <v>4.3045883945942677E-3</v>
      </c>
      <c r="AB1736" s="109">
        <v>4.3185058577801432E-3</v>
      </c>
      <c r="AC1736" s="102">
        <v>1.0592028564030749E-3</v>
      </c>
      <c r="AD1736" s="108">
        <v>7.1963882673875188E-4</v>
      </c>
      <c r="AE1736" s="109">
        <v>6.5474311843109973E-4</v>
      </c>
      <c r="AF1736" s="102">
        <v>6.5687021937802184E-5</v>
      </c>
      <c r="AG1736" s="108">
        <v>1.2045676126111102E-3</v>
      </c>
      <c r="AH1736" s="109">
        <v>1.2809269386349677E-3</v>
      </c>
      <c r="AI1736" s="102">
        <v>1.7850450539122629E-2</v>
      </c>
      <c r="AJ1736" s="108">
        <v>0</v>
      </c>
      <c r="AK1736" s="109">
        <v>0</v>
      </c>
      <c r="AL1736" s="104">
        <v>1.00168976060534E-2</v>
      </c>
    </row>
    <row r="1737" spans="1:38" x14ac:dyDescent="0.25">
      <c r="A1737" s="71">
        <v>2018</v>
      </c>
      <c r="B1737" s="72">
        <v>12</v>
      </c>
      <c r="C1737" s="108">
        <v>2.5196756821567066</v>
      </c>
      <c r="D1737" s="109">
        <v>2.9890338355673363</v>
      </c>
      <c r="E1737" s="102">
        <v>0.47076841309009226</v>
      </c>
      <c r="F1737" s="108">
        <v>0.10520424854461033</v>
      </c>
      <c r="G1737" s="109">
        <v>0.10726065648771914</v>
      </c>
      <c r="H1737" s="102">
        <v>8.474211259331603E-2</v>
      </c>
      <c r="I1737" s="108">
        <v>0.11685654665446768</v>
      </c>
      <c r="J1737" s="109">
        <v>0.16669055821490902</v>
      </c>
      <c r="K1737" s="102">
        <v>0.86341393143861545</v>
      </c>
      <c r="L1737" s="108">
        <v>5.3710292447026933E-3</v>
      </c>
      <c r="M1737" s="109">
        <v>7.1636898021798989E-3</v>
      </c>
      <c r="N1737" s="102">
        <v>1.9112959132735349E-2</v>
      </c>
      <c r="O1737" s="108">
        <v>6.1232882284383916E-3</v>
      </c>
      <c r="P1737" s="109">
        <v>8.3501871115088683E-3</v>
      </c>
      <c r="Q1737" s="102">
        <v>9.1330352520239966E-2</v>
      </c>
      <c r="R1737" s="108">
        <v>5.2214275597148039E-3</v>
      </c>
      <c r="S1737" s="109">
        <v>6.9407072623883549E-3</v>
      </c>
      <c r="T1737" s="102">
        <v>3.308719166038517E-3</v>
      </c>
      <c r="U1737" s="108">
        <v>2.1896710437139359E-3</v>
      </c>
      <c r="V1737" s="109">
        <v>2.6168839609372724E-3</v>
      </c>
      <c r="W1737" s="102">
        <v>5.8348129175146415E-3</v>
      </c>
      <c r="X1737" s="108">
        <v>1.3237901240068106E-4</v>
      </c>
      <c r="Y1737" s="109">
        <v>1.316465894577465E-4</v>
      </c>
      <c r="Z1737" s="102">
        <v>8.4196462163634803E-4</v>
      </c>
      <c r="AA1737" s="108">
        <v>4.4371639282917525E-3</v>
      </c>
      <c r="AB1737" s="109">
        <v>4.4601293763147209E-3</v>
      </c>
      <c r="AC1737" s="102">
        <v>1.0861338524414024E-3</v>
      </c>
      <c r="AD1737" s="108">
        <v>7.44680017594837E-4</v>
      </c>
      <c r="AE1737" s="109">
        <v>6.8106408392473337E-4</v>
      </c>
      <c r="AF1737" s="102">
        <v>6.7357159027630405E-5</v>
      </c>
      <c r="AG1737" s="108">
        <v>1.2415945333018785E-3</v>
      </c>
      <c r="AH1737" s="109">
        <v>1.3222274163873556E-3</v>
      </c>
      <c r="AI1737" s="102">
        <v>1.8304298323920509E-2</v>
      </c>
      <c r="AJ1737" s="108">
        <v>0</v>
      </c>
      <c r="AK1737" s="109">
        <v>0</v>
      </c>
      <c r="AL1737" s="104">
        <v>1.0099302190240401E-2</v>
      </c>
    </row>
    <row r="1738" spans="1:38" x14ac:dyDescent="0.25">
      <c r="A1738" s="71">
        <v>2018</v>
      </c>
      <c r="B1738" s="72">
        <v>13</v>
      </c>
      <c r="C1738" s="108">
        <v>2.5504076049108986</v>
      </c>
      <c r="D1738" s="109">
        <v>3.0224054954965256</v>
      </c>
      <c r="E1738" s="102">
        <v>0.47536376543252257</v>
      </c>
      <c r="F1738" s="108">
        <v>0.10869230282691046</v>
      </c>
      <c r="G1738" s="109">
        <v>0.11108492790087483</v>
      </c>
      <c r="H1738" s="102">
        <v>8.6959192111304123E-2</v>
      </c>
      <c r="I1738" s="108">
        <v>0.1187572287564148</v>
      </c>
      <c r="J1738" s="109">
        <v>0.1688346389390058</v>
      </c>
      <c r="K1738" s="102">
        <v>0.87264242940309877</v>
      </c>
      <c r="L1738" s="108">
        <v>5.4336771738380425E-3</v>
      </c>
      <c r="M1738" s="109">
        <v>7.2648585257533808E-3</v>
      </c>
      <c r="N1738" s="102">
        <v>1.9135118926060981E-2</v>
      </c>
      <c r="O1738" s="108">
        <v>6.2758455963721465E-3</v>
      </c>
      <c r="P1738" s="109">
        <v>8.5842001023192019E-3</v>
      </c>
      <c r="Q1738" s="102">
        <v>9.3719852523712885E-2</v>
      </c>
      <c r="R1738" s="108">
        <v>5.3791719157685689E-3</v>
      </c>
      <c r="S1738" s="109">
        <v>7.1953695180271612E-3</v>
      </c>
      <c r="T1738" s="102">
        <v>3.354845600391215E-3</v>
      </c>
      <c r="U1738" s="108">
        <v>2.2287777580974003E-3</v>
      </c>
      <c r="V1738" s="109">
        <v>2.692280904759961E-3</v>
      </c>
      <c r="W1738" s="102">
        <v>5.9874703639874365E-3</v>
      </c>
      <c r="X1738" s="108">
        <v>1.3675317146990727E-4</v>
      </c>
      <c r="Y1738" s="109">
        <v>1.3649406870241867E-4</v>
      </c>
      <c r="Z1738" s="102">
        <v>8.6399257598679272E-4</v>
      </c>
      <c r="AA1738" s="108">
        <v>4.593187933022048E-3</v>
      </c>
      <c r="AB1738" s="109">
        <v>4.6249040294009808E-3</v>
      </c>
      <c r="AC1738" s="102">
        <v>1.1145497254702707E-3</v>
      </c>
      <c r="AD1738" s="108">
        <v>7.7626152226527669E-4</v>
      </c>
      <c r="AE1738" s="109">
        <v>7.1380411144443957E-4</v>
      </c>
      <c r="AF1738" s="102">
        <v>6.9119392395560855E-5</v>
      </c>
      <c r="AG1738" s="108">
        <v>1.2763304688990298E-3</v>
      </c>
      <c r="AH1738" s="109">
        <v>1.3609592632915554E-3</v>
      </c>
      <c r="AI1738" s="102">
        <v>1.8783200377330566E-2</v>
      </c>
      <c r="AJ1738" s="108">
        <v>0</v>
      </c>
      <c r="AK1738" s="109">
        <v>0</v>
      </c>
      <c r="AL1738" s="104">
        <v>1.0187851254249199E-2</v>
      </c>
    </row>
    <row r="1739" spans="1:38" x14ac:dyDescent="0.25">
      <c r="A1739" s="71">
        <v>2018</v>
      </c>
      <c r="B1739" s="72">
        <v>14</v>
      </c>
      <c r="C1739" s="108">
        <v>2.5844421591784577</v>
      </c>
      <c r="D1739" s="109">
        <v>3.0601217286423177</v>
      </c>
      <c r="E1739" s="102">
        <v>0.48166398015249812</v>
      </c>
      <c r="F1739" s="108">
        <v>0.1124823108812191</v>
      </c>
      <c r="G1739" s="109">
        <v>0.11523614048639005</v>
      </c>
      <c r="H1739" s="102">
        <v>8.9362516174373727E-2</v>
      </c>
      <c r="I1739" s="108">
        <v>0.1210324572821022</v>
      </c>
      <c r="J1739" s="109">
        <v>0.1715376306277111</v>
      </c>
      <c r="K1739" s="102">
        <v>0.88394369517312787</v>
      </c>
      <c r="L1739" s="108">
        <v>5.5062566019093697E-3</v>
      </c>
      <c r="M1739" s="109">
        <v>7.3798190991537314E-3</v>
      </c>
      <c r="N1739" s="102">
        <v>1.915871423669354E-2</v>
      </c>
      <c r="O1739" s="108">
        <v>6.4404261595735106E-3</v>
      </c>
      <c r="P1739" s="109">
        <v>8.8342921455312352E-3</v>
      </c>
      <c r="Q1739" s="102">
        <v>9.630990297580258E-2</v>
      </c>
      <c r="R1739" s="108">
        <v>5.5467139748173726E-3</v>
      </c>
      <c r="S1739" s="109">
        <v>7.4662880312984748E-3</v>
      </c>
      <c r="T1739" s="102">
        <v>3.4041075898970669E-3</v>
      </c>
      <c r="U1739" s="108">
        <v>2.3278081624800414E-3</v>
      </c>
      <c r="V1739" s="109">
        <v>2.817875644997833E-3</v>
      </c>
      <c r="W1739" s="102">
        <v>6.1529326042042351E-3</v>
      </c>
      <c r="X1739" s="108">
        <v>1.4180534954215846E-4</v>
      </c>
      <c r="Y1739" s="109">
        <v>1.4201129238423419E-4</v>
      </c>
      <c r="Z1739" s="102">
        <v>8.8787015855603865E-4</v>
      </c>
      <c r="AA1739" s="108">
        <v>4.7477616605588078E-3</v>
      </c>
      <c r="AB1739" s="109">
        <v>4.7917257768828412E-3</v>
      </c>
      <c r="AC1739" s="102">
        <v>1.1453519176012989E-3</v>
      </c>
      <c r="AD1739" s="108">
        <v>8.0561103388394873E-4</v>
      </c>
      <c r="AE1739" s="109">
        <v>7.451260163756834E-4</v>
      </c>
      <c r="AF1739" s="102">
        <v>7.1029559788968191E-5</v>
      </c>
      <c r="AG1739" s="108">
        <v>1.3186852761265129E-3</v>
      </c>
      <c r="AH1739" s="109">
        <v>1.4074599475178344E-3</v>
      </c>
      <c r="AI1739" s="102">
        <v>1.9302287155646986E-2</v>
      </c>
      <c r="AJ1739" s="108">
        <v>0</v>
      </c>
      <c r="AK1739" s="109">
        <v>0</v>
      </c>
      <c r="AL1739" s="104">
        <v>1.02827411800668E-2</v>
      </c>
    </row>
    <row r="1740" spans="1:38" x14ac:dyDescent="0.25">
      <c r="A1740" s="71">
        <v>2018</v>
      </c>
      <c r="B1740" s="72">
        <v>15</v>
      </c>
      <c r="C1740" s="108">
        <v>2.8952272764974127</v>
      </c>
      <c r="D1740" s="109">
        <v>3.6374275880547002</v>
      </c>
      <c r="E1740" s="102">
        <v>0.48836647774689962</v>
      </c>
      <c r="F1740" s="108">
        <v>0.12435314953025442</v>
      </c>
      <c r="G1740" s="109">
        <v>0.13135887825668058</v>
      </c>
      <c r="H1740" s="102">
        <v>9.1918819986897701E-2</v>
      </c>
      <c r="I1740" s="108">
        <v>0.13745548022039564</v>
      </c>
      <c r="J1740" s="109">
        <v>0.19532785790938662</v>
      </c>
      <c r="K1740" s="102">
        <v>0.89596347387044539</v>
      </c>
      <c r="L1740" s="108">
        <v>7.7093623887900713E-3</v>
      </c>
      <c r="M1740" s="109">
        <v>9.2067745115748389E-3</v>
      </c>
      <c r="N1740" s="102">
        <v>1.9183915984512578E-2</v>
      </c>
      <c r="O1740" s="108">
        <v>6.5907336702163491E-3</v>
      </c>
      <c r="P1740" s="109">
        <v>9.1908049260003132E-3</v>
      </c>
      <c r="Q1740" s="102">
        <v>9.9064935458498149E-2</v>
      </c>
      <c r="R1740" s="108">
        <v>5.7258334628173136E-3</v>
      </c>
      <c r="S1740" s="109">
        <v>7.7544052272747249E-3</v>
      </c>
      <c r="T1740" s="102">
        <v>3.4565098559578059E-3</v>
      </c>
      <c r="U1740" s="108">
        <v>2.573556261351044E-3</v>
      </c>
      <c r="V1740" s="109">
        <v>3.1888273051657815E-3</v>
      </c>
      <c r="W1740" s="102">
        <v>6.3289427659689876E-3</v>
      </c>
      <c r="X1740" s="108">
        <v>1.5645605883900858E-4</v>
      </c>
      <c r="Y1740" s="109">
        <v>1.6130542206413564E-4</v>
      </c>
      <c r="Z1740" s="102">
        <v>9.1326869262513982E-4</v>
      </c>
      <c r="AA1740" s="108">
        <v>5.2493710745105636E-3</v>
      </c>
      <c r="AB1740" s="109">
        <v>5.4670317544031812E-3</v>
      </c>
      <c r="AC1740" s="102">
        <v>1.1781150074900272E-3</v>
      </c>
      <c r="AD1740" s="108">
        <v>8.8021770637770414E-4</v>
      </c>
      <c r="AE1740" s="109">
        <v>8.351705552134195E-4</v>
      </c>
      <c r="AF1740" s="102">
        <v>7.3061482973227842E-5</v>
      </c>
      <c r="AG1740" s="108">
        <v>1.4658172822260966E-3</v>
      </c>
      <c r="AH1740" s="109">
        <v>1.6161122572779204E-3</v>
      </c>
      <c r="AI1740" s="102">
        <v>1.9854437527122661E-2</v>
      </c>
      <c r="AJ1740" s="108">
        <v>0</v>
      </c>
      <c r="AK1740" s="109">
        <v>0</v>
      </c>
      <c r="AL1740" s="104">
        <v>1.36522204952223E-2</v>
      </c>
    </row>
    <row r="1741" spans="1:38" x14ac:dyDescent="0.25">
      <c r="A1741" s="71">
        <v>2018</v>
      </c>
      <c r="B1741" s="72">
        <v>16</v>
      </c>
      <c r="C1741" s="108">
        <v>2.9358005668752063</v>
      </c>
      <c r="D1741" s="109">
        <v>3.6832864283208262</v>
      </c>
      <c r="E1741" s="102">
        <v>0.49542494956631383</v>
      </c>
      <c r="F1741" s="108">
        <v>0.12896192965905834</v>
      </c>
      <c r="G1741" s="109">
        <v>0.13639696277737515</v>
      </c>
      <c r="H1741" s="102">
        <v>9.4611126661757236E-2</v>
      </c>
      <c r="I1741" s="108">
        <v>0.14033657920285386</v>
      </c>
      <c r="J1741" s="109">
        <v>0.19869394310027566</v>
      </c>
      <c r="K1741" s="102">
        <v>0.90862471116045451</v>
      </c>
      <c r="L1741" s="108">
        <v>7.8252031335886603E-3</v>
      </c>
      <c r="M1741" s="109">
        <v>9.3664287713827749E-3</v>
      </c>
      <c r="N1741" s="102">
        <v>1.921039769233077E-2</v>
      </c>
      <c r="O1741" s="108">
        <v>6.7782033358974245E-3</v>
      </c>
      <c r="P1741" s="109">
        <v>9.4705876072107512E-3</v>
      </c>
      <c r="Q1741" s="102">
        <v>0.10196662416405933</v>
      </c>
      <c r="R1741" s="108">
        <v>5.9196470096515826E-3</v>
      </c>
      <c r="S1741" s="109">
        <v>8.0613654917779422E-3</v>
      </c>
      <c r="T1741" s="102">
        <v>3.5116984968954772E-3</v>
      </c>
      <c r="U1741" s="108">
        <v>2.6957378358734314E-3</v>
      </c>
      <c r="V1741" s="109">
        <v>3.3386189078963308E-3</v>
      </c>
      <c r="W1741" s="102">
        <v>6.5143200654423005E-3</v>
      </c>
      <c r="X1741" s="108">
        <v>1.6262171519874056E-4</v>
      </c>
      <c r="Y1741" s="109">
        <v>1.680237615538173E-4</v>
      </c>
      <c r="Z1741" s="102">
        <v>9.4001956926703862E-4</v>
      </c>
      <c r="AA1741" s="108">
        <v>5.4367614237547926E-3</v>
      </c>
      <c r="AB1741" s="109">
        <v>5.6697424442475903E-3</v>
      </c>
      <c r="AC1741" s="102">
        <v>1.212624527032331E-3</v>
      </c>
      <c r="AD1741" s="108">
        <v>9.1572936668839634E-4</v>
      </c>
      <c r="AE1741" s="109">
        <v>8.7321915479522997E-4</v>
      </c>
      <c r="AF1741" s="102">
        <v>7.520143590529557E-5</v>
      </c>
      <c r="AG1741" s="108">
        <v>1.5174157581476421E-3</v>
      </c>
      <c r="AH1741" s="109">
        <v>1.6724391200070876E-3</v>
      </c>
      <c r="AI1741" s="102">
        <v>2.0436008900502029E-2</v>
      </c>
      <c r="AJ1741" s="108">
        <v>0</v>
      </c>
      <c r="AK1741" s="109">
        <v>0</v>
      </c>
      <c r="AL1741" s="104">
        <v>1.3791964696618499E-2</v>
      </c>
    </row>
    <row r="1742" spans="1:38" x14ac:dyDescent="0.25">
      <c r="A1742" s="71">
        <v>2018</v>
      </c>
      <c r="B1742" s="72">
        <v>17</v>
      </c>
      <c r="C1742" s="108">
        <v>2.9754181658462056</v>
      </c>
      <c r="D1742" s="109">
        <v>3.7269683671126659</v>
      </c>
      <c r="E1742" s="102">
        <v>0.50280541452569993</v>
      </c>
      <c r="F1742" s="108">
        <v>0.13376503567043554</v>
      </c>
      <c r="G1742" s="109">
        <v>0.14155271654368437</v>
      </c>
      <c r="H1742" s="102">
        <v>9.7425876344061815E-2</v>
      </c>
      <c r="I1742" s="108">
        <v>0.14340661113953396</v>
      </c>
      <c r="J1742" s="109">
        <v>0.20224371003835942</v>
      </c>
      <c r="K1742" s="102">
        <v>0.92186099923292975</v>
      </c>
      <c r="L1742" s="108">
        <v>7.9483886077634167E-3</v>
      </c>
      <c r="M1742" s="109">
        <v>9.5330546569943678E-3</v>
      </c>
      <c r="N1742" s="102">
        <v>1.9238147802687219E-2</v>
      </c>
      <c r="O1742" s="108">
        <v>6.9698474509321271E-3</v>
      </c>
      <c r="P1742" s="109">
        <v>9.7484607558896916E-3</v>
      </c>
      <c r="Q1742" s="102">
        <v>0.10500023283811515</v>
      </c>
      <c r="R1742" s="108">
        <v>6.124815525102848E-3</v>
      </c>
      <c r="S1742" s="109">
        <v>8.3814780889231687E-3</v>
      </c>
      <c r="T1742" s="102">
        <v>3.5694033513917599E-3</v>
      </c>
      <c r="U1742" s="108">
        <v>2.8264803717666805E-3</v>
      </c>
      <c r="V1742" s="109">
        <v>3.4796450392814249E-3</v>
      </c>
      <c r="W1742" s="102">
        <v>6.7081355853076752E-3</v>
      </c>
      <c r="X1742" s="108">
        <v>1.6910085009355113E-4</v>
      </c>
      <c r="Y1742" s="109">
        <v>1.7493720021810721E-4</v>
      </c>
      <c r="Z1742" s="102">
        <v>9.6798443267569439E-4</v>
      </c>
      <c r="AA1742" s="108">
        <v>5.6306828496586305E-3</v>
      </c>
      <c r="AB1742" s="109">
        <v>5.8788086129435381E-3</v>
      </c>
      <c r="AC1742" s="102">
        <v>1.2487002808588186E-3</v>
      </c>
      <c r="AD1742" s="108">
        <v>9.5248155017113383E-4</v>
      </c>
      <c r="AE1742" s="109">
        <v>9.1277637568532455E-4</v>
      </c>
      <c r="AF1742" s="102">
        <v>7.7438643486432175E-5</v>
      </c>
      <c r="AG1742" s="108">
        <v>1.5715275711382381E-3</v>
      </c>
      <c r="AH1742" s="109">
        <v>1.729531823203816E-3</v>
      </c>
      <c r="AI1742" s="102">
        <v>2.1044001151356032E-2</v>
      </c>
      <c r="AJ1742" s="108">
        <v>0</v>
      </c>
      <c r="AK1742" s="109">
        <v>0</v>
      </c>
      <c r="AL1742" s="104">
        <v>1.39375503627113E-2</v>
      </c>
    </row>
    <row r="1743" spans="1:38" x14ac:dyDescent="0.25">
      <c r="A1743" s="71">
        <v>2018</v>
      </c>
      <c r="B1743" s="72">
        <v>18</v>
      </c>
      <c r="C1743" s="108">
        <v>3.0167919259074969</v>
      </c>
      <c r="D1743" s="109">
        <v>3.7705043426700602</v>
      </c>
      <c r="E1743" s="102">
        <v>0.50969652770559226</v>
      </c>
      <c r="F1743" s="108">
        <v>0.13894208004034991</v>
      </c>
      <c r="G1743" s="109">
        <v>0.14693142186812741</v>
      </c>
      <c r="H1743" s="102">
        <v>0.10028660390750767</v>
      </c>
      <c r="I1743" s="108">
        <v>0.1466144338909908</v>
      </c>
      <c r="J1743" s="109">
        <v>0.20581529365242301</v>
      </c>
      <c r="K1743" s="102">
        <v>0.9347135275102586</v>
      </c>
      <c r="L1743" s="108">
        <v>8.0789355510805586E-3</v>
      </c>
      <c r="M1743" s="109">
        <v>9.7041802803651787E-3</v>
      </c>
      <c r="N1743" s="102">
        <v>1.926640644148802E-2</v>
      </c>
      <c r="O1743" s="108">
        <v>7.1762530902590525E-3</v>
      </c>
      <c r="P1743" s="109">
        <v>1.0036211167536186E-2</v>
      </c>
      <c r="Q1743" s="102">
        <v>0.10808331706160869</v>
      </c>
      <c r="R1743" s="108">
        <v>6.3428496537436341E-3</v>
      </c>
      <c r="S1743" s="109">
        <v>8.7112292898752428E-3</v>
      </c>
      <c r="T1743" s="102">
        <v>3.6283791742070925E-3</v>
      </c>
      <c r="U1743" s="108">
        <v>2.9645693648014996E-3</v>
      </c>
      <c r="V1743" s="109">
        <v>3.6159556966387564E-3</v>
      </c>
      <c r="W1743" s="102">
        <v>6.9051011880391826E-3</v>
      </c>
      <c r="X1743" s="108">
        <v>1.760685511349384E-4</v>
      </c>
      <c r="Y1743" s="109">
        <v>1.8212490270190444E-4</v>
      </c>
      <c r="Z1743" s="102">
        <v>9.96408048614561E-4</v>
      </c>
      <c r="AA1743" s="108">
        <v>5.8402413299800662E-3</v>
      </c>
      <c r="AB1743" s="109">
        <v>6.0987839061902192E-3</v>
      </c>
      <c r="AC1743" s="102">
        <v>1.2853652303433593E-3</v>
      </c>
      <c r="AD1743" s="108">
        <v>9.9208881345586746E-4</v>
      </c>
      <c r="AE1743" s="109">
        <v>9.5434291739606813E-4</v>
      </c>
      <c r="AF1743" s="102">
        <v>7.9712651567792652E-5</v>
      </c>
      <c r="AG1743" s="108">
        <v>1.6296539414148029E-3</v>
      </c>
      <c r="AH1743" s="109">
        <v>1.7885634971156034E-3</v>
      </c>
      <c r="AI1743" s="102">
        <v>2.1661898379605658E-2</v>
      </c>
      <c r="AJ1743" s="108">
        <v>0</v>
      </c>
      <c r="AK1743" s="109">
        <v>0</v>
      </c>
      <c r="AL1743" s="104">
        <v>1.4086013491022901E-2</v>
      </c>
    </row>
    <row r="1744" spans="1:38" x14ac:dyDescent="0.25">
      <c r="A1744" s="71">
        <v>2018</v>
      </c>
      <c r="B1744" s="72">
        <v>19</v>
      </c>
      <c r="C1744" s="108">
        <v>3.0639149506901382</v>
      </c>
      <c r="D1744" s="109">
        <v>3.8190882559115673</v>
      </c>
      <c r="E1744" s="102">
        <v>0.5172778984949965</v>
      </c>
      <c r="F1744" s="108">
        <v>0.14436703377426624</v>
      </c>
      <c r="G1744" s="109">
        <v>0.1523431070429716</v>
      </c>
      <c r="H1744" s="102">
        <v>0.10317817859268004</v>
      </c>
      <c r="I1744" s="108">
        <v>0.15002657602882391</v>
      </c>
      <c r="J1744" s="109">
        <v>0.2095027722027385</v>
      </c>
      <c r="K1744" s="102">
        <v>0.9483104139741666</v>
      </c>
      <c r="L1744" s="108">
        <v>8.2154556218083236E-3</v>
      </c>
      <c r="M1744" s="109">
        <v>9.8760024767955371E-3</v>
      </c>
      <c r="N1744" s="102">
        <v>1.9294927419612647E-2</v>
      </c>
      <c r="O1744" s="108">
        <v>7.3927793800896632E-3</v>
      </c>
      <c r="P1744" s="109">
        <v>1.0324930353125362E-2</v>
      </c>
      <c r="Q1744" s="102">
        <v>0.11119961054880724</v>
      </c>
      <c r="R1744" s="108">
        <v>6.5708441767460771E-3</v>
      </c>
      <c r="S1744" s="109">
        <v>9.0423167696621325E-3</v>
      </c>
      <c r="T1744" s="102">
        <v>3.6876502445527988E-3</v>
      </c>
      <c r="U1744" s="108">
        <v>3.1114617554594119E-3</v>
      </c>
      <c r="V1744" s="109">
        <v>3.7509064517670648E-3</v>
      </c>
      <c r="W1744" s="102">
        <v>7.104204665734931E-3</v>
      </c>
      <c r="X1744" s="108">
        <v>1.8338423262014518E-4</v>
      </c>
      <c r="Y1744" s="109">
        <v>1.8936821477977741E-4</v>
      </c>
      <c r="Z1744" s="102">
        <v>1.0251361605443574E-3</v>
      </c>
      <c r="AA1744" s="108">
        <v>6.059109124791121E-3</v>
      </c>
      <c r="AB1744" s="109">
        <v>6.3201078418245694E-3</v>
      </c>
      <c r="AC1744" s="102">
        <v>1.3224242230341062E-3</v>
      </c>
      <c r="AD1744" s="108">
        <v>1.0332899775750018E-3</v>
      </c>
      <c r="AE1744" s="109">
        <v>9.960167793321038E-4</v>
      </c>
      <c r="AF1744" s="102">
        <v>8.2010870773094021E-5</v>
      </c>
      <c r="AG1744" s="108">
        <v>1.690790196353917E-3</v>
      </c>
      <c r="AH1744" s="109">
        <v>1.8480549907417072E-3</v>
      </c>
      <c r="AI1744" s="102">
        <v>2.2286449812909396E-2</v>
      </c>
      <c r="AJ1744" s="108">
        <v>0</v>
      </c>
      <c r="AK1744" s="109">
        <v>0</v>
      </c>
      <c r="AL1744" s="104">
        <v>1.42348125104616E-2</v>
      </c>
    </row>
    <row r="1745" spans="1:38" x14ac:dyDescent="0.25">
      <c r="A1745" s="71">
        <v>2018</v>
      </c>
      <c r="B1745" s="72">
        <v>20</v>
      </c>
      <c r="C1745" s="108">
        <v>3.3666308009476511</v>
      </c>
      <c r="D1745" s="109">
        <v>4.3523071662512454</v>
      </c>
      <c r="E1745" s="102">
        <v>0.52471998904879391</v>
      </c>
      <c r="F1745" s="108">
        <v>0.16139121061642722</v>
      </c>
      <c r="G1745" s="109">
        <v>0.17293158732035166</v>
      </c>
      <c r="H1745" s="102">
        <v>0.10601657330242721</v>
      </c>
      <c r="I1745" s="108">
        <v>0.16468560359866044</v>
      </c>
      <c r="J1745" s="109">
        <v>0.22956009635570512</v>
      </c>
      <c r="K1745" s="102">
        <v>0.96165734101457623</v>
      </c>
      <c r="L1745" s="108">
        <v>1.1320699794655434E-2</v>
      </c>
      <c r="M1745" s="109">
        <v>1.209572723708564E-2</v>
      </c>
      <c r="N1745" s="102">
        <v>1.9322839009618783E-2</v>
      </c>
      <c r="O1745" s="108">
        <v>8.1889426646464206E-3</v>
      </c>
      <c r="P1745" s="109">
        <v>1.1440566966403099E-2</v>
      </c>
      <c r="Q1745" s="102">
        <v>0.11425862580028041</v>
      </c>
      <c r="R1745" s="108">
        <v>6.8129384149314305E-3</v>
      </c>
      <c r="S1745" s="109">
        <v>9.3765100454228107E-3</v>
      </c>
      <c r="T1745" s="102">
        <v>3.7458379982391109E-3</v>
      </c>
      <c r="U1745" s="108">
        <v>3.5156718990852049E-3</v>
      </c>
      <c r="V1745" s="109">
        <v>4.2454231552171576E-3</v>
      </c>
      <c r="W1745" s="102">
        <v>7.2996167140403703E-3</v>
      </c>
      <c r="X1745" s="108">
        <v>2.0609941749868794E-4</v>
      </c>
      <c r="Y1745" s="109">
        <v>2.1605988401302524E-4</v>
      </c>
      <c r="Z1745" s="102">
        <v>1.0533380410113155E-3</v>
      </c>
      <c r="AA1745" s="108">
        <v>6.7632885588038436E-3</v>
      </c>
      <c r="AB1745" s="109">
        <v>7.1736411261889696E-3</v>
      </c>
      <c r="AC1745" s="102">
        <v>1.3588048457048448E-3</v>
      </c>
      <c r="AD1745" s="108">
        <v>1.1530105351297999E-3</v>
      </c>
      <c r="AE1745" s="109">
        <v>1.1300425271440295E-3</v>
      </c>
      <c r="AF1745" s="102">
        <v>8.4266877544864597E-5</v>
      </c>
      <c r="AG1745" s="108">
        <v>1.9023653928678199E-3</v>
      </c>
      <c r="AH1745" s="109">
        <v>2.1103799472227147E-3</v>
      </c>
      <c r="AI1745" s="102">
        <v>2.2899565334949298E-2</v>
      </c>
      <c r="AJ1745" s="108">
        <v>0</v>
      </c>
      <c r="AK1745" s="109">
        <v>0</v>
      </c>
      <c r="AL1745" s="104">
        <v>1.8929294260137099E-2</v>
      </c>
    </row>
    <row r="1746" spans="1:38" x14ac:dyDescent="0.25">
      <c r="A1746" s="71">
        <v>2018</v>
      </c>
      <c r="B1746" s="72">
        <v>21</v>
      </c>
      <c r="C1746" s="108">
        <v>3.4182000147596212</v>
      </c>
      <c r="D1746" s="109">
        <v>4.3994131508847643</v>
      </c>
      <c r="E1746" s="102">
        <v>0.53176758339312191</v>
      </c>
      <c r="F1746" s="108">
        <v>0.16769869288328187</v>
      </c>
      <c r="G1746" s="109">
        <v>0.17861889528482289</v>
      </c>
      <c r="H1746" s="102">
        <v>0.10870459650060256</v>
      </c>
      <c r="I1746" s="108">
        <v>0.16865536715248247</v>
      </c>
      <c r="J1746" s="109">
        <v>0.23341880648068811</v>
      </c>
      <c r="K1746" s="102">
        <v>0.97429731548311771</v>
      </c>
      <c r="L1746" s="108">
        <v>1.1523328032076887E-2</v>
      </c>
      <c r="M1746" s="109">
        <v>1.2297644531002747E-2</v>
      </c>
      <c r="N1746" s="102">
        <v>1.9349217292908238E-2</v>
      </c>
      <c r="O1746" s="108">
        <v>8.4403104353218683E-3</v>
      </c>
      <c r="P1746" s="109">
        <v>1.1739751317137047E-2</v>
      </c>
      <c r="Q1746" s="102">
        <v>0.11715569551166279</v>
      </c>
      <c r="R1746" s="108">
        <v>7.0586524507335342E-3</v>
      </c>
      <c r="S1746" s="109">
        <v>9.6926594464564354E-3</v>
      </c>
      <c r="T1746" s="102">
        <v>3.800937873470803E-3</v>
      </c>
      <c r="U1746" s="108">
        <v>3.7291123182257944E-3</v>
      </c>
      <c r="V1746" s="109">
        <v>4.4457324373206744E-3</v>
      </c>
      <c r="W1746" s="102">
        <v>7.4847241335143843E-3</v>
      </c>
      <c r="X1746" s="108">
        <v>2.1483285349969234E-4</v>
      </c>
      <c r="Y1746" s="109">
        <v>2.2392924391521709E-4</v>
      </c>
      <c r="Z1746" s="102">
        <v>1.0800480982862579E-3</v>
      </c>
      <c r="AA1746" s="108">
        <v>7.0072352336716685E-3</v>
      </c>
      <c r="AB1746" s="109">
        <v>7.3924999537870852E-3</v>
      </c>
      <c r="AC1746" s="102">
        <v>1.3932617843744903E-3</v>
      </c>
      <c r="AD1746" s="108">
        <v>1.1975618407285159E-3</v>
      </c>
      <c r="AE1746" s="109">
        <v>1.169598203823686E-3</v>
      </c>
      <c r="AF1746" s="102">
        <v>8.6403569149239571E-5</v>
      </c>
      <c r="AG1746" s="108">
        <v>1.9767688046474136E-3</v>
      </c>
      <c r="AH1746" s="109">
        <v>2.1775144746848957E-3</v>
      </c>
      <c r="AI1746" s="102">
        <v>2.3480235282227604E-2</v>
      </c>
      <c r="AJ1746" s="108">
        <v>0</v>
      </c>
      <c r="AK1746" s="109">
        <v>0</v>
      </c>
      <c r="AL1746" s="104">
        <v>1.9110855519615201E-2</v>
      </c>
    </row>
    <row r="1747" spans="1:38" x14ac:dyDescent="0.25">
      <c r="A1747" s="71">
        <v>2018</v>
      </c>
      <c r="B1747" s="72">
        <v>22</v>
      </c>
      <c r="C1747" s="108">
        <v>3.4699512966545147</v>
      </c>
      <c r="D1747" s="109">
        <v>4.4409336104254162</v>
      </c>
      <c r="E1747" s="102">
        <v>0.53815894309210432</v>
      </c>
      <c r="F1747" s="108">
        <v>0.17415006001414887</v>
      </c>
      <c r="G1747" s="109">
        <v>0.18387233807443665</v>
      </c>
      <c r="H1747" s="102">
        <v>0.11114218229548574</v>
      </c>
      <c r="I1747" s="108">
        <v>0.17273047699228206</v>
      </c>
      <c r="J1747" s="109">
        <v>0.2370369803622632</v>
      </c>
      <c r="K1747" s="102">
        <v>0.98576066669982221</v>
      </c>
      <c r="L1747" s="108">
        <v>1.173092306863357E-2</v>
      </c>
      <c r="M1747" s="109">
        <v>1.2485050953469103E-2</v>
      </c>
      <c r="N1747" s="102">
        <v>1.9373278795814155E-2</v>
      </c>
      <c r="O1747" s="108">
        <v>8.6963389179948326E-3</v>
      </c>
      <c r="P1747" s="109">
        <v>1.2013085316855573E-2</v>
      </c>
      <c r="Q1747" s="102">
        <v>0.11978304802251065</v>
      </c>
      <c r="R1747" s="108">
        <v>7.3092997883611186E-3</v>
      </c>
      <c r="S1747" s="109">
        <v>9.9835479012172681E-3</v>
      </c>
      <c r="T1747" s="102">
        <v>3.8509061300855247E-3</v>
      </c>
      <c r="U1747" s="108">
        <v>3.9621258285708651E-3</v>
      </c>
      <c r="V1747" s="109">
        <v>4.6447840297968584E-3</v>
      </c>
      <c r="W1747" s="102">
        <v>7.6525627805197225E-3</v>
      </c>
      <c r="X1747" s="108">
        <v>2.2384799642691469E-4</v>
      </c>
      <c r="Y1747" s="109">
        <v>2.3129843431010866E-4</v>
      </c>
      <c r="Z1747" s="102">
        <v>1.1042678389582504E-3</v>
      </c>
      <c r="AA1747" s="108">
        <v>7.2527812331168139E-3</v>
      </c>
      <c r="AB1747" s="109">
        <v>7.5904225413895047E-3</v>
      </c>
      <c r="AC1747" s="102">
        <v>1.4245046813295941E-3</v>
      </c>
      <c r="AD1747" s="108">
        <v>1.241837483156186E-3</v>
      </c>
      <c r="AE1747" s="109">
        <v>1.2046925478119779E-3</v>
      </c>
      <c r="AF1747" s="102">
        <v>8.8341321221183536E-5</v>
      </c>
      <c r="AG1747" s="108">
        <v>2.0539265100255233E-3</v>
      </c>
      <c r="AH1747" s="109">
        <v>2.2408300476735948E-3</v>
      </c>
      <c r="AI1747" s="102">
        <v>2.4006738733177033E-2</v>
      </c>
      <c r="AJ1747" s="108">
        <v>0</v>
      </c>
      <c r="AK1747" s="109">
        <v>0</v>
      </c>
      <c r="AL1747" s="104">
        <v>1.9274975068055599E-2</v>
      </c>
    </row>
    <row r="1748" spans="1:38" x14ac:dyDescent="0.25">
      <c r="A1748" s="71">
        <v>2018</v>
      </c>
      <c r="B1748" s="72">
        <v>23</v>
      </c>
      <c r="C1748" s="108">
        <v>3.5286371768400615</v>
      </c>
      <c r="D1748" s="109">
        <v>4.4848097645832219</v>
      </c>
      <c r="E1748" s="102">
        <v>0.54342151584252651</v>
      </c>
      <c r="F1748" s="108">
        <v>0.18032055351180099</v>
      </c>
      <c r="G1748" s="109">
        <v>0.18812240537428743</v>
      </c>
      <c r="H1748" s="102">
        <v>0.11314925555117671</v>
      </c>
      <c r="I1748" s="108">
        <v>0.17646589622419884</v>
      </c>
      <c r="J1748" s="109">
        <v>0.23968975263461789</v>
      </c>
      <c r="K1748" s="102">
        <v>0.99518531514077635</v>
      </c>
      <c r="L1748" s="108">
        <v>1.1921564034532452E-2</v>
      </c>
      <c r="M1748" s="109">
        <v>1.2630208194462958E-2</v>
      </c>
      <c r="N1748" s="102">
        <v>1.9393029408829181E-2</v>
      </c>
      <c r="O1748" s="108">
        <v>8.9471699403442812E-3</v>
      </c>
      <c r="P1748" s="109">
        <v>1.2245021253595752E-2</v>
      </c>
      <c r="Q1748" s="102">
        <v>0.12194587508686638</v>
      </c>
      <c r="R1748" s="108">
        <v>7.5537450731537397E-3</v>
      </c>
      <c r="S1748" s="109">
        <v>1.0224008558598655E-2</v>
      </c>
      <c r="T1748" s="102">
        <v>3.8920645473771612E-3</v>
      </c>
      <c r="U1748" s="108">
        <v>4.0876992319966304E-3</v>
      </c>
      <c r="V1748" s="109">
        <v>4.7408872100751041E-3</v>
      </c>
      <c r="W1748" s="102">
        <v>7.7907462503296662E-3</v>
      </c>
      <c r="X1748" s="108">
        <v>2.3193790477498124E-4</v>
      </c>
      <c r="Y1748" s="109">
        <v>2.368379503949668E-4</v>
      </c>
      <c r="Z1748" s="102">
        <v>1.1242061150437065E-3</v>
      </c>
      <c r="AA1748" s="108">
        <v>7.5135395304696401E-3</v>
      </c>
      <c r="AB1748" s="109">
        <v>7.7690904940691296E-3</v>
      </c>
      <c r="AC1748" s="102">
        <v>1.4502241272997666E-3</v>
      </c>
      <c r="AD1748" s="108">
        <v>1.2926593364338559E-3</v>
      </c>
      <c r="AE1748" s="109">
        <v>1.2394310518384043E-3</v>
      </c>
      <c r="AF1748" s="102">
        <v>8.9936488456420399E-5</v>
      </c>
      <c r="AG1748" s="108">
        <v>2.1202074530155012E-3</v>
      </c>
      <c r="AH1748" s="109">
        <v>2.2858173281310699E-3</v>
      </c>
      <c r="AI1748" s="102">
        <v>2.4440230099446368E-2</v>
      </c>
      <c r="AJ1748" s="108">
        <v>0</v>
      </c>
      <c r="AK1748" s="109">
        <v>0</v>
      </c>
      <c r="AL1748" s="104">
        <v>1.94118320154433E-2</v>
      </c>
    </row>
    <row r="1749" spans="1:38" x14ac:dyDescent="0.25">
      <c r="A1749" s="71">
        <v>2018</v>
      </c>
      <c r="B1749" s="72">
        <v>24</v>
      </c>
      <c r="C1749" s="108">
        <v>3.5855067128437144</v>
      </c>
      <c r="D1749" s="109">
        <v>4.5191834169955207</v>
      </c>
      <c r="E1749" s="102">
        <v>0.54738322672135864</v>
      </c>
      <c r="F1749" s="108">
        <v>0.1862592933864369</v>
      </c>
      <c r="G1749" s="109">
        <v>0.19135631430337119</v>
      </c>
      <c r="H1749" s="102">
        <v>0.11466024548596042</v>
      </c>
      <c r="I1749" s="108">
        <v>0.18005599257345678</v>
      </c>
      <c r="J1749" s="109">
        <v>0.24168593663136245</v>
      </c>
      <c r="K1749" s="102">
        <v>1.0022897936308388</v>
      </c>
      <c r="L1749" s="108">
        <v>1.210492230329562E-2</v>
      </c>
      <c r="M1749" s="109">
        <v>1.2740162471593571E-2</v>
      </c>
      <c r="N1749" s="102">
        <v>1.9407892637269705E-2</v>
      </c>
      <c r="O1749" s="108">
        <v>9.1888108131751231E-3</v>
      </c>
      <c r="P1749" s="109">
        <v>1.2422039704081919E-2</v>
      </c>
      <c r="Q1749" s="102">
        <v>0.12357444111019524</v>
      </c>
      <c r="R1749" s="108">
        <v>7.7893196196368621E-3</v>
      </c>
      <c r="S1749" s="109">
        <v>1.0407626727708003E-2</v>
      </c>
      <c r="T1749" s="102">
        <v>3.9230424529452211E-3</v>
      </c>
      <c r="U1749" s="108">
        <v>4.2027334246675921E-3</v>
      </c>
      <c r="V1749" s="109">
        <v>4.8046513187643266E-3</v>
      </c>
      <c r="W1749" s="102">
        <v>7.8947842241509671E-3</v>
      </c>
      <c r="X1749" s="108">
        <v>2.3969391504528401E-4</v>
      </c>
      <c r="Y1749" s="109">
        <v>2.4100595906229578E-4</v>
      </c>
      <c r="Z1749" s="102">
        <v>1.1392182426582839E-3</v>
      </c>
      <c r="AA1749" s="108">
        <v>7.7660357254397379E-3</v>
      </c>
      <c r="AB1749" s="109">
        <v>7.9074519311640602E-3</v>
      </c>
      <c r="AC1749" s="102">
        <v>1.4695908901632469E-3</v>
      </c>
      <c r="AD1749" s="108">
        <v>1.3420660954639439E-3</v>
      </c>
      <c r="AE1749" s="109">
        <v>1.2666598054030473E-3</v>
      </c>
      <c r="AF1749" s="102">
        <v>9.1137466736088409E-5</v>
      </c>
      <c r="AG1749" s="108">
        <v>2.1835906539316476E-3</v>
      </c>
      <c r="AH1749" s="109">
        <v>2.3193042288872593E-3</v>
      </c>
      <c r="AI1749" s="102">
        <v>2.4766616463929143E-2</v>
      </c>
      <c r="AJ1749" s="108">
        <v>0</v>
      </c>
      <c r="AK1749" s="109">
        <v>0</v>
      </c>
      <c r="AL1749" s="104">
        <v>1.9514876580013801E-2</v>
      </c>
    </row>
    <row r="1750" spans="1:38" x14ac:dyDescent="0.25">
      <c r="A1750" s="71">
        <v>2018</v>
      </c>
      <c r="B1750" s="72">
        <v>25</v>
      </c>
      <c r="C1750" s="108">
        <v>3.6550362611220941</v>
      </c>
      <c r="D1750" s="109">
        <v>4.5654746572675009</v>
      </c>
      <c r="E1750" s="102">
        <v>0.54978238629669773</v>
      </c>
      <c r="F1750" s="108">
        <v>0.19257131612523984</v>
      </c>
      <c r="G1750" s="109">
        <v>0.19420293886404036</v>
      </c>
      <c r="H1750" s="102">
        <v>0.1155752178491064</v>
      </c>
      <c r="I1750" s="108">
        <v>0.18408177971099488</v>
      </c>
      <c r="J1750" s="109">
        <v>0.24383118856082586</v>
      </c>
      <c r="K1750" s="102">
        <v>1.0065917871122514</v>
      </c>
      <c r="L1750" s="108">
        <v>1.2276429326830682E-2</v>
      </c>
      <c r="M1750" s="109">
        <v>1.2808099780352014E-2</v>
      </c>
      <c r="N1750" s="102">
        <v>1.9416896043917265E-2</v>
      </c>
      <c r="O1750" s="108">
        <v>9.4477201536325908E-3</v>
      </c>
      <c r="P1750" s="109">
        <v>1.2582959549571712E-2</v>
      </c>
      <c r="Q1750" s="102">
        <v>0.12456058658592616</v>
      </c>
      <c r="R1750" s="108">
        <v>8.0099877957603774E-3</v>
      </c>
      <c r="S1750" s="109">
        <v>1.0523045418280043E-2</v>
      </c>
      <c r="T1750" s="102">
        <v>3.9417927745903089E-3</v>
      </c>
      <c r="U1750" s="108">
        <v>4.3208471269567421E-3</v>
      </c>
      <c r="V1750" s="109">
        <v>4.8514043924520337E-3</v>
      </c>
      <c r="W1750" s="102">
        <v>7.9577874944039301E-3</v>
      </c>
      <c r="X1750" s="108">
        <v>2.4783358346422115E-4</v>
      </c>
      <c r="Y1750" s="109">
        <v>2.4451298539273232E-4</v>
      </c>
      <c r="Z1750" s="102">
        <v>1.1483093772457912E-3</v>
      </c>
      <c r="AA1750" s="108">
        <v>8.0357103825422129E-3</v>
      </c>
      <c r="AB1750" s="109">
        <v>8.0317984849571731E-3</v>
      </c>
      <c r="AC1750" s="102">
        <v>1.4813196025170532E-3</v>
      </c>
      <c r="AD1750" s="108">
        <v>1.3940188689275457E-3</v>
      </c>
      <c r="AE1750" s="109">
        <v>1.2898263784821011E-3</v>
      </c>
      <c r="AF1750" s="102">
        <v>9.186475307342045E-5</v>
      </c>
      <c r="AG1750" s="108">
        <v>2.2500412722814079E-3</v>
      </c>
      <c r="AH1750" s="109">
        <v>2.3480673924228274E-3</v>
      </c>
      <c r="AI1750" s="102">
        <v>2.4964257694595968E-2</v>
      </c>
      <c r="AJ1750" s="108">
        <v>0</v>
      </c>
      <c r="AK1750" s="109">
        <v>0</v>
      </c>
      <c r="AL1750" s="104">
        <v>1.9577087575067102E-2</v>
      </c>
    </row>
    <row r="1751" spans="1:38" x14ac:dyDescent="0.25">
      <c r="A1751" s="71">
        <v>2018</v>
      </c>
      <c r="B1751" s="72">
        <v>26</v>
      </c>
      <c r="C1751" s="108">
        <v>3.70357013310687</v>
      </c>
      <c r="D1751" s="109">
        <v>4.5736471843863971</v>
      </c>
      <c r="E1751" s="102">
        <v>0.55023116253495052</v>
      </c>
      <c r="F1751" s="108">
        <v>0.19756389637652308</v>
      </c>
      <c r="G1751" s="109">
        <v>0.19469689474383867</v>
      </c>
      <c r="H1751" s="102">
        <v>0.11574668846379245</v>
      </c>
      <c r="I1751" s="108">
        <v>0.18708762485023145</v>
      </c>
      <c r="J1751" s="109">
        <v>0.24406998770770008</v>
      </c>
      <c r="K1751" s="102">
        <v>1.0073960078515549</v>
      </c>
      <c r="L1751" s="108">
        <v>1.2429748873118701E-2</v>
      </c>
      <c r="M1751" s="109">
        <v>1.2823290688798913E-2</v>
      </c>
      <c r="N1751" s="102">
        <v>1.9418589177893738E-2</v>
      </c>
      <c r="O1751" s="108">
        <v>9.65109402866203E-3</v>
      </c>
      <c r="P1751" s="109">
        <v>1.2611049501394068E-2</v>
      </c>
      <c r="Q1751" s="102">
        <v>0.1247452949805123</v>
      </c>
      <c r="R1751" s="108">
        <v>8.2078118144874295E-3</v>
      </c>
      <c r="S1751" s="109">
        <v>1.0552865284710085E-2</v>
      </c>
      <c r="T1751" s="102">
        <v>3.945309190273109E-3</v>
      </c>
      <c r="U1751" s="108">
        <v>4.4060858677644494E-3</v>
      </c>
      <c r="V1751" s="109">
        <v>4.8350852697848674E-3</v>
      </c>
      <c r="W1751" s="102">
        <v>7.9695825163456357E-3</v>
      </c>
      <c r="X1751" s="108">
        <v>2.5429339872177771E-4</v>
      </c>
      <c r="Y1751" s="109">
        <v>2.4501575671965787E-4</v>
      </c>
      <c r="Z1751" s="102">
        <v>1.1500131314076314E-3</v>
      </c>
      <c r="AA1751" s="108">
        <v>8.2509921573084479E-3</v>
      </c>
      <c r="AB1751" s="109">
        <v>8.0597065096746807E-3</v>
      </c>
      <c r="AC1751" s="102">
        <v>1.4835164091846244E-3</v>
      </c>
      <c r="AD1751" s="108">
        <v>1.436529232569906E-3</v>
      </c>
      <c r="AE1751" s="109">
        <v>1.296210925749362E-3</v>
      </c>
      <c r="AF1751" s="102">
        <v>9.2001048742127266E-5</v>
      </c>
      <c r="AG1751" s="108">
        <v>2.3024858449290074E-3</v>
      </c>
      <c r="AH1751" s="109">
        <v>2.3509865659079592E-3</v>
      </c>
      <c r="AI1751" s="102">
        <v>2.5001270085187949E-2</v>
      </c>
      <c r="AJ1751" s="108">
        <v>0</v>
      </c>
      <c r="AK1751" s="109">
        <v>0</v>
      </c>
      <c r="AL1751" s="104">
        <v>1.95889116529183E-2</v>
      </c>
    </row>
    <row r="1752" spans="1:38" x14ac:dyDescent="0.25">
      <c r="A1752" s="71">
        <v>2018</v>
      </c>
      <c r="B1752" s="72">
        <v>27</v>
      </c>
      <c r="C1752" s="108">
        <v>3.7449719708802198</v>
      </c>
      <c r="D1752" s="109">
        <v>4.578535555951424</v>
      </c>
      <c r="E1752" s="102">
        <v>0.55022720861487384</v>
      </c>
      <c r="F1752" s="108">
        <v>0.20176041178753951</v>
      </c>
      <c r="G1752" s="109">
        <v>0.19483434809026476</v>
      </c>
      <c r="H1752" s="102">
        <v>0.11574493670765457</v>
      </c>
      <c r="I1752" s="108">
        <v>0.18960538776476324</v>
      </c>
      <c r="J1752" s="109">
        <v>0.24407705065206459</v>
      </c>
      <c r="K1752" s="102">
        <v>1.007390803139419</v>
      </c>
      <c r="L1752" s="108">
        <v>1.2558329873173851E-2</v>
      </c>
      <c r="M1752" s="109">
        <v>1.2826106732033238E-2</v>
      </c>
      <c r="N1752" s="102">
        <v>1.941857161957939E-2</v>
      </c>
      <c r="O1752" s="108">
        <v>9.8223811639609037E-3</v>
      </c>
      <c r="P1752" s="109">
        <v>1.2619796929852435E-2</v>
      </c>
      <c r="Q1752" s="102">
        <v>0.12474350317520486</v>
      </c>
      <c r="R1752" s="108">
        <v>8.3745216570453394E-3</v>
      </c>
      <c r="S1752" s="109">
        <v>1.0562763500786273E-2</v>
      </c>
      <c r="T1752" s="102">
        <v>3.9452761549423716E-3</v>
      </c>
      <c r="U1752" s="108">
        <v>4.4691051213175577E-3</v>
      </c>
      <c r="V1752" s="109">
        <v>4.8073446748887272E-3</v>
      </c>
      <c r="W1752" s="102">
        <v>7.9694706121506923E-3</v>
      </c>
      <c r="X1752" s="108">
        <v>2.5967843484295857E-4</v>
      </c>
      <c r="Y1752" s="109">
        <v>2.4503519802478564E-4</v>
      </c>
      <c r="Z1752" s="102">
        <v>1.1499953066470725E-3</v>
      </c>
      <c r="AA1752" s="108">
        <v>8.4341744597671818E-3</v>
      </c>
      <c r="AB1752" s="109">
        <v>8.0734800505926664E-3</v>
      </c>
      <c r="AC1752" s="102">
        <v>1.4834940883382425E-3</v>
      </c>
      <c r="AD1752" s="108">
        <v>1.4729928725513216E-3</v>
      </c>
      <c r="AE1752" s="109">
        <v>1.2999557773864681E-3</v>
      </c>
      <c r="AF1752" s="102">
        <v>9.1999673289529121E-5</v>
      </c>
      <c r="AG1752" s="108">
        <v>2.3459509748312802E-3</v>
      </c>
      <c r="AH1752" s="109">
        <v>2.3498516707206574E-3</v>
      </c>
      <c r="AI1752" s="102">
        <v>2.5000887550740813E-2</v>
      </c>
      <c r="AJ1752" s="108">
        <v>0</v>
      </c>
      <c r="AK1752" s="109">
        <v>0</v>
      </c>
      <c r="AL1752" s="104">
        <v>1.9588913668109099E-2</v>
      </c>
    </row>
    <row r="1753" spans="1:38" x14ac:dyDescent="0.25">
      <c r="A1753" s="71">
        <v>2018</v>
      </c>
      <c r="B1753" s="72">
        <v>28</v>
      </c>
      <c r="C1753" s="108">
        <v>3.7771936059820002</v>
      </c>
      <c r="D1753" s="109">
        <v>4.5834915442951116</v>
      </c>
      <c r="E1753" s="102">
        <v>0.55022527584826275</v>
      </c>
      <c r="F1753" s="108">
        <v>0.20494040625861079</v>
      </c>
      <c r="G1753" s="109">
        <v>0.19496179835776101</v>
      </c>
      <c r="H1753" s="102">
        <v>0.11574420645563106</v>
      </c>
      <c r="I1753" s="108">
        <v>0.19150092425205625</v>
      </c>
      <c r="J1753" s="109">
        <v>0.24407384065146551</v>
      </c>
      <c r="K1753" s="102">
        <v>1.0073856554963108</v>
      </c>
      <c r="L1753" s="108">
        <v>1.265530752855434E-2</v>
      </c>
      <c r="M1753" s="109">
        <v>1.2828481816600582E-2</v>
      </c>
      <c r="N1753" s="102">
        <v>1.9418541985362504E-2</v>
      </c>
      <c r="O1753" s="108">
        <v>9.9526102004812468E-3</v>
      </c>
      <c r="P1753" s="109">
        <v>1.262811212219906E-2</v>
      </c>
      <c r="Q1753" s="102">
        <v>0.124742614130193</v>
      </c>
      <c r="R1753" s="108">
        <v>8.5013893193315523E-3</v>
      </c>
      <c r="S1753" s="109">
        <v>1.0572243686631068E-2</v>
      </c>
      <c r="T1753" s="102">
        <v>3.9452561470851794E-3</v>
      </c>
      <c r="U1753" s="108">
        <v>4.5051212371325037E-3</v>
      </c>
      <c r="V1753" s="109">
        <v>4.7777665454130933E-3</v>
      </c>
      <c r="W1753" s="102">
        <v>7.9694146970785019E-3</v>
      </c>
      <c r="X1753" s="108">
        <v>2.6369777341889736E-4</v>
      </c>
      <c r="Y1753" s="109">
        <v>2.4503348145718279E-4</v>
      </c>
      <c r="Z1753" s="102">
        <v>1.1499867997025758E-3</v>
      </c>
      <c r="AA1753" s="108">
        <v>8.576065182549818E-3</v>
      </c>
      <c r="AB1753" s="109">
        <v>8.0872270378694391E-3</v>
      </c>
      <c r="AC1753" s="102">
        <v>1.4834840738222189E-3</v>
      </c>
      <c r="AD1753" s="108">
        <v>1.5016162429564387E-3</v>
      </c>
      <c r="AE1753" s="109">
        <v>1.3037590838408115E-3</v>
      </c>
      <c r="AF1753" s="102">
        <v>9.1999015080933706E-5</v>
      </c>
      <c r="AG1753" s="108">
        <v>2.3780475571688153E-3</v>
      </c>
      <c r="AH1753" s="109">
        <v>2.3484763402775353E-3</v>
      </c>
      <c r="AI1753" s="102">
        <v>2.5000726692553592E-2</v>
      </c>
      <c r="AJ1753" s="108">
        <v>0</v>
      </c>
      <c r="AK1753" s="109">
        <v>0</v>
      </c>
      <c r="AL1753" s="104">
        <v>1.9588912516130201E-2</v>
      </c>
    </row>
    <row r="1754" spans="1:38" x14ac:dyDescent="0.25">
      <c r="A1754" s="71">
        <v>2018</v>
      </c>
      <c r="B1754" s="72">
        <v>29</v>
      </c>
      <c r="C1754" s="108">
        <v>3.7984829489400833</v>
      </c>
      <c r="D1754" s="109">
        <v>4.5884655190888912</v>
      </c>
      <c r="E1754" s="102">
        <v>0.55022593240119988</v>
      </c>
      <c r="F1754" s="108">
        <v>0.20692844790827575</v>
      </c>
      <c r="G1754" s="109">
        <v>0.19509013092391414</v>
      </c>
      <c r="H1754" s="102">
        <v>0.11574473030994133</v>
      </c>
      <c r="I1754" s="108">
        <v>0.1926687172263363</v>
      </c>
      <c r="J1754" s="109">
        <v>0.24407123469130737</v>
      </c>
      <c r="K1754" s="102">
        <v>1.0073884551424128</v>
      </c>
      <c r="L1754" s="108">
        <v>1.2715263471813253E-2</v>
      </c>
      <c r="M1754" s="109">
        <v>1.2830891759889577E-2</v>
      </c>
      <c r="N1754" s="102">
        <v>1.9418551109811274E-2</v>
      </c>
      <c r="O1754" s="108">
        <v>1.0034592025181826E-2</v>
      </c>
      <c r="P1754" s="109">
        <v>1.263650354117579E-2</v>
      </c>
      <c r="Q1754" s="102">
        <v>0.12474311340855866</v>
      </c>
      <c r="R1754" s="108">
        <v>8.5814264753738788E-3</v>
      </c>
      <c r="S1754" s="109">
        <v>1.0581784324205199E-2</v>
      </c>
      <c r="T1754" s="102">
        <v>3.9452696594668765E-3</v>
      </c>
      <c r="U1754" s="108">
        <v>4.5123894204291562E-3</v>
      </c>
      <c r="V1754" s="109">
        <v>4.748128063415776E-3</v>
      </c>
      <c r="W1754" s="102">
        <v>7.9694621081758243E-3</v>
      </c>
      <c r="X1754" s="108">
        <v>2.6613203399370757E-4</v>
      </c>
      <c r="Y1754" s="109">
        <v>2.4503333416803723E-4</v>
      </c>
      <c r="Z1754" s="102">
        <v>1.1499931374843409E-3</v>
      </c>
      <c r="AA1754" s="108">
        <v>8.668743631893485E-3</v>
      </c>
      <c r="AB1754" s="109">
        <v>8.1010539303545161E-3</v>
      </c>
      <c r="AC1754" s="102">
        <v>1.4834907624864443E-3</v>
      </c>
      <c r="AD1754" s="108">
        <v>1.5208050568075763E-3</v>
      </c>
      <c r="AE1754" s="109">
        <v>1.3075768355792917E-3</v>
      </c>
      <c r="AF1754" s="102">
        <v>9.19994142273494E-5</v>
      </c>
      <c r="AG1754" s="108">
        <v>2.3970058741764233E-3</v>
      </c>
      <c r="AH1754" s="109">
        <v>2.3471150945237702E-3</v>
      </c>
      <c r="AI1754" s="102">
        <v>2.5000871142559528E-2</v>
      </c>
      <c r="AJ1754" s="108">
        <v>0</v>
      </c>
      <c r="AK1754" s="109">
        <v>0</v>
      </c>
      <c r="AL1754" s="104">
        <v>1.9588912583477301E-2</v>
      </c>
    </row>
    <row r="1755" spans="1:38" x14ac:dyDescent="0.25">
      <c r="A1755" s="71">
        <v>2018</v>
      </c>
      <c r="B1755" s="72">
        <v>30</v>
      </c>
      <c r="C1755" s="108">
        <v>3.8026675711720981</v>
      </c>
      <c r="D1755" s="109">
        <v>4.5932712416543007</v>
      </c>
      <c r="E1755" s="102">
        <v>0.55022562595780511</v>
      </c>
      <c r="F1755" s="108">
        <v>0.20706215417052645</v>
      </c>
      <c r="G1755" s="109">
        <v>0.19519832475960758</v>
      </c>
      <c r="H1755" s="102">
        <v>0.11574461876457373</v>
      </c>
      <c r="I1755" s="108">
        <v>0.19270481221360242</v>
      </c>
      <c r="J1755" s="109">
        <v>0.24405853877947842</v>
      </c>
      <c r="K1755" s="102">
        <v>1.0073865509088189</v>
      </c>
      <c r="L1755" s="108">
        <v>1.2717057616229733E-2</v>
      </c>
      <c r="M1755" s="109">
        <v>1.2832352895071225E-2</v>
      </c>
      <c r="N1755" s="102">
        <v>1.9418559744759683E-2</v>
      </c>
      <c r="O1755" s="108">
        <v>1.0041415518726806E-2</v>
      </c>
      <c r="P1755" s="109">
        <v>1.2641247097245607E-2</v>
      </c>
      <c r="Q1755" s="102">
        <v>0.1247428355102406</v>
      </c>
      <c r="R1755" s="108">
        <v>8.5886995839426529E-3</v>
      </c>
      <c r="S1755" s="109">
        <v>1.0590565038533152E-2</v>
      </c>
      <c r="T1755" s="102">
        <v>3.9452666586175106E-3</v>
      </c>
      <c r="U1755" s="108">
        <v>4.4764220125092461E-3</v>
      </c>
      <c r="V1755" s="109">
        <v>4.7177170375637739E-3</v>
      </c>
      <c r="W1755" s="102">
        <v>7.9694474712742186E-3</v>
      </c>
      <c r="X1755" s="108">
        <v>2.6609801502663471E-4</v>
      </c>
      <c r="Y1755" s="109">
        <v>2.4497509212966493E-4</v>
      </c>
      <c r="Z1755" s="102">
        <v>1.1499906766047974E-3</v>
      </c>
      <c r="AA1755" s="108">
        <v>8.6841081375242223E-3</v>
      </c>
      <c r="AB1755" s="109">
        <v>8.1137754123053255E-3</v>
      </c>
      <c r="AC1755" s="102">
        <v>1.4834875644841262E-3</v>
      </c>
      <c r="AD1755" s="108">
        <v>1.5251305023833439E-3</v>
      </c>
      <c r="AE1755" s="109">
        <v>1.3112188117202165E-3</v>
      </c>
      <c r="AF1755" s="102">
        <v>9.199926801918814E-5</v>
      </c>
      <c r="AG1755" s="108">
        <v>2.3955849875016847E-3</v>
      </c>
      <c r="AH1755" s="109">
        <v>2.3449438936902238E-3</v>
      </c>
      <c r="AI1755" s="102">
        <v>2.5000791442659993E-2</v>
      </c>
      <c r="AJ1755" s="108">
        <v>0</v>
      </c>
      <c r="AK1755" s="109">
        <v>0</v>
      </c>
      <c r="AL1755" s="104">
        <v>1.9588915224112501E-2</v>
      </c>
    </row>
    <row r="1756" spans="1:38" ht="13" x14ac:dyDescent="0.3">
      <c r="A1756" s="71">
        <v>2018</v>
      </c>
      <c r="B1756" s="72">
        <v>31</v>
      </c>
      <c r="C1756" s="108">
        <v>3.8026675711720981</v>
      </c>
      <c r="D1756" s="109">
        <v>4.5932712416543007</v>
      </c>
      <c r="E1756" s="91">
        <v>0.55022562595780511</v>
      </c>
      <c r="F1756" s="108">
        <v>0.20706215417052645</v>
      </c>
      <c r="G1756" s="109">
        <v>0.19519832475960758</v>
      </c>
      <c r="H1756" s="91">
        <v>0.11574461876457373</v>
      </c>
      <c r="I1756" s="108">
        <v>0.19270481221360242</v>
      </c>
      <c r="J1756" s="109">
        <v>0.24405853877947842</v>
      </c>
      <c r="K1756" s="91">
        <v>1.0073865509088189</v>
      </c>
      <c r="L1756" s="108">
        <v>1.2717057616229733E-2</v>
      </c>
      <c r="M1756" s="109">
        <v>1.2832352895071225E-2</v>
      </c>
      <c r="N1756" s="91">
        <v>1.9418559744759683E-2</v>
      </c>
      <c r="O1756" s="108">
        <v>1.0041415518726806E-2</v>
      </c>
      <c r="P1756" s="109">
        <v>1.2641247097245607E-2</v>
      </c>
      <c r="Q1756" s="91">
        <v>0.1247428355102406</v>
      </c>
      <c r="R1756" s="108">
        <v>8.5886995839426529E-3</v>
      </c>
      <c r="S1756" s="109">
        <v>1.0590565038533152E-2</v>
      </c>
      <c r="T1756" s="91">
        <v>3.9452666586175106E-3</v>
      </c>
      <c r="U1756" s="108">
        <v>4.4764220125092461E-3</v>
      </c>
      <c r="V1756" s="109">
        <v>4.7177170375637739E-3</v>
      </c>
      <c r="W1756" s="91">
        <v>7.9694474712742186E-3</v>
      </c>
      <c r="X1756" s="108">
        <v>2.6609801502663471E-4</v>
      </c>
      <c r="Y1756" s="109">
        <v>2.4497509212966493E-4</v>
      </c>
      <c r="Z1756" s="91">
        <v>1.1499906766047974E-3</v>
      </c>
      <c r="AA1756" s="108">
        <v>8.6841081375242223E-3</v>
      </c>
      <c r="AB1756" s="109">
        <v>8.1137754123053255E-3</v>
      </c>
      <c r="AC1756" s="91">
        <v>1.4834875644841262E-3</v>
      </c>
      <c r="AD1756" s="108">
        <v>1.5251305023833439E-3</v>
      </c>
      <c r="AE1756" s="109">
        <v>1.3112188117202165E-3</v>
      </c>
      <c r="AF1756" s="91">
        <v>9.199926801918814E-5</v>
      </c>
      <c r="AG1756" s="108">
        <v>2.3955849875016847E-3</v>
      </c>
      <c r="AH1756" s="109">
        <v>2.3449438936902238E-3</v>
      </c>
      <c r="AI1756" s="91">
        <v>2.5000791442659993E-2</v>
      </c>
      <c r="AJ1756" s="108">
        <v>0</v>
      </c>
      <c r="AK1756" s="109">
        <v>0</v>
      </c>
      <c r="AL1756" s="104">
        <v>1.9588915224112501E-2</v>
      </c>
    </row>
    <row r="1757" spans="1:38" ht="13" x14ac:dyDescent="0.3">
      <c r="A1757" s="71">
        <v>2018</v>
      </c>
      <c r="B1757" s="72">
        <v>32</v>
      </c>
      <c r="C1757" s="108">
        <v>3.8026675711720981</v>
      </c>
      <c r="D1757" s="109">
        <v>4.5932712416543007</v>
      </c>
      <c r="E1757" s="91">
        <v>0.55022562595780511</v>
      </c>
      <c r="F1757" s="108">
        <v>0.20706215417052645</v>
      </c>
      <c r="G1757" s="109">
        <v>0.19519832475960758</v>
      </c>
      <c r="H1757" s="91">
        <v>0.11574461876457373</v>
      </c>
      <c r="I1757" s="108">
        <v>0.19270481221360242</v>
      </c>
      <c r="J1757" s="109">
        <v>0.24405853877947842</v>
      </c>
      <c r="K1757" s="91">
        <v>1.0073865509088189</v>
      </c>
      <c r="L1757" s="108">
        <v>1.2717057616229733E-2</v>
      </c>
      <c r="M1757" s="109">
        <v>1.2832352895071225E-2</v>
      </c>
      <c r="N1757" s="91">
        <v>1.9418559744759683E-2</v>
      </c>
      <c r="O1757" s="108">
        <v>1.0041415518726806E-2</v>
      </c>
      <c r="P1757" s="109">
        <v>1.2641247097245607E-2</v>
      </c>
      <c r="Q1757" s="91">
        <v>0.1247428355102406</v>
      </c>
      <c r="R1757" s="108">
        <v>8.5886995839426529E-3</v>
      </c>
      <c r="S1757" s="109">
        <v>1.0590565038533152E-2</v>
      </c>
      <c r="T1757" s="91">
        <v>3.9452666586175106E-3</v>
      </c>
      <c r="U1757" s="108">
        <v>4.4764220125092461E-3</v>
      </c>
      <c r="V1757" s="109">
        <v>4.7177170375637739E-3</v>
      </c>
      <c r="W1757" s="91">
        <v>7.9694474712742186E-3</v>
      </c>
      <c r="X1757" s="108">
        <v>2.6609801502663471E-4</v>
      </c>
      <c r="Y1757" s="109">
        <v>2.4497509212966493E-4</v>
      </c>
      <c r="Z1757" s="91">
        <v>1.1499906766047974E-3</v>
      </c>
      <c r="AA1757" s="108">
        <v>8.6841081375242223E-3</v>
      </c>
      <c r="AB1757" s="109">
        <v>8.1137754123053255E-3</v>
      </c>
      <c r="AC1757" s="91">
        <v>1.4834875644841262E-3</v>
      </c>
      <c r="AD1757" s="108">
        <v>1.5251305023833439E-3</v>
      </c>
      <c r="AE1757" s="109">
        <v>1.3112188117202165E-3</v>
      </c>
      <c r="AF1757" s="91">
        <v>9.199926801918814E-5</v>
      </c>
      <c r="AG1757" s="108">
        <v>2.3955849875016847E-3</v>
      </c>
      <c r="AH1757" s="109">
        <v>2.3449438936902238E-3</v>
      </c>
      <c r="AI1757" s="91">
        <v>2.5000791442659993E-2</v>
      </c>
      <c r="AJ1757" s="108">
        <v>0</v>
      </c>
      <c r="AK1757" s="109">
        <v>0</v>
      </c>
      <c r="AL1757" s="104">
        <v>1.9588915224112501E-2</v>
      </c>
    </row>
    <row r="1758" spans="1:38" ht="13" x14ac:dyDescent="0.3">
      <c r="A1758" s="71">
        <v>2018</v>
      </c>
      <c r="B1758" s="72">
        <v>33</v>
      </c>
      <c r="C1758" s="108">
        <v>3.8026675711720981</v>
      </c>
      <c r="D1758" s="109">
        <v>4.5932712416543007</v>
      </c>
      <c r="E1758" s="91">
        <v>0.55022562595780511</v>
      </c>
      <c r="F1758" s="108">
        <v>0.20706215417052645</v>
      </c>
      <c r="G1758" s="109">
        <v>0.19519832475960758</v>
      </c>
      <c r="H1758" s="91">
        <v>0.11574461876457373</v>
      </c>
      <c r="I1758" s="108">
        <v>0.19270481221360242</v>
      </c>
      <c r="J1758" s="109">
        <v>0.24405853877947842</v>
      </c>
      <c r="K1758" s="91">
        <v>1.0073865509088189</v>
      </c>
      <c r="L1758" s="108">
        <v>1.2717057616229733E-2</v>
      </c>
      <c r="M1758" s="109">
        <v>1.2832352895071225E-2</v>
      </c>
      <c r="N1758" s="91">
        <v>1.9418559744759683E-2</v>
      </c>
      <c r="O1758" s="108">
        <v>1.0041415518726806E-2</v>
      </c>
      <c r="P1758" s="109">
        <v>1.2641247097245607E-2</v>
      </c>
      <c r="Q1758" s="91">
        <v>0.1247428355102406</v>
      </c>
      <c r="R1758" s="108">
        <v>8.5886995839426529E-3</v>
      </c>
      <c r="S1758" s="109">
        <v>1.0590565038533152E-2</v>
      </c>
      <c r="T1758" s="91">
        <v>3.9452666586175106E-3</v>
      </c>
      <c r="U1758" s="108">
        <v>4.4764220125092461E-3</v>
      </c>
      <c r="V1758" s="109">
        <v>4.7177170375637739E-3</v>
      </c>
      <c r="W1758" s="91">
        <v>7.9694474712742186E-3</v>
      </c>
      <c r="X1758" s="108">
        <v>2.6609801502663471E-4</v>
      </c>
      <c r="Y1758" s="109">
        <v>2.4497509212966493E-4</v>
      </c>
      <c r="Z1758" s="91">
        <v>1.1499906766047974E-3</v>
      </c>
      <c r="AA1758" s="108">
        <v>8.6841081375242223E-3</v>
      </c>
      <c r="AB1758" s="109">
        <v>8.1137754123053255E-3</v>
      </c>
      <c r="AC1758" s="91">
        <v>1.4834875644841262E-3</v>
      </c>
      <c r="AD1758" s="108">
        <v>1.5251305023833439E-3</v>
      </c>
      <c r="AE1758" s="109">
        <v>1.3112188117202165E-3</v>
      </c>
      <c r="AF1758" s="91">
        <v>9.199926801918814E-5</v>
      </c>
      <c r="AG1758" s="108">
        <v>2.3955849875016847E-3</v>
      </c>
      <c r="AH1758" s="109">
        <v>2.3449438936902238E-3</v>
      </c>
      <c r="AI1758" s="91">
        <v>2.5000791442659993E-2</v>
      </c>
      <c r="AJ1758" s="108">
        <v>0</v>
      </c>
      <c r="AK1758" s="109">
        <v>0</v>
      </c>
      <c r="AL1758" s="104">
        <v>1.9588915224112501E-2</v>
      </c>
    </row>
    <row r="1759" spans="1:38" ht="13" x14ac:dyDescent="0.3">
      <c r="A1759" s="71">
        <v>2018</v>
      </c>
      <c r="B1759" s="72">
        <v>34</v>
      </c>
      <c r="C1759" s="108">
        <v>3.8026675711720981</v>
      </c>
      <c r="D1759" s="109">
        <v>4.5932712416543007</v>
      </c>
      <c r="E1759" s="91">
        <v>0.55022562595780511</v>
      </c>
      <c r="F1759" s="108">
        <v>0.20706215417052645</v>
      </c>
      <c r="G1759" s="109">
        <v>0.19519832475960758</v>
      </c>
      <c r="H1759" s="91">
        <v>0.11574461876457373</v>
      </c>
      <c r="I1759" s="108">
        <v>0.19270481221360242</v>
      </c>
      <c r="J1759" s="109">
        <v>0.24405853877947842</v>
      </c>
      <c r="K1759" s="91">
        <v>1.0073865509088189</v>
      </c>
      <c r="L1759" s="108">
        <v>1.2717057616229733E-2</v>
      </c>
      <c r="M1759" s="109">
        <v>1.2832352895071225E-2</v>
      </c>
      <c r="N1759" s="91">
        <v>1.9418559744759683E-2</v>
      </c>
      <c r="O1759" s="108">
        <v>1.0041415518726806E-2</v>
      </c>
      <c r="P1759" s="109">
        <v>1.2641247097245607E-2</v>
      </c>
      <c r="Q1759" s="91">
        <v>0.1247428355102406</v>
      </c>
      <c r="R1759" s="108">
        <v>8.5886995839426529E-3</v>
      </c>
      <c r="S1759" s="109">
        <v>1.0590565038533152E-2</v>
      </c>
      <c r="T1759" s="91">
        <v>3.9452666586175106E-3</v>
      </c>
      <c r="U1759" s="108">
        <v>4.4764220125092461E-3</v>
      </c>
      <c r="V1759" s="109">
        <v>4.7177170375637739E-3</v>
      </c>
      <c r="W1759" s="91">
        <v>7.9694474712742186E-3</v>
      </c>
      <c r="X1759" s="108">
        <v>2.6609801502663471E-4</v>
      </c>
      <c r="Y1759" s="109">
        <v>2.4497509212966493E-4</v>
      </c>
      <c r="Z1759" s="91">
        <v>1.1499906766047974E-3</v>
      </c>
      <c r="AA1759" s="108">
        <v>8.6841081375242223E-3</v>
      </c>
      <c r="AB1759" s="109">
        <v>8.1137754123053255E-3</v>
      </c>
      <c r="AC1759" s="91">
        <v>1.4834875644841262E-3</v>
      </c>
      <c r="AD1759" s="108">
        <v>1.5251305023833439E-3</v>
      </c>
      <c r="AE1759" s="109">
        <v>1.3112188117202165E-3</v>
      </c>
      <c r="AF1759" s="91">
        <v>9.199926801918814E-5</v>
      </c>
      <c r="AG1759" s="108">
        <v>2.3955849875016847E-3</v>
      </c>
      <c r="AH1759" s="109">
        <v>2.3449438936902238E-3</v>
      </c>
      <c r="AI1759" s="91">
        <v>2.5000791442659993E-2</v>
      </c>
      <c r="AJ1759" s="108">
        <v>0</v>
      </c>
      <c r="AK1759" s="109">
        <v>0</v>
      </c>
      <c r="AL1759" s="104">
        <v>1.9588915224112501E-2</v>
      </c>
    </row>
    <row r="1760" spans="1:38" ht="13" x14ac:dyDescent="0.3">
      <c r="A1760" s="71">
        <v>2018</v>
      </c>
      <c r="B1760" s="72">
        <v>35</v>
      </c>
      <c r="C1760" s="108">
        <v>3.8026675711720981</v>
      </c>
      <c r="D1760" s="109">
        <v>4.5932712416543007</v>
      </c>
      <c r="E1760" s="91">
        <v>0.55022562595780511</v>
      </c>
      <c r="F1760" s="108">
        <v>0.20706215417052645</v>
      </c>
      <c r="G1760" s="109">
        <v>0.19519832475960758</v>
      </c>
      <c r="H1760" s="91">
        <v>0.11574461876457373</v>
      </c>
      <c r="I1760" s="108">
        <v>0.19270481221360242</v>
      </c>
      <c r="J1760" s="109">
        <v>0.24405853877947842</v>
      </c>
      <c r="K1760" s="91">
        <v>1.0073865509088189</v>
      </c>
      <c r="L1760" s="108">
        <v>1.2717057616229733E-2</v>
      </c>
      <c r="M1760" s="109">
        <v>1.2832352895071225E-2</v>
      </c>
      <c r="N1760" s="91">
        <v>1.9418559744759683E-2</v>
      </c>
      <c r="O1760" s="108">
        <v>1.0041415518726806E-2</v>
      </c>
      <c r="P1760" s="109">
        <v>1.2641247097245607E-2</v>
      </c>
      <c r="Q1760" s="91">
        <v>0.1247428355102406</v>
      </c>
      <c r="R1760" s="108">
        <v>8.5886995839426529E-3</v>
      </c>
      <c r="S1760" s="109">
        <v>1.0590565038533152E-2</v>
      </c>
      <c r="T1760" s="91">
        <v>3.9452666586175106E-3</v>
      </c>
      <c r="U1760" s="108">
        <v>4.4764220125092461E-3</v>
      </c>
      <c r="V1760" s="109">
        <v>4.7177170375637739E-3</v>
      </c>
      <c r="W1760" s="91">
        <v>7.9694474712742186E-3</v>
      </c>
      <c r="X1760" s="108">
        <v>2.6609801502663471E-4</v>
      </c>
      <c r="Y1760" s="109">
        <v>2.4497509212966493E-4</v>
      </c>
      <c r="Z1760" s="91">
        <v>1.1499906766047974E-3</v>
      </c>
      <c r="AA1760" s="108">
        <v>8.6841081375242223E-3</v>
      </c>
      <c r="AB1760" s="109">
        <v>8.1137754123053255E-3</v>
      </c>
      <c r="AC1760" s="91">
        <v>1.4834875644841262E-3</v>
      </c>
      <c r="AD1760" s="108">
        <v>1.5251305023833439E-3</v>
      </c>
      <c r="AE1760" s="109">
        <v>1.3112188117202165E-3</v>
      </c>
      <c r="AF1760" s="91">
        <v>9.199926801918814E-5</v>
      </c>
      <c r="AG1760" s="108">
        <v>2.3955849875016847E-3</v>
      </c>
      <c r="AH1760" s="109">
        <v>2.3449438936902238E-3</v>
      </c>
      <c r="AI1760" s="91">
        <v>2.5000791442659993E-2</v>
      </c>
      <c r="AJ1760" s="108">
        <v>0</v>
      </c>
      <c r="AK1760" s="109">
        <v>0</v>
      </c>
      <c r="AL1760" s="104">
        <v>1.9588915224112501E-2</v>
      </c>
    </row>
    <row r="1761" spans="1:38" ht="13" x14ac:dyDescent="0.3">
      <c r="A1761" s="71">
        <v>2018</v>
      </c>
      <c r="B1761" s="72">
        <v>36</v>
      </c>
      <c r="C1761" s="108">
        <v>3.8026675711720981</v>
      </c>
      <c r="D1761" s="109">
        <v>4.5932712416543007</v>
      </c>
      <c r="E1761" s="91">
        <v>0.55022562595780511</v>
      </c>
      <c r="F1761" s="108">
        <v>0.20706215417052645</v>
      </c>
      <c r="G1761" s="109">
        <v>0.19519832475960758</v>
      </c>
      <c r="H1761" s="91">
        <v>0.11574461876457373</v>
      </c>
      <c r="I1761" s="108">
        <v>0.19270481221360242</v>
      </c>
      <c r="J1761" s="109">
        <v>0.24405853877947842</v>
      </c>
      <c r="K1761" s="91">
        <v>1.0073865509088189</v>
      </c>
      <c r="L1761" s="108">
        <v>1.2717057616229733E-2</v>
      </c>
      <c r="M1761" s="109">
        <v>1.2832352895071225E-2</v>
      </c>
      <c r="N1761" s="91">
        <v>1.9418559744759683E-2</v>
      </c>
      <c r="O1761" s="108">
        <v>1.0041415518726806E-2</v>
      </c>
      <c r="P1761" s="109">
        <v>1.2641247097245607E-2</v>
      </c>
      <c r="Q1761" s="91">
        <v>0.1247428355102406</v>
      </c>
      <c r="R1761" s="108">
        <v>8.5886995839426529E-3</v>
      </c>
      <c r="S1761" s="109">
        <v>1.0590565038533152E-2</v>
      </c>
      <c r="T1761" s="91">
        <v>3.9452666586175106E-3</v>
      </c>
      <c r="U1761" s="108">
        <v>4.4764220125092461E-3</v>
      </c>
      <c r="V1761" s="109">
        <v>4.7177170375637739E-3</v>
      </c>
      <c r="W1761" s="91">
        <v>7.9694474712742186E-3</v>
      </c>
      <c r="X1761" s="108">
        <v>2.6609801502663471E-4</v>
      </c>
      <c r="Y1761" s="109">
        <v>2.4497509212966493E-4</v>
      </c>
      <c r="Z1761" s="91">
        <v>1.1499906766047974E-3</v>
      </c>
      <c r="AA1761" s="108">
        <v>8.6841081375242223E-3</v>
      </c>
      <c r="AB1761" s="109">
        <v>8.1137754123053255E-3</v>
      </c>
      <c r="AC1761" s="91">
        <v>1.4834875644841262E-3</v>
      </c>
      <c r="AD1761" s="108">
        <v>1.5251305023833439E-3</v>
      </c>
      <c r="AE1761" s="109">
        <v>1.3112188117202165E-3</v>
      </c>
      <c r="AF1761" s="91">
        <v>9.199926801918814E-5</v>
      </c>
      <c r="AG1761" s="108">
        <v>2.3955849875016847E-3</v>
      </c>
      <c r="AH1761" s="109">
        <v>2.3449438936902238E-3</v>
      </c>
      <c r="AI1761" s="91">
        <v>2.5000791442659993E-2</v>
      </c>
      <c r="AJ1761" s="108">
        <v>0</v>
      </c>
      <c r="AK1761" s="109">
        <v>0</v>
      </c>
      <c r="AL1761" s="104">
        <v>1.9588915224112501E-2</v>
      </c>
    </row>
    <row r="1762" spans="1:38" ht="13" x14ac:dyDescent="0.3">
      <c r="A1762" s="71">
        <v>2018</v>
      </c>
      <c r="B1762" s="72">
        <v>37</v>
      </c>
      <c r="C1762" s="108">
        <v>3.8026675711720981</v>
      </c>
      <c r="D1762" s="109">
        <v>4.5932712416543007</v>
      </c>
      <c r="E1762" s="91">
        <v>0.55022562595780511</v>
      </c>
      <c r="F1762" s="108">
        <v>0.20706215417052645</v>
      </c>
      <c r="G1762" s="109">
        <v>0.19519832475960758</v>
      </c>
      <c r="H1762" s="91">
        <v>0.11574461876457373</v>
      </c>
      <c r="I1762" s="108">
        <v>0.19270481221360242</v>
      </c>
      <c r="J1762" s="109">
        <v>0.24405853877947842</v>
      </c>
      <c r="K1762" s="91">
        <v>1.0073865509088189</v>
      </c>
      <c r="L1762" s="108">
        <v>1.2717057616229733E-2</v>
      </c>
      <c r="M1762" s="109">
        <v>1.2832352895071225E-2</v>
      </c>
      <c r="N1762" s="91">
        <v>1.9418559744759683E-2</v>
      </c>
      <c r="O1762" s="108">
        <v>1.0041415518726806E-2</v>
      </c>
      <c r="P1762" s="109">
        <v>1.2641247097245607E-2</v>
      </c>
      <c r="Q1762" s="91">
        <v>0.1247428355102406</v>
      </c>
      <c r="R1762" s="108">
        <v>8.5886995839426529E-3</v>
      </c>
      <c r="S1762" s="109">
        <v>1.0590565038533152E-2</v>
      </c>
      <c r="T1762" s="91">
        <v>3.9452666586175106E-3</v>
      </c>
      <c r="U1762" s="108">
        <v>4.4764220125092461E-3</v>
      </c>
      <c r="V1762" s="109">
        <v>4.7177170375637739E-3</v>
      </c>
      <c r="W1762" s="91">
        <v>7.9694474712742186E-3</v>
      </c>
      <c r="X1762" s="108">
        <v>2.6609801502663471E-4</v>
      </c>
      <c r="Y1762" s="109">
        <v>2.4497509212966493E-4</v>
      </c>
      <c r="Z1762" s="91">
        <v>1.1499906766047974E-3</v>
      </c>
      <c r="AA1762" s="108">
        <v>8.6841081375242223E-3</v>
      </c>
      <c r="AB1762" s="109">
        <v>8.1137754123053255E-3</v>
      </c>
      <c r="AC1762" s="91">
        <v>1.4834875644841262E-3</v>
      </c>
      <c r="AD1762" s="108">
        <v>1.5251305023833439E-3</v>
      </c>
      <c r="AE1762" s="109">
        <v>1.3112188117202165E-3</v>
      </c>
      <c r="AF1762" s="91">
        <v>9.199926801918814E-5</v>
      </c>
      <c r="AG1762" s="108">
        <v>2.3955849875016847E-3</v>
      </c>
      <c r="AH1762" s="109">
        <v>2.3449438936902238E-3</v>
      </c>
      <c r="AI1762" s="91">
        <v>2.5000791442659993E-2</v>
      </c>
      <c r="AJ1762" s="108">
        <v>0</v>
      </c>
      <c r="AK1762" s="109">
        <v>0</v>
      </c>
      <c r="AL1762" s="104">
        <v>1.9588915224112501E-2</v>
      </c>
    </row>
    <row r="1763" spans="1:38" ht="13" x14ac:dyDescent="0.3">
      <c r="A1763" s="71">
        <v>2018</v>
      </c>
      <c r="B1763" s="72">
        <v>38</v>
      </c>
      <c r="C1763" s="108">
        <v>3.8026675711720981</v>
      </c>
      <c r="D1763" s="109">
        <v>4.5932712416543007</v>
      </c>
      <c r="E1763" s="91">
        <v>0.55022562595780511</v>
      </c>
      <c r="F1763" s="108">
        <v>0.20706215417052645</v>
      </c>
      <c r="G1763" s="109">
        <v>0.19519832475960758</v>
      </c>
      <c r="H1763" s="91">
        <v>0.11574461876457373</v>
      </c>
      <c r="I1763" s="108">
        <v>0.19270481221360242</v>
      </c>
      <c r="J1763" s="109">
        <v>0.24405853877947842</v>
      </c>
      <c r="K1763" s="91">
        <v>1.0073865509088189</v>
      </c>
      <c r="L1763" s="108">
        <v>1.2717057616229733E-2</v>
      </c>
      <c r="M1763" s="109">
        <v>1.2832352895071225E-2</v>
      </c>
      <c r="N1763" s="91">
        <v>1.9418559744759683E-2</v>
      </c>
      <c r="O1763" s="108">
        <v>1.0041415518726806E-2</v>
      </c>
      <c r="P1763" s="109">
        <v>1.2641247097245607E-2</v>
      </c>
      <c r="Q1763" s="91">
        <v>0.1247428355102406</v>
      </c>
      <c r="R1763" s="108">
        <v>8.5886995839426529E-3</v>
      </c>
      <c r="S1763" s="109">
        <v>1.0590565038533152E-2</v>
      </c>
      <c r="T1763" s="91">
        <v>3.9452666586175106E-3</v>
      </c>
      <c r="U1763" s="108">
        <v>4.4764220125092461E-3</v>
      </c>
      <c r="V1763" s="109">
        <v>4.7177170375637739E-3</v>
      </c>
      <c r="W1763" s="91">
        <v>7.9694474712742186E-3</v>
      </c>
      <c r="X1763" s="108">
        <v>2.6609801502663471E-4</v>
      </c>
      <c r="Y1763" s="109">
        <v>2.4497509212966493E-4</v>
      </c>
      <c r="Z1763" s="91">
        <v>1.1499906766047974E-3</v>
      </c>
      <c r="AA1763" s="108">
        <v>8.6841081375242223E-3</v>
      </c>
      <c r="AB1763" s="109">
        <v>8.1137754123053255E-3</v>
      </c>
      <c r="AC1763" s="91">
        <v>1.4834875644841262E-3</v>
      </c>
      <c r="AD1763" s="108">
        <v>1.5251305023833439E-3</v>
      </c>
      <c r="AE1763" s="109">
        <v>1.3112188117202165E-3</v>
      </c>
      <c r="AF1763" s="91">
        <v>9.199926801918814E-5</v>
      </c>
      <c r="AG1763" s="108">
        <v>2.3955849875016847E-3</v>
      </c>
      <c r="AH1763" s="109">
        <v>2.3449438936902238E-3</v>
      </c>
      <c r="AI1763" s="91">
        <v>2.5000791442659993E-2</v>
      </c>
      <c r="AJ1763" s="108">
        <v>0</v>
      </c>
      <c r="AK1763" s="109">
        <v>0</v>
      </c>
      <c r="AL1763" s="104">
        <v>1.9588915224112501E-2</v>
      </c>
    </row>
    <row r="1764" spans="1:38" ht="13.5" thickBot="1" x14ac:dyDescent="0.35">
      <c r="A1764" s="73">
        <v>2018</v>
      </c>
      <c r="B1764" s="74">
        <v>39</v>
      </c>
      <c r="C1764" s="110">
        <v>3.8026675711720981</v>
      </c>
      <c r="D1764" s="111">
        <v>4.5932712416543007</v>
      </c>
      <c r="E1764" s="98">
        <v>0.55022562595780511</v>
      </c>
      <c r="F1764" s="110">
        <v>0.20706215417052645</v>
      </c>
      <c r="G1764" s="111">
        <v>0.19519832475960758</v>
      </c>
      <c r="H1764" s="98">
        <v>0.11574461876457373</v>
      </c>
      <c r="I1764" s="110">
        <v>0.19270481221360242</v>
      </c>
      <c r="J1764" s="111">
        <v>0.24405853877947842</v>
      </c>
      <c r="K1764" s="98">
        <v>1.0073865509088189</v>
      </c>
      <c r="L1764" s="110">
        <v>1.2717057616229733E-2</v>
      </c>
      <c r="M1764" s="111">
        <v>1.2832352895071225E-2</v>
      </c>
      <c r="N1764" s="98">
        <v>1.9418559744759683E-2</v>
      </c>
      <c r="O1764" s="110">
        <v>1.0041415518726806E-2</v>
      </c>
      <c r="P1764" s="111">
        <v>1.2641247097245607E-2</v>
      </c>
      <c r="Q1764" s="98">
        <v>0.1247428355102406</v>
      </c>
      <c r="R1764" s="110">
        <v>8.5886995839426529E-3</v>
      </c>
      <c r="S1764" s="111">
        <v>1.0590565038533152E-2</v>
      </c>
      <c r="T1764" s="98">
        <v>3.9452666586175106E-3</v>
      </c>
      <c r="U1764" s="110">
        <v>4.4764220125092461E-3</v>
      </c>
      <c r="V1764" s="111">
        <v>4.7177170375637739E-3</v>
      </c>
      <c r="W1764" s="98">
        <v>7.9694474712742186E-3</v>
      </c>
      <c r="X1764" s="110">
        <v>2.6609801502663471E-4</v>
      </c>
      <c r="Y1764" s="111">
        <v>2.4497509212966493E-4</v>
      </c>
      <c r="Z1764" s="98">
        <v>1.1499906766047974E-3</v>
      </c>
      <c r="AA1764" s="110">
        <v>8.6841081375242223E-3</v>
      </c>
      <c r="AB1764" s="111">
        <v>8.1137754123053255E-3</v>
      </c>
      <c r="AC1764" s="98">
        <v>1.4834875644841262E-3</v>
      </c>
      <c r="AD1764" s="110">
        <v>1.5251305023833439E-3</v>
      </c>
      <c r="AE1764" s="111">
        <v>1.3112188117202165E-3</v>
      </c>
      <c r="AF1764" s="98">
        <v>9.199926801918814E-5</v>
      </c>
      <c r="AG1764" s="110">
        <v>2.3955849875016847E-3</v>
      </c>
      <c r="AH1764" s="111">
        <v>2.3449438936902238E-3</v>
      </c>
      <c r="AI1764" s="98">
        <v>2.5000791442659993E-2</v>
      </c>
      <c r="AJ1764" s="110">
        <v>0</v>
      </c>
      <c r="AK1764" s="111">
        <v>0</v>
      </c>
      <c r="AL1764" s="105">
        <v>1.9588915224112501E-2</v>
      </c>
    </row>
    <row r="1765" spans="1:38" x14ac:dyDescent="0.25">
      <c r="A1765" s="69">
        <v>2019</v>
      </c>
      <c r="B1765" s="70">
        <v>0</v>
      </c>
      <c r="C1765" s="106">
        <v>0.97701184474722547</v>
      </c>
      <c r="D1765" s="107">
        <v>1.1349047601937814</v>
      </c>
      <c r="E1765" s="101">
        <v>0.3671745159246671</v>
      </c>
      <c r="F1765" s="106">
        <v>4.010733684215375E-2</v>
      </c>
      <c r="G1765" s="107">
        <v>3.7089348931733733E-2</v>
      </c>
      <c r="H1765" s="101">
        <v>6.2017868360073634E-2</v>
      </c>
      <c r="I1765" s="106">
        <v>4.4114342002820883E-2</v>
      </c>
      <c r="J1765" s="107">
        <v>5.9535217404280603E-2</v>
      </c>
      <c r="K1765" s="101">
        <v>0.51305481645491002</v>
      </c>
      <c r="L1765" s="106">
        <v>2.2660156720888834E-3</v>
      </c>
      <c r="M1765" s="107">
        <v>2.8758680193610958E-3</v>
      </c>
      <c r="N1765" s="101">
        <v>1.3851651786884639E-2</v>
      </c>
      <c r="O1765" s="106">
        <v>5.76600934417534E-3</v>
      </c>
      <c r="P1765" s="107">
        <v>7.5032522137269114E-3</v>
      </c>
      <c r="Q1765" s="101">
        <v>6.6839392429036179E-2</v>
      </c>
      <c r="R1765" s="106">
        <v>4.0590555455246209E-3</v>
      </c>
      <c r="S1765" s="107">
        <v>5.1555144584627798E-3</v>
      </c>
      <c r="T1765" s="101">
        <v>2.9733843787869431E-3</v>
      </c>
      <c r="U1765" s="106">
        <v>7.8309556938913972E-4</v>
      </c>
      <c r="V1765" s="107">
        <v>7.7424773962581983E-4</v>
      </c>
      <c r="W1765" s="101">
        <v>4.2701594794959013E-3</v>
      </c>
      <c r="X1765" s="106">
        <v>5.0751514940485694E-5</v>
      </c>
      <c r="Y1765" s="107">
        <v>4.6239916614364233E-5</v>
      </c>
      <c r="Z1765" s="101">
        <v>6.1618479056929219E-4</v>
      </c>
      <c r="AA1765" s="106">
        <v>1.6976990497598111E-3</v>
      </c>
      <c r="AB1765" s="107">
        <v>1.5634118713333815E-3</v>
      </c>
      <c r="AC1765" s="101">
        <v>7.9487827386638579E-4</v>
      </c>
      <c r="AD1765" s="106">
        <v>3.1037065977850909E-4</v>
      </c>
      <c r="AE1765" s="107">
        <v>2.7288722836744543E-4</v>
      </c>
      <c r="AF1765" s="101">
        <v>4.9294805931972511E-5</v>
      </c>
      <c r="AG1765" s="106">
        <v>4.5564282982935164E-4</v>
      </c>
      <c r="AH1765" s="107">
        <v>4.284810656284645E-4</v>
      </c>
      <c r="AI1765" s="101">
        <v>1.3395842668207337E-2</v>
      </c>
      <c r="AJ1765" s="106">
        <v>0</v>
      </c>
      <c r="AK1765" s="107">
        <v>0</v>
      </c>
      <c r="AL1765" s="103">
        <v>4.0931502845467102E-3</v>
      </c>
    </row>
    <row r="1766" spans="1:38" x14ac:dyDescent="0.25">
      <c r="A1766" s="71">
        <v>2019</v>
      </c>
      <c r="B1766" s="72">
        <v>1</v>
      </c>
      <c r="C1766" s="108">
        <v>0.98136270393269098</v>
      </c>
      <c r="D1766" s="109">
        <v>1.1377785214540204</v>
      </c>
      <c r="E1766" s="102">
        <v>0.36914835214690228</v>
      </c>
      <c r="F1766" s="108">
        <v>4.076587040009623E-2</v>
      </c>
      <c r="G1766" s="109">
        <v>3.7677864281875278E-2</v>
      </c>
      <c r="H1766" s="102">
        <v>6.2770659090985226E-2</v>
      </c>
      <c r="I1766" s="108">
        <v>4.4433709677707899E-2</v>
      </c>
      <c r="J1766" s="109">
        <v>5.9774907379532373E-2</v>
      </c>
      <c r="K1766" s="102">
        <v>0.51646987417820933</v>
      </c>
      <c r="L1766" s="108">
        <v>2.2766038428608426E-3</v>
      </c>
      <c r="M1766" s="109">
        <v>2.8895348558505745E-3</v>
      </c>
      <c r="N1766" s="102">
        <v>1.3859028727097128E-2</v>
      </c>
      <c r="O1766" s="108">
        <v>5.8370236033340071E-3</v>
      </c>
      <c r="P1766" s="109">
        <v>7.6124636733367534E-3</v>
      </c>
      <c r="Q1766" s="102">
        <v>6.765067854761779E-2</v>
      </c>
      <c r="R1766" s="108">
        <v>4.1094838242154751E-3</v>
      </c>
      <c r="S1766" s="109">
        <v>5.2223779418021097E-3</v>
      </c>
      <c r="T1766" s="102">
        <v>2.9888190669973744E-3</v>
      </c>
      <c r="U1766" s="108">
        <v>8.0543214165622941E-4</v>
      </c>
      <c r="V1766" s="109">
        <v>8.0716248684739621E-4</v>
      </c>
      <c r="W1766" s="102">
        <v>4.3219899215815906E-3</v>
      </c>
      <c r="X1766" s="108">
        <v>5.1631140882472898E-5</v>
      </c>
      <c r="Y1766" s="109">
        <v>4.7039277917767468E-5</v>
      </c>
      <c r="Z1766" s="102">
        <v>6.2366397516117533E-4</v>
      </c>
      <c r="AA1766" s="108">
        <v>1.7234878544887752E-3</v>
      </c>
      <c r="AB1766" s="109">
        <v>1.5841741982618937E-3</v>
      </c>
      <c r="AC1766" s="102">
        <v>8.0452627337783205E-4</v>
      </c>
      <c r="AD1766" s="108">
        <v>3.1517029599863839E-4</v>
      </c>
      <c r="AE1766" s="109">
        <v>2.7653304832921273E-4</v>
      </c>
      <c r="AF1766" s="102">
        <v>4.9893134151094474E-5</v>
      </c>
      <c r="AG1766" s="108">
        <v>4.6335592334611429E-4</v>
      </c>
      <c r="AH1766" s="109">
        <v>4.3589811238218114E-4</v>
      </c>
      <c r="AI1766" s="102">
        <v>1.3558454293525179E-2</v>
      </c>
      <c r="AJ1766" s="108">
        <v>0</v>
      </c>
      <c r="AK1766" s="109">
        <v>0</v>
      </c>
      <c r="AL1766" s="104">
        <v>4.1035932122018203E-3</v>
      </c>
    </row>
    <row r="1767" spans="1:38" x14ac:dyDescent="0.25">
      <c r="A1767" s="71">
        <v>2019</v>
      </c>
      <c r="B1767" s="72">
        <v>2</v>
      </c>
      <c r="C1767" s="108">
        <v>0.98536839248520525</v>
      </c>
      <c r="D1767" s="109">
        <v>1.1397450889683209</v>
      </c>
      <c r="E1767" s="102">
        <v>0.37136135123656067</v>
      </c>
      <c r="F1767" s="108">
        <v>4.1578279928918063E-2</v>
      </c>
      <c r="G1767" s="109">
        <v>3.8436406479102805E-2</v>
      </c>
      <c r="H1767" s="102">
        <v>6.3614769518900285E-2</v>
      </c>
      <c r="I1767" s="108">
        <v>4.4771984494304098E-2</v>
      </c>
      <c r="J1767" s="109">
        <v>5.99860173837896E-2</v>
      </c>
      <c r="K1767" s="102">
        <v>0.52030516019696826</v>
      </c>
      <c r="L1767" s="108">
        <v>2.2896395453712273E-3</v>
      </c>
      <c r="M1767" s="109">
        <v>2.9071580611193513E-3</v>
      </c>
      <c r="N1767" s="102">
        <v>1.3867340664084588E-2</v>
      </c>
      <c r="O1767" s="108">
        <v>5.9228290169894482E-3</v>
      </c>
      <c r="P1767" s="109">
        <v>7.7546726596469254E-3</v>
      </c>
      <c r="Q1767" s="102">
        <v>6.8560469642259175E-2</v>
      </c>
      <c r="R1767" s="108">
        <v>4.1720724142773778E-3</v>
      </c>
      <c r="S1767" s="109">
        <v>5.309132595294465E-3</v>
      </c>
      <c r="T1767" s="102">
        <v>3.006119819034959E-3</v>
      </c>
      <c r="U1767" s="108">
        <v>8.335321955945049E-4</v>
      </c>
      <c r="V1767" s="109">
        <v>8.5232888992105456E-4</v>
      </c>
      <c r="W1767" s="102">
        <v>4.3801141932313502E-3</v>
      </c>
      <c r="X1767" s="108">
        <v>5.2715971896410986E-5</v>
      </c>
      <c r="Y1767" s="109">
        <v>4.8073807398964566E-5</v>
      </c>
      <c r="Z1767" s="102">
        <v>6.3205096621473712E-4</v>
      </c>
      <c r="AA1767" s="108">
        <v>1.7552759112202227E-3</v>
      </c>
      <c r="AB1767" s="109">
        <v>1.6105310705587864E-3</v>
      </c>
      <c r="AC1767" s="102">
        <v>8.1534591522590904E-4</v>
      </c>
      <c r="AD1767" s="108">
        <v>3.2113305281226653E-4</v>
      </c>
      <c r="AE1767" s="109">
        <v>2.8118345371998894E-4</v>
      </c>
      <c r="AF1767" s="102">
        <v>5.0564089462018942E-5</v>
      </c>
      <c r="AG1767" s="108">
        <v>4.7284953513635446E-4</v>
      </c>
      <c r="AH1767" s="109">
        <v>4.4554233939991431E-4</v>
      </c>
      <c r="AI1767" s="102">
        <v>1.374078869156941E-2</v>
      </c>
      <c r="AJ1767" s="108">
        <v>0</v>
      </c>
      <c r="AK1767" s="109">
        <v>0</v>
      </c>
      <c r="AL1767" s="104">
        <v>4.1158594504856301E-3</v>
      </c>
    </row>
    <row r="1768" spans="1:38" x14ac:dyDescent="0.25">
      <c r="A1768" s="71">
        <v>2019</v>
      </c>
      <c r="B1768" s="72">
        <v>3</v>
      </c>
      <c r="C1768" s="108">
        <v>0.98794870646478339</v>
      </c>
      <c r="D1768" s="109">
        <v>1.1397487925328607</v>
      </c>
      <c r="E1768" s="102">
        <v>0.373822827431599</v>
      </c>
      <c r="F1768" s="108">
        <v>4.2453790966495986E-2</v>
      </c>
      <c r="G1768" s="109">
        <v>3.9279423902989483E-2</v>
      </c>
      <c r="H1768" s="102">
        <v>6.4553720965036143E-2</v>
      </c>
      <c r="I1768" s="108">
        <v>4.5072014416356575E-2</v>
      </c>
      <c r="J1768" s="109">
        <v>6.0111022598428203E-2</v>
      </c>
      <c r="K1768" s="102">
        <v>0.5245720157500271</v>
      </c>
      <c r="L1768" s="108">
        <v>2.3037436369780055E-3</v>
      </c>
      <c r="M1768" s="109">
        <v>2.9268827383940538E-3</v>
      </c>
      <c r="N1768" s="102">
        <v>1.3876567408593233E-2</v>
      </c>
      <c r="O1768" s="108">
        <v>6.0153488569253642E-3</v>
      </c>
      <c r="P1768" s="109">
        <v>7.9205452642973646E-3</v>
      </c>
      <c r="Q1768" s="102">
        <v>6.9572383084712225E-2</v>
      </c>
      <c r="R1768" s="108">
        <v>4.2397980840078809E-3</v>
      </c>
      <c r="S1768" s="109">
        <v>5.405711493910303E-3</v>
      </c>
      <c r="T1768" s="102">
        <v>3.0253696127062286E-3</v>
      </c>
      <c r="U1768" s="108">
        <v>8.6644883828331063E-4</v>
      </c>
      <c r="V1768" s="109">
        <v>9.101718923754024E-4</v>
      </c>
      <c r="W1768" s="102">
        <v>4.4447629451947329E-3</v>
      </c>
      <c r="X1768" s="108">
        <v>5.3891028935071383E-5</v>
      </c>
      <c r="Y1768" s="109">
        <v>4.923702521857002E-5</v>
      </c>
      <c r="Z1768" s="102">
        <v>6.413798475687028E-4</v>
      </c>
      <c r="AA1768" s="108">
        <v>1.7890342732981407E-3</v>
      </c>
      <c r="AB1768" s="109">
        <v>1.6384466659133065E-3</v>
      </c>
      <c r="AC1768" s="102">
        <v>8.273797054262163E-4</v>
      </c>
      <c r="AD1768" s="108">
        <v>3.2747681858106057E-4</v>
      </c>
      <c r="AE1768" s="109">
        <v>2.8603587794327881E-4</v>
      </c>
      <c r="AF1768" s="102">
        <v>5.1310369766585801E-5</v>
      </c>
      <c r="AG1768" s="108">
        <v>4.8318100509491419E-4</v>
      </c>
      <c r="AH1768" s="109">
        <v>4.5658781264299483E-4</v>
      </c>
      <c r="AI1768" s="102">
        <v>1.3943582676177029E-2</v>
      </c>
      <c r="AJ1768" s="108">
        <v>0</v>
      </c>
      <c r="AK1768" s="109">
        <v>0</v>
      </c>
      <c r="AL1768" s="104">
        <v>4.1299192147308001E-3</v>
      </c>
    </row>
    <row r="1769" spans="1:38" x14ac:dyDescent="0.25">
      <c r="A1769" s="71">
        <v>2019</v>
      </c>
      <c r="B1769" s="72">
        <v>4</v>
      </c>
      <c r="C1769" s="108">
        <v>1.6163715867198156</v>
      </c>
      <c r="D1769" s="109">
        <v>1.9013638559593231</v>
      </c>
      <c r="E1769" s="102">
        <v>0.43788943519464335</v>
      </c>
      <c r="F1769" s="108">
        <v>5.4518269260534491E-2</v>
      </c>
      <c r="G1769" s="109">
        <v>5.2607849284910961E-2</v>
      </c>
      <c r="H1769" s="102">
        <v>7.1969664596970587E-2</v>
      </c>
      <c r="I1769" s="108">
        <v>6.4060622163990819E-2</v>
      </c>
      <c r="J1769" s="109">
        <v>8.8296090146532807E-2</v>
      </c>
      <c r="K1769" s="102">
        <v>0.6498711550381967</v>
      </c>
      <c r="L1769" s="108">
        <v>2.8081520639859246E-3</v>
      </c>
      <c r="M1769" s="109">
        <v>4.4117275598937848E-3</v>
      </c>
      <c r="N1769" s="102">
        <v>1.8987013247061545E-2</v>
      </c>
      <c r="O1769" s="108">
        <v>4.914441576793601E-3</v>
      </c>
      <c r="P1769" s="109">
        <v>6.4951791344997085E-3</v>
      </c>
      <c r="Q1769" s="102">
        <v>7.7564923360778817E-2</v>
      </c>
      <c r="R1769" s="108">
        <v>4.3154449090762577E-3</v>
      </c>
      <c r="S1769" s="109">
        <v>5.516348125338924E-3</v>
      </c>
      <c r="T1769" s="102">
        <v>3.046570223205607E-3</v>
      </c>
      <c r="U1769" s="108">
        <v>1.0889102073461613E-3</v>
      </c>
      <c r="V1769" s="109">
        <v>1.1884579075530578E-3</v>
      </c>
      <c r="W1769" s="102">
        <v>4.955381992280421E-3</v>
      </c>
      <c r="X1769" s="108">
        <v>6.8541589567404113E-5</v>
      </c>
      <c r="Y1769" s="109">
        <v>6.4800655218126151E-5</v>
      </c>
      <c r="Z1769" s="102">
        <v>7.1506258392448985E-4</v>
      </c>
      <c r="AA1769" s="108">
        <v>2.3062123419853096E-3</v>
      </c>
      <c r="AB1769" s="109">
        <v>2.2042910939043849E-3</v>
      </c>
      <c r="AC1769" s="102">
        <v>9.2243028442438217E-4</v>
      </c>
      <c r="AD1769" s="108">
        <v>4.0491649083619337E-4</v>
      </c>
      <c r="AE1769" s="109">
        <v>3.5987393448254563E-4</v>
      </c>
      <c r="AF1769" s="102">
        <v>5.720496291323228E-5</v>
      </c>
      <c r="AG1769" s="108">
        <v>6.291715667702298E-4</v>
      </c>
      <c r="AH1769" s="109">
        <v>6.2659343542459422E-4</v>
      </c>
      <c r="AI1769" s="102">
        <v>1.5545438614573203E-2</v>
      </c>
      <c r="AJ1769" s="108">
        <v>0</v>
      </c>
      <c r="AK1769" s="109">
        <v>0</v>
      </c>
      <c r="AL1769" s="104">
        <v>6.3929794885125204E-3</v>
      </c>
    </row>
    <row r="1770" spans="1:38" x14ac:dyDescent="0.25">
      <c r="A1770" s="71">
        <v>2019</v>
      </c>
      <c r="B1770" s="72">
        <v>5</v>
      </c>
      <c r="C1770" s="108">
        <v>1.6245326130666533</v>
      </c>
      <c r="D1770" s="109">
        <v>1.90920380314532</v>
      </c>
      <c r="E1770" s="102">
        <v>0.44087131990417866</v>
      </c>
      <c r="F1770" s="108">
        <v>5.5657494882281375E-2</v>
      </c>
      <c r="G1770" s="109">
        <v>5.3785296801279303E-2</v>
      </c>
      <c r="H1770" s="102">
        <v>7.3107163375864509E-2</v>
      </c>
      <c r="I1770" s="108">
        <v>6.4625771411546643E-2</v>
      </c>
      <c r="J1770" s="109">
        <v>8.8849495059865932E-2</v>
      </c>
      <c r="K1770" s="102">
        <v>0.65504508047334808</v>
      </c>
      <c r="L1770" s="108">
        <v>2.8276514982877765E-3</v>
      </c>
      <c r="M1770" s="109">
        <v>4.4464904438247599E-3</v>
      </c>
      <c r="N1770" s="102">
        <v>1.8998189583115305E-2</v>
      </c>
      <c r="O1770" s="108">
        <v>4.9883211739575163E-3</v>
      </c>
      <c r="P1770" s="109">
        <v>6.613394848767452E-3</v>
      </c>
      <c r="Q1770" s="102">
        <v>7.8790741555596053E-2</v>
      </c>
      <c r="R1770" s="108">
        <v>4.396142852254893E-3</v>
      </c>
      <c r="S1770" s="109">
        <v>5.6371934647495041E-3</v>
      </c>
      <c r="T1770" s="102">
        <v>3.0698700384859372E-3</v>
      </c>
      <c r="U1770" s="108">
        <v>1.120049384582957E-3</v>
      </c>
      <c r="V1770" s="109">
        <v>1.2403358078502118E-3</v>
      </c>
      <c r="W1770" s="102">
        <v>5.0336989021988986E-3</v>
      </c>
      <c r="X1770" s="108">
        <v>7.0042646735356693E-5</v>
      </c>
      <c r="Y1770" s="109">
        <v>6.6374139505403105E-5</v>
      </c>
      <c r="Z1770" s="102">
        <v>7.2636328373641202E-4</v>
      </c>
      <c r="AA1770" s="108">
        <v>2.3526813042338795E-3</v>
      </c>
      <c r="AB1770" s="109">
        <v>2.2487831028679189E-3</v>
      </c>
      <c r="AC1770" s="102">
        <v>9.3700843138692696E-4</v>
      </c>
      <c r="AD1770" s="108">
        <v>4.1396521353256416E-4</v>
      </c>
      <c r="AE1770" s="109">
        <v>3.6832071840556648E-4</v>
      </c>
      <c r="AF1770" s="102">
        <v>5.8109035137169645E-5</v>
      </c>
      <c r="AG1770" s="108">
        <v>6.4203114576267173E-4</v>
      </c>
      <c r="AH1770" s="109">
        <v>6.4054960508781972E-4</v>
      </c>
      <c r="AI1770" s="102">
        <v>1.5791130452594893E-2</v>
      </c>
      <c r="AJ1770" s="108">
        <v>0</v>
      </c>
      <c r="AK1770" s="109">
        <v>0</v>
      </c>
      <c r="AL1770" s="104">
        <v>6.42106536055502E-3</v>
      </c>
    </row>
    <row r="1771" spans="1:38" x14ac:dyDescent="0.25">
      <c r="A1771" s="71">
        <v>2019</v>
      </c>
      <c r="B1771" s="72">
        <v>6</v>
      </c>
      <c r="C1771" s="108">
        <v>1.8296206632032317</v>
      </c>
      <c r="D1771" s="109">
        <v>2.1488208199680758</v>
      </c>
      <c r="E1771" s="102">
        <v>0.44417256147550571</v>
      </c>
      <c r="F1771" s="108">
        <v>6.426644672176561E-2</v>
      </c>
      <c r="G1771" s="109">
        <v>6.3250561683309142E-2</v>
      </c>
      <c r="H1771" s="102">
        <v>7.4365891843038129E-2</v>
      </c>
      <c r="I1771" s="108">
        <v>7.5883488330784177E-2</v>
      </c>
      <c r="J1771" s="109">
        <v>0.10535069858340146</v>
      </c>
      <c r="K1771" s="102">
        <v>0.73685812732187428</v>
      </c>
      <c r="L1771" s="108">
        <v>3.2371082717571231E-3</v>
      </c>
      <c r="M1771" s="109">
        <v>4.8616665193776882E-3</v>
      </c>
      <c r="N1771" s="102">
        <v>1.9010586559674948E-2</v>
      </c>
      <c r="O1771" s="108">
        <v>5.4267460935835321E-3</v>
      </c>
      <c r="P1771" s="109">
        <v>7.1632159876884255E-3</v>
      </c>
      <c r="Q1771" s="102">
        <v>8.0147401803336751E-2</v>
      </c>
      <c r="R1771" s="108">
        <v>4.4853648640765468E-3</v>
      </c>
      <c r="S1771" s="109">
        <v>5.773066710457948E-3</v>
      </c>
      <c r="T1771" s="102">
        <v>3.0956901469458916E-3</v>
      </c>
      <c r="U1771" s="108">
        <v>1.2924718116720036E-3</v>
      </c>
      <c r="V1771" s="109">
        <v>1.4667674631824075E-3</v>
      </c>
      <c r="W1771" s="102">
        <v>5.1203686429424208E-3</v>
      </c>
      <c r="X1771" s="108">
        <v>8.0814291505699044E-5</v>
      </c>
      <c r="Y1771" s="109">
        <v>7.7800673593196948E-5</v>
      </c>
      <c r="Z1771" s="102">
        <v>7.3886958619688082E-4</v>
      </c>
      <c r="AA1771" s="108">
        <v>2.7183609401835408E-3</v>
      </c>
      <c r="AB1771" s="109">
        <v>2.644382104091559E-3</v>
      </c>
      <c r="AC1771" s="102">
        <v>9.5314136200538586E-4</v>
      </c>
      <c r="AD1771" s="108">
        <v>4.7041648847878138E-4</v>
      </c>
      <c r="AE1771" s="109">
        <v>4.2175102952493176E-4</v>
      </c>
      <c r="AF1771" s="102">
        <v>5.9109543090061989E-5</v>
      </c>
      <c r="AG1771" s="108">
        <v>7.4859409449801358E-4</v>
      </c>
      <c r="AH1771" s="109">
        <v>7.6415489970989292E-4</v>
      </c>
      <c r="AI1771" s="102">
        <v>1.6063045248466017E-2</v>
      </c>
      <c r="AJ1771" s="108">
        <v>0</v>
      </c>
      <c r="AK1771" s="109">
        <v>0</v>
      </c>
      <c r="AL1771" s="104">
        <v>7.1898052684395003E-3</v>
      </c>
    </row>
    <row r="1772" spans="1:38" x14ac:dyDescent="0.25">
      <c r="A1772" s="71">
        <v>2019</v>
      </c>
      <c r="B1772" s="72">
        <v>7</v>
      </c>
      <c r="C1772" s="108">
        <v>1.8465180043759342</v>
      </c>
      <c r="D1772" s="109">
        <v>2.166447114327831</v>
      </c>
      <c r="E1772" s="102">
        <v>0.44780261872507277</v>
      </c>
      <c r="F1772" s="108">
        <v>6.5983315258673E-2</v>
      </c>
      <c r="G1772" s="109">
        <v>6.5071014582091774E-2</v>
      </c>
      <c r="H1772" s="102">
        <v>7.5750249496429042E-2</v>
      </c>
      <c r="I1772" s="108">
        <v>7.6929904667028523E-2</v>
      </c>
      <c r="J1772" s="109">
        <v>0.10651568588701842</v>
      </c>
      <c r="K1772" s="102">
        <v>0.74314980007813602</v>
      </c>
      <c r="L1772" s="108">
        <v>3.2650970827499287E-3</v>
      </c>
      <c r="M1772" s="109">
        <v>4.9103322394746674E-3</v>
      </c>
      <c r="N1772" s="102">
        <v>1.9024268110452987E-2</v>
      </c>
      <c r="O1772" s="108">
        <v>5.5359584404379263E-3</v>
      </c>
      <c r="P1772" s="109">
        <v>7.3307815872687369E-3</v>
      </c>
      <c r="Q1772" s="102">
        <v>8.1639467028543036E-2</v>
      </c>
      <c r="R1772" s="108">
        <v>4.5838015756083407E-3</v>
      </c>
      <c r="S1772" s="109">
        <v>5.9252559756206762E-3</v>
      </c>
      <c r="T1772" s="102">
        <v>3.1240679400250022E-3</v>
      </c>
      <c r="U1772" s="108">
        <v>1.3458950392729039E-3</v>
      </c>
      <c r="V1772" s="109">
        <v>1.5457869310973075E-3</v>
      </c>
      <c r="W1772" s="102">
        <v>5.2156895466046582E-3</v>
      </c>
      <c r="X1772" s="108">
        <v>8.3108525253986306E-5</v>
      </c>
      <c r="Y1772" s="109">
        <v>8.0243505398148473E-5</v>
      </c>
      <c r="Z1772" s="102">
        <v>7.5262498090508906E-4</v>
      </c>
      <c r="AA1772" s="108">
        <v>2.7865626741643227E-3</v>
      </c>
      <c r="AB1772" s="109">
        <v>2.7128258745724439E-3</v>
      </c>
      <c r="AC1772" s="102">
        <v>9.7088620756138942E-4</v>
      </c>
      <c r="AD1772" s="108">
        <v>4.8313381389635673E-4</v>
      </c>
      <c r="AE1772" s="109">
        <v>4.3415049173689275E-4</v>
      </c>
      <c r="AF1772" s="102">
        <v>6.0210011806255647E-5</v>
      </c>
      <c r="AG1772" s="108">
        <v>7.6842960058943327E-4</v>
      </c>
      <c r="AH1772" s="109">
        <v>7.860447467193507E-4</v>
      </c>
      <c r="AI1772" s="102">
        <v>1.6362073125020245E-2</v>
      </c>
      <c r="AJ1772" s="108">
        <v>0</v>
      </c>
      <c r="AK1772" s="109">
        <v>0</v>
      </c>
      <c r="AL1772" s="104">
        <v>7.2286864862633297E-3</v>
      </c>
    </row>
    <row r="1773" spans="1:38" x14ac:dyDescent="0.25">
      <c r="A1773" s="71">
        <v>2019</v>
      </c>
      <c r="B1773" s="72">
        <v>8</v>
      </c>
      <c r="C1773" s="108">
        <v>1.8964897646252212</v>
      </c>
      <c r="D1773" s="109">
        <v>2.216238266971386</v>
      </c>
      <c r="E1773" s="102">
        <v>0.45110804062185833</v>
      </c>
      <c r="F1773" s="108">
        <v>7.5128391694956845E-2</v>
      </c>
      <c r="G1773" s="109">
        <v>7.5254052410657607E-2</v>
      </c>
      <c r="H1773" s="102">
        <v>7.724360448738371E-2</v>
      </c>
      <c r="I1773" s="108">
        <v>9.100371809590635E-2</v>
      </c>
      <c r="J1773" s="109">
        <v>0.12697403082330053</v>
      </c>
      <c r="K1773" s="102">
        <v>0.74941135424416339</v>
      </c>
      <c r="L1773" s="108">
        <v>3.7529051694198475E-3</v>
      </c>
      <c r="M1773" s="109">
        <v>5.3925161331068588E-3</v>
      </c>
      <c r="N1773" s="102">
        <v>1.9039078928674437E-2</v>
      </c>
      <c r="O1773" s="108">
        <v>5.7269424643433819E-3</v>
      </c>
      <c r="P1773" s="109">
        <v>7.6454971216788365E-3</v>
      </c>
      <c r="Q1773" s="102">
        <v>8.3248802898828023E-2</v>
      </c>
      <c r="R1773" s="108">
        <v>4.6914980476802388E-3</v>
      </c>
      <c r="S1773" s="109">
        <v>6.0936917009947926E-3</v>
      </c>
      <c r="T1773" s="102">
        <v>3.1550144394742173E-3</v>
      </c>
      <c r="U1773" s="108">
        <v>1.5383427355109061E-3</v>
      </c>
      <c r="V1773" s="109">
        <v>1.7983693763510722E-3</v>
      </c>
      <c r="W1773" s="102">
        <v>5.3185057629773751E-3</v>
      </c>
      <c r="X1773" s="108">
        <v>9.4406099092740243E-5</v>
      </c>
      <c r="Y1773" s="109">
        <v>9.2371463073645863E-5</v>
      </c>
      <c r="Z1773" s="102">
        <v>7.6746050703438548E-4</v>
      </c>
      <c r="AA1773" s="108">
        <v>3.1727487425015021E-3</v>
      </c>
      <c r="AB1773" s="109">
        <v>3.1361228426723458E-3</v>
      </c>
      <c r="AC1773" s="102">
        <v>9.9002458234002336E-4</v>
      </c>
      <c r="AD1773" s="108">
        <v>5.4067453720547509E-4</v>
      </c>
      <c r="AE1773" s="109">
        <v>4.8880237240545141E-4</v>
      </c>
      <c r="AF1773" s="102">
        <v>6.1396905429771868E-5</v>
      </c>
      <c r="AG1773" s="108">
        <v>8.8153180396144024E-4</v>
      </c>
      <c r="AH1773" s="109">
        <v>9.1976507046865501E-4</v>
      </c>
      <c r="AI1773" s="102">
        <v>1.6684613295847358E-2</v>
      </c>
      <c r="AJ1773" s="108">
        <v>0</v>
      </c>
      <c r="AK1773" s="109">
        <v>0</v>
      </c>
      <c r="AL1773" s="104">
        <v>8.1052564956339401E-3</v>
      </c>
    </row>
    <row r="1774" spans="1:38" x14ac:dyDescent="0.25">
      <c r="A1774" s="71">
        <v>2019</v>
      </c>
      <c r="B1774" s="72">
        <v>9</v>
      </c>
      <c r="C1774" s="108">
        <v>1.9165109709437138</v>
      </c>
      <c r="D1774" s="109">
        <v>2.2376425866530205</v>
      </c>
      <c r="E1774" s="102">
        <v>0.45541054066693698</v>
      </c>
      <c r="F1774" s="108">
        <v>7.7331643172451225E-2</v>
      </c>
      <c r="G1774" s="109">
        <v>7.7637703709351372E-2</v>
      </c>
      <c r="H1774" s="102">
        <v>7.8884102299588824E-2</v>
      </c>
      <c r="I1774" s="108">
        <v>9.2396087270031943E-2</v>
      </c>
      <c r="J1774" s="109">
        <v>0.12856473154936102</v>
      </c>
      <c r="K1774" s="102">
        <v>0.75686733719799282</v>
      </c>
      <c r="L1774" s="108">
        <v>3.7904213671116661E-3</v>
      </c>
      <c r="M1774" s="109">
        <v>5.4557120823498471E-3</v>
      </c>
      <c r="N1774" s="102">
        <v>1.9055241651702585E-2</v>
      </c>
      <c r="O1774" s="108">
        <v>5.8513233836277063E-3</v>
      </c>
      <c r="P1774" s="109">
        <v>7.8352080216221361E-3</v>
      </c>
      <c r="Q1774" s="102">
        <v>8.5016865236988037E-2</v>
      </c>
      <c r="R1774" s="108">
        <v>4.8079334896869172E-3</v>
      </c>
      <c r="S1774" s="109">
        <v>6.2772829800568615E-3</v>
      </c>
      <c r="T1774" s="102">
        <v>3.1886442435245166E-3</v>
      </c>
      <c r="U1774" s="108">
        <v>1.6051233509732715E-3</v>
      </c>
      <c r="V1774" s="109">
        <v>1.8933033963931414E-3</v>
      </c>
      <c r="W1774" s="102">
        <v>5.4314669285159111E-3</v>
      </c>
      <c r="X1774" s="108">
        <v>9.735705685835568E-5</v>
      </c>
      <c r="Y1774" s="109">
        <v>9.5567879165401885E-5</v>
      </c>
      <c r="Z1774" s="102">
        <v>7.8376062988224336E-4</v>
      </c>
      <c r="AA1774" s="108">
        <v>3.2605627646802499E-3</v>
      </c>
      <c r="AB1774" s="109">
        <v>3.2273181069504314E-3</v>
      </c>
      <c r="AC1774" s="102">
        <v>1.0110517655475544E-3</v>
      </c>
      <c r="AD1774" s="108">
        <v>5.5708963075300818E-4</v>
      </c>
      <c r="AE1774" s="109">
        <v>5.054803367508762E-4</v>
      </c>
      <c r="AF1774" s="102">
        <v>6.2700852299942759E-5</v>
      </c>
      <c r="AG1774" s="108">
        <v>9.0684663907899144E-4</v>
      </c>
      <c r="AH1774" s="109">
        <v>9.479187822611085E-4</v>
      </c>
      <c r="AI1774" s="102">
        <v>1.7038973004170298E-2</v>
      </c>
      <c r="AJ1774" s="108">
        <v>0</v>
      </c>
      <c r="AK1774" s="109">
        <v>0</v>
      </c>
      <c r="AL1774" s="104">
        <v>8.1577955399432193E-3</v>
      </c>
    </row>
    <row r="1775" spans="1:38" x14ac:dyDescent="0.25">
      <c r="A1775" s="71">
        <v>2019</v>
      </c>
      <c r="B1775" s="72">
        <v>10</v>
      </c>
      <c r="C1775" s="108">
        <v>2.3462974519887121</v>
      </c>
      <c r="D1775" s="109">
        <v>2.7502689871204109</v>
      </c>
      <c r="E1775" s="102">
        <v>0.46009868087986999</v>
      </c>
      <c r="F1775" s="108">
        <v>9.4008742777254559E-2</v>
      </c>
      <c r="G1775" s="109">
        <v>9.4455978779256253E-2</v>
      </c>
      <c r="H1775" s="102">
        <v>8.0672374595347776E-2</v>
      </c>
      <c r="I1775" s="108">
        <v>0.10650954916654026</v>
      </c>
      <c r="J1775" s="109">
        <v>0.14891776542527527</v>
      </c>
      <c r="K1775" s="102">
        <v>0.76499521040334839</v>
      </c>
      <c r="L1775" s="108">
        <v>4.7723701628027537E-3</v>
      </c>
      <c r="M1775" s="109">
        <v>6.3377572056814938E-3</v>
      </c>
      <c r="N1775" s="102">
        <v>1.9072866153375667E-2</v>
      </c>
      <c r="O1775" s="108">
        <v>5.5322867145319718E-3</v>
      </c>
      <c r="P1775" s="109">
        <v>7.4097869158231446E-3</v>
      </c>
      <c r="Q1775" s="102">
        <v>8.6944176384904925E-2</v>
      </c>
      <c r="R1775" s="108">
        <v>4.9332939510861595E-3</v>
      </c>
      <c r="S1775" s="109">
        <v>6.4777410993245819E-3</v>
      </c>
      <c r="T1775" s="102">
        <v>3.225306666455945E-3</v>
      </c>
      <c r="U1775" s="108">
        <v>1.9385906455872441E-3</v>
      </c>
      <c r="V1775" s="109">
        <v>2.2862532401660505E-3</v>
      </c>
      <c r="W1775" s="102">
        <v>5.5545946276409396E-3</v>
      </c>
      <c r="X1775" s="108">
        <v>1.1787997098584572E-4</v>
      </c>
      <c r="Y1775" s="109">
        <v>1.1548621013426934E-4</v>
      </c>
      <c r="Z1775" s="102">
        <v>8.0152840665144182E-4</v>
      </c>
      <c r="AA1775" s="108">
        <v>3.9691878738064412E-3</v>
      </c>
      <c r="AB1775" s="109">
        <v>3.9315667337093286E-3</v>
      </c>
      <c r="AC1775" s="102">
        <v>1.0339711015232571E-3</v>
      </c>
      <c r="AD1775" s="108">
        <v>6.6231574667908512E-4</v>
      </c>
      <c r="AE1775" s="109">
        <v>5.9601545013902727E-4</v>
      </c>
      <c r="AF1775" s="102">
        <v>6.4122244063564328E-5</v>
      </c>
      <c r="AG1775" s="108">
        <v>1.1127094409491402E-3</v>
      </c>
      <c r="AH1775" s="109">
        <v>1.168217925191945E-3</v>
      </c>
      <c r="AI1775" s="102">
        <v>1.7425223853211012E-2</v>
      </c>
      <c r="AJ1775" s="108">
        <v>0</v>
      </c>
      <c r="AK1775" s="109">
        <v>0</v>
      </c>
      <c r="AL1775" s="104">
        <v>9.9408382728681192E-3</v>
      </c>
    </row>
    <row r="1776" spans="1:38" x14ac:dyDescent="0.25">
      <c r="A1776" s="71">
        <v>2019</v>
      </c>
      <c r="B1776" s="72">
        <v>11</v>
      </c>
      <c r="C1776" s="108">
        <v>2.3721552233382379</v>
      </c>
      <c r="D1776" s="109">
        <v>2.7785854437706234</v>
      </c>
      <c r="E1776" s="102">
        <v>0.4651787921277446</v>
      </c>
      <c r="F1776" s="108">
        <v>9.6911997290188873E-2</v>
      </c>
      <c r="G1776" s="109">
        <v>9.7617723368634834E-2</v>
      </c>
      <c r="H1776" s="102">
        <v>8.2610499742067481E-2</v>
      </c>
      <c r="I1776" s="108">
        <v>0.10827051062620206</v>
      </c>
      <c r="J1776" s="109">
        <v>0.15097876593407528</v>
      </c>
      <c r="K1776" s="102">
        <v>0.77381004575111823</v>
      </c>
      <c r="L1776" s="108">
        <v>4.8255179224664935E-3</v>
      </c>
      <c r="M1776" s="109">
        <v>6.4218076715234365E-3</v>
      </c>
      <c r="N1776" s="102">
        <v>1.9091931089466635E-2</v>
      </c>
      <c r="O1776" s="108">
        <v>5.6603223847840421E-3</v>
      </c>
      <c r="P1776" s="109">
        <v>7.6059645032965093E-3</v>
      </c>
      <c r="Q1776" s="102">
        <v>8.9033030918067677E-2</v>
      </c>
      <c r="R1776" s="108">
        <v>5.067227366266156E-3</v>
      </c>
      <c r="S1776" s="109">
        <v>6.6934567549371601E-3</v>
      </c>
      <c r="T1776" s="102">
        <v>3.2650264254705558E-3</v>
      </c>
      <c r="U1776" s="108">
        <v>2.020594452541419E-3</v>
      </c>
      <c r="V1776" s="109">
        <v>2.3980444599205619E-3</v>
      </c>
      <c r="W1776" s="102">
        <v>5.6880488997351816E-3</v>
      </c>
      <c r="X1776" s="108">
        <v>1.2176207384875374E-4</v>
      </c>
      <c r="Y1776" s="109">
        <v>1.1970942867446219E-4</v>
      </c>
      <c r="Z1776" s="102">
        <v>8.2078550537859085E-4</v>
      </c>
      <c r="AA1776" s="108">
        <v>4.0862743733191507E-3</v>
      </c>
      <c r="AB1776" s="109">
        <v>4.0554151830875119E-3</v>
      </c>
      <c r="AC1776" s="102">
        <v>1.0588132257951537E-3</v>
      </c>
      <c r="AD1776" s="108">
        <v>6.8439313173365886E-4</v>
      </c>
      <c r="AE1776" s="109">
        <v>6.1897919232010751E-4</v>
      </c>
      <c r="AF1776" s="102">
        <v>6.5662871314518023E-5</v>
      </c>
      <c r="AG1776" s="108">
        <v>1.145567756595037E-3</v>
      </c>
      <c r="AH1776" s="109">
        <v>1.2045889984248896E-3</v>
      </c>
      <c r="AI1776" s="102">
        <v>1.784388785366291E-2</v>
      </c>
      <c r="AJ1776" s="108">
        <v>0</v>
      </c>
      <c r="AK1776" s="109">
        <v>0</v>
      </c>
      <c r="AL1776" s="104">
        <v>1.00168976060534E-2</v>
      </c>
    </row>
    <row r="1777" spans="1:38" x14ac:dyDescent="0.25">
      <c r="A1777" s="71">
        <v>2019</v>
      </c>
      <c r="B1777" s="72">
        <v>12</v>
      </c>
      <c r="C1777" s="108">
        <v>2.4056928898753287</v>
      </c>
      <c r="D1777" s="109">
        <v>2.8159053645440082</v>
      </c>
      <c r="E1777" s="102">
        <v>0.47066056985046123</v>
      </c>
      <c r="F1777" s="108">
        <v>0.10001716773929704</v>
      </c>
      <c r="G1777" s="109">
        <v>0.10101400481417072</v>
      </c>
      <c r="H1777" s="102">
        <v>8.4701123686610577E-2</v>
      </c>
      <c r="I1777" s="108">
        <v>0.11005161643478631</v>
      </c>
      <c r="J1777" s="109">
        <v>0.15302036314807033</v>
      </c>
      <c r="K1777" s="102">
        <v>0.78330925974619947</v>
      </c>
      <c r="L1777" s="108">
        <v>4.8781056704225532E-3</v>
      </c>
      <c r="M1777" s="109">
        <v>6.5068984697953438E-3</v>
      </c>
      <c r="N1777" s="102">
        <v>1.9112487781089999E-2</v>
      </c>
      <c r="O1777" s="108">
        <v>5.7978939857675259E-3</v>
      </c>
      <c r="P1777" s="109">
        <v>7.8159901154434327E-3</v>
      </c>
      <c r="Q1777" s="102">
        <v>9.1286247929067546E-2</v>
      </c>
      <c r="R1777" s="108">
        <v>5.2136438900882978E-3</v>
      </c>
      <c r="S1777" s="109">
        <v>6.9299165226011893E-3</v>
      </c>
      <c r="T1777" s="102">
        <v>3.3078781779032184E-3</v>
      </c>
      <c r="U1777" s="108">
        <v>2.0542564553829093E-3</v>
      </c>
      <c r="V1777" s="109">
        <v>2.4647794755098687E-3</v>
      </c>
      <c r="W1777" s="102">
        <v>5.8319923368752788E-3</v>
      </c>
      <c r="X1777" s="108">
        <v>1.2563789409264392E-4</v>
      </c>
      <c r="Y1777" s="109">
        <v>1.2399548469110565E-4</v>
      </c>
      <c r="Z1777" s="102">
        <v>8.4155702889321805E-4</v>
      </c>
      <c r="AA1777" s="108">
        <v>4.225474225997998E-3</v>
      </c>
      <c r="AB1777" s="109">
        <v>4.2018418096926285E-3</v>
      </c>
      <c r="AC1777" s="102">
        <v>1.0856095776916725E-3</v>
      </c>
      <c r="AD1777" s="108">
        <v>7.12470269703427E-4</v>
      </c>
      <c r="AE1777" s="109">
        <v>6.4790255750726757E-4</v>
      </c>
      <c r="AF1777" s="102">
        <v>6.7324497512182745E-5</v>
      </c>
      <c r="AG1777" s="108">
        <v>1.1765075584823359E-3</v>
      </c>
      <c r="AH1777" s="109">
        <v>1.2391137333728648E-3</v>
      </c>
      <c r="AI1777" s="102">
        <v>1.8295448978160097E-2</v>
      </c>
      <c r="AJ1777" s="108">
        <v>0</v>
      </c>
      <c r="AK1777" s="109">
        <v>0</v>
      </c>
      <c r="AL1777" s="104">
        <v>1.0099302190240401E-2</v>
      </c>
    </row>
    <row r="1778" spans="1:38" x14ac:dyDescent="0.25">
      <c r="A1778" s="71">
        <v>2019</v>
      </c>
      <c r="B1778" s="72">
        <v>13</v>
      </c>
      <c r="C1778" s="108">
        <v>2.4298420457745413</v>
      </c>
      <c r="D1778" s="109">
        <v>2.8415310256342954</v>
      </c>
      <c r="E1778" s="102">
        <v>0.4752396175260265</v>
      </c>
      <c r="F1778" s="108">
        <v>0.10338860031154241</v>
      </c>
      <c r="G1778" s="109">
        <v>0.10468417080193411</v>
      </c>
      <c r="H1778" s="102">
        <v>8.6912365795691435E-2</v>
      </c>
      <c r="I1778" s="108">
        <v>0.11202023900508619</v>
      </c>
      <c r="J1778" s="109">
        <v>0.1552943552792895</v>
      </c>
      <c r="K1778" s="102">
        <v>0.79231128301312437</v>
      </c>
      <c r="L1778" s="108">
        <v>4.9398459262261123E-3</v>
      </c>
      <c r="M1778" s="109">
        <v>6.6046005557524315E-3</v>
      </c>
      <c r="N1778" s="102">
        <v>1.9134551730940561E-2</v>
      </c>
      <c r="O1778" s="108">
        <v>5.9431763003287034E-3</v>
      </c>
      <c r="P1778" s="109">
        <v>8.0358410305128112E-3</v>
      </c>
      <c r="Q1778" s="102">
        <v>9.3669305756657481E-2</v>
      </c>
      <c r="R1778" s="108">
        <v>5.3700673804644725E-3</v>
      </c>
      <c r="S1778" s="109">
        <v>7.1827250075552429E-3</v>
      </c>
      <c r="T1778" s="102">
        <v>3.3538823016740094E-3</v>
      </c>
      <c r="U1778" s="108">
        <v>2.1431554282293503E-3</v>
      </c>
      <c r="V1778" s="109">
        <v>2.5770568621962136E-3</v>
      </c>
      <c r="W1778" s="102">
        <v>5.984238750697311E-3</v>
      </c>
      <c r="X1778" s="108">
        <v>1.3013477452176577E-4</v>
      </c>
      <c r="Y1778" s="109">
        <v>1.2887735189092699E-4</v>
      </c>
      <c r="Z1778" s="102">
        <v>8.6352662390342576E-4</v>
      </c>
      <c r="AA1778" s="108">
        <v>4.3627514840059436E-3</v>
      </c>
      <c r="AB1778" s="109">
        <v>4.34905288669652E-3</v>
      </c>
      <c r="AC1778" s="102">
        <v>1.1139490875080548E-3</v>
      </c>
      <c r="AD1778" s="108">
        <v>7.3860801152402465E-4</v>
      </c>
      <c r="AE1778" s="109">
        <v>6.7564787113479562E-4</v>
      </c>
      <c r="AF1778" s="102">
        <v>6.9082077445146176E-5</v>
      </c>
      <c r="AG1778" s="108">
        <v>1.2141890253205248E-3</v>
      </c>
      <c r="AH1778" s="109">
        <v>1.2802048772857942E-3</v>
      </c>
      <c r="AI1778" s="102">
        <v>1.8773065119164802E-2</v>
      </c>
      <c r="AJ1778" s="108">
        <v>0</v>
      </c>
      <c r="AK1778" s="109">
        <v>0</v>
      </c>
      <c r="AL1778" s="104">
        <v>1.0187851254249199E-2</v>
      </c>
    </row>
    <row r="1779" spans="1:38" x14ac:dyDescent="0.25">
      <c r="A1779" s="71">
        <v>2019</v>
      </c>
      <c r="B1779" s="72">
        <v>14</v>
      </c>
      <c r="C1779" s="108">
        <v>2.4622622822400677</v>
      </c>
      <c r="D1779" s="109">
        <v>2.8772574775548447</v>
      </c>
      <c r="E1779" s="102">
        <v>0.481534625901335</v>
      </c>
      <c r="F1779" s="108">
        <v>0.10701016880934737</v>
      </c>
      <c r="G1779" s="109">
        <v>0.10862920675567692</v>
      </c>
      <c r="H1779" s="102">
        <v>8.9313227984222171E-2</v>
      </c>
      <c r="I1779" s="108">
        <v>0.11422023358236384</v>
      </c>
      <c r="J1779" s="109">
        <v>0.15788723258108708</v>
      </c>
      <c r="K1779" s="102">
        <v>0.80322258598379381</v>
      </c>
      <c r="L1779" s="108">
        <v>5.0059869629648776E-3</v>
      </c>
      <c r="M1779" s="109">
        <v>6.7091715287096341E-3</v>
      </c>
      <c r="N1779" s="102">
        <v>1.9158208724172898E-2</v>
      </c>
      <c r="O1779" s="108">
        <v>6.100074772166196E-3</v>
      </c>
      <c r="P1779" s="109">
        <v>8.2719969388089769E-3</v>
      </c>
      <c r="Q1779" s="102">
        <v>9.6256826131577058E-2</v>
      </c>
      <c r="R1779" s="108">
        <v>5.5373785736742885E-3</v>
      </c>
      <c r="S1779" s="109">
        <v>7.4532470233457009E-3</v>
      </c>
      <c r="T1779" s="102">
        <v>3.4030975583636755E-3</v>
      </c>
      <c r="U1779" s="108">
        <v>2.2398416016638579E-3</v>
      </c>
      <c r="V1779" s="109">
        <v>2.6950784995666464E-3</v>
      </c>
      <c r="W1779" s="102">
        <v>6.1495426492111085E-3</v>
      </c>
      <c r="X1779" s="108">
        <v>1.3497200931509432E-4</v>
      </c>
      <c r="Y1779" s="109">
        <v>1.3412378714436197E-4</v>
      </c>
      <c r="Z1779" s="102">
        <v>8.8738120493324769E-4</v>
      </c>
      <c r="AA1779" s="108">
        <v>4.5097777265338387E-3</v>
      </c>
      <c r="AB1779" s="109">
        <v>4.5075779078663104E-3</v>
      </c>
      <c r="AC1779" s="102">
        <v>1.1447223996930106E-3</v>
      </c>
      <c r="AD1779" s="108">
        <v>7.6641970777508166E-4</v>
      </c>
      <c r="AE1779" s="109">
        <v>7.053531566806636E-4</v>
      </c>
      <c r="AF1779" s="102">
        <v>7.0990530297351329E-5</v>
      </c>
      <c r="AG1779" s="108">
        <v>1.2548715726086006E-3</v>
      </c>
      <c r="AH1779" s="109">
        <v>1.324440367694429E-3</v>
      </c>
      <c r="AI1779" s="102">
        <v>1.9291661834261439E-2</v>
      </c>
      <c r="AJ1779" s="108">
        <v>0</v>
      </c>
      <c r="AK1779" s="109">
        <v>0</v>
      </c>
      <c r="AL1779" s="104">
        <v>1.02827411800668E-2</v>
      </c>
    </row>
    <row r="1780" spans="1:38" x14ac:dyDescent="0.25">
      <c r="A1780" s="71">
        <v>2019</v>
      </c>
      <c r="B1780" s="72">
        <v>15</v>
      </c>
      <c r="C1780" s="108">
        <v>2.7581590058944738</v>
      </c>
      <c r="D1780" s="109">
        <v>3.418444481187104</v>
      </c>
      <c r="E1780" s="102">
        <v>0.48826814825072501</v>
      </c>
      <c r="F1780" s="108">
        <v>0.11820933666681852</v>
      </c>
      <c r="G1780" s="109">
        <v>0.12361962552502499</v>
      </c>
      <c r="H1780" s="102">
        <v>9.1881527666195895E-2</v>
      </c>
      <c r="I1780" s="108">
        <v>0.12968861013087768</v>
      </c>
      <c r="J1780" s="109">
        <v>0.17976004658155276</v>
      </c>
      <c r="K1780" s="102">
        <v>0.81489593371825553</v>
      </c>
      <c r="L1780" s="108">
        <v>7.0106866368837293E-3</v>
      </c>
      <c r="M1780" s="109">
        <v>8.3722847941931633E-3</v>
      </c>
      <c r="N1780" s="102">
        <v>1.9183509966653155E-2</v>
      </c>
      <c r="O1780" s="108">
        <v>6.2406265754059529E-3</v>
      </c>
      <c r="P1780" s="109">
        <v>8.5983402753960787E-3</v>
      </c>
      <c r="Q1780" s="102">
        <v>9.9024692100990283E-2</v>
      </c>
      <c r="R1780" s="108">
        <v>5.7197888879425927E-3</v>
      </c>
      <c r="S1780" s="109">
        <v>7.7459934919626985E-3</v>
      </c>
      <c r="T1780" s="102">
        <v>3.4557459259697758E-3</v>
      </c>
      <c r="U1780" s="108">
        <v>2.4742437668026445E-3</v>
      </c>
      <c r="V1780" s="109">
        <v>3.0447916576017454E-3</v>
      </c>
      <c r="W1780" s="102">
        <v>6.3263722716471165E-3</v>
      </c>
      <c r="X1780" s="108">
        <v>1.4881074988839539E-4</v>
      </c>
      <c r="Y1780" s="109">
        <v>1.521141163369431E-4</v>
      </c>
      <c r="Z1780" s="102">
        <v>9.1289770780302601E-4</v>
      </c>
      <c r="AA1780" s="108">
        <v>4.9823071698757715E-3</v>
      </c>
      <c r="AB1780" s="109">
        <v>5.1342913364779428E-3</v>
      </c>
      <c r="AC1780" s="102">
        <v>1.1776373745232519E-3</v>
      </c>
      <c r="AD1780" s="108">
        <v>8.3690782497525273E-4</v>
      </c>
      <c r="AE1780" s="109">
        <v>7.8962448569014723E-4</v>
      </c>
      <c r="AF1780" s="102">
        <v>7.3031842034604964E-5</v>
      </c>
      <c r="AG1780" s="108">
        <v>1.3936285197421962E-3</v>
      </c>
      <c r="AH1780" s="109">
        <v>1.518005358870302E-3</v>
      </c>
      <c r="AI1780" s="102">
        <v>1.9846378431318656E-2</v>
      </c>
      <c r="AJ1780" s="108">
        <v>0</v>
      </c>
      <c r="AK1780" s="109">
        <v>0</v>
      </c>
      <c r="AL1780" s="104">
        <v>1.36522204952223E-2</v>
      </c>
    </row>
    <row r="1781" spans="1:38" x14ac:dyDescent="0.25">
      <c r="A1781" s="71">
        <v>2019</v>
      </c>
      <c r="B1781" s="72">
        <v>16</v>
      </c>
      <c r="C1781" s="108">
        <v>2.7965529404345051</v>
      </c>
      <c r="D1781" s="109">
        <v>3.461542962270129</v>
      </c>
      <c r="E1781" s="102">
        <v>0.49535294826165421</v>
      </c>
      <c r="F1781" s="108">
        <v>0.12262149691892406</v>
      </c>
      <c r="G1781" s="109">
        <v>0.12840305235264718</v>
      </c>
      <c r="H1781" s="102">
        <v>9.4583313852671616E-2</v>
      </c>
      <c r="I1781" s="108">
        <v>0.13248984515825274</v>
      </c>
      <c r="J1781" s="109">
        <v>0.18301479690123995</v>
      </c>
      <c r="K1781" s="102">
        <v>0.82717448393098192</v>
      </c>
      <c r="L1781" s="108">
        <v>7.1168492752545351E-3</v>
      </c>
      <c r="M1781" s="109">
        <v>8.5179382532277123E-3</v>
      </c>
      <c r="N1781" s="102">
        <v>1.9210117521715843E-2</v>
      </c>
      <c r="O1781" s="108">
        <v>6.41837235101771E-3</v>
      </c>
      <c r="P1781" s="109">
        <v>8.8583477644372088E-3</v>
      </c>
      <c r="Q1781" s="102">
        <v>0.10193671327027395</v>
      </c>
      <c r="R1781" s="108">
        <v>5.9139094225305906E-3</v>
      </c>
      <c r="S1781" s="109">
        <v>8.0533228898057134E-3</v>
      </c>
      <c r="T1781" s="102">
        <v>3.5111322881857198E-3</v>
      </c>
      <c r="U1781" s="108">
        <v>2.5940153240565033E-3</v>
      </c>
      <c r="V1781" s="109">
        <v>3.1752498280089841E-3</v>
      </c>
      <c r="W1781" s="102">
        <v>6.5124207292103758E-3</v>
      </c>
      <c r="X1781" s="108">
        <v>1.5474100964836234E-4</v>
      </c>
      <c r="Y1781" s="109">
        <v>1.5849840038887901E-4</v>
      </c>
      <c r="Z1781" s="102">
        <v>9.3974182267205246E-4</v>
      </c>
      <c r="AA1781" s="108">
        <v>5.1605285520639373E-3</v>
      </c>
      <c r="AB1781" s="109">
        <v>5.3283736005506656E-3</v>
      </c>
      <c r="AC1781" s="102">
        <v>1.2122670797460097E-3</v>
      </c>
      <c r="AD1781" s="108">
        <v>8.7047824892189194E-4</v>
      </c>
      <c r="AE1781" s="109">
        <v>8.2605516611756102E-4</v>
      </c>
      <c r="AF1781" s="102">
        <v>7.5179505214784402E-5</v>
      </c>
      <c r="AG1781" s="108">
        <v>1.4433991217739886E-3</v>
      </c>
      <c r="AH1781" s="109">
        <v>1.5711080683930348E-3</v>
      </c>
      <c r="AI1781" s="102">
        <v>2.0430003661471265E-2</v>
      </c>
      <c r="AJ1781" s="108">
        <v>0</v>
      </c>
      <c r="AK1781" s="109">
        <v>0</v>
      </c>
      <c r="AL1781" s="104">
        <v>1.3791964696618499E-2</v>
      </c>
    </row>
    <row r="1782" spans="1:38" x14ac:dyDescent="0.25">
      <c r="A1782" s="71">
        <v>2019</v>
      </c>
      <c r="B1782" s="72">
        <v>17</v>
      </c>
      <c r="C1782" s="108">
        <v>2.8351210976617423</v>
      </c>
      <c r="D1782" s="109">
        <v>3.5038576448850307</v>
      </c>
      <c r="E1782" s="102">
        <v>0.50275026911952503</v>
      </c>
      <c r="F1782" s="108">
        <v>0.12725978424436629</v>
      </c>
      <c r="G1782" s="109">
        <v>0.1333452713578904</v>
      </c>
      <c r="H1782" s="102">
        <v>9.7404952683118606E-2</v>
      </c>
      <c r="I1782" s="108">
        <v>0.13548129906727455</v>
      </c>
      <c r="J1782" s="109">
        <v>0.18644045245238958</v>
      </c>
      <c r="K1782" s="102">
        <v>0.83999632412597125</v>
      </c>
      <c r="L1782" s="108">
        <v>7.2300068582617063E-3</v>
      </c>
      <c r="M1782" s="109">
        <v>8.6706540128108217E-3</v>
      </c>
      <c r="N1782" s="102">
        <v>1.923788786646027E-2</v>
      </c>
      <c r="O1782" s="108">
        <v>6.6028463914950385E-3</v>
      </c>
      <c r="P1782" s="109">
        <v>9.1223617796594367E-3</v>
      </c>
      <c r="Q1782" s="102">
        <v>0.1049777408589271</v>
      </c>
      <c r="R1782" s="108">
        <v>6.1213648312885534E-3</v>
      </c>
      <c r="S1782" s="109">
        <v>8.3767110684272658E-3</v>
      </c>
      <c r="T1782" s="102">
        <v>3.5689714026217053E-3</v>
      </c>
      <c r="U1782" s="108">
        <v>2.718425795158443E-3</v>
      </c>
      <c r="V1782" s="109">
        <v>3.3010118614574583E-3</v>
      </c>
      <c r="W1782" s="102">
        <v>6.7067013093289694E-3</v>
      </c>
      <c r="X1782" s="108">
        <v>1.6099109632783433E-4</v>
      </c>
      <c r="Y1782" s="109">
        <v>1.6510762793491422E-4</v>
      </c>
      <c r="Z1782" s="102">
        <v>9.6777819903263269E-4</v>
      </c>
      <c r="AA1782" s="108">
        <v>5.3480197229975775E-3</v>
      </c>
      <c r="AB1782" s="109">
        <v>5.5303780920043944E-3</v>
      </c>
      <c r="AC1782" s="102">
        <v>1.2484331052065331E-3</v>
      </c>
      <c r="AD1782" s="108">
        <v>9.0600548557367717E-4</v>
      </c>
      <c r="AE1782" s="109">
        <v>8.6437336103805296E-4</v>
      </c>
      <c r="AF1782" s="102">
        <v>7.7422133694191221E-5</v>
      </c>
      <c r="AG1782" s="108">
        <v>1.4956033051343597E-3</v>
      </c>
      <c r="AH1782" s="109">
        <v>1.625371876723088E-3</v>
      </c>
      <c r="AI1782" s="102">
        <v>2.1039466187859443E-2</v>
      </c>
      <c r="AJ1782" s="108">
        <v>0</v>
      </c>
      <c r="AK1782" s="109">
        <v>0</v>
      </c>
      <c r="AL1782" s="104">
        <v>1.39375503627113E-2</v>
      </c>
    </row>
    <row r="1783" spans="1:38" x14ac:dyDescent="0.25">
      <c r="A1783" s="71">
        <v>2019</v>
      </c>
      <c r="B1783" s="72">
        <v>18</v>
      </c>
      <c r="C1783" s="108">
        <v>2.8748389658767999</v>
      </c>
      <c r="D1783" s="109">
        <v>3.5454219981434805</v>
      </c>
      <c r="E1783" s="102">
        <v>0.50966509909525914</v>
      </c>
      <c r="F1783" s="108">
        <v>0.13221953672217976</v>
      </c>
      <c r="G1783" s="109">
        <v>0.1384674377447121</v>
      </c>
      <c r="H1783" s="102">
        <v>0.10027455743469747</v>
      </c>
      <c r="I1783" s="108">
        <v>0.13858889177542894</v>
      </c>
      <c r="J1783" s="109">
        <v>0.18987213232458058</v>
      </c>
      <c r="K1783" s="102">
        <v>0.85251473672896083</v>
      </c>
      <c r="L1783" s="108">
        <v>7.3492173080498407E-3</v>
      </c>
      <c r="M1783" s="109">
        <v>8.8267690848451222E-3</v>
      </c>
      <c r="N1783" s="102">
        <v>1.9266254868951543E-2</v>
      </c>
      <c r="O1783" s="108">
        <v>6.8004621896589294E-3</v>
      </c>
      <c r="P1783" s="109">
        <v>9.3956438847484954E-3</v>
      </c>
      <c r="Q1783" s="102">
        <v>0.10807039337657977</v>
      </c>
      <c r="R1783" s="108">
        <v>6.3400043289102599E-3</v>
      </c>
      <c r="S1783" s="109">
        <v>8.707299464709984E-3</v>
      </c>
      <c r="T1783" s="102">
        <v>3.6281326637687726E-3</v>
      </c>
      <c r="U1783" s="108">
        <v>2.8528689357386499E-3</v>
      </c>
      <c r="V1783" s="109">
        <v>3.4293045848935414E-3</v>
      </c>
      <c r="W1783" s="102">
        <v>6.9042857931764807E-3</v>
      </c>
      <c r="X1783" s="108">
        <v>1.6767509145814574E-4</v>
      </c>
      <c r="Y1783" s="109">
        <v>1.7195595088461519E-4</v>
      </c>
      <c r="Z1783" s="102">
        <v>9.9628882593837467E-4</v>
      </c>
      <c r="AA1783" s="108">
        <v>5.5480291824313152E-3</v>
      </c>
      <c r="AB1783" s="109">
        <v>5.7397829867617579E-3</v>
      </c>
      <c r="AC1783" s="102">
        <v>1.2852138025909367E-3</v>
      </c>
      <c r="AD1783" s="108">
        <v>9.4369980762256279E-4</v>
      </c>
      <c r="AE1783" s="109">
        <v>9.0389313656163062E-4</v>
      </c>
      <c r="AF1783" s="102">
        <v>7.970297341278121E-5</v>
      </c>
      <c r="AG1783" s="108">
        <v>1.5515072920916013E-3</v>
      </c>
      <c r="AH1783" s="109">
        <v>1.6816367109757377E-3</v>
      </c>
      <c r="AI1783" s="102">
        <v>2.1659315598160617E-2</v>
      </c>
      <c r="AJ1783" s="108">
        <v>0</v>
      </c>
      <c r="AK1783" s="109">
        <v>0</v>
      </c>
      <c r="AL1783" s="104">
        <v>1.4086013491022901E-2</v>
      </c>
    </row>
    <row r="1784" spans="1:38" x14ac:dyDescent="0.25">
      <c r="A1784" s="71">
        <v>2019</v>
      </c>
      <c r="B1784" s="72">
        <v>19</v>
      </c>
      <c r="C1784" s="108">
        <v>2.9206799460032324</v>
      </c>
      <c r="D1784" s="109">
        <v>3.5922384212147085</v>
      </c>
      <c r="E1784" s="102">
        <v>0.51726716972049736</v>
      </c>
      <c r="F1784" s="108">
        <v>0.13757224941321711</v>
      </c>
      <c r="G1784" s="109">
        <v>0.14377318485123503</v>
      </c>
      <c r="H1784" s="102">
        <v>0.10317432183463748</v>
      </c>
      <c r="I1784" s="108">
        <v>0.14200409092440364</v>
      </c>
      <c r="J1784" s="109">
        <v>0.19354051422070276</v>
      </c>
      <c r="K1784" s="102">
        <v>0.86569256626994018</v>
      </c>
      <c r="L1784" s="108">
        <v>7.4785766754476117E-3</v>
      </c>
      <c r="M1784" s="109">
        <v>8.9891670475378514E-3</v>
      </c>
      <c r="N1784" s="102">
        <v>1.9294796815161032E-2</v>
      </c>
      <c r="O1784" s="108">
        <v>7.0135671687969062E-3</v>
      </c>
      <c r="P1784" s="109">
        <v>9.6771010033026503E-3</v>
      </c>
      <c r="Q1784" s="102">
        <v>0.11119539279245673</v>
      </c>
      <c r="R1784" s="108">
        <v>6.5749029999594899E-3</v>
      </c>
      <c r="S1784" s="109">
        <v>9.0482706428208007E-3</v>
      </c>
      <c r="T1784" s="102">
        <v>3.6875677623489467E-3</v>
      </c>
      <c r="U1784" s="108">
        <v>3.0080947691797128E-3</v>
      </c>
      <c r="V1784" s="109">
        <v>3.5663270818857007E-3</v>
      </c>
      <c r="W1784" s="102">
        <v>7.1039158249948846E-3</v>
      </c>
      <c r="X1784" s="108">
        <v>1.7495215928160963E-4</v>
      </c>
      <c r="Y1784" s="109">
        <v>1.7910514429731836E-4</v>
      </c>
      <c r="Z1784" s="102">
        <v>1.0250975978769415E-3</v>
      </c>
      <c r="AA1784" s="108">
        <v>5.7613817130779269E-3</v>
      </c>
      <c r="AB1784" s="109">
        <v>5.9552105650913329E-3</v>
      </c>
      <c r="AC1784" s="102">
        <v>1.3223762224316461E-3</v>
      </c>
      <c r="AD1784" s="108">
        <v>9.8343902132662863E-4</v>
      </c>
      <c r="AE1784" s="109">
        <v>9.4412445430272355E-4</v>
      </c>
      <c r="AF1784" s="102">
        <v>8.2007788505609062E-5</v>
      </c>
      <c r="AG1784" s="108">
        <v>1.6127229403028213E-3</v>
      </c>
      <c r="AH1784" s="109">
        <v>1.7406431004431849E-3</v>
      </c>
      <c r="AI1784" s="102">
        <v>2.2285612966750221E-2</v>
      </c>
      <c r="AJ1784" s="108">
        <v>0</v>
      </c>
      <c r="AK1784" s="109">
        <v>0</v>
      </c>
      <c r="AL1784" s="104">
        <v>1.42348125104616E-2</v>
      </c>
    </row>
    <row r="1785" spans="1:38" x14ac:dyDescent="0.25">
      <c r="A1785" s="71">
        <v>2019</v>
      </c>
      <c r="B1785" s="72">
        <v>20</v>
      </c>
      <c r="C1785" s="108">
        <v>3.2065504965933385</v>
      </c>
      <c r="D1785" s="109">
        <v>4.0896096172806455</v>
      </c>
      <c r="E1785" s="102">
        <v>0.5247322970478836</v>
      </c>
      <c r="F1785" s="108">
        <v>0.15355622466158858</v>
      </c>
      <c r="G1785" s="109">
        <v>0.16290617369211993</v>
      </c>
      <c r="H1785" s="102">
        <v>0.10602151318183002</v>
      </c>
      <c r="I1785" s="108">
        <v>0.15587345057202542</v>
      </c>
      <c r="J1785" s="109">
        <v>0.21207908789915192</v>
      </c>
      <c r="K1785" s="102">
        <v>0.87863378158957195</v>
      </c>
      <c r="L1785" s="108">
        <v>1.0306672746894367E-2</v>
      </c>
      <c r="M1785" s="109">
        <v>1.1011712093262092E-2</v>
      </c>
      <c r="N1785" s="102">
        <v>1.9322862945423701E-2</v>
      </c>
      <c r="O1785" s="108">
        <v>7.7604672276362623E-3</v>
      </c>
      <c r="P1785" s="109">
        <v>1.0711693850343016E-2</v>
      </c>
      <c r="Q1785" s="102">
        <v>0.11426413545203189</v>
      </c>
      <c r="R1785" s="108">
        <v>6.8169837607729069E-3</v>
      </c>
      <c r="S1785" s="109">
        <v>9.3825270181757837E-3</v>
      </c>
      <c r="T1785" s="102">
        <v>3.7459422313062436E-3</v>
      </c>
      <c r="U1785" s="108">
        <v>3.4179020266523214E-3</v>
      </c>
      <c r="V1785" s="109">
        <v>4.0778351932628928E-3</v>
      </c>
      <c r="W1785" s="102">
        <v>7.2999880798977979E-3</v>
      </c>
      <c r="X1785" s="108">
        <v>1.9639119937513952E-4</v>
      </c>
      <c r="Y1785" s="109">
        <v>2.0407582460757736E-4</v>
      </c>
      <c r="Z1785" s="102">
        <v>1.0533879184232195E-3</v>
      </c>
      <c r="AA1785" s="108">
        <v>6.4149525129811652E-3</v>
      </c>
      <c r="AB1785" s="109">
        <v>6.7367237068961762E-3</v>
      </c>
      <c r="AC1785" s="102">
        <v>1.3588709081062342E-3</v>
      </c>
      <c r="AD1785" s="108">
        <v>1.0936173549805279E-3</v>
      </c>
      <c r="AE1785" s="109">
        <v>1.065868168465253E-3</v>
      </c>
      <c r="AF1785" s="102">
        <v>8.4270953046116043E-5</v>
      </c>
      <c r="AG1785" s="108">
        <v>1.8132211673071005E-3</v>
      </c>
      <c r="AH1785" s="109">
        <v>1.9871413000050655E-3</v>
      </c>
      <c r="AI1785" s="102">
        <v>2.2900664529361955E-2</v>
      </c>
      <c r="AJ1785" s="108">
        <v>0</v>
      </c>
      <c r="AK1785" s="109">
        <v>0</v>
      </c>
      <c r="AL1785" s="104">
        <v>1.8929294260137099E-2</v>
      </c>
    </row>
    <row r="1786" spans="1:38" x14ac:dyDescent="0.25">
      <c r="A1786" s="71">
        <v>2019</v>
      </c>
      <c r="B1786" s="72">
        <v>21</v>
      </c>
      <c r="C1786" s="108">
        <v>3.2558480888744947</v>
      </c>
      <c r="D1786" s="109">
        <v>4.1341677340853389</v>
      </c>
      <c r="E1786" s="102">
        <v>0.53179740701073397</v>
      </c>
      <c r="F1786" s="108">
        <v>0.15965482107845641</v>
      </c>
      <c r="G1786" s="109">
        <v>0.16837903829012693</v>
      </c>
      <c r="H1786" s="102">
        <v>0.10871644963315928</v>
      </c>
      <c r="I1786" s="108">
        <v>0.15976319796957167</v>
      </c>
      <c r="J1786" s="109">
        <v>0.21583678961861455</v>
      </c>
      <c r="K1786" s="102">
        <v>0.89087911163487132</v>
      </c>
      <c r="L1786" s="108">
        <v>1.0494162554067812E-2</v>
      </c>
      <c r="M1786" s="109">
        <v>1.1198711288741555E-2</v>
      </c>
      <c r="N1786" s="102">
        <v>1.9349293784510422E-2</v>
      </c>
      <c r="O1786" s="108">
        <v>8.0030967905684383E-3</v>
      </c>
      <c r="P1786" s="109">
        <v>1.0998291457451508E-2</v>
      </c>
      <c r="Q1786" s="102">
        <v>0.11716848363968772</v>
      </c>
      <c r="R1786" s="108">
        <v>7.065711941402794E-3</v>
      </c>
      <c r="S1786" s="109">
        <v>9.7029144820386676E-3</v>
      </c>
      <c r="T1786" s="102">
        <v>3.8011767554974943E-3</v>
      </c>
      <c r="U1786" s="108">
        <v>3.6360535393747122E-3</v>
      </c>
      <c r="V1786" s="109">
        <v>4.2786959936270807E-3</v>
      </c>
      <c r="W1786" s="102">
        <v>7.4855405949948656E-3</v>
      </c>
      <c r="X1786" s="108">
        <v>2.0489334799416305E-4</v>
      </c>
      <c r="Y1786" s="109">
        <v>2.1169707304979311E-4</v>
      </c>
      <c r="Z1786" s="102">
        <v>1.0801629574423816E-3</v>
      </c>
      <c r="AA1786" s="108">
        <v>6.647603000984487E-3</v>
      </c>
      <c r="AB1786" s="109">
        <v>6.9448318982976171E-3</v>
      </c>
      <c r="AC1786" s="102">
        <v>1.3934107303388032E-3</v>
      </c>
      <c r="AD1786" s="108">
        <v>1.135651050041681E-3</v>
      </c>
      <c r="AE1786" s="109">
        <v>1.1031019653591205E-3</v>
      </c>
      <c r="AF1786" s="102">
        <v>8.6413101368106171E-5</v>
      </c>
      <c r="AG1786" s="108">
        <v>1.8860606779944049E-3</v>
      </c>
      <c r="AH1786" s="109">
        <v>2.0524547632002261E-3</v>
      </c>
      <c r="AI1786" s="102">
        <v>2.348275706309115E-2</v>
      </c>
      <c r="AJ1786" s="108">
        <v>0</v>
      </c>
      <c r="AK1786" s="109">
        <v>0</v>
      </c>
      <c r="AL1786" s="104">
        <v>1.9110855519615201E-2</v>
      </c>
    </row>
    <row r="1787" spans="1:38" x14ac:dyDescent="0.25">
      <c r="A1787" s="71">
        <v>2019</v>
      </c>
      <c r="B1787" s="72">
        <v>22</v>
      </c>
      <c r="C1787" s="108">
        <v>3.3128769907358904</v>
      </c>
      <c r="D1787" s="109">
        <v>4.1835413668051338</v>
      </c>
      <c r="E1787" s="102">
        <v>0.53812025484655424</v>
      </c>
      <c r="F1787" s="108">
        <v>0.16561887020890459</v>
      </c>
      <c r="G1787" s="109">
        <v>0.1731907734217476</v>
      </c>
      <c r="H1787" s="102">
        <v>0.11112752713790702</v>
      </c>
      <c r="I1787" s="108">
        <v>0.1634158385518957</v>
      </c>
      <c r="J1787" s="109">
        <v>0.21887761139057982</v>
      </c>
      <c r="K1787" s="102">
        <v>0.90182462145483633</v>
      </c>
      <c r="L1787" s="108">
        <v>1.0670018836958539E-2</v>
      </c>
      <c r="M1787" s="109">
        <v>1.1356695670347897E-2</v>
      </c>
      <c r="N1787" s="102">
        <v>1.937304694931578E-2</v>
      </c>
      <c r="O1787" s="108">
        <v>8.245983695212929E-3</v>
      </c>
      <c r="P1787" s="109">
        <v>1.126109056207448E-2</v>
      </c>
      <c r="Q1787" s="102">
        <v>0.1197670001673492</v>
      </c>
      <c r="R1787" s="108">
        <v>7.3136094861822607E-3</v>
      </c>
      <c r="S1787" s="109">
        <v>9.9898588106336721E-3</v>
      </c>
      <c r="T1787" s="102">
        <v>3.8506201727995359E-3</v>
      </c>
      <c r="U1787" s="108">
        <v>3.7588592788942439E-3</v>
      </c>
      <c r="V1787" s="109">
        <v>4.3929680111610709E-3</v>
      </c>
      <c r="W1787" s="102">
        <v>7.6515426429573314E-3</v>
      </c>
      <c r="X1787" s="108">
        <v>2.1270925454014436E-4</v>
      </c>
      <c r="Y1787" s="109">
        <v>2.1798472455198856E-4</v>
      </c>
      <c r="Z1787" s="102">
        <v>1.1041179657514211E-3</v>
      </c>
      <c r="AA1787" s="108">
        <v>6.8992658807232763E-3</v>
      </c>
      <c r="AB1787" s="109">
        <v>7.1457381699150642E-3</v>
      </c>
      <c r="AC1787" s="102">
        <v>1.4243124042906501E-3</v>
      </c>
      <c r="AD1787" s="108">
        <v>1.1846201106089252E-3</v>
      </c>
      <c r="AE1787" s="109">
        <v>1.1419526265931232E-3</v>
      </c>
      <c r="AF1787" s="102">
        <v>8.8329560823091011E-5</v>
      </c>
      <c r="AG1787" s="108">
        <v>1.9502760342713138E-3</v>
      </c>
      <c r="AH1787" s="109">
        <v>2.1038671390762112E-3</v>
      </c>
      <c r="AI1787" s="102">
        <v>2.4003542002356246E-2</v>
      </c>
      <c r="AJ1787" s="108">
        <v>0</v>
      </c>
      <c r="AK1787" s="109">
        <v>0</v>
      </c>
      <c r="AL1787" s="104">
        <v>1.9274975068055599E-2</v>
      </c>
    </row>
    <row r="1788" spans="1:38" x14ac:dyDescent="0.25">
      <c r="A1788" s="71">
        <v>2019</v>
      </c>
      <c r="B1788" s="72">
        <v>23</v>
      </c>
      <c r="C1788" s="108">
        <v>3.369538158295569</v>
      </c>
      <c r="D1788" s="109">
        <v>4.2257221825881333</v>
      </c>
      <c r="E1788" s="102">
        <v>0.54339437044378691</v>
      </c>
      <c r="F1788" s="108">
        <v>0.17151145658966552</v>
      </c>
      <c r="G1788" s="109">
        <v>0.17722955738380256</v>
      </c>
      <c r="H1788" s="102">
        <v>0.11313930470813782</v>
      </c>
      <c r="I1788" s="108">
        <v>0.16702009751362207</v>
      </c>
      <c r="J1788" s="109">
        <v>0.22141421998328226</v>
      </c>
      <c r="K1788" s="102">
        <v>0.91096768549460472</v>
      </c>
      <c r="L1788" s="108">
        <v>1.0843652326154536E-2</v>
      </c>
      <c r="M1788" s="109">
        <v>1.1488967844307484E-2</v>
      </c>
      <c r="N1788" s="102">
        <v>1.9392857239077271E-2</v>
      </c>
      <c r="O1788" s="108">
        <v>8.4861227527847048E-3</v>
      </c>
      <c r="P1788" s="109">
        <v>1.1482081717348491E-2</v>
      </c>
      <c r="Q1788" s="102">
        <v>0.12193522228011125</v>
      </c>
      <c r="R1788" s="108">
        <v>7.5587554744841927E-3</v>
      </c>
      <c r="S1788" s="109">
        <v>1.0231232855319182E-2</v>
      </c>
      <c r="T1788" s="102">
        <v>3.8918582430061749E-3</v>
      </c>
      <c r="U1788" s="108">
        <v>3.8752727344719515E-3</v>
      </c>
      <c r="V1788" s="109">
        <v>4.4815863785235121E-3</v>
      </c>
      <c r="W1788" s="102">
        <v>7.790058412636712E-3</v>
      </c>
      <c r="X1788" s="108">
        <v>2.2040470455429067E-4</v>
      </c>
      <c r="Y1788" s="109">
        <v>2.2322504432842498E-4</v>
      </c>
      <c r="Z1788" s="102">
        <v>1.1241068890654954E-3</v>
      </c>
      <c r="AA1788" s="108">
        <v>7.1491793089296365E-3</v>
      </c>
      <c r="AB1788" s="109">
        <v>7.316243813629191E-3</v>
      </c>
      <c r="AC1788" s="102">
        <v>1.450099367472454E-3</v>
      </c>
      <c r="AD1788" s="108">
        <v>1.2334114524094552E-3</v>
      </c>
      <c r="AE1788" s="109">
        <v>1.1751770049811074E-3</v>
      </c>
      <c r="AF1788" s="102">
        <v>8.9928445468921093E-5</v>
      </c>
      <c r="AG1788" s="108">
        <v>2.0133699359501122E-3</v>
      </c>
      <c r="AH1788" s="109">
        <v>2.1464429175646789E-3</v>
      </c>
      <c r="AI1788" s="102">
        <v>2.44380553593888E-2</v>
      </c>
      <c r="AJ1788" s="108">
        <v>0</v>
      </c>
      <c r="AK1788" s="109">
        <v>0</v>
      </c>
      <c r="AL1788" s="104">
        <v>1.94118320154433E-2</v>
      </c>
    </row>
    <row r="1789" spans="1:38" x14ac:dyDescent="0.25">
      <c r="A1789" s="71">
        <v>2019</v>
      </c>
      <c r="B1789" s="72">
        <v>24</v>
      </c>
      <c r="C1789" s="108">
        <v>3.4244835379219465</v>
      </c>
      <c r="D1789" s="109">
        <v>4.2588509905695719</v>
      </c>
      <c r="E1789" s="102">
        <v>0.54737663724314645</v>
      </c>
      <c r="F1789" s="108">
        <v>0.17719972905022432</v>
      </c>
      <c r="G1789" s="109">
        <v>0.18031965398325336</v>
      </c>
      <c r="H1789" s="102">
        <v>0.11465811461520542</v>
      </c>
      <c r="I1789" s="108">
        <v>0.17049688462984541</v>
      </c>
      <c r="J1789" s="109">
        <v>0.22333786407832235</v>
      </c>
      <c r="K1789" s="102">
        <v>0.91786954094860729</v>
      </c>
      <c r="L1789" s="108">
        <v>1.1011240903182666E-2</v>
      </c>
      <c r="M1789" s="109">
        <v>1.1589809167195561E-2</v>
      </c>
      <c r="N1789" s="102">
        <v>1.9407813837129372E-2</v>
      </c>
      <c r="O1789" s="108">
        <v>8.7181435734017647E-3</v>
      </c>
      <c r="P1789" s="109">
        <v>1.165140371996575E-2</v>
      </c>
      <c r="Q1789" s="102">
        <v>0.12357215914152264</v>
      </c>
      <c r="R1789" s="108">
        <v>7.7956293310382724E-3</v>
      </c>
      <c r="S1789" s="109">
        <v>1.0416523262516591E-2</v>
      </c>
      <c r="T1789" s="102">
        <v>3.9229916733229423E-3</v>
      </c>
      <c r="U1789" s="108">
        <v>3.983342052167417E-3</v>
      </c>
      <c r="V1789" s="109">
        <v>4.5412204609915552E-3</v>
      </c>
      <c r="W1789" s="102">
        <v>7.8946355529774699E-3</v>
      </c>
      <c r="X1789" s="108">
        <v>2.2781124997257448E-4</v>
      </c>
      <c r="Y1789" s="109">
        <v>2.2719019222989861E-4</v>
      </c>
      <c r="Z1789" s="102">
        <v>1.1391965596782253E-3</v>
      </c>
      <c r="AA1789" s="108">
        <v>7.3915668374278289E-3</v>
      </c>
      <c r="AB1789" s="109">
        <v>7.4488390781196215E-3</v>
      </c>
      <c r="AC1789" s="102">
        <v>1.4695636520376855E-3</v>
      </c>
      <c r="AD1789" s="108">
        <v>1.2808765791378341E-3</v>
      </c>
      <c r="AE1789" s="109">
        <v>1.2012891898563682E-3</v>
      </c>
      <c r="AF1789" s="102">
        <v>9.1135736116181832E-5</v>
      </c>
      <c r="AG1789" s="108">
        <v>2.0739879138358922E-3</v>
      </c>
      <c r="AH1789" s="109">
        <v>2.1783372617041473E-3</v>
      </c>
      <c r="AI1789" s="102">
        <v>2.476613746337503E-2</v>
      </c>
      <c r="AJ1789" s="108">
        <v>0</v>
      </c>
      <c r="AK1789" s="109">
        <v>0</v>
      </c>
      <c r="AL1789" s="104">
        <v>1.9514876580013801E-2</v>
      </c>
    </row>
    <row r="1790" spans="1:38" x14ac:dyDescent="0.25">
      <c r="A1790" s="71">
        <v>2019</v>
      </c>
      <c r="B1790" s="72">
        <v>25</v>
      </c>
      <c r="C1790" s="108">
        <v>3.4912839900461661</v>
      </c>
      <c r="D1790" s="109">
        <v>4.3028031121796841</v>
      </c>
      <c r="E1790" s="102">
        <v>0.54978025966799726</v>
      </c>
      <c r="F1790" s="108">
        <v>0.18321069197746384</v>
      </c>
      <c r="G1790" s="109">
        <v>0.18300390500928992</v>
      </c>
      <c r="H1790" s="102">
        <v>0.11557488927525075</v>
      </c>
      <c r="I1790" s="108">
        <v>0.17436681514039143</v>
      </c>
      <c r="J1790" s="109">
        <v>0.22535588954163663</v>
      </c>
      <c r="K1790" s="102">
        <v>0.92203534046088953</v>
      </c>
      <c r="L1790" s="108">
        <v>1.116764793143275E-2</v>
      </c>
      <c r="M1790" s="109">
        <v>1.1651920899617065E-2</v>
      </c>
      <c r="N1790" s="102">
        <v>1.9416866242317057E-2</v>
      </c>
      <c r="O1790" s="108">
        <v>8.9652263548095062E-3</v>
      </c>
      <c r="P1790" s="109">
        <v>1.1803083080586812E-2</v>
      </c>
      <c r="Q1790" s="102">
        <v>0.1245600721333142</v>
      </c>
      <c r="R1790" s="108">
        <v>8.0170536769636619E-3</v>
      </c>
      <c r="S1790" s="109">
        <v>1.053273419670366E-2</v>
      </c>
      <c r="T1790" s="102">
        <v>3.9417861554159285E-3</v>
      </c>
      <c r="U1790" s="108">
        <v>4.0934330345645687E-3</v>
      </c>
      <c r="V1790" s="109">
        <v>4.5837733066250242E-3</v>
      </c>
      <c r="W1790" s="102">
        <v>7.9577633981048872E-3</v>
      </c>
      <c r="X1790" s="108">
        <v>2.3554109127081973E-4</v>
      </c>
      <c r="Y1790" s="109">
        <v>2.3048677465303233E-4</v>
      </c>
      <c r="Z1790" s="102">
        <v>1.1483057984115904E-3</v>
      </c>
      <c r="AA1790" s="108">
        <v>7.6489985316457888E-3</v>
      </c>
      <c r="AB1790" s="109">
        <v>7.5665152911496671E-3</v>
      </c>
      <c r="AC1790" s="102">
        <v>1.4813142258740136E-3</v>
      </c>
      <c r="AD1790" s="108">
        <v>1.3305393523698401E-3</v>
      </c>
      <c r="AE1790" s="109">
        <v>1.2233133149429708E-3</v>
      </c>
      <c r="AF1790" s="102">
        <v>9.1864384759739599E-5</v>
      </c>
      <c r="AG1790" s="108">
        <v>2.1371668282749775E-3</v>
      </c>
      <c r="AH1790" s="109">
        <v>2.2053207792640944E-3</v>
      </c>
      <c r="AI1790" s="102">
        <v>2.4964173510045408E-2</v>
      </c>
      <c r="AJ1790" s="108">
        <v>0</v>
      </c>
      <c r="AK1790" s="109">
        <v>0</v>
      </c>
      <c r="AL1790" s="104">
        <v>1.9577087575067102E-2</v>
      </c>
    </row>
    <row r="1791" spans="1:38" x14ac:dyDescent="0.25">
      <c r="A1791" s="71">
        <v>2019</v>
      </c>
      <c r="B1791" s="72">
        <v>26</v>
      </c>
      <c r="C1791" s="108">
        <v>3.5380518504841802</v>
      </c>
      <c r="D1791" s="109">
        <v>4.3107599776257439</v>
      </c>
      <c r="E1791" s="102">
        <v>0.55023506963407376</v>
      </c>
      <c r="F1791" s="108">
        <v>0.1879767433541929</v>
      </c>
      <c r="G1791" s="109">
        <v>0.18347722110638923</v>
      </c>
      <c r="H1791" s="102">
        <v>0.11574807255601431</v>
      </c>
      <c r="I1791" s="108">
        <v>0.17726824915720088</v>
      </c>
      <c r="J1791" s="109">
        <v>0.22558851150136083</v>
      </c>
      <c r="K1791" s="102">
        <v>0.92282348999845376</v>
      </c>
      <c r="L1791" s="108">
        <v>1.1307322670944994E-2</v>
      </c>
      <c r="M1791" s="109">
        <v>1.1665840552793081E-2</v>
      </c>
      <c r="N1791" s="102">
        <v>1.9418556732251464E-2</v>
      </c>
      <c r="O1791" s="108">
        <v>9.1598674707984509E-3</v>
      </c>
      <c r="P1791" s="109">
        <v>1.1830083707223257E-2</v>
      </c>
      <c r="Q1791" s="102">
        <v>0.12474678982496067</v>
      </c>
      <c r="R1791" s="108">
        <v>8.2153824753173083E-3</v>
      </c>
      <c r="S1791" s="109">
        <v>1.0562955853775091E-2</v>
      </c>
      <c r="T1791" s="102">
        <v>3.945338525908202E-3</v>
      </c>
      <c r="U1791" s="108">
        <v>4.1725117494564269E-3</v>
      </c>
      <c r="V1791" s="109">
        <v>4.5669552536157353E-3</v>
      </c>
      <c r="W1791" s="102">
        <v>7.9696897791070084E-3</v>
      </c>
      <c r="X1791" s="108">
        <v>2.4168597473818456E-4</v>
      </c>
      <c r="Y1791" s="109">
        <v>2.309590348357755E-4</v>
      </c>
      <c r="Z1791" s="102">
        <v>1.1500268499441801E-3</v>
      </c>
      <c r="AA1791" s="108">
        <v>7.8550903328551414E-3</v>
      </c>
      <c r="AB1791" s="109">
        <v>7.5935700731087743E-3</v>
      </c>
      <c r="AC1791" s="102">
        <v>1.4835349604970429E-3</v>
      </c>
      <c r="AD1791" s="108">
        <v>1.371281910654732E-3</v>
      </c>
      <c r="AE1791" s="109">
        <v>1.2295170641772161E-3</v>
      </c>
      <c r="AF1791" s="102">
        <v>9.2002044259043592E-5</v>
      </c>
      <c r="AG1791" s="108">
        <v>2.1871169417993002E-3</v>
      </c>
      <c r="AH1791" s="109">
        <v>2.2080458929016342E-3</v>
      </c>
      <c r="AI1791" s="102">
        <v>2.50015634688593E-2</v>
      </c>
      <c r="AJ1791" s="108">
        <v>0</v>
      </c>
      <c r="AK1791" s="109">
        <v>0</v>
      </c>
      <c r="AL1791" s="104">
        <v>1.95889116529183E-2</v>
      </c>
    </row>
    <row r="1792" spans="1:38" x14ac:dyDescent="0.25">
      <c r="A1792" s="71">
        <v>2019</v>
      </c>
      <c r="B1792" s="72">
        <v>27</v>
      </c>
      <c r="C1792" s="108">
        <v>3.5778185489670298</v>
      </c>
      <c r="D1792" s="109">
        <v>4.3154354924474649</v>
      </c>
      <c r="E1792" s="102">
        <v>0.55023414006880256</v>
      </c>
      <c r="F1792" s="108">
        <v>0.19196789807731568</v>
      </c>
      <c r="G1792" s="109">
        <v>0.18359815908206353</v>
      </c>
      <c r="H1792" s="102">
        <v>0.11574758357784463</v>
      </c>
      <c r="I1792" s="108">
        <v>0.17968988825817356</v>
      </c>
      <c r="J1792" s="109">
        <v>0.22559053718302385</v>
      </c>
      <c r="K1792" s="102">
        <v>0.9228207919486543</v>
      </c>
      <c r="L1792" s="108">
        <v>1.1424023482180865E-2</v>
      </c>
      <c r="M1792" s="109">
        <v>1.1668010875802881E-2</v>
      </c>
      <c r="N1792" s="102">
        <v>1.9418562635841494E-2</v>
      </c>
      <c r="O1792" s="108">
        <v>9.3232260750525098E-3</v>
      </c>
      <c r="P1792" s="109">
        <v>1.1838001722560703E-2</v>
      </c>
      <c r="Q1792" s="102">
        <v>0.12474624142245014</v>
      </c>
      <c r="R1792" s="108">
        <v>8.3818919299753353E-3</v>
      </c>
      <c r="S1792" s="109">
        <v>1.0572440754306744E-2</v>
      </c>
      <c r="T1792" s="102">
        <v>3.9453277344976964E-3</v>
      </c>
      <c r="U1792" s="108">
        <v>4.2300467519636054E-3</v>
      </c>
      <c r="V1792" s="109">
        <v>4.5389441683105257E-3</v>
      </c>
      <c r="W1792" s="102">
        <v>7.9696502460836205E-3</v>
      </c>
      <c r="X1792" s="108">
        <v>2.4678646103159444E-4</v>
      </c>
      <c r="Y1792" s="109">
        <v>2.3095619636058929E-4</v>
      </c>
      <c r="Z1792" s="102">
        <v>1.150022920671131E-3</v>
      </c>
      <c r="AA1792" s="108">
        <v>8.0299421386131956E-3</v>
      </c>
      <c r="AB1792" s="109">
        <v>7.6066149553133773E-3</v>
      </c>
      <c r="AC1792" s="102">
        <v>1.4835284016196174E-3</v>
      </c>
      <c r="AD1792" s="108">
        <v>1.4061321604657395E-3</v>
      </c>
      <c r="AE1792" s="109">
        <v>1.2331084691668106E-3</v>
      </c>
      <c r="AF1792" s="102">
        <v>9.2001823098520279E-5</v>
      </c>
      <c r="AG1792" s="108">
        <v>2.2283301084495442E-3</v>
      </c>
      <c r="AH1792" s="109">
        <v>2.2067706019028416E-3</v>
      </c>
      <c r="AI1792" s="102">
        <v>2.5001489122685898E-2</v>
      </c>
      <c r="AJ1792" s="108">
        <v>0</v>
      </c>
      <c r="AK1792" s="109">
        <v>0</v>
      </c>
      <c r="AL1792" s="104">
        <v>1.9588913668109099E-2</v>
      </c>
    </row>
    <row r="1793" spans="1:38" x14ac:dyDescent="0.25">
      <c r="A1793" s="71">
        <v>2019</v>
      </c>
      <c r="B1793" s="72">
        <v>28</v>
      </c>
      <c r="C1793" s="108">
        <v>3.6087494186215663</v>
      </c>
      <c r="D1793" s="109">
        <v>4.3201222109940609</v>
      </c>
      <c r="E1793" s="102">
        <v>0.55023282775251381</v>
      </c>
      <c r="F1793" s="108">
        <v>0.19500080311529391</v>
      </c>
      <c r="G1793" s="109">
        <v>0.18371948382860165</v>
      </c>
      <c r="H1793" s="102">
        <v>0.11574752359334264</v>
      </c>
      <c r="I1793" s="108">
        <v>0.18151991979392859</v>
      </c>
      <c r="J1793" s="109">
        <v>0.22559312039878832</v>
      </c>
      <c r="K1793" s="102">
        <v>0.92281931727930866</v>
      </c>
      <c r="L1793" s="108">
        <v>1.1512362997070464E-2</v>
      </c>
      <c r="M1793" s="109">
        <v>1.1670223332892896E-2</v>
      </c>
      <c r="N1793" s="102">
        <v>1.9418515121065037E-2</v>
      </c>
      <c r="O1793" s="108">
        <v>9.4477412103629588E-3</v>
      </c>
      <c r="P1793" s="109">
        <v>1.1846004270464439E-2</v>
      </c>
      <c r="Q1793" s="102">
        <v>0.1247461986859274</v>
      </c>
      <c r="R1793" s="108">
        <v>8.5089253139467892E-3</v>
      </c>
      <c r="S1793" s="109">
        <v>1.0581989009615928E-2</v>
      </c>
      <c r="T1793" s="102">
        <v>3.9453241816642341E-3</v>
      </c>
      <c r="U1793" s="108">
        <v>4.2638431609597028E-3</v>
      </c>
      <c r="V1793" s="109">
        <v>4.5108800096471764E-3</v>
      </c>
      <c r="W1793" s="102">
        <v>7.9696441876864234E-3</v>
      </c>
      <c r="X1793" s="108">
        <v>2.5061026444499375E-4</v>
      </c>
      <c r="Y1793" s="109">
        <v>2.3095380730031809E-4</v>
      </c>
      <c r="Z1793" s="102">
        <v>1.1500234687811244E-3</v>
      </c>
      <c r="AA1793" s="108">
        <v>8.1654183623429567E-3</v>
      </c>
      <c r="AB1793" s="109">
        <v>7.6197135194573922E-3</v>
      </c>
      <c r="AC1793" s="102">
        <v>1.4835277078620456E-3</v>
      </c>
      <c r="AD1793" s="108">
        <v>1.4334554924378005E-3</v>
      </c>
      <c r="AE1793" s="109">
        <v>1.2367134718295719E-3</v>
      </c>
      <c r="AF1793" s="102">
        <v>9.2001694808821225E-5</v>
      </c>
      <c r="AG1793" s="108">
        <v>2.2589395295409746E-3</v>
      </c>
      <c r="AH1793" s="109">
        <v>2.2055107195634552E-3</v>
      </c>
      <c r="AI1793" s="102">
        <v>2.500147582374029E-2</v>
      </c>
      <c r="AJ1793" s="108">
        <v>0</v>
      </c>
      <c r="AK1793" s="109">
        <v>0</v>
      </c>
      <c r="AL1793" s="104">
        <v>1.9588912516130201E-2</v>
      </c>
    </row>
    <row r="1794" spans="1:38" x14ac:dyDescent="0.25">
      <c r="A1794" s="71">
        <v>2019</v>
      </c>
      <c r="B1794" s="72">
        <v>29</v>
      </c>
      <c r="C1794" s="108">
        <v>3.6290279357734643</v>
      </c>
      <c r="D1794" s="109">
        <v>4.3246176312642266</v>
      </c>
      <c r="E1794" s="102">
        <v>0.55023548811725109</v>
      </c>
      <c r="F1794" s="108">
        <v>0.19688468912548454</v>
      </c>
      <c r="G1794" s="109">
        <v>0.18382949859052719</v>
      </c>
      <c r="H1794" s="102">
        <v>0.11574851292963267</v>
      </c>
      <c r="I1794" s="108">
        <v>0.18264180497994498</v>
      </c>
      <c r="J1794" s="109">
        <v>0.22558662478600167</v>
      </c>
      <c r="K1794" s="102">
        <v>0.92282382114085548</v>
      </c>
      <c r="L1794" s="108">
        <v>1.1566189230492111E-2</v>
      </c>
      <c r="M1794" s="109">
        <v>1.16716270039366E-2</v>
      </c>
      <c r="N1794" s="102">
        <v>1.9418591264810811E-2</v>
      </c>
      <c r="O1794" s="108">
        <v>9.525617424185397E-3</v>
      </c>
      <c r="P1794" s="109">
        <v>1.185337033908542E-2</v>
      </c>
      <c r="Q1794" s="102">
        <v>0.12474718606653597</v>
      </c>
      <c r="R1794" s="108">
        <v>8.5887158547037264E-3</v>
      </c>
      <c r="S1794" s="109">
        <v>1.0591127390658862E-2</v>
      </c>
      <c r="T1794" s="102">
        <v>3.9453436906675592E-3</v>
      </c>
      <c r="U1794" s="108">
        <v>4.2700218697638197E-3</v>
      </c>
      <c r="V1794" s="109">
        <v>4.4824143163736388E-3</v>
      </c>
      <c r="W1794" s="102">
        <v>7.9697066294372523E-3</v>
      </c>
      <c r="X1794" s="108">
        <v>2.5290023569213434E-4</v>
      </c>
      <c r="Y1794" s="109">
        <v>2.3093035958151312E-4</v>
      </c>
      <c r="Z1794" s="102">
        <v>1.1500299342135827E-3</v>
      </c>
      <c r="AA1794" s="108">
        <v>8.2530812271675493E-3</v>
      </c>
      <c r="AB1794" s="109">
        <v>7.6320348298138715E-3</v>
      </c>
      <c r="AC1794" s="102">
        <v>1.4835386600508577E-3</v>
      </c>
      <c r="AD1794" s="108">
        <v>1.451623692622483E-3</v>
      </c>
      <c r="AE1794" s="109">
        <v>1.2402090487666547E-3</v>
      </c>
      <c r="AF1794" s="102">
        <v>9.2002372972437227E-5</v>
      </c>
      <c r="AG1794" s="108">
        <v>2.2768410698520295E-3</v>
      </c>
      <c r="AH1794" s="109">
        <v>2.2040659325495925E-3</v>
      </c>
      <c r="AI1794" s="102">
        <v>2.5001652589488423E-2</v>
      </c>
      <c r="AJ1794" s="108">
        <v>0</v>
      </c>
      <c r="AK1794" s="109">
        <v>0</v>
      </c>
      <c r="AL1794" s="104">
        <v>1.9588912583477301E-2</v>
      </c>
    </row>
    <row r="1795" spans="1:38" x14ac:dyDescent="0.25">
      <c r="A1795" s="71">
        <v>2019</v>
      </c>
      <c r="B1795" s="72">
        <v>30</v>
      </c>
      <c r="C1795" s="108">
        <v>3.6333165690573441</v>
      </c>
      <c r="D1795" s="109">
        <v>4.3295028318482585</v>
      </c>
      <c r="E1795" s="102">
        <v>0.55023515249745003</v>
      </c>
      <c r="F1795" s="108">
        <v>0.19702441287155487</v>
      </c>
      <c r="G1795" s="109">
        <v>0.18394519016407848</v>
      </c>
      <c r="H1795" s="102">
        <v>0.11574822646451206</v>
      </c>
      <c r="I1795" s="108">
        <v>0.18268360497365918</v>
      </c>
      <c r="J1795" s="109">
        <v>0.22558559210987519</v>
      </c>
      <c r="K1795" s="102">
        <v>0.92282426493165426</v>
      </c>
      <c r="L1795" s="108">
        <v>1.1568571818215481E-2</v>
      </c>
      <c r="M1795" s="109">
        <v>1.1673727208475527E-2</v>
      </c>
      <c r="N1795" s="102">
        <v>1.9418574148911877E-2</v>
      </c>
      <c r="O1795" s="108">
        <v>9.5327212253374632E-3</v>
      </c>
      <c r="P1795" s="109">
        <v>1.1859219062883668E-2</v>
      </c>
      <c r="Q1795" s="102">
        <v>0.12474694547827994</v>
      </c>
      <c r="R1795" s="108">
        <v>8.5964101286549396E-3</v>
      </c>
      <c r="S1795" s="109">
        <v>1.0600478654907595E-2</v>
      </c>
      <c r="T1795" s="102">
        <v>3.9453440542355344E-3</v>
      </c>
      <c r="U1795" s="108">
        <v>4.2343200100704286E-3</v>
      </c>
      <c r="V1795" s="109">
        <v>4.4525234021079475E-3</v>
      </c>
      <c r="W1795" s="102">
        <v>7.9696988214912751E-3</v>
      </c>
      <c r="X1795" s="108">
        <v>2.5288225271531423E-4</v>
      </c>
      <c r="Y1795" s="109">
        <v>2.3089555426828763E-4</v>
      </c>
      <c r="Z1795" s="102">
        <v>1.1500276325887514E-3</v>
      </c>
      <c r="AA1795" s="108">
        <v>8.2690743056065604E-3</v>
      </c>
      <c r="AB1795" s="109">
        <v>7.6453938424800782E-3</v>
      </c>
      <c r="AC1795" s="102">
        <v>1.483536057686456E-3</v>
      </c>
      <c r="AD1795" s="108">
        <v>1.4560284051612358E-3</v>
      </c>
      <c r="AE1795" s="109">
        <v>1.2439085507032369E-3</v>
      </c>
      <c r="AF1795" s="102">
        <v>9.2002287296579353E-5</v>
      </c>
      <c r="AG1795" s="108">
        <v>2.2755548175647389E-3</v>
      </c>
      <c r="AH1795" s="109">
        <v>2.2022226255734305E-3</v>
      </c>
      <c r="AI1795" s="102">
        <v>2.5001596940001456E-2</v>
      </c>
      <c r="AJ1795" s="108">
        <v>0</v>
      </c>
      <c r="AK1795" s="109">
        <v>0</v>
      </c>
      <c r="AL1795" s="104">
        <v>1.9588915224112501E-2</v>
      </c>
    </row>
    <row r="1796" spans="1:38" ht="13" x14ac:dyDescent="0.3">
      <c r="A1796" s="71">
        <v>2019</v>
      </c>
      <c r="B1796" s="72">
        <v>31</v>
      </c>
      <c r="C1796" s="108">
        <v>3.6333165690573441</v>
      </c>
      <c r="D1796" s="109">
        <v>4.3295028318482585</v>
      </c>
      <c r="E1796" s="91">
        <v>0.55023515249745003</v>
      </c>
      <c r="F1796" s="108">
        <v>0.19702441287155487</v>
      </c>
      <c r="G1796" s="109">
        <v>0.18394519016407848</v>
      </c>
      <c r="H1796" s="91">
        <v>0.11574822646451206</v>
      </c>
      <c r="I1796" s="108">
        <v>0.18268360497365918</v>
      </c>
      <c r="J1796" s="109">
        <v>0.22558559210987519</v>
      </c>
      <c r="K1796" s="91">
        <v>0.92282426493165426</v>
      </c>
      <c r="L1796" s="108">
        <v>1.1568571818215481E-2</v>
      </c>
      <c r="M1796" s="109">
        <v>1.1673727208475527E-2</v>
      </c>
      <c r="N1796" s="91">
        <v>1.9418574148911877E-2</v>
      </c>
      <c r="O1796" s="108">
        <v>9.5327212253374632E-3</v>
      </c>
      <c r="P1796" s="109">
        <v>1.1859219062883668E-2</v>
      </c>
      <c r="Q1796" s="91">
        <v>0.12474694547827994</v>
      </c>
      <c r="R1796" s="108">
        <v>8.5964101286549396E-3</v>
      </c>
      <c r="S1796" s="109">
        <v>1.0600478654907595E-2</v>
      </c>
      <c r="T1796" s="91">
        <v>3.9453440542355344E-3</v>
      </c>
      <c r="U1796" s="108">
        <v>4.2343200100704286E-3</v>
      </c>
      <c r="V1796" s="109">
        <v>4.4525234021079475E-3</v>
      </c>
      <c r="W1796" s="91">
        <v>7.9696988214912751E-3</v>
      </c>
      <c r="X1796" s="108">
        <v>2.5288225271531423E-4</v>
      </c>
      <c r="Y1796" s="109">
        <v>2.3089555426828763E-4</v>
      </c>
      <c r="Z1796" s="91">
        <v>1.1500276325887514E-3</v>
      </c>
      <c r="AA1796" s="108">
        <v>8.2690743056065604E-3</v>
      </c>
      <c r="AB1796" s="109">
        <v>7.6453938424800782E-3</v>
      </c>
      <c r="AC1796" s="91">
        <v>1.483536057686456E-3</v>
      </c>
      <c r="AD1796" s="108">
        <v>1.4560284051612358E-3</v>
      </c>
      <c r="AE1796" s="109">
        <v>1.2439085507032369E-3</v>
      </c>
      <c r="AF1796" s="91">
        <v>9.2002287296579353E-5</v>
      </c>
      <c r="AG1796" s="108">
        <v>2.2755548175647389E-3</v>
      </c>
      <c r="AH1796" s="109">
        <v>2.2022226255734305E-3</v>
      </c>
      <c r="AI1796" s="91">
        <v>2.5001596940001456E-2</v>
      </c>
      <c r="AJ1796" s="108">
        <v>0</v>
      </c>
      <c r="AK1796" s="109">
        <v>0</v>
      </c>
      <c r="AL1796" s="104">
        <v>1.9588915224112501E-2</v>
      </c>
    </row>
    <row r="1797" spans="1:38" ht="13" x14ac:dyDescent="0.3">
      <c r="A1797" s="71">
        <v>2019</v>
      </c>
      <c r="B1797" s="72">
        <v>32</v>
      </c>
      <c r="C1797" s="108">
        <v>3.6333165690573441</v>
      </c>
      <c r="D1797" s="109">
        <v>4.3295028318482585</v>
      </c>
      <c r="E1797" s="91">
        <v>0.55023515249745003</v>
      </c>
      <c r="F1797" s="108">
        <v>0.19702441287155487</v>
      </c>
      <c r="G1797" s="109">
        <v>0.18394519016407848</v>
      </c>
      <c r="H1797" s="91">
        <v>0.11574822646451206</v>
      </c>
      <c r="I1797" s="108">
        <v>0.18268360497365918</v>
      </c>
      <c r="J1797" s="109">
        <v>0.22558559210987519</v>
      </c>
      <c r="K1797" s="91">
        <v>0.92282426493165426</v>
      </c>
      <c r="L1797" s="108">
        <v>1.1568571818215481E-2</v>
      </c>
      <c r="M1797" s="109">
        <v>1.1673727208475527E-2</v>
      </c>
      <c r="N1797" s="91">
        <v>1.9418574148911877E-2</v>
      </c>
      <c r="O1797" s="108">
        <v>9.5327212253374632E-3</v>
      </c>
      <c r="P1797" s="109">
        <v>1.1859219062883668E-2</v>
      </c>
      <c r="Q1797" s="91">
        <v>0.12474694547827994</v>
      </c>
      <c r="R1797" s="108">
        <v>8.5964101286549396E-3</v>
      </c>
      <c r="S1797" s="109">
        <v>1.0600478654907595E-2</v>
      </c>
      <c r="T1797" s="91">
        <v>3.9453440542355344E-3</v>
      </c>
      <c r="U1797" s="108">
        <v>4.2343200100704286E-3</v>
      </c>
      <c r="V1797" s="109">
        <v>4.4525234021079475E-3</v>
      </c>
      <c r="W1797" s="91">
        <v>7.9696988214912751E-3</v>
      </c>
      <c r="X1797" s="108">
        <v>2.5288225271531423E-4</v>
      </c>
      <c r="Y1797" s="109">
        <v>2.3089555426828763E-4</v>
      </c>
      <c r="Z1797" s="91">
        <v>1.1500276325887514E-3</v>
      </c>
      <c r="AA1797" s="108">
        <v>8.2690743056065604E-3</v>
      </c>
      <c r="AB1797" s="109">
        <v>7.6453938424800782E-3</v>
      </c>
      <c r="AC1797" s="91">
        <v>1.483536057686456E-3</v>
      </c>
      <c r="AD1797" s="108">
        <v>1.4560284051612358E-3</v>
      </c>
      <c r="AE1797" s="109">
        <v>1.2439085507032369E-3</v>
      </c>
      <c r="AF1797" s="91">
        <v>9.2002287296579353E-5</v>
      </c>
      <c r="AG1797" s="108">
        <v>2.2755548175647389E-3</v>
      </c>
      <c r="AH1797" s="109">
        <v>2.2022226255734305E-3</v>
      </c>
      <c r="AI1797" s="91">
        <v>2.5001596940001456E-2</v>
      </c>
      <c r="AJ1797" s="108">
        <v>0</v>
      </c>
      <c r="AK1797" s="109">
        <v>0</v>
      </c>
      <c r="AL1797" s="104">
        <v>1.9588915224112501E-2</v>
      </c>
    </row>
    <row r="1798" spans="1:38" ht="13" x14ac:dyDescent="0.3">
      <c r="A1798" s="71">
        <v>2019</v>
      </c>
      <c r="B1798" s="72">
        <v>33</v>
      </c>
      <c r="C1798" s="108">
        <v>3.6333165690573441</v>
      </c>
      <c r="D1798" s="109">
        <v>4.3295028318482585</v>
      </c>
      <c r="E1798" s="91">
        <v>0.55023515249745003</v>
      </c>
      <c r="F1798" s="108">
        <v>0.19702441287155487</v>
      </c>
      <c r="G1798" s="109">
        <v>0.18394519016407848</v>
      </c>
      <c r="H1798" s="91">
        <v>0.11574822646451206</v>
      </c>
      <c r="I1798" s="108">
        <v>0.18268360497365918</v>
      </c>
      <c r="J1798" s="109">
        <v>0.22558559210987519</v>
      </c>
      <c r="K1798" s="91">
        <v>0.92282426493165426</v>
      </c>
      <c r="L1798" s="108">
        <v>1.1568571818215481E-2</v>
      </c>
      <c r="M1798" s="109">
        <v>1.1673727208475527E-2</v>
      </c>
      <c r="N1798" s="91">
        <v>1.9418574148911877E-2</v>
      </c>
      <c r="O1798" s="108">
        <v>9.5327212253374632E-3</v>
      </c>
      <c r="P1798" s="109">
        <v>1.1859219062883668E-2</v>
      </c>
      <c r="Q1798" s="91">
        <v>0.12474694547827994</v>
      </c>
      <c r="R1798" s="108">
        <v>8.5964101286549396E-3</v>
      </c>
      <c r="S1798" s="109">
        <v>1.0600478654907595E-2</v>
      </c>
      <c r="T1798" s="91">
        <v>3.9453440542355344E-3</v>
      </c>
      <c r="U1798" s="108">
        <v>4.2343200100704286E-3</v>
      </c>
      <c r="V1798" s="109">
        <v>4.4525234021079475E-3</v>
      </c>
      <c r="W1798" s="91">
        <v>7.9696988214912751E-3</v>
      </c>
      <c r="X1798" s="108">
        <v>2.5288225271531423E-4</v>
      </c>
      <c r="Y1798" s="109">
        <v>2.3089555426828763E-4</v>
      </c>
      <c r="Z1798" s="91">
        <v>1.1500276325887514E-3</v>
      </c>
      <c r="AA1798" s="108">
        <v>8.2690743056065604E-3</v>
      </c>
      <c r="AB1798" s="109">
        <v>7.6453938424800782E-3</v>
      </c>
      <c r="AC1798" s="91">
        <v>1.483536057686456E-3</v>
      </c>
      <c r="AD1798" s="108">
        <v>1.4560284051612358E-3</v>
      </c>
      <c r="AE1798" s="109">
        <v>1.2439085507032369E-3</v>
      </c>
      <c r="AF1798" s="91">
        <v>9.2002287296579353E-5</v>
      </c>
      <c r="AG1798" s="108">
        <v>2.2755548175647389E-3</v>
      </c>
      <c r="AH1798" s="109">
        <v>2.2022226255734305E-3</v>
      </c>
      <c r="AI1798" s="91">
        <v>2.5001596940001456E-2</v>
      </c>
      <c r="AJ1798" s="108">
        <v>0</v>
      </c>
      <c r="AK1798" s="109">
        <v>0</v>
      </c>
      <c r="AL1798" s="104">
        <v>1.9588915224112501E-2</v>
      </c>
    </row>
    <row r="1799" spans="1:38" ht="13" x14ac:dyDescent="0.3">
      <c r="A1799" s="71">
        <v>2019</v>
      </c>
      <c r="B1799" s="72">
        <v>34</v>
      </c>
      <c r="C1799" s="108">
        <v>3.6333165690573441</v>
      </c>
      <c r="D1799" s="109">
        <v>4.3295028318482585</v>
      </c>
      <c r="E1799" s="91">
        <v>0.55023515249745003</v>
      </c>
      <c r="F1799" s="108">
        <v>0.19702441287155487</v>
      </c>
      <c r="G1799" s="109">
        <v>0.18394519016407848</v>
      </c>
      <c r="H1799" s="91">
        <v>0.11574822646451206</v>
      </c>
      <c r="I1799" s="108">
        <v>0.18268360497365918</v>
      </c>
      <c r="J1799" s="109">
        <v>0.22558559210987519</v>
      </c>
      <c r="K1799" s="91">
        <v>0.92282426493165426</v>
      </c>
      <c r="L1799" s="108">
        <v>1.1568571818215481E-2</v>
      </c>
      <c r="M1799" s="109">
        <v>1.1673727208475527E-2</v>
      </c>
      <c r="N1799" s="91">
        <v>1.9418574148911877E-2</v>
      </c>
      <c r="O1799" s="108">
        <v>9.5327212253374632E-3</v>
      </c>
      <c r="P1799" s="109">
        <v>1.1859219062883668E-2</v>
      </c>
      <c r="Q1799" s="91">
        <v>0.12474694547827994</v>
      </c>
      <c r="R1799" s="108">
        <v>8.5964101286549396E-3</v>
      </c>
      <c r="S1799" s="109">
        <v>1.0600478654907595E-2</v>
      </c>
      <c r="T1799" s="91">
        <v>3.9453440542355344E-3</v>
      </c>
      <c r="U1799" s="108">
        <v>4.2343200100704286E-3</v>
      </c>
      <c r="V1799" s="109">
        <v>4.4525234021079475E-3</v>
      </c>
      <c r="W1799" s="91">
        <v>7.9696988214912751E-3</v>
      </c>
      <c r="X1799" s="108">
        <v>2.5288225271531423E-4</v>
      </c>
      <c r="Y1799" s="109">
        <v>2.3089555426828763E-4</v>
      </c>
      <c r="Z1799" s="91">
        <v>1.1500276325887514E-3</v>
      </c>
      <c r="AA1799" s="108">
        <v>8.2690743056065604E-3</v>
      </c>
      <c r="AB1799" s="109">
        <v>7.6453938424800782E-3</v>
      </c>
      <c r="AC1799" s="91">
        <v>1.483536057686456E-3</v>
      </c>
      <c r="AD1799" s="108">
        <v>1.4560284051612358E-3</v>
      </c>
      <c r="AE1799" s="109">
        <v>1.2439085507032369E-3</v>
      </c>
      <c r="AF1799" s="91">
        <v>9.2002287296579353E-5</v>
      </c>
      <c r="AG1799" s="108">
        <v>2.2755548175647389E-3</v>
      </c>
      <c r="AH1799" s="109">
        <v>2.2022226255734305E-3</v>
      </c>
      <c r="AI1799" s="91">
        <v>2.5001596940001456E-2</v>
      </c>
      <c r="AJ1799" s="108">
        <v>0</v>
      </c>
      <c r="AK1799" s="109">
        <v>0</v>
      </c>
      <c r="AL1799" s="104">
        <v>1.9588915224112501E-2</v>
      </c>
    </row>
    <row r="1800" spans="1:38" ht="13" x14ac:dyDescent="0.3">
      <c r="A1800" s="71">
        <v>2019</v>
      </c>
      <c r="B1800" s="72">
        <v>35</v>
      </c>
      <c r="C1800" s="108">
        <v>3.6333165690573441</v>
      </c>
      <c r="D1800" s="109">
        <v>4.3295028318482585</v>
      </c>
      <c r="E1800" s="91">
        <v>0.55023515249745003</v>
      </c>
      <c r="F1800" s="108">
        <v>0.19702441287155487</v>
      </c>
      <c r="G1800" s="109">
        <v>0.18394519016407848</v>
      </c>
      <c r="H1800" s="91">
        <v>0.11574822646451206</v>
      </c>
      <c r="I1800" s="108">
        <v>0.18268360497365918</v>
      </c>
      <c r="J1800" s="109">
        <v>0.22558559210987519</v>
      </c>
      <c r="K1800" s="91">
        <v>0.92282426493165426</v>
      </c>
      <c r="L1800" s="108">
        <v>1.1568571818215481E-2</v>
      </c>
      <c r="M1800" s="109">
        <v>1.1673727208475527E-2</v>
      </c>
      <c r="N1800" s="91">
        <v>1.9418574148911877E-2</v>
      </c>
      <c r="O1800" s="108">
        <v>9.5327212253374632E-3</v>
      </c>
      <c r="P1800" s="109">
        <v>1.1859219062883668E-2</v>
      </c>
      <c r="Q1800" s="91">
        <v>0.12474694547827994</v>
      </c>
      <c r="R1800" s="108">
        <v>8.5964101286549396E-3</v>
      </c>
      <c r="S1800" s="109">
        <v>1.0600478654907595E-2</v>
      </c>
      <c r="T1800" s="91">
        <v>3.9453440542355344E-3</v>
      </c>
      <c r="U1800" s="108">
        <v>4.2343200100704286E-3</v>
      </c>
      <c r="V1800" s="109">
        <v>4.4525234021079475E-3</v>
      </c>
      <c r="W1800" s="91">
        <v>7.9696988214912751E-3</v>
      </c>
      <c r="X1800" s="108">
        <v>2.5288225271531423E-4</v>
      </c>
      <c r="Y1800" s="109">
        <v>2.3089555426828763E-4</v>
      </c>
      <c r="Z1800" s="91">
        <v>1.1500276325887514E-3</v>
      </c>
      <c r="AA1800" s="108">
        <v>8.2690743056065604E-3</v>
      </c>
      <c r="AB1800" s="109">
        <v>7.6453938424800782E-3</v>
      </c>
      <c r="AC1800" s="91">
        <v>1.483536057686456E-3</v>
      </c>
      <c r="AD1800" s="108">
        <v>1.4560284051612358E-3</v>
      </c>
      <c r="AE1800" s="109">
        <v>1.2439085507032369E-3</v>
      </c>
      <c r="AF1800" s="91">
        <v>9.2002287296579353E-5</v>
      </c>
      <c r="AG1800" s="108">
        <v>2.2755548175647389E-3</v>
      </c>
      <c r="AH1800" s="109">
        <v>2.2022226255734305E-3</v>
      </c>
      <c r="AI1800" s="91">
        <v>2.5001596940001456E-2</v>
      </c>
      <c r="AJ1800" s="108">
        <v>0</v>
      </c>
      <c r="AK1800" s="109">
        <v>0</v>
      </c>
      <c r="AL1800" s="104">
        <v>1.9588915224112501E-2</v>
      </c>
    </row>
    <row r="1801" spans="1:38" ht="13" x14ac:dyDescent="0.3">
      <c r="A1801" s="71">
        <v>2019</v>
      </c>
      <c r="B1801" s="72">
        <v>36</v>
      </c>
      <c r="C1801" s="108">
        <v>3.6333165690573441</v>
      </c>
      <c r="D1801" s="109">
        <v>4.3295028318482585</v>
      </c>
      <c r="E1801" s="91">
        <v>0.55023515249745003</v>
      </c>
      <c r="F1801" s="108">
        <v>0.19702441287155487</v>
      </c>
      <c r="G1801" s="109">
        <v>0.18394519016407848</v>
      </c>
      <c r="H1801" s="91">
        <v>0.11574822646451206</v>
      </c>
      <c r="I1801" s="108">
        <v>0.18268360497365918</v>
      </c>
      <c r="J1801" s="109">
        <v>0.22558559210987519</v>
      </c>
      <c r="K1801" s="91">
        <v>0.92282426493165426</v>
      </c>
      <c r="L1801" s="108">
        <v>1.1568571818215481E-2</v>
      </c>
      <c r="M1801" s="109">
        <v>1.1673727208475527E-2</v>
      </c>
      <c r="N1801" s="91">
        <v>1.9418574148911877E-2</v>
      </c>
      <c r="O1801" s="108">
        <v>9.5327212253374632E-3</v>
      </c>
      <c r="P1801" s="109">
        <v>1.1859219062883668E-2</v>
      </c>
      <c r="Q1801" s="91">
        <v>0.12474694547827994</v>
      </c>
      <c r="R1801" s="108">
        <v>8.5964101286549396E-3</v>
      </c>
      <c r="S1801" s="109">
        <v>1.0600478654907595E-2</v>
      </c>
      <c r="T1801" s="91">
        <v>3.9453440542355344E-3</v>
      </c>
      <c r="U1801" s="108">
        <v>4.2343200100704286E-3</v>
      </c>
      <c r="V1801" s="109">
        <v>4.4525234021079475E-3</v>
      </c>
      <c r="W1801" s="91">
        <v>7.9696988214912751E-3</v>
      </c>
      <c r="X1801" s="108">
        <v>2.5288225271531423E-4</v>
      </c>
      <c r="Y1801" s="109">
        <v>2.3089555426828763E-4</v>
      </c>
      <c r="Z1801" s="91">
        <v>1.1500276325887514E-3</v>
      </c>
      <c r="AA1801" s="108">
        <v>8.2690743056065604E-3</v>
      </c>
      <c r="AB1801" s="109">
        <v>7.6453938424800782E-3</v>
      </c>
      <c r="AC1801" s="91">
        <v>1.483536057686456E-3</v>
      </c>
      <c r="AD1801" s="108">
        <v>1.4560284051612358E-3</v>
      </c>
      <c r="AE1801" s="109">
        <v>1.2439085507032369E-3</v>
      </c>
      <c r="AF1801" s="91">
        <v>9.2002287296579353E-5</v>
      </c>
      <c r="AG1801" s="108">
        <v>2.2755548175647389E-3</v>
      </c>
      <c r="AH1801" s="109">
        <v>2.2022226255734305E-3</v>
      </c>
      <c r="AI1801" s="91">
        <v>2.5001596940001456E-2</v>
      </c>
      <c r="AJ1801" s="108">
        <v>0</v>
      </c>
      <c r="AK1801" s="109">
        <v>0</v>
      </c>
      <c r="AL1801" s="104">
        <v>1.9588915224112501E-2</v>
      </c>
    </row>
    <row r="1802" spans="1:38" ht="13" x14ac:dyDescent="0.3">
      <c r="A1802" s="71">
        <v>2019</v>
      </c>
      <c r="B1802" s="72">
        <v>37</v>
      </c>
      <c r="C1802" s="108">
        <v>3.6333165690573441</v>
      </c>
      <c r="D1802" s="109">
        <v>4.3295028318482585</v>
      </c>
      <c r="E1802" s="91">
        <v>0.55023515249745003</v>
      </c>
      <c r="F1802" s="108">
        <v>0.19702441287155487</v>
      </c>
      <c r="G1802" s="109">
        <v>0.18394519016407848</v>
      </c>
      <c r="H1802" s="91">
        <v>0.11574822646451206</v>
      </c>
      <c r="I1802" s="108">
        <v>0.18268360497365918</v>
      </c>
      <c r="J1802" s="109">
        <v>0.22558559210987519</v>
      </c>
      <c r="K1802" s="91">
        <v>0.92282426493165426</v>
      </c>
      <c r="L1802" s="108">
        <v>1.1568571818215481E-2</v>
      </c>
      <c r="M1802" s="109">
        <v>1.1673727208475527E-2</v>
      </c>
      <c r="N1802" s="91">
        <v>1.9418574148911877E-2</v>
      </c>
      <c r="O1802" s="108">
        <v>9.5327212253374632E-3</v>
      </c>
      <c r="P1802" s="109">
        <v>1.1859219062883668E-2</v>
      </c>
      <c r="Q1802" s="91">
        <v>0.12474694547827994</v>
      </c>
      <c r="R1802" s="108">
        <v>8.5964101286549396E-3</v>
      </c>
      <c r="S1802" s="109">
        <v>1.0600478654907595E-2</v>
      </c>
      <c r="T1802" s="91">
        <v>3.9453440542355344E-3</v>
      </c>
      <c r="U1802" s="108">
        <v>4.2343200100704286E-3</v>
      </c>
      <c r="V1802" s="109">
        <v>4.4525234021079475E-3</v>
      </c>
      <c r="W1802" s="91">
        <v>7.9696988214912751E-3</v>
      </c>
      <c r="X1802" s="108">
        <v>2.5288225271531423E-4</v>
      </c>
      <c r="Y1802" s="109">
        <v>2.3089555426828763E-4</v>
      </c>
      <c r="Z1802" s="91">
        <v>1.1500276325887514E-3</v>
      </c>
      <c r="AA1802" s="108">
        <v>8.2690743056065604E-3</v>
      </c>
      <c r="AB1802" s="109">
        <v>7.6453938424800782E-3</v>
      </c>
      <c r="AC1802" s="91">
        <v>1.483536057686456E-3</v>
      </c>
      <c r="AD1802" s="108">
        <v>1.4560284051612358E-3</v>
      </c>
      <c r="AE1802" s="109">
        <v>1.2439085507032369E-3</v>
      </c>
      <c r="AF1802" s="91">
        <v>9.2002287296579353E-5</v>
      </c>
      <c r="AG1802" s="108">
        <v>2.2755548175647389E-3</v>
      </c>
      <c r="AH1802" s="109">
        <v>2.2022226255734305E-3</v>
      </c>
      <c r="AI1802" s="91">
        <v>2.5001596940001456E-2</v>
      </c>
      <c r="AJ1802" s="108">
        <v>0</v>
      </c>
      <c r="AK1802" s="109">
        <v>0</v>
      </c>
      <c r="AL1802" s="104">
        <v>1.9588915224112501E-2</v>
      </c>
    </row>
    <row r="1803" spans="1:38" ht="13" x14ac:dyDescent="0.3">
      <c r="A1803" s="71">
        <v>2019</v>
      </c>
      <c r="B1803" s="72">
        <v>38</v>
      </c>
      <c r="C1803" s="108">
        <v>3.6333165690573441</v>
      </c>
      <c r="D1803" s="109">
        <v>4.3295028318482585</v>
      </c>
      <c r="E1803" s="91">
        <v>0.55023515249745003</v>
      </c>
      <c r="F1803" s="108">
        <v>0.19702441287155487</v>
      </c>
      <c r="G1803" s="109">
        <v>0.18394519016407848</v>
      </c>
      <c r="H1803" s="91">
        <v>0.11574822646451206</v>
      </c>
      <c r="I1803" s="108">
        <v>0.18268360497365918</v>
      </c>
      <c r="J1803" s="109">
        <v>0.22558559210987519</v>
      </c>
      <c r="K1803" s="91">
        <v>0.92282426493165426</v>
      </c>
      <c r="L1803" s="108">
        <v>1.1568571818215481E-2</v>
      </c>
      <c r="M1803" s="109">
        <v>1.1673727208475527E-2</v>
      </c>
      <c r="N1803" s="91">
        <v>1.9418574148911877E-2</v>
      </c>
      <c r="O1803" s="108">
        <v>9.5327212253374632E-3</v>
      </c>
      <c r="P1803" s="109">
        <v>1.1859219062883668E-2</v>
      </c>
      <c r="Q1803" s="91">
        <v>0.12474694547827994</v>
      </c>
      <c r="R1803" s="108">
        <v>8.5964101286549396E-3</v>
      </c>
      <c r="S1803" s="109">
        <v>1.0600478654907595E-2</v>
      </c>
      <c r="T1803" s="91">
        <v>3.9453440542355344E-3</v>
      </c>
      <c r="U1803" s="108">
        <v>4.2343200100704286E-3</v>
      </c>
      <c r="V1803" s="109">
        <v>4.4525234021079475E-3</v>
      </c>
      <c r="W1803" s="91">
        <v>7.9696988214912751E-3</v>
      </c>
      <c r="X1803" s="108">
        <v>2.5288225271531423E-4</v>
      </c>
      <c r="Y1803" s="109">
        <v>2.3089555426828763E-4</v>
      </c>
      <c r="Z1803" s="91">
        <v>1.1500276325887514E-3</v>
      </c>
      <c r="AA1803" s="108">
        <v>8.2690743056065604E-3</v>
      </c>
      <c r="AB1803" s="109">
        <v>7.6453938424800782E-3</v>
      </c>
      <c r="AC1803" s="91">
        <v>1.483536057686456E-3</v>
      </c>
      <c r="AD1803" s="108">
        <v>1.4560284051612358E-3</v>
      </c>
      <c r="AE1803" s="109">
        <v>1.2439085507032369E-3</v>
      </c>
      <c r="AF1803" s="91">
        <v>9.2002287296579353E-5</v>
      </c>
      <c r="AG1803" s="108">
        <v>2.2755548175647389E-3</v>
      </c>
      <c r="AH1803" s="109">
        <v>2.2022226255734305E-3</v>
      </c>
      <c r="AI1803" s="91">
        <v>2.5001596940001456E-2</v>
      </c>
      <c r="AJ1803" s="108">
        <v>0</v>
      </c>
      <c r="AK1803" s="109">
        <v>0</v>
      </c>
      <c r="AL1803" s="104">
        <v>1.9588915224112501E-2</v>
      </c>
    </row>
    <row r="1804" spans="1:38" ht="13.5" thickBot="1" x14ac:dyDescent="0.35">
      <c r="A1804" s="73">
        <v>2019</v>
      </c>
      <c r="B1804" s="74">
        <v>39</v>
      </c>
      <c r="C1804" s="110">
        <v>3.6333165690573441</v>
      </c>
      <c r="D1804" s="111">
        <v>4.3295028318482585</v>
      </c>
      <c r="E1804" s="98">
        <v>0.55023515249745003</v>
      </c>
      <c r="F1804" s="110">
        <v>0.19702441287155487</v>
      </c>
      <c r="G1804" s="111">
        <v>0.18394519016407848</v>
      </c>
      <c r="H1804" s="98">
        <v>0.11574822646451206</v>
      </c>
      <c r="I1804" s="110">
        <v>0.18268360497365918</v>
      </c>
      <c r="J1804" s="111">
        <v>0.22558559210987519</v>
      </c>
      <c r="K1804" s="98">
        <v>0.92282426493165426</v>
      </c>
      <c r="L1804" s="110">
        <v>1.1568571818215481E-2</v>
      </c>
      <c r="M1804" s="111">
        <v>1.1673727208475527E-2</v>
      </c>
      <c r="N1804" s="98">
        <v>1.9418574148911877E-2</v>
      </c>
      <c r="O1804" s="110">
        <v>9.5327212253374632E-3</v>
      </c>
      <c r="P1804" s="111">
        <v>1.1859219062883668E-2</v>
      </c>
      <c r="Q1804" s="98">
        <v>0.12474694547827994</v>
      </c>
      <c r="R1804" s="110">
        <v>8.5964101286549396E-3</v>
      </c>
      <c r="S1804" s="111">
        <v>1.0600478654907595E-2</v>
      </c>
      <c r="T1804" s="98">
        <v>3.9453440542355344E-3</v>
      </c>
      <c r="U1804" s="110">
        <v>4.2343200100704286E-3</v>
      </c>
      <c r="V1804" s="111">
        <v>4.4525234021079475E-3</v>
      </c>
      <c r="W1804" s="98">
        <v>7.9696988214912751E-3</v>
      </c>
      <c r="X1804" s="110">
        <v>2.5288225271531423E-4</v>
      </c>
      <c r="Y1804" s="111">
        <v>2.3089555426828763E-4</v>
      </c>
      <c r="Z1804" s="98">
        <v>1.1500276325887514E-3</v>
      </c>
      <c r="AA1804" s="110">
        <v>8.2690743056065604E-3</v>
      </c>
      <c r="AB1804" s="111">
        <v>7.6453938424800782E-3</v>
      </c>
      <c r="AC1804" s="98">
        <v>1.483536057686456E-3</v>
      </c>
      <c r="AD1804" s="110">
        <v>1.4560284051612358E-3</v>
      </c>
      <c r="AE1804" s="111">
        <v>1.2439085507032369E-3</v>
      </c>
      <c r="AF1804" s="98">
        <v>9.2002287296579353E-5</v>
      </c>
      <c r="AG1804" s="110">
        <v>2.2755548175647389E-3</v>
      </c>
      <c r="AH1804" s="111">
        <v>2.2022226255734305E-3</v>
      </c>
      <c r="AI1804" s="98">
        <v>2.5001596940001456E-2</v>
      </c>
      <c r="AJ1804" s="110">
        <v>0</v>
      </c>
      <c r="AK1804" s="111">
        <v>0</v>
      </c>
      <c r="AL1804" s="105">
        <v>1.9588915224112501E-2</v>
      </c>
    </row>
    <row r="1805" spans="1:38" ht="13" x14ac:dyDescent="0.3">
      <c r="A1805" s="69">
        <v>2020</v>
      </c>
      <c r="B1805" s="70">
        <v>0</v>
      </c>
      <c r="C1805" s="106">
        <v>0.32907020421950245</v>
      </c>
      <c r="D1805" s="107">
        <v>0.37106579996667388</v>
      </c>
      <c r="E1805" s="734">
        <v>0.20892206625750798</v>
      </c>
      <c r="F1805" s="106">
        <v>1.3103666662283584E-2</v>
      </c>
      <c r="G1805" s="107">
        <v>1.2883451074497614E-2</v>
      </c>
      <c r="H1805" s="734">
        <v>9.7156090902351978E-3</v>
      </c>
      <c r="I1805" s="106">
        <v>9.2412521457052796E-3</v>
      </c>
      <c r="J1805" s="107">
        <v>9.0142105831454745E-3</v>
      </c>
      <c r="K1805" s="734">
        <v>0.1220181049267655</v>
      </c>
      <c r="L1805" s="106">
        <v>5.412462431491099E-4</v>
      </c>
      <c r="M1805" s="107">
        <v>6.4892404678698536E-4</v>
      </c>
      <c r="N1805" s="734">
        <v>4.8116430146193676E-4</v>
      </c>
      <c r="O1805" s="106">
        <v>0</v>
      </c>
      <c r="P1805" s="107">
        <v>0</v>
      </c>
      <c r="Q1805" s="734">
        <v>8.8846490772128486E-3</v>
      </c>
      <c r="R1805" s="106">
        <v>4.45890813224751E-4</v>
      </c>
      <c r="S1805" s="107">
        <v>6.5030088346427735E-4</v>
      </c>
      <c r="T1805" s="734">
        <v>2.6130651681243087E-3</v>
      </c>
      <c r="U1805" s="106">
        <v>9.4577087355607911E-4</v>
      </c>
      <c r="V1805" s="107">
        <v>9.1109094965365067E-4</v>
      </c>
      <c r="W1805" s="734">
        <v>5.9648957678924664E-4</v>
      </c>
      <c r="X1805" s="106">
        <v>8.1649281441437948E-5</v>
      </c>
      <c r="Y1805" s="107">
        <v>7.8655315766110902E-5</v>
      </c>
      <c r="Z1805" s="734">
        <v>5.1495492333224794E-5</v>
      </c>
      <c r="AA1805" s="106">
        <v>0</v>
      </c>
      <c r="AB1805" s="107">
        <v>0</v>
      </c>
      <c r="AC1805" s="734">
        <v>0</v>
      </c>
      <c r="AD1805" s="106">
        <v>0</v>
      </c>
      <c r="AE1805" s="107">
        <v>0</v>
      </c>
      <c r="AF1805" s="734">
        <v>0</v>
      </c>
      <c r="AG1805" s="106">
        <v>6.0329754444660968E-4</v>
      </c>
      <c r="AH1805" s="107">
        <v>5.8117505964539156E-4</v>
      </c>
      <c r="AI1805" s="734">
        <v>3.8049458524160002E-4</v>
      </c>
      <c r="AJ1805" s="106">
        <v>5.883130604621452E-4</v>
      </c>
      <c r="AK1805" s="107">
        <v>7.0535460719481835E-4</v>
      </c>
      <c r="AL1805" s="735">
        <v>5.2300620165609581E-4</v>
      </c>
    </row>
    <row r="1806" spans="1:38" ht="13" x14ac:dyDescent="0.3">
      <c r="A1806" s="71">
        <v>2020</v>
      </c>
      <c r="B1806" s="72">
        <v>1</v>
      </c>
      <c r="C1806" s="108">
        <v>0.32919820825389035</v>
      </c>
      <c r="D1806" s="109">
        <v>0.37116022890359041</v>
      </c>
      <c r="E1806" s="732">
        <v>0.20906520009095633</v>
      </c>
      <c r="F1806" s="108">
        <v>1.3127265385844321E-2</v>
      </c>
      <c r="G1806" s="109">
        <v>1.2899588659699143E-2</v>
      </c>
      <c r="H1806" s="732">
        <v>9.7590728461175412E-3</v>
      </c>
      <c r="I1806" s="108">
        <v>9.2505644597211979E-3</v>
      </c>
      <c r="J1806" s="109">
        <v>9.0210135613797739E-3</v>
      </c>
      <c r="K1806" s="732">
        <v>0.12199662532651938</v>
      </c>
      <c r="L1806" s="108">
        <v>5.4190081108309966E-4</v>
      </c>
      <c r="M1806" s="109">
        <v>6.4956115142823507E-4</v>
      </c>
      <c r="N1806" s="732">
        <v>4.8190530173394087E-4</v>
      </c>
      <c r="O1806" s="108">
        <v>0</v>
      </c>
      <c r="P1806" s="109">
        <v>0</v>
      </c>
      <c r="Q1806" s="732">
        <v>8.925153239790878E-3</v>
      </c>
      <c r="R1806" s="108">
        <v>4.4607058406176528E-4</v>
      </c>
      <c r="S1806" s="109">
        <v>6.504846603098811E-4</v>
      </c>
      <c r="T1806" s="732">
        <v>2.6203441702501076E-3</v>
      </c>
      <c r="U1806" s="108">
        <v>9.4757003549884617E-4</v>
      </c>
      <c r="V1806" s="109">
        <v>9.1232026638981005E-4</v>
      </c>
      <c r="W1806" s="732">
        <v>5.9931607859792441E-4</v>
      </c>
      <c r="X1806" s="108">
        <v>8.1804638389118781E-5</v>
      </c>
      <c r="Y1806" s="109">
        <v>7.8761495634657123E-5</v>
      </c>
      <c r="Z1806" s="732">
        <v>5.1739504870937829E-5</v>
      </c>
      <c r="AA1806" s="108">
        <v>0</v>
      </c>
      <c r="AB1806" s="109">
        <v>0</v>
      </c>
      <c r="AC1806" s="732">
        <v>0</v>
      </c>
      <c r="AD1806" s="108">
        <v>0</v>
      </c>
      <c r="AE1806" s="109">
        <v>0</v>
      </c>
      <c r="AF1806" s="732">
        <v>0</v>
      </c>
      <c r="AG1806" s="108">
        <v>6.0444515063673063E-4</v>
      </c>
      <c r="AH1806" s="109">
        <v>5.8196023778376617E-4</v>
      </c>
      <c r="AI1806" s="732">
        <v>3.8229737461783456E-4</v>
      </c>
      <c r="AJ1806" s="108">
        <v>5.8902463663203263E-4</v>
      </c>
      <c r="AK1806" s="109">
        <v>7.0604698862363044E-4</v>
      </c>
      <c r="AL1806" s="736">
        <v>5.2381182823180215E-4</v>
      </c>
    </row>
    <row r="1807" spans="1:38" ht="13" x14ac:dyDescent="0.3">
      <c r="A1807" s="71">
        <v>2020</v>
      </c>
      <c r="B1807" s="72">
        <v>2</v>
      </c>
      <c r="C1807" s="108">
        <v>0.32915961273123717</v>
      </c>
      <c r="D1807" s="109">
        <v>0.37110635097282546</v>
      </c>
      <c r="E1807" s="732">
        <v>0.20916355035916531</v>
      </c>
      <c r="F1807" s="108">
        <v>1.3120086578002522E-2</v>
      </c>
      <c r="G1807" s="109">
        <v>1.2889252159660906E-2</v>
      </c>
      <c r="H1807" s="732">
        <v>9.7883298457905454E-3</v>
      </c>
      <c r="I1807" s="108">
        <v>9.2477334375247883E-3</v>
      </c>
      <c r="J1807" s="109">
        <v>9.0166967558913888E-3</v>
      </c>
      <c r="K1807" s="732">
        <v>0.12182889591781686</v>
      </c>
      <c r="L1807" s="108">
        <v>5.41701567293999E-4</v>
      </c>
      <c r="M1807" s="109">
        <v>6.4915542110410189E-4</v>
      </c>
      <c r="N1807" s="732">
        <v>4.8245518401484499E-4</v>
      </c>
      <c r="O1807" s="108">
        <v>0</v>
      </c>
      <c r="P1807" s="109">
        <v>0</v>
      </c>
      <c r="Q1807" s="732">
        <v>8.9488272696072197E-3</v>
      </c>
      <c r="R1807" s="108">
        <v>4.4601606449407814E-4</v>
      </c>
      <c r="S1807" s="109">
        <v>6.503622008241747E-4</v>
      </c>
      <c r="T1807" s="732">
        <v>2.6260013575026579E-3</v>
      </c>
      <c r="U1807" s="108">
        <v>9.4702204062768758E-4</v>
      </c>
      <c r="V1807" s="109">
        <v>9.1153261653407829E-4</v>
      </c>
      <c r="W1807" s="732">
        <v>6.0104374085974551E-4</v>
      </c>
      <c r="X1807" s="108">
        <v>8.1757325371899044E-5</v>
      </c>
      <c r="Y1807" s="109">
        <v>7.8693472272695167E-5</v>
      </c>
      <c r="Z1807" s="732">
        <v>5.1888667371579788E-5</v>
      </c>
      <c r="AA1807" s="108">
        <v>0</v>
      </c>
      <c r="AB1807" s="109">
        <v>0</v>
      </c>
      <c r="AC1807" s="732">
        <v>0</v>
      </c>
      <c r="AD1807" s="108">
        <v>0</v>
      </c>
      <c r="AE1807" s="109">
        <v>0</v>
      </c>
      <c r="AF1807" s="732">
        <v>0</v>
      </c>
      <c r="AG1807" s="108">
        <v>6.0409577281310726E-4</v>
      </c>
      <c r="AH1807" s="109">
        <v>5.8145720116643774E-4</v>
      </c>
      <c r="AI1807" s="732">
        <v>3.833995670223461E-4</v>
      </c>
      <c r="AJ1807" s="108">
        <v>5.8880808606874026E-4</v>
      </c>
      <c r="AK1807" s="109">
        <v>7.0560593257303127E-4</v>
      </c>
      <c r="AL1807" s="736">
        <v>5.2440949001970947E-4</v>
      </c>
    </row>
    <row r="1808" spans="1:38" ht="13" x14ac:dyDescent="0.3">
      <c r="A1808" s="71">
        <v>2020</v>
      </c>
      <c r="B1808" s="72">
        <v>3</v>
      </c>
      <c r="C1808" s="108">
        <v>0.32925216597588652</v>
      </c>
      <c r="D1808" s="109">
        <v>0.37120273491713912</v>
      </c>
      <c r="E1808" s="732">
        <v>0.20932364977544804</v>
      </c>
      <c r="F1808" s="108">
        <v>1.313703710364772E-2</v>
      </c>
      <c r="G1808" s="109">
        <v>1.29058189970482E-2</v>
      </c>
      <c r="H1808" s="732">
        <v>9.8265288436155708E-3</v>
      </c>
      <c r="I1808" s="108">
        <v>9.2544328102446335E-3</v>
      </c>
      <c r="J1808" s="109">
        <v>9.0236764627607668E-3</v>
      </c>
      <c r="K1808" s="732">
        <v>0.12169045179223925</v>
      </c>
      <c r="L1808" s="108">
        <v>5.4217246523883536E-4</v>
      </c>
      <c r="M1808" s="109">
        <v>6.4980886228443958E-4</v>
      </c>
      <c r="N1808" s="732">
        <v>4.8333043250607069E-4</v>
      </c>
      <c r="O1808" s="108">
        <v>0</v>
      </c>
      <c r="P1808" s="109">
        <v>0</v>
      </c>
      <c r="Q1808" s="732">
        <v>8.9793637722223926E-3</v>
      </c>
      <c r="R1808" s="108">
        <v>4.4614630077635583E-4</v>
      </c>
      <c r="S1808" s="109">
        <v>6.5055034567289543E-4</v>
      </c>
      <c r="T1808" s="732">
        <v>2.6330252832527839E-3</v>
      </c>
      <c r="U1808" s="108">
        <v>9.483146430713064E-4</v>
      </c>
      <c r="V1808" s="109">
        <v>9.1279457232092706E-4</v>
      </c>
      <c r="W1808" s="732">
        <v>6.0328043500757443E-4</v>
      </c>
      <c r="X1808" s="108">
        <v>8.1868924372285133E-5</v>
      </c>
      <c r="Y1808" s="109">
        <v>7.8802436781487005E-5</v>
      </c>
      <c r="Z1808" s="732">
        <v>5.208174143628586E-5</v>
      </c>
      <c r="AA1808" s="108">
        <v>0</v>
      </c>
      <c r="AB1808" s="109">
        <v>0</v>
      </c>
      <c r="AC1808" s="732">
        <v>0</v>
      </c>
      <c r="AD1808" s="108">
        <v>0</v>
      </c>
      <c r="AE1808" s="109">
        <v>0</v>
      </c>
      <c r="AF1808" s="732">
        <v>0</v>
      </c>
      <c r="AG1808" s="108">
        <v>6.0492085882385741E-4</v>
      </c>
      <c r="AH1808" s="109">
        <v>5.8226247530821689E-4</v>
      </c>
      <c r="AI1808" s="732">
        <v>3.8482648130778752E-4</v>
      </c>
      <c r="AJ1808" s="108">
        <v>5.8931981446771076E-4</v>
      </c>
      <c r="AK1808" s="109">
        <v>7.063160900431019E-4</v>
      </c>
      <c r="AL1808" s="736">
        <v>5.2536079020363733E-4</v>
      </c>
    </row>
    <row r="1809" spans="1:38" ht="13" x14ac:dyDescent="0.3">
      <c r="A1809" s="71">
        <v>2020</v>
      </c>
      <c r="B1809" s="72">
        <v>4</v>
      </c>
      <c r="C1809" s="108">
        <v>0.43479977088237676</v>
      </c>
      <c r="D1809" s="109">
        <v>0.47856563360727522</v>
      </c>
      <c r="E1809" s="732">
        <v>0.25100805337561199</v>
      </c>
      <c r="F1809" s="108">
        <v>1.418109858275951E-2</v>
      </c>
      <c r="G1809" s="109">
        <v>1.4701871925829153E-2</v>
      </c>
      <c r="H1809" s="732">
        <v>1.0179208740599074E-2</v>
      </c>
      <c r="I1809" s="108">
        <v>1.0813393387263337E-2</v>
      </c>
      <c r="J1809" s="109">
        <v>1.2731846427221418E-2</v>
      </c>
      <c r="K1809" s="732">
        <v>0.14010865282200069</v>
      </c>
      <c r="L1809" s="108">
        <v>6.5754005240013834E-4</v>
      </c>
      <c r="M1809" s="109">
        <v>9.7419913145822812E-4</v>
      </c>
      <c r="N1809" s="732">
        <v>7.5176568968797898E-4</v>
      </c>
      <c r="O1809" s="108">
        <v>0</v>
      </c>
      <c r="P1809" s="109">
        <v>0</v>
      </c>
      <c r="Q1809" s="732">
        <v>9.3559274595085215E-3</v>
      </c>
      <c r="R1809" s="108">
        <v>4.46373064179039E-4</v>
      </c>
      <c r="S1809" s="109">
        <v>6.5090876830215948E-4</v>
      </c>
      <c r="T1809" s="732">
        <v>2.6259037312856203E-3</v>
      </c>
      <c r="U1809" s="108">
        <v>1.0281409138606238E-3</v>
      </c>
      <c r="V1809" s="109">
        <v>1.0501115728337369E-3</v>
      </c>
      <c r="W1809" s="732">
        <v>6.3080101058513016E-4</v>
      </c>
      <c r="X1809" s="108">
        <v>8.8760373172234308E-5</v>
      </c>
      <c r="Y1809" s="109">
        <v>9.0657106804285193E-5</v>
      </c>
      <c r="Z1809" s="732">
        <v>5.4457661720746886E-5</v>
      </c>
      <c r="AA1809" s="108">
        <v>0</v>
      </c>
      <c r="AB1809" s="109">
        <v>0</v>
      </c>
      <c r="AC1809" s="732">
        <v>0</v>
      </c>
      <c r="AD1809" s="108">
        <v>0</v>
      </c>
      <c r="AE1809" s="109">
        <v>0</v>
      </c>
      <c r="AF1809" s="732">
        <v>0</v>
      </c>
      <c r="AG1809" s="108">
        <v>6.558411031988466E-4</v>
      </c>
      <c r="AH1809" s="109">
        <v>6.6985528565516599E-4</v>
      </c>
      <c r="AI1809" s="732">
        <v>4.0238160858855102E-4</v>
      </c>
      <c r="AJ1809" s="108">
        <v>7.1471931945433999E-4</v>
      </c>
      <c r="AK1809" s="109">
        <v>1.0589156324706888E-3</v>
      </c>
      <c r="AL1809" s="736">
        <v>8.1713957391123541E-4</v>
      </c>
    </row>
    <row r="1810" spans="1:38" ht="13" x14ac:dyDescent="0.3">
      <c r="A1810" s="71">
        <v>2020</v>
      </c>
      <c r="B1810" s="72">
        <v>5</v>
      </c>
      <c r="C1810" s="108">
        <v>0.43496203568343089</v>
      </c>
      <c r="D1810" s="109">
        <v>0.47878486788787461</v>
      </c>
      <c r="E1810" s="732">
        <v>0.25085810173769957</v>
      </c>
      <c r="F1810" s="108">
        <v>1.4207171293958702E-2</v>
      </c>
      <c r="G1810" s="109">
        <v>1.4736696503248011E-2</v>
      </c>
      <c r="H1810" s="732">
        <v>1.0137082650980228E-2</v>
      </c>
      <c r="I1810" s="108">
        <v>1.0824679024307936E-2</v>
      </c>
      <c r="J1810" s="109">
        <v>1.2750127844965703E-2</v>
      </c>
      <c r="K1810" s="732">
        <v>0.14038771988353985</v>
      </c>
      <c r="L1810" s="108">
        <v>6.5836945967710672E-4</v>
      </c>
      <c r="M1810" s="109">
        <v>9.7607640453096427E-4</v>
      </c>
      <c r="N1810" s="732">
        <v>7.503942468938909E-4</v>
      </c>
      <c r="O1810" s="108">
        <v>0</v>
      </c>
      <c r="P1810" s="109">
        <v>0</v>
      </c>
      <c r="Q1810" s="732">
        <v>9.3210307807086341E-3</v>
      </c>
      <c r="R1810" s="108">
        <v>4.465612479087255E-4</v>
      </c>
      <c r="S1810" s="109">
        <v>6.5127369661898446E-4</v>
      </c>
      <c r="T1810" s="732">
        <v>2.6177080173986488E-3</v>
      </c>
      <c r="U1810" s="108">
        <v>1.030129756901754E-3</v>
      </c>
      <c r="V1810" s="109">
        <v>1.0527668245872885E-3</v>
      </c>
      <c r="W1810" s="732">
        <v>6.2823814664634344E-4</v>
      </c>
      <c r="X1810" s="108">
        <v>8.8932116548843678E-5</v>
      </c>
      <c r="Y1810" s="109">
        <v>9.0886376436678307E-5</v>
      </c>
      <c r="Z1810" s="732">
        <v>5.4236385889890978E-5</v>
      </c>
      <c r="AA1810" s="108">
        <v>0</v>
      </c>
      <c r="AB1810" s="109">
        <v>0</v>
      </c>
      <c r="AC1810" s="732">
        <v>0</v>
      </c>
      <c r="AD1810" s="108">
        <v>0</v>
      </c>
      <c r="AE1810" s="109">
        <v>0</v>
      </c>
      <c r="AF1810" s="732">
        <v>0</v>
      </c>
      <c r="AG1810" s="108">
        <v>6.571087576046961E-4</v>
      </c>
      <c r="AH1810" s="109">
        <v>6.7154920838577122E-4</v>
      </c>
      <c r="AI1810" s="732">
        <v>4.007466373131216E-4</v>
      </c>
      <c r="AJ1810" s="108">
        <v>7.1562126201634303E-4</v>
      </c>
      <c r="AK1810" s="109">
        <v>1.0609560519198678E-3</v>
      </c>
      <c r="AL1810" s="736">
        <v>8.1564868419722978E-4</v>
      </c>
    </row>
    <row r="1811" spans="1:38" ht="13" x14ac:dyDescent="0.3">
      <c r="A1811" s="71">
        <v>2020</v>
      </c>
      <c r="B1811" s="72">
        <v>6</v>
      </c>
      <c r="C1811" s="108">
        <v>0.52521500355418993</v>
      </c>
      <c r="D1811" s="109">
        <v>0.56892321739543583</v>
      </c>
      <c r="E1811" s="732">
        <v>0.25060316525465787</v>
      </c>
      <c r="F1811" s="108">
        <v>1.4944090477147414E-2</v>
      </c>
      <c r="G1811" s="109">
        <v>1.6209788629442862E-2</v>
      </c>
      <c r="H1811" s="732">
        <v>1.0072212091595209E-2</v>
      </c>
      <c r="I1811" s="108">
        <v>1.1692747148376476E-2</v>
      </c>
      <c r="J1811" s="109">
        <v>1.5616639631532812E-2</v>
      </c>
      <c r="K1811" s="732">
        <v>0.1615299869280791</v>
      </c>
      <c r="L1811" s="108">
        <v>7.4716835960041497E-4</v>
      </c>
      <c r="M1811" s="109">
        <v>1.0572886516078506E-3</v>
      </c>
      <c r="N1811" s="732">
        <v>7.4836811176198206E-4</v>
      </c>
      <c r="O1811" s="108">
        <v>0</v>
      </c>
      <c r="P1811" s="109">
        <v>0</v>
      </c>
      <c r="Q1811" s="732">
        <v>9.2633852837455746E-3</v>
      </c>
      <c r="R1811" s="108">
        <v>4.4642187135029082E-4</v>
      </c>
      <c r="S1811" s="109">
        <v>6.5118818446985045E-4</v>
      </c>
      <c r="T1811" s="732">
        <v>2.6063820470936588E-3</v>
      </c>
      <c r="U1811" s="108">
        <v>1.0864698782799213E-3</v>
      </c>
      <c r="V1811" s="109">
        <v>1.1653861023610793E-3</v>
      </c>
      <c r="W1811" s="732">
        <v>6.2411214887992468E-4</v>
      </c>
      <c r="X1811" s="108">
        <v>9.3796027163058648E-5</v>
      </c>
      <c r="Y1811" s="109">
        <v>1.0060889606830998E-4</v>
      </c>
      <c r="Z1811" s="732">
        <v>5.3880179548553589E-5</v>
      </c>
      <c r="AA1811" s="108">
        <v>0</v>
      </c>
      <c r="AB1811" s="109">
        <v>0</v>
      </c>
      <c r="AC1811" s="732">
        <v>0</v>
      </c>
      <c r="AD1811" s="108">
        <v>0</v>
      </c>
      <c r="AE1811" s="109">
        <v>0</v>
      </c>
      <c r="AF1811" s="732">
        <v>0</v>
      </c>
      <c r="AG1811" s="108">
        <v>6.9304832875014823E-4</v>
      </c>
      <c r="AH1811" s="109">
        <v>7.433880923555544E-4</v>
      </c>
      <c r="AI1811" s="732">
        <v>3.9811467854668307E-4</v>
      </c>
      <c r="AJ1811" s="108">
        <v>8.1214223643881467E-4</v>
      </c>
      <c r="AK1811" s="109">
        <v>1.1492304105916679E-3</v>
      </c>
      <c r="AL1811" s="736">
        <v>8.1344564768187036E-4</v>
      </c>
    </row>
    <row r="1812" spans="1:38" ht="13" x14ac:dyDescent="0.3">
      <c r="A1812" s="71">
        <v>2020</v>
      </c>
      <c r="B1812" s="72">
        <v>7</v>
      </c>
      <c r="C1812" s="108">
        <v>0.52498389941557333</v>
      </c>
      <c r="D1812" s="109">
        <v>0.56881916661341347</v>
      </c>
      <c r="E1812" s="732">
        <v>0.25035864371143107</v>
      </c>
      <c r="F1812" s="108">
        <v>1.4910274918978169E-2</v>
      </c>
      <c r="G1812" s="109">
        <v>1.6192063595325209E-2</v>
      </c>
      <c r="H1812" s="732">
        <v>1.0013657009704418E-2</v>
      </c>
      <c r="I1812" s="108">
        <v>1.1677606006813834E-2</v>
      </c>
      <c r="J1812" s="109">
        <v>1.5606338415372133E-2</v>
      </c>
      <c r="K1812" s="732">
        <v>0.16163268473095316</v>
      </c>
      <c r="L1812" s="108">
        <v>7.4599123222779905E-4</v>
      </c>
      <c r="M1812" s="109">
        <v>1.0563249808564364E-3</v>
      </c>
      <c r="N1812" s="732">
        <v>7.4643371897659236E-4</v>
      </c>
      <c r="O1812" s="108">
        <v>0</v>
      </c>
      <c r="P1812" s="109">
        <v>0</v>
      </c>
      <c r="Q1812" s="732">
        <v>9.21199965978323E-3</v>
      </c>
      <c r="R1812" s="108">
        <v>4.4618644550758612E-4</v>
      </c>
      <c r="S1812" s="109">
        <v>6.5101092114910647E-4</v>
      </c>
      <c r="T1812" s="732">
        <v>2.5962261250070144E-3</v>
      </c>
      <c r="U1812" s="108">
        <v>1.0838915392141835E-3</v>
      </c>
      <c r="V1812" s="109">
        <v>1.1640344633048506E-3</v>
      </c>
      <c r="W1812" s="732">
        <v>6.2041776533163135E-4</v>
      </c>
      <c r="X1812" s="108">
        <v>9.3573441480537383E-5</v>
      </c>
      <c r="Y1812" s="109">
        <v>1.0049220278080322E-4</v>
      </c>
      <c r="Z1812" s="732">
        <v>5.356124725924289E-5</v>
      </c>
      <c r="AA1812" s="108">
        <v>0</v>
      </c>
      <c r="AB1812" s="109">
        <v>0</v>
      </c>
      <c r="AC1812" s="732">
        <v>0</v>
      </c>
      <c r="AD1812" s="108">
        <v>0</v>
      </c>
      <c r="AE1812" s="109">
        <v>0</v>
      </c>
      <c r="AF1812" s="732">
        <v>0</v>
      </c>
      <c r="AG1812" s="108">
        <v>6.9140309403614643E-4</v>
      </c>
      <c r="AH1812" s="109">
        <v>7.4252557333909588E-4</v>
      </c>
      <c r="AI1812" s="732">
        <v>3.9575813676262636E-4</v>
      </c>
      <c r="AJ1812" s="108">
        <v>8.1086239393296489E-4</v>
      </c>
      <c r="AK1812" s="109">
        <v>1.1481828759709056E-3</v>
      </c>
      <c r="AL1812" s="736">
        <v>8.1134378766772246E-4</v>
      </c>
    </row>
    <row r="1813" spans="1:38" ht="13" x14ac:dyDescent="0.3">
      <c r="A1813" s="71">
        <v>2020</v>
      </c>
      <c r="B1813" s="72">
        <v>8</v>
      </c>
      <c r="C1813" s="108">
        <v>0.60614085715635524</v>
      </c>
      <c r="D1813" s="109">
        <v>0.64392004894119503</v>
      </c>
      <c r="E1813" s="732">
        <v>0.2498946807796828</v>
      </c>
      <c r="F1813" s="108">
        <v>1.5281546170384606E-2</v>
      </c>
      <c r="G1813" s="109">
        <v>1.6630280342870316E-2</v>
      </c>
      <c r="H1813" s="732">
        <v>9.9236405646127481E-3</v>
      </c>
      <c r="I1813" s="108">
        <v>1.2434376951194039E-2</v>
      </c>
      <c r="J1813" s="109">
        <v>1.7182363189497882E-2</v>
      </c>
      <c r="K1813" s="732">
        <v>0.16156979122890042</v>
      </c>
      <c r="L1813" s="108">
        <v>8.4753138895624449E-4</v>
      </c>
      <c r="M1813" s="109">
        <v>1.1459852456038666E-3</v>
      </c>
      <c r="N1813" s="732">
        <v>7.4411013533766661E-4</v>
      </c>
      <c r="O1813" s="108">
        <v>0</v>
      </c>
      <c r="P1813" s="109">
        <v>0</v>
      </c>
      <c r="Q1813" s="732">
        <v>9.1264649710749574E-3</v>
      </c>
      <c r="R1813" s="108">
        <v>4.4585843911003765E-4</v>
      </c>
      <c r="S1813" s="109">
        <v>6.5077239967122177E-4</v>
      </c>
      <c r="T1813" s="732">
        <v>2.581440221961251E-3</v>
      </c>
      <c r="U1813" s="108">
        <v>1.1122964043813867E-3</v>
      </c>
      <c r="V1813" s="109">
        <v>1.1975566315354934E-3</v>
      </c>
      <c r="W1813" s="732">
        <v>6.1444128001912428E-4</v>
      </c>
      <c r="X1813" s="108">
        <v>9.6025468559001308E-5</v>
      </c>
      <c r="Y1813" s="109">
        <v>1.0338622124691921E-4</v>
      </c>
      <c r="Z1813" s="732">
        <v>5.304528320474714E-5</v>
      </c>
      <c r="AA1813" s="108">
        <v>0</v>
      </c>
      <c r="AB1813" s="109">
        <v>0</v>
      </c>
      <c r="AC1813" s="732">
        <v>0</v>
      </c>
      <c r="AD1813" s="108">
        <v>0</v>
      </c>
      <c r="AE1813" s="109">
        <v>0</v>
      </c>
      <c r="AF1813" s="732">
        <v>0</v>
      </c>
      <c r="AG1813" s="108">
        <v>7.0952170788976326E-4</v>
      </c>
      <c r="AH1813" s="109">
        <v>7.6390903204084915E-4</v>
      </c>
      <c r="AI1813" s="732">
        <v>3.9194585431995841E-4</v>
      </c>
      <c r="AJ1813" s="108">
        <v>9.2123282499993416E-4</v>
      </c>
      <c r="AK1813" s="109">
        <v>1.2456397048352793E-3</v>
      </c>
      <c r="AL1813" s="736">
        <v>8.0881795367906462E-4</v>
      </c>
    </row>
    <row r="1814" spans="1:38" ht="13" x14ac:dyDescent="0.3">
      <c r="A1814" s="71">
        <v>2020</v>
      </c>
      <c r="B1814" s="72">
        <v>9</v>
      </c>
      <c r="C1814" s="108">
        <v>0.60586785902900253</v>
      </c>
      <c r="D1814" s="109">
        <v>0.64387330579224988</v>
      </c>
      <c r="E1814" s="732">
        <v>0.24964460994273102</v>
      </c>
      <c r="F1814" s="108">
        <v>1.5243825285094114E-2</v>
      </c>
      <c r="G1814" s="109">
        <v>1.6622003993697575E-2</v>
      </c>
      <c r="H1814" s="732">
        <v>9.8601656274797771E-3</v>
      </c>
      <c r="I1814" s="108">
        <v>1.2416877644413042E-2</v>
      </c>
      <c r="J1814" s="109">
        <v>1.7177267223860662E-2</v>
      </c>
      <c r="K1814" s="732">
        <v>0.16168755777723115</v>
      </c>
      <c r="L1814" s="108">
        <v>8.4606016288479348E-4</v>
      </c>
      <c r="M1814" s="109">
        <v>1.1455052655340624E-3</v>
      </c>
      <c r="N1814" s="732">
        <v>7.4213639979395674E-4</v>
      </c>
      <c r="O1814" s="108">
        <v>0</v>
      </c>
      <c r="P1814" s="109">
        <v>0</v>
      </c>
      <c r="Q1814" s="732">
        <v>9.0699063519551551E-3</v>
      </c>
      <c r="R1814" s="108">
        <v>4.4560041946787958E-4</v>
      </c>
      <c r="S1814" s="109">
        <v>6.506893569802793E-4</v>
      </c>
      <c r="T1814" s="732">
        <v>2.5704177548209698E-3</v>
      </c>
      <c r="U1814" s="108">
        <v>1.1094180725051246E-3</v>
      </c>
      <c r="V1814" s="109">
        <v>1.1969249489493438E-3</v>
      </c>
      <c r="W1814" s="732">
        <v>6.1039717503183781E-4</v>
      </c>
      <c r="X1814" s="108">
        <v>9.5777170488924141E-5</v>
      </c>
      <c r="Y1814" s="109">
        <v>1.0333166731625442E-4</v>
      </c>
      <c r="Z1814" s="732">
        <v>5.2696143654223247E-5</v>
      </c>
      <c r="AA1814" s="108">
        <v>0</v>
      </c>
      <c r="AB1814" s="109">
        <v>0</v>
      </c>
      <c r="AC1814" s="732">
        <v>0</v>
      </c>
      <c r="AD1814" s="108">
        <v>0</v>
      </c>
      <c r="AE1814" s="109">
        <v>0</v>
      </c>
      <c r="AF1814" s="732">
        <v>0</v>
      </c>
      <c r="AG1814" s="108">
        <v>7.0768657294548501E-4</v>
      </c>
      <c r="AH1814" s="109">
        <v>7.6350674038018756E-4</v>
      </c>
      <c r="AI1814" s="732">
        <v>3.8936609459804856E-4</v>
      </c>
      <c r="AJ1814" s="108">
        <v>9.1963360590894834E-4</v>
      </c>
      <c r="AK1814" s="109">
        <v>1.2451183017800687E-3</v>
      </c>
      <c r="AL1814" s="736">
        <v>8.0667227976423503E-4</v>
      </c>
    </row>
    <row r="1815" spans="1:38" ht="13" x14ac:dyDescent="0.3">
      <c r="A1815" s="71">
        <v>2020</v>
      </c>
      <c r="B1815" s="72">
        <v>10</v>
      </c>
      <c r="C1815" s="108">
        <v>0.85264260184530583</v>
      </c>
      <c r="D1815" s="109">
        <v>0.87773333844443824</v>
      </c>
      <c r="E1815" s="732">
        <v>0.24935400266441224</v>
      </c>
      <c r="F1815" s="108">
        <v>1.6741888814966091E-2</v>
      </c>
      <c r="G1815" s="109">
        <v>1.7837463656743054E-2</v>
      </c>
      <c r="H1815" s="732">
        <v>9.7781247193477663E-3</v>
      </c>
      <c r="I1815" s="108">
        <v>1.4308805491446759E-2</v>
      </c>
      <c r="J1815" s="109">
        <v>2.0314279036250649E-2</v>
      </c>
      <c r="K1815" s="732">
        <v>0.16173744586811151</v>
      </c>
      <c r="L1815" s="108">
        <v>1.0517497111066192E-3</v>
      </c>
      <c r="M1815" s="109">
        <v>1.3132370315121634E-3</v>
      </c>
      <c r="N1815" s="732">
        <v>7.3994093857445429E-4</v>
      </c>
      <c r="O1815" s="108">
        <v>0</v>
      </c>
      <c r="P1815" s="109">
        <v>0</v>
      </c>
      <c r="Q1815" s="732">
        <v>8.9928173261827199E-3</v>
      </c>
      <c r="R1815" s="108">
        <v>4.4526846648822426E-4</v>
      </c>
      <c r="S1815" s="109">
        <v>6.5054084610946853E-4</v>
      </c>
      <c r="T1815" s="732">
        <v>2.5567014991779587E-3</v>
      </c>
      <c r="U1815" s="108">
        <v>1.2239535208553765E-3</v>
      </c>
      <c r="V1815" s="109">
        <v>1.2898484290885376E-3</v>
      </c>
      <c r="W1815" s="732">
        <v>6.049859245860433E-4</v>
      </c>
      <c r="X1815" s="108">
        <v>1.0566504199379586E-4</v>
      </c>
      <c r="Y1815" s="109">
        <v>1.1135381229143777E-4</v>
      </c>
      <c r="Z1815" s="732">
        <v>5.2229002767672008E-5</v>
      </c>
      <c r="AA1815" s="108">
        <v>0</v>
      </c>
      <c r="AB1815" s="109">
        <v>0</v>
      </c>
      <c r="AC1815" s="732">
        <v>0</v>
      </c>
      <c r="AD1815" s="108">
        <v>0</v>
      </c>
      <c r="AE1815" s="109">
        <v>0</v>
      </c>
      <c r="AF1815" s="732">
        <v>0</v>
      </c>
      <c r="AG1815" s="108">
        <v>7.8074740282639619E-4</v>
      </c>
      <c r="AH1815" s="109">
        <v>8.2278076127099986E-4</v>
      </c>
      <c r="AI1815" s="732">
        <v>3.859143794080492E-4</v>
      </c>
      <c r="AJ1815" s="108">
        <v>1.1432101972636884E-3</v>
      </c>
      <c r="AK1815" s="109">
        <v>1.4274359183545189E-3</v>
      </c>
      <c r="AL1815" s="736">
        <v>8.042861420779954E-4</v>
      </c>
    </row>
    <row r="1816" spans="1:38" ht="13" x14ac:dyDescent="0.3">
      <c r="A1816" s="71">
        <v>2020</v>
      </c>
      <c r="B1816" s="72">
        <v>11</v>
      </c>
      <c r="C1816" s="108">
        <v>0.85231993770139991</v>
      </c>
      <c r="D1816" s="109">
        <v>0.87777958675386059</v>
      </c>
      <c r="E1816" s="732">
        <v>0.24908978332879683</v>
      </c>
      <c r="F1816" s="108">
        <v>1.6703411067672071E-2</v>
      </c>
      <c r="G1816" s="109">
        <v>1.7842382266487277E-2</v>
      </c>
      <c r="H1816" s="732">
        <v>9.7179425277520264E-3</v>
      </c>
      <c r="I1816" s="108">
        <v>1.428997430007559E-2</v>
      </c>
      <c r="J1816" s="109">
        <v>2.0317667437622047E-2</v>
      </c>
      <c r="K1816" s="732">
        <v>0.16197466622698617</v>
      </c>
      <c r="L1816" s="108">
        <v>1.0499836035508972E-3</v>
      </c>
      <c r="M1816" s="109">
        <v>1.3135543708795827E-3</v>
      </c>
      <c r="N1816" s="732">
        <v>7.3771691956263439E-4</v>
      </c>
      <c r="O1816" s="108">
        <v>0</v>
      </c>
      <c r="P1816" s="109">
        <v>0</v>
      </c>
      <c r="Q1816" s="732">
        <v>8.9434508291625636E-3</v>
      </c>
      <c r="R1816" s="108">
        <v>4.4501950495551859E-4</v>
      </c>
      <c r="S1816" s="109">
        <v>6.5058430359464633E-4</v>
      </c>
      <c r="T1816" s="732">
        <v>2.5456407321936326E-3</v>
      </c>
      <c r="U1816" s="108">
        <v>1.2210182780214107E-3</v>
      </c>
      <c r="V1816" s="109">
        <v>1.2902239337504136E-3</v>
      </c>
      <c r="W1816" s="732">
        <v>6.0134946253476173E-4</v>
      </c>
      <c r="X1816" s="108">
        <v>1.0541159815693484E-4</v>
      </c>
      <c r="Y1816" s="109">
        <v>1.1138625322507544E-4</v>
      </c>
      <c r="Z1816" s="732">
        <v>5.1915056397364108E-5</v>
      </c>
      <c r="AA1816" s="108">
        <v>0</v>
      </c>
      <c r="AB1816" s="109">
        <v>0</v>
      </c>
      <c r="AC1816" s="732">
        <v>0</v>
      </c>
      <c r="AD1816" s="108">
        <v>0</v>
      </c>
      <c r="AE1816" s="109">
        <v>0</v>
      </c>
      <c r="AF1816" s="732">
        <v>0</v>
      </c>
      <c r="AG1816" s="108">
        <v>7.7887502420019637E-4</v>
      </c>
      <c r="AH1816" s="109">
        <v>8.2302078100346605E-4</v>
      </c>
      <c r="AI1816" s="732">
        <v>3.8359456466839355E-4</v>
      </c>
      <c r="AJ1816" s="108">
        <v>1.1412901373739693E-3</v>
      </c>
      <c r="AK1816" s="109">
        <v>1.4277811951614737E-3</v>
      </c>
      <c r="AL1816" s="736">
        <v>8.0186873828630011E-4</v>
      </c>
    </row>
    <row r="1817" spans="1:38" ht="13" x14ac:dyDescent="0.3">
      <c r="A1817" s="71">
        <v>2020</v>
      </c>
      <c r="B1817" s="72">
        <v>12</v>
      </c>
      <c r="C1817" s="108">
        <v>0.85194843599201142</v>
      </c>
      <c r="D1817" s="109">
        <v>0.87777368253840382</v>
      </c>
      <c r="E1817" s="732">
        <v>0.24869947075520105</v>
      </c>
      <c r="F1817" s="108">
        <v>1.6659191052587809E-2</v>
      </c>
      <c r="G1817" s="109">
        <v>1.7840252091582163E-2</v>
      </c>
      <c r="H1817" s="732">
        <v>9.6147745141894579E-3</v>
      </c>
      <c r="I1817" s="108">
        <v>1.4268319615883202E-2</v>
      </c>
      <c r="J1817" s="109">
        <v>2.0316291812716269E-2</v>
      </c>
      <c r="K1817" s="732">
        <v>0.16217132696094705</v>
      </c>
      <c r="L1817" s="108">
        <v>1.0479532574533042E-3</v>
      </c>
      <c r="M1817" s="109">
        <v>1.3134205354141872E-3</v>
      </c>
      <c r="N1817" s="732">
        <v>7.3462488971668511E-4</v>
      </c>
      <c r="O1817" s="108">
        <v>0</v>
      </c>
      <c r="P1817" s="109">
        <v>0</v>
      </c>
      <c r="Q1817" s="732">
        <v>8.8506865420161403E-3</v>
      </c>
      <c r="R1817" s="108">
        <v>4.4473300516705298E-4</v>
      </c>
      <c r="S1817" s="109">
        <v>6.5056242232470758E-4</v>
      </c>
      <c r="T1817" s="732">
        <v>2.5277215835023507E-3</v>
      </c>
      <c r="U1817" s="108">
        <v>1.2176445839847296E-3</v>
      </c>
      <c r="V1817" s="109">
        <v>1.290061691758353E-3</v>
      </c>
      <c r="W1817" s="732">
        <v>5.9473797581193302E-4</v>
      </c>
      <c r="X1817" s="108">
        <v>1.0512048877230588E-4</v>
      </c>
      <c r="Y1817" s="109">
        <v>1.1137221902174797E-4</v>
      </c>
      <c r="Z1817" s="732">
        <v>5.1344276001209736E-5</v>
      </c>
      <c r="AA1817" s="108">
        <v>0</v>
      </c>
      <c r="AB1817" s="109">
        <v>0</v>
      </c>
      <c r="AC1817" s="732">
        <v>0</v>
      </c>
      <c r="AD1817" s="108">
        <v>0</v>
      </c>
      <c r="AE1817" s="109">
        <v>0</v>
      </c>
      <c r="AF1817" s="732">
        <v>0</v>
      </c>
      <c r="AG1817" s="108">
        <v>7.7672320728276528E-4</v>
      </c>
      <c r="AH1817" s="109">
        <v>8.2291741894596402E-4</v>
      </c>
      <c r="AI1817" s="732">
        <v>3.7937716842575129E-4</v>
      </c>
      <c r="AJ1817" s="108">
        <v>1.1390834576818041E-3</v>
      </c>
      <c r="AK1817" s="109">
        <v>1.4276354038751651E-3</v>
      </c>
      <c r="AL1817" s="736">
        <v>7.9850801192512307E-4</v>
      </c>
    </row>
    <row r="1818" spans="1:38" ht="13" x14ac:dyDescent="0.3">
      <c r="A1818" s="71">
        <v>2020</v>
      </c>
      <c r="B1818" s="72">
        <v>13</v>
      </c>
      <c r="C1818" s="108">
        <v>0.84966302429951224</v>
      </c>
      <c r="D1818" s="109">
        <v>0.8758307946364251</v>
      </c>
      <c r="E1818" s="732">
        <v>0.24787282334362723</v>
      </c>
      <c r="F1818" s="108">
        <v>1.6616055531785332E-2</v>
      </c>
      <c r="G1818" s="109">
        <v>1.7840462093017605E-2</v>
      </c>
      <c r="H1818" s="732">
        <v>9.48962496070355E-3</v>
      </c>
      <c r="I1818" s="108">
        <v>1.4240138841354864E-2</v>
      </c>
      <c r="J1818" s="109">
        <v>2.0307102750078077E-2</v>
      </c>
      <c r="K1818" s="732">
        <v>0.16232735952037217</v>
      </c>
      <c r="L1818" s="108">
        <v>1.0460865578867226E-3</v>
      </c>
      <c r="M1818" s="109">
        <v>1.313617925773503E-3</v>
      </c>
      <c r="N1818" s="732">
        <v>7.3060299946364738E-4</v>
      </c>
      <c r="O1818" s="108">
        <v>0</v>
      </c>
      <c r="P1818" s="109">
        <v>0</v>
      </c>
      <c r="Q1818" s="732">
        <v>8.741792007401137E-3</v>
      </c>
      <c r="R1818" s="108">
        <v>4.4446985792599914E-4</v>
      </c>
      <c r="S1818" s="109">
        <v>6.5058895249592947E-4</v>
      </c>
      <c r="T1818" s="732">
        <v>2.5057181996717783E-3</v>
      </c>
      <c r="U1818" s="108">
        <v>1.2143799121533331E-3</v>
      </c>
      <c r="V1818" s="109">
        <v>1.2901111008557559E-3</v>
      </c>
      <c r="W1818" s="732">
        <v>5.868952322371292E-4</v>
      </c>
      <c r="X1818" s="108">
        <v>1.0483851400926484E-4</v>
      </c>
      <c r="Y1818" s="109">
        <v>1.1137643785119886E-4</v>
      </c>
      <c r="Z1818" s="732">
        <v>5.066721131018778E-5</v>
      </c>
      <c r="AA1818" s="108">
        <v>0</v>
      </c>
      <c r="AB1818" s="109">
        <v>0</v>
      </c>
      <c r="AC1818" s="732">
        <v>0</v>
      </c>
      <c r="AD1818" s="108">
        <v>0</v>
      </c>
      <c r="AE1818" s="109">
        <v>0</v>
      </c>
      <c r="AF1818" s="732">
        <v>0</v>
      </c>
      <c r="AG1818" s="108">
        <v>7.7464012987660388E-4</v>
      </c>
      <c r="AH1818" s="109">
        <v>8.2294831951255595E-4</v>
      </c>
      <c r="AI1818" s="732">
        <v>3.7437444792970349E-4</v>
      </c>
      <c r="AJ1818" s="108">
        <v>1.1370539332589175E-3</v>
      </c>
      <c r="AK1818" s="109">
        <v>1.4278501024410837E-3</v>
      </c>
      <c r="AL1818" s="736">
        <v>7.9413611471462829E-4</v>
      </c>
    </row>
    <row r="1819" spans="1:38" ht="13" x14ac:dyDescent="0.3">
      <c r="A1819" s="71">
        <v>2020</v>
      </c>
      <c r="B1819" s="72">
        <v>14</v>
      </c>
      <c r="C1819" s="108">
        <v>0.84934975966455073</v>
      </c>
      <c r="D1819" s="109">
        <v>0.87585305235079836</v>
      </c>
      <c r="E1819" s="732">
        <v>0.24728202176143807</v>
      </c>
      <c r="F1819" s="108">
        <v>1.657873728556343E-2</v>
      </c>
      <c r="G1819" s="109">
        <v>1.7842539506837941E-2</v>
      </c>
      <c r="H1819" s="732">
        <v>9.3471958511830797E-3</v>
      </c>
      <c r="I1819" s="108">
        <v>1.4221863506778952E-2</v>
      </c>
      <c r="J1819" s="109">
        <v>2.0308547696491767E-2</v>
      </c>
      <c r="K1819" s="732">
        <v>0.16271103912209803</v>
      </c>
      <c r="L1819" s="108">
        <v>1.044373555428364E-3</v>
      </c>
      <c r="M1819" s="109">
        <v>1.3137516935148074E-3</v>
      </c>
      <c r="N1819" s="732">
        <v>7.2588027248395059E-4</v>
      </c>
      <c r="O1819" s="108">
        <v>0</v>
      </c>
      <c r="P1819" s="109">
        <v>0</v>
      </c>
      <c r="Q1819" s="732">
        <v>8.6186727725521568E-3</v>
      </c>
      <c r="R1819" s="108">
        <v>4.4422854156678666E-4</v>
      </c>
      <c r="S1819" s="109">
        <v>6.5060664864271167E-4</v>
      </c>
      <c r="T1819" s="732">
        <v>2.4803826524950529E-3</v>
      </c>
      <c r="U1819" s="108">
        <v>1.2115330738674053E-3</v>
      </c>
      <c r="V1819" s="109">
        <v>1.2902677529685884E-3</v>
      </c>
      <c r="W1819" s="732">
        <v>5.7799589354274249E-4</v>
      </c>
      <c r="X1819" s="108">
        <v>1.0459274222596781E-4</v>
      </c>
      <c r="Y1819" s="109">
        <v>1.1139000865955494E-4</v>
      </c>
      <c r="Z1819" s="732">
        <v>4.9898929851939135E-5</v>
      </c>
      <c r="AA1819" s="108">
        <v>0</v>
      </c>
      <c r="AB1819" s="109">
        <v>0</v>
      </c>
      <c r="AC1819" s="732">
        <v>0</v>
      </c>
      <c r="AD1819" s="108">
        <v>0</v>
      </c>
      <c r="AE1819" s="109">
        <v>0</v>
      </c>
      <c r="AF1819" s="732">
        <v>0</v>
      </c>
      <c r="AG1819" s="108">
        <v>7.7282417623638082E-4</v>
      </c>
      <c r="AH1819" s="109">
        <v>8.2304836867723766E-4</v>
      </c>
      <c r="AI1819" s="732">
        <v>3.6869775848659804E-4</v>
      </c>
      <c r="AJ1819" s="108">
        <v>1.1351919155268746E-3</v>
      </c>
      <c r="AK1819" s="109">
        <v>1.4279952296416818E-3</v>
      </c>
      <c r="AL1819" s="736">
        <v>7.890028696991119E-4</v>
      </c>
    </row>
    <row r="1820" spans="1:38" ht="13" x14ac:dyDescent="0.3">
      <c r="A1820" s="71">
        <v>2020</v>
      </c>
      <c r="B1820" s="72">
        <v>15</v>
      </c>
      <c r="C1820" s="108">
        <v>1.1101971806986253</v>
      </c>
      <c r="D1820" s="109">
        <v>1.1076882422331857</v>
      </c>
      <c r="E1820" s="732">
        <v>0.12563727489653234</v>
      </c>
      <c r="F1820" s="108">
        <v>3.5915306877532478E-2</v>
      </c>
      <c r="G1820" s="109">
        <v>3.7788491078126055E-2</v>
      </c>
      <c r="H1820" s="732">
        <v>1.0508025187473702E-2</v>
      </c>
      <c r="I1820" s="108">
        <v>1.6124761744910409E-2</v>
      </c>
      <c r="J1820" s="109">
        <v>2.3093462401332258E-2</v>
      </c>
      <c r="K1820" s="732">
        <v>0.10249046490538349</v>
      </c>
      <c r="L1820" s="108">
        <v>1.6686142732390372E-3</v>
      </c>
      <c r="M1820" s="109">
        <v>1.9085798042915167E-3</v>
      </c>
      <c r="N1820" s="732">
        <v>3.548325114125253E-4</v>
      </c>
      <c r="O1820" s="108">
        <v>0</v>
      </c>
      <c r="P1820" s="109">
        <v>0</v>
      </c>
      <c r="Q1820" s="732">
        <v>6.6739564166316502E-3</v>
      </c>
      <c r="R1820" s="108">
        <v>4.4422854156678666E-4</v>
      </c>
      <c r="S1820" s="109">
        <v>6.5060664864271167E-4</v>
      </c>
      <c r="T1820" s="732">
        <v>2.4803826524950529E-3</v>
      </c>
      <c r="U1820" s="108">
        <v>1.4976679112897844E-3</v>
      </c>
      <c r="V1820" s="109">
        <v>1.5757818141756488E-3</v>
      </c>
      <c r="W1820" s="732">
        <v>4.3818467267820106E-4</v>
      </c>
      <c r="X1820" s="108">
        <v>1.2929510210007671E-4</v>
      </c>
      <c r="Y1820" s="109">
        <v>1.3603858881303444E-4</v>
      </c>
      <c r="Z1820" s="732">
        <v>3.782890043894858E-5</v>
      </c>
      <c r="AA1820" s="108">
        <v>0</v>
      </c>
      <c r="AB1820" s="109">
        <v>0</v>
      </c>
      <c r="AC1820" s="732">
        <v>0</v>
      </c>
      <c r="AD1820" s="108">
        <v>0</v>
      </c>
      <c r="AE1820" s="109">
        <v>0</v>
      </c>
      <c r="AF1820" s="732">
        <v>0</v>
      </c>
      <c r="AG1820" s="108">
        <v>9.5534707881702458E-4</v>
      </c>
      <c r="AH1820" s="109">
        <v>1.0051741133931644E-3</v>
      </c>
      <c r="AI1820" s="732">
        <v>2.7951334250857831E-4</v>
      </c>
      <c r="AJ1820" s="108">
        <v>1.8137171539405214E-3</v>
      </c>
      <c r="AK1820" s="109">
        <v>2.0745496628582155E-3</v>
      </c>
      <c r="AL1820" s="736">
        <v>3.8568870532309504E-4</v>
      </c>
    </row>
    <row r="1821" spans="1:38" ht="13" x14ac:dyDescent="0.3">
      <c r="A1821" s="71">
        <v>2020</v>
      </c>
      <c r="B1821" s="72">
        <v>16</v>
      </c>
      <c r="C1821" s="108">
        <v>1.1095683217162071</v>
      </c>
      <c r="D1821" s="109">
        <v>1.1075173140385406</v>
      </c>
      <c r="E1821" s="732">
        <v>0.12522435676113156</v>
      </c>
      <c r="F1821" s="108">
        <v>3.5789871112057947E-2</v>
      </c>
      <c r="G1821" s="109">
        <v>3.7751581746201683E-2</v>
      </c>
      <c r="H1821" s="732">
        <v>9.9729996780198275E-3</v>
      </c>
      <c r="I1821" s="108">
        <v>1.6091411354776569E-2</v>
      </c>
      <c r="J1821" s="109">
        <v>2.3079884897909037E-2</v>
      </c>
      <c r="K1821" s="732">
        <v>0.10135581256834529</v>
      </c>
      <c r="L1821" s="108">
        <v>1.6642665072536687E-3</v>
      </c>
      <c r="M1821" s="109">
        <v>1.9069752094656614E-3</v>
      </c>
      <c r="N1821" s="732">
        <v>3.5329874257336938E-4</v>
      </c>
      <c r="O1821" s="108">
        <v>0</v>
      </c>
      <c r="P1821" s="109">
        <v>0</v>
      </c>
      <c r="Q1821" s="732">
        <v>6.3341429690212505E-3</v>
      </c>
      <c r="R1821" s="108">
        <v>4.4422854156678666E-4</v>
      </c>
      <c r="S1821" s="109">
        <v>6.5060664864271167E-4</v>
      </c>
      <c r="T1821" s="732">
        <v>2.4803826524950529E-3</v>
      </c>
      <c r="U1821" s="108">
        <v>1.4924366508943412E-3</v>
      </c>
      <c r="V1821" s="109">
        <v>1.5742415671945605E-3</v>
      </c>
      <c r="W1821" s="732">
        <v>4.1587419827529646E-4</v>
      </c>
      <c r="X1821" s="108">
        <v>1.2884350276134516E-4</v>
      </c>
      <c r="Y1821" s="109">
        <v>1.3590567041877545E-4</v>
      </c>
      <c r="Z1821" s="732">
        <v>3.5902816074233251E-5</v>
      </c>
      <c r="AA1821" s="108">
        <v>0</v>
      </c>
      <c r="AB1821" s="109">
        <v>0</v>
      </c>
      <c r="AC1821" s="732">
        <v>0</v>
      </c>
      <c r="AD1821" s="108">
        <v>0</v>
      </c>
      <c r="AE1821" s="109">
        <v>0</v>
      </c>
      <c r="AF1821" s="732">
        <v>0</v>
      </c>
      <c r="AG1821" s="108">
        <v>9.5200952952795401E-4</v>
      </c>
      <c r="AH1821" s="109">
        <v>1.0041917826897832E-3</v>
      </c>
      <c r="AI1821" s="732">
        <v>2.6528184149671852E-4</v>
      </c>
      <c r="AJ1821" s="108">
        <v>1.8089902278505287E-3</v>
      </c>
      <c r="AK1821" s="109">
        <v>2.0728057492649899E-3</v>
      </c>
      <c r="AL1821" s="736">
        <v>3.8402162036144935E-4</v>
      </c>
    </row>
    <row r="1822" spans="1:38" ht="13" x14ac:dyDescent="0.3">
      <c r="A1822" s="71">
        <v>2020</v>
      </c>
      <c r="B1822" s="72">
        <v>17</v>
      </c>
      <c r="C1822" s="108">
        <v>1.1089001221418533</v>
      </c>
      <c r="D1822" s="109">
        <v>1.1072497730900546</v>
      </c>
      <c r="E1822" s="732">
        <v>0.12523174522562416</v>
      </c>
      <c r="F1822" s="108">
        <v>3.5656399592607614E-2</v>
      </c>
      <c r="G1822" s="109">
        <v>3.7693187311907697E-2</v>
      </c>
      <c r="H1822" s="732">
        <v>1.0008604601940894E-2</v>
      </c>
      <c r="I1822" s="108">
        <v>1.6055941131671789E-2</v>
      </c>
      <c r="J1822" s="109">
        <v>2.3058414820634934E-2</v>
      </c>
      <c r="K1822" s="732">
        <v>0.10136011700678763</v>
      </c>
      <c r="L1822" s="108">
        <v>1.6596381411553324E-3</v>
      </c>
      <c r="M1822" s="109">
        <v>1.9044385947513088E-3</v>
      </c>
      <c r="N1822" s="732">
        <v>3.5329803145602126E-4</v>
      </c>
      <c r="O1822" s="108">
        <v>0</v>
      </c>
      <c r="P1822" s="109">
        <v>0</v>
      </c>
      <c r="Q1822" s="732">
        <v>6.3567484347802471E-3</v>
      </c>
      <c r="R1822" s="108">
        <v>4.4422854156678666E-4</v>
      </c>
      <c r="S1822" s="109">
        <v>6.5060664864271167E-4</v>
      </c>
      <c r="T1822" s="732">
        <v>2.4803826524950529E-3</v>
      </c>
      <c r="U1822" s="108">
        <v>1.486871285132081E-3</v>
      </c>
      <c r="V1822" s="109">
        <v>1.5718054582007674E-3</v>
      </c>
      <c r="W1822" s="732">
        <v>4.1735894554393107E-4</v>
      </c>
      <c r="X1822" s="108">
        <v>1.2836300902249834E-4</v>
      </c>
      <c r="Y1822" s="109">
        <v>1.3569548278552371E-4</v>
      </c>
      <c r="Z1822" s="732">
        <v>3.6030980852114786E-5</v>
      </c>
      <c r="AA1822" s="108">
        <v>0</v>
      </c>
      <c r="AB1822" s="109">
        <v>0</v>
      </c>
      <c r="AC1822" s="732">
        <v>0</v>
      </c>
      <c r="AD1822" s="108">
        <v>0</v>
      </c>
      <c r="AE1822" s="109">
        <v>0</v>
      </c>
      <c r="AF1822" s="732">
        <v>0</v>
      </c>
      <c r="AG1822" s="108">
        <v>9.4846020168625129E-4</v>
      </c>
      <c r="AH1822" s="109">
        <v>1.0026386183250859E-3</v>
      </c>
      <c r="AI1822" s="732">
        <v>2.6622902287667331E-4</v>
      </c>
      <c r="AJ1822" s="108">
        <v>1.8039601304994436E-3</v>
      </c>
      <c r="AK1822" s="109">
        <v>2.070047579493963E-3</v>
      </c>
      <c r="AL1822" s="736">
        <v>3.8402077286349103E-4</v>
      </c>
    </row>
    <row r="1823" spans="1:38" ht="13" x14ac:dyDescent="0.3">
      <c r="A1823" s="71">
        <v>2020</v>
      </c>
      <c r="B1823" s="72">
        <v>18</v>
      </c>
      <c r="C1823" s="108">
        <v>1.1070337501126366</v>
      </c>
      <c r="D1823" s="109">
        <v>1.105746935714381</v>
      </c>
      <c r="E1823" s="732">
        <v>0.1250899175521345</v>
      </c>
      <c r="F1823" s="108">
        <v>3.5532733835371678E-2</v>
      </c>
      <c r="G1823" s="109">
        <v>3.7632677100751827E-2</v>
      </c>
      <c r="H1823" s="732">
        <v>1.0004084434611142E-2</v>
      </c>
      <c r="I1823" s="108">
        <v>1.6019377268418625E-2</v>
      </c>
      <c r="J1823" s="109">
        <v>2.3031119655510923E-2</v>
      </c>
      <c r="K1823" s="732">
        <v>0.10122239434460001</v>
      </c>
      <c r="L1823" s="108">
        <v>1.6554219260575982E-3</v>
      </c>
      <c r="M1823" s="109">
        <v>1.9019088054567865E-3</v>
      </c>
      <c r="N1823" s="732">
        <v>3.5318939574288292E-4</v>
      </c>
      <c r="O1823" s="108">
        <v>0</v>
      </c>
      <c r="P1823" s="109">
        <v>0</v>
      </c>
      <c r="Q1823" s="732">
        <v>6.3538717255663272E-3</v>
      </c>
      <c r="R1823" s="108">
        <v>4.4422854156678666E-4</v>
      </c>
      <c r="S1823" s="109">
        <v>6.5060664864271167E-4</v>
      </c>
      <c r="T1823" s="732">
        <v>2.4803826524950529E-3</v>
      </c>
      <c r="U1823" s="108">
        <v>1.4817141045009475E-3</v>
      </c>
      <c r="V1823" s="109">
        <v>1.5692829446429294E-3</v>
      </c>
      <c r="W1823" s="732">
        <v>4.1717070308082551E-4</v>
      </c>
      <c r="X1823" s="108">
        <v>1.2791776927843394E-4</v>
      </c>
      <c r="Y1823" s="109">
        <v>1.3547778443212028E-4</v>
      </c>
      <c r="Z1823" s="732">
        <v>3.6014676943462966E-5</v>
      </c>
      <c r="AA1823" s="108">
        <v>0</v>
      </c>
      <c r="AB1823" s="109">
        <v>0</v>
      </c>
      <c r="AC1823" s="732">
        <v>0</v>
      </c>
      <c r="AD1823" s="108">
        <v>0</v>
      </c>
      <c r="AE1823" s="109">
        <v>0</v>
      </c>
      <c r="AF1823" s="732">
        <v>0</v>
      </c>
      <c r="AG1823" s="108">
        <v>9.4517025940442422E-4</v>
      </c>
      <c r="AH1823" s="109">
        <v>1.0010288215484932E-3</v>
      </c>
      <c r="AI1823" s="732">
        <v>2.6610857315391629E-4</v>
      </c>
      <c r="AJ1823" s="108">
        <v>1.7993781783151104E-3</v>
      </c>
      <c r="AK1823" s="109">
        <v>2.0672987395244139E-3</v>
      </c>
      <c r="AL1823" s="736">
        <v>3.8390278897223383E-4</v>
      </c>
    </row>
    <row r="1824" spans="1:38" ht="13" x14ac:dyDescent="0.3">
      <c r="A1824" s="71">
        <v>2020</v>
      </c>
      <c r="B1824" s="72">
        <v>19</v>
      </c>
      <c r="C1824" s="108">
        <v>1.1063706839538898</v>
      </c>
      <c r="D1824" s="109">
        <v>1.1054330003629842</v>
      </c>
      <c r="E1824" s="732">
        <v>0.1250247597713427</v>
      </c>
      <c r="F1824" s="108">
        <v>3.5400618877207579E-2</v>
      </c>
      <c r="G1824" s="109">
        <v>3.7564862566209258E-2</v>
      </c>
      <c r="H1824" s="732">
        <v>9.9458455902608073E-3</v>
      </c>
      <c r="I1824" s="108">
        <v>1.59842602185012E-2</v>
      </c>
      <c r="J1824" s="109">
        <v>2.300616724932077E-2</v>
      </c>
      <c r="K1824" s="732">
        <v>0.10102490280804219</v>
      </c>
      <c r="L1824" s="108">
        <v>1.6508409122978586E-3</v>
      </c>
      <c r="M1824" s="109">
        <v>1.8989621890000683E-3</v>
      </c>
      <c r="N1824" s="732">
        <v>3.5291784317452218E-4</v>
      </c>
      <c r="O1824" s="108">
        <v>0</v>
      </c>
      <c r="P1824" s="109">
        <v>0</v>
      </c>
      <c r="Q1824" s="732">
        <v>6.3168731669883803E-3</v>
      </c>
      <c r="R1824" s="108">
        <v>4.4422854156678666E-4</v>
      </c>
      <c r="S1824" s="109">
        <v>6.5060664864271167E-4</v>
      </c>
      <c r="T1824" s="732">
        <v>2.4803826524950529E-3</v>
      </c>
      <c r="U1824" s="108">
        <v>1.4762066118267486E-3</v>
      </c>
      <c r="V1824" s="109">
        <v>1.5664550106260318E-3</v>
      </c>
      <c r="W1824" s="732">
        <v>4.1474176069936574E-4</v>
      </c>
      <c r="X1824" s="108">
        <v>1.2744218747277357E-4</v>
      </c>
      <c r="Y1824" s="109">
        <v>1.3523358176373309E-4</v>
      </c>
      <c r="Z1824" s="732">
        <v>3.5805032468483882E-5</v>
      </c>
      <c r="AA1824" s="108">
        <v>0</v>
      </c>
      <c r="AB1824" s="109">
        <v>0</v>
      </c>
      <c r="AC1824" s="732">
        <v>0</v>
      </c>
      <c r="AD1824" s="108">
        <v>0</v>
      </c>
      <c r="AE1824" s="109">
        <v>0</v>
      </c>
      <c r="AF1824" s="732">
        <v>0</v>
      </c>
      <c r="AG1824" s="108">
        <v>9.4165684938049804E-4</v>
      </c>
      <c r="AH1824" s="109">
        <v>9.9922461097804046E-4</v>
      </c>
      <c r="AI1824" s="732">
        <v>2.6455948621424171E-4</v>
      </c>
      <c r="AJ1824" s="108">
        <v>1.7943982674322419E-3</v>
      </c>
      <c r="AK1824" s="109">
        <v>2.0640969653922575E-3</v>
      </c>
      <c r="AL1824" s="736">
        <v>3.8360757058033965E-4</v>
      </c>
    </row>
    <row r="1825" spans="1:38" ht="13" x14ac:dyDescent="0.3">
      <c r="A1825" s="71">
        <v>2020</v>
      </c>
      <c r="B1825" s="72">
        <v>20</v>
      </c>
      <c r="C1825" s="108">
        <v>1.2417701252488984</v>
      </c>
      <c r="D1825" s="109">
        <v>1.2172556296313954</v>
      </c>
      <c r="E1825" s="732">
        <v>0.12494754261623581</v>
      </c>
      <c r="F1825" s="108">
        <v>3.5421956488681322E-2</v>
      </c>
      <c r="G1825" s="109">
        <v>3.6572243927593964E-2</v>
      </c>
      <c r="H1825" s="732">
        <v>9.8680069146059486E-3</v>
      </c>
      <c r="I1825" s="108">
        <v>1.6009408890880587E-2</v>
      </c>
      <c r="J1825" s="109">
        <v>2.0869927146927224E-2</v>
      </c>
      <c r="K1825" s="732">
        <v>0.10079341069211052</v>
      </c>
      <c r="L1825" s="108">
        <v>2.2300605202707166E-3</v>
      </c>
      <c r="M1825" s="109">
        <v>2.2819625475289447E-3</v>
      </c>
      <c r="N1825" s="732">
        <v>3.5260428463363455E-4</v>
      </c>
      <c r="O1825" s="108">
        <v>0</v>
      </c>
      <c r="P1825" s="109">
        <v>0</v>
      </c>
      <c r="Q1825" s="732">
        <v>6.2674252110167389E-3</v>
      </c>
      <c r="R1825" s="108">
        <v>4.4422854156678666E-4</v>
      </c>
      <c r="S1825" s="109">
        <v>6.5060664864271167E-4</v>
      </c>
      <c r="T1825" s="732">
        <v>2.4803826524950529E-3</v>
      </c>
      <c r="U1825" s="108">
        <v>1.477095392165654E-3</v>
      </c>
      <c r="V1825" s="109">
        <v>1.5250626006412969E-3</v>
      </c>
      <c r="W1825" s="732">
        <v>4.114958599456685E-4</v>
      </c>
      <c r="X1825" s="108">
        <v>1.2751901052228051E-4</v>
      </c>
      <c r="Y1825" s="109">
        <v>1.3165997812152343E-4</v>
      </c>
      <c r="Z1825" s="732">
        <v>3.5524821852904336E-5</v>
      </c>
      <c r="AA1825" s="108">
        <v>0</v>
      </c>
      <c r="AB1825" s="109">
        <v>0</v>
      </c>
      <c r="AC1825" s="732">
        <v>0</v>
      </c>
      <c r="AD1825" s="108">
        <v>0</v>
      </c>
      <c r="AE1825" s="109">
        <v>0</v>
      </c>
      <c r="AF1825" s="732">
        <v>0</v>
      </c>
      <c r="AG1825" s="108">
        <v>9.4222463399343086E-4</v>
      </c>
      <c r="AH1825" s="109">
        <v>9.72822055944694E-4</v>
      </c>
      <c r="AI1825" s="732">
        <v>2.624890151968508E-4</v>
      </c>
      <c r="AJ1825" s="108">
        <v>2.4239870441864976E-3</v>
      </c>
      <c r="AK1825" s="109">
        <v>2.4804030837875654E-3</v>
      </c>
      <c r="AL1825" s="736">
        <v>3.8326671521821847E-4</v>
      </c>
    </row>
    <row r="1826" spans="1:38" ht="13" x14ac:dyDescent="0.3">
      <c r="A1826" s="71">
        <v>2020</v>
      </c>
      <c r="B1826" s="72">
        <v>21</v>
      </c>
      <c r="C1826" s="108">
        <v>1.2413049176417605</v>
      </c>
      <c r="D1826" s="109">
        <v>1.2168764302022002</v>
      </c>
      <c r="E1826" s="732">
        <v>0.12479893543404004</v>
      </c>
      <c r="F1826" s="108">
        <v>3.5328801899255011E-2</v>
      </c>
      <c r="G1826" s="109">
        <v>3.6492120583540046E-2</v>
      </c>
      <c r="H1826" s="732">
        <v>9.7029678787472519E-3</v>
      </c>
      <c r="I1826" s="108">
        <v>1.5984913513146858E-2</v>
      </c>
      <c r="J1826" s="109">
        <v>2.0842937605379874E-2</v>
      </c>
      <c r="K1826" s="732">
        <v>0.10036242947186373</v>
      </c>
      <c r="L1826" s="108">
        <v>2.2256627124753771E-3</v>
      </c>
      <c r="M1826" s="109">
        <v>2.2776717878842333E-3</v>
      </c>
      <c r="N1826" s="732">
        <v>3.5201894023217055E-4</v>
      </c>
      <c r="O1826" s="108">
        <v>0</v>
      </c>
      <c r="P1826" s="109">
        <v>0</v>
      </c>
      <c r="Q1826" s="732">
        <v>6.1625965104350902E-3</v>
      </c>
      <c r="R1826" s="108">
        <v>4.4422854156678666E-4</v>
      </c>
      <c r="S1826" s="109">
        <v>6.5060664864271167E-4</v>
      </c>
      <c r="T1826" s="732">
        <v>2.4803826524950529E-3</v>
      </c>
      <c r="U1826" s="108">
        <v>1.4732106891029361E-3</v>
      </c>
      <c r="V1826" s="109">
        <v>1.5217209219436901E-3</v>
      </c>
      <c r="W1826" s="732">
        <v>4.0461400351158048E-4</v>
      </c>
      <c r="X1826" s="108">
        <v>1.2718367684436669E-4</v>
      </c>
      <c r="Y1826" s="109">
        <v>1.3137172169073004E-4</v>
      </c>
      <c r="Z1826" s="732">
        <v>3.4930710081726118E-5</v>
      </c>
      <c r="AA1826" s="108">
        <v>0</v>
      </c>
      <c r="AB1826" s="109">
        <v>0</v>
      </c>
      <c r="AC1826" s="732">
        <v>0</v>
      </c>
      <c r="AD1826" s="108">
        <v>0</v>
      </c>
      <c r="AE1826" s="109">
        <v>0</v>
      </c>
      <c r="AF1826" s="732">
        <v>0</v>
      </c>
      <c r="AG1826" s="108">
        <v>9.3974606315219602E-4</v>
      </c>
      <c r="AH1826" s="109">
        <v>9.7069052518778244E-4</v>
      </c>
      <c r="AI1826" s="732">
        <v>2.580990429802291E-4</v>
      </c>
      <c r="AJ1826" s="108">
        <v>2.4192086656811456E-3</v>
      </c>
      <c r="AK1826" s="109">
        <v>2.4757374938877016E-3</v>
      </c>
      <c r="AL1826" s="736">
        <v>3.826304564618526E-4</v>
      </c>
    </row>
    <row r="1827" spans="1:38" ht="13" x14ac:dyDescent="0.3">
      <c r="A1827" s="71">
        <v>2020</v>
      </c>
      <c r="B1827" s="72">
        <v>22</v>
      </c>
      <c r="C1827" s="108">
        <v>1.240887416259302</v>
      </c>
      <c r="D1827" s="109">
        <v>1.2165519794485906</v>
      </c>
      <c r="E1827" s="732">
        <v>0.12467998834920309</v>
      </c>
      <c r="F1827" s="108">
        <v>3.5245545662064851E-2</v>
      </c>
      <c r="G1827" s="109">
        <v>3.6425068530815841E-2</v>
      </c>
      <c r="H1827" s="732">
        <v>9.5699416697410875E-3</v>
      </c>
      <c r="I1827" s="108">
        <v>1.5963013048105372E-2</v>
      </c>
      <c r="J1827" s="109">
        <v>2.0820315769625019E-2</v>
      </c>
      <c r="K1827" s="732">
        <v>0.10001100276803651</v>
      </c>
      <c r="L1827" s="108">
        <v>2.2217346406667692E-3</v>
      </c>
      <c r="M1827" s="109">
        <v>2.2740776447670494E-3</v>
      </c>
      <c r="N1827" s="732">
        <v>3.5154733955811542E-4</v>
      </c>
      <c r="O1827" s="108">
        <v>0</v>
      </c>
      <c r="P1827" s="109">
        <v>0</v>
      </c>
      <c r="Q1827" s="732">
        <v>6.078093185900974E-3</v>
      </c>
      <c r="R1827" s="108">
        <v>4.4422854156678666E-4</v>
      </c>
      <c r="S1827" s="109">
        <v>6.5060664864271167E-4</v>
      </c>
      <c r="T1827" s="732">
        <v>2.4803826524950529E-3</v>
      </c>
      <c r="U1827" s="108">
        <v>1.4697401883699717E-3</v>
      </c>
      <c r="V1827" s="109">
        <v>1.5189258204232447E-3</v>
      </c>
      <c r="W1827" s="732">
        <v>3.9906656359748211E-4</v>
      </c>
      <c r="X1827" s="108">
        <v>1.2688405580038988E-4</v>
      </c>
      <c r="Y1827" s="109">
        <v>1.3113016928016722E-4</v>
      </c>
      <c r="Z1827" s="732">
        <v>3.44517970096157E-5</v>
      </c>
      <c r="AA1827" s="108">
        <v>0</v>
      </c>
      <c r="AB1827" s="109">
        <v>0</v>
      </c>
      <c r="AC1827" s="732">
        <v>0</v>
      </c>
      <c r="AD1827" s="108">
        <v>0</v>
      </c>
      <c r="AE1827" s="109">
        <v>0</v>
      </c>
      <c r="AF1827" s="732">
        <v>0</v>
      </c>
      <c r="AG1827" s="108">
        <v>9.3753222563085984E-4</v>
      </c>
      <c r="AH1827" s="109">
        <v>9.6890728724621171E-4</v>
      </c>
      <c r="AI1827" s="732">
        <v>2.5456041909241358E-4</v>
      </c>
      <c r="AJ1827" s="108">
        <v>2.4149374639457705E-3</v>
      </c>
      <c r="AK1827" s="109">
        <v>2.4718314060790309E-3</v>
      </c>
      <c r="AL1827" s="736">
        <v>3.8211790992279392E-4</v>
      </c>
    </row>
    <row r="1828" spans="1:38" ht="13" x14ac:dyDescent="0.3">
      <c r="A1828" s="71">
        <v>2020</v>
      </c>
      <c r="B1828" s="72">
        <v>23</v>
      </c>
      <c r="C1828" s="108">
        <v>1.2405122430813054</v>
      </c>
      <c r="D1828" s="109">
        <v>1.2162069405434439</v>
      </c>
      <c r="E1828" s="732">
        <v>0.12454686271333716</v>
      </c>
      <c r="F1828" s="108">
        <v>3.5170728180553106E-2</v>
      </c>
      <c r="G1828" s="109">
        <v>3.63563159657639E-2</v>
      </c>
      <c r="H1828" s="732">
        <v>9.4178117502515969E-3</v>
      </c>
      <c r="I1828" s="108">
        <v>1.594332016728843E-2</v>
      </c>
      <c r="J1828" s="109">
        <v>2.0797060577660304E-2</v>
      </c>
      <c r="K1828" s="732">
        <v>9.9616842922859383E-2</v>
      </c>
      <c r="L1828" s="108">
        <v>2.2182003302326091E-3</v>
      </c>
      <c r="M1828" s="109">
        <v>2.2703890088042961E-3</v>
      </c>
      <c r="N1828" s="732">
        <v>3.510204113375175E-4</v>
      </c>
      <c r="O1828" s="108">
        <v>0</v>
      </c>
      <c r="P1828" s="109">
        <v>0</v>
      </c>
      <c r="Q1828" s="732">
        <v>5.9814560165890379E-3</v>
      </c>
      <c r="R1828" s="108">
        <v>4.4422854156678666E-4</v>
      </c>
      <c r="S1828" s="109">
        <v>6.5060664864271167E-4</v>
      </c>
      <c r="T1828" s="732">
        <v>2.4803826524950529E-3</v>
      </c>
      <c r="U1828" s="108">
        <v>1.4666191001593805E-3</v>
      </c>
      <c r="V1828" s="109">
        <v>1.5160579061833509E-3</v>
      </c>
      <c r="W1828" s="732">
        <v>3.9272263697694198E-4</v>
      </c>
      <c r="X1828" s="108">
        <v>1.2661445357430265E-4</v>
      </c>
      <c r="Y1828" s="109">
        <v>1.3088282422422479E-4</v>
      </c>
      <c r="Z1828" s="732">
        <v>3.3904108404546772E-5</v>
      </c>
      <c r="AA1828" s="108">
        <v>0</v>
      </c>
      <c r="AB1828" s="109">
        <v>0</v>
      </c>
      <c r="AC1828" s="732">
        <v>0</v>
      </c>
      <c r="AD1828" s="108">
        <v>0</v>
      </c>
      <c r="AE1828" s="109">
        <v>0</v>
      </c>
      <c r="AF1828" s="732">
        <v>0</v>
      </c>
      <c r="AG1828" s="108">
        <v>9.355404745981273E-4</v>
      </c>
      <c r="AH1828" s="109">
        <v>9.6707786875534923E-4</v>
      </c>
      <c r="AI1828" s="732">
        <v>2.5051360471866675E-4</v>
      </c>
      <c r="AJ1828" s="108">
        <v>2.4110981659878831E-3</v>
      </c>
      <c r="AK1828" s="109">
        <v>2.4678199797386969E-3</v>
      </c>
      <c r="AL1828" s="736">
        <v>3.8154515637343276E-4</v>
      </c>
    </row>
    <row r="1829" spans="1:38" ht="13" x14ac:dyDescent="0.3">
      <c r="A1829" s="71">
        <v>2020</v>
      </c>
      <c r="B1829" s="72">
        <v>24</v>
      </c>
      <c r="C1829" s="108">
        <v>1.2401915681479674</v>
      </c>
      <c r="D1829" s="109">
        <v>1.2158060167580618</v>
      </c>
      <c r="E1829" s="732">
        <v>0.12435947424767768</v>
      </c>
      <c r="F1829" s="108">
        <v>3.51065714126539E-2</v>
      </c>
      <c r="G1829" s="109">
        <v>3.6267838660965994E-2</v>
      </c>
      <c r="H1829" s="732">
        <v>9.2020972788857593E-3</v>
      </c>
      <c r="I1829" s="108">
        <v>1.5926449791057912E-2</v>
      </c>
      <c r="J1829" s="109">
        <v>2.0767337784493065E-2</v>
      </c>
      <c r="K1829" s="732">
        <v>9.9077597264789014E-2</v>
      </c>
      <c r="L1829" s="108">
        <v>2.2151744851931308E-3</v>
      </c>
      <c r="M1829" s="109">
        <v>2.2656532839711091E-3</v>
      </c>
      <c r="N1829" s="732">
        <v>3.5029294313542142E-4</v>
      </c>
      <c r="O1829" s="108">
        <v>0</v>
      </c>
      <c r="P1829" s="109">
        <v>0</v>
      </c>
      <c r="Q1829" s="732">
        <v>5.8444323691193914E-3</v>
      </c>
      <c r="R1829" s="108">
        <v>4.4422854156678666E-4</v>
      </c>
      <c r="S1829" s="109">
        <v>6.5060664864271167E-4</v>
      </c>
      <c r="T1829" s="732">
        <v>2.4803826524950529E-3</v>
      </c>
      <c r="U1829" s="108">
        <v>1.4639440077295173E-3</v>
      </c>
      <c r="V1829" s="109">
        <v>1.5123679361272507E-3</v>
      </c>
      <c r="W1829" s="732">
        <v>3.8372720433629479E-4</v>
      </c>
      <c r="X1829" s="108">
        <v>1.2638366870591173E-4</v>
      </c>
      <c r="Y1829" s="109">
        <v>1.3056417477868505E-4</v>
      </c>
      <c r="Z1829" s="732">
        <v>3.3127527499336607E-5</v>
      </c>
      <c r="AA1829" s="108">
        <v>0</v>
      </c>
      <c r="AB1829" s="109">
        <v>0</v>
      </c>
      <c r="AC1829" s="732">
        <v>0</v>
      </c>
      <c r="AD1829" s="108">
        <v>0</v>
      </c>
      <c r="AE1829" s="109">
        <v>0</v>
      </c>
      <c r="AF1829" s="732">
        <v>0</v>
      </c>
      <c r="AG1829" s="108">
        <v>9.3383475724011244E-4</v>
      </c>
      <c r="AH1829" s="109">
        <v>9.6472450589273008E-4</v>
      </c>
      <c r="AI1829" s="732">
        <v>2.4477560866989885E-4</v>
      </c>
      <c r="AJ1829" s="108">
        <v>2.4078055279407522E-3</v>
      </c>
      <c r="AK1829" s="109">
        <v>2.4626742423177056E-3</v>
      </c>
      <c r="AL1829" s="736">
        <v>3.8075446640242853E-4</v>
      </c>
    </row>
    <row r="1830" spans="1:38" ht="13" x14ac:dyDescent="0.3">
      <c r="A1830" s="71">
        <v>2020</v>
      </c>
      <c r="B1830" s="72">
        <v>25</v>
      </c>
      <c r="C1830" s="108">
        <v>1.2399267019963682</v>
      </c>
      <c r="D1830" s="109">
        <v>1.2153794224677918</v>
      </c>
      <c r="E1830" s="732">
        <v>0.12411659635174177</v>
      </c>
      <c r="F1830" s="108">
        <v>3.5053338695016784E-2</v>
      </c>
      <c r="G1830" s="109">
        <v>3.6173364057566201E-2</v>
      </c>
      <c r="H1830" s="732">
        <v>8.9144573677685784E-3</v>
      </c>
      <c r="I1830" s="108">
        <v>1.5912461975607466E-2</v>
      </c>
      <c r="J1830" s="109">
        <v>2.07356016310614E-2</v>
      </c>
      <c r="K1830" s="732">
        <v>9.8384955134093996E-2</v>
      </c>
      <c r="L1830" s="108">
        <v>2.2126642004143011E-3</v>
      </c>
      <c r="M1830" s="109">
        <v>2.2605949184722387E-3</v>
      </c>
      <c r="N1830" s="732">
        <v>3.4935869604876704E-4</v>
      </c>
      <c r="O1830" s="108">
        <v>0</v>
      </c>
      <c r="P1830" s="109">
        <v>0</v>
      </c>
      <c r="Q1830" s="732">
        <v>5.6617301211811886E-3</v>
      </c>
      <c r="R1830" s="108">
        <v>4.4422854156678666E-4</v>
      </c>
      <c r="S1830" s="109">
        <v>6.5060664864271167E-4</v>
      </c>
      <c r="T1830" s="732">
        <v>2.4803826524950529E-3</v>
      </c>
      <c r="U1830" s="108">
        <v>1.4617254744902161E-3</v>
      </c>
      <c r="V1830" s="109">
        <v>1.5084294748065657E-3</v>
      </c>
      <c r="W1830" s="732">
        <v>3.7173293247101398E-4</v>
      </c>
      <c r="X1830" s="108">
        <v>1.261921135357653E-4</v>
      </c>
      <c r="Y1830" s="109">
        <v>1.3022409586842043E-4</v>
      </c>
      <c r="Z1830" s="732">
        <v>3.2092042937415813E-5</v>
      </c>
      <c r="AA1830" s="108">
        <v>0</v>
      </c>
      <c r="AB1830" s="109">
        <v>0</v>
      </c>
      <c r="AC1830" s="732">
        <v>0</v>
      </c>
      <c r="AD1830" s="108">
        <v>0</v>
      </c>
      <c r="AE1830" s="109">
        <v>0</v>
      </c>
      <c r="AF1830" s="732">
        <v>0</v>
      </c>
      <c r="AG1830" s="108">
        <v>9.3241955121778775E-4</v>
      </c>
      <c r="AH1830" s="109">
        <v>9.6221134307407071E-4</v>
      </c>
      <c r="AI1830" s="732">
        <v>2.3712458396731354E-4</v>
      </c>
      <c r="AJ1830" s="108">
        <v>2.4050769972615289E-3</v>
      </c>
      <c r="AK1830" s="109">
        <v>2.4571761987699546E-3</v>
      </c>
      <c r="AL1830" s="736">
        <v>3.797388172610664E-4</v>
      </c>
    </row>
    <row r="1831" spans="1:38" ht="13" x14ac:dyDescent="0.3">
      <c r="A1831" s="71">
        <v>2020</v>
      </c>
      <c r="B1831" s="72">
        <v>26</v>
      </c>
      <c r="C1831" s="108">
        <v>1.2396834011818492</v>
      </c>
      <c r="D1831" s="109">
        <v>1.2149103186209476</v>
      </c>
      <c r="E1831" s="732">
        <v>0.12384277231383944</v>
      </c>
      <c r="F1831" s="108">
        <v>3.500472988787149E-2</v>
      </c>
      <c r="G1831" s="109">
        <v>3.6070021068442849E-2</v>
      </c>
      <c r="H1831" s="732">
        <v>8.5894004298045952E-3</v>
      </c>
      <c r="I1831" s="108">
        <v>1.5899667782702388E-2</v>
      </c>
      <c r="J1831" s="109">
        <v>2.0700898863840748E-2</v>
      </c>
      <c r="K1831" s="732">
        <v>9.7605866451428061E-2</v>
      </c>
      <c r="L1831" s="108">
        <v>2.2103685705076831E-3</v>
      </c>
      <c r="M1831" s="109">
        <v>2.255063544747379E-3</v>
      </c>
      <c r="N1831" s="732">
        <v>3.4830625887421693E-4</v>
      </c>
      <c r="O1831" s="108">
        <v>0</v>
      </c>
      <c r="P1831" s="109">
        <v>0</v>
      </c>
      <c r="Q1831" s="732">
        <v>5.4552611736779135E-3</v>
      </c>
      <c r="R1831" s="108">
        <v>4.4422854156678666E-4</v>
      </c>
      <c r="S1831" s="109">
        <v>6.5060664864271167E-4</v>
      </c>
      <c r="T1831" s="732">
        <v>2.4803826524950529E-3</v>
      </c>
      <c r="U1831" s="108">
        <v>1.4596972053293775E-3</v>
      </c>
      <c r="V1831" s="109">
        <v>1.5041207118339605E-3</v>
      </c>
      <c r="W1831" s="732">
        <v>3.5817788042420619E-4</v>
      </c>
      <c r="X1831" s="108">
        <v>1.2601701563718843E-4</v>
      </c>
      <c r="Y1831" s="109">
        <v>1.2985215551007941E-4</v>
      </c>
      <c r="Z1831" s="732">
        <v>3.0921834326852998E-5</v>
      </c>
      <c r="AA1831" s="108">
        <v>0</v>
      </c>
      <c r="AB1831" s="109">
        <v>0</v>
      </c>
      <c r="AC1831" s="732">
        <v>0</v>
      </c>
      <c r="AD1831" s="108">
        <v>0</v>
      </c>
      <c r="AE1831" s="109">
        <v>0</v>
      </c>
      <c r="AF1831" s="732">
        <v>0</v>
      </c>
      <c r="AG1831" s="108">
        <v>9.3112600351134638E-4</v>
      </c>
      <c r="AH1831" s="109">
        <v>9.5946324675417484E-4</v>
      </c>
      <c r="AI1831" s="732">
        <v>2.2847797985349558E-4</v>
      </c>
      <c r="AJ1831" s="108">
        <v>2.4025818754034303E-3</v>
      </c>
      <c r="AK1831" s="109">
        <v>2.4511634211654637E-3</v>
      </c>
      <c r="AL1831" s="736">
        <v>3.7859500053242135E-4</v>
      </c>
    </row>
    <row r="1832" spans="1:38" ht="13" x14ac:dyDescent="0.3">
      <c r="A1832" s="71">
        <v>2020</v>
      </c>
      <c r="B1832" s="72">
        <v>27</v>
      </c>
      <c r="C1832" s="108">
        <v>1.2394891276064974</v>
      </c>
      <c r="D1832" s="109">
        <v>1.2144603422798947</v>
      </c>
      <c r="E1832" s="732">
        <v>0.1235758136595186</v>
      </c>
      <c r="F1832" s="108">
        <v>3.4966095472659671E-2</v>
      </c>
      <c r="G1832" s="109">
        <v>3.5971003066141476E-2</v>
      </c>
      <c r="H1832" s="732">
        <v>8.2701526934938346E-3</v>
      </c>
      <c r="I1832" s="108">
        <v>1.5889510155075323E-2</v>
      </c>
      <c r="J1832" s="109">
        <v>2.0667610910417963E-2</v>
      </c>
      <c r="K1832" s="732">
        <v>9.6843966428470388E-2</v>
      </c>
      <c r="L1832" s="108">
        <v>2.2085460861701596E-3</v>
      </c>
      <c r="M1832" s="109">
        <v>2.2497608153985386E-3</v>
      </c>
      <c r="N1832" s="732">
        <v>3.4728150502317113E-4</v>
      </c>
      <c r="O1832" s="108">
        <v>0</v>
      </c>
      <c r="P1832" s="109">
        <v>0</v>
      </c>
      <c r="Q1832" s="732">
        <v>5.2524817805912703E-3</v>
      </c>
      <c r="R1832" s="108">
        <v>4.4422854156678666E-4</v>
      </c>
      <c r="S1832" s="109">
        <v>6.5060664864271167E-4</v>
      </c>
      <c r="T1832" s="732">
        <v>2.4803826524950529E-3</v>
      </c>
      <c r="U1832" s="108">
        <v>1.4580870428978722E-3</v>
      </c>
      <c r="V1832" s="109">
        <v>1.4999900921033186E-3</v>
      </c>
      <c r="W1832" s="732">
        <v>3.4486545888433025E-4</v>
      </c>
      <c r="X1832" s="108">
        <v>1.2587803648656795E-4</v>
      </c>
      <c r="Y1832" s="109">
        <v>1.2949552347108856E-4</v>
      </c>
      <c r="Z1832" s="732">
        <v>2.9772558705383867E-5</v>
      </c>
      <c r="AA1832" s="108">
        <v>0</v>
      </c>
      <c r="AB1832" s="109">
        <v>0</v>
      </c>
      <c r="AC1832" s="732">
        <v>0</v>
      </c>
      <c r="AD1832" s="108">
        <v>0</v>
      </c>
      <c r="AE1832" s="109">
        <v>0</v>
      </c>
      <c r="AF1832" s="732">
        <v>0</v>
      </c>
      <c r="AG1832" s="108">
        <v>9.3009863408002012E-4</v>
      </c>
      <c r="AH1832" s="109">
        <v>9.5682823734039707E-4</v>
      </c>
      <c r="AI1832" s="732">
        <v>2.1998616695914142E-4</v>
      </c>
      <c r="AJ1832" s="108">
        <v>2.4006012160711198E-3</v>
      </c>
      <c r="AK1832" s="109">
        <v>2.4454003382385534E-3</v>
      </c>
      <c r="AL1832" s="736">
        <v>3.774811258656864E-4</v>
      </c>
    </row>
    <row r="1833" spans="1:38" ht="13" x14ac:dyDescent="0.3">
      <c r="A1833" s="71">
        <v>2020</v>
      </c>
      <c r="B1833" s="72">
        <v>28</v>
      </c>
      <c r="C1833" s="108">
        <v>1.2391993796719678</v>
      </c>
      <c r="D1833" s="109">
        <v>1.2140203116786532</v>
      </c>
      <c r="E1833" s="732">
        <v>0.12328155154327938</v>
      </c>
      <c r="F1833" s="108">
        <v>3.4908058314983489E-2</v>
      </c>
      <c r="G1833" s="109">
        <v>3.5874269077179631E-2</v>
      </c>
      <c r="H1833" s="732">
        <v>7.9110644721318239E-3</v>
      </c>
      <c r="I1833" s="108">
        <v>1.587423335206032E-2</v>
      </c>
      <c r="J1833" s="109">
        <v>2.063510256335738E-2</v>
      </c>
      <c r="K1833" s="732">
        <v>9.6004104338993146E-2</v>
      </c>
      <c r="L1833" s="108">
        <v>2.2058056583176516E-3</v>
      </c>
      <c r="M1833" s="109">
        <v>2.2445810276435427E-3</v>
      </c>
      <c r="N1833" s="732">
        <v>3.4615775621367039E-4</v>
      </c>
      <c r="O1833" s="108">
        <v>0</v>
      </c>
      <c r="P1833" s="109">
        <v>0</v>
      </c>
      <c r="Q1833" s="732">
        <v>5.024385815445823E-3</v>
      </c>
      <c r="R1833" s="108">
        <v>4.4422854156678666E-4</v>
      </c>
      <c r="S1833" s="109">
        <v>6.5060664864271167E-4</v>
      </c>
      <c r="T1833" s="732">
        <v>2.4803826524950529E-3</v>
      </c>
      <c r="U1833" s="108">
        <v>1.4556661057468772E-3</v>
      </c>
      <c r="V1833" s="109">
        <v>1.4959556915887409E-3</v>
      </c>
      <c r="W1833" s="732">
        <v>3.2989108704605365E-4</v>
      </c>
      <c r="X1833" s="108">
        <v>1.2566903899469101E-4</v>
      </c>
      <c r="Y1833" s="109">
        <v>1.2914722085335506E-4</v>
      </c>
      <c r="Z1833" s="732">
        <v>2.8479806829175752E-5</v>
      </c>
      <c r="AA1833" s="108">
        <v>0</v>
      </c>
      <c r="AB1833" s="109">
        <v>0</v>
      </c>
      <c r="AC1833" s="732">
        <v>0</v>
      </c>
      <c r="AD1833" s="108">
        <v>0</v>
      </c>
      <c r="AE1833" s="109">
        <v>0</v>
      </c>
      <c r="AF1833" s="732">
        <v>0</v>
      </c>
      <c r="AG1833" s="108">
        <v>9.2855419237305656E-4</v>
      </c>
      <c r="AH1833" s="109">
        <v>9.5425501683742565E-4</v>
      </c>
      <c r="AI1833" s="732">
        <v>2.1043418532261453E-4</v>
      </c>
      <c r="AJ1833" s="108">
        <v>2.3976220409532177E-3</v>
      </c>
      <c r="AK1833" s="109">
        <v>2.4397703898927886E-3</v>
      </c>
      <c r="AL1833" s="736">
        <v>3.7625968674654829E-4</v>
      </c>
    </row>
    <row r="1834" spans="1:38" ht="13" x14ac:dyDescent="0.3">
      <c r="A1834" s="71">
        <v>2020</v>
      </c>
      <c r="B1834" s="72">
        <v>29</v>
      </c>
      <c r="C1834" s="108">
        <v>1.2389369602395757</v>
      </c>
      <c r="D1834" s="109">
        <v>1.2135994698273962</v>
      </c>
      <c r="E1834" s="732">
        <v>0.12297802522360393</v>
      </c>
      <c r="F1834" s="108">
        <v>3.4855773789646979E-2</v>
      </c>
      <c r="G1834" s="109">
        <v>3.5781793570916744E-2</v>
      </c>
      <c r="H1834" s="732">
        <v>7.5352354048642805E-3</v>
      </c>
      <c r="I1834" s="108">
        <v>1.5860469022742112E-2</v>
      </c>
      <c r="J1834" s="109">
        <v>2.0604035473617607E-2</v>
      </c>
      <c r="K1834" s="732">
        <v>9.513583682188631E-2</v>
      </c>
      <c r="L1834" s="108">
        <v>2.2033360957232667E-3</v>
      </c>
      <c r="M1834" s="109">
        <v>2.2396331412278948E-3</v>
      </c>
      <c r="N1834" s="732">
        <v>3.4500224756067667E-4</v>
      </c>
      <c r="O1834" s="108">
        <v>0</v>
      </c>
      <c r="P1834" s="109">
        <v>0</v>
      </c>
      <c r="Q1834" s="732">
        <v>4.7856624061556521E-3</v>
      </c>
      <c r="R1834" s="108">
        <v>4.4422854156678666E-4</v>
      </c>
      <c r="S1834" s="109">
        <v>6.5060664864271167E-4</v>
      </c>
      <c r="T1834" s="732">
        <v>2.4803826524950529E-3</v>
      </c>
      <c r="U1834" s="108">
        <v>1.4534852226545001E-3</v>
      </c>
      <c r="V1834" s="109">
        <v>1.4921013541215546E-3</v>
      </c>
      <c r="W1834" s="732">
        <v>3.1421940910034021E-4</v>
      </c>
      <c r="X1834" s="108">
        <v>1.254806831928612E-4</v>
      </c>
      <c r="Y1834" s="109">
        <v>1.2881450777144727E-4</v>
      </c>
      <c r="Z1834" s="732">
        <v>2.7126848935325429E-5</v>
      </c>
      <c r="AA1834" s="108">
        <v>0</v>
      </c>
      <c r="AB1834" s="109">
        <v>0</v>
      </c>
      <c r="AC1834" s="732">
        <v>0</v>
      </c>
      <c r="AD1834" s="108">
        <v>0</v>
      </c>
      <c r="AE1834" s="109">
        <v>0</v>
      </c>
      <c r="AF1834" s="732">
        <v>0</v>
      </c>
      <c r="AG1834" s="108">
        <v>9.2716330870303443E-4</v>
      </c>
      <c r="AH1834" s="109">
        <v>9.5179606575963437E-4</v>
      </c>
      <c r="AI1834" s="732">
        <v>2.0043714615869073E-4</v>
      </c>
      <c r="AJ1834" s="108">
        <v>2.3949380803724189E-3</v>
      </c>
      <c r="AK1834" s="109">
        <v>2.4343917372459528E-3</v>
      </c>
      <c r="AL1834" s="736">
        <v>3.7500370295434854E-4</v>
      </c>
    </row>
    <row r="1835" spans="1:38" ht="13" x14ac:dyDescent="0.3">
      <c r="A1835" s="71">
        <v>2020</v>
      </c>
      <c r="B1835" s="72">
        <v>30</v>
      </c>
      <c r="C1835" s="108">
        <v>1.2386849375037967</v>
      </c>
      <c r="D1835" s="109">
        <v>1.2123344854565099</v>
      </c>
      <c r="E1835" s="732">
        <v>0.12355601845389608</v>
      </c>
      <c r="F1835" s="108">
        <v>3.480542029214681E-2</v>
      </c>
      <c r="G1835" s="109">
        <v>3.5701401686609818E-2</v>
      </c>
      <c r="H1835" s="732">
        <v>8.3482035961678427E-3</v>
      </c>
      <c r="I1835" s="108">
        <v>1.5847230711987431E-2</v>
      </c>
      <c r="J1835" s="109">
        <v>2.0572828455461985E-2</v>
      </c>
      <c r="K1835" s="732">
        <v>9.6744249010492153E-2</v>
      </c>
      <c r="L1835" s="108">
        <v>2.2009606554879019E-3</v>
      </c>
      <c r="M1835" s="109">
        <v>2.2351137621983482E-3</v>
      </c>
      <c r="N1835" s="732">
        <v>3.469719840239145E-4</v>
      </c>
      <c r="O1835" s="108">
        <v>0</v>
      </c>
      <c r="P1835" s="109">
        <v>0</v>
      </c>
      <c r="Q1835" s="732">
        <v>5.3021494472846519E-3</v>
      </c>
      <c r="R1835" s="108">
        <v>4.4422854156678666E-4</v>
      </c>
      <c r="S1835" s="109">
        <v>6.5060664864271167E-4</v>
      </c>
      <c r="T1835" s="732">
        <v>2.4803826524950529E-3</v>
      </c>
      <c r="U1835" s="108">
        <v>1.4513852229951242E-3</v>
      </c>
      <c r="V1835" s="109">
        <v>1.4887476958526373E-3</v>
      </c>
      <c r="W1835" s="732">
        <v>3.4812004153957478E-4</v>
      </c>
      <c r="X1835" s="108">
        <v>1.2529946778552599E-4</v>
      </c>
      <c r="Y1835" s="109">
        <v>1.2852503264845866E-4</v>
      </c>
      <c r="Z1835" s="732">
        <v>3.0053552167009396E-5</v>
      </c>
      <c r="AA1835" s="108">
        <v>0</v>
      </c>
      <c r="AB1835" s="109">
        <v>0</v>
      </c>
      <c r="AC1835" s="732">
        <v>0</v>
      </c>
      <c r="AD1835" s="108">
        <v>0</v>
      </c>
      <c r="AE1835" s="109">
        <v>0</v>
      </c>
      <c r="AF1835" s="732">
        <v>0</v>
      </c>
      <c r="AG1835" s="108">
        <v>9.2582375042402369E-4</v>
      </c>
      <c r="AH1835" s="109">
        <v>9.4965615907136502E-4</v>
      </c>
      <c r="AI1835" s="732">
        <v>2.2206236579995638E-4</v>
      </c>
      <c r="AJ1835" s="108">
        <v>2.3923562173452217E-3</v>
      </c>
      <c r="AK1835" s="109">
        <v>2.4294783190041405E-3</v>
      </c>
      <c r="AL1835" s="736">
        <v>3.7714460216935024E-4</v>
      </c>
    </row>
    <row r="1836" spans="1:38" ht="13" x14ac:dyDescent="0.3">
      <c r="A1836" s="71">
        <v>2020</v>
      </c>
      <c r="B1836" s="72">
        <v>31</v>
      </c>
      <c r="C1836" s="108">
        <v>1.2386849375037967</v>
      </c>
      <c r="D1836" s="109">
        <v>1.2123344854565099</v>
      </c>
      <c r="E1836" s="732">
        <v>0.12355601845389608</v>
      </c>
      <c r="F1836" s="108">
        <v>3.480542029214681E-2</v>
      </c>
      <c r="G1836" s="109">
        <v>3.5701401686609818E-2</v>
      </c>
      <c r="H1836" s="732">
        <v>8.3482035961678427E-3</v>
      </c>
      <c r="I1836" s="108">
        <v>1.5847230711987431E-2</v>
      </c>
      <c r="J1836" s="109">
        <v>2.0572828455461985E-2</v>
      </c>
      <c r="K1836" s="732">
        <v>9.6744249010492153E-2</v>
      </c>
      <c r="L1836" s="108">
        <v>2.2009606554879019E-3</v>
      </c>
      <c r="M1836" s="109">
        <v>2.2351137621983482E-3</v>
      </c>
      <c r="N1836" s="732">
        <v>3.469719840239145E-4</v>
      </c>
      <c r="O1836" s="108">
        <v>0</v>
      </c>
      <c r="P1836" s="109">
        <v>0</v>
      </c>
      <c r="Q1836" s="732">
        <v>5.3021494472846519E-3</v>
      </c>
      <c r="R1836" s="108">
        <v>4.4422854156678666E-4</v>
      </c>
      <c r="S1836" s="109">
        <v>6.5060664864271167E-4</v>
      </c>
      <c r="T1836" s="732">
        <v>2.4803826524950529E-3</v>
      </c>
      <c r="U1836" s="108">
        <v>1.4513852229951242E-3</v>
      </c>
      <c r="V1836" s="109">
        <v>1.4887476958526373E-3</v>
      </c>
      <c r="W1836" s="732">
        <v>3.4812004153957478E-4</v>
      </c>
      <c r="X1836" s="108">
        <v>1.2529946778552599E-4</v>
      </c>
      <c r="Y1836" s="109">
        <v>1.2852503264845866E-4</v>
      </c>
      <c r="Z1836" s="732">
        <v>3.0053552167009396E-5</v>
      </c>
      <c r="AA1836" s="108">
        <v>0</v>
      </c>
      <c r="AB1836" s="109">
        <v>0</v>
      </c>
      <c r="AC1836" s="732">
        <v>0</v>
      </c>
      <c r="AD1836" s="108">
        <v>0</v>
      </c>
      <c r="AE1836" s="109">
        <v>0</v>
      </c>
      <c r="AF1836" s="732">
        <v>0</v>
      </c>
      <c r="AG1836" s="108">
        <v>9.2582375042402369E-4</v>
      </c>
      <c r="AH1836" s="109">
        <v>9.4965615907136502E-4</v>
      </c>
      <c r="AI1836" s="732">
        <v>2.2206236579995638E-4</v>
      </c>
      <c r="AJ1836" s="108">
        <v>2.3923562173452217E-3</v>
      </c>
      <c r="AK1836" s="109">
        <v>2.4294783190041405E-3</v>
      </c>
      <c r="AL1836" s="736">
        <v>3.7714460216935024E-4</v>
      </c>
    </row>
    <row r="1837" spans="1:38" ht="13" x14ac:dyDescent="0.3">
      <c r="A1837" s="71">
        <v>2020</v>
      </c>
      <c r="B1837" s="72">
        <v>32</v>
      </c>
      <c r="C1837" s="108">
        <v>1.2386849375037967</v>
      </c>
      <c r="D1837" s="109">
        <v>1.2123344854565099</v>
      </c>
      <c r="E1837" s="732">
        <v>0.12355601845389608</v>
      </c>
      <c r="F1837" s="108">
        <v>3.480542029214681E-2</v>
      </c>
      <c r="G1837" s="109">
        <v>3.5701401686609818E-2</v>
      </c>
      <c r="H1837" s="732">
        <v>8.3482035961678427E-3</v>
      </c>
      <c r="I1837" s="108">
        <v>1.5847230711987431E-2</v>
      </c>
      <c r="J1837" s="109">
        <v>2.0572828455461985E-2</v>
      </c>
      <c r="K1837" s="732">
        <v>9.6744249010492153E-2</v>
      </c>
      <c r="L1837" s="108">
        <v>2.2009606554879019E-3</v>
      </c>
      <c r="M1837" s="109">
        <v>2.2351137621983482E-3</v>
      </c>
      <c r="N1837" s="732">
        <v>3.469719840239145E-4</v>
      </c>
      <c r="O1837" s="108">
        <v>0</v>
      </c>
      <c r="P1837" s="109">
        <v>0</v>
      </c>
      <c r="Q1837" s="732">
        <v>5.3021494472846519E-3</v>
      </c>
      <c r="R1837" s="108">
        <v>4.4422854156678666E-4</v>
      </c>
      <c r="S1837" s="109">
        <v>6.5060664864271167E-4</v>
      </c>
      <c r="T1837" s="732">
        <v>2.4803826524950529E-3</v>
      </c>
      <c r="U1837" s="108">
        <v>1.4513852229951242E-3</v>
      </c>
      <c r="V1837" s="109">
        <v>1.4887476958526373E-3</v>
      </c>
      <c r="W1837" s="732">
        <v>3.4812004153957478E-4</v>
      </c>
      <c r="X1837" s="108">
        <v>1.2529946778552599E-4</v>
      </c>
      <c r="Y1837" s="109">
        <v>1.2852503264845866E-4</v>
      </c>
      <c r="Z1837" s="732">
        <v>3.0053552167009396E-5</v>
      </c>
      <c r="AA1837" s="108">
        <v>0</v>
      </c>
      <c r="AB1837" s="109">
        <v>0</v>
      </c>
      <c r="AC1837" s="732">
        <v>0</v>
      </c>
      <c r="AD1837" s="108">
        <v>0</v>
      </c>
      <c r="AE1837" s="109">
        <v>0</v>
      </c>
      <c r="AF1837" s="732">
        <v>0</v>
      </c>
      <c r="AG1837" s="108">
        <v>9.2582375042402369E-4</v>
      </c>
      <c r="AH1837" s="109">
        <v>9.4965615907136502E-4</v>
      </c>
      <c r="AI1837" s="732">
        <v>2.2206236579995638E-4</v>
      </c>
      <c r="AJ1837" s="108">
        <v>2.3923562173452217E-3</v>
      </c>
      <c r="AK1837" s="109">
        <v>2.4294783190041405E-3</v>
      </c>
      <c r="AL1837" s="736">
        <v>3.7714460216935024E-4</v>
      </c>
    </row>
    <row r="1838" spans="1:38" ht="13" x14ac:dyDescent="0.3">
      <c r="A1838" s="71">
        <v>2020</v>
      </c>
      <c r="B1838" s="72">
        <v>33</v>
      </c>
      <c r="C1838" s="108">
        <v>1.2386849375037967</v>
      </c>
      <c r="D1838" s="109">
        <v>1.2123344854565099</v>
      </c>
      <c r="E1838" s="732">
        <v>0.12355601845389608</v>
      </c>
      <c r="F1838" s="108">
        <v>3.480542029214681E-2</v>
      </c>
      <c r="G1838" s="109">
        <v>3.5701401686609818E-2</v>
      </c>
      <c r="H1838" s="732">
        <v>8.3482035961678427E-3</v>
      </c>
      <c r="I1838" s="108">
        <v>1.5847230711987431E-2</v>
      </c>
      <c r="J1838" s="109">
        <v>2.0572828455461985E-2</v>
      </c>
      <c r="K1838" s="732">
        <v>9.6744249010492153E-2</v>
      </c>
      <c r="L1838" s="108">
        <v>2.2009606554879019E-3</v>
      </c>
      <c r="M1838" s="109">
        <v>2.2351137621983482E-3</v>
      </c>
      <c r="N1838" s="732">
        <v>3.469719840239145E-4</v>
      </c>
      <c r="O1838" s="108">
        <v>0</v>
      </c>
      <c r="P1838" s="109">
        <v>0</v>
      </c>
      <c r="Q1838" s="732">
        <v>5.3021494472846519E-3</v>
      </c>
      <c r="R1838" s="108">
        <v>4.4422854156678666E-4</v>
      </c>
      <c r="S1838" s="109">
        <v>6.5060664864271167E-4</v>
      </c>
      <c r="T1838" s="732">
        <v>2.4803826524950529E-3</v>
      </c>
      <c r="U1838" s="108">
        <v>1.4513852229951242E-3</v>
      </c>
      <c r="V1838" s="109">
        <v>1.4887476958526373E-3</v>
      </c>
      <c r="W1838" s="732">
        <v>3.4812004153957478E-4</v>
      </c>
      <c r="X1838" s="108">
        <v>1.2529946778552599E-4</v>
      </c>
      <c r="Y1838" s="109">
        <v>1.2852503264845866E-4</v>
      </c>
      <c r="Z1838" s="732">
        <v>3.0053552167009396E-5</v>
      </c>
      <c r="AA1838" s="108">
        <v>0</v>
      </c>
      <c r="AB1838" s="109">
        <v>0</v>
      </c>
      <c r="AC1838" s="732">
        <v>0</v>
      </c>
      <c r="AD1838" s="108">
        <v>0</v>
      </c>
      <c r="AE1838" s="109">
        <v>0</v>
      </c>
      <c r="AF1838" s="732">
        <v>0</v>
      </c>
      <c r="AG1838" s="108">
        <v>9.2582375042402369E-4</v>
      </c>
      <c r="AH1838" s="109">
        <v>9.4965615907136502E-4</v>
      </c>
      <c r="AI1838" s="732">
        <v>2.2206236579995638E-4</v>
      </c>
      <c r="AJ1838" s="108">
        <v>2.3923562173452217E-3</v>
      </c>
      <c r="AK1838" s="109">
        <v>2.4294783190041405E-3</v>
      </c>
      <c r="AL1838" s="736">
        <v>3.7714460216935024E-4</v>
      </c>
    </row>
    <row r="1839" spans="1:38" ht="13" x14ac:dyDescent="0.3">
      <c r="A1839" s="71">
        <v>2020</v>
      </c>
      <c r="B1839" s="72">
        <v>34</v>
      </c>
      <c r="C1839" s="108">
        <v>1.2386849375037967</v>
      </c>
      <c r="D1839" s="109">
        <v>1.2123344854565099</v>
      </c>
      <c r="E1839" s="732">
        <v>0.12355601845389608</v>
      </c>
      <c r="F1839" s="108">
        <v>3.480542029214681E-2</v>
      </c>
      <c r="G1839" s="109">
        <v>3.5701401686609818E-2</v>
      </c>
      <c r="H1839" s="732">
        <v>8.3482035961678427E-3</v>
      </c>
      <c r="I1839" s="108">
        <v>1.5847230711987431E-2</v>
      </c>
      <c r="J1839" s="109">
        <v>2.0572828455461985E-2</v>
      </c>
      <c r="K1839" s="732">
        <v>9.6744249010492153E-2</v>
      </c>
      <c r="L1839" s="108">
        <v>2.2009606554879019E-3</v>
      </c>
      <c r="M1839" s="109">
        <v>2.2351137621983482E-3</v>
      </c>
      <c r="N1839" s="732">
        <v>3.469719840239145E-4</v>
      </c>
      <c r="O1839" s="108">
        <v>0</v>
      </c>
      <c r="P1839" s="109">
        <v>0</v>
      </c>
      <c r="Q1839" s="732">
        <v>5.3021494472846519E-3</v>
      </c>
      <c r="R1839" s="108">
        <v>4.4422854156678666E-4</v>
      </c>
      <c r="S1839" s="109">
        <v>6.5060664864271167E-4</v>
      </c>
      <c r="T1839" s="732">
        <v>2.4803826524950529E-3</v>
      </c>
      <c r="U1839" s="108">
        <v>1.4513852229951242E-3</v>
      </c>
      <c r="V1839" s="109">
        <v>1.4887476958526373E-3</v>
      </c>
      <c r="W1839" s="732">
        <v>3.4812004153957478E-4</v>
      </c>
      <c r="X1839" s="108">
        <v>1.2529946778552599E-4</v>
      </c>
      <c r="Y1839" s="109">
        <v>1.2852503264845866E-4</v>
      </c>
      <c r="Z1839" s="732">
        <v>3.0053552167009396E-5</v>
      </c>
      <c r="AA1839" s="108">
        <v>0</v>
      </c>
      <c r="AB1839" s="109">
        <v>0</v>
      </c>
      <c r="AC1839" s="732">
        <v>0</v>
      </c>
      <c r="AD1839" s="108">
        <v>0</v>
      </c>
      <c r="AE1839" s="109">
        <v>0</v>
      </c>
      <c r="AF1839" s="732">
        <v>0</v>
      </c>
      <c r="AG1839" s="108">
        <v>9.2582375042402369E-4</v>
      </c>
      <c r="AH1839" s="109">
        <v>9.4965615907136502E-4</v>
      </c>
      <c r="AI1839" s="732">
        <v>2.2206236579995638E-4</v>
      </c>
      <c r="AJ1839" s="108">
        <v>2.3923562173452217E-3</v>
      </c>
      <c r="AK1839" s="109">
        <v>2.4294783190041405E-3</v>
      </c>
      <c r="AL1839" s="736">
        <v>3.7714460216935024E-4</v>
      </c>
    </row>
    <row r="1840" spans="1:38" ht="13" x14ac:dyDescent="0.3">
      <c r="A1840" s="71">
        <v>2020</v>
      </c>
      <c r="B1840" s="72">
        <v>35</v>
      </c>
      <c r="C1840" s="108">
        <v>1.2386849375037967</v>
      </c>
      <c r="D1840" s="109">
        <v>1.2123344854565099</v>
      </c>
      <c r="E1840" s="732">
        <v>0.12355601845389608</v>
      </c>
      <c r="F1840" s="108">
        <v>3.480542029214681E-2</v>
      </c>
      <c r="G1840" s="109">
        <v>3.5701401686609818E-2</v>
      </c>
      <c r="H1840" s="732">
        <v>8.3482035961678427E-3</v>
      </c>
      <c r="I1840" s="108">
        <v>1.5847230711987431E-2</v>
      </c>
      <c r="J1840" s="109">
        <v>2.0572828455461985E-2</v>
      </c>
      <c r="K1840" s="732">
        <v>9.6744249010492153E-2</v>
      </c>
      <c r="L1840" s="108">
        <v>2.2009606554879019E-3</v>
      </c>
      <c r="M1840" s="109">
        <v>2.2351137621983482E-3</v>
      </c>
      <c r="N1840" s="732">
        <v>3.469719840239145E-4</v>
      </c>
      <c r="O1840" s="108">
        <v>0</v>
      </c>
      <c r="P1840" s="109">
        <v>0</v>
      </c>
      <c r="Q1840" s="732">
        <v>5.3021494472846519E-3</v>
      </c>
      <c r="R1840" s="108">
        <v>4.4422854156678666E-4</v>
      </c>
      <c r="S1840" s="109">
        <v>6.5060664864271167E-4</v>
      </c>
      <c r="T1840" s="732">
        <v>2.4803826524950529E-3</v>
      </c>
      <c r="U1840" s="108">
        <v>1.4513852229951242E-3</v>
      </c>
      <c r="V1840" s="109">
        <v>1.4887476958526373E-3</v>
      </c>
      <c r="W1840" s="732">
        <v>3.4812004153957478E-4</v>
      </c>
      <c r="X1840" s="108">
        <v>1.2529946778552599E-4</v>
      </c>
      <c r="Y1840" s="109">
        <v>1.2852503264845866E-4</v>
      </c>
      <c r="Z1840" s="732">
        <v>3.0053552167009396E-5</v>
      </c>
      <c r="AA1840" s="108">
        <v>0</v>
      </c>
      <c r="AB1840" s="109">
        <v>0</v>
      </c>
      <c r="AC1840" s="732">
        <v>0</v>
      </c>
      <c r="AD1840" s="108">
        <v>0</v>
      </c>
      <c r="AE1840" s="109">
        <v>0</v>
      </c>
      <c r="AF1840" s="732">
        <v>0</v>
      </c>
      <c r="AG1840" s="108">
        <v>9.2582375042402369E-4</v>
      </c>
      <c r="AH1840" s="109">
        <v>9.4965615907136502E-4</v>
      </c>
      <c r="AI1840" s="732">
        <v>2.2206236579995638E-4</v>
      </c>
      <c r="AJ1840" s="108">
        <v>2.3923562173452217E-3</v>
      </c>
      <c r="AK1840" s="109">
        <v>2.4294783190041405E-3</v>
      </c>
      <c r="AL1840" s="736">
        <v>3.7714460216935024E-4</v>
      </c>
    </row>
    <row r="1841" spans="1:38" ht="13" x14ac:dyDescent="0.3">
      <c r="A1841" s="71">
        <v>2020</v>
      </c>
      <c r="B1841" s="72">
        <v>36</v>
      </c>
      <c r="C1841" s="108">
        <v>1.2386849375037967</v>
      </c>
      <c r="D1841" s="109">
        <v>1.2123344854565099</v>
      </c>
      <c r="E1841" s="732">
        <v>0.12355601845389608</v>
      </c>
      <c r="F1841" s="108">
        <v>3.480542029214681E-2</v>
      </c>
      <c r="G1841" s="109">
        <v>3.5701401686609818E-2</v>
      </c>
      <c r="H1841" s="732">
        <v>8.3482035961678427E-3</v>
      </c>
      <c r="I1841" s="108">
        <v>1.5847230711987431E-2</v>
      </c>
      <c r="J1841" s="109">
        <v>2.0572828455461985E-2</v>
      </c>
      <c r="K1841" s="732">
        <v>9.6744249010492153E-2</v>
      </c>
      <c r="L1841" s="108">
        <v>2.2009606554879019E-3</v>
      </c>
      <c r="M1841" s="109">
        <v>2.2351137621983482E-3</v>
      </c>
      <c r="N1841" s="732">
        <v>3.469719840239145E-4</v>
      </c>
      <c r="O1841" s="108">
        <v>0</v>
      </c>
      <c r="P1841" s="109">
        <v>0</v>
      </c>
      <c r="Q1841" s="732">
        <v>5.3021494472846519E-3</v>
      </c>
      <c r="R1841" s="108">
        <v>4.4422854156678666E-4</v>
      </c>
      <c r="S1841" s="109">
        <v>6.5060664864271167E-4</v>
      </c>
      <c r="T1841" s="732">
        <v>2.4803826524950529E-3</v>
      </c>
      <c r="U1841" s="108">
        <v>1.4513852229951242E-3</v>
      </c>
      <c r="V1841" s="109">
        <v>1.4887476958526373E-3</v>
      </c>
      <c r="W1841" s="732">
        <v>3.4812004153957478E-4</v>
      </c>
      <c r="X1841" s="108">
        <v>1.2529946778552599E-4</v>
      </c>
      <c r="Y1841" s="109">
        <v>1.2852503264845866E-4</v>
      </c>
      <c r="Z1841" s="732">
        <v>3.0053552167009396E-5</v>
      </c>
      <c r="AA1841" s="108">
        <v>0</v>
      </c>
      <c r="AB1841" s="109">
        <v>0</v>
      </c>
      <c r="AC1841" s="732">
        <v>0</v>
      </c>
      <c r="AD1841" s="108">
        <v>0</v>
      </c>
      <c r="AE1841" s="109">
        <v>0</v>
      </c>
      <c r="AF1841" s="732">
        <v>0</v>
      </c>
      <c r="AG1841" s="108">
        <v>9.2582375042402369E-4</v>
      </c>
      <c r="AH1841" s="109">
        <v>9.4965615907136502E-4</v>
      </c>
      <c r="AI1841" s="732">
        <v>2.2206236579995638E-4</v>
      </c>
      <c r="AJ1841" s="108">
        <v>2.3923562173452217E-3</v>
      </c>
      <c r="AK1841" s="109">
        <v>2.4294783190041405E-3</v>
      </c>
      <c r="AL1841" s="736">
        <v>3.7714460216935024E-4</v>
      </c>
    </row>
    <row r="1842" spans="1:38" ht="13" x14ac:dyDescent="0.3">
      <c r="A1842" s="71">
        <v>2020</v>
      </c>
      <c r="B1842" s="72">
        <v>37</v>
      </c>
      <c r="C1842" s="108">
        <v>1.2386849375037967</v>
      </c>
      <c r="D1842" s="109">
        <v>1.2123344854565099</v>
      </c>
      <c r="E1842" s="732">
        <v>0.12355601845389608</v>
      </c>
      <c r="F1842" s="108">
        <v>3.480542029214681E-2</v>
      </c>
      <c r="G1842" s="109">
        <v>3.5701401686609818E-2</v>
      </c>
      <c r="H1842" s="732">
        <v>8.3482035961678427E-3</v>
      </c>
      <c r="I1842" s="108">
        <v>1.5847230711987431E-2</v>
      </c>
      <c r="J1842" s="109">
        <v>2.0572828455461985E-2</v>
      </c>
      <c r="K1842" s="732">
        <v>9.6744249010492153E-2</v>
      </c>
      <c r="L1842" s="108">
        <v>2.2009606554879019E-3</v>
      </c>
      <c r="M1842" s="109">
        <v>2.2351137621983482E-3</v>
      </c>
      <c r="N1842" s="732">
        <v>3.469719840239145E-4</v>
      </c>
      <c r="O1842" s="108">
        <v>0</v>
      </c>
      <c r="P1842" s="109">
        <v>0</v>
      </c>
      <c r="Q1842" s="732">
        <v>5.3021494472846519E-3</v>
      </c>
      <c r="R1842" s="108">
        <v>4.4422854156678666E-4</v>
      </c>
      <c r="S1842" s="109">
        <v>6.5060664864271167E-4</v>
      </c>
      <c r="T1842" s="732">
        <v>2.4803826524950529E-3</v>
      </c>
      <c r="U1842" s="108">
        <v>1.4513852229951242E-3</v>
      </c>
      <c r="V1842" s="109">
        <v>1.4887476958526373E-3</v>
      </c>
      <c r="W1842" s="732">
        <v>3.4812004153957478E-4</v>
      </c>
      <c r="X1842" s="108">
        <v>1.2529946778552599E-4</v>
      </c>
      <c r="Y1842" s="109">
        <v>1.2852503264845866E-4</v>
      </c>
      <c r="Z1842" s="732">
        <v>3.0053552167009396E-5</v>
      </c>
      <c r="AA1842" s="108">
        <v>0</v>
      </c>
      <c r="AB1842" s="109">
        <v>0</v>
      </c>
      <c r="AC1842" s="732">
        <v>0</v>
      </c>
      <c r="AD1842" s="108">
        <v>0</v>
      </c>
      <c r="AE1842" s="109">
        <v>0</v>
      </c>
      <c r="AF1842" s="732">
        <v>0</v>
      </c>
      <c r="AG1842" s="108">
        <v>9.2582375042402369E-4</v>
      </c>
      <c r="AH1842" s="109">
        <v>9.4965615907136502E-4</v>
      </c>
      <c r="AI1842" s="732">
        <v>2.2206236579995638E-4</v>
      </c>
      <c r="AJ1842" s="108">
        <v>2.3923562173452217E-3</v>
      </c>
      <c r="AK1842" s="109">
        <v>2.4294783190041405E-3</v>
      </c>
      <c r="AL1842" s="736">
        <v>3.7714460216935024E-4</v>
      </c>
    </row>
    <row r="1843" spans="1:38" ht="13" x14ac:dyDescent="0.3">
      <c r="A1843" s="71">
        <v>2020</v>
      </c>
      <c r="B1843" s="72">
        <v>38</v>
      </c>
      <c r="C1843" s="108">
        <v>1.2386849375037967</v>
      </c>
      <c r="D1843" s="109">
        <v>1.2123344854565099</v>
      </c>
      <c r="E1843" s="732">
        <v>0.12355601845389608</v>
      </c>
      <c r="F1843" s="108">
        <v>3.480542029214681E-2</v>
      </c>
      <c r="G1843" s="109">
        <v>3.5701401686609818E-2</v>
      </c>
      <c r="H1843" s="732">
        <v>8.3482035961678427E-3</v>
      </c>
      <c r="I1843" s="108">
        <v>1.5847230711987431E-2</v>
      </c>
      <c r="J1843" s="109">
        <v>2.0572828455461985E-2</v>
      </c>
      <c r="K1843" s="732">
        <v>9.6744249010492153E-2</v>
      </c>
      <c r="L1843" s="108">
        <v>2.2009606554879019E-3</v>
      </c>
      <c r="M1843" s="109">
        <v>2.2351137621983482E-3</v>
      </c>
      <c r="N1843" s="732">
        <v>3.469719840239145E-4</v>
      </c>
      <c r="O1843" s="108">
        <v>0</v>
      </c>
      <c r="P1843" s="109">
        <v>0</v>
      </c>
      <c r="Q1843" s="732">
        <v>5.3021494472846519E-3</v>
      </c>
      <c r="R1843" s="108">
        <v>4.4422854156678666E-4</v>
      </c>
      <c r="S1843" s="109">
        <v>6.5060664864271167E-4</v>
      </c>
      <c r="T1843" s="732">
        <v>2.4803826524950529E-3</v>
      </c>
      <c r="U1843" s="108">
        <v>1.4513852229951242E-3</v>
      </c>
      <c r="V1843" s="109">
        <v>1.4887476958526373E-3</v>
      </c>
      <c r="W1843" s="732">
        <v>3.4812004153957478E-4</v>
      </c>
      <c r="X1843" s="108">
        <v>1.2529946778552599E-4</v>
      </c>
      <c r="Y1843" s="109">
        <v>1.2852503264845866E-4</v>
      </c>
      <c r="Z1843" s="732">
        <v>3.0053552167009396E-5</v>
      </c>
      <c r="AA1843" s="108">
        <v>0</v>
      </c>
      <c r="AB1843" s="109">
        <v>0</v>
      </c>
      <c r="AC1843" s="732">
        <v>0</v>
      </c>
      <c r="AD1843" s="108">
        <v>0</v>
      </c>
      <c r="AE1843" s="109">
        <v>0</v>
      </c>
      <c r="AF1843" s="732">
        <v>0</v>
      </c>
      <c r="AG1843" s="108">
        <v>9.2582375042402369E-4</v>
      </c>
      <c r="AH1843" s="109">
        <v>9.4965615907136502E-4</v>
      </c>
      <c r="AI1843" s="732">
        <v>2.2206236579995638E-4</v>
      </c>
      <c r="AJ1843" s="108">
        <v>2.3923562173452217E-3</v>
      </c>
      <c r="AK1843" s="109">
        <v>2.4294783190041405E-3</v>
      </c>
      <c r="AL1843" s="736">
        <v>3.7714460216935024E-4</v>
      </c>
    </row>
    <row r="1844" spans="1:38" ht="13.5" thickBot="1" x14ac:dyDescent="0.35">
      <c r="A1844" s="73">
        <v>2020</v>
      </c>
      <c r="B1844" s="74">
        <v>39</v>
      </c>
      <c r="C1844" s="110">
        <v>1.2386849375037967</v>
      </c>
      <c r="D1844" s="111">
        <v>1.2123344854565099</v>
      </c>
      <c r="E1844" s="733">
        <v>0.12355601845389608</v>
      </c>
      <c r="F1844" s="110">
        <v>3.480542029214681E-2</v>
      </c>
      <c r="G1844" s="111">
        <v>3.5701401686609818E-2</v>
      </c>
      <c r="H1844" s="733">
        <v>8.3482035961678427E-3</v>
      </c>
      <c r="I1844" s="110">
        <v>1.5847230711987431E-2</v>
      </c>
      <c r="J1844" s="111">
        <v>2.0572828455461985E-2</v>
      </c>
      <c r="K1844" s="733">
        <v>9.6744249010492153E-2</v>
      </c>
      <c r="L1844" s="110">
        <v>2.2009606554879019E-3</v>
      </c>
      <c r="M1844" s="111">
        <v>2.2351137621983482E-3</v>
      </c>
      <c r="N1844" s="733">
        <v>3.469719840239145E-4</v>
      </c>
      <c r="O1844" s="110">
        <v>0</v>
      </c>
      <c r="P1844" s="111">
        <v>0</v>
      </c>
      <c r="Q1844" s="733">
        <v>5.3021494472846519E-3</v>
      </c>
      <c r="R1844" s="110">
        <v>4.4422854156678666E-4</v>
      </c>
      <c r="S1844" s="111">
        <v>6.5060664864271167E-4</v>
      </c>
      <c r="T1844" s="733">
        <v>2.4803826524950529E-3</v>
      </c>
      <c r="U1844" s="110">
        <v>1.4513852229951242E-3</v>
      </c>
      <c r="V1844" s="111">
        <v>1.4887476958526373E-3</v>
      </c>
      <c r="W1844" s="733">
        <v>3.4812004153957478E-4</v>
      </c>
      <c r="X1844" s="110">
        <v>1.2529946778552599E-4</v>
      </c>
      <c r="Y1844" s="111">
        <v>1.2852503264845866E-4</v>
      </c>
      <c r="Z1844" s="733">
        <v>3.0053552167009396E-5</v>
      </c>
      <c r="AA1844" s="110">
        <v>0</v>
      </c>
      <c r="AB1844" s="111">
        <v>0</v>
      </c>
      <c r="AC1844" s="733">
        <v>0</v>
      </c>
      <c r="AD1844" s="110">
        <v>0</v>
      </c>
      <c r="AE1844" s="111">
        <v>0</v>
      </c>
      <c r="AF1844" s="733">
        <v>0</v>
      </c>
      <c r="AG1844" s="110">
        <v>9.2582375042402369E-4</v>
      </c>
      <c r="AH1844" s="111">
        <v>9.4965615907136502E-4</v>
      </c>
      <c r="AI1844" s="733">
        <v>2.2206236579995638E-4</v>
      </c>
      <c r="AJ1844" s="110">
        <v>2.3923562173452217E-3</v>
      </c>
      <c r="AK1844" s="111">
        <v>2.4294783190041405E-3</v>
      </c>
      <c r="AL1844" s="737">
        <v>3.7714460216935024E-4</v>
      </c>
    </row>
    <row r="1845" spans="1:38" ht="13" x14ac:dyDescent="0.3">
      <c r="A1845" s="69">
        <v>2021</v>
      </c>
      <c r="B1845" s="70">
        <v>0</v>
      </c>
      <c r="C1845" s="106">
        <v>0.30687007948816364</v>
      </c>
      <c r="D1845" s="107">
        <v>0.34170022564295532</v>
      </c>
      <c r="E1845" s="734">
        <v>0.20878322591523266</v>
      </c>
      <c r="F1845" s="106">
        <v>1.268063661422524E-2</v>
      </c>
      <c r="G1845" s="107">
        <v>1.2422373436492001E-2</v>
      </c>
      <c r="H1845" s="734">
        <v>9.6537556244847729E-3</v>
      </c>
      <c r="I1845" s="106">
        <v>8.1551935064151926E-3</v>
      </c>
      <c r="J1845" s="107">
        <v>7.8665976198412837E-3</v>
      </c>
      <c r="K1845" s="734">
        <v>0.11127199987228005</v>
      </c>
      <c r="L1845" s="106">
        <v>4.7909323124361376E-4</v>
      </c>
      <c r="M1845" s="107">
        <v>4.9828736575937183E-4</v>
      </c>
      <c r="N1845" s="734">
        <v>4.8037884666926107E-4</v>
      </c>
      <c r="O1845" s="106">
        <v>0</v>
      </c>
      <c r="P1845" s="107">
        <v>0</v>
      </c>
      <c r="Q1845" s="734">
        <v>8.8508703854616021E-3</v>
      </c>
      <c r="R1845" s="106">
        <v>4.4607171017716201E-4</v>
      </c>
      <c r="S1845" s="107">
        <v>6.5048658842512843E-4</v>
      </c>
      <c r="T1845" s="734">
        <v>2.6044285358122251E-3</v>
      </c>
      <c r="U1845" s="106">
        <v>9.1372590517332713E-4</v>
      </c>
      <c r="V1845" s="107">
        <v>8.7547720432184996E-4</v>
      </c>
      <c r="W1845" s="734">
        <v>5.9400046192387764E-4</v>
      </c>
      <c r="X1845" s="106">
        <v>7.8882840097844E-5</v>
      </c>
      <c r="Y1845" s="107">
        <v>7.5580807812340598E-5</v>
      </c>
      <c r="Z1845" s="734">
        <v>5.1280615555329036E-5</v>
      </c>
      <c r="AA1845" s="106">
        <v>0</v>
      </c>
      <c r="AB1845" s="107">
        <v>0</v>
      </c>
      <c r="AC1845" s="734">
        <v>0</v>
      </c>
      <c r="AD1845" s="106">
        <v>0</v>
      </c>
      <c r="AE1845" s="107">
        <v>0</v>
      </c>
      <c r="AF1845" s="734">
        <v>0</v>
      </c>
      <c r="AG1845" s="106">
        <v>5.8285571565627585E-4</v>
      </c>
      <c r="AH1845" s="107">
        <v>5.5845824119246765E-4</v>
      </c>
      <c r="AI1845" s="734">
        <v>3.789066586607191E-4</v>
      </c>
      <c r="AJ1845" s="106">
        <v>5.2075514305169475E-4</v>
      </c>
      <c r="AK1845" s="107">
        <v>5.4161816455394957E-4</v>
      </c>
      <c r="AL1845" s="735">
        <v>5.2215240315841573E-4</v>
      </c>
    </row>
    <row r="1846" spans="1:38" ht="13" x14ac:dyDescent="0.3">
      <c r="A1846" s="71">
        <v>2021</v>
      </c>
      <c r="B1846" s="72">
        <v>1</v>
      </c>
      <c r="C1846" s="108">
        <v>0.30683402574093993</v>
      </c>
      <c r="D1846" s="109">
        <v>0.34165099786038255</v>
      </c>
      <c r="E1846" s="732">
        <v>0.20886511141655964</v>
      </c>
      <c r="F1846" s="108">
        <v>1.2673652166436638E-2</v>
      </c>
      <c r="G1846" s="109">
        <v>1.2412369024438734E-2</v>
      </c>
      <c r="H1846" s="732">
        <v>9.6779628829218086E-3</v>
      </c>
      <c r="I1846" s="108">
        <v>8.1525240545166616E-3</v>
      </c>
      <c r="J1846" s="109">
        <v>7.8625947211859587E-3</v>
      </c>
      <c r="K1846" s="732">
        <v>0.11112446299135324</v>
      </c>
      <c r="L1846" s="108">
        <v>4.789161022784346E-4</v>
      </c>
      <c r="M1846" s="109">
        <v>4.9797280606427854E-4</v>
      </c>
      <c r="N1846" s="732">
        <v>4.8083938192993716E-4</v>
      </c>
      <c r="O1846" s="108">
        <v>0</v>
      </c>
      <c r="P1846" s="109">
        <v>0</v>
      </c>
      <c r="Q1846" s="732">
        <v>8.8702919943449404E-3</v>
      </c>
      <c r="R1846" s="108">
        <v>4.4601772235335795E-4</v>
      </c>
      <c r="S1846" s="109">
        <v>6.5036566503205988E-4</v>
      </c>
      <c r="T1846" s="732">
        <v>2.6091675356407561E-3</v>
      </c>
      <c r="U1846" s="108">
        <v>9.1319324153958312E-4</v>
      </c>
      <c r="V1846" s="109">
        <v>8.7471601033963062E-4</v>
      </c>
      <c r="W1846" s="732">
        <v>5.9542281331063582E-4</v>
      </c>
      <c r="X1846" s="108">
        <v>7.8836837404918481E-5</v>
      </c>
      <c r="Y1846" s="109">
        <v>7.5515032565777438E-5</v>
      </c>
      <c r="Z1846" s="732">
        <v>5.1403438426717717E-5</v>
      </c>
      <c r="AA1846" s="108">
        <v>0</v>
      </c>
      <c r="AB1846" s="109">
        <v>0</v>
      </c>
      <c r="AC1846" s="732">
        <v>0</v>
      </c>
      <c r="AD1846" s="108">
        <v>0</v>
      </c>
      <c r="AE1846" s="109">
        <v>0</v>
      </c>
      <c r="AF1846" s="732">
        <v>0</v>
      </c>
      <c r="AG1846" s="108">
        <v>5.8251629569878007E-4</v>
      </c>
      <c r="AH1846" s="109">
        <v>5.5797205361202867E-4</v>
      </c>
      <c r="AI1846" s="732">
        <v>3.7981432985864107E-4</v>
      </c>
      <c r="AJ1846" s="108">
        <v>5.2056279060962304E-4</v>
      </c>
      <c r="AK1846" s="109">
        <v>5.4127658477556297E-4</v>
      </c>
      <c r="AL1846" s="736">
        <v>5.226529244759413E-4</v>
      </c>
    </row>
    <row r="1847" spans="1:38" ht="13" x14ac:dyDescent="0.3">
      <c r="A1847" s="71">
        <v>2021</v>
      </c>
      <c r="B1847" s="72">
        <v>2</v>
      </c>
      <c r="C1847" s="108">
        <v>0.30691982701893983</v>
      </c>
      <c r="D1847" s="109">
        <v>0.34174035105208767</v>
      </c>
      <c r="E1847" s="732">
        <v>0.20901087665789678</v>
      </c>
      <c r="F1847" s="108">
        <v>1.2690114123413648E-2</v>
      </c>
      <c r="G1847" s="109">
        <v>1.2428440945807145E-2</v>
      </c>
      <c r="H1847" s="732">
        <v>9.7118284072602121E-3</v>
      </c>
      <c r="I1847" s="108">
        <v>8.1588252453387699E-3</v>
      </c>
      <c r="J1847" s="109">
        <v>7.8690912570538903E-3</v>
      </c>
      <c r="K1847" s="732">
        <v>0.11100640154729315</v>
      </c>
      <c r="L1847" s="108">
        <v>4.7933416896547089E-4</v>
      </c>
      <c r="M1847" s="109">
        <v>4.9848115132636046E-4</v>
      </c>
      <c r="N1847" s="732">
        <v>4.8163470190632E-4</v>
      </c>
      <c r="O1847" s="108">
        <v>0</v>
      </c>
      <c r="P1847" s="109">
        <v>0</v>
      </c>
      <c r="Q1847" s="732">
        <v>8.8973485136157257E-3</v>
      </c>
      <c r="R1847" s="108">
        <v>4.4614606365935428E-4</v>
      </c>
      <c r="S1847" s="109">
        <v>6.505534234786392E-4</v>
      </c>
      <c r="T1847" s="732">
        <v>2.615377212048292E-3</v>
      </c>
      <c r="U1847" s="108">
        <v>9.1444815987791776E-4</v>
      </c>
      <c r="V1847" s="109">
        <v>8.7594006264396962E-4</v>
      </c>
      <c r="W1847" s="732">
        <v>5.9740713145046205E-4</v>
      </c>
      <c r="X1847" s="108">
        <v>7.8945206385065949E-5</v>
      </c>
      <c r="Y1847" s="109">
        <v>7.5620725014349132E-5</v>
      </c>
      <c r="Z1847" s="732">
        <v>5.1574753269179303E-5</v>
      </c>
      <c r="AA1847" s="108">
        <v>0</v>
      </c>
      <c r="AB1847" s="109">
        <v>0</v>
      </c>
      <c r="AC1847" s="732">
        <v>0</v>
      </c>
      <c r="AD1847" s="108">
        <v>0</v>
      </c>
      <c r="AE1847" s="109">
        <v>0</v>
      </c>
      <c r="AF1847" s="732">
        <v>0</v>
      </c>
      <c r="AG1847" s="108">
        <v>5.8331694261791966E-4</v>
      </c>
      <c r="AH1847" s="109">
        <v>5.5875314578064802E-4</v>
      </c>
      <c r="AI1847" s="732">
        <v>3.8107984440994218E-4</v>
      </c>
      <c r="AJ1847" s="108">
        <v>5.2101696984012359E-4</v>
      </c>
      <c r="AK1847" s="109">
        <v>5.4182915860610879E-4</v>
      </c>
      <c r="AL1847" s="736">
        <v>5.2351752936313973E-4</v>
      </c>
    </row>
    <row r="1848" spans="1:38" ht="13" x14ac:dyDescent="0.3">
      <c r="A1848" s="71">
        <v>2021</v>
      </c>
      <c r="B1848" s="72">
        <v>3</v>
      </c>
      <c r="C1848" s="108">
        <v>0.30707133040363166</v>
      </c>
      <c r="D1848" s="109">
        <v>0.34190730622569671</v>
      </c>
      <c r="E1848" s="732">
        <v>0.20920411816340825</v>
      </c>
      <c r="F1848" s="108">
        <v>1.2719118748207296E-2</v>
      </c>
      <c r="G1848" s="109">
        <v>1.2458907140355403E-2</v>
      </c>
      <c r="H1848" s="732">
        <v>9.7589426776767459E-3</v>
      </c>
      <c r="I1848" s="108">
        <v>8.1699398319267768E-3</v>
      </c>
      <c r="J1848" s="109">
        <v>7.8813966659206074E-3</v>
      </c>
      <c r="K1848" s="732">
        <v>0.11091864850309431</v>
      </c>
      <c r="L1848" s="108">
        <v>4.8007063305644307E-4</v>
      </c>
      <c r="M1848" s="109">
        <v>4.9944370975072826E-4</v>
      </c>
      <c r="N1848" s="732">
        <v>4.8266885576499837E-4</v>
      </c>
      <c r="O1848" s="108">
        <v>0</v>
      </c>
      <c r="P1848" s="109">
        <v>0</v>
      </c>
      <c r="Q1848" s="732">
        <v>8.9373707452025351E-3</v>
      </c>
      <c r="R1848" s="108">
        <v>4.4637336958389541E-4</v>
      </c>
      <c r="S1848" s="109">
        <v>6.5091300079192233E-4</v>
      </c>
      <c r="T1848" s="732">
        <v>2.6236164302281748E-3</v>
      </c>
      <c r="U1848" s="108">
        <v>9.1665993203358595E-4</v>
      </c>
      <c r="V1848" s="109">
        <v>8.7826108384696819E-4</v>
      </c>
      <c r="W1848" s="732">
        <v>6.0028259151499459E-4</v>
      </c>
      <c r="X1848" s="108">
        <v>7.9136194542497369E-5</v>
      </c>
      <c r="Y1848" s="109">
        <v>7.5821085011310699E-5</v>
      </c>
      <c r="Z1848" s="732">
        <v>5.1822984614586396E-5</v>
      </c>
      <c r="AA1848" s="108">
        <v>0</v>
      </c>
      <c r="AB1848" s="109">
        <v>0</v>
      </c>
      <c r="AC1848" s="732">
        <v>0</v>
      </c>
      <c r="AD1848" s="108">
        <v>0</v>
      </c>
      <c r="AE1848" s="109">
        <v>0</v>
      </c>
      <c r="AF1848" s="732">
        <v>0</v>
      </c>
      <c r="AG1848" s="108">
        <v>5.8472819978562485E-4</v>
      </c>
      <c r="AH1848" s="109">
        <v>5.6023358342746307E-4</v>
      </c>
      <c r="AI1848" s="732">
        <v>3.8291438888191857E-4</v>
      </c>
      <c r="AJ1848" s="108">
        <v>5.2181751289883782E-4</v>
      </c>
      <c r="AK1848" s="109">
        <v>5.4287540477773006E-4</v>
      </c>
      <c r="AL1848" s="736">
        <v>5.2464182916434835E-4</v>
      </c>
    </row>
    <row r="1849" spans="1:38" ht="13" x14ac:dyDescent="0.3">
      <c r="A1849" s="71">
        <v>2021</v>
      </c>
      <c r="B1849" s="72">
        <v>4</v>
      </c>
      <c r="C1849" s="108">
        <v>0.40543232246650851</v>
      </c>
      <c r="D1849" s="109">
        <v>0.44074221989676665</v>
      </c>
      <c r="E1849" s="732">
        <v>0.25084724321664142</v>
      </c>
      <c r="F1849" s="108">
        <v>1.3672590043909714E-2</v>
      </c>
      <c r="G1849" s="109">
        <v>1.4090749922193772E-2</v>
      </c>
      <c r="H1849" s="732">
        <v>1.0114527078113654E-2</v>
      </c>
      <c r="I1849" s="108">
        <v>9.5404562925826813E-3</v>
      </c>
      <c r="J1849" s="109">
        <v>1.1099931448968366E-2</v>
      </c>
      <c r="K1849" s="732">
        <v>0.12058951142461186</v>
      </c>
      <c r="L1849" s="108">
        <v>5.8207798177601722E-4</v>
      </c>
      <c r="M1849" s="109">
        <v>7.4880572003657036E-4</v>
      </c>
      <c r="N1849" s="732">
        <v>7.5033130703475105E-4</v>
      </c>
      <c r="O1849" s="108">
        <v>0</v>
      </c>
      <c r="P1849" s="109">
        <v>0</v>
      </c>
      <c r="Q1849" s="732">
        <v>9.3174362094161269E-3</v>
      </c>
      <c r="R1849" s="108">
        <v>4.465625907630103E-4</v>
      </c>
      <c r="S1849" s="109">
        <v>6.5127569915501805E-4</v>
      </c>
      <c r="T1849" s="732">
        <v>2.6171305843608519E-3</v>
      </c>
      <c r="U1849" s="108">
        <v>9.8955962185066676E-4</v>
      </c>
      <c r="V1849" s="109">
        <v>1.0030241299218479E-3</v>
      </c>
      <c r="W1849" s="732">
        <v>6.2799213095599731E-4</v>
      </c>
      <c r="X1849" s="108">
        <v>8.5429681959427065E-5</v>
      </c>
      <c r="Y1849" s="109">
        <v>8.6592029460375261E-5</v>
      </c>
      <c r="Z1849" s="732">
        <v>5.4215137553252834E-5</v>
      </c>
      <c r="AA1849" s="108">
        <v>0</v>
      </c>
      <c r="AB1849" s="109">
        <v>0</v>
      </c>
      <c r="AC1849" s="732">
        <v>0</v>
      </c>
      <c r="AD1849" s="108">
        <v>0</v>
      </c>
      <c r="AE1849" s="109">
        <v>0</v>
      </c>
      <c r="AF1849" s="732">
        <v>0</v>
      </c>
      <c r="AG1849" s="108">
        <v>6.3123079331942381E-4</v>
      </c>
      <c r="AH1849" s="109">
        <v>6.3981874542811388E-4</v>
      </c>
      <c r="AI1849" s="732">
        <v>4.0058993745900595E-4</v>
      </c>
      <c r="AJ1849" s="108">
        <v>6.3269539104070542E-4</v>
      </c>
      <c r="AK1849" s="109">
        <v>8.1392167153989444E-4</v>
      </c>
      <c r="AL1849" s="736">
        <v>8.1558013735295214E-4</v>
      </c>
    </row>
    <row r="1850" spans="1:38" ht="13" x14ac:dyDescent="0.3">
      <c r="A1850" s="71">
        <v>2021</v>
      </c>
      <c r="B1850" s="72">
        <v>5</v>
      </c>
      <c r="C1850" s="108">
        <v>0.40531850408521536</v>
      </c>
      <c r="D1850" s="109">
        <v>0.4407048803942068</v>
      </c>
      <c r="E1850" s="732">
        <v>0.25063492650355695</v>
      </c>
      <c r="F1850" s="108">
        <v>1.3653799557980004E-2</v>
      </c>
      <c r="G1850" s="109">
        <v>1.4083331917591689E-2</v>
      </c>
      <c r="H1850" s="732">
        <v>1.0059401624185503E-2</v>
      </c>
      <c r="I1850" s="108">
        <v>9.5325265878599495E-3</v>
      </c>
      <c r="J1850" s="109">
        <v>1.1096226124416478E-2</v>
      </c>
      <c r="K1850" s="732">
        <v>0.12071845399491098</v>
      </c>
      <c r="L1850" s="108">
        <v>5.8152859359959243E-4</v>
      </c>
      <c r="M1850" s="109">
        <v>7.4848553750780282E-4</v>
      </c>
      <c r="N1850" s="732">
        <v>7.4865287295234435E-4</v>
      </c>
      <c r="O1850" s="108">
        <v>0</v>
      </c>
      <c r="P1850" s="109">
        <v>0</v>
      </c>
      <c r="Q1850" s="732">
        <v>9.2678618123909779E-3</v>
      </c>
      <c r="R1850" s="108">
        <v>4.4642164035698582E-4</v>
      </c>
      <c r="S1850" s="109">
        <v>6.5119189532437136E-4</v>
      </c>
      <c r="T1850" s="732">
        <v>2.6075538536842742E-3</v>
      </c>
      <c r="U1850" s="108">
        <v>9.8812799295068272E-4</v>
      </c>
      <c r="V1850" s="109">
        <v>1.0024589858331347E-3</v>
      </c>
      <c r="W1850" s="732">
        <v>6.244561486477083E-4</v>
      </c>
      <c r="X1850" s="108">
        <v>8.5305956904277696E-5</v>
      </c>
      <c r="Y1850" s="109">
        <v>8.6543218726318119E-5</v>
      </c>
      <c r="Z1850" s="732">
        <v>5.390988403363103E-5</v>
      </c>
      <c r="AA1850" s="108">
        <v>0</v>
      </c>
      <c r="AB1850" s="109">
        <v>0</v>
      </c>
      <c r="AC1850" s="732">
        <v>0</v>
      </c>
      <c r="AD1850" s="108">
        <v>0</v>
      </c>
      <c r="AE1850" s="109">
        <v>0</v>
      </c>
      <c r="AF1850" s="732">
        <v>0</v>
      </c>
      <c r="AG1850" s="108">
        <v>6.3031653803778025E-4</v>
      </c>
      <c r="AH1850" s="109">
        <v>6.3945831596385239E-4</v>
      </c>
      <c r="AI1850" s="732">
        <v>3.9833411261846558E-4</v>
      </c>
      <c r="AJ1850" s="108">
        <v>6.3209833588517687E-4</v>
      </c>
      <c r="AK1850" s="109">
        <v>8.135738492250329E-4</v>
      </c>
      <c r="AL1850" s="736">
        <v>8.1375561371002073E-4</v>
      </c>
    </row>
    <row r="1851" spans="1:38" ht="13" x14ac:dyDescent="0.3">
      <c r="A1851" s="71">
        <v>2021</v>
      </c>
      <c r="B1851" s="72">
        <v>6</v>
      </c>
      <c r="C1851" s="108">
        <v>0.48931735958498113</v>
      </c>
      <c r="D1851" s="109">
        <v>0.52358758685824169</v>
      </c>
      <c r="E1851" s="732">
        <v>0.25037118270871522</v>
      </c>
      <c r="F1851" s="108">
        <v>1.4313118438558359E-2</v>
      </c>
      <c r="G1851" s="109">
        <v>1.5407543038024097E-2</v>
      </c>
      <c r="H1851" s="732">
        <v>9.9964659136354272E-3</v>
      </c>
      <c r="I1851" s="108">
        <v>1.0286680369301771E-2</v>
      </c>
      <c r="J1851" s="109">
        <v>1.3566498324885674E-2</v>
      </c>
      <c r="K1851" s="732">
        <v>0.14518343519498605</v>
      </c>
      <c r="L1851" s="108">
        <v>6.5953280185492003E-4</v>
      </c>
      <c r="M1851" s="109">
        <v>8.1035510673113176E-4</v>
      </c>
      <c r="N1851" s="732">
        <v>7.4656820637196777E-4</v>
      </c>
      <c r="O1851" s="108">
        <v>0</v>
      </c>
      <c r="P1851" s="109">
        <v>0</v>
      </c>
      <c r="Q1851" s="732">
        <v>9.2125845444327708E-3</v>
      </c>
      <c r="R1851" s="108">
        <v>4.4618752379001311E-4</v>
      </c>
      <c r="S1851" s="109">
        <v>6.5101406654370728E-4</v>
      </c>
      <c r="T1851" s="732">
        <v>2.5965921580020927E-3</v>
      </c>
      <c r="U1851" s="108">
        <v>1.0385379746240641E-3</v>
      </c>
      <c r="V1851" s="109">
        <v>1.1036980060052757E-3</v>
      </c>
      <c r="W1851" s="732">
        <v>6.2048062675169793E-4</v>
      </c>
      <c r="X1851" s="108">
        <v>8.9657953239855661E-5</v>
      </c>
      <c r="Y1851" s="109">
        <v>9.5283258263685546E-5</v>
      </c>
      <c r="Z1851" s="732">
        <v>5.3566681559020418E-5</v>
      </c>
      <c r="AA1851" s="108">
        <v>0</v>
      </c>
      <c r="AB1851" s="109">
        <v>0</v>
      </c>
      <c r="AC1851" s="732">
        <v>0</v>
      </c>
      <c r="AD1851" s="108">
        <v>0</v>
      </c>
      <c r="AE1851" s="109">
        <v>0</v>
      </c>
      <c r="AF1851" s="732">
        <v>0</v>
      </c>
      <c r="AG1851" s="108">
        <v>6.6247267412219849E-4</v>
      </c>
      <c r="AH1851" s="109">
        <v>7.0403719267062817E-4</v>
      </c>
      <c r="AI1851" s="732">
        <v>3.957982900720541E-4</v>
      </c>
      <c r="AJ1851" s="108">
        <v>7.1688568821355191E-4</v>
      </c>
      <c r="AK1851" s="109">
        <v>8.8082385398172483E-4</v>
      </c>
      <c r="AL1851" s="736">
        <v>8.1149009211303118E-4</v>
      </c>
    </row>
    <row r="1852" spans="1:38" ht="13" x14ac:dyDescent="0.3">
      <c r="A1852" s="71">
        <v>2021</v>
      </c>
      <c r="B1852" s="72">
        <v>7</v>
      </c>
      <c r="C1852" s="108">
        <v>0.48901723573323413</v>
      </c>
      <c r="D1852" s="109">
        <v>0.52345333769948388</v>
      </c>
      <c r="E1852" s="732">
        <v>0.2501112374761788</v>
      </c>
      <c r="F1852" s="108">
        <v>1.4267522021613395E-2</v>
      </c>
      <c r="G1852" s="109">
        <v>1.5384524170906947E-2</v>
      </c>
      <c r="H1852" s="732">
        <v>9.9189876353371082E-3</v>
      </c>
      <c r="I1852" s="108">
        <v>1.0266765933145017E-2</v>
      </c>
      <c r="J1852" s="109">
        <v>1.3553494564948714E-2</v>
      </c>
      <c r="K1852" s="732">
        <v>0.14516782746818804</v>
      </c>
      <c r="L1852" s="108">
        <v>6.5807258460072763E-4</v>
      </c>
      <c r="M1852" s="109">
        <v>8.0934133173239556E-4</v>
      </c>
      <c r="N1852" s="732">
        <v>7.4468213974224152E-4</v>
      </c>
      <c r="O1852" s="108">
        <v>0</v>
      </c>
      <c r="P1852" s="109">
        <v>0</v>
      </c>
      <c r="Q1852" s="732">
        <v>9.1372965573263062E-3</v>
      </c>
      <c r="R1852" s="108">
        <v>4.4585983353408914E-4</v>
      </c>
      <c r="S1852" s="109">
        <v>6.5077566928343317E-4</v>
      </c>
      <c r="T1852" s="732">
        <v>2.5839799978679455E-3</v>
      </c>
      <c r="U1852" s="108">
        <v>1.0350614614357677E-3</v>
      </c>
      <c r="V1852" s="109">
        <v>1.1019438436067196E-3</v>
      </c>
      <c r="W1852" s="732">
        <v>6.1525291718046054E-4</v>
      </c>
      <c r="X1852" s="108">
        <v>8.9357726169102895E-5</v>
      </c>
      <c r="Y1852" s="109">
        <v>9.5131831227563378E-5</v>
      </c>
      <c r="Z1852" s="732">
        <v>5.3115363706850582E-5</v>
      </c>
      <c r="AA1852" s="108">
        <v>0</v>
      </c>
      <c r="AB1852" s="109">
        <v>0</v>
      </c>
      <c r="AC1852" s="732">
        <v>0</v>
      </c>
      <c r="AD1852" s="108">
        <v>0</v>
      </c>
      <c r="AE1852" s="109">
        <v>0</v>
      </c>
      <c r="AF1852" s="732">
        <v>0</v>
      </c>
      <c r="AG1852" s="108">
        <v>6.602544122124805E-4</v>
      </c>
      <c r="AH1852" s="109">
        <v>7.0291838554748876E-4</v>
      </c>
      <c r="AI1852" s="732">
        <v>3.9246357832978018E-4</v>
      </c>
      <c r="AJ1852" s="108">
        <v>7.1529834688671581E-4</v>
      </c>
      <c r="AK1852" s="109">
        <v>8.7972184765505149E-4</v>
      </c>
      <c r="AL1852" s="736">
        <v>8.0943963313945581E-4</v>
      </c>
    </row>
    <row r="1853" spans="1:38" ht="13" x14ac:dyDescent="0.3">
      <c r="A1853" s="71">
        <v>2021</v>
      </c>
      <c r="B1853" s="72">
        <v>8</v>
      </c>
      <c r="C1853" s="108">
        <v>0.56467617198048614</v>
      </c>
      <c r="D1853" s="109">
        <v>0.59263353986963896</v>
      </c>
      <c r="E1853" s="732">
        <v>0.24970274199392417</v>
      </c>
      <c r="F1853" s="108">
        <v>1.4613890240728055E-2</v>
      </c>
      <c r="G1853" s="109">
        <v>1.5795175951792587E-2</v>
      </c>
      <c r="H1853" s="732">
        <v>9.8531458001597395E-3</v>
      </c>
      <c r="I1853" s="108">
        <v>1.0927477049965653E-2</v>
      </c>
      <c r="J1853" s="109">
        <v>1.491479569271709E-2</v>
      </c>
      <c r="K1853" s="732">
        <v>0.14523143423104304</v>
      </c>
      <c r="L1853" s="108">
        <v>7.4798182861273734E-4</v>
      </c>
      <c r="M1853" s="109">
        <v>8.7875126608026371E-4</v>
      </c>
      <c r="N1853" s="732">
        <v>7.4265185235479882E-4</v>
      </c>
      <c r="O1853" s="108">
        <v>0</v>
      </c>
      <c r="P1853" s="109">
        <v>0</v>
      </c>
      <c r="Q1853" s="732">
        <v>9.0785662727471076E-3</v>
      </c>
      <c r="R1853" s="108">
        <v>4.4560156809163635E-4</v>
      </c>
      <c r="S1853" s="109">
        <v>6.5069325044954764E-4</v>
      </c>
      <c r="T1853" s="732">
        <v>2.5726074638560865E-3</v>
      </c>
      <c r="U1853" s="108">
        <v>1.0615597724822779E-3</v>
      </c>
      <c r="V1853" s="109">
        <v>1.1333556470002029E-3</v>
      </c>
      <c r="W1853" s="732">
        <v>6.1105729474757804E-4</v>
      </c>
      <c r="X1853" s="108">
        <v>9.1645567008014008E-5</v>
      </c>
      <c r="Y1853" s="109">
        <v>9.7843636371665844E-5</v>
      </c>
      <c r="Z1853" s="732">
        <v>5.2753158327482114E-5</v>
      </c>
      <c r="AA1853" s="108">
        <v>0</v>
      </c>
      <c r="AB1853" s="109">
        <v>0</v>
      </c>
      <c r="AC1853" s="732">
        <v>0</v>
      </c>
      <c r="AD1853" s="108">
        <v>0</v>
      </c>
      <c r="AE1853" s="109">
        <v>0</v>
      </c>
      <c r="AF1853" s="732">
        <v>0</v>
      </c>
      <c r="AG1853" s="108">
        <v>6.7715863070975295E-4</v>
      </c>
      <c r="AH1853" s="109">
        <v>7.229557357021593E-4</v>
      </c>
      <c r="AI1853" s="732">
        <v>3.8978731969613106E-4</v>
      </c>
      <c r="AJ1853" s="108">
        <v>8.1302618445262961E-4</v>
      </c>
      <c r="AK1853" s="109">
        <v>9.5516703991064991E-4</v>
      </c>
      <c r="AL1853" s="736">
        <v>8.0723284973380986E-4</v>
      </c>
    </row>
    <row r="1854" spans="1:38" ht="13" x14ac:dyDescent="0.3">
      <c r="A1854" s="71">
        <v>2021</v>
      </c>
      <c r="B1854" s="72">
        <v>9</v>
      </c>
      <c r="C1854" s="108">
        <v>0.56434667139144046</v>
      </c>
      <c r="D1854" s="109">
        <v>0.59254756880467585</v>
      </c>
      <c r="E1854" s="732">
        <v>0.24941233128403689</v>
      </c>
      <c r="F1854" s="108">
        <v>1.4566929902068008E-2</v>
      </c>
      <c r="G1854" s="109">
        <v>1.5780739876963386E-2</v>
      </c>
      <c r="H1854" s="732">
        <v>9.7709779213998212E-3</v>
      </c>
      <c r="I1854" s="108">
        <v>1.090619088713035E-2</v>
      </c>
      <c r="J1854" s="109">
        <v>1.4906102501157455E-2</v>
      </c>
      <c r="K1854" s="732">
        <v>0.1452884025807617</v>
      </c>
      <c r="L1854" s="108">
        <v>7.4629461970400349E-4</v>
      </c>
      <c r="M1854" s="109">
        <v>8.7807024455115287E-4</v>
      </c>
      <c r="N1854" s="732">
        <v>7.4046809685735751E-4</v>
      </c>
      <c r="O1854" s="108">
        <v>0</v>
      </c>
      <c r="P1854" s="109">
        <v>0</v>
      </c>
      <c r="Q1854" s="732">
        <v>9.0010400055103631E-3</v>
      </c>
      <c r="R1854" s="108">
        <v>4.4526885247776353E-4</v>
      </c>
      <c r="S1854" s="109">
        <v>6.5054493595482013E-4</v>
      </c>
      <c r="T1854" s="732">
        <v>2.5588626001118884E-3</v>
      </c>
      <c r="U1854" s="108">
        <v>1.0579779601683171E-3</v>
      </c>
      <c r="V1854" s="109">
        <v>1.1322534549770896E-3</v>
      </c>
      <c r="W1854" s="732">
        <v>6.0562022935601895E-4</v>
      </c>
      <c r="X1854" s="108">
        <v>9.1336293385015752E-5</v>
      </c>
      <c r="Y1854" s="109">
        <v>9.7748507132173766E-5</v>
      </c>
      <c r="Z1854" s="732">
        <v>5.2283755650081632E-5</v>
      </c>
      <c r="AA1854" s="108">
        <v>0</v>
      </c>
      <c r="AB1854" s="109">
        <v>0</v>
      </c>
      <c r="AC1854" s="732">
        <v>0</v>
      </c>
      <c r="AD1854" s="108">
        <v>0</v>
      </c>
      <c r="AE1854" s="109">
        <v>0</v>
      </c>
      <c r="AF1854" s="732">
        <v>0</v>
      </c>
      <c r="AG1854" s="108">
        <v>6.7487349792374573E-4</v>
      </c>
      <c r="AH1854" s="109">
        <v>7.222529635914698E-4</v>
      </c>
      <c r="AI1854" s="732">
        <v>3.863188585221894E-4</v>
      </c>
      <c r="AJ1854" s="108">
        <v>8.1119238924038121E-4</v>
      </c>
      <c r="AK1854" s="109">
        <v>9.5442709370535401E-4</v>
      </c>
      <c r="AL1854" s="736">
        <v>8.0485938269268429E-4</v>
      </c>
    </row>
    <row r="1855" spans="1:38" ht="13" x14ac:dyDescent="0.3">
      <c r="A1855" s="71">
        <v>2021</v>
      </c>
      <c r="B1855" s="72">
        <v>10</v>
      </c>
      <c r="C1855" s="108">
        <v>0.79429400080231138</v>
      </c>
      <c r="D1855" s="109">
        <v>0.80782259241606869</v>
      </c>
      <c r="E1855" s="732">
        <v>0.24921556562326189</v>
      </c>
      <c r="F1855" s="108">
        <v>1.5945324002805492E-2</v>
      </c>
      <c r="G1855" s="109">
        <v>1.6899930433904985E-2</v>
      </c>
      <c r="H1855" s="732">
        <v>9.7258288702194544E-3</v>
      </c>
      <c r="I1855" s="108">
        <v>1.2549928335056281E-2</v>
      </c>
      <c r="J1855" s="109">
        <v>1.7603320295418674E-2</v>
      </c>
      <c r="K1855" s="732">
        <v>0.14547624336584244</v>
      </c>
      <c r="L1855" s="108">
        <v>9.2823397503055205E-4</v>
      </c>
      <c r="M1855" s="109">
        <v>1.0076593348829258E-3</v>
      </c>
      <c r="N1855" s="732">
        <v>7.3880476510564791E-4</v>
      </c>
      <c r="O1855" s="108">
        <v>0</v>
      </c>
      <c r="P1855" s="109">
        <v>0</v>
      </c>
      <c r="Q1855" s="732">
        <v>8.9639095021964658E-3</v>
      </c>
      <c r="R1855" s="108">
        <v>4.4502021181352317E-4</v>
      </c>
      <c r="S1855" s="109">
        <v>6.5058821441649282E-4</v>
      </c>
      <c r="T1855" s="732">
        <v>2.5505299600117977E-3</v>
      </c>
      <c r="U1855" s="108">
        <v>1.1633630829000607E-3</v>
      </c>
      <c r="V1855" s="109">
        <v>1.2178150245244241E-3</v>
      </c>
      <c r="W1855" s="732">
        <v>6.0288541798534105E-4</v>
      </c>
      <c r="X1855" s="108">
        <v>1.0043423140342505E-4</v>
      </c>
      <c r="Y1855" s="109">
        <v>1.0513512376538693E-4</v>
      </c>
      <c r="Z1855" s="732">
        <v>5.2047661171458774E-5</v>
      </c>
      <c r="AA1855" s="108">
        <v>0</v>
      </c>
      <c r="AB1855" s="109">
        <v>0</v>
      </c>
      <c r="AC1855" s="732">
        <v>0</v>
      </c>
      <c r="AD1855" s="108">
        <v>0</v>
      </c>
      <c r="AE1855" s="109">
        <v>0</v>
      </c>
      <c r="AF1855" s="732">
        <v>0</v>
      </c>
      <c r="AG1855" s="108">
        <v>7.420973015269224E-4</v>
      </c>
      <c r="AH1855" s="109">
        <v>7.7683197888740415E-4</v>
      </c>
      <c r="AI1855" s="732">
        <v>3.8457444669020527E-4</v>
      </c>
      <c r="AJ1855" s="108">
        <v>1.008953176870027E-3</v>
      </c>
      <c r="AK1855" s="109">
        <v>1.0952852568731752E-3</v>
      </c>
      <c r="AL1855" s="736">
        <v>8.030510732589969E-4</v>
      </c>
    </row>
    <row r="1856" spans="1:38" ht="13" x14ac:dyDescent="0.3">
      <c r="A1856" s="71">
        <v>2021</v>
      </c>
      <c r="B1856" s="72">
        <v>11</v>
      </c>
      <c r="C1856" s="108">
        <v>0.79394799869005628</v>
      </c>
      <c r="D1856" s="109">
        <v>0.80781677613088088</v>
      </c>
      <c r="E1856" s="732">
        <v>0.24885612393671994</v>
      </c>
      <c r="F1856" s="108">
        <v>1.5902702882454933E-2</v>
      </c>
      <c r="G1856" s="109">
        <v>1.6897881499731208E-2</v>
      </c>
      <c r="H1856" s="732">
        <v>9.6292015127213988E-3</v>
      </c>
      <c r="I1856" s="108">
        <v>1.2529491404162313E-2</v>
      </c>
      <c r="J1856" s="109">
        <v>1.7602030487223565E-2</v>
      </c>
      <c r="K1856" s="732">
        <v>0.14565459898173588</v>
      </c>
      <c r="L1856" s="108">
        <v>9.2642687215452628E-4</v>
      </c>
      <c r="M1856" s="109">
        <v>1.0075544646282405E-3</v>
      </c>
      <c r="N1856" s="732">
        <v>7.359817066703117E-4</v>
      </c>
      <c r="O1856" s="108">
        <v>0</v>
      </c>
      <c r="P1856" s="109">
        <v>0</v>
      </c>
      <c r="Q1856" s="732">
        <v>8.8760546067805698E-3</v>
      </c>
      <c r="R1856" s="108">
        <v>4.447347458398363E-4</v>
      </c>
      <c r="S1856" s="109">
        <v>6.5056614655547695E-4</v>
      </c>
      <c r="T1856" s="732">
        <v>2.5338055643207473E-3</v>
      </c>
      <c r="U1856" s="108">
        <v>1.1601126283273902E-3</v>
      </c>
      <c r="V1856" s="109">
        <v>1.2176592529684002E-3</v>
      </c>
      <c r="W1856" s="732">
        <v>5.9664422113629777E-4</v>
      </c>
      <c r="X1856" s="108">
        <v>1.0015357099542376E-4</v>
      </c>
      <c r="Y1856" s="109">
        <v>1.0512171085350368E-4</v>
      </c>
      <c r="Z1856" s="732">
        <v>5.1508853055077852E-5</v>
      </c>
      <c r="AA1856" s="108">
        <v>0</v>
      </c>
      <c r="AB1856" s="109">
        <v>0</v>
      </c>
      <c r="AC1856" s="732">
        <v>0</v>
      </c>
      <c r="AD1856" s="108">
        <v>0</v>
      </c>
      <c r="AE1856" s="109">
        <v>0</v>
      </c>
      <c r="AF1856" s="732">
        <v>0</v>
      </c>
      <c r="AG1856" s="108">
        <v>7.4002361095729357E-4</v>
      </c>
      <c r="AH1856" s="109">
        <v>7.7673243252166912E-4</v>
      </c>
      <c r="AI1856" s="732">
        <v>3.8059321857222052E-4</v>
      </c>
      <c r="AJ1856" s="108">
        <v>1.0069887341552714E-3</v>
      </c>
      <c r="AK1856" s="109">
        <v>1.0951716687542859E-3</v>
      </c>
      <c r="AL1856" s="736">
        <v>7.999827637760375E-4</v>
      </c>
    </row>
    <row r="1857" spans="1:38" ht="13" x14ac:dyDescent="0.3">
      <c r="A1857" s="71">
        <v>2021</v>
      </c>
      <c r="B1857" s="72">
        <v>12</v>
      </c>
      <c r="C1857" s="108">
        <v>0.79362809465071182</v>
      </c>
      <c r="D1857" s="109">
        <v>0.80784646347705591</v>
      </c>
      <c r="E1857" s="732">
        <v>0.2484789345619261</v>
      </c>
      <c r="F1857" s="108">
        <v>1.5863463830183572E-2</v>
      </c>
      <c r="G1857" s="109">
        <v>1.6900822722689404E-2</v>
      </c>
      <c r="H1857" s="732">
        <v>9.5310900636495863E-3</v>
      </c>
      <c r="I1857" s="108">
        <v>1.2510665829007613E-2</v>
      </c>
      <c r="J1857" s="109">
        <v>1.7604008026580773E-2</v>
      </c>
      <c r="K1857" s="732">
        <v>0.14589072933897276</v>
      </c>
      <c r="L1857" s="108">
        <v>9.2476222983469021E-4</v>
      </c>
      <c r="M1857" s="109">
        <v>1.0077088560466339E-3</v>
      </c>
      <c r="N1857" s="732">
        <v>7.329544774632771E-4</v>
      </c>
      <c r="O1857" s="108">
        <v>0</v>
      </c>
      <c r="P1857" s="109">
        <v>0</v>
      </c>
      <c r="Q1857" s="732">
        <v>8.7887644638275138E-3</v>
      </c>
      <c r="R1857" s="108">
        <v>4.4447103299247029E-4</v>
      </c>
      <c r="S1857" s="109">
        <v>6.5059278418747328E-4</v>
      </c>
      <c r="T1857" s="732">
        <v>2.5165567374772295E-3</v>
      </c>
      <c r="U1857" s="108">
        <v>1.1571178750821749E-3</v>
      </c>
      <c r="V1857" s="109">
        <v>1.2178826473431741E-3</v>
      </c>
      <c r="W1857" s="732">
        <v>5.9039548456996799E-4</v>
      </c>
      <c r="X1857" s="108">
        <v>9.98950448377698E-5</v>
      </c>
      <c r="Y1857" s="109">
        <v>1.0514095168233766E-4</v>
      </c>
      <c r="Z1857" s="732">
        <v>5.0969387738808426E-5</v>
      </c>
      <c r="AA1857" s="108">
        <v>0</v>
      </c>
      <c r="AB1857" s="109">
        <v>0</v>
      </c>
      <c r="AC1857" s="732">
        <v>0</v>
      </c>
      <c r="AD1857" s="108">
        <v>0</v>
      </c>
      <c r="AE1857" s="109">
        <v>0</v>
      </c>
      <c r="AF1857" s="732">
        <v>0</v>
      </c>
      <c r="AG1857" s="108">
        <v>7.3811383007791134E-4</v>
      </c>
      <c r="AH1857" s="109">
        <v>7.7687481206993321E-4</v>
      </c>
      <c r="AI1857" s="732">
        <v>3.7660722234435261E-4</v>
      </c>
      <c r="AJ1857" s="108">
        <v>1.0051792027563843E-3</v>
      </c>
      <c r="AK1857" s="109">
        <v>1.0953391834996769E-3</v>
      </c>
      <c r="AL1857" s="736">
        <v>7.9669228123241907E-4</v>
      </c>
    </row>
    <row r="1858" spans="1:38" ht="13" x14ac:dyDescent="0.3">
      <c r="A1858" s="71">
        <v>2021</v>
      </c>
      <c r="B1858" s="72">
        <v>13</v>
      </c>
      <c r="C1858" s="108">
        <v>0.79152402973245573</v>
      </c>
      <c r="D1858" s="109">
        <v>0.80605222576549218</v>
      </c>
      <c r="E1858" s="732">
        <v>0.24764101857496837</v>
      </c>
      <c r="F1858" s="108">
        <v>1.5825171891349431E-2</v>
      </c>
      <c r="G1858" s="109">
        <v>1.6900190958940808E-2</v>
      </c>
      <c r="H1858" s="732">
        <v>9.4036061712567225E-3</v>
      </c>
      <c r="I1858" s="108">
        <v>1.2486521086192293E-2</v>
      </c>
      <c r="J1858" s="109">
        <v>1.7596073711660921E-2</v>
      </c>
      <c r="K1858" s="732">
        <v>0.14607792255956412</v>
      </c>
      <c r="L1858" s="108">
        <v>9.2323543928671476E-4</v>
      </c>
      <c r="M1858" s="109">
        <v>1.0078120598837189E-3</v>
      </c>
      <c r="N1858" s="732">
        <v>7.2888268764440445E-4</v>
      </c>
      <c r="O1858" s="108">
        <v>0</v>
      </c>
      <c r="P1858" s="109">
        <v>0</v>
      </c>
      <c r="Q1858" s="732">
        <v>8.6772023458493771E-3</v>
      </c>
      <c r="R1858" s="108">
        <v>4.4422948092520323E-4</v>
      </c>
      <c r="S1858" s="109">
        <v>6.5061030915316404E-4</v>
      </c>
      <c r="T1858" s="732">
        <v>2.4941605424682062E-3</v>
      </c>
      <c r="U1858" s="108">
        <v>1.1542231425353837E-3</v>
      </c>
      <c r="V1858" s="109">
        <v>1.2178656291113037E-3</v>
      </c>
      <c r="W1858" s="732">
        <v>5.8237129658175887E-4</v>
      </c>
      <c r="X1858" s="108">
        <v>9.9645154276907166E-5</v>
      </c>
      <c r="Y1858" s="109">
        <v>1.0513954132028772E-4</v>
      </c>
      <c r="Z1858" s="732">
        <v>5.0276665814040957E-5</v>
      </c>
      <c r="AA1858" s="108">
        <v>0</v>
      </c>
      <c r="AB1858" s="109">
        <v>0</v>
      </c>
      <c r="AC1858" s="732">
        <v>0</v>
      </c>
      <c r="AD1858" s="108">
        <v>0</v>
      </c>
      <c r="AE1858" s="109">
        <v>0</v>
      </c>
      <c r="AF1858" s="732">
        <v>0</v>
      </c>
      <c r="AG1858" s="108">
        <v>7.3626720385797106E-4</v>
      </c>
      <c r="AH1858" s="109">
        <v>7.7686414731745538E-4</v>
      </c>
      <c r="AI1858" s="732">
        <v>3.714887579560528E-4</v>
      </c>
      <c r="AJ1858" s="108">
        <v>1.0035198629592629E-3</v>
      </c>
      <c r="AK1858" s="109">
        <v>1.0954511834131021E-3</v>
      </c>
      <c r="AL1858" s="736">
        <v>7.9226633005116838E-4</v>
      </c>
    </row>
    <row r="1859" spans="1:38" ht="13" x14ac:dyDescent="0.3">
      <c r="A1859" s="71">
        <v>2021</v>
      </c>
      <c r="B1859" s="72">
        <v>14</v>
      </c>
      <c r="C1859" s="108">
        <v>0.81958317662665414</v>
      </c>
      <c r="D1859" s="109">
        <v>0.83283643467442947</v>
      </c>
      <c r="E1859" s="732">
        <v>0.12584221239919327</v>
      </c>
      <c r="F1859" s="108">
        <v>2.5567786796573646E-2</v>
      </c>
      <c r="G1859" s="109">
        <v>2.889068784951826E-2</v>
      </c>
      <c r="H1859" s="732">
        <v>1.0782468733481687E-2</v>
      </c>
      <c r="I1859" s="108">
        <v>1.4141368239787037E-2</v>
      </c>
      <c r="J1859" s="109">
        <v>1.9980203875173571E-2</v>
      </c>
      <c r="K1859" s="732">
        <v>9.443166863446234E-2</v>
      </c>
      <c r="L1859" s="108">
        <v>1.069573511693331E-3</v>
      </c>
      <c r="M1859" s="109">
        <v>1.1956358214611101E-3</v>
      </c>
      <c r="N1859" s="732">
        <v>3.5558225731646437E-4</v>
      </c>
      <c r="O1859" s="108">
        <v>0</v>
      </c>
      <c r="P1859" s="109">
        <v>0</v>
      </c>
      <c r="Q1859" s="732">
        <v>6.8482720887073582E-3</v>
      </c>
      <c r="R1859" s="108">
        <v>4.4422948092520323E-4</v>
      </c>
      <c r="S1859" s="109">
        <v>6.5061030915316404E-4</v>
      </c>
      <c r="T1859" s="732">
        <v>2.4941605424682062E-3</v>
      </c>
      <c r="U1859" s="108">
        <v>1.4174560270153607E-3</v>
      </c>
      <c r="V1859" s="109">
        <v>1.4928670355323075E-3</v>
      </c>
      <c r="W1859" s="732">
        <v>4.4962880625883014E-4</v>
      </c>
      <c r="X1859" s="108">
        <v>1.2237031494474068E-4</v>
      </c>
      <c r="Y1859" s="109">
        <v>1.2888071312995624E-4</v>
      </c>
      <c r="Z1859" s="732">
        <v>3.8816880130674961E-5</v>
      </c>
      <c r="AA1859" s="108">
        <v>0</v>
      </c>
      <c r="AB1859" s="109">
        <v>0</v>
      </c>
      <c r="AC1859" s="732">
        <v>0</v>
      </c>
      <c r="AD1859" s="108">
        <v>0</v>
      </c>
      <c r="AE1859" s="109">
        <v>0</v>
      </c>
      <c r="AF1859" s="732">
        <v>0</v>
      </c>
      <c r="AG1859" s="108">
        <v>9.0418062195237717E-4</v>
      </c>
      <c r="AH1859" s="109">
        <v>9.5228513297291337E-4</v>
      </c>
      <c r="AI1859" s="732">
        <v>2.8681360843639222E-4</v>
      </c>
      <c r="AJ1859" s="108">
        <v>1.1625839652750257E-3</v>
      </c>
      <c r="AK1859" s="109">
        <v>1.2996090618091539E-3</v>
      </c>
      <c r="AL1859" s="736">
        <v>3.8650359813359681E-4</v>
      </c>
    </row>
    <row r="1860" spans="1:38" ht="13" x14ac:dyDescent="0.3">
      <c r="A1860" s="71">
        <v>2021</v>
      </c>
      <c r="B1860" s="72">
        <v>15</v>
      </c>
      <c r="C1860" s="108">
        <v>1.0340770615581176</v>
      </c>
      <c r="D1860" s="109">
        <v>1.019351194398328</v>
      </c>
      <c r="E1860" s="732">
        <v>0.12552044924959083</v>
      </c>
      <c r="F1860" s="108">
        <v>2.5658789002320451E-2</v>
      </c>
      <c r="G1860" s="109">
        <v>2.8850697133249999E-2</v>
      </c>
      <c r="H1860" s="732">
        <v>1.0370051629000662E-2</v>
      </c>
      <c r="I1860" s="108">
        <v>1.4229583515825116E-2</v>
      </c>
      <c r="J1860" s="109">
        <v>2.012841310906454E-2</v>
      </c>
      <c r="K1860" s="732">
        <v>9.3575323878739236E-2</v>
      </c>
      <c r="L1860" s="108">
        <v>1.4728071056561282E-3</v>
      </c>
      <c r="M1860" s="109">
        <v>1.4660628342027669E-3</v>
      </c>
      <c r="N1860" s="732">
        <v>3.5438327840973938E-4</v>
      </c>
      <c r="O1860" s="108">
        <v>0</v>
      </c>
      <c r="P1860" s="109">
        <v>0</v>
      </c>
      <c r="Q1860" s="732">
        <v>6.5863280604041789E-3</v>
      </c>
      <c r="R1860" s="108">
        <v>4.4422948092520323E-4</v>
      </c>
      <c r="S1860" s="109">
        <v>6.5061030915316404E-4</v>
      </c>
      <c r="T1860" s="732">
        <v>2.4941605424682062E-3</v>
      </c>
      <c r="U1860" s="108">
        <v>1.4245203107350554E-3</v>
      </c>
      <c r="V1860" s="109">
        <v>1.4898482959730735E-3</v>
      </c>
      <c r="W1860" s="732">
        <v>4.3243138955654798E-4</v>
      </c>
      <c r="X1860" s="108">
        <v>1.2298014894059403E-4</v>
      </c>
      <c r="Y1860" s="109">
        <v>1.2861995727591398E-4</v>
      </c>
      <c r="Z1860" s="732">
        <v>3.7332203448903287E-5</v>
      </c>
      <c r="AA1860" s="108">
        <v>0</v>
      </c>
      <c r="AB1860" s="109">
        <v>0</v>
      </c>
      <c r="AC1860" s="732">
        <v>0</v>
      </c>
      <c r="AD1860" s="108">
        <v>0</v>
      </c>
      <c r="AE1860" s="109">
        <v>0</v>
      </c>
      <c r="AF1860" s="732">
        <v>0</v>
      </c>
      <c r="AG1860" s="108">
        <v>9.0868678985526758E-4</v>
      </c>
      <c r="AH1860" s="109">
        <v>9.5035849623614256E-4</v>
      </c>
      <c r="AI1860" s="732">
        <v>2.7584351288315111E-4</v>
      </c>
      <c r="AJ1860" s="108">
        <v>1.6008827232365385E-3</v>
      </c>
      <c r="AK1860" s="109">
        <v>1.5935520784612826E-3</v>
      </c>
      <c r="AL1860" s="736">
        <v>3.8520040308352699E-4</v>
      </c>
    </row>
    <row r="1861" spans="1:38" ht="13" x14ac:dyDescent="0.3">
      <c r="A1861" s="71">
        <v>2021</v>
      </c>
      <c r="B1861" s="72">
        <v>16</v>
      </c>
      <c r="C1861" s="108">
        <v>1.0334518960907353</v>
      </c>
      <c r="D1861" s="109">
        <v>1.0191026109512817</v>
      </c>
      <c r="E1861" s="732">
        <v>0.12511572228783777</v>
      </c>
      <c r="F1861" s="108">
        <v>2.5587079705629349E-2</v>
      </c>
      <c r="G1861" s="109">
        <v>2.8819375838443285E-2</v>
      </c>
      <c r="H1861" s="732">
        <v>9.8572195800595338E-3</v>
      </c>
      <c r="I1861" s="108">
        <v>1.4196071310271849E-2</v>
      </c>
      <c r="J1861" s="109">
        <v>2.010838578769545E-2</v>
      </c>
      <c r="K1861" s="732">
        <v>9.2496924329780558E-2</v>
      </c>
      <c r="L1861" s="108">
        <v>1.4686845565864779E-3</v>
      </c>
      <c r="M1861" s="109">
        <v>1.4640888520502295E-3</v>
      </c>
      <c r="N1861" s="732">
        <v>3.5286955146540227E-4</v>
      </c>
      <c r="O1861" s="108">
        <v>0</v>
      </c>
      <c r="P1861" s="109">
        <v>0</v>
      </c>
      <c r="Q1861" s="732">
        <v>6.2606030158468828E-3</v>
      </c>
      <c r="R1861" s="108">
        <v>4.4422948092520323E-4</v>
      </c>
      <c r="S1861" s="109">
        <v>6.5061030915316404E-4</v>
      </c>
      <c r="T1861" s="732">
        <v>2.4941605424682062E-3</v>
      </c>
      <c r="U1861" s="108">
        <v>1.4191518030455895E-3</v>
      </c>
      <c r="V1861" s="109">
        <v>1.4875144554032014E-3</v>
      </c>
      <c r="W1861" s="732">
        <v>4.1104581569599449E-4</v>
      </c>
      <c r="X1861" s="108">
        <v>1.2251673746383452E-4</v>
      </c>
      <c r="Y1861" s="109">
        <v>1.2841855024213394E-4</v>
      </c>
      <c r="Z1861" s="732">
        <v>3.5485973377743353E-5</v>
      </c>
      <c r="AA1861" s="108">
        <v>0</v>
      </c>
      <c r="AB1861" s="109">
        <v>0</v>
      </c>
      <c r="AC1861" s="732">
        <v>0</v>
      </c>
      <c r="AD1861" s="108">
        <v>0</v>
      </c>
      <c r="AE1861" s="109">
        <v>0</v>
      </c>
      <c r="AF1861" s="732">
        <v>0</v>
      </c>
      <c r="AG1861" s="108">
        <v>9.0526252315827776E-4</v>
      </c>
      <c r="AH1861" s="109">
        <v>9.4887082556978169E-4</v>
      </c>
      <c r="AI1861" s="732">
        <v>2.622019011874807E-4</v>
      </c>
      <c r="AJ1861" s="108">
        <v>1.5964005873327985E-3</v>
      </c>
      <c r="AK1861" s="109">
        <v>1.5914057189697166E-3</v>
      </c>
      <c r="AL1861" s="736">
        <v>3.8355508043199754E-4</v>
      </c>
    </row>
    <row r="1862" spans="1:38" ht="13" x14ac:dyDescent="0.3">
      <c r="A1862" s="71">
        <v>2021</v>
      </c>
      <c r="B1862" s="72">
        <v>17</v>
      </c>
      <c r="C1862" s="108">
        <v>1.0328805301829298</v>
      </c>
      <c r="D1862" s="109">
        <v>1.0188529120704761</v>
      </c>
      <c r="E1862" s="732">
        <v>0.12511906961308067</v>
      </c>
      <c r="F1862" s="108">
        <v>2.5521734439196957E-2</v>
      </c>
      <c r="G1862" s="109">
        <v>2.8788176506401832E-2</v>
      </c>
      <c r="H1862" s="732">
        <v>9.8876065951561763E-3</v>
      </c>
      <c r="I1862" s="108">
        <v>1.4165509742394838E-2</v>
      </c>
      <c r="J1862" s="109">
        <v>2.0088452289986094E-2</v>
      </c>
      <c r="K1862" s="732">
        <v>9.2489817563953663E-2</v>
      </c>
      <c r="L1862" s="108">
        <v>1.4649266061916553E-3</v>
      </c>
      <c r="M1862" s="109">
        <v>1.4621209270402546E-3</v>
      </c>
      <c r="N1862" s="732">
        <v>3.5285320240236817E-4</v>
      </c>
      <c r="O1862" s="108">
        <v>0</v>
      </c>
      <c r="P1862" s="109">
        <v>0</v>
      </c>
      <c r="Q1862" s="732">
        <v>6.2799018622276713E-3</v>
      </c>
      <c r="R1862" s="108">
        <v>4.4422948092520323E-4</v>
      </c>
      <c r="S1862" s="109">
        <v>6.5061030915316404E-4</v>
      </c>
      <c r="T1862" s="732">
        <v>2.4941605424682062E-3</v>
      </c>
      <c r="U1862" s="108">
        <v>1.4142596685815202E-3</v>
      </c>
      <c r="V1862" s="109">
        <v>1.4851887853445859E-3</v>
      </c>
      <c r="W1862" s="732">
        <v>4.123133126242206E-4</v>
      </c>
      <c r="X1862" s="108">
        <v>1.2209437432811852E-4</v>
      </c>
      <c r="Y1862" s="109">
        <v>1.2821773906776488E-4</v>
      </c>
      <c r="Z1862" s="732">
        <v>3.5595396051926166E-5</v>
      </c>
      <c r="AA1862" s="108">
        <v>0</v>
      </c>
      <c r="AB1862" s="109">
        <v>0</v>
      </c>
      <c r="AC1862" s="732">
        <v>0</v>
      </c>
      <c r="AD1862" s="108">
        <v>0</v>
      </c>
      <c r="AE1862" s="109">
        <v>0</v>
      </c>
      <c r="AF1862" s="732">
        <v>0</v>
      </c>
      <c r="AG1862" s="108">
        <v>9.0214232755263561E-4</v>
      </c>
      <c r="AH1862" s="109">
        <v>9.4738625174702062E-4</v>
      </c>
      <c r="AI1862" s="732">
        <v>2.6301035413412799E-4</v>
      </c>
      <c r="AJ1862" s="108">
        <v>1.5923163610705312E-3</v>
      </c>
      <c r="AK1862" s="109">
        <v>1.5892675487627105E-3</v>
      </c>
      <c r="AL1862" s="736">
        <v>3.8353727939800786E-4</v>
      </c>
    </row>
    <row r="1863" spans="1:38" ht="13" x14ac:dyDescent="0.3">
      <c r="A1863" s="71">
        <v>2021</v>
      </c>
      <c r="B1863" s="72">
        <v>18</v>
      </c>
      <c r="C1863" s="108">
        <v>1.0310911207935824</v>
      </c>
      <c r="D1863" s="109">
        <v>1.0174292646900798</v>
      </c>
      <c r="E1863" s="732">
        <v>0.12494180849252363</v>
      </c>
      <c r="F1863" s="108">
        <v>2.5448151752544609E-2</v>
      </c>
      <c r="G1863" s="109">
        <v>2.874865370807636E-2</v>
      </c>
      <c r="H1863" s="732">
        <v>9.8405871928159989E-3</v>
      </c>
      <c r="I1863" s="108">
        <v>1.4128825095310566E-2</v>
      </c>
      <c r="J1863" s="109">
        <v>2.0060395964822623E-2</v>
      </c>
      <c r="K1863" s="732">
        <v>9.2268800368292533E-2</v>
      </c>
      <c r="L1863" s="108">
        <v>1.4608474750786066E-3</v>
      </c>
      <c r="M1863" s="109">
        <v>1.4598282914174963E-3</v>
      </c>
      <c r="N1863" s="732">
        <v>3.5261039262968733E-4</v>
      </c>
      <c r="O1863" s="108">
        <v>0</v>
      </c>
      <c r="P1863" s="109">
        <v>0</v>
      </c>
      <c r="Q1863" s="732">
        <v>6.2500277579650813E-3</v>
      </c>
      <c r="R1863" s="108">
        <v>4.4422948092520323E-4</v>
      </c>
      <c r="S1863" s="109">
        <v>6.5061030915316404E-4</v>
      </c>
      <c r="T1863" s="732">
        <v>2.4941605424682062E-3</v>
      </c>
      <c r="U1863" s="108">
        <v>1.4088710967895155E-3</v>
      </c>
      <c r="V1863" s="109">
        <v>1.4823927482460987E-3</v>
      </c>
      <c r="W1863" s="732">
        <v>4.1035239393597982E-4</v>
      </c>
      <c r="X1863" s="108">
        <v>1.2162913835374156E-4</v>
      </c>
      <c r="Y1863" s="109">
        <v>1.2797632193856361E-4</v>
      </c>
      <c r="Z1863" s="732">
        <v>3.5426116139107245E-5</v>
      </c>
      <c r="AA1863" s="108">
        <v>0</v>
      </c>
      <c r="AB1863" s="109">
        <v>0</v>
      </c>
      <c r="AC1863" s="732">
        <v>0</v>
      </c>
      <c r="AD1863" s="108">
        <v>0</v>
      </c>
      <c r="AE1863" s="109">
        <v>0</v>
      </c>
      <c r="AF1863" s="732">
        <v>0</v>
      </c>
      <c r="AG1863" s="108">
        <v>8.9870397144496369E-4</v>
      </c>
      <c r="AH1863" s="109">
        <v>9.4560286641164689E-4</v>
      </c>
      <c r="AI1863" s="732">
        <v>2.6175955159302296E-4</v>
      </c>
      <c r="AJ1863" s="108">
        <v>1.5878826319995301E-3</v>
      </c>
      <c r="AK1863" s="109">
        <v>1.5867757239603026E-3</v>
      </c>
      <c r="AL1863" s="736">
        <v>3.8327342458737437E-4</v>
      </c>
    </row>
    <row r="1864" spans="1:38" ht="13" x14ac:dyDescent="0.3">
      <c r="A1864" s="71">
        <v>2021</v>
      </c>
      <c r="B1864" s="72">
        <v>19</v>
      </c>
      <c r="C1864" s="108">
        <v>1.0305959731935821</v>
      </c>
      <c r="D1864" s="109">
        <v>1.0171599441806447</v>
      </c>
      <c r="E1864" s="732">
        <v>0.12490097079120502</v>
      </c>
      <c r="F1864" s="108">
        <v>2.5391586637837832E-2</v>
      </c>
      <c r="G1864" s="109">
        <v>2.8714697201233232E-2</v>
      </c>
      <c r="H1864" s="732">
        <v>9.8126094949936935E-3</v>
      </c>
      <c r="I1864" s="108">
        <v>1.410237977633747E-2</v>
      </c>
      <c r="J1864" s="109">
        <v>2.0038669775571456E-2</v>
      </c>
      <c r="K1864" s="732">
        <v>9.2142376828420886E-2</v>
      </c>
      <c r="L1864" s="108">
        <v>1.4575945000089312E-3</v>
      </c>
      <c r="M1864" s="109">
        <v>1.4576882758413033E-3</v>
      </c>
      <c r="N1864" s="732">
        <v>3.5243020816609123E-4</v>
      </c>
      <c r="O1864" s="108">
        <v>0</v>
      </c>
      <c r="P1864" s="109">
        <v>0</v>
      </c>
      <c r="Q1864" s="732">
        <v>6.2322527779446217E-3</v>
      </c>
      <c r="R1864" s="108">
        <v>4.4422948092520323E-4</v>
      </c>
      <c r="S1864" s="109">
        <v>6.5061030915316404E-4</v>
      </c>
      <c r="T1864" s="732">
        <v>2.4941605424682062E-3</v>
      </c>
      <c r="U1864" s="108">
        <v>1.4046364441133239E-3</v>
      </c>
      <c r="V1864" s="109">
        <v>1.4798626018841584E-3</v>
      </c>
      <c r="W1864" s="732">
        <v>4.091858441915364E-4</v>
      </c>
      <c r="X1864" s="108">
        <v>1.2126348719036307E-4</v>
      </c>
      <c r="Y1864" s="109">
        <v>1.2775783990190463E-4</v>
      </c>
      <c r="Z1864" s="732">
        <v>3.5325371097027637E-5</v>
      </c>
      <c r="AA1864" s="108">
        <v>0</v>
      </c>
      <c r="AB1864" s="109">
        <v>0</v>
      </c>
      <c r="AC1864" s="732">
        <v>0</v>
      </c>
      <c r="AD1864" s="108">
        <v>0</v>
      </c>
      <c r="AE1864" s="109">
        <v>0</v>
      </c>
      <c r="AF1864" s="732">
        <v>0</v>
      </c>
      <c r="AG1864" s="108">
        <v>8.9600305145087842E-4</v>
      </c>
      <c r="AH1864" s="109">
        <v>9.4398951068869967E-4</v>
      </c>
      <c r="AI1864" s="732">
        <v>2.6101519060859344E-4</v>
      </c>
      <c r="AJ1864" s="108">
        <v>1.5843455497279544E-3</v>
      </c>
      <c r="AK1864" s="109">
        <v>1.5844493709244883E-3</v>
      </c>
      <c r="AL1864" s="736">
        <v>3.8307750510024121E-4</v>
      </c>
    </row>
    <row r="1865" spans="1:38" ht="13" x14ac:dyDescent="0.3">
      <c r="A1865" s="71">
        <v>2021</v>
      </c>
      <c r="B1865" s="72">
        <v>20</v>
      </c>
      <c r="C1865" s="108">
        <v>1.1567530375693762</v>
      </c>
      <c r="D1865" s="109">
        <v>1.1198772424474057</v>
      </c>
      <c r="E1865" s="732">
        <v>0.12477138896857222</v>
      </c>
      <c r="F1865" s="108">
        <v>2.5404866288284759E-2</v>
      </c>
      <c r="G1865" s="109">
        <v>2.8212570534492359E-2</v>
      </c>
      <c r="H1865" s="732">
        <v>9.6744777575338316E-3</v>
      </c>
      <c r="I1865" s="108">
        <v>1.410994057414695E-2</v>
      </c>
      <c r="J1865" s="109">
        <v>1.8153491232062752E-2</v>
      </c>
      <c r="K1865" s="732">
        <v>9.1777545160408133E-2</v>
      </c>
      <c r="L1865" s="108">
        <v>1.9694565451701548E-3</v>
      </c>
      <c r="M1865" s="109">
        <v>1.7508916993247839E-3</v>
      </c>
      <c r="N1865" s="732">
        <v>3.519144765728439E-4</v>
      </c>
      <c r="O1865" s="108">
        <v>0</v>
      </c>
      <c r="P1865" s="109">
        <v>0</v>
      </c>
      <c r="Q1865" s="732">
        <v>6.1445096205335718E-3</v>
      </c>
      <c r="R1865" s="108">
        <v>4.4422948092520323E-4</v>
      </c>
      <c r="S1865" s="109">
        <v>6.5061030915316404E-4</v>
      </c>
      <c r="T1865" s="732">
        <v>2.4941605424682062E-3</v>
      </c>
      <c r="U1865" s="108">
        <v>1.4057311029407249E-3</v>
      </c>
      <c r="V1865" s="109">
        <v>1.4415594072435733E-3</v>
      </c>
      <c r="W1865" s="732">
        <v>4.0342540817220129E-4</v>
      </c>
      <c r="X1865" s="108">
        <v>1.2135803005787557E-4</v>
      </c>
      <c r="Y1865" s="109">
        <v>1.2445119955183787E-4</v>
      </c>
      <c r="Z1865" s="732">
        <v>3.4828112840050664E-5</v>
      </c>
      <c r="AA1865" s="108">
        <v>0</v>
      </c>
      <c r="AB1865" s="109">
        <v>0</v>
      </c>
      <c r="AC1865" s="732">
        <v>0</v>
      </c>
      <c r="AD1865" s="108">
        <v>0</v>
      </c>
      <c r="AE1865" s="109">
        <v>0</v>
      </c>
      <c r="AF1865" s="732">
        <v>0</v>
      </c>
      <c r="AG1865" s="108">
        <v>8.9670085197422972E-4</v>
      </c>
      <c r="AH1865" s="109">
        <v>9.1955587474382573E-4</v>
      </c>
      <c r="AI1865" s="732">
        <v>2.5734102086329586E-4</v>
      </c>
      <c r="AJ1865" s="108">
        <v>2.1407202521806111E-3</v>
      </c>
      <c r="AK1865" s="109">
        <v>1.9031475968652781E-3</v>
      </c>
      <c r="AL1865" s="736">
        <v>3.8251685996411376E-4</v>
      </c>
    </row>
    <row r="1866" spans="1:38" ht="13" x14ac:dyDescent="0.3">
      <c r="A1866" s="71">
        <v>2021</v>
      </c>
      <c r="B1866" s="72">
        <v>21</v>
      </c>
      <c r="C1866" s="108">
        <v>1.1563624983350271</v>
      </c>
      <c r="D1866" s="109">
        <v>1.1195764578860463</v>
      </c>
      <c r="E1866" s="732">
        <v>0.12467492871690847</v>
      </c>
      <c r="F1866" s="108">
        <v>2.536012427073954E-2</v>
      </c>
      <c r="G1866" s="109">
        <v>2.8176538839018855E-2</v>
      </c>
      <c r="H1866" s="732">
        <v>9.572961034286202E-3</v>
      </c>
      <c r="I1866" s="108">
        <v>1.408924539185291E-2</v>
      </c>
      <c r="J1866" s="109">
        <v>1.813241791476904E-2</v>
      </c>
      <c r="K1866" s="732">
        <v>9.149883556597288E-2</v>
      </c>
      <c r="L1866" s="108">
        <v>1.9659549033325999E-3</v>
      </c>
      <c r="M1866" s="109">
        <v>1.7480927606572923E-3</v>
      </c>
      <c r="N1866" s="732">
        <v>3.5152530804221017E-4</v>
      </c>
      <c r="O1866" s="108">
        <v>0</v>
      </c>
      <c r="P1866" s="109">
        <v>0</v>
      </c>
      <c r="Q1866" s="732">
        <v>6.0800255279168545E-3</v>
      </c>
      <c r="R1866" s="108">
        <v>4.4422948092520323E-4</v>
      </c>
      <c r="S1866" s="109">
        <v>6.5061030915316404E-4</v>
      </c>
      <c r="T1866" s="732">
        <v>2.4941605424682062E-3</v>
      </c>
      <c r="U1866" s="108">
        <v>1.4023819958502485E-3</v>
      </c>
      <c r="V1866" s="109">
        <v>1.4388773874759331E-3</v>
      </c>
      <c r="W1866" s="732">
        <v>3.9919258811409218E-4</v>
      </c>
      <c r="X1866" s="108">
        <v>1.2106885198640809E-4</v>
      </c>
      <c r="Y1866" s="109">
        <v>1.2421967418887794E-4</v>
      </c>
      <c r="Z1866" s="732">
        <v>3.4462646152033398E-5</v>
      </c>
      <c r="AA1866" s="108">
        <v>0</v>
      </c>
      <c r="AB1866" s="109">
        <v>0</v>
      </c>
      <c r="AC1866" s="732">
        <v>0</v>
      </c>
      <c r="AD1866" s="108">
        <v>0</v>
      </c>
      <c r="AE1866" s="109">
        <v>0</v>
      </c>
      <c r="AF1866" s="732">
        <v>0</v>
      </c>
      <c r="AG1866" s="108">
        <v>8.9456459641338931E-4</v>
      </c>
      <c r="AH1866" s="109">
        <v>9.1784434567623331E-4</v>
      </c>
      <c r="AI1866" s="732">
        <v>2.5464081609193902E-4</v>
      </c>
      <c r="AJ1866" s="108">
        <v>2.1369147651455131E-3</v>
      </c>
      <c r="AK1866" s="109">
        <v>1.900107419509957E-3</v>
      </c>
      <c r="AL1866" s="736">
        <v>3.8209401340369539E-4</v>
      </c>
    </row>
    <row r="1867" spans="1:38" ht="13" x14ac:dyDescent="0.3">
      <c r="A1867" s="71">
        <v>2021</v>
      </c>
      <c r="B1867" s="72">
        <v>22</v>
      </c>
      <c r="C1867" s="108">
        <v>1.1560136591208021</v>
      </c>
      <c r="D1867" s="109">
        <v>1.1192550593401773</v>
      </c>
      <c r="E1867" s="732">
        <v>0.12458954920949289</v>
      </c>
      <c r="F1867" s="108">
        <v>2.531992891461576E-2</v>
      </c>
      <c r="G1867" s="109">
        <v>2.8139530953179195E-2</v>
      </c>
      <c r="H1867" s="732">
        <v>9.4859438037637311E-3</v>
      </c>
      <c r="I1867" s="108">
        <v>1.4070670397926699E-2</v>
      </c>
      <c r="J1867" s="109">
        <v>1.8110731384384592E-2</v>
      </c>
      <c r="K1867" s="732">
        <v>9.1244979112250643E-2</v>
      </c>
      <c r="L1867" s="108">
        <v>1.9628104470965327E-3</v>
      </c>
      <c r="M1867" s="109">
        <v>1.7452208855795112E-3</v>
      </c>
      <c r="N1867" s="732">
        <v>3.5117379676801358E-4</v>
      </c>
      <c r="O1867" s="108">
        <v>0</v>
      </c>
      <c r="P1867" s="109">
        <v>0</v>
      </c>
      <c r="Q1867" s="732">
        <v>6.0247471452189007E-3</v>
      </c>
      <c r="R1867" s="108">
        <v>4.4422948092520323E-4</v>
      </c>
      <c r="S1867" s="109">
        <v>6.5061030915316404E-4</v>
      </c>
      <c r="T1867" s="732">
        <v>2.4941605424682062E-3</v>
      </c>
      <c r="U1867" s="108">
        <v>1.3993733089695439E-3</v>
      </c>
      <c r="V1867" s="109">
        <v>1.4361246592668644E-3</v>
      </c>
      <c r="W1867" s="732">
        <v>3.9556375532382354E-4</v>
      </c>
      <c r="X1867" s="108">
        <v>1.2080911779518385E-4</v>
      </c>
      <c r="Y1867" s="109">
        <v>1.2398183469799706E-4</v>
      </c>
      <c r="Z1867" s="732">
        <v>3.4149387798411704E-5</v>
      </c>
      <c r="AA1867" s="108">
        <v>0</v>
      </c>
      <c r="AB1867" s="109">
        <v>0</v>
      </c>
      <c r="AC1867" s="732">
        <v>0</v>
      </c>
      <c r="AD1867" s="108">
        <v>0</v>
      </c>
      <c r="AE1867" s="109">
        <v>0</v>
      </c>
      <c r="AF1867" s="732">
        <v>0</v>
      </c>
      <c r="AG1867" s="108">
        <v>8.9264568457483081E-4</v>
      </c>
      <c r="AH1867" s="109">
        <v>9.160886662833485E-4</v>
      </c>
      <c r="AI1867" s="732">
        <v>2.5232609168028113E-4</v>
      </c>
      <c r="AJ1867" s="108">
        <v>2.133496862387594E-3</v>
      </c>
      <c r="AK1867" s="109">
        <v>1.8969858687260268E-3</v>
      </c>
      <c r="AL1867" s="736">
        <v>3.8171193298756542E-4</v>
      </c>
    </row>
    <row r="1868" spans="1:38" ht="13" x14ac:dyDescent="0.3">
      <c r="A1868" s="71">
        <v>2021</v>
      </c>
      <c r="B1868" s="72">
        <v>23</v>
      </c>
      <c r="C1868" s="108">
        <v>1.1557105770952363</v>
      </c>
      <c r="D1868" s="109">
        <v>1.118886272235212</v>
      </c>
      <c r="E1868" s="732">
        <v>0.12443240090561639</v>
      </c>
      <c r="F1868" s="108">
        <v>2.5285398147119702E-2</v>
      </c>
      <c r="G1868" s="109">
        <v>2.809209451422566E-2</v>
      </c>
      <c r="H1868" s="732">
        <v>9.3121087371018426E-3</v>
      </c>
      <c r="I1868" s="108">
        <v>1.4054690748979764E-2</v>
      </c>
      <c r="J1868" s="109">
        <v>1.8083076577143222E-2</v>
      </c>
      <c r="K1868" s="732">
        <v>9.080499552878106E-2</v>
      </c>
      <c r="L1868" s="108">
        <v>1.9601070500921149E-3</v>
      </c>
      <c r="M1868" s="109">
        <v>1.7415426320593677E-3</v>
      </c>
      <c r="N1868" s="732">
        <v>3.5055700995437932E-4</v>
      </c>
      <c r="O1868" s="108">
        <v>0</v>
      </c>
      <c r="P1868" s="109">
        <v>0</v>
      </c>
      <c r="Q1868" s="732">
        <v>5.9143235192079119E-3</v>
      </c>
      <c r="R1868" s="108">
        <v>4.4422948092520323E-4</v>
      </c>
      <c r="S1868" s="109">
        <v>6.5061030915316404E-4</v>
      </c>
      <c r="T1868" s="732">
        <v>2.4941605424682062E-3</v>
      </c>
      <c r="U1868" s="108">
        <v>1.3967877491379108E-3</v>
      </c>
      <c r="V1868" s="109">
        <v>1.4325887828978484E-3</v>
      </c>
      <c r="W1868" s="732">
        <v>3.8831469946398663E-4</v>
      </c>
      <c r="X1868" s="108">
        <v>1.2058604278554658E-4</v>
      </c>
      <c r="Y1868" s="109">
        <v>1.2367681053962828E-4</v>
      </c>
      <c r="Z1868" s="732">
        <v>3.3523564030549707E-5</v>
      </c>
      <c r="AA1868" s="108">
        <v>0</v>
      </c>
      <c r="AB1868" s="109">
        <v>0</v>
      </c>
      <c r="AC1868" s="732">
        <v>0</v>
      </c>
      <c r="AD1868" s="108">
        <v>0</v>
      </c>
      <c r="AE1868" s="109">
        <v>0</v>
      </c>
      <c r="AF1868" s="732">
        <v>0</v>
      </c>
      <c r="AG1868" s="108">
        <v>8.9099721648444401E-4</v>
      </c>
      <c r="AH1868" s="109">
        <v>9.1383369986610113E-4</v>
      </c>
      <c r="AI1868" s="732">
        <v>2.4770198776806051E-4</v>
      </c>
      <c r="AJ1868" s="108">
        <v>2.1305582488569926E-3</v>
      </c>
      <c r="AK1868" s="109">
        <v>1.8929871665623044E-3</v>
      </c>
      <c r="AL1868" s="736">
        <v>3.8104144365868595E-4</v>
      </c>
    </row>
    <row r="1869" spans="1:38" ht="13" x14ac:dyDescent="0.3">
      <c r="A1869" s="71">
        <v>2021</v>
      </c>
      <c r="B1869" s="72">
        <v>24</v>
      </c>
      <c r="C1869" s="108">
        <v>1.1554630211386157</v>
      </c>
      <c r="D1869" s="109">
        <v>1.1184881983088071</v>
      </c>
      <c r="E1869" s="732">
        <v>0.12422240759750429</v>
      </c>
      <c r="F1869" s="108">
        <v>2.5256813540529614E-2</v>
      </c>
      <c r="G1869" s="109">
        <v>2.8041321374987559E-2</v>
      </c>
      <c r="H1869" s="732">
        <v>9.0696348578643716E-3</v>
      </c>
      <c r="I1869" s="108">
        <v>1.4041477461942637E-2</v>
      </c>
      <c r="J1869" s="109">
        <v>1.8053456235126313E-2</v>
      </c>
      <c r="K1869" s="732">
        <v>9.0223188193355355E-2</v>
      </c>
      <c r="L1869" s="108">
        <v>1.9578712172237858E-3</v>
      </c>
      <c r="M1869" s="109">
        <v>1.7376044037483458E-3</v>
      </c>
      <c r="N1869" s="732">
        <v>3.4974330903491839E-4</v>
      </c>
      <c r="O1869" s="108">
        <v>0</v>
      </c>
      <c r="P1869" s="109">
        <v>0</v>
      </c>
      <c r="Q1869" s="732">
        <v>5.7603086964111072E-3</v>
      </c>
      <c r="R1869" s="108">
        <v>4.4422948092520323E-4</v>
      </c>
      <c r="S1869" s="109">
        <v>6.5061030915316404E-4</v>
      </c>
      <c r="T1869" s="732">
        <v>2.4941605424682062E-3</v>
      </c>
      <c r="U1869" s="108">
        <v>1.3946479286061041E-3</v>
      </c>
      <c r="V1869" s="109">
        <v>1.4288062944524994E-3</v>
      </c>
      <c r="W1869" s="732">
        <v>3.7820380494832688E-4</v>
      </c>
      <c r="X1869" s="108">
        <v>1.2040131709637229E-4</v>
      </c>
      <c r="Y1869" s="109">
        <v>1.2335022848679775E-4</v>
      </c>
      <c r="Z1869" s="732">
        <v>3.2650694560002984E-5</v>
      </c>
      <c r="AA1869" s="108">
        <v>0</v>
      </c>
      <c r="AB1869" s="109">
        <v>0</v>
      </c>
      <c r="AC1869" s="732">
        <v>0</v>
      </c>
      <c r="AD1869" s="108">
        <v>0</v>
      </c>
      <c r="AE1869" s="109">
        <v>0</v>
      </c>
      <c r="AF1869" s="732">
        <v>0</v>
      </c>
      <c r="AG1869" s="108">
        <v>8.896318734393329E-4</v>
      </c>
      <c r="AH1869" s="109">
        <v>9.1142116627651202E-4</v>
      </c>
      <c r="AI1869" s="732">
        <v>2.4125237335502771E-4</v>
      </c>
      <c r="AJ1869" s="108">
        <v>2.1281278901668834E-3</v>
      </c>
      <c r="AK1869" s="109">
        <v>1.888706705468085E-3</v>
      </c>
      <c r="AL1869" s="736">
        <v>3.8015699517486188E-4</v>
      </c>
    </row>
    <row r="1870" spans="1:38" ht="13" x14ac:dyDescent="0.3">
      <c r="A1870" s="71">
        <v>2021</v>
      </c>
      <c r="B1870" s="72">
        <v>25</v>
      </c>
      <c r="C1870" s="108">
        <v>1.1552351660918276</v>
      </c>
      <c r="D1870" s="109">
        <v>1.1180549458050082</v>
      </c>
      <c r="E1870" s="732">
        <v>0.1239976630442905</v>
      </c>
      <c r="F1870" s="108">
        <v>2.5230669974753806E-2</v>
      </c>
      <c r="G1870" s="109">
        <v>2.7985898707832461E-2</v>
      </c>
      <c r="H1870" s="732">
        <v>8.8113994225326366E-3</v>
      </c>
      <c r="I1870" s="108">
        <v>1.4029386677029337E-2</v>
      </c>
      <c r="J1870" s="109">
        <v>1.8021129220823384E-2</v>
      </c>
      <c r="K1870" s="732">
        <v>8.9600350781271168E-2</v>
      </c>
      <c r="L1870" s="108">
        <v>1.9558264317184981E-3</v>
      </c>
      <c r="M1870" s="109">
        <v>1.7333049565625366E-3</v>
      </c>
      <c r="N1870" s="732">
        <v>3.488712442889749E-4</v>
      </c>
      <c r="O1870" s="108">
        <v>0</v>
      </c>
      <c r="P1870" s="109">
        <v>0</v>
      </c>
      <c r="Q1870" s="732">
        <v>5.596277771644567E-3</v>
      </c>
      <c r="R1870" s="108">
        <v>4.4422948092520323E-4</v>
      </c>
      <c r="S1870" s="109">
        <v>6.5061030915316404E-4</v>
      </c>
      <c r="T1870" s="732">
        <v>2.4941605424682062E-3</v>
      </c>
      <c r="U1870" s="108">
        <v>1.3926930480416247E-3</v>
      </c>
      <c r="V1870" s="109">
        <v>1.4246765838600039E-3</v>
      </c>
      <c r="W1870" s="732">
        <v>3.674352131905995E-4</v>
      </c>
      <c r="X1870" s="108">
        <v>1.2023241842248116E-4</v>
      </c>
      <c r="Y1870" s="109">
        <v>1.2299365211521234E-4</v>
      </c>
      <c r="Z1870" s="732">
        <v>3.1721023834190416E-5</v>
      </c>
      <c r="AA1870" s="108">
        <v>0</v>
      </c>
      <c r="AB1870" s="109">
        <v>0</v>
      </c>
      <c r="AC1870" s="732">
        <v>0</v>
      </c>
      <c r="AD1870" s="108">
        <v>0</v>
      </c>
      <c r="AE1870" s="109">
        <v>0</v>
      </c>
      <c r="AF1870" s="732">
        <v>0</v>
      </c>
      <c r="AG1870" s="108">
        <v>8.8838434639678711E-4</v>
      </c>
      <c r="AH1870" s="109">
        <v>9.0878658635461002E-4</v>
      </c>
      <c r="AI1870" s="732">
        <v>2.3438317229270247E-4</v>
      </c>
      <c r="AJ1870" s="108">
        <v>2.1259052507189803E-3</v>
      </c>
      <c r="AK1870" s="109">
        <v>1.8840333073115595E-3</v>
      </c>
      <c r="AL1870" s="736">
        <v>3.7920921655021876E-4</v>
      </c>
    </row>
    <row r="1871" spans="1:38" ht="13" x14ac:dyDescent="0.3">
      <c r="A1871" s="71">
        <v>2021</v>
      </c>
      <c r="B1871" s="72">
        <v>26</v>
      </c>
      <c r="C1871" s="108">
        <v>1.1550526077890968</v>
      </c>
      <c r="D1871" s="109">
        <v>1.1176374619814657</v>
      </c>
      <c r="E1871" s="732">
        <v>0.12374957347630798</v>
      </c>
      <c r="F1871" s="108">
        <v>2.5209890136854287E-2</v>
      </c>
      <c r="G1871" s="109">
        <v>2.7932717705047454E-2</v>
      </c>
      <c r="H1871" s="732">
        <v>8.5192908414743473E-3</v>
      </c>
      <c r="I1871" s="108">
        <v>1.4019764113460209E-2</v>
      </c>
      <c r="J1871" s="109">
        <v>1.7990103445025836E-2</v>
      </c>
      <c r="K1871" s="732">
        <v>8.8915812329209351E-2</v>
      </c>
      <c r="L1871" s="108">
        <v>1.9541991880854337E-3</v>
      </c>
      <c r="M1871" s="109">
        <v>1.7291794283139832E-3</v>
      </c>
      <c r="N1871" s="732">
        <v>3.479155664575469E-4</v>
      </c>
      <c r="O1871" s="108">
        <v>0</v>
      </c>
      <c r="P1871" s="109">
        <v>0</v>
      </c>
      <c r="Q1871" s="732">
        <v>5.4107414187852506E-3</v>
      </c>
      <c r="R1871" s="108">
        <v>4.4422948092520323E-4</v>
      </c>
      <c r="S1871" s="109">
        <v>6.5061030915316404E-4</v>
      </c>
      <c r="T1871" s="732">
        <v>2.4941605424682062E-3</v>
      </c>
      <c r="U1871" s="108">
        <v>1.3911368440879647E-3</v>
      </c>
      <c r="V1871" s="109">
        <v>1.4207135739316057E-3</v>
      </c>
      <c r="W1871" s="732">
        <v>3.5525462016885686E-4</v>
      </c>
      <c r="X1871" s="108">
        <v>1.2009815086659659E-4</v>
      </c>
      <c r="Y1871" s="109">
        <v>1.2265152236655698E-4</v>
      </c>
      <c r="Z1871" s="732">
        <v>3.0669452263396141E-5</v>
      </c>
      <c r="AA1871" s="108">
        <v>0</v>
      </c>
      <c r="AB1871" s="109">
        <v>0</v>
      </c>
      <c r="AC1871" s="732">
        <v>0</v>
      </c>
      <c r="AD1871" s="108">
        <v>0</v>
      </c>
      <c r="AE1871" s="109">
        <v>0</v>
      </c>
      <c r="AF1871" s="732">
        <v>0</v>
      </c>
      <c r="AG1871" s="108">
        <v>8.8739161136486559E-4</v>
      </c>
      <c r="AH1871" s="109">
        <v>9.0625857384344201E-4</v>
      </c>
      <c r="AI1871" s="732">
        <v>2.2661326894463671E-4</v>
      </c>
      <c r="AJ1871" s="108">
        <v>2.1241370236096536E-3</v>
      </c>
      <c r="AK1871" s="109">
        <v>1.8795488679421827E-3</v>
      </c>
      <c r="AL1871" s="736">
        <v>3.7817035072784617E-4</v>
      </c>
    </row>
    <row r="1872" spans="1:38" ht="13" x14ac:dyDescent="0.3">
      <c r="A1872" s="71">
        <v>2021</v>
      </c>
      <c r="B1872" s="72">
        <v>27</v>
      </c>
      <c r="C1872" s="108">
        <v>1.1547809187823934</v>
      </c>
      <c r="D1872" s="109">
        <v>1.1172294690898845</v>
      </c>
      <c r="E1872" s="732">
        <v>0.12347119049367988</v>
      </c>
      <c r="F1872" s="108">
        <v>2.5178686085983174E-2</v>
      </c>
      <c r="G1872" s="109">
        <v>2.788077739557444E-2</v>
      </c>
      <c r="H1872" s="732">
        <v>8.1833889423277937E-3</v>
      </c>
      <c r="I1872" s="108">
        <v>1.4005343767977092E-2</v>
      </c>
      <c r="J1872" s="109">
        <v>1.7959802327056674E-2</v>
      </c>
      <c r="K1872" s="732">
        <v>8.8148080994183087E-2</v>
      </c>
      <c r="L1872" s="108">
        <v>1.9517582507119766E-3</v>
      </c>
      <c r="M1872" s="109">
        <v>1.7251502370832803E-3</v>
      </c>
      <c r="N1872" s="732">
        <v>3.4684942775811646E-4</v>
      </c>
      <c r="O1872" s="108">
        <v>0</v>
      </c>
      <c r="P1872" s="109">
        <v>0</v>
      </c>
      <c r="Q1872" s="732">
        <v>5.197377678416523E-3</v>
      </c>
      <c r="R1872" s="108">
        <v>4.4422948092520323E-4</v>
      </c>
      <c r="S1872" s="109">
        <v>6.5061030915316404E-4</v>
      </c>
      <c r="T1872" s="732">
        <v>2.4941605424682062E-3</v>
      </c>
      <c r="U1872" s="108">
        <v>1.3888013292612615E-3</v>
      </c>
      <c r="V1872" s="109">
        <v>1.4168438032507655E-3</v>
      </c>
      <c r="W1872" s="732">
        <v>3.4124721905597587E-4</v>
      </c>
      <c r="X1872" s="108">
        <v>1.1989655725386841E-4</v>
      </c>
      <c r="Y1872" s="109">
        <v>1.2231743445053863E-4</v>
      </c>
      <c r="Z1872" s="732">
        <v>2.9460188297484524E-5</v>
      </c>
      <c r="AA1872" s="108">
        <v>0</v>
      </c>
      <c r="AB1872" s="109">
        <v>0</v>
      </c>
      <c r="AC1872" s="732">
        <v>0</v>
      </c>
      <c r="AD1872" s="108">
        <v>0</v>
      </c>
      <c r="AE1872" s="109">
        <v>0</v>
      </c>
      <c r="AF1872" s="732">
        <v>0</v>
      </c>
      <c r="AG1872" s="108">
        <v>8.8590203187176189E-4</v>
      </c>
      <c r="AH1872" s="109">
        <v>9.0379024605391804E-4</v>
      </c>
      <c r="AI1872" s="732">
        <v>2.1767810439505186E-4</v>
      </c>
      <c r="AJ1872" s="108">
        <v>2.1214833313582203E-3</v>
      </c>
      <c r="AK1872" s="109">
        <v>1.8751697996409044E-3</v>
      </c>
      <c r="AL1872" s="736">
        <v>3.7701159228309053E-4</v>
      </c>
    </row>
    <row r="1873" spans="1:38" ht="13" x14ac:dyDescent="0.3">
      <c r="A1873" s="71">
        <v>2021</v>
      </c>
      <c r="B1873" s="72">
        <v>28</v>
      </c>
      <c r="C1873" s="108">
        <v>1.1545351917747533</v>
      </c>
      <c r="D1873" s="109">
        <v>1.1168402101968893</v>
      </c>
      <c r="E1873" s="732">
        <v>0.12319082469127363</v>
      </c>
      <c r="F1873" s="108">
        <v>2.5150583472273193E-2</v>
      </c>
      <c r="G1873" s="109">
        <v>2.7831171555378762E-2</v>
      </c>
      <c r="H1873" s="732">
        <v>7.8414656750440508E-3</v>
      </c>
      <c r="I1873" s="108">
        <v>1.399233577376695E-2</v>
      </c>
      <c r="J1873" s="109">
        <v>1.7930863919577336E-2</v>
      </c>
      <c r="K1873" s="732">
        <v>8.7373538443212995E-2</v>
      </c>
      <c r="L1873" s="108">
        <v>1.9495587435336874E-3</v>
      </c>
      <c r="M1873" s="109">
        <v>1.7213020728381989E-3</v>
      </c>
      <c r="N1873" s="732">
        <v>3.4577863933379525E-4</v>
      </c>
      <c r="O1873" s="108">
        <v>0</v>
      </c>
      <c r="P1873" s="109">
        <v>0</v>
      </c>
      <c r="Q1873" s="732">
        <v>4.9801916459931593E-3</v>
      </c>
      <c r="R1873" s="108">
        <v>4.4422948092520323E-4</v>
      </c>
      <c r="S1873" s="109">
        <v>6.5061030915316404E-4</v>
      </c>
      <c r="T1873" s="732">
        <v>2.4941605424682062E-3</v>
      </c>
      <c r="U1873" s="108">
        <v>1.3866980867505065E-3</v>
      </c>
      <c r="V1873" s="109">
        <v>1.413147226955815E-3</v>
      </c>
      <c r="W1873" s="732">
        <v>3.2698908286616019E-4</v>
      </c>
      <c r="X1873" s="108">
        <v>1.1971492483825112E-4</v>
      </c>
      <c r="Y1873" s="109">
        <v>1.2199833840732159E-4</v>
      </c>
      <c r="Z1873" s="732">
        <v>2.8229278282311312E-5</v>
      </c>
      <c r="AA1873" s="108">
        <v>0</v>
      </c>
      <c r="AB1873" s="109">
        <v>0</v>
      </c>
      <c r="AC1873" s="732">
        <v>0</v>
      </c>
      <c r="AD1873" s="108">
        <v>0</v>
      </c>
      <c r="AE1873" s="109">
        <v>0</v>
      </c>
      <c r="AF1873" s="732">
        <v>0</v>
      </c>
      <c r="AG1873" s="108">
        <v>8.845601720011097E-4</v>
      </c>
      <c r="AH1873" s="109">
        <v>9.0143206926348251E-4</v>
      </c>
      <c r="AI1873" s="732">
        <v>2.0858295240588014E-4</v>
      </c>
      <c r="AJ1873" s="108">
        <v>2.1190921308010349E-3</v>
      </c>
      <c r="AK1873" s="109">
        <v>1.8709864480084745E-3</v>
      </c>
      <c r="AL1873" s="736">
        <v>3.7584761543759076E-4</v>
      </c>
    </row>
    <row r="1874" spans="1:38" ht="13" x14ac:dyDescent="0.3">
      <c r="A1874" s="71">
        <v>2021</v>
      </c>
      <c r="B1874" s="72">
        <v>29</v>
      </c>
      <c r="C1874" s="108">
        <v>1.1543009355962734</v>
      </c>
      <c r="D1874" s="109">
        <v>1.1164437502807019</v>
      </c>
      <c r="E1874" s="732">
        <v>0.12290000733208967</v>
      </c>
      <c r="F1874" s="108">
        <v>2.5123513277672122E-2</v>
      </c>
      <c r="G1874" s="109">
        <v>2.7781024302004229E-2</v>
      </c>
      <c r="H1874" s="732">
        <v>7.4835766378144796E-3</v>
      </c>
      <c r="I1874" s="108">
        <v>1.3979826658562974E-2</v>
      </c>
      <c r="J1874" s="109">
        <v>1.7901588299470285E-2</v>
      </c>
      <c r="K1874" s="732">
        <v>8.6567048912238501E-2</v>
      </c>
      <c r="L1874" s="108">
        <v>1.9474424835985811E-3</v>
      </c>
      <c r="M1874" s="109">
        <v>1.7174106893027956E-3</v>
      </c>
      <c r="N1874" s="732">
        <v>3.4466907273700156E-4</v>
      </c>
      <c r="O1874" s="108">
        <v>0</v>
      </c>
      <c r="P1874" s="109">
        <v>0</v>
      </c>
      <c r="Q1874" s="732">
        <v>4.7528589791929216E-3</v>
      </c>
      <c r="R1874" s="108">
        <v>4.4422948092520323E-4</v>
      </c>
      <c r="S1874" s="109">
        <v>6.5061030915316404E-4</v>
      </c>
      <c r="T1874" s="732">
        <v>2.4941605424682062E-3</v>
      </c>
      <c r="U1874" s="108">
        <v>1.3846716555690902E-3</v>
      </c>
      <c r="V1874" s="109">
        <v>1.4094099695336191E-3</v>
      </c>
      <c r="W1874" s="732">
        <v>3.1206478878597179E-4</v>
      </c>
      <c r="X1874" s="108">
        <v>1.1954008759690004E-4</v>
      </c>
      <c r="Y1874" s="109">
        <v>1.2167570205042364E-4</v>
      </c>
      <c r="Z1874" s="732">
        <v>2.6940850746563447E-5</v>
      </c>
      <c r="AA1874" s="108">
        <v>0</v>
      </c>
      <c r="AB1874" s="109">
        <v>0</v>
      </c>
      <c r="AC1874" s="732">
        <v>0</v>
      </c>
      <c r="AD1874" s="108">
        <v>0</v>
      </c>
      <c r="AE1874" s="109">
        <v>0</v>
      </c>
      <c r="AF1874" s="732">
        <v>0</v>
      </c>
      <c r="AG1874" s="108">
        <v>8.8326846591491894E-4</v>
      </c>
      <c r="AH1874" s="109">
        <v>8.9904850916925022E-4</v>
      </c>
      <c r="AI1874" s="732">
        <v>1.99062990137246E-4</v>
      </c>
      <c r="AJ1874" s="108">
        <v>2.1167910407460305E-3</v>
      </c>
      <c r="AK1874" s="109">
        <v>1.8667569454707854E-3</v>
      </c>
      <c r="AL1874" s="736">
        <v>3.7464164184485167E-4</v>
      </c>
    </row>
    <row r="1875" spans="1:38" ht="13" x14ac:dyDescent="0.3">
      <c r="A1875" s="71">
        <v>2021</v>
      </c>
      <c r="B1875" s="72">
        <v>30</v>
      </c>
      <c r="C1875" s="108">
        <v>1.1540640358034735</v>
      </c>
      <c r="D1875" s="109">
        <v>1.1152944423091624</v>
      </c>
      <c r="E1875" s="732">
        <v>0.12349955547665922</v>
      </c>
      <c r="F1875" s="108">
        <v>2.5096352370300036E-2</v>
      </c>
      <c r="G1875" s="109">
        <v>2.7737139813110181E-2</v>
      </c>
      <c r="H1875" s="732">
        <v>8.3222644242923905E-3</v>
      </c>
      <c r="I1875" s="108">
        <v>1.3967258807621208E-2</v>
      </c>
      <c r="J1875" s="109">
        <v>1.7873481314864506E-2</v>
      </c>
      <c r="K1875" s="732">
        <v>8.8175263053517236E-2</v>
      </c>
      <c r="L1875" s="108">
        <v>1.9453157616319116E-3</v>
      </c>
      <c r="M1875" s="109">
        <v>1.7139538844118578E-3</v>
      </c>
      <c r="N1875" s="732">
        <v>3.4672034768453244E-4</v>
      </c>
      <c r="O1875" s="108">
        <v>0</v>
      </c>
      <c r="P1875" s="109">
        <v>0</v>
      </c>
      <c r="Q1875" s="732">
        <v>5.2856680466102585E-3</v>
      </c>
      <c r="R1875" s="108">
        <v>4.4422948092520323E-4</v>
      </c>
      <c r="S1875" s="109">
        <v>6.5061030915316404E-4</v>
      </c>
      <c r="T1875" s="732">
        <v>2.4941605424682062E-3</v>
      </c>
      <c r="U1875" s="108">
        <v>1.3826378517348588E-3</v>
      </c>
      <c r="V1875" s="109">
        <v>1.4062461191197736E-3</v>
      </c>
      <c r="W1875" s="732">
        <v>3.4703847711632576E-4</v>
      </c>
      <c r="X1875" s="108">
        <v>1.1936443678309237E-4</v>
      </c>
      <c r="Y1875" s="109">
        <v>1.2140251628447851E-4</v>
      </c>
      <c r="Z1875" s="732">
        <v>2.9960151758017724E-5</v>
      </c>
      <c r="AA1875" s="108">
        <v>0</v>
      </c>
      <c r="AB1875" s="109">
        <v>0</v>
      </c>
      <c r="AC1875" s="732">
        <v>0</v>
      </c>
      <c r="AD1875" s="108">
        <v>0</v>
      </c>
      <c r="AE1875" s="109">
        <v>0</v>
      </c>
      <c r="AF1875" s="732">
        <v>0</v>
      </c>
      <c r="AG1875" s="108">
        <v>8.8197061850721445E-4</v>
      </c>
      <c r="AH1875" s="109">
        <v>8.9702990463750795E-4</v>
      </c>
      <c r="AI1875" s="732">
        <v>2.2137224546280729E-4</v>
      </c>
      <c r="AJ1875" s="108">
        <v>2.114480460766907E-3</v>
      </c>
      <c r="AK1875" s="109">
        <v>1.8629977728189028E-3</v>
      </c>
      <c r="AL1875" s="736">
        <v>3.7687105507041061E-4</v>
      </c>
    </row>
    <row r="1876" spans="1:38" ht="13" x14ac:dyDescent="0.3">
      <c r="A1876" s="71">
        <v>2021</v>
      </c>
      <c r="B1876" s="72">
        <v>31</v>
      </c>
      <c r="C1876" s="108">
        <v>1.1540640358034735</v>
      </c>
      <c r="D1876" s="109">
        <v>1.1152944423091624</v>
      </c>
      <c r="E1876" s="732">
        <v>0.12349955547665922</v>
      </c>
      <c r="F1876" s="108">
        <v>2.5096352370300036E-2</v>
      </c>
      <c r="G1876" s="109">
        <v>2.7737139813110181E-2</v>
      </c>
      <c r="H1876" s="732">
        <v>8.3222644242923905E-3</v>
      </c>
      <c r="I1876" s="108">
        <v>1.3967258807621208E-2</v>
      </c>
      <c r="J1876" s="109">
        <v>1.7873481314864506E-2</v>
      </c>
      <c r="K1876" s="732">
        <v>8.8175263053517236E-2</v>
      </c>
      <c r="L1876" s="108">
        <v>1.9453157616319116E-3</v>
      </c>
      <c r="M1876" s="109">
        <v>1.7139538844118578E-3</v>
      </c>
      <c r="N1876" s="732">
        <v>3.4672034768453244E-4</v>
      </c>
      <c r="O1876" s="108">
        <v>0</v>
      </c>
      <c r="P1876" s="109">
        <v>0</v>
      </c>
      <c r="Q1876" s="732">
        <v>5.2856680466102585E-3</v>
      </c>
      <c r="R1876" s="108">
        <v>4.4422948092520323E-4</v>
      </c>
      <c r="S1876" s="109">
        <v>6.5061030915316404E-4</v>
      </c>
      <c r="T1876" s="732">
        <v>2.4941605424682062E-3</v>
      </c>
      <c r="U1876" s="108">
        <v>1.3826378517348588E-3</v>
      </c>
      <c r="V1876" s="109">
        <v>1.4062461191197736E-3</v>
      </c>
      <c r="W1876" s="732">
        <v>3.4703847711632576E-4</v>
      </c>
      <c r="X1876" s="108">
        <v>1.1936443678309237E-4</v>
      </c>
      <c r="Y1876" s="109">
        <v>1.2140251628447851E-4</v>
      </c>
      <c r="Z1876" s="732">
        <v>2.9960151758017724E-5</v>
      </c>
      <c r="AA1876" s="108">
        <v>0</v>
      </c>
      <c r="AB1876" s="109">
        <v>0</v>
      </c>
      <c r="AC1876" s="732">
        <v>0</v>
      </c>
      <c r="AD1876" s="108">
        <v>0</v>
      </c>
      <c r="AE1876" s="109">
        <v>0</v>
      </c>
      <c r="AF1876" s="732">
        <v>0</v>
      </c>
      <c r="AG1876" s="108">
        <v>8.8197061850721445E-4</v>
      </c>
      <c r="AH1876" s="109">
        <v>8.9702990463750795E-4</v>
      </c>
      <c r="AI1876" s="732">
        <v>2.2137224546280729E-4</v>
      </c>
      <c r="AJ1876" s="108">
        <v>2.114480460766907E-3</v>
      </c>
      <c r="AK1876" s="109">
        <v>1.8629977728189028E-3</v>
      </c>
      <c r="AL1876" s="736">
        <v>3.7687105507041061E-4</v>
      </c>
    </row>
    <row r="1877" spans="1:38" ht="13" x14ac:dyDescent="0.3">
      <c r="A1877" s="71">
        <v>2021</v>
      </c>
      <c r="B1877" s="72">
        <v>32</v>
      </c>
      <c r="C1877" s="108">
        <v>1.1540640358034735</v>
      </c>
      <c r="D1877" s="109">
        <v>1.1152944423091624</v>
      </c>
      <c r="E1877" s="732">
        <v>0.12349955547665922</v>
      </c>
      <c r="F1877" s="108">
        <v>2.5096352370300036E-2</v>
      </c>
      <c r="G1877" s="109">
        <v>2.7737139813110181E-2</v>
      </c>
      <c r="H1877" s="732">
        <v>8.3222644242923905E-3</v>
      </c>
      <c r="I1877" s="108">
        <v>1.3967258807621208E-2</v>
      </c>
      <c r="J1877" s="109">
        <v>1.7873481314864506E-2</v>
      </c>
      <c r="K1877" s="732">
        <v>8.8175263053517236E-2</v>
      </c>
      <c r="L1877" s="108">
        <v>1.9453157616319116E-3</v>
      </c>
      <c r="M1877" s="109">
        <v>1.7139538844118578E-3</v>
      </c>
      <c r="N1877" s="732">
        <v>3.4672034768453244E-4</v>
      </c>
      <c r="O1877" s="108">
        <v>0</v>
      </c>
      <c r="P1877" s="109">
        <v>0</v>
      </c>
      <c r="Q1877" s="732">
        <v>5.2856680466102585E-3</v>
      </c>
      <c r="R1877" s="108">
        <v>4.4422948092520323E-4</v>
      </c>
      <c r="S1877" s="109">
        <v>6.5061030915316404E-4</v>
      </c>
      <c r="T1877" s="732">
        <v>2.4941605424682062E-3</v>
      </c>
      <c r="U1877" s="108">
        <v>1.3826378517348588E-3</v>
      </c>
      <c r="V1877" s="109">
        <v>1.4062461191197736E-3</v>
      </c>
      <c r="W1877" s="732">
        <v>3.4703847711632576E-4</v>
      </c>
      <c r="X1877" s="108">
        <v>1.1936443678309237E-4</v>
      </c>
      <c r="Y1877" s="109">
        <v>1.2140251628447851E-4</v>
      </c>
      <c r="Z1877" s="732">
        <v>2.9960151758017724E-5</v>
      </c>
      <c r="AA1877" s="108">
        <v>0</v>
      </c>
      <c r="AB1877" s="109">
        <v>0</v>
      </c>
      <c r="AC1877" s="732">
        <v>0</v>
      </c>
      <c r="AD1877" s="108">
        <v>0</v>
      </c>
      <c r="AE1877" s="109">
        <v>0</v>
      </c>
      <c r="AF1877" s="732">
        <v>0</v>
      </c>
      <c r="AG1877" s="108">
        <v>8.8197061850721445E-4</v>
      </c>
      <c r="AH1877" s="109">
        <v>8.9702990463750795E-4</v>
      </c>
      <c r="AI1877" s="732">
        <v>2.2137224546280729E-4</v>
      </c>
      <c r="AJ1877" s="108">
        <v>2.114480460766907E-3</v>
      </c>
      <c r="AK1877" s="109">
        <v>1.8629977728189028E-3</v>
      </c>
      <c r="AL1877" s="736">
        <v>3.7687105507041061E-4</v>
      </c>
    </row>
    <row r="1878" spans="1:38" ht="13" x14ac:dyDescent="0.3">
      <c r="A1878" s="71">
        <v>2021</v>
      </c>
      <c r="B1878" s="72">
        <v>33</v>
      </c>
      <c r="C1878" s="108">
        <v>1.1540640358034735</v>
      </c>
      <c r="D1878" s="109">
        <v>1.1152944423091624</v>
      </c>
      <c r="E1878" s="732">
        <v>0.12349955547665922</v>
      </c>
      <c r="F1878" s="108">
        <v>2.5096352370300036E-2</v>
      </c>
      <c r="G1878" s="109">
        <v>2.7737139813110181E-2</v>
      </c>
      <c r="H1878" s="732">
        <v>8.3222644242923905E-3</v>
      </c>
      <c r="I1878" s="108">
        <v>1.3967258807621208E-2</v>
      </c>
      <c r="J1878" s="109">
        <v>1.7873481314864506E-2</v>
      </c>
      <c r="K1878" s="732">
        <v>8.8175263053517236E-2</v>
      </c>
      <c r="L1878" s="108">
        <v>1.9453157616319116E-3</v>
      </c>
      <c r="M1878" s="109">
        <v>1.7139538844118578E-3</v>
      </c>
      <c r="N1878" s="732">
        <v>3.4672034768453244E-4</v>
      </c>
      <c r="O1878" s="108">
        <v>0</v>
      </c>
      <c r="P1878" s="109">
        <v>0</v>
      </c>
      <c r="Q1878" s="732">
        <v>5.2856680466102585E-3</v>
      </c>
      <c r="R1878" s="108">
        <v>4.4422948092520323E-4</v>
      </c>
      <c r="S1878" s="109">
        <v>6.5061030915316404E-4</v>
      </c>
      <c r="T1878" s="732">
        <v>2.4941605424682062E-3</v>
      </c>
      <c r="U1878" s="108">
        <v>1.3826378517348588E-3</v>
      </c>
      <c r="V1878" s="109">
        <v>1.4062461191197736E-3</v>
      </c>
      <c r="W1878" s="732">
        <v>3.4703847711632576E-4</v>
      </c>
      <c r="X1878" s="108">
        <v>1.1936443678309237E-4</v>
      </c>
      <c r="Y1878" s="109">
        <v>1.2140251628447851E-4</v>
      </c>
      <c r="Z1878" s="732">
        <v>2.9960151758017724E-5</v>
      </c>
      <c r="AA1878" s="108">
        <v>0</v>
      </c>
      <c r="AB1878" s="109">
        <v>0</v>
      </c>
      <c r="AC1878" s="732">
        <v>0</v>
      </c>
      <c r="AD1878" s="108">
        <v>0</v>
      </c>
      <c r="AE1878" s="109">
        <v>0</v>
      </c>
      <c r="AF1878" s="732">
        <v>0</v>
      </c>
      <c r="AG1878" s="108">
        <v>8.8197061850721445E-4</v>
      </c>
      <c r="AH1878" s="109">
        <v>8.9702990463750795E-4</v>
      </c>
      <c r="AI1878" s="732">
        <v>2.2137224546280729E-4</v>
      </c>
      <c r="AJ1878" s="108">
        <v>2.114480460766907E-3</v>
      </c>
      <c r="AK1878" s="109">
        <v>1.8629977728189028E-3</v>
      </c>
      <c r="AL1878" s="736">
        <v>3.7687105507041061E-4</v>
      </c>
    </row>
    <row r="1879" spans="1:38" ht="13" x14ac:dyDescent="0.3">
      <c r="A1879" s="71">
        <v>2021</v>
      </c>
      <c r="B1879" s="72">
        <v>34</v>
      </c>
      <c r="C1879" s="108">
        <v>1.1540640358034735</v>
      </c>
      <c r="D1879" s="109">
        <v>1.1152944423091624</v>
      </c>
      <c r="E1879" s="732">
        <v>0.12349955547665922</v>
      </c>
      <c r="F1879" s="108">
        <v>2.5096352370300036E-2</v>
      </c>
      <c r="G1879" s="109">
        <v>2.7737139813110181E-2</v>
      </c>
      <c r="H1879" s="732">
        <v>8.3222644242923905E-3</v>
      </c>
      <c r="I1879" s="108">
        <v>1.3967258807621208E-2</v>
      </c>
      <c r="J1879" s="109">
        <v>1.7873481314864506E-2</v>
      </c>
      <c r="K1879" s="732">
        <v>8.8175263053517236E-2</v>
      </c>
      <c r="L1879" s="108">
        <v>1.9453157616319116E-3</v>
      </c>
      <c r="M1879" s="109">
        <v>1.7139538844118578E-3</v>
      </c>
      <c r="N1879" s="732">
        <v>3.4672034768453244E-4</v>
      </c>
      <c r="O1879" s="108">
        <v>0</v>
      </c>
      <c r="P1879" s="109">
        <v>0</v>
      </c>
      <c r="Q1879" s="732">
        <v>5.2856680466102585E-3</v>
      </c>
      <c r="R1879" s="108">
        <v>4.4422948092520323E-4</v>
      </c>
      <c r="S1879" s="109">
        <v>6.5061030915316404E-4</v>
      </c>
      <c r="T1879" s="732">
        <v>2.4941605424682062E-3</v>
      </c>
      <c r="U1879" s="108">
        <v>1.3826378517348588E-3</v>
      </c>
      <c r="V1879" s="109">
        <v>1.4062461191197736E-3</v>
      </c>
      <c r="W1879" s="732">
        <v>3.4703847711632576E-4</v>
      </c>
      <c r="X1879" s="108">
        <v>1.1936443678309237E-4</v>
      </c>
      <c r="Y1879" s="109">
        <v>1.2140251628447851E-4</v>
      </c>
      <c r="Z1879" s="732">
        <v>2.9960151758017724E-5</v>
      </c>
      <c r="AA1879" s="108">
        <v>0</v>
      </c>
      <c r="AB1879" s="109">
        <v>0</v>
      </c>
      <c r="AC1879" s="732">
        <v>0</v>
      </c>
      <c r="AD1879" s="108">
        <v>0</v>
      </c>
      <c r="AE1879" s="109">
        <v>0</v>
      </c>
      <c r="AF1879" s="732">
        <v>0</v>
      </c>
      <c r="AG1879" s="108">
        <v>8.8197061850721445E-4</v>
      </c>
      <c r="AH1879" s="109">
        <v>8.9702990463750795E-4</v>
      </c>
      <c r="AI1879" s="732">
        <v>2.2137224546280729E-4</v>
      </c>
      <c r="AJ1879" s="108">
        <v>2.114480460766907E-3</v>
      </c>
      <c r="AK1879" s="109">
        <v>1.8629977728189028E-3</v>
      </c>
      <c r="AL1879" s="736">
        <v>3.7687105507041061E-4</v>
      </c>
    </row>
    <row r="1880" spans="1:38" ht="13" x14ac:dyDescent="0.3">
      <c r="A1880" s="71">
        <v>2021</v>
      </c>
      <c r="B1880" s="72">
        <v>35</v>
      </c>
      <c r="C1880" s="108">
        <v>1.1540640358034735</v>
      </c>
      <c r="D1880" s="109">
        <v>1.1152944423091624</v>
      </c>
      <c r="E1880" s="732">
        <v>0.12349955547665922</v>
      </c>
      <c r="F1880" s="108">
        <v>2.5096352370300036E-2</v>
      </c>
      <c r="G1880" s="109">
        <v>2.7737139813110181E-2</v>
      </c>
      <c r="H1880" s="732">
        <v>8.3222644242923905E-3</v>
      </c>
      <c r="I1880" s="108">
        <v>1.3967258807621208E-2</v>
      </c>
      <c r="J1880" s="109">
        <v>1.7873481314864506E-2</v>
      </c>
      <c r="K1880" s="732">
        <v>8.8175263053517236E-2</v>
      </c>
      <c r="L1880" s="108">
        <v>1.9453157616319116E-3</v>
      </c>
      <c r="M1880" s="109">
        <v>1.7139538844118578E-3</v>
      </c>
      <c r="N1880" s="732">
        <v>3.4672034768453244E-4</v>
      </c>
      <c r="O1880" s="108">
        <v>0</v>
      </c>
      <c r="P1880" s="109">
        <v>0</v>
      </c>
      <c r="Q1880" s="732">
        <v>5.2856680466102585E-3</v>
      </c>
      <c r="R1880" s="108">
        <v>4.4422948092520323E-4</v>
      </c>
      <c r="S1880" s="109">
        <v>6.5061030915316404E-4</v>
      </c>
      <c r="T1880" s="732">
        <v>2.4941605424682062E-3</v>
      </c>
      <c r="U1880" s="108">
        <v>1.3826378517348588E-3</v>
      </c>
      <c r="V1880" s="109">
        <v>1.4062461191197736E-3</v>
      </c>
      <c r="W1880" s="732">
        <v>3.4703847711632576E-4</v>
      </c>
      <c r="X1880" s="108">
        <v>1.1936443678309237E-4</v>
      </c>
      <c r="Y1880" s="109">
        <v>1.2140251628447851E-4</v>
      </c>
      <c r="Z1880" s="732">
        <v>2.9960151758017724E-5</v>
      </c>
      <c r="AA1880" s="108">
        <v>0</v>
      </c>
      <c r="AB1880" s="109">
        <v>0</v>
      </c>
      <c r="AC1880" s="732">
        <v>0</v>
      </c>
      <c r="AD1880" s="108">
        <v>0</v>
      </c>
      <c r="AE1880" s="109">
        <v>0</v>
      </c>
      <c r="AF1880" s="732">
        <v>0</v>
      </c>
      <c r="AG1880" s="108">
        <v>8.8197061850721445E-4</v>
      </c>
      <c r="AH1880" s="109">
        <v>8.9702990463750795E-4</v>
      </c>
      <c r="AI1880" s="732">
        <v>2.2137224546280729E-4</v>
      </c>
      <c r="AJ1880" s="108">
        <v>2.114480460766907E-3</v>
      </c>
      <c r="AK1880" s="109">
        <v>1.8629977728189028E-3</v>
      </c>
      <c r="AL1880" s="736">
        <v>3.7687105507041061E-4</v>
      </c>
    </row>
    <row r="1881" spans="1:38" ht="13" x14ac:dyDescent="0.3">
      <c r="A1881" s="71">
        <v>2021</v>
      </c>
      <c r="B1881" s="72">
        <v>36</v>
      </c>
      <c r="C1881" s="108">
        <v>1.1540640358034735</v>
      </c>
      <c r="D1881" s="109">
        <v>1.1152944423091624</v>
      </c>
      <c r="E1881" s="732">
        <v>0.12349955547665922</v>
      </c>
      <c r="F1881" s="108">
        <v>2.5096352370300036E-2</v>
      </c>
      <c r="G1881" s="109">
        <v>2.7737139813110181E-2</v>
      </c>
      <c r="H1881" s="732">
        <v>8.3222644242923905E-3</v>
      </c>
      <c r="I1881" s="108">
        <v>1.3967258807621208E-2</v>
      </c>
      <c r="J1881" s="109">
        <v>1.7873481314864506E-2</v>
      </c>
      <c r="K1881" s="732">
        <v>8.8175263053517236E-2</v>
      </c>
      <c r="L1881" s="108">
        <v>1.9453157616319116E-3</v>
      </c>
      <c r="M1881" s="109">
        <v>1.7139538844118578E-3</v>
      </c>
      <c r="N1881" s="732">
        <v>3.4672034768453244E-4</v>
      </c>
      <c r="O1881" s="108">
        <v>0</v>
      </c>
      <c r="P1881" s="109">
        <v>0</v>
      </c>
      <c r="Q1881" s="732">
        <v>5.2856680466102585E-3</v>
      </c>
      <c r="R1881" s="108">
        <v>4.4422948092520323E-4</v>
      </c>
      <c r="S1881" s="109">
        <v>6.5061030915316404E-4</v>
      </c>
      <c r="T1881" s="732">
        <v>2.4941605424682062E-3</v>
      </c>
      <c r="U1881" s="108">
        <v>1.3826378517348588E-3</v>
      </c>
      <c r="V1881" s="109">
        <v>1.4062461191197736E-3</v>
      </c>
      <c r="W1881" s="732">
        <v>3.4703847711632576E-4</v>
      </c>
      <c r="X1881" s="108">
        <v>1.1936443678309237E-4</v>
      </c>
      <c r="Y1881" s="109">
        <v>1.2140251628447851E-4</v>
      </c>
      <c r="Z1881" s="732">
        <v>2.9960151758017724E-5</v>
      </c>
      <c r="AA1881" s="108">
        <v>0</v>
      </c>
      <c r="AB1881" s="109">
        <v>0</v>
      </c>
      <c r="AC1881" s="732">
        <v>0</v>
      </c>
      <c r="AD1881" s="108">
        <v>0</v>
      </c>
      <c r="AE1881" s="109">
        <v>0</v>
      </c>
      <c r="AF1881" s="732">
        <v>0</v>
      </c>
      <c r="AG1881" s="108">
        <v>8.8197061850721445E-4</v>
      </c>
      <c r="AH1881" s="109">
        <v>8.9702990463750795E-4</v>
      </c>
      <c r="AI1881" s="732">
        <v>2.2137224546280729E-4</v>
      </c>
      <c r="AJ1881" s="108">
        <v>2.114480460766907E-3</v>
      </c>
      <c r="AK1881" s="109">
        <v>1.8629977728189028E-3</v>
      </c>
      <c r="AL1881" s="736">
        <v>3.7687105507041061E-4</v>
      </c>
    </row>
    <row r="1882" spans="1:38" ht="13" x14ac:dyDescent="0.3">
      <c r="A1882" s="71">
        <v>2021</v>
      </c>
      <c r="B1882" s="72">
        <v>37</v>
      </c>
      <c r="C1882" s="108">
        <v>1.1540640358034735</v>
      </c>
      <c r="D1882" s="109">
        <v>1.1152944423091624</v>
      </c>
      <c r="E1882" s="732">
        <v>0.12349955547665922</v>
      </c>
      <c r="F1882" s="108">
        <v>2.5096352370300036E-2</v>
      </c>
      <c r="G1882" s="109">
        <v>2.7737139813110181E-2</v>
      </c>
      <c r="H1882" s="732">
        <v>8.3222644242923905E-3</v>
      </c>
      <c r="I1882" s="108">
        <v>1.3967258807621208E-2</v>
      </c>
      <c r="J1882" s="109">
        <v>1.7873481314864506E-2</v>
      </c>
      <c r="K1882" s="732">
        <v>8.8175263053517236E-2</v>
      </c>
      <c r="L1882" s="108">
        <v>1.9453157616319116E-3</v>
      </c>
      <c r="M1882" s="109">
        <v>1.7139538844118578E-3</v>
      </c>
      <c r="N1882" s="732">
        <v>3.4672034768453244E-4</v>
      </c>
      <c r="O1882" s="108">
        <v>0</v>
      </c>
      <c r="P1882" s="109">
        <v>0</v>
      </c>
      <c r="Q1882" s="732">
        <v>5.2856680466102585E-3</v>
      </c>
      <c r="R1882" s="108">
        <v>4.4422948092520323E-4</v>
      </c>
      <c r="S1882" s="109">
        <v>6.5061030915316404E-4</v>
      </c>
      <c r="T1882" s="732">
        <v>2.4941605424682062E-3</v>
      </c>
      <c r="U1882" s="108">
        <v>1.3826378517348588E-3</v>
      </c>
      <c r="V1882" s="109">
        <v>1.4062461191197736E-3</v>
      </c>
      <c r="W1882" s="732">
        <v>3.4703847711632576E-4</v>
      </c>
      <c r="X1882" s="108">
        <v>1.1936443678309237E-4</v>
      </c>
      <c r="Y1882" s="109">
        <v>1.2140251628447851E-4</v>
      </c>
      <c r="Z1882" s="732">
        <v>2.9960151758017724E-5</v>
      </c>
      <c r="AA1882" s="108">
        <v>0</v>
      </c>
      <c r="AB1882" s="109">
        <v>0</v>
      </c>
      <c r="AC1882" s="732">
        <v>0</v>
      </c>
      <c r="AD1882" s="108">
        <v>0</v>
      </c>
      <c r="AE1882" s="109">
        <v>0</v>
      </c>
      <c r="AF1882" s="732">
        <v>0</v>
      </c>
      <c r="AG1882" s="108">
        <v>8.8197061850721445E-4</v>
      </c>
      <c r="AH1882" s="109">
        <v>8.9702990463750795E-4</v>
      </c>
      <c r="AI1882" s="732">
        <v>2.2137224546280729E-4</v>
      </c>
      <c r="AJ1882" s="108">
        <v>2.114480460766907E-3</v>
      </c>
      <c r="AK1882" s="109">
        <v>1.8629977728189028E-3</v>
      </c>
      <c r="AL1882" s="736">
        <v>3.7687105507041061E-4</v>
      </c>
    </row>
    <row r="1883" spans="1:38" ht="13" x14ac:dyDescent="0.3">
      <c r="A1883" s="71">
        <v>2021</v>
      </c>
      <c r="B1883" s="72">
        <v>38</v>
      </c>
      <c r="C1883" s="108">
        <v>1.1540640358034735</v>
      </c>
      <c r="D1883" s="109">
        <v>1.1152944423091624</v>
      </c>
      <c r="E1883" s="732">
        <v>0.12349955547665922</v>
      </c>
      <c r="F1883" s="108">
        <v>2.5096352370300036E-2</v>
      </c>
      <c r="G1883" s="109">
        <v>2.7737139813110181E-2</v>
      </c>
      <c r="H1883" s="732">
        <v>8.3222644242923905E-3</v>
      </c>
      <c r="I1883" s="108">
        <v>1.3967258807621208E-2</v>
      </c>
      <c r="J1883" s="109">
        <v>1.7873481314864506E-2</v>
      </c>
      <c r="K1883" s="732">
        <v>8.8175263053517236E-2</v>
      </c>
      <c r="L1883" s="108">
        <v>1.9453157616319116E-3</v>
      </c>
      <c r="M1883" s="109">
        <v>1.7139538844118578E-3</v>
      </c>
      <c r="N1883" s="732">
        <v>3.4672034768453244E-4</v>
      </c>
      <c r="O1883" s="108">
        <v>0</v>
      </c>
      <c r="P1883" s="109">
        <v>0</v>
      </c>
      <c r="Q1883" s="732">
        <v>5.2856680466102585E-3</v>
      </c>
      <c r="R1883" s="108">
        <v>4.4422948092520323E-4</v>
      </c>
      <c r="S1883" s="109">
        <v>6.5061030915316404E-4</v>
      </c>
      <c r="T1883" s="732">
        <v>2.4941605424682062E-3</v>
      </c>
      <c r="U1883" s="108">
        <v>1.3826378517348588E-3</v>
      </c>
      <c r="V1883" s="109">
        <v>1.4062461191197736E-3</v>
      </c>
      <c r="W1883" s="732">
        <v>3.4703847711632576E-4</v>
      </c>
      <c r="X1883" s="108">
        <v>1.1936443678309237E-4</v>
      </c>
      <c r="Y1883" s="109">
        <v>1.2140251628447851E-4</v>
      </c>
      <c r="Z1883" s="732">
        <v>2.9960151758017724E-5</v>
      </c>
      <c r="AA1883" s="108">
        <v>0</v>
      </c>
      <c r="AB1883" s="109">
        <v>0</v>
      </c>
      <c r="AC1883" s="732">
        <v>0</v>
      </c>
      <c r="AD1883" s="108">
        <v>0</v>
      </c>
      <c r="AE1883" s="109">
        <v>0</v>
      </c>
      <c r="AF1883" s="732">
        <v>0</v>
      </c>
      <c r="AG1883" s="108">
        <v>8.8197061850721445E-4</v>
      </c>
      <c r="AH1883" s="109">
        <v>8.9702990463750795E-4</v>
      </c>
      <c r="AI1883" s="732">
        <v>2.2137224546280729E-4</v>
      </c>
      <c r="AJ1883" s="108">
        <v>2.114480460766907E-3</v>
      </c>
      <c r="AK1883" s="109">
        <v>1.8629977728189028E-3</v>
      </c>
      <c r="AL1883" s="736">
        <v>3.7687105507041061E-4</v>
      </c>
    </row>
    <row r="1884" spans="1:38" ht="13.5" thickBot="1" x14ac:dyDescent="0.35">
      <c r="A1884" s="73">
        <v>2021</v>
      </c>
      <c r="B1884" s="74">
        <v>39</v>
      </c>
      <c r="C1884" s="110">
        <v>1.1540640358034735</v>
      </c>
      <c r="D1884" s="111">
        <v>1.1152944423091624</v>
      </c>
      <c r="E1884" s="733">
        <v>0.12349955547665922</v>
      </c>
      <c r="F1884" s="110">
        <v>2.5096352370300036E-2</v>
      </c>
      <c r="G1884" s="111">
        <v>2.7737139813110181E-2</v>
      </c>
      <c r="H1884" s="733">
        <v>8.3222644242923905E-3</v>
      </c>
      <c r="I1884" s="110">
        <v>1.3967258807621208E-2</v>
      </c>
      <c r="J1884" s="111">
        <v>1.7873481314864506E-2</v>
      </c>
      <c r="K1884" s="733">
        <v>8.8175263053517236E-2</v>
      </c>
      <c r="L1884" s="110">
        <v>1.9453157616319116E-3</v>
      </c>
      <c r="M1884" s="111">
        <v>1.7139538844118578E-3</v>
      </c>
      <c r="N1884" s="733">
        <v>3.4672034768453244E-4</v>
      </c>
      <c r="O1884" s="110">
        <v>0</v>
      </c>
      <c r="P1884" s="111">
        <v>0</v>
      </c>
      <c r="Q1884" s="733">
        <v>5.2856680466102585E-3</v>
      </c>
      <c r="R1884" s="110">
        <v>4.4422948092520323E-4</v>
      </c>
      <c r="S1884" s="111">
        <v>6.5061030915316404E-4</v>
      </c>
      <c r="T1884" s="733">
        <v>2.4941605424682062E-3</v>
      </c>
      <c r="U1884" s="110">
        <v>1.3826378517348588E-3</v>
      </c>
      <c r="V1884" s="111">
        <v>1.4062461191197736E-3</v>
      </c>
      <c r="W1884" s="733">
        <v>3.4703847711632576E-4</v>
      </c>
      <c r="X1884" s="110">
        <v>1.1936443678309237E-4</v>
      </c>
      <c r="Y1884" s="111">
        <v>1.2140251628447851E-4</v>
      </c>
      <c r="Z1884" s="733">
        <v>2.9960151758017724E-5</v>
      </c>
      <c r="AA1884" s="110">
        <v>0</v>
      </c>
      <c r="AB1884" s="111">
        <v>0</v>
      </c>
      <c r="AC1884" s="733">
        <v>0</v>
      </c>
      <c r="AD1884" s="110">
        <v>0</v>
      </c>
      <c r="AE1884" s="111">
        <v>0</v>
      </c>
      <c r="AF1884" s="733">
        <v>0</v>
      </c>
      <c r="AG1884" s="110">
        <v>8.8197061850721445E-4</v>
      </c>
      <c r="AH1884" s="111">
        <v>8.9702990463750795E-4</v>
      </c>
      <c r="AI1884" s="733">
        <v>2.2137224546280729E-4</v>
      </c>
      <c r="AJ1884" s="110">
        <v>2.114480460766907E-3</v>
      </c>
      <c r="AK1884" s="111">
        <v>1.8629977728189028E-3</v>
      </c>
      <c r="AL1884" s="737">
        <v>3.7687105507041061E-4</v>
      </c>
    </row>
    <row r="1885" spans="1:38" ht="13" x14ac:dyDescent="0.3">
      <c r="A1885" s="69">
        <v>2022</v>
      </c>
      <c r="B1885" s="70">
        <v>0</v>
      </c>
      <c r="C1885" s="106">
        <v>0.28450388542293281</v>
      </c>
      <c r="D1885" s="107">
        <v>0.31219550662221529</v>
      </c>
      <c r="E1885" s="734">
        <v>0.20890167521711667</v>
      </c>
      <c r="F1885" s="106">
        <v>1.2219315721799885E-2</v>
      </c>
      <c r="G1885" s="107">
        <v>1.1913837275660189E-2</v>
      </c>
      <c r="H1885" s="734">
        <v>9.642394151528292E-3</v>
      </c>
      <c r="I1885" s="106">
        <v>7.0570679516495649E-3</v>
      </c>
      <c r="J1885" s="107">
        <v>6.7084805417858551E-3</v>
      </c>
      <c r="K1885" s="734">
        <v>9.907671974817521E-2</v>
      </c>
      <c r="L1885" s="106">
        <v>4.7910548450805999E-4</v>
      </c>
      <c r="M1885" s="107">
        <v>4.9713664194431142E-4</v>
      </c>
      <c r="N1885" s="734">
        <v>4.8103311722025809E-4</v>
      </c>
      <c r="O1885" s="106">
        <v>0</v>
      </c>
      <c r="P1885" s="107">
        <v>0</v>
      </c>
      <c r="Q1885" s="734">
        <v>8.8796794709110581E-3</v>
      </c>
      <c r="R1885" s="106">
        <v>4.460169122696011E-4</v>
      </c>
      <c r="S1885" s="107">
        <v>6.5036890639486326E-4</v>
      </c>
      <c r="T1885" s="734">
        <v>2.6111841767007971E-3</v>
      </c>
      <c r="U1885" s="106">
        <v>8.7935537443071643E-4</v>
      </c>
      <c r="V1885" s="107">
        <v>8.3789651130253989E-4</v>
      </c>
      <c r="W1885" s="734">
        <v>5.9609425629642779E-4</v>
      </c>
      <c r="X1885" s="106">
        <v>7.5915556299875462E-5</v>
      </c>
      <c r="Y1885" s="107">
        <v>7.2336389778452319E-5</v>
      </c>
      <c r="Z1885" s="734">
        <v>5.146139775667957E-5</v>
      </c>
      <c r="AA1885" s="106">
        <v>0</v>
      </c>
      <c r="AB1885" s="107">
        <v>0</v>
      </c>
      <c r="AC1885" s="734">
        <v>0</v>
      </c>
      <c r="AD1885" s="106">
        <v>0</v>
      </c>
      <c r="AE1885" s="107">
        <v>0</v>
      </c>
      <c r="AF1885" s="734">
        <v>0</v>
      </c>
      <c r="AG1885" s="106">
        <v>5.6093154704785783E-4</v>
      </c>
      <c r="AH1885" s="107">
        <v>5.3448549605334685E-4</v>
      </c>
      <c r="AI1885" s="734">
        <v>3.8024249383617343E-4</v>
      </c>
      <c r="AJ1885" s="106">
        <v>5.2076851763302619E-4</v>
      </c>
      <c r="AK1885" s="107">
        <v>5.4036748398234025E-4</v>
      </c>
      <c r="AL1885" s="735">
        <v>5.2286380828021764E-4</v>
      </c>
    </row>
    <row r="1886" spans="1:38" ht="13" x14ac:dyDescent="0.3">
      <c r="A1886" s="71">
        <v>2022</v>
      </c>
      <c r="B1886" s="72">
        <v>1</v>
      </c>
      <c r="C1886" s="108">
        <v>0.28458382833064638</v>
      </c>
      <c r="D1886" s="109">
        <v>0.31227855369530538</v>
      </c>
      <c r="E1886" s="732">
        <v>0.20903218607820873</v>
      </c>
      <c r="F1886" s="108">
        <v>1.2235332253291681E-2</v>
      </c>
      <c r="G1886" s="109">
        <v>1.1929448510590492E-2</v>
      </c>
      <c r="H1886" s="732">
        <v>9.6714189858931321E-3</v>
      </c>
      <c r="I1886" s="108">
        <v>7.0630064077198997E-3</v>
      </c>
      <c r="J1886" s="109">
        <v>6.7145141408498643E-3</v>
      </c>
      <c r="K1886" s="732">
        <v>9.8974201359815148E-2</v>
      </c>
      <c r="L1886" s="108">
        <v>4.7952587661465517E-4</v>
      </c>
      <c r="M1886" s="109">
        <v>4.9764988297694706E-4</v>
      </c>
      <c r="N1886" s="732">
        <v>4.8174633554725021E-4</v>
      </c>
      <c r="O1886" s="108">
        <v>0</v>
      </c>
      <c r="P1886" s="109">
        <v>0</v>
      </c>
      <c r="Q1886" s="732">
        <v>8.9027073209169642E-3</v>
      </c>
      <c r="R1886" s="108">
        <v>4.4614575459050212E-4</v>
      </c>
      <c r="S1886" s="109">
        <v>6.5055839388112875E-4</v>
      </c>
      <c r="T1886" s="732">
        <v>2.6165343274502828E-3</v>
      </c>
      <c r="U1886" s="108">
        <v>8.8057678427545371E-4</v>
      </c>
      <c r="V1886" s="109">
        <v>8.3908502661676667E-4</v>
      </c>
      <c r="W1886" s="732">
        <v>5.9779020009024977E-4</v>
      </c>
      <c r="X1886" s="108">
        <v>7.6021038064843293E-5</v>
      </c>
      <c r="Y1886" s="109">
        <v>7.243899403765846E-5</v>
      </c>
      <c r="Z1886" s="732">
        <v>5.1607808842075547E-5</v>
      </c>
      <c r="AA1886" s="108">
        <v>0</v>
      </c>
      <c r="AB1886" s="109">
        <v>0</v>
      </c>
      <c r="AC1886" s="732">
        <v>0</v>
      </c>
      <c r="AD1886" s="108">
        <v>0</v>
      </c>
      <c r="AE1886" s="109">
        <v>0</v>
      </c>
      <c r="AF1886" s="732">
        <v>0</v>
      </c>
      <c r="AG1886" s="108">
        <v>5.6171070293649752E-4</v>
      </c>
      <c r="AH1886" s="109">
        <v>5.3524386970083232E-4</v>
      </c>
      <c r="AI1886" s="732">
        <v>3.8132436940445835E-4</v>
      </c>
      <c r="AJ1886" s="108">
        <v>5.2122554875007495E-4</v>
      </c>
      <c r="AK1886" s="109">
        <v>5.4092542056268867E-4</v>
      </c>
      <c r="AL1886" s="736">
        <v>5.2363879340301699E-4</v>
      </c>
    </row>
    <row r="1887" spans="1:38" ht="13" x14ac:dyDescent="0.3">
      <c r="A1887" s="71">
        <v>2022</v>
      </c>
      <c r="B1887" s="72">
        <v>2</v>
      </c>
      <c r="C1887" s="108">
        <v>0.28472502704882902</v>
      </c>
      <c r="D1887" s="109">
        <v>0.31243215844446848</v>
      </c>
      <c r="E1887" s="732">
        <v>0.20921181001423717</v>
      </c>
      <c r="F1887" s="108">
        <v>1.2263551583482763E-2</v>
      </c>
      <c r="G1887" s="109">
        <v>1.1958969581615152E-2</v>
      </c>
      <c r="H1887" s="732">
        <v>9.7140664417415673E-3</v>
      </c>
      <c r="I1887" s="108">
        <v>7.0734733101904534E-3</v>
      </c>
      <c r="J1887" s="109">
        <v>6.7259203231836515E-3</v>
      </c>
      <c r="K1887" s="732">
        <v>9.8898746459830988E-2</v>
      </c>
      <c r="L1887" s="108">
        <v>4.8026690248589735E-4</v>
      </c>
      <c r="M1887" s="109">
        <v>4.9861998556508338E-4</v>
      </c>
      <c r="N1887" s="732">
        <v>4.8270577306967928E-4</v>
      </c>
      <c r="O1887" s="108">
        <v>0</v>
      </c>
      <c r="P1887" s="109">
        <v>0</v>
      </c>
      <c r="Q1887" s="732">
        <v>8.9390781236093932E-3</v>
      </c>
      <c r="R1887" s="108">
        <v>4.463727692732201E-4</v>
      </c>
      <c r="S1887" s="109">
        <v>6.5091761149248164E-4</v>
      </c>
      <c r="T1887" s="732">
        <v>2.6239889636850092E-3</v>
      </c>
      <c r="U1887" s="108">
        <v>8.8272797680443132E-4</v>
      </c>
      <c r="V1887" s="109">
        <v>8.4133436086282303E-4</v>
      </c>
      <c r="W1887" s="732">
        <v>6.004051534085113E-4</v>
      </c>
      <c r="X1887" s="108">
        <v>7.6206743175130981E-5</v>
      </c>
      <c r="Y1887" s="109">
        <v>7.2633174772220941E-5</v>
      </c>
      <c r="Z1887" s="732">
        <v>5.1833480410238991E-5</v>
      </c>
      <c r="AA1887" s="108">
        <v>0</v>
      </c>
      <c r="AB1887" s="109">
        <v>0</v>
      </c>
      <c r="AC1887" s="732">
        <v>0</v>
      </c>
      <c r="AD1887" s="108">
        <v>0</v>
      </c>
      <c r="AE1887" s="109">
        <v>0</v>
      </c>
      <c r="AF1887" s="732">
        <v>0</v>
      </c>
      <c r="AG1887" s="108">
        <v>5.6308306006318655E-4</v>
      </c>
      <c r="AH1887" s="109">
        <v>5.3667848568808086E-4</v>
      </c>
      <c r="AI1887" s="732">
        <v>3.8299190431085385E-4</v>
      </c>
      <c r="AJ1887" s="108">
        <v>5.2203099283499048E-4</v>
      </c>
      <c r="AK1887" s="109">
        <v>5.4198012856884574E-4</v>
      </c>
      <c r="AL1887" s="736">
        <v>5.2468171715525764E-4</v>
      </c>
    </row>
    <row r="1888" spans="1:38" ht="13" x14ac:dyDescent="0.3">
      <c r="A1888" s="71">
        <v>2022</v>
      </c>
      <c r="B1888" s="72">
        <v>3</v>
      </c>
      <c r="C1888" s="108">
        <v>0.2848421553085404</v>
      </c>
      <c r="D1888" s="109">
        <v>0.31258701597955191</v>
      </c>
      <c r="E1888" s="732">
        <v>0.20941227448699382</v>
      </c>
      <c r="F1888" s="108">
        <v>1.228694979891057E-2</v>
      </c>
      <c r="G1888" s="109">
        <v>1.1988857003510814E-2</v>
      </c>
      <c r="H1888" s="732">
        <v>9.7639955805048865E-3</v>
      </c>
      <c r="I1888" s="108">
        <v>7.0821545093653895E-3</v>
      </c>
      <c r="J1888" s="109">
        <v>6.7374573416525262E-3</v>
      </c>
      <c r="K1888" s="732">
        <v>9.8799502083673912E-2</v>
      </c>
      <c r="L1888" s="108">
        <v>4.8088141320927361E-4</v>
      </c>
      <c r="M1888" s="109">
        <v>4.9960197288428606E-4</v>
      </c>
      <c r="N1888" s="732">
        <v>4.8377668596204812E-4</v>
      </c>
      <c r="O1888" s="108">
        <v>0</v>
      </c>
      <c r="P1888" s="109">
        <v>0</v>
      </c>
      <c r="Q1888" s="732">
        <v>8.9820531532768325E-3</v>
      </c>
      <c r="R1888" s="108">
        <v>4.4656129594516491E-4</v>
      </c>
      <c r="S1888" s="109">
        <v>6.512803925545266E-4</v>
      </c>
      <c r="T1888" s="732">
        <v>2.6327655763105722E-3</v>
      </c>
      <c r="U1888" s="108">
        <v>8.8451232323544324E-4</v>
      </c>
      <c r="V1888" s="109">
        <v>8.4361190247402918E-4</v>
      </c>
      <c r="W1888" s="732">
        <v>6.0348456654359583E-4</v>
      </c>
      <c r="X1888" s="108">
        <v>7.6360836137072863E-5</v>
      </c>
      <c r="Y1888" s="109">
        <v>7.2829807284796957E-5</v>
      </c>
      <c r="Z1888" s="732">
        <v>5.2099395458673048E-5</v>
      </c>
      <c r="AA1888" s="108">
        <v>0</v>
      </c>
      <c r="AB1888" s="109">
        <v>0</v>
      </c>
      <c r="AC1888" s="732">
        <v>0</v>
      </c>
      <c r="AD1888" s="108">
        <v>0</v>
      </c>
      <c r="AE1888" s="109">
        <v>0</v>
      </c>
      <c r="AF1888" s="732">
        <v>0</v>
      </c>
      <c r="AG1888" s="108">
        <v>5.6422103802170325E-4</v>
      </c>
      <c r="AH1888" s="109">
        <v>5.3813117187988507E-4</v>
      </c>
      <c r="AI1888" s="732">
        <v>3.8495681143613995E-4</v>
      </c>
      <c r="AJ1888" s="108">
        <v>5.2269886013735472E-4</v>
      </c>
      <c r="AK1888" s="109">
        <v>5.4304745349412176E-4</v>
      </c>
      <c r="AL1888" s="736">
        <v>5.2584583543258026E-4</v>
      </c>
    </row>
    <row r="1889" spans="1:38" ht="13" x14ac:dyDescent="0.3">
      <c r="A1889" s="71">
        <v>2022</v>
      </c>
      <c r="B1889" s="72">
        <v>4</v>
      </c>
      <c r="C1889" s="108">
        <v>0.3757919524953095</v>
      </c>
      <c r="D1889" s="109">
        <v>0.40266715661075358</v>
      </c>
      <c r="E1889" s="732">
        <v>0.25104847203944958</v>
      </c>
      <c r="F1889" s="108">
        <v>1.3111900638143015E-2</v>
      </c>
      <c r="G1889" s="109">
        <v>1.3416080165552157E-2</v>
      </c>
      <c r="H1889" s="732">
        <v>1.0106897430267289E-2</v>
      </c>
      <c r="I1889" s="108">
        <v>8.248523807096772E-3</v>
      </c>
      <c r="J1889" s="109">
        <v>9.446339581189787E-3</v>
      </c>
      <c r="K1889" s="732">
        <v>9.8870322824008441E-2</v>
      </c>
      <c r="L1889" s="108">
        <v>5.8176849871831586E-4</v>
      </c>
      <c r="M1889" s="109">
        <v>7.4726168481864953E-4</v>
      </c>
      <c r="N1889" s="732">
        <v>7.520557460978666E-4</v>
      </c>
      <c r="O1889" s="108">
        <v>0</v>
      </c>
      <c r="P1889" s="109">
        <v>0</v>
      </c>
      <c r="Q1889" s="732">
        <v>9.3470207334435933E-3</v>
      </c>
      <c r="R1889" s="108">
        <v>4.4642213250606697E-4</v>
      </c>
      <c r="S1889" s="109">
        <v>6.5119602160806434E-4</v>
      </c>
      <c r="T1889" s="732">
        <v>2.624715282983471E-3</v>
      </c>
      <c r="U1889" s="108">
        <v>9.475963807648143E-4</v>
      </c>
      <c r="V1889" s="109">
        <v>9.5273981064225024E-4</v>
      </c>
      <c r="W1889" s="732">
        <v>6.3024853831763615E-4</v>
      </c>
      <c r="X1889" s="108">
        <v>8.1806846513588836E-5</v>
      </c>
      <c r="Y1889" s="109">
        <v>8.2250927019555676E-5</v>
      </c>
      <c r="Z1889" s="732">
        <v>5.4409955209782732E-5</v>
      </c>
      <c r="AA1889" s="108">
        <v>0</v>
      </c>
      <c r="AB1889" s="109">
        <v>0</v>
      </c>
      <c r="AC1889" s="732">
        <v>0</v>
      </c>
      <c r="AD1889" s="108">
        <v>0</v>
      </c>
      <c r="AE1889" s="109">
        <v>0</v>
      </c>
      <c r="AF1889" s="732">
        <v>0</v>
      </c>
      <c r="AG1889" s="108">
        <v>6.0446129756405557E-4</v>
      </c>
      <c r="AH1889" s="109">
        <v>6.0774285833193936E-4</v>
      </c>
      <c r="AI1889" s="732">
        <v>4.0202898680045832E-4</v>
      </c>
      <c r="AJ1889" s="108">
        <v>6.3235917112759211E-4</v>
      </c>
      <c r="AK1889" s="109">
        <v>8.1224341887870433E-4</v>
      </c>
      <c r="AL1889" s="736">
        <v>8.1745445293914562E-4</v>
      </c>
    </row>
    <row r="1890" spans="1:38" ht="13" x14ac:dyDescent="0.3">
      <c r="A1890" s="71">
        <v>2022</v>
      </c>
      <c r="B1890" s="72">
        <v>5</v>
      </c>
      <c r="C1890" s="108">
        <v>0.37561514267120588</v>
      </c>
      <c r="D1890" s="109">
        <v>0.40258699942121479</v>
      </c>
      <c r="E1890" s="732">
        <v>0.25082370347419153</v>
      </c>
      <c r="F1890" s="108">
        <v>1.308128472598973E-2</v>
      </c>
      <c r="G1890" s="109">
        <v>1.3400680330552379E-2</v>
      </c>
      <c r="H1890" s="732">
        <v>1.0052841666566439E-2</v>
      </c>
      <c r="I1890" s="108">
        <v>8.2359863761462E-3</v>
      </c>
      <c r="J1890" s="109">
        <v>9.438887516006118E-3</v>
      </c>
      <c r="K1890" s="732">
        <v>9.9000920044545887E-2</v>
      </c>
      <c r="L1890" s="108">
        <v>5.8084039640721576E-4</v>
      </c>
      <c r="M1890" s="109">
        <v>7.4656495483227826E-4</v>
      </c>
      <c r="N1890" s="732">
        <v>7.502889737322951E-4</v>
      </c>
      <c r="O1890" s="108">
        <v>0</v>
      </c>
      <c r="P1890" s="109">
        <v>0</v>
      </c>
      <c r="Q1890" s="732">
        <v>9.2989573285739285E-3</v>
      </c>
      <c r="R1890" s="108">
        <v>4.4618713859499921E-4</v>
      </c>
      <c r="S1890" s="109">
        <v>6.5101907573953939E-4</v>
      </c>
      <c r="T1890" s="732">
        <v>2.6153256732774333E-3</v>
      </c>
      <c r="U1890" s="108">
        <v>9.452601182596323E-4</v>
      </c>
      <c r="V1890" s="109">
        <v>9.5156641775527313E-4</v>
      </c>
      <c r="W1890" s="732">
        <v>6.2680175027782919E-4</v>
      </c>
      <c r="X1890" s="108">
        <v>8.1605291870347649E-5</v>
      </c>
      <c r="Y1890" s="109">
        <v>8.2149618862069123E-5</v>
      </c>
      <c r="Z1890" s="732">
        <v>5.4112365156756991E-5</v>
      </c>
      <c r="AA1890" s="108">
        <v>0</v>
      </c>
      <c r="AB1890" s="109">
        <v>0</v>
      </c>
      <c r="AC1890" s="732">
        <v>0</v>
      </c>
      <c r="AD1890" s="108">
        <v>0</v>
      </c>
      <c r="AE1890" s="109">
        <v>0</v>
      </c>
      <c r="AF1890" s="732">
        <v>0</v>
      </c>
      <c r="AG1890" s="108">
        <v>6.0297258305633326E-4</v>
      </c>
      <c r="AH1890" s="109">
        <v>6.0699450955542359E-4</v>
      </c>
      <c r="AI1890" s="732">
        <v>3.9983024624126902E-4</v>
      </c>
      <c r="AJ1890" s="108">
        <v>6.3135010611654115E-4</v>
      </c>
      <c r="AK1890" s="109">
        <v>8.1148589071800578E-4</v>
      </c>
      <c r="AL1890" s="736">
        <v>8.1553417684094209E-4</v>
      </c>
    </row>
    <row r="1891" spans="1:38" ht="13" x14ac:dyDescent="0.3">
      <c r="A1891" s="71">
        <v>2022</v>
      </c>
      <c r="B1891" s="72">
        <v>6</v>
      </c>
      <c r="C1891" s="108">
        <v>0.4533647565861304</v>
      </c>
      <c r="D1891" s="109">
        <v>0.47823395037130789</v>
      </c>
      <c r="E1891" s="732">
        <v>0.25054058511026145</v>
      </c>
      <c r="F1891" s="108">
        <v>1.3663920713317766E-2</v>
      </c>
      <c r="G1891" s="109">
        <v>1.4579299331237187E-2</v>
      </c>
      <c r="H1891" s="732">
        <v>9.9694265665633622E-3</v>
      </c>
      <c r="I1891" s="108">
        <v>8.8767107139725524E-3</v>
      </c>
      <c r="J1891" s="109">
        <v>1.1514624456200214E-2</v>
      </c>
      <c r="K1891" s="732">
        <v>0.12701583644984143</v>
      </c>
      <c r="L1891" s="108">
        <v>6.5832948291070419E-4</v>
      </c>
      <c r="M1891" s="109">
        <v>8.0800212087117E-4</v>
      </c>
      <c r="N1891" s="732">
        <v>7.4822298403803898E-4</v>
      </c>
      <c r="O1891" s="108">
        <v>0</v>
      </c>
      <c r="P1891" s="109">
        <v>0</v>
      </c>
      <c r="Q1891" s="732">
        <v>9.2180438317400557E-3</v>
      </c>
      <c r="R1891" s="108">
        <v>4.4585976399619639E-4</v>
      </c>
      <c r="S1891" s="109">
        <v>6.5078004533367475E-4</v>
      </c>
      <c r="T1891" s="732">
        <v>2.6016278949293169E-3</v>
      </c>
      <c r="U1891" s="108">
        <v>9.8981243507953887E-4</v>
      </c>
      <c r="V1891" s="109">
        <v>1.0416766057823703E-3</v>
      </c>
      <c r="W1891" s="732">
        <v>6.2117443463437325E-4</v>
      </c>
      <c r="X1891" s="108">
        <v>8.5451476792574503E-5</v>
      </c>
      <c r="Y1891" s="109">
        <v>8.9928916521995054E-5</v>
      </c>
      <c r="Z1891" s="732">
        <v>5.3626546496474841E-5</v>
      </c>
      <c r="AA1891" s="108">
        <v>0</v>
      </c>
      <c r="AB1891" s="109">
        <v>0</v>
      </c>
      <c r="AC1891" s="732">
        <v>0</v>
      </c>
      <c r="AD1891" s="108">
        <v>0</v>
      </c>
      <c r="AE1891" s="109">
        <v>0</v>
      </c>
      <c r="AF1891" s="732">
        <v>0</v>
      </c>
      <c r="AG1891" s="108">
        <v>6.3139082006935954E-4</v>
      </c>
      <c r="AH1891" s="109">
        <v>6.6447469372027921E-4</v>
      </c>
      <c r="AI1891" s="732">
        <v>3.9624051161812126E-4</v>
      </c>
      <c r="AJ1891" s="108">
        <v>7.1557793562444241E-4</v>
      </c>
      <c r="AK1891" s="109">
        <v>8.7826584336861023E-4</v>
      </c>
      <c r="AL1891" s="736">
        <v>8.1328834601193385E-4</v>
      </c>
    </row>
    <row r="1892" spans="1:38" ht="13" x14ac:dyDescent="0.3">
      <c r="A1892" s="71">
        <v>2022</v>
      </c>
      <c r="B1892" s="72">
        <v>7</v>
      </c>
      <c r="C1892" s="108">
        <v>0.45314429755566588</v>
      </c>
      <c r="D1892" s="109">
        <v>0.47819704085996684</v>
      </c>
      <c r="E1892" s="732">
        <v>0.25032667530048547</v>
      </c>
      <c r="F1892" s="108">
        <v>1.3629142915009843E-2</v>
      </c>
      <c r="G1892" s="109">
        <v>1.457183549814773E-2</v>
      </c>
      <c r="H1892" s="732">
        <v>9.9133200551173219E-3</v>
      </c>
      <c r="I1892" s="108">
        <v>8.8619180151087561E-3</v>
      </c>
      <c r="J1892" s="109">
        <v>1.1510570211736538E-2</v>
      </c>
      <c r="K1892" s="732">
        <v>0.12711919541989083</v>
      </c>
      <c r="L1892" s="108">
        <v>6.5717083212732288E-4</v>
      </c>
      <c r="M1892" s="109">
        <v>8.0765765153652865E-4</v>
      </c>
      <c r="N1892" s="732">
        <v>7.4654014538820708E-4</v>
      </c>
      <c r="O1892" s="108">
        <v>0</v>
      </c>
      <c r="P1892" s="109">
        <v>0</v>
      </c>
      <c r="Q1892" s="732">
        <v>9.1669949177641454E-3</v>
      </c>
      <c r="R1892" s="108">
        <v>4.4560145365817353E-4</v>
      </c>
      <c r="S1892" s="109">
        <v>6.5069826181575951E-4</v>
      </c>
      <c r="T1892" s="732">
        <v>2.5919201805336524E-3</v>
      </c>
      <c r="U1892" s="108">
        <v>9.8716008979590525E-4</v>
      </c>
      <c r="V1892" s="109">
        <v>1.0411068831578589E-3</v>
      </c>
      <c r="W1892" s="732">
        <v>6.1754381326173749E-4</v>
      </c>
      <c r="X1892" s="108">
        <v>8.5222345953919461E-5</v>
      </c>
      <c r="Y1892" s="109">
        <v>8.9879734549173722E-5</v>
      </c>
      <c r="Z1892" s="732">
        <v>5.3313137325420433E-5</v>
      </c>
      <c r="AA1892" s="108">
        <v>0</v>
      </c>
      <c r="AB1892" s="109">
        <v>0</v>
      </c>
      <c r="AC1892" s="732">
        <v>0</v>
      </c>
      <c r="AD1892" s="108">
        <v>0</v>
      </c>
      <c r="AE1892" s="109">
        <v>0</v>
      </c>
      <c r="AF1892" s="732">
        <v>0</v>
      </c>
      <c r="AG1892" s="108">
        <v>6.2969893156411452E-4</v>
      </c>
      <c r="AH1892" s="109">
        <v>6.6411168646200594E-4</v>
      </c>
      <c r="AI1892" s="732">
        <v>3.9392486445371085E-4</v>
      </c>
      <c r="AJ1892" s="108">
        <v>7.1431861969985233E-4</v>
      </c>
      <c r="AK1892" s="109">
        <v>8.7789133527864296E-4</v>
      </c>
      <c r="AL1892" s="736">
        <v>8.1145936291948087E-4</v>
      </c>
    </row>
    <row r="1893" spans="1:38" ht="13" x14ac:dyDescent="0.3">
      <c r="A1893" s="71">
        <v>2022</v>
      </c>
      <c r="B1893" s="72">
        <v>8</v>
      </c>
      <c r="C1893" s="108">
        <v>0.52316935455967029</v>
      </c>
      <c r="D1893" s="109">
        <v>0.54131744003245341</v>
      </c>
      <c r="E1893" s="732">
        <v>0.24987399427672705</v>
      </c>
      <c r="F1893" s="108">
        <v>1.3930660848672879E-2</v>
      </c>
      <c r="G1893" s="109">
        <v>1.49328830831632E-2</v>
      </c>
      <c r="H1893" s="732">
        <v>9.8269787297963311E-3</v>
      </c>
      <c r="I1893" s="108">
        <v>9.4176937435507032E-3</v>
      </c>
      <c r="J1893" s="109">
        <v>1.2644301993528683E-2</v>
      </c>
      <c r="K1893" s="732">
        <v>0.12713945065932578</v>
      </c>
      <c r="L1893" s="108">
        <v>7.4656918362786746E-4</v>
      </c>
      <c r="M1893" s="109">
        <v>8.7660894324802187E-4</v>
      </c>
      <c r="N1893" s="732">
        <v>7.4425815522881041E-4</v>
      </c>
      <c r="O1893" s="108">
        <v>0</v>
      </c>
      <c r="P1893" s="109">
        <v>0</v>
      </c>
      <c r="Q1893" s="732">
        <v>9.0853419514228123E-3</v>
      </c>
      <c r="R1893" s="108">
        <v>4.4526830331196964E-4</v>
      </c>
      <c r="S1893" s="109">
        <v>6.5055009744355925E-4</v>
      </c>
      <c r="T1893" s="732">
        <v>2.5774929631006936E-3</v>
      </c>
      <c r="U1893" s="108">
        <v>1.0102314320888446E-3</v>
      </c>
      <c r="V1893" s="109">
        <v>1.0687278647022896E-3</v>
      </c>
      <c r="W1893" s="732">
        <v>6.1181891306135653E-4</v>
      </c>
      <c r="X1893" s="108">
        <v>8.7214244041539359E-5</v>
      </c>
      <c r="Y1893" s="109">
        <v>9.2264270636063117E-5</v>
      </c>
      <c r="Z1893" s="732">
        <v>5.281889992357962E-5</v>
      </c>
      <c r="AA1893" s="108">
        <v>0</v>
      </c>
      <c r="AB1893" s="109">
        <v>0</v>
      </c>
      <c r="AC1893" s="732">
        <v>0</v>
      </c>
      <c r="AD1893" s="108">
        <v>0</v>
      </c>
      <c r="AE1893" s="109">
        <v>0</v>
      </c>
      <c r="AF1893" s="732">
        <v>0</v>
      </c>
      <c r="AG1893" s="108">
        <v>6.4441621585896198E-4</v>
      </c>
      <c r="AH1893" s="109">
        <v>6.8173033396308556E-4</v>
      </c>
      <c r="AI1893" s="732">
        <v>3.90273034501387E-4</v>
      </c>
      <c r="AJ1893" s="108">
        <v>8.1149078296302308E-4</v>
      </c>
      <c r="AK1893" s="109">
        <v>9.5283880411924126E-4</v>
      </c>
      <c r="AL1893" s="736">
        <v>8.0897866604528828E-4</v>
      </c>
    </row>
    <row r="1894" spans="1:38" ht="13" x14ac:dyDescent="0.3">
      <c r="A1894" s="71">
        <v>2022</v>
      </c>
      <c r="B1894" s="72">
        <v>9</v>
      </c>
      <c r="C1894" s="108">
        <v>0.52293933388983294</v>
      </c>
      <c r="D1894" s="109">
        <v>0.54134992043538688</v>
      </c>
      <c r="E1894" s="732">
        <v>0.24967526911933927</v>
      </c>
      <c r="F1894" s="108">
        <v>1.3896673095990856E-2</v>
      </c>
      <c r="G1894" s="109">
        <v>1.4937196900571076E-2</v>
      </c>
      <c r="H1894" s="732">
        <v>9.7813775278745643E-3</v>
      </c>
      <c r="I1894" s="108">
        <v>9.4026813488358243E-3</v>
      </c>
      <c r="J1894" s="109">
        <v>1.2646859617458929E-2</v>
      </c>
      <c r="K1894" s="732">
        <v>0.12732978970545866</v>
      </c>
      <c r="L1894" s="108">
        <v>7.4529826988809379E-4</v>
      </c>
      <c r="M1894" s="109">
        <v>8.7682546610422523E-4</v>
      </c>
      <c r="N1894" s="732">
        <v>7.4258784897739062E-4</v>
      </c>
      <c r="O1894" s="108">
        <v>0</v>
      </c>
      <c r="P1894" s="109">
        <v>0</v>
      </c>
      <c r="Q1894" s="732">
        <v>9.0474260087203898E-3</v>
      </c>
      <c r="R1894" s="108">
        <v>4.4501969397790786E-4</v>
      </c>
      <c r="S1894" s="109">
        <v>6.5059306073465188E-4</v>
      </c>
      <c r="T1894" s="732">
        <v>2.5690554382505029E-3</v>
      </c>
      <c r="U1894" s="108">
        <v>1.0076395709103143E-3</v>
      </c>
      <c r="V1894" s="109">
        <v>1.0690579114289143E-3</v>
      </c>
      <c r="W1894" s="732">
        <v>6.0903226362426274E-4</v>
      </c>
      <c r="X1894" s="108">
        <v>8.6990534139994962E-5</v>
      </c>
      <c r="Y1894" s="109">
        <v>9.2292737339568528E-5</v>
      </c>
      <c r="Z1894" s="732">
        <v>5.2578336157282502E-5</v>
      </c>
      <c r="AA1894" s="108">
        <v>0</v>
      </c>
      <c r="AB1894" s="109">
        <v>0</v>
      </c>
      <c r="AC1894" s="732">
        <v>0</v>
      </c>
      <c r="AD1894" s="108">
        <v>0</v>
      </c>
      <c r="AE1894" s="109">
        <v>0</v>
      </c>
      <c r="AF1894" s="732">
        <v>0</v>
      </c>
      <c r="AG1894" s="108">
        <v>6.4276361075588421E-4</v>
      </c>
      <c r="AH1894" s="109">
        <v>6.8194079996370717E-4</v>
      </c>
      <c r="AI1894" s="732">
        <v>3.8849554064977223E-4</v>
      </c>
      <c r="AJ1894" s="108">
        <v>8.1010937882184211E-4</v>
      </c>
      <c r="AK1894" s="109">
        <v>9.530746074624428E-4</v>
      </c>
      <c r="AL1894" s="736">
        <v>8.0716306440560721E-4</v>
      </c>
    </row>
    <row r="1895" spans="1:38" ht="13" x14ac:dyDescent="0.3">
      <c r="A1895" s="71">
        <v>2022</v>
      </c>
      <c r="B1895" s="72">
        <v>10</v>
      </c>
      <c r="C1895" s="108">
        <v>0.73593555970898983</v>
      </c>
      <c r="D1895" s="109">
        <v>0.73786213201817463</v>
      </c>
      <c r="E1895" s="732">
        <v>0.24939400327313194</v>
      </c>
      <c r="F1895" s="108">
        <v>1.5138251043572786E-2</v>
      </c>
      <c r="G1895" s="109">
        <v>1.5933902684820728E-2</v>
      </c>
      <c r="H1895" s="732">
        <v>9.701341563684086E-3</v>
      </c>
      <c r="I1895" s="108">
        <v>1.0790297707695094E-2</v>
      </c>
      <c r="J1895" s="109">
        <v>1.4887772215994893E-2</v>
      </c>
      <c r="K1895" s="732">
        <v>0.12745002252053941</v>
      </c>
      <c r="L1895" s="108">
        <v>9.2674832727550522E-4</v>
      </c>
      <c r="M1895" s="109">
        <v>1.0058782950115536E-3</v>
      </c>
      <c r="N1895" s="732">
        <v>7.4041497577593326E-4</v>
      </c>
      <c r="O1895" s="108">
        <v>0</v>
      </c>
      <c r="P1895" s="109">
        <v>0</v>
      </c>
      <c r="Q1895" s="732">
        <v>8.972603227212439E-3</v>
      </c>
      <c r="R1895" s="108">
        <v>4.4473392146822453E-4</v>
      </c>
      <c r="S1895" s="109">
        <v>6.5057105912565225E-4</v>
      </c>
      <c r="T1895" s="732">
        <v>2.5553633477760841E-3</v>
      </c>
      <c r="U1895" s="108">
        <v>1.1025649542528422E-3</v>
      </c>
      <c r="V1895" s="109">
        <v>1.1452550933976162E-3</v>
      </c>
      <c r="W1895" s="732">
        <v>6.0376163202890336E-4</v>
      </c>
      <c r="X1895" s="108">
        <v>9.5185481182644813E-5</v>
      </c>
      <c r="Y1895" s="109">
        <v>9.8870960155030292E-5</v>
      </c>
      <c r="Z1895" s="732">
        <v>5.2123307485177764E-5</v>
      </c>
      <c r="AA1895" s="108">
        <v>0</v>
      </c>
      <c r="AB1895" s="109">
        <v>0</v>
      </c>
      <c r="AC1895" s="732">
        <v>0</v>
      </c>
      <c r="AD1895" s="108">
        <v>0</v>
      </c>
      <c r="AE1895" s="109">
        <v>0</v>
      </c>
      <c r="AF1895" s="732">
        <v>0</v>
      </c>
      <c r="AG1895" s="108">
        <v>7.0331529702572426E-4</v>
      </c>
      <c r="AH1895" s="109">
        <v>7.3054618170262711E-4</v>
      </c>
      <c r="AI1895" s="732">
        <v>3.8513342388406252E-4</v>
      </c>
      <c r="AJ1895" s="108">
        <v>1.0073381372975765E-3</v>
      </c>
      <c r="AK1895" s="109">
        <v>1.0933493326908117E-3</v>
      </c>
      <c r="AL1895" s="736">
        <v>8.0480143083409286E-4</v>
      </c>
    </row>
    <row r="1896" spans="1:38" ht="13" x14ac:dyDescent="0.3">
      <c r="A1896" s="71">
        <v>2022</v>
      </c>
      <c r="B1896" s="72">
        <v>11</v>
      </c>
      <c r="C1896" s="108">
        <v>0.7356396827763988</v>
      </c>
      <c r="D1896" s="109">
        <v>0.73788936171671693</v>
      </c>
      <c r="E1896" s="732">
        <v>0.24903992922255663</v>
      </c>
      <c r="F1896" s="108">
        <v>1.5100496153980679E-2</v>
      </c>
      <c r="G1896" s="109">
        <v>1.5936705245353601E-2</v>
      </c>
      <c r="H1896" s="732">
        <v>9.607591611717637E-3</v>
      </c>
      <c r="I1896" s="108">
        <v>1.0772604351138068E-2</v>
      </c>
      <c r="J1896" s="109">
        <v>1.4889606319869873E-2</v>
      </c>
      <c r="K1896" s="732">
        <v>0.12766897563425705</v>
      </c>
      <c r="L1896" s="108">
        <v>9.2507680755503222E-4</v>
      </c>
      <c r="M1896" s="109">
        <v>1.0060334830477159E-3</v>
      </c>
      <c r="N1896" s="732">
        <v>7.3759618202611649E-4</v>
      </c>
      <c r="O1896" s="108">
        <v>0</v>
      </c>
      <c r="P1896" s="109">
        <v>0</v>
      </c>
      <c r="Q1896" s="732">
        <v>8.8879356545000752E-3</v>
      </c>
      <c r="R1896" s="108">
        <v>4.4447178302422011E-4</v>
      </c>
      <c r="S1896" s="109">
        <v>6.5059762941235041E-4</v>
      </c>
      <c r="T1896" s="732">
        <v>2.5389096422996551E-3</v>
      </c>
      <c r="U1896" s="108">
        <v>1.0996854749825583E-3</v>
      </c>
      <c r="V1896" s="109">
        <v>1.1454684430873151E-3</v>
      </c>
      <c r="W1896" s="732">
        <v>5.9772401015674361E-4</v>
      </c>
      <c r="X1896" s="108">
        <v>9.4936875366051753E-5</v>
      </c>
      <c r="Y1896" s="109">
        <v>9.8889351616241326E-5</v>
      </c>
      <c r="Z1896" s="732">
        <v>5.160207582227823E-5</v>
      </c>
      <c r="AA1896" s="108">
        <v>0</v>
      </c>
      <c r="AB1896" s="109">
        <v>0</v>
      </c>
      <c r="AC1896" s="732">
        <v>0</v>
      </c>
      <c r="AD1896" s="108">
        <v>0</v>
      </c>
      <c r="AE1896" s="109">
        <v>0</v>
      </c>
      <c r="AF1896" s="732">
        <v>0</v>
      </c>
      <c r="AG1896" s="108">
        <v>7.0147763555474104E-4</v>
      </c>
      <c r="AH1896" s="109">
        <v>7.3068241237643028E-4</v>
      </c>
      <c r="AI1896" s="732">
        <v>3.8128191352880807E-4</v>
      </c>
      <c r="AJ1896" s="108">
        <v>1.0055211112918506E-3</v>
      </c>
      <c r="AK1896" s="109">
        <v>1.0935178881932588E-3</v>
      </c>
      <c r="AL1896" s="736">
        <v>8.0173736410861507E-4</v>
      </c>
    </row>
    <row r="1897" spans="1:38" ht="13" x14ac:dyDescent="0.3">
      <c r="A1897" s="71">
        <v>2022</v>
      </c>
      <c r="B1897" s="72">
        <v>12</v>
      </c>
      <c r="C1897" s="108">
        <v>0.73536600302939481</v>
      </c>
      <c r="D1897" s="109">
        <v>0.73790939125905708</v>
      </c>
      <c r="E1897" s="732">
        <v>0.24864492607098873</v>
      </c>
      <c r="F1897" s="108">
        <v>1.5065805710214219E-2</v>
      </c>
      <c r="G1897" s="109">
        <v>1.5938580180055045E-2</v>
      </c>
      <c r="H1897" s="732">
        <v>9.5043376067875524E-3</v>
      </c>
      <c r="I1897" s="108">
        <v>1.0756339942996424E-2</v>
      </c>
      <c r="J1897" s="109">
        <v>1.4890838499193466E-2</v>
      </c>
      <c r="K1897" s="732">
        <v>0.12791435542670884</v>
      </c>
      <c r="L1897" s="108">
        <v>9.2354049141805397E-4</v>
      </c>
      <c r="M1897" s="109">
        <v>1.0061380629760557E-3</v>
      </c>
      <c r="N1897" s="732">
        <v>7.344468978947357E-4</v>
      </c>
      <c r="O1897" s="108">
        <v>0</v>
      </c>
      <c r="P1897" s="109">
        <v>0</v>
      </c>
      <c r="Q1897" s="732">
        <v>8.7950864151184402E-3</v>
      </c>
      <c r="R1897" s="108">
        <v>4.4423026761202975E-4</v>
      </c>
      <c r="S1897" s="109">
        <v>6.5061518726966549E-4</v>
      </c>
      <c r="T1897" s="732">
        <v>2.5207684552338619E-3</v>
      </c>
      <c r="U1897" s="108">
        <v>1.097040386619586E-3</v>
      </c>
      <c r="V1897" s="109">
        <v>1.1456115001144246E-3</v>
      </c>
      <c r="W1897" s="732">
        <v>5.9109276839339642E-4</v>
      </c>
      <c r="X1897" s="108">
        <v>9.4708448816836494E-5</v>
      </c>
      <c r="Y1897" s="109">
        <v>9.8901722177782779E-5</v>
      </c>
      <c r="Z1897" s="732">
        <v>5.1029596166904318E-5</v>
      </c>
      <c r="AA1897" s="108">
        <v>0</v>
      </c>
      <c r="AB1897" s="109">
        <v>0</v>
      </c>
      <c r="AC1897" s="732">
        <v>0</v>
      </c>
      <c r="AD1897" s="108">
        <v>0</v>
      </c>
      <c r="AE1897" s="109">
        <v>0</v>
      </c>
      <c r="AF1897" s="732">
        <v>0</v>
      </c>
      <c r="AG1897" s="108">
        <v>6.9979057543006042E-4</v>
      </c>
      <c r="AH1897" s="109">
        <v>7.3077387851983803E-4</v>
      </c>
      <c r="AI1897" s="732">
        <v>3.7705189429772452E-4</v>
      </c>
      <c r="AJ1897" s="108">
        <v>1.0038514894362067E-3</v>
      </c>
      <c r="AK1897" s="109">
        <v>1.0936313986747474E-3</v>
      </c>
      <c r="AL1897" s="736">
        <v>7.9831452101620083E-4</v>
      </c>
    </row>
    <row r="1898" spans="1:38" ht="13" x14ac:dyDescent="0.3">
      <c r="A1898" s="71">
        <v>2022</v>
      </c>
      <c r="B1898" s="72">
        <v>13</v>
      </c>
      <c r="C1898" s="108">
        <v>0.75983178273833984</v>
      </c>
      <c r="D1898" s="109">
        <v>0.76093602484521783</v>
      </c>
      <c r="E1898" s="732">
        <v>0.12623330112821143</v>
      </c>
      <c r="F1898" s="108">
        <v>2.4579884403553593E-2</v>
      </c>
      <c r="G1898" s="109">
        <v>2.7622950359525823E-2</v>
      </c>
      <c r="H1898" s="732">
        <v>1.130499249404724E-2</v>
      </c>
      <c r="I1898" s="108">
        <v>1.2309526563524003E-2</v>
      </c>
      <c r="J1898" s="109">
        <v>1.7093823677616877E-2</v>
      </c>
      <c r="K1898" s="732">
        <v>8.605370992043776E-2</v>
      </c>
      <c r="L1898" s="108">
        <v>1.0707477891996034E-3</v>
      </c>
      <c r="M1898" s="109">
        <v>1.1954161864347491E-3</v>
      </c>
      <c r="N1898" s="732">
        <v>3.5701586370161747E-4</v>
      </c>
      <c r="O1898" s="108">
        <v>0</v>
      </c>
      <c r="P1898" s="109">
        <v>0</v>
      </c>
      <c r="Q1898" s="732">
        <v>7.1801440095997458E-3</v>
      </c>
      <c r="R1898" s="108">
        <v>4.4423026761202975E-4</v>
      </c>
      <c r="S1898" s="109">
        <v>6.5061518726966549E-4</v>
      </c>
      <c r="T1898" s="732">
        <v>2.5207684552338619E-3</v>
      </c>
      <c r="U1898" s="108">
        <v>1.350454431150926E-3</v>
      </c>
      <c r="V1898" s="109">
        <v>1.4082471787374158E-3</v>
      </c>
      <c r="W1898" s="732">
        <v>4.7141783170637067E-4</v>
      </c>
      <c r="X1898" s="108">
        <v>1.1658586641286099E-4</v>
      </c>
      <c r="Y1898" s="109">
        <v>1.2157530239616238E-4</v>
      </c>
      <c r="Z1898" s="732">
        <v>4.0697958248525376E-5</v>
      </c>
      <c r="AA1898" s="108">
        <v>0</v>
      </c>
      <c r="AB1898" s="109">
        <v>0</v>
      </c>
      <c r="AC1898" s="732">
        <v>0</v>
      </c>
      <c r="AD1898" s="108">
        <v>0</v>
      </c>
      <c r="AE1898" s="109">
        <v>0</v>
      </c>
      <c r="AF1898" s="732">
        <v>0</v>
      </c>
      <c r="AG1898" s="108">
        <v>8.6144039553804697E-4</v>
      </c>
      <c r="AH1898" s="109">
        <v>8.9830641612959202E-4</v>
      </c>
      <c r="AI1898" s="732">
        <v>3.0071258344013303E-4</v>
      </c>
      <c r="AJ1898" s="108">
        <v>1.1638603526130658E-3</v>
      </c>
      <c r="AK1898" s="109">
        <v>1.2993689515439168E-3</v>
      </c>
      <c r="AL1898" s="736">
        <v>3.8806193601566573E-4</v>
      </c>
    </row>
    <row r="1899" spans="1:38" ht="13" x14ac:dyDescent="0.3">
      <c r="A1899" s="71">
        <v>2022</v>
      </c>
      <c r="B1899" s="72">
        <v>14</v>
      </c>
      <c r="C1899" s="108">
        <v>0.75933010909719378</v>
      </c>
      <c r="D1899" s="109">
        <v>0.76080209931274045</v>
      </c>
      <c r="E1899" s="732">
        <v>0.12590769332897211</v>
      </c>
      <c r="F1899" s="108">
        <v>2.4514860355975481E-2</v>
      </c>
      <c r="G1899" s="109">
        <v>2.7603847888770513E-2</v>
      </c>
      <c r="H1899" s="732">
        <v>1.0888200206225152E-2</v>
      </c>
      <c r="I1899" s="108">
        <v>1.2279629964409379E-2</v>
      </c>
      <c r="J1899" s="109">
        <v>1.7081857968414767E-2</v>
      </c>
      <c r="K1899" s="732">
        <v>8.5220981963900419E-2</v>
      </c>
      <c r="L1899" s="108">
        <v>1.0679246707905833E-3</v>
      </c>
      <c r="M1899" s="109">
        <v>1.1943908052463271E-3</v>
      </c>
      <c r="N1899" s="732">
        <v>3.5580283312847762E-4</v>
      </c>
      <c r="O1899" s="108">
        <v>0</v>
      </c>
      <c r="P1899" s="109">
        <v>0</v>
      </c>
      <c r="Q1899" s="732">
        <v>6.9154277842705487E-3</v>
      </c>
      <c r="R1899" s="108">
        <v>4.4423026761202975E-4</v>
      </c>
      <c r="S1899" s="109">
        <v>6.5061518726966549E-4</v>
      </c>
      <c r="T1899" s="732">
        <v>2.5207684552338619E-3</v>
      </c>
      <c r="U1899" s="108">
        <v>1.345590511722906E-3</v>
      </c>
      <c r="V1899" s="109">
        <v>1.406824559272722E-3</v>
      </c>
      <c r="W1899" s="732">
        <v>4.5403798887032521E-4</v>
      </c>
      <c r="X1899" s="108">
        <v>1.1616599247399389E-4</v>
      </c>
      <c r="Y1899" s="109">
        <v>1.2145253187293922E-4</v>
      </c>
      <c r="Z1899" s="732">
        <v>3.9197519809120468E-5</v>
      </c>
      <c r="AA1899" s="108">
        <v>0</v>
      </c>
      <c r="AB1899" s="109">
        <v>0</v>
      </c>
      <c r="AC1899" s="732">
        <v>0</v>
      </c>
      <c r="AD1899" s="108">
        <v>0</v>
      </c>
      <c r="AE1899" s="109">
        <v>0</v>
      </c>
      <c r="AF1899" s="732">
        <v>0</v>
      </c>
      <c r="AG1899" s="108">
        <v>8.5833840232589454E-4</v>
      </c>
      <c r="AH1899" s="109">
        <v>8.9739903305226926E-4</v>
      </c>
      <c r="AI1899" s="732">
        <v>2.8962612779279362E-4</v>
      </c>
      <c r="AJ1899" s="108">
        <v>1.1607909052264405E-3</v>
      </c>
      <c r="AK1899" s="109">
        <v>1.2982554166341817E-3</v>
      </c>
      <c r="AL1899" s="736">
        <v>3.8674344607015271E-4</v>
      </c>
    </row>
    <row r="1900" spans="1:38" ht="13" x14ac:dyDescent="0.3">
      <c r="A1900" s="71">
        <v>2022</v>
      </c>
      <c r="B1900" s="72">
        <v>15</v>
      </c>
      <c r="C1900" s="108">
        <v>0.95798968012822616</v>
      </c>
      <c r="D1900" s="109">
        <v>0.9309620801845544</v>
      </c>
      <c r="E1900" s="732">
        <v>0.12557222353712413</v>
      </c>
      <c r="F1900" s="108">
        <v>2.4589648545492542E-2</v>
      </c>
      <c r="G1900" s="109">
        <v>2.7555950498749527E-2</v>
      </c>
      <c r="H1900" s="732">
        <v>1.0468540741077578E-2</v>
      </c>
      <c r="I1900" s="108">
        <v>1.2335830451326501E-2</v>
      </c>
      <c r="J1900" s="109">
        <v>1.7158417961062683E-2</v>
      </c>
      <c r="K1900" s="732">
        <v>8.4359419275364722E-2</v>
      </c>
      <c r="L1900" s="108">
        <v>1.4702558157641309E-3</v>
      </c>
      <c r="M1900" s="109">
        <v>1.4637956307324356E-3</v>
      </c>
      <c r="N1900" s="732">
        <v>3.5454342764971059E-4</v>
      </c>
      <c r="O1900" s="108">
        <v>0</v>
      </c>
      <c r="P1900" s="109">
        <v>0</v>
      </c>
      <c r="Q1900" s="732">
        <v>6.6488836213896571E-3</v>
      </c>
      <c r="R1900" s="108">
        <v>4.4423026761202975E-4</v>
      </c>
      <c r="S1900" s="109">
        <v>6.5061518726966549E-4</v>
      </c>
      <c r="T1900" s="732">
        <v>2.5207684552338619E-3</v>
      </c>
      <c r="U1900" s="108">
        <v>1.3514215310763892E-3</v>
      </c>
      <c r="V1900" s="109">
        <v>1.4032229238819128E-3</v>
      </c>
      <c r="W1900" s="732">
        <v>4.3653828859686021E-4</v>
      </c>
      <c r="X1900" s="108">
        <v>1.1666943962895874E-4</v>
      </c>
      <c r="Y1900" s="109">
        <v>1.2114162254666237E-4</v>
      </c>
      <c r="Z1900" s="732">
        <v>3.7686767235646642E-5</v>
      </c>
      <c r="AA1900" s="108">
        <v>0</v>
      </c>
      <c r="AB1900" s="109">
        <v>0</v>
      </c>
      <c r="AC1900" s="732">
        <v>0</v>
      </c>
      <c r="AD1900" s="108">
        <v>0</v>
      </c>
      <c r="AE1900" s="109">
        <v>0</v>
      </c>
      <c r="AF1900" s="732">
        <v>0</v>
      </c>
      <c r="AG1900" s="108">
        <v>8.6205760971201899E-4</v>
      </c>
      <c r="AH1900" s="109">
        <v>8.9510199916887625E-4</v>
      </c>
      <c r="AI1900" s="732">
        <v>2.7846330765816349E-4</v>
      </c>
      <c r="AJ1900" s="108">
        <v>1.5981098737872436E-3</v>
      </c>
      <c r="AK1900" s="109">
        <v>1.5910874042424786E-3</v>
      </c>
      <c r="AL1900" s="736">
        <v>3.8537449263362472E-4</v>
      </c>
    </row>
    <row r="1901" spans="1:38" ht="13" x14ac:dyDescent="0.3">
      <c r="A1901" s="71">
        <v>2022</v>
      </c>
      <c r="B1901" s="72">
        <v>16</v>
      </c>
      <c r="C1901" s="108">
        <v>0.9574571822185356</v>
      </c>
      <c r="D1901" s="109">
        <v>0.93072969039857367</v>
      </c>
      <c r="E1901" s="732">
        <v>0.12515355471675063</v>
      </c>
      <c r="F1901" s="108">
        <v>2.4526618213559014E-2</v>
      </c>
      <c r="G1901" s="109">
        <v>2.7526012095374263E-2</v>
      </c>
      <c r="H1901" s="732">
        <v>9.9370532750974062E-3</v>
      </c>
      <c r="I1901" s="108">
        <v>1.2307048994109589E-2</v>
      </c>
      <c r="J1901" s="109">
        <v>1.7139882024740431E-2</v>
      </c>
      <c r="K1901" s="732">
        <v>8.3285085307609391E-2</v>
      </c>
      <c r="L1901" s="108">
        <v>1.4664751130354582E-3</v>
      </c>
      <c r="M1901" s="109">
        <v>1.4618093878765825E-3</v>
      </c>
      <c r="N1901" s="732">
        <v>3.529775046608367E-4</v>
      </c>
      <c r="O1901" s="108">
        <v>0</v>
      </c>
      <c r="P1901" s="109">
        <v>0</v>
      </c>
      <c r="Q1901" s="732">
        <v>6.3113110857936838E-3</v>
      </c>
      <c r="R1901" s="108">
        <v>4.4423026761202975E-4</v>
      </c>
      <c r="S1901" s="109">
        <v>6.5061518726966549E-4</v>
      </c>
      <c r="T1901" s="732">
        <v>2.5207684552338619E-3</v>
      </c>
      <c r="U1901" s="108">
        <v>1.3467086699350702E-3</v>
      </c>
      <c r="V1901" s="109">
        <v>1.4009955441376901E-3</v>
      </c>
      <c r="W1901" s="732">
        <v>4.1437524426781634E-4</v>
      </c>
      <c r="X1901" s="108">
        <v>1.1626258531114842E-4</v>
      </c>
      <c r="Y1901" s="109">
        <v>1.2094933686490638E-4</v>
      </c>
      <c r="Z1901" s="732">
        <v>3.5773377084782044E-5</v>
      </c>
      <c r="AA1901" s="108">
        <v>0</v>
      </c>
      <c r="AB1901" s="109">
        <v>0</v>
      </c>
      <c r="AC1901" s="732">
        <v>0</v>
      </c>
      <c r="AD1901" s="108">
        <v>0</v>
      </c>
      <c r="AE1901" s="109">
        <v>0</v>
      </c>
      <c r="AF1901" s="732">
        <v>0</v>
      </c>
      <c r="AG1901" s="108">
        <v>8.5905177551240375E-4</v>
      </c>
      <c r="AH1901" s="109">
        <v>8.9368133894863078E-4</v>
      </c>
      <c r="AI1901" s="732">
        <v>2.6432542943250923E-4</v>
      </c>
      <c r="AJ1901" s="108">
        <v>1.593999766837204E-3</v>
      </c>
      <c r="AK1901" s="109">
        <v>1.5889279119770791E-3</v>
      </c>
      <c r="AL1901" s="736">
        <v>3.8367244700716619E-4</v>
      </c>
    </row>
    <row r="1902" spans="1:38" ht="13" x14ac:dyDescent="0.3">
      <c r="A1902" s="71">
        <v>2022</v>
      </c>
      <c r="B1902" s="72">
        <v>17</v>
      </c>
      <c r="C1902" s="108">
        <v>0.95688094045264149</v>
      </c>
      <c r="D1902" s="109">
        <v>0.93046447969975288</v>
      </c>
      <c r="E1902" s="732">
        <v>0.12512564698170164</v>
      </c>
      <c r="F1902" s="108">
        <v>2.4458221570400309E-2</v>
      </c>
      <c r="G1902" s="109">
        <v>2.7491258273751346E-2</v>
      </c>
      <c r="H1902" s="732">
        <v>9.9307222151359294E-3</v>
      </c>
      <c r="I1902" s="108">
        <v>1.2275818355670893E-2</v>
      </c>
      <c r="J1902" s="109">
        <v>1.711837151162263E-2</v>
      </c>
      <c r="K1902" s="732">
        <v>8.319861952244248E-2</v>
      </c>
      <c r="L1902" s="108">
        <v>1.4623725372007765E-3</v>
      </c>
      <c r="M1902" s="109">
        <v>1.4595029432188731E-3</v>
      </c>
      <c r="N1902" s="732">
        <v>3.5284250189408149E-4</v>
      </c>
      <c r="O1902" s="108">
        <v>0</v>
      </c>
      <c r="P1902" s="109">
        <v>0</v>
      </c>
      <c r="Q1902" s="732">
        <v>6.3072859305281165E-3</v>
      </c>
      <c r="R1902" s="108">
        <v>4.4423026761202975E-4</v>
      </c>
      <c r="S1902" s="109">
        <v>6.5061518726966549E-4</v>
      </c>
      <c r="T1902" s="732">
        <v>2.5207684552338619E-3</v>
      </c>
      <c r="U1902" s="108">
        <v>1.3415926162610328E-3</v>
      </c>
      <c r="V1902" s="109">
        <v>1.3984080951149431E-3</v>
      </c>
      <c r="W1902" s="732">
        <v>4.1411100306311085E-4</v>
      </c>
      <c r="X1902" s="108">
        <v>1.1582091704583552E-4</v>
      </c>
      <c r="Y1902" s="109">
        <v>1.2072595055498151E-4</v>
      </c>
      <c r="Z1902" s="732">
        <v>3.5750612935706227E-5</v>
      </c>
      <c r="AA1902" s="108">
        <v>0</v>
      </c>
      <c r="AB1902" s="109">
        <v>0</v>
      </c>
      <c r="AC1902" s="732">
        <v>0</v>
      </c>
      <c r="AD1902" s="108">
        <v>0</v>
      </c>
      <c r="AE1902" s="109">
        <v>0</v>
      </c>
      <c r="AF1902" s="732">
        <v>0</v>
      </c>
      <c r="AG1902" s="108">
        <v>8.5578801911228609E-4</v>
      </c>
      <c r="AH1902" s="109">
        <v>8.920307567798309E-4</v>
      </c>
      <c r="AI1902" s="732">
        <v>2.6415740943530261E-4</v>
      </c>
      <c r="AJ1902" s="108">
        <v>1.589540668490947E-3</v>
      </c>
      <c r="AK1902" s="109">
        <v>1.5864219074536124E-3</v>
      </c>
      <c r="AL1902" s="736">
        <v>3.8352577512829088E-4</v>
      </c>
    </row>
    <row r="1903" spans="1:38" ht="13" x14ac:dyDescent="0.3">
      <c r="A1903" s="71">
        <v>2022</v>
      </c>
      <c r="B1903" s="72">
        <v>18</v>
      </c>
      <c r="C1903" s="108">
        <v>0.95533662033665867</v>
      </c>
      <c r="D1903" s="109">
        <v>0.92918214204617333</v>
      </c>
      <c r="E1903" s="732">
        <v>0.12497151443795457</v>
      </c>
      <c r="F1903" s="108">
        <v>2.4401197694335738E-2</v>
      </c>
      <c r="G1903" s="109">
        <v>2.7455738101280425E-2</v>
      </c>
      <c r="H1903" s="732">
        <v>9.9123690353767335E-3</v>
      </c>
      <c r="I1903" s="108">
        <v>1.2248110874810661E-2</v>
      </c>
      <c r="J1903" s="109">
        <v>1.7094479808720985E-2</v>
      </c>
      <c r="K1903" s="732">
        <v>8.3052049256194152E-2</v>
      </c>
      <c r="L1903" s="108">
        <v>1.4591018946992873E-3</v>
      </c>
      <c r="M1903" s="109">
        <v>1.4573442125556686E-3</v>
      </c>
      <c r="N1903" s="732">
        <v>3.5268710536563085E-4</v>
      </c>
      <c r="O1903" s="108">
        <v>0</v>
      </c>
      <c r="P1903" s="109">
        <v>0</v>
      </c>
      <c r="Q1903" s="732">
        <v>6.2956209354659461E-3</v>
      </c>
      <c r="R1903" s="108">
        <v>4.4423026761202975E-4</v>
      </c>
      <c r="S1903" s="109">
        <v>6.5061518726966549E-4</v>
      </c>
      <c r="T1903" s="732">
        <v>2.5207684552338619E-3</v>
      </c>
      <c r="U1903" s="108">
        <v>1.3374438773827166E-3</v>
      </c>
      <c r="V1903" s="109">
        <v>1.3959101306079329E-3</v>
      </c>
      <c r="W1903" s="732">
        <v>4.1334579382426145E-4</v>
      </c>
      <c r="X1903" s="108">
        <v>1.1546278077767205E-4</v>
      </c>
      <c r="Y1903" s="109">
        <v>1.205103307237356E-4</v>
      </c>
      <c r="Z1903" s="732">
        <v>3.568451796008636E-5</v>
      </c>
      <c r="AA1903" s="108">
        <v>0</v>
      </c>
      <c r="AB1903" s="109">
        <v>0</v>
      </c>
      <c r="AC1903" s="732">
        <v>0</v>
      </c>
      <c r="AD1903" s="108">
        <v>0</v>
      </c>
      <c r="AE1903" s="109">
        <v>0</v>
      </c>
      <c r="AF1903" s="732">
        <v>0</v>
      </c>
      <c r="AG1903" s="108">
        <v>8.531423897890747E-4</v>
      </c>
      <c r="AH1903" s="109">
        <v>8.9043653804043272E-4</v>
      </c>
      <c r="AI1903" s="732">
        <v>2.6366895338865535E-4</v>
      </c>
      <c r="AJ1903" s="108">
        <v>1.5859854192773169E-3</v>
      </c>
      <c r="AK1903" s="109">
        <v>1.5840747389489077E-3</v>
      </c>
      <c r="AL1903" s="736">
        <v>3.8335669709601568E-4</v>
      </c>
    </row>
    <row r="1904" spans="1:38" ht="13" x14ac:dyDescent="0.3">
      <c r="A1904" s="71">
        <v>2022</v>
      </c>
      <c r="B1904" s="72">
        <v>19</v>
      </c>
      <c r="C1904" s="108">
        <v>0.95492649500902271</v>
      </c>
      <c r="D1904" s="109">
        <v>0.92885418080449855</v>
      </c>
      <c r="E1904" s="732">
        <v>0.12487887496214625</v>
      </c>
      <c r="F1904" s="108">
        <v>2.4352645421128773E-2</v>
      </c>
      <c r="G1904" s="109">
        <v>2.7413555881379694E-2</v>
      </c>
      <c r="H1904" s="732">
        <v>9.8245663032235208E-3</v>
      </c>
      <c r="I1904" s="108">
        <v>1.2225933543727023E-2</v>
      </c>
      <c r="J1904" s="109">
        <v>1.7068372430236858E-2</v>
      </c>
      <c r="K1904" s="732">
        <v>8.279579140273842E-2</v>
      </c>
      <c r="L1904" s="108">
        <v>1.4561893103960182E-3</v>
      </c>
      <c r="M1904" s="109">
        <v>1.4545456882106688E-3</v>
      </c>
      <c r="N1904" s="732">
        <v>3.5230669315060276E-4</v>
      </c>
      <c r="O1904" s="108">
        <v>0</v>
      </c>
      <c r="P1904" s="109">
        <v>0</v>
      </c>
      <c r="Q1904" s="732">
        <v>6.2398455135155738E-3</v>
      </c>
      <c r="R1904" s="108">
        <v>4.4423026761202975E-4</v>
      </c>
      <c r="S1904" s="109">
        <v>6.5061518726966549E-4</v>
      </c>
      <c r="T1904" s="732">
        <v>2.5207684552338619E-3</v>
      </c>
      <c r="U1904" s="108">
        <v>1.3338129612613704E-3</v>
      </c>
      <c r="V1904" s="109">
        <v>1.392772731199201E-3</v>
      </c>
      <c r="W1904" s="732">
        <v>4.0968464756729607E-4</v>
      </c>
      <c r="X1904" s="108">
        <v>1.1514934090483875E-4</v>
      </c>
      <c r="Y1904" s="109">
        <v>1.2023934322853266E-4</v>
      </c>
      <c r="Z1904" s="732">
        <v>3.5368440597806175E-5</v>
      </c>
      <c r="AA1904" s="108">
        <v>0</v>
      </c>
      <c r="AB1904" s="109">
        <v>0</v>
      </c>
      <c r="AC1904" s="732">
        <v>0</v>
      </c>
      <c r="AD1904" s="108">
        <v>0</v>
      </c>
      <c r="AE1904" s="109">
        <v>0</v>
      </c>
      <c r="AF1904" s="732">
        <v>0</v>
      </c>
      <c r="AG1904" s="108">
        <v>8.5082549392995676E-4</v>
      </c>
      <c r="AH1904" s="109">
        <v>8.8843519848385275E-4</v>
      </c>
      <c r="AI1904" s="732">
        <v>2.6133351718274074E-4</v>
      </c>
      <c r="AJ1904" s="108">
        <v>1.5828191087222463E-3</v>
      </c>
      <c r="AK1904" s="109">
        <v>1.5810328765870484E-3</v>
      </c>
      <c r="AL1904" s="736">
        <v>3.829432065751712E-4</v>
      </c>
    </row>
    <row r="1905" spans="1:38" ht="13" x14ac:dyDescent="0.3">
      <c r="A1905" s="71">
        <v>2022</v>
      </c>
      <c r="B1905" s="72">
        <v>20</v>
      </c>
      <c r="C1905" s="108">
        <v>1.0718198878779679</v>
      </c>
      <c r="D1905" s="109">
        <v>1.0226067036712585</v>
      </c>
      <c r="E1905" s="732">
        <v>0.1247969631371105</v>
      </c>
      <c r="F1905" s="108">
        <v>2.4367327873706743E-2</v>
      </c>
      <c r="G1905" s="109">
        <v>2.6968596957534959E-2</v>
      </c>
      <c r="H1905" s="732">
        <v>9.7437365584722158E-3</v>
      </c>
      <c r="I1905" s="108">
        <v>1.221509272481291E-2</v>
      </c>
      <c r="J1905" s="109">
        <v>1.5444539930282839E-2</v>
      </c>
      <c r="K1905" s="732">
        <v>8.2566041249055089E-2</v>
      </c>
      <c r="L1905" s="108">
        <v>1.9679471253210862E-3</v>
      </c>
      <c r="M1905" s="109">
        <v>1.7476313629915801E-3</v>
      </c>
      <c r="N1905" s="732">
        <v>3.519708780156572E-4</v>
      </c>
      <c r="O1905" s="108">
        <v>0</v>
      </c>
      <c r="P1905" s="109">
        <v>0</v>
      </c>
      <c r="Q1905" s="732">
        <v>6.1884961021942807E-3</v>
      </c>
      <c r="R1905" s="108">
        <v>4.4423026761202975E-4</v>
      </c>
      <c r="S1905" s="109">
        <v>6.5061518726966549E-4</v>
      </c>
      <c r="T1905" s="732">
        <v>2.5207684552338619E-3</v>
      </c>
      <c r="U1905" s="108">
        <v>1.3350080605499337E-3</v>
      </c>
      <c r="V1905" s="109">
        <v>1.3588266094058013E-3</v>
      </c>
      <c r="W1905" s="732">
        <v>4.0631358902988715E-4</v>
      </c>
      <c r="X1905" s="108">
        <v>1.1525246271469441E-4</v>
      </c>
      <c r="Y1905" s="109">
        <v>1.1730885115365185E-4</v>
      </c>
      <c r="Z1905" s="732">
        <v>3.5077438144085815E-5</v>
      </c>
      <c r="AA1905" s="108">
        <v>0</v>
      </c>
      <c r="AB1905" s="109">
        <v>0</v>
      </c>
      <c r="AC1905" s="732">
        <v>0</v>
      </c>
      <c r="AD1905" s="108">
        <v>0</v>
      </c>
      <c r="AE1905" s="109">
        <v>0</v>
      </c>
      <c r="AF1905" s="732">
        <v>0</v>
      </c>
      <c r="AG1905" s="108">
        <v>8.5158790793902974E-4</v>
      </c>
      <c r="AH1905" s="109">
        <v>8.6678185352349359E-4</v>
      </c>
      <c r="AI1905" s="732">
        <v>2.5918335721096899E-4</v>
      </c>
      <c r="AJ1905" s="108">
        <v>2.1390807702542786E-3</v>
      </c>
      <c r="AK1905" s="109">
        <v>1.8996066639283906E-3</v>
      </c>
      <c r="AL1905" s="736">
        <v>3.8257833435298004E-4</v>
      </c>
    </row>
    <row r="1906" spans="1:38" ht="13" x14ac:dyDescent="0.3">
      <c r="A1906" s="71">
        <v>2022</v>
      </c>
      <c r="B1906" s="72">
        <v>21</v>
      </c>
      <c r="C1906" s="108">
        <v>1.0714927288155451</v>
      </c>
      <c r="D1906" s="109">
        <v>1.0223122164546123</v>
      </c>
      <c r="E1906" s="732">
        <v>0.12473117049362849</v>
      </c>
      <c r="F1906" s="108">
        <v>2.4328521287467157E-2</v>
      </c>
      <c r="G1906" s="109">
        <v>2.6933145239963072E-2</v>
      </c>
      <c r="H1906" s="732">
        <v>9.6841947025153481E-3</v>
      </c>
      <c r="I1906" s="108">
        <v>1.2197571106090148E-2</v>
      </c>
      <c r="J1906" s="109">
        <v>1.5424479736036242E-2</v>
      </c>
      <c r="K1906" s="732">
        <v>8.2372952000525954E-2</v>
      </c>
      <c r="L1906" s="108">
        <v>1.9647809253115229E-3</v>
      </c>
      <c r="M1906" s="109">
        <v>1.7447398794329608E-3</v>
      </c>
      <c r="N1906" s="732">
        <v>3.5169107906613331E-4</v>
      </c>
      <c r="O1906" s="108">
        <v>0</v>
      </c>
      <c r="P1906" s="109">
        <v>0</v>
      </c>
      <c r="Q1906" s="732">
        <v>6.1506726515837681E-3</v>
      </c>
      <c r="R1906" s="108">
        <v>4.4423026761202975E-4</v>
      </c>
      <c r="S1906" s="109">
        <v>6.5061518726966549E-4</v>
      </c>
      <c r="T1906" s="732">
        <v>2.5207684552338619E-3</v>
      </c>
      <c r="U1906" s="108">
        <v>1.3321061392277888E-3</v>
      </c>
      <c r="V1906" s="109">
        <v>1.3561923558803577E-3</v>
      </c>
      <c r="W1906" s="732">
        <v>4.0383115708196305E-4</v>
      </c>
      <c r="X1906" s="108">
        <v>1.1500201457986979E-4</v>
      </c>
      <c r="Y1906" s="109">
        <v>1.1708138327998377E-4</v>
      </c>
      <c r="Z1906" s="732">
        <v>3.4863111839134404E-5</v>
      </c>
      <c r="AA1906" s="108">
        <v>0</v>
      </c>
      <c r="AB1906" s="109">
        <v>0</v>
      </c>
      <c r="AC1906" s="732">
        <v>0</v>
      </c>
      <c r="AD1906" s="108">
        <v>0</v>
      </c>
      <c r="AE1906" s="109">
        <v>0</v>
      </c>
      <c r="AF1906" s="732">
        <v>0</v>
      </c>
      <c r="AG1906" s="108">
        <v>8.497365573384237E-4</v>
      </c>
      <c r="AH1906" s="109">
        <v>8.6510176403877871E-4</v>
      </c>
      <c r="AI1906" s="732">
        <v>2.5759967173590075E-4</v>
      </c>
      <c r="AJ1906" s="108">
        <v>2.1356379390819538E-3</v>
      </c>
      <c r="AK1906" s="109">
        <v>1.8964616057095891E-3</v>
      </c>
      <c r="AL1906" s="736">
        <v>3.8227421630357021E-4</v>
      </c>
    </row>
    <row r="1907" spans="1:38" ht="13" x14ac:dyDescent="0.3">
      <c r="A1907" s="71">
        <v>2022</v>
      </c>
      <c r="B1907" s="72">
        <v>22</v>
      </c>
      <c r="C1907" s="108">
        <v>1.0712136557103444</v>
      </c>
      <c r="D1907" s="109">
        <v>1.0219714281876358</v>
      </c>
      <c r="E1907" s="732">
        <v>0.12461728462407132</v>
      </c>
      <c r="F1907" s="108">
        <v>2.4295295213176856E-2</v>
      </c>
      <c r="G1907" s="109">
        <v>2.6887654140403547E-2</v>
      </c>
      <c r="H1907" s="732">
        <v>9.5690840679754675E-3</v>
      </c>
      <c r="I1907" s="108">
        <v>1.2182561618721421E-2</v>
      </c>
      <c r="J1907" s="109">
        <v>1.5398815791313088E-2</v>
      </c>
      <c r="K1907" s="732">
        <v>8.2060331006681905E-2</v>
      </c>
      <c r="L1907" s="108">
        <v>1.962068879103033E-3</v>
      </c>
      <c r="M1907" s="109">
        <v>1.7410286353717723E-3</v>
      </c>
      <c r="N1907" s="732">
        <v>3.5123295095361228E-4</v>
      </c>
      <c r="O1907" s="108">
        <v>0</v>
      </c>
      <c r="P1907" s="109">
        <v>0</v>
      </c>
      <c r="Q1907" s="732">
        <v>6.0775465334849165E-3</v>
      </c>
      <c r="R1907" s="108">
        <v>4.4423026761202975E-4</v>
      </c>
      <c r="S1907" s="109">
        <v>6.5061518726966549E-4</v>
      </c>
      <c r="T1907" s="732">
        <v>2.5207684552338619E-3</v>
      </c>
      <c r="U1907" s="108">
        <v>1.329621598479045E-3</v>
      </c>
      <c r="V1907" s="109">
        <v>1.352808582753482E-3</v>
      </c>
      <c r="W1907" s="732">
        <v>3.9903071506732971E-4</v>
      </c>
      <c r="X1907" s="108">
        <v>1.1478737811242322E-4</v>
      </c>
      <c r="Y1907" s="109">
        <v>1.1678911789746006E-4</v>
      </c>
      <c r="Z1907" s="732">
        <v>3.4448695848301756E-5</v>
      </c>
      <c r="AA1907" s="108">
        <v>0</v>
      </c>
      <c r="AB1907" s="109">
        <v>0</v>
      </c>
      <c r="AC1907" s="732">
        <v>0</v>
      </c>
      <c r="AD1907" s="108">
        <v>0</v>
      </c>
      <c r="AE1907" s="109">
        <v>0</v>
      </c>
      <c r="AF1907" s="732">
        <v>0</v>
      </c>
      <c r="AG1907" s="108">
        <v>8.4815166042327434E-4</v>
      </c>
      <c r="AH1907" s="109">
        <v>8.6294182337564359E-4</v>
      </c>
      <c r="AI1907" s="732">
        <v>2.5453757284248752E-4</v>
      </c>
      <c r="AJ1907" s="108">
        <v>2.1326907067349076E-3</v>
      </c>
      <c r="AK1907" s="109">
        <v>1.8924307109705546E-3</v>
      </c>
      <c r="AL1907" s="736">
        <v>3.8177613229815953E-4</v>
      </c>
    </row>
    <row r="1908" spans="1:38" ht="13" x14ac:dyDescent="0.3">
      <c r="A1908" s="71">
        <v>2022</v>
      </c>
      <c r="B1908" s="72">
        <v>23</v>
      </c>
      <c r="C1908" s="108">
        <v>1.0709795876719841</v>
      </c>
      <c r="D1908" s="109">
        <v>1.0216046993259957</v>
      </c>
      <c r="E1908" s="732">
        <v>0.12442597434161431</v>
      </c>
      <c r="F1908" s="108">
        <v>2.4267650276827729E-2</v>
      </c>
      <c r="G1908" s="109">
        <v>2.6838984256232715E-2</v>
      </c>
      <c r="H1908" s="732">
        <v>9.3527195986791104E-3</v>
      </c>
      <c r="I1908" s="108">
        <v>1.2170075929986616E-2</v>
      </c>
      <c r="J1908" s="109">
        <v>1.5371360663270257E-2</v>
      </c>
      <c r="K1908" s="732">
        <v>8.1549164802877841E-2</v>
      </c>
      <c r="L1908" s="108">
        <v>1.9598111812244956E-3</v>
      </c>
      <c r="M1908" s="109">
        <v>1.7370622188134176E-3</v>
      </c>
      <c r="N1908" s="732">
        <v>3.5048757348427138E-4</v>
      </c>
      <c r="O1908" s="108">
        <v>0</v>
      </c>
      <c r="P1908" s="109">
        <v>0</v>
      </c>
      <c r="Q1908" s="732">
        <v>5.9401237431392561E-3</v>
      </c>
      <c r="R1908" s="108">
        <v>4.4423026761202975E-4</v>
      </c>
      <c r="S1908" s="109">
        <v>6.5061518726966549E-4</v>
      </c>
      <c r="T1908" s="732">
        <v>2.5207684552338619E-3</v>
      </c>
      <c r="U1908" s="108">
        <v>1.3275547918067305E-3</v>
      </c>
      <c r="V1908" s="109">
        <v>1.3491863276237359E-3</v>
      </c>
      <c r="W1908" s="732">
        <v>3.9000838857563316E-4</v>
      </c>
      <c r="X1908" s="108">
        <v>1.1460898581587621E-4</v>
      </c>
      <c r="Y1908" s="109">
        <v>1.1647649755136255E-4</v>
      </c>
      <c r="Z1908" s="732">
        <v>3.366978765720118E-5</v>
      </c>
      <c r="AA1908" s="108">
        <v>0</v>
      </c>
      <c r="AB1908" s="109">
        <v>0</v>
      </c>
      <c r="AC1908" s="732">
        <v>0</v>
      </c>
      <c r="AD1908" s="108">
        <v>0</v>
      </c>
      <c r="AE1908" s="109">
        <v>0</v>
      </c>
      <c r="AF1908" s="732">
        <v>0</v>
      </c>
      <c r="AG1908" s="108">
        <v>8.4683270956745053E-4</v>
      </c>
      <c r="AH1908" s="109">
        <v>8.6063233987563291E-4</v>
      </c>
      <c r="AI1908" s="732">
        <v>2.4878231384873261E-4</v>
      </c>
      <c r="AJ1908" s="108">
        <v>2.1302377552699179E-3</v>
      </c>
      <c r="AK1908" s="109">
        <v>1.88811732764194E-3</v>
      </c>
      <c r="AL1908" s="736">
        <v>3.8096592676574979E-4</v>
      </c>
    </row>
    <row r="1909" spans="1:38" ht="13" x14ac:dyDescent="0.3">
      <c r="A1909" s="71">
        <v>2022</v>
      </c>
      <c r="B1909" s="72">
        <v>24</v>
      </c>
      <c r="C1909" s="108">
        <v>1.0707688966282156</v>
      </c>
      <c r="D1909" s="109">
        <v>1.0212055104165334</v>
      </c>
      <c r="E1909" s="732">
        <v>0.12422374280256844</v>
      </c>
      <c r="F1909" s="108">
        <v>2.4242460774448953E-2</v>
      </c>
      <c r="G1909" s="109">
        <v>2.6785841603140008E-2</v>
      </c>
      <c r="H1909" s="732">
        <v>9.1252368462125429E-3</v>
      </c>
      <c r="I1909" s="108">
        <v>1.215870572034394E-2</v>
      </c>
      <c r="J1909" s="109">
        <v>1.5341387674867348E-2</v>
      </c>
      <c r="K1909" s="732">
        <v>8.100751226637723E-2</v>
      </c>
      <c r="L1909" s="108">
        <v>1.9577577474988572E-3</v>
      </c>
      <c r="M1909" s="109">
        <v>1.7327289263840554E-3</v>
      </c>
      <c r="N1909" s="732">
        <v>3.4969779772055009E-4</v>
      </c>
      <c r="O1909" s="108">
        <v>0</v>
      </c>
      <c r="P1909" s="109">
        <v>0</v>
      </c>
      <c r="Q1909" s="732">
        <v>5.7956274737459021E-3</v>
      </c>
      <c r="R1909" s="108">
        <v>4.4423026761202975E-4</v>
      </c>
      <c r="S1909" s="109">
        <v>6.5061518726966549E-4</v>
      </c>
      <c r="T1909" s="732">
        <v>2.5207684552338619E-3</v>
      </c>
      <c r="U1909" s="108">
        <v>1.3256710037733534E-3</v>
      </c>
      <c r="V1909" s="109">
        <v>1.3452318076122313E-3</v>
      </c>
      <c r="W1909" s="732">
        <v>3.8052254106744714E-4</v>
      </c>
      <c r="X1909" s="108">
        <v>1.1444639195537505E-4</v>
      </c>
      <c r="Y1909" s="109">
        <v>1.1613509133009443E-4</v>
      </c>
      <c r="Z1909" s="732">
        <v>3.2850861610325701E-5</v>
      </c>
      <c r="AA1909" s="108">
        <v>0</v>
      </c>
      <c r="AB1909" s="109">
        <v>0</v>
      </c>
      <c r="AC1909" s="732">
        <v>0</v>
      </c>
      <c r="AD1909" s="108">
        <v>0</v>
      </c>
      <c r="AE1909" s="109">
        <v>0</v>
      </c>
      <c r="AF1909" s="732">
        <v>0</v>
      </c>
      <c r="AG1909" s="108">
        <v>8.4563204335534061E-4</v>
      </c>
      <c r="AH1909" s="109">
        <v>8.5810924443937046E-4</v>
      </c>
      <c r="AI1909" s="732">
        <v>2.4273137407706641E-4</v>
      </c>
      <c r="AJ1909" s="108">
        <v>2.1280044724691304E-3</v>
      </c>
      <c r="AK1909" s="109">
        <v>1.8834069966806772E-3</v>
      </c>
      <c r="AL1909" s="736">
        <v>3.8010760709666555E-4</v>
      </c>
    </row>
    <row r="1910" spans="1:38" ht="13" x14ac:dyDescent="0.3">
      <c r="A1910" s="71">
        <v>2022</v>
      </c>
      <c r="B1910" s="72">
        <v>25</v>
      </c>
      <c r="C1910" s="108">
        <v>1.0706000324471434</v>
      </c>
      <c r="D1910" s="109">
        <v>1.020820275825842</v>
      </c>
      <c r="E1910" s="732">
        <v>0.12401228808749527</v>
      </c>
      <c r="F1910" s="108">
        <v>2.4222451111258682E-2</v>
      </c>
      <c r="G1910" s="109">
        <v>2.6734852373765577E-2</v>
      </c>
      <c r="H1910" s="732">
        <v>8.8828853097365941E-3</v>
      </c>
      <c r="I1910" s="108">
        <v>1.2149664479155503E-2</v>
      </c>
      <c r="J1910" s="109">
        <v>1.5312614683355008E-2</v>
      </c>
      <c r="K1910" s="732">
        <v>8.0442366599968895E-2</v>
      </c>
      <c r="L1910" s="108">
        <v>1.9561238940169214E-3</v>
      </c>
      <c r="M1910" s="109">
        <v>1.7285708983100123E-3</v>
      </c>
      <c r="N1910" s="732">
        <v>3.4887678050184065E-4</v>
      </c>
      <c r="O1910" s="108">
        <v>0</v>
      </c>
      <c r="P1910" s="109">
        <v>0</v>
      </c>
      <c r="Q1910" s="732">
        <v>5.6416875144965923E-3</v>
      </c>
      <c r="R1910" s="108">
        <v>4.4423026761202975E-4</v>
      </c>
      <c r="S1910" s="109">
        <v>6.5061518726966549E-4</v>
      </c>
      <c r="T1910" s="732">
        <v>2.5207684552338619E-3</v>
      </c>
      <c r="U1910" s="108">
        <v>1.3241741782740906E-3</v>
      </c>
      <c r="V1910" s="109">
        <v>1.3414351552072734E-3</v>
      </c>
      <c r="W1910" s="732">
        <v>3.7041647952547617E-4</v>
      </c>
      <c r="X1910" s="108">
        <v>1.1431712188821038E-4</v>
      </c>
      <c r="Y1910" s="109">
        <v>1.1580744130929531E-4</v>
      </c>
      <c r="Z1910" s="732">
        <v>3.1978398369400528E-5</v>
      </c>
      <c r="AA1910" s="108">
        <v>0</v>
      </c>
      <c r="AB1910" s="109">
        <v>0</v>
      </c>
      <c r="AC1910" s="732">
        <v>0</v>
      </c>
      <c r="AD1910" s="108">
        <v>0</v>
      </c>
      <c r="AE1910" s="109">
        <v>0</v>
      </c>
      <c r="AF1910" s="732">
        <v>0</v>
      </c>
      <c r="AG1910" s="108">
        <v>8.4467693432850458E-4</v>
      </c>
      <c r="AH1910" s="109">
        <v>8.5568822596441706E-4</v>
      </c>
      <c r="AI1910" s="732">
        <v>2.3628484753499647E-4</v>
      </c>
      <c r="AJ1910" s="108">
        <v>2.1262285617222399E-3</v>
      </c>
      <c r="AK1910" s="109">
        <v>1.8788871931183402E-3</v>
      </c>
      <c r="AL1910" s="736">
        <v>3.7921493066391573E-4</v>
      </c>
    </row>
    <row r="1911" spans="1:38" ht="13" x14ac:dyDescent="0.3">
      <c r="A1911" s="71">
        <v>2022</v>
      </c>
      <c r="B1911" s="72">
        <v>26</v>
      </c>
      <c r="C1911" s="108">
        <v>1.0703444353463709</v>
      </c>
      <c r="D1911" s="109">
        <v>1.0204432158749492</v>
      </c>
      <c r="E1911" s="732">
        <v>0.12373405270705969</v>
      </c>
      <c r="F1911" s="108">
        <v>2.4192310708506286E-2</v>
      </c>
      <c r="G1911" s="109">
        <v>2.6685021135253898E-2</v>
      </c>
      <c r="H1911" s="732">
        <v>8.5492759634366085E-3</v>
      </c>
      <c r="I1911" s="108">
        <v>1.2136043868105423E-2</v>
      </c>
      <c r="J1911" s="109">
        <v>1.5284513099246824E-2</v>
      </c>
      <c r="K1911" s="732">
        <v>7.9706773282579274E-2</v>
      </c>
      <c r="L1911" s="108">
        <v>1.9536631078442036E-3</v>
      </c>
      <c r="M1911" s="109">
        <v>1.7245092900109004E-3</v>
      </c>
      <c r="N1911" s="732">
        <v>3.4781145972093624E-4</v>
      </c>
      <c r="O1911" s="108">
        <v>0</v>
      </c>
      <c r="P1911" s="109">
        <v>0</v>
      </c>
      <c r="Q1911" s="732">
        <v>5.4297810904057869E-3</v>
      </c>
      <c r="R1911" s="108">
        <v>4.4423026761202975E-4</v>
      </c>
      <c r="S1911" s="109">
        <v>6.5061518726966549E-4</v>
      </c>
      <c r="T1911" s="732">
        <v>2.5207684552338619E-3</v>
      </c>
      <c r="U1911" s="108">
        <v>1.3219202277211198E-3</v>
      </c>
      <c r="V1911" s="109">
        <v>1.3377300114784205E-3</v>
      </c>
      <c r="W1911" s="732">
        <v>3.5650481172020489E-4</v>
      </c>
      <c r="X1911" s="108">
        <v>1.141226444498782E-4</v>
      </c>
      <c r="Y1911" s="109">
        <v>1.1548748458734196E-4</v>
      </c>
      <c r="Z1911" s="732">
        <v>3.0777389887180314E-5</v>
      </c>
      <c r="AA1911" s="108">
        <v>0</v>
      </c>
      <c r="AB1911" s="109">
        <v>0</v>
      </c>
      <c r="AC1911" s="732">
        <v>0</v>
      </c>
      <c r="AD1911" s="108">
        <v>0</v>
      </c>
      <c r="AE1911" s="109">
        <v>0</v>
      </c>
      <c r="AF1911" s="732">
        <v>0</v>
      </c>
      <c r="AG1911" s="108">
        <v>8.4323931938481023E-4</v>
      </c>
      <c r="AH1911" s="109">
        <v>8.5332431539218744E-4</v>
      </c>
      <c r="AI1911" s="732">
        <v>2.2741061569194401E-4</v>
      </c>
      <c r="AJ1911" s="108">
        <v>2.1235534209096559E-3</v>
      </c>
      <c r="AK1911" s="109">
        <v>1.8744732209226803E-3</v>
      </c>
      <c r="AL1911" s="736">
        <v>3.780569335054808E-4</v>
      </c>
    </row>
    <row r="1912" spans="1:38" ht="13" x14ac:dyDescent="0.3">
      <c r="A1912" s="71">
        <v>2022</v>
      </c>
      <c r="B1912" s="72">
        <v>27</v>
      </c>
      <c r="C1912" s="108">
        <v>1.0701186122036264</v>
      </c>
      <c r="D1912" s="109">
        <v>1.0200828662914108</v>
      </c>
      <c r="E1912" s="732">
        <v>0.12345385028937378</v>
      </c>
      <c r="F1912" s="108">
        <v>2.4165255653829047E-2</v>
      </c>
      <c r="G1912" s="109">
        <v>2.6637452198194952E-2</v>
      </c>
      <c r="H1912" s="732">
        <v>8.2092592085173319E-3</v>
      </c>
      <c r="I1912" s="108">
        <v>1.2123830974738575E-2</v>
      </c>
      <c r="J1912" s="109">
        <v>1.525766202395191E-2</v>
      </c>
      <c r="K1912" s="732">
        <v>7.8964068397416667E-2</v>
      </c>
      <c r="L1912" s="108">
        <v>1.9514562059668255E-3</v>
      </c>
      <c r="M1912" s="109">
        <v>1.7206298570361898E-3</v>
      </c>
      <c r="N1912" s="732">
        <v>3.4674059191668527E-4</v>
      </c>
      <c r="O1912" s="108">
        <v>0</v>
      </c>
      <c r="P1912" s="109">
        <v>0</v>
      </c>
      <c r="Q1912" s="732">
        <v>5.2138130738707978E-3</v>
      </c>
      <c r="R1912" s="108">
        <v>4.4423026761202975E-4</v>
      </c>
      <c r="S1912" s="109">
        <v>6.5061518726966549E-4</v>
      </c>
      <c r="T1912" s="732">
        <v>2.5207684552338619E-3</v>
      </c>
      <c r="U1912" s="108">
        <v>1.3198970225542944E-3</v>
      </c>
      <c r="V1912" s="109">
        <v>1.3341890179117814E-3</v>
      </c>
      <c r="W1912" s="732">
        <v>3.4232634690991448E-4</v>
      </c>
      <c r="X1912" s="108">
        <v>1.1394791348556219E-4</v>
      </c>
      <c r="Y1912" s="109">
        <v>1.151818142028699E-4</v>
      </c>
      <c r="Z1912" s="732">
        <v>2.9553353702344767E-5</v>
      </c>
      <c r="AA1912" s="108">
        <v>0</v>
      </c>
      <c r="AB1912" s="109">
        <v>0</v>
      </c>
      <c r="AC1912" s="732">
        <v>0</v>
      </c>
      <c r="AD1912" s="108">
        <v>0</v>
      </c>
      <c r="AE1912" s="109">
        <v>0</v>
      </c>
      <c r="AF1912" s="732">
        <v>0</v>
      </c>
      <c r="AG1912" s="108">
        <v>8.4194878360072209E-4</v>
      </c>
      <c r="AH1912" s="109">
        <v>8.5106525080470494E-4</v>
      </c>
      <c r="AI1912" s="732">
        <v>2.1836629916543874E-4</v>
      </c>
      <c r="AJ1912" s="108">
        <v>2.1211545449997182E-3</v>
      </c>
      <c r="AK1912" s="109">
        <v>1.8702552092189197E-3</v>
      </c>
      <c r="AL1912" s="736">
        <v>3.7689325905724896E-4</v>
      </c>
    </row>
    <row r="1913" spans="1:38" ht="13" x14ac:dyDescent="0.3">
      <c r="A1913" s="71">
        <v>2022</v>
      </c>
      <c r="B1913" s="72">
        <v>28</v>
      </c>
      <c r="C1913" s="108">
        <v>1.0698987537176243</v>
      </c>
      <c r="D1913" s="109">
        <v>1.019718944837344</v>
      </c>
      <c r="E1913" s="732">
        <v>0.1231706859090205</v>
      </c>
      <c r="F1913" s="108">
        <v>2.4139126143415363E-2</v>
      </c>
      <c r="G1913" s="109">
        <v>2.6589370043368334E-2</v>
      </c>
      <c r="H1913" s="732">
        <v>7.8636772244106423E-3</v>
      </c>
      <c r="I1913" s="108">
        <v>1.2112029407279913E-2</v>
      </c>
      <c r="J1913" s="109">
        <v>1.5230544068797021E-2</v>
      </c>
      <c r="K1913" s="732">
        <v>7.8210193725841204E-2</v>
      </c>
      <c r="L1913" s="108">
        <v>1.9493243055395718E-3</v>
      </c>
      <c r="M1913" s="109">
        <v>1.7167101818848418E-3</v>
      </c>
      <c r="N1913" s="732">
        <v>3.4565857954866041E-4</v>
      </c>
      <c r="O1913" s="108">
        <v>0</v>
      </c>
      <c r="P1913" s="109">
        <v>0</v>
      </c>
      <c r="Q1913" s="732">
        <v>4.9942996738644319E-3</v>
      </c>
      <c r="R1913" s="108">
        <v>4.4423026761202975E-4</v>
      </c>
      <c r="S1913" s="109">
        <v>6.5061518726966549E-4</v>
      </c>
      <c r="T1913" s="732">
        <v>2.5207684552338619E-3</v>
      </c>
      <c r="U1913" s="108">
        <v>1.3179435369924076E-3</v>
      </c>
      <c r="V1913" s="109">
        <v>1.3306123899524984E-3</v>
      </c>
      <c r="W1913" s="732">
        <v>3.2791514954546338E-4</v>
      </c>
      <c r="X1913" s="108">
        <v>1.137793348770264E-4</v>
      </c>
      <c r="Y1913" s="109">
        <v>1.1487300247338286E-4</v>
      </c>
      <c r="Z1913" s="732">
        <v>2.8309230869744342E-5</v>
      </c>
      <c r="AA1913" s="108">
        <v>0</v>
      </c>
      <c r="AB1913" s="109">
        <v>0</v>
      </c>
      <c r="AC1913" s="732">
        <v>0</v>
      </c>
      <c r="AD1913" s="108">
        <v>0</v>
      </c>
      <c r="AE1913" s="109">
        <v>0</v>
      </c>
      <c r="AF1913" s="732">
        <v>0</v>
      </c>
      <c r="AG1913" s="108">
        <v>8.4070289633609348E-4</v>
      </c>
      <c r="AH1913" s="109">
        <v>8.4878371656284778E-4</v>
      </c>
      <c r="AI1913" s="732">
        <v>2.091737684460889E-4</v>
      </c>
      <c r="AJ1913" s="108">
        <v>2.1188372430268848E-3</v>
      </c>
      <c r="AK1913" s="109">
        <v>1.8659947808984168E-3</v>
      </c>
      <c r="AL1913" s="736">
        <v>3.7571708155238325E-4</v>
      </c>
    </row>
    <row r="1914" spans="1:38" ht="13" x14ac:dyDescent="0.3">
      <c r="A1914" s="71">
        <v>2022</v>
      </c>
      <c r="B1914" s="72">
        <v>29</v>
      </c>
      <c r="C1914" s="108">
        <v>1.0696765410792863</v>
      </c>
      <c r="D1914" s="109">
        <v>1.0193595456637989</v>
      </c>
      <c r="E1914" s="732">
        <v>0.12287283361482129</v>
      </c>
      <c r="F1914" s="108">
        <v>2.411290606062387E-2</v>
      </c>
      <c r="G1914" s="109">
        <v>2.6541927695740288E-2</v>
      </c>
      <c r="H1914" s="732">
        <v>7.4960371754978572E-3</v>
      </c>
      <c r="I1914" s="108">
        <v>1.2100174749551338E-2</v>
      </c>
      <c r="J1914" s="109">
        <v>1.52037793186049E-2</v>
      </c>
      <c r="K1914" s="732">
        <v>7.7416132688513606E-2</v>
      </c>
      <c r="L1914" s="108">
        <v>1.9471830468061691E-3</v>
      </c>
      <c r="M1914" s="109">
        <v>1.7128421070061683E-3</v>
      </c>
      <c r="N1914" s="732">
        <v>3.4452366812246237E-4</v>
      </c>
      <c r="O1914" s="108">
        <v>0</v>
      </c>
      <c r="P1914" s="109">
        <v>0</v>
      </c>
      <c r="Q1914" s="732">
        <v>4.7607803804462067E-3</v>
      </c>
      <c r="R1914" s="108">
        <v>4.4423026761202975E-4</v>
      </c>
      <c r="S1914" s="109">
        <v>6.5061518726966549E-4</v>
      </c>
      <c r="T1914" s="732">
        <v>2.5207684552338619E-3</v>
      </c>
      <c r="U1914" s="108">
        <v>1.3159820303232604E-3</v>
      </c>
      <c r="V1914" s="109">
        <v>1.3270836528225373E-3</v>
      </c>
      <c r="W1914" s="732">
        <v>3.1258479938557469E-4</v>
      </c>
      <c r="X1914" s="108">
        <v>1.1361001075048491E-4</v>
      </c>
      <c r="Y1914" s="109">
        <v>1.1456833564657342E-4</v>
      </c>
      <c r="Z1914" s="732">
        <v>2.6985737576306106E-5</v>
      </c>
      <c r="AA1914" s="108">
        <v>0</v>
      </c>
      <c r="AB1914" s="109">
        <v>0</v>
      </c>
      <c r="AC1914" s="732">
        <v>0</v>
      </c>
      <c r="AD1914" s="108">
        <v>0</v>
      </c>
      <c r="AE1914" s="109">
        <v>0</v>
      </c>
      <c r="AF1914" s="732">
        <v>0</v>
      </c>
      <c r="AG1914" s="108">
        <v>8.3945146150571012E-4</v>
      </c>
      <c r="AH1914" s="109">
        <v>8.4653248924973197E-4</v>
      </c>
      <c r="AI1914" s="732">
        <v>1.9939461534090712E-4</v>
      </c>
      <c r="AJ1914" s="108">
        <v>2.1165096027872133E-3</v>
      </c>
      <c r="AK1914" s="109">
        <v>1.8617911701328553E-3</v>
      </c>
      <c r="AL1914" s="736">
        <v>3.7448354181473376E-4</v>
      </c>
    </row>
    <row r="1915" spans="1:38" ht="13" x14ac:dyDescent="0.3">
      <c r="A1915" s="71">
        <v>2022</v>
      </c>
      <c r="B1915" s="72">
        <v>30</v>
      </c>
      <c r="C1915" s="108">
        <v>1.0694521594065822</v>
      </c>
      <c r="D1915" s="109">
        <v>1.0183223509488921</v>
      </c>
      <c r="E1915" s="732">
        <v>0.12343755039111463</v>
      </c>
      <c r="F1915" s="108">
        <v>2.4086050679519671E-2</v>
      </c>
      <c r="G1915" s="109">
        <v>2.6501054146571782E-2</v>
      </c>
      <c r="H1915" s="732">
        <v>8.2879804586610331E-3</v>
      </c>
      <c r="I1915" s="108">
        <v>1.2088061339926577E-2</v>
      </c>
      <c r="J1915" s="109">
        <v>1.5178981630910819E-2</v>
      </c>
      <c r="K1915" s="732">
        <v>7.8877113947133926E-2</v>
      </c>
      <c r="L1915" s="108">
        <v>1.9449919761417341E-3</v>
      </c>
      <c r="M1915" s="109">
        <v>1.7094590640229547E-3</v>
      </c>
      <c r="N1915" s="732">
        <v>3.4644941794450092E-4</v>
      </c>
      <c r="O1915" s="108">
        <v>0</v>
      </c>
      <c r="P1915" s="109">
        <v>0</v>
      </c>
      <c r="Q1915" s="732">
        <v>5.2638999023096721E-3</v>
      </c>
      <c r="R1915" s="108">
        <v>4.4423026761202975E-4</v>
      </c>
      <c r="S1915" s="109">
        <v>6.5061518726966549E-4</v>
      </c>
      <c r="T1915" s="732">
        <v>2.5207684552338619E-3</v>
      </c>
      <c r="U1915" s="108">
        <v>1.3139745234468842E-3</v>
      </c>
      <c r="V1915" s="109">
        <v>1.3241432400218525E-3</v>
      </c>
      <c r="W1915" s="732">
        <v>3.4560898746256345E-4</v>
      </c>
      <c r="X1915" s="108">
        <v>1.1343660835405752E-4</v>
      </c>
      <c r="Y1915" s="109">
        <v>1.1431443131393107E-4</v>
      </c>
      <c r="Z1915" s="732">
        <v>2.9836738354824239E-5</v>
      </c>
      <c r="AA1915" s="108">
        <v>0</v>
      </c>
      <c r="AB1915" s="109">
        <v>0</v>
      </c>
      <c r="AC1915" s="732">
        <v>0</v>
      </c>
      <c r="AD1915" s="108">
        <v>0</v>
      </c>
      <c r="AE1915" s="109">
        <v>0</v>
      </c>
      <c r="AF1915" s="732">
        <v>0</v>
      </c>
      <c r="AG1915" s="108">
        <v>8.3817076058377668E-4</v>
      </c>
      <c r="AH1915" s="109">
        <v>8.4465737093368531E-4</v>
      </c>
      <c r="AI1915" s="732">
        <v>2.2046039343958935E-4</v>
      </c>
      <c r="AJ1915" s="108">
        <v>2.1141287188709101E-3</v>
      </c>
      <c r="AK1915" s="109">
        <v>1.8581134016255173E-3</v>
      </c>
      <c r="AL1915" s="736">
        <v>3.7657645722713706E-4</v>
      </c>
    </row>
    <row r="1916" spans="1:38" ht="13" x14ac:dyDescent="0.3">
      <c r="A1916" s="71">
        <v>2022</v>
      </c>
      <c r="B1916" s="72">
        <v>31</v>
      </c>
      <c r="C1916" s="108">
        <v>1.0694521594065822</v>
      </c>
      <c r="D1916" s="109">
        <v>1.0183223509488921</v>
      </c>
      <c r="E1916" s="732">
        <v>0.12343755039111463</v>
      </c>
      <c r="F1916" s="108">
        <v>2.4086050679519671E-2</v>
      </c>
      <c r="G1916" s="109">
        <v>2.6501054146571782E-2</v>
      </c>
      <c r="H1916" s="732">
        <v>8.2879804586610331E-3</v>
      </c>
      <c r="I1916" s="108">
        <v>1.2088061339926577E-2</v>
      </c>
      <c r="J1916" s="109">
        <v>1.5178981630910819E-2</v>
      </c>
      <c r="K1916" s="732">
        <v>7.8877113947133926E-2</v>
      </c>
      <c r="L1916" s="108">
        <v>1.9449919761417341E-3</v>
      </c>
      <c r="M1916" s="109">
        <v>1.7094590640229547E-3</v>
      </c>
      <c r="N1916" s="732">
        <v>3.4644941794450092E-4</v>
      </c>
      <c r="O1916" s="108">
        <v>0</v>
      </c>
      <c r="P1916" s="109">
        <v>0</v>
      </c>
      <c r="Q1916" s="732">
        <v>5.2638999023096721E-3</v>
      </c>
      <c r="R1916" s="108">
        <v>4.4423026761202975E-4</v>
      </c>
      <c r="S1916" s="109">
        <v>6.5061518726966549E-4</v>
      </c>
      <c r="T1916" s="732">
        <v>2.5207684552338619E-3</v>
      </c>
      <c r="U1916" s="108">
        <v>1.3139745234468842E-3</v>
      </c>
      <c r="V1916" s="109">
        <v>1.3241432400218525E-3</v>
      </c>
      <c r="W1916" s="732">
        <v>3.4560898746256345E-4</v>
      </c>
      <c r="X1916" s="108">
        <v>1.1343660835405752E-4</v>
      </c>
      <c r="Y1916" s="109">
        <v>1.1431443131393107E-4</v>
      </c>
      <c r="Z1916" s="732">
        <v>2.9836738354824239E-5</v>
      </c>
      <c r="AA1916" s="108">
        <v>0</v>
      </c>
      <c r="AB1916" s="109">
        <v>0</v>
      </c>
      <c r="AC1916" s="732">
        <v>0</v>
      </c>
      <c r="AD1916" s="108">
        <v>0</v>
      </c>
      <c r="AE1916" s="109">
        <v>0</v>
      </c>
      <c r="AF1916" s="732">
        <v>0</v>
      </c>
      <c r="AG1916" s="108">
        <v>8.3817076058377668E-4</v>
      </c>
      <c r="AH1916" s="109">
        <v>8.4465737093368531E-4</v>
      </c>
      <c r="AI1916" s="732">
        <v>2.2046039343958935E-4</v>
      </c>
      <c r="AJ1916" s="108">
        <v>2.1141287188709101E-3</v>
      </c>
      <c r="AK1916" s="109">
        <v>1.8581134016255173E-3</v>
      </c>
      <c r="AL1916" s="736">
        <v>3.7657645722713706E-4</v>
      </c>
    </row>
    <row r="1917" spans="1:38" ht="13" x14ac:dyDescent="0.3">
      <c r="A1917" s="71">
        <v>2022</v>
      </c>
      <c r="B1917" s="72">
        <v>32</v>
      </c>
      <c r="C1917" s="108">
        <v>1.0694521594065822</v>
      </c>
      <c r="D1917" s="109">
        <v>1.0183223509488921</v>
      </c>
      <c r="E1917" s="732">
        <v>0.12343755039111463</v>
      </c>
      <c r="F1917" s="108">
        <v>2.4086050679519671E-2</v>
      </c>
      <c r="G1917" s="109">
        <v>2.6501054146571782E-2</v>
      </c>
      <c r="H1917" s="732">
        <v>8.2879804586610331E-3</v>
      </c>
      <c r="I1917" s="108">
        <v>1.2088061339926577E-2</v>
      </c>
      <c r="J1917" s="109">
        <v>1.5178981630910819E-2</v>
      </c>
      <c r="K1917" s="732">
        <v>7.8877113947133926E-2</v>
      </c>
      <c r="L1917" s="108">
        <v>1.9449919761417341E-3</v>
      </c>
      <c r="M1917" s="109">
        <v>1.7094590640229547E-3</v>
      </c>
      <c r="N1917" s="732">
        <v>3.4644941794450092E-4</v>
      </c>
      <c r="O1917" s="108">
        <v>0</v>
      </c>
      <c r="P1917" s="109">
        <v>0</v>
      </c>
      <c r="Q1917" s="732">
        <v>5.2638999023096721E-3</v>
      </c>
      <c r="R1917" s="108">
        <v>4.4423026761202975E-4</v>
      </c>
      <c r="S1917" s="109">
        <v>6.5061518726966549E-4</v>
      </c>
      <c r="T1917" s="732">
        <v>2.5207684552338619E-3</v>
      </c>
      <c r="U1917" s="108">
        <v>1.3139745234468842E-3</v>
      </c>
      <c r="V1917" s="109">
        <v>1.3241432400218525E-3</v>
      </c>
      <c r="W1917" s="732">
        <v>3.4560898746256345E-4</v>
      </c>
      <c r="X1917" s="108">
        <v>1.1343660835405752E-4</v>
      </c>
      <c r="Y1917" s="109">
        <v>1.1431443131393107E-4</v>
      </c>
      <c r="Z1917" s="732">
        <v>2.9836738354824239E-5</v>
      </c>
      <c r="AA1917" s="108">
        <v>0</v>
      </c>
      <c r="AB1917" s="109">
        <v>0</v>
      </c>
      <c r="AC1917" s="732">
        <v>0</v>
      </c>
      <c r="AD1917" s="108">
        <v>0</v>
      </c>
      <c r="AE1917" s="109">
        <v>0</v>
      </c>
      <c r="AF1917" s="732">
        <v>0</v>
      </c>
      <c r="AG1917" s="108">
        <v>8.3817076058377668E-4</v>
      </c>
      <c r="AH1917" s="109">
        <v>8.4465737093368531E-4</v>
      </c>
      <c r="AI1917" s="732">
        <v>2.2046039343958935E-4</v>
      </c>
      <c r="AJ1917" s="108">
        <v>2.1141287188709101E-3</v>
      </c>
      <c r="AK1917" s="109">
        <v>1.8581134016255173E-3</v>
      </c>
      <c r="AL1917" s="736">
        <v>3.7657645722713706E-4</v>
      </c>
    </row>
    <row r="1918" spans="1:38" ht="13" x14ac:dyDescent="0.3">
      <c r="A1918" s="71">
        <v>2022</v>
      </c>
      <c r="B1918" s="72">
        <v>33</v>
      </c>
      <c r="C1918" s="108">
        <v>1.0694521594065822</v>
      </c>
      <c r="D1918" s="109">
        <v>1.0183223509488921</v>
      </c>
      <c r="E1918" s="732">
        <v>0.12343755039111463</v>
      </c>
      <c r="F1918" s="108">
        <v>2.4086050679519671E-2</v>
      </c>
      <c r="G1918" s="109">
        <v>2.6501054146571782E-2</v>
      </c>
      <c r="H1918" s="732">
        <v>8.2879804586610331E-3</v>
      </c>
      <c r="I1918" s="108">
        <v>1.2088061339926577E-2</v>
      </c>
      <c r="J1918" s="109">
        <v>1.5178981630910819E-2</v>
      </c>
      <c r="K1918" s="732">
        <v>7.8877113947133926E-2</v>
      </c>
      <c r="L1918" s="108">
        <v>1.9449919761417341E-3</v>
      </c>
      <c r="M1918" s="109">
        <v>1.7094590640229547E-3</v>
      </c>
      <c r="N1918" s="732">
        <v>3.4644941794450092E-4</v>
      </c>
      <c r="O1918" s="108">
        <v>0</v>
      </c>
      <c r="P1918" s="109">
        <v>0</v>
      </c>
      <c r="Q1918" s="732">
        <v>5.2638999023096721E-3</v>
      </c>
      <c r="R1918" s="108">
        <v>4.4423026761202975E-4</v>
      </c>
      <c r="S1918" s="109">
        <v>6.5061518726966549E-4</v>
      </c>
      <c r="T1918" s="732">
        <v>2.5207684552338619E-3</v>
      </c>
      <c r="U1918" s="108">
        <v>1.3139745234468842E-3</v>
      </c>
      <c r="V1918" s="109">
        <v>1.3241432400218525E-3</v>
      </c>
      <c r="W1918" s="732">
        <v>3.4560898746256345E-4</v>
      </c>
      <c r="X1918" s="108">
        <v>1.1343660835405752E-4</v>
      </c>
      <c r="Y1918" s="109">
        <v>1.1431443131393107E-4</v>
      </c>
      <c r="Z1918" s="732">
        <v>2.9836738354824239E-5</v>
      </c>
      <c r="AA1918" s="108">
        <v>0</v>
      </c>
      <c r="AB1918" s="109">
        <v>0</v>
      </c>
      <c r="AC1918" s="732">
        <v>0</v>
      </c>
      <c r="AD1918" s="108">
        <v>0</v>
      </c>
      <c r="AE1918" s="109">
        <v>0</v>
      </c>
      <c r="AF1918" s="732">
        <v>0</v>
      </c>
      <c r="AG1918" s="108">
        <v>8.3817076058377668E-4</v>
      </c>
      <c r="AH1918" s="109">
        <v>8.4465737093368531E-4</v>
      </c>
      <c r="AI1918" s="732">
        <v>2.2046039343958935E-4</v>
      </c>
      <c r="AJ1918" s="108">
        <v>2.1141287188709101E-3</v>
      </c>
      <c r="AK1918" s="109">
        <v>1.8581134016255173E-3</v>
      </c>
      <c r="AL1918" s="736">
        <v>3.7657645722713706E-4</v>
      </c>
    </row>
    <row r="1919" spans="1:38" ht="13" x14ac:dyDescent="0.3">
      <c r="A1919" s="71">
        <v>2022</v>
      </c>
      <c r="B1919" s="72">
        <v>34</v>
      </c>
      <c r="C1919" s="108">
        <v>1.0694521594065822</v>
      </c>
      <c r="D1919" s="109">
        <v>1.0183223509488921</v>
      </c>
      <c r="E1919" s="732">
        <v>0.12343755039111463</v>
      </c>
      <c r="F1919" s="108">
        <v>2.4086050679519671E-2</v>
      </c>
      <c r="G1919" s="109">
        <v>2.6501054146571782E-2</v>
      </c>
      <c r="H1919" s="732">
        <v>8.2879804586610331E-3</v>
      </c>
      <c r="I1919" s="108">
        <v>1.2088061339926577E-2</v>
      </c>
      <c r="J1919" s="109">
        <v>1.5178981630910819E-2</v>
      </c>
      <c r="K1919" s="732">
        <v>7.8877113947133926E-2</v>
      </c>
      <c r="L1919" s="108">
        <v>1.9449919761417341E-3</v>
      </c>
      <c r="M1919" s="109">
        <v>1.7094590640229547E-3</v>
      </c>
      <c r="N1919" s="732">
        <v>3.4644941794450092E-4</v>
      </c>
      <c r="O1919" s="108">
        <v>0</v>
      </c>
      <c r="P1919" s="109">
        <v>0</v>
      </c>
      <c r="Q1919" s="732">
        <v>5.2638999023096721E-3</v>
      </c>
      <c r="R1919" s="108">
        <v>4.4423026761202975E-4</v>
      </c>
      <c r="S1919" s="109">
        <v>6.5061518726966549E-4</v>
      </c>
      <c r="T1919" s="732">
        <v>2.5207684552338619E-3</v>
      </c>
      <c r="U1919" s="108">
        <v>1.3139745234468842E-3</v>
      </c>
      <c r="V1919" s="109">
        <v>1.3241432400218525E-3</v>
      </c>
      <c r="W1919" s="732">
        <v>3.4560898746256345E-4</v>
      </c>
      <c r="X1919" s="108">
        <v>1.1343660835405752E-4</v>
      </c>
      <c r="Y1919" s="109">
        <v>1.1431443131393107E-4</v>
      </c>
      <c r="Z1919" s="732">
        <v>2.9836738354824239E-5</v>
      </c>
      <c r="AA1919" s="108">
        <v>0</v>
      </c>
      <c r="AB1919" s="109">
        <v>0</v>
      </c>
      <c r="AC1919" s="732">
        <v>0</v>
      </c>
      <c r="AD1919" s="108">
        <v>0</v>
      </c>
      <c r="AE1919" s="109">
        <v>0</v>
      </c>
      <c r="AF1919" s="732">
        <v>0</v>
      </c>
      <c r="AG1919" s="108">
        <v>8.3817076058377668E-4</v>
      </c>
      <c r="AH1919" s="109">
        <v>8.4465737093368531E-4</v>
      </c>
      <c r="AI1919" s="732">
        <v>2.2046039343958935E-4</v>
      </c>
      <c r="AJ1919" s="108">
        <v>2.1141287188709101E-3</v>
      </c>
      <c r="AK1919" s="109">
        <v>1.8581134016255173E-3</v>
      </c>
      <c r="AL1919" s="736">
        <v>3.7657645722713706E-4</v>
      </c>
    </row>
    <row r="1920" spans="1:38" ht="13" x14ac:dyDescent="0.3">
      <c r="A1920" s="71">
        <v>2022</v>
      </c>
      <c r="B1920" s="72">
        <v>35</v>
      </c>
      <c r="C1920" s="108">
        <v>1.0694521594065822</v>
      </c>
      <c r="D1920" s="109">
        <v>1.0183223509488921</v>
      </c>
      <c r="E1920" s="732">
        <v>0.12343755039111463</v>
      </c>
      <c r="F1920" s="108">
        <v>2.4086050679519671E-2</v>
      </c>
      <c r="G1920" s="109">
        <v>2.6501054146571782E-2</v>
      </c>
      <c r="H1920" s="732">
        <v>8.2879804586610331E-3</v>
      </c>
      <c r="I1920" s="108">
        <v>1.2088061339926577E-2</v>
      </c>
      <c r="J1920" s="109">
        <v>1.5178981630910819E-2</v>
      </c>
      <c r="K1920" s="732">
        <v>7.8877113947133926E-2</v>
      </c>
      <c r="L1920" s="108">
        <v>1.9449919761417341E-3</v>
      </c>
      <c r="M1920" s="109">
        <v>1.7094590640229547E-3</v>
      </c>
      <c r="N1920" s="732">
        <v>3.4644941794450092E-4</v>
      </c>
      <c r="O1920" s="108">
        <v>0</v>
      </c>
      <c r="P1920" s="109">
        <v>0</v>
      </c>
      <c r="Q1920" s="732">
        <v>5.2638999023096721E-3</v>
      </c>
      <c r="R1920" s="108">
        <v>4.4423026761202975E-4</v>
      </c>
      <c r="S1920" s="109">
        <v>6.5061518726966549E-4</v>
      </c>
      <c r="T1920" s="732">
        <v>2.5207684552338619E-3</v>
      </c>
      <c r="U1920" s="108">
        <v>1.3139745234468842E-3</v>
      </c>
      <c r="V1920" s="109">
        <v>1.3241432400218525E-3</v>
      </c>
      <c r="W1920" s="732">
        <v>3.4560898746256345E-4</v>
      </c>
      <c r="X1920" s="108">
        <v>1.1343660835405752E-4</v>
      </c>
      <c r="Y1920" s="109">
        <v>1.1431443131393107E-4</v>
      </c>
      <c r="Z1920" s="732">
        <v>2.9836738354824239E-5</v>
      </c>
      <c r="AA1920" s="108">
        <v>0</v>
      </c>
      <c r="AB1920" s="109">
        <v>0</v>
      </c>
      <c r="AC1920" s="732">
        <v>0</v>
      </c>
      <c r="AD1920" s="108">
        <v>0</v>
      </c>
      <c r="AE1920" s="109">
        <v>0</v>
      </c>
      <c r="AF1920" s="732">
        <v>0</v>
      </c>
      <c r="AG1920" s="108">
        <v>8.3817076058377668E-4</v>
      </c>
      <c r="AH1920" s="109">
        <v>8.4465737093368531E-4</v>
      </c>
      <c r="AI1920" s="732">
        <v>2.2046039343958935E-4</v>
      </c>
      <c r="AJ1920" s="108">
        <v>2.1141287188709101E-3</v>
      </c>
      <c r="AK1920" s="109">
        <v>1.8581134016255173E-3</v>
      </c>
      <c r="AL1920" s="736">
        <v>3.7657645722713706E-4</v>
      </c>
    </row>
    <row r="1921" spans="1:38" ht="13" x14ac:dyDescent="0.3">
      <c r="A1921" s="71">
        <v>2022</v>
      </c>
      <c r="B1921" s="72">
        <v>36</v>
      </c>
      <c r="C1921" s="108">
        <v>1.0694521594065822</v>
      </c>
      <c r="D1921" s="109">
        <v>1.0183223509488921</v>
      </c>
      <c r="E1921" s="732">
        <v>0.12343755039111463</v>
      </c>
      <c r="F1921" s="108">
        <v>2.4086050679519671E-2</v>
      </c>
      <c r="G1921" s="109">
        <v>2.6501054146571782E-2</v>
      </c>
      <c r="H1921" s="732">
        <v>8.2879804586610331E-3</v>
      </c>
      <c r="I1921" s="108">
        <v>1.2088061339926577E-2</v>
      </c>
      <c r="J1921" s="109">
        <v>1.5178981630910819E-2</v>
      </c>
      <c r="K1921" s="732">
        <v>7.8877113947133926E-2</v>
      </c>
      <c r="L1921" s="108">
        <v>1.9449919761417341E-3</v>
      </c>
      <c r="M1921" s="109">
        <v>1.7094590640229547E-3</v>
      </c>
      <c r="N1921" s="732">
        <v>3.4644941794450092E-4</v>
      </c>
      <c r="O1921" s="108">
        <v>0</v>
      </c>
      <c r="P1921" s="109">
        <v>0</v>
      </c>
      <c r="Q1921" s="732">
        <v>5.2638999023096721E-3</v>
      </c>
      <c r="R1921" s="108">
        <v>4.4423026761202975E-4</v>
      </c>
      <c r="S1921" s="109">
        <v>6.5061518726966549E-4</v>
      </c>
      <c r="T1921" s="732">
        <v>2.5207684552338619E-3</v>
      </c>
      <c r="U1921" s="108">
        <v>1.3139745234468842E-3</v>
      </c>
      <c r="V1921" s="109">
        <v>1.3241432400218525E-3</v>
      </c>
      <c r="W1921" s="732">
        <v>3.4560898746256345E-4</v>
      </c>
      <c r="X1921" s="108">
        <v>1.1343660835405752E-4</v>
      </c>
      <c r="Y1921" s="109">
        <v>1.1431443131393107E-4</v>
      </c>
      <c r="Z1921" s="732">
        <v>2.9836738354824239E-5</v>
      </c>
      <c r="AA1921" s="108">
        <v>0</v>
      </c>
      <c r="AB1921" s="109">
        <v>0</v>
      </c>
      <c r="AC1921" s="732">
        <v>0</v>
      </c>
      <c r="AD1921" s="108">
        <v>0</v>
      </c>
      <c r="AE1921" s="109">
        <v>0</v>
      </c>
      <c r="AF1921" s="732">
        <v>0</v>
      </c>
      <c r="AG1921" s="108">
        <v>8.3817076058377668E-4</v>
      </c>
      <c r="AH1921" s="109">
        <v>8.4465737093368531E-4</v>
      </c>
      <c r="AI1921" s="732">
        <v>2.2046039343958935E-4</v>
      </c>
      <c r="AJ1921" s="108">
        <v>2.1141287188709101E-3</v>
      </c>
      <c r="AK1921" s="109">
        <v>1.8581134016255173E-3</v>
      </c>
      <c r="AL1921" s="736">
        <v>3.7657645722713706E-4</v>
      </c>
    </row>
    <row r="1922" spans="1:38" ht="13" x14ac:dyDescent="0.3">
      <c r="A1922" s="71">
        <v>2022</v>
      </c>
      <c r="B1922" s="72">
        <v>37</v>
      </c>
      <c r="C1922" s="108">
        <v>1.0694521594065822</v>
      </c>
      <c r="D1922" s="109">
        <v>1.0183223509488921</v>
      </c>
      <c r="E1922" s="732">
        <v>0.12343755039111463</v>
      </c>
      <c r="F1922" s="108">
        <v>2.4086050679519671E-2</v>
      </c>
      <c r="G1922" s="109">
        <v>2.6501054146571782E-2</v>
      </c>
      <c r="H1922" s="732">
        <v>8.2879804586610331E-3</v>
      </c>
      <c r="I1922" s="108">
        <v>1.2088061339926577E-2</v>
      </c>
      <c r="J1922" s="109">
        <v>1.5178981630910819E-2</v>
      </c>
      <c r="K1922" s="732">
        <v>7.8877113947133926E-2</v>
      </c>
      <c r="L1922" s="108">
        <v>1.9449919761417341E-3</v>
      </c>
      <c r="M1922" s="109">
        <v>1.7094590640229547E-3</v>
      </c>
      <c r="N1922" s="732">
        <v>3.4644941794450092E-4</v>
      </c>
      <c r="O1922" s="108">
        <v>0</v>
      </c>
      <c r="P1922" s="109">
        <v>0</v>
      </c>
      <c r="Q1922" s="732">
        <v>5.2638999023096721E-3</v>
      </c>
      <c r="R1922" s="108">
        <v>4.4423026761202975E-4</v>
      </c>
      <c r="S1922" s="109">
        <v>6.5061518726966549E-4</v>
      </c>
      <c r="T1922" s="732">
        <v>2.5207684552338619E-3</v>
      </c>
      <c r="U1922" s="108">
        <v>1.3139745234468842E-3</v>
      </c>
      <c r="V1922" s="109">
        <v>1.3241432400218525E-3</v>
      </c>
      <c r="W1922" s="732">
        <v>3.4560898746256345E-4</v>
      </c>
      <c r="X1922" s="108">
        <v>1.1343660835405752E-4</v>
      </c>
      <c r="Y1922" s="109">
        <v>1.1431443131393107E-4</v>
      </c>
      <c r="Z1922" s="732">
        <v>2.9836738354824239E-5</v>
      </c>
      <c r="AA1922" s="108">
        <v>0</v>
      </c>
      <c r="AB1922" s="109">
        <v>0</v>
      </c>
      <c r="AC1922" s="732">
        <v>0</v>
      </c>
      <c r="AD1922" s="108">
        <v>0</v>
      </c>
      <c r="AE1922" s="109">
        <v>0</v>
      </c>
      <c r="AF1922" s="732">
        <v>0</v>
      </c>
      <c r="AG1922" s="108">
        <v>8.3817076058377668E-4</v>
      </c>
      <c r="AH1922" s="109">
        <v>8.4465737093368531E-4</v>
      </c>
      <c r="AI1922" s="732">
        <v>2.2046039343958935E-4</v>
      </c>
      <c r="AJ1922" s="108">
        <v>2.1141287188709101E-3</v>
      </c>
      <c r="AK1922" s="109">
        <v>1.8581134016255173E-3</v>
      </c>
      <c r="AL1922" s="736">
        <v>3.7657645722713706E-4</v>
      </c>
    </row>
    <row r="1923" spans="1:38" ht="13" x14ac:dyDescent="0.3">
      <c r="A1923" s="71">
        <v>2022</v>
      </c>
      <c r="B1923" s="72">
        <v>38</v>
      </c>
      <c r="C1923" s="108">
        <v>1.0694521594065822</v>
      </c>
      <c r="D1923" s="109">
        <v>1.0183223509488921</v>
      </c>
      <c r="E1923" s="732">
        <v>0.12343755039111463</v>
      </c>
      <c r="F1923" s="108">
        <v>2.4086050679519671E-2</v>
      </c>
      <c r="G1923" s="109">
        <v>2.6501054146571782E-2</v>
      </c>
      <c r="H1923" s="732">
        <v>8.2879804586610331E-3</v>
      </c>
      <c r="I1923" s="108">
        <v>1.2088061339926577E-2</v>
      </c>
      <c r="J1923" s="109">
        <v>1.5178981630910819E-2</v>
      </c>
      <c r="K1923" s="732">
        <v>7.8877113947133926E-2</v>
      </c>
      <c r="L1923" s="108">
        <v>1.9449919761417341E-3</v>
      </c>
      <c r="M1923" s="109">
        <v>1.7094590640229547E-3</v>
      </c>
      <c r="N1923" s="732">
        <v>3.4644941794450092E-4</v>
      </c>
      <c r="O1923" s="108">
        <v>0</v>
      </c>
      <c r="P1923" s="109">
        <v>0</v>
      </c>
      <c r="Q1923" s="732">
        <v>5.2638999023096721E-3</v>
      </c>
      <c r="R1923" s="108">
        <v>4.4423026761202975E-4</v>
      </c>
      <c r="S1923" s="109">
        <v>6.5061518726966549E-4</v>
      </c>
      <c r="T1923" s="732">
        <v>2.5207684552338619E-3</v>
      </c>
      <c r="U1923" s="108">
        <v>1.3139745234468842E-3</v>
      </c>
      <c r="V1923" s="109">
        <v>1.3241432400218525E-3</v>
      </c>
      <c r="W1923" s="732">
        <v>3.4560898746256345E-4</v>
      </c>
      <c r="X1923" s="108">
        <v>1.1343660835405752E-4</v>
      </c>
      <c r="Y1923" s="109">
        <v>1.1431443131393107E-4</v>
      </c>
      <c r="Z1923" s="732">
        <v>2.9836738354824239E-5</v>
      </c>
      <c r="AA1923" s="108">
        <v>0</v>
      </c>
      <c r="AB1923" s="109">
        <v>0</v>
      </c>
      <c r="AC1923" s="732">
        <v>0</v>
      </c>
      <c r="AD1923" s="108">
        <v>0</v>
      </c>
      <c r="AE1923" s="109">
        <v>0</v>
      </c>
      <c r="AF1923" s="732">
        <v>0</v>
      </c>
      <c r="AG1923" s="108">
        <v>8.3817076058377668E-4</v>
      </c>
      <c r="AH1923" s="109">
        <v>8.4465737093368531E-4</v>
      </c>
      <c r="AI1923" s="732">
        <v>2.2046039343958935E-4</v>
      </c>
      <c r="AJ1923" s="108">
        <v>2.1141287188709101E-3</v>
      </c>
      <c r="AK1923" s="109">
        <v>1.8581134016255173E-3</v>
      </c>
      <c r="AL1923" s="736">
        <v>3.7657645722713706E-4</v>
      </c>
    </row>
    <row r="1924" spans="1:38" ht="13.5" thickBot="1" x14ac:dyDescent="0.35">
      <c r="A1924" s="73">
        <v>2022</v>
      </c>
      <c r="B1924" s="74">
        <v>39</v>
      </c>
      <c r="C1924" s="110">
        <v>1.0694521594065822</v>
      </c>
      <c r="D1924" s="111">
        <v>1.0183223509488921</v>
      </c>
      <c r="E1924" s="733">
        <v>0.12343755039111463</v>
      </c>
      <c r="F1924" s="110">
        <v>2.4086050679519671E-2</v>
      </c>
      <c r="G1924" s="111">
        <v>2.6501054146571782E-2</v>
      </c>
      <c r="H1924" s="733">
        <v>8.2879804586610331E-3</v>
      </c>
      <c r="I1924" s="110">
        <v>1.2088061339926577E-2</v>
      </c>
      <c r="J1924" s="111">
        <v>1.5178981630910819E-2</v>
      </c>
      <c r="K1924" s="733">
        <v>7.8877113947133926E-2</v>
      </c>
      <c r="L1924" s="110">
        <v>1.9449919761417341E-3</v>
      </c>
      <c r="M1924" s="111">
        <v>1.7094590640229547E-3</v>
      </c>
      <c r="N1924" s="733">
        <v>3.4644941794450092E-4</v>
      </c>
      <c r="O1924" s="110">
        <v>0</v>
      </c>
      <c r="P1924" s="111">
        <v>0</v>
      </c>
      <c r="Q1924" s="733">
        <v>5.2638999023096721E-3</v>
      </c>
      <c r="R1924" s="110">
        <v>4.4423026761202975E-4</v>
      </c>
      <c r="S1924" s="111">
        <v>6.5061518726966549E-4</v>
      </c>
      <c r="T1924" s="733">
        <v>2.5207684552338619E-3</v>
      </c>
      <c r="U1924" s="110">
        <v>1.3139745234468842E-3</v>
      </c>
      <c r="V1924" s="111">
        <v>1.3241432400218525E-3</v>
      </c>
      <c r="W1924" s="733">
        <v>3.4560898746256345E-4</v>
      </c>
      <c r="X1924" s="110">
        <v>1.1343660835405752E-4</v>
      </c>
      <c r="Y1924" s="111">
        <v>1.1431443131393107E-4</v>
      </c>
      <c r="Z1924" s="733">
        <v>2.9836738354824239E-5</v>
      </c>
      <c r="AA1924" s="110">
        <v>0</v>
      </c>
      <c r="AB1924" s="111">
        <v>0</v>
      </c>
      <c r="AC1924" s="733">
        <v>0</v>
      </c>
      <c r="AD1924" s="110">
        <v>0</v>
      </c>
      <c r="AE1924" s="111">
        <v>0</v>
      </c>
      <c r="AF1924" s="733">
        <v>0</v>
      </c>
      <c r="AG1924" s="110">
        <v>8.3817076058377668E-4</v>
      </c>
      <c r="AH1924" s="111">
        <v>8.4465737093368531E-4</v>
      </c>
      <c r="AI1924" s="733">
        <v>2.2046039343958935E-4</v>
      </c>
      <c r="AJ1924" s="110">
        <v>2.1141287188709101E-3</v>
      </c>
      <c r="AK1924" s="111">
        <v>1.8581134016255173E-3</v>
      </c>
      <c r="AL1924" s="737">
        <v>3.7657645722713706E-4</v>
      </c>
    </row>
    <row r="1925" spans="1:38" ht="13" x14ac:dyDescent="0.3">
      <c r="A1925" s="69">
        <v>2023</v>
      </c>
      <c r="B1925" s="70">
        <v>0</v>
      </c>
      <c r="C1925" s="106">
        <v>0.26228711498517154</v>
      </c>
      <c r="D1925" s="107">
        <v>0.28281988135183095</v>
      </c>
      <c r="E1925" s="734">
        <v>0.20886799825071292</v>
      </c>
      <c r="F1925" s="106">
        <v>1.1778020726466268E-2</v>
      </c>
      <c r="G1925" s="107">
        <v>1.1430734486460035E-2</v>
      </c>
      <c r="H1925" s="734">
        <v>9.5763170756816649E-3</v>
      </c>
      <c r="I1925" s="106">
        <v>5.9691070050594429E-3</v>
      </c>
      <c r="J1925" s="107">
        <v>5.5600327931129142E-3</v>
      </c>
      <c r="K1925" s="734">
        <v>9.917300849030973E-2</v>
      </c>
      <c r="L1925" s="106">
        <v>4.7965971904738994E-4</v>
      </c>
      <c r="M1925" s="107">
        <v>4.9709100176212751E-4</v>
      </c>
      <c r="N1925" s="734">
        <v>4.8085612289398703E-4</v>
      </c>
      <c r="O1925" s="106">
        <v>0</v>
      </c>
      <c r="P1925" s="107">
        <v>0</v>
      </c>
      <c r="Q1925" s="734">
        <v>8.8596516201686973E-3</v>
      </c>
      <c r="R1925" s="106">
        <v>4.4614644461463311E-4</v>
      </c>
      <c r="S1925" s="107">
        <v>6.5056026611297498E-4</v>
      </c>
      <c r="T1925" s="734">
        <v>2.6072689403054657E-3</v>
      </c>
      <c r="U1925" s="106">
        <v>8.4676586760262676E-4</v>
      </c>
      <c r="V1925" s="107">
        <v>8.0223221494261595E-4</v>
      </c>
      <c r="W1925" s="734">
        <v>5.9470694972989344E-4</v>
      </c>
      <c r="X1925" s="106">
        <v>7.3102115331341271E-5</v>
      </c>
      <c r="Y1925" s="107">
        <v>6.9257428693934007E-5</v>
      </c>
      <c r="Z1925" s="734">
        <v>5.1341618937062323E-5</v>
      </c>
      <c r="AA1925" s="106">
        <v>0</v>
      </c>
      <c r="AB1925" s="107">
        <v>0</v>
      </c>
      <c r="AC1925" s="734">
        <v>0</v>
      </c>
      <c r="AD1925" s="106">
        <v>0</v>
      </c>
      <c r="AE1925" s="107">
        <v>0</v>
      </c>
      <c r="AF1925" s="734">
        <v>0</v>
      </c>
      <c r="AG1925" s="106">
        <v>5.4014336694847647E-4</v>
      </c>
      <c r="AH1925" s="107">
        <v>5.1173534885474417E-4</v>
      </c>
      <c r="AI1925" s="734">
        <v>3.7935743432671016E-4</v>
      </c>
      <c r="AJ1925" s="106">
        <v>5.2137089825122389E-4</v>
      </c>
      <c r="AK1925" s="107">
        <v>5.4031817685939836E-4</v>
      </c>
      <c r="AL1925" s="735">
        <v>5.2267147732391048E-4</v>
      </c>
    </row>
    <row r="1926" spans="1:38" ht="13" x14ac:dyDescent="0.3">
      <c r="A1926" s="71">
        <v>2023</v>
      </c>
      <c r="B1926" s="72">
        <v>1</v>
      </c>
      <c r="C1926" s="108">
        <v>0.26241823804207937</v>
      </c>
      <c r="D1926" s="109">
        <v>0.28296051875804545</v>
      </c>
      <c r="E1926" s="732">
        <v>0.20903224307493973</v>
      </c>
      <c r="F1926" s="108">
        <v>1.1805467382165768E-2</v>
      </c>
      <c r="G1926" s="109">
        <v>1.1459333845039043E-2</v>
      </c>
      <c r="H1926" s="732">
        <v>9.614195435717789E-3</v>
      </c>
      <c r="I1926" s="108">
        <v>5.978936583498364E-3</v>
      </c>
      <c r="J1926" s="109">
        <v>5.5705362431389014E-3</v>
      </c>
      <c r="K1926" s="732">
        <v>9.9119858545371003E-2</v>
      </c>
      <c r="L1926" s="108">
        <v>4.8040433033507432E-4</v>
      </c>
      <c r="M1926" s="109">
        <v>4.9806658905095843E-4</v>
      </c>
      <c r="N1926" s="732">
        <v>4.8173188383782367E-4</v>
      </c>
      <c r="O1926" s="108">
        <v>0</v>
      </c>
      <c r="P1926" s="109">
        <v>0</v>
      </c>
      <c r="Q1926" s="732">
        <v>8.8921632622138147E-3</v>
      </c>
      <c r="R1926" s="108">
        <v>4.4637406035041654E-4</v>
      </c>
      <c r="S1926" s="109">
        <v>6.509195827385586E-4</v>
      </c>
      <c r="T1926" s="732">
        <v>2.6138493824859788E-3</v>
      </c>
      <c r="U1926" s="108">
        <v>8.4885856185982806E-4</v>
      </c>
      <c r="V1926" s="109">
        <v>8.0440976362075969E-4</v>
      </c>
      <c r="W1926" s="732">
        <v>5.9704256496819451E-4</v>
      </c>
      <c r="X1926" s="108">
        <v>7.3282688776238079E-5</v>
      </c>
      <c r="Y1926" s="109">
        <v>6.9445461236911928E-5</v>
      </c>
      <c r="Z1926" s="732">
        <v>5.1543237205009355E-5</v>
      </c>
      <c r="AA1926" s="108">
        <v>0</v>
      </c>
      <c r="AB1926" s="109">
        <v>0</v>
      </c>
      <c r="AC1926" s="732">
        <v>0</v>
      </c>
      <c r="AD1926" s="108">
        <v>0</v>
      </c>
      <c r="AE1926" s="109">
        <v>0</v>
      </c>
      <c r="AF1926" s="732">
        <v>0</v>
      </c>
      <c r="AG1926" s="108">
        <v>5.4147780697503698E-4</v>
      </c>
      <c r="AH1926" s="109">
        <v>5.1312490533724593E-4</v>
      </c>
      <c r="AI1926" s="732">
        <v>3.8084749889118565E-4</v>
      </c>
      <c r="AJ1926" s="108">
        <v>5.2218023033400655E-4</v>
      </c>
      <c r="AK1926" s="109">
        <v>5.4137828618033975E-4</v>
      </c>
      <c r="AL1926" s="736">
        <v>5.2362277696500303E-4</v>
      </c>
    </row>
    <row r="1927" spans="1:38" ht="13" x14ac:dyDescent="0.3">
      <c r="A1927" s="71">
        <v>2023</v>
      </c>
      <c r="B1927" s="72">
        <v>2</v>
      </c>
      <c r="C1927" s="108">
        <v>0.26252690931348516</v>
      </c>
      <c r="D1927" s="109">
        <v>0.28310250158389511</v>
      </c>
      <c r="E1927" s="732">
        <v>0.20921899633983473</v>
      </c>
      <c r="F1927" s="108">
        <v>1.182821407324766E-2</v>
      </c>
      <c r="G1927" s="109">
        <v>1.1488287869616903E-2</v>
      </c>
      <c r="H1927" s="732">
        <v>9.6596735091502867E-3</v>
      </c>
      <c r="I1927" s="108">
        <v>5.9870835927351368E-3</v>
      </c>
      <c r="J1927" s="109">
        <v>5.5811715003375954E-3</v>
      </c>
      <c r="K1927" s="732">
        <v>9.9042246332349357E-2</v>
      </c>
      <c r="L1927" s="108">
        <v>4.810213246214598E-4</v>
      </c>
      <c r="M1927" s="109">
        <v>4.9905429202758568E-4</v>
      </c>
      <c r="N1927" s="732">
        <v>4.8272579335002514E-4</v>
      </c>
      <c r="O1927" s="108">
        <v>0</v>
      </c>
      <c r="P1927" s="109">
        <v>0</v>
      </c>
      <c r="Q1927" s="732">
        <v>8.9315992363408585E-3</v>
      </c>
      <c r="R1927" s="108">
        <v>4.4656255841541863E-4</v>
      </c>
      <c r="S1927" s="109">
        <v>6.51283567564315E-4</v>
      </c>
      <c r="T1927" s="732">
        <v>2.6218165480626273E-3</v>
      </c>
      <c r="U1927" s="108">
        <v>8.5059268387611736E-4</v>
      </c>
      <c r="V1927" s="109">
        <v>8.0661588934116018E-4</v>
      </c>
      <c r="W1927" s="732">
        <v>5.998667037881004E-4</v>
      </c>
      <c r="X1927" s="108">
        <v>7.3432432329420498E-5</v>
      </c>
      <c r="Y1927" s="109">
        <v>6.9635879791487052E-5</v>
      </c>
      <c r="Z1927" s="732">
        <v>5.1787023280103652E-5</v>
      </c>
      <c r="AA1927" s="108">
        <v>0</v>
      </c>
      <c r="AB1927" s="109">
        <v>0</v>
      </c>
      <c r="AC1927" s="732">
        <v>0</v>
      </c>
      <c r="AD1927" s="108">
        <v>0</v>
      </c>
      <c r="AE1927" s="109">
        <v>0</v>
      </c>
      <c r="AF1927" s="732">
        <v>0</v>
      </c>
      <c r="AG1927" s="108">
        <v>5.4258437104612268E-4</v>
      </c>
      <c r="AH1927" s="109">
        <v>5.1453212475451992E-4</v>
      </c>
      <c r="AI1927" s="732">
        <v>3.8264867555686801E-4</v>
      </c>
      <c r="AJ1927" s="108">
        <v>5.2285103846455767E-4</v>
      </c>
      <c r="AK1927" s="109">
        <v>5.4245188434187057E-4</v>
      </c>
      <c r="AL1927" s="736">
        <v>5.2470369817511219E-4</v>
      </c>
    </row>
    <row r="1928" spans="1:38" ht="13" x14ac:dyDescent="0.3">
      <c r="A1928" s="71">
        <v>2023</v>
      </c>
      <c r="B1928" s="72">
        <v>3</v>
      </c>
      <c r="C1928" s="108">
        <v>0.26244636623553363</v>
      </c>
      <c r="D1928" s="109">
        <v>0.2830754247594745</v>
      </c>
      <c r="E1928" s="732">
        <v>0.20935629860387683</v>
      </c>
      <c r="F1928" s="108">
        <v>1.1811347234722828E-2</v>
      </c>
      <c r="G1928" s="109">
        <v>1.1481910859027746E-2</v>
      </c>
      <c r="H1928" s="732">
        <v>9.6953507790686188E-3</v>
      </c>
      <c r="I1928" s="108">
        <v>5.981043683728933E-3</v>
      </c>
      <c r="J1928" s="109">
        <v>5.5788483756759946E-3</v>
      </c>
      <c r="K1928" s="732">
        <v>9.8794669615506855E-2</v>
      </c>
      <c r="L1928" s="108">
        <v>4.8056394552482867E-4</v>
      </c>
      <c r="M1928" s="109">
        <v>4.9883843755447067E-4</v>
      </c>
      <c r="N1928" s="732">
        <v>4.835041066991126E-4</v>
      </c>
      <c r="O1928" s="108">
        <v>0</v>
      </c>
      <c r="P1928" s="109">
        <v>0</v>
      </c>
      <c r="Q1928" s="732">
        <v>8.9589310339317167E-3</v>
      </c>
      <c r="R1928" s="108">
        <v>4.4642263427872728E-4</v>
      </c>
      <c r="S1928" s="109">
        <v>6.5120068038805243E-4</v>
      </c>
      <c r="T1928" s="732">
        <v>2.6290513537789322E-3</v>
      </c>
      <c r="U1928" s="108">
        <v>8.4930757628679865E-4</v>
      </c>
      <c r="V1928" s="109">
        <v>8.0613022132897984E-4</v>
      </c>
      <c r="W1928" s="732">
        <v>6.0190903222148576E-4</v>
      </c>
      <c r="X1928" s="108">
        <v>7.3321463244726173E-5</v>
      </c>
      <c r="Y1928" s="109">
        <v>6.9593982748988032E-5</v>
      </c>
      <c r="Z1928" s="732">
        <v>5.196340403000052E-5</v>
      </c>
      <c r="AA1928" s="108">
        <v>0</v>
      </c>
      <c r="AB1928" s="109">
        <v>0</v>
      </c>
      <c r="AC1928" s="732">
        <v>0</v>
      </c>
      <c r="AD1928" s="108">
        <v>0</v>
      </c>
      <c r="AE1928" s="109">
        <v>0</v>
      </c>
      <c r="AF1928" s="732">
        <v>0</v>
      </c>
      <c r="AG1928" s="108">
        <v>5.4176402298965415E-4</v>
      </c>
      <c r="AH1928" s="109">
        <v>5.1422226929313613E-4</v>
      </c>
      <c r="AI1928" s="732">
        <v>3.8395170320033769E-4</v>
      </c>
      <c r="AJ1928" s="108">
        <v>5.2235360626641633E-4</v>
      </c>
      <c r="AK1928" s="109">
        <v>5.4221729695851464E-4</v>
      </c>
      <c r="AL1928" s="736">
        <v>5.2554951059855654E-4</v>
      </c>
    </row>
    <row r="1929" spans="1:38" ht="13" x14ac:dyDescent="0.3">
      <c r="A1929" s="71">
        <v>2023</v>
      </c>
      <c r="B1929" s="72">
        <v>4</v>
      </c>
      <c r="C1929" s="108">
        <v>0.34615198906694189</v>
      </c>
      <c r="D1929" s="109">
        <v>0.36456162034257816</v>
      </c>
      <c r="E1929" s="732">
        <v>0.25096824874314572</v>
      </c>
      <c r="F1929" s="108">
        <v>1.2537929068700554E-2</v>
      </c>
      <c r="G1929" s="109">
        <v>1.2734350232956923E-2</v>
      </c>
      <c r="H1929" s="732">
        <v>1.0039391619294126E-2</v>
      </c>
      <c r="I1929" s="108">
        <v>6.954986480486266E-3</v>
      </c>
      <c r="J1929" s="109">
        <v>7.7897466765165348E-3</v>
      </c>
      <c r="K1929" s="732">
        <v>9.885599172272462E-2</v>
      </c>
      <c r="L1929" s="108">
        <v>5.8100301223659528E-4</v>
      </c>
      <c r="M1929" s="109">
        <v>7.4574132703278981E-4</v>
      </c>
      <c r="N1929" s="732">
        <v>7.5149777677519371E-4</v>
      </c>
      <c r="O1929" s="108">
        <v>0</v>
      </c>
      <c r="P1929" s="109">
        <v>0</v>
      </c>
      <c r="Q1929" s="732">
        <v>9.3256758123041877E-3</v>
      </c>
      <c r="R1929" s="108">
        <v>4.4618777766023543E-4</v>
      </c>
      <c r="S1929" s="109">
        <v>6.510226208329042E-4</v>
      </c>
      <c r="T1929" s="732">
        <v>2.6212479527527878E-3</v>
      </c>
      <c r="U1929" s="108">
        <v>9.0487167011164523E-4</v>
      </c>
      <c r="V1929" s="109">
        <v>9.0189791577834696E-4</v>
      </c>
      <c r="W1929" s="732">
        <v>6.2876835480969479E-4</v>
      </c>
      <c r="X1929" s="108">
        <v>7.8118472469597151E-5</v>
      </c>
      <c r="Y1929" s="109">
        <v>7.7861673767638706E-5</v>
      </c>
      <c r="Z1929" s="732">
        <v>5.428214306124134E-5</v>
      </c>
      <c r="AA1929" s="108">
        <v>0</v>
      </c>
      <c r="AB1929" s="109">
        <v>0</v>
      </c>
      <c r="AC1929" s="732">
        <v>0</v>
      </c>
      <c r="AD1929" s="108">
        <v>0</v>
      </c>
      <c r="AE1929" s="109">
        <v>0</v>
      </c>
      <c r="AF1929" s="732">
        <v>0</v>
      </c>
      <c r="AG1929" s="108">
        <v>5.7720861020948738E-4</v>
      </c>
      <c r="AH1929" s="109">
        <v>5.7531108678593402E-4</v>
      </c>
      <c r="AI1929" s="732">
        <v>4.0108475119976175E-4</v>
      </c>
      <c r="AJ1929" s="108">
        <v>6.3152691140168859E-4</v>
      </c>
      <c r="AK1929" s="109">
        <v>8.1059108443439301E-4</v>
      </c>
      <c r="AL1929" s="736">
        <v>8.1684789968433625E-4</v>
      </c>
    </row>
    <row r="1930" spans="1:38" ht="13" x14ac:dyDescent="0.3">
      <c r="A1930" s="71">
        <v>2023</v>
      </c>
      <c r="B1930" s="72">
        <v>5</v>
      </c>
      <c r="C1930" s="108">
        <v>0.34592354253569363</v>
      </c>
      <c r="D1930" s="109">
        <v>0.36445968473824492</v>
      </c>
      <c r="E1930" s="732">
        <v>0.25073188970059124</v>
      </c>
      <c r="F1930" s="108">
        <v>1.249660065871867E-2</v>
      </c>
      <c r="G1930" s="109">
        <v>1.2714332763770949E-2</v>
      </c>
      <c r="H1930" s="732">
        <v>9.9663796325199453E-3</v>
      </c>
      <c r="I1930" s="108">
        <v>6.9385901483564423E-3</v>
      </c>
      <c r="J1930" s="109">
        <v>7.7804383266202991E-3</v>
      </c>
      <c r="K1930" s="732">
        <v>9.885071278568841E-2</v>
      </c>
      <c r="L1930" s="108">
        <v>5.7970401310039014E-4</v>
      </c>
      <c r="M1930" s="109">
        <v>7.4479325061658412E-4</v>
      </c>
      <c r="N1930" s="732">
        <v>7.4981743184338696E-4</v>
      </c>
      <c r="O1930" s="108">
        <v>0</v>
      </c>
      <c r="P1930" s="109">
        <v>0</v>
      </c>
      <c r="Q1930" s="732">
        <v>9.2532279955252848E-3</v>
      </c>
      <c r="R1930" s="108">
        <v>4.4585993045684623E-4</v>
      </c>
      <c r="S1930" s="109">
        <v>6.5078345061473188E-4</v>
      </c>
      <c r="T1930" s="732">
        <v>2.6094295276104912E-3</v>
      </c>
      <c r="U1930" s="108">
        <v>9.0172054586230269E-4</v>
      </c>
      <c r="V1930" s="109">
        <v>9.0037205823790308E-4</v>
      </c>
      <c r="W1930" s="732">
        <v>6.2376323865585034E-4</v>
      </c>
      <c r="X1930" s="108">
        <v>7.7846430458036715E-5</v>
      </c>
      <c r="Y1930" s="109">
        <v>7.7729955305851434E-5</v>
      </c>
      <c r="Z1930" s="732">
        <v>5.38500707199427E-5</v>
      </c>
      <c r="AA1930" s="108">
        <v>0</v>
      </c>
      <c r="AB1930" s="109">
        <v>0</v>
      </c>
      <c r="AC1930" s="732">
        <v>0</v>
      </c>
      <c r="AD1930" s="108">
        <v>0</v>
      </c>
      <c r="AE1930" s="109">
        <v>0</v>
      </c>
      <c r="AF1930" s="732">
        <v>0</v>
      </c>
      <c r="AG1930" s="108">
        <v>5.751983998997282E-4</v>
      </c>
      <c r="AH1930" s="109">
        <v>5.7433817772937384E-4</v>
      </c>
      <c r="AI1930" s="732">
        <v>3.9789225659590225E-4</v>
      </c>
      <c r="AJ1930" s="108">
        <v>6.301151597063742E-4</v>
      </c>
      <c r="AK1930" s="109">
        <v>8.0956035135392682E-4</v>
      </c>
      <c r="AL1930" s="736">
        <v>8.1502140372292572E-4</v>
      </c>
    </row>
    <row r="1931" spans="1:38" ht="13" x14ac:dyDescent="0.3">
      <c r="A1931" s="71">
        <v>2023</v>
      </c>
      <c r="B1931" s="72">
        <v>6</v>
      </c>
      <c r="C1931" s="108">
        <v>0.41756865632037593</v>
      </c>
      <c r="D1931" s="109">
        <v>0.43298694159538015</v>
      </c>
      <c r="E1931" s="732">
        <v>0.25049763311280432</v>
      </c>
      <c r="F1931" s="108">
        <v>1.3024426535540281E-2</v>
      </c>
      <c r="G1931" s="109">
        <v>1.3767281816324776E-2</v>
      </c>
      <c r="H1931" s="732">
        <v>9.9057094532062021E-3</v>
      </c>
      <c r="I1931" s="108">
        <v>7.4751874055713329E-3</v>
      </c>
      <c r="J1931" s="109">
        <v>9.4722040534942417E-3</v>
      </c>
      <c r="K1931" s="732">
        <v>0.12696866400748222</v>
      </c>
      <c r="L1931" s="108">
        <v>6.5734456956085315E-4</v>
      </c>
      <c r="M1931" s="109">
        <v>8.0675817892371621E-4</v>
      </c>
      <c r="N1931" s="732">
        <v>7.4797530731502229E-4</v>
      </c>
      <c r="O1931" s="108">
        <v>0</v>
      </c>
      <c r="P1931" s="109">
        <v>0</v>
      </c>
      <c r="Q1931" s="732">
        <v>9.1979679485656891E-3</v>
      </c>
      <c r="R1931" s="108">
        <v>4.4560131191042788E-4</v>
      </c>
      <c r="S1931" s="109">
        <v>6.5070122344536578E-4</v>
      </c>
      <c r="T1931" s="732">
        <v>2.5988563744332839E-3</v>
      </c>
      <c r="U1931" s="108">
        <v>9.4208052399155585E-4</v>
      </c>
      <c r="V1931" s="109">
        <v>9.8087111282050719E-4</v>
      </c>
      <c r="W1931" s="732">
        <v>6.1982910797930759E-4</v>
      </c>
      <c r="X1931" s="108">
        <v>8.1330715618278931E-5</v>
      </c>
      <c r="Y1931" s="109">
        <v>8.4679518113059163E-5</v>
      </c>
      <c r="Z1931" s="732">
        <v>5.3510437176151218E-5</v>
      </c>
      <c r="AA1931" s="108">
        <v>0</v>
      </c>
      <c r="AB1931" s="109">
        <v>0</v>
      </c>
      <c r="AC1931" s="732">
        <v>0</v>
      </c>
      <c r="AD1931" s="108">
        <v>0</v>
      </c>
      <c r="AE1931" s="109">
        <v>0</v>
      </c>
      <c r="AF1931" s="732">
        <v>0</v>
      </c>
      <c r="AG1931" s="108">
        <v>6.0094305989138108E-4</v>
      </c>
      <c r="AH1931" s="109">
        <v>6.2568758662376171E-4</v>
      </c>
      <c r="AI1931" s="732">
        <v>3.9538259589141656E-4</v>
      </c>
      <c r="AJ1931" s="108">
        <v>7.1450718183928427E-4</v>
      </c>
      <c r="AK1931" s="109">
        <v>8.7691399647188753E-4</v>
      </c>
      <c r="AL1931" s="736">
        <v>8.1301912929716792E-4</v>
      </c>
    </row>
    <row r="1932" spans="1:38" ht="13" x14ac:dyDescent="0.3">
      <c r="A1932" s="71">
        <v>2023</v>
      </c>
      <c r="B1932" s="72">
        <v>7</v>
      </c>
      <c r="C1932" s="108">
        <v>0.4173057600018456</v>
      </c>
      <c r="D1932" s="109">
        <v>0.4329181475680855</v>
      </c>
      <c r="E1932" s="732">
        <v>0.25024905036867928</v>
      </c>
      <c r="F1932" s="108">
        <v>1.2981190093274475E-2</v>
      </c>
      <c r="G1932" s="109">
        <v>1.3754178794474653E-2</v>
      </c>
      <c r="H1932" s="732">
        <v>9.8315594191354088E-3</v>
      </c>
      <c r="I1932" s="108">
        <v>7.4573307411236554E-3</v>
      </c>
      <c r="J1932" s="109">
        <v>9.4653166481012477E-3</v>
      </c>
      <c r="K1932" s="732">
        <v>0.1269974109734946</v>
      </c>
      <c r="L1932" s="108">
        <v>6.5584806177110787E-4</v>
      </c>
      <c r="M1932" s="109">
        <v>8.0612251524742301E-4</v>
      </c>
      <c r="N1932" s="732">
        <v>7.4613564658255549E-4</v>
      </c>
      <c r="O1932" s="108">
        <v>0</v>
      </c>
      <c r="P1932" s="109">
        <v>0</v>
      </c>
      <c r="Q1932" s="732">
        <v>9.1260622018469462E-3</v>
      </c>
      <c r="R1932" s="108">
        <v>4.4526946968434646E-4</v>
      </c>
      <c r="S1932" s="109">
        <v>6.5055197100281719E-4</v>
      </c>
      <c r="T1932" s="732">
        <v>2.5865569495412627E-3</v>
      </c>
      <c r="U1932" s="108">
        <v>9.3878320751724731E-4</v>
      </c>
      <c r="V1932" s="109">
        <v>9.7987382066796287E-4</v>
      </c>
      <c r="W1932" s="732">
        <v>6.1482228354753387E-4</v>
      </c>
      <c r="X1932" s="108">
        <v>8.1046015740942698E-5</v>
      </c>
      <c r="Y1932" s="109">
        <v>8.4593434491894891E-5</v>
      </c>
      <c r="Z1932" s="732">
        <v>5.3078189523582533E-5</v>
      </c>
      <c r="AA1932" s="108">
        <v>0</v>
      </c>
      <c r="AB1932" s="109">
        <v>0</v>
      </c>
      <c r="AC1932" s="732">
        <v>0</v>
      </c>
      <c r="AD1932" s="108">
        <v>0</v>
      </c>
      <c r="AE1932" s="109">
        <v>0</v>
      </c>
      <c r="AF1932" s="732">
        <v>0</v>
      </c>
      <c r="AG1932" s="108">
        <v>5.9884029087090712E-4</v>
      </c>
      <c r="AH1932" s="109">
        <v>6.2505151049638546E-4</v>
      </c>
      <c r="AI1932" s="732">
        <v>3.921888269580414E-4</v>
      </c>
      <c r="AJ1932" s="108">
        <v>7.1288088727454793E-4</v>
      </c>
      <c r="AK1932" s="109">
        <v>8.76222848862339E-4</v>
      </c>
      <c r="AL1932" s="736">
        <v>8.1101945448976923E-4</v>
      </c>
    </row>
    <row r="1933" spans="1:38" ht="13" x14ac:dyDescent="0.3">
      <c r="A1933" s="71">
        <v>2023</v>
      </c>
      <c r="B1933" s="72">
        <v>8</v>
      </c>
      <c r="C1933" s="108">
        <v>0.48185042365447295</v>
      </c>
      <c r="D1933" s="109">
        <v>0.49012378130898321</v>
      </c>
      <c r="E1933" s="732">
        <v>0.24989265018497175</v>
      </c>
      <c r="F1933" s="108">
        <v>1.3259355199878978E-2</v>
      </c>
      <c r="G1933" s="109">
        <v>1.4089522489385687E-2</v>
      </c>
      <c r="H1933" s="732">
        <v>9.7836158284429278E-3</v>
      </c>
      <c r="I1933" s="108">
        <v>7.9177293169962869E-3</v>
      </c>
      <c r="J1933" s="109">
        <v>1.0385051797957442E-2</v>
      </c>
      <c r="K1933" s="732">
        <v>0.12713760231935256</v>
      </c>
      <c r="L1933" s="108">
        <v>7.454836710620999E-4</v>
      </c>
      <c r="M1933" s="109">
        <v>8.758466055671792E-4</v>
      </c>
      <c r="N1933" s="732">
        <v>7.4440238628970738E-4</v>
      </c>
      <c r="O1933" s="108">
        <v>0</v>
      </c>
      <c r="P1933" s="109">
        <v>0</v>
      </c>
      <c r="Q1933" s="732">
        <v>9.0858915278785087E-3</v>
      </c>
      <c r="R1933" s="108">
        <v>4.4502015842921822E-4</v>
      </c>
      <c r="S1933" s="109">
        <v>6.5059650939140951E-4</v>
      </c>
      <c r="T1933" s="732">
        <v>2.5777438382729727E-3</v>
      </c>
      <c r="U1933" s="108">
        <v>9.6006686038576847E-4</v>
      </c>
      <c r="V1933" s="109">
        <v>1.0055236337662701E-3</v>
      </c>
      <c r="W1933" s="732">
        <v>6.1187729456064544E-4</v>
      </c>
      <c r="X1933" s="108">
        <v>8.2883540315157632E-5</v>
      </c>
      <c r="Y1933" s="109">
        <v>8.6807810222027298E-5</v>
      </c>
      <c r="Z1933" s="732">
        <v>5.2823931425978174E-5</v>
      </c>
      <c r="AA1933" s="108">
        <v>0</v>
      </c>
      <c r="AB1933" s="109">
        <v>0</v>
      </c>
      <c r="AC1933" s="732">
        <v>0</v>
      </c>
      <c r="AD1933" s="108">
        <v>0</v>
      </c>
      <c r="AE1933" s="109">
        <v>0</v>
      </c>
      <c r="AF1933" s="732">
        <v>0</v>
      </c>
      <c r="AG1933" s="108">
        <v>6.1241751075777969E-4</v>
      </c>
      <c r="AH1933" s="109">
        <v>6.4141292439913813E-4</v>
      </c>
      <c r="AI1933" s="732">
        <v>3.9031021638150293E-4</v>
      </c>
      <c r="AJ1933" s="108">
        <v>8.1031096032168801E-4</v>
      </c>
      <c r="AK1933" s="109">
        <v>9.5201013287856979E-4</v>
      </c>
      <c r="AL1933" s="736">
        <v>8.0913561788405316E-4</v>
      </c>
    </row>
    <row r="1934" spans="1:38" ht="13" x14ac:dyDescent="0.3">
      <c r="A1934" s="71">
        <v>2023</v>
      </c>
      <c r="B1934" s="72">
        <v>9</v>
      </c>
      <c r="C1934" s="108">
        <v>0.4816053870093247</v>
      </c>
      <c r="D1934" s="109">
        <v>0.49011898101313056</v>
      </c>
      <c r="E1934" s="732">
        <v>0.2496100803306919</v>
      </c>
      <c r="F1934" s="108">
        <v>1.3221656120653021E-2</v>
      </c>
      <c r="G1934" s="109">
        <v>1.4087718205991947E-2</v>
      </c>
      <c r="H1934" s="732">
        <v>9.703008186183016E-3</v>
      </c>
      <c r="I1934" s="108">
        <v>7.9015433866681997E-3</v>
      </c>
      <c r="J1934" s="109">
        <v>1.0384059564290974E-2</v>
      </c>
      <c r="K1934" s="732">
        <v>0.12725280506359771</v>
      </c>
      <c r="L1934" s="108">
        <v>7.4401749100341742E-4</v>
      </c>
      <c r="M1934" s="109">
        <v>8.7575455079889528E-4</v>
      </c>
      <c r="N1934" s="732">
        <v>7.4223120479059007E-4</v>
      </c>
      <c r="O1934" s="108">
        <v>0</v>
      </c>
      <c r="P1934" s="109">
        <v>0</v>
      </c>
      <c r="Q1934" s="732">
        <v>9.0099956559403175E-3</v>
      </c>
      <c r="R1934" s="108">
        <v>4.4473397781700976E-4</v>
      </c>
      <c r="S1934" s="109">
        <v>6.505740296292034E-4</v>
      </c>
      <c r="T1934" s="732">
        <v>2.5639308675049167E-3</v>
      </c>
      <c r="U1934" s="108">
        <v>9.5719282192633075E-4</v>
      </c>
      <c r="V1934" s="109">
        <v>1.0053866612079131E-3</v>
      </c>
      <c r="W1934" s="732">
        <v>6.065376655250618E-4</v>
      </c>
      <c r="X1934" s="108">
        <v>8.2635350349655873E-5</v>
      </c>
      <c r="Y1934" s="109">
        <v>8.6795953303824225E-5</v>
      </c>
      <c r="Z1934" s="732">
        <v>5.2362957534701748E-5</v>
      </c>
      <c r="AA1934" s="108">
        <v>0</v>
      </c>
      <c r="AB1934" s="109">
        <v>0</v>
      </c>
      <c r="AC1934" s="732">
        <v>0</v>
      </c>
      <c r="AD1934" s="108">
        <v>0</v>
      </c>
      <c r="AE1934" s="109">
        <v>0</v>
      </c>
      <c r="AF1934" s="732">
        <v>0</v>
      </c>
      <c r="AG1934" s="108">
        <v>6.1058366177752584E-4</v>
      </c>
      <c r="AH1934" s="109">
        <v>6.4132574477461393E-4</v>
      </c>
      <c r="AI1934" s="732">
        <v>3.8690413397293646E-4</v>
      </c>
      <c r="AJ1934" s="108">
        <v>8.0871703917355755E-4</v>
      </c>
      <c r="AK1934" s="109">
        <v>9.5191004119585655E-4</v>
      </c>
      <c r="AL1934" s="736">
        <v>8.0677567552990071E-4</v>
      </c>
    </row>
    <row r="1935" spans="1:38" ht="13" x14ac:dyDescent="0.3">
      <c r="A1935" s="71">
        <v>2023</v>
      </c>
      <c r="B1935" s="72">
        <v>10</v>
      </c>
      <c r="C1935" s="108">
        <v>0.67774729180129112</v>
      </c>
      <c r="D1935" s="109">
        <v>0.66794082559252144</v>
      </c>
      <c r="E1935" s="732">
        <v>0.24933633461379984</v>
      </c>
      <c r="F1935" s="108">
        <v>1.4335451312420928E-2</v>
      </c>
      <c r="G1935" s="109">
        <v>1.4972940676169437E-2</v>
      </c>
      <c r="H1935" s="732">
        <v>9.6266574939911104E-3</v>
      </c>
      <c r="I1935" s="108">
        <v>9.0375311871474153E-3</v>
      </c>
      <c r="J1935" s="109">
        <v>1.2175452331125934E-2</v>
      </c>
      <c r="K1935" s="732">
        <v>0.12739900008997632</v>
      </c>
      <c r="L1935" s="108">
        <v>9.252916485312495E-4</v>
      </c>
      <c r="M1935" s="109">
        <v>1.0049101744225237E-3</v>
      </c>
      <c r="N1935" s="732">
        <v>7.4008306850805252E-4</v>
      </c>
      <c r="O1935" s="108">
        <v>0</v>
      </c>
      <c r="P1935" s="109">
        <v>0</v>
      </c>
      <c r="Q1935" s="732">
        <v>8.9392403301606135E-3</v>
      </c>
      <c r="R1935" s="108">
        <v>4.4447100208960604E-4</v>
      </c>
      <c r="S1935" s="109">
        <v>6.5060043466762718E-4</v>
      </c>
      <c r="T1935" s="732">
        <v>2.5506602077881935E-3</v>
      </c>
      <c r="U1935" s="108">
        <v>1.0423492399937266E-3</v>
      </c>
      <c r="V1935" s="109">
        <v>1.0730610970897446E-3</v>
      </c>
      <c r="W1935" s="732">
        <v>6.0153160492607677E-4</v>
      </c>
      <c r="X1935" s="108">
        <v>8.9986952771293029E-5</v>
      </c>
      <c r="Y1935" s="109">
        <v>9.2638346818778642E-5</v>
      </c>
      <c r="Z1935" s="732">
        <v>5.1930795113188126E-5</v>
      </c>
      <c r="AA1935" s="108">
        <v>0</v>
      </c>
      <c r="AB1935" s="109">
        <v>0</v>
      </c>
      <c r="AC1935" s="732">
        <v>0</v>
      </c>
      <c r="AD1935" s="108">
        <v>0</v>
      </c>
      <c r="AE1935" s="109">
        <v>0</v>
      </c>
      <c r="AF1935" s="732">
        <v>0</v>
      </c>
      <c r="AG1935" s="108">
        <v>6.6490367304192102E-4</v>
      </c>
      <c r="AH1935" s="109">
        <v>6.8449465252367616E-4</v>
      </c>
      <c r="AI1935" s="732">
        <v>3.8371069870448261E-4</v>
      </c>
      <c r="AJ1935" s="108">
        <v>1.0057547884583711E-3</v>
      </c>
      <c r="AK1935" s="109">
        <v>1.0922967152597132E-3</v>
      </c>
      <c r="AL1935" s="736">
        <v>8.0444067629093733E-4</v>
      </c>
    </row>
    <row r="1936" spans="1:38" ht="13" x14ac:dyDescent="0.3">
      <c r="A1936" s="71">
        <v>2023</v>
      </c>
      <c r="B1936" s="72">
        <v>11</v>
      </c>
      <c r="C1936" s="108">
        <v>0.67749501510857491</v>
      </c>
      <c r="D1936" s="109">
        <v>0.66795873119741589</v>
      </c>
      <c r="E1936" s="732">
        <v>0.24896927826883417</v>
      </c>
      <c r="F1936" s="108">
        <v>1.430210865643995E-2</v>
      </c>
      <c r="G1936" s="109">
        <v>1.4974716843672072E-2</v>
      </c>
      <c r="H1936" s="732">
        <v>9.5289147623469645E-3</v>
      </c>
      <c r="I1936" s="108">
        <v>9.0222842012701032E-3</v>
      </c>
      <c r="J1936" s="109">
        <v>1.2176575384014215E-2</v>
      </c>
      <c r="K1936" s="732">
        <v>0.12761271940836652</v>
      </c>
      <c r="L1936" s="108">
        <v>9.2375061441851388E-4</v>
      </c>
      <c r="M1936" s="109">
        <v>1.0050143998592872E-3</v>
      </c>
      <c r="N1936" s="732">
        <v>7.3717766510888864E-4</v>
      </c>
      <c r="O1936" s="108">
        <v>0</v>
      </c>
      <c r="P1936" s="109">
        <v>0</v>
      </c>
      <c r="Q1936" s="732">
        <v>8.8501038390987833E-3</v>
      </c>
      <c r="R1936" s="108">
        <v>4.4423019314152821E-4</v>
      </c>
      <c r="S1936" s="109">
        <v>6.5061738456092741E-4</v>
      </c>
      <c r="T1936" s="732">
        <v>2.5335184083050796E-3</v>
      </c>
      <c r="U1936" s="108">
        <v>1.0398067296795255E-3</v>
      </c>
      <c r="V1936" s="109">
        <v>1.0731963838294385E-3</v>
      </c>
      <c r="W1936" s="732">
        <v>5.9518817735426579E-4</v>
      </c>
      <c r="X1936" s="108">
        <v>8.9767563486917293E-5</v>
      </c>
      <c r="Y1936" s="109">
        <v>9.2650068191179295E-5</v>
      </c>
      <c r="Z1936" s="732">
        <v>5.1383158594944251E-5</v>
      </c>
      <c r="AA1936" s="108">
        <v>0</v>
      </c>
      <c r="AB1936" s="109">
        <v>0</v>
      </c>
      <c r="AC1936" s="732">
        <v>0</v>
      </c>
      <c r="AD1936" s="108">
        <v>0</v>
      </c>
      <c r="AE1936" s="109">
        <v>0</v>
      </c>
      <c r="AF1936" s="732">
        <v>0</v>
      </c>
      <c r="AG1936" s="108">
        <v>6.6328180976383243E-4</v>
      </c>
      <c r="AH1936" s="109">
        <v>6.845806242093607E-4</v>
      </c>
      <c r="AI1936" s="732">
        <v>3.7966441016158963E-4</v>
      </c>
      <c r="AJ1936" s="108">
        <v>1.0040797727328646E-3</v>
      </c>
      <c r="AK1936" s="109">
        <v>1.0924104026870901E-3</v>
      </c>
      <c r="AL1936" s="736">
        <v>8.0128260641699545E-4</v>
      </c>
    </row>
    <row r="1937" spans="1:38" ht="13" x14ac:dyDescent="0.3">
      <c r="A1937" s="71">
        <v>2023</v>
      </c>
      <c r="B1937" s="72">
        <v>12</v>
      </c>
      <c r="C1937" s="108">
        <v>0.70172776391962222</v>
      </c>
      <c r="D1937" s="109">
        <v>0.69054088087344656</v>
      </c>
      <c r="E1937" s="732">
        <v>0.12672109638975332</v>
      </c>
      <c r="F1937" s="108">
        <v>2.3566119154789403E-2</v>
      </c>
      <c r="G1937" s="109">
        <v>2.6363632831571938E-2</v>
      </c>
      <c r="H1937" s="732">
        <v>1.1637263386251926E-2</v>
      </c>
      <c r="I1937" s="108">
        <v>1.0484964116220012E-2</v>
      </c>
      <c r="J1937" s="109">
        <v>1.421291066870526E-2</v>
      </c>
      <c r="K1937" s="732">
        <v>8.6770529604318344E-2</v>
      </c>
      <c r="L1937" s="108">
        <v>1.0715663509306152E-3</v>
      </c>
      <c r="M1937" s="109">
        <v>1.1952680113228881E-3</v>
      </c>
      <c r="N1937" s="732">
        <v>3.5792414769027562E-4</v>
      </c>
      <c r="O1937" s="108">
        <v>0</v>
      </c>
      <c r="P1937" s="109">
        <v>0</v>
      </c>
      <c r="Q1937" s="732">
        <v>7.3911827886626131E-3</v>
      </c>
      <c r="R1937" s="108">
        <v>4.4423019314152821E-4</v>
      </c>
      <c r="S1937" s="109">
        <v>6.5061738456092741E-4</v>
      </c>
      <c r="T1937" s="732">
        <v>2.5335184083050796E-3</v>
      </c>
      <c r="U1937" s="108">
        <v>1.2836924486128165E-3</v>
      </c>
      <c r="V1937" s="109">
        <v>1.3237676671305093E-3</v>
      </c>
      <c r="W1937" s="732">
        <v>4.8527376070613658E-4</v>
      </c>
      <c r="X1937" s="108">
        <v>1.1082241194937956E-4</v>
      </c>
      <c r="Y1937" s="109">
        <v>1.1428212879514873E-4</v>
      </c>
      <c r="Z1937" s="732">
        <v>4.1894139671213108E-5</v>
      </c>
      <c r="AA1937" s="108">
        <v>0</v>
      </c>
      <c r="AB1937" s="109">
        <v>0</v>
      </c>
      <c r="AC1937" s="732">
        <v>0</v>
      </c>
      <c r="AD1937" s="108">
        <v>0</v>
      </c>
      <c r="AE1937" s="109">
        <v>0</v>
      </c>
      <c r="AF1937" s="732">
        <v>0</v>
      </c>
      <c r="AG1937" s="108">
        <v>8.1885380216828647E-4</v>
      </c>
      <c r="AH1937" s="109">
        <v>8.4441768871658114E-4</v>
      </c>
      <c r="AI1937" s="732">
        <v>3.09551086000652E-4</v>
      </c>
      <c r="AJ1937" s="108">
        <v>1.1647496319888634E-3</v>
      </c>
      <c r="AK1937" s="109">
        <v>1.2992081741542787E-3</v>
      </c>
      <c r="AL1937" s="736">
        <v>3.8904931017378681E-4</v>
      </c>
    </row>
    <row r="1938" spans="1:38" ht="13" x14ac:dyDescent="0.3">
      <c r="A1938" s="71">
        <v>2023</v>
      </c>
      <c r="B1938" s="72">
        <v>13</v>
      </c>
      <c r="C1938" s="108">
        <v>0.69971995953748622</v>
      </c>
      <c r="D1938" s="109">
        <v>0.6889214457006233</v>
      </c>
      <c r="E1938" s="732">
        <v>0.12618057985420839</v>
      </c>
      <c r="F1938" s="108">
        <v>2.3498893641845819E-2</v>
      </c>
      <c r="G1938" s="109">
        <v>2.6339733090175094E-2</v>
      </c>
      <c r="H1938" s="732">
        <v>1.1253467562133246E-2</v>
      </c>
      <c r="I1938" s="108">
        <v>1.0452858727000401E-2</v>
      </c>
      <c r="J1938" s="109">
        <v>1.4196687437570745E-2</v>
      </c>
      <c r="K1938" s="732">
        <v>8.5915075123988494E-2</v>
      </c>
      <c r="L1938" s="108">
        <v>1.0687332240998991E-3</v>
      </c>
      <c r="M1938" s="109">
        <v>1.1942362574988237E-3</v>
      </c>
      <c r="N1938" s="732">
        <v>3.5680325364557302E-4</v>
      </c>
      <c r="O1938" s="108">
        <v>0</v>
      </c>
      <c r="P1938" s="109">
        <v>0</v>
      </c>
      <c r="Q1938" s="732">
        <v>7.1474196448743799E-3</v>
      </c>
      <c r="R1938" s="108">
        <v>4.4423019314152821E-4</v>
      </c>
      <c r="S1938" s="109">
        <v>6.5061738456092741E-4</v>
      </c>
      <c r="T1938" s="732">
        <v>2.5335184083050796E-3</v>
      </c>
      <c r="U1938" s="108">
        <v>1.2788951357241576E-3</v>
      </c>
      <c r="V1938" s="109">
        <v>1.3222787642614843E-3</v>
      </c>
      <c r="W1938" s="732">
        <v>4.6926924415808955E-4</v>
      </c>
      <c r="X1938" s="108">
        <v>1.1040809321420551E-4</v>
      </c>
      <c r="Y1938" s="109">
        <v>1.1415354898819669E-4</v>
      </c>
      <c r="Z1938" s="732">
        <v>4.0512452010682852E-5</v>
      </c>
      <c r="AA1938" s="108">
        <v>0</v>
      </c>
      <c r="AB1938" s="109">
        <v>0</v>
      </c>
      <c r="AC1938" s="732">
        <v>0</v>
      </c>
      <c r="AD1938" s="108">
        <v>0</v>
      </c>
      <c r="AE1938" s="109">
        <v>0</v>
      </c>
      <c r="AF1938" s="732">
        <v>0</v>
      </c>
      <c r="AG1938" s="108">
        <v>8.1579372382598915E-4</v>
      </c>
      <c r="AH1938" s="109">
        <v>8.4346795545032691E-4</v>
      </c>
      <c r="AI1938" s="732">
        <v>2.9934208966084003E-4</v>
      </c>
      <c r="AJ1938" s="108">
        <v>1.1616701472436214E-3</v>
      </c>
      <c r="AK1938" s="109">
        <v>1.2980871018798482E-3</v>
      </c>
      <c r="AL1938" s="736">
        <v>3.8783064856434343E-4</v>
      </c>
    </row>
    <row r="1939" spans="1:38" ht="13" x14ac:dyDescent="0.3">
      <c r="A1939" s="71">
        <v>2023</v>
      </c>
      <c r="B1939" s="72">
        <v>14</v>
      </c>
      <c r="C1939" s="108">
        <v>0.6992230208935768</v>
      </c>
      <c r="D1939" s="109">
        <v>0.68872686956235052</v>
      </c>
      <c r="E1939" s="732">
        <v>0.12585298975098744</v>
      </c>
      <c r="F1939" s="108">
        <v>2.3432205682270002E-2</v>
      </c>
      <c r="G1939" s="109">
        <v>2.6310835911580777E-2</v>
      </c>
      <c r="H1939" s="732">
        <v>1.084503865805727E-2</v>
      </c>
      <c r="I1939" s="108">
        <v>1.0422975210476026E-2</v>
      </c>
      <c r="J1939" s="109">
        <v>1.4179224735471207E-2</v>
      </c>
      <c r="K1939" s="732">
        <v>8.5074826740026074E-2</v>
      </c>
      <c r="L1939" s="108">
        <v>1.0657131354231109E-3</v>
      </c>
      <c r="M1939" s="109">
        <v>1.192605845456212E-3</v>
      </c>
      <c r="N1939" s="732">
        <v>3.5557254221557644E-4</v>
      </c>
      <c r="O1939" s="108">
        <v>0</v>
      </c>
      <c r="P1939" s="109">
        <v>0</v>
      </c>
      <c r="Q1939" s="732">
        <v>6.888011957633818E-3</v>
      </c>
      <c r="R1939" s="108">
        <v>4.4423019314152821E-4</v>
      </c>
      <c r="S1939" s="109">
        <v>6.5061738456092741E-4</v>
      </c>
      <c r="T1939" s="732">
        <v>2.5335184083050796E-3</v>
      </c>
      <c r="U1939" s="108">
        <v>1.2739120415723661E-3</v>
      </c>
      <c r="V1939" s="109">
        <v>1.3201304946146724E-3</v>
      </c>
      <c r="W1939" s="732">
        <v>4.5223822071264991E-4</v>
      </c>
      <c r="X1939" s="108">
        <v>1.0997813215451113E-4</v>
      </c>
      <c r="Y1939" s="109">
        <v>1.1396813651414891E-4</v>
      </c>
      <c r="Z1939" s="732">
        <v>3.9042134181439028E-5</v>
      </c>
      <c r="AA1939" s="108">
        <v>0</v>
      </c>
      <c r="AB1939" s="109">
        <v>0</v>
      </c>
      <c r="AC1939" s="732">
        <v>0</v>
      </c>
      <c r="AD1939" s="108">
        <v>0</v>
      </c>
      <c r="AE1939" s="109">
        <v>0</v>
      </c>
      <c r="AF1939" s="732">
        <v>0</v>
      </c>
      <c r="AG1939" s="108">
        <v>8.1261642393939851E-4</v>
      </c>
      <c r="AH1939" s="109">
        <v>8.4209762459489716E-4</v>
      </c>
      <c r="AI1939" s="732">
        <v>2.8847796222330135E-4</v>
      </c>
      <c r="AJ1939" s="108">
        <v>1.1583876872213108E-3</v>
      </c>
      <c r="AK1939" s="109">
        <v>1.2963139416162202E-3</v>
      </c>
      <c r="AL1939" s="736">
        <v>3.8649312969078466E-4</v>
      </c>
    </row>
    <row r="1940" spans="1:38" ht="13" x14ac:dyDescent="0.3">
      <c r="A1940" s="71">
        <v>2023</v>
      </c>
      <c r="B1940" s="72">
        <v>15</v>
      </c>
      <c r="C1940" s="108">
        <v>0.88216440226739912</v>
      </c>
      <c r="D1940" s="109">
        <v>0.84261694611335225</v>
      </c>
      <c r="E1940" s="732">
        <v>0.1255171653127892</v>
      </c>
      <c r="F1940" s="108">
        <v>2.3500962756190954E-2</v>
      </c>
      <c r="G1940" s="109">
        <v>2.6266620155231391E-2</v>
      </c>
      <c r="H1940" s="732">
        <v>1.0424897585542407E-2</v>
      </c>
      <c r="I1940" s="108">
        <v>1.0451828348327041E-2</v>
      </c>
      <c r="J1940" s="109">
        <v>1.4191567736666582E-2</v>
      </c>
      <c r="K1940" s="732">
        <v>8.4211563688283572E-2</v>
      </c>
      <c r="L1940" s="108">
        <v>1.4675545905868024E-3</v>
      </c>
      <c r="M1940" s="109">
        <v>1.461598584428146E-3</v>
      </c>
      <c r="N1940" s="732">
        <v>3.5431074558764142E-4</v>
      </c>
      <c r="O1940" s="108">
        <v>0</v>
      </c>
      <c r="P1940" s="109">
        <v>0</v>
      </c>
      <c r="Q1940" s="732">
        <v>6.621162730346089E-3</v>
      </c>
      <c r="R1940" s="108">
        <v>4.4423019314152821E-4</v>
      </c>
      <c r="S1940" s="109">
        <v>6.5061738456092741E-4</v>
      </c>
      <c r="T1940" s="732">
        <v>2.5335184083050796E-3</v>
      </c>
      <c r="U1940" s="108">
        <v>1.2792745398962772E-3</v>
      </c>
      <c r="V1940" s="109">
        <v>1.3168114358742384E-3</v>
      </c>
      <c r="W1940" s="732">
        <v>4.3471841132386972E-4</v>
      </c>
      <c r="X1940" s="108">
        <v>1.1044097839176505E-4</v>
      </c>
      <c r="Y1940" s="109">
        <v>1.1368158162733164E-4</v>
      </c>
      <c r="Z1940" s="732">
        <v>3.7529631795930337E-5</v>
      </c>
      <c r="AA1940" s="108">
        <v>0</v>
      </c>
      <c r="AB1940" s="109">
        <v>0</v>
      </c>
      <c r="AC1940" s="732">
        <v>0</v>
      </c>
      <c r="AD1940" s="108">
        <v>0</v>
      </c>
      <c r="AE1940" s="109">
        <v>0</v>
      </c>
      <c r="AF1940" s="732">
        <v>0</v>
      </c>
      <c r="AG1940" s="108">
        <v>8.1603609868960837E-4</v>
      </c>
      <c r="AH1940" s="109">
        <v>8.3998082002487411E-4</v>
      </c>
      <c r="AI1940" s="732">
        <v>2.7730237684437574E-4</v>
      </c>
      <c r="AJ1940" s="108">
        <v>1.5951727546554564E-3</v>
      </c>
      <c r="AK1940" s="109">
        <v>1.5886991333278427E-3</v>
      </c>
      <c r="AL1940" s="736">
        <v>3.8512156841022914E-4</v>
      </c>
    </row>
    <row r="1941" spans="1:38" ht="13" x14ac:dyDescent="0.3">
      <c r="A1941" s="71">
        <v>2023</v>
      </c>
      <c r="B1941" s="72">
        <v>16</v>
      </c>
      <c r="C1941" s="108">
        <v>0.88162736860977808</v>
      </c>
      <c r="D1941" s="109">
        <v>0.84237325725239443</v>
      </c>
      <c r="E1941" s="732">
        <v>0.12507032747233768</v>
      </c>
      <c r="F1941" s="108">
        <v>2.3435037771082537E-2</v>
      </c>
      <c r="G1941" s="109">
        <v>2.6233363287465072E-2</v>
      </c>
      <c r="H1941" s="732">
        <v>9.8607354716059095E-3</v>
      </c>
      <c r="I1941" s="108">
        <v>1.0422484621584141E-2</v>
      </c>
      <c r="J1941" s="109">
        <v>1.4171726420674392E-2</v>
      </c>
      <c r="K1941" s="732">
        <v>8.3065521821450453E-2</v>
      </c>
      <c r="L1941" s="108">
        <v>1.4634303688726212E-3</v>
      </c>
      <c r="M1941" s="109">
        <v>1.4592772736382981E-3</v>
      </c>
      <c r="N1941" s="732">
        <v>3.5263772153831731E-4</v>
      </c>
      <c r="O1941" s="108">
        <v>0</v>
      </c>
      <c r="P1941" s="109">
        <v>0</v>
      </c>
      <c r="Q1941" s="732">
        <v>6.2628394914733022E-3</v>
      </c>
      <c r="R1941" s="108">
        <v>4.4423019314152821E-4</v>
      </c>
      <c r="S1941" s="109">
        <v>6.5061738456092741E-4</v>
      </c>
      <c r="T1941" s="732">
        <v>2.5335184083050796E-3</v>
      </c>
      <c r="U1941" s="108">
        <v>1.2743496573179407E-3</v>
      </c>
      <c r="V1941" s="109">
        <v>1.3143403894650518E-3</v>
      </c>
      <c r="W1941" s="732">
        <v>4.1119251414772369E-4</v>
      </c>
      <c r="X1941" s="108">
        <v>1.1001579988375524E-4</v>
      </c>
      <c r="Y1941" s="109">
        <v>1.1346808956241439E-4</v>
      </c>
      <c r="Z1941" s="732">
        <v>3.5498631836805652E-5</v>
      </c>
      <c r="AA1941" s="108">
        <v>0</v>
      </c>
      <c r="AB1941" s="109">
        <v>0</v>
      </c>
      <c r="AC1941" s="732">
        <v>0</v>
      </c>
      <c r="AD1941" s="108">
        <v>0</v>
      </c>
      <c r="AE1941" s="109">
        <v>0</v>
      </c>
      <c r="AF1941" s="732">
        <v>0</v>
      </c>
      <c r="AG1941" s="108">
        <v>8.128945331546902E-4</v>
      </c>
      <c r="AH1941" s="109">
        <v>8.3840357086864146E-4</v>
      </c>
      <c r="AI1941" s="732">
        <v>2.6229554404892262E-4</v>
      </c>
      <c r="AJ1941" s="108">
        <v>1.5906899661897952E-3</v>
      </c>
      <c r="AK1941" s="109">
        <v>1.5861764076318958E-3</v>
      </c>
      <c r="AL1941" s="736">
        <v>3.8330313159757435E-4</v>
      </c>
    </row>
    <row r="1942" spans="1:38" ht="13" x14ac:dyDescent="0.3">
      <c r="A1942" s="71">
        <v>2023</v>
      </c>
      <c r="B1942" s="72">
        <v>17</v>
      </c>
      <c r="C1942" s="108">
        <v>0.88120362564457166</v>
      </c>
      <c r="D1942" s="109">
        <v>0.84214634779593656</v>
      </c>
      <c r="E1942" s="732">
        <v>0.12506272589006526</v>
      </c>
      <c r="F1942" s="108">
        <v>2.3382631759648932E-2</v>
      </c>
      <c r="G1942" s="109">
        <v>2.6202302174536098E-2</v>
      </c>
      <c r="H1942" s="732">
        <v>9.8791491344410228E-3</v>
      </c>
      <c r="I1942" s="108">
        <v>1.0399155375876509E-2</v>
      </c>
      <c r="J1942" s="109">
        <v>1.415318763588441E-2</v>
      </c>
      <c r="K1942" s="732">
        <v>8.3031016765337765E-2</v>
      </c>
      <c r="L1942" s="108">
        <v>1.4601508816172646E-3</v>
      </c>
      <c r="M1942" s="109">
        <v>1.4571088150140586E-3</v>
      </c>
      <c r="N1942" s="732">
        <v>3.5257946146370042E-4</v>
      </c>
      <c r="O1942" s="108">
        <v>0</v>
      </c>
      <c r="P1942" s="109">
        <v>0</v>
      </c>
      <c r="Q1942" s="732">
        <v>6.2745300762644405E-3</v>
      </c>
      <c r="R1942" s="108">
        <v>4.4423019314152821E-4</v>
      </c>
      <c r="S1942" s="109">
        <v>6.5061738456092741E-4</v>
      </c>
      <c r="T1942" s="732">
        <v>2.5335184083050796E-3</v>
      </c>
      <c r="U1942" s="108">
        <v>1.2704318817021347E-3</v>
      </c>
      <c r="V1942" s="109">
        <v>1.3120308598145692E-3</v>
      </c>
      <c r="W1942" s="732">
        <v>4.1196094874739039E-4</v>
      </c>
      <c r="X1942" s="108">
        <v>1.0967764587095626E-4</v>
      </c>
      <c r="Y1942" s="109">
        <v>1.132687295909623E-4</v>
      </c>
      <c r="Z1942" s="732">
        <v>3.5564947356117517E-5</v>
      </c>
      <c r="AA1942" s="108">
        <v>0</v>
      </c>
      <c r="AB1942" s="109">
        <v>0</v>
      </c>
      <c r="AC1942" s="732">
        <v>0</v>
      </c>
      <c r="AD1942" s="108">
        <v>0</v>
      </c>
      <c r="AE1942" s="109">
        <v>0</v>
      </c>
      <c r="AF1942" s="732">
        <v>0</v>
      </c>
      <c r="AG1942" s="108">
        <v>8.1039542285551221E-4</v>
      </c>
      <c r="AH1942" s="109">
        <v>8.3693079464249097E-4</v>
      </c>
      <c r="AI1942" s="732">
        <v>2.6278554092994615E-4</v>
      </c>
      <c r="AJ1942" s="108">
        <v>1.5871257906143663E-3</v>
      </c>
      <c r="AK1942" s="109">
        <v>1.5838190426031252E-3</v>
      </c>
      <c r="AL1942" s="736">
        <v>3.8323962206372595E-4</v>
      </c>
    </row>
    <row r="1943" spans="1:38" ht="13" x14ac:dyDescent="0.3">
      <c r="A1943" s="71">
        <v>2023</v>
      </c>
      <c r="B1943" s="72">
        <v>18</v>
      </c>
      <c r="C1943" s="108">
        <v>0.8798258700242656</v>
      </c>
      <c r="D1943" s="109">
        <v>0.84091411538769445</v>
      </c>
      <c r="E1943" s="732">
        <v>0.1248573096441616</v>
      </c>
      <c r="F1943" s="108">
        <v>2.3333496645374742E-2</v>
      </c>
      <c r="G1943" s="109">
        <v>2.6159208738272821E-2</v>
      </c>
      <c r="H1943" s="732">
        <v>9.8018198545088472E-3</v>
      </c>
      <c r="I1943" s="108">
        <v>1.0376258040050228E-2</v>
      </c>
      <c r="J1943" s="109">
        <v>1.4126475220292178E-2</v>
      </c>
      <c r="K1943" s="732">
        <v>8.2751642862310071E-2</v>
      </c>
      <c r="L1943" s="108">
        <v>1.4572260315193623E-3</v>
      </c>
      <c r="M1943" s="109">
        <v>1.4542993208920686E-3</v>
      </c>
      <c r="N1943" s="732">
        <v>3.5222566043756473E-4</v>
      </c>
      <c r="O1943" s="108">
        <v>0</v>
      </c>
      <c r="P1943" s="109">
        <v>0</v>
      </c>
      <c r="Q1943" s="732">
        <v>6.2254116189290037E-3</v>
      </c>
      <c r="R1943" s="108">
        <v>4.4423019314152821E-4</v>
      </c>
      <c r="S1943" s="109">
        <v>6.5061738456092741E-4</v>
      </c>
      <c r="T1943" s="732">
        <v>2.5335184083050796E-3</v>
      </c>
      <c r="U1943" s="108">
        <v>1.2668750685989102E-3</v>
      </c>
      <c r="V1943" s="109">
        <v>1.3089722433501537E-3</v>
      </c>
      <c r="W1943" s="732">
        <v>4.0873596640084744E-4</v>
      </c>
      <c r="X1943" s="108">
        <v>1.0937049580500661E-4</v>
      </c>
      <c r="Y1943" s="109">
        <v>1.1300476946534782E-4</v>
      </c>
      <c r="Z1943" s="732">
        <v>3.5286570637576553E-5</v>
      </c>
      <c r="AA1943" s="108">
        <v>0</v>
      </c>
      <c r="AB1943" s="109">
        <v>0</v>
      </c>
      <c r="AC1943" s="732">
        <v>0</v>
      </c>
      <c r="AD1943" s="108">
        <v>0</v>
      </c>
      <c r="AE1943" s="109">
        <v>0</v>
      </c>
      <c r="AF1943" s="732">
        <v>0</v>
      </c>
      <c r="AG1943" s="108">
        <v>8.0812643474596269E-4</v>
      </c>
      <c r="AH1943" s="109">
        <v>8.3497990563666127E-4</v>
      </c>
      <c r="AI1943" s="732">
        <v>2.6072863350570037E-4</v>
      </c>
      <c r="AJ1943" s="108">
        <v>1.5839463075209862E-3</v>
      </c>
      <c r="AK1943" s="109">
        <v>1.5807646761757674E-3</v>
      </c>
      <c r="AL1943" s="736">
        <v>3.8285516126833986E-4</v>
      </c>
    </row>
    <row r="1944" spans="1:38" ht="13" x14ac:dyDescent="0.3">
      <c r="A1944" s="71">
        <v>2023</v>
      </c>
      <c r="B1944" s="72">
        <v>19</v>
      </c>
      <c r="C1944" s="108">
        <v>0.87948681492017011</v>
      </c>
      <c r="D1944" s="109">
        <v>0.84065861449559365</v>
      </c>
      <c r="E1944" s="732">
        <v>0.12481010028717482</v>
      </c>
      <c r="F1944" s="108">
        <v>2.3291758627326117E-2</v>
      </c>
      <c r="G1944" s="109">
        <v>2.6125504471390788E-2</v>
      </c>
      <c r="H1944" s="732">
        <v>9.7685903018979014E-3</v>
      </c>
      <c r="I1944" s="108">
        <v>1.0357681656599215E-2</v>
      </c>
      <c r="J1944" s="109">
        <v>1.4106346944902204E-2</v>
      </c>
      <c r="K1944" s="732">
        <v>8.2611759162769902E-2</v>
      </c>
      <c r="L1944" s="108">
        <v>1.45461446398178E-3</v>
      </c>
      <c r="M1944" s="109">
        <v>1.45194476559177E-3</v>
      </c>
      <c r="N1944" s="732">
        <v>3.5201722181539189E-4</v>
      </c>
      <c r="O1944" s="108">
        <v>0</v>
      </c>
      <c r="P1944" s="109">
        <v>0</v>
      </c>
      <c r="Q1944" s="732">
        <v>6.2042990019610042E-3</v>
      </c>
      <c r="R1944" s="108">
        <v>4.4423019314152821E-4</v>
      </c>
      <c r="S1944" s="109">
        <v>6.5061738456092741E-4</v>
      </c>
      <c r="T1944" s="732">
        <v>2.5335184083050796E-3</v>
      </c>
      <c r="U1944" s="108">
        <v>1.2637565699792721E-3</v>
      </c>
      <c r="V1944" s="109">
        <v>1.306467809453247E-3</v>
      </c>
      <c r="W1944" s="732">
        <v>4.0735043564003621E-4</v>
      </c>
      <c r="X1944" s="108">
        <v>1.0910126594195062E-4</v>
      </c>
      <c r="Y1944" s="109">
        <v>1.1278867328777367E-4</v>
      </c>
      <c r="Z1944" s="732">
        <v>3.5166939879260752E-5</v>
      </c>
      <c r="AA1944" s="108">
        <v>0</v>
      </c>
      <c r="AB1944" s="109">
        <v>0</v>
      </c>
      <c r="AC1944" s="732">
        <v>0</v>
      </c>
      <c r="AD1944" s="108">
        <v>0</v>
      </c>
      <c r="AE1944" s="109">
        <v>0</v>
      </c>
      <c r="AF1944" s="732">
        <v>0</v>
      </c>
      <c r="AG1944" s="108">
        <v>8.0613751572548257E-4</v>
      </c>
      <c r="AH1944" s="109">
        <v>8.333823590152171E-4</v>
      </c>
      <c r="AI1944" s="732">
        <v>2.5984461642514776E-4</v>
      </c>
      <c r="AJ1944" s="108">
        <v>1.5811080177409518E-3</v>
      </c>
      <c r="AK1944" s="109">
        <v>1.5782050575003752E-3</v>
      </c>
      <c r="AL1944" s="736">
        <v>3.826286895720108E-4</v>
      </c>
    </row>
    <row r="1945" spans="1:38" ht="13" x14ac:dyDescent="0.3">
      <c r="A1945" s="71">
        <v>2023</v>
      </c>
      <c r="B1945" s="72">
        <v>20</v>
      </c>
      <c r="C1945" s="108">
        <v>0.98712066918375108</v>
      </c>
      <c r="D1945" s="109">
        <v>0.92537857376309851</v>
      </c>
      <c r="E1945" s="732">
        <v>0.12476218175960913</v>
      </c>
      <c r="F1945" s="108">
        <v>2.330668231107668E-2</v>
      </c>
      <c r="G1945" s="109">
        <v>2.5729431205923605E-2</v>
      </c>
      <c r="H1945" s="732">
        <v>9.7339943184952624E-3</v>
      </c>
      <c r="I1945" s="108">
        <v>1.0327786118335866E-2</v>
      </c>
      <c r="J1945" s="109">
        <v>1.2738427319123462E-2</v>
      </c>
      <c r="K1945" s="732">
        <v>8.2465629670539081E-2</v>
      </c>
      <c r="L1945" s="108">
        <v>1.9661583011801268E-3</v>
      </c>
      <c r="M1945" s="109">
        <v>1.7444075786791976E-3</v>
      </c>
      <c r="N1945" s="732">
        <v>3.5180264454592945E-4</v>
      </c>
      <c r="O1945" s="108">
        <v>0</v>
      </c>
      <c r="P1945" s="109">
        <v>0</v>
      </c>
      <c r="Q1945" s="732">
        <v>6.1823149071146338E-3</v>
      </c>
      <c r="R1945" s="108">
        <v>4.4423019314152821E-4</v>
      </c>
      <c r="S1945" s="109">
        <v>6.5061738456092741E-4</v>
      </c>
      <c r="T1945" s="732">
        <v>2.5335184083050796E-3</v>
      </c>
      <c r="U1945" s="108">
        <v>1.2649614550562765E-3</v>
      </c>
      <c r="V1945" s="109">
        <v>1.2762648148983452E-3</v>
      </c>
      <c r="W1945" s="732">
        <v>4.0590792568161036E-4</v>
      </c>
      <c r="X1945" s="108">
        <v>1.0920529291685842E-4</v>
      </c>
      <c r="Y1945" s="109">
        <v>1.1018122164109603E-4</v>
      </c>
      <c r="Z1945" s="732">
        <v>3.5042380368033654E-5</v>
      </c>
      <c r="AA1945" s="108">
        <v>0</v>
      </c>
      <c r="AB1945" s="109">
        <v>0</v>
      </c>
      <c r="AC1945" s="732">
        <v>0</v>
      </c>
      <c r="AD1945" s="108">
        <v>0</v>
      </c>
      <c r="AE1945" s="109">
        <v>0</v>
      </c>
      <c r="AF1945" s="732">
        <v>0</v>
      </c>
      <c r="AG1945" s="108">
        <v>8.0690669676890757E-4</v>
      </c>
      <c r="AH1945" s="109">
        <v>8.141166758465656E-4</v>
      </c>
      <c r="AI1945" s="732">
        <v>2.5892429712701381E-4</v>
      </c>
      <c r="AJ1945" s="108">
        <v>2.137133768840721E-3</v>
      </c>
      <c r="AK1945" s="109">
        <v>1.8961025540432364E-3</v>
      </c>
      <c r="AL1945" s="736">
        <v>3.8239549110500128E-4</v>
      </c>
    </row>
    <row r="1946" spans="1:38" ht="13" x14ac:dyDescent="0.3">
      <c r="A1946" s="71">
        <v>2023</v>
      </c>
      <c r="B1946" s="72">
        <v>21</v>
      </c>
      <c r="C1946" s="108">
        <v>0.98686090242744695</v>
      </c>
      <c r="D1946" s="109">
        <v>0.92506611498926639</v>
      </c>
      <c r="E1946" s="732">
        <v>0.12466961986527537</v>
      </c>
      <c r="F1946" s="108">
        <v>2.3274658120655788E-2</v>
      </c>
      <c r="G1946" s="109">
        <v>2.5685867409318348E-2</v>
      </c>
      <c r="H1946" s="732">
        <v>9.6488204455686902E-3</v>
      </c>
      <c r="I1946" s="108">
        <v>1.0313692511381605E-2</v>
      </c>
      <c r="J1946" s="109">
        <v>1.2714774382961522E-2</v>
      </c>
      <c r="K1946" s="732">
        <v>8.2209359272815447E-2</v>
      </c>
      <c r="L1946" s="108">
        <v>1.9634328411592041E-3</v>
      </c>
      <c r="M1946" s="109">
        <v>1.740678802876946E-3</v>
      </c>
      <c r="N1946" s="732">
        <v>3.5142276221690553E-4</v>
      </c>
      <c r="O1946" s="108">
        <v>0</v>
      </c>
      <c r="P1946" s="109">
        <v>0</v>
      </c>
      <c r="Q1946" s="732">
        <v>6.1282120272213676E-3</v>
      </c>
      <c r="R1946" s="108">
        <v>4.4423019314152821E-4</v>
      </c>
      <c r="S1946" s="109">
        <v>6.5061738456092741E-4</v>
      </c>
      <c r="T1946" s="732">
        <v>2.5335184083050796E-3</v>
      </c>
      <c r="U1946" s="108">
        <v>1.2625697000130929E-3</v>
      </c>
      <c r="V1946" s="109">
        <v>1.273029629488527E-3</v>
      </c>
      <c r="W1946" s="732">
        <v>4.0235596880513509E-4</v>
      </c>
      <c r="X1946" s="108">
        <v>1.0899880119943961E-4</v>
      </c>
      <c r="Y1946" s="109">
        <v>1.0990184638905649E-4</v>
      </c>
      <c r="Z1946" s="732">
        <v>3.4735789024535004E-5</v>
      </c>
      <c r="AA1946" s="108">
        <v>0</v>
      </c>
      <c r="AB1946" s="109">
        <v>0</v>
      </c>
      <c r="AC1946" s="732">
        <v>0</v>
      </c>
      <c r="AD1946" s="108">
        <v>0</v>
      </c>
      <c r="AE1946" s="109">
        <v>0</v>
      </c>
      <c r="AF1946" s="732">
        <v>0</v>
      </c>
      <c r="AG1946" s="108">
        <v>8.0538074451212531E-4</v>
      </c>
      <c r="AH1946" s="109">
        <v>8.1205151812338409E-4</v>
      </c>
      <c r="AI1946" s="732">
        <v>2.5665880970423307E-4</v>
      </c>
      <c r="AJ1946" s="108">
        <v>2.1341738558765264E-3</v>
      </c>
      <c r="AK1946" s="109">
        <v>1.8920483780578349E-3</v>
      </c>
      <c r="AL1946" s="736">
        <v>3.8198260787654928E-4</v>
      </c>
    </row>
    <row r="1947" spans="1:38" ht="13" x14ac:dyDescent="0.3">
      <c r="A1947" s="71">
        <v>2023</v>
      </c>
      <c r="B1947" s="72">
        <v>22</v>
      </c>
      <c r="C1947" s="108">
        <v>0.98664543218221512</v>
      </c>
      <c r="D1947" s="109">
        <v>0.92473065258685605</v>
      </c>
      <c r="E1947" s="732">
        <v>0.12452700207048628</v>
      </c>
      <c r="F1947" s="108">
        <v>2.3248046277636974E-2</v>
      </c>
      <c r="G1947" s="109">
        <v>2.5639287058668039E-2</v>
      </c>
      <c r="H1947" s="732">
        <v>9.4989547013018677E-3</v>
      </c>
      <c r="I1947" s="108">
        <v>1.0301985014096935E-2</v>
      </c>
      <c r="J1947" s="109">
        <v>1.2689481068504812E-2</v>
      </c>
      <c r="K1947" s="732">
        <v>8.1823828605754392E-2</v>
      </c>
      <c r="L1947" s="108">
        <v>1.9611689196935085E-3</v>
      </c>
      <c r="M1947" s="109">
        <v>1.7366907259685268E-3</v>
      </c>
      <c r="N1947" s="732">
        <v>3.5085634701754667E-4</v>
      </c>
      <c r="O1947" s="108">
        <v>0</v>
      </c>
      <c r="P1947" s="109">
        <v>0</v>
      </c>
      <c r="Q1947" s="732">
        <v>6.0330101955081358E-3</v>
      </c>
      <c r="R1947" s="108">
        <v>4.4423019314152821E-4</v>
      </c>
      <c r="S1947" s="109">
        <v>6.5061738456092741E-4</v>
      </c>
      <c r="T1947" s="732">
        <v>2.5335184083050796E-3</v>
      </c>
      <c r="U1947" s="108">
        <v>1.2605822102445729E-3</v>
      </c>
      <c r="V1947" s="109">
        <v>1.2695684668326342E-3</v>
      </c>
      <c r="W1947" s="732">
        <v>3.9610647809145783E-4</v>
      </c>
      <c r="X1947" s="108">
        <v>1.0882720700136859E-4</v>
      </c>
      <c r="Y1947" s="109">
        <v>1.0960301875359289E-4</v>
      </c>
      <c r="Z1947" s="732">
        <v>3.4196236807896923E-5</v>
      </c>
      <c r="AA1947" s="108">
        <v>0</v>
      </c>
      <c r="AB1947" s="109">
        <v>0</v>
      </c>
      <c r="AC1947" s="732">
        <v>0</v>
      </c>
      <c r="AD1947" s="108">
        <v>0</v>
      </c>
      <c r="AE1947" s="109">
        <v>0</v>
      </c>
      <c r="AF1947" s="732">
        <v>0</v>
      </c>
      <c r="AG1947" s="108">
        <v>8.0411290651010619E-4</v>
      </c>
      <c r="AH1947" s="109">
        <v>8.0984456428883234E-4</v>
      </c>
      <c r="AI1947" s="732">
        <v>2.5267217938434696E-4</v>
      </c>
      <c r="AJ1947" s="108">
        <v>2.1317116883177501E-3</v>
      </c>
      <c r="AK1947" s="109">
        <v>1.8877134115807353E-3</v>
      </c>
      <c r="AL1947" s="736">
        <v>3.8136672014590857E-4</v>
      </c>
    </row>
    <row r="1948" spans="1:38" ht="13" x14ac:dyDescent="0.3">
      <c r="A1948" s="71">
        <v>2023</v>
      </c>
      <c r="B1948" s="72">
        <v>23</v>
      </c>
      <c r="C1948" s="108">
        <v>0.98644904043935211</v>
      </c>
      <c r="D1948" s="109">
        <v>0.92436453936459972</v>
      </c>
      <c r="E1948" s="732">
        <v>0.12435070574216874</v>
      </c>
      <c r="F1948" s="108">
        <v>2.3223777381441064E-2</v>
      </c>
      <c r="G1948" s="109">
        <v>2.5588417002788341E-2</v>
      </c>
      <c r="H1948" s="732">
        <v>9.307618987771436E-3</v>
      </c>
      <c r="I1948" s="108">
        <v>1.0291305977623653E-2</v>
      </c>
      <c r="J1948" s="109">
        <v>1.2661845192598125E-2</v>
      </c>
      <c r="K1948" s="732">
        <v>8.1350329751329539E-2</v>
      </c>
      <c r="L1948" s="108">
        <v>1.9591058597601386E-3</v>
      </c>
      <c r="M1948" s="109">
        <v>1.7323337726638816E-3</v>
      </c>
      <c r="N1948" s="732">
        <v>3.5016191747616496E-4</v>
      </c>
      <c r="O1948" s="108">
        <v>0</v>
      </c>
      <c r="P1948" s="109">
        <v>0</v>
      </c>
      <c r="Q1948" s="732">
        <v>5.9114758621490677E-3</v>
      </c>
      <c r="R1948" s="108">
        <v>4.4423019314152821E-4</v>
      </c>
      <c r="S1948" s="109">
        <v>6.5061738456092741E-4</v>
      </c>
      <c r="T1948" s="732">
        <v>2.5335184083050796E-3</v>
      </c>
      <c r="U1948" s="108">
        <v>1.2587690248856513E-3</v>
      </c>
      <c r="V1948" s="109">
        <v>1.2657879396060744E-3</v>
      </c>
      <c r="W1948" s="732">
        <v>3.8812744981906795E-4</v>
      </c>
      <c r="X1948" s="108">
        <v>1.0867068172055529E-4</v>
      </c>
      <c r="Y1948" s="109">
        <v>1.0927668041180901E-4</v>
      </c>
      <c r="Z1948" s="732">
        <v>3.3507403777609502E-5</v>
      </c>
      <c r="AA1948" s="108">
        <v>0</v>
      </c>
      <c r="AB1948" s="109">
        <v>0</v>
      </c>
      <c r="AC1948" s="732">
        <v>0</v>
      </c>
      <c r="AD1948" s="108">
        <v>0</v>
      </c>
      <c r="AE1948" s="109">
        <v>0</v>
      </c>
      <c r="AF1948" s="732">
        <v>0</v>
      </c>
      <c r="AG1948" s="108">
        <v>8.0295648021565637E-4</v>
      </c>
      <c r="AH1948" s="109">
        <v>8.0743287876000613E-4</v>
      </c>
      <c r="AI1948" s="732">
        <v>2.4758256856756265E-4</v>
      </c>
      <c r="AJ1948" s="108">
        <v>2.129468368569309E-3</v>
      </c>
      <c r="AK1948" s="109">
        <v>1.8829770301208989E-3</v>
      </c>
      <c r="AL1948" s="736">
        <v>3.8061207321744373E-4</v>
      </c>
    </row>
    <row r="1949" spans="1:38" ht="13" x14ac:dyDescent="0.3">
      <c r="A1949" s="71">
        <v>2023</v>
      </c>
      <c r="B1949" s="72">
        <v>24</v>
      </c>
      <c r="C1949" s="108">
        <v>0.98629207072731606</v>
      </c>
      <c r="D1949" s="109">
        <v>0.92401449377283151</v>
      </c>
      <c r="E1949" s="732">
        <v>0.12417040472314819</v>
      </c>
      <c r="F1949" s="108">
        <v>2.3204471056131236E-2</v>
      </c>
      <c r="G1949" s="109">
        <v>2.5539660519797325E-2</v>
      </c>
      <c r="H1949" s="732">
        <v>9.1075496771098226E-3</v>
      </c>
      <c r="I1949" s="108">
        <v>1.0282817940904214E-2</v>
      </c>
      <c r="J1949" s="109">
        <v>1.2635367268399169E-2</v>
      </c>
      <c r="K1949" s="732">
        <v>8.0865186826534471E-2</v>
      </c>
      <c r="L1949" s="108">
        <v>1.9574615172277708E-3</v>
      </c>
      <c r="M1949" s="109">
        <v>1.7281583707013921E-3</v>
      </c>
      <c r="N1949" s="732">
        <v>3.4945441284377503E-4</v>
      </c>
      <c r="O1949" s="108">
        <v>0</v>
      </c>
      <c r="P1949" s="109">
        <v>0</v>
      </c>
      <c r="Q1949" s="732">
        <v>5.7843970682761557E-3</v>
      </c>
      <c r="R1949" s="108">
        <v>4.4423019314152821E-4</v>
      </c>
      <c r="S1949" s="109">
        <v>6.5061738456092741E-4</v>
      </c>
      <c r="T1949" s="732">
        <v>2.5335184083050796E-3</v>
      </c>
      <c r="U1949" s="108">
        <v>1.2573265355130482E-3</v>
      </c>
      <c r="V1949" s="109">
        <v>1.2621648725833188E-3</v>
      </c>
      <c r="W1949" s="732">
        <v>3.7978475554346328E-4</v>
      </c>
      <c r="X1949" s="108">
        <v>1.0854636614805664E-4</v>
      </c>
      <c r="Y1949" s="109">
        <v>1.0896381103526506E-4</v>
      </c>
      <c r="Z1949" s="732">
        <v>3.2787172315395598E-5</v>
      </c>
      <c r="AA1949" s="108">
        <v>0</v>
      </c>
      <c r="AB1949" s="109">
        <v>0</v>
      </c>
      <c r="AC1949" s="732">
        <v>0</v>
      </c>
      <c r="AD1949" s="108">
        <v>0</v>
      </c>
      <c r="AE1949" s="109">
        <v>0</v>
      </c>
      <c r="AF1949" s="732">
        <v>0</v>
      </c>
      <c r="AG1949" s="108">
        <v>8.0203665054559114E-4</v>
      </c>
      <c r="AH1949" s="109">
        <v>8.0512168584718352E-4</v>
      </c>
      <c r="AI1949" s="732">
        <v>2.4226076598348199E-4</v>
      </c>
      <c r="AJ1949" s="108">
        <v>2.1276840886881895E-3</v>
      </c>
      <c r="AK1949" s="109">
        <v>1.8784396738784307E-3</v>
      </c>
      <c r="AL1949" s="736">
        <v>3.7984297022247335E-4</v>
      </c>
    </row>
    <row r="1950" spans="1:38" ht="13" x14ac:dyDescent="0.3">
      <c r="A1950" s="71">
        <v>2023</v>
      </c>
      <c r="B1950" s="72">
        <v>25</v>
      </c>
      <c r="C1950" s="108">
        <v>0.98605780298137657</v>
      </c>
      <c r="D1950" s="109">
        <v>0.92366899444517214</v>
      </c>
      <c r="E1950" s="732">
        <v>0.12393671872344475</v>
      </c>
      <c r="F1950" s="108">
        <v>2.3175504569891148E-2</v>
      </c>
      <c r="G1950" s="109">
        <v>2.5491964641824339E-2</v>
      </c>
      <c r="H1950" s="732">
        <v>8.834245199306319E-3</v>
      </c>
      <c r="I1950" s="108">
        <v>1.0270063719778014E-2</v>
      </c>
      <c r="J1950" s="109">
        <v>1.260946263674469E-2</v>
      </c>
      <c r="K1950" s="732">
        <v>8.0243786045095036E-2</v>
      </c>
      <c r="L1950" s="108">
        <v>1.9549969153973782E-3</v>
      </c>
      <c r="M1950" s="109">
        <v>1.7240749629131909E-3</v>
      </c>
      <c r="N1950" s="732">
        <v>3.485525498646863E-4</v>
      </c>
      <c r="O1950" s="108">
        <v>0</v>
      </c>
      <c r="P1950" s="109">
        <v>0</v>
      </c>
      <c r="Q1950" s="732">
        <v>5.610797474977211E-3</v>
      </c>
      <c r="R1950" s="108">
        <v>4.4423019314152821E-4</v>
      </c>
      <c r="S1950" s="109">
        <v>6.5061738456092741E-4</v>
      </c>
      <c r="T1950" s="732">
        <v>2.5335184083050796E-3</v>
      </c>
      <c r="U1950" s="108">
        <v>1.2551625763215927E-3</v>
      </c>
      <c r="V1950" s="109">
        <v>1.2586210006000327E-3</v>
      </c>
      <c r="W1950" s="732">
        <v>3.6838832703607296E-4</v>
      </c>
      <c r="X1950" s="108">
        <v>1.0835934626523031E-4</v>
      </c>
      <c r="Y1950" s="109">
        <v>1.0865797879356077E-4</v>
      </c>
      <c r="Z1950" s="732">
        <v>3.1803298035506553E-5</v>
      </c>
      <c r="AA1950" s="108">
        <v>0</v>
      </c>
      <c r="AB1950" s="109">
        <v>0</v>
      </c>
      <c r="AC1950" s="732">
        <v>0</v>
      </c>
      <c r="AD1950" s="108">
        <v>0</v>
      </c>
      <c r="AE1950" s="109">
        <v>0</v>
      </c>
      <c r="AF1950" s="732">
        <v>0</v>
      </c>
      <c r="AG1950" s="108">
        <v>8.0065490999258382E-4</v>
      </c>
      <c r="AH1950" s="109">
        <v>8.0286159472293039E-4</v>
      </c>
      <c r="AI1950" s="732">
        <v>2.3499107262215719E-4</v>
      </c>
      <c r="AJ1950" s="108">
        <v>2.125002587922138E-3</v>
      </c>
      <c r="AK1950" s="109">
        <v>1.8740004435199276E-3</v>
      </c>
      <c r="AL1950" s="736">
        <v>3.7886252238086962E-4</v>
      </c>
    </row>
    <row r="1951" spans="1:38" ht="13" x14ac:dyDescent="0.3">
      <c r="A1951" s="71">
        <v>2023</v>
      </c>
      <c r="B1951" s="72">
        <v>26</v>
      </c>
      <c r="C1951" s="108">
        <v>0.9858456741927667</v>
      </c>
      <c r="D1951" s="109">
        <v>0.92334019339734141</v>
      </c>
      <c r="E1951" s="732">
        <v>0.12366670529837982</v>
      </c>
      <c r="F1951" s="108">
        <v>2.3149399923886736E-2</v>
      </c>
      <c r="G1951" s="109">
        <v>2.5446466776528398E-2</v>
      </c>
      <c r="H1951" s="732">
        <v>8.5092485976289694E-3</v>
      </c>
      <c r="I1951" s="108">
        <v>1.0258576786587264E-2</v>
      </c>
      <c r="J1951" s="109">
        <v>1.2584736130832811E-2</v>
      </c>
      <c r="K1951" s="732">
        <v>7.9529286967637405E-2</v>
      </c>
      <c r="L1951" s="108">
        <v>1.9527755636770331E-3</v>
      </c>
      <c r="M1951" s="109">
        <v>1.7201768990296963E-3</v>
      </c>
      <c r="N1951" s="732">
        <v>3.4751853074988285E-4</v>
      </c>
      <c r="O1951" s="108">
        <v>0</v>
      </c>
      <c r="P1951" s="109">
        <v>0</v>
      </c>
      <c r="Q1951" s="732">
        <v>5.4043663862066594E-3</v>
      </c>
      <c r="R1951" s="108">
        <v>4.4423019314152821E-4</v>
      </c>
      <c r="S1951" s="109">
        <v>6.5061738456092741E-4</v>
      </c>
      <c r="T1951" s="732">
        <v>2.5335184083050796E-3</v>
      </c>
      <c r="U1951" s="108">
        <v>1.2532128577389054E-3</v>
      </c>
      <c r="V1951" s="109">
        <v>1.2552393989120802E-3</v>
      </c>
      <c r="W1951" s="732">
        <v>3.5483574020041253E-4</v>
      </c>
      <c r="X1951" s="108">
        <v>1.0819102207793016E-4</v>
      </c>
      <c r="Y1951" s="109">
        <v>1.0836597584779225E-4</v>
      </c>
      <c r="Z1951" s="732">
        <v>3.063329110705013E-5</v>
      </c>
      <c r="AA1951" s="108">
        <v>0</v>
      </c>
      <c r="AB1951" s="109">
        <v>0</v>
      </c>
      <c r="AC1951" s="732">
        <v>0</v>
      </c>
      <c r="AD1951" s="108">
        <v>0</v>
      </c>
      <c r="AE1951" s="109">
        <v>0</v>
      </c>
      <c r="AF1951" s="732">
        <v>0</v>
      </c>
      <c r="AG1951" s="108">
        <v>7.9941137243249953E-4</v>
      </c>
      <c r="AH1951" s="109">
        <v>8.0070418554934874E-4</v>
      </c>
      <c r="AI1951" s="732">
        <v>2.2634605978985426E-4</v>
      </c>
      <c r="AJ1951" s="108">
        <v>2.1225887698610086E-3</v>
      </c>
      <c r="AK1951" s="109">
        <v>1.8697628926833648E-3</v>
      </c>
      <c r="AL1951" s="736">
        <v>3.7773893540690457E-4</v>
      </c>
    </row>
    <row r="1952" spans="1:38" ht="13" x14ac:dyDescent="0.3">
      <c r="A1952" s="71">
        <v>2023</v>
      </c>
      <c r="B1952" s="72">
        <v>27</v>
      </c>
      <c r="C1952" s="108">
        <v>0.98564307118381755</v>
      </c>
      <c r="D1952" s="109">
        <v>0.92300649061377071</v>
      </c>
      <c r="E1952" s="732">
        <v>0.12339326359377754</v>
      </c>
      <c r="F1952" s="108">
        <v>2.3124268978966092E-2</v>
      </c>
      <c r="G1952" s="109">
        <v>2.5400446606383926E-2</v>
      </c>
      <c r="H1952" s="732">
        <v>8.1791040281842947E-3</v>
      </c>
      <c r="I1952" s="108">
        <v>1.0247521142672458E-2</v>
      </c>
      <c r="J1952" s="109">
        <v>1.2559745604988008E-2</v>
      </c>
      <c r="K1952" s="732">
        <v>7.8804116578349986E-2</v>
      </c>
      <c r="L1952" s="108">
        <v>1.9506376578825606E-3</v>
      </c>
      <c r="M1952" s="109">
        <v>1.7162364842395663E-3</v>
      </c>
      <c r="N1952" s="732">
        <v>3.4647246369137112E-4</v>
      </c>
      <c r="O1952" s="108">
        <v>0</v>
      </c>
      <c r="P1952" s="109">
        <v>0</v>
      </c>
      <c r="Q1952" s="732">
        <v>5.1946617823278116E-3</v>
      </c>
      <c r="R1952" s="108">
        <v>4.4423019314152821E-4</v>
      </c>
      <c r="S1952" s="109">
        <v>6.5061738456092741E-4</v>
      </c>
      <c r="T1952" s="732">
        <v>2.5335184083050796E-3</v>
      </c>
      <c r="U1952" s="108">
        <v>1.2513344386873967E-3</v>
      </c>
      <c r="V1952" s="109">
        <v>1.2518205353071439E-3</v>
      </c>
      <c r="W1952" s="732">
        <v>3.4106864404333779E-4</v>
      </c>
      <c r="X1952" s="108">
        <v>1.0802887603171377E-4</v>
      </c>
      <c r="Y1952" s="109">
        <v>1.0807085137420074E-4</v>
      </c>
      <c r="Z1952" s="732">
        <v>2.944478440274444E-5</v>
      </c>
      <c r="AA1952" s="108">
        <v>0</v>
      </c>
      <c r="AB1952" s="109">
        <v>0</v>
      </c>
      <c r="AC1952" s="732">
        <v>0</v>
      </c>
      <c r="AD1952" s="108">
        <v>0</v>
      </c>
      <c r="AE1952" s="109">
        <v>0</v>
      </c>
      <c r="AF1952" s="732">
        <v>0</v>
      </c>
      <c r="AG1952" s="108">
        <v>7.9821326506280708E-4</v>
      </c>
      <c r="AH1952" s="109">
        <v>7.9852363777206203E-4</v>
      </c>
      <c r="AI1952" s="732">
        <v>2.1756419340270962E-4</v>
      </c>
      <c r="AJ1952" s="108">
        <v>2.1202650380012828E-3</v>
      </c>
      <c r="AK1952" s="109">
        <v>1.8654800299295459E-3</v>
      </c>
      <c r="AL1952" s="736">
        <v>3.7660171657498778E-4</v>
      </c>
    </row>
    <row r="1953" spans="1:38" ht="13" x14ac:dyDescent="0.3">
      <c r="A1953" s="71">
        <v>2023</v>
      </c>
      <c r="B1953" s="72">
        <v>28</v>
      </c>
      <c r="C1953" s="108">
        <v>0.98543829501671132</v>
      </c>
      <c r="D1953" s="109">
        <v>0.9226774032175995</v>
      </c>
      <c r="E1953" s="732">
        <v>0.12311250596682864</v>
      </c>
      <c r="F1953" s="108">
        <v>2.3099010789284145E-2</v>
      </c>
      <c r="G1953" s="109">
        <v>2.5355044372097235E-2</v>
      </c>
      <c r="H1953" s="732">
        <v>7.8368038401761802E-3</v>
      </c>
      <c r="I1953" s="108">
        <v>1.0236403971164902E-2</v>
      </c>
      <c r="J1953" s="109">
        <v>1.2535077764904697E-2</v>
      </c>
      <c r="K1953" s="732">
        <v>7.8057576010984869E-2</v>
      </c>
      <c r="L1953" s="108">
        <v>1.9484885936123049E-3</v>
      </c>
      <c r="M1953" s="109">
        <v>1.712348100918261E-3</v>
      </c>
      <c r="N1953" s="732">
        <v>3.4539990113417252E-4</v>
      </c>
      <c r="O1953" s="108">
        <v>0</v>
      </c>
      <c r="P1953" s="109">
        <v>0</v>
      </c>
      <c r="Q1953" s="732">
        <v>4.9772363485551122E-3</v>
      </c>
      <c r="R1953" s="108">
        <v>4.4423019314152821E-4</v>
      </c>
      <c r="S1953" s="109">
        <v>6.5061738456092741E-4</v>
      </c>
      <c r="T1953" s="732">
        <v>2.5335184083050796E-3</v>
      </c>
      <c r="U1953" s="108">
        <v>1.2494478261078194E-3</v>
      </c>
      <c r="V1953" s="109">
        <v>1.2484470126184193E-3</v>
      </c>
      <c r="W1953" s="732">
        <v>3.267947411314412E-4</v>
      </c>
      <c r="X1953" s="108">
        <v>1.0786601663240339E-4</v>
      </c>
      <c r="Y1953" s="109">
        <v>1.0777963941949171E-4</v>
      </c>
      <c r="Z1953" s="732">
        <v>2.821249099093609E-5</v>
      </c>
      <c r="AA1953" s="108">
        <v>0</v>
      </c>
      <c r="AB1953" s="109">
        <v>0</v>
      </c>
      <c r="AC1953" s="732">
        <v>0</v>
      </c>
      <c r="AD1953" s="108">
        <v>0</v>
      </c>
      <c r="AE1953" s="109">
        <v>0</v>
      </c>
      <c r="AF1953" s="732">
        <v>0</v>
      </c>
      <c r="AG1953" s="108">
        <v>7.9700989515293843E-4</v>
      </c>
      <c r="AH1953" s="109">
        <v>7.9637153033204719E-4</v>
      </c>
      <c r="AI1953" s="732">
        <v>2.0845897251439301E-4</v>
      </c>
      <c r="AJ1953" s="108">
        <v>2.1179291067403923E-3</v>
      </c>
      <c r="AK1953" s="109">
        <v>1.8612541917552427E-3</v>
      </c>
      <c r="AL1953" s="736">
        <v>3.7543584005860945E-4</v>
      </c>
    </row>
    <row r="1954" spans="1:38" ht="13" x14ac:dyDescent="0.3">
      <c r="A1954" s="71">
        <v>2023</v>
      </c>
      <c r="B1954" s="72">
        <v>29</v>
      </c>
      <c r="C1954" s="108">
        <v>0.9852289320726878</v>
      </c>
      <c r="D1954" s="109">
        <v>0.9223567870758973</v>
      </c>
      <c r="E1954" s="732">
        <v>0.12281812091095967</v>
      </c>
      <c r="F1954" s="108">
        <v>2.3073144346429791E-2</v>
      </c>
      <c r="G1954" s="109">
        <v>2.5310832475733562E-2</v>
      </c>
      <c r="H1954" s="732">
        <v>7.4728608510141242E-3</v>
      </c>
      <c r="I1954" s="108">
        <v>1.022501197604242E-2</v>
      </c>
      <c r="J1954" s="109">
        <v>1.251107051618227E-2</v>
      </c>
      <c r="K1954" s="732">
        <v>7.7273034693673998E-2</v>
      </c>
      <c r="L1954" s="108">
        <v>1.9462865634923459E-3</v>
      </c>
      <c r="M1954" s="109">
        <v>1.7085633947665864E-3</v>
      </c>
      <c r="N1954" s="732">
        <v>3.4427869840942036E-4</v>
      </c>
      <c r="O1954" s="108">
        <v>0</v>
      </c>
      <c r="P1954" s="109">
        <v>0</v>
      </c>
      <c r="Q1954" s="732">
        <v>4.7460610496943712E-3</v>
      </c>
      <c r="R1954" s="108">
        <v>4.4423019314152821E-4</v>
      </c>
      <c r="S1954" s="109">
        <v>6.5061738456092741E-4</v>
      </c>
      <c r="T1954" s="732">
        <v>2.5335184083050796E-3</v>
      </c>
      <c r="U1954" s="108">
        <v>1.2475139693275041E-3</v>
      </c>
      <c r="V1954" s="109">
        <v>1.2451639185911579E-3</v>
      </c>
      <c r="W1954" s="732">
        <v>3.1161797294746075E-4</v>
      </c>
      <c r="X1954" s="108">
        <v>1.0769905138021931E-4</v>
      </c>
      <c r="Y1954" s="109">
        <v>1.0749613348020884E-4</v>
      </c>
      <c r="Z1954" s="732">
        <v>2.6902279709221972E-5</v>
      </c>
      <c r="AA1954" s="108">
        <v>0</v>
      </c>
      <c r="AB1954" s="109">
        <v>0</v>
      </c>
      <c r="AC1954" s="732">
        <v>0</v>
      </c>
      <c r="AD1954" s="108">
        <v>0</v>
      </c>
      <c r="AE1954" s="109">
        <v>0</v>
      </c>
      <c r="AF1954" s="732">
        <v>0</v>
      </c>
      <c r="AG1954" s="108">
        <v>7.9577616610680539E-4</v>
      </c>
      <c r="AH1954" s="109">
        <v>7.9427709225600451E-4</v>
      </c>
      <c r="AI1954" s="732">
        <v>1.9877790091794978E-4</v>
      </c>
      <c r="AJ1954" s="108">
        <v>2.1155354514438536E-3</v>
      </c>
      <c r="AK1954" s="109">
        <v>1.8571402096615398E-3</v>
      </c>
      <c r="AL1954" s="736">
        <v>3.7421728029730624E-4</v>
      </c>
    </row>
    <row r="1955" spans="1:38" ht="13" x14ac:dyDescent="0.3">
      <c r="A1955" s="71">
        <v>2023</v>
      </c>
      <c r="B1955" s="72">
        <v>30</v>
      </c>
      <c r="C1955" s="108">
        <v>0.98501529320845826</v>
      </c>
      <c r="D1955" s="109">
        <v>0.92143206548686052</v>
      </c>
      <c r="E1955" s="732">
        <v>0.12338749754388237</v>
      </c>
      <c r="F1955" s="108">
        <v>2.3046760628046378E-2</v>
      </c>
      <c r="G1955" s="109">
        <v>2.5272795879758853E-2</v>
      </c>
      <c r="H1955" s="732">
        <v>8.2685315629164678E-3</v>
      </c>
      <c r="I1955" s="108">
        <v>1.0213409454013753E-2</v>
      </c>
      <c r="J1955" s="109">
        <v>1.2489444940185543E-2</v>
      </c>
      <c r="K1955" s="732">
        <v>7.8743128772837401E-2</v>
      </c>
      <c r="L1955" s="108">
        <v>1.9440426043771499E-3</v>
      </c>
      <c r="M1955" s="109">
        <v>1.7052545164212346E-3</v>
      </c>
      <c r="N1955" s="732">
        <v>3.4622374935956002E-4</v>
      </c>
      <c r="O1955" s="108">
        <v>0</v>
      </c>
      <c r="P1955" s="109">
        <v>0</v>
      </c>
      <c r="Q1955" s="732">
        <v>5.2515473585308123E-3</v>
      </c>
      <c r="R1955" s="108">
        <v>4.4423019314152821E-4</v>
      </c>
      <c r="S1955" s="109">
        <v>6.5061738456092741E-4</v>
      </c>
      <c r="T1955" s="732">
        <v>2.5335184083050796E-3</v>
      </c>
      <c r="U1955" s="108">
        <v>1.2455437379680369E-3</v>
      </c>
      <c r="V1955" s="109">
        <v>1.2424354159949996E-3</v>
      </c>
      <c r="W1955" s="732">
        <v>3.4479773875946738E-4</v>
      </c>
      <c r="X1955" s="108">
        <v>1.0752893483432157E-4</v>
      </c>
      <c r="Y1955" s="109">
        <v>1.0726061222369661E-4</v>
      </c>
      <c r="Z1955" s="732">
        <v>2.97667033406958E-5</v>
      </c>
      <c r="AA1955" s="108">
        <v>0</v>
      </c>
      <c r="AB1955" s="109">
        <v>0</v>
      </c>
      <c r="AC1955" s="732">
        <v>0</v>
      </c>
      <c r="AD1955" s="108">
        <v>0</v>
      </c>
      <c r="AE1955" s="109">
        <v>0</v>
      </c>
      <c r="AF1955" s="732">
        <v>0</v>
      </c>
      <c r="AG1955" s="108">
        <v>7.9451937354415507E-4</v>
      </c>
      <c r="AH1955" s="109">
        <v>7.9253665541895147E-4</v>
      </c>
      <c r="AI1955" s="732">
        <v>2.1994276973704826E-4</v>
      </c>
      <c r="AJ1955" s="108">
        <v>2.1130964289582609E-3</v>
      </c>
      <c r="AK1955" s="109">
        <v>1.8535435133719704E-3</v>
      </c>
      <c r="AL1955" s="736">
        <v>3.7633140221360036E-4</v>
      </c>
    </row>
    <row r="1956" spans="1:38" ht="13" x14ac:dyDescent="0.3">
      <c r="A1956" s="71">
        <v>2023</v>
      </c>
      <c r="B1956" s="72">
        <v>31</v>
      </c>
      <c r="C1956" s="108">
        <v>0.98501529320845826</v>
      </c>
      <c r="D1956" s="109">
        <v>0.92143206548686052</v>
      </c>
      <c r="E1956" s="732">
        <v>0.12338749754388237</v>
      </c>
      <c r="F1956" s="108">
        <v>2.3046760628046378E-2</v>
      </c>
      <c r="G1956" s="109">
        <v>2.5272795879758853E-2</v>
      </c>
      <c r="H1956" s="732">
        <v>8.2685315629164678E-3</v>
      </c>
      <c r="I1956" s="108">
        <v>1.0213409454013753E-2</v>
      </c>
      <c r="J1956" s="109">
        <v>1.2489444940185543E-2</v>
      </c>
      <c r="K1956" s="732">
        <v>7.8743128772837401E-2</v>
      </c>
      <c r="L1956" s="108">
        <v>1.9440426043771499E-3</v>
      </c>
      <c r="M1956" s="109">
        <v>1.7052545164212346E-3</v>
      </c>
      <c r="N1956" s="732">
        <v>3.4622374935956002E-4</v>
      </c>
      <c r="O1956" s="108">
        <v>0</v>
      </c>
      <c r="P1956" s="109">
        <v>0</v>
      </c>
      <c r="Q1956" s="732">
        <v>5.2515473585308123E-3</v>
      </c>
      <c r="R1956" s="108">
        <v>4.4423019314152821E-4</v>
      </c>
      <c r="S1956" s="109">
        <v>6.5061738456092741E-4</v>
      </c>
      <c r="T1956" s="732">
        <v>2.5335184083050796E-3</v>
      </c>
      <c r="U1956" s="108">
        <v>1.2455437379680369E-3</v>
      </c>
      <c r="V1956" s="109">
        <v>1.2424354159949996E-3</v>
      </c>
      <c r="W1956" s="732">
        <v>3.4479773875946738E-4</v>
      </c>
      <c r="X1956" s="108">
        <v>1.0752893483432157E-4</v>
      </c>
      <c r="Y1956" s="109">
        <v>1.0726061222369661E-4</v>
      </c>
      <c r="Z1956" s="732">
        <v>2.97667033406958E-5</v>
      </c>
      <c r="AA1956" s="108">
        <v>0</v>
      </c>
      <c r="AB1956" s="109">
        <v>0</v>
      </c>
      <c r="AC1956" s="732">
        <v>0</v>
      </c>
      <c r="AD1956" s="108">
        <v>0</v>
      </c>
      <c r="AE1956" s="109">
        <v>0</v>
      </c>
      <c r="AF1956" s="732">
        <v>0</v>
      </c>
      <c r="AG1956" s="108">
        <v>7.9451937354415507E-4</v>
      </c>
      <c r="AH1956" s="109">
        <v>7.9253665541895147E-4</v>
      </c>
      <c r="AI1956" s="732">
        <v>2.1994276973704826E-4</v>
      </c>
      <c r="AJ1956" s="108">
        <v>2.1130964289582609E-3</v>
      </c>
      <c r="AK1956" s="109">
        <v>1.8535435133719704E-3</v>
      </c>
      <c r="AL1956" s="736">
        <v>3.7633140221360036E-4</v>
      </c>
    </row>
    <row r="1957" spans="1:38" ht="13" x14ac:dyDescent="0.3">
      <c r="A1957" s="71">
        <v>2023</v>
      </c>
      <c r="B1957" s="72">
        <v>32</v>
      </c>
      <c r="C1957" s="108">
        <v>0.98501529320845826</v>
      </c>
      <c r="D1957" s="109">
        <v>0.92143206548686052</v>
      </c>
      <c r="E1957" s="732">
        <v>0.12338749754388237</v>
      </c>
      <c r="F1957" s="108">
        <v>2.3046760628046378E-2</v>
      </c>
      <c r="G1957" s="109">
        <v>2.5272795879758853E-2</v>
      </c>
      <c r="H1957" s="732">
        <v>8.2685315629164678E-3</v>
      </c>
      <c r="I1957" s="108">
        <v>1.0213409454013753E-2</v>
      </c>
      <c r="J1957" s="109">
        <v>1.2489444940185543E-2</v>
      </c>
      <c r="K1957" s="732">
        <v>7.8743128772837401E-2</v>
      </c>
      <c r="L1957" s="108">
        <v>1.9440426043771499E-3</v>
      </c>
      <c r="M1957" s="109">
        <v>1.7052545164212346E-3</v>
      </c>
      <c r="N1957" s="732">
        <v>3.4622374935956002E-4</v>
      </c>
      <c r="O1957" s="108">
        <v>0</v>
      </c>
      <c r="P1957" s="109">
        <v>0</v>
      </c>
      <c r="Q1957" s="732">
        <v>5.2515473585308123E-3</v>
      </c>
      <c r="R1957" s="108">
        <v>4.4423019314152821E-4</v>
      </c>
      <c r="S1957" s="109">
        <v>6.5061738456092741E-4</v>
      </c>
      <c r="T1957" s="732">
        <v>2.5335184083050796E-3</v>
      </c>
      <c r="U1957" s="108">
        <v>1.2455437379680369E-3</v>
      </c>
      <c r="V1957" s="109">
        <v>1.2424354159949996E-3</v>
      </c>
      <c r="W1957" s="732">
        <v>3.4479773875946738E-4</v>
      </c>
      <c r="X1957" s="108">
        <v>1.0752893483432157E-4</v>
      </c>
      <c r="Y1957" s="109">
        <v>1.0726061222369661E-4</v>
      </c>
      <c r="Z1957" s="732">
        <v>2.97667033406958E-5</v>
      </c>
      <c r="AA1957" s="108">
        <v>0</v>
      </c>
      <c r="AB1957" s="109">
        <v>0</v>
      </c>
      <c r="AC1957" s="732">
        <v>0</v>
      </c>
      <c r="AD1957" s="108">
        <v>0</v>
      </c>
      <c r="AE1957" s="109">
        <v>0</v>
      </c>
      <c r="AF1957" s="732">
        <v>0</v>
      </c>
      <c r="AG1957" s="108">
        <v>7.9451937354415507E-4</v>
      </c>
      <c r="AH1957" s="109">
        <v>7.9253665541895147E-4</v>
      </c>
      <c r="AI1957" s="732">
        <v>2.1994276973704826E-4</v>
      </c>
      <c r="AJ1957" s="108">
        <v>2.1130964289582609E-3</v>
      </c>
      <c r="AK1957" s="109">
        <v>1.8535435133719704E-3</v>
      </c>
      <c r="AL1957" s="736">
        <v>3.7633140221360036E-4</v>
      </c>
    </row>
    <row r="1958" spans="1:38" ht="13" x14ac:dyDescent="0.3">
      <c r="A1958" s="71">
        <v>2023</v>
      </c>
      <c r="B1958" s="72">
        <v>33</v>
      </c>
      <c r="C1958" s="108">
        <v>0.98501529320845826</v>
      </c>
      <c r="D1958" s="109">
        <v>0.92143206548686052</v>
      </c>
      <c r="E1958" s="732">
        <v>0.12338749754388237</v>
      </c>
      <c r="F1958" s="108">
        <v>2.3046760628046378E-2</v>
      </c>
      <c r="G1958" s="109">
        <v>2.5272795879758853E-2</v>
      </c>
      <c r="H1958" s="732">
        <v>8.2685315629164678E-3</v>
      </c>
      <c r="I1958" s="108">
        <v>1.0213409454013753E-2</v>
      </c>
      <c r="J1958" s="109">
        <v>1.2489444940185543E-2</v>
      </c>
      <c r="K1958" s="732">
        <v>7.8743128772837401E-2</v>
      </c>
      <c r="L1958" s="108">
        <v>1.9440426043771499E-3</v>
      </c>
      <c r="M1958" s="109">
        <v>1.7052545164212346E-3</v>
      </c>
      <c r="N1958" s="732">
        <v>3.4622374935956002E-4</v>
      </c>
      <c r="O1958" s="108">
        <v>0</v>
      </c>
      <c r="P1958" s="109">
        <v>0</v>
      </c>
      <c r="Q1958" s="732">
        <v>5.2515473585308123E-3</v>
      </c>
      <c r="R1958" s="108">
        <v>4.4423019314152821E-4</v>
      </c>
      <c r="S1958" s="109">
        <v>6.5061738456092741E-4</v>
      </c>
      <c r="T1958" s="732">
        <v>2.5335184083050796E-3</v>
      </c>
      <c r="U1958" s="108">
        <v>1.2455437379680369E-3</v>
      </c>
      <c r="V1958" s="109">
        <v>1.2424354159949996E-3</v>
      </c>
      <c r="W1958" s="732">
        <v>3.4479773875946738E-4</v>
      </c>
      <c r="X1958" s="108">
        <v>1.0752893483432157E-4</v>
      </c>
      <c r="Y1958" s="109">
        <v>1.0726061222369661E-4</v>
      </c>
      <c r="Z1958" s="732">
        <v>2.97667033406958E-5</v>
      </c>
      <c r="AA1958" s="108">
        <v>0</v>
      </c>
      <c r="AB1958" s="109">
        <v>0</v>
      </c>
      <c r="AC1958" s="732">
        <v>0</v>
      </c>
      <c r="AD1958" s="108">
        <v>0</v>
      </c>
      <c r="AE1958" s="109">
        <v>0</v>
      </c>
      <c r="AF1958" s="732">
        <v>0</v>
      </c>
      <c r="AG1958" s="108">
        <v>7.9451937354415507E-4</v>
      </c>
      <c r="AH1958" s="109">
        <v>7.9253665541895147E-4</v>
      </c>
      <c r="AI1958" s="732">
        <v>2.1994276973704826E-4</v>
      </c>
      <c r="AJ1958" s="108">
        <v>2.1130964289582609E-3</v>
      </c>
      <c r="AK1958" s="109">
        <v>1.8535435133719704E-3</v>
      </c>
      <c r="AL1958" s="736">
        <v>3.7633140221360036E-4</v>
      </c>
    </row>
    <row r="1959" spans="1:38" ht="13" x14ac:dyDescent="0.3">
      <c r="A1959" s="71">
        <v>2023</v>
      </c>
      <c r="B1959" s="72">
        <v>34</v>
      </c>
      <c r="C1959" s="108">
        <v>0.98501529320845826</v>
      </c>
      <c r="D1959" s="109">
        <v>0.92143206548686052</v>
      </c>
      <c r="E1959" s="732">
        <v>0.12338749754388237</v>
      </c>
      <c r="F1959" s="108">
        <v>2.3046760628046378E-2</v>
      </c>
      <c r="G1959" s="109">
        <v>2.5272795879758853E-2</v>
      </c>
      <c r="H1959" s="732">
        <v>8.2685315629164678E-3</v>
      </c>
      <c r="I1959" s="108">
        <v>1.0213409454013753E-2</v>
      </c>
      <c r="J1959" s="109">
        <v>1.2489444940185543E-2</v>
      </c>
      <c r="K1959" s="732">
        <v>7.8743128772837401E-2</v>
      </c>
      <c r="L1959" s="108">
        <v>1.9440426043771499E-3</v>
      </c>
      <c r="M1959" s="109">
        <v>1.7052545164212346E-3</v>
      </c>
      <c r="N1959" s="732">
        <v>3.4622374935956002E-4</v>
      </c>
      <c r="O1959" s="108">
        <v>0</v>
      </c>
      <c r="P1959" s="109">
        <v>0</v>
      </c>
      <c r="Q1959" s="732">
        <v>5.2515473585308123E-3</v>
      </c>
      <c r="R1959" s="108">
        <v>4.4423019314152821E-4</v>
      </c>
      <c r="S1959" s="109">
        <v>6.5061738456092741E-4</v>
      </c>
      <c r="T1959" s="732">
        <v>2.5335184083050796E-3</v>
      </c>
      <c r="U1959" s="108">
        <v>1.2455437379680369E-3</v>
      </c>
      <c r="V1959" s="109">
        <v>1.2424354159949996E-3</v>
      </c>
      <c r="W1959" s="732">
        <v>3.4479773875946738E-4</v>
      </c>
      <c r="X1959" s="108">
        <v>1.0752893483432157E-4</v>
      </c>
      <c r="Y1959" s="109">
        <v>1.0726061222369661E-4</v>
      </c>
      <c r="Z1959" s="732">
        <v>2.97667033406958E-5</v>
      </c>
      <c r="AA1959" s="108">
        <v>0</v>
      </c>
      <c r="AB1959" s="109">
        <v>0</v>
      </c>
      <c r="AC1959" s="732">
        <v>0</v>
      </c>
      <c r="AD1959" s="108">
        <v>0</v>
      </c>
      <c r="AE1959" s="109">
        <v>0</v>
      </c>
      <c r="AF1959" s="732">
        <v>0</v>
      </c>
      <c r="AG1959" s="108">
        <v>7.9451937354415507E-4</v>
      </c>
      <c r="AH1959" s="109">
        <v>7.9253665541895147E-4</v>
      </c>
      <c r="AI1959" s="732">
        <v>2.1994276973704826E-4</v>
      </c>
      <c r="AJ1959" s="108">
        <v>2.1130964289582609E-3</v>
      </c>
      <c r="AK1959" s="109">
        <v>1.8535435133719704E-3</v>
      </c>
      <c r="AL1959" s="736">
        <v>3.7633140221360036E-4</v>
      </c>
    </row>
    <row r="1960" spans="1:38" ht="13" x14ac:dyDescent="0.3">
      <c r="A1960" s="71">
        <v>2023</v>
      </c>
      <c r="B1960" s="72">
        <v>35</v>
      </c>
      <c r="C1960" s="108">
        <v>0.98501529320845826</v>
      </c>
      <c r="D1960" s="109">
        <v>0.92143206548686052</v>
      </c>
      <c r="E1960" s="732">
        <v>0.12338749754388237</v>
      </c>
      <c r="F1960" s="108">
        <v>2.3046760628046378E-2</v>
      </c>
      <c r="G1960" s="109">
        <v>2.5272795879758853E-2</v>
      </c>
      <c r="H1960" s="732">
        <v>8.2685315629164678E-3</v>
      </c>
      <c r="I1960" s="108">
        <v>1.0213409454013753E-2</v>
      </c>
      <c r="J1960" s="109">
        <v>1.2489444940185543E-2</v>
      </c>
      <c r="K1960" s="732">
        <v>7.8743128772837401E-2</v>
      </c>
      <c r="L1960" s="108">
        <v>1.9440426043771499E-3</v>
      </c>
      <c r="M1960" s="109">
        <v>1.7052545164212346E-3</v>
      </c>
      <c r="N1960" s="732">
        <v>3.4622374935956002E-4</v>
      </c>
      <c r="O1960" s="108">
        <v>0</v>
      </c>
      <c r="P1960" s="109">
        <v>0</v>
      </c>
      <c r="Q1960" s="732">
        <v>5.2515473585308123E-3</v>
      </c>
      <c r="R1960" s="108">
        <v>4.4423019314152821E-4</v>
      </c>
      <c r="S1960" s="109">
        <v>6.5061738456092741E-4</v>
      </c>
      <c r="T1960" s="732">
        <v>2.5335184083050796E-3</v>
      </c>
      <c r="U1960" s="108">
        <v>1.2455437379680369E-3</v>
      </c>
      <c r="V1960" s="109">
        <v>1.2424354159949996E-3</v>
      </c>
      <c r="W1960" s="732">
        <v>3.4479773875946738E-4</v>
      </c>
      <c r="X1960" s="108">
        <v>1.0752893483432157E-4</v>
      </c>
      <c r="Y1960" s="109">
        <v>1.0726061222369661E-4</v>
      </c>
      <c r="Z1960" s="732">
        <v>2.97667033406958E-5</v>
      </c>
      <c r="AA1960" s="108">
        <v>0</v>
      </c>
      <c r="AB1960" s="109">
        <v>0</v>
      </c>
      <c r="AC1960" s="732">
        <v>0</v>
      </c>
      <c r="AD1960" s="108">
        <v>0</v>
      </c>
      <c r="AE1960" s="109">
        <v>0</v>
      </c>
      <c r="AF1960" s="732">
        <v>0</v>
      </c>
      <c r="AG1960" s="108">
        <v>7.9451937354415507E-4</v>
      </c>
      <c r="AH1960" s="109">
        <v>7.9253665541895147E-4</v>
      </c>
      <c r="AI1960" s="732">
        <v>2.1994276973704826E-4</v>
      </c>
      <c r="AJ1960" s="108">
        <v>2.1130964289582609E-3</v>
      </c>
      <c r="AK1960" s="109">
        <v>1.8535435133719704E-3</v>
      </c>
      <c r="AL1960" s="736">
        <v>3.7633140221360036E-4</v>
      </c>
    </row>
    <row r="1961" spans="1:38" ht="13" x14ac:dyDescent="0.3">
      <c r="A1961" s="71">
        <v>2023</v>
      </c>
      <c r="B1961" s="72">
        <v>36</v>
      </c>
      <c r="C1961" s="108">
        <v>0.98501529320845826</v>
      </c>
      <c r="D1961" s="109">
        <v>0.92143206548686052</v>
      </c>
      <c r="E1961" s="732">
        <v>0.12338749754388237</v>
      </c>
      <c r="F1961" s="108">
        <v>2.3046760628046378E-2</v>
      </c>
      <c r="G1961" s="109">
        <v>2.5272795879758853E-2</v>
      </c>
      <c r="H1961" s="732">
        <v>8.2685315629164678E-3</v>
      </c>
      <c r="I1961" s="108">
        <v>1.0213409454013753E-2</v>
      </c>
      <c r="J1961" s="109">
        <v>1.2489444940185543E-2</v>
      </c>
      <c r="K1961" s="732">
        <v>7.8743128772837401E-2</v>
      </c>
      <c r="L1961" s="108">
        <v>1.9440426043771499E-3</v>
      </c>
      <c r="M1961" s="109">
        <v>1.7052545164212346E-3</v>
      </c>
      <c r="N1961" s="732">
        <v>3.4622374935956002E-4</v>
      </c>
      <c r="O1961" s="108">
        <v>0</v>
      </c>
      <c r="P1961" s="109">
        <v>0</v>
      </c>
      <c r="Q1961" s="732">
        <v>5.2515473585308123E-3</v>
      </c>
      <c r="R1961" s="108">
        <v>4.4423019314152821E-4</v>
      </c>
      <c r="S1961" s="109">
        <v>6.5061738456092741E-4</v>
      </c>
      <c r="T1961" s="732">
        <v>2.5335184083050796E-3</v>
      </c>
      <c r="U1961" s="108">
        <v>1.2455437379680369E-3</v>
      </c>
      <c r="V1961" s="109">
        <v>1.2424354159949996E-3</v>
      </c>
      <c r="W1961" s="732">
        <v>3.4479773875946738E-4</v>
      </c>
      <c r="X1961" s="108">
        <v>1.0752893483432157E-4</v>
      </c>
      <c r="Y1961" s="109">
        <v>1.0726061222369661E-4</v>
      </c>
      <c r="Z1961" s="732">
        <v>2.97667033406958E-5</v>
      </c>
      <c r="AA1961" s="108">
        <v>0</v>
      </c>
      <c r="AB1961" s="109">
        <v>0</v>
      </c>
      <c r="AC1961" s="732">
        <v>0</v>
      </c>
      <c r="AD1961" s="108">
        <v>0</v>
      </c>
      <c r="AE1961" s="109">
        <v>0</v>
      </c>
      <c r="AF1961" s="732">
        <v>0</v>
      </c>
      <c r="AG1961" s="108">
        <v>7.9451937354415507E-4</v>
      </c>
      <c r="AH1961" s="109">
        <v>7.9253665541895147E-4</v>
      </c>
      <c r="AI1961" s="732">
        <v>2.1994276973704826E-4</v>
      </c>
      <c r="AJ1961" s="108">
        <v>2.1130964289582609E-3</v>
      </c>
      <c r="AK1961" s="109">
        <v>1.8535435133719704E-3</v>
      </c>
      <c r="AL1961" s="736">
        <v>3.7633140221360036E-4</v>
      </c>
    </row>
    <row r="1962" spans="1:38" ht="13" x14ac:dyDescent="0.3">
      <c r="A1962" s="71">
        <v>2023</v>
      </c>
      <c r="B1962" s="72">
        <v>37</v>
      </c>
      <c r="C1962" s="108">
        <v>0.98501529320845826</v>
      </c>
      <c r="D1962" s="109">
        <v>0.92143206548686052</v>
      </c>
      <c r="E1962" s="732">
        <v>0.12338749754388237</v>
      </c>
      <c r="F1962" s="108">
        <v>2.3046760628046378E-2</v>
      </c>
      <c r="G1962" s="109">
        <v>2.5272795879758853E-2</v>
      </c>
      <c r="H1962" s="732">
        <v>8.2685315629164678E-3</v>
      </c>
      <c r="I1962" s="108">
        <v>1.0213409454013753E-2</v>
      </c>
      <c r="J1962" s="109">
        <v>1.2489444940185543E-2</v>
      </c>
      <c r="K1962" s="732">
        <v>7.8743128772837401E-2</v>
      </c>
      <c r="L1962" s="108">
        <v>1.9440426043771499E-3</v>
      </c>
      <c r="M1962" s="109">
        <v>1.7052545164212346E-3</v>
      </c>
      <c r="N1962" s="732">
        <v>3.4622374935956002E-4</v>
      </c>
      <c r="O1962" s="108">
        <v>0</v>
      </c>
      <c r="P1962" s="109">
        <v>0</v>
      </c>
      <c r="Q1962" s="732">
        <v>5.2515473585308123E-3</v>
      </c>
      <c r="R1962" s="108">
        <v>4.4423019314152821E-4</v>
      </c>
      <c r="S1962" s="109">
        <v>6.5061738456092741E-4</v>
      </c>
      <c r="T1962" s="732">
        <v>2.5335184083050796E-3</v>
      </c>
      <c r="U1962" s="108">
        <v>1.2455437379680369E-3</v>
      </c>
      <c r="V1962" s="109">
        <v>1.2424354159949996E-3</v>
      </c>
      <c r="W1962" s="732">
        <v>3.4479773875946738E-4</v>
      </c>
      <c r="X1962" s="108">
        <v>1.0752893483432157E-4</v>
      </c>
      <c r="Y1962" s="109">
        <v>1.0726061222369661E-4</v>
      </c>
      <c r="Z1962" s="732">
        <v>2.97667033406958E-5</v>
      </c>
      <c r="AA1962" s="108">
        <v>0</v>
      </c>
      <c r="AB1962" s="109">
        <v>0</v>
      </c>
      <c r="AC1962" s="732">
        <v>0</v>
      </c>
      <c r="AD1962" s="108">
        <v>0</v>
      </c>
      <c r="AE1962" s="109">
        <v>0</v>
      </c>
      <c r="AF1962" s="732">
        <v>0</v>
      </c>
      <c r="AG1962" s="108">
        <v>7.9451937354415507E-4</v>
      </c>
      <c r="AH1962" s="109">
        <v>7.9253665541895147E-4</v>
      </c>
      <c r="AI1962" s="732">
        <v>2.1994276973704826E-4</v>
      </c>
      <c r="AJ1962" s="108">
        <v>2.1130964289582609E-3</v>
      </c>
      <c r="AK1962" s="109">
        <v>1.8535435133719704E-3</v>
      </c>
      <c r="AL1962" s="736">
        <v>3.7633140221360036E-4</v>
      </c>
    </row>
    <row r="1963" spans="1:38" ht="13" x14ac:dyDescent="0.3">
      <c r="A1963" s="71">
        <v>2023</v>
      </c>
      <c r="B1963" s="72">
        <v>38</v>
      </c>
      <c r="C1963" s="108">
        <v>0.98501529320845826</v>
      </c>
      <c r="D1963" s="109">
        <v>0.92143206548686052</v>
      </c>
      <c r="E1963" s="732">
        <v>0.12338749754388237</v>
      </c>
      <c r="F1963" s="108">
        <v>2.3046760628046378E-2</v>
      </c>
      <c r="G1963" s="109">
        <v>2.5272795879758853E-2</v>
      </c>
      <c r="H1963" s="732">
        <v>8.2685315629164678E-3</v>
      </c>
      <c r="I1963" s="108">
        <v>1.0213409454013753E-2</v>
      </c>
      <c r="J1963" s="109">
        <v>1.2489444940185543E-2</v>
      </c>
      <c r="K1963" s="732">
        <v>7.8743128772837401E-2</v>
      </c>
      <c r="L1963" s="108">
        <v>1.9440426043771499E-3</v>
      </c>
      <c r="M1963" s="109">
        <v>1.7052545164212346E-3</v>
      </c>
      <c r="N1963" s="732">
        <v>3.4622374935956002E-4</v>
      </c>
      <c r="O1963" s="108">
        <v>0</v>
      </c>
      <c r="P1963" s="109">
        <v>0</v>
      </c>
      <c r="Q1963" s="732">
        <v>5.2515473585308123E-3</v>
      </c>
      <c r="R1963" s="108">
        <v>4.4423019314152821E-4</v>
      </c>
      <c r="S1963" s="109">
        <v>6.5061738456092741E-4</v>
      </c>
      <c r="T1963" s="732">
        <v>2.5335184083050796E-3</v>
      </c>
      <c r="U1963" s="108">
        <v>1.2455437379680369E-3</v>
      </c>
      <c r="V1963" s="109">
        <v>1.2424354159949996E-3</v>
      </c>
      <c r="W1963" s="732">
        <v>3.4479773875946738E-4</v>
      </c>
      <c r="X1963" s="108">
        <v>1.0752893483432157E-4</v>
      </c>
      <c r="Y1963" s="109">
        <v>1.0726061222369661E-4</v>
      </c>
      <c r="Z1963" s="732">
        <v>2.97667033406958E-5</v>
      </c>
      <c r="AA1963" s="108">
        <v>0</v>
      </c>
      <c r="AB1963" s="109">
        <v>0</v>
      </c>
      <c r="AC1963" s="732">
        <v>0</v>
      </c>
      <c r="AD1963" s="108">
        <v>0</v>
      </c>
      <c r="AE1963" s="109">
        <v>0</v>
      </c>
      <c r="AF1963" s="732">
        <v>0</v>
      </c>
      <c r="AG1963" s="108">
        <v>7.9451937354415507E-4</v>
      </c>
      <c r="AH1963" s="109">
        <v>7.9253665541895147E-4</v>
      </c>
      <c r="AI1963" s="732">
        <v>2.1994276973704826E-4</v>
      </c>
      <c r="AJ1963" s="108">
        <v>2.1130964289582609E-3</v>
      </c>
      <c r="AK1963" s="109">
        <v>1.8535435133719704E-3</v>
      </c>
      <c r="AL1963" s="736">
        <v>3.7633140221360036E-4</v>
      </c>
    </row>
    <row r="1964" spans="1:38" ht="13.5" thickBot="1" x14ac:dyDescent="0.35">
      <c r="A1964" s="73">
        <v>2023</v>
      </c>
      <c r="B1964" s="74">
        <v>39</v>
      </c>
      <c r="C1964" s="110">
        <v>0.98501529320845826</v>
      </c>
      <c r="D1964" s="111">
        <v>0.92143206548686052</v>
      </c>
      <c r="E1964" s="733">
        <v>0.12338749754388237</v>
      </c>
      <c r="F1964" s="110">
        <v>2.3046760628046378E-2</v>
      </c>
      <c r="G1964" s="111">
        <v>2.5272795879758853E-2</v>
      </c>
      <c r="H1964" s="733">
        <v>8.2685315629164678E-3</v>
      </c>
      <c r="I1964" s="110">
        <v>1.0213409454013753E-2</v>
      </c>
      <c r="J1964" s="111">
        <v>1.2489444940185543E-2</v>
      </c>
      <c r="K1964" s="733">
        <v>7.8743128772837401E-2</v>
      </c>
      <c r="L1964" s="110">
        <v>1.9440426043771499E-3</v>
      </c>
      <c r="M1964" s="111">
        <v>1.7052545164212346E-3</v>
      </c>
      <c r="N1964" s="733">
        <v>3.4622374935956002E-4</v>
      </c>
      <c r="O1964" s="110">
        <v>0</v>
      </c>
      <c r="P1964" s="111">
        <v>0</v>
      </c>
      <c r="Q1964" s="733">
        <v>5.2515473585308123E-3</v>
      </c>
      <c r="R1964" s="110">
        <v>4.4423019314152821E-4</v>
      </c>
      <c r="S1964" s="111">
        <v>6.5061738456092741E-4</v>
      </c>
      <c r="T1964" s="733">
        <v>2.5335184083050796E-3</v>
      </c>
      <c r="U1964" s="110">
        <v>1.2455437379680369E-3</v>
      </c>
      <c r="V1964" s="111">
        <v>1.2424354159949996E-3</v>
      </c>
      <c r="W1964" s="733">
        <v>3.4479773875946738E-4</v>
      </c>
      <c r="X1964" s="110">
        <v>1.0752893483432157E-4</v>
      </c>
      <c r="Y1964" s="111">
        <v>1.0726061222369661E-4</v>
      </c>
      <c r="Z1964" s="733">
        <v>2.97667033406958E-5</v>
      </c>
      <c r="AA1964" s="110">
        <v>0</v>
      </c>
      <c r="AB1964" s="111">
        <v>0</v>
      </c>
      <c r="AC1964" s="733">
        <v>0</v>
      </c>
      <c r="AD1964" s="110">
        <v>0</v>
      </c>
      <c r="AE1964" s="111">
        <v>0</v>
      </c>
      <c r="AF1964" s="733">
        <v>0</v>
      </c>
      <c r="AG1964" s="110">
        <v>7.9451937354415507E-4</v>
      </c>
      <c r="AH1964" s="111">
        <v>7.9253665541895147E-4</v>
      </c>
      <c r="AI1964" s="733">
        <v>2.1994276973704826E-4</v>
      </c>
      <c r="AJ1964" s="110">
        <v>2.1130964289582609E-3</v>
      </c>
      <c r="AK1964" s="111">
        <v>1.8535435133719704E-3</v>
      </c>
      <c r="AL1964" s="737">
        <v>3.7633140221360036E-4</v>
      </c>
    </row>
    <row r="1965" spans="1:38" ht="13" x14ac:dyDescent="0.3">
      <c r="A1965" s="69">
        <v>2024</v>
      </c>
      <c r="B1965" s="70">
        <v>0</v>
      </c>
      <c r="C1965" s="106">
        <v>0.24323496446293749</v>
      </c>
      <c r="D1965" s="107">
        <v>0.25376654754460787</v>
      </c>
      <c r="E1965" s="734">
        <v>0.20890366641383262</v>
      </c>
      <c r="F1965" s="106">
        <v>1.1416520095252729E-2</v>
      </c>
      <c r="G1965" s="107">
        <v>1.096807586238847E-2</v>
      </c>
      <c r="H1965" s="734">
        <v>9.531067197827087E-3</v>
      </c>
      <c r="I1965" s="106">
        <v>5.0377276024537853E-3</v>
      </c>
      <c r="J1965" s="107">
        <v>4.4250580397345758E-3</v>
      </c>
      <c r="K1965" s="734">
        <v>9.9279858208619398E-2</v>
      </c>
      <c r="L1965" s="106">
        <v>4.8049699737776324E-4</v>
      </c>
      <c r="M1965" s="107">
        <v>4.9770079284156194E-4</v>
      </c>
      <c r="N1965" s="734">
        <v>4.8103063474279735E-4</v>
      </c>
      <c r="O1965" s="106">
        <v>0</v>
      </c>
      <c r="P1965" s="107">
        <v>0</v>
      </c>
      <c r="Q1965" s="734">
        <v>8.8583894212595563E-3</v>
      </c>
      <c r="R1965" s="106">
        <v>4.4637226148880283E-4</v>
      </c>
      <c r="S1965" s="107">
        <v>6.5092202065183166E-4</v>
      </c>
      <c r="T1965" s="734">
        <v>2.6065485248547302E-3</v>
      </c>
      <c r="U1965" s="106">
        <v>8.1972781867719246E-4</v>
      </c>
      <c r="V1965" s="107">
        <v>7.6785692480868127E-4</v>
      </c>
      <c r="W1965" s="734">
        <v>5.9462144437162797E-4</v>
      </c>
      <c r="X1965" s="106">
        <v>7.0767872651036985E-5</v>
      </c>
      <c r="Y1965" s="107">
        <v>6.6289773217517495E-5</v>
      </c>
      <c r="Z1965" s="734">
        <v>5.1334204176850632E-5</v>
      </c>
      <c r="AA1965" s="106">
        <v>0</v>
      </c>
      <c r="AB1965" s="107">
        <v>0</v>
      </c>
      <c r="AC1965" s="734">
        <v>0</v>
      </c>
      <c r="AD1965" s="106">
        <v>0</v>
      </c>
      <c r="AE1965" s="107">
        <v>0</v>
      </c>
      <c r="AF1965" s="734">
        <v>0</v>
      </c>
      <c r="AG1965" s="106">
        <v>5.2289629343067897E-4</v>
      </c>
      <c r="AH1965" s="107">
        <v>4.8980777771656431E-4</v>
      </c>
      <c r="AI1965" s="734">
        <v>3.7930266256332114E-4</v>
      </c>
      <c r="AJ1965" s="106">
        <v>5.2228090772828823E-4</v>
      </c>
      <c r="AK1965" s="107">
        <v>5.4098083370764539E-4</v>
      </c>
      <c r="AL1965" s="735">
        <v>5.2286113085297798E-4</v>
      </c>
    </row>
    <row r="1966" spans="1:38" ht="13" x14ac:dyDescent="0.3">
      <c r="A1966" s="71">
        <v>2024</v>
      </c>
      <c r="B1966" s="72">
        <v>1</v>
      </c>
      <c r="C1966" s="108">
        <v>0.24333636842552434</v>
      </c>
      <c r="D1966" s="109">
        <v>0.25389547703847237</v>
      </c>
      <c r="E1966" s="732">
        <v>0.20907511300001921</v>
      </c>
      <c r="F1966" s="108">
        <v>1.1438709978799075E-2</v>
      </c>
      <c r="G1966" s="109">
        <v>1.099611013349242E-2</v>
      </c>
      <c r="H1966" s="732">
        <v>9.5717893275824081E-3</v>
      </c>
      <c r="I1966" s="108">
        <v>5.0454149230933195E-3</v>
      </c>
      <c r="J1966" s="109">
        <v>4.434794863784456E-3</v>
      </c>
      <c r="K1966" s="732">
        <v>9.9224034473183662E-2</v>
      </c>
      <c r="L1966" s="108">
        <v>4.8111565733944135E-4</v>
      </c>
      <c r="M1966" s="109">
        <v>4.9869236294318377E-4</v>
      </c>
      <c r="N1966" s="732">
        <v>4.8194129404103344E-4</v>
      </c>
      <c r="O1966" s="108">
        <v>0</v>
      </c>
      <c r="P1966" s="109">
        <v>0</v>
      </c>
      <c r="Q1966" s="732">
        <v>8.8939323260950488E-3</v>
      </c>
      <c r="R1966" s="108">
        <v>4.4656064450155302E-4</v>
      </c>
      <c r="S1966" s="109">
        <v>6.5128588052698036E-4</v>
      </c>
      <c r="T1966" s="732">
        <v>2.613643602285034E-3</v>
      </c>
      <c r="U1966" s="108">
        <v>8.2141919207719767E-4</v>
      </c>
      <c r="V1966" s="109">
        <v>7.6999140039662984E-4</v>
      </c>
      <c r="W1966" s="732">
        <v>5.9716494286031062E-4</v>
      </c>
      <c r="X1966" s="108">
        <v>7.0913914283103426E-5</v>
      </c>
      <c r="Y1966" s="109">
        <v>6.6474090201505459E-5</v>
      </c>
      <c r="Z1966" s="732">
        <v>5.1553810307129446E-5</v>
      </c>
      <c r="AA1966" s="108">
        <v>0</v>
      </c>
      <c r="AB1966" s="109">
        <v>0</v>
      </c>
      <c r="AC1966" s="732">
        <v>0</v>
      </c>
      <c r="AD1966" s="108">
        <v>0</v>
      </c>
      <c r="AE1966" s="109">
        <v>0</v>
      </c>
      <c r="AF1966" s="732">
        <v>0</v>
      </c>
      <c r="AG1966" s="108">
        <v>5.2397453623060047E-4</v>
      </c>
      <c r="AH1966" s="109">
        <v>4.9116981513952572E-4</v>
      </c>
      <c r="AI1966" s="732">
        <v>3.8092543887880976E-4</v>
      </c>
      <c r="AJ1966" s="108">
        <v>5.2295345564039222E-4</v>
      </c>
      <c r="AK1966" s="109">
        <v>5.420587300954987E-4</v>
      </c>
      <c r="AL1966" s="736">
        <v>5.2385092445406578E-4</v>
      </c>
    </row>
    <row r="1967" spans="1:38" ht="13" x14ac:dyDescent="0.3">
      <c r="A1967" s="71">
        <v>2024</v>
      </c>
      <c r="B1967" s="72">
        <v>2</v>
      </c>
      <c r="C1967" s="108">
        <v>0.24326116546054757</v>
      </c>
      <c r="D1967" s="109">
        <v>0.25387093867786309</v>
      </c>
      <c r="E1967" s="732">
        <v>0.20919788684876467</v>
      </c>
      <c r="F1967" s="108">
        <v>1.1422266546147104E-2</v>
      </c>
      <c r="G1967" s="109">
        <v>1.0989949970270682E-2</v>
      </c>
      <c r="H1967" s="732">
        <v>9.6029764960011317E-3</v>
      </c>
      <c r="I1967" s="108">
        <v>5.0397190307505339E-3</v>
      </c>
      <c r="J1967" s="109">
        <v>4.4326621505784477E-3</v>
      </c>
      <c r="K1967" s="732">
        <v>9.899560249816651E-2</v>
      </c>
      <c r="L1967" s="108">
        <v>4.8065720233415128E-4</v>
      </c>
      <c r="M1967" s="109">
        <v>4.9847598691348026E-4</v>
      </c>
      <c r="N1967" s="732">
        <v>4.8264000953754247E-4</v>
      </c>
      <c r="O1967" s="108">
        <v>0</v>
      </c>
      <c r="P1967" s="109">
        <v>0</v>
      </c>
      <c r="Q1967" s="732">
        <v>8.9176305165535354E-3</v>
      </c>
      <c r="R1967" s="108">
        <v>4.4642093176469535E-4</v>
      </c>
      <c r="S1967" s="109">
        <v>6.5120347447163119E-4</v>
      </c>
      <c r="T1967" s="732">
        <v>2.6200685880491429E-3</v>
      </c>
      <c r="U1967" s="108">
        <v>8.2016560067578784E-4</v>
      </c>
      <c r="V1967" s="109">
        <v>7.6952228754915595E-4</v>
      </c>
      <c r="W1967" s="732">
        <v>5.9894560913630642E-4</v>
      </c>
      <c r="X1967" s="108">
        <v>7.0805648549923168E-5</v>
      </c>
      <c r="Y1967" s="109">
        <v>6.643359041824616E-5</v>
      </c>
      <c r="Z1967" s="732">
        <v>5.170752819477529E-5</v>
      </c>
      <c r="AA1967" s="108">
        <v>0</v>
      </c>
      <c r="AB1967" s="109">
        <v>0</v>
      </c>
      <c r="AC1967" s="732">
        <v>0</v>
      </c>
      <c r="AD1967" s="108">
        <v>0</v>
      </c>
      <c r="AE1967" s="109">
        <v>0</v>
      </c>
      <c r="AF1967" s="732">
        <v>0</v>
      </c>
      <c r="AG1967" s="108">
        <v>5.2317533202836267E-4</v>
      </c>
      <c r="AH1967" s="109">
        <v>4.9087016510337002E-4</v>
      </c>
      <c r="AI1967" s="732">
        <v>3.8206126494344121E-4</v>
      </c>
      <c r="AJ1967" s="108">
        <v>5.2245505294932712E-4</v>
      </c>
      <c r="AK1967" s="109">
        <v>5.4182343271875794E-4</v>
      </c>
      <c r="AL1967" s="736">
        <v>5.2461050760492956E-4</v>
      </c>
    </row>
    <row r="1968" spans="1:38" ht="13" x14ac:dyDescent="0.3">
      <c r="A1968" s="71">
        <v>2024</v>
      </c>
      <c r="B1968" s="72">
        <v>3</v>
      </c>
      <c r="C1968" s="108">
        <v>0.243134872015801</v>
      </c>
      <c r="D1968" s="109">
        <v>0.25381442274350724</v>
      </c>
      <c r="E1968" s="732">
        <v>0.2093254321997812</v>
      </c>
      <c r="F1968" s="108">
        <v>1.1394580951492426E-2</v>
      </c>
      <c r="G1968" s="109">
        <v>1.0976638370021703E-2</v>
      </c>
      <c r="H1968" s="732">
        <v>9.6394420752331737E-3</v>
      </c>
      <c r="I1968" s="108">
        <v>5.0301262855331598E-3</v>
      </c>
      <c r="J1968" s="109">
        <v>4.4280498489243144E-3</v>
      </c>
      <c r="K1968" s="732">
        <v>9.8738377536009655E-2</v>
      </c>
      <c r="L1968" s="108">
        <v>4.7988492281581267E-4</v>
      </c>
      <c r="M1968" s="109">
        <v>4.9800662324299449E-4</v>
      </c>
      <c r="N1968" s="732">
        <v>4.8336360654935295E-4</v>
      </c>
      <c r="O1968" s="108">
        <v>0</v>
      </c>
      <c r="P1968" s="109">
        <v>0</v>
      </c>
      <c r="Q1968" s="732">
        <v>8.9465655497813039E-3</v>
      </c>
      <c r="R1968" s="108">
        <v>4.4618551309618732E-4</v>
      </c>
      <c r="S1968" s="109">
        <v>6.5102628703707854E-4</v>
      </c>
      <c r="T1968" s="732">
        <v>2.6275095955126844E-3</v>
      </c>
      <c r="U1968" s="108">
        <v>8.1805511489997467E-4</v>
      </c>
      <c r="V1968" s="109">
        <v>7.6850748313940878E-4</v>
      </c>
      <c r="W1968" s="732">
        <v>6.0108660098044545E-4</v>
      </c>
      <c r="X1968" s="108">
        <v>7.0623485120782891E-5</v>
      </c>
      <c r="Y1968" s="109">
        <v>6.6345963723393381E-5</v>
      </c>
      <c r="Z1968" s="732">
        <v>5.1892378199171644E-5</v>
      </c>
      <c r="AA1968" s="108">
        <v>0</v>
      </c>
      <c r="AB1968" s="109">
        <v>0</v>
      </c>
      <c r="AC1968" s="732">
        <v>0</v>
      </c>
      <c r="AD1968" s="108">
        <v>0</v>
      </c>
      <c r="AE1968" s="109">
        <v>0</v>
      </c>
      <c r="AF1968" s="732">
        <v>0</v>
      </c>
      <c r="AG1968" s="108">
        <v>5.2182926136546792E-4</v>
      </c>
      <c r="AH1968" s="109">
        <v>4.9022294263371285E-4</v>
      </c>
      <c r="AI1968" s="732">
        <v>3.834270007936878E-4</v>
      </c>
      <c r="AJ1968" s="108">
        <v>5.2161570761561759E-4</v>
      </c>
      <c r="AK1968" s="109">
        <v>5.4131325778584798E-4</v>
      </c>
      <c r="AL1968" s="736">
        <v>5.2539675520249626E-4</v>
      </c>
    </row>
    <row r="1969" spans="1:38" ht="13" x14ac:dyDescent="0.3">
      <c r="A1969" s="71">
        <v>2024</v>
      </c>
      <c r="B1969" s="72">
        <v>4</v>
      </c>
      <c r="C1969" s="108">
        <v>0.32060221002392941</v>
      </c>
      <c r="D1969" s="109">
        <v>0.32680252944552562</v>
      </c>
      <c r="E1969" s="732">
        <v>0.25092942080661634</v>
      </c>
      <c r="F1969" s="108">
        <v>1.203548389816324E-2</v>
      </c>
      <c r="G1969" s="109">
        <v>1.2058844815837411E-2</v>
      </c>
      <c r="H1969" s="732">
        <v>9.9654033581147352E-3</v>
      </c>
      <c r="I1969" s="108">
        <v>5.8379635531551968E-3</v>
      </c>
      <c r="J1969" s="109">
        <v>6.1462010101433866E-3</v>
      </c>
      <c r="K1969" s="732">
        <v>9.8656903422185638E-2</v>
      </c>
      <c r="L1969" s="108">
        <v>5.7981008082408911E-4</v>
      </c>
      <c r="M1969" s="109">
        <v>7.4424629904614608E-4</v>
      </c>
      <c r="N1969" s="732">
        <v>7.514559636232522E-4</v>
      </c>
      <c r="O1969" s="108">
        <v>0</v>
      </c>
      <c r="P1969" s="109">
        <v>0</v>
      </c>
      <c r="Q1969" s="732">
        <v>9.2896338886421306E-3</v>
      </c>
      <c r="R1969" s="108">
        <v>4.4585805527521874E-4</v>
      </c>
      <c r="S1969" s="109">
        <v>6.5078716775322841E-4</v>
      </c>
      <c r="T1969" s="732">
        <v>2.6174772092874502E-3</v>
      </c>
      <c r="U1969" s="108">
        <v>8.6707295006938935E-4</v>
      </c>
      <c r="V1969" s="109">
        <v>8.5126291013988271E-4</v>
      </c>
      <c r="W1969" s="732">
        <v>6.2644085361803013E-4</v>
      </c>
      <c r="X1969" s="108">
        <v>7.4855238049645657E-5</v>
      </c>
      <c r="Y1969" s="109">
        <v>7.3490288185291931E-5</v>
      </c>
      <c r="Z1969" s="732">
        <v>5.4081214343707679E-5</v>
      </c>
      <c r="AA1969" s="108">
        <v>0</v>
      </c>
      <c r="AB1969" s="109">
        <v>0</v>
      </c>
      <c r="AC1969" s="732">
        <v>0</v>
      </c>
      <c r="AD1969" s="108">
        <v>0</v>
      </c>
      <c r="AE1969" s="109">
        <v>0</v>
      </c>
      <c r="AF1969" s="732">
        <v>0</v>
      </c>
      <c r="AG1969" s="108">
        <v>5.5309707765649658E-4</v>
      </c>
      <c r="AH1969" s="109">
        <v>5.4301188552934455E-4</v>
      </c>
      <c r="AI1969" s="732">
        <v>3.9959997316423246E-4</v>
      </c>
      <c r="AJ1969" s="108">
        <v>6.3023039663455762E-4</v>
      </c>
      <c r="AK1969" s="109">
        <v>8.089661018292146E-4</v>
      </c>
      <c r="AL1969" s="736">
        <v>8.1680261287477636E-4</v>
      </c>
    </row>
    <row r="1970" spans="1:38" ht="13" x14ac:dyDescent="0.3">
      <c r="A1970" s="71">
        <v>2024</v>
      </c>
      <c r="B1970" s="72">
        <v>5</v>
      </c>
      <c r="C1970" s="108">
        <v>0.32043390996120413</v>
      </c>
      <c r="D1970" s="109">
        <v>0.32677478362445844</v>
      </c>
      <c r="E1970" s="732">
        <v>0.2507335922920011</v>
      </c>
      <c r="F1970" s="108">
        <v>1.2003798319524073E-2</v>
      </c>
      <c r="G1970" s="109">
        <v>1.2052336562073942E-2</v>
      </c>
      <c r="H1970" s="732">
        <v>9.9133440957160819E-3</v>
      </c>
      <c r="I1970" s="108">
        <v>5.8257612979740877E-3</v>
      </c>
      <c r="J1970" s="109">
        <v>6.1433299065763282E-3</v>
      </c>
      <c r="K1970" s="732">
        <v>9.8764621904054217E-2</v>
      </c>
      <c r="L1970" s="108">
        <v>5.7878278770320259E-4</v>
      </c>
      <c r="M1970" s="109">
        <v>7.4392655922169684E-4</v>
      </c>
      <c r="N1970" s="732">
        <v>7.4993270206735459E-4</v>
      </c>
      <c r="O1970" s="108">
        <v>0</v>
      </c>
      <c r="P1970" s="109">
        <v>0</v>
      </c>
      <c r="Q1970" s="732">
        <v>9.2413870181510798E-3</v>
      </c>
      <c r="R1970" s="108">
        <v>4.4559968524636266E-4</v>
      </c>
      <c r="S1970" s="109">
        <v>6.5070572983371355E-4</v>
      </c>
      <c r="T1970" s="732">
        <v>2.6084621936517372E-3</v>
      </c>
      <c r="U1970" s="108">
        <v>8.6465722383026055E-4</v>
      </c>
      <c r="V1970" s="109">
        <v>8.507673040200576E-4</v>
      </c>
      <c r="W1970" s="732">
        <v>6.2302229430161887E-4</v>
      </c>
      <c r="X1970" s="108">
        <v>7.4646621116584289E-5</v>
      </c>
      <c r="Y1970" s="109">
        <v>7.3447522308892673E-5</v>
      </c>
      <c r="Z1970" s="732">
        <v>5.3786114522461863E-5</v>
      </c>
      <c r="AA1970" s="108">
        <v>0</v>
      </c>
      <c r="AB1970" s="109">
        <v>0</v>
      </c>
      <c r="AC1970" s="732">
        <v>0</v>
      </c>
      <c r="AD1970" s="108">
        <v>0</v>
      </c>
      <c r="AE1970" s="109">
        <v>0</v>
      </c>
      <c r="AF1970" s="732">
        <v>0</v>
      </c>
      <c r="AG1970" s="108">
        <v>5.5155552503683184E-4</v>
      </c>
      <c r="AH1970" s="109">
        <v>5.4269572475918728E-4</v>
      </c>
      <c r="AI1970" s="732">
        <v>3.9741977479733023E-4</v>
      </c>
      <c r="AJ1970" s="108">
        <v>6.2911368273579481E-4</v>
      </c>
      <c r="AK1970" s="109">
        <v>8.0861835338674867E-4</v>
      </c>
      <c r="AL1970" s="736">
        <v>8.1514696105253952E-4</v>
      </c>
    </row>
    <row r="1971" spans="1:38" ht="13" x14ac:dyDescent="0.3">
      <c r="A1971" s="71">
        <v>2024</v>
      </c>
      <c r="B1971" s="72">
        <v>6</v>
      </c>
      <c r="C1971" s="108">
        <v>0.38673153262096782</v>
      </c>
      <c r="D1971" s="109">
        <v>0.38814276845683132</v>
      </c>
      <c r="E1971" s="732">
        <v>0.25046315976771716</v>
      </c>
      <c r="F1971" s="108">
        <v>1.2467476718374105E-2</v>
      </c>
      <c r="G1971" s="109">
        <v>1.2961678715972702E-2</v>
      </c>
      <c r="H1971" s="732">
        <v>9.8341159961957778E-3</v>
      </c>
      <c r="I1971" s="108">
        <v>6.2658936756998128E-3</v>
      </c>
      <c r="J1971" s="109">
        <v>7.4450095366833616E-3</v>
      </c>
      <c r="K1971" s="732">
        <v>0.12681133466325531</v>
      </c>
      <c r="L1971" s="108">
        <v>6.5596081420934104E-4</v>
      </c>
      <c r="M1971" s="109">
        <v>8.0552786364468702E-4</v>
      </c>
      <c r="N1971" s="732">
        <v>7.4792393428204827E-4</v>
      </c>
      <c r="O1971" s="108">
        <v>0</v>
      </c>
      <c r="P1971" s="109">
        <v>0</v>
      </c>
      <c r="Q1971" s="732">
        <v>9.1647234669633652E-3</v>
      </c>
      <c r="R1971" s="108">
        <v>4.4526770721181933E-4</v>
      </c>
      <c r="S1971" s="109">
        <v>6.5055622094300906E-4</v>
      </c>
      <c r="T1971" s="732">
        <v>2.5952092629783516E-3</v>
      </c>
      <c r="U1971" s="108">
        <v>9.0011436491377903E-4</v>
      </c>
      <c r="V1971" s="109">
        <v>9.2028926656256653E-4</v>
      </c>
      <c r="W1971" s="732">
        <v>6.1767482439876325E-4</v>
      </c>
      <c r="X1971" s="108">
        <v>7.7707617755844356E-5</v>
      </c>
      <c r="Y1971" s="109">
        <v>7.9449442062410147E-5</v>
      </c>
      <c r="Z1971" s="732">
        <v>5.3324432427077971E-5</v>
      </c>
      <c r="AA1971" s="108">
        <v>0</v>
      </c>
      <c r="AB1971" s="109">
        <v>0</v>
      </c>
      <c r="AC1971" s="732">
        <v>0</v>
      </c>
      <c r="AD1971" s="108">
        <v>0</v>
      </c>
      <c r="AE1971" s="109">
        <v>0</v>
      </c>
      <c r="AF1971" s="732">
        <v>0</v>
      </c>
      <c r="AG1971" s="108">
        <v>5.7417307125350232E-4</v>
      </c>
      <c r="AH1971" s="109">
        <v>5.870428765118829E-4</v>
      </c>
      <c r="AI1971" s="732">
        <v>3.9400834045734119E-4</v>
      </c>
      <c r="AJ1971" s="108">
        <v>7.1300330093403803E-4</v>
      </c>
      <c r="AK1971" s="109">
        <v>8.7557652176005712E-4</v>
      </c>
      <c r="AL1971" s="736">
        <v>8.129633916411378E-4</v>
      </c>
    </row>
    <row r="1972" spans="1:38" ht="13" x14ac:dyDescent="0.3">
      <c r="A1972" s="71">
        <v>2024</v>
      </c>
      <c r="B1972" s="72">
        <v>7</v>
      </c>
      <c r="C1972" s="108">
        <v>0.38654779736384492</v>
      </c>
      <c r="D1972" s="109">
        <v>0.38816814101742569</v>
      </c>
      <c r="E1972" s="732">
        <v>0.25029378005273156</v>
      </c>
      <c r="F1972" s="108">
        <v>1.2436068401433622E-2</v>
      </c>
      <c r="G1972" s="109">
        <v>1.2965598555713503E-2</v>
      </c>
      <c r="H1972" s="732">
        <v>9.7948152949571439E-3</v>
      </c>
      <c r="I1972" s="108">
        <v>6.2532755291693689E-3</v>
      </c>
      <c r="J1972" s="109">
        <v>7.4469991108524368E-3</v>
      </c>
      <c r="K1972" s="732">
        <v>0.12697373051744815</v>
      </c>
      <c r="L1972" s="108">
        <v>6.5483713933499072E-4</v>
      </c>
      <c r="M1972" s="109">
        <v>8.0572988195552167E-4</v>
      </c>
      <c r="N1972" s="732">
        <v>7.4649520793211176E-4</v>
      </c>
      <c r="O1972" s="108">
        <v>0</v>
      </c>
      <c r="P1972" s="109">
        <v>0</v>
      </c>
      <c r="Q1972" s="732">
        <v>9.1314914961007111E-3</v>
      </c>
      <c r="R1972" s="108">
        <v>4.4501882914252833E-4</v>
      </c>
      <c r="S1972" s="109">
        <v>6.5059957306463586E-4</v>
      </c>
      <c r="T1972" s="732">
        <v>2.5878797661446173E-3</v>
      </c>
      <c r="U1972" s="108">
        <v>8.9771934559378954E-4</v>
      </c>
      <c r="V1972" s="109">
        <v>9.2058754408234401E-4</v>
      </c>
      <c r="W1972" s="732">
        <v>6.1523831604362318E-4</v>
      </c>
      <c r="X1972" s="108">
        <v>7.7500911043907456E-5</v>
      </c>
      <c r="Y1972" s="109">
        <v>7.9475190363937213E-5</v>
      </c>
      <c r="Z1972" s="732">
        <v>5.3114107987199471E-5</v>
      </c>
      <c r="AA1972" s="108">
        <v>0</v>
      </c>
      <c r="AB1972" s="109">
        <v>0</v>
      </c>
      <c r="AC1972" s="732">
        <v>0</v>
      </c>
      <c r="AD1972" s="108">
        <v>0</v>
      </c>
      <c r="AE1972" s="109">
        <v>0</v>
      </c>
      <c r="AF1972" s="732">
        <v>0</v>
      </c>
      <c r="AG1972" s="108">
        <v>5.7264563203242433E-4</v>
      </c>
      <c r="AH1972" s="109">
        <v>5.8723342146159018E-4</v>
      </c>
      <c r="AI1972" s="732">
        <v>3.924542201091974E-4</v>
      </c>
      <c r="AJ1972" s="108">
        <v>7.1178167413075988E-4</v>
      </c>
      <c r="AK1972" s="109">
        <v>8.7579590709226704E-4</v>
      </c>
      <c r="AL1972" s="736">
        <v>8.1141044084230714E-4</v>
      </c>
    </row>
    <row r="1973" spans="1:38" ht="13" x14ac:dyDescent="0.3">
      <c r="A1973" s="71">
        <v>2024</v>
      </c>
      <c r="B1973" s="72">
        <v>8</v>
      </c>
      <c r="C1973" s="108">
        <v>0.44628880689403783</v>
      </c>
      <c r="D1973" s="109">
        <v>0.43937640812982198</v>
      </c>
      <c r="E1973" s="732">
        <v>0.24985223622760183</v>
      </c>
      <c r="F1973" s="108">
        <v>1.2679790790661468E-2</v>
      </c>
      <c r="G1973" s="109">
        <v>1.3251960130940594E-2</v>
      </c>
      <c r="H1973" s="732">
        <v>9.7111416619631383E-3</v>
      </c>
      <c r="I1973" s="108">
        <v>6.6255542429049978E-3</v>
      </c>
      <c r="J1973" s="109">
        <v>8.1417083740562418E-3</v>
      </c>
      <c r="K1973" s="732">
        <v>0.1270382442658525</v>
      </c>
      <c r="L1973" s="108">
        <v>7.441400397391368E-4</v>
      </c>
      <c r="M1973" s="109">
        <v>8.751081477944159E-4</v>
      </c>
      <c r="N1973" s="732">
        <v>7.44249849494174E-4</v>
      </c>
      <c r="O1973" s="108">
        <v>0</v>
      </c>
      <c r="P1973" s="109">
        <v>0</v>
      </c>
      <c r="Q1973" s="732">
        <v>9.052514508003217E-3</v>
      </c>
      <c r="R1973" s="108">
        <v>4.4473287598329663E-4</v>
      </c>
      <c r="S1973" s="109">
        <v>6.5057775605451929E-4</v>
      </c>
      <c r="T1973" s="732">
        <v>2.5735676438791008E-3</v>
      </c>
      <c r="U1973" s="108">
        <v>9.1637106464363032E-4</v>
      </c>
      <c r="V1973" s="109">
        <v>9.4249545216426394E-4</v>
      </c>
      <c r="W1973" s="732">
        <v>6.0968455981918654E-4</v>
      </c>
      <c r="X1973" s="108">
        <v>7.9111165785321081E-5</v>
      </c>
      <c r="Y1973" s="109">
        <v>8.1366530345702135E-5</v>
      </c>
      <c r="Z1973" s="732">
        <v>5.2634623365913282E-5</v>
      </c>
      <c r="AA1973" s="108">
        <v>0</v>
      </c>
      <c r="AB1973" s="109">
        <v>0</v>
      </c>
      <c r="AC1973" s="732">
        <v>0</v>
      </c>
      <c r="AD1973" s="108">
        <v>0</v>
      </c>
      <c r="AE1973" s="109">
        <v>0</v>
      </c>
      <c r="AF1973" s="732">
        <v>0</v>
      </c>
      <c r="AG1973" s="108">
        <v>5.8454351962674038E-4</v>
      </c>
      <c r="AH1973" s="109">
        <v>6.0120809193132344E-4</v>
      </c>
      <c r="AI1973" s="732">
        <v>3.8891122354173143E-4</v>
      </c>
      <c r="AJ1973" s="108">
        <v>8.0885055758965041E-4</v>
      </c>
      <c r="AK1973" s="109">
        <v>9.5120731168491283E-4</v>
      </c>
      <c r="AL1973" s="736">
        <v>8.0896932322069618E-4</v>
      </c>
    </row>
    <row r="1974" spans="1:38" ht="13" x14ac:dyDescent="0.3">
      <c r="A1974" s="71">
        <v>2024</v>
      </c>
      <c r="B1974" s="72">
        <v>9</v>
      </c>
      <c r="C1974" s="108">
        <v>0.44607926453551239</v>
      </c>
      <c r="D1974" s="109">
        <v>0.43939459984891388</v>
      </c>
      <c r="E1974" s="732">
        <v>0.24957744058170195</v>
      </c>
      <c r="F1974" s="108">
        <v>1.2646178048772459E-2</v>
      </c>
      <c r="G1974" s="109">
        <v>1.3254409477484854E-2</v>
      </c>
      <c r="H1974" s="732">
        <v>9.6341888232407153E-3</v>
      </c>
      <c r="I1974" s="108">
        <v>6.6115073638526129E-3</v>
      </c>
      <c r="J1974" s="109">
        <v>8.143040563302225E-3</v>
      </c>
      <c r="K1974" s="732">
        <v>0.1271794178324448</v>
      </c>
      <c r="L1974" s="108">
        <v>7.4278789121473966E-4</v>
      </c>
      <c r="M1974" s="109">
        <v>8.7524428895631987E-4</v>
      </c>
      <c r="N1974" s="732">
        <v>7.4210352022989598E-4</v>
      </c>
      <c r="O1974" s="108">
        <v>0</v>
      </c>
      <c r="P1974" s="109">
        <v>0</v>
      </c>
      <c r="Q1974" s="732">
        <v>8.9806635833720935E-3</v>
      </c>
      <c r="R1974" s="108">
        <v>4.4447007515900638E-4</v>
      </c>
      <c r="S1974" s="109">
        <v>6.5060411628894196E-4</v>
      </c>
      <c r="T1974" s="732">
        <v>2.5601747894894783E-3</v>
      </c>
      <c r="U1974" s="108">
        <v>9.1380952354740879E-4</v>
      </c>
      <c r="V1974" s="109">
        <v>9.4268206147545756E-4</v>
      </c>
      <c r="W1974" s="732">
        <v>6.0460806190246706E-4</v>
      </c>
      <c r="X1974" s="108">
        <v>7.8889999078468986E-5</v>
      </c>
      <c r="Y1974" s="109">
        <v>8.1382653592317611E-5</v>
      </c>
      <c r="Z1974" s="732">
        <v>5.2196379588829078E-5</v>
      </c>
      <c r="AA1974" s="108">
        <v>0</v>
      </c>
      <c r="AB1974" s="109">
        <v>0</v>
      </c>
      <c r="AC1974" s="732">
        <v>0</v>
      </c>
      <c r="AD1974" s="108">
        <v>0</v>
      </c>
      <c r="AE1974" s="109">
        <v>0</v>
      </c>
      <c r="AF1974" s="732">
        <v>0</v>
      </c>
      <c r="AG1974" s="108">
        <v>5.8290845985211801E-4</v>
      </c>
      <c r="AH1974" s="109">
        <v>6.0132702584710606E-4</v>
      </c>
      <c r="AI1974" s="732">
        <v>3.8567315417251677E-4</v>
      </c>
      <c r="AJ1974" s="108">
        <v>8.0738032467356897E-4</v>
      </c>
      <c r="AK1974" s="109">
        <v>9.5135545348337723E-4</v>
      </c>
      <c r="AL1974" s="736">
        <v>8.0663682051748166E-4</v>
      </c>
    </row>
    <row r="1975" spans="1:38" ht="13" x14ac:dyDescent="0.3">
      <c r="A1975" s="71">
        <v>2024</v>
      </c>
      <c r="B1975" s="72">
        <v>10</v>
      </c>
      <c r="C1975" s="108">
        <v>0.62773243969659787</v>
      </c>
      <c r="D1975" s="109">
        <v>0.59866895704875822</v>
      </c>
      <c r="E1975" s="732">
        <v>0.24929190511365656</v>
      </c>
      <c r="F1975" s="108">
        <v>1.3650392202207241E-2</v>
      </c>
      <c r="G1975" s="109">
        <v>1.4023897072733727E-2</v>
      </c>
      <c r="H1975" s="732">
        <v>9.5536904905659768E-3</v>
      </c>
      <c r="I1975" s="108">
        <v>7.5311616455896215E-3</v>
      </c>
      <c r="J1975" s="109">
        <v>9.4855650368968966E-3</v>
      </c>
      <c r="K1975" s="732">
        <v>0.1273184350992487</v>
      </c>
      <c r="L1975" s="108">
        <v>9.2389248488842905E-4</v>
      </c>
      <c r="M1975" s="109">
        <v>1.0042735823681895E-3</v>
      </c>
      <c r="N1975" s="732">
        <v>7.3987844174091492E-4</v>
      </c>
      <c r="O1975" s="108">
        <v>0</v>
      </c>
      <c r="P1975" s="109">
        <v>0</v>
      </c>
      <c r="Q1975" s="732">
        <v>8.9052677681693681E-3</v>
      </c>
      <c r="R1975" s="108">
        <v>4.442287177386944E-4</v>
      </c>
      <c r="S1975" s="109">
        <v>6.5062066158344447E-4</v>
      </c>
      <c r="T1975" s="732">
        <v>2.5462193438162278E-3</v>
      </c>
      <c r="U1975" s="108">
        <v>9.9058704032150874E-4</v>
      </c>
      <c r="V1975" s="109">
        <v>1.0015080890871143E-3</v>
      </c>
      <c r="W1975" s="732">
        <v>5.9928726259880121E-4</v>
      </c>
      <c r="X1975" s="108">
        <v>8.5518326898710782E-5</v>
      </c>
      <c r="Y1975" s="109">
        <v>8.6461144486535974E-5</v>
      </c>
      <c r="Z1975" s="732">
        <v>5.173702109711102E-5</v>
      </c>
      <c r="AA1975" s="108">
        <v>0</v>
      </c>
      <c r="AB1975" s="109">
        <v>0</v>
      </c>
      <c r="AC1975" s="732">
        <v>0</v>
      </c>
      <c r="AD1975" s="108">
        <v>0</v>
      </c>
      <c r="AE1975" s="109">
        <v>0</v>
      </c>
      <c r="AF1975" s="732">
        <v>0</v>
      </c>
      <c r="AG1975" s="108">
        <v>6.318848951944961E-4</v>
      </c>
      <c r="AH1975" s="109">
        <v>6.3885193503424671E-4</v>
      </c>
      <c r="AI1975" s="732">
        <v>3.8227908686775948E-4</v>
      </c>
      <c r="AJ1975" s="108">
        <v>1.0042344244220649E-3</v>
      </c>
      <c r="AK1975" s="109">
        <v>1.0916054146974323E-3</v>
      </c>
      <c r="AL1975" s="736">
        <v>8.0421814320883692E-4</v>
      </c>
    </row>
    <row r="1976" spans="1:38" ht="13" x14ac:dyDescent="0.3">
      <c r="A1976" s="71">
        <v>2024</v>
      </c>
      <c r="B1976" s="72">
        <v>11</v>
      </c>
      <c r="C1976" s="108">
        <v>0.65032182140537798</v>
      </c>
      <c r="D1976" s="109">
        <v>0.6191709067693526</v>
      </c>
      <c r="E1976" s="732">
        <v>0.12692841051525494</v>
      </c>
      <c r="F1976" s="108">
        <v>2.2739023176404763E-2</v>
      </c>
      <c r="G1976" s="109">
        <v>2.5143732247948192E-2</v>
      </c>
      <c r="H1976" s="732">
        <v>1.19135811002849E-2</v>
      </c>
      <c r="I1976" s="108">
        <v>8.9113046228252949E-3</v>
      </c>
      <c r="J1976" s="109">
        <v>1.1349546493965334E-2</v>
      </c>
      <c r="K1976" s="732">
        <v>8.7296137249221029E-2</v>
      </c>
      <c r="L1976" s="108">
        <v>1.07212943986257E-3</v>
      </c>
      <c r="M1976" s="109">
        <v>1.195173523727216E-3</v>
      </c>
      <c r="N1976" s="732">
        <v>3.5868376080135588E-4</v>
      </c>
      <c r="O1976" s="108">
        <v>0</v>
      </c>
      <c r="P1976" s="109">
        <v>0</v>
      </c>
      <c r="Q1976" s="732">
        <v>7.5666856804574335E-3</v>
      </c>
      <c r="R1976" s="108">
        <v>4.442287177386944E-4</v>
      </c>
      <c r="S1976" s="109">
        <v>6.5062066158344447E-4</v>
      </c>
      <c r="T1976" s="732">
        <v>2.5462193438162278E-3</v>
      </c>
      <c r="U1976" s="108">
        <v>1.2261617231774358E-3</v>
      </c>
      <c r="V1976" s="109">
        <v>1.2399898597609043E-3</v>
      </c>
      <c r="W1976" s="732">
        <v>4.9679628519014481E-4</v>
      </c>
      <c r="X1976" s="108">
        <v>1.0585576960315403E-4</v>
      </c>
      <c r="Y1976" s="109">
        <v>1.0704948145794592E-4</v>
      </c>
      <c r="Z1976" s="732">
        <v>4.2888895525975383E-5</v>
      </c>
      <c r="AA1976" s="108">
        <v>0</v>
      </c>
      <c r="AB1976" s="109">
        <v>0</v>
      </c>
      <c r="AC1976" s="732">
        <v>0</v>
      </c>
      <c r="AD1976" s="108">
        <v>0</v>
      </c>
      <c r="AE1976" s="109">
        <v>0</v>
      </c>
      <c r="AF1976" s="732">
        <v>0</v>
      </c>
      <c r="AG1976" s="108">
        <v>7.8215628602515874E-4</v>
      </c>
      <c r="AH1976" s="109">
        <v>7.9097666008224525E-4</v>
      </c>
      <c r="AI1976" s="732">
        <v>3.1690119609613414E-4</v>
      </c>
      <c r="AJ1976" s="108">
        <v>1.1653622238637505E-3</v>
      </c>
      <c r="AK1976" s="109">
        <v>1.2991053154041803E-3</v>
      </c>
      <c r="AL1976" s="736">
        <v>3.8987490234337934E-4</v>
      </c>
    </row>
    <row r="1977" spans="1:38" ht="13" x14ac:dyDescent="0.3">
      <c r="A1977" s="71">
        <v>2024</v>
      </c>
      <c r="B1977" s="72">
        <v>12</v>
      </c>
      <c r="C1977" s="108">
        <v>0.6498879465553894</v>
      </c>
      <c r="D1977" s="109">
        <v>0.61905918247953673</v>
      </c>
      <c r="E1977" s="732">
        <v>0.12668054123735795</v>
      </c>
      <c r="F1977" s="108">
        <v>2.2678452326180164E-2</v>
      </c>
      <c r="G1977" s="109">
        <v>2.5126254850541378E-2</v>
      </c>
      <c r="H1977" s="732">
        <v>1.1601228697314508E-2</v>
      </c>
      <c r="I1977" s="108">
        <v>8.8848225372267411E-3</v>
      </c>
      <c r="J1977" s="109">
        <v>1.1339425663013115E-2</v>
      </c>
      <c r="K1977" s="732">
        <v>8.6661441946223119E-2</v>
      </c>
      <c r="L1977" s="108">
        <v>1.0692849471286014E-3</v>
      </c>
      <c r="M1977" s="109">
        <v>1.1941371628649386E-3</v>
      </c>
      <c r="N1977" s="732">
        <v>3.5775589819015628E-4</v>
      </c>
      <c r="O1977" s="108">
        <v>0</v>
      </c>
      <c r="P1977" s="109">
        <v>0</v>
      </c>
      <c r="Q1977" s="732">
        <v>7.3682961344882954E-3</v>
      </c>
      <c r="R1977" s="108">
        <v>4.442287177386944E-4</v>
      </c>
      <c r="S1977" s="109">
        <v>6.5062066158344447E-4</v>
      </c>
      <c r="T1977" s="732">
        <v>2.5462193438162278E-3</v>
      </c>
      <c r="U1977" s="108">
        <v>1.2216421254369289E-3</v>
      </c>
      <c r="V1977" s="109">
        <v>1.2386954937522127E-3</v>
      </c>
      <c r="W1977" s="732">
        <v>4.8377100690866155E-4</v>
      </c>
      <c r="X1977" s="108">
        <v>1.0546537496623044E-4</v>
      </c>
      <c r="Y1977" s="109">
        <v>1.0693773823658911E-4</v>
      </c>
      <c r="Z1977" s="732">
        <v>4.1764410853359575E-5</v>
      </c>
      <c r="AA1977" s="108">
        <v>0</v>
      </c>
      <c r="AB1977" s="109">
        <v>0</v>
      </c>
      <c r="AC1977" s="732">
        <v>0</v>
      </c>
      <c r="AD1977" s="108">
        <v>0</v>
      </c>
      <c r="AE1977" s="109">
        <v>0</v>
      </c>
      <c r="AF1977" s="732">
        <v>0</v>
      </c>
      <c r="AG1977" s="108">
        <v>7.7927268252405248E-4</v>
      </c>
      <c r="AH1977" s="109">
        <v>7.9015084966909744E-4</v>
      </c>
      <c r="AI1977" s="732">
        <v>3.0859238320989871E-4</v>
      </c>
      <c r="AJ1977" s="108">
        <v>1.1622698275618201E-3</v>
      </c>
      <c r="AK1977" s="109">
        <v>1.297978917638272E-3</v>
      </c>
      <c r="AL1977" s="736">
        <v>3.8886623915840388E-4</v>
      </c>
    </row>
    <row r="1978" spans="1:38" ht="13" x14ac:dyDescent="0.3">
      <c r="A1978" s="71">
        <v>2024</v>
      </c>
      <c r="B1978" s="72">
        <v>13</v>
      </c>
      <c r="C1978" s="108">
        <v>0.6479972673412443</v>
      </c>
      <c r="D1978" s="109">
        <v>0.61754476612347919</v>
      </c>
      <c r="E1978" s="732">
        <v>0.12613712514094544</v>
      </c>
      <c r="F1978" s="108">
        <v>2.2609564981226987E-2</v>
      </c>
      <c r="G1978" s="109">
        <v>2.5093416711910333E-2</v>
      </c>
      <c r="H1978" s="732">
        <v>1.1224566301520298E-2</v>
      </c>
      <c r="I1978" s="108">
        <v>8.8537864425152126E-3</v>
      </c>
      <c r="J1978" s="109">
        <v>1.1320304492069782E-2</v>
      </c>
      <c r="K1978" s="732">
        <v>8.5796177195647819E-2</v>
      </c>
      <c r="L1978" s="108">
        <v>1.0662600763417253E-3</v>
      </c>
      <c r="M1978" s="109">
        <v>1.1925024666476611E-3</v>
      </c>
      <c r="N1978" s="732">
        <v>3.5661385482482321E-4</v>
      </c>
      <c r="O1978" s="108">
        <v>0</v>
      </c>
      <c r="P1978" s="109">
        <v>0</v>
      </c>
      <c r="Q1978" s="732">
        <v>7.129063573443891E-3</v>
      </c>
      <c r="R1978" s="108">
        <v>4.442287177386944E-4</v>
      </c>
      <c r="S1978" s="109">
        <v>6.5062066158344447E-4</v>
      </c>
      <c r="T1978" s="732">
        <v>2.5462193438162278E-3</v>
      </c>
      <c r="U1978" s="108">
        <v>1.2167248276399594E-3</v>
      </c>
      <c r="V1978" s="109">
        <v>1.2365393892271532E-3</v>
      </c>
      <c r="W1978" s="732">
        <v>4.6806426674397079E-4</v>
      </c>
      <c r="X1978" s="108">
        <v>1.0504091830562821E-4</v>
      </c>
      <c r="Y1978" s="109">
        <v>1.0675156316772947E-4</v>
      </c>
      <c r="Z1978" s="732">
        <v>4.0408419980925481E-5</v>
      </c>
      <c r="AA1978" s="108">
        <v>0</v>
      </c>
      <c r="AB1978" s="109">
        <v>0</v>
      </c>
      <c r="AC1978" s="732">
        <v>0</v>
      </c>
      <c r="AD1978" s="108">
        <v>0</v>
      </c>
      <c r="AE1978" s="109">
        <v>0</v>
      </c>
      <c r="AF1978" s="732">
        <v>0</v>
      </c>
      <c r="AG1978" s="108">
        <v>7.761361236035255E-4</v>
      </c>
      <c r="AH1978" s="109">
        <v>7.8877575636560548E-4</v>
      </c>
      <c r="AI1978" s="732">
        <v>2.9857330263503883E-4</v>
      </c>
      <c r="AJ1978" s="108">
        <v>1.1589817953626426E-3</v>
      </c>
      <c r="AK1978" s="109">
        <v>1.2962024539330058E-3</v>
      </c>
      <c r="AL1978" s="736">
        <v>3.8762491373088294E-4</v>
      </c>
    </row>
    <row r="1979" spans="1:38" ht="13" x14ac:dyDescent="0.3">
      <c r="A1979" s="71">
        <v>2024</v>
      </c>
      <c r="B1979" s="72">
        <v>14</v>
      </c>
      <c r="C1979" s="108">
        <v>0.64757632522981545</v>
      </c>
      <c r="D1979" s="109">
        <v>0.61736672954288507</v>
      </c>
      <c r="E1979" s="732">
        <v>0.12580808062094334</v>
      </c>
      <c r="F1979" s="108">
        <v>2.255085107279494E-2</v>
      </c>
      <c r="G1979" s="109">
        <v>2.5065933436261886E-2</v>
      </c>
      <c r="H1979" s="732">
        <v>1.081426931996461E-2</v>
      </c>
      <c r="I1979" s="108">
        <v>8.8281134937922591E-3</v>
      </c>
      <c r="J1979" s="109">
        <v>1.1304365827010434E-2</v>
      </c>
      <c r="K1979" s="732">
        <v>8.4951545556494409E-2</v>
      </c>
      <c r="L1979" s="108">
        <v>1.063502222931682E-3</v>
      </c>
      <c r="M1979" s="109">
        <v>1.1908699726002844E-3</v>
      </c>
      <c r="N1979" s="732">
        <v>3.5537714639394209E-4</v>
      </c>
      <c r="O1979" s="108">
        <v>0</v>
      </c>
      <c r="P1979" s="109">
        <v>0</v>
      </c>
      <c r="Q1979" s="732">
        <v>6.8684703812278286E-3</v>
      </c>
      <c r="R1979" s="108">
        <v>4.442287177386944E-4</v>
      </c>
      <c r="S1979" s="109">
        <v>6.5062066158344447E-4</v>
      </c>
      <c r="T1979" s="732">
        <v>2.5462193438162278E-3</v>
      </c>
      <c r="U1979" s="108">
        <v>1.2123424989446863E-3</v>
      </c>
      <c r="V1979" s="109">
        <v>1.2345008681231423E-3</v>
      </c>
      <c r="W1979" s="732">
        <v>4.5095501770824888E-4</v>
      </c>
      <c r="X1979" s="108">
        <v>1.0466265217003779E-4</v>
      </c>
      <c r="Y1979" s="109">
        <v>1.0657559293123599E-4</v>
      </c>
      <c r="Z1979" s="732">
        <v>3.8931361163424563E-5</v>
      </c>
      <c r="AA1979" s="108">
        <v>0</v>
      </c>
      <c r="AB1979" s="109">
        <v>0</v>
      </c>
      <c r="AC1979" s="732">
        <v>0</v>
      </c>
      <c r="AD1979" s="108">
        <v>0</v>
      </c>
      <c r="AE1979" s="109">
        <v>0</v>
      </c>
      <c r="AF1979" s="732">
        <v>0</v>
      </c>
      <c r="AG1979" s="108">
        <v>7.7334124222595997E-4</v>
      </c>
      <c r="AH1979" s="109">
        <v>7.87474645147093E-4</v>
      </c>
      <c r="AI1979" s="732">
        <v>2.8765956998299234E-4</v>
      </c>
      <c r="AJ1979" s="108">
        <v>1.1559842085725591E-3</v>
      </c>
      <c r="AK1979" s="109">
        <v>1.294428236807963E-3</v>
      </c>
      <c r="AL1979" s="736">
        <v>3.8628075478686774E-4</v>
      </c>
    </row>
    <row r="1980" spans="1:38" ht="13" x14ac:dyDescent="0.3">
      <c r="A1980" s="71">
        <v>2024</v>
      </c>
      <c r="B1980" s="72">
        <v>15</v>
      </c>
      <c r="C1980" s="108">
        <v>0.81691928913849865</v>
      </c>
      <c r="D1980" s="109">
        <v>0.7551142193892717</v>
      </c>
      <c r="E1980" s="732">
        <v>0.12544264029746643</v>
      </c>
      <c r="F1980" s="108">
        <v>2.2604103244310451E-2</v>
      </c>
      <c r="G1980" s="109">
        <v>2.5020760237740754E-2</v>
      </c>
      <c r="H1980" s="732">
        <v>1.0359337210669478E-2</v>
      </c>
      <c r="I1980" s="108">
        <v>8.8288605208921376E-3</v>
      </c>
      <c r="J1980" s="109">
        <v>1.1250409609845587E-2</v>
      </c>
      <c r="K1980" s="732">
        <v>8.401260463288332E-2</v>
      </c>
      <c r="L1980" s="108">
        <v>1.4641648731071445E-3</v>
      </c>
      <c r="M1980" s="109">
        <v>1.4591336701720934E-3</v>
      </c>
      <c r="N1980" s="732">
        <v>3.5400286675964541E-4</v>
      </c>
      <c r="O1980" s="108">
        <v>0</v>
      </c>
      <c r="P1980" s="109">
        <v>0</v>
      </c>
      <c r="Q1980" s="732">
        <v>6.5795226392026777E-3</v>
      </c>
      <c r="R1980" s="108">
        <v>4.442287177386944E-4</v>
      </c>
      <c r="S1980" s="109">
        <v>6.5062066158344447E-4</v>
      </c>
      <c r="T1980" s="732">
        <v>2.5462193438162278E-3</v>
      </c>
      <c r="U1980" s="108">
        <v>1.2165294188212531E-3</v>
      </c>
      <c r="V1980" s="109">
        <v>1.2311184987833987E-3</v>
      </c>
      <c r="W1980" s="732">
        <v>4.3198455384181481E-4</v>
      </c>
      <c r="X1980" s="108">
        <v>1.0502402945321458E-4</v>
      </c>
      <c r="Y1980" s="109">
        <v>1.0628361981587332E-4</v>
      </c>
      <c r="Z1980" s="732">
        <v>3.7293636071603351E-5</v>
      </c>
      <c r="AA1980" s="108">
        <v>0</v>
      </c>
      <c r="AB1980" s="109">
        <v>0</v>
      </c>
      <c r="AC1980" s="732">
        <v>0</v>
      </c>
      <c r="AD1980" s="108">
        <v>0</v>
      </c>
      <c r="AE1980" s="109">
        <v>0</v>
      </c>
      <c r="AF1980" s="732">
        <v>0</v>
      </c>
      <c r="AG1980" s="108">
        <v>7.7601107416825244E-4</v>
      </c>
      <c r="AH1980" s="109">
        <v>7.8531798082352787E-4</v>
      </c>
      <c r="AI1980" s="732">
        <v>2.7555846895078513E-4</v>
      </c>
      <c r="AJ1980" s="108">
        <v>1.5914886459273117E-3</v>
      </c>
      <c r="AK1980" s="109">
        <v>1.586019911797026E-3</v>
      </c>
      <c r="AL1980" s="736">
        <v>3.8478700973386935E-4</v>
      </c>
    </row>
    <row r="1981" spans="1:38" ht="13" x14ac:dyDescent="0.3">
      <c r="A1981" s="71">
        <v>2024</v>
      </c>
      <c r="B1981" s="72">
        <v>16</v>
      </c>
      <c r="C1981" s="108">
        <v>0.81652025755260493</v>
      </c>
      <c r="D1981" s="109">
        <v>0.75490796486699596</v>
      </c>
      <c r="E1981" s="732">
        <v>0.12502198918740345</v>
      </c>
      <c r="F1981" s="108">
        <v>2.2553303186240572E-2</v>
      </c>
      <c r="G1981" s="109">
        <v>2.4991098857435168E-2</v>
      </c>
      <c r="H1981" s="732">
        <v>9.8279276740551834E-3</v>
      </c>
      <c r="I1981" s="108">
        <v>8.8067960847155284E-3</v>
      </c>
      <c r="J1981" s="109">
        <v>1.1233426592201312E-2</v>
      </c>
      <c r="K1981" s="732">
        <v>8.2933588155272409E-2</v>
      </c>
      <c r="L1981" s="108">
        <v>1.4608687409179138E-3</v>
      </c>
      <c r="M1981" s="109">
        <v>1.4569556428221633E-3</v>
      </c>
      <c r="N1981" s="732">
        <v>3.524282134311057E-4</v>
      </c>
      <c r="O1981" s="108">
        <v>0</v>
      </c>
      <c r="P1981" s="109">
        <v>0</v>
      </c>
      <c r="Q1981" s="732">
        <v>6.2420024011157777E-3</v>
      </c>
      <c r="R1981" s="108">
        <v>4.442287177386944E-4</v>
      </c>
      <c r="S1981" s="109">
        <v>6.5062066158344447E-4</v>
      </c>
      <c r="T1981" s="732">
        <v>2.5462193438162278E-3</v>
      </c>
      <c r="U1981" s="108">
        <v>1.2127388299842947E-3</v>
      </c>
      <c r="V1981" s="109">
        <v>1.2289186278963088E-3</v>
      </c>
      <c r="W1981" s="732">
        <v>4.0982438639877743E-4</v>
      </c>
      <c r="X1981" s="108">
        <v>1.0469673594275429E-4</v>
      </c>
      <c r="Y1981" s="109">
        <v>1.0609367414582307E-4</v>
      </c>
      <c r="Z1981" s="732">
        <v>3.5380550406171863E-5</v>
      </c>
      <c r="AA1981" s="108">
        <v>0</v>
      </c>
      <c r="AB1981" s="109">
        <v>0</v>
      </c>
      <c r="AC1981" s="732">
        <v>0</v>
      </c>
      <c r="AD1981" s="108">
        <v>0</v>
      </c>
      <c r="AE1981" s="109">
        <v>0</v>
      </c>
      <c r="AF1981" s="732">
        <v>0</v>
      </c>
      <c r="AG1981" s="108">
        <v>7.7359295600435318E-4</v>
      </c>
      <c r="AH1981" s="109">
        <v>7.8391521453934846E-4</v>
      </c>
      <c r="AI1981" s="732">
        <v>2.6142276659616288E-4</v>
      </c>
      <c r="AJ1981" s="108">
        <v>1.5879062006010814E-3</v>
      </c>
      <c r="AK1981" s="109">
        <v>1.5836525128519916E-3</v>
      </c>
      <c r="AL1981" s="736">
        <v>3.8307530938120742E-4</v>
      </c>
    </row>
    <row r="1982" spans="1:38" ht="13" x14ac:dyDescent="0.3">
      <c r="A1982" s="71">
        <v>2024</v>
      </c>
      <c r="B1982" s="72">
        <v>17</v>
      </c>
      <c r="C1982" s="108">
        <v>0.81616766058009249</v>
      </c>
      <c r="D1982" s="109">
        <v>0.75463833566333738</v>
      </c>
      <c r="E1982" s="732">
        <v>0.12496765386899586</v>
      </c>
      <c r="F1982" s="108">
        <v>2.2508135148869093E-2</v>
      </c>
      <c r="G1982" s="109">
        <v>2.4952723287077407E-2</v>
      </c>
      <c r="H1982" s="732">
        <v>9.7934082269475493E-3</v>
      </c>
      <c r="I1982" s="108">
        <v>8.7871790058155295E-3</v>
      </c>
      <c r="J1982" s="109">
        <v>1.1211471769632848E-2</v>
      </c>
      <c r="K1982" s="732">
        <v>8.2777717692744765E-2</v>
      </c>
      <c r="L1982" s="108">
        <v>1.4579387584240709E-3</v>
      </c>
      <c r="M1982" s="109">
        <v>1.4541381231002392E-3</v>
      </c>
      <c r="N1982" s="732">
        <v>3.5218845967153415E-4</v>
      </c>
      <c r="O1982" s="108">
        <v>0</v>
      </c>
      <c r="P1982" s="109">
        <v>0</v>
      </c>
      <c r="Q1982" s="732">
        <v>6.2200750241855037E-3</v>
      </c>
      <c r="R1982" s="108">
        <v>4.442287177386944E-4</v>
      </c>
      <c r="S1982" s="109">
        <v>6.5062066158344447E-4</v>
      </c>
      <c r="T1982" s="732">
        <v>2.5462193438162278E-3</v>
      </c>
      <c r="U1982" s="108">
        <v>1.2093662172138434E-3</v>
      </c>
      <c r="V1982" s="109">
        <v>1.226071670848919E-3</v>
      </c>
      <c r="W1982" s="732">
        <v>4.0838497970023492E-4</v>
      </c>
      <c r="X1982" s="108">
        <v>1.0440572268844677E-4</v>
      </c>
      <c r="Y1982" s="109">
        <v>1.0584796529468702E-4</v>
      </c>
      <c r="Z1982" s="732">
        <v>3.525627526782894E-5</v>
      </c>
      <c r="AA1982" s="108">
        <v>0</v>
      </c>
      <c r="AB1982" s="109">
        <v>0</v>
      </c>
      <c r="AC1982" s="732">
        <v>0</v>
      </c>
      <c r="AD1982" s="108">
        <v>0</v>
      </c>
      <c r="AE1982" s="109">
        <v>0</v>
      </c>
      <c r="AF1982" s="732">
        <v>0</v>
      </c>
      <c r="AG1982" s="108">
        <v>7.7144189807330224E-4</v>
      </c>
      <c r="AH1982" s="109">
        <v>7.8209857099371298E-4</v>
      </c>
      <c r="AI1982" s="732">
        <v>2.6050440804432473E-4</v>
      </c>
      <c r="AJ1982" s="108">
        <v>1.584720716475565E-3</v>
      </c>
      <c r="AK1982" s="109">
        <v>1.58059069863E-3</v>
      </c>
      <c r="AL1982" s="736">
        <v>3.8281467196989643E-4</v>
      </c>
    </row>
    <row r="1983" spans="1:38" ht="13" x14ac:dyDescent="0.3">
      <c r="A1983" s="71">
        <v>2024</v>
      </c>
      <c r="B1983" s="72">
        <v>18</v>
      </c>
      <c r="C1983" s="108">
        <v>0.81492751462948665</v>
      </c>
      <c r="D1983" s="109">
        <v>0.753570194281727</v>
      </c>
      <c r="E1983" s="732">
        <v>0.12480766920188263</v>
      </c>
      <c r="F1983" s="108">
        <v>2.2465506691759632E-2</v>
      </c>
      <c r="G1983" s="109">
        <v>2.491784275261201E-2</v>
      </c>
      <c r="H1983" s="732">
        <v>9.7701655239825075E-3</v>
      </c>
      <c r="I1983" s="108">
        <v>8.7681814911854516E-3</v>
      </c>
      <c r="J1983" s="109">
        <v>1.1191400749398124E-2</v>
      </c>
      <c r="K1983" s="732">
        <v>8.2613975357680239E-2</v>
      </c>
      <c r="L1983" s="108">
        <v>1.4553194728723208E-3</v>
      </c>
      <c r="M1983" s="109">
        <v>1.4517751113224742E-3</v>
      </c>
      <c r="N1983" s="732">
        <v>3.5200630728428784E-4</v>
      </c>
      <c r="O1983" s="108">
        <v>0</v>
      </c>
      <c r="P1983" s="109">
        <v>0</v>
      </c>
      <c r="Q1983" s="732">
        <v>6.20530544278432E-3</v>
      </c>
      <c r="R1983" s="108">
        <v>4.442287177386944E-4</v>
      </c>
      <c r="S1983" s="109">
        <v>6.5062066158344447E-4</v>
      </c>
      <c r="T1983" s="732">
        <v>2.5462193438162278E-3</v>
      </c>
      <c r="U1983" s="108">
        <v>1.2062961739697632E-3</v>
      </c>
      <c r="V1983" s="109">
        <v>1.2236256713033429E-3</v>
      </c>
      <c r="W1983" s="732">
        <v>4.0741604421758886E-4</v>
      </c>
      <c r="X1983" s="108">
        <v>1.0414063002949002E-4</v>
      </c>
      <c r="Y1983" s="109">
        <v>1.0563677092590863E-4</v>
      </c>
      <c r="Z1983" s="732">
        <v>3.5172609617022567E-5</v>
      </c>
      <c r="AA1983" s="108">
        <v>0</v>
      </c>
      <c r="AB1983" s="109">
        <v>0</v>
      </c>
      <c r="AC1983" s="732">
        <v>0</v>
      </c>
      <c r="AD1983" s="108">
        <v>0</v>
      </c>
      <c r="AE1983" s="109">
        <v>0</v>
      </c>
      <c r="AF1983" s="732">
        <v>0</v>
      </c>
      <c r="AG1983" s="108">
        <v>7.6948356315666979E-4</v>
      </c>
      <c r="AH1983" s="109">
        <v>7.8053814037091932E-4</v>
      </c>
      <c r="AI1983" s="732">
        <v>2.5988641598826372E-4</v>
      </c>
      <c r="AJ1983" s="108">
        <v>1.5818740551434363E-3</v>
      </c>
      <c r="AK1983" s="109">
        <v>1.5780212989330799E-3</v>
      </c>
      <c r="AL1983" s="736">
        <v>3.8261677484671783E-4</v>
      </c>
    </row>
    <row r="1984" spans="1:38" ht="13" x14ac:dyDescent="0.3">
      <c r="A1984" s="71">
        <v>2024</v>
      </c>
      <c r="B1984" s="72">
        <v>19</v>
      </c>
      <c r="C1984" s="108">
        <v>0.8146435455400044</v>
      </c>
      <c r="D1984" s="109">
        <v>0.7533242272420354</v>
      </c>
      <c r="E1984" s="732">
        <v>0.12479018133819647</v>
      </c>
      <c r="F1984" s="108">
        <v>2.2429193093172584E-2</v>
      </c>
      <c r="G1984" s="109">
        <v>2.4884795338226073E-2</v>
      </c>
      <c r="H1984" s="732">
        <v>9.7774838256480118E-3</v>
      </c>
      <c r="I1984" s="108">
        <v>8.7524108972768157E-3</v>
      </c>
      <c r="J1984" s="109">
        <v>1.1172485819094019E-2</v>
      </c>
      <c r="K1984" s="732">
        <v>8.2546937684083596E-2</v>
      </c>
      <c r="L1984" s="108">
        <v>1.4529641398681244E-3</v>
      </c>
      <c r="M1984" s="109">
        <v>1.4493481964572253E-3</v>
      </c>
      <c r="N1984" s="732">
        <v>3.5190363429254745E-4</v>
      </c>
      <c r="O1984" s="108">
        <v>0</v>
      </c>
      <c r="P1984" s="109">
        <v>0</v>
      </c>
      <c r="Q1984" s="732">
        <v>6.2099459750553972E-3</v>
      </c>
      <c r="R1984" s="108">
        <v>4.442287177386944E-4</v>
      </c>
      <c r="S1984" s="109">
        <v>6.5062066158344447E-4</v>
      </c>
      <c r="T1984" s="732">
        <v>2.5462193438162278E-3</v>
      </c>
      <c r="U1984" s="108">
        <v>1.2035865440533401E-3</v>
      </c>
      <c r="V1984" s="109">
        <v>1.2211785096207463E-3</v>
      </c>
      <c r="W1984" s="732">
        <v>4.0772139480533344E-4</v>
      </c>
      <c r="X1984" s="108">
        <v>1.0390673802737277E-4</v>
      </c>
      <c r="Y1984" s="109">
        <v>1.0542543025699477E-4</v>
      </c>
      <c r="Z1984" s="732">
        <v>3.5198941593652316E-5</v>
      </c>
      <c r="AA1984" s="108">
        <v>0</v>
      </c>
      <c r="AB1984" s="109">
        <v>0</v>
      </c>
      <c r="AC1984" s="732">
        <v>0</v>
      </c>
      <c r="AD1984" s="108">
        <v>0</v>
      </c>
      <c r="AE1984" s="109">
        <v>0</v>
      </c>
      <c r="AF1984" s="732">
        <v>0</v>
      </c>
      <c r="AG1984" s="108">
        <v>7.6775538033851108E-4</v>
      </c>
      <c r="AH1984" s="109">
        <v>7.7897651920692985E-4</v>
      </c>
      <c r="AI1984" s="732">
        <v>2.6008102782040934E-4</v>
      </c>
      <c r="AJ1984" s="108">
        <v>1.5793144604206797E-3</v>
      </c>
      <c r="AK1984" s="109">
        <v>1.5753835963332934E-3</v>
      </c>
      <c r="AL1984" s="736">
        <v>3.8250508551099244E-4</v>
      </c>
    </row>
    <row r="1985" spans="1:38" ht="13" x14ac:dyDescent="0.3">
      <c r="A1985" s="71">
        <v>2024</v>
      </c>
      <c r="B1985" s="72">
        <v>20</v>
      </c>
      <c r="C1985" s="108">
        <v>0.91432384717913362</v>
      </c>
      <c r="D1985" s="109">
        <v>0.82907449188119009</v>
      </c>
      <c r="E1985" s="732">
        <v>0.12471519875912451</v>
      </c>
      <c r="F1985" s="108">
        <v>2.2445699856585604E-2</v>
      </c>
      <c r="G1985" s="109">
        <v>2.4528763381958297E-2</v>
      </c>
      <c r="H1985" s="732">
        <v>9.7166080906318907E-3</v>
      </c>
      <c r="I1985" s="108">
        <v>8.7066327712405009E-3</v>
      </c>
      <c r="J1985" s="109">
        <v>1.0053771993203424E-2</v>
      </c>
      <c r="K1985" s="732">
        <v>8.2336454885261381E-2</v>
      </c>
      <c r="L1985" s="108">
        <v>1.9643691044063881E-3</v>
      </c>
      <c r="M1985" s="109">
        <v>1.7404525025611435E-3</v>
      </c>
      <c r="N1985" s="732">
        <v>3.5158788030980801E-4</v>
      </c>
      <c r="O1985" s="108">
        <v>0</v>
      </c>
      <c r="P1985" s="109">
        <v>0</v>
      </c>
      <c r="Q1985" s="732">
        <v>6.1712710227053331E-3</v>
      </c>
      <c r="R1985" s="108">
        <v>4.442287177386944E-4</v>
      </c>
      <c r="S1985" s="109">
        <v>6.5062066158344447E-4</v>
      </c>
      <c r="T1985" s="732">
        <v>2.5462193438162278E-3</v>
      </c>
      <c r="U1985" s="108">
        <v>1.2049057818313441E-3</v>
      </c>
      <c r="V1985" s="109">
        <v>1.1940528585456026E-3</v>
      </c>
      <c r="W1985" s="732">
        <v>4.0518256115846082E-4</v>
      </c>
      <c r="X1985" s="108">
        <v>1.0402066916463333E-4</v>
      </c>
      <c r="Y1985" s="109">
        <v>1.0308375643466861E-4</v>
      </c>
      <c r="Z1985" s="732">
        <v>3.4979792907064569E-5</v>
      </c>
      <c r="AA1985" s="108">
        <v>0</v>
      </c>
      <c r="AB1985" s="109">
        <v>0</v>
      </c>
      <c r="AC1985" s="732">
        <v>0</v>
      </c>
      <c r="AD1985" s="108">
        <v>0</v>
      </c>
      <c r="AE1985" s="109">
        <v>0</v>
      </c>
      <c r="AF1985" s="732">
        <v>0</v>
      </c>
      <c r="AG1985" s="108">
        <v>7.6859713109045857E-4</v>
      </c>
      <c r="AH1985" s="109">
        <v>7.6167464976712655E-4</v>
      </c>
      <c r="AI1985" s="732">
        <v>2.5846163186576721E-4</v>
      </c>
      <c r="AJ1985" s="108">
        <v>2.135191214872191E-3</v>
      </c>
      <c r="AK1985" s="109">
        <v>1.8918032641951452E-3</v>
      </c>
      <c r="AL1985" s="736">
        <v>3.8216200097581656E-4</v>
      </c>
    </row>
    <row r="1986" spans="1:38" ht="13" x14ac:dyDescent="0.3">
      <c r="A1986" s="71">
        <v>2024</v>
      </c>
      <c r="B1986" s="72">
        <v>21</v>
      </c>
      <c r="C1986" s="108">
        <v>0.91412438795736617</v>
      </c>
      <c r="D1986" s="109">
        <v>0.82877012432979547</v>
      </c>
      <c r="E1986" s="732">
        <v>0.12459282719753451</v>
      </c>
      <c r="F1986" s="108">
        <v>2.2420008744726046E-2</v>
      </c>
      <c r="G1986" s="109">
        <v>2.448425491289612E-2</v>
      </c>
      <c r="H1986" s="732">
        <v>9.5949286143087471E-3</v>
      </c>
      <c r="I1986" s="108">
        <v>8.6956053803662649E-3</v>
      </c>
      <c r="J1986" s="109">
        <v>1.0030616577468029E-2</v>
      </c>
      <c r="K1986" s="732">
        <v>8.2004090487851469E-2</v>
      </c>
      <c r="L1986" s="108">
        <v>1.9621030787455385E-3</v>
      </c>
      <c r="M1986" s="109">
        <v>1.7364515333186403E-3</v>
      </c>
      <c r="N1986" s="732">
        <v>3.5109549807922229E-4</v>
      </c>
      <c r="O1986" s="108">
        <v>0</v>
      </c>
      <c r="P1986" s="109">
        <v>0</v>
      </c>
      <c r="Q1986" s="732">
        <v>6.0939789067678716E-3</v>
      </c>
      <c r="R1986" s="108">
        <v>4.442287177386944E-4</v>
      </c>
      <c r="S1986" s="109">
        <v>6.5062066158344447E-4</v>
      </c>
      <c r="T1986" s="732">
        <v>2.5462193438162278E-3</v>
      </c>
      <c r="U1986" s="108">
        <v>1.2029875067102037E-3</v>
      </c>
      <c r="V1986" s="109">
        <v>1.1907526893412839E-3</v>
      </c>
      <c r="W1986" s="732">
        <v>4.0010846895174564E-4</v>
      </c>
      <c r="X1986" s="108">
        <v>1.0385501279669673E-4</v>
      </c>
      <c r="Y1986" s="109">
        <v>1.0279881884626969E-4</v>
      </c>
      <c r="Z1986" s="732">
        <v>3.4541741628368519E-5</v>
      </c>
      <c r="AA1986" s="108">
        <v>0</v>
      </c>
      <c r="AB1986" s="109">
        <v>0</v>
      </c>
      <c r="AC1986" s="732">
        <v>0</v>
      </c>
      <c r="AD1986" s="108">
        <v>0</v>
      </c>
      <c r="AE1986" s="109">
        <v>0</v>
      </c>
      <c r="AF1986" s="732">
        <v>0</v>
      </c>
      <c r="AG1986" s="108">
        <v>7.6737345157162852E-4</v>
      </c>
      <c r="AH1986" s="109">
        <v>7.595691715615179E-4</v>
      </c>
      <c r="AI1986" s="732">
        <v>2.5522502839352699E-4</v>
      </c>
      <c r="AJ1986" s="108">
        <v>2.1327277163205186E-3</v>
      </c>
      <c r="AK1986" s="109">
        <v>1.8874535447342105E-3</v>
      </c>
      <c r="AL1986" s="736">
        <v>3.8162683688580424E-4</v>
      </c>
    </row>
    <row r="1987" spans="1:38" ht="13" x14ac:dyDescent="0.3">
      <c r="A1987" s="71">
        <v>2024</v>
      </c>
      <c r="B1987" s="72">
        <v>22</v>
      </c>
      <c r="C1987" s="108">
        <v>0.9139400598852937</v>
      </c>
      <c r="D1987" s="109">
        <v>0.82843712323998431</v>
      </c>
      <c r="E1987" s="732">
        <v>0.12446307703497608</v>
      </c>
      <c r="F1987" s="108">
        <v>2.2396513464816546E-2</v>
      </c>
      <c r="G1987" s="109">
        <v>2.4435616113420197E-2</v>
      </c>
      <c r="H1987" s="732">
        <v>9.4669329483238768E-3</v>
      </c>
      <c r="I1987" s="108">
        <v>8.685516071163607E-3</v>
      </c>
      <c r="J1987" s="109">
        <v>1.0005310721893403E-2</v>
      </c>
      <c r="K1987" s="732">
        <v>8.1650302756685625E-2</v>
      </c>
      <c r="L1987" s="108">
        <v>1.9600295317515077E-3</v>
      </c>
      <c r="M1987" s="109">
        <v>1.7320793489691674E-3</v>
      </c>
      <c r="N1987" s="732">
        <v>3.5057192438977717E-4</v>
      </c>
      <c r="O1987" s="108">
        <v>0</v>
      </c>
      <c r="P1987" s="109">
        <v>0</v>
      </c>
      <c r="Q1987" s="732">
        <v>6.012678142428474E-3</v>
      </c>
      <c r="R1987" s="108">
        <v>4.442287177386944E-4</v>
      </c>
      <c r="S1987" s="109">
        <v>6.5062066158344447E-4</v>
      </c>
      <c r="T1987" s="732">
        <v>2.5462193438162278E-3</v>
      </c>
      <c r="U1987" s="108">
        <v>1.2012343724002571E-3</v>
      </c>
      <c r="V1987" s="109">
        <v>1.1871462801888058E-3</v>
      </c>
      <c r="W1987" s="732">
        <v>3.9477123165374467E-4</v>
      </c>
      <c r="X1987" s="108">
        <v>1.0370363529051955E-4</v>
      </c>
      <c r="Y1987" s="109">
        <v>1.0248742611039345E-4</v>
      </c>
      <c r="Z1987" s="732">
        <v>3.408097668516559E-5</v>
      </c>
      <c r="AA1987" s="108">
        <v>0</v>
      </c>
      <c r="AB1987" s="109">
        <v>0</v>
      </c>
      <c r="AC1987" s="732">
        <v>0</v>
      </c>
      <c r="AD1987" s="108">
        <v>0</v>
      </c>
      <c r="AE1987" s="109">
        <v>0</v>
      </c>
      <c r="AF1987" s="732">
        <v>0</v>
      </c>
      <c r="AG1987" s="108">
        <v>7.6625546970052693E-4</v>
      </c>
      <c r="AH1987" s="109">
        <v>7.5726757347951458E-4</v>
      </c>
      <c r="AI1987" s="732">
        <v>2.518204763011174E-4</v>
      </c>
      <c r="AJ1987" s="108">
        <v>2.1304737108187601E-3</v>
      </c>
      <c r="AK1987" s="109">
        <v>1.8826989907285699E-3</v>
      </c>
      <c r="AL1987" s="736">
        <v>3.8105770407721127E-4</v>
      </c>
    </row>
    <row r="1988" spans="1:38" ht="13" x14ac:dyDescent="0.3">
      <c r="A1988" s="71">
        <v>2024</v>
      </c>
      <c r="B1988" s="72">
        <v>23</v>
      </c>
      <c r="C1988" s="108">
        <v>0.91379533156406911</v>
      </c>
      <c r="D1988" s="109">
        <v>0.82811946044649243</v>
      </c>
      <c r="E1988" s="732">
        <v>0.12430937996461255</v>
      </c>
      <c r="F1988" s="108">
        <v>2.2377887453450502E-2</v>
      </c>
      <c r="G1988" s="109">
        <v>2.4389032787097187E-2</v>
      </c>
      <c r="H1988" s="732">
        <v>9.3037706028383672E-3</v>
      </c>
      <c r="I1988" s="108">
        <v>8.6775202580971836E-3</v>
      </c>
      <c r="J1988" s="109">
        <v>9.9810678375604721E-3</v>
      </c>
      <c r="K1988" s="732">
        <v>8.1234780784865818E-2</v>
      </c>
      <c r="L1988" s="108">
        <v>1.9583883083770914E-3</v>
      </c>
      <c r="M1988" s="109">
        <v>1.7278899846472904E-3</v>
      </c>
      <c r="N1988" s="732">
        <v>3.4996246430918392E-4</v>
      </c>
      <c r="O1988" s="108">
        <v>0</v>
      </c>
      <c r="P1988" s="109">
        <v>0</v>
      </c>
      <c r="Q1988" s="732">
        <v>5.9090381871497828E-3</v>
      </c>
      <c r="R1988" s="108">
        <v>4.442287177386944E-4</v>
      </c>
      <c r="S1988" s="109">
        <v>6.5062066158344447E-4</v>
      </c>
      <c r="T1988" s="732">
        <v>2.5462193438162278E-3</v>
      </c>
      <c r="U1988" s="108">
        <v>1.1998444246353913E-3</v>
      </c>
      <c r="V1988" s="109">
        <v>1.1836885825703689E-3</v>
      </c>
      <c r="W1988" s="732">
        <v>3.8796733989198502E-4</v>
      </c>
      <c r="X1988" s="108">
        <v>1.035836559193569E-4</v>
      </c>
      <c r="Y1988" s="109">
        <v>1.0218889487194412E-4</v>
      </c>
      <c r="Z1988" s="732">
        <v>3.349357647735229E-5</v>
      </c>
      <c r="AA1988" s="108">
        <v>0</v>
      </c>
      <c r="AB1988" s="109">
        <v>0</v>
      </c>
      <c r="AC1988" s="732">
        <v>0</v>
      </c>
      <c r="AD1988" s="108">
        <v>0</v>
      </c>
      <c r="AE1988" s="109">
        <v>0</v>
      </c>
      <c r="AF1988" s="732">
        <v>0</v>
      </c>
      <c r="AG1988" s="108">
        <v>7.6536806666842631E-4</v>
      </c>
      <c r="AH1988" s="109">
        <v>7.5506266053747587E-4</v>
      </c>
      <c r="AI1988" s="732">
        <v>2.474803541501967E-4</v>
      </c>
      <c r="AJ1988" s="108">
        <v>2.128688220177968E-3</v>
      </c>
      <c r="AK1988" s="109">
        <v>1.8781484718198114E-3</v>
      </c>
      <c r="AL1988" s="736">
        <v>3.8039534137902748E-4</v>
      </c>
    </row>
    <row r="1989" spans="1:38" ht="13" x14ac:dyDescent="0.3">
      <c r="A1989" s="71">
        <v>2024</v>
      </c>
      <c r="B1989" s="72">
        <v>24</v>
      </c>
      <c r="C1989" s="108">
        <v>0.91357582038660068</v>
      </c>
      <c r="D1989" s="109">
        <v>0.82780555291542102</v>
      </c>
      <c r="E1989" s="732">
        <v>0.12410378089786732</v>
      </c>
      <c r="F1989" s="108">
        <v>2.2349827774709737E-2</v>
      </c>
      <c r="G1989" s="109">
        <v>2.4343463819312905E-2</v>
      </c>
      <c r="H1989" s="732">
        <v>9.0685045697365876E-3</v>
      </c>
      <c r="I1989" s="108">
        <v>8.6654751849714745E-3</v>
      </c>
      <c r="J1989" s="109">
        <v>9.9573608284059499E-3</v>
      </c>
      <c r="K1989" s="732">
        <v>8.0685370700860112E-2</v>
      </c>
      <c r="L1989" s="108">
        <v>1.9559105122718269E-3</v>
      </c>
      <c r="M1989" s="109">
        <v>1.7237929221276152E-3</v>
      </c>
      <c r="N1989" s="732">
        <v>3.4916318273658372E-4</v>
      </c>
      <c r="O1989" s="108">
        <v>0</v>
      </c>
      <c r="P1989" s="109">
        <v>0</v>
      </c>
      <c r="Q1989" s="732">
        <v>5.7595942557100944E-3</v>
      </c>
      <c r="R1989" s="108">
        <v>4.442287177386944E-4</v>
      </c>
      <c r="S1989" s="109">
        <v>6.5062066158344447E-4</v>
      </c>
      <c r="T1989" s="732">
        <v>2.5462193438162278E-3</v>
      </c>
      <c r="U1989" s="108">
        <v>1.197749420250378E-3</v>
      </c>
      <c r="V1989" s="109">
        <v>1.1803093257585554E-3</v>
      </c>
      <c r="W1989" s="732">
        <v>3.7815660096964974E-4</v>
      </c>
      <c r="X1989" s="108">
        <v>1.034028987355675E-4</v>
      </c>
      <c r="Y1989" s="109">
        <v>1.0189717172134665E-4</v>
      </c>
      <c r="Z1989" s="732">
        <v>3.2646621051473363E-5</v>
      </c>
      <c r="AA1989" s="108">
        <v>0</v>
      </c>
      <c r="AB1989" s="109">
        <v>0</v>
      </c>
      <c r="AC1989" s="732">
        <v>0</v>
      </c>
      <c r="AD1989" s="108">
        <v>0</v>
      </c>
      <c r="AE1989" s="109">
        <v>0</v>
      </c>
      <c r="AF1989" s="732">
        <v>0</v>
      </c>
      <c r="AG1989" s="108">
        <v>7.6403190000687673E-4</v>
      </c>
      <c r="AH1989" s="109">
        <v>7.5290669355527389E-4</v>
      </c>
      <c r="AI1989" s="732">
        <v>2.4122226764641483E-4</v>
      </c>
      <c r="AJ1989" s="108">
        <v>2.1259981610779006E-3</v>
      </c>
      <c r="AK1989" s="109">
        <v>1.8736937057151539E-3</v>
      </c>
      <c r="AL1989" s="736">
        <v>3.7952632360120132E-4</v>
      </c>
    </row>
    <row r="1990" spans="1:38" ht="13" x14ac:dyDescent="0.3">
      <c r="A1990" s="71">
        <v>2024</v>
      </c>
      <c r="B1990" s="72">
        <v>25</v>
      </c>
      <c r="C1990" s="108">
        <v>0.91337898190219047</v>
      </c>
      <c r="D1990" s="109">
        <v>0.82750661231352729</v>
      </c>
      <c r="E1990" s="732">
        <v>0.12387644271231595</v>
      </c>
      <c r="F1990" s="108">
        <v>2.2324584126986721E-2</v>
      </c>
      <c r="G1990" s="109">
        <v>2.4299928634795468E-2</v>
      </c>
      <c r="H1990" s="732">
        <v>8.8017109126471149E-3</v>
      </c>
      <c r="I1990" s="108">
        <v>8.65464383268587E-3</v>
      </c>
      <c r="J1990" s="109">
        <v>9.9347147073480767E-3</v>
      </c>
      <c r="K1990" s="732">
        <v>8.0080903317904947E-2</v>
      </c>
      <c r="L1990" s="108">
        <v>1.9536857100602855E-3</v>
      </c>
      <c r="M1990" s="109">
        <v>1.7198803647736603E-3</v>
      </c>
      <c r="N1990" s="732">
        <v>3.4828646719518451E-4</v>
      </c>
      <c r="O1990" s="108">
        <v>0</v>
      </c>
      <c r="P1990" s="109">
        <v>0</v>
      </c>
      <c r="Q1990" s="732">
        <v>5.5901306157294757E-3</v>
      </c>
      <c r="R1990" s="108">
        <v>4.442287177386944E-4</v>
      </c>
      <c r="S1990" s="109">
        <v>6.5062066158344447E-4</v>
      </c>
      <c r="T1990" s="732">
        <v>2.5462193438162278E-3</v>
      </c>
      <c r="U1990" s="108">
        <v>1.1958667585847862E-3</v>
      </c>
      <c r="V1990" s="109">
        <v>1.1770809103812511E-3</v>
      </c>
      <c r="W1990" s="732">
        <v>3.67031319689583E-4</v>
      </c>
      <c r="X1990" s="108">
        <v>1.0324030984148395E-4</v>
      </c>
      <c r="Y1990" s="109">
        <v>1.0161850745996111E-4</v>
      </c>
      <c r="Z1990" s="732">
        <v>3.1686149318971658E-5</v>
      </c>
      <c r="AA1990" s="108">
        <v>0</v>
      </c>
      <c r="AB1990" s="109">
        <v>0</v>
      </c>
      <c r="AC1990" s="732">
        <v>0</v>
      </c>
      <c r="AD1990" s="108">
        <v>0</v>
      </c>
      <c r="AE1990" s="109">
        <v>0</v>
      </c>
      <c r="AF1990" s="732">
        <v>0</v>
      </c>
      <c r="AG1990" s="108">
        <v>7.6283087287511424E-4</v>
      </c>
      <c r="AH1990" s="109">
        <v>7.5084807484464896E-4</v>
      </c>
      <c r="AI1990" s="732">
        <v>2.3412542966823042E-4</v>
      </c>
      <c r="AJ1990" s="108">
        <v>2.123578639736503E-3</v>
      </c>
      <c r="AK1990" s="109">
        <v>1.8694412413751058E-3</v>
      </c>
      <c r="AL1990" s="736">
        <v>3.7857358894121833E-4</v>
      </c>
    </row>
    <row r="1991" spans="1:38" ht="13" x14ac:dyDescent="0.3">
      <c r="A1991" s="71">
        <v>2024</v>
      </c>
      <c r="B1991" s="72">
        <v>26</v>
      </c>
      <c r="C1991" s="108">
        <v>0.91318811363826047</v>
      </c>
      <c r="D1991" s="109">
        <v>0.8272044020598226</v>
      </c>
      <c r="E1991" s="732">
        <v>0.12361275659019627</v>
      </c>
      <c r="F1991" s="108">
        <v>2.2300235737978274E-2</v>
      </c>
      <c r="G1991" s="109">
        <v>2.4255978914506374E-2</v>
      </c>
      <c r="H1991" s="732">
        <v>8.4860240445814531E-3</v>
      </c>
      <c r="I1991" s="108">
        <v>8.6441880713037308E-3</v>
      </c>
      <c r="J1991" s="109">
        <v>9.9118406729450364E-3</v>
      </c>
      <c r="K1991" s="732">
        <v>7.9382806012602614E-2</v>
      </c>
      <c r="L1991" s="108">
        <v>1.9515369035658071E-3</v>
      </c>
      <c r="M1991" s="109">
        <v>1.7159274489808153E-3</v>
      </c>
      <c r="N1991" s="732">
        <v>3.4727558683426529E-4</v>
      </c>
      <c r="O1991" s="108">
        <v>0</v>
      </c>
      <c r="P1991" s="109">
        <v>0</v>
      </c>
      <c r="Q1991" s="732">
        <v>5.3896198785514651E-3</v>
      </c>
      <c r="R1991" s="108">
        <v>4.442287177386944E-4</v>
      </c>
      <c r="S1991" s="109">
        <v>6.5062066158344447E-4</v>
      </c>
      <c r="T1991" s="732">
        <v>2.5462193438162278E-3</v>
      </c>
      <c r="U1991" s="108">
        <v>1.1940495968599894E-3</v>
      </c>
      <c r="V1991" s="109">
        <v>1.1738201268609446E-3</v>
      </c>
      <c r="W1991" s="732">
        <v>3.5386727549863319E-4</v>
      </c>
      <c r="X1991" s="108">
        <v>1.0308343349192172E-4</v>
      </c>
      <c r="Y1991" s="109">
        <v>1.0133698464714456E-4</v>
      </c>
      <c r="Z1991" s="732">
        <v>3.0549697665580487E-5</v>
      </c>
      <c r="AA1991" s="108">
        <v>0</v>
      </c>
      <c r="AB1991" s="109">
        <v>0</v>
      </c>
      <c r="AC1991" s="732">
        <v>0</v>
      </c>
      <c r="AD1991" s="108">
        <v>0</v>
      </c>
      <c r="AE1991" s="109">
        <v>0</v>
      </c>
      <c r="AF1991" s="732">
        <v>0</v>
      </c>
      <c r="AG1991" s="108">
        <v>7.6167194053047534E-4</v>
      </c>
      <c r="AH1991" s="109">
        <v>7.4876796284919546E-4</v>
      </c>
      <c r="AI1991" s="732">
        <v>2.2572831490824181E-4</v>
      </c>
      <c r="AJ1991" s="108">
        <v>2.1212420559459069E-3</v>
      </c>
      <c r="AK1991" s="109">
        <v>1.865144457127426E-3</v>
      </c>
      <c r="AL1991" s="736">
        <v>3.7747461985840396E-4</v>
      </c>
    </row>
    <row r="1992" spans="1:38" ht="13" x14ac:dyDescent="0.3">
      <c r="A1992" s="71">
        <v>2024</v>
      </c>
      <c r="B1992" s="72">
        <v>27</v>
      </c>
      <c r="C1992" s="108">
        <v>0.9129990309767535</v>
      </c>
      <c r="D1992" s="109">
        <v>0.82690520566191372</v>
      </c>
      <c r="E1992" s="732">
        <v>0.1233413973735985</v>
      </c>
      <c r="F1992" s="108">
        <v>2.2275860050028771E-2</v>
      </c>
      <c r="G1992" s="109">
        <v>2.4212572439145763E-2</v>
      </c>
      <c r="H1992" s="732">
        <v>8.1576618991232048E-3</v>
      </c>
      <c r="I1992" s="108">
        <v>8.6337210184985053E-3</v>
      </c>
      <c r="J1992" s="109">
        <v>9.8892620043080602E-3</v>
      </c>
      <c r="K1992" s="732">
        <v>7.8662466678941542E-2</v>
      </c>
      <c r="L1992" s="108">
        <v>1.9493869338568664E-3</v>
      </c>
      <c r="M1992" s="109">
        <v>1.7120261845901649E-3</v>
      </c>
      <c r="N1992" s="732">
        <v>3.4623702737226792E-4</v>
      </c>
      <c r="O1992" s="108">
        <v>0</v>
      </c>
      <c r="P1992" s="109">
        <v>0</v>
      </c>
      <c r="Q1992" s="732">
        <v>5.181046468366036E-3</v>
      </c>
      <c r="R1992" s="108">
        <v>4.442287177386944E-4</v>
      </c>
      <c r="S1992" s="109">
        <v>6.5062066158344447E-4</v>
      </c>
      <c r="T1992" s="732">
        <v>2.5462193438162278E-3</v>
      </c>
      <c r="U1992" s="108">
        <v>1.1922284728177802E-3</v>
      </c>
      <c r="V1992" s="109">
        <v>1.1706020954469932E-3</v>
      </c>
      <c r="W1992" s="732">
        <v>3.4017463617198266E-4</v>
      </c>
      <c r="X1992" s="108">
        <v>1.0292627055108927E-4</v>
      </c>
      <c r="Y1992" s="109">
        <v>1.0105918328690046E-4</v>
      </c>
      <c r="Z1992" s="732">
        <v>2.9367595348052834E-5</v>
      </c>
      <c r="AA1992" s="108">
        <v>0</v>
      </c>
      <c r="AB1992" s="109">
        <v>0</v>
      </c>
      <c r="AC1992" s="732">
        <v>0</v>
      </c>
      <c r="AD1992" s="108">
        <v>0</v>
      </c>
      <c r="AE1992" s="109">
        <v>0</v>
      </c>
      <c r="AF1992" s="732">
        <v>0</v>
      </c>
      <c r="AG1992" s="108">
        <v>7.6051079154280975E-4</v>
      </c>
      <c r="AH1992" s="109">
        <v>7.467150149818285E-4</v>
      </c>
      <c r="AI1992" s="732">
        <v>2.1699390627834215E-4</v>
      </c>
      <c r="AJ1992" s="108">
        <v>2.1189058344533579E-3</v>
      </c>
      <c r="AK1992" s="109">
        <v>1.8609034603378858E-3</v>
      </c>
      <c r="AL1992" s="736">
        <v>3.7634578626566904E-4</v>
      </c>
    </row>
    <row r="1993" spans="1:38" ht="13" x14ac:dyDescent="0.3">
      <c r="A1993" s="71">
        <v>2024</v>
      </c>
      <c r="B1993" s="72">
        <v>28</v>
      </c>
      <c r="C1993" s="108">
        <v>0.91280291974633943</v>
      </c>
      <c r="D1993" s="109">
        <v>0.826613891917374</v>
      </c>
      <c r="E1993" s="732">
        <v>0.12306310780880485</v>
      </c>
      <c r="F1993" s="108">
        <v>2.2250789421519018E-2</v>
      </c>
      <c r="G1993" s="109">
        <v>2.4170319631393326E-2</v>
      </c>
      <c r="H1993" s="732">
        <v>7.8174166463486246E-3</v>
      </c>
      <c r="I1993" s="108">
        <v>8.6229701899088549E-3</v>
      </c>
      <c r="J1993" s="109">
        <v>9.8672827156120954E-3</v>
      </c>
      <c r="K1993" s="732">
        <v>7.7922454285992065E-2</v>
      </c>
      <c r="L1993" s="108">
        <v>1.94717659868709E-3</v>
      </c>
      <c r="M1993" s="109">
        <v>1.7082282421407276E-3</v>
      </c>
      <c r="N1993" s="732">
        <v>3.4517465393098658E-4</v>
      </c>
      <c r="O1993" s="108">
        <v>0</v>
      </c>
      <c r="P1993" s="109">
        <v>0</v>
      </c>
      <c r="Q1993" s="732">
        <v>4.9649259514691945E-3</v>
      </c>
      <c r="R1993" s="108">
        <v>4.442287177386944E-4</v>
      </c>
      <c r="S1993" s="109">
        <v>6.5062066158344447E-4</v>
      </c>
      <c r="T1993" s="732">
        <v>2.5462193438162278E-3</v>
      </c>
      <c r="U1993" s="108">
        <v>1.1903597322864463E-3</v>
      </c>
      <c r="V1993" s="109">
        <v>1.1674688635703572E-3</v>
      </c>
      <c r="W1993" s="732">
        <v>3.2598624090491305E-4</v>
      </c>
      <c r="X1993" s="108">
        <v>1.0276487560994778E-4</v>
      </c>
      <c r="Y1993" s="109">
        <v>1.0078871919215242E-4</v>
      </c>
      <c r="Z1993" s="732">
        <v>2.8142705768061095E-5</v>
      </c>
      <c r="AA1993" s="108">
        <v>0</v>
      </c>
      <c r="AB1993" s="109">
        <v>0</v>
      </c>
      <c r="AC1993" s="732">
        <v>0</v>
      </c>
      <c r="AD1993" s="108">
        <v>0</v>
      </c>
      <c r="AE1993" s="109">
        <v>0</v>
      </c>
      <c r="AF1993" s="732">
        <v>0</v>
      </c>
      <c r="AG1993" s="108">
        <v>7.5931827077759407E-4</v>
      </c>
      <c r="AH1993" s="109">
        <v>7.447167332928986E-4</v>
      </c>
      <c r="AI1993" s="732">
        <v>2.0794345900317128E-4</v>
      </c>
      <c r="AJ1993" s="108">
        <v>2.1165029754702798E-3</v>
      </c>
      <c r="AK1993" s="109">
        <v>1.8567759686615422E-3</v>
      </c>
      <c r="AL1993" s="736">
        <v>3.7519099303948248E-4</v>
      </c>
    </row>
    <row r="1994" spans="1:38" ht="13" x14ac:dyDescent="0.3">
      <c r="A1994" s="71">
        <v>2024</v>
      </c>
      <c r="B1994" s="72">
        <v>29</v>
      </c>
      <c r="C1994" s="108">
        <v>0.912603564805329</v>
      </c>
      <c r="D1994" s="109">
        <v>0.82632914211604003</v>
      </c>
      <c r="E1994" s="732">
        <v>0.12277062551927155</v>
      </c>
      <c r="F1994" s="108">
        <v>2.222526023243802E-2</v>
      </c>
      <c r="G1994" s="109">
        <v>2.4129077803108967E-2</v>
      </c>
      <c r="H1994" s="732">
        <v>7.4550503011443225E-3</v>
      </c>
      <c r="I1994" s="108">
        <v>8.6120072505496015E-3</v>
      </c>
      <c r="J1994" s="109">
        <v>9.8458242461045061E-3</v>
      </c>
      <c r="K1994" s="732">
        <v>7.7143188863858583E-2</v>
      </c>
      <c r="L1994" s="108">
        <v>1.9449242226909026E-3</v>
      </c>
      <c r="M1994" s="109">
        <v>1.7045195997519125E-3</v>
      </c>
      <c r="N1994" s="732">
        <v>3.4406153462338007E-4</v>
      </c>
      <c r="O1994" s="108">
        <v>0</v>
      </c>
      <c r="P1994" s="109">
        <v>0</v>
      </c>
      <c r="Q1994" s="732">
        <v>4.7347531541450435E-3</v>
      </c>
      <c r="R1994" s="108">
        <v>4.442287177386944E-4</v>
      </c>
      <c r="S1994" s="109">
        <v>6.5062066158344447E-4</v>
      </c>
      <c r="T1994" s="732">
        <v>2.5462193438162278E-3</v>
      </c>
      <c r="U1994" s="108">
        <v>1.1884544228128987E-3</v>
      </c>
      <c r="V1994" s="109">
        <v>1.1644104039864867E-3</v>
      </c>
      <c r="W1994" s="732">
        <v>3.1087556668791031E-4</v>
      </c>
      <c r="X1994" s="108">
        <v>1.0260035693013184E-4</v>
      </c>
      <c r="Y1994" s="109">
        <v>1.005246202784994E-4</v>
      </c>
      <c r="Z1994" s="732">
        <v>2.6838176416495469E-5</v>
      </c>
      <c r="AA1994" s="108">
        <v>0</v>
      </c>
      <c r="AB1994" s="109">
        <v>0</v>
      </c>
      <c r="AC1994" s="732">
        <v>0</v>
      </c>
      <c r="AD1994" s="108">
        <v>0</v>
      </c>
      <c r="AE1994" s="109">
        <v>0</v>
      </c>
      <c r="AF1994" s="732">
        <v>0</v>
      </c>
      <c r="AG1994" s="108">
        <v>7.5810279038184079E-4</v>
      </c>
      <c r="AH1994" s="109">
        <v>7.4276528299485373E-4</v>
      </c>
      <c r="AI1994" s="732">
        <v>1.983042740972085E-4</v>
      </c>
      <c r="AJ1994" s="108">
        <v>2.1140541771115583E-3</v>
      </c>
      <c r="AK1994" s="109">
        <v>1.8527447826922653E-3</v>
      </c>
      <c r="AL1994" s="736">
        <v>3.7398111536197725E-4</v>
      </c>
    </row>
    <row r="1995" spans="1:38" ht="13" x14ac:dyDescent="0.3">
      <c r="A1995" s="71">
        <v>2024</v>
      </c>
      <c r="B1995" s="72">
        <v>30</v>
      </c>
      <c r="C1995" s="108">
        <v>0.91239742717407502</v>
      </c>
      <c r="D1995" s="109">
        <v>0.82551152922943605</v>
      </c>
      <c r="E1995" s="732">
        <v>0.1233559891335171</v>
      </c>
      <c r="F1995" s="108">
        <v>2.2199091489240961E-2</v>
      </c>
      <c r="G1995" s="109">
        <v>2.4093830135052827E-2</v>
      </c>
      <c r="H1995" s="732">
        <v>8.2711866763180725E-3</v>
      </c>
      <c r="I1995" s="108">
        <v>8.6007783395039266E-3</v>
      </c>
      <c r="J1995" s="109">
        <v>9.8272697247114623E-3</v>
      </c>
      <c r="K1995" s="732">
        <v>7.8654336056825952E-2</v>
      </c>
      <c r="L1995" s="108">
        <v>1.9426167234061172E-3</v>
      </c>
      <c r="M1995" s="109">
        <v>1.701299456653613E-3</v>
      </c>
      <c r="N1995" s="732">
        <v>3.4606722893039448E-4</v>
      </c>
      <c r="O1995" s="108">
        <v>0</v>
      </c>
      <c r="P1995" s="109">
        <v>0</v>
      </c>
      <c r="Q1995" s="732">
        <v>5.2532333145904634E-3</v>
      </c>
      <c r="R1995" s="108">
        <v>4.442287177386944E-4</v>
      </c>
      <c r="S1995" s="109">
        <v>6.5062066158344447E-4</v>
      </c>
      <c r="T1995" s="732">
        <v>2.5462193438162278E-3</v>
      </c>
      <c r="U1995" s="108">
        <v>1.1865028703896125E-3</v>
      </c>
      <c r="V1995" s="109">
        <v>1.1618917751301523E-3</v>
      </c>
      <c r="W1995" s="732">
        <v>3.4490836166596519E-4</v>
      </c>
      <c r="X1995" s="108">
        <v>1.0243188586684534E-4</v>
      </c>
      <c r="Y1995" s="109">
        <v>1.0030720832024827E-4</v>
      </c>
      <c r="Z1995" s="732">
        <v>2.9776253689549271E-5</v>
      </c>
      <c r="AA1995" s="108">
        <v>0</v>
      </c>
      <c r="AB1995" s="109">
        <v>0</v>
      </c>
      <c r="AC1995" s="732">
        <v>0</v>
      </c>
      <c r="AD1995" s="108">
        <v>0</v>
      </c>
      <c r="AE1995" s="109">
        <v>0</v>
      </c>
      <c r="AF1995" s="732">
        <v>0</v>
      </c>
      <c r="AG1995" s="108">
        <v>7.5685783852880032E-4</v>
      </c>
      <c r="AH1995" s="109">
        <v>7.4115902604183332E-4</v>
      </c>
      <c r="AI1995" s="732">
        <v>2.2001348322253232E-4</v>
      </c>
      <c r="AJ1995" s="108">
        <v>2.1115459796837263E-3</v>
      </c>
      <c r="AK1995" s="109">
        <v>1.8492445945819779E-3</v>
      </c>
      <c r="AL1995" s="736">
        <v>3.761611743666501E-4</v>
      </c>
    </row>
    <row r="1996" spans="1:38" ht="13" x14ac:dyDescent="0.3">
      <c r="A1996" s="71">
        <v>2024</v>
      </c>
      <c r="B1996" s="72">
        <v>31</v>
      </c>
      <c r="C1996" s="108">
        <v>0.91239742717407502</v>
      </c>
      <c r="D1996" s="109">
        <v>0.82551152922943605</v>
      </c>
      <c r="E1996" s="732">
        <v>0.1233559891335171</v>
      </c>
      <c r="F1996" s="108">
        <v>2.2199091489240961E-2</v>
      </c>
      <c r="G1996" s="109">
        <v>2.4093830135052827E-2</v>
      </c>
      <c r="H1996" s="732">
        <v>8.2711866763180725E-3</v>
      </c>
      <c r="I1996" s="108">
        <v>8.6007783395039266E-3</v>
      </c>
      <c r="J1996" s="109">
        <v>9.8272697247114623E-3</v>
      </c>
      <c r="K1996" s="732">
        <v>7.8654336056825952E-2</v>
      </c>
      <c r="L1996" s="108">
        <v>1.9426167234061172E-3</v>
      </c>
      <c r="M1996" s="109">
        <v>1.701299456653613E-3</v>
      </c>
      <c r="N1996" s="732">
        <v>3.4606722893039448E-4</v>
      </c>
      <c r="O1996" s="108">
        <v>0</v>
      </c>
      <c r="P1996" s="109">
        <v>0</v>
      </c>
      <c r="Q1996" s="732">
        <v>5.2532333145904634E-3</v>
      </c>
      <c r="R1996" s="108">
        <v>4.442287177386944E-4</v>
      </c>
      <c r="S1996" s="109">
        <v>6.5062066158344447E-4</v>
      </c>
      <c r="T1996" s="732">
        <v>2.5462193438162278E-3</v>
      </c>
      <c r="U1996" s="108">
        <v>1.1865028703896125E-3</v>
      </c>
      <c r="V1996" s="109">
        <v>1.1618917751301523E-3</v>
      </c>
      <c r="W1996" s="732">
        <v>3.4490836166596519E-4</v>
      </c>
      <c r="X1996" s="108">
        <v>1.0243188586684534E-4</v>
      </c>
      <c r="Y1996" s="109">
        <v>1.0030720832024827E-4</v>
      </c>
      <c r="Z1996" s="732">
        <v>2.9776253689549271E-5</v>
      </c>
      <c r="AA1996" s="108">
        <v>0</v>
      </c>
      <c r="AB1996" s="109">
        <v>0</v>
      </c>
      <c r="AC1996" s="732">
        <v>0</v>
      </c>
      <c r="AD1996" s="108">
        <v>0</v>
      </c>
      <c r="AE1996" s="109">
        <v>0</v>
      </c>
      <c r="AF1996" s="732">
        <v>0</v>
      </c>
      <c r="AG1996" s="108">
        <v>7.5685783852880032E-4</v>
      </c>
      <c r="AH1996" s="109">
        <v>7.4115902604183332E-4</v>
      </c>
      <c r="AI1996" s="732">
        <v>2.2001348322253232E-4</v>
      </c>
      <c r="AJ1996" s="108">
        <v>2.1115459796837263E-3</v>
      </c>
      <c r="AK1996" s="109">
        <v>1.8492445945819779E-3</v>
      </c>
      <c r="AL1996" s="736">
        <v>3.761611743666501E-4</v>
      </c>
    </row>
    <row r="1997" spans="1:38" ht="13" x14ac:dyDescent="0.3">
      <c r="A1997" s="71">
        <v>2024</v>
      </c>
      <c r="B1997" s="72">
        <v>32</v>
      </c>
      <c r="C1997" s="108">
        <v>0.91239742717407502</v>
      </c>
      <c r="D1997" s="109">
        <v>0.82551152922943605</v>
      </c>
      <c r="E1997" s="732">
        <v>0.1233559891335171</v>
      </c>
      <c r="F1997" s="108">
        <v>2.2199091489240961E-2</v>
      </c>
      <c r="G1997" s="109">
        <v>2.4093830135052827E-2</v>
      </c>
      <c r="H1997" s="732">
        <v>8.2711866763180725E-3</v>
      </c>
      <c r="I1997" s="108">
        <v>8.6007783395039266E-3</v>
      </c>
      <c r="J1997" s="109">
        <v>9.8272697247114623E-3</v>
      </c>
      <c r="K1997" s="732">
        <v>7.8654336056825952E-2</v>
      </c>
      <c r="L1997" s="108">
        <v>1.9426167234061172E-3</v>
      </c>
      <c r="M1997" s="109">
        <v>1.701299456653613E-3</v>
      </c>
      <c r="N1997" s="732">
        <v>3.4606722893039448E-4</v>
      </c>
      <c r="O1997" s="108">
        <v>0</v>
      </c>
      <c r="P1997" s="109">
        <v>0</v>
      </c>
      <c r="Q1997" s="732">
        <v>5.2532333145904634E-3</v>
      </c>
      <c r="R1997" s="108">
        <v>4.442287177386944E-4</v>
      </c>
      <c r="S1997" s="109">
        <v>6.5062066158344447E-4</v>
      </c>
      <c r="T1997" s="732">
        <v>2.5462193438162278E-3</v>
      </c>
      <c r="U1997" s="108">
        <v>1.1865028703896125E-3</v>
      </c>
      <c r="V1997" s="109">
        <v>1.1618917751301523E-3</v>
      </c>
      <c r="W1997" s="732">
        <v>3.4490836166596519E-4</v>
      </c>
      <c r="X1997" s="108">
        <v>1.0243188586684534E-4</v>
      </c>
      <c r="Y1997" s="109">
        <v>1.0030720832024827E-4</v>
      </c>
      <c r="Z1997" s="732">
        <v>2.9776253689549271E-5</v>
      </c>
      <c r="AA1997" s="108">
        <v>0</v>
      </c>
      <c r="AB1997" s="109">
        <v>0</v>
      </c>
      <c r="AC1997" s="732">
        <v>0</v>
      </c>
      <c r="AD1997" s="108">
        <v>0</v>
      </c>
      <c r="AE1997" s="109">
        <v>0</v>
      </c>
      <c r="AF1997" s="732">
        <v>0</v>
      </c>
      <c r="AG1997" s="108">
        <v>7.5685783852880032E-4</v>
      </c>
      <c r="AH1997" s="109">
        <v>7.4115902604183332E-4</v>
      </c>
      <c r="AI1997" s="732">
        <v>2.2001348322253232E-4</v>
      </c>
      <c r="AJ1997" s="108">
        <v>2.1115459796837263E-3</v>
      </c>
      <c r="AK1997" s="109">
        <v>1.8492445945819779E-3</v>
      </c>
      <c r="AL1997" s="736">
        <v>3.761611743666501E-4</v>
      </c>
    </row>
    <row r="1998" spans="1:38" ht="13" x14ac:dyDescent="0.3">
      <c r="A1998" s="71">
        <v>2024</v>
      </c>
      <c r="B1998" s="72">
        <v>33</v>
      </c>
      <c r="C1998" s="108">
        <v>0.91239742717407502</v>
      </c>
      <c r="D1998" s="109">
        <v>0.82551152922943605</v>
      </c>
      <c r="E1998" s="732">
        <v>0.1233559891335171</v>
      </c>
      <c r="F1998" s="108">
        <v>2.2199091489240961E-2</v>
      </c>
      <c r="G1998" s="109">
        <v>2.4093830135052827E-2</v>
      </c>
      <c r="H1998" s="732">
        <v>8.2711866763180725E-3</v>
      </c>
      <c r="I1998" s="108">
        <v>8.6007783395039266E-3</v>
      </c>
      <c r="J1998" s="109">
        <v>9.8272697247114623E-3</v>
      </c>
      <c r="K1998" s="732">
        <v>7.8654336056825952E-2</v>
      </c>
      <c r="L1998" s="108">
        <v>1.9426167234061172E-3</v>
      </c>
      <c r="M1998" s="109">
        <v>1.701299456653613E-3</v>
      </c>
      <c r="N1998" s="732">
        <v>3.4606722893039448E-4</v>
      </c>
      <c r="O1998" s="108">
        <v>0</v>
      </c>
      <c r="P1998" s="109">
        <v>0</v>
      </c>
      <c r="Q1998" s="732">
        <v>5.2532333145904634E-3</v>
      </c>
      <c r="R1998" s="108">
        <v>4.442287177386944E-4</v>
      </c>
      <c r="S1998" s="109">
        <v>6.5062066158344447E-4</v>
      </c>
      <c r="T1998" s="732">
        <v>2.5462193438162278E-3</v>
      </c>
      <c r="U1998" s="108">
        <v>1.1865028703896125E-3</v>
      </c>
      <c r="V1998" s="109">
        <v>1.1618917751301523E-3</v>
      </c>
      <c r="W1998" s="732">
        <v>3.4490836166596519E-4</v>
      </c>
      <c r="X1998" s="108">
        <v>1.0243188586684534E-4</v>
      </c>
      <c r="Y1998" s="109">
        <v>1.0030720832024827E-4</v>
      </c>
      <c r="Z1998" s="732">
        <v>2.9776253689549271E-5</v>
      </c>
      <c r="AA1998" s="108">
        <v>0</v>
      </c>
      <c r="AB1998" s="109">
        <v>0</v>
      </c>
      <c r="AC1998" s="732">
        <v>0</v>
      </c>
      <c r="AD1998" s="108">
        <v>0</v>
      </c>
      <c r="AE1998" s="109">
        <v>0</v>
      </c>
      <c r="AF1998" s="732">
        <v>0</v>
      </c>
      <c r="AG1998" s="108">
        <v>7.5685783852880032E-4</v>
      </c>
      <c r="AH1998" s="109">
        <v>7.4115902604183332E-4</v>
      </c>
      <c r="AI1998" s="732">
        <v>2.2001348322253232E-4</v>
      </c>
      <c r="AJ1998" s="108">
        <v>2.1115459796837263E-3</v>
      </c>
      <c r="AK1998" s="109">
        <v>1.8492445945819779E-3</v>
      </c>
      <c r="AL1998" s="736">
        <v>3.761611743666501E-4</v>
      </c>
    </row>
    <row r="1999" spans="1:38" ht="13" x14ac:dyDescent="0.3">
      <c r="A1999" s="71">
        <v>2024</v>
      </c>
      <c r="B1999" s="72">
        <v>34</v>
      </c>
      <c r="C1999" s="108">
        <v>0.91239742717407502</v>
      </c>
      <c r="D1999" s="109">
        <v>0.82551152922943605</v>
      </c>
      <c r="E1999" s="732">
        <v>0.1233559891335171</v>
      </c>
      <c r="F1999" s="108">
        <v>2.2199091489240961E-2</v>
      </c>
      <c r="G1999" s="109">
        <v>2.4093830135052827E-2</v>
      </c>
      <c r="H1999" s="732">
        <v>8.2711866763180725E-3</v>
      </c>
      <c r="I1999" s="108">
        <v>8.6007783395039266E-3</v>
      </c>
      <c r="J1999" s="109">
        <v>9.8272697247114623E-3</v>
      </c>
      <c r="K1999" s="732">
        <v>7.8654336056825952E-2</v>
      </c>
      <c r="L1999" s="108">
        <v>1.9426167234061172E-3</v>
      </c>
      <c r="M1999" s="109">
        <v>1.701299456653613E-3</v>
      </c>
      <c r="N1999" s="732">
        <v>3.4606722893039448E-4</v>
      </c>
      <c r="O1999" s="108">
        <v>0</v>
      </c>
      <c r="P1999" s="109">
        <v>0</v>
      </c>
      <c r="Q1999" s="732">
        <v>5.2532333145904634E-3</v>
      </c>
      <c r="R1999" s="108">
        <v>4.442287177386944E-4</v>
      </c>
      <c r="S1999" s="109">
        <v>6.5062066158344447E-4</v>
      </c>
      <c r="T1999" s="732">
        <v>2.5462193438162278E-3</v>
      </c>
      <c r="U1999" s="108">
        <v>1.1865028703896125E-3</v>
      </c>
      <c r="V1999" s="109">
        <v>1.1618917751301523E-3</v>
      </c>
      <c r="W1999" s="732">
        <v>3.4490836166596519E-4</v>
      </c>
      <c r="X1999" s="108">
        <v>1.0243188586684534E-4</v>
      </c>
      <c r="Y1999" s="109">
        <v>1.0030720832024827E-4</v>
      </c>
      <c r="Z1999" s="732">
        <v>2.9776253689549271E-5</v>
      </c>
      <c r="AA1999" s="108">
        <v>0</v>
      </c>
      <c r="AB1999" s="109">
        <v>0</v>
      </c>
      <c r="AC1999" s="732">
        <v>0</v>
      </c>
      <c r="AD1999" s="108">
        <v>0</v>
      </c>
      <c r="AE1999" s="109">
        <v>0</v>
      </c>
      <c r="AF1999" s="732">
        <v>0</v>
      </c>
      <c r="AG1999" s="108">
        <v>7.5685783852880032E-4</v>
      </c>
      <c r="AH1999" s="109">
        <v>7.4115902604183332E-4</v>
      </c>
      <c r="AI1999" s="732">
        <v>2.2001348322253232E-4</v>
      </c>
      <c r="AJ1999" s="108">
        <v>2.1115459796837263E-3</v>
      </c>
      <c r="AK1999" s="109">
        <v>1.8492445945819779E-3</v>
      </c>
      <c r="AL1999" s="736">
        <v>3.761611743666501E-4</v>
      </c>
    </row>
    <row r="2000" spans="1:38" ht="13" x14ac:dyDescent="0.3">
      <c r="A2000" s="71">
        <v>2024</v>
      </c>
      <c r="B2000" s="72">
        <v>35</v>
      </c>
      <c r="C2000" s="108">
        <v>0.91239742717407502</v>
      </c>
      <c r="D2000" s="109">
        <v>0.82551152922943605</v>
      </c>
      <c r="E2000" s="732">
        <v>0.1233559891335171</v>
      </c>
      <c r="F2000" s="108">
        <v>2.2199091489240961E-2</v>
      </c>
      <c r="G2000" s="109">
        <v>2.4093830135052827E-2</v>
      </c>
      <c r="H2000" s="732">
        <v>8.2711866763180725E-3</v>
      </c>
      <c r="I2000" s="108">
        <v>8.6007783395039266E-3</v>
      </c>
      <c r="J2000" s="109">
        <v>9.8272697247114623E-3</v>
      </c>
      <c r="K2000" s="732">
        <v>7.8654336056825952E-2</v>
      </c>
      <c r="L2000" s="108">
        <v>1.9426167234061172E-3</v>
      </c>
      <c r="M2000" s="109">
        <v>1.701299456653613E-3</v>
      </c>
      <c r="N2000" s="732">
        <v>3.4606722893039448E-4</v>
      </c>
      <c r="O2000" s="108">
        <v>0</v>
      </c>
      <c r="P2000" s="109">
        <v>0</v>
      </c>
      <c r="Q2000" s="732">
        <v>5.2532333145904634E-3</v>
      </c>
      <c r="R2000" s="108">
        <v>4.442287177386944E-4</v>
      </c>
      <c r="S2000" s="109">
        <v>6.5062066158344447E-4</v>
      </c>
      <c r="T2000" s="732">
        <v>2.5462193438162278E-3</v>
      </c>
      <c r="U2000" s="108">
        <v>1.1865028703896125E-3</v>
      </c>
      <c r="V2000" s="109">
        <v>1.1618917751301523E-3</v>
      </c>
      <c r="W2000" s="732">
        <v>3.4490836166596519E-4</v>
      </c>
      <c r="X2000" s="108">
        <v>1.0243188586684534E-4</v>
      </c>
      <c r="Y2000" s="109">
        <v>1.0030720832024827E-4</v>
      </c>
      <c r="Z2000" s="732">
        <v>2.9776253689549271E-5</v>
      </c>
      <c r="AA2000" s="108">
        <v>0</v>
      </c>
      <c r="AB2000" s="109">
        <v>0</v>
      </c>
      <c r="AC2000" s="732">
        <v>0</v>
      </c>
      <c r="AD2000" s="108">
        <v>0</v>
      </c>
      <c r="AE2000" s="109">
        <v>0</v>
      </c>
      <c r="AF2000" s="732">
        <v>0</v>
      </c>
      <c r="AG2000" s="108">
        <v>7.5685783852880032E-4</v>
      </c>
      <c r="AH2000" s="109">
        <v>7.4115902604183332E-4</v>
      </c>
      <c r="AI2000" s="732">
        <v>2.2001348322253232E-4</v>
      </c>
      <c r="AJ2000" s="108">
        <v>2.1115459796837263E-3</v>
      </c>
      <c r="AK2000" s="109">
        <v>1.8492445945819779E-3</v>
      </c>
      <c r="AL2000" s="736">
        <v>3.761611743666501E-4</v>
      </c>
    </row>
    <row r="2001" spans="1:38" ht="13" x14ac:dyDescent="0.3">
      <c r="A2001" s="71">
        <v>2024</v>
      </c>
      <c r="B2001" s="72">
        <v>36</v>
      </c>
      <c r="C2001" s="108">
        <v>0.91239742717407502</v>
      </c>
      <c r="D2001" s="109">
        <v>0.82551152922943605</v>
      </c>
      <c r="E2001" s="732">
        <v>0.1233559891335171</v>
      </c>
      <c r="F2001" s="108">
        <v>2.2199091489240961E-2</v>
      </c>
      <c r="G2001" s="109">
        <v>2.4093830135052827E-2</v>
      </c>
      <c r="H2001" s="732">
        <v>8.2711866763180725E-3</v>
      </c>
      <c r="I2001" s="108">
        <v>8.6007783395039266E-3</v>
      </c>
      <c r="J2001" s="109">
        <v>9.8272697247114623E-3</v>
      </c>
      <c r="K2001" s="732">
        <v>7.8654336056825952E-2</v>
      </c>
      <c r="L2001" s="108">
        <v>1.9426167234061172E-3</v>
      </c>
      <c r="M2001" s="109">
        <v>1.701299456653613E-3</v>
      </c>
      <c r="N2001" s="732">
        <v>3.4606722893039448E-4</v>
      </c>
      <c r="O2001" s="108">
        <v>0</v>
      </c>
      <c r="P2001" s="109">
        <v>0</v>
      </c>
      <c r="Q2001" s="732">
        <v>5.2532333145904634E-3</v>
      </c>
      <c r="R2001" s="108">
        <v>4.442287177386944E-4</v>
      </c>
      <c r="S2001" s="109">
        <v>6.5062066158344447E-4</v>
      </c>
      <c r="T2001" s="732">
        <v>2.5462193438162278E-3</v>
      </c>
      <c r="U2001" s="108">
        <v>1.1865028703896125E-3</v>
      </c>
      <c r="V2001" s="109">
        <v>1.1618917751301523E-3</v>
      </c>
      <c r="W2001" s="732">
        <v>3.4490836166596519E-4</v>
      </c>
      <c r="X2001" s="108">
        <v>1.0243188586684534E-4</v>
      </c>
      <c r="Y2001" s="109">
        <v>1.0030720832024827E-4</v>
      </c>
      <c r="Z2001" s="732">
        <v>2.9776253689549271E-5</v>
      </c>
      <c r="AA2001" s="108">
        <v>0</v>
      </c>
      <c r="AB2001" s="109">
        <v>0</v>
      </c>
      <c r="AC2001" s="732">
        <v>0</v>
      </c>
      <c r="AD2001" s="108">
        <v>0</v>
      </c>
      <c r="AE2001" s="109">
        <v>0</v>
      </c>
      <c r="AF2001" s="732">
        <v>0</v>
      </c>
      <c r="AG2001" s="108">
        <v>7.5685783852880032E-4</v>
      </c>
      <c r="AH2001" s="109">
        <v>7.4115902604183332E-4</v>
      </c>
      <c r="AI2001" s="732">
        <v>2.2001348322253232E-4</v>
      </c>
      <c r="AJ2001" s="108">
        <v>2.1115459796837263E-3</v>
      </c>
      <c r="AK2001" s="109">
        <v>1.8492445945819779E-3</v>
      </c>
      <c r="AL2001" s="736">
        <v>3.761611743666501E-4</v>
      </c>
    </row>
    <row r="2002" spans="1:38" ht="13" x14ac:dyDescent="0.3">
      <c r="A2002" s="71">
        <v>2024</v>
      </c>
      <c r="B2002" s="72">
        <v>37</v>
      </c>
      <c r="C2002" s="108">
        <v>0.91239742717407502</v>
      </c>
      <c r="D2002" s="109">
        <v>0.82551152922943605</v>
      </c>
      <c r="E2002" s="732">
        <v>0.1233559891335171</v>
      </c>
      <c r="F2002" s="108">
        <v>2.2199091489240961E-2</v>
      </c>
      <c r="G2002" s="109">
        <v>2.4093830135052827E-2</v>
      </c>
      <c r="H2002" s="732">
        <v>8.2711866763180725E-3</v>
      </c>
      <c r="I2002" s="108">
        <v>8.6007783395039266E-3</v>
      </c>
      <c r="J2002" s="109">
        <v>9.8272697247114623E-3</v>
      </c>
      <c r="K2002" s="732">
        <v>7.8654336056825952E-2</v>
      </c>
      <c r="L2002" s="108">
        <v>1.9426167234061172E-3</v>
      </c>
      <c r="M2002" s="109">
        <v>1.701299456653613E-3</v>
      </c>
      <c r="N2002" s="732">
        <v>3.4606722893039448E-4</v>
      </c>
      <c r="O2002" s="108">
        <v>0</v>
      </c>
      <c r="P2002" s="109">
        <v>0</v>
      </c>
      <c r="Q2002" s="732">
        <v>5.2532333145904634E-3</v>
      </c>
      <c r="R2002" s="108">
        <v>4.442287177386944E-4</v>
      </c>
      <c r="S2002" s="109">
        <v>6.5062066158344447E-4</v>
      </c>
      <c r="T2002" s="732">
        <v>2.5462193438162278E-3</v>
      </c>
      <c r="U2002" s="108">
        <v>1.1865028703896125E-3</v>
      </c>
      <c r="V2002" s="109">
        <v>1.1618917751301523E-3</v>
      </c>
      <c r="W2002" s="732">
        <v>3.4490836166596519E-4</v>
      </c>
      <c r="X2002" s="108">
        <v>1.0243188586684534E-4</v>
      </c>
      <c r="Y2002" s="109">
        <v>1.0030720832024827E-4</v>
      </c>
      <c r="Z2002" s="732">
        <v>2.9776253689549271E-5</v>
      </c>
      <c r="AA2002" s="108">
        <v>0</v>
      </c>
      <c r="AB2002" s="109">
        <v>0</v>
      </c>
      <c r="AC2002" s="732">
        <v>0</v>
      </c>
      <c r="AD2002" s="108">
        <v>0</v>
      </c>
      <c r="AE2002" s="109">
        <v>0</v>
      </c>
      <c r="AF2002" s="732">
        <v>0</v>
      </c>
      <c r="AG2002" s="108">
        <v>7.5685783852880032E-4</v>
      </c>
      <c r="AH2002" s="109">
        <v>7.4115902604183332E-4</v>
      </c>
      <c r="AI2002" s="732">
        <v>2.2001348322253232E-4</v>
      </c>
      <c r="AJ2002" s="108">
        <v>2.1115459796837263E-3</v>
      </c>
      <c r="AK2002" s="109">
        <v>1.8492445945819779E-3</v>
      </c>
      <c r="AL2002" s="736">
        <v>3.761611743666501E-4</v>
      </c>
    </row>
    <row r="2003" spans="1:38" ht="13" x14ac:dyDescent="0.3">
      <c r="A2003" s="71">
        <v>2024</v>
      </c>
      <c r="B2003" s="72">
        <v>38</v>
      </c>
      <c r="C2003" s="108">
        <v>0.91239742717407502</v>
      </c>
      <c r="D2003" s="109">
        <v>0.82551152922943605</v>
      </c>
      <c r="E2003" s="732">
        <v>0.1233559891335171</v>
      </c>
      <c r="F2003" s="108">
        <v>2.2199091489240961E-2</v>
      </c>
      <c r="G2003" s="109">
        <v>2.4093830135052827E-2</v>
      </c>
      <c r="H2003" s="732">
        <v>8.2711866763180725E-3</v>
      </c>
      <c r="I2003" s="108">
        <v>8.6007783395039266E-3</v>
      </c>
      <c r="J2003" s="109">
        <v>9.8272697247114623E-3</v>
      </c>
      <c r="K2003" s="732">
        <v>7.8654336056825952E-2</v>
      </c>
      <c r="L2003" s="108">
        <v>1.9426167234061172E-3</v>
      </c>
      <c r="M2003" s="109">
        <v>1.701299456653613E-3</v>
      </c>
      <c r="N2003" s="732">
        <v>3.4606722893039448E-4</v>
      </c>
      <c r="O2003" s="108">
        <v>0</v>
      </c>
      <c r="P2003" s="109">
        <v>0</v>
      </c>
      <c r="Q2003" s="732">
        <v>5.2532333145904634E-3</v>
      </c>
      <c r="R2003" s="108">
        <v>4.442287177386944E-4</v>
      </c>
      <c r="S2003" s="109">
        <v>6.5062066158344447E-4</v>
      </c>
      <c r="T2003" s="732">
        <v>2.5462193438162278E-3</v>
      </c>
      <c r="U2003" s="108">
        <v>1.1865028703896125E-3</v>
      </c>
      <c r="V2003" s="109">
        <v>1.1618917751301523E-3</v>
      </c>
      <c r="W2003" s="732">
        <v>3.4490836166596519E-4</v>
      </c>
      <c r="X2003" s="108">
        <v>1.0243188586684534E-4</v>
      </c>
      <c r="Y2003" s="109">
        <v>1.0030720832024827E-4</v>
      </c>
      <c r="Z2003" s="732">
        <v>2.9776253689549271E-5</v>
      </c>
      <c r="AA2003" s="108">
        <v>0</v>
      </c>
      <c r="AB2003" s="109">
        <v>0</v>
      </c>
      <c r="AC2003" s="732">
        <v>0</v>
      </c>
      <c r="AD2003" s="108">
        <v>0</v>
      </c>
      <c r="AE2003" s="109">
        <v>0</v>
      </c>
      <c r="AF2003" s="732">
        <v>0</v>
      </c>
      <c r="AG2003" s="108">
        <v>7.5685783852880032E-4</v>
      </c>
      <c r="AH2003" s="109">
        <v>7.4115902604183332E-4</v>
      </c>
      <c r="AI2003" s="732">
        <v>2.2001348322253232E-4</v>
      </c>
      <c r="AJ2003" s="108">
        <v>2.1115459796837263E-3</v>
      </c>
      <c r="AK2003" s="109">
        <v>1.8492445945819779E-3</v>
      </c>
      <c r="AL2003" s="736">
        <v>3.761611743666501E-4</v>
      </c>
    </row>
    <row r="2004" spans="1:38" ht="13.5" thickBot="1" x14ac:dyDescent="0.35">
      <c r="A2004" s="73">
        <v>2024</v>
      </c>
      <c r="B2004" s="74">
        <v>39</v>
      </c>
      <c r="C2004" s="110">
        <v>0.91239742717407502</v>
      </c>
      <c r="D2004" s="111">
        <v>0.82551152922943605</v>
      </c>
      <c r="E2004" s="733">
        <v>0.1233559891335171</v>
      </c>
      <c r="F2004" s="110">
        <v>2.2199091489240961E-2</v>
      </c>
      <c r="G2004" s="111">
        <v>2.4093830135052827E-2</v>
      </c>
      <c r="H2004" s="733">
        <v>8.2711866763180725E-3</v>
      </c>
      <c r="I2004" s="110">
        <v>8.6007783395039266E-3</v>
      </c>
      <c r="J2004" s="111">
        <v>9.8272697247114623E-3</v>
      </c>
      <c r="K2004" s="733">
        <v>7.8654336056825952E-2</v>
      </c>
      <c r="L2004" s="110">
        <v>1.9426167234061172E-3</v>
      </c>
      <c r="M2004" s="111">
        <v>1.701299456653613E-3</v>
      </c>
      <c r="N2004" s="733">
        <v>3.4606722893039448E-4</v>
      </c>
      <c r="O2004" s="110">
        <v>0</v>
      </c>
      <c r="P2004" s="111">
        <v>0</v>
      </c>
      <c r="Q2004" s="733">
        <v>5.2532333145904634E-3</v>
      </c>
      <c r="R2004" s="110">
        <v>4.442287177386944E-4</v>
      </c>
      <c r="S2004" s="111">
        <v>6.5062066158344447E-4</v>
      </c>
      <c r="T2004" s="733">
        <v>2.5462193438162278E-3</v>
      </c>
      <c r="U2004" s="110">
        <v>1.1865028703896125E-3</v>
      </c>
      <c r="V2004" s="111">
        <v>1.1618917751301523E-3</v>
      </c>
      <c r="W2004" s="733">
        <v>3.4490836166596519E-4</v>
      </c>
      <c r="X2004" s="110">
        <v>1.0243188586684534E-4</v>
      </c>
      <c r="Y2004" s="111">
        <v>1.0030720832024827E-4</v>
      </c>
      <c r="Z2004" s="733">
        <v>2.9776253689549271E-5</v>
      </c>
      <c r="AA2004" s="110">
        <v>0</v>
      </c>
      <c r="AB2004" s="111">
        <v>0</v>
      </c>
      <c r="AC2004" s="733">
        <v>0</v>
      </c>
      <c r="AD2004" s="110">
        <v>0</v>
      </c>
      <c r="AE2004" s="111">
        <v>0</v>
      </c>
      <c r="AF2004" s="733">
        <v>0</v>
      </c>
      <c r="AG2004" s="110">
        <v>7.5685783852880032E-4</v>
      </c>
      <c r="AH2004" s="111">
        <v>7.4115902604183332E-4</v>
      </c>
      <c r="AI2004" s="733">
        <v>2.2001348322253232E-4</v>
      </c>
      <c r="AJ2004" s="110">
        <v>2.1115459796837263E-3</v>
      </c>
      <c r="AK2004" s="111">
        <v>1.8492445945819779E-3</v>
      </c>
      <c r="AL2004" s="737">
        <v>3.761611743666501E-4</v>
      </c>
    </row>
    <row r="2005" spans="1:38" ht="13" x14ac:dyDescent="0.3">
      <c r="A2005" s="69">
        <v>2025</v>
      </c>
      <c r="B2005" s="70">
        <v>0</v>
      </c>
      <c r="C2005" s="106">
        <v>0.21781600303791104</v>
      </c>
      <c r="D2005" s="107">
        <v>0.227182638913621</v>
      </c>
      <c r="E2005" s="734">
        <v>0.20899603935263766</v>
      </c>
      <c r="F2005" s="106">
        <v>1.0921572883199941E-2</v>
      </c>
      <c r="G2005" s="107">
        <v>1.0538865357584647E-2</v>
      </c>
      <c r="H2005" s="734">
        <v>9.5047898369539138E-3</v>
      </c>
      <c r="I2005" s="106">
        <v>3.793083405323664E-3</v>
      </c>
      <c r="J2005" s="107">
        <v>3.3890274984675829E-3</v>
      </c>
      <c r="K2005" s="734">
        <v>9.9324654247960803E-2</v>
      </c>
      <c r="L2005" s="106">
        <v>4.8118344961164071E-4</v>
      </c>
      <c r="M2005" s="107">
        <v>4.9845095345845216E-4</v>
      </c>
      <c r="N2005" s="734">
        <v>4.8150926120632325E-4</v>
      </c>
      <c r="O2005" s="106">
        <v>0</v>
      </c>
      <c r="P2005" s="107">
        <v>0</v>
      </c>
      <c r="Q2005" s="734">
        <v>8.8731648601380712E-3</v>
      </c>
      <c r="R2005" s="106">
        <v>4.4655930084495519E-4</v>
      </c>
      <c r="S2005" s="107">
        <v>6.5128857616167141E-4</v>
      </c>
      <c r="T2005" s="734">
        <v>2.6091348169798366E-3</v>
      </c>
      <c r="U2005" s="106">
        <v>7.8262720566064827E-4</v>
      </c>
      <c r="V2005" s="107">
        <v>7.3643158585027547E-4</v>
      </c>
      <c r="W2005" s="734">
        <v>5.9567529646002639E-4</v>
      </c>
      <c r="X2005" s="106">
        <v>6.7564973380805515E-5</v>
      </c>
      <c r="Y2005" s="107">
        <v>6.3576838449692273E-5</v>
      </c>
      <c r="Z2005" s="734">
        <v>5.142522196812261E-5</v>
      </c>
      <c r="AA2005" s="106">
        <v>0</v>
      </c>
      <c r="AB2005" s="107">
        <v>0</v>
      </c>
      <c r="AC2005" s="734">
        <v>0</v>
      </c>
      <c r="AD2005" s="106">
        <v>0</v>
      </c>
      <c r="AE2005" s="107">
        <v>0</v>
      </c>
      <c r="AF2005" s="734">
        <v>0</v>
      </c>
      <c r="AG2005" s="106">
        <v>4.9922987393343768E-4</v>
      </c>
      <c r="AH2005" s="107">
        <v>4.6976201315495757E-4</v>
      </c>
      <c r="AI2005" s="734">
        <v>3.7997527108900932E-4</v>
      </c>
      <c r="AJ2005" s="106">
        <v>5.2302703442781197E-4</v>
      </c>
      <c r="AK2005" s="107">
        <v>5.4179621857005852E-4</v>
      </c>
      <c r="AL2005" s="735">
        <v>5.233812716936789E-4</v>
      </c>
    </row>
    <row r="2006" spans="1:38" ht="13" x14ac:dyDescent="0.3">
      <c r="A2006" s="71">
        <v>2025</v>
      </c>
      <c r="B2006" s="72">
        <v>1</v>
      </c>
      <c r="C2006" s="108">
        <v>0.21774838055887005</v>
      </c>
      <c r="D2006" s="109">
        <v>0.22716063108114173</v>
      </c>
      <c r="E2006" s="732">
        <v>0.2091034585637965</v>
      </c>
      <c r="F2006" s="108">
        <v>1.0905697685371925E-2</v>
      </c>
      <c r="G2006" s="109">
        <v>1.0532916074920037E-2</v>
      </c>
      <c r="H2006" s="732">
        <v>9.5312426513271594E-3</v>
      </c>
      <c r="I2006" s="108">
        <v>3.7878460496401046E-3</v>
      </c>
      <c r="J2006" s="109">
        <v>3.3870747250478433E-3</v>
      </c>
      <c r="K2006" s="732">
        <v>9.9116135836001665E-2</v>
      </c>
      <c r="L2006" s="108">
        <v>4.8072425789159938E-4</v>
      </c>
      <c r="M2006" s="109">
        <v>4.9823487267398425E-4</v>
      </c>
      <c r="N2006" s="732">
        <v>4.8212390998091423E-4</v>
      </c>
      <c r="O2006" s="108">
        <v>0</v>
      </c>
      <c r="P2006" s="109">
        <v>0</v>
      </c>
      <c r="Q2006" s="732">
        <v>8.8929315914983795E-3</v>
      </c>
      <c r="R2006" s="108">
        <v>4.4641983933157086E-4</v>
      </c>
      <c r="S2006" s="109">
        <v>6.5120618409562491E-4</v>
      </c>
      <c r="T2006" s="732">
        <v>2.614695391762878E-3</v>
      </c>
      <c r="U2006" s="108">
        <v>7.8141671411589972E-4</v>
      </c>
      <c r="V2006" s="109">
        <v>7.3597795420728065E-4</v>
      </c>
      <c r="W2006" s="732">
        <v>5.971737186671953E-4</v>
      </c>
      <c r="X2006" s="108">
        <v>6.7460476824197647E-5</v>
      </c>
      <c r="Y2006" s="109">
        <v>6.3537692050526015E-5</v>
      </c>
      <c r="Z2006" s="732">
        <v>5.1554594955789124E-5</v>
      </c>
      <c r="AA2006" s="108">
        <v>0</v>
      </c>
      <c r="AB2006" s="109">
        <v>0</v>
      </c>
      <c r="AC2006" s="732">
        <v>0</v>
      </c>
      <c r="AD2006" s="108">
        <v>0</v>
      </c>
      <c r="AE2006" s="109">
        <v>0</v>
      </c>
      <c r="AF2006" s="732">
        <v>0</v>
      </c>
      <c r="AG2006" s="108">
        <v>4.9845782112446519E-4</v>
      </c>
      <c r="AH2006" s="109">
        <v>4.6947275179041038E-4</v>
      </c>
      <c r="AI2006" s="732">
        <v>3.8093109948690525E-4</v>
      </c>
      <c r="AJ2006" s="108">
        <v>5.2252812387233467E-4</v>
      </c>
      <c r="AK2006" s="109">
        <v>5.4156132279121528E-4</v>
      </c>
      <c r="AL2006" s="736">
        <v>5.2404931647273209E-4</v>
      </c>
    </row>
    <row r="2007" spans="1:38" ht="13" x14ac:dyDescent="0.3">
      <c r="A2007" s="71">
        <v>2025</v>
      </c>
      <c r="B2007" s="72">
        <v>2</v>
      </c>
      <c r="C2007" s="108">
        <v>0.21763429643913706</v>
      </c>
      <c r="D2007" s="109">
        <v>0.22710929903484858</v>
      </c>
      <c r="E2007" s="732">
        <v>0.20921656014318399</v>
      </c>
      <c r="F2007" s="108">
        <v>1.08789357962233E-2</v>
      </c>
      <c r="G2007" s="109">
        <v>1.0520005655503985E-2</v>
      </c>
      <c r="H2007" s="732">
        <v>9.563226972633997E-3</v>
      </c>
      <c r="I2007" s="108">
        <v>3.7790156682168999E-3</v>
      </c>
      <c r="J2007" s="109">
        <v>3.3828484912967445E-3</v>
      </c>
      <c r="K2007" s="732">
        <v>9.8877105644330859E-2</v>
      </c>
      <c r="L2007" s="108">
        <v>4.7995072965659001E-4</v>
      </c>
      <c r="M2007" s="109">
        <v>4.977643502313972E-4</v>
      </c>
      <c r="N2007" s="732">
        <v>4.8276850072004888E-4</v>
      </c>
      <c r="O2007" s="108">
        <v>0</v>
      </c>
      <c r="P2007" s="109">
        <v>0</v>
      </c>
      <c r="Q2007" s="732">
        <v>8.9181810317075956E-3</v>
      </c>
      <c r="R2007" s="108">
        <v>4.4618452043745254E-4</v>
      </c>
      <c r="S2007" s="109">
        <v>6.5102965049019504E-4</v>
      </c>
      <c r="T2007" s="732">
        <v>2.6213287165195239E-3</v>
      </c>
      <c r="U2007" s="108">
        <v>7.7937805217139888E-4</v>
      </c>
      <c r="V2007" s="109">
        <v>7.3499492945673542E-4</v>
      </c>
      <c r="W2007" s="732">
        <v>5.9904956862125722E-4</v>
      </c>
      <c r="X2007" s="108">
        <v>6.7284407802079054E-5</v>
      </c>
      <c r="Y2007" s="109">
        <v>6.3452800249024139E-5</v>
      </c>
      <c r="Z2007" s="732">
        <v>5.171646983640595E-5</v>
      </c>
      <c r="AA2007" s="108">
        <v>0</v>
      </c>
      <c r="AB2007" s="109">
        <v>0</v>
      </c>
      <c r="AC2007" s="732">
        <v>0</v>
      </c>
      <c r="AD2007" s="108">
        <v>0</v>
      </c>
      <c r="AE2007" s="109">
        <v>0</v>
      </c>
      <c r="AF2007" s="732">
        <v>0</v>
      </c>
      <c r="AG2007" s="108">
        <v>4.971567554197219E-4</v>
      </c>
      <c r="AH2007" s="109">
        <v>4.6884559894914941E-4</v>
      </c>
      <c r="AI2007" s="732">
        <v>3.8212740223342301E-4</v>
      </c>
      <c r="AJ2007" s="108">
        <v>5.2168730831241798E-4</v>
      </c>
      <c r="AK2007" s="109">
        <v>5.4104993903426066E-4</v>
      </c>
      <c r="AL2007" s="736">
        <v>5.2474987394543005E-4</v>
      </c>
    </row>
    <row r="2008" spans="1:38" ht="13" x14ac:dyDescent="0.3">
      <c r="A2008" s="71">
        <v>2025</v>
      </c>
      <c r="B2008" s="72">
        <v>3</v>
      </c>
      <c r="C2008" s="108">
        <v>0.21747550362734444</v>
      </c>
      <c r="D2008" s="109">
        <v>0.22703851824517918</v>
      </c>
      <c r="E2008" s="732">
        <v>0.20932864080859342</v>
      </c>
      <c r="F2008" s="108">
        <v>1.0841658588227422E-2</v>
      </c>
      <c r="G2008" s="109">
        <v>1.0502537576490917E-2</v>
      </c>
      <c r="H2008" s="732">
        <v>9.5804579286508911E-3</v>
      </c>
      <c r="I2008" s="108">
        <v>3.7667159620396805E-3</v>
      </c>
      <c r="J2008" s="109">
        <v>3.3771223108619874E-3</v>
      </c>
      <c r="K2008" s="732">
        <v>9.8475619510700219E-2</v>
      </c>
      <c r="L2008" s="108">
        <v>4.7887302989586117E-4</v>
      </c>
      <c r="M2008" s="109">
        <v>4.9712709109449239E-4</v>
      </c>
      <c r="N2008" s="732">
        <v>4.8347606341308093E-4</v>
      </c>
      <c r="O2008" s="108">
        <v>0</v>
      </c>
      <c r="P2008" s="109">
        <v>0</v>
      </c>
      <c r="Q2008" s="732">
        <v>8.9226931722861478E-3</v>
      </c>
      <c r="R2008" s="108">
        <v>4.4585699952920404E-4</v>
      </c>
      <c r="S2008" s="109">
        <v>6.5079024474618669E-4</v>
      </c>
      <c r="T2008" s="732">
        <v>2.6264565126043328E-3</v>
      </c>
      <c r="U2008" s="108">
        <v>7.7653650099752025E-4</v>
      </c>
      <c r="V2008" s="109">
        <v>7.336643348882239E-4</v>
      </c>
      <c r="W2008" s="732">
        <v>5.9963022577694204E-4</v>
      </c>
      <c r="X2008" s="108">
        <v>6.7039082945411817E-5</v>
      </c>
      <c r="Y2008" s="109">
        <v>6.3337916588767797E-5</v>
      </c>
      <c r="Z2008" s="732">
        <v>5.1766628861500036E-5</v>
      </c>
      <c r="AA2008" s="108">
        <v>0</v>
      </c>
      <c r="AB2008" s="109">
        <v>0</v>
      </c>
      <c r="AC2008" s="732">
        <v>0</v>
      </c>
      <c r="AD2008" s="108">
        <v>0</v>
      </c>
      <c r="AE2008" s="109">
        <v>0</v>
      </c>
      <c r="AF2008" s="732">
        <v>0</v>
      </c>
      <c r="AG2008" s="108">
        <v>4.953443839124114E-4</v>
      </c>
      <c r="AH2008" s="109">
        <v>4.6799695817191533E-4</v>
      </c>
      <c r="AI2008" s="732">
        <v>3.8249774181455795E-4</v>
      </c>
      <c r="AJ2008" s="108">
        <v>5.2051596639215243E-4</v>
      </c>
      <c r="AK2008" s="109">
        <v>5.4035736001424063E-4</v>
      </c>
      <c r="AL2008" s="736">
        <v>5.2551905440846429E-4</v>
      </c>
    </row>
    <row r="2009" spans="1:38" ht="13" x14ac:dyDescent="0.3">
      <c r="A2009" s="71">
        <v>2025</v>
      </c>
      <c r="B2009" s="72">
        <v>4</v>
      </c>
      <c r="C2009" s="108">
        <v>0.28677774499654357</v>
      </c>
      <c r="D2009" s="109">
        <v>0.29233587591677657</v>
      </c>
      <c r="E2009" s="732">
        <v>0.25098954060694972</v>
      </c>
      <c r="F2009" s="108">
        <v>1.1392652731767637E-2</v>
      </c>
      <c r="G2009" s="109">
        <v>1.1445697266944924E-2</v>
      </c>
      <c r="H2009" s="732">
        <v>9.9261899987598719E-3</v>
      </c>
      <c r="I2009" s="108">
        <v>4.3630188844739366E-3</v>
      </c>
      <c r="J2009" s="109">
        <v>4.6527719721294906E-3</v>
      </c>
      <c r="K2009" s="732">
        <v>9.8514762023130711E-2</v>
      </c>
      <c r="L2009" s="108">
        <v>5.7885787139796041E-4</v>
      </c>
      <c r="M2009" s="109">
        <v>7.4356128798245657E-4</v>
      </c>
      <c r="N2009" s="732">
        <v>7.520530921722023E-4</v>
      </c>
      <c r="O2009" s="108">
        <v>0</v>
      </c>
      <c r="P2009" s="109">
        <v>0</v>
      </c>
      <c r="Q2009" s="732">
        <v>9.2888123583575299E-3</v>
      </c>
      <c r="R2009" s="108">
        <v>4.4559879240170129E-4</v>
      </c>
      <c r="S2009" s="109">
        <v>6.5070877648631498E-4</v>
      </c>
      <c r="T2009" s="732">
        <v>2.6189142968921345E-3</v>
      </c>
      <c r="U2009" s="108">
        <v>8.1867875821856431E-4</v>
      </c>
      <c r="V2009" s="109">
        <v>8.0578614084010397E-4</v>
      </c>
      <c r="W2009" s="732">
        <v>6.2650801647884424E-4</v>
      </c>
      <c r="X2009" s="108">
        <v>7.06772557968563E-5</v>
      </c>
      <c r="Y2009" s="109">
        <v>6.9564266591330405E-5</v>
      </c>
      <c r="Z2009" s="732">
        <v>5.4087012635280157E-5</v>
      </c>
      <c r="AA2009" s="108">
        <v>0</v>
      </c>
      <c r="AB2009" s="109">
        <v>0</v>
      </c>
      <c r="AC2009" s="732">
        <v>0</v>
      </c>
      <c r="AD2009" s="108">
        <v>0</v>
      </c>
      <c r="AE2009" s="109">
        <v>0</v>
      </c>
      <c r="AF2009" s="732">
        <v>0</v>
      </c>
      <c r="AG2009" s="108">
        <v>5.2222662979152902E-4</v>
      </c>
      <c r="AH2009" s="109">
        <v>5.1400290895933949E-4</v>
      </c>
      <c r="AI2009" s="732">
        <v>3.9964287896334993E-4</v>
      </c>
      <c r="AJ2009" s="108">
        <v>6.291954983469062E-4</v>
      </c>
      <c r="AK2009" s="109">
        <v>8.0822075790082371E-4</v>
      </c>
      <c r="AL2009" s="736">
        <v>8.1745187454864267E-4</v>
      </c>
    </row>
    <row r="2010" spans="1:38" ht="13" x14ac:dyDescent="0.3">
      <c r="A2010" s="71">
        <v>2025</v>
      </c>
      <c r="B2010" s="72">
        <v>5</v>
      </c>
      <c r="C2010" s="108">
        <v>0.28658231428521763</v>
      </c>
      <c r="D2010" s="109">
        <v>0.29228524787295318</v>
      </c>
      <c r="E2010" s="732">
        <v>0.2507663000126073</v>
      </c>
      <c r="F2010" s="108">
        <v>1.1353437039903139E-2</v>
      </c>
      <c r="G2010" s="109">
        <v>1.1434245910252638E-2</v>
      </c>
      <c r="H2010" s="732">
        <v>9.8570875552283083E-3</v>
      </c>
      <c r="I2010" s="108">
        <v>4.3485720743757393E-3</v>
      </c>
      <c r="J2010" s="109">
        <v>4.6479352764054729E-3</v>
      </c>
      <c r="K2010" s="732">
        <v>9.853839906768401E-2</v>
      </c>
      <c r="L2010" s="108">
        <v>5.7753384491153264E-4</v>
      </c>
      <c r="M2010" s="109">
        <v>7.4297122114622247E-4</v>
      </c>
      <c r="N2010" s="732">
        <v>7.5043765552651909E-4</v>
      </c>
      <c r="O2010" s="108">
        <v>0</v>
      </c>
      <c r="P2010" s="109">
        <v>0</v>
      </c>
      <c r="Q2010" s="732">
        <v>9.2203404403615984E-3</v>
      </c>
      <c r="R2010" s="108">
        <v>4.4526637880484951E-4</v>
      </c>
      <c r="S2010" s="109">
        <v>6.505595828513607E-4</v>
      </c>
      <c r="T2010" s="732">
        <v>2.6075275715176185E-3</v>
      </c>
      <c r="U2010" s="108">
        <v>8.1568920839833296E-4</v>
      </c>
      <c r="V2010" s="109">
        <v>8.0491319841113006E-4</v>
      </c>
      <c r="W2010" s="732">
        <v>6.2176697278735636E-4</v>
      </c>
      <c r="X2010" s="108">
        <v>7.0419193757615737E-5</v>
      </c>
      <c r="Y2010" s="109">
        <v>6.9488883355981796E-5</v>
      </c>
      <c r="Z2010" s="732">
        <v>5.3677704315340799E-5</v>
      </c>
      <c r="AA2010" s="108">
        <v>0</v>
      </c>
      <c r="AB2010" s="109">
        <v>0</v>
      </c>
      <c r="AC2010" s="732">
        <v>0</v>
      </c>
      <c r="AD2010" s="108">
        <v>0</v>
      </c>
      <c r="AE2010" s="109">
        <v>0</v>
      </c>
      <c r="AF2010" s="732">
        <v>0</v>
      </c>
      <c r="AG2010" s="108">
        <v>5.2031959930148831E-4</v>
      </c>
      <c r="AH2010" s="109">
        <v>5.134457516336535E-4</v>
      </c>
      <c r="AI2010" s="732">
        <v>3.9661869426083405E-4</v>
      </c>
      <c r="AJ2010" s="108">
        <v>6.2775622607470077E-4</v>
      </c>
      <c r="AK2010" s="109">
        <v>8.0757994590261383E-4</v>
      </c>
      <c r="AL2010" s="736">
        <v>8.1569565617255495E-4</v>
      </c>
    </row>
    <row r="2011" spans="1:38" ht="13" x14ac:dyDescent="0.3">
      <c r="A2011" s="71">
        <v>2025</v>
      </c>
      <c r="B2011" s="72">
        <v>6</v>
      </c>
      <c r="C2011" s="108">
        <v>0.34590627030027482</v>
      </c>
      <c r="D2011" s="109">
        <v>0.3472144587180897</v>
      </c>
      <c r="E2011" s="732">
        <v>0.25057678913713788</v>
      </c>
      <c r="F2011" s="108">
        <v>1.1755051025620741E-2</v>
      </c>
      <c r="G2011" s="109">
        <v>1.2233021345838178E-2</v>
      </c>
      <c r="H2011" s="732">
        <v>9.8133827320973973E-3</v>
      </c>
      <c r="I2011" s="108">
        <v>4.6697866105173073E-3</v>
      </c>
      <c r="J2011" s="109">
        <v>5.6038417758395515E-3</v>
      </c>
      <c r="K2011" s="732">
        <v>0.12673124541931888</v>
      </c>
      <c r="L2011" s="108">
        <v>6.5491683044839437E-4</v>
      </c>
      <c r="M2011" s="109">
        <v>8.0533438494016221E-4</v>
      </c>
      <c r="N2011" s="732">
        <v>7.4884903208126494E-4</v>
      </c>
      <c r="O2011" s="108">
        <v>0</v>
      </c>
      <c r="P2011" s="109">
        <v>0</v>
      </c>
      <c r="Q2011" s="732">
        <v>9.1830637329809294E-3</v>
      </c>
      <c r="R2011" s="108">
        <v>4.4501777875099161E-4</v>
      </c>
      <c r="S2011" s="109">
        <v>6.5060417767522972E-4</v>
      </c>
      <c r="T2011" s="732">
        <v>2.5993553874727243E-3</v>
      </c>
      <c r="U2011" s="108">
        <v>8.4639896324077593E-4</v>
      </c>
      <c r="V2011" s="109">
        <v>8.6597808292148239E-4</v>
      </c>
      <c r="W2011" s="732">
        <v>6.1903782497422035E-4</v>
      </c>
      <c r="X2011" s="108">
        <v>7.3070444804974866E-5</v>
      </c>
      <c r="Y2011" s="109">
        <v>7.4760688998009588E-5</v>
      </c>
      <c r="Z2011" s="732">
        <v>5.3442105674722425E-5</v>
      </c>
      <c r="AA2011" s="108">
        <v>0</v>
      </c>
      <c r="AB2011" s="109">
        <v>0</v>
      </c>
      <c r="AC2011" s="732">
        <v>0</v>
      </c>
      <c r="AD2011" s="108">
        <v>0</v>
      </c>
      <c r="AE2011" s="109">
        <v>0</v>
      </c>
      <c r="AF2011" s="732">
        <v>0</v>
      </c>
      <c r="AG2011" s="108">
        <v>5.3990965806656162E-4</v>
      </c>
      <c r="AH2011" s="109">
        <v>5.5239839789203958E-4</v>
      </c>
      <c r="AI2011" s="732">
        <v>3.9487775132657915E-4</v>
      </c>
      <c r="AJ2011" s="108">
        <v>7.1186785575911573E-4</v>
      </c>
      <c r="AK2011" s="109">
        <v>8.7536654579069544E-4</v>
      </c>
      <c r="AL2011" s="736">
        <v>8.1396914621202859E-4</v>
      </c>
    </row>
    <row r="2012" spans="1:38" ht="13" x14ac:dyDescent="0.3">
      <c r="A2012" s="71">
        <v>2025</v>
      </c>
      <c r="B2012" s="72">
        <v>7</v>
      </c>
      <c r="C2012" s="108">
        <v>0.34571543349488593</v>
      </c>
      <c r="D2012" s="109">
        <v>0.34721011541677949</v>
      </c>
      <c r="E2012" s="732">
        <v>0.25033801905152775</v>
      </c>
      <c r="F2012" s="108">
        <v>1.1720441210313143E-2</v>
      </c>
      <c r="G2012" s="109">
        <v>1.2231378327417832E-2</v>
      </c>
      <c r="H2012" s="732">
        <v>9.7412021368443145E-3</v>
      </c>
      <c r="I2012" s="108">
        <v>4.6564356746933563E-3</v>
      </c>
      <c r="J2012" s="109">
        <v>5.6030469384518548E-3</v>
      </c>
      <c r="K2012" s="732">
        <v>0.12680257030542955</v>
      </c>
      <c r="L2012" s="108">
        <v>6.5362214689388732E-4</v>
      </c>
      <c r="M2012" s="109">
        <v>8.052479722251071E-4</v>
      </c>
      <c r="N2012" s="732">
        <v>7.4704003750321367E-4</v>
      </c>
      <c r="O2012" s="108">
        <v>0</v>
      </c>
      <c r="P2012" s="109">
        <v>0</v>
      </c>
      <c r="Q2012" s="732">
        <v>9.1132312991553145E-3</v>
      </c>
      <c r="R2012" s="108">
        <v>4.447313484237533E-4</v>
      </c>
      <c r="S2012" s="109">
        <v>6.5058052030961971E-4</v>
      </c>
      <c r="T2012" s="732">
        <v>2.5870894974654971E-3</v>
      </c>
      <c r="U2012" s="108">
        <v>8.4376045365319903E-4</v>
      </c>
      <c r="V2012" s="109">
        <v>8.6585239130213129E-4</v>
      </c>
      <c r="W2012" s="732">
        <v>6.1416085382814587E-4</v>
      </c>
      <c r="X2012" s="108">
        <v>7.2842610426043783E-5</v>
      </c>
      <c r="Y2012" s="109">
        <v>7.474987484830968E-5</v>
      </c>
      <c r="Z2012" s="732">
        <v>5.3021077325886402E-5</v>
      </c>
      <c r="AA2012" s="108">
        <v>0</v>
      </c>
      <c r="AB2012" s="109">
        <v>0</v>
      </c>
      <c r="AC2012" s="732">
        <v>0</v>
      </c>
      <c r="AD2012" s="108">
        <v>0</v>
      </c>
      <c r="AE2012" s="109">
        <v>0</v>
      </c>
      <c r="AF2012" s="732">
        <v>0</v>
      </c>
      <c r="AG2012" s="108">
        <v>5.3822577876784636E-4</v>
      </c>
      <c r="AH2012" s="109">
        <v>5.5231853555897943E-4</v>
      </c>
      <c r="AI2012" s="732">
        <v>3.9176685492568373E-4</v>
      </c>
      <c r="AJ2012" s="108">
        <v>7.1046148107205438E-4</v>
      </c>
      <c r="AK2012" s="109">
        <v>8.7527236561652508E-4</v>
      </c>
      <c r="AL2012" s="736">
        <v>8.1200249707784268E-4</v>
      </c>
    </row>
    <row r="2013" spans="1:38" ht="13" x14ac:dyDescent="0.3">
      <c r="A2013" s="71">
        <v>2025</v>
      </c>
      <c r="B2013" s="72">
        <v>8</v>
      </c>
      <c r="C2013" s="108">
        <v>0.39913241178523301</v>
      </c>
      <c r="D2013" s="109">
        <v>0.39298545396478252</v>
      </c>
      <c r="E2013" s="732">
        <v>0.24990402961498712</v>
      </c>
      <c r="F2013" s="108">
        <v>1.1927818174654796E-2</v>
      </c>
      <c r="G2013" s="109">
        <v>1.2482267266798838E-2</v>
      </c>
      <c r="H2013" s="732">
        <v>9.6609295107286993E-3</v>
      </c>
      <c r="I2013" s="108">
        <v>4.9156404552149029E-3</v>
      </c>
      <c r="J2013" s="109">
        <v>6.0973918177808688E-3</v>
      </c>
      <c r="K2013" s="732">
        <v>0.12689308882842243</v>
      </c>
      <c r="L2013" s="108">
        <v>7.4287313445252367E-4</v>
      </c>
      <c r="M2013" s="109">
        <v>8.7481297985470691E-4</v>
      </c>
      <c r="N2013" s="732">
        <v>7.4481340278762659E-4</v>
      </c>
      <c r="O2013" s="108">
        <v>0</v>
      </c>
      <c r="P2013" s="109">
        <v>0</v>
      </c>
      <c r="Q2013" s="732">
        <v>9.0380444308568713E-3</v>
      </c>
      <c r="R2013" s="108">
        <v>4.4446879342166474E-4</v>
      </c>
      <c r="S2013" s="109">
        <v>6.5060713393055175E-4</v>
      </c>
      <c r="T2013" s="732">
        <v>2.5731557845760284E-3</v>
      </c>
      <c r="U2013" s="108">
        <v>8.5963332519309809E-4</v>
      </c>
      <c r="V2013" s="109">
        <v>8.8504727386936059E-4</v>
      </c>
      <c r="W2013" s="732">
        <v>6.0885223366849927E-4</v>
      </c>
      <c r="X2013" s="108">
        <v>7.421300131901303E-5</v>
      </c>
      <c r="Y2013" s="109">
        <v>7.6406957224289525E-5</v>
      </c>
      <c r="Z2013" s="732">
        <v>5.2562774900342341E-5</v>
      </c>
      <c r="AA2013" s="108">
        <v>0</v>
      </c>
      <c r="AB2013" s="109">
        <v>0</v>
      </c>
      <c r="AC2013" s="732">
        <v>0</v>
      </c>
      <c r="AD2013" s="108">
        <v>0</v>
      </c>
      <c r="AE2013" s="109">
        <v>0</v>
      </c>
      <c r="AF2013" s="732">
        <v>0</v>
      </c>
      <c r="AG2013" s="108">
        <v>5.4835131700543133E-4</v>
      </c>
      <c r="AH2013" s="109">
        <v>5.6456257704518324E-4</v>
      </c>
      <c r="AI2013" s="732">
        <v>3.883805851065187E-4</v>
      </c>
      <c r="AJ2013" s="108">
        <v>8.0747342737835185E-4</v>
      </c>
      <c r="AK2013" s="109">
        <v>9.5088672703815826E-4</v>
      </c>
      <c r="AL2013" s="736">
        <v>8.0958228090895689E-4</v>
      </c>
    </row>
    <row r="2014" spans="1:38" ht="13" x14ac:dyDescent="0.3">
      <c r="A2014" s="71">
        <v>2025</v>
      </c>
      <c r="B2014" s="72">
        <v>9</v>
      </c>
      <c r="C2014" s="108">
        <v>0.39895842521026914</v>
      </c>
      <c r="D2014" s="109">
        <v>0.39299739681479656</v>
      </c>
      <c r="E2014" s="732">
        <v>0.24961498470093771</v>
      </c>
      <c r="F2014" s="108">
        <v>1.1898292544619203E-2</v>
      </c>
      <c r="G2014" s="109">
        <v>1.2483827247526167E-2</v>
      </c>
      <c r="H2014" s="732">
        <v>9.5792482807418571E-3</v>
      </c>
      <c r="I2014" s="108">
        <v>4.9037784222912863E-3</v>
      </c>
      <c r="J2014" s="109">
        <v>6.0982014037474037E-3</v>
      </c>
      <c r="K2014" s="732">
        <v>0.12702678592801847</v>
      </c>
      <c r="L2014" s="108">
        <v>7.4162986712121267E-4</v>
      </c>
      <c r="M2014" s="109">
        <v>8.7490426397804951E-4</v>
      </c>
      <c r="N2014" s="732">
        <v>7.4257584629696164E-4</v>
      </c>
      <c r="O2014" s="108">
        <v>0</v>
      </c>
      <c r="P2014" s="109">
        <v>0</v>
      </c>
      <c r="Q2014" s="732">
        <v>8.960967594601502E-3</v>
      </c>
      <c r="R2014" s="108">
        <v>4.4422728951696032E-4</v>
      </c>
      <c r="S2014" s="109">
        <v>6.506240473468796E-4</v>
      </c>
      <c r="T2014" s="732">
        <v>2.5589788183087285E-3</v>
      </c>
      <c r="U2014" s="108">
        <v>8.5738192816382786E-4</v>
      </c>
      <c r="V2014" s="109">
        <v>8.8516621449862031E-4</v>
      </c>
      <c r="W2014" s="732">
        <v>6.0342080193934817E-4</v>
      </c>
      <c r="X2014" s="108">
        <v>7.4018615213990396E-5</v>
      </c>
      <c r="Y2014" s="109">
        <v>7.6417211080910817E-5</v>
      </c>
      <c r="Z2014" s="732">
        <v>5.2093895535430816E-5</v>
      </c>
      <c r="AA2014" s="108">
        <v>0</v>
      </c>
      <c r="AB2014" s="109">
        <v>0</v>
      </c>
      <c r="AC2014" s="732">
        <v>0</v>
      </c>
      <c r="AD2014" s="108">
        <v>0</v>
      </c>
      <c r="AE2014" s="109">
        <v>0</v>
      </c>
      <c r="AF2014" s="732">
        <v>0</v>
      </c>
      <c r="AG2014" s="108">
        <v>5.4691511420527244E-4</v>
      </c>
      <c r="AH2014" s="109">
        <v>5.6463839419212622E-4</v>
      </c>
      <c r="AI2014" s="732">
        <v>3.8491592785097796E-4</v>
      </c>
      <c r="AJ2014" s="108">
        <v>8.0612157360473264E-4</v>
      </c>
      <c r="AK2014" s="109">
        <v>9.5098610223842391E-4</v>
      </c>
      <c r="AL2014" s="736">
        <v>8.0715042638354996E-4</v>
      </c>
    </row>
    <row r="2015" spans="1:38" ht="13" x14ac:dyDescent="0.3">
      <c r="A2015" s="71">
        <v>2025</v>
      </c>
      <c r="B2015" s="72">
        <v>10</v>
      </c>
      <c r="C2015" s="108">
        <v>0.58195714606695581</v>
      </c>
      <c r="D2015" s="109">
        <v>0.5538964689563538</v>
      </c>
      <c r="E2015" s="732">
        <v>0.1271747018626575</v>
      </c>
      <c r="F2015" s="108">
        <v>2.1646176306616208E-2</v>
      </c>
      <c r="G2015" s="109">
        <v>2.3965689856869365E-2</v>
      </c>
      <c r="H2015" s="732">
        <v>1.224197671396531E-2</v>
      </c>
      <c r="I2015" s="108">
        <v>6.8184641003795074E-3</v>
      </c>
      <c r="J2015" s="109">
        <v>8.7373957293913566E-3</v>
      </c>
      <c r="K2015" s="732">
        <v>8.7920302259529196E-2</v>
      </c>
      <c r="L2015" s="108">
        <v>1.072523677545543E-3</v>
      </c>
      <c r="M2015" s="109">
        <v>1.1951098948613703E-3</v>
      </c>
      <c r="N2015" s="732">
        <v>3.595868573289187E-4</v>
      </c>
      <c r="O2015" s="108">
        <v>0</v>
      </c>
      <c r="P2015" s="109">
        <v>0</v>
      </c>
      <c r="Q2015" s="732">
        <v>7.77525790368171E-3</v>
      </c>
      <c r="R2015" s="108">
        <v>4.4422728951696032E-4</v>
      </c>
      <c r="S2015" s="109">
        <v>6.506240473468796E-4</v>
      </c>
      <c r="T2015" s="732">
        <v>2.5589788183087285E-3</v>
      </c>
      <c r="U2015" s="108">
        <v>1.1496596650904852E-3</v>
      </c>
      <c r="V2015" s="109">
        <v>1.1632208110009899E-3</v>
      </c>
      <c r="W2015" s="732">
        <v>5.104900651539268E-4</v>
      </c>
      <c r="X2015" s="108">
        <v>9.925117827759538E-5</v>
      </c>
      <c r="Y2015" s="109">
        <v>1.0042196871248603E-4</v>
      </c>
      <c r="Z2015" s="732">
        <v>4.4071101423948035E-5</v>
      </c>
      <c r="AA2015" s="108">
        <v>0</v>
      </c>
      <c r="AB2015" s="109">
        <v>0</v>
      </c>
      <c r="AC2015" s="732">
        <v>0</v>
      </c>
      <c r="AD2015" s="108">
        <v>0</v>
      </c>
      <c r="AE2015" s="109">
        <v>0</v>
      </c>
      <c r="AF2015" s="732">
        <v>0</v>
      </c>
      <c r="AG2015" s="108">
        <v>7.3335523105681245E-4</v>
      </c>
      <c r="AH2015" s="109">
        <v>7.4200675643722755E-4</v>
      </c>
      <c r="AI2015" s="732">
        <v>3.2563637715694269E-4</v>
      </c>
      <c r="AJ2015" s="108">
        <v>1.1657892033117051E-3</v>
      </c>
      <c r="AK2015" s="109">
        <v>1.2990362528605601E-3</v>
      </c>
      <c r="AL2015" s="736">
        <v>3.9085653143438074E-4</v>
      </c>
    </row>
    <row r="2016" spans="1:38" ht="13" x14ac:dyDescent="0.3">
      <c r="A2016" s="71">
        <v>2025</v>
      </c>
      <c r="B2016" s="72">
        <v>11</v>
      </c>
      <c r="C2016" s="108">
        <v>0.58156563866888067</v>
      </c>
      <c r="D2016" s="109">
        <v>0.55379615404891769</v>
      </c>
      <c r="E2016" s="732">
        <v>0.12693227346855865</v>
      </c>
      <c r="F2016" s="108">
        <v>2.1588379880509507E-2</v>
      </c>
      <c r="G2016" s="109">
        <v>2.3949067153538343E-2</v>
      </c>
      <c r="H2016" s="732">
        <v>1.1937220091687625E-2</v>
      </c>
      <c r="I2016" s="108">
        <v>6.7940944483393002E-3</v>
      </c>
      <c r="J2016" s="109">
        <v>8.728151017345703E-3</v>
      </c>
      <c r="K2016" s="732">
        <v>8.7299962689972824E-2</v>
      </c>
      <c r="L2016" s="108">
        <v>1.069673655238846E-3</v>
      </c>
      <c r="M2016" s="109">
        <v>1.1940730170991668E-3</v>
      </c>
      <c r="N2016" s="732">
        <v>3.5867898535809554E-4</v>
      </c>
      <c r="O2016" s="108">
        <v>0</v>
      </c>
      <c r="P2016" s="109">
        <v>0</v>
      </c>
      <c r="Q2016" s="732">
        <v>7.5816974880958303E-3</v>
      </c>
      <c r="R2016" s="108">
        <v>4.4422728951696032E-4</v>
      </c>
      <c r="S2016" s="109">
        <v>6.506240473468796E-4</v>
      </c>
      <c r="T2016" s="732">
        <v>2.5589788183087285E-3</v>
      </c>
      <c r="U2016" s="108">
        <v>1.1453518400517731E-3</v>
      </c>
      <c r="V2016" s="109">
        <v>1.161988999383177E-3</v>
      </c>
      <c r="W2016" s="732">
        <v>4.9778193311773096E-4</v>
      </c>
      <c r="X2016" s="108">
        <v>9.8879261154427713E-5</v>
      </c>
      <c r="Y2016" s="109">
        <v>1.0031553569364322E-4</v>
      </c>
      <c r="Z2016" s="732">
        <v>4.2973987600054996E-5</v>
      </c>
      <c r="AA2016" s="108">
        <v>0</v>
      </c>
      <c r="AB2016" s="109">
        <v>0</v>
      </c>
      <c r="AC2016" s="732">
        <v>0</v>
      </c>
      <c r="AD2016" s="108">
        <v>0</v>
      </c>
      <c r="AE2016" s="109">
        <v>0</v>
      </c>
      <c r="AF2016" s="732">
        <v>0</v>
      </c>
      <c r="AG2016" s="108">
        <v>7.3060783610626157E-4</v>
      </c>
      <c r="AH2016" s="109">
        <v>7.4122090844270432E-4</v>
      </c>
      <c r="AI2016" s="732">
        <v>3.175299488163555E-4</v>
      </c>
      <c r="AJ2016" s="108">
        <v>1.1626926879608525E-3</v>
      </c>
      <c r="AK2016" s="109">
        <v>1.2979096100541405E-3</v>
      </c>
      <c r="AL2016" s="736">
        <v>3.8986966390460142E-4</v>
      </c>
    </row>
    <row r="2017" spans="1:38" ht="13" x14ac:dyDescent="0.3">
      <c r="A2017" s="71">
        <v>2025</v>
      </c>
      <c r="B2017" s="72">
        <v>12</v>
      </c>
      <c r="C2017" s="108">
        <v>0.58114842670344646</v>
      </c>
      <c r="D2017" s="109">
        <v>0.55363681874999471</v>
      </c>
      <c r="E2017" s="732">
        <v>0.12667793163082269</v>
      </c>
      <c r="F2017" s="108">
        <v>2.1526876581443859E-2</v>
      </c>
      <c r="G2017" s="109">
        <v>2.3922750836196514E-2</v>
      </c>
      <c r="H2017" s="732">
        <v>1.1627235290843772E-2</v>
      </c>
      <c r="I2017" s="108">
        <v>6.7681605634916948E-3</v>
      </c>
      <c r="J2017" s="109">
        <v>8.7135260125322869E-3</v>
      </c>
      <c r="K2017" s="732">
        <v>8.6646422888037616E-2</v>
      </c>
      <c r="L2017" s="108">
        <v>1.0666411325106226E-3</v>
      </c>
      <c r="M2017" s="109">
        <v>1.1924333622107559E-3</v>
      </c>
      <c r="N2017" s="732">
        <v>3.5771740626690382E-4</v>
      </c>
      <c r="O2017" s="108">
        <v>0</v>
      </c>
      <c r="P2017" s="109">
        <v>0</v>
      </c>
      <c r="Q2017" s="732">
        <v>7.3848189606134842E-3</v>
      </c>
      <c r="R2017" s="108">
        <v>4.4422728951696032E-4</v>
      </c>
      <c r="S2017" s="109">
        <v>6.506240473468796E-4</v>
      </c>
      <c r="T2017" s="732">
        <v>2.5589788183087285E-3</v>
      </c>
      <c r="U2017" s="108">
        <v>1.140767694437895E-3</v>
      </c>
      <c r="V2017" s="109">
        <v>1.1600394833618235E-3</v>
      </c>
      <c r="W2017" s="732">
        <v>4.8485581086885401E-4</v>
      </c>
      <c r="X2017" s="108">
        <v>9.8483571371216208E-5</v>
      </c>
      <c r="Y2017" s="109">
        <v>1.0014733606087963E-4</v>
      </c>
      <c r="Z2017" s="732">
        <v>4.1858065988260915E-5</v>
      </c>
      <c r="AA2017" s="108">
        <v>0</v>
      </c>
      <c r="AB2017" s="109">
        <v>0</v>
      </c>
      <c r="AC2017" s="732">
        <v>0</v>
      </c>
      <c r="AD2017" s="108">
        <v>0</v>
      </c>
      <c r="AE2017" s="109">
        <v>0</v>
      </c>
      <c r="AF2017" s="732">
        <v>0</v>
      </c>
      <c r="AG2017" s="108">
        <v>7.27684358020661E-4</v>
      </c>
      <c r="AH2017" s="109">
        <v>7.3997709257323213E-4</v>
      </c>
      <c r="AI2017" s="732">
        <v>3.0928466741493094E-4</v>
      </c>
      <c r="AJ2017" s="108">
        <v>1.1593964280864043E-3</v>
      </c>
      <c r="AK2017" s="109">
        <v>1.29612710571332E-3</v>
      </c>
      <c r="AL2017" s="736">
        <v>3.8882452883238935E-4</v>
      </c>
    </row>
    <row r="2018" spans="1:38" ht="13" x14ac:dyDescent="0.3">
      <c r="A2018" s="71">
        <v>2025</v>
      </c>
      <c r="B2018" s="72">
        <v>13</v>
      </c>
      <c r="C2018" s="108">
        <v>0.57949250166793831</v>
      </c>
      <c r="D2018" s="109">
        <v>0.55228031526348853</v>
      </c>
      <c r="E2018" s="732">
        <v>0.12612958806536043</v>
      </c>
      <c r="F2018" s="108">
        <v>2.1466651833724228E-2</v>
      </c>
      <c r="G2018" s="109">
        <v>2.3891435216715082E-2</v>
      </c>
      <c r="H2018" s="732">
        <v>1.1244189181374162E-2</v>
      </c>
      <c r="I2018" s="108">
        <v>6.7432772631503329E-3</v>
      </c>
      <c r="J2018" s="109">
        <v>8.6976152639114124E-3</v>
      </c>
      <c r="K2018" s="732">
        <v>8.5768160318531392E-2</v>
      </c>
      <c r="L2018" s="108">
        <v>1.0638802261501155E-3</v>
      </c>
      <c r="M2018" s="109">
        <v>1.1907970045647424E-3</v>
      </c>
      <c r="N2018" s="732">
        <v>3.565564807106242E-4</v>
      </c>
      <c r="O2018" s="108">
        <v>0</v>
      </c>
      <c r="P2018" s="109">
        <v>0</v>
      </c>
      <c r="Q2018" s="732">
        <v>7.1415290843234542E-3</v>
      </c>
      <c r="R2018" s="108">
        <v>4.4422728951696032E-4</v>
      </c>
      <c r="S2018" s="109">
        <v>6.506240473468796E-4</v>
      </c>
      <c r="T2018" s="732">
        <v>2.5589788183087285E-3</v>
      </c>
      <c r="U2018" s="108">
        <v>1.1364987817082915E-3</v>
      </c>
      <c r="V2018" s="109">
        <v>1.1579968400190828E-3</v>
      </c>
      <c r="W2018" s="732">
        <v>4.6888275756390343E-4</v>
      </c>
      <c r="X2018" s="108">
        <v>9.8115106204121525E-5</v>
      </c>
      <c r="Y2018" s="109">
        <v>9.9970939378749883E-5</v>
      </c>
      <c r="Z2018" s="732">
        <v>4.0479098465510488E-5</v>
      </c>
      <c r="AA2018" s="108">
        <v>0</v>
      </c>
      <c r="AB2018" s="109">
        <v>0</v>
      </c>
      <c r="AC2018" s="732">
        <v>0</v>
      </c>
      <c r="AD2018" s="108">
        <v>0</v>
      </c>
      <c r="AE2018" s="109">
        <v>0</v>
      </c>
      <c r="AF2018" s="732">
        <v>0</v>
      </c>
      <c r="AG2018" s="108">
        <v>7.2496131229838061E-4</v>
      </c>
      <c r="AH2018" s="109">
        <v>7.3867414612560536E-4</v>
      </c>
      <c r="AI2018" s="732">
        <v>2.990956876402931E-4</v>
      </c>
      <c r="AJ2018" s="108">
        <v>1.1563955555246262E-3</v>
      </c>
      <c r="AK2018" s="109">
        <v>1.2943486829947019E-3</v>
      </c>
      <c r="AL2018" s="736">
        <v>3.8756256020616096E-4</v>
      </c>
    </row>
    <row r="2019" spans="1:38" ht="13" x14ac:dyDescent="0.3">
      <c r="A2019" s="71">
        <v>2025</v>
      </c>
      <c r="B2019" s="72">
        <v>14</v>
      </c>
      <c r="C2019" s="108">
        <v>0.57908000920878011</v>
      </c>
      <c r="D2019" s="109">
        <v>0.55209442814548304</v>
      </c>
      <c r="E2019" s="732">
        <v>0.12576377942842834</v>
      </c>
      <c r="F2019" s="108">
        <v>2.1405796670428464E-2</v>
      </c>
      <c r="G2019" s="109">
        <v>2.3860937542222821E-2</v>
      </c>
      <c r="H2019" s="732">
        <v>1.0789507099637082E-2</v>
      </c>
      <c r="I2019" s="108">
        <v>6.7176206658098184E-3</v>
      </c>
      <c r="J2019" s="109">
        <v>8.6806589887050752E-3</v>
      </c>
      <c r="K2019" s="732">
        <v>8.4829617789543399E-2</v>
      </c>
      <c r="L2019" s="108">
        <v>1.0608804465665218E-3</v>
      </c>
      <c r="M2019" s="109">
        <v>1.1888948244561525E-3</v>
      </c>
      <c r="N2019" s="732">
        <v>3.5518085775027562E-4</v>
      </c>
      <c r="O2019" s="108">
        <v>0</v>
      </c>
      <c r="P2019" s="109">
        <v>0</v>
      </c>
      <c r="Q2019" s="732">
        <v>6.8527419868307212E-3</v>
      </c>
      <c r="R2019" s="108">
        <v>4.4422728951696032E-4</v>
      </c>
      <c r="S2019" s="109">
        <v>6.506240473468796E-4</v>
      </c>
      <c r="T2019" s="732">
        <v>2.5589788183087285E-3</v>
      </c>
      <c r="U2019" s="108">
        <v>1.131965933618536E-3</v>
      </c>
      <c r="V2019" s="109">
        <v>1.1557373947784372E-3</v>
      </c>
      <c r="W2019" s="732">
        <v>4.499223271484572E-4</v>
      </c>
      <c r="X2019" s="108">
        <v>9.7723645240702393E-5</v>
      </c>
      <c r="Y2019" s="109">
        <v>9.9775877885212549E-5</v>
      </c>
      <c r="Z2019" s="732">
        <v>3.8842192994935983E-5</v>
      </c>
      <c r="AA2019" s="108">
        <v>0</v>
      </c>
      <c r="AB2019" s="109">
        <v>0</v>
      </c>
      <c r="AC2019" s="732">
        <v>0</v>
      </c>
      <c r="AD2019" s="108">
        <v>0</v>
      </c>
      <c r="AE2019" s="109">
        <v>0</v>
      </c>
      <c r="AF2019" s="732">
        <v>0</v>
      </c>
      <c r="AG2019" s="108">
        <v>7.2206987437883712E-4</v>
      </c>
      <c r="AH2019" s="109">
        <v>7.3723285729325688E-4</v>
      </c>
      <c r="AI2019" s="732">
        <v>2.8700084584407949E-4</v>
      </c>
      <c r="AJ2019" s="108">
        <v>1.1531346072530362E-3</v>
      </c>
      <c r="AK2019" s="109">
        <v>1.2922807934742319E-3</v>
      </c>
      <c r="AL2019" s="736">
        <v>3.8606736667227092E-4</v>
      </c>
    </row>
    <row r="2020" spans="1:38" ht="13" x14ac:dyDescent="0.3">
      <c r="A2020" s="71">
        <v>2025</v>
      </c>
      <c r="B2020" s="72">
        <v>15</v>
      </c>
      <c r="C2020" s="108">
        <v>0.7305055647967672</v>
      </c>
      <c r="D2020" s="109">
        <v>0.67512356256512951</v>
      </c>
      <c r="E2020" s="732">
        <v>0.12541924304361582</v>
      </c>
      <c r="F2020" s="108">
        <v>2.145769281259197E-2</v>
      </c>
      <c r="G2020" s="109">
        <v>2.3821167455617825E-2</v>
      </c>
      <c r="H2020" s="732">
        <v>1.0360246276976463E-2</v>
      </c>
      <c r="I2020" s="108">
        <v>6.689129393364455E-3</v>
      </c>
      <c r="J2020" s="109">
        <v>8.5698859968110011E-3</v>
      </c>
      <c r="K2020" s="732">
        <v>8.3944322473868058E-2</v>
      </c>
      <c r="L2020" s="108">
        <v>1.4613792122614084E-3</v>
      </c>
      <c r="M2020" s="109">
        <v>1.4568566988612688E-3</v>
      </c>
      <c r="N2020" s="732">
        <v>3.5388554881340143E-4</v>
      </c>
      <c r="O2020" s="108">
        <v>0</v>
      </c>
      <c r="P2020" s="109">
        <v>0</v>
      </c>
      <c r="Q2020" s="732">
        <v>6.5801022385322955E-3</v>
      </c>
      <c r="R2020" s="108">
        <v>4.4422728951696032E-4</v>
      </c>
      <c r="S2020" s="109">
        <v>6.506240473468796E-4</v>
      </c>
      <c r="T2020" s="732">
        <v>2.5589788183087285E-3</v>
      </c>
      <c r="U2020" s="108">
        <v>1.1360248526415785E-3</v>
      </c>
      <c r="V2020" s="109">
        <v>1.1527641560094269E-3</v>
      </c>
      <c r="W2020" s="732">
        <v>4.3202251347873425E-4</v>
      </c>
      <c r="X2020" s="108">
        <v>9.8074172190275002E-5</v>
      </c>
      <c r="Y2020" s="109">
        <v>9.9519205565836604E-5</v>
      </c>
      <c r="Z2020" s="732">
        <v>3.7296886096324987E-5</v>
      </c>
      <c r="AA2020" s="108">
        <v>0</v>
      </c>
      <c r="AB2020" s="109">
        <v>0</v>
      </c>
      <c r="AC2020" s="732">
        <v>0</v>
      </c>
      <c r="AD2020" s="108">
        <v>0</v>
      </c>
      <c r="AE2020" s="109">
        <v>0</v>
      </c>
      <c r="AF2020" s="732">
        <v>0</v>
      </c>
      <c r="AG2020" s="108">
        <v>7.2465878868110468E-4</v>
      </c>
      <c r="AH2020" s="109">
        <v>7.3533655892137853E-4</v>
      </c>
      <c r="AI2020" s="732">
        <v>2.7558254468371281E-4</v>
      </c>
      <c r="AJ2020" s="108">
        <v>1.5884609227150616E-3</v>
      </c>
      <c r="AK2020" s="109">
        <v>1.5835448484852932E-3</v>
      </c>
      <c r="AL2020" s="736">
        <v>3.8465938880503198E-4</v>
      </c>
    </row>
    <row r="2021" spans="1:38" ht="13" x14ac:dyDescent="0.3">
      <c r="A2021" s="71">
        <v>2025</v>
      </c>
      <c r="B2021" s="72">
        <v>16</v>
      </c>
      <c r="C2021" s="108">
        <v>0.73018571594378368</v>
      </c>
      <c r="D2021" s="109">
        <v>0.67487829852503689</v>
      </c>
      <c r="E2021" s="732">
        <v>0.12495099991746236</v>
      </c>
      <c r="F2021" s="108">
        <v>2.1414544596923588E-2</v>
      </c>
      <c r="G2021" s="109">
        <v>2.3784454627870027E-2</v>
      </c>
      <c r="H2021" s="732">
        <v>9.7745904333205492E-3</v>
      </c>
      <c r="I2021" s="108">
        <v>6.6710576135351266E-3</v>
      </c>
      <c r="J2021" s="109">
        <v>8.5497692322628934E-3</v>
      </c>
      <c r="K2021" s="732">
        <v>8.2741549229052191E-2</v>
      </c>
      <c r="L2021" s="108">
        <v>1.4584411121734233E-3</v>
      </c>
      <c r="M2021" s="109">
        <v>1.4540301094804241E-3</v>
      </c>
      <c r="N2021" s="732">
        <v>3.5212602506084096E-4</v>
      </c>
      <c r="O2021" s="108">
        <v>0</v>
      </c>
      <c r="P2021" s="109">
        <v>0</v>
      </c>
      <c r="Q2021" s="732">
        <v>6.2081287415785696E-3</v>
      </c>
      <c r="R2021" s="108">
        <v>4.4422728951696032E-4</v>
      </c>
      <c r="S2021" s="109">
        <v>6.506240473468796E-4</v>
      </c>
      <c r="T2021" s="732">
        <v>2.5589788183087285E-3</v>
      </c>
      <c r="U2021" s="108">
        <v>1.1328103820863402E-3</v>
      </c>
      <c r="V2021" s="109">
        <v>1.1500460540385337E-3</v>
      </c>
      <c r="W2021" s="732">
        <v>4.0760040695613376E-4</v>
      </c>
      <c r="X2021" s="108">
        <v>9.7796496915212398E-5</v>
      </c>
      <c r="Y2021" s="109">
        <v>9.9284546859196537E-5</v>
      </c>
      <c r="Z2021" s="732">
        <v>3.518854358645653E-5</v>
      </c>
      <c r="AA2021" s="108">
        <v>0</v>
      </c>
      <c r="AB2021" s="109">
        <v>0</v>
      </c>
      <c r="AC2021" s="732">
        <v>0</v>
      </c>
      <c r="AD2021" s="108">
        <v>0</v>
      </c>
      <c r="AE2021" s="109">
        <v>0</v>
      </c>
      <c r="AF2021" s="732">
        <v>0</v>
      </c>
      <c r="AG2021" s="108">
        <v>7.2260763492689904E-4</v>
      </c>
      <c r="AH2021" s="109">
        <v>7.3360237187808115E-4</v>
      </c>
      <c r="AI2021" s="732">
        <v>2.6000420569217416E-4</v>
      </c>
      <c r="AJ2021" s="108">
        <v>1.5852670202691347E-3</v>
      </c>
      <c r="AK2021" s="109">
        <v>1.5804722281733134E-3</v>
      </c>
      <c r="AL2021" s="736">
        <v>3.827468963050348E-4</v>
      </c>
    </row>
    <row r="2022" spans="1:38" ht="13" x14ac:dyDescent="0.3">
      <c r="A2022" s="71">
        <v>2025</v>
      </c>
      <c r="B2022" s="72">
        <v>17</v>
      </c>
      <c r="C2022" s="108">
        <v>0.72989980084964345</v>
      </c>
      <c r="D2022" s="109">
        <v>0.6746686118828481</v>
      </c>
      <c r="E2022" s="732">
        <v>0.12493684529965707</v>
      </c>
      <c r="F2022" s="108">
        <v>2.1376027211276967E-2</v>
      </c>
      <c r="G2022" s="109">
        <v>2.3753723977674453E-2</v>
      </c>
      <c r="H2022" s="732">
        <v>9.7870290747771524E-3</v>
      </c>
      <c r="I2022" s="108">
        <v>6.6549207189372777E-3</v>
      </c>
      <c r="J2022" s="109">
        <v>8.5329241016790132E-3</v>
      </c>
      <c r="K2022" s="732">
        <v>8.2687805635876799E-2</v>
      </c>
      <c r="L2022" s="108">
        <v>1.4558163193667266E-3</v>
      </c>
      <c r="M2022" s="109">
        <v>1.4516636121254826E-3</v>
      </c>
      <c r="N2022" s="732">
        <v>3.5203862002394418E-4</v>
      </c>
      <c r="O2022" s="108">
        <v>0</v>
      </c>
      <c r="P2022" s="109">
        <v>0</v>
      </c>
      <c r="Q2022" s="732">
        <v>6.2160209058881389E-3</v>
      </c>
      <c r="R2022" s="108">
        <v>4.4422728951696032E-4</v>
      </c>
      <c r="S2022" s="109">
        <v>6.506240473468796E-4</v>
      </c>
      <c r="T2022" s="732">
        <v>2.5589788183087285E-3</v>
      </c>
      <c r="U2022" s="108">
        <v>1.1299374723764393E-3</v>
      </c>
      <c r="V2022" s="109">
        <v>1.1477704878520172E-3</v>
      </c>
      <c r="W2022" s="732">
        <v>4.0811934778810775E-4</v>
      </c>
      <c r="X2022" s="108">
        <v>9.7548638896819762E-5</v>
      </c>
      <c r="Y2022" s="109">
        <v>9.9088103474875258E-5</v>
      </c>
      <c r="Z2022" s="732">
        <v>3.5233308474663076E-5</v>
      </c>
      <c r="AA2022" s="108">
        <v>0</v>
      </c>
      <c r="AB2022" s="109">
        <v>0</v>
      </c>
      <c r="AC2022" s="732">
        <v>0</v>
      </c>
      <c r="AD2022" s="108">
        <v>0</v>
      </c>
      <c r="AE2022" s="109">
        <v>0</v>
      </c>
      <c r="AF2022" s="732">
        <v>0</v>
      </c>
      <c r="AG2022" s="108">
        <v>7.2077593109740057E-4</v>
      </c>
      <c r="AH2022" s="109">
        <v>7.3215059632084718E-4</v>
      </c>
      <c r="AI2022" s="732">
        <v>2.6033485180326305E-4</v>
      </c>
      <c r="AJ2022" s="108">
        <v>1.5824142968654726E-3</v>
      </c>
      <c r="AK2022" s="109">
        <v>1.5779007379880128E-3</v>
      </c>
      <c r="AL2022" s="736">
        <v>3.8265195268802826E-4</v>
      </c>
    </row>
    <row r="2023" spans="1:38" ht="13" x14ac:dyDescent="0.3">
      <c r="A2023" s="71">
        <v>2025</v>
      </c>
      <c r="B2023" s="72">
        <v>18</v>
      </c>
      <c r="C2023" s="108">
        <v>0.72881810793543456</v>
      </c>
      <c r="D2023" s="109">
        <v>0.67370001014179648</v>
      </c>
      <c r="E2023" s="732">
        <v>0.12480677013302352</v>
      </c>
      <c r="F2023" s="108">
        <v>2.133922434334547E-2</v>
      </c>
      <c r="G2023" s="109">
        <v>2.3719597322246128E-2</v>
      </c>
      <c r="H2023" s="732">
        <v>9.8047277006107006E-3</v>
      </c>
      <c r="I2023" s="108">
        <v>6.6397615613737046E-3</v>
      </c>
      <c r="J2023" s="109">
        <v>8.5149627017162745E-3</v>
      </c>
      <c r="K2023" s="732">
        <v>8.2597543107615717E-2</v>
      </c>
      <c r="L2023" s="108">
        <v>1.4534564426085374E-3</v>
      </c>
      <c r="M2023" s="109">
        <v>1.4492314591589596E-3</v>
      </c>
      <c r="N2023" s="732">
        <v>3.519629089475188E-4</v>
      </c>
      <c r="O2023" s="108">
        <v>0</v>
      </c>
      <c r="P2023" s="109">
        <v>0</v>
      </c>
      <c r="Q2023" s="732">
        <v>6.2272556656897248E-3</v>
      </c>
      <c r="R2023" s="108">
        <v>4.4422728951696032E-4</v>
      </c>
      <c r="S2023" s="109">
        <v>6.506240473468796E-4</v>
      </c>
      <c r="T2023" s="732">
        <v>2.5589788183087285E-3</v>
      </c>
      <c r="U2023" s="108">
        <v>1.1273061373609282E-3</v>
      </c>
      <c r="V2023" s="109">
        <v>1.1453838809233436E-3</v>
      </c>
      <c r="W2023" s="732">
        <v>4.0885714438706518E-4</v>
      </c>
      <c r="X2023" s="108">
        <v>9.732143082279031E-5</v>
      </c>
      <c r="Y2023" s="109">
        <v>9.8882036572889078E-5</v>
      </c>
      <c r="Z2023" s="732">
        <v>3.5297003852392808E-5</v>
      </c>
      <c r="AA2023" s="108">
        <v>0</v>
      </c>
      <c r="AB2023" s="109">
        <v>0</v>
      </c>
      <c r="AC2023" s="732">
        <v>0</v>
      </c>
      <c r="AD2023" s="108">
        <v>0</v>
      </c>
      <c r="AE2023" s="109">
        <v>0</v>
      </c>
      <c r="AF2023" s="732">
        <v>0</v>
      </c>
      <c r="AG2023" s="108">
        <v>7.1909700440209168E-4</v>
      </c>
      <c r="AH2023" s="109">
        <v>7.306282813632402E-4</v>
      </c>
      <c r="AI2023" s="732">
        <v>2.6080562409554702E-4</v>
      </c>
      <c r="AJ2023" s="108">
        <v>1.5798489513887876E-3</v>
      </c>
      <c r="AK2023" s="109">
        <v>1.5752574544166135E-3</v>
      </c>
      <c r="AL2023" s="736">
        <v>3.8256964953879984E-4</v>
      </c>
    </row>
    <row r="2024" spans="1:38" ht="13" x14ac:dyDescent="0.3">
      <c r="A2024" s="71">
        <v>2025</v>
      </c>
      <c r="B2024" s="72">
        <v>19</v>
      </c>
      <c r="C2024" s="108">
        <v>0.728597938439008</v>
      </c>
      <c r="D2024" s="109">
        <v>0.67343903290533313</v>
      </c>
      <c r="E2024" s="732">
        <v>0.12476404881905953</v>
      </c>
      <c r="F2024" s="108">
        <v>2.1309514214855926E-2</v>
      </c>
      <c r="G2024" s="109">
        <v>2.3679119274975357E-2</v>
      </c>
      <c r="H2024" s="732">
        <v>9.7881277977705169E-3</v>
      </c>
      <c r="I2024" s="108">
        <v>6.6273206874677198E-3</v>
      </c>
      <c r="J2024" s="109">
        <v>8.4927706437658724E-3</v>
      </c>
      <c r="K2024" s="732">
        <v>8.2470711624263449E-2</v>
      </c>
      <c r="L2024" s="108">
        <v>1.4514332684888666E-3</v>
      </c>
      <c r="M2024" s="109">
        <v>1.4461167413302425E-3</v>
      </c>
      <c r="N2024" s="732">
        <v>3.517657573832802E-4</v>
      </c>
      <c r="O2024" s="108">
        <v>0</v>
      </c>
      <c r="P2024" s="109">
        <v>0</v>
      </c>
      <c r="Q2024" s="732">
        <v>6.2167016109226734E-3</v>
      </c>
      <c r="R2024" s="108">
        <v>4.4422728951696032E-4</v>
      </c>
      <c r="S2024" s="109">
        <v>6.506240473468796E-4</v>
      </c>
      <c r="T2024" s="732">
        <v>2.5589788183087285E-3</v>
      </c>
      <c r="U2024" s="108">
        <v>1.1250924705861586E-3</v>
      </c>
      <c r="V2024" s="109">
        <v>1.1423847949152818E-3</v>
      </c>
      <c r="W2024" s="732">
        <v>4.0816472198550917E-4</v>
      </c>
      <c r="X2024" s="108">
        <v>9.7130294387474494E-5</v>
      </c>
      <c r="Y2024" s="109">
        <v>9.8623113066774308E-5</v>
      </c>
      <c r="Z2024" s="732">
        <v>3.5237223063955526E-5</v>
      </c>
      <c r="AA2024" s="108">
        <v>0</v>
      </c>
      <c r="AB2024" s="109">
        <v>0</v>
      </c>
      <c r="AC2024" s="732">
        <v>0</v>
      </c>
      <c r="AD2024" s="108">
        <v>0</v>
      </c>
      <c r="AE2024" s="109">
        <v>0</v>
      </c>
      <c r="AF2024" s="732">
        <v>0</v>
      </c>
      <c r="AG2024" s="108">
        <v>7.1768531146402137E-4</v>
      </c>
      <c r="AH2024" s="109">
        <v>7.2871548071271714E-4</v>
      </c>
      <c r="AI2024" s="732">
        <v>2.6036404366800792E-4</v>
      </c>
      <c r="AJ2024" s="108">
        <v>1.577649802899555E-3</v>
      </c>
      <c r="AK2024" s="109">
        <v>1.5718698103594818E-3</v>
      </c>
      <c r="AL2024" s="736">
        <v>3.8235527653733331E-4</v>
      </c>
    </row>
    <row r="2025" spans="1:38" ht="13" x14ac:dyDescent="0.3">
      <c r="A2025" s="71">
        <v>2025</v>
      </c>
      <c r="B2025" s="72">
        <v>20</v>
      </c>
      <c r="C2025" s="108">
        <v>0.81768081794483927</v>
      </c>
      <c r="D2025" s="109">
        <v>0.74100837060003966</v>
      </c>
      <c r="E2025" s="732">
        <v>0.12465797134787897</v>
      </c>
      <c r="F2025" s="108">
        <v>2.1326004604847151E-2</v>
      </c>
      <c r="G2025" s="109">
        <v>2.3365782503282192E-2</v>
      </c>
      <c r="H2025" s="732">
        <v>9.6891802124129019E-3</v>
      </c>
      <c r="I2025" s="108">
        <v>6.5592546067630578E-3</v>
      </c>
      <c r="J2025" s="109">
        <v>7.6050869935717184E-3</v>
      </c>
      <c r="K2025" s="732">
        <v>8.2181194885637382E-2</v>
      </c>
      <c r="L2025" s="108">
        <v>1.9627557060728318E-3</v>
      </c>
      <c r="M2025" s="109">
        <v>1.7362946226752423E-3</v>
      </c>
      <c r="N2025" s="732">
        <v>3.5133308787655955E-4</v>
      </c>
      <c r="O2025" s="108">
        <v>0</v>
      </c>
      <c r="P2025" s="109">
        <v>0</v>
      </c>
      <c r="Q2025" s="732">
        <v>6.1538511386173833E-3</v>
      </c>
      <c r="R2025" s="108">
        <v>4.4422728951696032E-4</v>
      </c>
      <c r="S2025" s="109">
        <v>6.506240473468796E-4</v>
      </c>
      <c r="T2025" s="732">
        <v>2.5589788183087285E-3</v>
      </c>
      <c r="U2025" s="108">
        <v>1.126400022651947E-3</v>
      </c>
      <c r="V2025" s="109">
        <v>1.1185331563053221E-3</v>
      </c>
      <c r="W2025" s="732">
        <v>4.04038760278952E-4</v>
      </c>
      <c r="X2025" s="108">
        <v>9.7243127945647963E-5</v>
      </c>
      <c r="Y2025" s="109">
        <v>9.6563937446380156E-5</v>
      </c>
      <c r="Z2025" s="732">
        <v>3.4881060939447926E-5</v>
      </c>
      <c r="AA2025" s="108">
        <v>0</v>
      </c>
      <c r="AB2025" s="109">
        <v>0</v>
      </c>
      <c r="AC2025" s="732">
        <v>0</v>
      </c>
      <c r="AD2025" s="108">
        <v>0</v>
      </c>
      <c r="AE2025" s="109">
        <v>0</v>
      </c>
      <c r="AF2025" s="732">
        <v>0</v>
      </c>
      <c r="AG2025" s="108">
        <v>7.1851899392338578E-4</v>
      </c>
      <c r="AH2025" s="109">
        <v>7.1350061046949347E-4</v>
      </c>
      <c r="AI2025" s="732">
        <v>2.5773214864546794E-4</v>
      </c>
      <c r="AJ2025" s="108">
        <v>2.13343751289006E-3</v>
      </c>
      <c r="AK2025" s="109">
        <v>1.8872817643752465E-3</v>
      </c>
      <c r="AL2025" s="736">
        <v>3.8188496626054719E-4</v>
      </c>
    </row>
    <row r="2026" spans="1:38" ht="13" x14ac:dyDescent="0.3">
      <c r="A2026" s="71">
        <v>2025</v>
      </c>
      <c r="B2026" s="72">
        <v>21</v>
      </c>
      <c r="C2026" s="108">
        <v>0.81751515366174987</v>
      </c>
      <c r="D2026" s="109">
        <v>0.74070775430427227</v>
      </c>
      <c r="E2026" s="732">
        <v>0.12454840572636929</v>
      </c>
      <c r="F2026" s="108">
        <v>2.1303543540932165E-2</v>
      </c>
      <c r="G2026" s="109">
        <v>2.3319266038498453E-2</v>
      </c>
      <c r="H2026" s="732">
        <v>9.5890444457512672E-3</v>
      </c>
      <c r="I2026" s="108">
        <v>6.5499711753446415E-3</v>
      </c>
      <c r="J2026" s="109">
        <v>7.5819262100285147E-3</v>
      </c>
      <c r="K2026" s="732">
        <v>8.188001056817823E-2</v>
      </c>
      <c r="L2026" s="108">
        <v>1.9606801871766108E-3</v>
      </c>
      <c r="M2026" s="109">
        <v>1.7319135525332803E-3</v>
      </c>
      <c r="N2026" s="732">
        <v>3.5088335747887178E-4</v>
      </c>
      <c r="O2026" s="108">
        <v>0</v>
      </c>
      <c r="P2026" s="109">
        <v>0</v>
      </c>
      <c r="Q2026" s="732">
        <v>6.0902460380360098E-3</v>
      </c>
      <c r="R2026" s="108">
        <v>4.4422728951696032E-4</v>
      </c>
      <c r="S2026" s="109">
        <v>6.506240473468796E-4</v>
      </c>
      <c r="T2026" s="732">
        <v>2.5589788183087285E-3</v>
      </c>
      <c r="U2026" s="108">
        <v>1.1247274056836985E-3</v>
      </c>
      <c r="V2026" s="109">
        <v>1.1150873117344601E-3</v>
      </c>
      <c r="W2026" s="732">
        <v>3.9986324473124214E-4</v>
      </c>
      <c r="X2026" s="108">
        <v>9.7098804556156084E-5</v>
      </c>
      <c r="Y2026" s="109">
        <v>9.6266440635052984E-5</v>
      </c>
      <c r="Z2026" s="732">
        <v>3.4520580082190136E-5</v>
      </c>
      <c r="AA2026" s="108">
        <v>0</v>
      </c>
      <c r="AB2026" s="109">
        <v>0</v>
      </c>
      <c r="AC2026" s="732">
        <v>0</v>
      </c>
      <c r="AD2026" s="108">
        <v>0</v>
      </c>
      <c r="AE2026" s="109">
        <v>0</v>
      </c>
      <c r="AF2026" s="732">
        <v>0</v>
      </c>
      <c r="AG2026" s="108">
        <v>7.1745279893417147E-4</v>
      </c>
      <c r="AH2026" s="109">
        <v>7.1130189317255687E-4</v>
      </c>
      <c r="AI2026" s="732">
        <v>2.5506857267909843E-4</v>
      </c>
      <c r="AJ2026" s="108">
        <v>2.1311810855638236E-3</v>
      </c>
      <c r="AK2026" s="109">
        <v>1.8825203842538015E-3</v>
      </c>
      <c r="AL2026" s="736">
        <v>3.8139604651961752E-4</v>
      </c>
    </row>
    <row r="2027" spans="1:38" ht="13" x14ac:dyDescent="0.3">
      <c r="A2027" s="71">
        <v>2025</v>
      </c>
      <c r="B2027" s="72">
        <v>22</v>
      </c>
      <c r="C2027" s="108">
        <v>0.81738462041670945</v>
      </c>
      <c r="D2027" s="109">
        <v>0.74041672054759167</v>
      </c>
      <c r="E2027" s="732">
        <v>0.12443940308789177</v>
      </c>
      <c r="F2027" s="108">
        <v>2.1285772652068921E-2</v>
      </c>
      <c r="G2027" s="109">
        <v>2.3274564683666801E-2</v>
      </c>
      <c r="H2027" s="732">
        <v>9.4867701371156108E-3</v>
      </c>
      <c r="I2027" s="108">
        <v>6.5426071985209893E-3</v>
      </c>
      <c r="J2027" s="109">
        <v>7.5596924275353576E-3</v>
      </c>
      <c r="K2027" s="732">
        <v>8.1579583343118225E-2</v>
      </c>
      <c r="L2027" s="108">
        <v>1.9590340250443231E-3</v>
      </c>
      <c r="M2027" s="109">
        <v>1.7277089682326482E-3</v>
      </c>
      <c r="N2027" s="732">
        <v>3.5043815167472818E-4</v>
      </c>
      <c r="O2027" s="108">
        <v>0</v>
      </c>
      <c r="P2027" s="109">
        <v>0</v>
      </c>
      <c r="Q2027" s="732">
        <v>6.0252790938574302E-3</v>
      </c>
      <c r="R2027" s="108">
        <v>4.4422728951696032E-4</v>
      </c>
      <c r="S2027" s="109">
        <v>6.506240473468796E-4</v>
      </c>
      <c r="T2027" s="732">
        <v>2.5589788183087285E-3</v>
      </c>
      <c r="U2027" s="108">
        <v>1.1234023578106905E-3</v>
      </c>
      <c r="V2027" s="109">
        <v>1.1117779051416749E-3</v>
      </c>
      <c r="W2027" s="732">
        <v>3.9559877799996902E-4</v>
      </c>
      <c r="X2027" s="108">
        <v>9.6984362331041369E-5</v>
      </c>
      <c r="Y2027" s="109">
        <v>9.5980846508922596E-5</v>
      </c>
      <c r="Z2027" s="732">
        <v>3.415237853252204E-5</v>
      </c>
      <c r="AA2027" s="108">
        <v>0</v>
      </c>
      <c r="AB2027" s="109">
        <v>0</v>
      </c>
      <c r="AC2027" s="732">
        <v>0</v>
      </c>
      <c r="AD2027" s="108">
        <v>0</v>
      </c>
      <c r="AE2027" s="109">
        <v>0</v>
      </c>
      <c r="AF2027" s="732">
        <v>0</v>
      </c>
      <c r="AG2027" s="108">
        <v>7.166066592262406E-4</v>
      </c>
      <c r="AH2027" s="109">
        <v>7.0919182614660151E-4</v>
      </c>
      <c r="AI2027" s="732">
        <v>2.5234828359311899E-4</v>
      </c>
      <c r="AJ2027" s="108">
        <v>2.1293917641375107E-3</v>
      </c>
      <c r="AK2027" s="109">
        <v>1.8779510459500165E-3</v>
      </c>
      <c r="AL2027" s="736">
        <v>3.8091212684351693E-4</v>
      </c>
    </row>
    <row r="2028" spans="1:38" ht="13" x14ac:dyDescent="0.3">
      <c r="A2028" s="71">
        <v>2025</v>
      </c>
      <c r="B2028" s="72">
        <v>23</v>
      </c>
      <c r="C2028" s="108">
        <v>0.81718585083293982</v>
      </c>
      <c r="D2028" s="109">
        <v>0.74013378059878066</v>
      </c>
      <c r="E2028" s="732">
        <v>0.12425766082332348</v>
      </c>
      <c r="F2028" s="108">
        <v>2.1258962870037808E-2</v>
      </c>
      <c r="G2028" s="109">
        <v>2.3230987422888389E-2</v>
      </c>
      <c r="H2028" s="732">
        <v>9.2843100373284897E-3</v>
      </c>
      <c r="I2028" s="108">
        <v>6.5315182825756322E-3</v>
      </c>
      <c r="J2028" s="109">
        <v>7.5380029491763298E-3</v>
      </c>
      <c r="K2028" s="732">
        <v>8.109209273519731E-2</v>
      </c>
      <c r="L2028" s="108">
        <v>1.9565527506849919E-3</v>
      </c>
      <c r="M2028" s="109">
        <v>1.7236066033468622E-3</v>
      </c>
      <c r="N2028" s="732">
        <v>3.4972592844723202E-4</v>
      </c>
      <c r="O2028" s="108">
        <v>0</v>
      </c>
      <c r="P2028" s="109">
        <v>0</v>
      </c>
      <c r="Q2028" s="732">
        <v>5.8966752635740988E-3</v>
      </c>
      <c r="R2028" s="108">
        <v>4.4422728951696032E-4</v>
      </c>
      <c r="S2028" s="109">
        <v>6.506240473468796E-4</v>
      </c>
      <c r="T2028" s="732">
        <v>2.5589788183087285E-3</v>
      </c>
      <c r="U2028" s="108">
        <v>1.121405158583855E-3</v>
      </c>
      <c r="V2028" s="109">
        <v>1.1085505159111671E-3</v>
      </c>
      <c r="W2028" s="732">
        <v>3.8715548529229005E-4</v>
      </c>
      <c r="X2028" s="108">
        <v>9.6811947603370478E-5</v>
      </c>
      <c r="Y2028" s="109">
        <v>9.5702205049934456E-5</v>
      </c>
      <c r="Z2028" s="732">
        <v>3.3423509655969705E-5</v>
      </c>
      <c r="AA2028" s="108">
        <v>0</v>
      </c>
      <c r="AB2028" s="109">
        <v>0</v>
      </c>
      <c r="AC2028" s="732">
        <v>0</v>
      </c>
      <c r="AD2028" s="108">
        <v>0</v>
      </c>
      <c r="AE2028" s="109">
        <v>0</v>
      </c>
      <c r="AF2028" s="732">
        <v>0</v>
      </c>
      <c r="AG2028" s="108">
        <v>7.1533254412999448E-4</v>
      </c>
      <c r="AH2028" s="109">
        <v>7.0713272143497683E-4</v>
      </c>
      <c r="AI2028" s="732">
        <v>2.46962529902617E-4</v>
      </c>
      <c r="AJ2028" s="108">
        <v>2.1266941544940705E-3</v>
      </c>
      <c r="AK2028" s="109">
        <v>1.8734914945189964E-3</v>
      </c>
      <c r="AL2028" s="736">
        <v>3.8013807200754345E-4</v>
      </c>
    </row>
    <row r="2029" spans="1:38" ht="13" x14ac:dyDescent="0.3">
      <c r="A2029" s="71">
        <v>2025</v>
      </c>
      <c r="B2029" s="72">
        <v>24</v>
      </c>
      <c r="C2029" s="108">
        <v>0.81700711477340282</v>
      </c>
      <c r="D2029" s="109">
        <v>0.73986332115978803</v>
      </c>
      <c r="E2029" s="732">
        <v>0.12405699278617301</v>
      </c>
      <c r="F2029" s="108">
        <v>2.1234833693211747E-2</v>
      </c>
      <c r="G2029" s="109">
        <v>2.3189343539541447E-2</v>
      </c>
      <c r="H2029" s="732">
        <v>9.0539185418701523E-3</v>
      </c>
      <c r="I2029" s="108">
        <v>6.5215410826949764E-3</v>
      </c>
      <c r="J2029" s="109">
        <v>7.5172741151165318E-3</v>
      </c>
      <c r="K2029" s="732">
        <v>8.0556475855629958E-2</v>
      </c>
      <c r="L2029" s="108">
        <v>1.9543189965991509E-3</v>
      </c>
      <c r="M2029" s="109">
        <v>1.7196860504616878E-3</v>
      </c>
      <c r="N2029" s="732">
        <v>3.4894693202542243E-4</v>
      </c>
      <c r="O2029" s="108">
        <v>0</v>
      </c>
      <c r="P2029" s="109">
        <v>0</v>
      </c>
      <c r="Q2029" s="732">
        <v>5.7503340734167008E-3</v>
      </c>
      <c r="R2029" s="108">
        <v>4.4422728951696032E-4</v>
      </c>
      <c r="S2029" s="109">
        <v>6.506240473468796E-4</v>
      </c>
      <c r="T2029" s="732">
        <v>2.5589788183087285E-3</v>
      </c>
      <c r="U2029" s="108">
        <v>1.1196073226124538E-3</v>
      </c>
      <c r="V2029" s="109">
        <v>1.1054658142744887E-3</v>
      </c>
      <c r="W2029" s="732">
        <v>3.7754860897666164E-4</v>
      </c>
      <c r="X2029" s="108">
        <v>9.6656731718162912E-5</v>
      </c>
      <c r="Y2029" s="109">
        <v>9.5435944594565622E-5</v>
      </c>
      <c r="Z2029" s="732">
        <v>3.2594131785056202E-5</v>
      </c>
      <c r="AA2029" s="108">
        <v>0</v>
      </c>
      <c r="AB2029" s="109">
        <v>0</v>
      </c>
      <c r="AC2029" s="732">
        <v>0</v>
      </c>
      <c r="AD2029" s="108">
        <v>0</v>
      </c>
      <c r="AE2029" s="109">
        <v>0</v>
      </c>
      <c r="AF2029" s="732">
        <v>0</v>
      </c>
      <c r="AG2029" s="108">
        <v>7.1418702449400049E-4</v>
      </c>
      <c r="AH2029" s="109">
        <v>7.0516569663881001E-4</v>
      </c>
      <c r="AI2029" s="732">
        <v>2.4083440768359792E-4</v>
      </c>
      <c r="AJ2029" s="108">
        <v>2.124267925924185E-3</v>
      </c>
      <c r="AK2029" s="109">
        <v>1.869229942065772E-3</v>
      </c>
      <c r="AL2029" s="736">
        <v>3.7929144032140008E-4</v>
      </c>
    </row>
    <row r="2030" spans="1:38" ht="13" x14ac:dyDescent="0.3">
      <c r="A2030" s="71">
        <v>2025</v>
      </c>
      <c r="B2030" s="72">
        <v>25</v>
      </c>
      <c r="C2030" s="108">
        <v>0.81683705586260802</v>
      </c>
      <c r="D2030" s="109">
        <v>0.73958765997754039</v>
      </c>
      <c r="E2030" s="732">
        <v>0.12383495628304723</v>
      </c>
      <c r="F2030" s="108">
        <v>2.1211636867785461E-2</v>
      </c>
      <c r="G2030" s="109">
        <v>2.3147206889485888E-2</v>
      </c>
      <c r="H2030" s="732">
        <v>8.794620962074548E-3</v>
      </c>
      <c r="I2030" s="108">
        <v>6.5119396917890423E-3</v>
      </c>
      <c r="J2030" s="109">
        <v>7.4963142192663772E-3</v>
      </c>
      <c r="K2030" s="732">
        <v>7.9965116716973178E-2</v>
      </c>
      <c r="L2030" s="108">
        <v>1.952173932721296E-3</v>
      </c>
      <c r="M2030" s="109">
        <v>1.7157214083771588E-3</v>
      </c>
      <c r="N2030" s="732">
        <v>3.4808923010353431E-4</v>
      </c>
      <c r="O2030" s="108">
        <v>0</v>
      </c>
      <c r="P2030" s="109">
        <v>0</v>
      </c>
      <c r="Q2030" s="732">
        <v>5.5856291452672947E-3</v>
      </c>
      <c r="R2030" s="108">
        <v>4.4422728951696032E-4</v>
      </c>
      <c r="S2030" s="109">
        <v>6.506240473468796E-4</v>
      </c>
      <c r="T2030" s="732">
        <v>2.5589788183087285E-3</v>
      </c>
      <c r="U2030" s="108">
        <v>1.1178776205376568E-3</v>
      </c>
      <c r="V2030" s="109">
        <v>1.1023475013179351E-3</v>
      </c>
      <c r="W2030" s="732">
        <v>3.6673567934132476E-4</v>
      </c>
      <c r="X2030" s="108">
        <v>9.6507484805562682E-5</v>
      </c>
      <c r="Y2030" s="109">
        <v>9.5166693363903446E-5</v>
      </c>
      <c r="Z2030" s="732">
        <v>3.166062702569982E-5</v>
      </c>
      <c r="AA2030" s="108">
        <v>0</v>
      </c>
      <c r="AB2030" s="109">
        <v>0</v>
      </c>
      <c r="AC2030" s="732">
        <v>0</v>
      </c>
      <c r="AD2030" s="108">
        <v>0</v>
      </c>
      <c r="AE2030" s="109">
        <v>0</v>
      </c>
      <c r="AF2030" s="732">
        <v>0</v>
      </c>
      <c r="AG2030" s="108">
        <v>7.1308333610566195E-4</v>
      </c>
      <c r="AH2030" s="109">
        <v>7.031762775103808E-4</v>
      </c>
      <c r="AI2030" s="732">
        <v>2.3393692677692267E-4</v>
      </c>
      <c r="AJ2030" s="108">
        <v>2.1219334250798965E-3</v>
      </c>
      <c r="AK2030" s="109">
        <v>1.8649209777547723E-3</v>
      </c>
      <c r="AL2030" s="736">
        <v>3.7835885950246624E-4</v>
      </c>
    </row>
    <row r="2031" spans="1:38" ht="13" x14ac:dyDescent="0.3">
      <c r="A2031" s="71">
        <v>2025</v>
      </c>
      <c r="B2031" s="72">
        <v>26</v>
      </c>
      <c r="C2031" s="108">
        <v>0.81666375116891021</v>
      </c>
      <c r="D2031" s="109">
        <v>0.73931717282907772</v>
      </c>
      <c r="E2031" s="732">
        <v>0.12357143742782509</v>
      </c>
      <c r="F2031" s="108">
        <v>2.1188295442108932E-2</v>
      </c>
      <c r="G2031" s="109">
        <v>2.3105670843355318E-2</v>
      </c>
      <c r="H2031" s="732">
        <v>8.4784694958509217E-3</v>
      </c>
      <c r="I2031" s="108">
        <v>6.502283882349213E-3</v>
      </c>
      <c r="J2031" s="109">
        <v>7.4756469132369182E-3</v>
      </c>
      <c r="K2031" s="732">
        <v>7.9267551191166949E-2</v>
      </c>
      <c r="L2031" s="108">
        <v>1.9500132541119361E-3</v>
      </c>
      <c r="M2031" s="109">
        <v>1.7118121705448522E-3</v>
      </c>
      <c r="N2031" s="732">
        <v>3.4707952924272964E-4</v>
      </c>
      <c r="O2031" s="108">
        <v>0</v>
      </c>
      <c r="P2031" s="109">
        <v>0</v>
      </c>
      <c r="Q2031" s="732">
        <v>5.3848127200144267E-3</v>
      </c>
      <c r="R2031" s="108">
        <v>4.4422728951696032E-4</v>
      </c>
      <c r="S2031" s="109">
        <v>6.506240473468796E-4</v>
      </c>
      <c r="T2031" s="732">
        <v>2.5589788183087285E-3</v>
      </c>
      <c r="U2031" s="108">
        <v>1.1161377409786013E-3</v>
      </c>
      <c r="V2031" s="109">
        <v>1.0992722562011021E-3</v>
      </c>
      <c r="W2031" s="732">
        <v>3.5355200715775988E-4</v>
      </c>
      <c r="X2031" s="108">
        <v>9.6357286431627981E-5</v>
      </c>
      <c r="Y2031" s="109">
        <v>9.4901190851936866E-5</v>
      </c>
      <c r="Z2031" s="732">
        <v>3.0522482370934351E-5</v>
      </c>
      <c r="AA2031" s="108">
        <v>0</v>
      </c>
      <c r="AB2031" s="109">
        <v>0</v>
      </c>
      <c r="AC2031" s="732">
        <v>0</v>
      </c>
      <c r="AD2031" s="108">
        <v>0</v>
      </c>
      <c r="AE2031" s="109">
        <v>0</v>
      </c>
      <c r="AF2031" s="732">
        <v>0</v>
      </c>
      <c r="AG2031" s="108">
        <v>7.119731613913769E-4</v>
      </c>
      <c r="AH2031" s="109">
        <v>7.0121425324076204E-4</v>
      </c>
      <c r="AI2031" s="732">
        <v>2.2552718550848439E-4</v>
      </c>
      <c r="AJ2031" s="108">
        <v>2.1195873184676858E-3</v>
      </c>
      <c r="AK2031" s="109">
        <v>1.8606716557322822E-3</v>
      </c>
      <c r="AL2031" s="736">
        <v>3.7726152405299907E-4</v>
      </c>
    </row>
    <row r="2032" spans="1:38" ht="13" x14ac:dyDescent="0.3">
      <c r="A2032" s="71">
        <v>2025</v>
      </c>
      <c r="B2032" s="72">
        <v>27</v>
      </c>
      <c r="C2032" s="108">
        <v>0.81648703813730095</v>
      </c>
      <c r="D2032" s="109">
        <v>0.73905235420873983</v>
      </c>
      <c r="E2032" s="732">
        <v>0.12330053181618597</v>
      </c>
      <c r="F2032" s="108">
        <v>2.1164367376095727E-2</v>
      </c>
      <c r="G2032" s="109">
        <v>2.3065230703420762E-2</v>
      </c>
      <c r="H2032" s="732">
        <v>8.1498660216632341E-3</v>
      </c>
      <c r="I2032" s="108">
        <v>6.4923891085675164E-3</v>
      </c>
      <c r="J2032" s="109">
        <v>7.4555216512660529E-3</v>
      </c>
      <c r="K2032" s="732">
        <v>7.8549169782227771E-2</v>
      </c>
      <c r="L2032" s="108">
        <v>1.9477996209446625E-3</v>
      </c>
      <c r="M2032" s="109">
        <v>1.7080056233476182E-3</v>
      </c>
      <c r="N2032" s="732">
        <v>3.4604382805608971E-4</v>
      </c>
      <c r="O2032" s="108">
        <v>0</v>
      </c>
      <c r="P2032" s="109">
        <v>0</v>
      </c>
      <c r="Q2032" s="732">
        <v>5.1760913680605871E-3</v>
      </c>
      <c r="R2032" s="108">
        <v>4.4422728951696032E-4</v>
      </c>
      <c r="S2032" s="109">
        <v>6.506240473468796E-4</v>
      </c>
      <c r="T2032" s="732">
        <v>2.5589788183087285E-3</v>
      </c>
      <c r="U2032" s="108">
        <v>1.1143556040666839E-3</v>
      </c>
      <c r="V2032" s="109">
        <v>1.0962775014658262E-3</v>
      </c>
      <c r="W2032" s="732">
        <v>3.3984915458343002E-4</v>
      </c>
      <c r="X2032" s="108">
        <v>9.6203493559865504E-5</v>
      </c>
      <c r="Y2032" s="109">
        <v>9.4642691861170655E-5</v>
      </c>
      <c r="Z2032" s="732">
        <v>2.933949805474147E-5</v>
      </c>
      <c r="AA2032" s="108">
        <v>0</v>
      </c>
      <c r="AB2032" s="109">
        <v>0</v>
      </c>
      <c r="AC2032" s="732">
        <v>0</v>
      </c>
      <c r="AD2032" s="108">
        <v>0</v>
      </c>
      <c r="AE2032" s="109">
        <v>0</v>
      </c>
      <c r="AF2032" s="732">
        <v>0</v>
      </c>
      <c r="AG2032" s="108">
        <v>7.1083667986926566E-4</v>
      </c>
      <c r="AH2032" s="109">
        <v>6.9930399337390838E-4</v>
      </c>
      <c r="AI2032" s="732">
        <v>2.1678631392256124E-4</v>
      </c>
      <c r="AJ2032" s="108">
        <v>2.1171794687913394E-3</v>
      </c>
      <c r="AK2032" s="109">
        <v>1.8565338209603755E-3</v>
      </c>
      <c r="AL2032" s="736">
        <v>3.7613583049065708E-4</v>
      </c>
    </row>
    <row r="2033" spans="1:38" ht="13" x14ac:dyDescent="0.3">
      <c r="A2033" s="71">
        <v>2025</v>
      </c>
      <c r="B2033" s="72">
        <v>28</v>
      </c>
      <c r="C2033" s="108">
        <v>0.81630706334495806</v>
      </c>
      <c r="D2033" s="109">
        <v>0.73879470673941072</v>
      </c>
      <c r="E2033" s="732">
        <v>0.12302252611030194</v>
      </c>
      <c r="F2033" s="108">
        <v>2.1140020284502736E-2</v>
      </c>
      <c r="G2033" s="109">
        <v>2.3025764924942547E-2</v>
      </c>
      <c r="H2033" s="732">
        <v>7.8087393129575066E-3</v>
      </c>
      <c r="I2033" s="108">
        <v>6.4823058931548737E-3</v>
      </c>
      <c r="J2033" s="109">
        <v>7.4358779089060099E-3</v>
      </c>
      <c r="K2033" s="732">
        <v>7.7809829935720373E-2</v>
      </c>
      <c r="L2033" s="108">
        <v>1.9455439547614514E-3</v>
      </c>
      <c r="M2033" s="109">
        <v>1.7042905717202803E-3</v>
      </c>
      <c r="N2033" s="732">
        <v>3.4498336343614103E-4</v>
      </c>
      <c r="O2033" s="108">
        <v>0</v>
      </c>
      <c r="P2033" s="109">
        <v>0</v>
      </c>
      <c r="Q2033" s="732">
        <v>4.9594139230426503E-3</v>
      </c>
      <c r="R2033" s="108">
        <v>4.4422728951696032E-4</v>
      </c>
      <c r="S2033" s="109">
        <v>6.506240473468796E-4</v>
      </c>
      <c r="T2033" s="732">
        <v>2.5589788183087285E-3</v>
      </c>
      <c r="U2033" s="108">
        <v>1.1125416742205536E-3</v>
      </c>
      <c r="V2033" s="109">
        <v>1.0933547625796899E-3</v>
      </c>
      <c r="W2033" s="732">
        <v>3.2562447115281912E-4</v>
      </c>
      <c r="X2033" s="108">
        <v>9.6046735389709517E-5</v>
      </c>
      <c r="Y2033" s="109">
        <v>9.4390311942799224E-5</v>
      </c>
      <c r="Z2033" s="732">
        <v>2.8111450745724293E-5</v>
      </c>
      <c r="AA2033" s="108">
        <v>0</v>
      </c>
      <c r="AB2033" s="109">
        <v>0</v>
      </c>
      <c r="AC2033" s="732">
        <v>0</v>
      </c>
      <c r="AD2033" s="108">
        <v>0</v>
      </c>
      <c r="AE2033" s="109">
        <v>0</v>
      </c>
      <c r="AF2033" s="732">
        <v>0</v>
      </c>
      <c r="AG2033" s="108">
        <v>7.096786135012518E-4</v>
      </c>
      <c r="AH2033" s="109">
        <v>6.9743964178510282E-4</v>
      </c>
      <c r="AI2033" s="732">
        <v>2.0771249338823162E-4</v>
      </c>
      <c r="AJ2033" s="108">
        <v>2.1147282116525008E-3</v>
      </c>
      <c r="AK2033" s="109">
        <v>1.8524953271086447E-3</v>
      </c>
      <c r="AL2033" s="736">
        <v>3.7498302310601494E-4</v>
      </c>
    </row>
    <row r="2034" spans="1:38" ht="13" x14ac:dyDescent="0.3">
      <c r="A2034" s="71">
        <v>2025</v>
      </c>
      <c r="B2034" s="72">
        <v>29</v>
      </c>
      <c r="C2034" s="108">
        <v>0.81612371440621279</v>
      </c>
      <c r="D2034" s="109">
        <v>0.73854355853263631</v>
      </c>
      <c r="E2034" s="732">
        <v>0.12273008213045948</v>
      </c>
      <c r="F2034" s="108">
        <v>2.1115076733166746E-2</v>
      </c>
      <c r="G2034" s="109">
        <v>2.2987363823996073E-2</v>
      </c>
      <c r="H2034" s="732">
        <v>7.4452262471986583E-3</v>
      </c>
      <c r="I2034" s="108">
        <v>6.4719918757047273E-3</v>
      </c>
      <c r="J2034" s="109">
        <v>7.4167819789321809E-3</v>
      </c>
      <c r="K2034" s="732">
        <v>7.7031038171539445E-2</v>
      </c>
      <c r="L2034" s="108">
        <v>1.9432372293671355E-3</v>
      </c>
      <c r="M2034" s="109">
        <v>1.7006775054573446E-3</v>
      </c>
      <c r="N2034" s="732">
        <v>3.4387140941705092E-4</v>
      </c>
      <c r="O2034" s="108">
        <v>0</v>
      </c>
      <c r="P2034" s="109">
        <v>0</v>
      </c>
      <c r="Q2034" s="732">
        <v>4.72851474016092E-3</v>
      </c>
      <c r="R2034" s="108">
        <v>4.4422728951696032E-4</v>
      </c>
      <c r="S2034" s="109">
        <v>6.506240473468796E-4</v>
      </c>
      <c r="T2034" s="732">
        <v>2.5589788183087285E-3</v>
      </c>
      <c r="U2034" s="108">
        <v>1.1106834650336768E-3</v>
      </c>
      <c r="V2034" s="109">
        <v>1.0905123822800404E-3</v>
      </c>
      <c r="W2034" s="732">
        <v>3.1046607600312813E-4</v>
      </c>
      <c r="X2034" s="108">
        <v>9.5886338846942892E-5</v>
      </c>
      <c r="Y2034" s="109">
        <v>9.4144970664318927E-5</v>
      </c>
      <c r="Z2034" s="732">
        <v>2.6802810190212186E-5</v>
      </c>
      <c r="AA2034" s="108">
        <v>0</v>
      </c>
      <c r="AB2034" s="109">
        <v>0</v>
      </c>
      <c r="AC2034" s="732">
        <v>0</v>
      </c>
      <c r="AD2034" s="108">
        <v>0</v>
      </c>
      <c r="AE2034" s="109">
        <v>0</v>
      </c>
      <c r="AF2034" s="732">
        <v>0</v>
      </c>
      <c r="AG2034" s="108">
        <v>7.0849343215544168E-4</v>
      </c>
      <c r="AH2034" s="109">
        <v>6.9562664270108828E-4</v>
      </c>
      <c r="AI2034" s="732">
        <v>1.9804308012289819E-4</v>
      </c>
      <c r="AJ2034" s="108">
        <v>2.1122209706151245E-3</v>
      </c>
      <c r="AK2034" s="109">
        <v>1.8485680646235859E-3</v>
      </c>
      <c r="AL2034" s="736">
        <v>3.7377430890650108E-4</v>
      </c>
    </row>
    <row r="2035" spans="1:38" ht="13" x14ac:dyDescent="0.3">
      <c r="A2035" s="71">
        <v>2025</v>
      </c>
      <c r="B2035" s="72">
        <v>30</v>
      </c>
      <c r="C2035" s="108">
        <v>0.81593377259311106</v>
      </c>
      <c r="D2035" s="109">
        <v>0.73782366937257504</v>
      </c>
      <c r="E2035" s="732">
        <v>0.1233245931459425</v>
      </c>
      <c r="F2035" s="108">
        <v>2.1089495289227746E-2</v>
      </c>
      <c r="G2035" s="109">
        <v>2.2954767284343671E-2</v>
      </c>
      <c r="H2035" s="732">
        <v>8.2733137184714881E-3</v>
      </c>
      <c r="I2035" s="108">
        <v>6.4614095086539007E-3</v>
      </c>
      <c r="J2035" s="109">
        <v>7.4010065595474794E-3</v>
      </c>
      <c r="K2035" s="732">
        <v>7.8566965225067786E-2</v>
      </c>
      <c r="L2035" s="108">
        <v>1.9408687849004234E-3</v>
      </c>
      <c r="M2035" s="109">
        <v>1.6975544477147906E-3</v>
      </c>
      <c r="N2035" s="732">
        <v>3.4591283863642103E-4</v>
      </c>
      <c r="O2035" s="108">
        <v>0</v>
      </c>
      <c r="P2035" s="109">
        <v>0</v>
      </c>
      <c r="Q2035" s="732">
        <v>5.2545854882571786E-3</v>
      </c>
      <c r="R2035" s="108">
        <v>4.4422728951696032E-4</v>
      </c>
      <c r="S2035" s="109">
        <v>6.506240473468796E-4</v>
      </c>
      <c r="T2035" s="732">
        <v>2.5589788183087285E-3</v>
      </c>
      <c r="U2035" s="108">
        <v>1.1087765845778851E-3</v>
      </c>
      <c r="V2035" s="109">
        <v>1.0881907227226258E-3</v>
      </c>
      <c r="W2035" s="732">
        <v>3.449971474907646E-4</v>
      </c>
      <c r="X2035" s="108">
        <v>9.5721718628573329E-5</v>
      </c>
      <c r="Y2035" s="109">
        <v>9.394443225907106E-5</v>
      </c>
      <c r="Z2035" s="732">
        <v>2.978392054236086E-5</v>
      </c>
      <c r="AA2035" s="108">
        <v>0</v>
      </c>
      <c r="AB2035" s="109">
        <v>0</v>
      </c>
      <c r="AC2035" s="732">
        <v>0</v>
      </c>
      <c r="AD2035" s="108">
        <v>0</v>
      </c>
      <c r="AE2035" s="109">
        <v>0</v>
      </c>
      <c r="AF2035" s="732">
        <v>0</v>
      </c>
      <c r="AG2035" s="108">
        <v>7.0727735702252284E-4</v>
      </c>
      <c r="AH2035" s="109">
        <v>6.9414602669813261E-4</v>
      </c>
      <c r="AI2035" s="732">
        <v>2.2007016641522822E-4</v>
      </c>
      <c r="AJ2035" s="108">
        <v>2.1096462517904311E-3</v>
      </c>
      <c r="AK2035" s="109">
        <v>1.8451724225050938E-3</v>
      </c>
      <c r="AL2035" s="736">
        <v>3.7599341809209586E-4</v>
      </c>
    </row>
    <row r="2036" spans="1:38" ht="13" x14ac:dyDescent="0.3">
      <c r="A2036" s="71">
        <v>2025</v>
      </c>
      <c r="B2036" s="72">
        <v>31</v>
      </c>
      <c r="C2036" s="108">
        <v>0.81593377259311106</v>
      </c>
      <c r="D2036" s="109">
        <v>0.73782366937257504</v>
      </c>
      <c r="E2036" s="732">
        <v>0.1233245931459425</v>
      </c>
      <c r="F2036" s="108">
        <v>2.1089495289227746E-2</v>
      </c>
      <c r="G2036" s="109">
        <v>2.2954767284343671E-2</v>
      </c>
      <c r="H2036" s="732">
        <v>8.2733137184714881E-3</v>
      </c>
      <c r="I2036" s="108">
        <v>6.4614095086539007E-3</v>
      </c>
      <c r="J2036" s="109">
        <v>7.4010065595474794E-3</v>
      </c>
      <c r="K2036" s="732">
        <v>7.8566965225067786E-2</v>
      </c>
      <c r="L2036" s="108">
        <v>1.9408687849004234E-3</v>
      </c>
      <c r="M2036" s="109">
        <v>1.6975544477147906E-3</v>
      </c>
      <c r="N2036" s="732">
        <v>3.4591283863642103E-4</v>
      </c>
      <c r="O2036" s="108">
        <v>0</v>
      </c>
      <c r="P2036" s="109">
        <v>0</v>
      </c>
      <c r="Q2036" s="732">
        <v>5.2545854882571786E-3</v>
      </c>
      <c r="R2036" s="108">
        <v>4.4422728951696032E-4</v>
      </c>
      <c r="S2036" s="109">
        <v>6.506240473468796E-4</v>
      </c>
      <c r="T2036" s="732">
        <v>2.5589788183087285E-3</v>
      </c>
      <c r="U2036" s="108">
        <v>1.1087765845778851E-3</v>
      </c>
      <c r="V2036" s="109">
        <v>1.0881907227226258E-3</v>
      </c>
      <c r="W2036" s="732">
        <v>3.449971474907646E-4</v>
      </c>
      <c r="X2036" s="108">
        <v>9.5721718628573329E-5</v>
      </c>
      <c r="Y2036" s="109">
        <v>9.394443225907106E-5</v>
      </c>
      <c r="Z2036" s="732">
        <v>2.978392054236086E-5</v>
      </c>
      <c r="AA2036" s="108">
        <v>0</v>
      </c>
      <c r="AB2036" s="109">
        <v>0</v>
      </c>
      <c r="AC2036" s="732">
        <v>0</v>
      </c>
      <c r="AD2036" s="108">
        <v>0</v>
      </c>
      <c r="AE2036" s="109">
        <v>0</v>
      </c>
      <c r="AF2036" s="732">
        <v>0</v>
      </c>
      <c r="AG2036" s="108">
        <v>7.0727735702252284E-4</v>
      </c>
      <c r="AH2036" s="109">
        <v>6.9414602669813261E-4</v>
      </c>
      <c r="AI2036" s="732">
        <v>2.2007016641522822E-4</v>
      </c>
      <c r="AJ2036" s="108">
        <v>2.1096462517904311E-3</v>
      </c>
      <c r="AK2036" s="109">
        <v>1.8451724225050938E-3</v>
      </c>
      <c r="AL2036" s="736">
        <v>3.7599341809209586E-4</v>
      </c>
    </row>
    <row r="2037" spans="1:38" ht="13" x14ac:dyDescent="0.3">
      <c r="A2037" s="71">
        <v>2025</v>
      </c>
      <c r="B2037" s="72">
        <v>32</v>
      </c>
      <c r="C2037" s="108">
        <v>0.81593377259311106</v>
      </c>
      <c r="D2037" s="109">
        <v>0.73782366937257504</v>
      </c>
      <c r="E2037" s="732">
        <v>0.1233245931459425</v>
      </c>
      <c r="F2037" s="108">
        <v>2.1089495289227746E-2</v>
      </c>
      <c r="G2037" s="109">
        <v>2.2954767284343671E-2</v>
      </c>
      <c r="H2037" s="732">
        <v>8.2733137184714881E-3</v>
      </c>
      <c r="I2037" s="108">
        <v>6.4614095086539007E-3</v>
      </c>
      <c r="J2037" s="109">
        <v>7.4010065595474794E-3</v>
      </c>
      <c r="K2037" s="732">
        <v>7.8566965225067786E-2</v>
      </c>
      <c r="L2037" s="108">
        <v>1.9408687849004234E-3</v>
      </c>
      <c r="M2037" s="109">
        <v>1.6975544477147906E-3</v>
      </c>
      <c r="N2037" s="732">
        <v>3.4591283863642103E-4</v>
      </c>
      <c r="O2037" s="108">
        <v>0</v>
      </c>
      <c r="P2037" s="109">
        <v>0</v>
      </c>
      <c r="Q2037" s="732">
        <v>5.2545854882571786E-3</v>
      </c>
      <c r="R2037" s="108">
        <v>4.4422728951696032E-4</v>
      </c>
      <c r="S2037" s="109">
        <v>6.506240473468796E-4</v>
      </c>
      <c r="T2037" s="732">
        <v>2.5589788183087285E-3</v>
      </c>
      <c r="U2037" s="108">
        <v>1.1087765845778851E-3</v>
      </c>
      <c r="V2037" s="109">
        <v>1.0881907227226258E-3</v>
      </c>
      <c r="W2037" s="732">
        <v>3.449971474907646E-4</v>
      </c>
      <c r="X2037" s="108">
        <v>9.5721718628573329E-5</v>
      </c>
      <c r="Y2037" s="109">
        <v>9.394443225907106E-5</v>
      </c>
      <c r="Z2037" s="732">
        <v>2.978392054236086E-5</v>
      </c>
      <c r="AA2037" s="108">
        <v>0</v>
      </c>
      <c r="AB2037" s="109">
        <v>0</v>
      </c>
      <c r="AC2037" s="732">
        <v>0</v>
      </c>
      <c r="AD2037" s="108">
        <v>0</v>
      </c>
      <c r="AE2037" s="109">
        <v>0</v>
      </c>
      <c r="AF2037" s="732">
        <v>0</v>
      </c>
      <c r="AG2037" s="108">
        <v>7.0727735702252284E-4</v>
      </c>
      <c r="AH2037" s="109">
        <v>6.9414602669813261E-4</v>
      </c>
      <c r="AI2037" s="732">
        <v>2.2007016641522822E-4</v>
      </c>
      <c r="AJ2037" s="108">
        <v>2.1096462517904311E-3</v>
      </c>
      <c r="AK2037" s="109">
        <v>1.8451724225050938E-3</v>
      </c>
      <c r="AL2037" s="736">
        <v>3.7599341809209586E-4</v>
      </c>
    </row>
    <row r="2038" spans="1:38" ht="13" x14ac:dyDescent="0.3">
      <c r="A2038" s="71">
        <v>2025</v>
      </c>
      <c r="B2038" s="72">
        <v>33</v>
      </c>
      <c r="C2038" s="108">
        <v>0.81593377259311106</v>
      </c>
      <c r="D2038" s="109">
        <v>0.73782366937257504</v>
      </c>
      <c r="E2038" s="732">
        <v>0.1233245931459425</v>
      </c>
      <c r="F2038" s="108">
        <v>2.1089495289227746E-2</v>
      </c>
      <c r="G2038" s="109">
        <v>2.2954767284343671E-2</v>
      </c>
      <c r="H2038" s="732">
        <v>8.2733137184714881E-3</v>
      </c>
      <c r="I2038" s="108">
        <v>6.4614095086539007E-3</v>
      </c>
      <c r="J2038" s="109">
        <v>7.4010065595474794E-3</v>
      </c>
      <c r="K2038" s="732">
        <v>7.8566965225067786E-2</v>
      </c>
      <c r="L2038" s="108">
        <v>1.9408687849004234E-3</v>
      </c>
      <c r="M2038" s="109">
        <v>1.6975544477147906E-3</v>
      </c>
      <c r="N2038" s="732">
        <v>3.4591283863642103E-4</v>
      </c>
      <c r="O2038" s="108">
        <v>0</v>
      </c>
      <c r="P2038" s="109">
        <v>0</v>
      </c>
      <c r="Q2038" s="732">
        <v>5.2545854882571786E-3</v>
      </c>
      <c r="R2038" s="108">
        <v>4.4422728951696032E-4</v>
      </c>
      <c r="S2038" s="109">
        <v>6.506240473468796E-4</v>
      </c>
      <c r="T2038" s="732">
        <v>2.5589788183087285E-3</v>
      </c>
      <c r="U2038" s="108">
        <v>1.1087765845778851E-3</v>
      </c>
      <c r="V2038" s="109">
        <v>1.0881907227226258E-3</v>
      </c>
      <c r="W2038" s="732">
        <v>3.449971474907646E-4</v>
      </c>
      <c r="X2038" s="108">
        <v>9.5721718628573329E-5</v>
      </c>
      <c r="Y2038" s="109">
        <v>9.394443225907106E-5</v>
      </c>
      <c r="Z2038" s="732">
        <v>2.978392054236086E-5</v>
      </c>
      <c r="AA2038" s="108">
        <v>0</v>
      </c>
      <c r="AB2038" s="109">
        <v>0</v>
      </c>
      <c r="AC2038" s="732">
        <v>0</v>
      </c>
      <c r="AD2038" s="108">
        <v>0</v>
      </c>
      <c r="AE2038" s="109">
        <v>0</v>
      </c>
      <c r="AF2038" s="732">
        <v>0</v>
      </c>
      <c r="AG2038" s="108">
        <v>7.0727735702252284E-4</v>
      </c>
      <c r="AH2038" s="109">
        <v>6.9414602669813261E-4</v>
      </c>
      <c r="AI2038" s="732">
        <v>2.2007016641522822E-4</v>
      </c>
      <c r="AJ2038" s="108">
        <v>2.1096462517904311E-3</v>
      </c>
      <c r="AK2038" s="109">
        <v>1.8451724225050938E-3</v>
      </c>
      <c r="AL2038" s="736">
        <v>3.7599341809209586E-4</v>
      </c>
    </row>
    <row r="2039" spans="1:38" ht="13" x14ac:dyDescent="0.3">
      <c r="A2039" s="71">
        <v>2025</v>
      </c>
      <c r="B2039" s="72">
        <v>34</v>
      </c>
      <c r="C2039" s="108">
        <v>0.81593377259311106</v>
      </c>
      <c r="D2039" s="109">
        <v>0.73782366937257504</v>
      </c>
      <c r="E2039" s="732">
        <v>0.1233245931459425</v>
      </c>
      <c r="F2039" s="108">
        <v>2.1089495289227746E-2</v>
      </c>
      <c r="G2039" s="109">
        <v>2.2954767284343671E-2</v>
      </c>
      <c r="H2039" s="732">
        <v>8.2733137184714881E-3</v>
      </c>
      <c r="I2039" s="108">
        <v>6.4614095086539007E-3</v>
      </c>
      <c r="J2039" s="109">
        <v>7.4010065595474794E-3</v>
      </c>
      <c r="K2039" s="732">
        <v>7.8566965225067786E-2</v>
      </c>
      <c r="L2039" s="108">
        <v>1.9408687849004234E-3</v>
      </c>
      <c r="M2039" s="109">
        <v>1.6975544477147906E-3</v>
      </c>
      <c r="N2039" s="732">
        <v>3.4591283863642103E-4</v>
      </c>
      <c r="O2039" s="108">
        <v>0</v>
      </c>
      <c r="P2039" s="109">
        <v>0</v>
      </c>
      <c r="Q2039" s="732">
        <v>5.2545854882571786E-3</v>
      </c>
      <c r="R2039" s="108">
        <v>4.4422728951696032E-4</v>
      </c>
      <c r="S2039" s="109">
        <v>6.506240473468796E-4</v>
      </c>
      <c r="T2039" s="732">
        <v>2.5589788183087285E-3</v>
      </c>
      <c r="U2039" s="108">
        <v>1.1087765845778851E-3</v>
      </c>
      <c r="V2039" s="109">
        <v>1.0881907227226258E-3</v>
      </c>
      <c r="W2039" s="732">
        <v>3.449971474907646E-4</v>
      </c>
      <c r="X2039" s="108">
        <v>9.5721718628573329E-5</v>
      </c>
      <c r="Y2039" s="109">
        <v>9.394443225907106E-5</v>
      </c>
      <c r="Z2039" s="732">
        <v>2.978392054236086E-5</v>
      </c>
      <c r="AA2039" s="108">
        <v>0</v>
      </c>
      <c r="AB2039" s="109">
        <v>0</v>
      </c>
      <c r="AC2039" s="732">
        <v>0</v>
      </c>
      <c r="AD2039" s="108">
        <v>0</v>
      </c>
      <c r="AE2039" s="109">
        <v>0</v>
      </c>
      <c r="AF2039" s="732">
        <v>0</v>
      </c>
      <c r="AG2039" s="108">
        <v>7.0727735702252284E-4</v>
      </c>
      <c r="AH2039" s="109">
        <v>6.9414602669813261E-4</v>
      </c>
      <c r="AI2039" s="732">
        <v>2.2007016641522822E-4</v>
      </c>
      <c r="AJ2039" s="108">
        <v>2.1096462517904311E-3</v>
      </c>
      <c r="AK2039" s="109">
        <v>1.8451724225050938E-3</v>
      </c>
      <c r="AL2039" s="736">
        <v>3.7599341809209586E-4</v>
      </c>
    </row>
    <row r="2040" spans="1:38" ht="13" x14ac:dyDescent="0.3">
      <c r="A2040" s="71">
        <v>2025</v>
      </c>
      <c r="B2040" s="72">
        <v>35</v>
      </c>
      <c r="C2040" s="108">
        <v>0.81593377259311106</v>
      </c>
      <c r="D2040" s="109">
        <v>0.73782366937257504</v>
      </c>
      <c r="E2040" s="732">
        <v>0.1233245931459425</v>
      </c>
      <c r="F2040" s="108">
        <v>2.1089495289227746E-2</v>
      </c>
      <c r="G2040" s="109">
        <v>2.2954767284343671E-2</v>
      </c>
      <c r="H2040" s="732">
        <v>8.2733137184714881E-3</v>
      </c>
      <c r="I2040" s="108">
        <v>6.4614095086539007E-3</v>
      </c>
      <c r="J2040" s="109">
        <v>7.4010065595474794E-3</v>
      </c>
      <c r="K2040" s="732">
        <v>7.8566965225067786E-2</v>
      </c>
      <c r="L2040" s="108">
        <v>1.9408687849004234E-3</v>
      </c>
      <c r="M2040" s="109">
        <v>1.6975544477147906E-3</v>
      </c>
      <c r="N2040" s="732">
        <v>3.4591283863642103E-4</v>
      </c>
      <c r="O2040" s="108">
        <v>0</v>
      </c>
      <c r="P2040" s="109">
        <v>0</v>
      </c>
      <c r="Q2040" s="732">
        <v>5.2545854882571786E-3</v>
      </c>
      <c r="R2040" s="108">
        <v>4.4422728951696032E-4</v>
      </c>
      <c r="S2040" s="109">
        <v>6.506240473468796E-4</v>
      </c>
      <c r="T2040" s="732">
        <v>2.5589788183087285E-3</v>
      </c>
      <c r="U2040" s="108">
        <v>1.1087765845778851E-3</v>
      </c>
      <c r="V2040" s="109">
        <v>1.0881907227226258E-3</v>
      </c>
      <c r="W2040" s="732">
        <v>3.449971474907646E-4</v>
      </c>
      <c r="X2040" s="108">
        <v>9.5721718628573329E-5</v>
      </c>
      <c r="Y2040" s="109">
        <v>9.394443225907106E-5</v>
      </c>
      <c r="Z2040" s="732">
        <v>2.978392054236086E-5</v>
      </c>
      <c r="AA2040" s="108">
        <v>0</v>
      </c>
      <c r="AB2040" s="109">
        <v>0</v>
      </c>
      <c r="AC2040" s="732">
        <v>0</v>
      </c>
      <c r="AD2040" s="108">
        <v>0</v>
      </c>
      <c r="AE2040" s="109">
        <v>0</v>
      </c>
      <c r="AF2040" s="732">
        <v>0</v>
      </c>
      <c r="AG2040" s="108">
        <v>7.0727735702252284E-4</v>
      </c>
      <c r="AH2040" s="109">
        <v>6.9414602669813261E-4</v>
      </c>
      <c r="AI2040" s="732">
        <v>2.2007016641522822E-4</v>
      </c>
      <c r="AJ2040" s="108">
        <v>2.1096462517904311E-3</v>
      </c>
      <c r="AK2040" s="109">
        <v>1.8451724225050938E-3</v>
      </c>
      <c r="AL2040" s="736">
        <v>3.7599341809209586E-4</v>
      </c>
    </row>
    <row r="2041" spans="1:38" ht="13" x14ac:dyDescent="0.3">
      <c r="A2041" s="71">
        <v>2025</v>
      </c>
      <c r="B2041" s="72">
        <v>36</v>
      </c>
      <c r="C2041" s="108">
        <v>0.81593377259311106</v>
      </c>
      <c r="D2041" s="109">
        <v>0.73782366937257504</v>
      </c>
      <c r="E2041" s="732">
        <v>0.1233245931459425</v>
      </c>
      <c r="F2041" s="108">
        <v>2.1089495289227746E-2</v>
      </c>
      <c r="G2041" s="109">
        <v>2.2954767284343671E-2</v>
      </c>
      <c r="H2041" s="732">
        <v>8.2733137184714881E-3</v>
      </c>
      <c r="I2041" s="108">
        <v>6.4614095086539007E-3</v>
      </c>
      <c r="J2041" s="109">
        <v>7.4010065595474794E-3</v>
      </c>
      <c r="K2041" s="732">
        <v>7.8566965225067786E-2</v>
      </c>
      <c r="L2041" s="108">
        <v>1.9408687849004234E-3</v>
      </c>
      <c r="M2041" s="109">
        <v>1.6975544477147906E-3</v>
      </c>
      <c r="N2041" s="732">
        <v>3.4591283863642103E-4</v>
      </c>
      <c r="O2041" s="108">
        <v>0</v>
      </c>
      <c r="P2041" s="109">
        <v>0</v>
      </c>
      <c r="Q2041" s="732">
        <v>5.2545854882571786E-3</v>
      </c>
      <c r="R2041" s="108">
        <v>4.4422728951696032E-4</v>
      </c>
      <c r="S2041" s="109">
        <v>6.506240473468796E-4</v>
      </c>
      <c r="T2041" s="732">
        <v>2.5589788183087285E-3</v>
      </c>
      <c r="U2041" s="108">
        <v>1.1087765845778851E-3</v>
      </c>
      <c r="V2041" s="109">
        <v>1.0881907227226258E-3</v>
      </c>
      <c r="W2041" s="732">
        <v>3.449971474907646E-4</v>
      </c>
      <c r="X2041" s="108">
        <v>9.5721718628573329E-5</v>
      </c>
      <c r="Y2041" s="109">
        <v>9.394443225907106E-5</v>
      </c>
      <c r="Z2041" s="732">
        <v>2.978392054236086E-5</v>
      </c>
      <c r="AA2041" s="108">
        <v>0</v>
      </c>
      <c r="AB2041" s="109">
        <v>0</v>
      </c>
      <c r="AC2041" s="732">
        <v>0</v>
      </c>
      <c r="AD2041" s="108">
        <v>0</v>
      </c>
      <c r="AE2041" s="109">
        <v>0</v>
      </c>
      <c r="AF2041" s="732">
        <v>0</v>
      </c>
      <c r="AG2041" s="108">
        <v>7.0727735702252284E-4</v>
      </c>
      <c r="AH2041" s="109">
        <v>6.9414602669813261E-4</v>
      </c>
      <c r="AI2041" s="732">
        <v>2.2007016641522822E-4</v>
      </c>
      <c r="AJ2041" s="108">
        <v>2.1096462517904311E-3</v>
      </c>
      <c r="AK2041" s="109">
        <v>1.8451724225050938E-3</v>
      </c>
      <c r="AL2041" s="736">
        <v>3.7599341809209586E-4</v>
      </c>
    </row>
    <row r="2042" spans="1:38" ht="13" x14ac:dyDescent="0.3">
      <c r="A2042" s="71">
        <v>2025</v>
      </c>
      <c r="B2042" s="72">
        <v>37</v>
      </c>
      <c r="C2042" s="108">
        <v>0.81593377259311106</v>
      </c>
      <c r="D2042" s="109">
        <v>0.73782366937257504</v>
      </c>
      <c r="E2042" s="732">
        <v>0.1233245931459425</v>
      </c>
      <c r="F2042" s="108">
        <v>2.1089495289227746E-2</v>
      </c>
      <c r="G2042" s="109">
        <v>2.2954767284343671E-2</v>
      </c>
      <c r="H2042" s="732">
        <v>8.2733137184714881E-3</v>
      </c>
      <c r="I2042" s="108">
        <v>6.4614095086539007E-3</v>
      </c>
      <c r="J2042" s="109">
        <v>7.4010065595474794E-3</v>
      </c>
      <c r="K2042" s="732">
        <v>7.8566965225067786E-2</v>
      </c>
      <c r="L2042" s="108">
        <v>1.9408687849004234E-3</v>
      </c>
      <c r="M2042" s="109">
        <v>1.6975544477147906E-3</v>
      </c>
      <c r="N2042" s="732">
        <v>3.4591283863642103E-4</v>
      </c>
      <c r="O2042" s="108">
        <v>0</v>
      </c>
      <c r="P2042" s="109">
        <v>0</v>
      </c>
      <c r="Q2042" s="732">
        <v>5.2545854882571786E-3</v>
      </c>
      <c r="R2042" s="108">
        <v>4.4422728951696032E-4</v>
      </c>
      <c r="S2042" s="109">
        <v>6.506240473468796E-4</v>
      </c>
      <c r="T2042" s="732">
        <v>2.5589788183087285E-3</v>
      </c>
      <c r="U2042" s="108">
        <v>1.1087765845778851E-3</v>
      </c>
      <c r="V2042" s="109">
        <v>1.0881907227226258E-3</v>
      </c>
      <c r="W2042" s="732">
        <v>3.449971474907646E-4</v>
      </c>
      <c r="X2042" s="108">
        <v>9.5721718628573329E-5</v>
      </c>
      <c r="Y2042" s="109">
        <v>9.394443225907106E-5</v>
      </c>
      <c r="Z2042" s="732">
        <v>2.978392054236086E-5</v>
      </c>
      <c r="AA2042" s="108">
        <v>0</v>
      </c>
      <c r="AB2042" s="109">
        <v>0</v>
      </c>
      <c r="AC2042" s="732">
        <v>0</v>
      </c>
      <c r="AD2042" s="108">
        <v>0</v>
      </c>
      <c r="AE2042" s="109">
        <v>0</v>
      </c>
      <c r="AF2042" s="732">
        <v>0</v>
      </c>
      <c r="AG2042" s="108">
        <v>7.0727735702252284E-4</v>
      </c>
      <c r="AH2042" s="109">
        <v>6.9414602669813261E-4</v>
      </c>
      <c r="AI2042" s="732">
        <v>2.2007016641522822E-4</v>
      </c>
      <c r="AJ2042" s="108">
        <v>2.1096462517904311E-3</v>
      </c>
      <c r="AK2042" s="109">
        <v>1.8451724225050938E-3</v>
      </c>
      <c r="AL2042" s="736">
        <v>3.7599341809209586E-4</v>
      </c>
    </row>
    <row r="2043" spans="1:38" ht="13" x14ac:dyDescent="0.3">
      <c r="A2043" s="71">
        <v>2025</v>
      </c>
      <c r="B2043" s="72">
        <v>38</v>
      </c>
      <c r="C2043" s="108">
        <v>0.81593377259311106</v>
      </c>
      <c r="D2043" s="109">
        <v>0.73782366937257504</v>
      </c>
      <c r="E2043" s="732">
        <v>0.1233245931459425</v>
      </c>
      <c r="F2043" s="108">
        <v>2.1089495289227746E-2</v>
      </c>
      <c r="G2043" s="109">
        <v>2.2954767284343671E-2</v>
      </c>
      <c r="H2043" s="732">
        <v>8.2733137184714881E-3</v>
      </c>
      <c r="I2043" s="108">
        <v>6.4614095086539007E-3</v>
      </c>
      <c r="J2043" s="109">
        <v>7.4010065595474794E-3</v>
      </c>
      <c r="K2043" s="732">
        <v>7.8566965225067786E-2</v>
      </c>
      <c r="L2043" s="108">
        <v>1.9408687849004234E-3</v>
      </c>
      <c r="M2043" s="109">
        <v>1.6975544477147906E-3</v>
      </c>
      <c r="N2043" s="732">
        <v>3.4591283863642103E-4</v>
      </c>
      <c r="O2043" s="108">
        <v>0</v>
      </c>
      <c r="P2043" s="109">
        <v>0</v>
      </c>
      <c r="Q2043" s="732">
        <v>5.2545854882571786E-3</v>
      </c>
      <c r="R2043" s="108">
        <v>4.4422728951696032E-4</v>
      </c>
      <c r="S2043" s="109">
        <v>6.506240473468796E-4</v>
      </c>
      <c r="T2043" s="732">
        <v>2.5589788183087285E-3</v>
      </c>
      <c r="U2043" s="108">
        <v>1.1087765845778851E-3</v>
      </c>
      <c r="V2043" s="109">
        <v>1.0881907227226258E-3</v>
      </c>
      <c r="W2043" s="732">
        <v>3.449971474907646E-4</v>
      </c>
      <c r="X2043" s="108">
        <v>9.5721718628573329E-5</v>
      </c>
      <c r="Y2043" s="109">
        <v>9.394443225907106E-5</v>
      </c>
      <c r="Z2043" s="732">
        <v>2.978392054236086E-5</v>
      </c>
      <c r="AA2043" s="108">
        <v>0</v>
      </c>
      <c r="AB2043" s="109">
        <v>0</v>
      </c>
      <c r="AC2043" s="732">
        <v>0</v>
      </c>
      <c r="AD2043" s="108">
        <v>0</v>
      </c>
      <c r="AE2043" s="109">
        <v>0</v>
      </c>
      <c r="AF2043" s="732">
        <v>0</v>
      </c>
      <c r="AG2043" s="108">
        <v>7.0727735702252284E-4</v>
      </c>
      <c r="AH2043" s="109">
        <v>6.9414602669813261E-4</v>
      </c>
      <c r="AI2043" s="732">
        <v>2.2007016641522822E-4</v>
      </c>
      <c r="AJ2043" s="108">
        <v>2.1096462517904311E-3</v>
      </c>
      <c r="AK2043" s="109">
        <v>1.8451724225050938E-3</v>
      </c>
      <c r="AL2043" s="736">
        <v>3.7599341809209586E-4</v>
      </c>
    </row>
    <row r="2044" spans="1:38" ht="13.5" thickBot="1" x14ac:dyDescent="0.35">
      <c r="A2044" s="73">
        <v>2025</v>
      </c>
      <c r="B2044" s="74">
        <v>39</v>
      </c>
      <c r="C2044" s="110">
        <v>0.81593377259311106</v>
      </c>
      <c r="D2044" s="111">
        <v>0.73782366937257504</v>
      </c>
      <c r="E2044" s="733">
        <v>0.1233245931459425</v>
      </c>
      <c r="F2044" s="110">
        <v>2.1089495289227746E-2</v>
      </c>
      <c r="G2044" s="111">
        <v>2.2954767284343671E-2</v>
      </c>
      <c r="H2044" s="733">
        <v>8.2733137184714881E-3</v>
      </c>
      <c r="I2044" s="110">
        <v>6.4614095086539007E-3</v>
      </c>
      <c r="J2044" s="111">
        <v>7.4010065595474794E-3</v>
      </c>
      <c r="K2044" s="733">
        <v>7.8566965225067786E-2</v>
      </c>
      <c r="L2044" s="110">
        <v>1.9408687849004234E-3</v>
      </c>
      <c r="M2044" s="111">
        <v>1.6975544477147906E-3</v>
      </c>
      <c r="N2044" s="733">
        <v>3.4591283863642103E-4</v>
      </c>
      <c r="O2044" s="110">
        <v>0</v>
      </c>
      <c r="P2044" s="111">
        <v>0</v>
      </c>
      <c r="Q2044" s="733">
        <v>5.2545854882571786E-3</v>
      </c>
      <c r="R2044" s="110">
        <v>4.4422728951696032E-4</v>
      </c>
      <c r="S2044" s="111">
        <v>6.506240473468796E-4</v>
      </c>
      <c r="T2044" s="733">
        <v>2.5589788183087285E-3</v>
      </c>
      <c r="U2044" s="110">
        <v>1.1087765845778851E-3</v>
      </c>
      <c r="V2044" s="111">
        <v>1.0881907227226258E-3</v>
      </c>
      <c r="W2044" s="733">
        <v>3.449971474907646E-4</v>
      </c>
      <c r="X2044" s="110">
        <v>9.5721718628573329E-5</v>
      </c>
      <c r="Y2044" s="111">
        <v>9.394443225907106E-5</v>
      </c>
      <c r="Z2044" s="733">
        <v>2.978392054236086E-5</v>
      </c>
      <c r="AA2044" s="110">
        <v>0</v>
      </c>
      <c r="AB2044" s="111">
        <v>0</v>
      </c>
      <c r="AC2044" s="733">
        <v>0</v>
      </c>
      <c r="AD2044" s="110">
        <v>0</v>
      </c>
      <c r="AE2044" s="111">
        <v>0</v>
      </c>
      <c r="AF2044" s="733">
        <v>0</v>
      </c>
      <c r="AG2044" s="110">
        <v>7.0727735702252284E-4</v>
      </c>
      <c r="AH2044" s="111">
        <v>6.9414602669813261E-4</v>
      </c>
      <c r="AI2044" s="733">
        <v>2.2007016641522822E-4</v>
      </c>
      <c r="AJ2044" s="110">
        <v>2.1096462517904311E-3</v>
      </c>
      <c r="AK2044" s="111">
        <v>1.8451724225050938E-3</v>
      </c>
      <c r="AL2044" s="737">
        <v>3.7599341809209586E-4</v>
      </c>
    </row>
    <row r="2045" spans="1:38" ht="13" x14ac:dyDescent="0.3">
      <c r="A2045" s="69">
        <v>2026</v>
      </c>
      <c r="B2045" s="70">
        <v>0</v>
      </c>
      <c r="C2045" s="106">
        <v>0.21774892430979961</v>
      </c>
      <c r="D2045" s="107">
        <v>0.22715821182245355</v>
      </c>
      <c r="E2045" s="734">
        <v>0.20908746170719819</v>
      </c>
      <c r="F2045" s="106">
        <v>1.089460227371755E-2</v>
      </c>
      <c r="G2045" s="107">
        <v>1.0519252700461551E-2</v>
      </c>
      <c r="H2045" s="734">
        <v>9.484082056745188E-3</v>
      </c>
      <c r="I2045" s="106">
        <v>3.78785666508728E-3</v>
      </c>
      <c r="J2045" s="107">
        <v>3.3870945951653816E-3</v>
      </c>
      <c r="K2045" s="734">
        <v>9.9138532467237708E-2</v>
      </c>
      <c r="L2045" s="106">
        <v>4.8077083981543458E-4</v>
      </c>
      <c r="M2045" s="107">
        <v>4.9807716781200592E-4</v>
      </c>
      <c r="N2045" s="734">
        <v>4.8203361956783067E-4</v>
      </c>
      <c r="O2045" s="106">
        <v>0</v>
      </c>
      <c r="P2045" s="107">
        <v>0</v>
      </c>
      <c r="Q2045" s="734">
        <v>8.8885772779503745E-3</v>
      </c>
      <c r="R2045" s="106">
        <v>4.4642133666620643E-4</v>
      </c>
      <c r="S2045" s="107">
        <v>6.5120938654541203E-4</v>
      </c>
      <c r="T2045" s="734">
        <v>2.6137473014815633E-3</v>
      </c>
      <c r="U2045" s="106">
        <v>7.8141897087406482E-4</v>
      </c>
      <c r="V2045" s="107">
        <v>7.3598250777247483E-4</v>
      </c>
      <c r="W2045" s="734">
        <v>5.9686035114008018E-4</v>
      </c>
      <c r="X2045" s="106">
        <v>6.7460648542720146E-5</v>
      </c>
      <c r="Y2045" s="107">
        <v>6.3538068351844042E-5</v>
      </c>
      <c r="Z2045" s="734">
        <v>5.152754075860302E-5</v>
      </c>
      <c r="AA2045" s="106">
        <v>0</v>
      </c>
      <c r="AB2045" s="107">
        <v>0</v>
      </c>
      <c r="AC2045" s="734">
        <v>0</v>
      </c>
      <c r="AD2045" s="106">
        <v>0</v>
      </c>
      <c r="AE2045" s="107">
        <v>0</v>
      </c>
      <c r="AF2045" s="734">
        <v>0</v>
      </c>
      <c r="AG2045" s="106">
        <v>4.9845895525121886E-4</v>
      </c>
      <c r="AH2045" s="107">
        <v>4.6947576096961302E-4</v>
      </c>
      <c r="AI2045" s="734">
        <v>3.8073120459837962E-4</v>
      </c>
      <c r="AJ2045" s="106">
        <v>5.2257847940101031E-4</v>
      </c>
      <c r="AK2045" s="107">
        <v>5.4138993320352474E-4</v>
      </c>
      <c r="AL2045" s="735">
        <v>5.2395139850350389E-4</v>
      </c>
    </row>
    <row r="2046" spans="1:38" ht="13" x14ac:dyDescent="0.3">
      <c r="A2046" s="71">
        <v>2026</v>
      </c>
      <c r="B2046" s="72">
        <v>1</v>
      </c>
      <c r="C2046" s="108">
        <v>0.2176348793702384</v>
      </c>
      <c r="D2046" s="109">
        <v>0.22710678974916851</v>
      </c>
      <c r="E2046" s="732">
        <v>0.20918514229242433</v>
      </c>
      <c r="F2046" s="108">
        <v>1.0867859155433746E-2</v>
      </c>
      <c r="G2046" s="109">
        <v>1.0506345922586488E-2</v>
      </c>
      <c r="H2046" s="732">
        <v>9.5113638711734842E-3</v>
      </c>
      <c r="I2046" s="108">
        <v>3.7790266725506992E-3</v>
      </c>
      <c r="J2046" s="109">
        <v>3.3828661297561598E-3</v>
      </c>
      <c r="K2046" s="732">
        <v>9.8918576168165226E-2</v>
      </c>
      <c r="L2046" s="108">
        <v>4.7999601677625953E-4</v>
      </c>
      <c r="M2046" s="109">
        <v>4.9760610238333937E-4</v>
      </c>
      <c r="N2046" s="732">
        <v>4.825949890804029E-4</v>
      </c>
      <c r="O2046" s="108">
        <v>0</v>
      </c>
      <c r="P2046" s="109">
        <v>0</v>
      </c>
      <c r="Q2046" s="732">
        <v>8.9098724647986797E-3</v>
      </c>
      <c r="R2046" s="108">
        <v>4.4618629285651947E-4</v>
      </c>
      <c r="S2046" s="109">
        <v>6.5103237822439479E-4</v>
      </c>
      <c r="T2046" s="732">
        <v>2.6195199645759385E-3</v>
      </c>
      <c r="U2046" s="108">
        <v>7.7937960524672651E-4</v>
      </c>
      <c r="V2046" s="109">
        <v>7.3499952738605915E-4</v>
      </c>
      <c r="W2046" s="732">
        <v>5.9845334148809191E-4</v>
      </c>
      <c r="X2046" s="108">
        <v>6.7284583181440315E-5</v>
      </c>
      <c r="Y2046" s="109">
        <v>6.3453181197845686E-5</v>
      </c>
      <c r="Z2046" s="732">
        <v>5.1665017393477189E-5</v>
      </c>
      <c r="AA2046" s="108">
        <v>0</v>
      </c>
      <c r="AB2046" s="109">
        <v>0</v>
      </c>
      <c r="AC2046" s="732">
        <v>0</v>
      </c>
      <c r="AD2046" s="108">
        <v>0</v>
      </c>
      <c r="AE2046" s="109">
        <v>0</v>
      </c>
      <c r="AF2046" s="732">
        <v>0</v>
      </c>
      <c r="AG2046" s="108">
        <v>4.9715798243103943E-4</v>
      </c>
      <c r="AH2046" s="109">
        <v>4.6884861186452666E-4</v>
      </c>
      <c r="AI2046" s="732">
        <v>3.8174703077434416E-4</v>
      </c>
      <c r="AJ2046" s="108">
        <v>5.2173663682023963E-4</v>
      </c>
      <c r="AK2046" s="109">
        <v>5.4087778958396618E-4</v>
      </c>
      <c r="AL2046" s="736">
        <v>5.2456137854298721E-4</v>
      </c>
    </row>
    <row r="2047" spans="1:38" ht="13" x14ac:dyDescent="0.3">
      <c r="A2047" s="71">
        <v>2026</v>
      </c>
      <c r="B2047" s="72">
        <v>2</v>
      </c>
      <c r="C2047" s="108">
        <v>0.21747596834428301</v>
      </c>
      <c r="D2047" s="109">
        <v>0.22703623785967461</v>
      </c>
      <c r="E2047" s="732">
        <v>0.20928302691510345</v>
      </c>
      <c r="F2047" s="108">
        <v>1.0830586665988805E-2</v>
      </c>
      <c r="G2047" s="109">
        <v>1.0488893620760423E-2</v>
      </c>
      <c r="H2047" s="732">
        <v>9.5242861248646966E-3</v>
      </c>
      <c r="I2047" s="108">
        <v>3.7667294966022961E-3</v>
      </c>
      <c r="J2047" s="109">
        <v>3.3771427393973507E-3</v>
      </c>
      <c r="K2047" s="732">
        <v>9.8535228775236808E-2</v>
      </c>
      <c r="L2047" s="108">
        <v>4.7891684267976149E-4</v>
      </c>
      <c r="M2047" s="109">
        <v>4.9696832047986365E-4</v>
      </c>
      <c r="N2047" s="732">
        <v>4.8322531012191398E-4</v>
      </c>
      <c r="O2047" s="108">
        <v>0</v>
      </c>
      <c r="P2047" s="109">
        <v>0</v>
      </c>
      <c r="Q2047" s="732">
        <v>8.9108764669887375E-3</v>
      </c>
      <c r="R2047" s="108">
        <v>4.4585878948896036E-4</v>
      </c>
      <c r="S2047" s="109">
        <v>6.5079332775827428E-4</v>
      </c>
      <c r="T2047" s="732">
        <v>2.6238672090146413E-3</v>
      </c>
      <c r="U2047" s="108">
        <v>7.7653827556985666E-4</v>
      </c>
      <c r="V2047" s="109">
        <v>7.3366979316408178E-4</v>
      </c>
      <c r="W2047" s="732">
        <v>5.9878078789020288E-4</v>
      </c>
      <c r="X2047" s="108">
        <v>6.7039274981139577E-5</v>
      </c>
      <c r="Y2047" s="109">
        <v>6.3338413276113942E-5</v>
      </c>
      <c r="Z2047" s="732">
        <v>5.1693320337369689E-5</v>
      </c>
      <c r="AA2047" s="108">
        <v>0</v>
      </c>
      <c r="AB2047" s="109">
        <v>0</v>
      </c>
      <c r="AC2047" s="732">
        <v>0</v>
      </c>
      <c r="AD2047" s="108">
        <v>0</v>
      </c>
      <c r="AE2047" s="109">
        <v>0</v>
      </c>
      <c r="AF2047" s="732">
        <v>0</v>
      </c>
      <c r="AG2047" s="108">
        <v>4.9534569598863078E-4</v>
      </c>
      <c r="AH2047" s="109">
        <v>4.6800023172012431E-4</v>
      </c>
      <c r="AI2047" s="732">
        <v>3.819559434660966E-4</v>
      </c>
      <c r="AJ2047" s="108">
        <v>5.2056368124574984E-4</v>
      </c>
      <c r="AK2047" s="109">
        <v>5.4018487549657712E-4</v>
      </c>
      <c r="AL2047" s="736">
        <v>5.2524661808941899E-4</v>
      </c>
    </row>
    <row r="2048" spans="1:38" ht="13" x14ac:dyDescent="0.3">
      <c r="A2048" s="71">
        <v>2026</v>
      </c>
      <c r="B2048" s="72">
        <v>3</v>
      </c>
      <c r="C2048" s="108">
        <v>0.21735059718434718</v>
      </c>
      <c r="D2048" s="109">
        <v>0.22701480823975942</v>
      </c>
      <c r="E2048" s="732">
        <v>0.20943060917985951</v>
      </c>
      <c r="F2048" s="108">
        <v>1.0801176170479406E-2</v>
      </c>
      <c r="G2048" s="109">
        <v>1.048299485115373E-2</v>
      </c>
      <c r="H2048" s="732">
        <v>9.5600763121236488E-3</v>
      </c>
      <c r="I2048" s="108">
        <v>3.7570276363512994E-3</v>
      </c>
      <c r="J2048" s="109">
        <v>3.3752125006580131E-3</v>
      </c>
      <c r="K2048" s="732">
        <v>9.825067109002511E-2</v>
      </c>
      <c r="L2048" s="108">
        <v>4.7806572997127246E-4</v>
      </c>
      <c r="M2048" s="109">
        <v>4.9675422719737199E-4</v>
      </c>
      <c r="N2048" s="732">
        <v>4.8407001446756952E-4</v>
      </c>
      <c r="O2048" s="108">
        <v>0</v>
      </c>
      <c r="P2048" s="109">
        <v>0</v>
      </c>
      <c r="Q2048" s="732">
        <v>8.9377077411606602E-3</v>
      </c>
      <c r="R2048" s="108">
        <v>4.4560029175071526E-4</v>
      </c>
      <c r="S2048" s="109">
        <v>6.5071218159918351E-4</v>
      </c>
      <c r="T2048" s="732">
        <v>2.631448109677114E-3</v>
      </c>
      <c r="U2048" s="108">
        <v>7.7429721194819019E-4</v>
      </c>
      <c r="V2048" s="109">
        <v>7.3322050042399774E-4</v>
      </c>
      <c r="W2048" s="732">
        <v>6.0081721699005073E-4</v>
      </c>
      <c r="X2048" s="108">
        <v>6.6845795513697831E-5</v>
      </c>
      <c r="Y2048" s="109">
        <v>6.3299605049913171E-5</v>
      </c>
      <c r="Z2048" s="732">
        <v>5.1869153150530378E-5</v>
      </c>
      <c r="AA2048" s="108">
        <v>0</v>
      </c>
      <c r="AB2048" s="109">
        <v>0</v>
      </c>
      <c r="AC2048" s="732">
        <v>0</v>
      </c>
      <c r="AD2048" s="108">
        <v>0</v>
      </c>
      <c r="AE2048" s="109">
        <v>0</v>
      </c>
      <c r="AF2048" s="732">
        <v>0</v>
      </c>
      <c r="AG2048" s="108">
        <v>4.939161474071124E-4</v>
      </c>
      <c r="AH2048" s="109">
        <v>4.6771379243952738E-4</v>
      </c>
      <c r="AI2048" s="732">
        <v>3.8325510645182461E-4</v>
      </c>
      <c r="AJ2048" s="108">
        <v>5.1963834104821495E-4</v>
      </c>
      <c r="AK2048" s="109">
        <v>5.3995182438791079E-4</v>
      </c>
      <c r="AL2048" s="736">
        <v>5.2616472828798967E-4</v>
      </c>
    </row>
    <row r="2049" spans="1:38" ht="13" x14ac:dyDescent="0.3">
      <c r="A2049" s="71">
        <v>2026</v>
      </c>
      <c r="B2049" s="72">
        <v>4</v>
      </c>
      <c r="C2049" s="108">
        <v>0.28658283327275691</v>
      </c>
      <c r="D2049" s="109">
        <v>0.29228301925482991</v>
      </c>
      <c r="E2049" s="732">
        <v>0.25111720369772866</v>
      </c>
      <c r="F2049" s="108">
        <v>1.1342363337257258E-2</v>
      </c>
      <c r="G2049" s="109">
        <v>1.1420633187873404E-2</v>
      </c>
      <c r="H2049" s="732">
        <v>9.8911996652015829E-3</v>
      </c>
      <c r="I2049" s="108">
        <v>4.3485857430575672E-3</v>
      </c>
      <c r="J2049" s="109">
        <v>4.6479720599454629E-3</v>
      </c>
      <c r="K2049" s="732">
        <v>9.819565805972133E-2</v>
      </c>
      <c r="L2049" s="108">
        <v>5.7758370093180891E-4</v>
      </c>
      <c r="M2049" s="109">
        <v>7.4273461357227935E-4</v>
      </c>
      <c r="N2049" s="732">
        <v>7.533431505783205E-4</v>
      </c>
      <c r="O2049" s="108">
        <v>0</v>
      </c>
      <c r="P2049" s="109">
        <v>0</v>
      </c>
      <c r="Q2049" s="732">
        <v>9.2851699637589834E-3</v>
      </c>
      <c r="R2049" s="108">
        <v>4.452678693546177E-4</v>
      </c>
      <c r="S2049" s="109">
        <v>6.5056394238946188E-4</v>
      </c>
      <c r="T2049" s="732">
        <v>2.621834676762812E-3</v>
      </c>
      <c r="U2049" s="108">
        <v>8.1569143767404437E-4</v>
      </c>
      <c r="V2049" s="109">
        <v>8.049208433135764E-4</v>
      </c>
      <c r="W2049" s="732">
        <v>6.2653237849992797E-4</v>
      </c>
      <c r="X2049" s="108">
        <v>7.0419396779190725E-5</v>
      </c>
      <c r="Y2049" s="109">
        <v>6.9489574081291427E-5</v>
      </c>
      <c r="Z2049" s="732">
        <v>5.4089178382619917E-5</v>
      </c>
      <c r="AA2049" s="108">
        <v>0</v>
      </c>
      <c r="AB2049" s="109">
        <v>0</v>
      </c>
      <c r="AC2049" s="732">
        <v>0</v>
      </c>
      <c r="AD2049" s="108">
        <v>0</v>
      </c>
      <c r="AE2049" s="109">
        <v>0</v>
      </c>
      <c r="AF2049" s="732">
        <v>0</v>
      </c>
      <c r="AG2049" s="108">
        <v>5.203212811143304E-4</v>
      </c>
      <c r="AH2049" s="109">
        <v>5.1345068200943388E-4</v>
      </c>
      <c r="AI2049" s="732">
        <v>3.9965872097789837E-4</v>
      </c>
      <c r="AJ2049" s="108">
        <v>6.2781065213052365E-4</v>
      </c>
      <c r="AK2049" s="109">
        <v>8.0732259360803021E-4</v>
      </c>
      <c r="AL2049" s="736">
        <v>8.188538125839973E-4</v>
      </c>
    </row>
    <row r="2050" spans="1:38" ht="13" x14ac:dyDescent="0.3">
      <c r="A2050" s="71">
        <v>2026</v>
      </c>
      <c r="B2050" s="72">
        <v>5</v>
      </c>
      <c r="C2050" s="108">
        <v>0.28643667061576888</v>
      </c>
      <c r="D2050" s="109">
        <v>0.29230279878827681</v>
      </c>
      <c r="E2050" s="732">
        <v>0.25095850493036598</v>
      </c>
      <c r="F2050" s="108">
        <v>1.13130185792843E-2</v>
      </c>
      <c r="G2050" s="109">
        <v>1.142421001277287E-2</v>
      </c>
      <c r="H2050" s="732">
        <v>9.8542807528250488E-3</v>
      </c>
      <c r="I2050" s="108">
        <v>4.3377752559999611E-3</v>
      </c>
      <c r="J2050" s="109">
        <v>4.6494810581433092E-3</v>
      </c>
      <c r="K2050" s="732">
        <v>9.8367161619819413E-2</v>
      </c>
      <c r="L2050" s="108">
        <v>5.7659103655151897E-4</v>
      </c>
      <c r="M2050" s="109">
        <v>7.4291999464229125E-4</v>
      </c>
      <c r="N2050" s="732">
        <v>7.5201045938152198E-4</v>
      </c>
      <c r="O2050" s="108">
        <v>0</v>
      </c>
      <c r="P2050" s="109">
        <v>0</v>
      </c>
      <c r="Q2050" s="732">
        <v>9.2534331556694219E-3</v>
      </c>
      <c r="R2050" s="108">
        <v>4.4501903315017477E-4</v>
      </c>
      <c r="S2050" s="109">
        <v>6.506060014009053E-4</v>
      </c>
      <c r="T2050" s="732">
        <v>2.6149061139409072E-3</v>
      </c>
      <c r="U2050" s="108">
        <v>8.1345312823244713E-4</v>
      </c>
      <c r="V2050" s="109">
        <v>8.0519253783326332E-4</v>
      </c>
      <c r="W2050" s="732">
        <v>6.2421232314631805E-4</v>
      </c>
      <c r="X2050" s="108">
        <v>7.0226236024977586E-5</v>
      </c>
      <c r="Y2050" s="109">
        <v>6.9513016151805896E-5</v>
      </c>
      <c r="Z2050" s="732">
        <v>5.3888835099361404E-5</v>
      </c>
      <c r="AA2050" s="108">
        <v>0</v>
      </c>
      <c r="AB2050" s="109">
        <v>0</v>
      </c>
      <c r="AC2050" s="732">
        <v>0</v>
      </c>
      <c r="AD2050" s="108">
        <v>0</v>
      </c>
      <c r="AE2050" s="109">
        <v>0</v>
      </c>
      <c r="AF2050" s="732">
        <v>0</v>
      </c>
      <c r="AG2050" s="108">
        <v>5.1889374512436844E-4</v>
      </c>
      <c r="AH2050" s="109">
        <v>5.1362420914021531E-4</v>
      </c>
      <c r="AI2050" s="732">
        <v>3.9817877782206127E-4</v>
      </c>
      <c r="AJ2050" s="108">
        <v>6.2673160644320051E-4</v>
      </c>
      <c r="AK2050" s="109">
        <v>8.0752454228469458E-4</v>
      </c>
      <c r="AL2050" s="736">
        <v>8.1740485359867079E-4</v>
      </c>
    </row>
    <row r="2051" spans="1:38" ht="13" x14ac:dyDescent="0.3">
      <c r="A2051" s="71">
        <v>2026</v>
      </c>
      <c r="B2051" s="72">
        <v>6</v>
      </c>
      <c r="C2051" s="108">
        <v>0.34571658123409854</v>
      </c>
      <c r="D2051" s="109">
        <v>0.34720649664080144</v>
      </c>
      <c r="E2051" s="732">
        <v>0.25069748144064663</v>
      </c>
      <c r="F2051" s="108">
        <v>1.1709359602212288E-2</v>
      </c>
      <c r="G2051" s="109">
        <v>1.2217717467128826E-2</v>
      </c>
      <c r="H2051" s="732">
        <v>9.7766512668451457E-3</v>
      </c>
      <c r="I2051" s="108">
        <v>4.6564463725751312E-3</v>
      </c>
      <c r="J2051" s="109">
        <v>5.603079501625613E-3</v>
      </c>
      <c r="K2051" s="732">
        <v>0.12649364072136476</v>
      </c>
      <c r="L2051" s="108">
        <v>6.5367657745320868E-4</v>
      </c>
      <c r="M2051" s="109">
        <v>8.0498915480816714E-4</v>
      </c>
      <c r="N2051" s="732">
        <v>7.5002791099813284E-4</v>
      </c>
      <c r="O2051" s="108">
        <v>0</v>
      </c>
      <c r="P2051" s="109">
        <v>0</v>
      </c>
      <c r="Q2051" s="732">
        <v>9.1783942040627071E-3</v>
      </c>
      <c r="R2051" s="108">
        <v>4.447328884749358E-4</v>
      </c>
      <c r="S2051" s="109">
        <v>6.505830332355038E-4</v>
      </c>
      <c r="T2051" s="732">
        <v>2.6016290047144786E-3</v>
      </c>
      <c r="U2051" s="108">
        <v>8.4376226863064926E-4</v>
      </c>
      <c r="V2051" s="109">
        <v>8.6585780193491717E-4</v>
      </c>
      <c r="W2051" s="732">
        <v>6.1896395494412198E-4</v>
      </c>
      <c r="X2051" s="108">
        <v>7.2842753685845659E-5</v>
      </c>
      <c r="Y2051" s="109">
        <v>7.4750294026438614E-5</v>
      </c>
      <c r="Z2051" s="732">
        <v>5.3435718965715921E-5</v>
      </c>
      <c r="AA2051" s="108">
        <v>0</v>
      </c>
      <c r="AB2051" s="109">
        <v>0</v>
      </c>
      <c r="AC2051" s="732">
        <v>0</v>
      </c>
      <c r="AD2051" s="108">
        <v>0</v>
      </c>
      <c r="AE2051" s="109">
        <v>0</v>
      </c>
      <c r="AF2051" s="732">
        <v>0</v>
      </c>
      <c r="AG2051" s="108">
        <v>5.3822781213258553E-4</v>
      </c>
      <c r="AH2051" s="109">
        <v>5.523215005064781E-4</v>
      </c>
      <c r="AI2051" s="732">
        <v>3.9483067172687512E-4</v>
      </c>
      <c r="AJ2051" s="108">
        <v>7.1052062078166768E-4</v>
      </c>
      <c r="AK2051" s="109">
        <v>8.7499119391986843E-4</v>
      </c>
      <c r="AL2051" s="736">
        <v>8.152500437196001E-4</v>
      </c>
    </row>
    <row r="2052" spans="1:38" ht="13" x14ac:dyDescent="0.3">
      <c r="A2052" s="71">
        <v>2026</v>
      </c>
      <c r="B2052" s="72">
        <v>7</v>
      </c>
      <c r="C2052" s="108">
        <v>0.3455416545979807</v>
      </c>
      <c r="D2052" s="109">
        <v>0.34722223430085269</v>
      </c>
      <c r="E2052" s="732">
        <v>0.25046367032050931</v>
      </c>
      <c r="F2052" s="108">
        <v>1.1677547717986453E-2</v>
      </c>
      <c r="G2052" s="109">
        <v>1.2220047003557883E-2</v>
      </c>
      <c r="H2052" s="732">
        <v>9.7072543922384538E-3</v>
      </c>
      <c r="I2052" s="108">
        <v>4.6441750493582323E-3</v>
      </c>
      <c r="J2052" s="109">
        <v>5.6042048630945323E-3</v>
      </c>
      <c r="K2052" s="732">
        <v>0.12659045690353621</v>
      </c>
      <c r="L2052" s="108">
        <v>6.524852683411006E-4</v>
      </c>
      <c r="M2052" s="109">
        <v>8.0511568927097636E-4</v>
      </c>
      <c r="N2052" s="732">
        <v>7.4822420959471791E-4</v>
      </c>
      <c r="O2052" s="108">
        <v>0</v>
      </c>
      <c r="P2052" s="109">
        <v>0</v>
      </c>
      <c r="Q2052" s="732">
        <v>9.1117630200617215E-3</v>
      </c>
      <c r="R2052" s="108">
        <v>4.4447033057007043E-4</v>
      </c>
      <c r="S2052" s="109">
        <v>6.5060959818979058E-4</v>
      </c>
      <c r="T2052" s="732">
        <v>2.5896472459145375E-3</v>
      </c>
      <c r="U2052" s="108">
        <v>8.4133660941974994E-4</v>
      </c>
      <c r="V2052" s="109">
        <v>8.6603470707460027E-4</v>
      </c>
      <c r="W2052" s="732">
        <v>6.1429290064335797E-4</v>
      </c>
      <c r="X2052" s="108">
        <v>7.263335437667119E-5</v>
      </c>
      <c r="Y2052" s="109">
        <v>7.4765576900364306E-5</v>
      </c>
      <c r="Z2052" s="732">
        <v>5.3032482564934887E-5</v>
      </c>
      <c r="AA2052" s="108">
        <v>0</v>
      </c>
      <c r="AB2052" s="109">
        <v>0</v>
      </c>
      <c r="AC2052" s="732">
        <v>0</v>
      </c>
      <c r="AD2052" s="108">
        <v>0</v>
      </c>
      <c r="AE2052" s="109">
        <v>0</v>
      </c>
      <c r="AF2052" s="732">
        <v>0</v>
      </c>
      <c r="AG2052" s="108">
        <v>5.3667947403575507E-4</v>
      </c>
      <c r="AH2052" s="109">
        <v>5.5243404887194336E-4</v>
      </c>
      <c r="AI2052" s="732">
        <v>3.918512261632984E-4</v>
      </c>
      <c r="AJ2052" s="108">
        <v>7.0922573571412153E-4</v>
      </c>
      <c r="AK2052" s="109">
        <v>8.7512848411921051E-4</v>
      </c>
      <c r="AL2052" s="736">
        <v>8.1328986587069852E-4</v>
      </c>
    </row>
    <row r="2053" spans="1:38" ht="13" x14ac:dyDescent="0.3">
      <c r="A2053" s="71">
        <v>2026</v>
      </c>
      <c r="B2053" s="72">
        <v>8</v>
      </c>
      <c r="C2053" s="108">
        <v>0.39895934771824892</v>
      </c>
      <c r="D2053" s="109">
        <v>0.39299384184432429</v>
      </c>
      <c r="E2053" s="732">
        <v>0.25001528368247516</v>
      </c>
      <c r="F2053" s="108">
        <v>1.1887233114273515E-2</v>
      </c>
      <c r="G2053" s="109">
        <v>1.2470183549553291E-2</v>
      </c>
      <c r="H2053" s="732">
        <v>9.6217590521152033E-3</v>
      </c>
      <c r="I2053" s="108">
        <v>4.9037995310949444E-3</v>
      </c>
      <c r="J2053" s="109">
        <v>6.0982442871422874E-3</v>
      </c>
      <c r="K2053" s="732">
        <v>0.12667401815870608</v>
      </c>
      <c r="L2053" s="108">
        <v>7.4168745852247291E-4</v>
      </c>
      <c r="M2053" s="109">
        <v>8.7462428816212497E-4</v>
      </c>
      <c r="N2053" s="732">
        <v>7.4589609266280063E-4</v>
      </c>
      <c r="O2053" s="108">
        <v>0</v>
      </c>
      <c r="P2053" s="109">
        <v>0</v>
      </c>
      <c r="Q2053" s="732">
        <v>9.0308447008220234E-3</v>
      </c>
      <c r="R2053" s="108">
        <v>4.4422919978619771E-4</v>
      </c>
      <c r="S2053" s="109">
        <v>6.5062658674591863E-4</v>
      </c>
      <c r="T2053" s="732">
        <v>2.5748464664732372E-3</v>
      </c>
      <c r="U2053" s="108">
        <v>8.5738472485322821E-4</v>
      </c>
      <c r="V2053" s="109">
        <v>8.8517207452947064E-4</v>
      </c>
      <c r="W2053" s="732">
        <v>6.0859443195629469E-4</v>
      </c>
      <c r="X2053" s="108">
        <v>7.4018812298718613E-5</v>
      </c>
      <c r="Y2053" s="109">
        <v>7.6417757510354272E-5</v>
      </c>
      <c r="Z2053" s="732">
        <v>5.2540509833306393E-5</v>
      </c>
      <c r="AA2053" s="108">
        <v>0</v>
      </c>
      <c r="AB2053" s="109">
        <v>0</v>
      </c>
      <c r="AC2053" s="732">
        <v>0</v>
      </c>
      <c r="AD2053" s="108">
        <v>0</v>
      </c>
      <c r="AE2053" s="109">
        <v>0</v>
      </c>
      <c r="AF2053" s="732">
        <v>0</v>
      </c>
      <c r="AG2053" s="108">
        <v>5.4691711400607081E-4</v>
      </c>
      <c r="AH2053" s="109">
        <v>5.6464212872890196E-4</v>
      </c>
      <c r="AI2053" s="732">
        <v>3.8821601003964477E-4</v>
      </c>
      <c r="AJ2053" s="108">
        <v>8.0618451953832387E-4</v>
      </c>
      <c r="AK2053" s="109">
        <v>9.5068162381591775E-4</v>
      </c>
      <c r="AL2053" s="736">
        <v>8.1075923581453411E-4</v>
      </c>
    </row>
    <row r="2054" spans="1:38" ht="13" x14ac:dyDescent="0.3">
      <c r="A2054" s="71">
        <v>2026</v>
      </c>
      <c r="B2054" s="72">
        <v>9</v>
      </c>
      <c r="C2054" s="108">
        <v>0.41562962395360603</v>
      </c>
      <c r="D2054" s="109">
        <v>0.40854031841333865</v>
      </c>
      <c r="E2054" s="732">
        <v>0.12743007571530962</v>
      </c>
      <c r="F2054" s="108">
        <v>2.0539197906169666E-2</v>
      </c>
      <c r="G2054" s="109">
        <v>2.308698164660334E-2</v>
      </c>
      <c r="H2054" s="732">
        <v>1.258270709851836E-2</v>
      </c>
      <c r="I2054" s="108">
        <v>6.0412703234294669E-3</v>
      </c>
      <c r="J2054" s="109">
        <v>7.5976660481400443E-3</v>
      </c>
      <c r="K2054" s="732">
        <v>8.8567745063956468E-2</v>
      </c>
      <c r="L2054" s="108">
        <v>8.6106172608404769E-4</v>
      </c>
      <c r="M2054" s="109">
        <v>1.0416362440485146E-3</v>
      </c>
      <c r="N2054" s="732">
        <v>3.6052345635874053E-4</v>
      </c>
      <c r="O2054" s="108">
        <v>0</v>
      </c>
      <c r="P2054" s="109">
        <v>0</v>
      </c>
      <c r="Q2054" s="732">
        <v>7.9916730960529186E-3</v>
      </c>
      <c r="R2054" s="108">
        <v>4.4422919978619771E-4</v>
      </c>
      <c r="S2054" s="109">
        <v>6.5062658674591863E-4</v>
      </c>
      <c r="T2054" s="732">
        <v>2.5748464664732372E-3</v>
      </c>
      <c r="U2054" s="108">
        <v>1.0732297551978714E-3</v>
      </c>
      <c r="V2054" s="109">
        <v>1.1061736825208959E-3</v>
      </c>
      <c r="W2054" s="732">
        <v>5.246989301867347E-4</v>
      </c>
      <c r="X2054" s="108">
        <v>9.2652962546087343E-5</v>
      </c>
      <c r="Y2054" s="109">
        <v>9.5497001818043787E-5</v>
      </c>
      <c r="Z2054" s="732">
        <v>4.5297750110809252E-5</v>
      </c>
      <c r="AA2054" s="108">
        <v>0</v>
      </c>
      <c r="AB2054" s="109">
        <v>0</v>
      </c>
      <c r="AC2054" s="732">
        <v>0</v>
      </c>
      <c r="AD2054" s="108">
        <v>0</v>
      </c>
      <c r="AE2054" s="109">
        <v>0</v>
      </c>
      <c r="AF2054" s="732">
        <v>0</v>
      </c>
      <c r="AG2054" s="108">
        <v>6.8460277825997651E-4</v>
      </c>
      <c r="AH2054" s="109">
        <v>7.0561675812478642E-4</v>
      </c>
      <c r="AI2054" s="732">
        <v>3.3469994162487236E-4</v>
      </c>
      <c r="AJ2054" s="108">
        <v>9.3593969871920424E-4</v>
      </c>
      <c r="AK2054" s="109">
        <v>1.1322167965300744E-3</v>
      </c>
      <c r="AL2054" s="736">
        <v>3.9187437826683041E-4</v>
      </c>
    </row>
    <row r="2055" spans="1:38" ht="13" x14ac:dyDescent="0.3">
      <c r="A2055" s="71">
        <v>2026</v>
      </c>
      <c r="B2055" s="72">
        <v>10</v>
      </c>
      <c r="C2055" s="108">
        <v>0.58156693604065768</v>
      </c>
      <c r="D2055" s="109">
        <v>0.55379108775413677</v>
      </c>
      <c r="E2055" s="732">
        <v>0.12722477342355432</v>
      </c>
      <c r="F2055" s="108">
        <v>2.1481177244950172E-2</v>
      </c>
      <c r="G2055" s="109">
        <v>2.3816633827112025E-2</v>
      </c>
      <c r="H2055" s="732">
        <v>1.2327567075442093E-2</v>
      </c>
      <c r="I2055" s="108">
        <v>6.7941108109541458E-3</v>
      </c>
      <c r="J2055" s="109">
        <v>8.7281908267735232E-3</v>
      </c>
      <c r="K2055" s="732">
        <v>8.8041562864520667E-2</v>
      </c>
      <c r="L2055" s="108">
        <v>1.069944634881806E-3</v>
      </c>
      <c r="M2055" s="109">
        <v>1.1940322061510255E-3</v>
      </c>
      <c r="N2055" s="732">
        <v>3.5975179468291865E-4</v>
      </c>
      <c r="O2055" s="108">
        <v>0</v>
      </c>
      <c r="P2055" s="109">
        <v>0</v>
      </c>
      <c r="Q2055" s="732">
        <v>7.8296221292928209E-3</v>
      </c>
      <c r="R2055" s="108">
        <v>4.4422919978619771E-4</v>
      </c>
      <c r="S2055" s="109">
        <v>6.5062658674591863E-4</v>
      </c>
      <c r="T2055" s="732">
        <v>2.5748464664732372E-3</v>
      </c>
      <c r="U2055" s="108">
        <v>1.145354943489771E-3</v>
      </c>
      <c r="V2055" s="109">
        <v>1.1619950841844158E-3</v>
      </c>
      <c r="W2055" s="732">
        <v>5.1405918919482873E-4</v>
      </c>
      <c r="X2055" s="108">
        <v>9.8879527148866821E-5</v>
      </c>
      <c r="Y2055" s="109">
        <v>1.0031609482558184E-4</v>
      </c>
      <c r="Z2055" s="732">
        <v>4.437921833443311E-5</v>
      </c>
      <c r="AA2055" s="108">
        <v>0</v>
      </c>
      <c r="AB2055" s="109">
        <v>0</v>
      </c>
      <c r="AC2055" s="732">
        <v>0</v>
      </c>
      <c r="AD2055" s="108">
        <v>0</v>
      </c>
      <c r="AE2055" s="109">
        <v>0</v>
      </c>
      <c r="AF2055" s="732">
        <v>0</v>
      </c>
      <c r="AG2055" s="108">
        <v>7.3060982733341576E-4</v>
      </c>
      <c r="AH2055" s="109">
        <v>7.4122440352212475E-4</v>
      </c>
      <c r="AI2055" s="732">
        <v>3.2791314632016208E-4</v>
      </c>
      <c r="AJ2055" s="108">
        <v>1.1629864104259308E-3</v>
      </c>
      <c r="AK2055" s="109">
        <v>1.2978650338840874E-3</v>
      </c>
      <c r="AL2055" s="736">
        <v>3.9103577386364208E-4</v>
      </c>
    </row>
    <row r="2056" spans="1:38" ht="13" x14ac:dyDescent="0.3">
      <c r="A2056" s="71">
        <v>2026</v>
      </c>
      <c r="B2056" s="72">
        <v>11</v>
      </c>
      <c r="C2056" s="108">
        <v>0.58115028289883053</v>
      </c>
      <c r="D2056" s="109">
        <v>0.55363229584275453</v>
      </c>
      <c r="E2056" s="732">
        <v>0.12697384285686808</v>
      </c>
      <c r="F2056" s="108">
        <v>2.1419709019134061E-2</v>
      </c>
      <c r="G2056" s="109">
        <v>2.3790344128359391E-2</v>
      </c>
      <c r="H2056" s="732">
        <v>1.2022384835168253E-2</v>
      </c>
      <c r="I2056" s="108">
        <v>6.7681724243111177E-3</v>
      </c>
      <c r="J2056" s="109">
        <v>8.7135704268710024E-3</v>
      </c>
      <c r="K2056" s="732">
        <v>8.7397052929393218E-2</v>
      </c>
      <c r="L2056" s="108">
        <v>1.0669082043934439E-3</v>
      </c>
      <c r="M2056" s="109">
        <v>1.1923906766267459E-3</v>
      </c>
      <c r="N2056" s="732">
        <v>3.5880253907727498E-4</v>
      </c>
      <c r="O2056" s="108">
        <v>0</v>
      </c>
      <c r="P2056" s="109">
        <v>0</v>
      </c>
      <c r="Q2056" s="732">
        <v>7.635793371814116E-3</v>
      </c>
      <c r="R2056" s="108">
        <v>4.4422919978619771E-4</v>
      </c>
      <c r="S2056" s="109">
        <v>6.5062658674591863E-4</v>
      </c>
      <c r="T2056" s="732">
        <v>2.5748464664732372E-3</v>
      </c>
      <c r="U2056" s="108">
        <v>1.1407708776189603E-3</v>
      </c>
      <c r="V2056" s="109">
        <v>1.1600460738486662E-3</v>
      </c>
      <c r="W2056" s="732">
        <v>5.0133365805141378E-4</v>
      </c>
      <c r="X2056" s="108">
        <v>9.8483777768309825E-5</v>
      </c>
      <c r="Y2056" s="109">
        <v>1.0014793854891585E-4</v>
      </c>
      <c r="Z2056" s="732">
        <v>4.3280599180104925E-5</v>
      </c>
      <c r="AA2056" s="108">
        <v>0</v>
      </c>
      <c r="AB2056" s="109">
        <v>0</v>
      </c>
      <c r="AC2056" s="732">
        <v>0</v>
      </c>
      <c r="AD2056" s="108">
        <v>0</v>
      </c>
      <c r="AE2056" s="109">
        <v>0</v>
      </c>
      <c r="AF2056" s="732">
        <v>0</v>
      </c>
      <c r="AG2056" s="108">
        <v>7.2768652496565196E-4</v>
      </c>
      <c r="AH2056" s="109">
        <v>7.3998136285034657E-4</v>
      </c>
      <c r="AI2056" s="732">
        <v>3.1979562252871586E-4</v>
      </c>
      <c r="AJ2056" s="108">
        <v>1.1596860125597812E-3</v>
      </c>
      <c r="AK2056" s="109">
        <v>1.2960807165673235E-3</v>
      </c>
      <c r="AL2056" s="736">
        <v>3.9000394702013623E-4</v>
      </c>
    </row>
    <row r="2057" spans="1:38" ht="13" x14ac:dyDescent="0.3">
      <c r="A2057" s="71">
        <v>2026</v>
      </c>
      <c r="B2057" s="72">
        <v>12</v>
      </c>
      <c r="C2057" s="108">
        <v>0.58077111083878286</v>
      </c>
      <c r="D2057" s="109">
        <v>0.55347113240126944</v>
      </c>
      <c r="E2057" s="732">
        <v>0.12671269778380809</v>
      </c>
      <c r="F2057" s="108">
        <v>2.1363720572217696E-2</v>
      </c>
      <c r="G2057" s="109">
        <v>2.3764107356201717E-2</v>
      </c>
      <c r="H2057" s="732">
        <v>1.1703430922241503E-2</v>
      </c>
      <c r="I2057" s="108">
        <v>6.7445616255754305E-3</v>
      </c>
      <c r="J2057" s="109">
        <v>8.6989716825347941E-3</v>
      </c>
      <c r="K2057" s="732">
        <v>8.6725608375286242E-2</v>
      </c>
      <c r="L2057" s="108">
        <v>1.0641428763532054E-3</v>
      </c>
      <c r="M2057" s="109">
        <v>1.1907509380836112E-3</v>
      </c>
      <c r="N2057" s="732">
        <v>3.5781506416621259E-4</v>
      </c>
      <c r="O2057" s="108">
        <v>0</v>
      </c>
      <c r="P2057" s="109">
        <v>0</v>
      </c>
      <c r="Q2057" s="732">
        <v>7.4332138443105027E-3</v>
      </c>
      <c r="R2057" s="108">
        <v>4.4422919978619771E-4</v>
      </c>
      <c r="S2057" s="109">
        <v>6.5062658674591863E-4</v>
      </c>
      <c r="T2057" s="732">
        <v>2.5748464664732372E-3</v>
      </c>
      <c r="U2057" s="108">
        <v>1.136596944904523E-3</v>
      </c>
      <c r="V2057" s="109">
        <v>1.1581012251041928E-3</v>
      </c>
      <c r="W2057" s="732">
        <v>4.8803328955992359E-4</v>
      </c>
      <c r="X2057" s="108">
        <v>9.8123384316043205E-5</v>
      </c>
      <c r="Y2057" s="109">
        <v>9.9980001282411313E-5</v>
      </c>
      <c r="Z2057" s="732">
        <v>4.2132366098768016E-5</v>
      </c>
      <c r="AA2057" s="108">
        <v>0</v>
      </c>
      <c r="AB2057" s="109">
        <v>0</v>
      </c>
      <c r="AC2057" s="732">
        <v>0</v>
      </c>
      <c r="AD2057" s="108">
        <v>0</v>
      </c>
      <c r="AE2057" s="109">
        <v>0</v>
      </c>
      <c r="AF2057" s="732">
        <v>0</v>
      </c>
      <c r="AG2057" s="108">
        <v>7.2502323918326379E-4</v>
      </c>
      <c r="AH2057" s="109">
        <v>7.3874118912899773E-4</v>
      </c>
      <c r="AI2057" s="732">
        <v>3.113113812107916E-4</v>
      </c>
      <c r="AJ2057" s="108">
        <v>1.1566807113635197E-3</v>
      </c>
      <c r="AK2057" s="109">
        <v>1.2942989235214385E-3</v>
      </c>
      <c r="AL2057" s="736">
        <v>3.8893045650659051E-4</v>
      </c>
    </row>
    <row r="2058" spans="1:38" ht="13" x14ac:dyDescent="0.3">
      <c r="A2058" s="71">
        <v>2026</v>
      </c>
      <c r="B2058" s="72">
        <v>13</v>
      </c>
      <c r="C2058" s="108">
        <v>0.57908168611644717</v>
      </c>
      <c r="D2058" s="109">
        <v>0.55209090260794658</v>
      </c>
      <c r="E2058" s="732">
        <v>0.12612106959637279</v>
      </c>
      <c r="F2058" s="108">
        <v>2.1298724480316149E-2</v>
      </c>
      <c r="G2058" s="109">
        <v>2.3728650502496847E-2</v>
      </c>
      <c r="H2058" s="732">
        <v>1.1267120733727803E-2</v>
      </c>
      <c r="I2058" s="108">
        <v>6.7176363292203193E-3</v>
      </c>
      <c r="J2058" s="109">
        <v>8.6807030807204647E-3</v>
      </c>
      <c r="K2058" s="732">
        <v>8.5736663669903179E-2</v>
      </c>
      <c r="L2058" s="108">
        <v>1.0611391468397103E-3</v>
      </c>
      <c r="M2058" s="109">
        <v>1.1888479729725971E-3</v>
      </c>
      <c r="N2058" s="732">
        <v>3.5649114760030395E-4</v>
      </c>
      <c r="O2058" s="108">
        <v>0</v>
      </c>
      <c r="P2058" s="109">
        <v>0</v>
      </c>
      <c r="Q2058" s="732">
        <v>7.1560931730443415E-3</v>
      </c>
      <c r="R2058" s="108">
        <v>4.4422919978619771E-4</v>
      </c>
      <c r="S2058" s="109">
        <v>6.5062658674591863E-4</v>
      </c>
      <c r="T2058" s="732">
        <v>2.5748464664732372E-3</v>
      </c>
      <c r="U2058" s="108">
        <v>1.1319673436074077E-3</v>
      </c>
      <c r="V2058" s="109">
        <v>1.1557443459157008E-3</v>
      </c>
      <c r="W2058" s="732">
        <v>4.6983904192980202E-4</v>
      </c>
      <c r="X2058" s="108">
        <v>9.7723809572765812E-5</v>
      </c>
      <c r="Y2058" s="109">
        <v>9.9776463707025904E-5</v>
      </c>
      <c r="Z2058" s="732">
        <v>4.0561642214725213E-5</v>
      </c>
      <c r="AA2058" s="108">
        <v>0</v>
      </c>
      <c r="AB2058" s="109">
        <v>0</v>
      </c>
      <c r="AC2058" s="732">
        <v>0</v>
      </c>
      <c r="AD2058" s="108">
        <v>0</v>
      </c>
      <c r="AE2058" s="109">
        <v>0</v>
      </c>
      <c r="AF2058" s="732">
        <v>0</v>
      </c>
      <c r="AG2058" s="108">
        <v>7.2207025514083609E-4</v>
      </c>
      <c r="AH2058" s="109">
        <v>7.3723757751143035E-4</v>
      </c>
      <c r="AI2058" s="732">
        <v>2.9970543144210545E-4</v>
      </c>
      <c r="AJ2058" s="108">
        <v>1.153415747979255E-3</v>
      </c>
      <c r="AK2058" s="109">
        <v>1.2922303534396713E-3</v>
      </c>
      <c r="AL2058" s="736">
        <v>3.8749164721249774E-4</v>
      </c>
    </row>
    <row r="2059" spans="1:38" ht="13" x14ac:dyDescent="0.3">
      <c r="A2059" s="71">
        <v>2026</v>
      </c>
      <c r="B2059" s="72">
        <v>14</v>
      </c>
      <c r="C2059" s="108">
        <v>0.57875375888413427</v>
      </c>
      <c r="D2059" s="109">
        <v>0.55191656096708941</v>
      </c>
      <c r="E2059" s="732">
        <v>0.1257757703574201</v>
      </c>
      <c r="F2059" s="108">
        <v>2.1250288509314208E-2</v>
      </c>
      <c r="G2059" s="109">
        <v>2.3700113375523954E-2</v>
      </c>
      <c r="H2059" s="732">
        <v>1.0837638862090328E-2</v>
      </c>
      <c r="I2059" s="108">
        <v>6.6972010472351635E-3</v>
      </c>
      <c r="J2059" s="109">
        <v>8.6648314956894647E-3</v>
      </c>
      <c r="K2059" s="732">
        <v>8.4850886215939683E-2</v>
      </c>
      <c r="L2059" s="108">
        <v>1.0587471120356321E-3</v>
      </c>
      <c r="M2059" s="109">
        <v>1.1870653444223287E-3</v>
      </c>
      <c r="N2059" s="732">
        <v>3.5519312627212504E-4</v>
      </c>
      <c r="O2059" s="108">
        <v>0</v>
      </c>
      <c r="P2059" s="109">
        <v>0</v>
      </c>
      <c r="Q2059" s="732">
        <v>6.8833111166719954E-3</v>
      </c>
      <c r="R2059" s="108">
        <v>4.4422919978619771E-4</v>
      </c>
      <c r="S2059" s="109">
        <v>6.5062658674591863E-4</v>
      </c>
      <c r="T2059" s="732">
        <v>2.5748464664732372E-3</v>
      </c>
      <c r="U2059" s="108">
        <v>1.1283554097486314E-3</v>
      </c>
      <c r="V2059" s="109">
        <v>1.1536287805651324E-3</v>
      </c>
      <c r="W2059" s="732">
        <v>4.5192937412209203E-4</v>
      </c>
      <c r="X2059" s="108">
        <v>9.7412086200433247E-5</v>
      </c>
      <c r="Y2059" s="109">
        <v>9.9593864157584486E-5</v>
      </c>
      <c r="Z2059" s="732">
        <v>3.9015505851817375E-5</v>
      </c>
      <c r="AA2059" s="108">
        <v>0</v>
      </c>
      <c r="AB2059" s="109">
        <v>0</v>
      </c>
      <c r="AC2059" s="732">
        <v>0</v>
      </c>
      <c r="AD2059" s="108">
        <v>0</v>
      </c>
      <c r="AE2059" s="109">
        <v>0</v>
      </c>
      <c r="AF2059" s="732">
        <v>0</v>
      </c>
      <c r="AG2059" s="108">
        <v>7.1976645472079828E-4</v>
      </c>
      <c r="AH2059" s="109">
        <v>7.3588818524784872E-4</v>
      </c>
      <c r="AI2059" s="732">
        <v>2.8828120882087676E-4</v>
      </c>
      <c r="AJ2059" s="108">
        <v>1.1508158221094735E-3</v>
      </c>
      <c r="AK2059" s="109">
        <v>1.2902927819170458E-3</v>
      </c>
      <c r="AL2059" s="736">
        <v>3.8608056264069555E-4</v>
      </c>
    </row>
    <row r="2060" spans="1:38" ht="13" x14ac:dyDescent="0.3">
      <c r="A2060" s="71">
        <v>2026</v>
      </c>
      <c r="B2060" s="72">
        <v>15</v>
      </c>
      <c r="C2060" s="108">
        <v>0.73018654520734572</v>
      </c>
      <c r="D2060" s="109">
        <v>0.67487450215486133</v>
      </c>
      <c r="E2060" s="732">
        <v>0.12537883448938225</v>
      </c>
      <c r="F2060" s="108">
        <v>2.1307475580230762E-2</v>
      </c>
      <c r="G2060" s="109">
        <v>2.3652191649012728E-2</v>
      </c>
      <c r="H2060" s="732">
        <v>1.0347756762060451E-2</v>
      </c>
      <c r="I2060" s="108">
        <v>6.6710635531833712E-3</v>
      </c>
      <c r="J2060" s="109">
        <v>8.5498235550118193E-3</v>
      </c>
      <c r="K2060" s="732">
        <v>8.3829692200033931E-2</v>
      </c>
      <c r="L2060" s="108">
        <v>1.4587851023615918E-3</v>
      </c>
      <c r="M2060" s="109">
        <v>1.4539634373060316E-3</v>
      </c>
      <c r="N2060" s="732">
        <v>3.536954082683724E-4</v>
      </c>
      <c r="O2060" s="108">
        <v>0</v>
      </c>
      <c r="P2060" s="109">
        <v>0</v>
      </c>
      <c r="Q2060" s="732">
        <v>6.5721684312087256E-3</v>
      </c>
      <c r="R2060" s="108">
        <v>4.4422919978619771E-4</v>
      </c>
      <c r="S2060" s="109">
        <v>6.5062658674591863E-4</v>
      </c>
      <c r="T2060" s="732">
        <v>2.5748464664732372E-3</v>
      </c>
      <c r="U2060" s="108">
        <v>1.1328106956734172E-3</v>
      </c>
      <c r="V2060" s="109">
        <v>1.1500519271303458E-3</v>
      </c>
      <c r="W2060" s="732">
        <v>4.3150156283710341E-4</v>
      </c>
      <c r="X2060" s="108">
        <v>9.7796651928622696E-5</v>
      </c>
      <c r="Y2060" s="109">
        <v>9.9285071862686993E-5</v>
      </c>
      <c r="Z2060" s="732">
        <v>3.7251937381190077E-5</v>
      </c>
      <c r="AA2060" s="108">
        <v>0</v>
      </c>
      <c r="AB2060" s="109">
        <v>0</v>
      </c>
      <c r="AC2060" s="732">
        <v>0</v>
      </c>
      <c r="AD2060" s="108">
        <v>0</v>
      </c>
      <c r="AE2060" s="109">
        <v>0</v>
      </c>
      <c r="AF2060" s="732">
        <v>0</v>
      </c>
      <c r="AG2060" s="108">
        <v>7.2260871485633788E-4</v>
      </c>
      <c r="AH2060" s="109">
        <v>7.3360629336206103E-4</v>
      </c>
      <c r="AI2060" s="732">
        <v>2.752502959225877E-4</v>
      </c>
      <c r="AJ2060" s="108">
        <v>1.5856405859977906E-3</v>
      </c>
      <c r="AK2060" s="109">
        <v>1.5803999392110836E-3</v>
      </c>
      <c r="AL2060" s="736">
        <v>3.8445277181170257E-4</v>
      </c>
    </row>
    <row r="2061" spans="1:38" ht="13" x14ac:dyDescent="0.3">
      <c r="A2061" s="71">
        <v>2026</v>
      </c>
      <c r="B2061" s="72">
        <v>16</v>
      </c>
      <c r="C2061" s="108">
        <v>0.72990080412609049</v>
      </c>
      <c r="D2061" s="109">
        <v>0.67466470736188056</v>
      </c>
      <c r="E2061" s="732">
        <v>0.12495086141275737</v>
      </c>
      <c r="F2061" s="108">
        <v>2.1268957549903496E-2</v>
      </c>
      <c r="G2061" s="109">
        <v>2.3621450252091128E-2</v>
      </c>
      <c r="H2061" s="732">
        <v>9.8091368548501E-3</v>
      </c>
      <c r="I2061" s="108">
        <v>6.6549272028084919E-3</v>
      </c>
      <c r="J2061" s="109">
        <v>8.5329769624322704E-3</v>
      </c>
      <c r="K2061" s="732">
        <v>8.2729214950901617E-2</v>
      </c>
      <c r="L2061" s="108">
        <v>1.4561574125375408E-3</v>
      </c>
      <c r="M2061" s="109">
        <v>1.4515926231045886E-3</v>
      </c>
      <c r="N2061" s="732">
        <v>3.5208861476386093E-4</v>
      </c>
      <c r="O2061" s="108">
        <v>0</v>
      </c>
      <c r="P2061" s="109">
        <v>0</v>
      </c>
      <c r="Q2061" s="732">
        <v>6.2300664430686723E-3</v>
      </c>
      <c r="R2061" s="108">
        <v>4.4422919978619771E-4</v>
      </c>
      <c r="S2061" s="109">
        <v>6.5062658674591863E-4</v>
      </c>
      <c r="T2061" s="732">
        <v>2.5748464664732372E-3</v>
      </c>
      <c r="U2061" s="108">
        <v>1.1299385977128556E-3</v>
      </c>
      <c r="V2061" s="109">
        <v>1.1477760091248568E-3</v>
      </c>
      <c r="W2061" s="732">
        <v>4.0904091704038373E-4</v>
      </c>
      <c r="X2061" s="108">
        <v>9.754875799279163E-5</v>
      </c>
      <c r="Y2061" s="109">
        <v>9.9088575173638072E-5</v>
      </c>
      <c r="Z2061" s="732">
        <v>3.531288707229825E-5</v>
      </c>
      <c r="AA2061" s="108">
        <v>0</v>
      </c>
      <c r="AB2061" s="109">
        <v>0</v>
      </c>
      <c r="AC2061" s="732">
        <v>0</v>
      </c>
      <c r="AD2061" s="108">
        <v>0</v>
      </c>
      <c r="AE2061" s="109">
        <v>0</v>
      </c>
      <c r="AF2061" s="732">
        <v>0</v>
      </c>
      <c r="AG2061" s="108">
        <v>7.2077586059480494E-4</v>
      </c>
      <c r="AH2061" s="109">
        <v>7.3215470081525321E-4</v>
      </c>
      <c r="AI2061" s="732">
        <v>2.6092311333984926E-4</v>
      </c>
      <c r="AJ2061" s="108">
        <v>1.5827845743200649E-3</v>
      </c>
      <c r="AK2061" s="109">
        <v>1.5778216002604734E-3</v>
      </c>
      <c r="AL2061" s="736">
        <v>3.8270628805406662E-4</v>
      </c>
    </row>
    <row r="2062" spans="1:38" ht="13" x14ac:dyDescent="0.3">
      <c r="A2062" s="71">
        <v>2026</v>
      </c>
      <c r="B2062" s="72">
        <v>17</v>
      </c>
      <c r="C2062" s="108">
        <v>0.72964441570384575</v>
      </c>
      <c r="D2062" s="109">
        <v>0.67444006363743025</v>
      </c>
      <c r="E2062" s="732">
        <v>0.1249632253097118</v>
      </c>
      <c r="F2062" s="108">
        <v>2.1234342762787659E-2</v>
      </c>
      <c r="G2062" s="109">
        <v>2.3589823474927551E-2</v>
      </c>
      <c r="H2062" s="732">
        <v>9.8580784295904476E-3</v>
      </c>
      <c r="I2062" s="108">
        <v>6.6404208571949263E-3</v>
      </c>
      <c r="J2062" s="109">
        <v>8.5156592724739012E-3</v>
      </c>
      <c r="K2062" s="732">
        <v>8.274056863007781E-2</v>
      </c>
      <c r="L2062" s="108">
        <v>1.4537958192902452E-3</v>
      </c>
      <c r="M2062" s="109">
        <v>1.4491515077878277E-3</v>
      </c>
      <c r="N2062" s="732">
        <v>3.520953578065824E-4</v>
      </c>
      <c r="O2062" s="108">
        <v>0</v>
      </c>
      <c r="P2062" s="109">
        <v>0</v>
      </c>
      <c r="Q2062" s="732">
        <v>6.2611463879350951E-3</v>
      </c>
      <c r="R2062" s="108">
        <v>4.4422919978619771E-4</v>
      </c>
      <c r="S2062" s="109">
        <v>6.5062658674591863E-4</v>
      </c>
      <c r="T2062" s="732">
        <v>2.5748464664732372E-3</v>
      </c>
      <c r="U2062" s="108">
        <v>1.127359022974632E-3</v>
      </c>
      <c r="V2062" s="109">
        <v>1.1454359437612449E-3</v>
      </c>
      <c r="W2062" s="732">
        <v>4.1108183570133863E-4</v>
      </c>
      <c r="X2062" s="108">
        <v>9.7325902332941202E-5</v>
      </c>
      <c r="Y2062" s="109">
        <v>9.8886595385713375E-5</v>
      </c>
      <c r="Z2062" s="732">
        <v>3.548908583853198E-5</v>
      </c>
      <c r="AA2062" s="108">
        <v>0</v>
      </c>
      <c r="AB2062" s="109">
        <v>0</v>
      </c>
      <c r="AC2062" s="732">
        <v>0</v>
      </c>
      <c r="AD2062" s="108">
        <v>0</v>
      </c>
      <c r="AE2062" s="109">
        <v>0</v>
      </c>
      <c r="AF2062" s="732">
        <v>0</v>
      </c>
      <c r="AG2062" s="108">
        <v>7.1913005210130462E-4</v>
      </c>
      <c r="AH2062" s="109">
        <v>7.306624608142009E-4</v>
      </c>
      <c r="AI2062" s="732">
        <v>2.6222492670595533E-4</v>
      </c>
      <c r="AJ2062" s="108">
        <v>1.5802177630066326E-3</v>
      </c>
      <c r="AK2062" s="109">
        <v>1.5751705179452272E-3</v>
      </c>
      <c r="AL2062" s="736">
        <v>3.8271347859095096E-4</v>
      </c>
    </row>
    <row r="2063" spans="1:38" ht="13" x14ac:dyDescent="0.3">
      <c r="A2063" s="71">
        <v>2026</v>
      </c>
      <c r="B2063" s="72">
        <v>18</v>
      </c>
      <c r="C2063" s="108">
        <v>0.72860047235770675</v>
      </c>
      <c r="D2063" s="109">
        <v>0.67343409377582997</v>
      </c>
      <c r="E2063" s="732">
        <v>0.12480796389694641</v>
      </c>
      <c r="F2063" s="108">
        <v>2.120256284789945E-2</v>
      </c>
      <c r="G2063" s="109">
        <v>2.3546883968546078E-2</v>
      </c>
      <c r="H2063" s="732">
        <v>9.8518970369819159E-3</v>
      </c>
      <c r="I2063" s="108">
        <v>6.6273385804784058E-3</v>
      </c>
      <c r="J2063" s="109">
        <v>8.4927998312978002E-3</v>
      </c>
      <c r="K2063" s="732">
        <v>8.259058986612007E-2</v>
      </c>
      <c r="L2063" s="108">
        <v>1.4517719192554776E-3</v>
      </c>
      <c r="M2063" s="109">
        <v>1.4460352301550543E-3</v>
      </c>
      <c r="N2063" s="732">
        <v>3.5192549971989979E-4</v>
      </c>
      <c r="O2063" s="108">
        <v>0</v>
      </c>
      <c r="P2063" s="109">
        <v>0</v>
      </c>
      <c r="Q2063" s="732">
        <v>6.2572168306071667E-3</v>
      </c>
      <c r="R2063" s="108">
        <v>4.4422919978619771E-4</v>
      </c>
      <c r="S2063" s="109">
        <v>6.5062658674591863E-4</v>
      </c>
      <c r="T2063" s="732">
        <v>2.5748464664732372E-3</v>
      </c>
      <c r="U2063" s="108">
        <v>1.1250971951232511E-3</v>
      </c>
      <c r="V2063" s="109">
        <v>1.1423884596188112E-3</v>
      </c>
      <c r="W2063" s="732">
        <v>4.1082415996226127E-4</v>
      </c>
      <c r="X2063" s="108">
        <v>9.7130640381834542E-5</v>
      </c>
      <c r="Y2063" s="109">
        <v>9.8623501542563917E-5</v>
      </c>
      <c r="Z2063" s="732">
        <v>3.5466826450663617E-5</v>
      </c>
      <c r="AA2063" s="108">
        <v>0</v>
      </c>
      <c r="AB2063" s="109">
        <v>0</v>
      </c>
      <c r="AC2063" s="732">
        <v>0</v>
      </c>
      <c r="AD2063" s="108">
        <v>0</v>
      </c>
      <c r="AE2063" s="109">
        <v>0</v>
      </c>
      <c r="AF2063" s="732">
        <v>0</v>
      </c>
      <c r="AG2063" s="108">
        <v>7.1768722285681986E-4</v>
      </c>
      <c r="AH2063" s="109">
        <v>7.2871740786876321E-4</v>
      </c>
      <c r="AI2063" s="732">
        <v>2.6206038210146895E-4</v>
      </c>
      <c r="AJ2063" s="108">
        <v>1.5780181916863266E-3</v>
      </c>
      <c r="AK2063" s="109">
        <v>1.5717819974276836E-3</v>
      </c>
      <c r="AL2063" s="736">
        <v>3.8252892540985458E-4</v>
      </c>
    </row>
    <row r="2064" spans="1:38" ht="13" x14ac:dyDescent="0.3">
      <c r="A2064" s="71">
        <v>2026</v>
      </c>
      <c r="B2064" s="72">
        <v>19</v>
      </c>
      <c r="C2064" s="108">
        <v>0.7284164237265528</v>
      </c>
      <c r="D2064" s="109">
        <v>0.67315487692035969</v>
      </c>
      <c r="E2064" s="732">
        <v>0.12473644276434136</v>
      </c>
      <c r="F2064" s="108">
        <v>2.1177889229104935E-2</v>
      </c>
      <c r="G2064" s="109">
        <v>2.3503633690689422E-2</v>
      </c>
      <c r="H2064" s="732">
        <v>9.8001128878215105E-3</v>
      </c>
      <c r="I2064" s="108">
        <v>6.617007208312365E-3</v>
      </c>
      <c r="J2064" s="109">
        <v>8.4690758648479809E-3</v>
      </c>
      <c r="K2064" s="732">
        <v>8.2390250958421257E-2</v>
      </c>
      <c r="L2064" s="108">
        <v>1.4500887471468301E-3</v>
      </c>
      <c r="M2064" s="109">
        <v>1.442698998762291E-3</v>
      </c>
      <c r="N2064" s="732">
        <v>3.5161960753407026E-4</v>
      </c>
      <c r="O2064" s="108">
        <v>0</v>
      </c>
      <c r="P2064" s="109">
        <v>0</v>
      </c>
      <c r="Q2064" s="732">
        <v>6.2243194279449432E-3</v>
      </c>
      <c r="R2064" s="108">
        <v>4.4422919978619771E-4</v>
      </c>
      <c r="S2064" s="109">
        <v>6.5062658674591863E-4</v>
      </c>
      <c r="T2064" s="732">
        <v>2.5748464664732372E-3</v>
      </c>
      <c r="U2064" s="108">
        <v>1.1232573221066735E-3</v>
      </c>
      <c r="V2064" s="109">
        <v>1.1391827900610219E-3</v>
      </c>
      <c r="W2064" s="732">
        <v>4.0866477600529072E-4</v>
      </c>
      <c r="X2064" s="108">
        <v>9.6971891710530966E-5</v>
      </c>
      <c r="Y2064" s="109">
        <v>9.8346634764818856E-5</v>
      </c>
      <c r="Z2064" s="732">
        <v>3.5280395921874856E-5</v>
      </c>
      <c r="AA2064" s="108">
        <v>0</v>
      </c>
      <c r="AB2064" s="109">
        <v>0</v>
      </c>
      <c r="AC2064" s="732">
        <v>0</v>
      </c>
      <c r="AD2064" s="108">
        <v>0</v>
      </c>
      <c r="AE2064" s="109">
        <v>0</v>
      </c>
      <c r="AF2064" s="732">
        <v>0</v>
      </c>
      <c r="AG2064" s="108">
        <v>7.1651415665331523E-4</v>
      </c>
      <c r="AH2064" s="109">
        <v>7.2667276510014419E-4</v>
      </c>
      <c r="AI2064" s="732">
        <v>2.6068307533398032E-4</v>
      </c>
      <c r="AJ2064" s="108">
        <v>1.5761878547188928E-3</v>
      </c>
      <c r="AK2064" s="109">
        <v>1.568156532926466E-3</v>
      </c>
      <c r="AL2064" s="736">
        <v>3.8219642858229792E-4</v>
      </c>
    </row>
    <row r="2065" spans="1:38" ht="13" x14ac:dyDescent="0.3">
      <c r="A2065" s="71">
        <v>2026</v>
      </c>
      <c r="B2065" s="72">
        <v>20</v>
      </c>
      <c r="C2065" s="108">
        <v>0.81751748122549894</v>
      </c>
      <c r="D2065" s="109">
        <v>0.74070337676439491</v>
      </c>
      <c r="E2065" s="732">
        <v>0.12464309176339031</v>
      </c>
      <c r="F2065" s="108">
        <v>2.1196604224009052E-2</v>
      </c>
      <c r="G2065" s="109">
        <v>2.3187083939223099E-2</v>
      </c>
      <c r="H2065" s="732">
        <v>9.7226165494549363E-3</v>
      </c>
      <c r="I2065" s="108">
        <v>6.5499842434198954E-3</v>
      </c>
      <c r="J2065" s="109">
        <v>7.5819598975051432E-3</v>
      </c>
      <c r="K2065" s="732">
        <v>8.2131644964513154E-2</v>
      </c>
      <c r="L2065" s="108">
        <v>1.9611318416120896E-3</v>
      </c>
      <c r="M2065" s="109">
        <v>1.7318052238283427E-3</v>
      </c>
      <c r="N2065" s="732">
        <v>3.5122921933916315E-4</v>
      </c>
      <c r="O2065" s="108">
        <v>0</v>
      </c>
      <c r="P2065" s="109">
        <v>0</v>
      </c>
      <c r="Q2065" s="732">
        <v>6.1750912310971767E-3</v>
      </c>
      <c r="R2065" s="108">
        <v>4.4422919978619771E-4</v>
      </c>
      <c r="S2065" s="109">
        <v>6.5062658674591863E-4</v>
      </c>
      <c r="T2065" s="732">
        <v>2.5748464664732372E-3</v>
      </c>
      <c r="U2065" s="108">
        <v>1.1247307974844756E-3</v>
      </c>
      <c r="V2065" s="109">
        <v>1.115091618206283E-3</v>
      </c>
      <c r="W2065" s="732">
        <v>4.0543290020879759E-4</v>
      </c>
      <c r="X2065" s="108">
        <v>9.7099022984955437E-5</v>
      </c>
      <c r="Y2065" s="109">
        <v>9.6266938610880333E-5</v>
      </c>
      <c r="Z2065" s="732">
        <v>3.5001417751828578E-5</v>
      </c>
      <c r="AA2065" s="108">
        <v>0</v>
      </c>
      <c r="AB2065" s="109">
        <v>0</v>
      </c>
      <c r="AC2065" s="732">
        <v>0</v>
      </c>
      <c r="AD2065" s="108">
        <v>0</v>
      </c>
      <c r="AE2065" s="109">
        <v>0</v>
      </c>
      <c r="AF2065" s="732">
        <v>0</v>
      </c>
      <c r="AG2065" s="108">
        <v>7.1745418819367426E-4</v>
      </c>
      <c r="AH2065" s="109">
        <v>7.1130569683362733E-4</v>
      </c>
      <c r="AI2065" s="732">
        <v>2.5862170029992406E-4</v>
      </c>
      <c r="AJ2065" s="108">
        <v>2.1316715707272284E-3</v>
      </c>
      <c r="AK2065" s="109">
        <v>1.8824029591432551E-3</v>
      </c>
      <c r="AL2065" s="736">
        <v>3.8177212793221154E-4</v>
      </c>
    </row>
    <row r="2066" spans="1:38" ht="13" x14ac:dyDescent="0.3">
      <c r="A2066" s="71">
        <v>2026</v>
      </c>
      <c r="B2066" s="72">
        <v>21</v>
      </c>
      <c r="C2066" s="108">
        <v>0.81738566873027363</v>
      </c>
      <c r="D2066" s="109">
        <v>0.74041341738993405</v>
      </c>
      <c r="E2066" s="732">
        <v>0.12455474132884044</v>
      </c>
      <c r="F2066" s="108">
        <v>2.1178792088756303E-2</v>
      </c>
      <c r="G2066" s="109">
        <v>2.3142460993729685E-2</v>
      </c>
      <c r="H2066" s="732">
        <v>9.6487979853690283E-3</v>
      </c>
      <c r="I2066" s="108">
        <v>6.5426122004219271E-3</v>
      </c>
      <c r="J2066" s="109">
        <v>7.5597406605723205E-3</v>
      </c>
      <c r="K2066" s="732">
        <v>8.1884944528892556E-2</v>
      </c>
      <c r="L2066" s="108">
        <v>1.9594817603813407E-3</v>
      </c>
      <c r="M2066" s="109">
        <v>1.7275967866245559E-3</v>
      </c>
      <c r="N2066" s="732">
        <v>3.5085928991280846E-4</v>
      </c>
      <c r="O2066" s="108">
        <v>0</v>
      </c>
      <c r="P2066" s="109">
        <v>0</v>
      </c>
      <c r="Q2066" s="732">
        <v>6.1281965527813604E-3</v>
      </c>
      <c r="R2066" s="108">
        <v>4.4422919978619771E-4</v>
      </c>
      <c r="S2066" s="109">
        <v>6.5062658674591863E-4</v>
      </c>
      <c r="T2066" s="732">
        <v>2.5748464664732372E-3</v>
      </c>
      <c r="U2066" s="108">
        <v>1.123403671996146E-3</v>
      </c>
      <c r="V2066" s="109">
        <v>1.1117852642870837E-3</v>
      </c>
      <c r="W2066" s="732">
        <v>4.023547512589556E-4</v>
      </c>
      <c r="X2066" s="108">
        <v>9.6984470471315584E-5</v>
      </c>
      <c r="Y2066" s="109">
        <v>9.5981477771039001E-5</v>
      </c>
      <c r="Z2066" s="732">
        <v>3.4735689860395932E-5</v>
      </c>
      <c r="AA2066" s="108">
        <v>0</v>
      </c>
      <c r="AB2066" s="109">
        <v>0</v>
      </c>
      <c r="AC2066" s="732">
        <v>0</v>
      </c>
      <c r="AD2066" s="108">
        <v>0</v>
      </c>
      <c r="AE2066" s="109">
        <v>0</v>
      </c>
      <c r="AF2066" s="732">
        <v>0</v>
      </c>
      <c r="AG2066" s="108">
        <v>7.1660752245447212E-4</v>
      </c>
      <c r="AH2066" s="109">
        <v>7.0919650538470386E-4</v>
      </c>
      <c r="AI2066" s="732">
        <v>2.5665805631488233E-4</v>
      </c>
      <c r="AJ2066" s="108">
        <v>2.1298780385701223E-3</v>
      </c>
      <c r="AK2066" s="109">
        <v>1.8778266719113275E-3</v>
      </c>
      <c r="AL2066" s="736">
        <v>3.8137006870854847E-4</v>
      </c>
    </row>
    <row r="2067" spans="1:38" ht="13" x14ac:dyDescent="0.3">
      <c r="A2067" s="71">
        <v>2026</v>
      </c>
      <c r="B2067" s="72">
        <v>22</v>
      </c>
      <c r="C2067" s="108">
        <v>0.81718801782874728</v>
      </c>
      <c r="D2067" s="109">
        <v>0.74012847773399537</v>
      </c>
      <c r="E2067" s="732">
        <v>0.12441876379346205</v>
      </c>
      <c r="F2067" s="108">
        <v>2.1152042967270898E-2</v>
      </c>
      <c r="G2067" s="109">
        <v>2.3098828278845334E-2</v>
      </c>
      <c r="H2067" s="732">
        <v>9.5087389947616455E-3</v>
      </c>
      <c r="I2067" s="108">
        <v>6.531533745499492E-3</v>
      </c>
      <c r="J2067" s="109">
        <v>7.5380252147528365E-3</v>
      </c>
      <c r="K2067" s="732">
        <v>8.1515419576018031E-2</v>
      </c>
      <c r="L2067" s="108">
        <v>1.9569997245477018E-3</v>
      </c>
      <c r="M2067" s="109">
        <v>1.7234835417095544E-3</v>
      </c>
      <c r="N2067" s="732">
        <v>3.503156533388925E-4</v>
      </c>
      <c r="O2067" s="108">
        <v>0</v>
      </c>
      <c r="P2067" s="109">
        <v>0</v>
      </c>
      <c r="Q2067" s="732">
        <v>6.0392311671617202E-3</v>
      </c>
      <c r="R2067" s="108">
        <v>4.4422919978619771E-4</v>
      </c>
      <c r="S2067" s="109">
        <v>6.5062658674591863E-4</v>
      </c>
      <c r="T2067" s="732">
        <v>2.5748464664732372E-3</v>
      </c>
      <c r="U2067" s="108">
        <v>1.1214080664367953E-3</v>
      </c>
      <c r="V2067" s="109">
        <v>1.1085539629661014E-3</v>
      </c>
      <c r="W2067" s="732">
        <v>3.9651448042862895E-4</v>
      </c>
      <c r="X2067" s="108">
        <v>9.681217178154253E-5</v>
      </c>
      <c r="Y2067" s="109">
        <v>9.570251073767161E-5</v>
      </c>
      <c r="Z2067" s="732">
        <v>3.4231472470925595E-5</v>
      </c>
      <c r="AA2067" s="108">
        <v>0</v>
      </c>
      <c r="AB2067" s="109">
        <v>0</v>
      </c>
      <c r="AC2067" s="732">
        <v>0</v>
      </c>
      <c r="AD2067" s="108">
        <v>0</v>
      </c>
      <c r="AE2067" s="109">
        <v>0</v>
      </c>
      <c r="AF2067" s="732">
        <v>0</v>
      </c>
      <c r="AG2067" s="108">
        <v>7.1533469851537074E-4</v>
      </c>
      <c r="AH2067" s="109">
        <v>7.0713561617787122E-4</v>
      </c>
      <c r="AI2067" s="732">
        <v>2.5293253206039144E-4</v>
      </c>
      <c r="AJ2067" s="108">
        <v>2.1271807971150972E-3</v>
      </c>
      <c r="AK2067" s="109">
        <v>1.8733572702732233E-3</v>
      </c>
      <c r="AL2067" s="736">
        <v>3.8077908361933274E-4</v>
      </c>
    </row>
    <row r="2068" spans="1:38" ht="13" x14ac:dyDescent="0.3">
      <c r="A2068" s="71">
        <v>2026</v>
      </c>
      <c r="B2068" s="72">
        <v>23</v>
      </c>
      <c r="C2068" s="108">
        <v>0.81700999755781045</v>
      </c>
      <c r="D2068" s="109">
        <v>0.73985845882623302</v>
      </c>
      <c r="E2068" s="732">
        <v>0.12424029568657548</v>
      </c>
      <c r="F2068" s="108">
        <v>2.1127937402080552E-2</v>
      </c>
      <c r="G2068" s="109">
        <v>2.3057234553616579E-2</v>
      </c>
      <c r="H2068" s="732">
        <v>9.3089389547772513E-3</v>
      </c>
      <c r="I2068" s="108">
        <v>6.5215631989958608E-3</v>
      </c>
      <c r="J2068" s="109">
        <v>7.5173060677179229E-3</v>
      </c>
      <c r="K2068" s="732">
        <v>8.1037590526455788E-2</v>
      </c>
      <c r="L2068" s="108">
        <v>1.9547651914702566E-3</v>
      </c>
      <c r="M2068" s="109">
        <v>1.7195589135609551E-3</v>
      </c>
      <c r="N2068" s="732">
        <v>3.4961809224029884E-4</v>
      </c>
      <c r="O2068" s="108">
        <v>0</v>
      </c>
      <c r="P2068" s="109">
        <v>0</v>
      </c>
      <c r="Q2068" s="732">
        <v>5.9123189996748236E-3</v>
      </c>
      <c r="R2068" s="108">
        <v>4.4422919978619771E-4</v>
      </c>
      <c r="S2068" s="109">
        <v>6.5062658674591863E-4</v>
      </c>
      <c r="T2068" s="732">
        <v>2.5748464664732372E-3</v>
      </c>
      <c r="U2068" s="108">
        <v>1.1196112037384646E-3</v>
      </c>
      <c r="V2068" s="109">
        <v>1.105471380195156E-3</v>
      </c>
      <c r="W2068" s="732">
        <v>3.8818280609390369E-4</v>
      </c>
      <c r="X2068" s="108">
        <v>9.665714638785501E-5</v>
      </c>
      <c r="Y2068" s="109">
        <v>9.5436423567276169E-5</v>
      </c>
      <c r="Z2068" s="732">
        <v>3.3512186783548637E-5</v>
      </c>
      <c r="AA2068" s="108">
        <v>0</v>
      </c>
      <c r="AB2068" s="109">
        <v>0</v>
      </c>
      <c r="AC2068" s="732">
        <v>0</v>
      </c>
      <c r="AD2068" s="108">
        <v>0</v>
      </c>
      <c r="AE2068" s="109">
        <v>0</v>
      </c>
      <c r="AF2068" s="732">
        <v>0</v>
      </c>
      <c r="AG2068" s="108">
        <v>7.14189010889727E-4</v>
      </c>
      <c r="AH2068" s="109">
        <v>7.051687617190027E-4</v>
      </c>
      <c r="AI2068" s="732">
        <v>2.4761784517780334E-4</v>
      </c>
      <c r="AJ2068" s="108">
        <v>2.1247506873446767E-3</v>
      </c>
      <c r="AK2068" s="109">
        <v>1.8690917297098256E-3</v>
      </c>
      <c r="AL2068" s="736">
        <v>3.800208157386322E-4</v>
      </c>
    </row>
    <row r="2069" spans="1:38" ht="13" x14ac:dyDescent="0.3">
      <c r="A2069" s="71">
        <v>2026</v>
      </c>
      <c r="B2069" s="72">
        <v>24</v>
      </c>
      <c r="C2069" s="108">
        <v>0.81683858580580671</v>
      </c>
      <c r="D2069" s="109">
        <v>0.7395819864220281</v>
      </c>
      <c r="E2069" s="732">
        <v>0.12404361151131978</v>
      </c>
      <c r="F2069" s="108">
        <v>2.1104709023954279E-2</v>
      </c>
      <c r="G2069" s="109">
        <v>2.301509303285414E-2</v>
      </c>
      <c r="H2069" s="732">
        <v>9.0839915916878129E-3</v>
      </c>
      <c r="I2069" s="108">
        <v>6.5119449043948164E-3</v>
      </c>
      <c r="J2069" s="109">
        <v>7.4963353533626497E-3</v>
      </c>
      <c r="K2069" s="732">
        <v>8.051126513908656E-2</v>
      </c>
      <c r="L2069" s="108">
        <v>1.9526123533517036E-3</v>
      </c>
      <c r="M2069" s="109">
        <v>1.7155865723066915E-3</v>
      </c>
      <c r="N2069" s="732">
        <v>3.4885284968732893E-4</v>
      </c>
      <c r="O2069" s="108">
        <v>0</v>
      </c>
      <c r="P2069" s="109">
        <v>0</v>
      </c>
      <c r="Q2069" s="732">
        <v>5.7694346472372555E-3</v>
      </c>
      <c r="R2069" s="108">
        <v>4.4422919978619771E-4</v>
      </c>
      <c r="S2069" s="109">
        <v>6.5062658674591863E-4</v>
      </c>
      <c r="T2069" s="732">
        <v>2.5748464664732372E-3</v>
      </c>
      <c r="U2069" s="108">
        <v>1.1178799154735321E-3</v>
      </c>
      <c r="V2069" s="109">
        <v>1.1023504457260544E-3</v>
      </c>
      <c r="W2069" s="732">
        <v>3.7880242438404106E-4</v>
      </c>
      <c r="X2069" s="108">
        <v>9.6507697814189763E-5</v>
      </c>
      <c r="Y2069" s="109">
        <v>9.5167012788089928E-5</v>
      </c>
      <c r="Z2069" s="732">
        <v>3.2702368206832936E-5</v>
      </c>
      <c r="AA2069" s="108">
        <v>0</v>
      </c>
      <c r="AB2069" s="109">
        <v>0</v>
      </c>
      <c r="AC2069" s="732">
        <v>0</v>
      </c>
      <c r="AD2069" s="108">
        <v>0</v>
      </c>
      <c r="AE2069" s="109">
        <v>0</v>
      </c>
      <c r="AF2069" s="732">
        <v>0</v>
      </c>
      <c r="AG2069" s="108">
        <v>7.1308386250563732E-4</v>
      </c>
      <c r="AH2069" s="109">
        <v>7.0317863658993305E-4</v>
      </c>
      <c r="AI2069" s="732">
        <v>2.4163419535473411E-4</v>
      </c>
      <c r="AJ2069" s="108">
        <v>2.1224115203378737E-3</v>
      </c>
      <c r="AK2069" s="109">
        <v>1.8647742823901482E-3</v>
      </c>
      <c r="AL2069" s="736">
        <v>3.7918911797156247E-4</v>
      </c>
    </row>
    <row r="2070" spans="1:38" ht="13" x14ac:dyDescent="0.3">
      <c r="A2070" s="71">
        <v>2026</v>
      </c>
      <c r="B2070" s="72">
        <v>25</v>
      </c>
      <c r="C2070" s="108">
        <v>0.81666616575372575</v>
      </c>
      <c r="D2070" s="109">
        <v>0.73931217951674033</v>
      </c>
      <c r="E2070" s="732">
        <v>0.12381944813000177</v>
      </c>
      <c r="F2070" s="108">
        <v>2.1081394957034556E-2</v>
      </c>
      <c r="G2070" s="109">
        <v>2.2973603937146335E-2</v>
      </c>
      <c r="H2070" s="732">
        <v>8.8210023923117747E-3</v>
      </c>
      <c r="I2070" s="108">
        <v>6.5022920536604691E-3</v>
      </c>
      <c r="J2070" s="109">
        <v>7.4756747001621399E-3</v>
      </c>
      <c r="K2070" s="732">
        <v>7.991428011742803E-2</v>
      </c>
      <c r="L2070" s="108">
        <v>1.9504499964792411E-3</v>
      </c>
      <c r="M2070" s="109">
        <v>1.7116735677476906E-3</v>
      </c>
      <c r="N2070" s="732">
        <v>3.4798742584987361E-4</v>
      </c>
      <c r="O2070" s="108">
        <v>0</v>
      </c>
      <c r="P2070" s="109">
        <v>0</v>
      </c>
      <c r="Q2070" s="732">
        <v>5.6023855199721362E-3</v>
      </c>
      <c r="R2070" s="108">
        <v>4.4422919978619771E-4</v>
      </c>
      <c r="S2070" s="109">
        <v>6.5062658674591863E-4</v>
      </c>
      <c r="T2070" s="732">
        <v>2.5748464664732372E-3</v>
      </c>
      <c r="U2070" s="108">
        <v>1.116143405688349E-3</v>
      </c>
      <c r="V2070" s="109">
        <v>1.0992766367948399E-3</v>
      </c>
      <c r="W2070" s="732">
        <v>3.678357057647116E-4</v>
      </c>
      <c r="X2070" s="108">
        <v>9.6357532807406511E-5</v>
      </c>
      <c r="Y2070" s="109">
        <v>9.490159579044109E-5</v>
      </c>
      <c r="Z2070" s="732">
        <v>3.1755601622423168E-5</v>
      </c>
      <c r="AA2070" s="108">
        <v>0</v>
      </c>
      <c r="AB2070" s="109">
        <v>0</v>
      </c>
      <c r="AC2070" s="732">
        <v>0</v>
      </c>
      <c r="AD2070" s="108">
        <v>0</v>
      </c>
      <c r="AE2070" s="109">
        <v>0</v>
      </c>
      <c r="AF2070" s="732">
        <v>0</v>
      </c>
      <c r="AG2070" s="108">
        <v>7.1197522786076801E-4</v>
      </c>
      <c r="AH2070" s="109">
        <v>7.0121765989930942E-4</v>
      </c>
      <c r="AI2070" s="732">
        <v>2.3463859932199393E-4</v>
      </c>
      <c r="AJ2070" s="108">
        <v>2.120060584285884E-3</v>
      </c>
      <c r="AK2070" s="109">
        <v>1.8605208941573784E-3</v>
      </c>
      <c r="AL2070" s="736">
        <v>3.7824848641784505E-4</v>
      </c>
    </row>
    <row r="2071" spans="1:38" ht="13" x14ac:dyDescent="0.3">
      <c r="A2071" s="71">
        <v>2026</v>
      </c>
      <c r="B2071" s="72">
        <v>26</v>
      </c>
      <c r="C2071" s="108">
        <v>0.81648968055739224</v>
      </c>
      <c r="D2071" s="109">
        <v>0.73904808577481784</v>
      </c>
      <c r="E2071" s="732">
        <v>0.12355330891726361</v>
      </c>
      <c r="F2071" s="108">
        <v>2.1057492275641802E-2</v>
      </c>
      <c r="G2071" s="109">
        <v>2.2933178094831638E-2</v>
      </c>
      <c r="H2071" s="732">
        <v>8.5004773633020544E-3</v>
      </c>
      <c r="I2071" s="108">
        <v>6.4924015493597652E-3</v>
      </c>
      <c r="J2071" s="109">
        <v>7.4555514890733542E-3</v>
      </c>
      <c r="K2071" s="732">
        <v>7.9210826538785389E-2</v>
      </c>
      <c r="L2071" s="108">
        <v>1.9482334576352751E-3</v>
      </c>
      <c r="M2071" s="109">
        <v>1.707861478941769E-3</v>
      </c>
      <c r="N2071" s="732">
        <v>3.4696954948523778E-4</v>
      </c>
      <c r="O2071" s="108">
        <v>0</v>
      </c>
      <c r="P2071" s="109">
        <v>0</v>
      </c>
      <c r="Q2071" s="732">
        <v>5.3987958432032464E-3</v>
      </c>
      <c r="R2071" s="108">
        <v>4.4422919978619771E-4</v>
      </c>
      <c r="S2071" s="109">
        <v>6.5062658674591863E-4</v>
      </c>
      <c r="T2071" s="732">
        <v>2.5748464664732372E-3</v>
      </c>
      <c r="U2071" s="108">
        <v>1.1143606990858584E-3</v>
      </c>
      <c r="V2071" s="109">
        <v>1.0962822665758489E-3</v>
      </c>
      <c r="W2071" s="732">
        <v>3.5447000052322362E-4</v>
      </c>
      <c r="X2071" s="108">
        <v>9.6203791984296436E-5</v>
      </c>
      <c r="Y2071" s="109">
        <v>9.464310298362355E-5</v>
      </c>
      <c r="Z2071" s="732">
        <v>3.0601716512328447E-5</v>
      </c>
      <c r="AA2071" s="108">
        <v>0</v>
      </c>
      <c r="AB2071" s="109">
        <v>0</v>
      </c>
      <c r="AC2071" s="732">
        <v>0</v>
      </c>
      <c r="AD2071" s="108">
        <v>0</v>
      </c>
      <c r="AE2071" s="109">
        <v>0</v>
      </c>
      <c r="AF2071" s="732">
        <v>0</v>
      </c>
      <c r="AG2071" s="108">
        <v>7.1083864098698288E-4</v>
      </c>
      <c r="AH2071" s="109">
        <v>6.9930736027546444E-4</v>
      </c>
      <c r="AI2071" s="732">
        <v>2.2611268693824654E-4</v>
      </c>
      <c r="AJ2071" s="108">
        <v>2.1176530630320576E-3</v>
      </c>
      <c r="AK2071" s="109">
        <v>1.8563773164461262E-3</v>
      </c>
      <c r="AL2071" s="736">
        <v>3.7714179039269438E-4</v>
      </c>
    </row>
    <row r="2072" spans="1:38" ht="13" x14ac:dyDescent="0.3">
      <c r="A2072" s="71">
        <v>2026</v>
      </c>
      <c r="B2072" s="72">
        <v>27</v>
      </c>
      <c r="C2072" s="108">
        <v>0.81630912307478176</v>
      </c>
      <c r="D2072" s="109">
        <v>0.73878964793824886</v>
      </c>
      <c r="E2072" s="732">
        <v>0.12327972656085931</v>
      </c>
      <c r="F2072" s="108">
        <v>2.1033118409643645E-2</v>
      </c>
      <c r="G2072" s="109">
        <v>2.2893709189296278E-2</v>
      </c>
      <c r="H2072" s="732">
        <v>8.1666484662804191E-3</v>
      </c>
      <c r="I2072" s="108">
        <v>6.4823154343513177E-3</v>
      </c>
      <c r="J2072" s="109">
        <v>7.4359052155590129E-3</v>
      </c>
      <c r="K2072" s="732">
        <v>7.8485126728048152E-2</v>
      </c>
      <c r="L2072" s="108">
        <v>1.945975281004181E-3</v>
      </c>
      <c r="M2072" s="109">
        <v>1.7041399483277387E-3</v>
      </c>
      <c r="N2072" s="732">
        <v>3.4592483622973986E-4</v>
      </c>
      <c r="O2072" s="108">
        <v>0</v>
      </c>
      <c r="P2072" s="109">
        <v>0</v>
      </c>
      <c r="Q2072" s="732">
        <v>5.1867509601892289E-3</v>
      </c>
      <c r="R2072" s="108">
        <v>4.4422919978619771E-4</v>
      </c>
      <c r="S2072" s="109">
        <v>6.5062658674591863E-4</v>
      </c>
      <c r="T2072" s="732">
        <v>2.5748464664732372E-3</v>
      </c>
      <c r="U2072" s="108">
        <v>1.1125424164201124E-3</v>
      </c>
      <c r="V2072" s="109">
        <v>1.0933590438517628E-3</v>
      </c>
      <c r="W2072" s="732">
        <v>3.4054913839604543E-4</v>
      </c>
      <c r="X2072" s="108">
        <v>9.6046980216739247E-5</v>
      </c>
      <c r="Y2072" s="109">
        <v>9.439071595175831E-5</v>
      </c>
      <c r="Z2072" s="732">
        <v>2.9399926886759478E-5</v>
      </c>
      <c r="AA2072" s="108">
        <v>0</v>
      </c>
      <c r="AB2072" s="109">
        <v>0</v>
      </c>
      <c r="AC2072" s="732">
        <v>0</v>
      </c>
      <c r="AD2072" s="108">
        <v>0</v>
      </c>
      <c r="AE2072" s="109">
        <v>0</v>
      </c>
      <c r="AF2072" s="732">
        <v>0</v>
      </c>
      <c r="AG2072" s="108">
        <v>7.0968018959381186E-4</v>
      </c>
      <c r="AH2072" s="109">
        <v>6.9744228025699778E-4</v>
      </c>
      <c r="AI2072" s="732">
        <v>2.1723277393106879E-4</v>
      </c>
      <c r="AJ2072" s="108">
        <v>2.1151968948460143E-3</v>
      </c>
      <c r="AK2072" s="109">
        <v>1.8523320307715901E-3</v>
      </c>
      <c r="AL2072" s="736">
        <v>3.7600640581423271E-4</v>
      </c>
    </row>
    <row r="2073" spans="1:38" ht="13" x14ac:dyDescent="0.3">
      <c r="A2073" s="71">
        <v>2026</v>
      </c>
      <c r="B2073" s="72">
        <v>28</v>
      </c>
      <c r="C2073" s="108">
        <v>0.81612424683172624</v>
      </c>
      <c r="D2073" s="109">
        <v>0.73853867670727957</v>
      </c>
      <c r="E2073" s="732">
        <v>0.12299823588624685</v>
      </c>
      <c r="F2073" s="108">
        <v>2.1008170086980766E-2</v>
      </c>
      <c r="G2073" s="109">
        <v>2.2855364991491618E-2</v>
      </c>
      <c r="H2073" s="732">
        <v>7.8198459650938891E-3</v>
      </c>
      <c r="I2073" s="108">
        <v>6.4719895109275252E-3</v>
      </c>
      <c r="J2073" s="109">
        <v>7.4168074293865151E-3</v>
      </c>
      <c r="K2073" s="732">
        <v>7.7737595839375853E-2</v>
      </c>
      <c r="L2073" s="108">
        <v>1.9436613315772344E-3</v>
      </c>
      <c r="M2073" s="109">
        <v>1.7005222534726245E-3</v>
      </c>
      <c r="N2073" s="732">
        <v>3.4485266866470811E-4</v>
      </c>
      <c r="O2073" s="108">
        <v>0</v>
      </c>
      <c r="P2073" s="109">
        <v>0</v>
      </c>
      <c r="Q2073" s="732">
        <v>4.9664651562029843E-3</v>
      </c>
      <c r="R2073" s="108">
        <v>4.4422919978619771E-4</v>
      </c>
      <c r="S2073" s="109">
        <v>6.5062658674591863E-4</v>
      </c>
      <c r="T2073" s="732">
        <v>2.5748464664732372E-3</v>
      </c>
      <c r="U2073" s="108">
        <v>1.1106835730215747E-3</v>
      </c>
      <c r="V2073" s="109">
        <v>1.0905175040163673E-3</v>
      </c>
      <c r="W2073" s="732">
        <v>3.2608742849900719E-4</v>
      </c>
      <c r="X2073" s="108">
        <v>9.5886411579119808E-5</v>
      </c>
      <c r="Y2073" s="109">
        <v>9.4145386509988173E-5</v>
      </c>
      <c r="Z2073" s="732">
        <v>2.8151427427599535E-5</v>
      </c>
      <c r="AA2073" s="108">
        <v>0</v>
      </c>
      <c r="AB2073" s="109">
        <v>0</v>
      </c>
      <c r="AC2073" s="732">
        <v>0</v>
      </c>
      <c r="AD2073" s="108">
        <v>0</v>
      </c>
      <c r="AE2073" s="109">
        <v>0</v>
      </c>
      <c r="AF2073" s="732">
        <v>0</v>
      </c>
      <c r="AG2073" s="108">
        <v>7.0849380335757614E-4</v>
      </c>
      <c r="AH2073" s="109">
        <v>6.956298267463938E-4</v>
      </c>
      <c r="AI2073" s="732">
        <v>2.0800778557871651E-4</v>
      </c>
      <c r="AJ2073" s="108">
        <v>2.112681682093239E-3</v>
      </c>
      <c r="AK2073" s="109">
        <v>1.8484001540720674E-3</v>
      </c>
      <c r="AL2073" s="736">
        <v>3.7484101300095177E-4</v>
      </c>
    </row>
    <row r="2074" spans="1:38" ht="13" x14ac:dyDescent="0.3">
      <c r="A2074" s="71">
        <v>2026</v>
      </c>
      <c r="B2074" s="72">
        <v>29</v>
      </c>
      <c r="C2074" s="108">
        <v>0.81593591436825896</v>
      </c>
      <c r="D2074" s="109">
        <v>0.7382950088198903</v>
      </c>
      <c r="E2074" s="732">
        <v>0.12270214936319285</v>
      </c>
      <c r="F2074" s="108">
        <v>2.09826240555821E-2</v>
      </c>
      <c r="G2074" s="109">
        <v>2.2818150181083401E-2</v>
      </c>
      <c r="H2074" s="732">
        <v>7.4500836411891093E-3</v>
      </c>
      <c r="I2074" s="108">
        <v>6.4614158872722035E-3</v>
      </c>
      <c r="J2074" s="109">
        <v>7.3982743298412861E-3</v>
      </c>
      <c r="K2074" s="732">
        <v>7.6949706249567151E-2</v>
      </c>
      <c r="L2074" s="108">
        <v>1.9412928304788778E-3</v>
      </c>
      <c r="M2074" s="109">
        <v>1.697012169667639E-3</v>
      </c>
      <c r="N2074" s="732">
        <v>3.4372853859819947E-4</v>
      </c>
      <c r="O2074" s="108">
        <v>0</v>
      </c>
      <c r="P2074" s="109">
        <v>0</v>
      </c>
      <c r="Q2074" s="732">
        <v>4.731598514400138E-3</v>
      </c>
      <c r="R2074" s="108">
        <v>4.4422919978619771E-4</v>
      </c>
      <c r="S2074" s="109">
        <v>6.5062658674591863E-4</v>
      </c>
      <c r="T2074" s="732">
        <v>2.5748464664732372E-3</v>
      </c>
      <c r="U2074" s="108">
        <v>1.1087805858915124E-3</v>
      </c>
      <c r="V2074" s="109">
        <v>1.0877601854546049E-3</v>
      </c>
      <c r="W2074" s="732">
        <v>3.1066841905641809E-4</v>
      </c>
      <c r="X2074" s="108">
        <v>9.572197174392052E-5</v>
      </c>
      <c r="Y2074" s="109">
        <v>9.3907350455483936E-5</v>
      </c>
      <c r="Z2074" s="732">
        <v>2.6820303722682784E-5</v>
      </c>
      <c r="AA2074" s="108">
        <v>0</v>
      </c>
      <c r="AB2074" s="109">
        <v>0</v>
      </c>
      <c r="AC2074" s="732">
        <v>0</v>
      </c>
      <c r="AD2074" s="108">
        <v>0</v>
      </c>
      <c r="AE2074" s="109">
        <v>0</v>
      </c>
      <c r="AF2074" s="732">
        <v>0</v>
      </c>
      <c r="AG2074" s="108">
        <v>7.0727940075204527E-4</v>
      </c>
      <c r="AH2074" s="109">
        <v>6.9387069745238943E-4</v>
      </c>
      <c r="AI2074" s="732">
        <v>1.9817218781550334E-4</v>
      </c>
      <c r="AJ2074" s="108">
        <v>2.1101082500541331E-3</v>
      </c>
      <c r="AK2074" s="109">
        <v>1.844584474367392E-3</v>
      </c>
      <c r="AL2074" s="736">
        <v>3.7361921982530537E-4</v>
      </c>
    </row>
    <row r="2075" spans="1:38" ht="13" x14ac:dyDescent="0.3">
      <c r="A2075" s="71">
        <v>2026</v>
      </c>
      <c r="B2075" s="72">
        <v>30</v>
      </c>
      <c r="C2075" s="108">
        <v>0.81574535659195879</v>
      </c>
      <c r="D2075" s="109">
        <v>0.73758633041640809</v>
      </c>
      <c r="E2075" s="732">
        <v>0.12331701562736427</v>
      </c>
      <c r="F2075" s="108">
        <v>2.0956701784166878E-2</v>
      </c>
      <c r="G2075" s="109">
        <v>2.2786437125730304E-2</v>
      </c>
      <c r="H2075" s="732">
        <v>8.3047171608162211E-3</v>
      </c>
      <c r="I2075" s="108">
        <v>6.4506817440513316E-3</v>
      </c>
      <c r="J2075" s="109">
        <v>7.3829411881573305E-3</v>
      </c>
      <c r="K2075" s="732">
        <v>7.8538167376910037E-2</v>
      </c>
      <c r="L2075" s="108">
        <v>1.9388893191965252E-3</v>
      </c>
      <c r="M2075" s="109">
        <v>1.6939702808878121E-3</v>
      </c>
      <c r="N2075" s="732">
        <v>3.4584644200675327E-4</v>
      </c>
      <c r="O2075" s="108">
        <v>0</v>
      </c>
      <c r="P2075" s="109">
        <v>0</v>
      </c>
      <c r="Q2075" s="732">
        <v>5.2745295654192991E-3</v>
      </c>
      <c r="R2075" s="108">
        <v>4.4422919978619771E-4</v>
      </c>
      <c r="S2075" s="109">
        <v>6.5062658674591863E-4</v>
      </c>
      <c r="T2075" s="732">
        <v>2.5748464664732372E-3</v>
      </c>
      <c r="U2075" s="108">
        <v>1.1068456263545392E-3</v>
      </c>
      <c r="V2075" s="109">
        <v>1.0855022915882795E-3</v>
      </c>
      <c r="W2075" s="732">
        <v>3.4630661030329949E-4</v>
      </c>
      <c r="X2075" s="108">
        <v>9.5555157052665417E-5</v>
      </c>
      <c r="Y2075" s="109">
        <v>9.371242231049777E-5</v>
      </c>
      <c r="Z2075" s="732">
        <v>2.9896980782133243E-5</v>
      </c>
      <c r="AA2075" s="108">
        <v>0</v>
      </c>
      <c r="AB2075" s="109">
        <v>0</v>
      </c>
      <c r="AC2075" s="732">
        <v>0</v>
      </c>
      <c r="AD2075" s="108">
        <v>0</v>
      </c>
      <c r="AE2075" s="109">
        <v>0</v>
      </c>
      <c r="AF2075" s="732">
        <v>0</v>
      </c>
      <c r="AG2075" s="108">
        <v>7.0604590603669519E-4</v>
      </c>
      <c r="AH2075" s="109">
        <v>6.924308931334775E-4</v>
      </c>
      <c r="AI2075" s="732">
        <v>2.2090550563384377E-4</v>
      </c>
      <c r="AJ2075" s="108">
        <v>2.1074954925148224E-3</v>
      </c>
      <c r="AK2075" s="109">
        <v>1.8412761889318675E-3</v>
      </c>
      <c r="AL2075" s="736">
        <v>3.7592118036571204E-4</v>
      </c>
    </row>
    <row r="2076" spans="1:38" ht="13" x14ac:dyDescent="0.3">
      <c r="A2076" s="71">
        <v>2026</v>
      </c>
      <c r="B2076" s="72">
        <v>31</v>
      </c>
      <c r="C2076" s="108">
        <v>0.81574535659195879</v>
      </c>
      <c r="D2076" s="109">
        <v>0.73758633041640809</v>
      </c>
      <c r="E2076" s="732">
        <v>0.12331701562736427</v>
      </c>
      <c r="F2076" s="108">
        <v>2.0956701784166878E-2</v>
      </c>
      <c r="G2076" s="109">
        <v>2.2786437125730304E-2</v>
      </c>
      <c r="H2076" s="732">
        <v>8.3047171608162211E-3</v>
      </c>
      <c r="I2076" s="108">
        <v>6.4506817440513316E-3</v>
      </c>
      <c r="J2076" s="109">
        <v>7.3829411881573305E-3</v>
      </c>
      <c r="K2076" s="732">
        <v>7.8538167376910037E-2</v>
      </c>
      <c r="L2076" s="108">
        <v>1.9388893191965252E-3</v>
      </c>
      <c r="M2076" s="109">
        <v>1.6939702808878121E-3</v>
      </c>
      <c r="N2076" s="732">
        <v>3.4584644200675327E-4</v>
      </c>
      <c r="O2076" s="108">
        <v>0</v>
      </c>
      <c r="P2076" s="109">
        <v>0</v>
      </c>
      <c r="Q2076" s="732">
        <v>5.2745295654192991E-3</v>
      </c>
      <c r="R2076" s="108">
        <v>4.4422919978619771E-4</v>
      </c>
      <c r="S2076" s="109">
        <v>6.5062658674591863E-4</v>
      </c>
      <c r="T2076" s="732">
        <v>2.5748464664732372E-3</v>
      </c>
      <c r="U2076" s="108">
        <v>1.1068456263545392E-3</v>
      </c>
      <c r="V2076" s="109">
        <v>1.0855022915882795E-3</v>
      </c>
      <c r="W2076" s="732">
        <v>3.4630661030329949E-4</v>
      </c>
      <c r="X2076" s="108">
        <v>9.5555157052665417E-5</v>
      </c>
      <c r="Y2076" s="109">
        <v>9.371242231049777E-5</v>
      </c>
      <c r="Z2076" s="732">
        <v>2.9896980782133243E-5</v>
      </c>
      <c r="AA2076" s="108">
        <v>0</v>
      </c>
      <c r="AB2076" s="109">
        <v>0</v>
      </c>
      <c r="AC2076" s="732">
        <v>0</v>
      </c>
      <c r="AD2076" s="108">
        <v>0</v>
      </c>
      <c r="AE2076" s="109">
        <v>0</v>
      </c>
      <c r="AF2076" s="732">
        <v>0</v>
      </c>
      <c r="AG2076" s="108">
        <v>7.0604590603669519E-4</v>
      </c>
      <c r="AH2076" s="109">
        <v>6.924308931334775E-4</v>
      </c>
      <c r="AI2076" s="732">
        <v>2.2090550563384377E-4</v>
      </c>
      <c r="AJ2076" s="108">
        <v>2.1074954925148224E-3</v>
      </c>
      <c r="AK2076" s="109">
        <v>1.8412761889318675E-3</v>
      </c>
      <c r="AL2076" s="736">
        <v>3.7592118036571204E-4</v>
      </c>
    </row>
    <row r="2077" spans="1:38" ht="13" x14ac:dyDescent="0.3">
      <c r="A2077" s="71">
        <v>2026</v>
      </c>
      <c r="B2077" s="72">
        <v>32</v>
      </c>
      <c r="C2077" s="108">
        <v>0.81574535659195879</v>
      </c>
      <c r="D2077" s="109">
        <v>0.73758633041640809</v>
      </c>
      <c r="E2077" s="732">
        <v>0.12331701562736427</v>
      </c>
      <c r="F2077" s="108">
        <v>2.0956701784166878E-2</v>
      </c>
      <c r="G2077" s="109">
        <v>2.2786437125730304E-2</v>
      </c>
      <c r="H2077" s="732">
        <v>8.3047171608162211E-3</v>
      </c>
      <c r="I2077" s="108">
        <v>6.4506817440513316E-3</v>
      </c>
      <c r="J2077" s="109">
        <v>7.3829411881573305E-3</v>
      </c>
      <c r="K2077" s="732">
        <v>7.8538167376910037E-2</v>
      </c>
      <c r="L2077" s="108">
        <v>1.9388893191965252E-3</v>
      </c>
      <c r="M2077" s="109">
        <v>1.6939702808878121E-3</v>
      </c>
      <c r="N2077" s="732">
        <v>3.4584644200675327E-4</v>
      </c>
      <c r="O2077" s="108">
        <v>0</v>
      </c>
      <c r="P2077" s="109">
        <v>0</v>
      </c>
      <c r="Q2077" s="732">
        <v>5.2745295654192991E-3</v>
      </c>
      <c r="R2077" s="108">
        <v>4.4422919978619771E-4</v>
      </c>
      <c r="S2077" s="109">
        <v>6.5062658674591863E-4</v>
      </c>
      <c r="T2077" s="732">
        <v>2.5748464664732372E-3</v>
      </c>
      <c r="U2077" s="108">
        <v>1.1068456263545392E-3</v>
      </c>
      <c r="V2077" s="109">
        <v>1.0855022915882795E-3</v>
      </c>
      <c r="W2077" s="732">
        <v>3.4630661030329949E-4</v>
      </c>
      <c r="X2077" s="108">
        <v>9.5555157052665417E-5</v>
      </c>
      <c r="Y2077" s="109">
        <v>9.371242231049777E-5</v>
      </c>
      <c r="Z2077" s="732">
        <v>2.9896980782133243E-5</v>
      </c>
      <c r="AA2077" s="108">
        <v>0</v>
      </c>
      <c r="AB2077" s="109">
        <v>0</v>
      </c>
      <c r="AC2077" s="732">
        <v>0</v>
      </c>
      <c r="AD2077" s="108">
        <v>0</v>
      </c>
      <c r="AE2077" s="109">
        <v>0</v>
      </c>
      <c r="AF2077" s="732">
        <v>0</v>
      </c>
      <c r="AG2077" s="108">
        <v>7.0604590603669519E-4</v>
      </c>
      <c r="AH2077" s="109">
        <v>6.924308931334775E-4</v>
      </c>
      <c r="AI2077" s="732">
        <v>2.2090550563384377E-4</v>
      </c>
      <c r="AJ2077" s="108">
        <v>2.1074954925148224E-3</v>
      </c>
      <c r="AK2077" s="109">
        <v>1.8412761889318675E-3</v>
      </c>
      <c r="AL2077" s="736">
        <v>3.7592118036571204E-4</v>
      </c>
    </row>
    <row r="2078" spans="1:38" ht="13" x14ac:dyDescent="0.3">
      <c r="A2078" s="71">
        <v>2026</v>
      </c>
      <c r="B2078" s="72">
        <v>33</v>
      </c>
      <c r="C2078" s="108">
        <v>0.81574535659195879</v>
      </c>
      <c r="D2078" s="109">
        <v>0.73758633041640809</v>
      </c>
      <c r="E2078" s="732">
        <v>0.12331701562736427</v>
      </c>
      <c r="F2078" s="108">
        <v>2.0956701784166878E-2</v>
      </c>
      <c r="G2078" s="109">
        <v>2.2786437125730304E-2</v>
      </c>
      <c r="H2078" s="732">
        <v>8.3047171608162211E-3</v>
      </c>
      <c r="I2078" s="108">
        <v>6.4506817440513316E-3</v>
      </c>
      <c r="J2078" s="109">
        <v>7.3829411881573305E-3</v>
      </c>
      <c r="K2078" s="732">
        <v>7.8538167376910037E-2</v>
      </c>
      <c r="L2078" s="108">
        <v>1.9388893191965252E-3</v>
      </c>
      <c r="M2078" s="109">
        <v>1.6939702808878121E-3</v>
      </c>
      <c r="N2078" s="732">
        <v>3.4584644200675327E-4</v>
      </c>
      <c r="O2078" s="108">
        <v>0</v>
      </c>
      <c r="P2078" s="109">
        <v>0</v>
      </c>
      <c r="Q2078" s="732">
        <v>5.2745295654192991E-3</v>
      </c>
      <c r="R2078" s="108">
        <v>4.4422919978619771E-4</v>
      </c>
      <c r="S2078" s="109">
        <v>6.5062658674591863E-4</v>
      </c>
      <c r="T2078" s="732">
        <v>2.5748464664732372E-3</v>
      </c>
      <c r="U2078" s="108">
        <v>1.1068456263545392E-3</v>
      </c>
      <c r="V2078" s="109">
        <v>1.0855022915882795E-3</v>
      </c>
      <c r="W2078" s="732">
        <v>3.4630661030329949E-4</v>
      </c>
      <c r="X2078" s="108">
        <v>9.5555157052665417E-5</v>
      </c>
      <c r="Y2078" s="109">
        <v>9.371242231049777E-5</v>
      </c>
      <c r="Z2078" s="732">
        <v>2.9896980782133243E-5</v>
      </c>
      <c r="AA2078" s="108">
        <v>0</v>
      </c>
      <c r="AB2078" s="109">
        <v>0</v>
      </c>
      <c r="AC2078" s="732">
        <v>0</v>
      </c>
      <c r="AD2078" s="108">
        <v>0</v>
      </c>
      <c r="AE2078" s="109">
        <v>0</v>
      </c>
      <c r="AF2078" s="732">
        <v>0</v>
      </c>
      <c r="AG2078" s="108">
        <v>7.0604590603669519E-4</v>
      </c>
      <c r="AH2078" s="109">
        <v>6.924308931334775E-4</v>
      </c>
      <c r="AI2078" s="732">
        <v>2.2090550563384377E-4</v>
      </c>
      <c r="AJ2078" s="108">
        <v>2.1074954925148224E-3</v>
      </c>
      <c r="AK2078" s="109">
        <v>1.8412761889318675E-3</v>
      </c>
      <c r="AL2078" s="736">
        <v>3.7592118036571204E-4</v>
      </c>
    </row>
    <row r="2079" spans="1:38" ht="13" x14ac:dyDescent="0.3">
      <c r="A2079" s="71">
        <v>2026</v>
      </c>
      <c r="B2079" s="72">
        <v>34</v>
      </c>
      <c r="C2079" s="108">
        <v>0.81574535659195879</v>
      </c>
      <c r="D2079" s="109">
        <v>0.73758633041640809</v>
      </c>
      <c r="E2079" s="732">
        <v>0.12331701562736427</v>
      </c>
      <c r="F2079" s="108">
        <v>2.0956701784166878E-2</v>
      </c>
      <c r="G2079" s="109">
        <v>2.2786437125730304E-2</v>
      </c>
      <c r="H2079" s="732">
        <v>8.3047171608162211E-3</v>
      </c>
      <c r="I2079" s="108">
        <v>6.4506817440513316E-3</v>
      </c>
      <c r="J2079" s="109">
        <v>7.3829411881573305E-3</v>
      </c>
      <c r="K2079" s="732">
        <v>7.8538167376910037E-2</v>
      </c>
      <c r="L2079" s="108">
        <v>1.9388893191965252E-3</v>
      </c>
      <c r="M2079" s="109">
        <v>1.6939702808878121E-3</v>
      </c>
      <c r="N2079" s="732">
        <v>3.4584644200675327E-4</v>
      </c>
      <c r="O2079" s="108">
        <v>0</v>
      </c>
      <c r="P2079" s="109">
        <v>0</v>
      </c>
      <c r="Q2079" s="732">
        <v>5.2745295654192991E-3</v>
      </c>
      <c r="R2079" s="108">
        <v>4.4422919978619771E-4</v>
      </c>
      <c r="S2079" s="109">
        <v>6.5062658674591863E-4</v>
      </c>
      <c r="T2079" s="732">
        <v>2.5748464664732372E-3</v>
      </c>
      <c r="U2079" s="108">
        <v>1.1068456263545392E-3</v>
      </c>
      <c r="V2079" s="109">
        <v>1.0855022915882795E-3</v>
      </c>
      <c r="W2079" s="732">
        <v>3.4630661030329949E-4</v>
      </c>
      <c r="X2079" s="108">
        <v>9.5555157052665417E-5</v>
      </c>
      <c r="Y2079" s="109">
        <v>9.371242231049777E-5</v>
      </c>
      <c r="Z2079" s="732">
        <v>2.9896980782133243E-5</v>
      </c>
      <c r="AA2079" s="108">
        <v>0</v>
      </c>
      <c r="AB2079" s="109">
        <v>0</v>
      </c>
      <c r="AC2079" s="732">
        <v>0</v>
      </c>
      <c r="AD2079" s="108">
        <v>0</v>
      </c>
      <c r="AE2079" s="109">
        <v>0</v>
      </c>
      <c r="AF2079" s="732">
        <v>0</v>
      </c>
      <c r="AG2079" s="108">
        <v>7.0604590603669519E-4</v>
      </c>
      <c r="AH2079" s="109">
        <v>6.924308931334775E-4</v>
      </c>
      <c r="AI2079" s="732">
        <v>2.2090550563384377E-4</v>
      </c>
      <c r="AJ2079" s="108">
        <v>2.1074954925148224E-3</v>
      </c>
      <c r="AK2079" s="109">
        <v>1.8412761889318675E-3</v>
      </c>
      <c r="AL2079" s="736">
        <v>3.7592118036571204E-4</v>
      </c>
    </row>
    <row r="2080" spans="1:38" ht="13" x14ac:dyDescent="0.3">
      <c r="A2080" s="71">
        <v>2026</v>
      </c>
      <c r="B2080" s="72">
        <v>35</v>
      </c>
      <c r="C2080" s="108">
        <v>0.81574535659195879</v>
      </c>
      <c r="D2080" s="109">
        <v>0.73758633041640809</v>
      </c>
      <c r="E2080" s="732">
        <v>0.12331701562736427</v>
      </c>
      <c r="F2080" s="108">
        <v>2.0956701784166878E-2</v>
      </c>
      <c r="G2080" s="109">
        <v>2.2786437125730304E-2</v>
      </c>
      <c r="H2080" s="732">
        <v>8.3047171608162211E-3</v>
      </c>
      <c r="I2080" s="108">
        <v>6.4506817440513316E-3</v>
      </c>
      <c r="J2080" s="109">
        <v>7.3829411881573305E-3</v>
      </c>
      <c r="K2080" s="732">
        <v>7.8538167376910037E-2</v>
      </c>
      <c r="L2080" s="108">
        <v>1.9388893191965252E-3</v>
      </c>
      <c r="M2080" s="109">
        <v>1.6939702808878121E-3</v>
      </c>
      <c r="N2080" s="732">
        <v>3.4584644200675327E-4</v>
      </c>
      <c r="O2080" s="108">
        <v>0</v>
      </c>
      <c r="P2080" s="109">
        <v>0</v>
      </c>
      <c r="Q2080" s="732">
        <v>5.2745295654192991E-3</v>
      </c>
      <c r="R2080" s="108">
        <v>4.4422919978619771E-4</v>
      </c>
      <c r="S2080" s="109">
        <v>6.5062658674591863E-4</v>
      </c>
      <c r="T2080" s="732">
        <v>2.5748464664732372E-3</v>
      </c>
      <c r="U2080" s="108">
        <v>1.1068456263545392E-3</v>
      </c>
      <c r="V2080" s="109">
        <v>1.0855022915882795E-3</v>
      </c>
      <c r="W2080" s="732">
        <v>3.4630661030329949E-4</v>
      </c>
      <c r="X2080" s="108">
        <v>9.5555157052665417E-5</v>
      </c>
      <c r="Y2080" s="109">
        <v>9.371242231049777E-5</v>
      </c>
      <c r="Z2080" s="732">
        <v>2.9896980782133243E-5</v>
      </c>
      <c r="AA2080" s="108">
        <v>0</v>
      </c>
      <c r="AB2080" s="109">
        <v>0</v>
      </c>
      <c r="AC2080" s="732">
        <v>0</v>
      </c>
      <c r="AD2080" s="108">
        <v>0</v>
      </c>
      <c r="AE2080" s="109">
        <v>0</v>
      </c>
      <c r="AF2080" s="732">
        <v>0</v>
      </c>
      <c r="AG2080" s="108">
        <v>7.0604590603669519E-4</v>
      </c>
      <c r="AH2080" s="109">
        <v>6.924308931334775E-4</v>
      </c>
      <c r="AI2080" s="732">
        <v>2.2090550563384377E-4</v>
      </c>
      <c r="AJ2080" s="108">
        <v>2.1074954925148224E-3</v>
      </c>
      <c r="AK2080" s="109">
        <v>1.8412761889318675E-3</v>
      </c>
      <c r="AL2080" s="736">
        <v>3.7592118036571204E-4</v>
      </c>
    </row>
    <row r="2081" spans="1:38" ht="13" x14ac:dyDescent="0.3">
      <c r="A2081" s="71">
        <v>2026</v>
      </c>
      <c r="B2081" s="72">
        <v>36</v>
      </c>
      <c r="C2081" s="108">
        <v>0.81574535659195879</v>
      </c>
      <c r="D2081" s="109">
        <v>0.73758633041640809</v>
      </c>
      <c r="E2081" s="732">
        <v>0.12331701562736427</v>
      </c>
      <c r="F2081" s="108">
        <v>2.0956701784166878E-2</v>
      </c>
      <c r="G2081" s="109">
        <v>2.2786437125730304E-2</v>
      </c>
      <c r="H2081" s="732">
        <v>8.3047171608162211E-3</v>
      </c>
      <c r="I2081" s="108">
        <v>6.4506817440513316E-3</v>
      </c>
      <c r="J2081" s="109">
        <v>7.3829411881573305E-3</v>
      </c>
      <c r="K2081" s="732">
        <v>7.8538167376910037E-2</v>
      </c>
      <c r="L2081" s="108">
        <v>1.9388893191965252E-3</v>
      </c>
      <c r="M2081" s="109">
        <v>1.6939702808878121E-3</v>
      </c>
      <c r="N2081" s="732">
        <v>3.4584644200675327E-4</v>
      </c>
      <c r="O2081" s="108">
        <v>0</v>
      </c>
      <c r="P2081" s="109">
        <v>0</v>
      </c>
      <c r="Q2081" s="732">
        <v>5.2745295654192991E-3</v>
      </c>
      <c r="R2081" s="108">
        <v>4.4422919978619771E-4</v>
      </c>
      <c r="S2081" s="109">
        <v>6.5062658674591863E-4</v>
      </c>
      <c r="T2081" s="732">
        <v>2.5748464664732372E-3</v>
      </c>
      <c r="U2081" s="108">
        <v>1.1068456263545392E-3</v>
      </c>
      <c r="V2081" s="109">
        <v>1.0855022915882795E-3</v>
      </c>
      <c r="W2081" s="732">
        <v>3.4630661030329949E-4</v>
      </c>
      <c r="X2081" s="108">
        <v>9.5555157052665417E-5</v>
      </c>
      <c r="Y2081" s="109">
        <v>9.371242231049777E-5</v>
      </c>
      <c r="Z2081" s="732">
        <v>2.9896980782133243E-5</v>
      </c>
      <c r="AA2081" s="108">
        <v>0</v>
      </c>
      <c r="AB2081" s="109">
        <v>0</v>
      </c>
      <c r="AC2081" s="732">
        <v>0</v>
      </c>
      <c r="AD2081" s="108">
        <v>0</v>
      </c>
      <c r="AE2081" s="109">
        <v>0</v>
      </c>
      <c r="AF2081" s="732">
        <v>0</v>
      </c>
      <c r="AG2081" s="108">
        <v>7.0604590603669519E-4</v>
      </c>
      <c r="AH2081" s="109">
        <v>6.924308931334775E-4</v>
      </c>
      <c r="AI2081" s="732">
        <v>2.2090550563384377E-4</v>
      </c>
      <c r="AJ2081" s="108">
        <v>2.1074954925148224E-3</v>
      </c>
      <c r="AK2081" s="109">
        <v>1.8412761889318675E-3</v>
      </c>
      <c r="AL2081" s="736">
        <v>3.7592118036571204E-4</v>
      </c>
    </row>
    <row r="2082" spans="1:38" ht="13" x14ac:dyDescent="0.3">
      <c r="A2082" s="71">
        <v>2026</v>
      </c>
      <c r="B2082" s="72">
        <v>37</v>
      </c>
      <c r="C2082" s="108">
        <v>0.81574535659195879</v>
      </c>
      <c r="D2082" s="109">
        <v>0.73758633041640809</v>
      </c>
      <c r="E2082" s="732">
        <v>0.12331701562736427</v>
      </c>
      <c r="F2082" s="108">
        <v>2.0956701784166878E-2</v>
      </c>
      <c r="G2082" s="109">
        <v>2.2786437125730304E-2</v>
      </c>
      <c r="H2082" s="732">
        <v>8.3047171608162211E-3</v>
      </c>
      <c r="I2082" s="108">
        <v>6.4506817440513316E-3</v>
      </c>
      <c r="J2082" s="109">
        <v>7.3829411881573305E-3</v>
      </c>
      <c r="K2082" s="732">
        <v>7.8538167376910037E-2</v>
      </c>
      <c r="L2082" s="108">
        <v>1.9388893191965252E-3</v>
      </c>
      <c r="M2082" s="109">
        <v>1.6939702808878121E-3</v>
      </c>
      <c r="N2082" s="732">
        <v>3.4584644200675327E-4</v>
      </c>
      <c r="O2082" s="108">
        <v>0</v>
      </c>
      <c r="P2082" s="109">
        <v>0</v>
      </c>
      <c r="Q2082" s="732">
        <v>5.2745295654192991E-3</v>
      </c>
      <c r="R2082" s="108">
        <v>4.4422919978619771E-4</v>
      </c>
      <c r="S2082" s="109">
        <v>6.5062658674591863E-4</v>
      </c>
      <c r="T2082" s="732">
        <v>2.5748464664732372E-3</v>
      </c>
      <c r="U2082" s="108">
        <v>1.1068456263545392E-3</v>
      </c>
      <c r="V2082" s="109">
        <v>1.0855022915882795E-3</v>
      </c>
      <c r="W2082" s="732">
        <v>3.4630661030329949E-4</v>
      </c>
      <c r="X2082" s="108">
        <v>9.5555157052665417E-5</v>
      </c>
      <c r="Y2082" s="109">
        <v>9.371242231049777E-5</v>
      </c>
      <c r="Z2082" s="732">
        <v>2.9896980782133243E-5</v>
      </c>
      <c r="AA2082" s="108">
        <v>0</v>
      </c>
      <c r="AB2082" s="109">
        <v>0</v>
      </c>
      <c r="AC2082" s="732">
        <v>0</v>
      </c>
      <c r="AD2082" s="108">
        <v>0</v>
      </c>
      <c r="AE2082" s="109">
        <v>0</v>
      </c>
      <c r="AF2082" s="732">
        <v>0</v>
      </c>
      <c r="AG2082" s="108">
        <v>7.0604590603669519E-4</v>
      </c>
      <c r="AH2082" s="109">
        <v>6.924308931334775E-4</v>
      </c>
      <c r="AI2082" s="732">
        <v>2.2090550563384377E-4</v>
      </c>
      <c r="AJ2082" s="108">
        <v>2.1074954925148224E-3</v>
      </c>
      <c r="AK2082" s="109">
        <v>1.8412761889318675E-3</v>
      </c>
      <c r="AL2082" s="736">
        <v>3.7592118036571204E-4</v>
      </c>
    </row>
    <row r="2083" spans="1:38" ht="13" x14ac:dyDescent="0.3">
      <c r="A2083" s="71">
        <v>2026</v>
      </c>
      <c r="B2083" s="72">
        <v>38</v>
      </c>
      <c r="C2083" s="108">
        <v>0.81574535659195879</v>
      </c>
      <c r="D2083" s="109">
        <v>0.73758633041640809</v>
      </c>
      <c r="E2083" s="732">
        <v>0.12331701562736427</v>
      </c>
      <c r="F2083" s="108">
        <v>2.0956701784166878E-2</v>
      </c>
      <c r="G2083" s="109">
        <v>2.2786437125730304E-2</v>
      </c>
      <c r="H2083" s="732">
        <v>8.3047171608162211E-3</v>
      </c>
      <c r="I2083" s="108">
        <v>6.4506817440513316E-3</v>
      </c>
      <c r="J2083" s="109">
        <v>7.3829411881573305E-3</v>
      </c>
      <c r="K2083" s="732">
        <v>7.8538167376910037E-2</v>
      </c>
      <c r="L2083" s="108">
        <v>1.9388893191965252E-3</v>
      </c>
      <c r="M2083" s="109">
        <v>1.6939702808878121E-3</v>
      </c>
      <c r="N2083" s="732">
        <v>3.4584644200675327E-4</v>
      </c>
      <c r="O2083" s="108">
        <v>0</v>
      </c>
      <c r="P2083" s="109">
        <v>0</v>
      </c>
      <c r="Q2083" s="732">
        <v>5.2745295654192991E-3</v>
      </c>
      <c r="R2083" s="108">
        <v>4.4422919978619771E-4</v>
      </c>
      <c r="S2083" s="109">
        <v>6.5062658674591863E-4</v>
      </c>
      <c r="T2083" s="732">
        <v>2.5748464664732372E-3</v>
      </c>
      <c r="U2083" s="108">
        <v>1.1068456263545392E-3</v>
      </c>
      <c r="V2083" s="109">
        <v>1.0855022915882795E-3</v>
      </c>
      <c r="W2083" s="732">
        <v>3.4630661030329949E-4</v>
      </c>
      <c r="X2083" s="108">
        <v>9.5555157052665417E-5</v>
      </c>
      <c r="Y2083" s="109">
        <v>9.371242231049777E-5</v>
      </c>
      <c r="Z2083" s="732">
        <v>2.9896980782133243E-5</v>
      </c>
      <c r="AA2083" s="108">
        <v>0</v>
      </c>
      <c r="AB2083" s="109">
        <v>0</v>
      </c>
      <c r="AC2083" s="732">
        <v>0</v>
      </c>
      <c r="AD2083" s="108">
        <v>0</v>
      </c>
      <c r="AE2083" s="109">
        <v>0</v>
      </c>
      <c r="AF2083" s="732">
        <v>0</v>
      </c>
      <c r="AG2083" s="108">
        <v>7.0604590603669519E-4</v>
      </c>
      <c r="AH2083" s="109">
        <v>6.924308931334775E-4</v>
      </c>
      <c r="AI2083" s="732">
        <v>2.2090550563384377E-4</v>
      </c>
      <c r="AJ2083" s="108">
        <v>2.1074954925148224E-3</v>
      </c>
      <c r="AK2083" s="109">
        <v>1.8412761889318675E-3</v>
      </c>
      <c r="AL2083" s="736">
        <v>3.7592118036571204E-4</v>
      </c>
    </row>
    <row r="2084" spans="1:38" ht="13.5" thickBot="1" x14ac:dyDescent="0.35">
      <c r="A2084" s="73">
        <v>2026</v>
      </c>
      <c r="B2084" s="74">
        <v>39</v>
      </c>
      <c r="C2084" s="110">
        <v>0.81574535659195879</v>
      </c>
      <c r="D2084" s="111">
        <v>0.73758633041640809</v>
      </c>
      <c r="E2084" s="733">
        <v>0.12331701562736427</v>
      </c>
      <c r="F2084" s="110">
        <v>2.0956701784166878E-2</v>
      </c>
      <c r="G2084" s="111">
        <v>2.2786437125730304E-2</v>
      </c>
      <c r="H2084" s="733">
        <v>8.3047171608162211E-3</v>
      </c>
      <c r="I2084" s="110">
        <v>6.4506817440513316E-3</v>
      </c>
      <c r="J2084" s="111">
        <v>7.3829411881573305E-3</v>
      </c>
      <c r="K2084" s="733">
        <v>7.8538167376910037E-2</v>
      </c>
      <c r="L2084" s="110">
        <v>1.9388893191965252E-3</v>
      </c>
      <c r="M2084" s="111">
        <v>1.6939702808878121E-3</v>
      </c>
      <c r="N2084" s="733">
        <v>3.4584644200675327E-4</v>
      </c>
      <c r="O2084" s="110">
        <v>0</v>
      </c>
      <c r="P2084" s="111">
        <v>0</v>
      </c>
      <c r="Q2084" s="733">
        <v>5.2745295654192991E-3</v>
      </c>
      <c r="R2084" s="110">
        <v>4.4422919978619771E-4</v>
      </c>
      <c r="S2084" s="111">
        <v>6.5062658674591863E-4</v>
      </c>
      <c r="T2084" s="733">
        <v>2.5748464664732372E-3</v>
      </c>
      <c r="U2084" s="110">
        <v>1.1068456263545392E-3</v>
      </c>
      <c r="V2084" s="111">
        <v>1.0855022915882795E-3</v>
      </c>
      <c r="W2084" s="733">
        <v>3.4630661030329949E-4</v>
      </c>
      <c r="X2084" s="110">
        <v>9.5555157052665417E-5</v>
      </c>
      <c r="Y2084" s="111">
        <v>9.371242231049777E-5</v>
      </c>
      <c r="Z2084" s="733">
        <v>2.9896980782133243E-5</v>
      </c>
      <c r="AA2084" s="110">
        <v>0</v>
      </c>
      <c r="AB2084" s="111">
        <v>0</v>
      </c>
      <c r="AC2084" s="733">
        <v>0</v>
      </c>
      <c r="AD2084" s="110">
        <v>0</v>
      </c>
      <c r="AE2084" s="111">
        <v>0</v>
      </c>
      <c r="AF2084" s="733">
        <v>0</v>
      </c>
      <c r="AG2084" s="110">
        <v>7.0604590603669519E-4</v>
      </c>
      <c r="AH2084" s="111">
        <v>6.924308931334775E-4</v>
      </c>
      <c r="AI2084" s="733">
        <v>2.2090550563384377E-4</v>
      </c>
      <c r="AJ2084" s="110">
        <v>2.1074954925148224E-3</v>
      </c>
      <c r="AK2084" s="111">
        <v>1.8412761889318675E-3</v>
      </c>
      <c r="AL2084" s="737">
        <v>3.7592118036571204E-4</v>
      </c>
    </row>
    <row r="2085" spans="1:38" ht="13" x14ac:dyDescent="0.3">
      <c r="A2085" s="69">
        <v>2027</v>
      </c>
      <c r="B2085" s="70">
        <v>0</v>
      </c>
      <c r="C2085" s="106">
        <v>0.21763447774512362</v>
      </c>
      <c r="D2085" s="107">
        <v>0.2271049260861206</v>
      </c>
      <c r="E2085" s="734">
        <v>0.20925459665428237</v>
      </c>
      <c r="F2085" s="106">
        <v>1.086784175867091E-2</v>
      </c>
      <c r="G2085" s="107">
        <v>1.0506459019095289E-2</v>
      </c>
      <c r="H2085" s="734">
        <v>9.4901793676203591E-3</v>
      </c>
      <c r="I2085" s="106">
        <v>3.7790172246011701E-3</v>
      </c>
      <c r="J2085" s="107">
        <v>3.3828977701500385E-3</v>
      </c>
      <c r="K2085" s="734">
        <v>9.8834897175704539E-2</v>
      </c>
      <c r="L2085" s="106">
        <v>4.8002680202275858E-4</v>
      </c>
      <c r="M2085" s="107">
        <v>4.9750455071463542E-4</v>
      </c>
      <c r="N2085" s="734">
        <v>4.8296702352851914E-4</v>
      </c>
      <c r="O2085" s="106">
        <v>0</v>
      </c>
      <c r="P2085" s="107">
        <v>0</v>
      </c>
      <c r="Q2085" s="734">
        <v>8.9275251875504461E-3</v>
      </c>
      <c r="R2085" s="106">
        <v>4.4618608206929407E-4</v>
      </c>
      <c r="S2085" s="107">
        <v>6.5103825242514616E-4</v>
      </c>
      <c r="T2085" s="734">
        <v>2.6233619894516043E-3</v>
      </c>
      <c r="U2085" s="106">
        <v>7.7937767650311312E-4</v>
      </c>
      <c r="V2085" s="107">
        <v>7.3500773970889579E-4</v>
      </c>
      <c r="W2085" s="734">
        <v>5.9971899960713573E-4</v>
      </c>
      <c r="X2085" s="106">
        <v>6.7284450670577152E-5</v>
      </c>
      <c r="Y2085" s="107">
        <v>6.3453898282064499E-5</v>
      </c>
      <c r="Z2085" s="734">
        <v>5.1774280059231308E-5</v>
      </c>
      <c r="AA2085" s="106">
        <v>0</v>
      </c>
      <c r="AB2085" s="107">
        <v>0</v>
      </c>
      <c r="AC2085" s="734">
        <v>0</v>
      </c>
      <c r="AD2085" s="106">
        <v>0</v>
      </c>
      <c r="AE2085" s="107">
        <v>0</v>
      </c>
      <c r="AF2085" s="734">
        <v>0</v>
      </c>
      <c r="AG2085" s="106">
        <v>4.9715730778995208E-4</v>
      </c>
      <c r="AH2085" s="107">
        <v>4.6885392358387548E-4</v>
      </c>
      <c r="AI2085" s="734">
        <v>3.8255443447357247E-4</v>
      </c>
      <c r="AJ2085" s="106">
        <v>5.2176982962084354E-4</v>
      </c>
      <c r="AK2085" s="107">
        <v>5.407674849130232E-4</v>
      </c>
      <c r="AL2085" s="735">
        <v>5.2496566216289468E-4</v>
      </c>
    </row>
    <row r="2086" spans="1:38" ht="13" x14ac:dyDescent="0.3">
      <c r="A2086" s="71">
        <v>2027</v>
      </c>
      <c r="B2086" s="72">
        <v>1</v>
      </c>
      <c r="C2086" s="108">
        <v>0.21747552729232436</v>
      </c>
      <c r="D2086" s="109">
        <v>0.22703424853260856</v>
      </c>
      <c r="E2086" s="732">
        <v>0.20933749263279777</v>
      </c>
      <c r="F2086" s="108">
        <v>1.0830556420047772E-2</v>
      </c>
      <c r="G2086" s="109">
        <v>1.0488991084299529E-2</v>
      </c>
      <c r="H2086" s="732">
        <v>9.4983304130345746E-3</v>
      </c>
      <c r="I2086" s="108">
        <v>3.7667126951650295E-3</v>
      </c>
      <c r="J2086" s="109">
        <v>3.377175955526274E-3</v>
      </c>
      <c r="K2086" s="732">
        <v>9.8469883990190327E-2</v>
      </c>
      <c r="L2086" s="108">
        <v>4.7894632109449849E-4</v>
      </c>
      <c r="M2086" s="109">
        <v>4.968662238636558E-4</v>
      </c>
      <c r="N2086" s="732">
        <v>4.8351642759191605E-4</v>
      </c>
      <c r="O2086" s="108">
        <v>0</v>
      </c>
      <c r="P2086" s="109">
        <v>0</v>
      </c>
      <c r="Q2086" s="732">
        <v>8.924484485549845E-3</v>
      </c>
      <c r="R2086" s="108">
        <v>4.4585840651379749E-4</v>
      </c>
      <c r="S2086" s="109">
        <v>6.5079950223449626E-4</v>
      </c>
      <c r="T2086" s="732">
        <v>2.6268470736665419E-3</v>
      </c>
      <c r="U2086" s="108">
        <v>7.7653642341518495E-4</v>
      </c>
      <c r="V2086" s="109">
        <v>7.3367818215325101E-4</v>
      </c>
      <c r="W2086" s="732">
        <v>5.9975722888349725E-4</v>
      </c>
      <c r="X2086" s="108">
        <v>6.7039121484407027E-5</v>
      </c>
      <c r="Y2086" s="109">
        <v>6.3339127895466256E-5</v>
      </c>
      <c r="Z2086" s="732">
        <v>5.1777610377980637E-5</v>
      </c>
      <c r="AA2086" s="108">
        <v>0</v>
      </c>
      <c r="AB2086" s="109">
        <v>0</v>
      </c>
      <c r="AC2086" s="732">
        <v>0</v>
      </c>
      <c r="AD2086" s="108">
        <v>0</v>
      </c>
      <c r="AE2086" s="109">
        <v>0</v>
      </c>
      <c r="AF2086" s="732">
        <v>0</v>
      </c>
      <c r="AG2086" s="108">
        <v>4.9534454118588603E-4</v>
      </c>
      <c r="AH2086" s="109">
        <v>4.6800575340259608E-4</v>
      </c>
      <c r="AI2086" s="732">
        <v>3.8257917961490929E-4</v>
      </c>
      <c r="AJ2086" s="108">
        <v>5.2059535559992494E-4</v>
      </c>
      <c r="AK2086" s="109">
        <v>5.4007361478579938E-4</v>
      </c>
      <c r="AL2086" s="736">
        <v>5.2556297970658174E-4</v>
      </c>
    </row>
    <row r="2087" spans="1:38" ht="13" x14ac:dyDescent="0.3">
      <c r="A2087" s="71">
        <v>2027</v>
      </c>
      <c r="B2087" s="72">
        <v>2</v>
      </c>
      <c r="C2087" s="108">
        <v>0.2173503071258987</v>
      </c>
      <c r="D2087" s="109">
        <v>0.22701252751863837</v>
      </c>
      <c r="E2087" s="732">
        <v>0.20947176155748101</v>
      </c>
      <c r="F2087" s="108">
        <v>1.0801165598237772E-2</v>
      </c>
      <c r="G2087" s="109">
        <v>1.0483090329672368E-2</v>
      </c>
      <c r="H2087" s="732">
        <v>9.5298334237413317E-3</v>
      </c>
      <c r="I2087" s="108">
        <v>3.7570146036373527E-3</v>
      </c>
      <c r="J2087" s="109">
        <v>3.375241701966293E-3</v>
      </c>
      <c r="K2087" s="732">
        <v>9.8202752637370799E-2</v>
      </c>
      <c r="L2087" s="108">
        <v>4.7809438311174066E-4</v>
      </c>
      <c r="M2087" s="109">
        <v>4.9665088790236866E-4</v>
      </c>
      <c r="N2087" s="732">
        <v>4.8428699073384181E-4</v>
      </c>
      <c r="O2087" s="108">
        <v>0</v>
      </c>
      <c r="P2087" s="109">
        <v>0</v>
      </c>
      <c r="Q2087" s="732">
        <v>8.9477525715623701E-3</v>
      </c>
      <c r="R2087" s="108">
        <v>4.4560037504668895E-4</v>
      </c>
      <c r="S2087" s="109">
        <v>6.507174197263266E-4</v>
      </c>
      <c r="T2087" s="732">
        <v>2.6336538761142906E-3</v>
      </c>
      <c r="U2087" s="108">
        <v>7.7429584956841533E-4</v>
      </c>
      <c r="V2087" s="109">
        <v>7.3322787317298371E-4</v>
      </c>
      <c r="W2087" s="732">
        <v>6.0153821005671409E-4</v>
      </c>
      <c r="X2087" s="108">
        <v>6.684569945350167E-5</v>
      </c>
      <c r="Y2087" s="109">
        <v>6.3300260371699658E-5</v>
      </c>
      <c r="Z2087" s="732">
        <v>5.19313851061347E-5</v>
      </c>
      <c r="AA2087" s="108">
        <v>0</v>
      </c>
      <c r="AB2087" s="109">
        <v>0</v>
      </c>
      <c r="AC2087" s="732">
        <v>0</v>
      </c>
      <c r="AD2087" s="108">
        <v>0</v>
      </c>
      <c r="AE2087" s="109">
        <v>0</v>
      </c>
      <c r="AF2087" s="732">
        <v>0</v>
      </c>
      <c r="AG2087" s="108">
        <v>4.9391545124825322E-4</v>
      </c>
      <c r="AH2087" s="109">
        <v>4.6771860337266769E-4</v>
      </c>
      <c r="AI2087" s="732">
        <v>3.8371497948018452E-4</v>
      </c>
      <c r="AJ2087" s="108">
        <v>5.1966977435714552E-4</v>
      </c>
      <c r="AK2087" s="109">
        <v>5.3983977491599733E-4</v>
      </c>
      <c r="AL2087" s="736">
        <v>5.2640050136069743E-4</v>
      </c>
    </row>
    <row r="2088" spans="1:38" ht="13" x14ac:dyDescent="0.3">
      <c r="A2088" s="71">
        <v>2027</v>
      </c>
      <c r="B2088" s="72">
        <v>3</v>
      </c>
      <c r="C2088" s="108">
        <v>0.21718905372803218</v>
      </c>
      <c r="D2088" s="109">
        <v>0.22697017117966858</v>
      </c>
      <c r="E2088" s="732">
        <v>0.20959727751148458</v>
      </c>
      <c r="F2088" s="108">
        <v>1.0763338805400837E-2</v>
      </c>
      <c r="G2088" s="109">
        <v>1.0472292264630213E-2</v>
      </c>
      <c r="H2088" s="732">
        <v>9.5488173969635638E-3</v>
      </c>
      <c r="I2088" s="108">
        <v>3.7445385006419879E-3</v>
      </c>
      <c r="J2088" s="109">
        <v>3.371703609787469E-3</v>
      </c>
      <c r="K2088" s="732">
        <v>9.7818794450085289E-2</v>
      </c>
      <c r="L2088" s="108">
        <v>4.7699861714136781E-4</v>
      </c>
      <c r="M2088" s="109">
        <v>4.9625714062231452E-4</v>
      </c>
      <c r="N2088" s="732">
        <v>4.8506259212381339E-4</v>
      </c>
      <c r="O2088" s="108">
        <v>0</v>
      </c>
      <c r="P2088" s="109">
        <v>0</v>
      </c>
      <c r="Q2088" s="732">
        <v>8.9544356759904461E-3</v>
      </c>
      <c r="R2088" s="108">
        <v>4.4526783994643766E-4</v>
      </c>
      <c r="S2088" s="109">
        <v>6.5056909383551481E-4</v>
      </c>
      <c r="T2088" s="732">
        <v>2.6390679090355267E-3</v>
      </c>
      <c r="U2088" s="108">
        <v>7.7141307650131243E-4</v>
      </c>
      <c r="V2088" s="109">
        <v>7.3240561865033397E-4</v>
      </c>
      <c r="W2088" s="732">
        <v>6.0226957846797112E-4</v>
      </c>
      <c r="X2088" s="108">
        <v>6.6596815026138644E-5</v>
      </c>
      <c r="Y2088" s="109">
        <v>6.3229274272041602E-5</v>
      </c>
      <c r="Z2088" s="732">
        <v>5.1994495204860419E-5</v>
      </c>
      <c r="AA2088" s="108">
        <v>0</v>
      </c>
      <c r="AB2088" s="109">
        <v>0</v>
      </c>
      <c r="AC2088" s="732">
        <v>0</v>
      </c>
      <c r="AD2088" s="108">
        <v>0</v>
      </c>
      <c r="AE2088" s="109">
        <v>0</v>
      </c>
      <c r="AF2088" s="732">
        <v>0</v>
      </c>
      <c r="AG2088" s="108">
        <v>4.9207648098573056E-4</v>
      </c>
      <c r="AH2088" s="109">
        <v>4.6719395018571968E-4</v>
      </c>
      <c r="AI2088" s="732">
        <v>3.8418149820547057E-4</v>
      </c>
      <c r="AJ2088" s="108">
        <v>5.1847823018213199E-4</v>
      </c>
      <c r="AK2088" s="109">
        <v>5.3941155010864045E-4</v>
      </c>
      <c r="AL2088" s="736">
        <v>5.2724344404521601E-4</v>
      </c>
    </row>
    <row r="2089" spans="1:38" ht="13" x14ac:dyDescent="0.3">
      <c r="A2089" s="71">
        <v>2027</v>
      </c>
      <c r="B2089" s="72">
        <v>4</v>
      </c>
      <c r="C2089" s="108">
        <v>0.28643634004190632</v>
      </c>
      <c r="D2089" s="109">
        <v>0.29230046352753231</v>
      </c>
      <c r="E2089" s="732">
        <v>0.25140981628550407</v>
      </c>
      <c r="F2089" s="108">
        <v>1.1312979427701103E-2</v>
      </c>
      <c r="G2089" s="109">
        <v>1.1424333015032371E-2</v>
      </c>
      <c r="H2089" s="732">
        <v>9.9106664811775529E-3</v>
      </c>
      <c r="I2089" s="108">
        <v>4.3377635903494947E-3</v>
      </c>
      <c r="J2089" s="109">
        <v>4.6495363918675602E-3</v>
      </c>
      <c r="K2089" s="732">
        <v>9.7929075783387123E-2</v>
      </c>
      <c r="L2089" s="108">
        <v>5.7662438591751829E-4</v>
      </c>
      <c r="M2089" s="109">
        <v>7.4276876987967031E-4</v>
      </c>
      <c r="N2089" s="732">
        <v>7.5573695152896111E-4</v>
      </c>
      <c r="O2089" s="108">
        <v>0</v>
      </c>
      <c r="P2089" s="109">
        <v>0</v>
      </c>
      <c r="Q2089" s="732">
        <v>9.336930347358512E-3</v>
      </c>
      <c r="R2089" s="108">
        <v>4.4501888586920583E-4</v>
      </c>
      <c r="S2089" s="109">
        <v>6.5061275872780135E-4</v>
      </c>
      <c r="T2089" s="732">
        <v>2.6333043654136533E-3</v>
      </c>
      <c r="U2089" s="108">
        <v>8.134515848517293E-4</v>
      </c>
      <c r="V2089" s="109">
        <v>8.0520269086932505E-4</v>
      </c>
      <c r="W2089" s="732">
        <v>6.3034726231094408E-4</v>
      </c>
      <c r="X2089" s="108">
        <v>7.0226068273903337E-5</v>
      </c>
      <c r="Y2089" s="109">
        <v>6.9513896924443635E-5</v>
      </c>
      <c r="Z2089" s="732">
        <v>5.441847478618993E-5</v>
      </c>
      <c r="AA2089" s="108">
        <v>0</v>
      </c>
      <c r="AB2089" s="109">
        <v>0</v>
      </c>
      <c r="AC2089" s="732">
        <v>0</v>
      </c>
      <c r="AD2089" s="108">
        <v>0</v>
      </c>
      <c r="AE2089" s="109">
        <v>0</v>
      </c>
      <c r="AF2089" s="732">
        <v>0</v>
      </c>
      <c r="AG2089" s="108">
        <v>5.1889250537403111E-4</v>
      </c>
      <c r="AH2089" s="109">
        <v>5.1363007536115509E-4</v>
      </c>
      <c r="AI2089" s="732">
        <v>4.0209193308745494E-4</v>
      </c>
      <c r="AJ2089" s="108">
        <v>6.2676700722308668E-4</v>
      </c>
      <c r="AK2089" s="109">
        <v>8.0736016918261802E-4</v>
      </c>
      <c r="AL2089" s="736">
        <v>8.2145587697585057E-4</v>
      </c>
    </row>
    <row r="2090" spans="1:38" ht="13" x14ac:dyDescent="0.3">
      <c r="A2090" s="71">
        <v>2027</v>
      </c>
      <c r="B2090" s="72">
        <v>5</v>
      </c>
      <c r="C2090" s="108">
        <v>0.28626843407888497</v>
      </c>
      <c r="D2090" s="109">
        <v>0.29229711172538475</v>
      </c>
      <c r="E2090" s="732">
        <v>0.251194847887733</v>
      </c>
      <c r="F2090" s="108">
        <v>1.1279269369417026E-2</v>
      </c>
      <c r="G2090" s="109">
        <v>1.1422789163975853E-2</v>
      </c>
      <c r="H2090" s="732">
        <v>9.842354843355456E-3</v>
      </c>
      <c r="I2090" s="108">
        <v>4.3253375284830857E-3</v>
      </c>
      <c r="J2090" s="109">
        <v>4.6488828622561675E-3</v>
      </c>
      <c r="K2090" s="732">
        <v>9.7991949028288242E-2</v>
      </c>
      <c r="L2090" s="108">
        <v>5.7548305783552468E-4</v>
      </c>
      <c r="M2090" s="109">
        <v>7.4269036390724598E-4</v>
      </c>
      <c r="N2090" s="732">
        <v>7.5414304734915366E-4</v>
      </c>
      <c r="O2090" s="108">
        <v>0</v>
      </c>
      <c r="P2090" s="109">
        <v>0</v>
      </c>
      <c r="Q2090" s="732">
        <v>9.2692601099873938E-3</v>
      </c>
      <c r="R2090" s="108">
        <v>4.4473321724451838E-4</v>
      </c>
      <c r="S2090" s="109">
        <v>6.5059041059294456E-4</v>
      </c>
      <c r="T2090" s="732">
        <v>2.6217936863307907E-3</v>
      </c>
      <c r="U2090" s="108">
        <v>8.1088099437878281E-4</v>
      </c>
      <c r="V2090" s="109">
        <v>8.0508406504755617E-4</v>
      </c>
      <c r="W2090" s="732">
        <v>6.25652641021521E-4</v>
      </c>
      <c r="X2090" s="108">
        <v>7.0004121895553929E-5</v>
      </c>
      <c r="Y2090" s="109">
        <v>6.9503676927945381E-5</v>
      </c>
      <c r="Z2090" s="732">
        <v>5.4013192487450627E-5</v>
      </c>
      <c r="AA2090" s="108">
        <v>0</v>
      </c>
      <c r="AB2090" s="109">
        <v>0</v>
      </c>
      <c r="AC2090" s="732">
        <v>0</v>
      </c>
      <c r="AD2090" s="108">
        <v>0</v>
      </c>
      <c r="AE2090" s="109">
        <v>0</v>
      </c>
      <c r="AF2090" s="732">
        <v>0</v>
      </c>
      <c r="AG2090" s="108">
        <v>5.1725278214338538E-4</v>
      </c>
      <c r="AH2090" s="109">
        <v>5.1355493070084966E-4</v>
      </c>
      <c r="AI2090" s="732">
        <v>3.9909720043811441E-4</v>
      </c>
      <c r="AJ2090" s="108">
        <v>6.2552677615195754E-4</v>
      </c>
      <c r="AK2090" s="109">
        <v>8.0727451916215291E-4</v>
      </c>
      <c r="AL2090" s="736">
        <v>8.1972319503437056E-4</v>
      </c>
    </row>
    <row r="2091" spans="1:38" ht="13" x14ac:dyDescent="0.3">
      <c r="A2091" s="71">
        <v>2027</v>
      </c>
      <c r="B2091" s="72">
        <v>6</v>
      </c>
      <c r="C2091" s="108">
        <v>0.34554109810405981</v>
      </c>
      <c r="D2091" s="109">
        <v>0.34722011248070206</v>
      </c>
      <c r="E2091" s="732">
        <v>0.25093782448037705</v>
      </c>
      <c r="F2091" s="108">
        <v>1.1677526712825704E-2</v>
      </c>
      <c r="G2091" s="109">
        <v>1.2220188558672808E-2</v>
      </c>
      <c r="H2091" s="732">
        <v>9.7672482131880532E-3</v>
      </c>
      <c r="I2091" s="108">
        <v>4.6441660873590938E-3</v>
      </c>
      <c r="J2091" s="109">
        <v>5.6042732676903524E-3</v>
      </c>
      <c r="K2091" s="732">
        <v>0.12618207521790389</v>
      </c>
      <c r="L2091" s="108">
        <v>6.5251998606303836E-4</v>
      </c>
      <c r="M2091" s="109">
        <v>8.0495128658126397E-4</v>
      </c>
      <c r="N2091" s="732">
        <v>7.5216100070770895E-4</v>
      </c>
      <c r="O2091" s="108">
        <v>0</v>
      </c>
      <c r="P2091" s="109">
        <v>0</v>
      </c>
      <c r="Q2091" s="732">
        <v>9.1971417393683121E-3</v>
      </c>
      <c r="R2091" s="108">
        <v>4.4447019426030818E-4</v>
      </c>
      <c r="S2091" s="109">
        <v>6.506164867760984E-4</v>
      </c>
      <c r="T2091" s="732">
        <v>2.6087604210832641E-3</v>
      </c>
      <c r="U2091" s="108">
        <v>8.4133481658380308E-4</v>
      </c>
      <c r="V2091" s="109">
        <v>8.6604581721213148E-4</v>
      </c>
      <c r="W2091" s="732">
        <v>6.2059100235163785E-4</v>
      </c>
      <c r="X2091" s="108">
        <v>7.2633234443921207E-5</v>
      </c>
      <c r="Y2091" s="109">
        <v>7.4766534941066916E-5</v>
      </c>
      <c r="Z2091" s="732">
        <v>5.3576199994251828E-5</v>
      </c>
      <c r="AA2091" s="108">
        <v>0</v>
      </c>
      <c r="AB2091" s="109">
        <v>0</v>
      </c>
      <c r="AC2091" s="732">
        <v>0</v>
      </c>
      <c r="AD2091" s="108">
        <v>0</v>
      </c>
      <c r="AE2091" s="109">
        <v>0</v>
      </c>
      <c r="AF2091" s="732">
        <v>0</v>
      </c>
      <c r="AG2091" s="108">
        <v>5.3667875116578763E-4</v>
      </c>
      <c r="AH2091" s="109">
        <v>5.5244189645712346E-4</v>
      </c>
      <c r="AI2091" s="732">
        <v>3.9586855626192369E-4</v>
      </c>
      <c r="AJ2091" s="108">
        <v>7.0926288011249916E-4</v>
      </c>
      <c r="AK2091" s="109">
        <v>8.7494975436629065E-4</v>
      </c>
      <c r="AL2091" s="736">
        <v>8.1756872102154365E-4</v>
      </c>
    </row>
    <row r="2092" spans="1:38" ht="13" x14ac:dyDescent="0.3">
      <c r="A2092" s="71">
        <v>2027</v>
      </c>
      <c r="B2092" s="72">
        <v>7</v>
      </c>
      <c r="C2092" s="108">
        <v>0.34538014305316772</v>
      </c>
      <c r="D2092" s="109">
        <v>0.34723100144416802</v>
      </c>
      <c r="E2092" s="732">
        <v>0.25068948907536914</v>
      </c>
      <c r="F2092" s="108">
        <v>1.1648323858106956E-2</v>
      </c>
      <c r="G2092" s="109">
        <v>1.2221725819242692E-2</v>
      </c>
      <c r="H2092" s="732">
        <v>9.6923254968552912E-3</v>
      </c>
      <c r="I2092" s="108">
        <v>4.6329067516058834E-3</v>
      </c>
      <c r="J2092" s="109">
        <v>5.6050105253929346E-3</v>
      </c>
      <c r="K2092" s="732">
        <v>0.12626858159069196</v>
      </c>
      <c r="L2092" s="108">
        <v>6.5142529378722823E-4</v>
      </c>
      <c r="M2092" s="109">
        <v>8.0503419911769102E-4</v>
      </c>
      <c r="N2092" s="732">
        <v>7.5026568216941271E-4</v>
      </c>
      <c r="O2092" s="108">
        <v>0</v>
      </c>
      <c r="P2092" s="109">
        <v>0</v>
      </c>
      <c r="Q2092" s="732">
        <v>9.124409716610743E-3</v>
      </c>
      <c r="R2092" s="108">
        <v>4.4422890480158019E-4</v>
      </c>
      <c r="S2092" s="109">
        <v>6.5063239004663925E-4</v>
      </c>
      <c r="T2092" s="732">
        <v>2.595890020665334E-3</v>
      </c>
      <c r="U2092" s="108">
        <v>8.3910858062025563E-4</v>
      </c>
      <c r="V2092" s="109">
        <v>8.6616205790708274E-4</v>
      </c>
      <c r="W2092" s="732">
        <v>6.1550680762711323E-4</v>
      </c>
      <c r="X2092" s="108">
        <v>7.2441047306878107E-5</v>
      </c>
      <c r="Y2092" s="109">
        <v>7.4776560956587202E-5</v>
      </c>
      <c r="Z2092" s="732">
        <v>5.3137273681506192E-5</v>
      </c>
      <c r="AA2092" s="108">
        <v>0</v>
      </c>
      <c r="AB2092" s="109">
        <v>0</v>
      </c>
      <c r="AC2092" s="732">
        <v>0</v>
      </c>
      <c r="AD2092" s="108">
        <v>0</v>
      </c>
      <c r="AE2092" s="109">
        <v>0</v>
      </c>
      <c r="AF2092" s="732">
        <v>0</v>
      </c>
      <c r="AG2092" s="108">
        <v>5.3525850028543205E-4</v>
      </c>
      <c r="AH2092" s="109">
        <v>5.5251569723268181E-4</v>
      </c>
      <c r="AI2092" s="732">
        <v>3.9262544452870466E-4</v>
      </c>
      <c r="AJ2092" s="108">
        <v>7.0807373649239174E-4</v>
      </c>
      <c r="AK2092" s="109">
        <v>8.7504010928171898E-4</v>
      </c>
      <c r="AL2092" s="736">
        <v>8.1550863578269271E-4</v>
      </c>
    </row>
    <row r="2093" spans="1:38" ht="13" x14ac:dyDescent="0.3">
      <c r="A2093" s="71">
        <v>2027</v>
      </c>
      <c r="B2093" s="72">
        <v>8</v>
      </c>
      <c r="C2093" s="108">
        <v>0.41562880824620646</v>
      </c>
      <c r="D2093" s="109">
        <v>0.40853741821773254</v>
      </c>
      <c r="E2093" s="732">
        <v>0.12777986467463359</v>
      </c>
      <c r="F2093" s="108">
        <v>2.0539132571960737E-2</v>
      </c>
      <c r="G2093" s="109">
        <v>2.3087147272548316E-2</v>
      </c>
      <c r="H2093" s="732">
        <v>1.3048173918832416E-2</v>
      </c>
      <c r="I2093" s="108">
        <v>6.0412437596789109E-3</v>
      </c>
      <c r="J2093" s="109">
        <v>7.5977347485156454E-3</v>
      </c>
      <c r="K2093" s="732">
        <v>8.9452230638667363E-2</v>
      </c>
      <c r="L2093" s="108">
        <v>8.6121091121925657E-4</v>
      </c>
      <c r="M2093" s="109">
        <v>1.0416181292858386E-3</v>
      </c>
      <c r="N2093" s="732">
        <v>3.6180600626892727E-4</v>
      </c>
      <c r="O2093" s="108">
        <v>0</v>
      </c>
      <c r="P2093" s="109">
        <v>0</v>
      </c>
      <c r="Q2093" s="732">
        <v>8.2873069540081046E-3</v>
      </c>
      <c r="R2093" s="108">
        <v>4.4422890480158019E-4</v>
      </c>
      <c r="S2093" s="109">
        <v>6.5063239004663925E-4</v>
      </c>
      <c r="T2093" s="732">
        <v>2.595890020665334E-3</v>
      </c>
      <c r="U2093" s="108">
        <v>1.0732264307437521E-3</v>
      </c>
      <c r="V2093" s="109">
        <v>1.106184967342693E-3</v>
      </c>
      <c r="W2093" s="732">
        <v>5.4410858607509759E-4</v>
      </c>
      <c r="X2093" s="108">
        <v>9.2652683226440938E-5</v>
      </c>
      <c r="Y2093" s="109">
        <v>9.5497991388902284E-5</v>
      </c>
      <c r="Z2093" s="732">
        <v>4.6973423151022813E-5</v>
      </c>
      <c r="AA2093" s="108">
        <v>0</v>
      </c>
      <c r="AB2093" s="109">
        <v>0</v>
      </c>
      <c r="AC2093" s="732">
        <v>0</v>
      </c>
      <c r="AD2093" s="108">
        <v>0</v>
      </c>
      <c r="AE2093" s="109">
        <v>0</v>
      </c>
      <c r="AF2093" s="732">
        <v>0</v>
      </c>
      <c r="AG2093" s="108">
        <v>6.8460062570138377E-4</v>
      </c>
      <c r="AH2093" s="109">
        <v>7.0562425520969145E-4</v>
      </c>
      <c r="AI2093" s="732">
        <v>3.470812918170517E-4</v>
      </c>
      <c r="AJ2093" s="108">
        <v>9.3610080219851761E-4</v>
      </c>
      <c r="AK2093" s="109">
        <v>1.1321975426760299E-3</v>
      </c>
      <c r="AL2093" s="736">
        <v>3.9326872098151343E-4</v>
      </c>
    </row>
    <row r="2094" spans="1:38" ht="13" x14ac:dyDescent="0.3">
      <c r="A2094" s="71">
        <v>2027</v>
      </c>
      <c r="B2094" s="72">
        <v>9</v>
      </c>
      <c r="C2094" s="108">
        <v>0.4153088260410549</v>
      </c>
      <c r="D2094" s="109">
        <v>0.40845381386014673</v>
      </c>
      <c r="E2094" s="732">
        <v>0.12756038987673837</v>
      </c>
      <c r="F2094" s="108">
        <v>2.0483558516631008E-2</v>
      </c>
      <c r="G2094" s="109">
        <v>2.3070959047025313E-2</v>
      </c>
      <c r="H2094" s="732">
        <v>1.2774613578655591E-2</v>
      </c>
      <c r="I2094" s="108">
        <v>6.0194249748747935E-3</v>
      </c>
      <c r="J2094" s="109">
        <v>7.5896005547776823E-3</v>
      </c>
      <c r="K2094" s="732">
        <v>8.889094004389804E-2</v>
      </c>
      <c r="L2094" s="108">
        <v>8.5891864496365829E-4</v>
      </c>
      <c r="M2094" s="109">
        <v>1.0407111751161923E-3</v>
      </c>
      <c r="N2094" s="732">
        <v>3.6098269886654914E-4</v>
      </c>
      <c r="O2094" s="108">
        <v>0</v>
      </c>
      <c r="P2094" s="109">
        <v>0</v>
      </c>
      <c r="Q2094" s="732">
        <v>8.1135555232812601E-3</v>
      </c>
      <c r="R2094" s="108">
        <v>4.4422890480158019E-4</v>
      </c>
      <c r="S2094" s="109">
        <v>6.5063239004663925E-4</v>
      </c>
      <c r="T2094" s="732">
        <v>2.595890020665334E-3</v>
      </c>
      <c r="U2094" s="108">
        <v>1.0690872740074177E-3</v>
      </c>
      <c r="V2094" s="109">
        <v>1.1049860218475592E-3</v>
      </c>
      <c r="W2094" s="732">
        <v>5.3270122185887351E-4</v>
      </c>
      <c r="X2094" s="108">
        <v>9.2295306980273581E-5</v>
      </c>
      <c r="Y2094" s="109">
        <v>9.5394483680255328E-5</v>
      </c>
      <c r="Z2094" s="732">
        <v>4.5988601684952235E-5</v>
      </c>
      <c r="AA2094" s="108">
        <v>0</v>
      </c>
      <c r="AB2094" s="109">
        <v>0</v>
      </c>
      <c r="AC2094" s="732">
        <v>0</v>
      </c>
      <c r="AD2094" s="108">
        <v>0</v>
      </c>
      <c r="AE2094" s="109">
        <v>0</v>
      </c>
      <c r="AF2094" s="732">
        <v>0</v>
      </c>
      <c r="AG2094" s="108">
        <v>6.8195929879430526E-4</v>
      </c>
      <c r="AH2094" s="109">
        <v>7.0485925351401713E-4</v>
      </c>
      <c r="AI2094" s="732">
        <v>3.3980459645314141E-4</v>
      </c>
      <c r="AJ2094" s="108">
        <v>9.3361043249661575E-4</v>
      </c>
      <c r="AK2094" s="109">
        <v>1.1312114741360009E-3</v>
      </c>
      <c r="AL2094" s="736">
        <v>3.9237373331073088E-4</v>
      </c>
    </row>
    <row r="2095" spans="1:38" ht="13" x14ac:dyDescent="0.3">
      <c r="A2095" s="71">
        <v>2027</v>
      </c>
      <c r="B2095" s="72">
        <v>10</v>
      </c>
      <c r="C2095" s="108">
        <v>0.58114938656252779</v>
      </c>
      <c r="D2095" s="109">
        <v>0.55362893339042873</v>
      </c>
      <c r="E2095" s="732">
        <v>0.1273430710925369</v>
      </c>
      <c r="F2095" s="108">
        <v>2.1419657349739597E-2</v>
      </c>
      <c r="G2095" s="109">
        <v>2.3790509782889518E-2</v>
      </c>
      <c r="H2095" s="732">
        <v>1.2514602421097615E-2</v>
      </c>
      <c r="I2095" s="108">
        <v>6.7681648861640008E-3</v>
      </c>
      <c r="J2095" s="109">
        <v>8.7136537993496768E-3</v>
      </c>
      <c r="K2095" s="732">
        <v>8.8332038347049058E-2</v>
      </c>
      <c r="L2095" s="108">
        <v>1.0670890710466785E-3</v>
      </c>
      <c r="M2095" s="109">
        <v>1.1923673502930313E-3</v>
      </c>
      <c r="N2095" s="732">
        <v>3.6015702135407649E-4</v>
      </c>
      <c r="O2095" s="108">
        <v>0</v>
      </c>
      <c r="P2095" s="109">
        <v>0</v>
      </c>
      <c r="Q2095" s="732">
        <v>7.9484165168005119E-3</v>
      </c>
      <c r="R2095" s="108">
        <v>4.4422890480158019E-4</v>
      </c>
      <c r="S2095" s="109">
        <v>6.5063239004663925E-4</v>
      </c>
      <c r="T2095" s="732">
        <v>2.595890020665334E-3</v>
      </c>
      <c r="U2095" s="108">
        <v>1.1407690917008386E-3</v>
      </c>
      <c r="V2095" s="109">
        <v>1.1600580054466631E-3</v>
      </c>
      <c r="W2095" s="732">
        <v>5.2185906956212641E-4</v>
      </c>
      <c r="X2095" s="108">
        <v>9.8483658735300057E-5</v>
      </c>
      <c r="Y2095" s="109">
        <v>1.0014887637795505E-4</v>
      </c>
      <c r="Z2095" s="732">
        <v>4.5052587262566757E-5</v>
      </c>
      <c r="AA2095" s="108">
        <v>0</v>
      </c>
      <c r="AB2095" s="109">
        <v>0</v>
      </c>
      <c r="AC2095" s="732">
        <v>0</v>
      </c>
      <c r="AD2095" s="108">
        <v>0</v>
      </c>
      <c r="AE2095" s="109">
        <v>0</v>
      </c>
      <c r="AF2095" s="732">
        <v>0</v>
      </c>
      <c r="AG2095" s="108">
        <v>7.2768455477985588E-4</v>
      </c>
      <c r="AH2095" s="109">
        <v>7.3998922531286779E-4</v>
      </c>
      <c r="AI2095" s="732">
        <v>3.3288839864841142E-4</v>
      </c>
      <c r="AJ2095" s="108">
        <v>1.1598825461883431E-3</v>
      </c>
      <c r="AK2095" s="109">
        <v>1.2960556416330403E-3</v>
      </c>
      <c r="AL2095" s="736">
        <v>3.9147596819349848E-4</v>
      </c>
    </row>
    <row r="2096" spans="1:38" ht="13" x14ac:dyDescent="0.3">
      <c r="A2096" s="71">
        <v>2027</v>
      </c>
      <c r="B2096" s="72">
        <v>11</v>
      </c>
      <c r="C2096" s="108">
        <v>0.58077042088418918</v>
      </c>
      <c r="D2096" s="109">
        <v>0.5534682941901069</v>
      </c>
      <c r="E2096" s="732">
        <v>0.12708172253971078</v>
      </c>
      <c r="F2096" s="108">
        <v>2.1363684751754024E-2</v>
      </c>
      <c r="G2096" s="109">
        <v>2.3764272174474591E-2</v>
      </c>
      <c r="H2096" s="732">
        <v>1.2195513913026916E-2</v>
      </c>
      <c r="I2096" s="108">
        <v>6.7445520795529268E-3</v>
      </c>
      <c r="J2096" s="109">
        <v>8.699055311871073E-3</v>
      </c>
      <c r="K2096" s="732">
        <v>8.766033052394645E-2</v>
      </c>
      <c r="L2096" s="108">
        <v>1.0643223751323637E-3</v>
      </c>
      <c r="M2096" s="109">
        <v>1.1907262645013961E-3</v>
      </c>
      <c r="N2096" s="732">
        <v>3.5916842338143813E-4</v>
      </c>
      <c r="O2096" s="108">
        <v>0</v>
      </c>
      <c r="P2096" s="109">
        <v>0</v>
      </c>
      <c r="Q2096" s="732">
        <v>7.7457488728694826E-3</v>
      </c>
      <c r="R2096" s="108">
        <v>4.4422890480158019E-4</v>
      </c>
      <c r="S2096" s="109">
        <v>6.5063239004663925E-4</v>
      </c>
      <c r="T2096" s="732">
        <v>2.595890020665334E-3</v>
      </c>
      <c r="U2096" s="108">
        <v>1.1365950816049609E-3</v>
      </c>
      <c r="V2096" s="109">
        <v>1.1581134353166036E-3</v>
      </c>
      <c r="W2096" s="732">
        <v>5.0855286729114104E-4</v>
      </c>
      <c r="X2096" s="108">
        <v>9.812325923941079E-5</v>
      </c>
      <c r="Y2096" s="109">
        <v>9.9981023807951342E-5</v>
      </c>
      <c r="Z2096" s="732">
        <v>4.39038489898836E-5</v>
      </c>
      <c r="AA2096" s="108">
        <v>0</v>
      </c>
      <c r="AB2096" s="109">
        <v>0</v>
      </c>
      <c r="AC2096" s="732">
        <v>0</v>
      </c>
      <c r="AD2096" s="108">
        <v>0</v>
      </c>
      <c r="AE2096" s="109">
        <v>0</v>
      </c>
      <c r="AF2096" s="732">
        <v>0</v>
      </c>
      <c r="AG2096" s="108">
        <v>7.2502229664273997E-4</v>
      </c>
      <c r="AH2096" s="109">
        <v>7.3874875140409531E-4</v>
      </c>
      <c r="AI2096" s="732">
        <v>3.244004822466194E-4</v>
      </c>
      <c r="AJ2096" s="108">
        <v>1.1568751411878389E-3</v>
      </c>
      <c r="AK2096" s="109">
        <v>1.2942723034219355E-3</v>
      </c>
      <c r="AL2096" s="736">
        <v>3.9040165257681866E-4</v>
      </c>
    </row>
    <row r="2097" spans="1:38" ht="13" x14ac:dyDescent="0.3">
      <c r="A2097" s="71">
        <v>2027</v>
      </c>
      <c r="B2097" s="72">
        <v>12</v>
      </c>
      <c r="C2097" s="108">
        <v>0.58035840405936567</v>
      </c>
      <c r="D2097" s="109">
        <v>0.5532822561138443</v>
      </c>
      <c r="E2097" s="732">
        <v>0.12677626289886848</v>
      </c>
      <c r="F2097" s="108">
        <v>2.1302870632733988E-2</v>
      </c>
      <c r="G2097" s="109">
        <v>2.3733752715716285E-2</v>
      </c>
      <c r="H2097" s="732">
        <v>1.1822066939182693E-2</v>
      </c>
      <c r="I2097" s="108">
        <v>6.7188864336899749E-3</v>
      </c>
      <c r="J2097" s="109">
        <v>8.6820834281138952E-3</v>
      </c>
      <c r="K2097" s="732">
        <v>8.6875796186258514E-2</v>
      </c>
      <c r="L2097" s="108">
        <v>1.061315216318604E-3</v>
      </c>
      <c r="M2097" s="109">
        <v>1.1888185113352115E-3</v>
      </c>
      <c r="N2097" s="732">
        <v>3.5801436591237433E-4</v>
      </c>
      <c r="O2097" s="108">
        <v>0</v>
      </c>
      <c r="P2097" s="109">
        <v>0</v>
      </c>
      <c r="Q2097" s="732">
        <v>7.5085634394604361E-3</v>
      </c>
      <c r="R2097" s="108">
        <v>4.4422890480158019E-4</v>
      </c>
      <c r="S2097" s="109">
        <v>6.5063239004663925E-4</v>
      </c>
      <c r="T2097" s="732">
        <v>2.595890020665334E-3</v>
      </c>
      <c r="U2097" s="108">
        <v>1.1320605095397583E-3</v>
      </c>
      <c r="V2097" s="109">
        <v>1.1558513742292904E-3</v>
      </c>
      <c r="W2097" s="732">
        <v>4.9298025819159437E-4</v>
      </c>
      <c r="X2097" s="108">
        <v>9.7731845106918273E-5</v>
      </c>
      <c r="Y2097" s="109">
        <v>9.9785699968029076E-5</v>
      </c>
      <c r="Z2097" s="732">
        <v>4.2559453891660013E-5</v>
      </c>
      <c r="AA2097" s="108">
        <v>0</v>
      </c>
      <c r="AB2097" s="109">
        <v>0</v>
      </c>
      <c r="AC2097" s="732">
        <v>0</v>
      </c>
      <c r="AD2097" s="108">
        <v>0</v>
      </c>
      <c r="AE2097" s="109">
        <v>0</v>
      </c>
      <c r="AF2097" s="732">
        <v>0</v>
      </c>
      <c r="AG2097" s="108">
        <v>7.2212949562269844E-4</v>
      </c>
      <c r="AH2097" s="109">
        <v>7.3730582481445052E-4</v>
      </c>
      <c r="AI2097" s="732">
        <v>3.1446708077972365E-4</v>
      </c>
      <c r="AJ2097" s="108">
        <v>1.1536067059176188E-3</v>
      </c>
      <c r="AK2097" s="109">
        <v>1.2921986163931954E-3</v>
      </c>
      <c r="AL2097" s="736">
        <v>3.8914724211202862E-4</v>
      </c>
    </row>
    <row r="2098" spans="1:38" ht="13" x14ac:dyDescent="0.3">
      <c r="A2098" s="71">
        <v>2027</v>
      </c>
      <c r="B2098" s="72">
        <v>13</v>
      </c>
      <c r="C2098" s="108">
        <v>0.57875230249249376</v>
      </c>
      <c r="D2098" s="109">
        <v>0.55191358115313871</v>
      </c>
      <c r="E2098" s="732">
        <v>0.1262025334020288</v>
      </c>
      <c r="F2098" s="108">
        <v>2.1250234161677112E-2</v>
      </c>
      <c r="G2098" s="109">
        <v>2.3700245063410955E-2</v>
      </c>
      <c r="H2098" s="732">
        <v>1.14075990558156E-2</v>
      </c>
      <c r="I2098" s="108">
        <v>6.6971838958086597E-3</v>
      </c>
      <c r="J2098" s="109">
        <v>8.6649101817717553E-3</v>
      </c>
      <c r="K2098" s="732">
        <v>8.5933178432101034E-2</v>
      </c>
      <c r="L2098" s="108">
        <v>1.0589203297546828E-3</v>
      </c>
      <c r="M2098" s="109">
        <v>1.1870359865656303E-3</v>
      </c>
      <c r="N2098" s="732">
        <v>3.567585708966083E-4</v>
      </c>
      <c r="O2098" s="108">
        <v>0</v>
      </c>
      <c r="P2098" s="109">
        <v>0</v>
      </c>
      <c r="Q2098" s="732">
        <v>7.2453135622048406E-3</v>
      </c>
      <c r="R2098" s="108">
        <v>4.4422890480158019E-4</v>
      </c>
      <c r="S2098" s="109">
        <v>6.5063239004663925E-4</v>
      </c>
      <c r="T2098" s="732">
        <v>2.595890020665334E-3</v>
      </c>
      <c r="U2098" s="108">
        <v>1.1283532408283387E-3</v>
      </c>
      <c r="V2098" s="109">
        <v>1.1536394565272042E-3</v>
      </c>
      <c r="W2098" s="732">
        <v>4.7569688635333844E-4</v>
      </c>
      <c r="X2098" s="108">
        <v>9.7411793796648821E-5</v>
      </c>
      <c r="Y2098" s="109">
        <v>9.9594812766385575E-5</v>
      </c>
      <c r="Z2098" s="732">
        <v>4.1067352355616579E-5</v>
      </c>
      <c r="AA2098" s="108">
        <v>0</v>
      </c>
      <c r="AB2098" s="109">
        <v>0</v>
      </c>
      <c r="AC2098" s="732">
        <v>0</v>
      </c>
      <c r="AD2098" s="108">
        <v>0</v>
      </c>
      <c r="AE2098" s="109">
        <v>0</v>
      </c>
      <c r="AF2098" s="732">
        <v>0</v>
      </c>
      <c r="AG2098" s="108">
        <v>7.1976565481532688E-4</v>
      </c>
      <c r="AH2098" s="109">
        <v>7.3589467208212017E-4</v>
      </c>
      <c r="AI2098" s="732">
        <v>3.0344215241966528E-4</v>
      </c>
      <c r="AJ2098" s="108">
        <v>1.1510032469956534E-3</v>
      </c>
      <c r="AK2098" s="109">
        <v>1.2902605071104601E-3</v>
      </c>
      <c r="AL2098" s="736">
        <v>3.8778241938893068E-4</v>
      </c>
    </row>
    <row r="2099" spans="1:38" ht="13" x14ac:dyDescent="0.3">
      <c r="A2099" s="71">
        <v>2027</v>
      </c>
      <c r="B2099" s="72">
        <v>14</v>
      </c>
      <c r="C2099" s="108">
        <v>0.5784597736158581</v>
      </c>
      <c r="D2099" s="109">
        <v>0.55168587801035796</v>
      </c>
      <c r="E2099" s="732">
        <v>0.12579304205663175</v>
      </c>
      <c r="F2099" s="108">
        <v>2.1207074308717724E-2</v>
      </c>
      <c r="G2099" s="109">
        <v>2.3663304943596031E-2</v>
      </c>
      <c r="H2099" s="732">
        <v>1.0901593362705674E-2</v>
      </c>
      <c r="I2099" s="108">
        <v>6.6789761583536666E-3</v>
      </c>
      <c r="J2099" s="109">
        <v>8.6443677611820081E-3</v>
      </c>
      <c r="K2099" s="732">
        <v>8.4881326661521761E-2</v>
      </c>
      <c r="L2099" s="108">
        <v>1.0567864731743947E-3</v>
      </c>
      <c r="M2099" s="109">
        <v>1.1847266179382705E-3</v>
      </c>
      <c r="N2099" s="732">
        <v>3.5521475230063907E-4</v>
      </c>
      <c r="O2099" s="108">
        <v>0</v>
      </c>
      <c r="P2099" s="109">
        <v>0</v>
      </c>
      <c r="Q2099" s="732">
        <v>6.923931375280452E-3</v>
      </c>
      <c r="R2099" s="108">
        <v>4.4422890480158019E-4</v>
      </c>
      <c r="S2099" s="109">
        <v>6.5063239004663925E-4</v>
      </c>
      <c r="T2099" s="732">
        <v>2.595890020665334E-3</v>
      </c>
      <c r="U2099" s="108">
        <v>1.1251365380128312E-3</v>
      </c>
      <c r="V2099" s="109">
        <v>1.1509028970361499E-3</v>
      </c>
      <c r="W2099" s="732">
        <v>4.5459633169401815E-4</v>
      </c>
      <c r="X2099" s="108">
        <v>9.713407553984907E-5</v>
      </c>
      <c r="Y2099" s="109">
        <v>9.9358507502418907E-5</v>
      </c>
      <c r="Z2099" s="732">
        <v>3.924573946405447E-5</v>
      </c>
      <c r="AA2099" s="108">
        <v>0</v>
      </c>
      <c r="AB2099" s="109">
        <v>0</v>
      </c>
      <c r="AC2099" s="732">
        <v>0</v>
      </c>
      <c r="AD2099" s="108">
        <v>0</v>
      </c>
      <c r="AE2099" s="109">
        <v>0</v>
      </c>
      <c r="AF2099" s="732">
        <v>0</v>
      </c>
      <c r="AG2099" s="108">
        <v>7.1771271455737542E-4</v>
      </c>
      <c r="AH2099" s="109">
        <v>7.3414859004999878E-4</v>
      </c>
      <c r="AI2099" s="732">
        <v>2.8998247614412049E-4</v>
      </c>
      <c r="AJ2099" s="108">
        <v>1.1486839712674577E-3</v>
      </c>
      <c r="AK2099" s="109">
        <v>1.2877505646378181E-3</v>
      </c>
      <c r="AL2099" s="736">
        <v>3.8610429447247989E-4</v>
      </c>
    </row>
    <row r="2100" spans="1:38" ht="13" x14ac:dyDescent="0.3">
      <c r="A2100" s="71">
        <v>2027</v>
      </c>
      <c r="B2100" s="72">
        <v>15</v>
      </c>
      <c r="C2100" s="108">
        <v>0.72989939145310534</v>
      </c>
      <c r="D2100" s="109">
        <v>0.67465963222186764</v>
      </c>
      <c r="E2100" s="732">
        <v>0.12543138116622299</v>
      </c>
      <c r="F2100" s="108">
        <v>2.1268920867056951E-2</v>
      </c>
      <c r="G2100" s="109">
        <v>2.3621534918273211E-2</v>
      </c>
      <c r="H2100" s="732">
        <v>1.0451967057206375E-2</v>
      </c>
      <c r="I2100" s="108">
        <v>6.6549139682686997E-3</v>
      </c>
      <c r="J2100" s="109">
        <v>8.5330265143540134E-3</v>
      </c>
      <c r="K2100" s="732">
        <v>8.3949664718380612E-2</v>
      </c>
      <c r="L2100" s="108">
        <v>1.4563920059089735E-3</v>
      </c>
      <c r="M2100" s="109">
        <v>1.4515490069624182E-3</v>
      </c>
      <c r="N2100" s="732">
        <v>3.5385145258006438E-4</v>
      </c>
      <c r="O2100" s="108">
        <v>0</v>
      </c>
      <c r="P2100" s="109">
        <v>0</v>
      </c>
      <c r="Q2100" s="732">
        <v>6.6383525332515724E-3</v>
      </c>
      <c r="R2100" s="108">
        <v>4.4422890480158019E-4</v>
      </c>
      <c r="S2100" s="109">
        <v>6.5063239004663925E-4</v>
      </c>
      <c r="T2100" s="732">
        <v>2.595890020665334E-3</v>
      </c>
      <c r="U2100" s="108">
        <v>1.1299379633142831E-3</v>
      </c>
      <c r="V2100" s="109">
        <v>1.1477832711875963E-3</v>
      </c>
      <c r="W2100" s="732">
        <v>4.3584693162488893E-4</v>
      </c>
      <c r="X2100" s="108">
        <v>9.7548580429378601E-5</v>
      </c>
      <c r="Y2100" s="109">
        <v>9.9089212268657742E-5</v>
      </c>
      <c r="Z2100" s="732">
        <v>3.7627066020707067E-5</v>
      </c>
      <c r="AA2100" s="108">
        <v>0</v>
      </c>
      <c r="AB2100" s="109">
        <v>0</v>
      </c>
      <c r="AC2100" s="732">
        <v>0</v>
      </c>
      <c r="AD2100" s="108">
        <v>0</v>
      </c>
      <c r="AE2100" s="109">
        <v>0</v>
      </c>
      <c r="AF2100" s="732">
        <v>0</v>
      </c>
      <c r="AG2100" s="108">
        <v>7.2077550628241616E-4</v>
      </c>
      <c r="AH2100" s="109">
        <v>7.3215941830207811E-4</v>
      </c>
      <c r="AI2100" s="732">
        <v>2.7802241909150521E-4</v>
      </c>
      <c r="AJ2100" s="108">
        <v>1.5830417982123238E-3</v>
      </c>
      <c r="AK2100" s="109">
        <v>1.5777747323203997E-3</v>
      </c>
      <c r="AL2100" s="736">
        <v>3.8462237495008703E-4</v>
      </c>
    </row>
    <row r="2101" spans="1:38" ht="13" x14ac:dyDescent="0.3">
      <c r="A2101" s="71">
        <v>2027</v>
      </c>
      <c r="B2101" s="72">
        <v>16</v>
      </c>
      <c r="C2101" s="108">
        <v>0.72964317948678259</v>
      </c>
      <c r="D2101" s="109">
        <v>0.67443805748059427</v>
      </c>
      <c r="E2101" s="732">
        <v>0.12501797517111876</v>
      </c>
      <c r="F2101" s="108">
        <v>2.1234295321178483E-2</v>
      </c>
      <c r="G2101" s="109">
        <v>2.3589997530582732E-2</v>
      </c>
      <c r="H2101" s="732">
        <v>9.9338626533577844E-3</v>
      </c>
      <c r="I2101" s="108">
        <v>6.6404048689440373E-3</v>
      </c>
      <c r="J2101" s="109">
        <v>8.5157348474494618E-3</v>
      </c>
      <c r="K2101" s="732">
        <v>8.2883877610944831E-2</v>
      </c>
      <c r="L2101" s="108">
        <v>1.4540287124987163E-3</v>
      </c>
      <c r="M2101" s="109">
        <v>1.4491116991489023E-3</v>
      </c>
      <c r="N2101" s="732">
        <v>3.5229496182575143E-4</v>
      </c>
      <c r="O2101" s="108">
        <v>0</v>
      </c>
      <c r="P2101" s="109">
        <v>0</v>
      </c>
      <c r="Q2101" s="732">
        <v>6.3092802558980124E-3</v>
      </c>
      <c r="R2101" s="108">
        <v>4.4422890480158019E-4</v>
      </c>
      <c r="S2101" s="109">
        <v>6.5063239004663925E-4</v>
      </c>
      <c r="T2101" s="732">
        <v>2.595890020665334E-3</v>
      </c>
      <c r="U2101" s="108">
        <v>1.1273551011057935E-3</v>
      </c>
      <c r="V2101" s="109">
        <v>1.145448012050023E-3</v>
      </c>
      <c r="W2101" s="732">
        <v>4.1424191775559616E-4</v>
      </c>
      <c r="X2101" s="108">
        <v>9.7325636868425463E-5</v>
      </c>
      <c r="Y2101" s="109">
        <v>9.8887593790198384E-5</v>
      </c>
      <c r="Z2101" s="732">
        <v>3.5761901466895494E-5</v>
      </c>
      <c r="AA2101" s="108">
        <v>0</v>
      </c>
      <c r="AB2101" s="109">
        <v>0</v>
      </c>
      <c r="AC2101" s="732">
        <v>0</v>
      </c>
      <c r="AD2101" s="108">
        <v>0</v>
      </c>
      <c r="AE2101" s="109">
        <v>0</v>
      </c>
      <c r="AF2101" s="732">
        <v>0</v>
      </c>
      <c r="AG2101" s="108">
        <v>7.1912907402421904E-4</v>
      </c>
      <c r="AH2101" s="109">
        <v>7.3066965257205399E-4</v>
      </c>
      <c r="AI2101" s="732">
        <v>2.6424075875124733E-4</v>
      </c>
      <c r="AJ2101" s="108">
        <v>1.5804707419920488E-3</v>
      </c>
      <c r="AK2101" s="109">
        <v>1.5751264845378957E-3</v>
      </c>
      <c r="AL2101" s="736">
        <v>3.8293052842229021E-4</v>
      </c>
    </row>
    <row r="2102" spans="1:38" ht="13" x14ac:dyDescent="0.3">
      <c r="A2102" s="71">
        <v>2027</v>
      </c>
      <c r="B2102" s="72">
        <v>17</v>
      </c>
      <c r="C2102" s="108">
        <v>0.729423894783083</v>
      </c>
      <c r="D2102" s="109">
        <v>0.67417542719035106</v>
      </c>
      <c r="E2102" s="732">
        <v>0.12500805401785681</v>
      </c>
      <c r="F2102" s="108">
        <v>2.1204636366611584E-2</v>
      </c>
      <c r="G2102" s="109">
        <v>2.3549495122811917E-2</v>
      </c>
      <c r="H2102" s="732">
        <v>9.9625797910801745E-3</v>
      </c>
      <c r="I2102" s="108">
        <v>6.6279745035429044E-3</v>
      </c>
      <c r="J2102" s="109">
        <v>8.4935299330449673E-3</v>
      </c>
      <c r="K2102" s="732">
        <v>8.2842476262087572E-2</v>
      </c>
      <c r="L2102" s="108">
        <v>1.4520029701074878E-3</v>
      </c>
      <c r="M2102" s="109">
        <v>1.4459860245552129E-3</v>
      </c>
      <c r="N2102" s="732">
        <v>3.5221798162288947E-4</v>
      </c>
      <c r="O2102" s="108">
        <v>0</v>
      </c>
      <c r="P2102" s="109">
        <v>0</v>
      </c>
      <c r="Q2102" s="732">
        <v>6.3275199337549798E-3</v>
      </c>
      <c r="R2102" s="108">
        <v>4.4422890480158019E-4</v>
      </c>
      <c r="S2102" s="109">
        <v>6.5063239004663925E-4</v>
      </c>
      <c r="T2102" s="732">
        <v>2.595890020665334E-3</v>
      </c>
      <c r="U2102" s="108">
        <v>1.1251435245830583E-3</v>
      </c>
      <c r="V2102" s="109">
        <v>1.1424471686583108E-3</v>
      </c>
      <c r="W2102" s="732">
        <v>4.1543946481888269E-4</v>
      </c>
      <c r="X2102" s="108">
        <v>9.7134481092780816E-5</v>
      </c>
      <c r="Y2102" s="109">
        <v>9.8628470219408487E-5</v>
      </c>
      <c r="Z2102" s="732">
        <v>3.5865287306234647E-5</v>
      </c>
      <c r="AA2102" s="108">
        <v>0</v>
      </c>
      <c r="AB2102" s="109">
        <v>0</v>
      </c>
      <c r="AC2102" s="732">
        <v>0</v>
      </c>
      <c r="AD2102" s="108">
        <v>0</v>
      </c>
      <c r="AE2102" s="109">
        <v>0</v>
      </c>
      <c r="AF2102" s="732">
        <v>0</v>
      </c>
      <c r="AG2102" s="108">
        <v>7.1771710495689657E-4</v>
      </c>
      <c r="AH2102" s="109">
        <v>7.287552952900269E-4</v>
      </c>
      <c r="AI2102" s="732">
        <v>2.6500455137596924E-4</v>
      </c>
      <c r="AJ2102" s="108">
        <v>1.5782687006925989E-3</v>
      </c>
      <c r="AK2102" s="109">
        <v>1.5717285185675948E-3</v>
      </c>
      <c r="AL2102" s="736">
        <v>3.828468685621977E-4</v>
      </c>
    </row>
    <row r="2103" spans="1:38" ht="13" x14ac:dyDescent="0.3">
      <c r="A2103" s="71">
        <v>2027</v>
      </c>
      <c r="B2103" s="72">
        <v>18</v>
      </c>
      <c r="C2103" s="108">
        <v>0.72841508784620335</v>
      </c>
      <c r="D2103" s="109">
        <v>0.67315036298521069</v>
      </c>
      <c r="E2103" s="732">
        <v>0.12482343772287312</v>
      </c>
      <c r="F2103" s="108">
        <v>2.1177839142145122E-2</v>
      </c>
      <c r="G2103" s="109">
        <v>2.3503750190691564E-2</v>
      </c>
      <c r="H2103" s="732">
        <v>9.9203002142498678E-3</v>
      </c>
      <c r="I2103" s="108">
        <v>6.6169887785273787E-3</v>
      </c>
      <c r="J2103" s="109">
        <v>8.4691339620662845E-3</v>
      </c>
      <c r="K2103" s="732">
        <v>8.2617369754850858E-2</v>
      </c>
      <c r="L2103" s="108">
        <v>1.4503183524575472E-3</v>
      </c>
      <c r="M2103" s="109">
        <v>1.4426481337995816E-3</v>
      </c>
      <c r="N2103" s="732">
        <v>3.519373995028797E-4</v>
      </c>
      <c r="O2103" s="108">
        <v>0</v>
      </c>
      <c r="P2103" s="109">
        <v>0</v>
      </c>
      <c r="Q2103" s="732">
        <v>6.3006588771813326E-3</v>
      </c>
      <c r="R2103" s="108">
        <v>4.4422890480158019E-4</v>
      </c>
      <c r="S2103" s="109">
        <v>6.5063239004663925E-4</v>
      </c>
      <c r="T2103" s="732">
        <v>2.595890020665334E-3</v>
      </c>
      <c r="U2103" s="108">
        <v>1.1232556814356064E-3</v>
      </c>
      <c r="V2103" s="109">
        <v>1.1391908069539089E-3</v>
      </c>
      <c r="W2103" s="732">
        <v>4.1367637773341088E-4</v>
      </c>
      <c r="X2103" s="108">
        <v>9.6971665804349727E-5</v>
      </c>
      <c r="Y2103" s="109">
        <v>9.8347430479662441E-5</v>
      </c>
      <c r="Z2103" s="732">
        <v>3.5713076317735614E-5</v>
      </c>
      <c r="AA2103" s="108">
        <v>0</v>
      </c>
      <c r="AB2103" s="109">
        <v>0</v>
      </c>
      <c r="AC2103" s="732">
        <v>0</v>
      </c>
      <c r="AD2103" s="108">
        <v>0</v>
      </c>
      <c r="AE2103" s="109">
        <v>0</v>
      </c>
      <c r="AF2103" s="732">
        <v>0</v>
      </c>
      <c r="AG2103" s="108">
        <v>7.1651267068675178E-4</v>
      </c>
      <c r="AH2103" s="109">
        <v>7.2667825007320262E-4</v>
      </c>
      <c r="AI2103" s="732">
        <v>2.6387990833232522E-4</v>
      </c>
      <c r="AJ2103" s="108">
        <v>1.5764378673434312E-3</v>
      </c>
      <c r="AK2103" s="109">
        <v>1.5681010016700022E-3</v>
      </c>
      <c r="AL2103" s="736">
        <v>3.8254183230833724E-4</v>
      </c>
    </row>
    <row r="2104" spans="1:38" ht="13" x14ac:dyDescent="0.3">
      <c r="A2104" s="71">
        <v>2027</v>
      </c>
      <c r="B2104" s="72">
        <v>19</v>
      </c>
      <c r="C2104" s="108">
        <v>0.72824903140246788</v>
      </c>
      <c r="D2104" s="109">
        <v>0.67284478610496223</v>
      </c>
      <c r="E2104" s="732">
        <v>0.12476340613105324</v>
      </c>
      <c r="F2104" s="108">
        <v>2.1155364827586166E-2</v>
      </c>
      <c r="G2104" s="109">
        <v>2.3456481784959599E-2</v>
      </c>
      <c r="H2104" s="732">
        <v>9.8882410777464437E-3</v>
      </c>
      <c r="I2104" s="108">
        <v>6.6075709953952013E-3</v>
      </c>
      <c r="J2104" s="109">
        <v>8.443202857277083E-3</v>
      </c>
      <c r="K2104" s="732">
        <v>8.2444697230844591E-2</v>
      </c>
      <c r="L2104" s="108">
        <v>1.4487830493124276E-3</v>
      </c>
      <c r="M2104" s="109">
        <v>1.4389992307535457E-3</v>
      </c>
      <c r="N2104" s="732">
        <v>3.5166948067026768E-4</v>
      </c>
      <c r="O2104" s="108">
        <v>0</v>
      </c>
      <c r="P2104" s="109">
        <v>0</v>
      </c>
      <c r="Q2104" s="732">
        <v>6.2802912877075439E-3</v>
      </c>
      <c r="R2104" s="108">
        <v>4.4422890480158019E-4</v>
      </c>
      <c r="S2104" s="109">
        <v>6.5063239004663925E-4</v>
      </c>
      <c r="T2104" s="732">
        <v>2.595890020665334E-3</v>
      </c>
      <c r="U2104" s="108">
        <v>1.1215772261163137E-3</v>
      </c>
      <c r="V2104" s="109">
        <v>1.1356862702233872E-3</v>
      </c>
      <c r="W2104" s="732">
        <v>4.1233943823679777E-4</v>
      </c>
      <c r="X2104" s="108">
        <v>9.6826913553119489E-5</v>
      </c>
      <c r="Y2104" s="109">
        <v>9.8044879465622505E-5</v>
      </c>
      <c r="Z2104" s="732">
        <v>3.5597684680235893E-5</v>
      </c>
      <c r="AA2104" s="108">
        <v>0</v>
      </c>
      <c r="AB2104" s="109">
        <v>0</v>
      </c>
      <c r="AC2104" s="732">
        <v>0</v>
      </c>
      <c r="AD2104" s="108">
        <v>0</v>
      </c>
      <c r="AE2104" s="109">
        <v>0</v>
      </c>
      <c r="AF2104" s="732">
        <v>0</v>
      </c>
      <c r="AG2104" s="108">
        <v>7.1544323798047524E-4</v>
      </c>
      <c r="AH2104" s="109">
        <v>7.2444184107373739E-4</v>
      </c>
      <c r="AI2104" s="732">
        <v>2.630271456593375E-4</v>
      </c>
      <c r="AJ2104" s="108">
        <v>1.5747697686747891E-3</v>
      </c>
      <c r="AK2104" s="109">
        <v>1.5641358112859242E-3</v>
      </c>
      <c r="AL2104" s="736">
        <v>3.822506738633695E-4</v>
      </c>
    </row>
    <row r="2105" spans="1:38" ht="13" x14ac:dyDescent="0.3">
      <c r="A2105" s="71">
        <v>2027</v>
      </c>
      <c r="B2105" s="72">
        <v>20</v>
      </c>
      <c r="C2105" s="108">
        <v>0.81738496867096866</v>
      </c>
      <c r="D2105" s="109">
        <v>0.74040854759074848</v>
      </c>
      <c r="E2105" s="732">
        <v>0.12469225041699152</v>
      </c>
      <c r="F2105" s="108">
        <v>2.1178762122544981E-2</v>
      </c>
      <c r="G2105" s="109">
        <v>2.3142547834987291E-2</v>
      </c>
      <c r="H2105" s="732">
        <v>9.8382222132991984E-3</v>
      </c>
      <c r="I2105" s="108">
        <v>6.542601102697403E-3</v>
      </c>
      <c r="J2105" s="109">
        <v>7.5597935343767993E-3</v>
      </c>
      <c r="K2105" s="732">
        <v>8.2242790965631862E-2</v>
      </c>
      <c r="L2105" s="108">
        <v>1.9597899187305673E-3</v>
      </c>
      <c r="M2105" s="109">
        <v>1.7275251071324502E-3</v>
      </c>
      <c r="N2105" s="732">
        <v>3.513625277421825E-4</v>
      </c>
      <c r="O2105" s="108">
        <v>0</v>
      </c>
      <c r="P2105" s="109">
        <v>0</v>
      </c>
      <c r="Q2105" s="732">
        <v>6.2485117420124298E-3</v>
      </c>
      <c r="R2105" s="108">
        <v>4.4422890480158019E-4</v>
      </c>
      <c r="S2105" s="109">
        <v>6.5063239004663925E-4</v>
      </c>
      <c r="T2105" s="732">
        <v>2.595890020665334E-3</v>
      </c>
      <c r="U2105" s="108">
        <v>1.1234014513064391E-3</v>
      </c>
      <c r="V2105" s="109">
        <v>1.1117923608844212E-3</v>
      </c>
      <c r="W2105" s="732">
        <v>4.1025397497313013E-4</v>
      </c>
      <c r="X2105" s="108">
        <v>9.6984346417935277E-5</v>
      </c>
      <c r="Y2105" s="109">
        <v>9.5982208668827162E-5</v>
      </c>
      <c r="Z2105" s="732">
        <v>3.5417603861718472E-5</v>
      </c>
      <c r="AA2105" s="108">
        <v>0</v>
      </c>
      <c r="AB2105" s="109">
        <v>0</v>
      </c>
      <c r="AC2105" s="732">
        <v>0</v>
      </c>
      <c r="AD2105" s="108">
        <v>0</v>
      </c>
      <c r="AE2105" s="109">
        <v>0</v>
      </c>
      <c r="AF2105" s="732">
        <v>0</v>
      </c>
      <c r="AG2105" s="108">
        <v>7.1660624781461112E-4</v>
      </c>
      <c r="AH2105" s="109">
        <v>7.0920110453633631E-4</v>
      </c>
      <c r="AI2105" s="732">
        <v>2.6169667156595357E-4</v>
      </c>
      <c r="AJ2105" s="108">
        <v>2.1302127822700441E-3</v>
      </c>
      <c r="AK2105" s="109">
        <v>1.8777513200619717E-3</v>
      </c>
      <c r="AL2105" s="736">
        <v>3.8191705424043361E-4</v>
      </c>
    </row>
    <row r="2106" spans="1:38" ht="13" x14ac:dyDescent="0.3">
      <c r="A2106" s="71">
        <v>2027</v>
      </c>
      <c r="B2106" s="72">
        <v>21</v>
      </c>
      <c r="C2106" s="108">
        <v>0.8171875942935416</v>
      </c>
      <c r="D2106" s="109">
        <v>0.74012425388034675</v>
      </c>
      <c r="E2106" s="732">
        <v>0.12457444695272198</v>
      </c>
      <c r="F2106" s="108">
        <v>2.1151994272438274E-2</v>
      </c>
      <c r="G2106" s="109">
        <v>2.3098944287662314E-2</v>
      </c>
      <c r="H2106" s="732">
        <v>9.7235720258435892E-3</v>
      </c>
      <c r="I2106" s="108">
        <v>6.5315222046733977E-3</v>
      </c>
      <c r="J2106" s="109">
        <v>7.5380873971693484E-3</v>
      </c>
      <c r="K2106" s="732">
        <v>8.192118678570405E-2</v>
      </c>
      <c r="L2106" s="108">
        <v>1.9573047891734171E-3</v>
      </c>
      <c r="M2106" s="109">
        <v>1.7234094548780094E-3</v>
      </c>
      <c r="N2106" s="732">
        <v>3.5088566182027626E-4</v>
      </c>
      <c r="O2106" s="108">
        <v>0</v>
      </c>
      <c r="P2106" s="109">
        <v>0</v>
      </c>
      <c r="Q2106" s="732">
        <v>6.1756830337019236E-3</v>
      </c>
      <c r="R2106" s="108">
        <v>4.4422890480158019E-4</v>
      </c>
      <c r="S2106" s="109">
        <v>6.5063239004663925E-4</v>
      </c>
      <c r="T2106" s="732">
        <v>2.595890020665334E-3</v>
      </c>
      <c r="U2106" s="108">
        <v>1.1214059549758471E-3</v>
      </c>
      <c r="V2106" s="109">
        <v>1.1085626329166421E-3</v>
      </c>
      <c r="W2106" s="732">
        <v>4.0547284454846196E-4</v>
      </c>
      <c r="X2106" s="108">
        <v>9.6812048084009573E-5</v>
      </c>
      <c r="Y2106" s="109">
        <v>9.5703229532425756E-5</v>
      </c>
      <c r="Z2106" s="732">
        <v>3.5004861137253769E-5</v>
      </c>
      <c r="AA2106" s="108">
        <v>0</v>
      </c>
      <c r="AB2106" s="109">
        <v>0</v>
      </c>
      <c r="AC2106" s="732">
        <v>0</v>
      </c>
      <c r="AD2106" s="108">
        <v>0</v>
      </c>
      <c r="AE2106" s="109">
        <v>0</v>
      </c>
      <c r="AF2106" s="732">
        <v>0</v>
      </c>
      <c r="AG2106" s="108">
        <v>7.1533330224702544E-4</v>
      </c>
      <c r="AH2106" s="109">
        <v>7.0714107467302926E-4</v>
      </c>
      <c r="AI2106" s="732">
        <v>2.5864705544782849E-4</v>
      </c>
      <c r="AJ2106" s="108">
        <v>2.1275120338739091E-3</v>
      </c>
      <c r="AK2106" s="109">
        <v>1.8732776074632718E-3</v>
      </c>
      <c r="AL2106" s="736">
        <v>3.813985913201663E-4</v>
      </c>
    </row>
    <row r="2107" spans="1:38" ht="13" x14ac:dyDescent="0.3">
      <c r="A2107" s="71">
        <v>2027</v>
      </c>
      <c r="B2107" s="72">
        <v>22</v>
      </c>
      <c r="C2107" s="108">
        <v>0.8170096571460751</v>
      </c>
      <c r="D2107" s="109">
        <v>0.73985365566092942</v>
      </c>
      <c r="E2107" s="732">
        <v>0.12444119732161375</v>
      </c>
      <c r="F2107" s="108">
        <v>2.1127904640775911E-2</v>
      </c>
      <c r="G2107" s="109">
        <v>2.305732974498682E-2</v>
      </c>
      <c r="H2107" s="732">
        <v>9.5848165345276924E-3</v>
      </c>
      <c r="I2107" s="108">
        <v>6.5215478082377458E-3</v>
      </c>
      <c r="J2107" s="109">
        <v>7.5173604393010554E-3</v>
      </c>
      <c r="K2107" s="732">
        <v>8.1558861025457979E-2</v>
      </c>
      <c r="L2107" s="108">
        <v>1.9550694776481665E-3</v>
      </c>
      <c r="M2107" s="109">
        <v>1.719480480141166E-3</v>
      </c>
      <c r="N2107" s="732">
        <v>3.503537444358833E-4</v>
      </c>
      <c r="O2107" s="108">
        <v>0</v>
      </c>
      <c r="P2107" s="109">
        <v>0</v>
      </c>
      <c r="Q2107" s="732">
        <v>6.0875534794626101E-3</v>
      </c>
      <c r="R2107" s="108">
        <v>4.4422890480158019E-4</v>
      </c>
      <c r="S2107" s="109">
        <v>6.5063239004663925E-4</v>
      </c>
      <c r="T2107" s="732">
        <v>2.595890020665334E-3</v>
      </c>
      <c r="U2107" s="108">
        <v>1.1196101049264914E-3</v>
      </c>
      <c r="V2107" s="109">
        <v>1.1054799278417426E-3</v>
      </c>
      <c r="W2107" s="732">
        <v>3.996869216648484E-4</v>
      </c>
      <c r="X2107" s="108">
        <v>9.665697431193299E-5</v>
      </c>
      <c r="Y2107" s="109">
        <v>9.5437119840822136E-5</v>
      </c>
      <c r="Z2107" s="732">
        <v>3.4505354904623765E-5</v>
      </c>
      <c r="AA2107" s="108">
        <v>0</v>
      </c>
      <c r="AB2107" s="109">
        <v>0</v>
      </c>
      <c r="AC2107" s="732">
        <v>0</v>
      </c>
      <c r="AD2107" s="108">
        <v>0</v>
      </c>
      <c r="AE2107" s="109">
        <v>0</v>
      </c>
      <c r="AF2107" s="732">
        <v>0</v>
      </c>
      <c r="AG2107" s="108">
        <v>7.1418759791410562E-4</v>
      </c>
      <c r="AH2107" s="109">
        <v>7.0517376767529477E-4</v>
      </c>
      <c r="AI2107" s="732">
        <v>2.5495622223042458E-4</v>
      </c>
      <c r="AJ2107" s="108">
        <v>2.1250819040026839E-3</v>
      </c>
      <c r="AK2107" s="109">
        <v>1.869007623916463E-3</v>
      </c>
      <c r="AL2107" s="736">
        <v>3.8082050654220806E-4</v>
      </c>
    </row>
    <row r="2108" spans="1:38" ht="13" x14ac:dyDescent="0.3">
      <c r="A2108" s="71">
        <v>2027</v>
      </c>
      <c r="B2108" s="72">
        <v>23</v>
      </c>
      <c r="C2108" s="108">
        <v>0.81683762675648319</v>
      </c>
      <c r="D2108" s="109">
        <v>0.73957796559753775</v>
      </c>
      <c r="E2108" s="732">
        <v>0.12426536341667968</v>
      </c>
      <c r="F2108" s="108">
        <v>2.1104681646259772E-2</v>
      </c>
      <c r="G2108" s="109">
        <v>2.3015204577503775E-2</v>
      </c>
      <c r="H2108" s="732">
        <v>9.3889132080230645E-3</v>
      </c>
      <c r="I2108" s="108">
        <v>6.5119327861423697E-3</v>
      </c>
      <c r="J2108" s="109">
        <v>7.4963966387764239E-3</v>
      </c>
      <c r="K2108" s="732">
        <v>8.1087245855685761E-2</v>
      </c>
      <c r="L2108" s="108">
        <v>1.9529126904377458E-3</v>
      </c>
      <c r="M2108" s="109">
        <v>1.7155058956420791E-3</v>
      </c>
      <c r="N2108" s="732">
        <v>3.496653022953979E-4</v>
      </c>
      <c r="O2108" s="108">
        <v>0</v>
      </c>
      <c r="P2108" s="109">
        <v>0</v>
      </c>
      <c r="Q2108" s="732">
        <v>5.9631065991870734E-3</v>
      </c>
      <c r="R2108" s="108">
        <v>4.4422890480158019E-4</v>
      </c>
      <c r="S2108" s="109">
        <v>6.5063239004663925E-4</v>
      </c>
      <c r="T2108" s="732">
        <v>2.595890020665334E-3</v>
      </c>
      <c r="U2108" s="108">
        <v>1.1178782295804466E-3</v>
      </c>
      <c r="V2108" s="109">
        <v>1.1023592404332332E-3</v>
      </c>
      <c r="W2108" s="732">
        <v>3.9151799304541275E-4</v>
      </c>
      <c r="X2108" s="108">
        <v>9.650747593676022E-5</v>
      </c>
      <c r="Y2108" s="109">
        <v>9.5167757142039568E-5</v>
      </c>
      <c r="Z2108" s="732">
        <v>3.3800099260491721E-5</v>
      </c>
      <c r="AA2108" s="108">
        <v>0</v>
      </c>
      <c r="AB2108" s="109">
        <v>0</v>
      </c>
      <c r="AC2108" s="732">
        <v>0</v>
      </c>
      <c r="AD2108" s="108">
        <v>0</v>
      </c>
      <c r="AE2108" s="109">
        <v>0</v>
      </c>
      <c r="AF2108" s="732">
        <v>0</v>
      </c>
      <c r="AG2108" s="108">
        <v>7.1308313633723609E-4</v>
      </c>
      <c r="AH2108" s="109">
        <v>7.0318376767316009E-4</v>
      </c>
      <c r="AI2108" s="732">
        <v>2.497452034142221E-4</v>
      </c>
      <c r="AJ2108" s="108">
        <v>2.1227382563985269E-3</v>
      </c>
      <c r="AK2108" s="109">
        <v>1.8646856912388982E-3</v>
      </c>
      <c r="AL2108" s="736">
        <v>3.8007223988247994E-4</v>
      </c>
    </row>
    <row r="2109" spans="1:38" ht="13" x14ac:dyDescent="0.3">
      <c r="A2109" s="71">
        <v>2027</v>
      </c>
      <c r="B2109" s="72">
        <v>24</v>
      </c>
      <c r="C2109" s="108">
        <v>0.81666514053280781</v>
      </c>
      <c r="D2109" s="109">
        <v>0.73930886992826361</v>
      </c>
      <c r="E2109" s="732">
        <v>0.1240646503038019</v>
      </c>
      <c r="F2109" s="108">
        <v>2.1081346237065635E-2</v>
      </c>
      <c r="G2109" s="109">
        <v>2.2973739140287327E-2</v>
      </c>
      <c r="H2109" s="732">
        <v>9.15759949255022E-3</v>
      </c>
      <c r="I2109" s="108">
        <v>6.5022826376583088E-3</v>
      </c>
      <c r="J2109" s="109">
        <v>7.4757422605655462E-3</v>
      </c>
      <c r="K2109" s="732">
        <v>8.0550344825224107E-2</v>
      </c>
      <c r="L2109" s="108">
        <v>1.9507482860918177E-3</v>
      </c>
      <c r="M2109" s="109">
        <v>1.7115909345903075E-3</v>
      </c>
      <c r="N2109" s="732">
        <v>3.4888594213601293E-4</v>
      </c>
      <c r="O2109" s="108">
        <v>0</v>
      </c>
      <c r="P2109" s="109">
        <v>0</v>
      </c>
      <c r="Q2109" s="732">
        <v>5.8161795752280374E-3</v>
      </c>
      <c r="R2109" s="108">
        <v>4.4422890480158019E-4</v>
      </c>
      <c r="S2109" s="109">
        <v>6.5063239004663925E-4</v>
      </c>
      <c r="T2109" s="732">
        <v>2.595890020665334E-3</v>
      </c>
      <c r="U2109" s="108">
        <v>1.1161399512374436E-3</v>
      </c>
      <c r="V2109" s="109">
        <v>1.0992870468261018E-3</v>
      </c>
      <c r="W2109" s="732">
        <v>3.8187165935640947E-4</v>
      </c>
      <c r="X2109" s="108">
        <v>9.6357323882577658E-5</v>
      </c>
      <c r="Y2109" s="109">
        <v>9.4902476204232955E-5</v>
      </c>
      <c r="Z2109" s="732">
        <v>3.2967335305391462E-5</v>
      </c>
      <c r="AA2109" s="108">
        <v>0</v>
      </c>
      <c r="AB2109" s="109">
        <v>0</v>
      </c>
      <c r="AC2109" s="732">
        <v>0</v>
      </c>
      <c r="AD2109" s="108">
        <v>0</v>
      </c>
      <c r="AE2109" s="109">
        <v>0</v>
      </c>
      <c r="AF2109" s="732">
        <v>0</v>
      </c>
      <c r="AG2109" s="108">
        <v>7.1197371891197202E-4</v>
      </c>
      <c r="AH2109" s="109">
        <v>7.0122366367408016E-4</v>
      </c>
      <c r="AI2109" s="732">
        <v>2.4359204566997572E-4</v>
      </c>
      <c r="AJ2109" s="108">
        <v>2.1203851309544255E-3</v>
      </c>
      <c r="AK2109" s="109">
        <v>1.860431108929273E-3</v>
      </c>
      <c r="AL2109" s="736">
        <v>3.7922510154814572E-4</v>
      </c>
    </row>
    <row r="2110" spans="1:38" ht="13" x14ac:dyDescent="0.3">
      <c r="A2110" s="71">
        <v>2027</v>
      </c>
      <c r="B2110" s="72">
        <v>25</v>
      </c>
      <c r="C2110" s="108">
        <v>0.81648905013530193</v>
      </c>
      <c r="D2110" s="109">
        <v>0.73904425708458177</v>
      </c>
      <c r="E2110" s="732">
        <v>0.12383613349419888</v>
      </c>
      <c r="F2110" s="108">
        <v>2.1057461318197024E-2</v>
      </c>
      <c r="G2110" s="109">
        <v>2.2933292915459855E-2</v>
      </c>
      <c r="H2110" s="732">
        <v>8.8873429520915908E-3</v>
      </c>
      <c r="I2110" s="108">
        <v>6.4923934027817471E-3</v>
      </c>
      <c r="J2110" s="109">
        <v>7.4556133332167041E-3</v>
      </c>
      <c r="K2110" s="732">
        <v>7.9942247428768196E-2</v>
      </c>
      <c r="L2110" s="108">
        <v>1.9485319505123872E-3</v>
      </c>
      <c r="M2110" s="109">
        <v>1.7077737659974967E-3</v>
      </c>
      <c r="N2110" s="732">
        <v>3.4800573456121537E-4</v>
      </c>
      <c r="O2110" s="108">
        <v>0</v>
      </c>
      <c r="P2110" s="109">
        <v>0</v>
      </c>
      <c r="Q2110" s="732">
        <v>5.6445169617631973E-3</v>
      </c>
      <c r="R2110" s="108">
        <v>4.4422890480158019E-4</v>
      </c>
      <c r="S2110" s="109">
        <v>6.5063239004663925E-4</v>
      </c>
      <c r="T2110" s="732">
        <v>2.595890020665334E-3</v>
      </c>
      <c r="U2110" s="108">
        <v>1.1143582228109092E-3</v>
      </c>
      <c r="V2110" s="109">
        <v>1.0962913452929259E-3</v>
      </c>
      <c r="W2110" s="732">
        <v>3.706021798919615E-4</v>
      </c>
      <c r="X2110" s="108">
        <v>9.6203600423126908E-5</v>
      </c>
      <c r="Y2110" s="109">
        <v>9.4643837706568807E-5</v>
      </c>
      <c r="Z2110" s="732">
        <v>3.1994422614260602E-5</v>
      </c>
      <c r="AA2110" s="108">
        <v>0</v>
      </c>
      <c r="AB2110" s="109">
        <v>0</v>
      </c>
      <c r="AC2110" s="732">
        <v>0</v>
      </c>
      <c r="AD2110" s="108">
        <v>0</v>
      </c>
      <c r="AE2110" s="109">
        <v>0</v>
      </c>
      <c r="AF2110" s="732">
        <v>0</v>
      </c>
      <c r="AG2110" s="108">
        <v>7.1083775926931428E-4</v>
      </c>
      <c r="AH2110" s="109">
        <v>6.9931294340016084E-4</v>
      </c>
      <c r="AI2110" s="732">
        <v>2.3640335453787735E-4</v>
      </c>
      <c r="AJ2110" s="108">
        <v>2.1179768808377479E-3</v>
      </c>
      <c r="AK2110" s="109">
        <v>1.8562821281613465E-3</v>
      </c>
      <c r="AL2110" s="736">
        <v>3.7826808579306776E-4</v>
      </c>
    </row>
    <row r="2111" spans="1:38" ht="13" x14ac:dyDescent="0.3">
      <c r="A2111" s="71">
        <v>2027</v>
      </c>
      <c r="B2111" s="72">
        <v>26</v>
      </c>
      <c r="C2111" s="108">
        <v>0.81630712993505827</v>
      </c>
      <c r="D2111" s="109">
        <v>0.73878580438142694</v>
      </c>
      <c r="E2111" s="732">
        <v>0.12356395419728725</v>
      </c>
      <c r="F2111" s="108">
        <v>2.1033057627439199E-2</v>
      </c>
      <c r="G2111" s="109">
        <v>2.2893833372534016E-2</v>
      </c>
      <c r="H2111" s="732">
        <v>8.5568625601132355E-3</v>
      </c>
      <c r="I2111" s="108">
        <v>6.4822972383184307E-3</v>
      </c>
      <c r="J2111" s="109">
        <v>7.4359648006182711E-3</v>
      </c>
      <c r="K2111" s="732">
        <v>7.9222538077084084E-2</v>
      </c>
      <c r="L2111" s="108">
        <v>1.9462670031958681E-3</v>
      </c>
      <c r="M2111" s="109">
        <v>1.704048389097219E-3</v>
      </c>
      <c r="N2111" s="732">
        <v>3.4696617636143851E-4</v>
      </c>
      <c r="O2111" s="108">
        <v>0</v>
      </c>
      <c r="P2111" s="109">
        <v>0</v>
      </c>
      <c r="Q2111" s="732">
        <v>5.4346033695913433E-3</v>
      </c>
      <c r="R2111" s="108">
        <v>4.4422890480158019E-4</v>
      </c>
      <c r="S2111" s="109">
        <v>6.5063239004663925E-4</v>
      </c>
      <c r="T2111" s="732">
        <v>2.595890020665334E-3</v>
      </c>
      <c r="U2111" s="108">
        <v>1.1125402108399839E-3</v>
      </c>
      <c r="V2111" s="109">
        <v>1.09336767916376E-3</v>
      </c>
      <c r="W2111" s="732">
        <v>3.5682097082193168E-4</v>
      </c>
      <c r="X2111" s="108">
        <v>9.6046645809930213E-5</v>
      </c>
      <c r="Y2111" s="109">
        <v>9.4391427249134277E-5</v>
      </c>
      <c r="Z2111" s="732">
        <v>3.0804693915961135E-5</v>
      </c>
      <c r="AA2111" s="108">
        <v>0</v>
      </c>
      <c r="AB2111" s="109">
        <v>0</v>
      </c>
      <c r="AC2111" s="732">
        <v>0</v>
      </c>
      <c r="AD2111" s="108">
        <v>0</v>
      </c>
      <c r="AE2111" s="109">
        <v>0</v>
      </c>
      <c r="AF2111" s="732">
        <v>0</v>
      </c>
      <c r="AG2111" s="108">
        <v>7.0967809073571402E-4</v>
      </c>
      <c r="AH2111" s="109">
        <v>6.9744775729196115E-4</v>
      </c>
      <c r="AI2111" s="732">
        <v>2.2761248018636379E-4</v>
      </c>
      <c r="AJ2111" s="108">
        <v>2.1155156890284715E-3</v>
      </c>
      <c r="AK2111" s="109">
        <v>1.8522321421136528E-3</v>
      </c>
      <c r="AL2111" s="736">
        <v>3.7713834558683211E-4</v>
      </c>
    </row>
    <row r="2112" spans="1:38" ht="13" x14ac:dyDescent="0.3">
      <c r="A2112" s="71">
        <v>2027</v>
      </c>
      <c r="B2112" s="72">
        <v>27</v>
      </c>
      <c r="C2112" s="108">
        <v>0.81612511894684991</v>
      </c>
      <c r="D2112" s="109">
        <v>0.73853492837127832</v>
      </c>
      <c r="E2112" s="732">
        <v>0.12328322475617771</v>
      </c>
      <c r="F2112" s="108">
        <v>2.1008175491263895E-2</v>
      </c>
      <c r="G2112" s="109">
        <v>2.2855494265093194E-2</v>
      </c>
      <c r="H2112" s="732">
        <v>8.2123494131359828E-3</v>
      </c>
      <c r="I2112" s="108">
        <v>6.4719929171170136E-3</v>
      </c>
      <c r="J2112" s="109">
        <v>7.4168688369792325E-3</v>
      </c>
      <c r="K2112" s="732">
        <v>7.8479078503058769E-2</v>
      </c>
      <c r="L2112" s="108">
        <v>1.943958792136667E-3</v>
      </c>
      <c r="M2112" s="109">
        <v>1.7004277940267905E-3</v>
      </c>
      <c r="N2112" s="732">
        <v>3.4589651027679E-4</v>
      </c>
      <c r="O2112" s="108">
        <v>0</v>
      </c>
      <c r="P2112" s="109">
        <v>0</v>
      </c>
      <c r="Q2112" s="732">
        <v>5.2157742680314549E-3</v>
      </c>
      <c r="R2112" s="108">
        <v>4.4422890480158019E-4</v>
      </c>
      <c r="S2112" s="109">
        <v>6.5063239004663925E-4</v>
      </c>
      <c r="T2112" s="732">
        <v>2.595890020665334E-3</v>
      </c>
      <c r="U2112" s="108">
        <v>1.1106837940443217E-3</v>
      </c>
      <c r="V2112" s="109">
        <v>1.0905260170375741E-3</v>
      </c>
      <c r="W2112" s="732">
        <v>3.4245488909666279E-4</v>
      </c>
      <c r="X2112" s="108">
        <v>9.5886379235355775E-5</v>
      </c>
      <c r="Y2112" s="109">
        <v>9.4146163726481404E-5</v>
      </c>
      <c r="Z2112" s="732">
        <v>2.9564455604992034E-5</v>
      </c>
      <c r="AA2112" s="108">
        <v>0</v>
      </c>
      <c r="AB2112" s="109">
        <v>0</v>
      </c>
      <c r="AC2112" s="732">
        <v>0</v>
      </c>
      <c r="AD2112" s="108">
        <v>0</v>
      </c>
      <c r="AE2112" s="109">
        <v>0</v>
      </c>
      <c r="AF2112" s="732">
        <v>0</v>
      </c>
      <c r="AG2112" s="108">
        <v>7.0849440691613474E-4</v>
      </c>
      <c r="AH2112" s="109">
        <v>6.9563566449041127E-4</v>
      </c>
      <c r="AI2112" s="732">
        <v>2.1844842293544035E-4</v>
      </c>
      <c r="AJ2112" s="108">
        <v>2.1130047157830777E-3</v>
      </c>
      <c r="AK2112" s="109">
        <v>1.8482966469850993E-3</v>
      </c>
      <c r="AL2112" s="736">
        <v>3.7597570490232913E-4</v>
      </c>
    </row>
    <row r="2113" spans="1:38" ht="13" x14ac:dyDescent="0.3">
      <c r="A2113" s="71">
        <v>2027</v>
      </c>
      <c r="B2113" s="72">
        <v>28</v>
      </c>
      <c r="C2113" s="108">
        <v>0.81593682454056826</v>
      </c>
      <c r="D2113" s="109">
        <v>0.73829132046225476</v>
      </c>
      <c r="E2113" s="732">
        <v>0.12299490535429963</v>
      </c>
      <c r="F2113" s="108">
        <v>2.098263595964623E-2</v>
      </c>
      <c r="G2113" s="109">
        <v>2.2818255982073956E-2</v>
      </c>
      <c r="H2113" s="732">
        <v>7.8542776236877245E-3</v>
      </c>
      <c r="I2113" s="108">
        <v>6.4614239304796768E-3</v>
      </c>
      <c r="J2113" s="109">
        <v>7.3983393007592121E-3</v>
      </c>
      <c r="K2113" s="732">
        <v>7.7713239539884696E-2</v>
      </c>
      <c r="L2113" s="108">
        <v>1.9415887572728611E-3</v>
      </c>
      <c r="M2113" s="109">
        <v>1.6969143339599566E-3</v>
      </c>
      <c r="N2113" s="732">
        <v>3.4480016410283183E-4</v>
      </c>
      <c r="O2113" s="108">
        <v>0</v>
      </c>
      <c r="P2113" s="109">
        <v>0</v>
      </c>
      <c r="Q2113" s="732">
        <v>4.9883354534068789E-3</v>
      </c>
      <c r="R2113" s="108">
        <v>4.4422890480158019E-4</v>
      </c>
      <c r="S2113" s="109">
        <v>6.5063239004663925E-4</v>
      </c>
      <c r="T2113" s="732">
        <v>2.595890020665334E-3</v>
      </c>
      <c r="U2113" s="108">
        <v>1.1087801654148339E-3</v>
      </c>
      <c r="V2113" s="109">
        <v>1.0877685870789599E-3</v>
      </c>
      <c r="W2113" s="732">
        <v>3.2752351994724333E-4</v>
      </c>
      <c r="X2113" s="108">
        <v>9.5722085433198021E-5</v>
      </c>
      <c r="Y2113" s="109">
        <v>9.3908079118429672E-5</v>
      </c>
      <c r="Z2113" s="732">
        <v>2.8275405731214027E-5</v>
      </c>
      <c r="AA2113" s="108">
        <v>0</v>
      </c>
      <c r="AB2113" s="109">
        <v>0</v>
      </c>
      <c r="AC2113" s="732">
        <v>0</v>
      </c>
      <c r="AD2113" s="108">
        <v>0</v>
      </c>
      <c r="AE2113" s="109">
        <v>0</v>
      </c>
      <c r="AF2113" s="732">
        <v>0</v>
      </c>
      <c r="AG2113" s="108">
        <v>7.0727981923294385E-4</v>
      </c>
      <c r="AH2113" s="109">
        <v>6.9387667305947161E-4</v>
      </c>
      <c r="AI2113" s="732">
        <v>2.0892383830245636E-4</v>
      </c>
      <c r="AJ2113" s="108">
        <v>2.1104288931700576E-3</v>
      </c>
      <c r="AK2113" s="109">
        <v>1.8444777043223513E-3</v>
      </c>
      <c r="AL2113" s="736">
        <v>3.7478405665839219E-4</v>
      </c>
    </row>
    <row r="2114" spans="1:38" ht="13" x14ac:dyDescent="0.3">
      <c r="A2114" s="71">
        <v>2027</v>
      </c>
      <c r="B2114" s="72">
        <v>29</v>
      </c>
      <c r="C2114" s="108">
        <v>0.81574271024361544</v>
      </c>
      <c r="D2114" s="109">
        <v>0.73805337346839595</v>
      </c>
      <c r="E2114" s="732">
        <v>0.12269044582970681</v>
      </c>
      <c r="F2114" s="108">
        <v>2.0956621435097415E-2</v>
      </c>
      <c r="G2114" s="109">
        <v>2.2781974317573516E-2</v>
      </c>
      <c r="H2114" s="732">
        <v>7.4720884604276804E-3</v>
      </c>
      <c r="I2114" s="108">
        <v>6.4506605853933436E-3</v>
      </c>
      <c r="J2114" s="109">
        <v>7.3802707465395277E-3</v>
      </c>
      <c r="K2114" s="732">
        <v>7.69040800968743E-2</v>
      </c>
      <c r="L2114" s="108">
        <v>1.9391743945124469E-3</v>
      </c>
      <c r="M2114" s="109">
        <v>1.6934885031055181E-3</v>
      </c>
      <c r="N2114" s="732">
        <v>3.4364650376676346E-4</v>
      </c>
      <c r="O2114" s="108">
        <v>0</v>
      </c>
      <c r="P2114" s="109">
        <v>0</v>
      </c>
      <c r="Q2114" s="732">
        <v>4.7455726110444164E-3</v>
      </c>
      <c r="R2114" s="108">
        <v>4.4422890480158019E-4</v>
      </c>
      <c r="S2114" s="109">
        <v>6.5063239004663925E-4</v>
      </c>
      <c r="T2114" s="732">
        <v>2.595890020665334E-3</v>
      </c>
      <c r="U2114" s="108">
        <v>1.1068412146561892E-3</v>
      </c>
      <c r="V2114" s="109">
        <v>1.0850804970953228E-3</v>
      </c>
      <c r="W2114" s="732">
        <v>3.1158619850793099E-4</v>
      </c>
      <c r="X2114" s="108">
        <v>9.5554710769841855E-5</v>
      </c>
      <c r="Y2114" s="109">
        <v>9.3676004891574574E-5</v>
      </c>
      <c r="Z2114" s="732">
        <v>2.6899522188311141E-5</v>
      </c>
      <c r="AA2114" s="108">
        <v>0</v>
      </c>
      <c r="AB2114" s="109">
        <v>0</v>
      </c>
      <c r="AC2114" s="732">
        <v>0</v>
      </c>
      <c r="AD2114" s="108">
        <v>0</v>
      </c>
      <c r="AE2114" s="109">
        <v>0</v>
      </c>
      <c r="AF2114" s="732">
        <v>0</v>
      </c>
      <c r="AG2114" s="108">
        <v>7.060432501836293E-4</v>
      </c>
      <c r="AH2114" s="109">
        <v>6.9216192358127716E-4</v>
      </c>
      <c r="AI2114" s="732">
        <v>1.9875759339912385E-4</v>
      </c>
      <c r="AJ2114" s="108">
        <v>2.1078041265829347E-3</v>
      </c>
      <c r="AK2114" s="109">
        <v>1.840754321315319E-3</v>
      </c>
      <c r="AL2114" s="736">
        <v>3.7353000475090817E-4</v>
      </c>
    </row>
    <row r="2115" spans="1:38" ht="13" x14ac:dyDescent="0.3">
      <c r="A2115" s="71">
        <v>2027</v>
      </c>
      <c r="B2115" s="72">
        <v>30</v>
      </c>
      <c r="C2115" s="108">
        <v>0.81554781145596711</v>
      </c>
      <c r="D2115" s="109">
        <v>0.73735857692722051</v>
      </c>
      <c r="E2115" s="732">
        <v>0.12331276631252638</v>
      </c>
      <c r="F2115" s="108">
        <v>2.0929950780965514E-2</v>
      </c>
      <c r="G2115" s="109">
        <v>2.275152873164835E-2</v>
      </c>
      <c r="H2115" s="732">
        <v>8.3384591588773465E-3</v>
      </c>
      <c r="I2115" s="108">
        <v>6.4396116147325891E-3</v>
      </c>
      <c r="J2115" s="109">
        <v>7.3655589709703817E-3</v>
      </c>
      <c r="K2115" s="732">
        <v>7.8517153785465324E-2</v>
      </c>
      <c r="L2115" s="108">
        <v>1.9366980530730702E-3</v>
      </c>
      <c r="M2115" s="109">
        <v>1.6905627679544134E-3</v>
      </c>
      <c r="N2115" s="732">
        <v>3.4579323027850525E-4</v>
      </c>
      <c r="O2115" s="108">
        <v>0</v>
      </c>
      <c r="P2115" s="109">
        <v>0</v>
      </c>
      <c r="Q2115" s="732">
        <v>5.2959574890096414E-3</v>
      </c>
      <c r="R2115" s="108">
        <v>4.4422890480158019E-4</v>
      </c>
      <c r="S2115" s="109">
        <v>6.5063239004663925E-4</v>
      </c>
      <c r="T2115" s="732">
        <v>2.595890020665334E-3</v>
      </c>
      <c r="U2115" s="108">
        <v>1.104853102087423E-3</v>
      </c>
      <c r="V2115" s="109">
        <v>1.0829155270856267E-3</v>
      </c>
      <c r="W2115" s="732">
        <v>3.4771353082052906E-4</v>
      </c>
      <c r="X2115" s="108">
        <v>9.5382976055537205E-5</v>
      </c>
      <c r="Y2115" s="109">
        <v>9.3488986296594076E-5</v>
      </c>
      <c r="Z2115" s="732">
        <v>3.0018433037944126E-5</v>
      </c>
      <c r="AA2115" s="108">
        <v>0</v>
      </c>
      <c r="AB2115" s="109">
        <v>0</v>
      </c>
      <c r="AC2115" s="732">
        <v>0</v>
      </c>
      <c r="AD2115" s="108">
        <v>0</v>
      </c>
      <c r="AE2115" s="109">
        <v>0</v>
      </c>
      <c r="AF2115" s="732">
        <v>0</v>
      </c>
      <c r="AG2115" s="108">
        <v>7.0477385030310138E-4</v>
      </c>
      <c r="AH2115" s="109">
        <v>6.9078122175498982E-4</v>
      </c>
      <c r="AI2115" s="732">
        <v>2.2180289652263074E-4</v>
      </c>
      <c r="AJ2115" s="108">
        <v>2.1051145693010039E-3</v>
      </c>
      <c r="AK2115" s="109">
        <v>1.8375750916850128E-3</v>
      </c>
      <c r="AL2115" s="736">
        <v>3.7586332543809747E-4</v>
      </c>
    </row>
    <row r="2116" spans="1:38" ht="13" x14ac:dyDescent="0.3">
      <c r="A2116" s="71">
        <v>2027</v>
      </c>
      <c r="B2116" s="72">
        <v>31</v>
      </c>
      <c r="C2116" s="108">
        <v>0.81554781145596711</v>
      </c>
      <c r="D2116" s="109">
        <v>0.73735857692722051</v>
      </c>
      <c r="E2116" s="732">
        <v>0.12331276631252638</v>
      </c>
      <c r="F2116" s="108">
        <v>2.0929950780965514E-2</v>
      </c>
      <c r="G2116" s="109">
        <v>2.275152873164835E-2</v>
      </c>
      <c r="H2116" s="732">
        <v>8.3384591588773465E-3</v>
      </c>
      <c r="I2116" s="108">
        <v>6.4396116147325891E-3</v>
      </c>
      <c r="J2116" s="109">
        <v>7.3655589709703817E-3</v>
      </c>
      <c r="K2116" s="732">
        <v>7.8517153785465324E-2</v>
      </c>
      <c r="L2116" s="108">
        <v>1.9366980530730702E-3</v>
      </c>
      <c r="M2116" s="109">
        <v>1.6905627679544134E-3</v>
      </c>
      <c r="N2116" s="732">
        <v>3.4579323027850525E-4</v>
      </c>
      <c r="O2116" s="108">
        <v>0</v>
      </c>
      <c r="P2116" s="109">
        <v>0</v>
      </c>
      <c r="Q2116" s="732">
        <v>5.2959574890096414E-3</v>
      </c>
      <c r="R2116" s="108">
        <v>4.4422890480158019E-4</v>
      </c>
      <c r="S2116" s="109">
        <v>6.5063239004663925E-4</v>
      </c>
      <c r="T2116" s="732">
        <v>2.595890020665334E-3</v>
      </c>
      <c r="U2116" s="108">
        <v>1.104853102087423E-3</v>
      </c>
      <c r="V2116" s="109">
        <v>1.0829155270856267E-3</v>
      </c>
      <c r="W2116" s="732">
        <v>3.4771353082052906E-4</v>
      </c>
      <c r="X2116" s="108">
        <v>9.5382976055537205E-5</v>
      </c>
      <c r="Y2116" s="109">
        <v>9.3488986296594076E-5</v>
      </c>
      <c r="Z2116" s="732">
        <v>3.0018433037944126E-5</v>
      </c>
      <c r="AA2116" s="108">
        <v>0</v>
      </c>
      <c r="AB2116" s="109">
        <v>0</v>
      </c>
      <c r="AC2116" s="732">
        <v>0</v>
      </c>
      <c r="AD2116" s="108">
        <v>0</v>
      </c>
      <c r="AE2116" s="109">
        <v>0</v>
      </c>
      <c r="AF2116" s="732">
        <v>0</v>
      </c>
      <c r="AG2116" s="108">
        <v>7.0477385030310138E-4</v>
      </c>
      <c r="AH2116" s="109">
        <v>6.9078122175498982E-4</v>
      </c>
      <c r="AI2116" s="732">
        <v>2.2180289652263074E-4</v>
      </c>
      <c r="AJ2116" s="108">
        <v>2.1051145693010039E-3</v>
      </c>
      <c r="AK2116" s="109">
        <v>1.8375750916850128E-3</v>
      </c>
      <c r="AL2116" s="736">
        <v>3.7586332543809747E-4</v>
      </c>
    </row>
    <row r="2117" spans="1:38" ht="13" x14ac:dyDescent="0.3">
      <c r="A2117" s="71">
        <v>2027</v>
      </c>
      <c r="B2117" s="72">
        <v>32</v>
      </c>
      <c r="C2117" s="108">
        <v>0.81554781145596711</v>
      </c>
      <c r="D2117" s="109">
        <v>0.73735857692722051</v>
      </c>
      <c r="E2117" s="732">
        <v>0.12331276631252638</v>
      </c>
      <c r="F2117" s="108">
        <v>2.0929950780965514E-2</v>
      </c>
      <c r="G2117" s="109">
        <v>2.275152873164835E-2</v>
      </c>
      <c r="H2117" s="732">
        <v>8.3384591588773465E-3</v>
      </c>
      <c r="I2117" s="108">
        <v>6.4396116147325891E-3</v>
      </c>
      <c r="J2117" s="109">
        <v>7.3655589709703817E-3</v>
      </c>
      <c r="K2117" s="732">
        <v>7.8517153785465324E-2</v>
      </c>
      <c r="L2117" s="108">
        <v>1.9366980530730702E-3</v>
      </c>
      <c r="M2117" s="109">
        <v>1.6905627679544134E-3</v>
      </c>
      <c r="N2117" s="732">
        <v>3.4579323027850525E-4</v>
      </c>
      <c r="O2117" s="108">
        <v>0</v>
      </c>
      <c r="P2117" s="109">
        <v>0</v>
      </c>
      <c r="Q2117" s="732">
        <v>5.2959574890096414E-3</v>
      </c>
      <c r="R2117" s="108">
        <v>4.4422890480158019E-4</v>
      </c>
      <c r="S2117" s="109">
        <v>6.5063239004663925E-4</v>
      </c>
      <c r="T2117" s="732">
        <v>2.595890020665334E-3</v>
      </c>
      <c r="U2117" s="108">
        <v>1.104853102087423E-3</v>
      </c>
      <c r="V2117" s="109">
        <v>1.0829155270856267E-3</v>
      </c>
      <c r="W2117" s="732">
        <v>3.4771353082052906E-4</v>
      </c>
      <c r="X2117" s="108">
        <v>9.5382976055537205E-5</v>
      </c>
      <c r="Y2117" s="109">
        <v>9.3488986296594076E-5</v>
      </c>
      <c r="Z2117" s="732">
        <v>3.0018433037944126E-5</v>
      </c>
      <c r="AA2117" s="108">
        <v>0</v>
      </c>
      <c r="AB2117" s="109">
        <v>0</v>
      </c>
      <c r="AC2117" s="732">
        <v>0</v>
      </c>
      <c r="AD2117" s="108">
        <v>0</v>
      </c>
      <c r="AE2117" s="109">
        <v>0</v>
      </c>
      <c r="AF2117" s="732">
        <v>0</v>
      </c>
      <c r="AG2117" s="108">
        <v>7.0477385030310138E-4</v>
      </c>
      <c r="AH2117" s="109">
        <v>6.9078122175498982E-4</v>
      </c>
      <c r="AI2117" s="732">
        <v>2.2180289652263074E-4</v>
      </c>
      <c r="AJ2117" s="108">
        <v>2.1051145693010039E-3</v>
      </c>
      <c r="AK2117" s="109">
        <v>1.8375750916850128E-3</v>
      </c>
      <c r="AL2117" s="736">
        <v>3.7586332543809747E-4</v>
      </c>
    </row>
    <row r="2118" spans="1:38" ht="13" x14ac:dyDescent="0.3">
      <c r="A2118" s="71">
        <v>2027</v>
      </c>
      <c r="B2118" s="72">
        <v>33</v>
      </c>
      <c r="C2118" s="108">
        <v>0.81554781145596711</v>
      </c>
      <c r="D2118" s="109">
        <v>0.73735857692722051</v>
      </c>
      <c r="E2118" s="732">
        <v>0.12331276631252638</v>
      </c>
      <c r="F2118" s="108">
        <v>2.0929950780965514E-2</v>
      </c>
      <c r="G2118" s="109">
        <v>2.275152873164835E-2</v>
      </c>
      <c r="H2118" s="732">
        <v>8.3384591588773465E-3</v>
      </c>
      <c r="I2118" s="108">
        <v>6.4396116147325891E-3</v>
      </c>
      <c r="J2118" s="109">
        <v>7.3655589709703817E-3</v>
      </c>
      <c r="K2118" s="732">
        <v>7.8517153785465324E-2</v>
      </c>
      <c r="L2118" s="108">
        <v>1.9366980530730702E-3</v>
      </c>
      <c r="M2118" s="109">
        <v>1.6905627679544134E-3</v>
      </c>
      <c r="N2118" s="732">
        <v>3.4579323027850525E-4</v>
      </c>
      <c r="O2118" s="108">
        <v>0</v>
      </c>
      <c r="P2118" s="109">
        <v>0</v>
      </c>
      <c r="Q2118" s="732">
        <v>5.2959574890096414E-3</v>
      </c>
      <c r="R2118" s="108">
        <v>4.4422890480158019E-4</v>
      </c>
      <c r="S2118" s="109">
        <v>6.5063239004663925E-4</v>
      </c>
      <c r="T2118" s="732">
        <v>2.595890020665334E-3</v>
      </c>
      <c r="U2118" s="108">
        <v>1.104853102087423E-3</v>
      </c>
      <c r="V2118" s="109">
        <v>1.0829155270856267E-3</v>
      </c>
      <c r="W2118" s="732">
        <v>3.4771353082052906E-4</v>
      </c>
      <c r="X2118" s="108">
        <v>9.5382976055537205E-5</v>
      </c>
      <c r="Y2118" s="109">
        <v>9.3488986296594076E-5</v>
      </c>
      <c r="Z2118" s="732">
        <v>3.0018433037944126E-5</v>
      </c>
      <c r="AA2118" s="108">
        <v>0</v>
      </c>
      <c r="AB2118" s="109">
        <v>0</v>
      </c>
      <c r="AC2118" s="732">
        <v>0</v>
      </c>
      <c r="AD2118" s="108">
        <v>0</v>
      </c>
      <c r="AE2118" s="109">
        <v>0</v>
      </c>
      <c r="AF2118" s="732">
        <v>0</v>
      </c>
      <c r="AG2118" s="108">
        <v>7.0477385030310138E-4</v>
      </c>
      <c r="AH2118" s="109">
        <v>6.9078122175498982E-4</v>
      </c>
      <c r="AI2118" s="732">
        <v>2.2180289652263074E-4</v>
      </c>
      <c r="AJ2118" s="108">
        <v>2.1051145693010039E-3</v>
      </c>
      <c r="AK2118" s="109">
        <v>1.8375750916850128E-3</v>
      </c>
      <c r="AL2118" s="736">
        <v>3.7586332543809747E-4</v>
      </c>
    </row>
    <row r="2119" spans="1:38" ht="13" x14ac:dyDescent="0.3">
      <c r="A2119" s="71">
        <v>2027</v>
      </c>
      <c r="B2119" s="72">
        <v>34</v>
      </c>
      <c r="C2119" s="108">
        <v>0.81554781145596711</v>
      </c>
      <c r="D2119" s="109">
        <v>0.73735857692722051</v>
      </c>
      <c r="E2119" s="732">
        <v>0.12331276631252638</v>
      </c>
      <c r="F2119" s="108">
        <v>2.0929950780965514E-2</v>
      </c>
      <c r="G2119" s="109">
        <v>2.275152873164835E-2</v>
      </c>
      <c r="H2119" s="732">
        <v>8.3384591588773465E-3</v>
      </c>
      <c r="I2119" s="108">
        <v>6.4396116147325891E-3</v>
      </c>
      <c r="J2119" s="109">
        <v>7.3655589709703817E-3</v>
      </c>
      <c r="K2119" s="732">
        <v>7.8517153785465324E-2</v>
      </c>
      <c r="L2119" s="108">
        <v>1.9366980530730702E-3</v>
      </c>
      <c r="M2119" s="109">
        <v>1.6905627679544134E-3</v>
      </c>
      <c r="N2119" s="732">
        <v>3.4579323027850525E-4</v>
      </c>
      <c r="O2119" s="108">
        <v>0</v>
      </c>
      <c r="P2119" s="109">
        <v>0</v>
      </c>
      <c r="Q2119" s="732">
        <v>5.2959574890096414E-3</v>
      </c>
      <c r="R2119" s="108">
        <v>4.4422890480158019E-4</v>
      </c>
      <c r="S2119" s="109">
        <v>6.5063239004663925E-4</v>
      </c>
      <c r="T2119" s="732">
        <v>2.595890020665334E-3</v>
      </c>
      <c r="U2119" s="108">
        <v>1.104853102087423E-3</v>
      </c>
      <c r="V2119" s="109">
        <v>1.0829155270856267E-3</v>
      </c>
      <c r="W2119" s="732">
        <v>3.4771353082052906E-4</v>
      </c>
      <c r="X2119" s="108">
        <v>9.5382976055537205E-5</v>
      </c>
      <c r="Y2119" s="109">
        <v>9.3488986296594076E-5</v>
      </c>
      <c r="Z2119" s="732">
        <v>3.0018433037944126E-5</v>
      </c>
      <c r="AA2119" s="108">
        <v>0</v>
      </c>
      <c r="AB2119" s="109">
        <v>0</v>
      </c>
      <c r="AC2119" s="732">
        <v>0</v>
      </c>
      <c r="AD2119" s="108">
        <v>0</v>
      </c>
      <c r="AE2119" s="109">
        <v>0</v>
      </c>
      <c r="AF2119" s="732">
        <v>0</v>
      </c>
      <c r="AG2119" s="108">
        <v>7.0477385030310138E-4</v>
      </c>
      <c r="AH2119" s="109">
        <v>6.9078122175498982E-4</v>
      </c>
      <c r="AI2119" s="732">
        <v>2.2180289652263074E-4</v>
      </c>
      <c r="AJ2119" s="108">
        <v>2.1051145693010039E-3</v>
      </c>
      <c r="AK2119" s="109">
        <v>1.8375750916850128E-3</v>
      </c>
      <c r="AL2119" s="736">
        <v>3.7586332543809747E-4</v>
      </c>
    </row>
    <row r="2120" spans="1:38" ht="13" x14ac:dyDescent="0.3">
      <c r="A2120" s="71">
        <v>2027</v>
      </c>
      <c r="B2120" s="72">
        <v>35</v>
      </c>
      <c r="C2120" s="108">
        <v>0.81554781145596711</v>
      </c>
      <c r="D2120" s="109">
        <v>0.73735857692722051</v>
      </c>
      <c r="E2120" s="732">
        <v>0.12331276631252638</v>
      </c>
      <c r="F2120" s="108">
        <v>2.0929950780965514E-2</v>
      </c>
      <c r="G2120" s="109">
        <v>2.275152873164835E-2</v>
      </c>
      <c r="H2120" s="732">
        <v>8.3384591588773465E-3</v>
      </c>
      <c r="I2120" s="108">
        <v>6.4396116147325891E-3</v>
      </c>
      <c r="J2120" s="109">
        <v>7.3655589709703817E-3</v>
      </c>
      <c r="K2120" s="732">
        <v>7.8517153785465324E-2</v>
      </c>
      <c r="L2120" s="108">
        <v>1.9366980530730702E-3</v>
      </c>
      <c r="M2120" s="109">
        <v>1.6905627679544134E-3</v>
      </c>
      <c r="N2120" s="732">
        <v>3.4579323027850525E-4</v>
      </c>
      <c r="O2120" s="108">
        <v>0</v>
      </c>
      <c r="P2120" s="109">
        <v>0</v>
      </c>
      <c r="Q2120" s="732">
        <v>5.2959574890096414E-3</v>
      </c>
      <c r="R2120" s="108">
        <v>4.4422890480158019E-4</v>
      </c>
      <c r="S2120" s="109">
        <v>6.5063239004663925E-4</v>
      </c>
      <c r="T2120" s="732">
        <v>2.595890020665334E-3</v>
      </c>
      <c r="U2120" s="108">
        <v>1.104853102087423E-3</v>
      </c>
      <c r="V2120" s="109">
        <v>1.0829155270856267E-3</v>
      </c>
      <c r="W2120" s="732">
        <v>3.4771353082052906E-4</v>
      </c>
      <c r="X2120" s="108">
        <v>9.5382976055537205E-5</v>
      </c>
      <c r="Y2120" s="109">
        <v>9.3488986296594076E-5</v>
      </c>
      <c r="Z2120" s="732">
        <v>3.0018433037944126E-5</v>
      </c>
      <c r="AA2120" s="108">
        <v>0</v>
      </c>
      <c r="AB2120" s="109">
        <v>0</v>
      </c>
      <c r="AC2120" s="732">
        <v>0</v>
      </c>
      <c r="AD2120" s="108">
        <v>0</v>
      </c>
      <c r="AE2120" s="109">
        <v>0</v>
      </c>
      <c r="AF2120" s="732">
        <v>0</v>
      </c>
      <c r="AG2120" s="108">
        <v>7.0477385030310138E-4</v>
      </c>
      <c r="AH2120" s="109">
        <v>6.9078122175498982E-4</v>
      </c>
      <c r="AI2120" s="732">
        <v>2.2180289652263074E-4</v>
      </c>
      <c r="AJ2120" s="108">
        <v>2.1051145693010039E-3</v>
      </c>
      <c r="AK2120" s="109">
        <v>1.8375750916850128E-3</v>
      </c>
      <c r="AL2120" s="736">
        <v>3.7586332543809747E-4</v>
      </c>
    </row>
    <row r="2121" spans="1:38" ht="13" x14ac:dyDescent="0.3">
      <c r="A2121" s="71">
        <v>2027</v>
      </c>
      <c r="B2121" s="72">
        <v>36</v>
      </c>
      <c r="C2121" s="108">
        <v>0.81554781145596711</v>
      </c>
      <c r="D2121" s="109">
        <v>0.73735857692722051</v>
      </c>
      <c r="E2121" s="732">
        <v>0.12331276631252638</v>
      </c>
      <c r="F2121" s="108">
        <v>2.0929950780965514E-2</v>
      </c>
      <c r="G2121" s="109">
        <v>2.275152873164835E-2</v>
      </c>
      <c r="H2121" s="732">
        <v>8.3384591588773465E-3</v>
      </c>
      <c r="I2121" s="108">
        <v>6.4396116147325891E-3</v>
      </c>
      <c r="J2121" s="109">
        <v>7.3655589709703817E-3</v>
      </c>
      <c r="K2121" s="732">
        <v>7.8517153785465324E-2</v>
      </c>
      <c r="L2121" s="108">
        <v>1.9366980530730702E-3</v>
      </c>
      <c r="M2121" s="109">
        <v>1.6905627679544134E-3</v>
      </c>
      <c r="N2121" s="732">
        <v>3.4579323027850525E-4</v>
      </c>
      <c r="O2121" s="108">
        <v>0</v>
      </c>
      <c r="P2121" s="109">
        <v>0</v>
      </c>
      <c r="Q2121" s="732">
        <v>5.2959574890096414E-3</v>
      </c>
      <c r="R2121" s="108">
        <v>4.4422890480158019E-4</v>
      </c>
      <c r="S2121" s="109">
        <v>6.5063239004663925E-4</v>
      </c>
      <c r="T2121" s="732">
        <v>2.595890020665334E-3</v>
      </c>
      <c r="U2121" s="108">
        <v>1.104853102087423E-3</v>
      </c>
      <c r="V2121" s="109">
        <v>1.0829155270856267E-3</v>
      </c>
      <c r="W2121" s="732">
        <v>3.4771353082052906E-4</v>
      </c>
      <c r="X2121" s="108">
        <v>9.5382976055537205E-5</v>
      </c>
      <c r="Y2121" s="109">
        <v>9.3488986296594076E-5</v>
      </c>
      <c r="Z2121" s="732">
        <v>3.0018433037944126E-5</v>
      </c>
      <c r="AA2121" s="108">
        <v>0</v>
      </c>
      <c r="AB2121" s="109">
        <v>0</v>
      </c>
      <c r="AC2121" s="732">
        <v>0</v>
      </c>
      <c r="AD2121" s="108">
        <v>0</v>
      </c>
      <c r="AE2121" s="109">
        <v>0</v>
      </c>
      <c r="AF2121" s="732">
        <v>0</v>
      </c>
      <c r="AG2121" s="108">
        <v>7.0477385030310138E-4</v>
      </c>
      <c r="AH2121" s="109">
        <v>6.9078122175498982E-4</v>
      </c>
      <c r="AI2121" s="732">
        <v>2.2180289652263074E-4</v>
      </c>
      <c r="AJ2121" s="108">
        <v>2.1051145693010039E-3</v>
      </c>
      <c r="AK2121" s="109">
        <v>1.8375750916850128E-3</v>
      </c>
      <c r="AL2121" s="736">
        <v>3.7586332543809747E-4</v>
      </c>
    </row>
    <row r="2122" spans="1:38" ht="13" x14ac:dyDescent="0.3">
      <c r="A2122" s="71">
        <v>2027</v>
      </c>
      <c r="B2122" s="72">
        <v>37</v>
      </c>
      <c r="C2122" s="108">
        <v>0.81554781145596711</v>
      </c>
      <c r="D2122" s="109">
        <v>0.73735857692722051</v>
      </c>
      <c r="E2122" s="732">
        <v>0.12331276631252638</v>
      </c>
      <c r="F2122" s="108">
        <v>2.0929950780965514E-2</v>
      </c>
      <c r="G2122" s="109">
        <v>2.275152873164835E-2</v>
      </c>
      <c r="H2122" s="732">
        <v>8.3384591588773465E-3</v>
      </c>
      <c r="I2122" s="108">
        <v>6.4396116147325891E-3</v>
      </c>
      <c r="J2122" s="109">
        <v>7.3655589709703817E-3</v>
      </c>
      <c r="K2122" s="732">
        <v>7.8517153785465324E-2</v>
      </c>
      <c r="L2122" s="108">
        <v>1.9366980530730702E-3</v>
      </c>
      <c r="M2122" s="109">
        <v>1.6905627679544134E-3</v>
      </c>
      <c r="N2122" s="732">
        <v>3.4579323027850525E-4</v>
      </c>
      <c r="O2122" s="108">
        <v>0</v>
      </c>
      <c r="P2122" s="109">
        <v>0</v>
      </c>
      <c r="Q2122" s="732">
        <v>5.2959574890096414E-3</v>
      </c>
      <c r="R2122" s="108">
        <v>4.4422890480158019E-4</v>
      </c>
      <c r="S2122" s="109">
        <v>6.5063239004663925E-4</v>
      </c>
      <c r="T2122" s="732">
        <v>2.595890020665334E-3</v>
      </c>
      <c r="U2122" s="108">
        <v>1.104853102087423E-3</v>
      </c>
      <c r="V2122" s="109">
        <v>1.0829155270856267E-3</v>
      </c>
      <c r="W2122" s="732">
        <v>3.4771353082052906E-4</v>
      </c>
      <c r="X2122" s="108">
        <v>9.5382976055537205E-5</v>
      </c>
      <c r="Y2122" s="109">
        <v>9.3488986296594076E-5</v>
      </c>
      <c r="Z2122" s="732">
        <v>3.0018433037944126E-5</v>
      </c>
      <c r="AA2122" s="108">
        <v>0</v>
      </c>
      <c r="AB2122" s="109">
        <v>0</v>
      </c>
      <c r="AC2122" s="732">
        <v>0</v>
      </c>
      <c r="AD2122" s="108">
        <v>0</v>
      </c>
      <c r="AE2122" s="109">
        <v>0</v>
      </c>
      <c r="AF2122" s="732">
        <v>0</v>
      </c>
      <c r="AG2122" s="108">
        <v>7.0477385030310138E-4</v>
      </c>
      <c r="AH2122" s="109">
        <v>6.9078122175498982E-4</v>
      </c>
      <c r="AI2122" s="732">
        <v>2.2180289652263074E-4</v>
      </c>
      <c r="AJ2122" s="108">
        <v>2.1051145693010039E-3</v>
      </c>
      <c r="AK2122" s="109">
        <v>1.8375750916850128E-3</v>
      </c>
      <c r="AL2122" s="736">
        <v>3.7586332543809747E-4</v>
      </c>
    </row>
    <row r="2123" spans="1:38" ht="13" x14ac:dyDescent="0.3">
      <c r="A2123" s="71">
        <v>2027</v>
      </c>
      <c r="B2123" s="72">
        <v>38</v>
      </c>
      <c r="C2123" s="108">
        <v>0.81554781145596711</v>
      </c>
      <c r="D2123" s="109">
        <v>0.73735857692722051</v>
      </c>
      <c r="E2123" s="732">
        <v>0.12331276631252638</v>
      </c>
      <c r="F2123" s="108">
        <v>2.0929950780965514E-2</v>
      </c>
      <c r="G2123" s="109">
        <v>2.275152873164835E-2</v>
      </c>
      <c r="H2123" s="732">
        <v>8.3384591588773465E-3</v>
      </c>
      <c r="I2123" s="108">
        <v>6.4396116147325891E-3</v>
      </c>
      <c r="J2123" s="109">
        <v>7.3655589709703817E-3</v>
      </c>
      <c r="K2123" s="732">
        <v>7.8517153785465324E-2</v>
      </c>
      <c r="L2123" s="108">
        <v>1.9366980530730702E-3</v>
      </c>
      <c r="M2123" s="109">
        <v>1.6905627679544134E-3</v>
      </c>
      <c r="N2123" s="732">
        <v>3.4579323027850525E-4</v>
      </c>
      <c r="O2123" s="108">
        <v>0</v>
      </c>
      <c r="P2123" s="109">
        <v>0</v>
      </c>
      <c r="Q2123" s="732">
        <v>5.2959574890096414E-3</v>
      </c>
      <c r="R2123" s="108">
        <v>4.4422890480158019E-4</v>
      </c>
      <c r="S2123" s="109">
        <v>6.5063239004663925E-4</v>
      </c>
      <c r="T2123" s="732">
        <v>2.595890020665334E-3</v>
      </c>
      <c r="U2123" s="108">
        <v>1.104853102087423E-3</v>
      </c>
      <c r="V2123" s="109">
        <v>1.0829155270856267E-3</v>
      </c>
      <c r="W2123" s="732">
        <v>3.4771353082052906E-4</v>
      </c>
      <c r="X2123" s="108">
        <v>9.5382976055537205E-5</v>
      </c>
      <c r="Y2123" s="109">
        <v>9.3488986296594076E-5</v>
      </c>
      <c r="Z2123" s="732">
        <v>3.0018433037944126E-5</v>
      </c>
      <c r="AA2123" s="108">
        <v>0</v>
      </c>
      <c r="AB2123" s="109">
        <v>0</v>
      </c>
      <c r="AC2123" s="732">
        <v>0</v>
      </c>
      <c r="AD2123" s="108">
        <v>0</v>
      </c>
      <c r="AE2123" s="109">
        <v>0</v>
      </c>
      <c r="AF2123" s="732">
        <v>0</v>
      </c>
      <c r="AG2123" s="108">
        <v>7.0477385030310138E-4</v>
      </c>
      <c r="AH2123" s="109">
        <v>6.9078122175498982E-4</v>
      </c>
      <c r="AI2123" s="732">
        <v>2.2180289652263074E-4</v>
      </c>
      <c r="AJ2123" s="108">
        <v>2.1051145693010039E-3</v>
      </c>
      <c r="AK2123" s="109">
        <v>1.8375750916850128E-3</v>
      </c>
      <c r="AL2123" s="736">
        <v>3.7586332543809747E-4</v>
      </c>
    </row>
    <row r="2124" spans="1:38" ht="13.5" thickBot="1" x14ac:dyDescent="0.35">
      <c r="A2124" s="73">
        <v>2027</v>
      </c>
      <c r="B2124" s="74">
        <v>39</v>
      </c>
      <c r="C2124" s="110">
        <v>0.81554781145596711</v>
      </c>
      <c r="D2124" s="111">
        <v>0.73735857692722051</v>
      </c>
      <c r="E2124" s="733">
        <v>0.12331276631252638</v>
      </c>
      <c r="F2124" s="110">
        <v>2.0929950780965514E-2</v>
      </c>
      <c r="G2124" s="111">
        <v>2.275152873164835E-2</v>
      </c>
      <c r="H2124" s="733">
        <v>8.3384591588773465E-3</v>
      </c>
      <c r="I2124" s="110">
        <v>6.4396116147325891E-3</v>
      </c>
      <c r="J2124" s="111">
        <v>7.3655589709703817E-3</v>
      </c>
      <c r="K2124" s="733">
        <v>7.8517153785465324E-2</v>
      </c>
      <c r="L2124" s="110">
        <v>1.9366980530730702E-3</v>
      </c>
      <c r="M2124" s="111">
        <v>1.6905627679544134E-3</v>
      </c>
      <c r="N2124" s="733">
        <v>3.4579323027850525E-4</v>
      </c>
      <c r="O2124" s="110">
        <v>0</v>
      </c>
      <c r="P2124" s="111">
        <v>0</v>
      </c>
      <c r="Q2124" s="733">
        <v>5.2959574890096414E-3</v>
      </c>
      <c r="R2124" s="110">
        <v>4.4422890480158019E-4</v>
      </c>
      <c r="S2124" s="111">
        <v>6.5063239004663925E-4</v>
      </c>
      <c r="T2124" s="733">
        <v>2.595890020665334E-3</v>
      </c>
      <c r="U2124" s="110">
        <v>1.104853102087423E-3</v>
      </c>
      <c r="V2124" s="111">
        <v>1.0829155270856267E-3</v>
      </c>
      <c r="W2124" s="733">
        <v>3.4771353082052906E-4</v>
      </c>
      <c r="X2124" s="110">
        <v>9.5382976055537205E-5</v>
      </c>
      <c r="Y2124" s="111">
        <v>9.3488986296594076E-5</v>
      </c>
      <c r="Z2124" s="733">
        <v>3.0018433037944126E-5</v>
      </c>
      <c r="AA2124" s="110">
        <v>0</v>
      </c>
      <c r="AB2124" s="111">
        <v>0</v>
      </c>
      <c r="AC2124" s="733">
        <v>0</v>
      </c>
      <c r="AD2124" s="110">
        <v>0</v>
      </c>
      <c r="AE2124" s="111">
        <v>0</v>
      </c>
      <c r="AF2124" s="733">
        <v>0</v>
      </c>
      <c r="AG2124" s="110">
        <v>7.0477385030310138E-4</v>
      </c>
      <c r="AH2124" s="111">
        <v>6.9078122175498982E-4</v>
      </c>
      <c r="AI2124" s="733">
        <v>2.2180289652263074E-4</v>
      </c>
      <c r="AJ2124" s="110">
        <v>2.1051145693010039E-3</v>
      </c>
      <c r="AK2124" s="111">
        <v>1.8375750916850128E-3</v>
      </c>
      <c r="AL2124" s="737">
        <v>3.7586332543809747E-4</v>
      </c>
    </row>
    <row r="2125" spans="1:38" ht="13" x14ac:dyDescent="0.3">
      <c r="A2125" s="69">
        <v>2028</v>
      </c>
      <c r="B2125" s="70">
        <v>0</v>
      </c>
      <c r="C2125" s="106">
        <v>0.21747581171843886</v>
      </c>
      <c r="D2125" s="107">
        <v>0.22703137752254141</v>
      </c>
      <c r="E2125" s="734">
        <v>0.2093822872642033</v>
      </c>
      <c r="F2125" s="106">
        <v>1.0830569468040939E-2</v>
      </c>
      <c r="G2125" s="107">
        <v>1.0489076757721674E-2</v>
      </c>
      <c r="H2125" s="734">
        <v>9.5110502425575748E-3</v>
      </c>
      <c r="I2125" s="106">
        <v>3.7667230608332616E-3</v>
      </c>
      <c r="J2125" s="107">
        <v>3.3771977102586316E-3</v>
      </c>
      <c r="K2125" s="734">
        <v>9.8416394155968256E-2</v>
      </c>
      <c r="L2125" s="106">
        <v>4.7896713000593132E-4</v>
      </c>
      <c r="M2125" s="107">
        <v>4.9679683084803987E-4</v>
      </c>
      <c r="N2125" s="734">
        <v>4.8375496042670863E-4</v>
      </c>
      <c r="O2125" s="106">
        <v>0</v>
      </c>
      <c r="P2125" s="107">
        <v>0</v>
      </c>
      <c r="Q2125" s="734">
        <v>8.935637048471971E-3</v>
      </c>
      <c r="R2125" s="106">
        <v>4.4585856147954947E-4</v>
      </c>
      <c r="S2125" s="107">
        <v>6.5080215754296307E-4</v>
      </c>
      <c r="T2125" s="734">
        <v>2.6292887867404801E-3</v>
      </c>
      <c r="U2125" s="106">
        <v>7.7653761198135773E-4</v>
      </c>
      <c r="V2125" s="107">
        <v>7.3368371480290562E-4</v>
      </c>
      <c r="W2125" s="734">
        <v>6.0055859673491219E-4</v>
      </c>
      <c r="X2125" s="106">
        <v>6.7039238571174351E-5</v>
      </c>
      <c r="Y2125" s="107">
        <v>6.3339614612374989E-5</v>
      </c>
      <c r="Z2125" s="734">
        <v>5.1846772944219918E-5</v>
      </c>
      <c r="AA2125" s="106">
        <v>0</v>
      </c>
      <c r="AB2125" s="107">
        <v>0</v>
      </c>
      <c r="AC2125" s="734">
        <v>0</v>
      </c>
      <c r="AD2125" s="106">
        <v>0</v>
      </c>
      <c r="AE2125" s="107">
        <v>0</v>
      </c>
      <c r="AF2125" s="734">
        <v>0</v>
      </c>
      <c r="AG2125" s="106">
        <v>4.9534542800881861E-4</v>
      </c>
      <c r="AH2125" s="107">
        <v>4.6800951467407313E-4</v>
      </c>
      <c r="AI2125" s="734">
        <v>3.8309010933252051E-4</v>
      </c>
      <c r="AJ2125" s="106">
        <v>5.2061810932011864E-4</v>
      </c>
      <c r="AK2125" s="107">
        <v>5.3999847320391982E-4</v>
      </c>
      <c r="AL2125" s="735">
        <v>5.2582232374860649E-4</v>
      </c>
    </row>
    <row r="2126" spans="1:38" ht="13" x14ac:dyDescent="0.3">
      <c r="A2126" s="71">
        <v>2028</v>
      </c>
      <c r="B2126" s="72">
        <v>1</v>
      </c>
      <c r="C2126" s="108">
        <v>0.21735073046703696</v>
      </c>
      <c r="D2126" s="109">
        <v>0.22700919785531246</v>
      </c>
      <c r="E2126" s="732">
        <v>0.20950091432971435</v>
      </c>
      <c r="F2126" s="108">
        <v>1.0801180195048698E-2</v>
      </c>
      <c r="G2126" s="109">
        <v>1.04831426857998E-2</v>
      </c>
      <c r="H2126" s="732">
        <v>9.5380872099690601E-3</v>
      </c>
      <c r="I2126" s="108">
        <v>3.7570271260174964E-3</v>
      </c>
      <c r="J2126" s="109">
        <v>3.3752572618238313E-3</v>
      </c>
      <c r="K2126" s="732">
        <v>9.8168070710595273E-2</v>
      </c>
      <c r="L2126" s="108">
        <v>4.7811498383688069E-4</v>
      </c>
      <c r="M2126" s="109">
        <v>4.9658080445977E-4</v>
      </c>
      <c r="N2126" s="732">
        <v>4.8444226965586905E-4</v>
      </c>
      <c r="O2126" s="108">
        <v>0</v>
      </c>
      <c r="P2126" s="109">
        <v>0</v>
      </c>
      <c r="Q2126" s="732">
        <v>8.9549802062904704E-3</v>
      </c>
      <c r="R2126" s="108">
        <v>4.4560045213618064E-4</v>
      </c>
      <c r="S2126" s="109">
        <v>6.5071861524161622E-4</v>
      </c>
      <c r="T2126" s="732">
        <v>2.6352381314479053E-3</v>
      </c>
      <c r="U2126" s="108">
        <v>7.7429740891951865E-4</v>
      </c>
      <c r="V2126" s="109">
        <v>7.3323237654552903E-4</v>
      </c>
      <c r="W2126" s="732">
        <v>6.0205725713742835E-4</v>
      </c>
      <c r="X2126" s="108">
        <v>6.6845786810456348E-5</v>
      </c>
      <c r="Y2126" s="109">
        <v>6.3300621083372592E-5</v>
      </c>
      <c r="Z2126" s="732">
        <v>5.1976164127794612E-5</v>
      </c>
      <c r="AA2126" s="108">
        <v>0</v>
      </c>
      <c r="AB2126" s="109">
        <v>0</v>
      </c>
      <c r="AC2126" s="732">
        <v>0</v>
      </c>
      <c r="AD2126" s="108">
        <v>0</v>
      </c>
      <c r="AE2126" s="109">
        <v>0</v>
      </c>
      <c r="AF2126" s="732">
        <v>0</v>
      </c>
      <c r="AG2126" s="108">
        <v>4.9391603836607036E-4</v>
      </c>
      <c r="AH2126" s="109">
        <v>4.6772131081106996E-4</v>
      </c>
      <c r="AI2126" s="732">
        <v>3.8404621727336155E-4</v>
      </c>
      <c r="AJ2126" s="108">
        <v>5.1969187716771766E-4</v>
      </c>
      <c r="AK2126" s="109">
        <v>5.397636140861983E-4</v>
      </c>
      <c r="AL2126" s="736">
        <v>5.2656929692702708E-4</v>
      </c>
    </row>
    <row r="2127" spans="1:38" ht="13" x14ac:dyDescent="0.3">
      <c r="A2127" s="71">
        <v>2028</v>
      </c>
      <c r="B2127" s="72">
        <v>2</v>
      </c>
      <c r="C2127" s="108">
        <v>0.21718942784998863</v>
      </c>
      <c r="D2127" s="109">
        <v>0.22696684299023812</v>
      </c>
      <c r="E2127" s="732">
        <v>0.2096126711307077</v>
      </c>
      <c r="F2127" s="108">
        <v>1.0763360506387955E-2</v>
      </c>
      <c r="G2127" s="109">
        <v>1.0472350236981138E-2</v>
      </c>
      <c r="H2127" s="732">
        <v>9.5529627798227948E-3</v>
      </c>
      <c r="I2127" s="108">
        <v>3.7445465727523174E-3</v>
      </c>
      <c r="J2127" s="109">
        <v>3.3717191291037785E-3</v>
      </c>
      <c r="K2127" s="732">
        <v>9.7801877902349024E-2</v>
      </c>
      <c r="L2127" s="108">
        <v>4.7701835456951649E-4</v>
      </c>
      <c r="M2127" s="109">
        <v>4.9618661970843043E-4</v>
      </c>
      <c r="N2127" s="732">
        <v>4.8514203317837502E-4</v>
      </c>
      <c r="O2127" s="108">
        <v>0</v>
      </c>
      <c r="P2127" s="109">
        <v>0</v>
      </c>
      <c r="Q2127" s="732">
        <v>8.9580624236004058E-3</v>
      </c>
      <c r="R2127" s="108">
        <v>4.4526802143244818E-4</v>
      </c>
      <c r="S2127" s="109">
        <v>6.5057077227647731E-4</v>
      </c>
      <c r="T2127" s="732">
        <v>2.6398672596813894E-3</v>
      </c>
      <c r="U2127" s="108">
        <v>7.7141463154696099E-4</v>
      </c>
      <c r="V2127" s="109">
        <v>7.3241003889634271E-4</v>
      </c>
      <c r="W2127" s="732">
        <v>6.0252994343383049E-4</v>
      </c>
      <c r="X2127" s="108">
        <v>6.6596971001569756E-5</v>
      </c>
      <c r="Y2127" s="109">
        <v>6.3229639859787673E-5</v>
      </c>
      <c r="Z2127" s="732">
        <v>5.2016956153014503E-5</v>
      </c>
      <c r="AA2127" s="108">
        <v>0</v>
      </c>
      <c r="AB2127" s="109">
        <v>0</v>
      </c>
      <c r="AC2127" s="732">
        <v>0</v>
      </c>
      <c r="AD2127" s="108">
        <v>0</v>
      </c>
      <c r="AE2127" s="109">
        <v>0</v>
      </c>
      <c r="AF2127" s="732">
        <v>0</v>
      </c>
      <c r="AG2127" s="108">
        <v>4.9207751648121744E-4</v>
      </c>
      <c r="AH2127" s="109">
        <v>4.6719685512528614E-4</v>
      </c>
      <c r="AI2127" s="732">
        <v>3.843474435987994E-4</v>
      </c>
      <c r="AJ2127" s="108">
        <v>5.1849972098359288E-4</v>
      </c>
      <c r="AK2127" s="109">
        <v>5.3933509313632965E-4</v>
      </c>
      <c r="AL2127" s="736">
        <v>5.2733005043746487E-4</v>
      </c>
    </row>
    <row r="2128" spans="1:38" ht="13" x14ac:dyDescent="0.3">
      <c r="A2128" s="71">
        <v>2028</v>
      </c>
      <c r="B2128" s="72">
        <v>3</v>
      </c>
      <c r="C2128" s="108">
        <v>0.21706871136156197</v>
      </c>
      <c r="D2128" s="109">
        <v>0.22698376511184296</v>
      </c>
      <c r="E2128" s="732">
        <v>0.20979156358957135</v>
      </c>
      <c r="F2128" s="108">
        <v>1.0735041389962334E-2</v>
      </c>
      <c r="G2128" s="109">
        <v>1.047574479625789E-2</v>
      </c>
      <c r="H2128" s="732">
        <v>9.6015175873119581E-3</v>
      </c>
      <c r="I2128" s="108">
        <v>3.7352062500413865E-3</v>
      </c>
      <c r="J2128" s="109">
        <v>3.3728323128409468E-3</v>
      </c>
      <c r="K2128" s="732">
        <v>9.7578968671153288E-2</v>
      </c>
      <c r="L2128" s="108">
        <v>4.7619750769912399E-4</v>
      </c>
      <c r="M2128" s="109">
        <v>4.9631191872532329E-4</v>
      </c>
      <c r="N2128" s="732">
        <v>4.8612215694862854E-4</v>
      </c>
      <c r="O2128" s="108">
        <v>0</v>
      </c>
      <c r="P2128" s="109">
        <v>0</v>
      </c>
      <c r="Q2128" s="732">
        <v>8.9995253236856334E-3</v>
      </c>
      <c r="R2128" s="108">
        <v>4.4501927540552662E-4</v>
      </c>
      <c r="S2128" s="109">
        <v>6.5061404726397972E-4</v>
      </c>
      <c r="T2128" s="732">
        <v>2.6492624290109239E-3</v>
      </c>
      <c r="U2128" s="108">
        <v>7.6925662272594672E-4</v>
      </c>
      <c r="V2128" s="109">
        <v>7.3266798489740191E-4</v>
      </c>
      <c r="W2128" s="732">
        <v>6.055355891406289E-4</v>
      </c>
      <c r="X2128" s="108">
        <v>6.6410639338829826E-5</v>
      </c>
      <c r="Y2128" s="109">
        <v>6.3251926163176324E-5</v>
      </c>
      <c r="Z2128" s="732">
        <v>5.227643698458558E-5</v>
      </c>
      <c r="AA2128" s="108">
        <v>0</v>
      </c>
      <c r="AB2128" s="109">
        <v>0</v>
      </c>
      <c r="AC2128" s="732">
        <v>0</v>
      </c>
      <c r="AD2128" s="108">
        <v>0</v>
      </c>
      <c r="AE2128" s="109">
        <v>0</v>
      </c>
      <c r="AF2128" s="732">
        <v>0</v>
      </c>
      <c r="AG2128" s="108">
        <v>4.9070112223157172E-4</v>
      </c>
      <c r="AH2128" s="109">
        <v>4.6736140703700822E-4</v>
      </c>
      <c r="AI2128" s="732">
        <v>3.8626487015697484E-4</v>
      </c>
      <c r="AJ2128" s="108">
        <v>5.1760747038093744E-4</v>
      </c>
      <c r="AK2128" s="109">
        <v>5.3947124947979579E-4</v>
      </c>
      <c r="AL2128" s="736">
        <v>5.2839523571996717E-4</v>
      </c>
    </row>
    <row r="2129" spans="1:38" ht="13" x14ac:dyDescent="0.3">
      <c r="A2129" s="71">
        <v>2028</v>
      </c>
      <c r="B2129" s="72">
        <v>4</v>
      </c>
      <c r="C2129" s="108">
        <v>0.28626922925532355</v>
      </c>
      <c r="D2129" s="109">
        <v>0.2922928177995367</v>
      </c>
      <c r="E2129" s="732">
        <v>0.25163175753405076</v>
      </c>
      <c r="F2129" s="108">
        <v>1.1279286861540902E-2</v>
      </c>
      <c r="G2129" s="109">
        <v>1.1422832145520093E-2</v>
      </c>
      <c r="H2129" s="732">
        <v>9.9361840891132192E-3</v>
      </c>
      <c r="I2129" s="108">
        <v>4.3253455272902423E-3</v>
      </c>
      <c r="J2129" s="109">
        <v>4.6489014503562206E-3</v>
      </c>
      <c r="K2129" s="732">
        <v>9.7561444856275437E-2</v>
      </c>
      <c r="L2129" s="108">
        <v>5.7550433909138302E-4</v>
      </c>
      <c r="M2129" s="109">
        <v>7.4258400433873945E-4</v>
      </c>
      <c r="N2129" s="732">
        <v>7.577595518183756E-4</v>
      </c>
      <c r="O2129" s="108">
        <v>0</v>
      </c>
      <c r="P2129" s="109">
        <v>0</v>
      </c>
      <c r="Q2129" s="732">
        <v>9.3489816016196874E-3</v>
      </c>
      <c r="R2129" s="108">
        <v>4.4473368119615081E-4</v>
      </c>
      <c r="S2129" s="109">
        <v>6.505915051829912E-4</v>
      </c>
      <c r="T2129" s="732">
        <v>2.6394984589525575E-3</v>
      </c>
      <c r="U2129" s="108">
        <v>8.1088336498023471E-4</v>
      </c>
      <c r="V2129" s="109">
        <v>8.0508832802201735E-4</v>
      </c>
      <c r="W2129" s="732">
        <v>6.3152102746656777E-4</v>
      </c>
      <c r="X2129" s="108">
        <v>7.0004318485002222E-5</v>
      </c>
      <c r="Y2129" s="109">
        <v>6.9504016482988779E-5</v>
      </c>
      <c r="Z2129" s="732">
        <v>5.4519839900243482E-5</v>
      </c>
      <c r="AA2129" s="108">
        <v>0</v>
      </c>
      <c r="AB2129" s="109">
        <v>0</v>
      </c>
      <c r="AC2129" s="732">
        <v>0</v>
      </c>
      <c r="AD2129" s="108">
        <v>0</v>
      </c>
      <c r="AE2129" s="109">
        <v>0</v>
      </c>
      <c r="AF2129" s="732">
        <v>0</v>
      </c>
      <c r="AG2129" s="108">
        <v>5.1725409301414725E-4</v>
      </c>
      <c r="AH2129" s="109">
        <v>5.1355722812278736E-4</v>
      </c>
      <c r="AI2129" s="732">
        <v>4.02840971825304E-4</v>
      </c>
      <c r="AJ2129" s="108">
        <v>6.2555044193858826E-4</v>
      </c>
      <c r="AK2129" s="109">
        <v>8.071590126177983E-4</v>
      </c>
      <c r="AL2129" s="736">
        <v>8.2365429908553948E-4</v>
      </c>
    </row>
    <row r="2130" spans="1:38" ht="13" x14ac:dyDescent="0.3">
      <c r="A2130" s="71">
        <v>2028</v>
      </c>
      <c r="B2130" s="72">
        <v>5</v>
      </c>
      <c r="C2130" s="108">
        <v>0.2861146204814517</v>
      </c>
      <c r="D2130" s="109">
        <v>0.29230634966120167</v>
      </c>
      <c r="E2130" s="732">
        <v>0.25142016561164254</v>
      </c>
      <c r="F2130" s="108">
        <v>1.1248256553177845E-2</v>
      </c>
      <c r="G2130" s="109">
        <v>1.1425036061878559E-2</v>
      </c>
      <c r="H2130" s="732">
        <v>9.870054097504766E-3</v>
      </c>
      <c r="I2130" s="108">
        <v>4.313912322181728E-3</v>
      </c>
      <c r="J2130" s="109">
        <v>4.6498291881074206E-3</v>
      </c>
      <c r="K2130" s="732">
        <v>9.7649816959201774E-2</v>
      </c>
      <c r="L2130" s="108">
        <v>5.7445353675747316E-4</v>
      </c>
      <c r="M2130" s="109">
        <v>7.4269927179805193E-4</v>
      </c>
      <c r="N2130" s="732">
        <v>7.5616159200848085E-4</v>
      </c>
      <c r="O2130" s="108">
        <v>0</v>
      </c>
      <c r="P2130" s="109">
        <v>0</v>
      </c>
      <c r="Q2130" s="732">
        <v>9.2841318235518805E-3</v>
      </c>
      <c r="R2130" s="108">
        <v>4.4447032911862843E-4</v>
      </c>
      <c r="S2130" s="109">
        <v>6.5061695501021438E-4</v>
      </c>
      <c r="T2130" s="732">
        <v>2.6282109517859931E-3</v>
      </c>
      <c r="U2130" s="108">
        <v>8.0851722397210478E-4</v>
      </c>
      <c r="V2130" s="109">
        <v>8.0525545106784828E-4</v>
      </c>
      <c r="W2130" s="732">
        <v>6.2700551034938702E-4</v>
      </c>
      <c r="X2130" s="108">
        <v>6.9800020396366781E-5</v>
      </c>
      <c r="Y2130" s="109">
        <v>6.9518487193515776E-5</v>
      </c>
      <c r="Z2130" s="732">
        <v>5.4129931926937309E-5</v>
      </c>
      <c r="AA2130" s="108">
        <v>0</v>
      </c>
      <c r="AB2130" s="109">
        <v>0</v>
      </c>
      <c r="AC2130" s="732">
        <v>0</v>
      </c>
      <c r="AD2130" s="108">
        <v>0</v>
      </c>
      <c r="AE2130" s="109">
        <v>0</v>
      </c>
      <c r="AF2130" s="732">
        <v>0</v>
      </c>
      <c r="AG2130" s="108">
        <v>5.1574467165399593E-4</v>
      </c>
      <c r="AH2130" s="109">
        <v>5.1366439181582853E-4</v>
      </c>
      <c r="AI2130" s="732">
        <v>3.9996030649496123E-4</v>
      </c>
      <c r="AJ2130" s="108">
        <v>6.2440793169873173E-4</v>
      </c>
      <c r="AK2130" s="109">
        <v>8.0728422461338455E-4</v>
      </c>
      <c r="AL2130" s="736">
        <v>8.2191736093277881E-4</v>
      </c>
    </row>
    <row r="2131" spans="1:38" ht="13" x14ac:dyDescent="0.3">
      <c r="A2131" s="71">
        <v>2028</v>
      </c>
      <c r="B2131" s="72">
        <v>6</v>
      </c>
      <c r="C2131" s="108">
        <v>0.3453803975156845</v>
      </c>
      <c r="D2131" s="109">
        <v>0.34722620220443451</v>
      </c>
      <c r="E2131" s="732">
        <v>0.25114828313246618</v>
      </c>
      <c r="F2131" s="108">
        <v>1.1648339368157247E-2</v>
      </c>
      <c r="G2131" s="109">
        <v>1.2221778748697476E-2</v>
      </c>
      <c r="H2131" s="732">
        <v>9.7891167683652712E-3</v>
      </c>
      <c r="I2131" s="108">
        <v>4.6329153606054383E-3</v>
      </c>
      <c r="J2131" s="109">
        <v>5.6050343382975905E-3</v>
      </c>
      <c r="K2131" s="732">
        <v>0.12586581610129022</v>
      </c>
      <c r="L2131" s="108">
        <v>6.5144895499157638E-4</v>
      </c>
      <c r="M2131" s="109">
        <v>8.0492061039481053E-4</v>
      </c>
      <c r="N2131" s="732">
        <v>7.540860094730306E-4</v>
      </c>
      <c r="O2131" s="108">
        <v>0</v>
      </c>
      <c r="P2131" s="109">
        <v>0</v>
      </c>
      <c r="Q2131" s="732">
        <v>9.2057928942445525E-3</v>
      </c>
      <c r="R2131" s="108">
        <v>4.4422895186518597E-4</v>
      </c>
      <c r="S2131" s="109">
        <v>6.5063391550631287E-4</v>
      </c>
      <c r="T2131" s="732">
        <v>2.6142706959225068E-3</v>
      </c>
      <c r="U2131" s="108">
        <v>8.3910961277942995E-4</v>
      </c>
      <c r="V2131" s="109">
        <v>8.6616611935576282E-4</v>
      </c>
      <c r="W2131" s="732">
        <v>6.2152350903129955E-4</v>
      </c>
      <c r="X2131" s="108">
        <v>7.2441150634889876E-5</v>
      </c>
      <c r="Y2131" s="109">
        <v>7.4776936675088055E-5</v>
      </c>
      <c r="Z2131" s="732">
        <v>5.365669983214629E-5</v>
      </c>
      <c r="AA2131" s="108">
        <v>0</v>
      </c>
      <c r="AB2131" s="109">
        <v>0</v>
      </c>
      <c r="AC2131" s="732">
        <v>0</v>
      </c>
      <c r="AD2131" s="108">
        <v>0</v>
      </c>
      <c r="AE2131" s="109">
        <v>0</v>
      </c>
      <c r="AF2131" s="732">
        <v>0</v>
      </c>
      <c r="AG2131" s="108">
        <v>5.3525950620324984E-4</v>
      </c>
      <c r="AH2131" s="109">
        <v>5.5251869937878394E-4</v>
      </c>
      <c r="AI2131" s="732">
        <v>3.964634342794658E-4</v>
      </c>
      <c r="AJ2131" s="108">
        <v>7.0809913843525004E-4</v>
      </c>
      <c r="AK2131" s="109">
        <v>8.7491657175754723E-4</v>
      </c>
      <c r="AL2131" s="736">
        <v>8.1966138314851732E-4</v>
      </c>
    </row>
    <row r="2132" spans="1:38" ht="13" x14ac:dyDescent="0.3">
      <c r="A2132" s="71">
        <v>2028</v>
      </c>
      <c r="B2132" s="72">
        <v>7</v>
      </c>
      <c r="C2132" s="108">
        <v>0.36081037747545941</v>
      </c>
      <c r="D2132" s="109">
        <v>0.3618078472338766</v>
      </c>
      <c r="E2132" s="732">
        <v>0.12826688117483487</v>
      </c>
      <c r="F2132" s="108">
        <v>2.0270800033068134E-2</v>
      </c>
      <c r="G2132" s="109">
        <v>2.2809377886016492E-2</v>
      </c>
      <c r="H2132" s="732">
        <v>1.353754351538968E-2</v>
      </c>
      <c r="I2132" s="108">
        <v>5.712836907007887E-3</v>
      </c>
      <c r="J2132" s="109">
        <v>6.9916994436406785E-3</v>
      </c>
      <c r="K2132" s="732">
        <v>9.0424355265478346E-2</v>
      </c>
      <c r="L2132" s="108">
        <v>7.5645650338468807E-4</v>
      </c>
      <c r="M2132" s="109">
        <v>9.5892559272480751E-4</v>
      </c>
      <c r="N2132" s="732">
        <v>3.6315202134821491E-4</v>
      </c>
      <c r="O2132" s="108">
        <v>0</v>
      </c>
      <c r="P2132" s="109">
        <v>0</v>
      </c>
      <c r="Q2132" s="732">
        <v>8.5981129279933139E-3</v>
      </c>
      <c r="R2132" s="108">
        <v>4.4422895186518597E-4</v>
      </c>
      <c r="S2132" s="109">
        <v>6.5063391550631287E-4</v>
      </c>
      <c r="T2132" s="732">
        <v>2.6142706959225068E-3</v>
      </c>
      <c r="U2132" s="108">
        <v>1.0525999521569943E-3</v>
      </c>
      <c r="V2132" s="109">
        <v>1.0848103439812533E-3</v>
      </c>
      <c r="W2132" s="732">
        <v>5.6451539833205563E-4</v>
      </c>
      <c r="X2132" s="108">
        <v>9.0871927005700695E-5</v>
      </c>
      <c r="Y2132" s="109">
        <v>9.3652656795922029E-5</v>
      </c>
      <c r="Z2132" s="732">
        <v>4.8735146542792088E-5</v>
      </c>
      <c r="AA2132" s="108">
        <v>0</v>
      </c>
      <c r="AB2132" s="109">
        <v>0</v>
      </c>
      <c r="AC2132" s="732">
        <v>0</v>
      </c>
      <c r="AD2132" s="108">
        <v>0</v>
      </c>
      <c r="AE2132" s="109">
        <v>0</v>
      </c>
      <c r="AF2132" s="732">
        <v>0</v>
      </c>
      <c r="AG2132" s="108">
        <v>6.7144276258062643E-4</v>
      </c>
      <c r="AH2132" s="109">
        <v>6.9198895281555003E-4</v>
      </c>
      <c r="AI2132" s="732">
        <v>3.6009847020232748E-4</v>
      </c>
      <c r="AJ2132" s="108">
        <v>8.2223840875340481E-4</v>
      </c>
      <c r="AK2132" s="109">
        <v>1.042314009478029E-3</v>
      </c>
      <c r="AL2132" s="736">
        <v>3.9473166005962084E-4</v>
      </c>
    </row>
    <row r="2133" spans="1:38" ht="13" x14ac:dyDescent="0.3">
      <c r="A2133" s="71">
        <v>2028</v>
      </c>
      <c r="B2133" s="72">
        <v>8</v>
      </c>
      <c r="C2133" s="108">
        <v>0.4153097008815051</v>
      </c>
      <c r="D2133" s="109">
        <v>0.40844931172920657</v>
      </c>
      <c r="E2133" s="732">
        <v>0.1279063707348416</v>
      </c>
      <c r="F2133" s="108">
        <v>2.0483590763932143E-2</v>
      </c>
      <c r="G2133" s="109">
        <v>2.3071017349604758E-2</v>
      </c>
      <c r="H2133" s="732">
        <v>1.3235674898373455E-2</v>
      </c>
      <c r="I2133" s="108">
        <v>6.0194458690334806E-3</v>
      </c>
      <c r="J2133" s="109">
        <v>7.5896446838948032E-3</v>
      </c>
      <c r="K2133" s="732">
        <v>8.9766704163536951E-2</v>
      </c>
      <c r="L2133" s="108">
        <v>8.5902272097391824E-4</v>
      </c>
      <c r="M2133" s="109">
        <v>1.0406969839534162E-3</v>
      </c>
      <c r="N2133" s="732">
        <v>3.6225126227671387E-4</v>
      </c>
      <c r="O2133" s="108">
        <v>0</v>
      </c>
      <c r="P2133" s="109">
        <v>0</v>
      </c>
      <c r="Q2133" s="732">
        <v>8.4064007908512869E-3</v>
      </c>
      <c r="R2133" s="108">
        <v>4.4422895186518597E-4</v>
      </c>
      <c r="S2133" s="109">
        <v>6.5063391550631287E-4</v>
      </c>
      <c r="T2133" s="732">
        <v>2.6142706959225068E-3</v>
      </c>
      <c r="U2133" s="108">
        <v>1.0690890978216367E-3</v>
      </c>
      <c r="V2133" s="109">
        <v>1.1049932007794971E-3</v>
      </c>
      <c r="W2133" s="732">
        <v>5.5192777843349943E-4</v>
      </c>
      <c r="X2133" s="108">
        <v>9.2295438323887626E-5</v>
      </c>
      <c r="Y2133" s="109">
        <v>9.539506181735705E-5</v>
      </c>
      <c r="Z2133" s="732">
        <v>4.7648450860410436E-5</v>
      </c>
      <c r="AA2133" s="108">
        <v>0</v>
      </c>
      <c r="AB2133" s="109">
        <v>0</v>
      </c>
      <c r="AC2133" s="732">
        <v>0</v>
      </c>
      <c r="AD2133" s="108">
        <v>0</v>
      </c>
      <c r="AE2133" s="109">
        <v>0</v>
      </c>
      <c r="AF2133" s="732">
        <v>0</v>
      </c>
      <c r="AG2133" s="108">
        <v>6.8196102586359037E-4</v>
      </c>
      <c r="AH2133" s="109">
        <v>7.048635275804379E-4</v>
      </c>
      <c r="AI2133" s="732">
        <v>3.5206907720819252E-4</v>
      </c>
      <c r="AJ2133" s="108">
        <v>9.3372323527822357E-4</v>
      </c>
      <c r="AK2133" s="109">
        <v>1.1311955910240602E-3</v>
      </c>
      <c r="AL2133" s="736">
        <v>3.9375242858935989E-4</v>
      </c>
    </row>
    <row r="2134" spans="1:38" ht="13" x14ac:dyDescent="0.3">
      <c r="A2134" s="71">
        <v>2028</v>
      </c>
      <c r="B2134" s="72">
        <v>9</v>
      </c>
      <c r="C2134" s="108">
        <v>0.41496930552818984</v>
      </c>
      <c r="D2134" s="109">
        <v>0.40831672435792854</v>
      </c>
      <c r="E2134" s="732">
        <v>0.12767560830673658</v>
      </c>
      <c r="F2134" s="108">
        <v>2.0424419855516469E-2</v>
      </c>
      <c r="G2134" s="109">
        <v>2.3045427660974442E-2</v>
      </c>
      <c r="H2134" s="732">
        <v>1.2957812867074774E-2</v>
      </c>
      <c r="I2134" s="108">
        <v>5.9962237900300763E-3</v>
      </c>
      <c r="J2134" s="109">
        <v>7.5767897784603036E-3</v>
      </c>
      <c r="K2134" s="732">
        <v>8.9173939606270403E-2</v>
      </c>
      <c r="L2134" s="108">
        <v>8.5658183664580562E-4</v>
      </c>
      <c r="M2134" s="109">
        <v>1.0392629886505898E-3</v>
      </c>
      <c r="N2134" s="732">
        <v>3.6137592961450792E-4</v>
      </c>
      <c r="O2134" s="108">
        <v>0</v>
      </c>
      <c r="P2134" s="109">
        <v>0</v>
      </c>
      <c r="Q2134" s="732">
        <v>8.2299174645333387E-3</v>
      </c>
      <c r="R2134" s="108">
        <v>4.4422895186518597E-4</v>
      </c>
      <c r="S2134" s="109">
        <v>6.5063391550631287E-4</v>
      </c>
      <c r="T2134" s="732">
        <v>2.6142706959225068E-3</v>
      </c>
      <c r="U2134" s="108">
        <v>1.0646829413288156E-3</v>
      </c>
      <c r="V2134" s="109">
        <v>1.103098250528213E-3</v>
      </c>
      <c r="W2134" s="732">
        <v>5.4034087383220033E-4</v>
      </c>
      <c r="X2134" s="108">
        <v>9.1915098854629049E-5</v>
      </c>
      <c r="Y2134" s="109">
        <v>9.5231478366108481E-5</v>
      </c>
      <c r="Z2134" s="732">
        <v>4.6648127926863951E-5</v>
      </c>
      <c r="AA2134" s="108">
        <v>0</v>
      </c>
      <c r="AB2134" s="109">
        <v>0</v>
      </c>
      <c r="AC2134" s="732">
        <v>0</v>
      </c>
      <c r="AD2134" s="108">
        <v>0</v>
      </c>
      <c r="AE2134" s="109">
        <v>0</v>
      </c>
      <c r="AF2134" s="732">
        <v>0</v>
      </c>
      <c r="AG2134" s="108">
        <v>6.791503718061037E-4</v>
      </c>
      <c r="AH2134" s="109">
        <v>7.0365503467708539E-4</v>
      </c>
      <c r="AI2134" s="732">
        <v>3.4467773968811869E-4</v>
      </c>
      <c r="AJ2134" s="108">
        <v>9.3107016326341482E-4</v>
      </c>
      <c r="AK2134" s="109">
        <v>1.1296370085617966E-3</v>
      </c>
      <c r="AL2134" s="736">
        <v>3.928012145896771E-4</v>
      </c>
    </row>
    <row r="2135" spans="1:38" ht="13" x14ac:dyDescent="0.3">
      <c r="A2135" s="71">
        <v>2028</v>
      </c>
      <c r="B2135" s="72">
        <v>10</v>
      </c>
      <c r="C2135" s="108">
        <v>0.58077088524584586</v>
      </c>
      <c r="D2135" s="109">
        <v>0.55346274185763322</v>
      </c>
      <c r="E2135" s="732">
        <v>0.12745000566602233</v>
      </c>
      <c r="F2135" s="108">
        <v>2.1363700563718217E-2</v>
      </c>
      <c r="G2135" s="109">
        <v>2.3764314677122408E-2</v>
      </c>
      <c r="H2135" s="732">
        <v>1.2686653605088423E-2</v>
      </c>
      <c r="I2135" s="108">
        <v>6.7445594407515236E-3</v>
      </c>
      <c r="J2135" s="109">
        <v>8.6990975573071894E-3</v>
      </c>
      <c r="K2135" s="732">
        <v>8.8593117417996206E-2</v>
      </c>
      <c r="L2135" s="108">
        <v>1.0644453439480294E-3</v>
      </c>
      <c r="M2135" s="109">
        <v>1.1907072882516448E-3</v>
      </c>
      <c r="N2135" s="732">
        <v>3.6051864932243913E-4</v>
      </c>
      <c r="O2135" s="108">
        <v>0</v>
      </c>
      <c r="P2135" s="109">
        <v>0</v>
      </c>
      <c r="Q2135" s="732">
        <v>8.0576865860526488E-3</v>
      </c>
      <c r="R2135" s="108">
        <v>4.4422895186518597E-4</v>
      </c>
      <c r="S2135" s="109">
        <v>6.5063391550631287E-4</v>
      </c>
      <c r="T2135" s="732">
        <v>2.6142706959225068E-3</v>
      </c>
      <c r="U2135" s="108">
        <v>1.1365964561703085E-3</v>
      </c>
      <c r="V2135" s="109">
        <v>1.1581191154858962E-3</v>
      </c>
      <c r="W2135" s="732">
        <v>5.2903334840456587E-4</v>
      </c>
      <c r="X2135" s="108">
        <v>9.8123385464694623E-5</v>
      </c>
      <c r="Y2135" s="109">
        <v>9.9981491704576473E-5</v>
      </c>
      <c r="Z2135" s="732">
        <v>4.5671933086667892E-5</v>
      </c>
      <c r="AA2135" s="108">
        <v>0</v>
      </c>
      <c r="AB2135" s="109">
        <v>0</v>
      </c>
      <c r="AC2135" s="732">
        <v>0</v>
      </c>
      <c r="AD2135" s="108">
        <v>0</v>
      </c>
      <c r="AE2135" s="109">
        <v>0</v>
      </c>
      <c r="AF2135" s="732">
        <v>0</v>
      </c>
      <c r="AG2135" s="108">
        <v>7.250229789731871E-4</v>
      </c>
      <c r="AH2135" s="109">
        <v>7.3875175526083808E-4</v>
      </c>
      <c r="AI2135" s="732">
        <v>3.3746479187822016E-4</v>
      </c>
      <c r="AJ2135" s="108">
        <v>1.1570102321446442E-3</v>
      </c>
      <c r="AK2135" s="109">
        <v>1.2942510230182626E-3</v>
      </c>
      <c r="AL2135" s="736">
        <v>3.9186960467600885E-4</v>
      </c>
    </row>
    <row r="2136" spans="1:38" ht="13" x14ac:dyDescent="0.3">
      <c r="A2136" s="71">
        <v>2028</v>
      </c>
      <c r="B2136" s="72">
        <v>11</v>
      </c>
      <c r="C2136" s="108">
        <v>0.58035874943836685</v>
      </c>
      <c r="D2136" s="109">
        <v>0.5532769828349553</v>
      </c>
      <c r="E2136" s="732">
        <v>0.1271416631324806</v>
      </c>
      <c r="F2136" s="108">
        <v>2.1302896301566236E-2</v>
      </c>
      <c r="G2136" s="109">
        <v>2.3733810413124005E-2</v>
      </c>
      <c r="H2136" s="732">
        <v>1.2309645276232474E-2</v>
      </c>
      <c r="I2136" s="108">
        <v>6.718904204562926E-3</v>
      </c>
      <c r="J2136" s="109">
        <v>8.6821294560552077E-3</v>
      </c>
      <c r="K2136" s="732">
        <v>8.7801745651549787E-2</v>
      </c>
      <c r="L2136" s="108">
        <v>1.061436729402917E-3</v>
      </c>
      <c r="M2136" s="109">
        <v>1.1887984409770301E-3</v>
      </c>
      <c r="N2136" s="732">
        <v>3.5935403929722345E-4</v>
      </c>
      <c r="O2136" s="108">
        <v>0</v>
      </c>
      <c r="P2136" s="109">
        <v>0</v>
      </c>
      <c r="Q2136" s="732">
        <v>7.8182342579942339E-3</v>
      </c>
      <c r="R2136" s="108">
        <v>4.4422895186518597E-4</v>
      </c>
      <c r="S2136" s="109">
        <v>6.5063391550631287E-4</v>
      </c>
      <c r="T2136" s="732">
        <v>2.6142706959225068E-3</v>
      </c>
      <c r="U2136" s="108">
        <v>1.1320617862291852E-3</v>
      </c>
      <c r="V2136" s="109">
        <v>1.1558573808080187E-3</v>
      </c>
      <c r="W2136" s="732">
        <v>5.1331196169952169E-4</v>
      </c>
      <c r="X2136" s="108">
        <v>9.7731906612425829E-5</v>
      </c>
      <c r="Y2136" s="109">
        <v>9.978621511539175E-5</v>
      </c>
      <c r="Z2136" s="732">
        <v>4.4314695123687699E-5</v>
      </c>
      <c r="AA2136" s="108">
        <v>0</v>
      </c>
      <c r="AB2136" s="109">
        <v>0</v>
      </c>
      <c r="AC2136" s="732">
        <v>0</v>
      </c>
      <c r="AD2136" s="108">
        <v>0</v>
      </c>
      <c r="AE2136" s="109">
        <v>0</v>
      </c>
      <c r="AF2136" s="732">
        <v>0</v>
      </c>
      <c r="AG2136" s="108">
        <v>7.2213019855652341E-4</v>
      </c>
      <c r="AH2136" s="109">
        <v>7.3730932272607743E-4</v>
      </c>
      <c r="AI2136" s="732">
        <v>3.274363320322736E-4</v>
      </c>
      <c r="AJ2136" s="108">
        <v>1.1537394923877922E-3</v>
      </c>
      <c r="AK2136" s="109">
        <v>1.2921766410297932E-3</v>
      </c>
      <c r="AL2136" s="736">
        <v>3.9060339724767974E-4</v>
      </c>
    </row>
    <row r="2137" spans="1:38" ht="13" x14ac:dyDescent="0.3">
      <c r="A2137" s="71">
        <v>2028</v>
      </c>
      <c r="B2137" s="72">
        <v>12</v>
      </c>
      <c r="C2137" s="108">
        <v>0.58003035688401172</v>
      </c>
      <c r="D2137" s="109">
        <v>0.55310305004623228</v>
      </c>
      <c r="E2137" s="732">
        <v>0.126854439172633</v>
      </c>
      <c r="F2137" s="108">
        <v>2.1254423927280247E-2</v>
      </c>
      <c r="G2137" s="109">
        <v>2.3705249454903533E-2</v>
      </c>
      <c r="H2137" s="732">
        <v>1.1958126660782366E-2</v>
      </c>
      <c r="I2137" s="108">
        <v>6.6984624341391687E-3</v>
      </c>
      <c r="J2137" s="109">
        <v>8.6662523913645442E-3</v>
      </c>
      <c r="K2137" s="732">
        <v>8.7063858959532059E-2</v>
      </c>
      <c r="L2137" s="108">
        <v>1.0590402900890075E-3</v>
      </c>
      <c r="M2137" s="109">
        <v>1.1870128555142286E-3</v>
      </c>
      <c r="N2137" s="732">
        <v>3.5826886633660756E-4</v>
      </c>
      <c r="O2137" s="108">
        <v>0</v>
      </c>
      <c r="P2137" s="109">
        <v>0</v>
      </c>
      <c r="Q2137" s="732">
        <v>7.5949774478274428E-3</v>
      </c>
      <c r="R2137" s="108">
        <v>4.4422895186518597E-4</v>
      </c>
      <c r="S2137" s="109">
        <v>6.5063391550631287E-4</v>
      </c>
      <c r="T2137" s="732">
        <v>2.6142706959225068E-3</v>
      </c>
      <c r="U2137" s="108">
        <v>1.128448606756522E-3</v>
      </c>
      <c r="V2137" s="109">
        <v>1.1537417797514052E-3</v>
      </c>
      <c r="W2137" s="732">
        <v>4.9865382959628311E-4</v>
      </c>
      <c r="X2137" s="108">
        <v>9.7420028855535907E-5</v>
      </c>
      <c r="Y2137" s="109">
        <v>9.9603625407533394E-5</v>
      </c>
      <c r="Z2137" s="732">
        <v>4.3049263319802588E-5</v>
      </c>
      <c r="AA2137" s="108">
        <v>0</v>
      </c>
      <c r="AB2137" s="109">
        <v>0</v>
      </c>
      <c r="AC2137" s="732">
        <v>0</v>
      </c>
      <c r="AD2137" s="108">
        <v>0</v>
      </c>
      <c r="AE2137" s="109">
        <v>0</v>
      </c>
      <c r="AF2137" s="732">
        <v>0</v>
      </c>
      <c r="AG2137" s="108">
        <v>7.1982538545557935E-4</v>
      </c>
      <c r="AH2137" s="109">
        <v>7.3596031814376081E-4</v>
      </c>
      <c r="AI2137" s="732">
        <v>3.1808621824868825E-4</v>
      </c>
      <c r="AJ2137" s="108">
        <v>1.15113412983867E-3</v>
      </c>
      <c r="AK2137" s="109">
        <v>1.2902358539036349E-3</v>
      </c>
      <c r="AL2137" s="736">
        <v>3.8942382523384503E-4</v>
      </c>
    </row>
    <row r="2138" spans="1:38" ht="13" x14ac:dyDescent="0.3">
      <c r="A2138" s="71">
        <v>2028</v>
      </c>
      <c r="B2138" s="72">
        <v>13</v>
      </c>
      <c r="C2138" s="108">
        <v>0.57846051478761717</v>
      </c>
      <c r="D2138" s="109">
        <v>0.55168017035977091</v>
      </c>
      <c r="E2138" s="732">
        <v>0.12621222768934606</v>
      </c>
      <c r="F2138" s="108">
        <v>2.1207103084154452E-2</v>
      </c>
      <c r="G2138" s="109">
        <v>2.3663308732924378E-2</v>
      </c>
      <c r="H2138" s="732">
        <v>1.146146570212064E-2</v>
      </c>
      <c r="I2138" s="108">
        <v>6.678996262449618E-3</v>
      </c>
      <c r="J2138" s="109">
        <v>8.6443908044339865E-3</v>
      </c>
      <c r="K2138" s="732">
        <v>8.5944415272102198E-2</v>
      </c>
      <c r="L2138" s="108">
        <v>1.0569048972807141E-3</v>
      </c>
      <c r="M2138" s="109">
        <v>1.1847015787140934E-3</v>
      </c>
      <c r="N2138" s="732">
        <v>3.5675179887900731E-4</v>
      </c>
      <c r="O2138" s="108">
        <v>0</v>
      </c>
      <c r="P2138" s="109">
        <v>0</v>
      </c>
      <c r="Q2138" s="732">
        <v>7.2795251439023555E-3</v>
      </c>
      <c r="R2138" s="108">
        <v>4.4422895186518597E-4</v>
      </c>
      <c r="S2138" s="109">
        <v>6.5063391550631287E-4</v>
      </c>
      <c r="T2138" s="732">
        <v>2.6142706959225068E-3</v>
      </c>
      <c r="U2138" s="108">
        <v>1.1251377129148021E-3</v>
      </c>
      <c r="V2138" s="109">
        <v>1.1509072732254269E-3</v>
      </c>
      <c r="W2138" s="732">
        <v>4.7794302487367217E-4</v>
      </c>
      <c r="X2138" s="108">
        <v>9.7134136389148844E-5</v>
      </c>
      <c r="Y2138" s="109">
        <v>9.9358848814168333E-5</v>
      </c>
      <c r="Z2138" s="732">
        <v>4.126126946401671E-5</v>
      </c>
      <c r="AA2138" s="108">
        <v>0</v>
      </c>
      <c r="AB2138" s="109">
        <v>0</v>
      </c>
      <c r="AC2138" s="732">
        <v>0</v>
      </c>
      <c r="AD2138" s="108">
        <v>0</v>
      </c>
      <c r="AE2138" s="109">
        <v>0</v>
      </c>
      <c r="AF2138" s="732">
        <v>0</v>
      </c>
      <c r="AG2138" s="108">
        <v>7.1771363234320279E-4</v>
      </c>
      <c r="AH2138" s="109">
        <v>7.3415129432945593E-4</v>
      </c>
      <c r="AI2138" s="732">
        <v>3.0487499321367733E-4</v>
      </c>
      <c r="AJ2138" s="108">
        <v>1.1488133106241259E-3</v>
      </c>
      <c r="AK2138" s="109">
        <v>1.2877232469468722E-3</v>
      </c>
      <c r="AL2138" s="736">
        <v>3.877747759744201E-4</v>
      </c>
    </row>
    <row r="2139" spans="1:38" ht="13" x14ac:dyDescent="0.3">
      <c r="A2139" s="71">
        <v>2028</v>
      </c>
      <c r="B2139" s="72">
        <v>14</v>
      </c>
      <c r="C2139" s="108">
        <v>0.57820025346964055</v>
      </c>
      <c r="D2139" s="109">
        <v>0.55148614089702963</v>
      </c>
      <c r="E2139" s="732">
        <v>0.12584558075805899</v>
      </c>
      <c r="F2139" s="108">
        <v>2.1168602895542791E-2</v>
      </c>
      <c r="G2139" s="109">
        <v>2.3632410535641503E-2</v>
      </c>
      <c r="H2139" s="732">
        <v>1.100586870334154E-2</v>
      </c>
      <c r="I2139" s="108">
        <v>6.6627476747208782E-3</v>
      </c>
      <c r="J2139" s="109">
        <v>8.6271980065018017E-3</v>
      </c>
      <c r="K2139" s="732">
        <v>8.5001284508280414E-2</v>
      </c>
      <c r="L2139" s="108">
        <v>1.0550007811721016E-3</v>
      </c>
      <c r="M2139" s="109">
        <v>1.1827666131181626E-3</v>
      </c>
      <c r="N2139" s="732">
        <v>3.5537002767443103E-4</v>
      </c>
      <c r="O2139" s="108">
        <v>0</v>
      </c>
      <c r="P2139" s="109">
        <v>0</v>
      </c>
      <c r="Q2139" s="732">
        <v>6.9901597680203697E-3</v>
      </c>
      <c r="R2139" s="108">
        <v>4.4422895186518597E-4</v>
      </c>
      <c r="S2139" s="109">
        <v>6.5063391550631287E-4</v>
      </c>
      <c r="T2139" s="732">
        <v>2.6142706959225068E-3</v>
      </c>
      <c r="U2139" s="108">
        <v>1.1222662038745846E-3</v>
      </c>
      <c r="V2139" s="109">
        <v>1.1486153771942452E-3</v>
      </c>
      <c r="W2139" s="732">
        <v>4.5894451845951287E-4</v>
      </c>
      <c r="X2139" s="108">
        <v>9.6886323240313253E-5</v>
      </c>
      <c r="Y2139" s="109">
        <v>9.9161066273543383E-5</v>
      </c>
      <c r="Z2139" s="732">
        <v>3.9621130912597331E-5</v>
      </c>
      <c r="AA2139" s="108">
        <v>0</v>
      </c>
      <c r="AB2139" s="109">
        <v>0</v>
      </c>
      <c r="AC2139" s="732">
        <v>0</v>
      </c>
      <c r="AD2139" s="108">
        <v>0</v>
      </c>
      <c r="AE2139" s="109">
        <v>0</v>
      </c>
      <c r="AF2139" s="732">
        <v>0</v>
      </c>
      <c r="AG2139" s="108">
        <v>7.1588246066167237E-4</v>
      </c>
      <c r="AH2139" s="109">
        <v>7.3268985561559402E-4</v>
      </c>
      <c r="AI2139" s="732">
        <v>2.9275621662728818E-4</v>
      </c>
      <c r="AJ2139" s="108">
        <v>1.14674405681418E-3</v>
      </c>
      <c r="AK2139" s="109">
        <v>1.2856193139152035E-3</v>
      </c>
      <c r="AL2139" s="736">
        <v>3.8627290770805667E-4</v>
      </c>
    </row>
    <row r="2140" spans="1:38" ht="13" x14ac:dyDescent="0.3">
      <c r="A2140" s="71">
        <v>2028</v>
      </c>
      <c r="B2140" s="72">
        <v>15</v>
      </c>
      <c r="C2140" s="108">
        <v>0.72964617688498468</v>
      </c>
      <c r="D2140" s="109">
        <v>0.67443023169750616</v>
      </c>
      <c r="E2140" s="732">
        <v>0.12550264310037471</v>
      </c>
      <c r="F2140" s="108">
        <v>2.1234374616125269E-2</v>
      </c>
      <c r="G2140" s="109">
        <v>2.3589990342994038E-2</v>
      </c>
      <c r="H2140" s="732">
        <v>1.0582306673018134E-2</v>
      </c>
      <c r="I2140" s="108">
        <v>6.6404345498994061E-3</v>
      </c>
      <c r="J2140" s="109">
        <v>8.5157643645754847E-3</v>
      </c>
      <c r="K2140" s="732">
        <v>8.4114814601026183E-2</v>
      </c>
      <c r="L2140" s="108">
        <v>1.4541928793694869E-3</v>
      </c>
      <c r="M2140" s="109">
        <v>1.4490754874518094E-3</v>
      </c>
      <c r="N2140" s="732">
        <v>3.5407219295783779E-4</v>
      </c>
      <c r="O2140" s="108">
        <v>0</v>
      </c>
      <c r="P2140" s="109">
        <v>0</v>
      </c>
      <c r="Q2140" s="732">
        <v>6.721137909309326E-3</v>
      </c>
      <c r="R2140" s="108">
        <v>4.4422895186518597E-4</v>
      </c>
      <c r="S2140" s="109">
        <v>6.5063391550631287E-4</v>
      </c>
      <c r="T2140" s="732">
        <v>2.6142706959225068E-3</v>
      </c>
      <c r="U2140" s="108">
        <v>1.1273597713982533E-3</v>
      </c>
      <c r="V2140" s="109">
        <v>1.1454503383575218E-3</v>
      </c>
      <c r="W2140" s="732">
        <v>4.4128232202823804E-4</v>
      </c>
      <c r="X2140" s="108">
        <v>9.7326074603797867E-5</v>
      </c>
      <c r="Y2140" s="109">
        <v>9.8887817939380604E-5</v>
      </c>
      <c r="Z2140" s="732">
        <v>3.8096301823056168E-5</v>
      </c>
      <c r="AA2140" s="108">
        <v>0</v>
      </c>
      <c r="AB2140" s="109">
        <v>0</v>
      </c>
      <c r="AC2140" s="732">
        <v>0</v>
      </c>
      <c r="AD2140" s="108">
        <v>0</v>
      </c>
      <c r="AE2140" s="109">
        <v>0</v>
      </c>
      <c r="AF2140" s="732">
        <v>0</v>
      </c>
      <c r="AG2140" s="108">
        <v>7.1913127413089964E-4</v>
      </c>
      <c r="AH2140" s="109">
        <v>7.3067141525711278E-4</v>
      </c>
      <c r="AI2140" s="732">
        <v>2.8148942642061372E-4</v>
      </c>
      <c r="AJ2140" s="108">
        <v>1.5806491048089711E-3</v>
      </c>
      <c r="AK2140" s="109">
        <v>1.5750881729837427E-3</v>
      </c>
      <c r="AL2140" s="736">
        <v>3.8486231659306814E-4</v>
      </c>
    </row>
    <row r="2141" spans="1:38" ht="13" x14ac:dyDescent="0.3">
      <c r="A2141" s="71">
        <v>2028</v>
      </c>
      <c r="B2141" s="72">
        <v>16</v>
      </c>
      <c r="C2141" s="108">
        <v>0.72942521341878885</v>
      </c>
      <c r="D2141" s="109">
        <v>0.67416941186701917</v>
      </c>
      <c r="E2141" s="732">
        <v>0.12505019613034191</v>
      </c>
      <c r="F2141" s="108">
        <v>2.1204665247545676E-2</v>
      </c>
      <c r="G2141" s="109">
        <v>2.3549542316232994E-2</v>
      </c>
      <c r="H2141" s="732">
        <v>1.0021658126241026E-2</v>
      </c>
      <c r="I2141" s="108">
        <v>6.627986723269111E-3</v>
      </c>
      <c r="J2141" s="109">
        <v>8.4935637298827627E-3</v>
      </c>
      <c r="K2141" s="732">
        <v>8.2953983488264854E-2</v>
      </c>
      <c r="L2141" s="108">
        <v>1.4521629999049853E-3</v>
      </c>
      <c r="M2141" s="109">
        <v>1.4459513595964637E-3</v>
      </c>
      <c r="N2141" s="732">
        <v>3.5237053931237407E-4</v>
      </c>
      <c r="O2141" s="108">
        <v>0</v>
      </c>
      <c r="P2141" s="109">
        <v>0</v>
      </c>
      <c r="Q2141" s="732">
        <v>6.3650479583630343E-3</v>
      </c>
      <c r="R2141" s="108">
        <v>4.4422895186518597E-4</v>
      </c>
      <c r="S2141" s="109">
        <v>6.5063391550631287E-4</v>
      </c>
      <c r="T2141" s="732">
        <v>2.6142706959225068E-3</v>
      </c>
      <c r="U2141" s="108">
        <v>1.1251458493270641E-3</v>
      </c>
      <c r="V2141" s="109">
        <v>1.1424512565376391E-3</v>
      </c>
      <c r="W2141" s="732">
        <v>4.1790300407112816E-4</v>
      </c>
      <c r="X2141" s="108">
        <v>9.7134858309549528E-5</v>
      </c>
      <c r="Y2141" s="109">
        <v>9.8628884204811425E-5</v>
      </c>
      <c r="Z2141" s="732">
        <v>3.6077999355727248E-5</v>
      </c>
      <c r="AA2141" s="108">
        <v>0</v>
      </c>
      <c r="AB2141" s="109">
        <v>0</v>
      </c>
      <c r="AC2141" s="732">
        <v>0</v>
      </c>
      <c r="AD2141" s="108">
        <v>0</v>
      </c>
      <c r="AE2141" s="109">
        <v>0</v>
      </c>
      <c r="AF2141" s="732">
        <v>0</v>
      </c>
      <c r="AG2141" s="108">
        <v>7.1771822994695785E-4</v>
      </c>
      <c r="AH2141" s="109">
        <v>7.2875806847356366E-4</v>
      </c>
      <c r="AI2141" s="732">
        <v>2.6657614186852683E-4</v>
      </c>
      <c r="AJ2141" s="108">
        <v>1.5784429993382697E-3</v>
      </c>
      <c r="AK2141" s="109">
        <v>1.5716913661692543E-3</v>
      </c>
      <c r="AL2141" s="736">
        <v>3.8301264019106955E-4</v>
      </c>
    </row>
    <row r="2142" spans="1:38" ht="13" x14ac:dyDescent="0.3">
      <c r="A2142" s="71">
        <v>2028</v>
      </c>
      <c r="B2142" s="72">
        <v>17</v>
      </c>
      <c r="C2142" s="108">
        <v>0.72924321290827543</v>
      </c>
      <c r="D2142" s="109">
        <v>0.67388965684160829</v>
      </c>
      <c r="E2142" s="732">
        <v>0.12501392135165559</v>
      </c>
      <c r="F2142" s="108">
        <v>2.1180037104998946E-2</v>
      </c>
      <c r="G2142" s="109">
        <v>2.3506286053974361E-2</v>
      </c>
      <c r="H2142" s="732">
        <v>1.0018285088504273E-2</v>
      </c>
      <c r="I2142" s="108">
        <v>6.6176673084476353E-3</v>
      </c>
      <c r="J2142" s="109">
        <v>8.4698474764798217E-3</v>
      </c>
      <c r="K2142" s="732">
        <v>8.2845085801524845E-2</v>
      </c>
      <c r="L2142" s="108">
        <v>1.4504807191060077E-3</v>
      </c>
      <c r="M2142" s="109">
        <v>1.4426104902174721E-3</v>
      </c>
      <c r="N2142" s="732">
        <v>3.5219391556645202E-4</v>
      </c>
      <c r="O2142" s="108">
        <v>0</v>
      </c>
      <c r="P2142" s="109">
        <v>0</v>
      </c>
      <c r="Q2142" s="732">
        <v>6.3629002176467143E-3</v>
      </c>
      <c r="R2142" s="108">
        <v>4.4422895186518597E-4</v>
      </c>
      <c r="S2142" s="109">
        <v>6.5063391550631287E-4</v>
      </c>
      <c r="T2142" s="732">
        <v>2.6142706959225068E-3</v>
      </c>
      <c r="U2142" s="108">
        <v>1.1233091281829745E-3</v>
      </c>
      <c r="V2142" s="109">
        <v>1.1392451296025282E-3</v>
      </c>
      <c r="W2142" s="732">
        <v>4.1776271549640742E-4</v>
      </c>
      <c r="X2142" s="108">
        <v>9.6976368858027443E-5</v>
      </c>
      <c r="Y2142" s="109">
        <v>9.8352078425339596E-5</v>
      </c>
      <c r="Z2142" s="732">
        <v>3.6065827245492567E-5</v>
      </c>
      <c r="AA2142" s="108">
        <v>0</v>
      </c>
      <c r="AB2142" s="109">
        <v>0</v>
      </c>
      <c r="AC2142" s="732">
        <v>0</v>
      </c>
      <c r="AD2142" s="108">
        <v>0</v>
      </c>
      <c r="AE2142" s="109">
        <v>0</v>
      </c>
      <c r="AF2142" s="732">
        <v>0</v>
      </c>
      <c r="AG2142" s="108">
        <v>7.1654681098819032E-4</v>
      </c>
      <c r="AH2142" s="109">
        <v>7.2671269108584146E-4</v>
      </c>
      <c r="AI2142" s="732">
        <v>2.6648636633527101E-4</v>
      </c>
      <c r="AJ2142" s="108">
        <v>1.576613982981544E-3</v>
      </c>
      <c r="AK2142" s="109">
        <v>1.5680597211528723E-3</v>
      </c>
      <c r="AL2142" s="736">
        <v>3.8282064061788781E-4</v>
      </c>
    </row>
    <row r="2143" spans="1:38" ht="13" x14ac:dyDescent="0.3">
      <c r="A2143" s="71">
        <v>2028</v>
      </c>
      <c r="B2143" s="72">
        <v>18</v>
      </c>
      <c r="C2143" s="108">
        <v>0.72825064308306209</v>
      </c>
      <c r="D2143" s="109">
        <v>0.67283663473387378</v>
      </c>
      <c r="E2143" s="732">
        <v>0.12484139253926708</v>
      </c>
      <c r="F2143" s="108">
        <v>2.1155402913195544E-2</v>
      </c>
      <c r="G2143" s="109">
        <v>2.3456464889676835E-2</v>
      </c>
      <c r="H2143" s="732">
        <v>9.9968522944739926E-3</v>
      </c>
      <c r="I2143" s="108">
        <v>6.6075833245497545E-3</v>
      </c>
      <c r="J2143" s="109">
        <v>8.4432252902337489E-3</v>
      </c>
      <c r="K2143" s="732">
        <v>8.2649627662522526E-2</v>
      </c>
      <c r="L2143" s="108">
        <v>1.4489411057686623E-3</v>
      </c>
      <c r="M2143" s="109">
        <v>1.4389577442175279E-3</v>
      </c>
      <c r="N2143" s="732">
        <v>3.5195356521210087E-4</v>
      </c>
      <c r="O2143" s="108">
        <v>0</v>
      </c>
      <c r="P2143" s="109">
        <v>0</v>
      </c>
      <c r="Q2143" s="732">
        <v>6.3492821559876077E-3</v>
      </c>
      <c r="R2143" s="108">
        <v>4.4422895186518597E-4</v>
      </c>
      <c r="S2143" s="109">
        <v>6.5063391550631287E-4</v>
      </c>
      <c r="T2143" s="732">
        <v>2.6142706959225068E-3</v>
      </c>
      <c r="U2143" s="108">
        <v>1.1215799033289712E-3</v>
      </c>
      <c r="V2143" s="109">
        <v>1.1356893890207224E-3</v>
      </c>
      <c r="W2143" s="732">
        <v>4.1686870389911871E-4</v>
      </c>
      <c r="X2143" s="108">
        <v>9.6827104222702286E-5</v>
      </c>
      <c r="Y2143" s="109">
        <v>9.8045069520466234E-5</v>
      </c>
      <c r="Z2143" s="732">
        <v>3.5988683774879831E-5</v>
      </c>
      <c r="AA2143" s="108">
        <v>0</v>
      </c>
      <c r="AB2143" s="109">
        <v>0</v>
      </c>
      <c r="AC2143" s="732">
        <v>0</v>
      </c>
      <c r="AD2143" s="108">
        <v>0</v>
      </c>
      <c r="AE2143" s="109">
        <v>0</v>
      </c>
      <c r="AF2143" s="732">
        <v>0</v>
      </c>
      <c r="AG2143" s="108">
        <v>7.1544495431290743E-4</v>
      </c>
      <c r="AH2143" s="109">
        <v>7.2444401344114748E-4</v>
      </c>
      <c r="AI2143" s="732">
        <v>2.6591634917799635E-4</v>
      </c>
      <c r="AJ2143" s="108">
        <v>1.5749409974934625E-3</v>
      </c>
      <c r="AK2143" s="109">
        <v>1.5640882689820026E-3</v>
      </c>
      <c r="AL2143" s="736">
        <v>3.8255938856876807E-4</v>
      </c>
    </row>
    <row r="2144" spans="1:38" ht="13" x14ac:dyDescent="0.3">
      <c r="A2144" s="71">
        <v>2028</v>
      </c>
      <c r="B2144" s="72">
        <v>19</v>
      </c>
      <c r="C2144" s="108">
        <v>0.72811845074652548</v>
      </c>
      <c r="D2144" s="109">
        <v>0.6725434286845422</v>
      </c>
      <c r="E2144" s="732">
        <v>0.12480347124054127</v>
      </c>
      <c r="F2144" s="108">
        <v>2.1137542479640007E-2</v>
      </c>
      <c r="G2144" s="109">
        <v>2.3411142201176422E-2</v>
      </c>
      <c r="H2144" s="732">
        <v>9.9918716687900071E-3</v>
      </c>
      <c r="I2144" s="108">
        <v>6.6001007126774503E-3</v>
      </c>
      <c r="J2144" s="109">
        <v>8.4183503224000925E-3</v>
      </c>
      <c r="K2144" s="732">
        <v>8.2533009894781378E-2</v>
      </c>
      <c r="L2144" s="108">
        <v>1.4477210963495441E-3</v>
      </c>
      <c r="M2144" s="109">
        <v>1.4354562353836493E-3</v>
      </c>
      <c r="N2144" s="732">
        <v>3.5176851358124147E-4</v>
      </c>
      <c r="O2144" s="108">
        <v>0</v>
      </c>
      <c r="P2144" s="109">
        <v>0</v>
      </c>
      <c r="Q2144" s="732">
        <v>6.3461088214546765E-3</v>
      </c>
      <c r="R2144" s="108">
        <v>4.4422895186518597E-4</v>
      </c>
      <c r="S2144" s="109">
        <v>6.5063391550631287E-4</v>
      </c>
      <c r="T2144" s="732">
        <v>2.6142706959225068E-3</v>
      </c>
      <c r="U2144" s="108">
        <v>1.1202483876706808E-3</v>
      </c>
      <c r="V2144" s="109">
        <v>1.1323277391333576E-3</v>
      </c>
      <c r="W2144" s="732">
        <v>4.1666122148243827E-4</v>
      </c>
      <c r="X2144" s="108">
        <v>9.6712098429431074E-5</v>
      </c>
      <c r="Y2144" s="109">
        <v>9.7755007356973227E-5</v>
      </c>
      <c r="Z2144" s="732">
        <v>3.5970717470687431E-5</v>
      </c>
      <c r="AA2144" s="108">
        <v>0</v>
      </c>
      <c r="AB2144" s="109">
        <v>0</v>
      </c>
      <c r="AC2144" s="732">
        <v>0</v>
      </c>
      <c r="AD2144" s="108">
        <v>0</v>
      </c>
      <c r="AE2144" s="109">
        <v>0</v>
      </c>
      <c r="AF2144" s="732">
        <v>0</v>
      </c>
      <c r="AG2144" s="108">
        <v>7.1459486583838757E-4</v>
      </c>
      <c r="AH2144" s="109">
        <v>7.2230143074851635E-4</v>
      </c>
      <c r="AI2144" s="732">
        <v>2.6578382404909666E-4</v>
      </c>
      <c r="AJ2144" s="108">
        <v>1.5736145029251209E-3</v>
      </c>
      <c r="AK2144" s="109">
        <v>1.5602823606455513E-3</v>
      </c>
      <c r="AL2144" s="736">
        <v>3.8235826961448516E-4</v>
      </c>
    </row>
    <row r="2145" spans="1:38" ht="13" x14ac:dyDescent="0.3">
      <c r="A2145" s="71">
        <v>2028</v>
      </c>
      <c r="B2145" s="72">
        <v>20</v>
      </c>
      <c r="C2145" s="108">
        <v>0.81718770909059357</v>
      </c>
      <c r="D2145" s="109">
        <v>0.74011531871550962</v>
      </c>
      <c r="E2145" s="732">
        <v>0.12470187186187251</v>
      </c>
      <c r="F2145" s="108">
        <v>2.1152024974013642E-2</v>
      </c>
      <c r="G2145" s="109">
        <v>2.3098958144213203E-2</v>
      </c>
      <c r="H2145" s="732">
        <v>9.8998682993639668E-3</v>
      </c>
      <c r="I2145" s="108">
        <v>6.5315403916245997E-3</v>
      </c>
      <c r="J2145" s="109">
        <v>7.5381004949891008E-3</v>
      </c>
      <c r="K2145" s="732">
        <v>8.2253996239437605E-2</v>
      </c>
      <c r="L2145" s="108">
        <v>1.9575173015383969E-3</v>
      </c>
      <c r="M2145" s="109">
        <v>1.7233578548293985E-3</v>
      </c>
      <c r="N2145" s="732">
        <v>3.5135090714607348E-4</v>
      </c>
      <c r="O2145" s="108">
        <v>0</v>
      </c>
      <c r="P2145" s="109">
        <v>0</v>
      </c>
      <c r="Q2145" s="732">
        <v>6.2876670642400406E-3</v>
      </c>
      <c r="R2145" s="108">
        <v>4.4422895186518597E-4</v>
      </c>
      <c r="S2145" s="109">
        <v>6.5063391550631287E-4</v>
      </c>
      <c r="T2145" s="732">
        <v>2.6142706959225068E-3</v>
      </c>
      <c r="U2145" s="108">
        <v>1.1214086573058907E-3</v>
      </c>
      <c r="V2145" s="109">
        <v>1.1085671733460783E-3</v>
      </c>
      <c r="W2145" s="732">
        <v>4.1282436924299296E-4</v>
      </c>
      <c r="X2145" s="108">
        <v>9.6812233062560171E-5</v>
      </c>
      <c r="Y2145" s="109">
        <v>9.5703654607657348E-5</v>
      </c>
      <c r="Z2145" s="732">
        <v>3.563953812692927E-5</v>
      </c>
      <c r="AA2145" s="108">
        <v>0</v>
      </c>
      <c r="AB2145" s="109">
        <v>0</v>
      </c>
      <c r="AC2145" s="732">
        <v>0</v>
      </c>
      <c r="AD2145" s="108">
        <v>0</v>
      </c>
      <c r="AE2145" s="109">
        <v>0</v>
      </c>
      <c r="AF2145" s="732">
        <v>0</v>
      </c>
      <c r="AG2145" s="108">
        <v>7.1533509749572178E-4</v>
      </c>
      <c r="AH2145" s="109">
        <v>7.0714281296276255E-4</v>
      </c>
      <c r="AI2145" s="732">
        <v>2.6333647845313673E-4</v>
      </c>
      <c r="AJ2145" s="108">
        <v>2.1277432660341423E-3</v>
      </c>
      <c r="AK2145" s="109">
        <v>1.8732205692313412E-3</v>
      </c>
      <c r="AL2145" s="736">
        <v>3.819043278798484E-4</v>
      </c>
    </row>
    <row r="2146" spans="1:38" ht="13" x14ac:dyDescent="0.3">
      <c r="A2146" s="71">
        <v>2028</v>
      </c>
      <c r="B2146" s="72">
        <v>21</v>
      </c>
      <c r="C2146" s="108">
        <v>0.81700924557570453</v>
      </c>
      <c r="D2146" s="109">
        <v>0.73984593874861293</v>
      </c>
      <c r="E2146" s="732">
        <v>0.12458819150702297</v>
      </c>
      <c r="F2146" s="108">
        <v>2.1127940144845692E-2</v>
      </c>
      <c r="G2146" s="109">
        <v>2.305738624346344E-2</v>
      </c>
      <c r="H2146" s="732">
        <v>9.7882549791737036E-3</v>
      </c>
      <c r="I2146" s="108">
        <v>6.5215635524156204E-3</v>
      </c>
      <c r="J2146" s="109">
        <v>7.5173911072103959E-3</v>
      </c>
      <c r="K2146" s="732">
        <v>8.1942918531162603E-2</v>
      </c>
      <c r="L2146" s="108">
        <v>1.9552789106439339E-3</v>
      </c>
      <c r="M2146" s="109">
        <v>1.7194278732089374E-3</v>
      </c>
      <c r="N2146" s="732">
        <v>3.5089105227081358E-4</v>
      </c>
      <c r="O2146" s="108">
        <v>0</v>
      </c>
      <c r="P2146" s="109">
        <v>0</v>
      </c>
      <c r="Q2146" s="732">
        <v>6.2167669866393417E-3</v>
      </c>
      <c r="R2146" s="108">
        <v>4.4422895186518597E-4</v>
      </c>
      <c r="S2146" s="109">
        <v>6.5063391550631287E-4</v>
      </c>
      <c r="T2146" s="732">
        <v>2.6142706959225068E-3</v>
      </c>
      <c r="U2146" s="108">
        <v>1.1196119384665475E-3</v>
      </c>
      <c r="V2146" s="109">
        <v>1.1054843034988605E-3</v>
      </c>
      <c r="W2146" s="732">
        <v>4.0817036618019285E-4</v>
      </c>
      <c r="X2146" s="108">
        <v>9.6657172010673913E-5</v>
      </c>
      <c r="Y2146" s="109">
        <v>9.5437526940884577E-5</v>
      </c>
      <c r="Z2146" s="732">
        <v>3.5237696165597135E-5</v>
      </c>
      <c r="AA2146" s="108">
        <v>0</v>
      </c>
      <c r="AB2146" s="109">
        <v>0</v>
      </c>
      <c r="AC2146" s="732">
        <v>0</v>
      </c>
      <c r="AD2146" s="108">
        <v>0</v>
      </c>
      <c r="AE2146" s="109">
        <v>0</v>
      </c>
      <c r="AF2146" s="732">
        <v>0</v>
      </c>
      <c r="AG2146" s="108">
        <v>7.141891307222188E-4</v>
      </c>
      <c r="AH2146" s="109">
        <v>7.0517773816473743E-4</v>
      </c>
      <c r="AI2146" s="732">
        <v>2.6036753907947811E-4</v>
      </c>
      <c r="AJ2146" s="108">
        <v>2.125310354124413E-3</v>
      </c>
      <c r="AK2146" s="109">
        <v>1.8689503909300733E-3</v>
      </c>
      <c r="AL2146" s="736">
        <v>3.8140443881533651E-4</v>
      </c>
    </row>
    <row r="2147" spans="1:38" ht="13" x14ac:dyDescent="0.3">
      <c r="A2147" s="71">
        <v>2028</v>
      </c>
      <c r="B2147" s="72">
        <v>22</v>
      </c>
      <c r="C2147" s="108">
        <v>0.81683691315355178</v>
      </c>
      <c r="D2147" s="109">
        <v>0.73957042146420471</v>
      </c>
      <c r="E2147" s="732">
        <v>0.12445943344054305</v>
      </c>
      <c r="F2147" s="108">
        <v>2.1104696425086649E-2</v>
      </c>
      <c r="G2147" s="109">
        <v>2.3015259762323135E-2</v>
      </c>
      <c r="H2147" s="732">
        <v>9.656085637405604E-3</v>
      </c>
      <c r="I2147" s="108">
        <v>6.5119419076320323E-3</v>
      </c>
      <c r="J2147" s="109">
        <v>7.4964262023938461E-3</v>
      </c>
      <c r="K2147" s="732">
        <v>8.159186629140916E-2</v>
      </c>
      <c r="L2147" s="108">
        <v>1.9531201500731967E-3</v>
      </c>
      <c r="M2147" s="109">
        <v>1.7154513769368162E-3</v>
      </c>
      <c r="N2147" s="732">
        <v>3.5037516605329762E-4</v>
      </c>
      <c r="O2147" s="108">
        <v>0</v>
      </c>
      <c r="P2147" s="109">
        <v>0</v>
      </c>
      <c r="Q2147" s="732">
        <v>6.1328103675734914E-3</v>
      </c>
      <c r="R2147" s="108">
        <v>4.4422895186518597E-4</v>
      </c>
      <c r="S2147" s="109">
        <v>6.5063391550631287E-4</v>
      </c>
      <c r="T2147" s="732">
        <v>2.6142706959225068E-3</v>
      </c>
      <c r="U2147" s="108">
        <v>1.1178790789282411E-3</v>
      </c>
      <c r="V2147" s="109">
        <v>1.1023666396773695E-3</v>
      </c>
      <c r="W2147" s="732">
        <v>4.0265893386617728E-4</v>
      </c>
      <c r="X2147" s="108">
        <v>9.6507555838388381E-5</v>
      </c>
      <c r="Y2147" s="109">
        <v>9.5168133012049218E-5</v>
      </c>
      <c r="Z2147" s="732">
        <v>3.4761919889953376E-5</v>
      </c>
      <c r="AA2147" s="108">
        <v>0</v>
      </c>
      <c r="AB2147" s="109">
        <v>0</v>
      </c>
      <c r="AC2147" s="732">
        <v>0</v>
      </c>
      <c r="AD2147" s="108">
        <v>0</v>
      </c>
      <c r="AE2147" s="109">
        <v>0</v>
      </c>
      <c r="AF2147" s="732">
        <v>0</v>
      </c>
      <c r="AG2147" s="108">
        <v>7.130838163329009E-4</v>
      </c>
      <c r="AH2147" s="109">
        <v>7.0318737108886046E-4</v>
      </c>
      <c r="AI2147" s="732">
        <v>2.5685194022504208E-4</v>
      </c>
      <c r="AJ2147" s="108">
        <v>2.1229635149847262E-3</v>
      </c>
      <c r="AK2147" s="109">
        <v>1.8646266213024681E-3</v>
      </c>
      <c r="AL2147" s="736">
        <v>3.8084380326222736E-4</v>
      </c>
    </row>
    <row r="2148" spans="1:38" ht="13" x14ac:dyDescent="0.3">
      <c r="A2148" s="71">
        <v>2028</v>
      </c>
      <c r="B2148" s="72">
        <v>23</v>
      </c>
      <c r="C2148" s="108">
        <v>0.81666580081204654</v>
      </c>
      <c r="D2148" s="109">
        <v>0.73930027612130722</v>
      </c>
      <c r="E2148" s="732">
        <v>0.12428125817271653</v>
      </c>
      <c r="F2148" s="108">
        <v>2.1081389566450712E-2</v>
      </c>
      <c r="G2148" s="109">
        <v>2.2973777259218914E-2</v>
      </c>
      <c r="H2148" s="732">
        <v>9.4559862568712634E-3</v>
      </c>
      <c r="I2148" s="108">
        <v>6.5022944651303687E-3</v>
      </c>
      <c r="J2148" s="109">
        <v>7.4757676002290352E-3</v>
      </c>
      <c r="K2148" s="732">
        <v>8.1113801225584856E-2</v>
      </c>
      <c r="L2148" s="108">
        <v>1.9509564292075916E-3</v>
      </c>
      <c r="M2148" s="109">
        <v>1.7115317436383025E-3</v>
      </c>
      <c r="N2148" s="732">
        <v>3.4967845484400124E-4</v>
      </c>
      <c r="O2148" s="108">
        <v>0</v>
      </c>
      <c r="P2148" s="109">
        <v>0</v>
      </c>
      <c r="Q2148" s="732">
        <v>6.0057110506134617E-3</v>
      </c>
      <c r="R2148" s="108">
        <v>4.4422895186518597E-4</v>
      </c>
      <c r="S2148" s="109">
        <v>6.5063391550631287E-4</v>
      </c>
      <c r="T2148" s="732">
        <v>2.6142706959225068E-3</v>
      </c>
      <c r="U2148" s="108">
        <v>1.1161426102785331E-3</v>
      </c>
      <c r="V2148" s="109">
        <v>1.0992909792130496E-3</v>
      </c>
      <c r="W2148" s="732">
        <v>3.9431485406481994E-4</v>
      </c>
      <c r="X2148" s="108">
        <v>9.6357599342162962E-5</v>
      </c>
      <c r="Y2148" s="109">
        <v>9.4902789643476482E-5</v>
      </c>
      <c r="Z2148" s="732">
        <v>3.4041566813850428E-5</v>
      </c>
      <c r="AA2148" s="108">
        <v>0</v>
      </c>
      <c r="AB2148" s="109">
        <v>0</v>
      </c>
      <c r="AC2148" s="732">
        <v>0</v>
      </c>
      <c r="AD2148" s="108">
        <v>0</v>
      </c>
      <c r="AE2148" s="109">
        <v>0</v>
      </c>
      <c r="AF2148" s="732">
        <v>0</v>
      </c>
      <c r="AG2148" s="108">
        <v>7.1197562463976266E-4</v>
      </c>
      <c r="AH2148" s="109">
        <v>7.0122681177657489E-4</v>
      </c>
      <c r="AI2148" s="732">
        <v>2.5152931147706908E-4</v>
      </c>
      <c r="AJ2148" s="108">
        <v>2.1206115807747413E-3</v>
      </c>
      <c r="AK2148" s="109">
        <v>1.860366431848499E-3</v>
      </c>
      <c r="AL2148" s="736">
        <v>3.8008646912695047E-4</v>
      </c>
    </row>
    <row r="2149" spans="1:38" ht="13" x14ac:dyDescent="0.3">
      <c r="A2149" s="71">
        <v>2028</v>
      </c>
      <c r="B2149" s="72">
        <v>24</v>
      </c>
      <c r="C2149" s="108">
        <v>0.81648894703504205</v>
      </c>
      <c r="D2149" s="109">
        <v>0.73903651882619137</v>
      </c>
      <c r="E2149" s="732">
        <v>0.12407799276764864</v>
      </c>
      <c r="F2149" s="108">
        <v>2.1057486318735798E-2</v>
      </c>
      <c r="G2149" s="109">
        <v>2.2933360820861514E-2</v>
      </c>
      <c r="H2149" s="732">
        <v>9.2199522638103E-3</v>
      </c>
      <c r="I2149" s="108">
        <v>6.4924114833378828E-3</v>
      </c>
      <c r="J2149" s="109">
        <v>7.4556431862763456E-3</v>
      </c>
      <c r="K2149" s="732">
        <v>8.0570536383346297E-2</v>
      </c>
      <c r="L2149" s="108">
        <v>1.9487386214437842E-3</v>
      </c>
      <c r="M2149" s="109">
        <v>1.7077146257406307E-3</v>
      </c>
      <c r="N2149" s="732">
        <v>3.4889078023034266E-4</v>
      </c>
      <c r="O2149" s="108">
        <v>0</v>
      </c>
      <c r="P2149" s="109">
        <v>0</v>
      </c>
      <c r="Q2149" s="732">
        <v>5.8557829049008803E-3</v>
      </c>
      <c r="R2149" s="108">
        <v>4.4422895186518597E-4</v>
      </c>
      <c r="S2149" s="109">
        <v>6.5063391550631287E-4</v>
      </c>
      <c r="T2149" s="732">
        <v>2.6142706959225068E-3</v>
      </c>
      <c r="U2149" s="108">
        <v>1.1143605866811475E-3</v>
      </c>
      <c r="V2149" s="109">
        <v>1.0962969929672153E-3</v>
      </c>
      <c r="W2149" s="732">
        <v>3.8447212568478941E-4</v>
      </c>
      <c r="X2149" s="108">
        <v>9.6203813018999468E-5</v>
      </c>
      <c r="Y2149" s="109">
        <v>9.4644363205601985E-5</v>
      </c>
      <c r="Z2149" s="732">
        <v>3.319183342316097E-5</v>
      </c>
      <c r="AA2149" s="108">
        <v>0</v>
      </c>
      <c r="AB2149" s="109">
        <v>0</v>
      </c>
      <c r="AC2149" s="732">
        <v>0</v>
      </c>
      <c r="AD2149" s="108">
        <v>0</v>
      </c>
      <c r="AE2149" s="109">
        <v>0</v>
      </c>
      <c r="AF2149" s="732">
        <v>0</v>
      </c>
      <c r="AG2149" s="108">
        <v>7.1083934581733289E-4</v>
      </c>
      <c r="AH2149" s="109">
        <v>6.9931666444241923E-4</v>
      </c>
      <c r="AI2149" s="732">
        <v>2.4525076876103023E-4</v>
      </c>
      <c r="AJ2149" s="108">
        <v>2.1181999656750931E-3</v>
      </c>
      <c r="AK2149" s="109">
        <v>1.8562170109380789E-3</v>
      </c>
      <c r="AL2149" s="736">
        <v>3.7923036110561816E-4</v>
      </c>
    </row>
    <row r="2150" spans="1:38" ht="13" x14ac:dyDescent="0.3">
      <c r="A2150" s="71">
        <v>2028</v>
      </c>
      <c r="B2150" s="72">
        <v>25</v>
      </c>
      <c r="C2150" s="108">
        <v>0.81630991201034275</v>
      </c>
      <c r="D2150" s="109">
        <v>0.738777360483172</v>
      </c>
      <c r="E2150" s="732">
        <v>0.12384568798713043</v>
      </c>
      <c r="F2150" s="108">
        <v>2.1033157961243786E-2</v>
      </c>
      <c r="G2150" s="109">
        <v>2.2893851349438863E-2</v>
      </c>
      <c r="H2150" s="732">
        <v>8.943128703399552E-3</v>
      </c>
      <c r="I2150" s="108">
        <v>6.4823387183559318E-3</v>
      </c>
      <c r="J2150" s="109">
        <v>7.4359849470735156E-3</v>
      </c>
      <c r="K2150" s="732">
        <v>7.9952470873196235E-2</v>
      </c>
      <c r="L2150" s="108">
        <v>1.9464777920951107E-3</v>
      </c>
      <c r="M2150" s="109">
        <v>1.7039839582889404E-3</v>
      </c>
      <c r="N2150" s="732">
        <v>3.4799760803556944E-4</v>
      </c>
      <c r="O2150" s="108">
        <v>0</v>
      </c>
      <c r="P2150" s="109">
        <v>0</v>
      </c>
      <c r="Q2150" s="732">
        <v>5.6799524989107272E-3</v>
      </c>
      <c r="R2150" s="108">
        <v>4.4422895186518597E-4</v>
      </c>
      <c r="S2150" s="109">
        <v>6.5063391550631287E-4</v>
      </c>
      <c r="T2150" s="732">
        <v>2.6142706959225068E-3</v>
      </c>
      <c r="U2150" s="108">
        <v>1.1125451272799255E-3</v>
      </c>
      <c r="V2150" s="109">
        <v>1.0933721724513685E-3</v>
      </c>
      <c r="W2150" s="732">
        <v>3.729286335299753E-4</v>
      </c>
      <c r="X2150" s="108">
        <v>9.6047117623287301E-5</v>
      </c>
      <c r="Y2150" s="109">
        <v>9.4391834317085116E-5</v>
      </c>
      <c r="Z2150" s="732">
        <v>3.2195275612277127E-5</v>
      </c>
      <c r="AA2150" s="108">
        <v>0</v>
      </c>
      <c r="AB2150" s="109">
        <v>0</v>
      </c>
      <c r="AC2150" s="732">
        <v>0</v>
      </c>
      <c r="AD2150" s="108">
        <v>0</v>
      </c>
      <c r="AE2150" s="109">
        <v>0</v>
      </c>
      <c r="AF2150" s="732">
        <v>0</v>
      </c>
      <c r="AG2150" s="108">
        <v>7.0968108640883602E-4</v>
      </c>
      <c r="AH2150" s="109">
        <v>6.9745071033810351E-4</v>
      </c>
      <c r="AI2150" s="732">
        <v>2.3788730685306902E-4</v>
      </c>
      <c r="AJ2150" s="108">
        <v>2.1157425564186246E-3</v>
      </c>
      <c r="AK2150" s="109">
        <v>1.8521619397280664E-3</v>
      </c>
      <c r="AL2150" s="736">
        <v>3.782595474794719E-4</v>
      </c>
    </row>
    <row r="2151" spans="1:38" ht="13" x14ac:dyDescent="0.3">
      <c r="A2151" s="71">
        <v>2028</v>
      </c>
      <c r="B2151" s="72">
        <v>26</v>
      </c>
      <c r="C2151" s="108">
        <v>0.81612377346241427</v>
      </c>
      <c r="D2151" s="109">
        <v>0.73852647577401576</v>
      </c>
      <c r="E2151" s="732">
        <v>0.12356797894133578</v>
      </c>
      <c r="F2151" s="108">
        <v>2.1008174151852188E-2</v>
      </c>
      <c r="G2151" s="109">
        <v>2.2855504804850851E-2</v>
      </c>
      <c r="H2151" s="732">
        <v>8.6040866561119343E-3</v>
      </c>
      <c r="I2151" s="108">
        <v>6.4719936592605599E-3</v>
      </c>
      <c r="J2151" s="109">
        <v>7.4168867428705126E-3</v>
      </c>
      <c r="K2151" s="732">
        <v>7.9219104001337012E-2</v>
      </c>
      <c r="L2151" s="108">
        <v>1.944157382089621E-3</v>
      </c>
      <c r="M2151" s="109">
        <v>1.7003605929140769E-3</v>
      </c>
      <c r="N2151" s="732">
        <v>3.4693919458111445E-4</v>
      </c>
      <c r="O2151" s="108">
        <v>0</v>
      </c>
      <c r="P2151" s="109">
        <v>0</v>
      </c>
      <c r="Q2151" s="732">
        <v>5.4645987464275502E-3</v>
      </c>
      <c r="R2151" s="108">
        <v>4.4422895186518597E-4</v>
      </c>
      <c r="S2151" s="109">
        <v>6.5063391550631287E-4</v>
      </c>
      <c r="T2151" s="732">
        <v>2.6142706959225068E-3</v>
      </c>
      <c r="U2151" s="108">
        <v>1.1106840052161188E-3</v>
      </c>
      <c r="V2151" s="109">
        <v>1.0905306674098192E-3</v>
      </c>
      <c r="W2151" s="732">
        <v>3.5879041326878643E-4</v>
      </c>
      <c r="X2151" s="108">
        <v>9.5886412613462694E-5</v>
      </c>
      <c r="Y2151" s="109">
        <v>9.4146488326685379E-5</v>
      </c>
      <c r="Z2151" s="732">
        <v>3.0974724789993002E-5</v>
      </c>
      <c r="AA2151" s="108">
        <v>0</v>
      </c>
      <c r="AB2151" s="109">
        <v>0</v>
      </c>
      <c r="AC2151" s="732">
        <v>0</v>
      </c>
      <c r="AD2151" s="108">
        <v>0</v>
      </c>
      <c r="AE2151" s="109">
        <v>0</v>
      </c>
      <c r="AF2151" s="732">
        <v>0</v>
      </c>
      <c r="AG2151" s="108">
        <v>7.0849359980599711E-4</v>
      </c>
      <c r="AH2151" s="109">
        <v>6.9563810921550355E-4</v>
      </c>
      <c r="AI2151" s="732">
        <v>2.2886863468080855E-4</v>
      </c>
      <c r="AJ2151" s="108">
        <v>2.1132214382991186E-3</v>
      </c>
      <c r="AK2151" s="109">
        <v>1.8482236883556713E-3</v>
      </c>
      <c r="AL2151" s="736">
        <v>3.7710895057413261E-4</v>
      </c>
    </row>
    <row r="2152" spans="1:38" ht="13" x14ac:dyDescent="0.3">
      <c r="A2152" s="71">
        <v>2028</v>
      </c>
      <c r="B2152" s="72">
        <v>27</v>
      </c>
      <c r="C2152" s="108">
        <v>0.81593625359260447</v>
      </c>
      <c r="D2152" s="109">
        <v>0.73828191638081098</v>
      </c>
      <c r="E2152" s="732">
        <v>0.12328164277177124</v>
      </c>
      <c r="F2152" s="108">
        <v>2.0982662523690992E-2</v>
      </c>
      <c r="G2152" s="109">
        <v>2.2818267550512788E-2</v>
      </c>
      <c r="H2152" s="732">
        <v>8.2504585999917668E-3</v>
      </c>
      <c r="I2152" s="108">
        <v>6.4614316950122666E-3</v>
      </c>
      <c r="J2152" s="109">
        <v>7.3983493091919128E-3</v>
      </c>
      <c r="K2152" s="732">
        <v>7.8461232167870751E-2</v>
      </c>
      <c r="L2152" s="108">
        <v>1.9417876945173871E-3</v>
      </c>
      <c r="M2152" s="109">
        <v>1.6968441708915341E-3</v>
      </c>
      <c r="N2152" s="732">
        <v>3.4585009801803014E-4</v>
      </c>
      <c r="O2152" s="108">
        <v>0</v>
      </c>
      <c r="P2152" s="109">
        <v>0</v>
      </c>
      <c r="Q2152" s="732">
        <v>5.2399744359092415E-3</v>
      </c>
      <c r="R2152" s="108">
        <v>4.4422895186518597E-4</v>
      </c>
      <c r="S2152" s="109">
        <v>6.5063391550631287E-4</v>
      </c>
      <c r="T2152" s="732">
        <v>2.6142706959225068E-3</v>
      </c>
      <c r="U2152" s="108">
        <v>1.1087824743378698E-3</v>
      </c>
      <c r="V2152" s="109">
        <v>1.0877719441016139E-3</v>
      </c>
      <c r="W2152" s="732">
        <v>3.4404393093547014E-4</v>
      </c>
      <c r="X2152" s="108">
        <v>9.5722187169245586E-5</v>
      </c>
      <c r="Y2152" s="109">
        <v>9.390839748868114E-5</v>
      </c>
      <c r="Z2152" s="732">
        <v>2.9701626840804448E-5</v>
      </c>
      <c r="AA2152" s="108">
        <v>0</v>
      </c>
      <c r="AB2152" s="109">
        <v>0</v>
      </c>
      <c r="AC2152" s="732">
        <v>0</v>
      </c>
      <c r="AD2152" s="108">
        <v>0</v>
      </c>
      <c r="AE2152" s="109">
        <v>0</v>
      </c>
      <c r="AF2152" s="732">
        <v>0</v>
      </c>
      <c r="AG2152" s="108">
        <v>7.0728109366210556E-4</v>
      </c>
      <c r="AH2152" s="109">
        <v>6.9387868554270083E-4</v>
      </c>
      <c r="AI2152" s="732">
        <v>2.1946206280767583E-4</v>
      </c>
      <c r="AJ2152" s="108">
        <v>2.1106465062409323E-3</v>
      </c>
      <c r="AK2152" s="109">
        <v>1.8444017871393557E-3</v>
      </c>
      <c r="AL2152" s="736">
        <v>3.7592519164427124E-4</v>
      </c>
    </row>
    <row r="2153" spans="1:38" ht="13" x14ac:dyDescent="0.3">
      <c r="A2153" s="71">
        <v>2028</v>
      </c>
      <c r="B2153" s="72">
        <v>28</v>
      </c>
      <c r="C2153" s="108">
        <v>0.81574376119375636</v>
      </c>
      <c r="D2153" s="109">
        <v>0.73804469074781742</v>
      </c>
      <c r="E2153" s="732">
        <v>0.12298688282415118</v>
      </c>
      <c r="F2153" s="108">
        <v>2.0956683912985753E-2</v>
      </c>
      <c r="G2153" s="109">
        <v>2.2781986108067202E-2</v>
      </c>
      <c r="H2153" s="732">
        <v>7.8825025265952149E-3</v>
      </c>
      <c r="I2153" s="108">
        <v>6.4506848998464586E-3</v>
      </c>
      <c r="J2153" s="109">
        <v>7.3802861920665673E-3</v>
      </c>
      <c r="K2153" s="732">
        <v>7.7678947940099996E-2</v>
      </c>
      <c r="L2153" s="108">
        <v>1.9393771839010842E-3</v>
      </c>
      <c r="M2153" s="109">
        <v>1.6934165966845064E-3</v>
      </c>
      <c r="N2153" s="732">
        <v>3.4473118225916672E-4</v>
      </c>
      <c r="O2153" s="108">
        <v>0</v>
      </c>
      <c r="P2153" s="109">
        <v>0</v>
      </c>
      <c r="Q2153" s="732">
        <v>5.0062589558045783E-3</v>
      </c>
      <c r="R2153" s="108">
        <v>4.4422895186518597E-4</v>
      </c>
      <c r="S2153" s="109">
        <v>6.5063391550631287E-4</v>
      </c>
      <c r="T2153" s="732">
        <v>2.6142706959225068E-3</v>
      </c>
      <c r="U2153" s="108">
        <v>1.1068454562860751E-3</v>
      </c>
      <c r="V2153" s="109">
        <v>1.0850846425755646E-3</v>
      </c>
      <c r="W2153" s="732">
        <v>3.2870046775407546E-4</v>
      </c>
      <c r="X2153" s="108">
        <v>9.5555040802402217E-5</v>
      </c>
      <c r="Y2153" s="109">
        <v>9.367636484202797E-5</v>
      </c>
      <c r="Z2153" s="732">
        <v>2.8377024614192919E-5</v>
      </c>
      <c r="AA2153" s="108">
        <v>0</v>
      </c>
      <c r="AB2153" s="109">
        <v>0</v>
      </c>
      <c r="AC2153" s="732">
        <v>0</v>
      </c>
      <c r="AD2153" s="108">
        <v>0</v>
      </c>
      <c r="AE2153" s="109">
        <v>0</v>
      </c>
      <c r="AF2153" s="732">
        <v>0</v>
      </c>
      <c r="AG2153" s="108">
        <v>7.0604492215057483E-4</v>
      </c>
      <c r="AH2153" s="109">
        <v>6.9216449050914794E-4</v>
      </c>
      <c r="AI2153" s="732">
        <v>2.096746376581848E-4</v>
      </c>
      <c r="AJ2153" s="108">
        <v>2.1080241666666991E-3</v>
      </c>
      <c r="AK2153" s="109">
        <v>1.8406763266767816E-3</v>
      </c>
      <c r="AL2153" s="736">
        <v>3.7470889412370901E-4</v>
      </c>
    </row>
    <row r="2154" spans="1:38" ht="13" x14ac:dyDescent="0.3">
      <c r="A2154" s="71">
        <v>2028</v>
      </c>
      <c r="B2154" s="72">
        <v>29</v>
      </c>
      <c r="C2154" s="108">
        <v>0.81554607078831354</v>
      </c>
      <c r="D2154" s="109">
        <v>0.73781557768826589</v>
      </c>
      <c r="E2154" s="732">
        <v>0.12267605072092301</v>
      </c>
      <c r="F2154" s="108">
        <v>2.0929946717318338E-2</v>
      </c>
      <c r="G2154" s="109">
        <v>2.2747058000391552E-2</v>
      </c>
      <c r="H2154" s="732">
        <v>7.4899117131976972E-3</v>
      </c>
      <c r="I2154" s="108">
        <v>6.4396157318566847E-3</v>
      </c>
      <c r="J2154" s="109">
        <v>7.3628934948832027E-3</v>
      </c>
      <c r="K2154" s="732">
        <v>7.6853418816590607E-2</v>
      </c>
      <c r="L2154" s="108">
        <v>1.9368940545763033E-3</v>
      </c>
      <c r="M2154" s="109">
        <v>1.6901166979879732E-3</v>
      </c>
      <c r="N2154" s="732">
        <v>3.4355537303091898E-4</v>
      </c>
      <c r="O2154" s="108">
        <v>0</v>
      </c>
      <c r="P2154" s="109">
        <v>0</v>
      </c>
      <c r="Q2154" s="732">
        <v>4.7568854063065246E-3</v>
      </c>
      <c r="R2154" s="108">
        <v>4.4422895186518597E-4</v>
      </c>
      <c r="S2154" s="109">
        <v>6.5063391550631287E-4</v>
      </c>
      <c r="T2154" s="732">
        <v>2.6142706959225068E-3</v>
      </c>
      <c r="U2154" s="108">
        <v>1.1048510579424256E-3</v>
      </c>
      <c r="V2154" s="109">
        <v>1.0824966975431294E-3</v>
      </c>
      <c r="W2154" s="732">
        <v>3.1232918642442578E-4</v>
      </c>
      <c r="X2154" s="108">
        <v>9.5382822837254526E-5</v>
      </c>
      <c r="Y2154" s="109">
        <v>9.3452957484320466E-5</v>
      </c>
      <c r="Z2154" s="732">
        <v>2.6963677377231376E-5</v>
      </c>
      <c r="AA2154" s="108">
        <v>0</v>
      </c>
      <c r="AB2154" s="109">
        <v>0</v>
      </c>
      <c r="AC2154" s="732">
        <v>0</v>
      </c>
      <c r="AD2154" s="108">
        <v>0</v>
      </c>
      <c r="AE2154" s="109">
        <v>0</v>
      </c>
      <c r="AF2154" s="732">
        <v>0</v>
      </c>
      <c r="AG2154" s="108">
        <v>7.0477420898950238E-4</v>
      </c>
      <c r="AH2154" s="109">
        <v>6.9051366754933701E-4</v>
      </c>
      <c r="AI2154" s="732">
        <v>1.992314453787995E-4</v>
      </c>
      <c r="AJ2154" s="108">
        <v>2.105327413879953E-3</v>
      </c>
      <c r="AK2154" s="109">
        <v>1.8370889716435837E-3</v>
      </c>
      <c r="AL2154" s="736">
        <v>3.7343097539151816E-4</v>
      </c>
    </row>
    <row r="2155" spans="1:38" ht="13" x14ac:dyDescent="0.3">
      <c r="A2155" s="71">
        <v>2028</v>
      </c>
      <c r="B2155" s="72">
        <v>30</v>
      </c>
      <c r="C2155" s="108">
        <v>0.81534375985799445</v>
      </c>
      <c r="D2155" s="109">
        <v>0.73713483347538722</v>
      </c>
      <c r="E2155" s="732">
        <v>0.12331085124306373</v>
      </c>
      <c r="F2155" s="108">
        <v>2.090260654055601E-2</v>
      </c>
      <c r="G2155" s="109">
        <v>2.271769405269004E-2</v>
      </c>
      <c r="H2155" s="732">
        <v>8.3746131592217325E-3</v>
      </c>
      <c r="I2155" s="108">
        <v>6.4282995665068728E-3</v>
      </c>
      <c r="J2155" s="109">
        <v>7.3487137907012568E-3</v>
      </c>
      <c r="K2155" s="732">
        <v>7.8503247905815032E-2</v>
      </c>
      <c r="L2155" s="108">
        <v>1.9343547068128406E-3</v>
      </c>
      <c r="M2155" s="109">
        <v>1.6872908684729562E-3</v>
      </c>
      <c r="N2155" s="732">
        <v>3.4574984532763527E-4</v>
      </c>
      <c r="O2155" s="108">
        <v>0</v>
      </c>
      <c r="P2155" s="109">
        <v>0</v>
      </c>
      <c r="Q2155" s="732">
        <v>5.3189218739753529E-3</v>
      </c>
      <c r="R2155" s="108">
        <v>4.4422895186518597E-4</v>
      </c>
      <c r="S2155" s="109">
        <v>6.5063391550631287E-4</v>
      </c>
      <c r="T2155" s="732">
        <v>2.6142706959225068E-3</v>
      </c>
      <c r="U2155" s="108">
        <v>1.1028144995142899E-3</v>
      </c>
      <c r="V2155" s="109">
        <v>1.0804101623633551E-3</v>
      </c>
      <c r="W2155" s="732">
        <v>3.4922129158527799E-4</v>
      </c>
      <c r="X2155" s="108">
        <v>9.5207089203296278E-5</v>
      </c>
      <c r="Y2155" s="109">
        <v>9.3272832327927647E-5</v>
      </c>
      <c r="Z2155" s="732">
        <v>3.0148626281434777E-5</v>
      </c>
      <c r="AA2155" s="108">
        <v>0</v>
      </c>
      <c r="AB2155" s="109">
        <v>0</v>
      </c>
      <c r="AC2155" s="732">
        <v>0</v>
      </c>
      <c r="AD2155" s="108">
        <v>0</v>
      </c>
      <c r="AE2155" s="109">
        <v>0</v>
      </c>
      <c r="AF2155" s="732">
        <v>0</v>
      </c>
      <c r="AG2155" s="108">
        <v>7.0347437264959331E-4</v>
      </c>
      <c r="AH2155" s="109">
        <v>6.8918260571122628E-4</v>
      </c>
      <c r="AI2155" s="732">
        <v>2.2276476078977143E-4</v>
      </c>
      <c r="AJ2155" s="108">
        <v>2.1025660206762751E-3</v>
      </c>
      <c r="AK2155" s="109">
        <v>1.8340191663578037E-3</v>
      </c>
      <c r="AL2155" s="736">
        <v>3.7581625139629517E-4</v>
      </c>
    </row>
    <row r="2156" spans="1:38" ht="13" x14ac:dyDescent="0.3">
      <c r="A2156" s="71">
        <v>2028</v>
      </c>
      <c r="B2156" s="72">
        <v>31</v>
      </c>
      <c r="C2156" s="108">
        <v>0.81534375985799445</v>
      </c>
      <c r="D2156" s="109">
        <v>0.73713483347538722</v>
      </c>
      <c r="E2156" s="732">
        <v>0.12331085124306373</v>
      </c>
      <c r="F2156" s="108">
        <v>2.090260654055601E-2</v>
      </c>
      <c r="G2156" s="109">
        <v>2.271769405269004E-2</v>
      </c>
      <c r="H2156" s="732">
        <v>8.3746131592217325E-3</v>
      </c>
      <c r="I2156" s="108">
        <v>6.4282995665068728E-3</v>
      </c>
      <c r="J2156" s="109">
        <v>7.3487137907012568E-3</v>
      </c>
      <c r="K2156" s="732">
        <v>7.8503247905815032E-2</v>
      </c>
      <c r="L2156" s="108">
        <v>1.9343547068128406E-3</v>
      </c>
      <c r="M2156" s="109">
        <v>1.6872908684729562E-3</v>
      </c>
      <c r="N2156" s="732">
        <v>3.4574984532763527E-4</v>
      </c>
      <c r="O2156" s="108">
        <v>0</v>
      </c>
      <c r="P2156" s="109">
        <v>0</v>
      </c>
      <c r="Q2156" s="732">
        <v>5.3189218739753529E-3</v>
      </c>
      <c r="R2156" s="108">
        <v>4.4422895186518597E-4</v>
      </c>
      <c r="S2156" s="109">
        <v>6.5063391550631287E-4</v>
      </c>
      <c r="T2156" s="732">
        <v>2.6142706959225068E-3</v>
      </c>
      <c r="U2156" s="108">
        <v>1.1028144995142899E-3</v>
      </c>
      <c r="V2156" s="109">
        <v>1.0804101623633551E-3</v>
      </c>
      <c r="W2156" s="732">
        <v>3.4922129158527799E-4</v>
      </c>
      <c r="X2156" s="108">
        <v>9.5207089203296278E-5</v>
      </c>
      <c r="Y2156" s="109">
        <v>9.3272832327927647E-5</v>
      </c>
      <c r="Z2156" s="732">
        <v>3.0148626281434777E-5</v>
      </c>
      <c r="AA2156" s="108">
        <v>0</v>
      </c>
      <c r="AB2156" s="109">
        <v>0</v>
      </c>
      <c r="AC2156" s="732">
        <v>0</v>
      </c>
      <c r="AD2156" s="108">
        <v>0</v>
      </c>
      <c r="AE2156" s="109">
        <v>0</v>
      </c>
      <c r="AF2156" s="732">
        <v>0</v>
      </c>
      <c r="AG2156" s="108">
        <v>7.0347437264959331E-4</v>
      </c>
      <c r="AH2156" s="109">
        <v>6.8918260571122628E-4</v>
      </c>
      <c r="AI2156" s="732">
        <v>2.2276476078977143E-4</v>
      </c>
      <c r="AJ2156" s="108">
        <v>2.1025660206762751E-3</v>
      </c>
      <c r="AK2156" s="109">
        <v>1.8340191663578037E-3</v>
      </c>
      <c r="AL2156" s="736">
        <v>3.7581625139629517E-4</v>
      </c>
    </row>
    <row r="2157" spans="1:38" ht="13" x14ac:dyDescent="0.3">
      <c r="A2157" s="71">
        <v>2028</v>
      </c>
      <c r="B2157" s="72">
        <v>32</v>
      </c>
      <c r="C2157" s="108">
        <v>0.81534375985799445</v>
      </c>
      <c r="D2157" s="109">
        <v>0.73713483347538722</v>
      </c>
      <c r="E2157" s="732">
        <v>0.12331085124306373</v>
      </c>
      <c r="F2157" s="108">
        <v>2.090260654055601E-2</v>
      </c>
      <c r="G2157" s="109">
        <v>2.271769405269004E-2</v>
      </c>
      <c r="H2157" s="732">
        <v>8.3746131592217325E-3</v>
      </c>
      <c r="I2157" s="108">
        <v>6.4282995665068728E-3</v>
      </c>
      <c r="J2157" s="109">
        <v>7.3487137907012568E-3</v>
      </c>
      <c r="K2157" s="732">
        <v>7.8503247905815032E-2</v>
      </c>
      <c r="L2157" s="108">
        <v>1.9343547068128406E-3</v>
      </c>
      <c r="M2157" s="109">
        <v>1.6872908684729562E-3</v>
      </c>
      <c r="N2157" s="732">
        <v>3.4574984532763527E-4</v>
      </c>
      <c r="O2157" s="108">
        <v>0</v>
      </c>
      <c r="P2157" s="109">
        <v>0</v>
      </c>
      <c r="Q2157" s="732">
        <v>5.3189218739753529E-3</v>
      </c>
      <c r="R2157" s="108">
        <v>4.4422895186518597E-4</v>
      </c>
      <c r="S2157" s="109">
        <v>6.5063391550631287E-4</v>
      </c>
      <c r="T2157" s="732">
        <v>2.6142706959225068E-3</v>
      </c>
      <c r="U2157" s="108">
        <v>1.1028144995142899E-3</v>
      </c>
      <c r="V2157" s="109">
        <v>1.0804101623633551E-3</v>
      </c>
      <c r="W2157" s="732">
        <v>3.4922129158527799E-4</v>
      </c>
      <c r="X2157" s="108">
        <v>9.5207089203296278E-5</v>
      </c>
      <c r="Y2157" s="109">
        <v>9.3272832327927647E-5</v>
      </c>
      <c r="Z2157" s="732">
        <v>3.0148626281434777E-5</v>
      </c>
      <c r="AA2157" s="108">
        <v>0</v>
      </c>
      <c r="AB2157" s="109">
        <v>0</v>
      </c>
      <c r="AC2157" s="732">
        <v>0</v>
      </c>
      <c r="AD2157" s="108">
        <v>0</v>
      </c>
      <c r="AE2157" s="109">
        <v>0</v>
      </c>
      <c r="AF2157" s="732">
        <v>0</v>
      </c>
      <c r="AG2157" s="108">
        <v>7.0347437264959331E-4</v>
      </c>
      <c r="AH2157" s="109">
        <v>6.8918260571122628E-4</v>
      </c>
      <c r="AI2157" s="732">
        <v>2.2276476078977143E-4</v>
      </c>
      <c r="AJ2157" s="108">
        <v>2.1025660206762751E-3</v>
      </c>
      <c r="AK2157" s="109">
        <v>1.8340191663578037E-3</v>
      </c>
      <c r="AL2157" s="736">
        <v>3.7581625139629517E-4</v>
      </c>
    </row>
    <row r="2158" spans="1:38" ht="13" x14ac:dyDescent="0.3">
      <c r="A2158" s="71">
        <v>2028</v>
      </c>
      <c r="B2158" s="72">
        <v>33</v>
      </c>
      <c r="C2158" s="108">
        <v>0.81534375985799445</v>
      </c>
      <c r="D2158" s="109">
        <v>0.73713483347538722</v>
      </c>
      <c r="E2158" s="732">
        <v>0.12331085124306373</v>
      </c>
      <c r="F2158" s="108">
        <v>2.090260654055601E-2</v>
      </c>
      <c r="G2158" s="109">
        <v>2.271769405269004E-2</v>
      </c>
      <c r="H2158" s="732">
        <v>8.3746131592217325E-3</v>
      </c>
      <c r="I2158" s="108">
        <v>6.4282995665068728E-3</v>
      </c>
      <c r="J2158" s="109">
        <v>7.3487137907012568E-3</v>
      </c>
      <c r="K2158" s="732">
        <v>7.8503247905815032E-2</v>
      </c>
      <c r="L2158" s="108">
        <v>1.9343547068128406E-3</v>
      </c>
      <c r="M2158" s="109">
        <v>1.6872908684729562E-3</v>
      </c>
      <c r="N2158" s="732">
        <v>3.4574984532763527E-4</v>
      </c>
      <c r="O2158" s="108">
        <v>0</v>
      </c>
      <c r="P2158" s="109">
        <v>0</v>
      </c>
      <c r="Q2158" s="732">
        <v>5.3189218739753529E-3</v>
      </c>
      <c r="R2158" s="108">
        <v>4.4422895186518597E-4</v>
      </c>
      <c r="S2158" s="109">
        <v>6.5063391550631287E-4</v>
      </c>
      <c r="T2158" s="732">
        <v>2.6142706959225068E-3</v>
      </c>
      <c r="U2158" s="108">
        <v>1.1028144995142899E-3</v>
      </c>
      <c r="V2158" s="109">
        <v>1.0804101623633551E-3</v>
      </c>
      <c r="W2158" s="732">
        <v>3.4922129158527799E-4</v>
      </c>
      <c r="X2158" s="108">
        <v>9.5207089203296278E-5</v>
      </c>
      <c r="Y2158" s="109">
        <v>9.3272832327927647E-5</v>
      </c>
      <c r="Z2158" s="732">
        <v>3.0148626281434777E-5</v>
      </c>
      <c r="AA2158" s="108">
        <v>0</v>
      </c>
      <c r="AB2158" s="109">
        <v>0</v>
      </c>
      <c r="AC2158" s="732">
        <v>0</v>
      </c>
      <c r="AD2158" s="108">
        <v>0</v>
      </c>
      <c r="AE2158" s="109">
        <v>0</v>
      </c>
      <c r="AF2158" s="732">
        <v>0</v>
      </c>
      <c r="AG2158" s="108">
        <v>7.0347437264959331E-4</v>
      </c>
      <c r="AH2158" s="109">
        <v>6.8918260571122628E-4</v>
      </c>
      <c r="AI2158" s="732">
        <v>2.2276476078977143E-4</v>
      </c>
      <c r="AJ2158" s="108">
        <v>2.1025660206762751E-3</v>
      </c>
      <c r="AK2158" s="109">
        <v>1.8340191663578037E-3</v>
      </c>
      <c r="AL2158" s="736">
        <v>3.7581625139629517E-4</v>
      </c>
    </row>
    <row r="2159" spans="1:38" ht="13" x14ac:dyDescent="0.3">
      <c r="A2159" s="71">
        <v>2028</v>
      </c>
      <c r="B2159" s="72">
        <v>34</v>
      </c>
      <c r="C2159" s="108">
        <v>0.81534375985799445</v>
      </c>
      <c r="D2159" s="109">
        <v>0.73713483347538722</v>
      </c>
      <c r="E2159" s="732">
        <v>0.12331085124306373</v>
      </c>
      <c r="F2159" s="108">
        <v>2.090260654055601E-2</v>
      </c>
      <c r="G2159" s="109">
        <v>2.271769405269004E-2</v>
      </c>
      <c r="H2159" s="732">
        <v>8.3746131592217325E-3</v>
      </c>
      <c r="I2159" s="108">
        <v>6.4282995665068728E-3</v>
      </c>
      <c r="J2159" s="109">
        <v>7.3487137907012568E-3</v>
      </c>
      <c r="K2159" s="732">
        <v>7.8503247905815032E-2</v>
      </c>
      <c r="L2159" s="108">
        <v>1.9343547068128406E-3</v>
      </c>
      <c r="M2159" s="109">
        <v>1.6872908684729562E-3</v>
      </c>
      <c r="N2159" s="732">
        <v>3.4574984532763527E-4</v>
      </c>
      <c r="O2159" s="108">
        <v>0</v>
      </c>
      <c r="P2159" s="109">
        <v>0</v>
      </c>
      <c r="Q2159" s="732">
        <v>5.3189218739753529E-3</v>
      </c>
      <c r="R2159" s="108">
        <v>4.4422895186518597E-4</v>
      </c>
      <c r="S2159" s="109">
        <v>6.5063391550631287E-4</v>
      </c>
      <c r="T2159" s="732">
        <v>2.6142706959225068E-3</v>
      </c>
      <c r="U2159" s="108">
        <v>1.1028144995142899E-3</v>
      </c>
      <c r="V2159" s="109">
        <v>1.0804101623633551E-3</v>
      </c>
      <c r="W2159" s="732">
        <v>3.4922129158527799E-4</v>
      </c>
      <c r="X2159" s="108">
        <v>9.5207089203296278E-5</v>
      </c>
      <c r="Y2159" s="109">
        <v>9.3272832327927647E-5</v>
      </c>
      <c r="Z2159" s="732">
        <v>3.0148626281434777E-5</v>
      </c>
      <c r="AA2159" s="108">
        <v>0</v>
      </c>
      <c r="AB2159" s="109">
        <v>0</v>
      </c>
      <c r="AC2159" s="732">
        <v>0</v>
      </c>
      <c r="AD2159" s="108">
        <v>0</v>
      </c>
      <c r="AE2159" s="109">
        <v>0</v>
      </c>
      <c r="AF2159" s="732">
        <v>0</v>
      </c>
      <c r="AG2159" s="108">
        <v>7.0347437264959331E-4</v>
      </c>
      <c r="AH2159" s="109">
        <v>6.8918260571122628E-4</v>
      </c>
      <c r="AI2159" s="732">
        <v>2.2276476078977143E-4</v>
      </c>
      <c r="AJ2159" s="108">
        <v>2.1025660206762751E-3</v>
      </c>
      <c r="AK2159" s="109">
        <v>1.8340191663578037E-3</v>
      </c>
      <c r="AL2159" s="736">
        <v>3.7581625139629517E-4</v>
      </c>
    </row>
    <row r="2160" spans="1:38" ht="13" x14ac:dyDescent="0.3">
      <c r="A2160" s="71">
        <v>2028</v>
      </c>
      <c r="B2160" s="72">
        <v>35</v>
      </c>
      <c r="C2160" s="108">
        <v>0.81534375985799445</v>
      </c>
      <c r="D2160" s="109">
        <v>0.73713483347538722</v>
      </c>
      <c r="E2160" s="732">
        <v>0.12331085124306373</v>
      </c>
      <c r="F2160" s="108">
        <v>2.090260654055601E-2</v>
      </c>
      <c r="G2160" s="109">
        <v>2.271769405269004E-2</v>
      </c>
      <c r="H2160" s="732">
        <v>8.3746131592217325E-3</v>
      </c>
      <c r="I2160" s="108">
        <v>6.4282995665068728E-3</v>
      </c>
      <c r="J2160" s="109">
        <v>7.3487137907012568E-3</v>
      </c>
      <c r="K2160" s="732">
        <v>7.8503247905815032E-2</v>
      </c>
      <c r="L2160" s="108">
        <v>1.9343547068128406E-3</v>
      </c>
      <c r="M2160" s="109">
        <v>1.6872908684729562E-3</v>
      </c>
      <c r="N2160" s="732">
        <v>3.4574984532763527E-4</v>
      </c>
      <c r="O2160" s="108">
        <v>0</v>
      </c>
      <c r="P2160" s="109">
        <v>0</v>
      </c>
      <c r="Q2160" s="732">
        <v>5.3189218739753529E-3</v>
      </c>
      <c r="R2160" s="108">
        <v>4.4422895186518597E-4</v>
      </c>
      <c r="S2160" s="109">
        <v>6.5063391550631287E-4</v>
      </c>
      <c r="T2160" s="732">
        <v>2.6142706959225068E-3</v>
      </c>
      <c r="U2160" s="108">
        <v>1.1028144995142899E-3</v>
      </c>
      <c r="V2160" s="109">
        <v>1.0804101623633551E-3</v>
      </c>
      <c r="W2160" s="732">
        <v>3.4922129158527799E-4</v>
      </c>
      <c r="X2160" s="108">
        <v>9.5207089203296278E-5</v>
      </c>
      <c r="Y2160" s="109">
        <v>9.3272832327927647E-5</v>
      </c>
      <c r="Z2160" s="732">
        <v>3.0148626281434777E-5</v>
      </c>
      <c r="AA2160" s="108">
        <v>0</v>
      </c>
      <c r="AB2160" s="109">
        <v>0</v>
      </c>
      <c r="AC2160" s="732">
        <v>0</v>
      </c>
      <c r="AD2160" s="108">
        <v>0</v>
      </c>
      <c r="AE2160" s="109">
        <v>0</v>
      </c>
      <c r="AF2160" s="732">
        <v>0</v>
      </c>
      <c r="AG2160" s="108">
        <v>7.0347437264959331E-4</v>
      </c>
      <c r="AH2160" s="109">
        <v>6.8918260571122628E-4</v>
      </c>
      <c r="AI2160" s="732">
        <v>2.2276476078977143E-4</v>
      </c>
      <c r="AJ2160" s="108">
        <v>2.1025660206762751E-3</v>
      </c>
      <c r="AK2160" s="109">
        <v>1.8340191663578037E-3</v>
      </c>
      <c r="AL2160" s="736">
        <v>3.7581625139629517E-4</v>
      </c>
    </row>
    <row r="2161" spans="1:38" ht="13" x14ac:dyDescent="0.3">
      <c r="A2161" s="71">
        <v>2028</v>
      </c>
      <c r="B2161" s="72">
        <v>36</v>
      </c>
      <c r="C2161" s="108">
        <v>0.81534375985799445</v>
      </c>
      <c r="D2161" s="109">
        <v>0.73713483347538722</v>
      </c>
      <c r="E2161" s="732">
        <v>0.12331085124306373</v>
      </c>
      <c r="F2161" s="108">
        <v>2.090260654055601E-2</v>
      </c>
      <c r="G2161" s="109">
        <v>2.271769405269004E-2</v>
      </c>
      <c r="H2161" s="732">
        <v>8.3746131592217325E-3</v>
      </c>
      <c r="I2161" s="108">
        <v>6.4282995665068728E-3</v>
      </c>
      <c r="J2161" s="109">
        <v>7.3487137907012568E-3</v>
      </c>
      <c r="K2161" s="732">
        <v>7.8503247905815032E-2</v>
      </c>
      <c r="L2161" s="108">
        <v>1.9343547068128406E-3</v>
      </c>
      <c r="M2161" s="109">
        <v>1.6872908684729562E-3</v>
      </c>
      <c r="N2161" s="732">
        <v>3.4574984532763527E-4</v>
      </c>
      <c r="O2161" s="108">
        <v>0</v>
      </c>
      <c r="P2161" s="109">
        <v>0</v>
      </c>
      <c r="Q2161" s="732">
        <v>5.3189218739753529E-3</v>
      </c>
      <c r="R2161" s="108">
        <v>4.4422895186518597E-4</v>
      </c>
      <c r="S2161" s="109">
        <v>6.5063391550631287E-4</v>
      </c>
      <c r="T2161" s="732">
        <v>2.6142706959225068E-3</v>
      </c>
      <c r="U2161" s="108">
        <v>1.1028144995142899E-3</v>
      </c>
      <c r="V2161" s="109">
        <v>1.0804101623633551E-3</v>
      </c>
      <c r="W2161" s="732">
        <v>3.4922129158527799E-4</v>
      </c>
      <c r="X2161" s="108">
        <v>9.5207089203296278E-5</v>
      </c>
      <c r="Y2161" s="109">
        <v>9.3272832327927647E-5</v>
      </c>
      <c r="Z2161" s="732">
        <v>3.0148626281434777E-5</v>
      </c>
      <c r="AA2161" s="108">
        <v>0</v>
      </c>
      <c r="AB2161" s="109">
        <v>0</v>
      </c>
      <c r="AC2161" s="732">
        <v>0</v>
      </c>
      <c r="AD2161" s="108">
        <v>0</v>
      </c>
      <c r="AE2161" s="109">
        <v>0</v>
      </c>
      <c r="AF2161" s="732">
        <v>0</v>
      </c>
      <c r="AG2161" s="108">
        <v>7.0347437264959331E-4</v>
      </c>
      <c r="AH2161" s="109">
        <v>6.8918260571122628E-4</v>
      </c>
      <c r="AI2161" s="732">
        <v>2.2276476078977143E-4</v>
      </c>
      <c r="AJ2161" s="108">
        <v>2.1025660206762751E-3</v>
      </c>
      <c r="AK2161" s="109">
        <v>1.8340191663578037E-3</v>
      </c>
      <c r="AL2161" s="736">
        <v>3.7581625139629517E-4</v>
      </c>
    </row>
    <row r="2162" spans="1:38" ht="13" x14ac:dyDescent="0.3">
      <c r="A2162" s="71">
        <v>2028</v>
      </c>
      <c r="B2162" s="72">
        <v>37</v>
      </c>
      <c r="C2162" s="108">
        <v>0.81534375985799445</v>
      </c>
      <c r="D2162" s="109">
        <v>0.73713483347538722</v>
      </c>
      <c r="E2162" s="732">
        <v>0.12331085124306373</v>
      </c>
      <c r="F2162" s="108">
        <v>2.090260654055601E-2</v>
      </c>
      <c r="G2162" s="109">
        <v>2.271769405269004E-2</v>
      </c>
      <c r="H2162" s="732">
        <v>8.3746131592217325E-3</v>
      </c>
      <c r="I2162" s="108">
        <v>6.4282995665068728E-3</v>
      </c>
      <c r="J2162" s="109">
        <v>7.3487137907012568E-3</v>
      </c>
      <c r="K2162" s="732">
        <v>7.8503247905815032E-2</v>
      </c>
      <c r="L2162" s="108">
        <v>1.9343547068128406E-3</v>
      </c>
      <c r="M2162" s="109">
        <v>1.6872908684729562E-3</v>
      </c>
      <c r="N2162" s="732">
        <v>3.4574984532763527E-4</v>
      </c>
      <c r="O2162" s="108">
        <v>0</v>
      </c>
      <c r="P2162" s="109">
        <v>0</v>
      </c>
      <c r="Q2162" s="732">
        <v>5.3189218739753529E-3</v>
      </c>
      <c r="R2162" s="108">
        <v>4.4422895186518597E-4</v>
      </c>
      <c r="S2162" s="109">
        <v>6.5063391550631287E-4</v>
      </c>
      <c r="T2162" s="732">
        <v>2.6142706959225068E-3</v>
      </c>
      <c r="U2162" s="108">
        <v>1.1028144995142899E-3</v>
      </c>
      <c r="V2162" s="109">
        <v>1.0804101623633551E-3</v>
      </c>
      <c r="W2162" s="732">
        <v>3.4922129158527799E-4</v>
      </c>
      <c r="X2162" s="108">
        <v>9.5207089203296278E-5</v>
      </c>
      <c r="Y2162" s="109">
        <v>9.3272832327927647E-5</v>
      </c>
      <c r="Z2162" s="732">
        <v>3.0148626281434777E-5</v>
      </c>
      <c r="AA2162" s="108">
        <v>0</v>
      </c>
      <c r="AB2162" s="109">
        <v>0</v>
      </c>
      <c r="AC2162" s="732">
        <v>0</v>
      </c>
      <c r="AD2162" s="108">
        <v>0</v>
      </c>
      <c r="AE2162" s="109">
        <v>0</v>
      </c>
      <c r="AF2162" s="732">
        <v>0</v>
      </c>
      <c r="AG2162" s="108">
        <v>7.0347437264959331E-4</v>
      </c>
      <c r="AH2162" s="109">
        <v>6.8918260571122628E-4</v>
      </c>
      <c r="AI2162" s="732">
        <v>2.2276476078977143E-4</v>
      </c>
      <c r="AJ2162" s="108">
        <v>2.1025660206762751E-3</v>
      </c>
      <c r="AK2162" s="109">
        <v>1.8340191663578037E-3</v>
      </c>
      <c r="AL2162" s="736">
        <v>3.7581625139629517E-4</v>
      </c>
    </row>
    <row r="2163" spans="1:38" ht="13" x14ac:dyDescent="0.3">
      <c r="A2163" s="71">
        <v>2028</v>
      </c>
      <c r="B2163" s="72">
        <v>38</v>
      </c>
      <c r="C2163" s="108">
        <v>0.81534375985799445</v>
      </c>
      <c r="D2163" s="109">
        <v>0.73713483347538722</v>
      </c>
      <c r="E2163" s="732">
        <v>0.12331085124306373</v>
      </c>
      <c r="F2163" s="108">
        <v>2.090260654055601E-2</v>
      </c>
      <c r="G2163" s="109">
        <v>2.271769405269004E-2</v>
      </c>
      <c r="H2163" s="732">
        <v>8.3746131592217325E-3</v>
      </c>
      <c r="I2163" s="108">
        <v>6.4282995665068728E-3</v>
      </c>
      <c r="J2163" s="109">
        <v>7.3487137907012568E-3</v>
      </c>
      <c r="K2163" s="732">
        <v>7.8503247905815032E-2</v>
      </c>
      <c r="L2163" s="108">
        <v>1.9343547068128406E-3</v>
      </c>
      <c r="M2163" s="109">
        <v>1.6872908684729562E-3</v>
      </c>
      <c r="N2163" s="732">
        <v>3.4574984532763527E-4</v>
      </c>
      <c r="O2163" s="108">
        <v>0</v>
      </c>
      <c r="P2163" s="109">
        <v>0</v>
      </c>
      <c r="Q2163" s="732">
        <v>5.3189218739753529E-3</v>
      </c>
      <c r="R2163" s="108">
        <v>4.4422895186518597E-4</v>
      </c>
      <c r="S2163" s="109">
        <v>6.5063391550631287E-4</v>
      </c>
      <c r="T2163" s="732">
        <v>2.6142706959225068E-3</v>
      </c>
      <c r="U2163" s="108">
        <v>1.1028144995142899E-3</v>
      </c>
      <c r="V2163" s="109">
        <v>1.0804101623633551E-3</v>
      </c>
      <c r="W2163" s="732">
        <v>3.4922129158527799E-4</v>
      </c>
      <c r="X2163" s="108">
        <v>9.5207089203296278E-5</v>
      </c>
      <c r="Y2163" s="109">
        <v>9.3272832327927647E-5</v>
      </c>
      <c r="Z2163" s="732">
        <v>3.0148626281434777E-5</v>
      </c>
      <c r="AA2163" s="108">
        <v>0</v>
      </c>
      <c r="AB2163" s="109">
        <v>0</v>
      </c>
      <c r="AC2163" s="732">
        <v>0</v>
      </c>
      <c r="AD2163" s="108">
        <v>0</v>
      </c>
      <c r="AE2163" s="109">
        <v>0</v>
      </c>
      <c r="AF2163" s="732">
        <v>0</v>
      </c>
      <c r="AG2163" s="108">
        <v>7.0347437264959331E-4</v>
      </c>
      <c r="AH2163" s="109">
        <v>6.8918260571122628E-4</v>
      </c>
      <c r="AI2163" s="732">
        <v>2.2276476078977143E-4</v>
      </c>
      <c r="AJ2163" s="108">
        <v>2.1025660206762751E-3</v>
      </c>
      <c r="AK2163" s="109">
        <v>1.8340191663578037E-3</v>
      </c>
      <c r="AL2163" s="736">
        <v>3.7581625139629517E-4</v>
      </c>
    </row>
    <row r="2164" spans="1:38" ht="13.5" thickBot="1" x14ac:dyDescent="0.35">
      <c r="A2164" s="73">
        <v>2028</v>
      </c>
      <c r="B2164" s="74">
        <v>39</v>
      </c>
      <c r="C2164" s="110">
        <v>0.81534375985799445</v>
      </c>
      <c r="D2164" s="111">
        <v>0.73713483347538722</v>
      </c>
      <c r="E2164" s="733">
        <v>0.12331085124306373</v>
      </c>
      <c r="F2164" s="110">
        <v>2.090260654055601E-2</v>
      </c>
      <c r="G2164" s="111">
        <v>2.271769405269004E-2</v>
      </c>
      <c r="H2164" s="733">
        <v>8.3746131592217325E-3</v>
      </c>
      <c r="I2164" s="110">
        <v>6.4282995665068728E-3</v>
      </c>
      <c r="J2164" s="111">
        <v>7.3487137907012568E-3</v>
      </c>
      <c r="K2164" s="733">
        <v>7.8503247905815032E-2</v>
      </c>
      <c r="L2164" s="110">
        <v>1.9343547068128406E-3</v>
      </c>
      <c r="M2164" s="111">
        <v>1.6872908684729562E-3</v>
      </c>
      <c r="N2164" s="733">
        <v>3.4574984532763527E-4</v>
      </c>
      <c r="O2164" s="110">
        <v>0</v>
      </c>
      <c r="P2164" s="111">
        <v>0</v>
      </c>
      <c r="Q2164" s="733">
        <v>5.3189218739753529E-3</v>
      </c>
      <c r="R2164" s="110">
        <v>4.4422895186518597E-4</v>
      </c>
      <c r="S2164" s="111">
        <v>6.5063391550631287E-4</v>
      </c>
      <c r="T2164" s="733">
        <v>2.6142706959225068E-3</v>
      </c>
      <c r="U2164" s="110">
        <v>1.1028144995142899E-3</v>
      </c>
      <c r="V2164" s="111">
        <v>1.0804101623633551E-3</v>
      </c>
      <c r="W2164" s="733">
        <v>3.4922129158527799E-4</v>
      </c>
      <c r="X2164" s="110">
        <v>9.5207089203296278E-5</v>
      </c>
      <c r="Y2164" s="111">
        <v>9.3272832327927647E-5</v>
      </c>
      <c r="Z2164" s="733">
        <v>3.0148626281434777E-5</v>
      </c>
      <c r="AA2164" s="110">
        <v>0</v>
      </c>
      <c r="AB2164" s="111">
        <v>0</v>
      </c>
      <c r="AC2164" s="733">
        <v>0</v>
      </c>
      <c r="AD2164" s="110">
        <v>0</v>
      </c>
      <c r="AE2164" s="111">
        <v>0</v>
      </c>
      <c r="AF2164" s="733">
        <v>0</v>
      </c>
      <c r="AG2164" s="110">
        <v>7.0347437264959331E-4</v>
      </c>
      <c r="AH2164" s="111">
        <v>6.8918260571122628E-4</v>
      </c>
      <c r="AI2164" s="733">
        <v>2.2276476078977143E-4</v>
      </c>
      <c r="AJ2164" s="110">
        <v>2.1025660206762751E-3</v>
      </c>
      <c r="AK2164" s="111">
        <v>1.8340191663578037E-3</v>
      </c>
      <c r="AL2164" s="737">
        <v>3.7581625139629517E-4</v>
      </c>
    </row>
    <row r="2165" spans="1:38" ht="13" x14ac:dyDescent="0.3">
      <c r="A2165" s="69">
        <v>2029</v>
      </c>
      <c r="B2165" s="70">
        <v>0</v>
      </c>
      <c r="C2165" s="106">
        <v>0.21735097997651975</v>
      </c>
      <c r="D2165" s="107">
        <v>0.22700714651766046</v>
      </c>
      <c r="E2165" s="734">
        <v>0.20951028895469445</v>
      </c>
      <c r="F2165" s="106">
        <v>1.0801194247394688E-2</v>
      </c>
      <c r="G2165" s="107">
        <v>1.0483243007291206E-2</v>
      </c>
      <c r="H2165" s="734">
        <v>9.5403972254471375E-3</v>
      </c>
      <c r="I2165" s="106">
        <v>3.757036837510783E-3</v>
      </c>
      <c r="J2165" s="107">
        <v>3.3752911263586483E-3</v>
      </c>
      <c r="K2165" s="734">
        <v>9.815976201368605E-2</v>
      </c>
      <c r="L2165" s="106">
        <v>4.7812927126819816E-4</v>
      </c>
      <c r="M2165" s="107">
        <v>4.9653867700469193E-4</v>
      </c>
      <c r="N2165" s="734">
        <v>4.8448741099558416E-4</v>
      </c>
      <c r="O2165" s="106">
        <v>0</v>
      </c>
      <c r="P2165" s="107">
        <v>0</v>
      </c>
      <c r="Q2165" s="734">
        <v>8.957020739983319E-3</v>
      </c>
      <c r="R2165" s="106">
        <v>4.4560189497221109E-4</v>
      </c>
      <c r="S2165" s="107">
        <v>6.5072448740458749E-4</v>
      </c>
      <c r="T2165" s="734">
        <v>2.6356842526708518E-3</v>
      </c>
      <c r="U2165" s="106">
        <v>7.7429805099746654E-4</v>
      </c>
      <c r="V2165" s="107">
        <v>7.3324058336170824E-4</v>
      </c>
      <c r="W2165" s="734">
        <v>6.0220328050668271E-4</v>
      </c>
      <c r="X2165" s="106">
        <v>6.6845879519960389E-5</v>
      </c>
      <c r="Y2165" s="107">
        <v>6.330134614091199E-5</v>
      </c>
      <c r="Z2165" s="734">
        <v>5.1988802886418324E-5</v>
      </c>
      <c r="AA2165" s="106">
        <v>0</v>
      </c>
      <c r="AB2165" s="107">
        <v>0</v>
      </c>
      <c r="AC2165" s="734">
        <v>0</v>
      </c>
      <c r="AD2165" s="106">
        <v>0</v>
      </c>
      <c r="AE2165" s="107">
        <v>0</v>
      </c>
      <c r="AF2165" s="734">
        <v>0</v>
      </c>
      <c r="AG2165" s="106">
        <v>4.9391670572324553E-4</v>
      </c>
      <c r="AH2165" s="107">
        <v>4.6772660100624641E-4</v>
      </c>
      <c r="AI2165" s="734">
        <v>3.8413929477089501E-4</v>
      </c>
      <c r="AJ2165" s="106">
        <v>5.1970725218000648E-4</v>
      </c>
      <c r="AK2165" s="107">
        <v>5.3971773915092482E-4</v>
      </c>
      <c r="AL2165" s="735">
        <v>5.2661853171600387E-4</v>
      </c>
    </row>
    <row r="2166" spans="1:38" ht="13" x14ac:dyDescent="0.3">
      <c r="A2166" s="71">
        <v>2029</v>
      </c>
      <c r="B2166" s="72">
        <v>1</v>
      </c>
      <c r="C2166" s="108">
        <v>0.21719012026289516</v>
      </c>
      <c r="D2166" s="109">
        <v>0.22696483055938757</v>
      </c>
      <c r="E2166" s="732">
        <v>0.20960644045461105</v>
      </c>
      <c r="F2166" s="108">
        <v>1.0763384318601729E-2</v>
      </c>
      <c r="G2166" s="109">
        <v>1.0472465133806641E-2</v>
      </c>
      <c r="H2166" s="732">
        <v>9.5508240069727395E-3</v>
      </c>
      <c r="I2166" s="108">
        <v>3.7445598454510444E-3</v>
      </c>
      <c r="J2166" s="109">
        <v>3.3717563453751452E-3</v>
      </c>
      <c r="K2166" s="732">
        <v>9.7813059222481111E-2</v>
      </c>
      <c r="L2166" s="108">
        <v>4.7703260356806332E-4</v>
      </c>
      <c r="M2166" s="109">
        <v>4.9614459572065706E-4</v>
      </c>
      <c r="N2166" s="732">
        <v>4.8510360625473464E-4</v>
      </c>
      <c r="O2166" s="108">
        <v>0</v>
      </c>
      <c r="P2166" s="109">
        <v>0</v>
      </c>
      <c r="Q2166" s="732">
        <v>8.9562160765232369E-3</v>
      </c>
      <c r="R2166" s="108">
        <v>4.4527000877162297E-4</v>
      </c>
      <c r="S2166" s="109">
        <v>6.5057601856356685E-4</v>
      </c>
      <c r="T2166" s="732">
        <v>2.6394566283850529E-3</v>
      </c>
      <c r="U2166" s="108">
        <v>7.7141631444975337E-4</v>
      </c>
      <c r="V2166" s="109">
        <v>7.3241831864034998E-4</v>
      </c>
      <c r="W2166" s="732">
        <v>6.0239627114833268E-4</v>
      </c>
      <c r="X2166" s="108">
        <v>6.6597093167934765E-5</v>
      </c>
      <c r="Y2166" s="109">
        <v>6.323035184218286E-5</v>
      </c>
      <c r="Z2166" s="732">
        <v>5.2005442058387042E-5</v>
      </c>
      <c r="AA2166" s="108">
        <v>0</v>
      </c>
      <c r="AB2166" s="109">
        <v>0</v>
      </c>
      <c r="AC2166" s="732">
        <v>0</v>
      </c>
      <c r="AD2166" s="108">
        <v>0</v>
      </c>
      <c r="AE2166" s="109">
        <v>0</v>
      </c>
      <c r="AF2166" s="732">
        <v>0</v>
      </c>
      <c r="AG2166" s="108">
        <v>4.9207845644461058E-4</v>
      </c>
      <c r="AH2166" s="109">
        <v>4.6720218081093887E-4</v>
      </c>
      <c r="AI2166" s="732">
        <v>3.8426251565720911E-4</v>
      </c>
      <c r="AJ2166" s="108">
        <v>5.1851573068838717E-4</v>
      </c>
      <c r="AK2166" s="109">
        <v>5.3928901295977353E-4</v>
      </c>
      <c r="AL2166" s="736">
        <v>5.272881521728236E-4</v>
      </c>
    </row>
    <row r="2167" spans="1:38" ht="13" x14ac:dyDescent="0.3">
      <c r="A2167" s="71">
        <v>2029</v>
      </c>
      <c r="B2167" s="72">
        <v>2</v>
      </c>
      <c r="C2167" s="108">
        <v>0.21706912093164135</v>
      </c>
      <c r="D2167" s="109">
        <v>0.22698161728868751</v>
      </c>
      <c r="E2167" s="732">
        <v>0.20977133542459359</v>
      </c>
      <c r="F2167" s="108">
        <v>1.0735060982692444E-2</v>
      </c>
      <c r="G2167" s="109">
        <v>1.0475843776471505E-2</v>
      </c>
      <c r="H2167" s="732">
        <v>9.5953054997400221E-3</v>
      </c>
      <c r="I2167" s="108">
        <v>3.7352138746727078E-3</v>
      </c>
      <c r="J2167" s="109">
        <v>3.3728683737372597E-3</v>
      </c>
      <c r="K2167" s="732">
        <v>9.7608492129747496E-2</v>
      </c>
      <c r="L2167" s="108">
        <v>4.7621069438854018E-4</v>
      </c>
      <c r="M2167" s="109">
        <v>4.9626971583436089E-4</v>
      </c>
      <c r="N2167" s="732">
        <v>4.8600674226061298E-4</v>
      </c>
      <c r="O2167" s="108">
        <v>0</v>
      </c>
      <c r="P2167" s="109">
        <v>0</v>
      </c>
      <c r="Q2167" s="732">
        <v>8.9941479789195054E-3</v>
      </c>
      <c r="R2167" s="108">
        <v>4.4502056395999163E-4</v>
      </c>
      <c r="S2167" s="109">
        <v>6.506186172562891E-4</v>
      </c>
      <c r="T2167" s="732">
        <v>2.6480676303176939E-3</v>
      </c>
      <c r="U2167" s="108">
        <v>7.6925735392924927E-4</v>
      </c>
      <c r="V2167" s="109">
        <v>7.32676256382124E-4</v>
      </c>
      <c r="W2167" s="732">
        <v>6.0514747171118151E-4</v>
      </c>
      <c r="X2167" s="108">
        <v>6.6410715914856568E-5</v>
      </c>
      <c r="Y2167" s="109">
        <v>6.3252608105172984E-5</v>
      </c>
      <c r="Z2167" s="732">
        <v>5.2242899260859007E-5</v>
      </c>
      <c r="AA2167" s="108">
        <v>0</v>
      </c>
      <c r="AB2167" s="109">
        <v>0</v>
      </c>
      <c r="AC2167" s="732">
        <v>0</v>
      </c>
      <c r="AD2167" s="108">
        <v>0</v>
      </c>
      <c r="AE2167" s="109">
        <v>0</v>
      </c>
      <c r="AF2167" s="732">
        <v>0</v>
      </c>
      <c r="AG2167" s="108">
        <v>4.9070148779895885E-4</v>
      </c>
      <c r="AH2167" s="109">
        <v>4.6736634589078112E-4</v>
      </c>
      <c r="AI2167" s="732">
        <v>3.8601708976213317E-4</v>
      </c>
      <c r="AJ2167" s="108">
        <v>5.1762199675939205E-4</v>
      </c>
      <c r="AK2167" s="109">
        <v>5.3942531042047129E-4</v>
      </c>
      <c r="AL2167" s="736">
        <v>5.2826992450645646E-4</v>
      </c>
    </row>
    <row r="2168" spans="1:38" ht="13" x14ac:dyDescent="0.3">
      <c r="A2168" s="71">
        <v>2029</v>
      </c>
      <c r="B2168" s="72">
        <v>3</v>
      </c>
      <c r="C2168" s="108">
        <v>0.21693086886775481</v>
      </c>
      <c r="D2168" s="109">
        <v>0.22697840428807858</v>
      </c>
      <c r="E2168" s="732">
        <v>0.20990747392670456</v>
      </c>
      <c r="F2168" s="108">
        <v>1.070256128930989E-2</v>
      </c>
      <c r="G2168" s="109">
        <v>1.0474368551741067E-2</v>
      </c>
      <c r="H2168" s="732">
        <v>9.6144406597748634E-3</v>
      </c>
      <c r="I2168" s="108">
        <v>3.7244902716139171E-3</v>
      </c>
      <c r="J2168" s="109">
        <v>3.3723842528415268E-3</v>
      </c>
      <c r="K2168" s="732">
        <v>9.7252420075634255E-2</v>
      </c>
      <c r="L2168" s="108">
        <v>4.752685451205097E-4</v>
      </c>
      <c r="M2168" s="109">
        <v>4.962167988093449E-4</v>
      </c>
      <c r="N2168" s="732">
        <v>4.868344999232726E-4</v>
      </c>
      <c r="O2168" s="108">
        <v>0</v>
      </c>
      <c r="P2168" s="109">
        <v>0</v>
      </c>
      <c r="Q2168" s="732">
        <v>9.0009430490973225E-3</v>
      </c>
      <c r="R2168" s="108">
        <v>4.4473576417931063E-4</v>
      </c>
      <c r="S2168" s="109">
        <v>6.5059575570856247E-4</v>
      </c>
      <c r="T2168" s="732">
        <v>2.6533683904502435E-3</v>
      </c>
      <c r="U2168" s="108">
        <v>7.6677973391753892E-4</v>
      </c>
      <c r="V2168" s="109">
        <v>7.3256335766620849E-4</v>
      </c>
      <c r="W2168" s="732">
        <v>6.0588636269632049E-4</v>
      </c>
      <c r="X2168" s="108">
        <v>6.6196817754810523E-5</v>
      </c>
      <c r="Y2168" s="109">
        <v>6.3242893249715868E-5</v>
      </c>
      <c r="Z2168" s="732">
        <v>5.2306734820105131E-5</v>
      </c>
      <c r="AA2168" s="108">
        <v>0</v>
      </c>
      <c r="AB2168" s="109">
        <v>0</v>
      </c>
      <c r="AC2168" s="732">
        <v>0</v>
      </c>
      <c r="AD2168" s="108">
        <v>0</v>
      </c>
      <c r="AE2168" s="109">
        <v>0</v>
      </c>
      <c r="AF2168" s="732">
        <v>0</v>
      </c>
      <c r="AG2168" s="108">
        <v>4.8912117260046292E-4</v>
      </c>
      <c r="AH2168" s="109">
        <v>4.6729481732398208E-4</v>
      </c>
      <c r="AI2168" s="732">
        <v>3.8648886828191722E-4</v>
      </c>
      <c r="AJ2168" s="108">
        <v>5.1659745464320984E-4</v>
      </c>
      <c r="AK2168" s="109">
        <v>5.3936785732898809E-4</v>
      </c>
      <c r="AL2168" s="736">
        <v>5.2916965163134785E-4</v>
      </c>
    </row>
    <row r="2169" spans="1:38" ht="13" x14ac:dyDescent="0.3">
      <c r="A2169" s="71">
        <v>2029</v>
      </c>
      <c r="B2169" s="72">
        <v>4</v>
      </c>
      <c r="C2169" s="108">
        <v>0.28611497143001424</v>
      </c>
      <c r="D2169" s="109">
        <v>0.29230365790421581</v>
      </c>
      <c r="E2169" s="732">
        <v>0.25180739729215162</v>
      </c>
      <c r="F2169" s="108">
        <v>1.1248276980756432E-2</v>
      </c>
      <c r="G2169" s="109">
        <v>1.142512925108698E-2</v>
      </c>
      <c r="H2169" s="732">
        <v>9.9524806875810525E-3</v>
      </c>
      <c r="I2169" s="108">
        <v>4.3139173072113089E-3</v>
      </c>
      <c r="J2169" s="109">
        <v>4.6498718267383417E-3</v>
      </c>
      <c r="K2169" s="732">
        <v>9.7261292677833178E-2</v>
      </c>
      <c r="L2169" s="108">
        <v>5.7447035866608381E-4</v>
      </c>
      <c r="M2169" s="109">
        <v>7.4263559005713147E-4</v>
      </c>
      <c r="N2169" s="732">
        <v>7.5937991656766695E-4</v>
      </c>
      <c r="O2169" s="108">
        <v>0</v>
      </c>
      <c r="P2169" s="109">
        <v>0</v>
      </c>
      <c r="Q2169" s="732">
        <v>9.3537755769955901E-3</v>
      </c>
      <c r="R2169" s="108">
        <v>4.4447196799931221E-4</v>
      </c>
      <c r="S2169" s="109">
        <v>6.5062097158101895E-4</v>
      </c>
      <c r="T2169" s="732">
        <v>2.6438145904620672E-3</v>
      </c>
      <c r="U2169" s="108">
        <v>8.0851870119778054E-4</v>
      </c>
      <c r="V2169" s="109">
        <v>8.0526367596258112E-4</v>
      </c>
      <c r="W2169" s="732">
        <v>6.3214396742247367E-4</v>
      </c>
      <c r="X2169" s="108">
        <v>6.9800170443117562E-5</v>
      </c>
      <c r="Y2169" s="109">
        <v>6.9519175926902925E-5</v>
      </c>
      <c r="Z2169" s="732">
        <v>5.4573595326811523E-5</v>
      </c>
      <c r="AA2169" s="108">
        <v>0</v>
      </c>
      <c r="AB2169" s="109">
        <v>0</v>
      </c>
      <c r="AC2169" s="732">
        <v>0</v>
      </c>
      <c r="AD2169" s="108">
        <v>0</v>
      </c>
      <c r="AE2169" s="109">
        <v>0</v>
      </c>
      <c r="AF2169" s="732">
        <v>0</v>
      </c>
      <c r="AG2169" s="108">
        <v>5.1574562124288685E-4</v>
      </c>
      <c r="AH2169" s="109">
        <v>5.1366952567490477E-4</v>
      </c>
      <c r="AI2169" s="732">
        <v>4.0323803065916828E-4</v>
      </c>
      <c r="AJ2169" s="108">
        <v>6.2442597569757781E-4</v>
      </c>
      <c r="AK2169" s="109">
        <v>8.0721506840361081E-4</v>
      </c>
      <c r="AL2169" s="736">
        <v>8.2541540631323384E-4</v>
      </c>
    </row>
    <row r="2170" spans="1:38" ht="13" x14ac:dyDescent="0.3">
      <c r="A2170" s="71">
        <v>2029</v>
      </c>
      <c r="B2170" s="72">
        <v>5</v>
      </c>
      <c r="C2170" s="108">
        <v>0.28597328252199644</v>
      </c>
      <c r="D2170" s="109">
        <v>0.29231413011446761</v>
      </c>
      <c r="E2170" s="732">
        <v>0.2515832349235157</v>
      </c>
      <c r="F2170" s="108">
        <v>1.1219808538308739E-2</v>
      </c>
      <c r="G2170" s="109">
        <v>1.1426614205533625E-2</v>
      </c>
      <c r="H2170" s="732">
        <v>9.8809102518256729E-3</v>
      </c>
      <c r="I2170" s="108">
        <v>4.3034316465765804E-3</v>
      </c>
      <c r="J2170" s="109">
        <v>4.65050362902666E-3</v>
      </c>
      <c r="K2170" s="732">
        <v>9.7337687461643868E-2</v>
      </c>
      <c r="L2170" s="108">
        <v>5.7350603536860582E-4</v>
      </c>
      <c r="M2170" s="109">
        <v>7.4271388621841288E-4</v>
      </c>
      <c r="N2170" s="732">
        <v>7.5770831980071104E-4</v>
      </c>
      <c r="O2170" s="108">
        <v>0</v>
      </c>
      <c r="P2170" s="109">
        <v>0</v>
      </c>
      <c r="Q2170" s="732">
        <v>9.2829848263056569E-3</v>
      </c>
      <c r="R2170" s="108">
        <v>4.4423050429229368E-4</v>
      </c>
      <c r="S2170" s="109">
        <v>6.5063799616005139E-4</v>
      </c>
      <c r="T2170" s="732">
        <v>2.6316988793973076E-3</v>
      </c>
      <c r="U2170" s="108">
        <v>8.0634855901464656E-4</v>
      </c>
      <c r="V2170" s="109">
        <v>8.0537629277807599E-4</v>
      </c>
      <c r="W2170" s="732">
        <v>6.2722979828032724E-4</v>
      </c>
      <c r="X2170" s="108">
        <v>6.9612795285113057E-5</v>
      </c>
      <c r="Y2170" s="109">
        <v>6.9528905082322432E-5</v>
      </c>
      <c r="Z2170" s="732">
        <v>5.4149342566737197E-5</v>
      </c>
      <c r="AA2170" s="108">
        <v>0</v>
      </c>
      <c r="AB2170" s="109">
        <v>0</v>
      </c>
      <c r="AC2170" s="732">
        <v>0</v>
      </c>
      <c r="AD2170" s="108">
        <v>0</v>
      </c>
      <c r="AE2170" s="109">
        <v>0</v>
      </c>
      <c r="AF2170" s="732">
        <v>0</v>
      </c>
      <c r="AG2170" s="108">
        <v>5.1436144113289396E-4</v>
      </c>
      <c r="AH2170" s="109">
        <v>5.1374118948536963E-4</v>
      </c>
      <c r="AI2170" s="732">
        <v>4.0010356115635821E-4</v>
      </c>
      <c r="AJ2170" s="108">
        <v>6.2337768886246104E-4</v>
      </c>
      <c r="AK2170" s="109">
        <v>8.0730028490939702E-4</v>
      </c>
      <c r="AL2170" s="736">
        <v>8.2359820291949678E-4</v>
      </c>
    </row>
    <row r="2171" spans="1:38" ht="13" x14ac:dyDescent="0.3">
      <c r="A2171" s="71">
        <v>2029</v>
      </c>
      <c r="B2171" s="72">
        <v>6</v>
      </c>
      <c r="C2171" s="108">
        <v>0.36081084984950995</v>
      </c>
      <c r="D2171" s="109">
        <v>0.36180423335365003</v>
      </c>
      <c r="E2171" s="732">
        <v>0.12858352247574154</v>
      </c>
      <c r="F2171" s="108">
        <v>2.0270818768283433E-2</v>
      </c>
      <c r="G2171" s="109">
        <v>2.2809477390250663E-2</v>
      </c>
      <c r="H2171" s="732">
        <v>1.3958864347643388E-2</v>
      </c>
      <c r="I2171" s="108">
        <v>5.712838026108601E-3</v>
      </c>
      <c r="J2171" s="109">
        <v>6.9917539575310274E-3</v>
      </c>
      <c r="K2171" s="732">
        <v>9.1224956174121519E-2</v>
      </c>
      <c r="L2171" s="108">
        <v>7.5652058028954266E-4</v>
      </c>
      <c r="M2171" s="109">
        <v>9.5892039933558732E-4</v>
      </c>
      <c r="N2171" s="732">
        <v>3.6431316529892923E-4</v>
      </c>
      <c r="O2171" s="108">
        <v>0</v>
      </c>
      <c r="P2171" s="109">
        <v>0</v>
      </c>
      <c r="Q2171" s="732">
        <v>8.8657175081514605E-3</v>
      </c>
      <c r="R2171" s="108">
        <v>4.4423050429229368E-4</v>
      </c>
      <c r="S2171" s="109">
        <v>6.5063799616005139E-4</v>
      </c>
      <c r="T2171" s="732">
        <v>2.6316988793973076E-3</v>
      </c>
      <c r="U2171" s="108">
        <v>1.052601293380276E-3</v>
      </c>
      <c r="V2171" s="109">
        <v>1.0848199454234094E-3</v>
      </c>
      <c r="W2171" s="732">
        <v>5.8208465792528811E-4</v>
      </c>
      <c r="X2171" s="108">
        <v>9.08720615166733E-5</v>
      </c>
      <c r="Y2171" s="109">
        <v>9.3653528480885118E-5</v>
      </c>
      <c r="Z2171" s="732">
        <v>5.0251918132264251E-5</v>
      </c>
      <c r="AA2171" s="108">
        <v>0</v>
      </c>
      <c r="AB2171" s="109">
        <v>0</v>
      </c>
      <c r="AC2171" s="732">
        <v>0</v>
      </c>
      <c r="AD2171" s="108">
        <v>0</v>
      </c>
      <c r="AE2171" s="109">
        <v>0</v>
      </c>
      <c r="AF2171" s="732">
        <v>0</v>
      </c>
      <c r="AG2171" s="108">
        <v>6.714434639421594E-4</v>
      </c>
      <c r="AH2171" s="109">
        <v>6.9199534692791504E-4</v>
      </c>
      <c r="AI2171" s="732">
        <v>3.7130570389562695E-4</v>
      </c>
      <c r="AJ2171" s="108">
        <v>8.2230698264277994E-4</v>
      </c>
      <c r="AK2171" s="109">
        <v>1.0423080623548364E-3</v>
      </c>
      <c r="AL2171" s="736">
        <v>3.9599378373418668E-4</v>
      </c>
    </row>
    <row r="2172" spans="1:38" ht="13" x14ac:dyDescent="0.3">
      <c r="A2172" s="71">
        <v>2029</v>
      </c>
      <c r="B2172" s="72">
        <v>7</v>
      </c>
      <c r="C2172" s="108">
        <v>0.36051459963930377</v>
      </c>
      <c r="D2172" s="109">
        <v>0.36172576272131135</v>
      </c>
      <c r="E2172" s="732">
        <v>0.12836802183101934</v>
      </c>
      <c r="F2172" s="108">
        <v>2.0215817135882479E-2</v>
      </c>
      <c r="G2172" s="109">
        <v>2.2793433472456787E-2</v>
      </c>
      <c r="H2172" s="732">
        <v>1.3690674034129293E-2</v>
      </c>
      <c r="I2172" s="108">
        <v>5.6921236162415156E-3</v>
      </c>
      <c r="J2172" s="109">
        <v>6.9842190312903582E-3</v>
      </c>
      <c r="K2172" s="732">
        <v>9.0673889946610367E-2</v>
      </c>
      <c r="L2172" s="108">
        <v>7.5450473376601759E-4</v>
      </c>
      <c r="M2172" s="109">
        <v>9.5808373419806691E-4</v>
      </c>
      <c r="N2172" s="732">
        <v>3.6350417005596525E-4</v>
      </c>
      <c r="O2172" s="108">
        <v>0</v>
      </c>
      <c r="P2172" s="109">
        <v>0</v>
      </c>
      <c r="Q2172" s="732">
        <v>8.6953797615922212E-3</v>
      </c>
      <c r="R2172" s="108">
        <v>4.4423050429229368E-4</v>
      </c>
      <c r="S2172" s="109">
        <v>6.5063799616005139E-4</v>
      </c>
      <c r="T2172" s="732">
        <v>2.6316988793973076E-3</v>
      </c>
      <c r="U2172" s="108">
        <v>1.0485062184089852E-3</v>
      </c>
      <c r="V2172" s="109">
        <v>1.0836321242996333E-3</v>
      </c>
      <c r="W2172" s="732">
        <v>5.7090080803444139E-4</v>
      </c>
      <c r="X2172" s="108">
        <v>9.0518507126473454E-5</v>
      </c>
      <c r="Y2172" s="109">
        <v>9.3550975585250345E-5</v>
      </c>
      <c r="Z2172" s="732">
        <v>4.9286418759958542E-5</v>
      </c>
      <c r="AA2172" s="108">
        <v>0</v>
      </c>
      <c r="AB2172" s="109">
        <v>0</v>
      </c>
      <c r="AC2172" s="732">
        <v>0</v>
      </c>
      <c r="AD2172" s="108">
        <v>0</v>
      </c>
      <c r="AE2172" s="109">
        <v>0</v>
      </c>
      <c r="AF2172" s="732">
        <v>0</v>
      </c>
      <c r="AG2172" s="108">
        <v>6.6883090387889863E-4</v>
      </c>
      <c r="AH2172" s="109">
        <v>6.912373458882456E-4</v>
      </c>
      <c r="AI2172" s="732">
        <v>3.6417203150742277E-4</v>
      </c>
      <c r="AJ2172" s="108">
        <v>8.2011641299256904E-4</v>
      </c>
      <c r="AK2172" s="109">
        <v>1.0413989514586207E-3</v>
      </c>
      <c r="AL2172" s="736">
        <v>3.9511455056631976E-4</v>
      </c>
    </row>
    <row r="2173" spans="1:38" ht="13" x14ac:dyDescent="0.3">
      <c r="A2173" s="71">
        <v>2029</v>
      </c>
      <c r="B2173" s="72">
        <v>8</v>
      </c>
      <c r="C2173" s="108">
        <v>0.41496990004491807</v>
      </c>
      <c r="D2173" s="109">
        <v>0.40831266017597578</v>
      </c>
      <c r="E2173" s="732">
        <v>0.12799715453795912</v>
      </c>
      <c r="F2173" s="108">
        <v>2.0424479829941177E-2</v>
      </c>
      <c r="G2173" s="109">
        <v>2.304549169383981E-2</v>
      </c>
      <c r="H2173" s="732">
        <v>1.3386009025057006E-2</v>
      </c>
      <c r="I2173" s="108">
        <v>5.9962338740744544E-3</v>
      </c>
      <c r="J2173" s="109">
        <v>7.5768371292786255E-3</v>
      </c>
      <c r="K2173" s="732">
        <v>8.9987546490743239E-2</v>
      </c>
      <c r="L2173" s="108">
        <v>8.5665238921078855E-4</v>
      </c>
      <c r="M2173" s="109">
        <v>1.0392560182519146E-3</v>
      </c>
      <c r="N2173" s="732">
        <v>3.6255533047500649E-4</v>
      </c>
      <c r="O2173" s="108">
        <v>0</v>
      </c>
      <c r="P2173" s="109">
        <v>0</v>
      </c>
      <c r="Q2173" s="732">
        <v>8.5018746146955353E-3</v>
      </c>
      <c r="R2173" s="108">
        <v>4.4423050429229368E-4</v>
      </c>
      <c r="S2173" s="109">
        <v>6.5063799616005139E-4</v>
      </c>
      <c r="T2173" s="732">
        <v>2.6316988793973076E-3</v>
      </c>
      <c r="U2173" s="108">
        <v>1.0646851083348479E-3</v>
      </c>
      <c r="V2173" s="109">
        <v>1.1031058135693348E-3</v>
      </c>
      <c r="W2173" s="732">
        <v>5.5819648107796583E-4</v>
      </c>
      <c r="X2173" s="108">
        <v>9.1915252483226265E-5</v>
      </c>
      <c r="Y2173" s="109">
        <v>9.5232152044009326E-5</v>
      </c>
      <c r="Z2173" s="732">
        <v>4.8189635046453251E-5</v>
      </c>
      <c r="AA2173" s="108">
        <v>0</v>
      </c>
      <c r="AB2173" s="109">
        <v>0</v>
      </c>
      <c r="AC2173" s="732">
        <v>0</v>
      </c>
      <c r="AD2173" s="108">
        <v>0</v>
      </c>
      <c r="AE2173" s="109">
        <v>0</v>
      </c>
      <c r="AF2173" s="732">
        <v>0</v>
      </c>
      <c r="AG2173" s="108">
        <v>6.7915190440382507E-4</v>
      </c>
      <c r="AH2173" s="109">
        <v>7.0365954560608823E-4</v>
      </c>
      <c r="AI2173" s="732">
        <v>3.5606773300255872E-4</v>
      </c>
      <c r="AJ2173" s="108">
        <v>9.3114676495828627E-4</v>
      </c>
      <c r="AK2173" s="109">
        <v>1.129629883116872E-3</v>
      </c>
      <c r="AL2173" s="736">
        <v>3.9408307276395755E-4</v>
      </c>
    </row>
    <row r="2174" spans="1:38" ht="13" x14ac:dyDescent="0.3">
      <c r="A2174" s="71">
        <v>2029</v>
      </c>
      <c r="B2174" s="72">
        <v>9</v>
      </c>
      <c r="C2174" s="108">
        <v>0.41466026778759496</v>
      </c>
      <c r="D2174" s="109">
        <v>0.40817892184429333</v>
      </c>
      <c r="E2174" s="732">
        <v>0.12775894932380771</v>
      </c>
      <c r="F2174" s="108">
        <v>2.0370610175512029E-2</v>
      </c>
      <c r="G2174" s="109">
        <v>2.301996756256185E-2</v>
      </c>
      <c r="H2174" s="732">
        <v>1.3098460949524125E-2</v>
      </c>
      <c r="I2174" s="108">
        <v>5.9750902424421876E-3</v>
      </c>
      <c r="J2174" s="109">
        <v>7.564008165383454E-3</v>
      </c>
      <c r="K2174" s="732">
        <v>8.9375478838707542E-2</v>
      </c>
      <c r="L2174" s="108">
        <v>8.544291420846177E-4</v>
      </c>
      <c r="M2174" s="109">
        <v>1.0378245465169002E-3</v>
      </c>
      <c r="N2174" s="732">
        <v>3.6165207940289557E-4</v>
      </c>
      <c r="O2174" s="108">
        <v>0</v>
      </c>
      <c r="P2174" s="109">
        <v>0</v>
      </c>
      <c r="Q2174" s="732">
        <v>8.319241476450882E-3</v>
      </c>
      <c r="R2174" s="108">
        <v>4.4423050429229368E-4</v>
      </c>
      <c r="S2174" s="109">
        <v>6.5063799616005139E-4</v>
      </c>
      <c r="T2174" s="732">
        <v>2.6316988793973076E-3</v>
      </c>
      <c r="U2174" s="108">
        <v>1.060672167941201E-3</v>
      </c>
      <c r="V2174" s="109">
        <v>1.1012154825068671E-3</v>
      </c>
      <c r="W2174" s="732">
        <v>5.4620588199869838E-4</v>
      </c>
      <c r="X2174" s="108">
        <v>9.156882959477245E-5</v>
      </c>
      <c r="Y2174" s="109">
        <v>9.5068902032945956E-5</v>
      </c>
      <c r="Z2174" s="732">
        <v>4.7154461964083262E-5</v>
      </c>
      <c r="AA2174" s="108">
        <v>0</v>
      </c>
      <c r="AB2174" s="109">
        <v>0</v>
      </c>
      <c r="AC2174" s="732">
        <v>0</v>
      </c>
      <c r="AD2174" s="108">
        <v>0</v>
      </c>
      <c r="AE2174" s="109">
        <v>0</v>
      </c>
      <c r="AF2174" s="732">
        <v>0</v>
      </c>
      <c r="AG2174" s="108">
        <v>6.7659214722335585E-4</v>
      </c>
      <c r="AH2174" s="109">
        <v>7.0245395512559506E-4</v>
      </c>
      <c r="AI2174" s="732">
        <v>3.4841909829600115E-4</v>
      </c>
      <c r="AJ2174" s="108">
        <v>9.2872970429803904E-4</v>
      </c>
      <c r="AK2174" s="109">
        <v>1.1280735898285608E-3</v>
      </c>
      <c r="AL2174" s="736">
        <v>3.931012291940912E-4</v>
      </c>
    </row>
    <row r="2175" spans="1:38" ht="13" x14ac:dyDescent="0.3">
      <c r="A2175" s="71">
        <v>2029</v>
      </c>
      <c r="B2175" s="72">
        <v>10</v>
      </c>
      <c r="C2175" s="108">
        <v>0.58036034055335461</v>
      </c>
      <c r="D2175" s="109">
        <v>0.55327123433600223</v>
      </c>
      <c r="E2175" s="732">
        <v>0.12749325551986179</v>
      </c>
      <c r="F2175" s="108">
        <v>2.1302941026829676E-2</v>
      </c>
      <c r="G2175" s="109">
        <v>2.3733878455535526E-2</v>
      </c>
      <c r="H2175" s="732">
        <v>1.2778596356209261E-2</v>
      </c>
      <c r="I2175" s="108">
        <v>6.7189234527972215E-3</v>
      </c>
      <c r="J2175" s="109">
        <v>8.682180394756614E-3</v>
      </c>
      <c r="K2175" s="732">
        <v>8.8692482999880584E-2</v>
      </c>
      <c r="L2175" s="108">
        <v>1.0615231870818066E-3</v>
      </c>
      <c r="M2175" s="109">
        <v>1.1887892454665254E-3</v>
      </c>
      <c r="N2175" s="732">
        <v>3.6064366868019597E-4</v>
      </c>
      <c r="O2175" s="108">
        <v>0</v>
      </c>
      <c r="P2175" s="109">
        <v>0</v>
      </c>
      <c r="Q2175" s="732">
        <v>8.1160853540571658E-3</v>
      </c>
      <c r="R2175" s="108">
        <v>4.4423050429229368E-4</v>
      </c>
      <c r="S2175" s="109">
        <v>6.5063799616005139E-4</v>
      </c>
      <c r="T2175" s="732">
        <v>2.6316988793973076E-3</v>
      </c>
      <c r="U2175" s="108">
        <v>1.1320646076648086E-3</v>
      </c>
      <c r="V2175" s="109">
        <v>1.1558648676612136E-3</v>
      </c>
      <c r="W2175" s="732">
        <v>5.3286756459065257E-4</v>
      </c>
      <c r="X2175" s="108">
        <v>9.7732203435187159E-5</v>
      </c>
      <c r="Y2175" s="109">
        <v>9.9786915462494991E-5</v>
      </c>
      <c r="Z2175" s="732">
        <v>4.6002953683789157E-5</v>
      </c>
      <c r="AA2175" s="108">
        <v>0</v>
      </c>
      <c r="AB2175" s="109">
        <v>0</v>
      </c>
      <c r="AC2175" s="732">
        <v>0</v>
      </c>
      <c r="AD2175" s="108">
        <v>0</v>
      </c>
      <c r="AE2175" s="109">
        <v>0</v>
      </c>
      <c r="AF2175" s="732">
        <v>0</v>
      </c>
      <c r="AG2175" s="108">
        <v>7.2213234960017542E-4</v>
      </c>
      <c r="AH2175" s="109">
        <v>7.373137988984247E-4</v>
      </c>
      <c r="AI2175" s="732">
        <v>3.3991081722073598E-4</v>
      </c>
      <c r="AJ2175" s="108">
        <v>1.153832988965394E-3</v>
      </c>
      <c r="AK2175" s="109">
        <v>1.2921652297658869E-3</v>
      </c>
      <c r="AL2175" s="736">
        <v>3.9200529076994654E-4</v>
      </c>
    </row>
    <row r="2176" spans="1:38" ht="13" x14ac:dyDescent="0.3">
      <c r="A2176" s="71">
        <v>2029</v>
      </c>
      <c r="B2176" s="72">
        <v>11</v>
      </c>
      <c r="C2176" s="108">
        <v>0.58003217588237266</v>
      </c>
      <c r="D2176" s="109">
        <v>0.55309788767202761</v>
      </c>
      <c r="E2176" s="732">
        <v>0.12720700349141872</v>
      </c>
      <c r="F2176" s="108">
        <v>2.125447651343251E-2</v>
      </c>
      <c r="G2176" s="109">
        <v>2.3705352645576237E-2</v>
      </c>
      <c r="H2176" s="732">
        <v>1.2428717483351835E-2</v>
      </c>
      <c r="I2176" s="108">
        <v>6.698484790840324E-3</v>
      </c>
      <c r="J2176" s="109">
        <v>8.6663082201102748E-3</v>
      </c>
      <c r="K2176" s="732">
        <v>8.7957649369951457E-2</v>
      </c>
      <c r="L2176" s="108">
        <v>1.0591264601717072E-3</v>
      </c>
      <c r="M2176" s="109">
        <v>1.1870026046037025E-3</v>
      </c>
      <c r="N2176" s="732">
        <v>3.5956227570371448E-4</v>
      </c>
      <c r="O2176" s="108">
        <v>0</v>
      </c>
      <c r="P2176" s="109">
        <v>0</v>
      </c>
      <c r="Q2176" s="732">
        <v>7.8938691747003093E-3</v>
      </c>
      <c r="R2176" s="108">
        <v>4.4423050429229368E-4</v>
      </c>
      <c r="S2176" s="109">
        <v>6.5063799616005139E-4</v>
      </c>
      <c r="T2176" s="732">
        <v>2.6316988793973076E-3</v>
      </c>
      <c r="U2176" s="108">
        <v>1.1284521600382928E-3</v>
      </c>
      <c r="V2176" s="109">
        <v>1.1537502264037057E-3</v>
      </c>
      <c r="W2176" s="732">
        <v>5.1827778477208872E-4</v>
      </c>
      <c r="X2176" s="108">
        <v>9.7420286054496861E-5</v>
      </c>
      <c r="Y2176" s="109">
        <v>9.9604290045189788E-5</v>
      </c>
      <c r="Z2176" s="732">
        <v>4.4743417866808899E-5</v>
      </c>
      <c r="AA2176" s="108">
        <v>0</v>
      </c>
      <c r="AB2176" s="109">
        <v>0</v>
      </c>
      <c r="AC2176" s="732">
        <v>0</v>
      </c>
      <c r="AD2176" s="108">
        <v>0</v>
      </c>
      <c r="AE2176" s="109">
        <v>0</v>
      </c>
      <c r="AF2176" s="732">
        <v>0</v>
      </c>
      <c r="AG2176" s="108">
        <v>7.1982795815079994E-4</v>
      </c>
      <c r="AH2176" s="109">
        <v>7.3596516683197455E-4</v>
      </c>
      <c r="AI2176" s="732">
        <v>3.3060394059363521E-4</v>
      </c>
      <c r="AJ2176" s="108">
        <v>1.1512276701838287E-3</v>
      </c>
      <c r="AK2176" s="109">
        <v>1.2902243427177652E-3</v>
      </c>
      <c r="AL2176" s="736">
        <v>3.9082971944199625E-4</v>
      </c>
    </row>
    <row r="2177" spans="1:38" ht="13" x14ac:dyDescent="0.3">
      <c r="A2177" s="71">
        <v>2029</v>
      </c>
      <c r="B2177" s="72">
        <v>12</v>
      </c>
      <c r="C2177" s="108">
        <v>0.57973928615074832</v>
      </c>
      <c r="D2177" s="109">
        <v>0.55287109205219298</v>
      </c>
      <c r="E2177" s="732">
        <v>0.12685578137466999</v>
      </c>
      <c r="F2177" s="108">
        <v>2.1211326679327614E-2</v>
      </c>
      <c r="G2177" s="109">
        <v>2.3668436725575379E-2</v>
      </c>
      <c r="H2177" s="732">
        <v>1.2001128909963646E-2</v>
      </c>
      <c r="I2177" s="108">
        <v>6.6802694417969636E-3</v>
      </c>
      <c r="J2177" s="109">
        <v>8.6457785700435278E-3</v>
      </c>
      <c r="K2177" s="732">
        <v>8.7054441044802575E-2</v>
      </c>
      <c r="L2177" s="108">
        <v>1.0569898483274679E-3</v>
      </c>
      <c r="M2177" s="109">
        <v>1.1846922190281457E-3</v>
      </c>
      <c r="N2177" s="732">
        <v>3.5823215933709028E-4</v>
      </c>
      <c r="O2177" s="108">
        <v>0</v>
      </c>
      <c r="P2177" s="109">
        <v>0</v>
      </c>
      <c r="Q2177" s="732">
        <v>7.6222848771640202E-3</v>
      </c>
      <c r="R2177" s="108">
        <v>4.4423050429229368E-4</v>
      </c>
      <c r="S2177" s="109">
        <v>6.5063799616005139E-4</v>
      </c>
      <c r="T2177" s="732">
        <v>2.6316988793973076E-3</v>
      </c>
      <c r="U2177" s="108">
        <v>1.1252340271196348E-3</v>
      </c>
      <c r="V2177" s="109">
        <v>1.1510141892564849E-3</v>
      </c>
      <c r="W2177" s="732">
        <v>5.0044695897564183E-4</v>
      </c>
      <c r="X2177" s="108">
        <v>9.7142500921817588E-5</v>
      </c>
      <c r="Y2177" s="109">
        <v>9.9368171294171733E-5</v>
      </c>
      <c r="Z2177" s="732">
        <v>4.3204068316200809E-5</v>
      </c>
      <c r="AA2177" s="108">
        <v>0</v>
      </c>
      <c r="AB2177" s="109">
        <v>0</v>
      </c>
      <c r="AC2177" s="732">
        <v>0</v>
      </c>
      <c r="AD2177" s="108">
        <v>0</v>
      </c>
      <c r="AE2177" s="109">
        <v>0</v>
      </c>
      <c r="AF2177" s="732">
        <v>0</v>
      </c>
      <c r="AG2177" s="108">
        <v>7.1777545922945007E-4</v>
      </c>
      <c r="AH2177" s="109">
        <v>7.3422026984339031E-4</v>
      </c>
      <c r="AI2177" s="732">
        <v>3.1922993113260594E-4</v>
      </c>
      <c r="AJ2177" s="108">
        <v>1.1489046274434651E-3</v>
      </c>
      <c r="AK2177" s="109">
        <v>1.2877129413326413E-3</v>
      </c>
      <c r="AL2177" s="736">
        <v>3.8938424696584046E-4</v>
      </c>
    </row>
    <row r="2178" spans="1:38" ht="13" x14ac:dyDescent="0.3">
      <c r="A2178" s="71">
        <v>2029</v>
      </c>
      <c r="B2178" s="72">
        <v>13</v>
      </c>
      <c r="C2178" s="108">
        <v>0.57820147203258998</v>
      </c>
      <c r="D2178" s="109">
        <v>0.55148063651806634</v>
      </c>
      <c r="E2178" s="732">
        <v>0.12626361895774113</v>
      </c>
      <c r="F2178" s="108">
        <v>2.1168632637342939E-2</v>
      </c>
      <c r="G2178" s="109">
        <v>2.3632451444786852E-2</v>
      </c>
      <c r="H2178" s="732">
        <v>1.1564422743302005E-2</v>
      </c>
      <c r="I2178" s="108">
        <v>6.6627570713259998E-3</v>
      </c>
      <c r="J2178" s="109">
        <v>8.6272442556145183E-3</v>
      </c>
      <c r="K2178" s="732">
        <v>8.6061898217036456E-2</v>
      </c>
      <c r="L2178" s="108">
        <v>1.055083758916461E-3</v>
      </c>
      <c r="M2178" s="109">
        <v>1.182753407655299E-3</v>
      </c>
      <c r="N2178" s="732">
        <v>3.5690365797581337E-4</v>
      </c>
      <c r="O2178" s="108">
        <v>0</v>
      </c>
      <c r="P2178" s="109">
        <v>0</v>
      </c>
      <c r="Q2178" s="732">
        <v>7.3449214660092181E-3</v>
      </c>
      <c r="R2178" s="108">
        <v>4.4423050429229368E-4</v>
      </c>
      <c r="S2178" s="109">
        <v>6.5063799616005139E-4</v>
      </c>
      <c r="T2178" s="732">
        <v>2.6316988793973076E-3</v>
      </c>
      <c r="U2178" s="108">
        <v>1.1222675926153499E-3</v>
      </c>
      <c r="V2178" s="109">
        <v>1.1486214551552612E-3</v>
      </c>
      <c r="W2178" s="732">
        <v>4.8223650018172854E-4</v>
      </c>
      <c r="X2178" s="108">
        <v>9.6886472927777283E-5</v>
      </c>
      <c r="Y2178" s="109">
        <v>9.9161560332054107E-5</v>
      </c>
      <c r="Z2178" s="732">
        <v>4.1631935293604028E-5</v>
      </c>
      <c r="AA2178" s="108">
        <v>0</v>
      </c>
      <c r="AB2178" s="109">
        <v>0</v>
      </c>
      <c r="AC2178" s="732">
        <v>0</v>
      </c>
      <c r="AD2178" s="108">
        <v>0</v>
      </c>
      <c r="AE2178" s="109">
        <v>0</v>
      </c>
      <c r="AF2178" s="732">
        <v>0</v>
      </c>
      <c r="AG2178" s="108">
        <v>7.1588304920884279E-4</v>
      </c>
      <c r="AH2178" s="109">
        <v>7.3269390711077557E-4</v>
      </c>
      <c r="AI2178" s="732">
        <v>3.0761367742774122E-4</v>
      </c>
      <c r="AJ2178" s="108">
        <v>1.1468340165989314E-3</v>
      </c>
      <c r="AK2178" s="109">
        <v>1.2856060101502633E-3</v>
      </c>
      <c r="AL2178" s="736">
        <v>3.8793995061372279E-4</v>
      </c>
    </row>
    <row r="2179" spans="1:38" ht="13" x14ac:dyDescent="0.3">
      <c r="A2179" s="71">
        <v>2029</v>
      </c>
      <c r="B2179" s="72">
        <v>14</v>
      </c>
      <c r="C2179" s="108">
        <v>0.57796681048223242</v>
      </c>
      <c r="D2179" s="109">
        <v>0.55127564065429779</v>
      </c>
      <c r="E2179" s="732">
        <v>0.12592173958653843</v>
      </c>
      <c r="F2179" s="108">
        <v>2.113398673190784E-2</v>
      </c>
      <c r="G2179" s="109">
        <v>2.3600706751765871E-2</v>
      </c>
      <c r="H2179" s="732">
        <v>1.1142884500372626E-2</v>
      </c>
      <c r="I2179" s="108">
        <v>6.6481353306078435E-3</v>
      </c>
      <c r="J2179" s="109">
        <v>8.6095887851121034E-3</v>
      </c>
      <c r="K2179" s="732">
        <v>8.5179242178766879E-2</v>
      </c>
      <c r="L2179" s="108">
        <v>1.05336917792954E-3</v>
      </c>
      <c r="M2179" s="109">
        <v>1.1807637950897109E-3</v>
      </c>
      <c r="N2179" s="732">
        <v>3.5560946879234051E-4</v>
      </c>
      <c r="O2179" s="108">
        <v>0</v>
      </c>
      <c r="P2179" s="109">
        <v>0</v>
      </c>
      <c r="Q2179" s="732">
        <v>7.0771814401917755E-3</v>
      </c>
      <c r="R2179" s="108">
        <v>4.4423050429229368E-4</v>
      </c>
      <c r="S2179" s="109">
        <v>6.5063799616005139E-4</v>
      </c>
      <c r="T2179" s="732">
        <v>2.6316988793973076E-3</v>
      </c>
      <c r="U2179" s="108">
        <v>1.1196843173185318E-3</v>
      </c>
      <c r="V2179" s="109">
        <v>1.1462704082199845E-3</v>
      </c>
      <c r="W2179" s="732">
        <v>4.6465805427054797E-4</v>
      </c>
      <c r="X2179" s="108">
        <v>9.6663337303729035E-5</v>
      </c>
      <c r="Y2179" s="109">
        <v>9.8958594398142221E-5</v>
      </c>
      <c r="Z2179" s="732">
        <v>4.0114376508063383E-5</v>
      </c>
      <c r="AA2179" s="108">
        <v>0</v>
      </c>
      <c r="AB2179" s="109">
        <v>0</v>
      </c>
      <c r="AC2179" s="732">
        <v>0</v>
      </c>
      <c r="AD2179" s="108">
        <v>0</v>
      </c>
      <c r="AE2179" s="109">
        <v>0</v>
      </c>
      <c r="AF2179" s="732">
        <v>0</v>
      </c>
      <c r="AG2179" s="108">
        <v>7.1423504266889969E-4</v>
      </c>
      <c r="AH2179" s="109">
        <v>7.3119417657409173E-4</v>
      </c>
      <c r="AI2179" s="732">
        <v>2.9640066746435651E-4</v>
      </c>
      <c r="AJ2179" s="108">
        <v>1.1449693777001487E-3</v>
      </c>
      <c r="AK2179" s="109">
        <v>1.28344342694876E-3</v>
      </c>
      <c r="AL2179" s="736">
        <v>3.8653323045222435E-4</v>
      </c>
    </row>
    <row r="2180" spans="1:38" ht="13" x14ac:dyDescent="0.3">
      <c r="A2180" s="71">
        <v>2029</v>
      </c>
      <c r="B2180" s="72">
        <v>15</v>
      </c>
      <c r="C2180" s="108">
        <v>0.72942698337258338</v>
      </c>
      <c r="D2180" s="109">
        <v>0.67416397930733507</v>
      </c>
      <c r="E2180" s="732">
        <v>0.12554249169866019</v>
      </c>
      <c r="F2180" s="108">
        <v>2.1204704317020564E-2</v>
      </c>
      <c r="G2180" s="109">
        <v>2.3549604953362804E-2</v>
      </c>
      <c r="H2180" s="732">
        <v>1.0680596187845844E-2</v>
      </c>
      <c r="I2180" s="108">
        <v>6.6279977750102826E-3</v>
      </c>
      <c r="J2180" s="109">
        <v>8.4936110462818099E-3</v>
      </c>
      <c r="K2180" s="732">
        <v>8.4204956804896369E-2</v>
      </c>
      <c r="L2180" s="108">
        <v>1.4522757638067449E-3</v>
      </c>
      <c r="M2180" s="109">
        <v>1.4459314345304942E-3</v>
      </c>
      <c r="N2180" s="732">
        <v>3.5417676255995322E-4</v>
      </c>
      <c r="O2180" s="108">
        <v>0</v>
      </c>
      <c r="P2180" s="109">
        <v>0</v>
      </c>
      <c r="Q2180" s="732">
        <v>6.7835615745541157E-3</v>
      </c>
      <c r="R2180" s="108">
        <v>4.4423050429229368E-4</v>
      </c>
      <c r="S2180" s="109">
        <v>6.5063799616005139E-4</v>
      </c>
      <c r="T2180" s="732">
        <v>2.6316988793973076E-3</v>
      </c>
      <c r="U2180" s="108">
        <v>1.1251472752444756E-3</v>
      </c>
      <c r="V2180" s="109">
        <v>1.1424589776566931E-3</v>
      </c>
      <c r="W2180" s="732">
        <v>4.4538084926401935E-4</v>
      </c>
      <c r="X2180" s="108">
        <v>9.7135062196124388E-5</v>
      </c>
      <c r="Y2180" s="109">
        <v>9.8629478404669036E-5</v>
      </c>
      <c r="Z2180" s="732">
        <v>3.8450125731937339E-5</v>
      </c>
      <c r="AA2180" s="108">
        <v>0</v>
      </c>
      <c r="AB2180" s="109">
        <v>0</v>
      </c>
      <c r="AC2180" s="732">
        <v>0</v>
      </c>
      <c r="AD2180" s="108">
        <v>0</v>
      </c>
      <c r="AE2180" s="109">
        <v>0</v>
      </c>
      <c r="AF2180" s="732">
        <v>0</v>
      </c>
      <c r="AG2180" s="108">
        <v>7.1771907397137884E-4</v>
      </c>
      <c r="AH2180" s="109">
        <v>7.2876179623694863E-4</v>
      </c>
      <c r="AI2180" s="732">
        <v>2.8410375190407304E-4</v>
      </c>
      <c r="AJ2180" s="108">
        <v>1.5785648014325743E-3</v>
      </c>
      <c r="AK2180" s="109">
        <v>1.5716707713576447E-3</v>
      </c>
      <c r="AL2180" s="736">
        <v>3.8497594732201236E-4</v>
      </c>
    </row>
    <row r="2181" spans="1:38" ht="13" x14ac:dyDescent="0.3">
      <c r="A2181" s="71">
        <v>2029</v>
      </c>
      <c r="B2181" s="72">
        <v>16</v>
      </c>
      <c r="C2181" s="108">
        <v>0.72924535749649033</v>
      </c>
      <c r="D2181" s="109">
        <v>0.6738840688825648</v>
      </c>
      <c r="E2181" s="732">
        <v>0.12505048526229812</v>
      </c>
      <c r="F2181" s="108">
        <v>2.1180087814489646E-2</v>
      </c>
      <c r="G2181" s="109">
        <v>2.3506360495158692E-2</v>
      </c>
      <c r="H2181" s="732">
        <v>1.0070187747577961E-2</v>
      </c>
      <c r="I2181" s="108">
        <v>6.617680247066317E-3</v>
      </c>
      <c r="J2181" s="109">
        <v>8.4698864091664865E-3</v>
      </c>
      <c r="K2181" s="732">
        <v>8.2943026860206562E-2</v>
      </c>
      <c r="L2181" s="108">
        <v>1.450592224066669E-3</v>
      </c>
      <c r="M2181" s="109">
        <v>1.4425891294738314E-3</v>
      </c>
      <c r="N2181" s="732">
        <v>3.523268973281652E-4</v>
      </c>
      <c r="O2181" s="108">
        <v>0</v>
      </c>
      <c r="P2181" s="109">
        <v>0</v>
      </c>
      <c r="Q2181" s="732">
        <v>6.3958696478660692E-3</v>
      </c>
      <c r="R2181" s="108">
        <v>4.4423050429229368E-4</v>
      </c>
      <c r="S2181" s="109">
        <v>6.5063799616005139E-4</v>
      </c>
      <c r="T2181" s="732">
        <v>2.6316988793973076E-3</v>
      </c>
      <c r="U2181" s="108">
        <v>1.1233105889344832E-3</v>
      </c>
      <c r="V2181" s="109">
        <v>1.1392516901071702E-3</v>
      </c>
      <c r="W2181" s="732">
        <v>4.1992668604748644E-4</v>
      </c>
      <c r="X2181" s="108">
        <v>9.6976447860685821E-5</v>
      </c>
      <c r="Y2181" s="109">
        <v>9.8352659957310842E-5</v>
      </c>
      <c r="Z2181" s="732">
        <v>3.6252683612061474E-5</v>
      </c>
      <c r="AA2181" s="108">
        <v>0</v>
      </c>
      <c r="AB2181" s="109">
        <v>0</v>
      </c>
      <c r="AC2181" s="732">
        <v>0</v>
      </c>
      <c r="AD2181" s="108">
        <v>0</v>
      </c>
      <c r="AE2181" s="109">
        <v>0</v>
      </c>
      <c r="AF2181" s="732">
        <v>0</v>
      </c>
      <c r="AG2181" s="108">
        <v>7.1654885145901572E-4</v>
      </c>
      <c r="AH2181" s="109">
        <v>7.2671722090648081E-4</v>
      </c>
      <c r="AI2181" s="732">
        <v>2.6786714381606499E-4</v>
      </c>
      <c r="AJ2181" s="108">
        <v>1.5767346005590909E-3</v>
      </c>
      <c r="AK2181" s="109">
        <v>1.5680372278025836E-3</v>
      </c>
      <c r="AL2181" s="736">
        <v>3.8296519543539592E-4</v>
      </c>
    </row>
    <row r="2182" spans="1:38" ht="13" x14ac:dyDescent="0.3">
      <c r="A2182" s="71">
        <v>2029</v>
      </c>
      <c r="B2182" s="72">
        <v>17</v>
      </c>
      <c r="C2182" s="108">
        <v>0.72907733562943788</v>
      </c>
      <c r="D2182" s="109">
        <v>0.67357691917378137</v>
      </c>
      <c r="E2182" s="732">
        <v>0.12502530023793962</v>
      </c>
      <c r="F2182" s="108">
        <v>2.1157538873366046E-2</v>
      </c>
      <c r="G2182" s="109">
        <v>2.3459037646033951E-2</v>
      </c>
      <c r="H2182" s="732">
        <v>1.0086158721420208E-2</v>
      </c>
      <c r="I2182" s="108">
        <v>6.6082406821662632E-3</v>
      </c>
      <c r="J2182" s="109">
        <v>8.4439429216262903E-3</v>
      </c>
      <c r="K2182" s="732">
        <v>8.2861000783824038E-2</v>
      </c>
      <c r="L2182" s="108">
        <v>1.4490516934173099E-3</v>
      </c>
      <c r="M2182" s="109">
        <v>1.4389329790926025E-3</v>
      </c>
      <c r="N2182" s="732">
        <v>3.5218659907252915E-4</v>
      </c>
      <c r="O2182" s="108">
        <v>0</v>
      </c>
      <c r="P2182" s="109">
        <v>0</v>
      </c>
      <c r="Q2182" s="732">
        <v>6.4060050728310019E-3</v>
      </c>
      <c r="R2182" s="108">
        <v>4.4423050429229368E-4</v>
      </c>
      <c r="S2182" s="109">
        <v>6.5063799616005139E-4</v>
      </c>
      <c r="T2182" s="732">
        <v>2.6316988793973076E-3</v>
      </c>
      <c r="U2182" s="108">
        <v>1.1216318080072305E-3</v>
      </c>
      <c r="V2182" s="109">
        <v>1.1357457232292804E-3</v>
      </c>
      <c r="W2182" s="732">
        <v>4.2059278561144478E-4</v>
      </c>
      <c r="X2182" s="108">
        <v>9.6831403644286908E-5</v>
      </c>
      <c r="Y2182" s="109">
        <v>9.8050028971841878E-5</v>
      </c>
      <c r="Z2182" s="732">
        <v>3.6310177538349246E-5</v>
      </c>
      <c r="AA2182" s="108">
        <v>0</v>
      </c>
      <c r="AB2182" s="109">
        <v>0</v>
      </c>
      <c r="AC2182" s="732">
        <v>0</v>
      </c>
      <c r="AD2182" s="108">
        <v>0</v>
      </c>
      <c r="AE2182" s="109">
        <v>0</v>
      </c>
      <c r="AF2182" s="732">
        <v>0</v>
      </c>
      <c r="AG2182" s="108">
        <v>7.1547652489568371E-4</v>
      </c>
      <c r="AH2182" s="109">
        <v>7.2448039913267255E-4</v>
      </c>
      <c r="AI2182" s="732">
        <v>2.6829174669899748E-4</v>
      </c>
      <c r="AJ2182" s="108">
        <v>1.5750598684118253E-3</v>
      </c>
      <c r="AK2182" s="109">
        <v>1.5640632054576824E-3</v>
      </c>
      <c r="AL2182" s="736">
        <v>3.8281273285601839E-4</v>
      </c>
    </row>
    <row r="2183" spans="1:38" ht="13" x14ac:dyDescent="0.3">
      <c r="A2183" s="71">
        <v>2029</v>
      </c>
      <c r="B2183" s="72">
        <v>18</v>
      </c>
      <c r="C2183" s="108">
        <v>0.72811876627324257</v>
      </c>
      <c r="D2183" s="109">
        <v>0.67253738363943294</v>
      </c>
      <c r="E2183" s="732">
        <v>0.12487561537686227</v>
      </c>
      <c r="F2183" s="108">
        <v>2.113753593065839E-2</v>
      </c>
      <c r="G2183" s="109">
        <v>2.3411191673825434E-2</v>
      </c>
      <c r="H2183" s="732">
        <v>1.0093047044352833E-2</v>
      </c>
      <c r="I2183" s="108">
        <v>6.6000973347192177E-3</v>
      </c>
      <c r="J2183" s="109">
        <v>8.4183851216720427E-3</v>
      </c>
      <c r="K2183" s="732">
        <v>8.2723864447571335E-2</v>
      </c>
      <c r="L2183" s="108">
        <v>1.4478283249140668E-3</v>
      </c>
      <c r="M2183" s="109">
        <v>1.4354315206292036E-3</v>
      </c>
      <c r="N2183" s="732">
        <v>3.5203199441785144E-4</v>
      </c>
      <c r="O2183" s="108">
        <v>0</v>
      </c>
      <c r="P2183" s="109">
        <v>0</v>
      </c>
      <c r="Q2183" s="732">
        <v>6.4103742611064237E-3</v>
      </c>
      <c r="R2183" s="108">
        <v>4.4423050429229368E-4</v>
      </c>
      <c r="S2183" s="109">
        <v>6.5063799616005139E-4</v>
      </c>
      <c r="T2183" s="732">
        <v>2.6316988793973076E-3</v>
      </c>
      <c r="U2183" s="108">
        <v>1.1202488368848198E-3</v>
      </c>
      <c r="V2183" s="109">
        <v>1.1323350835413298E-3</v>
      </c>
      <c r="W2183" s="732">
        <v>4.208803599673278E-4</v>
      </c>
      <c r="X2183" s="108">
        <v>9.671211813696697E-5</v>
      </c>
      <c r="Y2183" s="109">
        <v>9.7755468174851644E-5</v>
      </c>
      <c r="Z2183" s="732">
        <v>3.6335002633428791E-5</v>
      </c>
      <c r="AA2183" s="108">
        <v>0</v>
      </c>
      <c r="AB2183" s="109">
        <v>0</v>
      </c>
      <c r="AC2183" s="732">
        <v>0</v>
      </c>
      <c r="AD2183" s="108">
        <v>0</v>
      </c>
      <c r="AE2183" s="109">
        <v>0</v>
      </c>
      <c r="AF2183" s="732">
        <v>0</v>
      </c>
      <c r="AG2183" s="108">
        <v>7.1459468104094741E-4</v>
      </c>
      <c r="AH2183" s="109">
        <v>7.2230462876238493E-4</v>
      </c>
      <c r="AI2183" s="732">
        <v>2.6847511044748238E-4</v>
      </c>
      <c r="AJ2183" s="108">
        <v>1.5737309895971566E-3</v>
      </c>
      <c r="AK2183" s="109">
        <v>1.5602560382173452E-3</v>
      </c>
      <c r="AL2183" s="736">
        <v>3.8264467852361058E-4</v>
      </c>
    </row>
    <row r="2184" spans="1:38" ht="13" x14ac:dyDescent="0.3">
      <c r="A2184" s="71">
        <v>2029</v>
      </c>
      <c r="B2184" s="72">
        <v>19</v>
      </c>
      <c r="C2184" s="108">
        <v>0.72791930379848691</v>
      </c>
      <c r="D2184" s="109">
        <v>0.67225029321535035</v>
      </c>
      <c r="E2184" s="732">
        <v>0.12481119769713564</v>
      </c>
      <c r="F2184" s="108">
        <v>2.1110651818480351E-2</v>
      </c>
      <c r="G2184" s="109">
        <v>2.336692794346857E-2</v>
      </c>
      <c r="H2184" s="732">
        <v>1.005145274492393E-2</v>
      </c>
      <c r="I2184" s="108">
        <v>6.5888361383306705E-3</v>
      </c>
      <c r="J2184" s="109">
        <v>8.3941069526718131E-3</v>
      </c>
      <c r="K2184" s="732">
        <v>8.2540184575449274E-2</v>
      </c>
      <c r="L2184" s="108">
        <v>1.445989955079322E-3</v>
      </c>
      <c r="M2184" s="109">
        <v>1.4320085191243993E-3</v>
      </c>
      <c r="N2184" s="732">
        <v>3.517506525120243E-4</v>
      </c>
      <c r="O2184" s="108">
        <v>0</v>
      </c>
      <c r="P2184" s="109">
        <v>0</v>
      </c>
      <c r="Q2184" s="732">
        <v>6.3839471374371745E-3</v>
      </c>
      <c r="R2184" s="108">
        <v>4.4423050429229368E-4</v>
      </c>
      <c r="S2184" s="109">
        <v>6.5063799616005139E-4</v>
      </c>
      <c r="T2184" s="732">
        <v>2.6316988793973076E-3</v>
      </c>
      <c r="U2184" s="108">
        <v>1.1182442371192344E-3</v>
      </c>
      <c r="V2184" s="109">
        <v>1.1290525197355601E-3</v>
      </c>
      <c r="W2184" s="732">
        <v>4.1914540346038066E-4</v>
      </c>
      <c r="X2184" s="108">
        <v>9.6538995971806929E-5</v>
      </c>
      <c r="Y2184" s="109">
        <v>9.7472233947240301E-5</v>
      </c>
      <c r="Z2184" s="732">
        <v>3.6185227636129374E-5</v>
      </c>
      <c r="AA2184" s="108">
        <v>0</v>
      </c>
      <c r="AB2184" s="109">
        <v>0</v>
      </c>
      <c r="AC2184" s="732">
        <v>0</v>
      </c>
      <c r="AD2184" s="108">
        <v>0</v>
      </c>
      <c r="AE2184" s="109">
        <v>0</v>
      </c>
      <c r="AF2184" s="732">
        <v>0</v>
      </c>
      <c r="AG2184" s="108">
        <v>7.1331642108863106E-4</v>
      </c>
      <c r="AH2184" s="109">
        <v>7.2021073711908516E-4</v>
      </c>
      <c r="AI2184" s="732">
        <v>2.6736850396151421E-4</v>
      </c>
      <c r="AJ2184" s="108">
        <v>1.5717332782930892E-3</v>
      </c>
      <c r="AK2184" s="109">
        <v>1.556537128755495E-3</v>
      </c>
      <c r="AL2184" s="736">
        <v>3.823387682047983E-4</v>
      </c>
    </row>
    <row r="2185" spans="1:38" ht="13" x14ac:dyDescent="0.3">
      <c r="A2185" s="71">
        <v>2029</v>
      </c>
      <c r="B2185" s="72">
        <v>20</v>
      </c>
      <c r="C2185" s="108">
        <v>0.81701176508322815</v>
      </c>
      <c r="D2185" s="109">
        <v>0.73983942755132193</v>
      </c>
      <c r="E2185" s="732">
        <v>0.12471467010259353</v>
      </c>
      <c r="F2185" s="108">
        <v>2.112797705139171E-2</v>
      </c>
      <c r="G2185" s="109">
        <v>2.3057440068719331E-2</v>
      </c>
      <c r="H2185" s="732">
        <v>9.9635223896646277E-3</v>
      </c>
      <c r="I2185" s="108">
        <v>6.5215724293726266E-3</v>
      </c>
      <c r="J2185" s="109">
        <v>7.5174299659231556E-3</v>
      </c>
      <c r="K2185" s="732">
        <v>8.227382385512251E-2</v>
      </c>
      <c r="L2185" s="108">
        <v>1.955424597404388E-3</v>
      </c>
      <c r="M2185" s="109">
        <v>1.7193956935993332E-3</v>
      </c>
      <c r="N2185" s="732">
        <v>3.5135343112558938E-4</v>
      </c>
      <c r="O2185" s="108">
        <v>0</v>
      </c>
      <c r="P2185" s="109">
        <v>0</v>
      </c>
      <c r="Q2185" s="732">
        <v>6.3280940879921746E-3</v>
      </c>
      <c r="R2185" s="108">
        <v>4.4423050429229368E-4</v>
      </c>
      <c r="S2185" s="109">
        <v>6.5063799616005139E-4</v>
      </c>
      <c r="T2185" s="732">
        <v>2.6316988793973076E-3</v>
      </c>
      <c r="U2185" s="108">
        <v>1.1196136574068768E-3</v>
      </c>
      <c r="V2185" s="109">
        <v>1.1054909707334979E-3</v>
      </c>
      <c r="W2185" s="732">
        <v>4.1547884924185332E-4</v>
      </c>
      <c r="X2185" s="108">
        <v>9.6657230215269272E-5</v>
      </c>
      <c r="Y2185" s="109">
        <v>9.5438100658354932E-5</v>
      </c>
      <c r="Z2185" s="732">
        <v>3.5868656708055431E-5</v>
      </c>
      <c r="AA2185" s="108">
        <v>0</v>
      </c>
      <c r="AB2185" s="109">
        <v>0</v>
      </c>
      <c r="AC2185" s="732">
        <v>0</v>
      </c>
      <c r="AD2185" s="108">
        <v>0</v>
      </c>
      <c r="AE2185" s="109">
        <v>0</v>
      </c>
      <c r="AF2185" s="732">
        <v>0</v>
      </c>
      <c r="AG2185" s="108">
        <v>7.1419013449317286E-4</v>
      </c>
      <c r="AH2185" s="109">
        <v>7.0518140295759571E-4</v>
      </c>
      <c r="AI2185" s="732">
        <v>2.650296241697619E-4</v>
      </c>
      <c r="AJ2185" s="108">
        <v>2.1254682745913355E-3</v>
      </c>
      <c r="AK2185" s="109">
        <v>1.8689161234088207E-3</v>
      </c>
      <c r="AL2185" s="736">
        <v>3.8190711256129016E-4</v>
      </c>
    </row>
    <row r="2186" spans="1:38" ht="13" x14ac:dyDescent="0.3">
      <c r="A2186" s="71">
        <v>2029</v>
      </c>
      <c r="B2186" s="72">
        <v>21</v>
      </c>
      <c r="C2186" s="108">
        <v>0.81684058362431522</v>
      </c>
      <c r="D2186" s="109">
        <v>0.73956436889089361</v>
      </c>
      <c r="E2186" s="732">
        <v>0.12460671375285845</v>
      </c>
      <c r="F2186" s="108">
        <v>2.1104751253646588E-2</v>
      </c>
      <c r="G2186" s="109">
        <v>2.3015347481333832E-2</v>
      </c>
      <c r="H2186" s="732">
        <v>9.8599623851417014E-3</v>
      </c>
      <c r="I2186" s="108">
        <v>6.5119616670764732E-3</v>
      </c>
      <c r="J2186" s="109">
        <v>7.4964712976750428E-3</v>
      </c>
      <c r="K2186" s="732">
        <v>8.1976801873236665E-2</v>
      </c>
      <c r="L2186" s="108">
        <v>1.9532686237907341E-3</v>
      </c>
      <c r="M2186" s="109">
        <v>1.7154179216644799E-3</v>
      </c>
      <c r="N2186" s="732">
        <v>3.5091362097046771E-4</v>
      </c>
      <c r="O2186" s="108">
        <v>0</v>
      </c>
      <c r="P2186" s="109">
        <v>0</v>
      </c>
      <c r="Q2186" s="732">
        <v>6.2623111514376415E-3</v>
      </c>
      <c r="R2186" s="108">
        <v>4.4423050429229368E-4</v>
      </c>
      <c r="S2186" s="109">
        <v>6.5063799616005139E-4</v>
      </c>
      <c r="T2186" s="732">
        <v>2.6316988793973076E-3</v>
      </c>
      <c r="U2186" s="108">
        <v>1.1178829973767486E-3</v>
      </c>
      <c r="V2186" s="109">
        <v>1.1023721031992149E-3</v>
      </c>
      <c r="W2186" s="732">
        <v>4.1116028074796371E-4</v>
      </c>
      <c r="X2186" s="108">
        <v>9.6507881205539327E-5</v>
      </c>
      <c r="Y2186" s="109">
        <v>9.5168759448113698E-5</v>
      </c>
      <c r="Z2186" s="732">
        <v>3.5495868211450228E-5</v>
      </c>
      <c r="AA2186" s="108">
        <v>0</v>
      </c>
      <c r="AB2186" s="109">
        <v>0</v>
      </c>
      <c r="AC2186" s="732">
        <v>0</v>
      </c>
      <c r="AD2186" s="108">
        <v>0</v>
      </c>
      <c r="AE2186" s="109">
        <v>0</v>
      </c>
      <c r="AF2186" s="732">
        <v>0</v>
      </c>
      <c r="AG2186" s="108">
        <v>7.1308613059033123E-4</v>
      </c>
      <c r="AH2186" s="109">
        <v>7.0319207342937299E-4</v>
      </c>
      <c r="AI2186" s="732">
        <v>2.6227504395511545E-4</v>
      </c>
      <c r="AJ2186" s="108">
        <v>2.1231246537532365E-3</v>
      </c>
      <c r="AK2186" s="109">
        <v>1.8645908688089624E-3</v>
      </c>
      <c r="AL2186" s="736">
        <v>3.8142905603600832E-4</v>
      </c>
    </row>
    <row r="2187" spans="1:38" ht="13" x14ac:dyDescent="0.3">
      <c r="A2187" s="71">
        <v>2029</v>
      </c>
      <c r="B2187" s="72">
        <v>22</v>
      </c>
      <c r="C2187" s="108">
        <v>0.81666819698668391</v>
      </c>
      <c r="D2187" s="109">
        <v>0.73929188430556603</v>
      </c>
      <c r="E2187" s="732">
        <v>0.1244768760742609</v>
      </c>
      <c r="F2187" s="108">
        <v>2.108145399260046E-2</v>
      </c>
      <c r="G2187" s="109">
        <v>2.2973782604468314E-2</v>
      </c>
      <c r="H2187" s="732">
        <v>9.7256589828077517E-3</v>
      </c>
      <c r="I2187" s="108">
        <v>6.502312334367091E-3</v>
      </c>
      <c r="J2187" s="109">
        <v>7.4757905970335003E-3</v>
      </c>
      <c r="K2187" s="732">
        <v>8.1623150824475896E-2</v>
      </c>
      <c r="L2187" s="108">
        <v>1.9511024195714684E-3</v>
      </c>
      <c r="M2187" s="109">
        <v>1.7114929334485142E-3</v>
      </c>
      <c r="N2187" s="732">
        <v>3.5039476858978141E-4</v>
      </c>
      <c r="O2187" s="108">
        <v>0</v>
      </c>
      <c r="P2187" s="109">
        <v>0</v>
      </c>
      <c r="Q2187" s="732">
        <v>6.1769973689356676E-3</v>
      </c>
      <c r="R2187" s="108">
        <v>4.4423050429229368E-4</v>
      </c>
      <c r="S2187" s="109">
        <v>6.5063799616005139E-4</v>
      </c>
      <c r="T2187" s="732">
        <v>2.6316988793973076E-3</v>
      </c>
      <c r="U2187" s="108">
        <v>1.1161445591514325E-3</v>
      </c>
      <c r="V2187" s="109">
        <v>1.0992945880063801E-3</v>
      </c>
      <c r="W2187" s="732">
        <v>4.0555993471904348E-4</v>
      </c>
      <c r="X2187" s="108">
        <v>9.635782834105509E-5</v>
      </c>
      <c r="Y2187" s="109">
        <v>9.4903158467291802E-5</v>
      </c>
      <c r="Z2187" s="732">
        <v>3.5012370824687657E-5</v>
      </c>
      <c r="AA2187" s="108">
        <v>0</v>
      </c>
      <c r="AB2187" s="109">
        <v>0</v>
      </c>
      <c r="AC2187" s="732">
        <v>0</v>
      </c>
      <c r="AD2187" s="108">
        <v>0</v>
      </c>
      <c r="AE2187" s="109">
        <v>0</v>
      </c>
      <c r="AF2187" s="732">
        <v>0</v>
      </c>
      <c r="AG2187" s="108">
        <v>7.1197718277285504E-4</v>
      </c>
      <c r="AH2187" s="109">
        <v>7.0122892846160017E-4</v>
      </c>
      <c r="AI2187" s="732">
        <v>2.5870253014242776E-4</v>
      </c>
      <c r="AJ2187" s="108">
        <v>2.1207702137012517E-3</v>
      </c>
      <c r="AK2187" s="109">
        <v>1.8603243434068984E-3</v>
      </c>
      <c r="AL2187" s="736">
        <v>3.8086513888953603E-4</v>
      </c>
    </row>
    <row r="2188" spans="1:38" ht="13" x14ac:dyDescent="0.3">
      <c r="A2188" s="71">
        <v>2029</v>
      </c>
      <c r="B2188" s="72">
        <v>23</v>
      </c>
      <c r="C2188" s="108">
        <v>0.81649182209844207</v>
      </c>
      <c r="D2188" s="109">
        <v>0.73902761573539888</v>
      </c>
      <c r="E2188" s="732">
        <v>0.12429717855104939</v>
      </c>
      <c r="F2188" s="108">
        <v>2.1057530400793251E-2</v>
      </c>
      <c r="G2188" s="109">
        <v>2.2933354977596125E-2</v>
      </c>
      <c r="H2188" s="732">
        <v>9.5221894448900904E-3</v>
      </c>
      <c r="I2188" s="108">
        <v>6.4924181004619884E-3</v>
      </c>
      <c r="J2188" s="109">
        <v>7.4556627092987647E-3</v>
      </c>
      <c r="K2188" s="732">
        <v>8.114129409475139E-2</v>
      </c>
      <c r="L2188" s="108">
        <v>1.9488818255560497E-3</v>
      </c>
      <c r="M2188" s="109">
        <v>1.7076711211955154E-3</v>
      </c>
      <c r="N2188" s="732">
        <v>3.4969362936064383E-4</v>
      </c>
      <c r="O2188" s="108">
        <v>0</v>
      </c>
      <c r="P2188" s="109">
        <v>0</v>
      </c>
      <c r="Q2188" s="732">
        <v>6.0477622245496973E-3</v>
      </c>
      <c r="R2188" s="108">
        <v>4.4423050429229368E-4</v>
      </c>
      <c r="S2188" s="109">
        <v>6.5063799616005139E-4</v>
      </c>
      <c r="T2188" s="732">
        <v>2.6316988793973076E-3</v>
      </c>
      <c r="U2188" s="108">
        <v>1.1143628134995575E-3</v>
      </c>
      <c r="V2188" s="109">
        <v>1.0962996871861756E-3</v>
      </c>
      <c r="W2188" s="732">
        <v>3.9707546933090768E-4</v>
      </c>
      <c r="X2188" s="108">
        <v>9.6203980520634399E-5</v>
      </c>
      <c r="Y2188" s="109">
        <v>9.4644568948474688E-5</v>
      </c>
      <c r="Z2188" s="732">
        <v>3.4279895534388109E-5</v>
      </c>
      <c r="AA2188" s="108">
        <v>0</v>
      </c>
      <c r="AB2188" s="109">
        <v>0</v>
      </c>
      <c r="AC2188" s="732">
        <v>0</v>
      </c>
      <c r="AD2188" s="108">
        <v>0</v>
      </c>
      <c r="AE2188" s="109">
        <v>0</v>
      </c>
      <c r="AF2188" s="732">
        <v>0</v>
      </c>
      <c r="AG2188" s="108">
        <v>7.1084063469102339E-4</v>
      </c>
      <c r="AH2188" s="109">
        <v>6.9931845980129479E-4</v>
      </c>
      <c r="AI2188" s="732">
        <v>2.5329034725443618E-4</v>
      </c>
      <c r="AJ2188" s="108">
        <v>2.1183558014242171E-3</v>
      </c>
      <c r="AK2188" s="109">
        <v>1.8561703995916073E-3</v>
      </c>
      <c r="AL2188" s="736">
        <v>3.8010291946027062E-4</v>
      </c>
    </row>
    <row r="2189" spans="1:38" ht="13" x14ac:dyDescent="0.3">
      <c r="A2189" s="71">
        <v>2029</v>
      </c>
      <c r="B2189" s="72">
        <v>24</v>
      </c>
      <c r="C2189" s="108">
        <v>0.81631233479791965</v>
      </c>
      <c r="D2189" s="109">
        <v>0.73876980275185378</v>
      </c>
      <c r="E2189" s="732">
        <v>0.12409062686358199</v>
      </c>
      <c r="F2189" s="108">
        <v>2.1033182708561124E-2</v>
      </c>
      <c r="G2189" s="109">
        <v>2.289389887666677E-2</v>
      </c>
      <c r="H2189" s="732">
        <v>9.2810108009647556E-3</v>
      </c>
      <c r="I2189" s="108">
        <v>6.4823395531975938E-3</v>
      </c>
      <c r="J2189" s="109">
        <v>7.436018080957018E-3</v>
      </c>
      <c r="K2189" s="732">
        <v>8.0590442081859975E-2</v>
      </c>
      <c r="L2189" s="108">
        <v>1.9466189232740007E-3</v>
      </c>
      <c r="M2189" s="109">
        <v>1.7039427514154162E-3</v>
      </c>
      <c r="N2189" s="732">
        <v>3.4889535481945463E-4</v>
      </c>
      <c r="O2189" s="108">
        <v>0</v>
      </c>
      <c r="P2189" s="109">
        <v>0</v>
      </c>
      <c r="Q2189" s="732">
        <v>5.894557677035765E-3</v>
      </c>
      <c r="R2189" s="108">
        <v>4.4423050429229368E-4</v>
      </c>
      <c r="S2189" s="109">
        <v>6.5063799616005139E-4</v>
      </c>
      <c r="T2189" s="732">
        <v>2.6316988793973076E-3</v>
      </c>
      <c r="U2189" s="108">
        <v>1.1125472749056538E-3</v>
      </c>
      <c r="V2189" s="109">
        <v>1.0933766047732496E-3</v>
      </c>
      <c r="W2189" s="732">
        <v>3.870179199836539E-4</v>
      </c>
      <c r="X2189" s="108">
        <v>9.6047276386407993E-5</v>
      </c>
      <c r="Y2189" s="109">
        <v>9.4392227170729629E-5</v>
      </c>
      <c r="Z2189" s="732">
        <v>3.3411619820149445E-5</v>
      </c>
      <c r="AA2189" s="108">
        <v>0</v>
      </c>
      <c r="AB2189" s="109">
        <v>0</v>
      </c>
      <c r="AC2189" s="732">
        <v>0</v>
      </c>
      <c r="AD2189" s="108">
        <v>0</v>
      </c>
      <c r="AE2189" s="109">
        <v>0</v>
      </c>
      <c r="AF2189" s="732">
        <v>0</v>
      </c>
      <c r="AG2189" s="108">
        <v>7.0968228860692156E-4</v>
      </c>
      <c r="AH2189" s="109">
        <v>6.9745362804273609E-4</v>
      </c>
      <c r="AI2189" s="732">
        <v>2.4687473363819767E-4</v>
      </c>
      <c r="AJ2189" s="108">
        <v>2.1158959047665074E-3</v>
      </c>
      <c r="AK2189" s="109">
        <v>1.8521171915794304E-3</v>
      </c>
      <c r="AL2189" s="736">
        <v>3.7923533270070462E-4</v>
      </c>
    </row>
    <row r="2190" spans="1:38" ht="13" x14ac:dyDescent="0.3">
      <c r="A2190" s="71">
        <v>2029</v>
      </c>
      <c r="B2190" s="72">
        <v>25</v>
      </c>
      <c r="C2190" s="108">
        <v>0.81612743231795748</v>
      </c>
      <c r="D2190" s="109">
        <v>0.7385200691355519</v>
      </c>
      <c r="E2190" s="732">
        <v>0.12385473413740913</v>
      </c>
      <c r="F2190" s="108">
        <v>2.1008240125024866E-2</v>
      </c>
      <c r="G2190" s="109">
        <v>2.2855568136220403E-2</v>
      </c>
      <c r="H2190" s="732">
        <v>8.9977418941188016E-3</v>
      </c>
      <c r="I2190" s="108">
        <v>6.4720147045399705E-3</v>
      </c>
      <c r="J2190" s="109">
        <v>7.416931532236261E-3</v>
      </c>
      <c r="K2190" s="732">
        <v>7.9962950246510789E-2</v>
      </c>
      <c r="L2190" s="108">
        <v>1.9443010002277807E-3</v>
      </c>
      <c r="M2190" s="109">
        <v>1.7003205057788992E-3</v>
      </c>
      <c r="N2190" s="732">
        <v>3.479895636346132E-4</v>
      </c>
      <c r="O2190" s="108">
        <v>0</v>
      </c>
      <c r="P2190" s="109">
        <v>0</v>
      </c>
      <c r="Q2190" s="732">
        <v>5.7146349673998639E-3</v>
      </c>
      <c r="R2190" s="108">
        <v>4.4423050429229368E-4</v>
      </c>
      <c r="S2190" s="109">
        <v>6.5063799616005139E-4</v>
      </c>
      <c r="T2190" s="732">
        <v>2.6316988793973076E-3</v>
      </c>
      <c r="U2190" s="108">
        <v>1.1106873752700695E-3</v>
      </c>
      <c r="V2190" s="109">
        <v>1.0905364633734089E-3</v>
      </c>
      <c r="W2190" s="732">
        <v>3.7520592535572752E-4</v>
      </c>
      <c r="X2190" s="108">
        <v>9.5886736497798034E-5</v>
      </c>
      <c r="Y2190" s="109">
        <v>9.4147062511976273E-5</v>
      </c>
      <c r="Z2190" s="732">
        <v>3.2391876604718036E-5</v>
      </c>
      <c r="AA2190" s="108">
        <v>0</v>
      </c>
      <c r="AB2190" s="109">
        <v>0</v>
      </c>
      <c r="AC2190" s="732">
        <v>0</v>
      </c>
      <c r="AD2190" s="108">
        <v>0</v>
      </c>
      <c r="AE2190" s="109">
        <v>0</v>
      </c>
      <c r="AF2190" s="732">
        <v>0</v>
      </c>
      <c r="AG2190" s="108">
        <v>7.0849581884561399E-4</v>
      </c>
      <c r="AH2190" s="109">
        <v>6.9564208892846746E-4</v>
      </c>
      <c r="AI2190" s="732">
        <v>2.3933993521688262E-4</v>
      </c>
      <c r="AJ2190" s="108">
        <v>2.1133772860048665E-3</v>
      </c>
      <c r="AK2190" s="109">
        <v>1.8481799746053016E-3</v>
      </c>
      <c r="AL2190" s="736">
        <v>3.7825063315958808E-4</v>
      </c>
    </row>
    <row r="2191" spans="1:38" ht="13" x14ac:dyDescent="0.3">
      <c r="A2191" s="71">
        <v>2029</v>
      </c>
      <c r="B2191" s="72">
        <v>26</v>
      </c>
      <c r="C2191" s="108">
        <v>0.81593816749988302</v>
      </c>
      <c r="D2191" s="109">
        <v>0.73827610188351322</v>
      </c>
      <c r="E2191" s="732">
        <v>0.12357196507987349</v>
      </c>
      <c r="F2191" s="108">
        <v>2.0982678468151238E-2</v>
      </c>
      <c r="G2191" s="109">
        <v>2.2818342428975028E-2</v>
      </c>
      <c r="H2191" s="732">
        <v>8.6503715161717221E-3</v>
      </c>
      <c r="I2191" s="108">
        <v>6.4614301605937421E-3</v>
      </c>
      <c r="J2191" s="109">
        <v>7.3983972891681305E-3</v>
      </c>
      <c r="K2191" s="732">
        <v>7.9216598115105119E-2</v>
      </c>
      <c r="L2191" s="108">
        <v>1.9419270653316459E-3</v>
      </c>
      <c r="M2191" s="109">
        <v>1.6968027648746953E-3</v>
      </c>
      <c r="N2191" s="732">
        <v>3.4691362389463866E-4</v>
      </c>
      <c r="O2191" s="108">
        <v>0</v>
      </c>
      <c r="P2191" s="109">
        <v>0</v>
      </c>
      <c r="Q2191" s="732">
        <v>5.4939940917468604E-3</v>
      </c>
      <c r="R2191" s="108">
        <v>4.4423050429229368E-4</v>
      </c>
      <c r="S2191" s="109">
        <v>6.5063799616005139E-4</v>
      </c>
      <c r="T2191" s="732">
        <v>2.6316988793973076E-3</v>
      </c>
      <c r="U2191" s="108">
        <v>1.1087825533889375E-3</v>
      </c>
      <c r="V2191" s="109">
        <v>1.0877791285371376E-3</v>
      </c>
      <c r="W2191" s="732">
        <v>3.6072056292911654E-4</v>
      </c>
      <c r="X2191" s="108">
        <v>9.5722186498408841E-5</v>
      </c>
      <c r="Y2191" s="109">
        <v>9.3908993009166278E-5</v>
      </c>
      <c r="Z2191" s="732">
        <v>3.1141344722643469E-5</v>
      </c>
      <c r="AA2191" s="108">
        <v>0</v>
      </c>
      <c r="AB2191" s="109">
        <v>0</v>
      </c>
      <c r="AC2191" s="732">
        <v>0</v>
      </c>
      <c r="AD2191" s="108">
        <v>0</v>
      </c>
      <c r="AE2191" s="109">
        <v>0</v>
      </c>
      <c r="AF2191" s="732">
        <v>0</v>
      </c>
      <c r="AG2191" s="108">
        <v>7.0728105689450379E-4</v>
      </c>
      <c r="AH2191" s="109">
        <v>6.9388295122107895E-4</v>
      </c>
      <c r="AI2191" s="732">
        <v>2.3009990531772237E-4</v>
      </c>
      <c r="AJ2191" s="108">
        <v>2.1107966860991543E-3</v>
      </c>
      <c r="AK2191" s="109">
        <v>1.8443571632972039E-3</v>
      </c>
      <c r="AL2191" s="736">
        <v>3.7708122316490857E-4</v>
      </c>
    </row>
    <row r="2192" spans="1:38" ht="13" x14ac:dyDescent="0.3">
      <c r="A2192" s="71">
        <v>2029</v>
      </c>
      <c r="B2192" s="72">
        <v>27</v>
      </c>
      <c r="C2192" s="108">
        <v>0.81574650150680528</v>
      </c>
      <c r="D2192" s="109">
        <v>0.73803876061465767</v>
      </c>
      <c r="E2192" s="732">
        <v>0.12327990853921729</v>
      </c>
      <c r="F2192" s="108">
        <v>2.0956737017437745E-2</v>
      </c>
      <c r="G2192" s="109">
        <v>2.2782074721932839E-2</v>
      </c>
      <c r="H2192" s="732">
        <v>8.2876389291720483E-3</v>
      </c>
      <c r="I2192" s="108">
        <v>6.4506944372602895E-3</v>
      </c>
      <c r="J2192" s="109">
        <v>7.3803383334750923E-3</v>
      </c>
      <c r="K2192" s="732">
        <v>7.8443901969597357E-2</v>
      </c>
      <c r="L2192" s="108">
        <v>1.9395173529801486E-3</v>
      </c>
      <c r="M2192" s="109">
        <v>1.693374585380791E-3</v>
      </c>
      <c r="N2192" s="732">
        <v>3.4580435485552546E-4</v>
      </c>
      <c r="O2192" s="108">
        <v>0</v>
      </c>
      <c r="P2192" s="109">
        <v>0</v>
      </c>
      <c r="Q2192" s="732">
        <v>5.2635928984487833E-3</v>
      </c>
      <c r="R2192" s="108">
        <v>4.4423050429229368E-4</v>
      </c>
      <c r="S2192" s="109">
        <v>6.5063799616005139E-4</v>
      </c>
      <c r="T2192" s="732">
        <v>2.6316988793973076E-3</v>
      </c>
      <c r="U2192" s="108">
        <v>1.1068479574503803E-3</v>
      </c>
      <c r="V2192" s="109">
        <v>1.085091449378745E-3</v>
      </c>
      <c r="W2192" s="732">
        <v>3.4559444777350161E-4</v>
      </c>
      <c r="X2192" s="108">
        <v>9.5555331373765995E-5</v>
      </c>
      <c r="Y2192" s="109">
        <v>9.3676972885285099E-5</v>
      </c>
      <c r="Z2192" s="732">
        <v>2.9835493554772509E-5</v>
      </c>
      <c r="AA2192" s="108">
        <v>0</v>
      </c>
      <c r="AB2192" s="109">
        <v>0</v>
      </c>
      <c r="AC2192" s="732">
        <v>0</v>
      </c>
      <c r="AD2192" s="108">
        <v>0</v>
      </c>
      <c r="AE2192" s="109">
        <v>0</v>
      </c>
      <c r="AF2192" s="732">
        <v>0</v>
      </c>
      <c r="AG2192" s="108">
        <v>7.0604731128631076E-4</v>
      </c>
      <c r="AH2192" s="109">
        <v>6.9216889168676257E-4</v>
      </c>
      <c r="AI2192" s="732">
        <v>2.2045126885252101E-4</v>
      </c>
      <c r="AJ2192" s="108">
        <v>2.1081768484837011E-3</v>
      </c>
      <c r="AK2192" s="109">
        <v>1.8406298628303489E-3</v>
      </c>
      <c r="AL2192" s="736">
        <v>3.7587540357147329E-4</v>
      </c>
    </row>
    <row r="2193" spans="1:38" ht="13" x14ac:dyDescent="0.3">
      <c r="A2193" s="71">
        <v>2029</v>
      </c>
      <c r="B2193" s="72">
        <v>28</v>
      </c>
      <c r="C2193" s="108">
        <v>0.81554824979492579</v>
      </c>
      <c r="D2193" s="109">
        <v>0.7378089291537665</v>
      </c>
      <c r="E2193" s="732">
        <v>0.12297912607414128</v>
      </c>
      <c r="F2193" s="108">
        <v>2.0929976890151098E-2</v>
      </c>
      <c r="G2193" s="109">
        <v>2.2747108020727744E-2</v>
      </c>
      <c r="H2193" s="732">
        <v>7.9103848693757722E-3</v>
      </c>
      <c r="I2193" s="108">
        <v>6.4396191509741079E-3</v>
      </c>
      <c r="J2193" s="109">
        <v>7.3629352922961909E-3</v>
      </c>
      <c r="K2193" s="732">
        <v>7.7647085776482799E-2</v>
      </c>
      <c r="L2193" s="108">
        <v>1.9370302451069876E-3</v>
      </c>
      <c r="M2193" s="109">
        <v>1.6900714664451254E-3</v>
      </c>
      <c r="N2193" s="732">
        <v>3.4466499940847309E-4</v>
      </c>
      <c r="O2193" s="108">
        <v>0</v>
      </c>
      <c r="P2193" s="109">
        <v>0</v>
      </c>
      <c r="Q2193" s="732">
        <v>5.0239610257829144E-3</v>
      </c>
      <c r="R2193" s="108">
        <v>4.4423050429229368E-4</v>
      </c>
      <c r="S2193" s="109">
        <v>6.5063799616005139E-4</v>
      </c>
      <c r="T2193" s="732">
        <v>2.6316988793973076E-3</v>
      </c>
      <c r="U2193" s="108">
        <v>1.1048531963338132E-3</v>
      </c>
      <c r="V2193" s="109">
        <v>1.0825019321280928E-3</v>
      </c>
      <c r="W2193" s="732">
        <v>3.2986284460752622E-4</v>
      </c>
      <c r="X2193" s="108">
        <v>9.5383054631265445E-5</v>
      </c>
      <c r="Y2193" s="109">
        <v>9.3453452423059114E-5</v>
      </c>
      <c r="Z2193" s="732">
        <v>2.8477366265261486E-5</v>
      </c>
      <c r="AA2193" s="108">
        <v>0</v>
      </c>
      <c r="AB2193" s="109">
        <v>0</v>
      </c>
      <c r="AC2193" s="732">
        <v>0</v>
      </c>
      <c r="AD2193" s="108">
        <v>0</v>
      </c>
      <c r="AE2193" s="109">
        <v>0</v>
      </c>
      <c r="AF2193" s="732">
        <v>0</v>
      </c>
      <c r="AG2193" s="108">
        <v>7.0477472036392652E-4</v>
      </c>
      <c r="AH2193" s="109">
        <v>6.9051691642190371E-4</v>
      </c>
      <c r="AI2193" s="732">
        <v>2.104160868948908E-4</v>
      </c>
      <c r="AJ2193" s="108">
        <v>2.1054735675455406E-3</v>
      </c>
      <c r="AK2193" s="109">
        <v>1.8370397269086554E-3</v>
      </c>
      <c r="AL2193" s="736">
        <v>3.7463706529775867E-4</v>
      </c>
    </row>
    <row r="2194" spans="1:38" ht="13" x14ac:dyDescent="0.3">
      <c r="A2194" s="71">
        <v>2029</v>
      </c>
      <c r="B2194" s="72">
        <v>29</v>
      </c>
      <c r="C2194" s="108">
        <v>0.81534670982868362</v>
      </c>
      <c r="D2194" s="109">
        <v>0.73758709731398397</v>
      </c>
      <c r="E2194" s="732">
        <v>0.12266189421844588</v>
      </c>
      <c r="F2194" s="108">
        <v>2.0902646516448842E-2</v>
      </c>
      <c r="G2194" s="109">
        <v>2.2713316589195624E-2</v>
      </c>
      <c r="H2194" s="732">
        <v>7.5074606066095227E-3</v>
      </c>
      <c r="I2194" s="108">
        <v>6.4283104059344393E-3</v>
      </c>
      <c r="J2194" s="109">
        <v>7.346113280342171E-3</v>
      </c>
      <c r="K2194" s="732">
        <v>7.6804920140621208E-2</v>
      </c>
      <c r="L2194" s="108">
        <v>1.9344928069785828E-3</v>
      </c>
      <c r="M2194" s="109">
        <v>1.6868781070080408E-3</v>
      </c>
      <c r="N2194" s="732">
        <v>3.4346686718542482E-4</v>
      </c>
      <c r="O2194" s="108">
        <v>0</v>
      </c>
      <c r="P2194" s="109">
        <v>0</v>
      </c>
      <c r="Q2194" s="732">
        <v>4.7680318483679738E-3</v>
      </c>
      <c r="R2194" s="108">
        <v>4.4423050429229368E-4</v>
      </c>
      <c r="S2194" s="109">
        <v>6.5063799616005139E-4</v>
      </c>
      <c r="T2194" s="732">
        <v>2.6316988793973076E-3</v>
      </c>
      <c r="U2194" s="108">
        <v>1.1028166269931015E-3</v>
      </c>
      <c r="V2194" s="109">
        <v>1.0799986574490743E-3</v>
      </c>
      <c r="W2194" s="732">
        <v>3.1306102649037825E-4</v>
      </c>
      <c r="X2194" s="108">
        <v>9.5207154707185415E-5</v>
      </c>
      <c r="Y2194" s="109">
        <v>9.3237320971118826E-5</v>
      </c>
      <c r="Z2194" s="732">
        <v>2.7026840413767964E-5</v>
      </c>
      <c r="AA2194" s="108">
        <v>0</v>
      </c>
      <c r="AB2194" s="109">
        <v>0</v>
      </c>
      <c r="AC2194" s="732">
        <v>0</v>
      </c>
      <c r="AD2194" s="108">
        <v>0</v>
      </c>
      <c r="AE2194" s="109">
        <v>0</v>
      </c>
      <c r="AF2194" s="732">
        <v>0</v>
      </c>
      <c r="AG2194" s="108">
        <v>7.034752593892945E-4</v>
      </c>
      <c r="AH2194" s="109">
        <v>6.8892019863642164E-4</v>
      </c>
      <c r="AI2194" s="732">
        <v>1.9969835208508832E-4</v>
      </c>
      <c r="AJ2194" s="108">
        <v>2.1027156305699879E-3</v>
      </c>
      <c r="AK2194" s="109">
        <v>1.8335687152114036E-3</v>
      </c>
      <c r="AL2194" s="736">
        <v>3.7333467225635937E-4</v>
      </c>
    </row>
    <row r="2195" spans="1:38" ht="13" x14ac:dyDescent="0.3">
      <c r="A2195" s="71">
        <v>2029</v>
      </c>
      <c r="B2195" s="72">
        <v>30</v>
      </c>
      <c r="C2195" s="108">
        <v>0.81514120296994608</v>
      </c>
      <c r="D2195" s="109">
        <v>0.73692120147047502</v>
      </c>
      <c r="E2195" s="732">
        <v>0.12329547300993031</v>
      </c>
      <c r="F2195" s="108">
        <v>2.0874737099895888E-2</v>
      </c>
      <c r="G2195" s="109">
        <v>2.2685079854683012E-2</v>
      </c>
      <c r="H2195" s="732">
        <v>8.3919618874250083E-3</v>
      </c>
      <c r="I2195" s="108">
        <v>6.4167527911459911E-3</v>
      </c>
      <c r="J2195" s="109">
        <v>7.3324805553085064E-3</v>
      </c>
      <c r="K2195" s="732">
        <v>7.8456238757761934E-2</v>
      </c>
      <c r="L2195" s="108">
        <v>1.9318985932149765E-3</v>
      </c>
      <c r="M2195" s="109">
        <v>1.6841602519074414E-3</v>
      </c>
      <c r="N2195" s="732">
        <v>3.4565868259621153E-4</v>
      </c>
      <c r="O2195" s="108">
        <v>0</v>
      </c>
      <c r="P2195" s="109">
        <v>0</v>
      </c>
      <c r="Q2195" s="732">
        <v>5.3299397140647098E-3</v>
      </c>
      <c r="R2195" s="108">
        <v>4.4423050429229368E-4</v>
      </c>
      <c r="S2195" s="109">
        <v>6.5063799616005139E-4</v>
      </c>
      <c r="T2195" s="732">
        <v>2.6316988793973076E-3</v>
      </c>
      <c r="U2195" s="108">
        <v>1.1007363028965173E-3</v>
      </c>
      <c r="V2195" s="109">
        <v>1.0779944091825187E-3</v>
      </c>
      <c r="W2195" s="732">
        <v>3.4994470418980958E-4</v>
      </c>
      <c r="X2195" s="108">
        <v>9.5027420282480107E-5</v>
      </c>
      <c r="Y2195" s="109">
        <v>9.3064353479836956E-5</v>
      </c>
      <c r="Z2195" s="732">
        <v>3.0211056786478307E-5</v>
      </c>
      <c r="AA2195" s="108">
        <v>0</v>
      </c>
      <c r="AB2195" s="109">
        <v>0</v>
      </c>
      <c r="AC2195" s="732">
        <v>0</v>
      </c>
      <c r="AD2195" s="108">
        <v>0</v>
      </c>
      <c r="AE2195" s="109">
        <v>0</v>
      </c>
      <c r="AF2195" s="732">
        <v>0</v>
      </c>
      <c r="AG2195" s="108">
        <v>7.0214695453916154E-4</v>
      </c>
      <c r="AH2195" s="109">
        <v>6.8764182008286589E-4</v>
      </c>
      <c r="AI2195" s="732">
        <v>2.2322609448060168E-4</v>
      </c>
      <c r="AJ2195" s="108">
        <v>2.0998980211082733E-3</v>
      </c>
      <c r="AK2195" s="109">
        <v>1.8306147347755862E-3</v>
      </c>
      <c r="AL2195" s="736">
        <v>3.7571724661876428E-4</v>
      </c>
    </row>
    <row r="2196" spans="1:38" ht="13" x14ac:dyDescent="0.3">
      <c r="A2196" s="71">
        <v>2029</v>
      </c>
      <c r="B2196" s="72">
        <v>31</v>
      </c>
      <c r="C2196" s="108">
        <v>0.81514120296994608</v>
      </c>
      <c r="D2196" s="109">
        <v>0.73692120147047502</v>
      </c>
      <c r="E2196" s="732">
        <v>0.12329547300993031</v>
      </c>
      <c r="F2196" s="108">
        <v>2.0874737099895888E-2</v>
      </c>
      <c r="G2196" s="109">
        <v>2.2685079854683012E-2</v>
      </c>
      <c r="H2196" s="732">
        <v>8.3919618874250083E-3</v>
      </c>
      <c r="I2196" s="108">
        <v>6.4167527911459911E-3</v>
      </c>
      <c r="J2196" s="109">
        <v>7.3324805553085064E-3</v>
      </c>
      <c r="K2196" s="732">
        <v>7.8456238757761934E-2</v>
      </c>
      <c r="L2196" s="108">
        <v>1.9318985932149765E-3</v>
      </c>
      <c r="M2196" s="109">
        <v>1.6841602519074414E-3</v>
      </c>
      <c r="N2196" s="732">
        <v>3.4565868259621153E-4</v>
      </c>
      <c r="O2196" s="108">
        <v>0</v>
      </c>
      <c r="P2196" s="109">
        <v>0</v>
      </c>
      <c r="Q2196" s="732">
        <v>5.3299397140647098E-3</v>
      </c>
      <c r="R2196" s="108">
        <v>4.4423050429229368E-4</v>
      </c>
      <c r="S2196" s="109">
        <v>6.5063799616005139E-4</v>
      </c>
      <c r="T2196" s="732">
        <v>2.6316988793973076E-3</v>
      </c>
      <c r="U2196" s="108">
        <v>1.1007363028965173E-3</v>
      </c>
      <c r="V2196" s="109">
        <v>1.0779944091825187E-3</v>
      </c>
      <c r="W2196" s="732">
        <v>3.4994470418980958E-4</v>
      </c>
      <c r="X2196" s="108">
        <v>9.5027420282480107E-5</v>
      </c>
      <c r="Y2196" s="109">
        <v>9.3064353479836956E-5</v>
      </c>
      <c r="Z2196" s="732">
        <v>3.0211056786478307E-5</v>
      </c>
      <c r="AA2196" s="108">
        <v>0</v>
      </c>
      <c r="AB2196" s="109">
        <v>0</v>
      </c>
      <c r="AC2196" s="732">
        <v>0</v>
      </c>
      <c r="AD2196" s="108">
        <v>0</v>
      </c>
      <c r="AE2196" s="109">
        <v>0</v>
      </c>
      <c r="AF2196" s="732">
        <v>0</v>
      </c>
      <c r="AG2196" s="108">
        <v>7.0214695453916154E-4</v>
      </c>
      <c r="AH2196" s="109">
        <v>6.8764182008286589E-4</v>
      </c>
      <c r="AI2196" s="732">
        <v>2.2322609448060168E-4</v>
      </c>
      <c r="AJ2196" s="108">
        <v>2.0998980211082733E-3</v>
      </c>
      <c r="AK2196" s="109">
        <v>1.8306147347755862E-3</v>
      </c>
      <c r="AL2196" s="736">
        <v>3.7571724661876428E-4</v>
      </c>
    </row>
    <row r="2197" spans="1:38" ht="13" x14ac:dyDescent="0.3">
      <c r="A2197" s="71">
        <v>2029</v>
      </c>
      <c r="B2197" s="72">
        <v>32</v>
      </c>
      <c r="C2197" s="108">
        <v>0.81514120296994608</v>
      </c>
      <c r="D2197" s="109">
        <v>0.73692120147047502</v>
      </c>
      <c r="E2197" s="732">
        <v>0.12329547300993031</v>
      </c>
      <c r="F2197" s="108">
        <v>2.0874737099895888E-2</v>
      </c>
      <c r="G2197" s="109">
        <v>2.2685079854683012E-2</v>
      </c>
      <c r="H2197" s="732">
        <v>8.3919618874250083E-3</v>
      </c>
      <c r="I2197" s="108">
        <v>6.4167527911459911E-3</v>
      </c>
      <c r="J2197" s="109">
        <v>7.3324805553085064E-3</v>
      </c>
      <c r="K2197" s="732">
        <v>7.8456238757761934E-2</v>
      </c>
      <c r="L2197" s="108">
        <v>1.9318985932149765E-3</v>
      </c>
      <c r="M2197" s="109">
        <v>1.6841602519074414E-3</v>
      </c>
      <c r="N2197" s="732">
        <v>3.4565868259621153E-4</v>
      </c>
      <c r="O2197" s="108">
        <v>0</v>
      </c>
      <c r="P2197" s="109">
        <v>0</v>
      </c>
      <c r="Q2197" s="732">
        <v>5.3299397140647098E-3</v>
      </c>
      <c r="R2197" s="108">
        <v>4.4423050429229368E-4</v>
      </c>
      <c r="S2197" s="109">
        <v>6.5063799616005139E-4</v>
      </c>
      <c r="T2197" s="732">
        <v>2.6316988793973076E-3</v>
      </c>
      <c r="U2197" s="108">
        <v>1.1007363028965173E-3</v>
      </c>
      <c r="V2197" s="109">
        <v>1.0779944091825187E-3</v>
      </c>
      <c r="W2197" s="732">
        <v>3.4994470418980958E-4</v>
      </c>
      <c r="X2197" s="108">
        <v>9.5027420282480107E-5</v>
      </c>
      <c r="Y2197" s="109">
        <v>9.3064353479836956E-5</v>
      </c>
      <c r="Z2197" s="732">
        <v>3.0211056786478307E-5</v>
      </c>
      <c r="AA2197" s="108">
        <v>0</v>
      </c>
      <c r="AB2197" s="109">
        <v>0</v>
      </c>
      <c r="AC2197" s="732">
        <v>0</v>
      </c>
      <c r="AD2197" s="108">
        <v>0</v>
      </c>
      <c r="AE2197" s="109">
        <v>0</v>
      </c>
      <c r="AF2197" s="732">
        <v>0</v>
      </c>
      <c r="AG2197" s="108">
        <v>7.0214695453916154E-4</v>
      </c>
      <c r="AH2197" s="109">
        <v>6.8764182008286589E-4</v>
      </c>
      <c r="AI2197" s="732">
        <v>2.2322609448060168E-4</v>
      </c>
      <c r="AJ2197" s="108">
        <v>2.0998980211082733E-3</v>
      </c>
      <c r="AK2197" s="109">
        <v>1.8306147347755862E-3</v>
      </c>
      <c r="AL2197" s="736">
        <v>3.7571724661876428E-4</v>
      </c>
    </row>
    <row r="2198" spans="1:38" ht="13" x14ac:dyDescent="0.3">
      <c r="A2198" s="71">
        <v>2029</v>
      </c>
      <c r="B2198" s="72">
        <v>33</v>
      </c>
      <c r="C2198" s="108">
        <v>0.81514120296994608</v>
      </c>
      <c r="D2198" s="109">
        <v>0.73692120147047502</v>
      </c>
      <c r="E2198" s="732">
        <v>0.12329547300993031</v>
      </c>
      <c r="F2198" s="108">
        <v>2.0874737099895888E-2</v>
      </c>
      <c r="G2198" s="109">
        <v>2.2685079854683012E-2</v>
      </c>
      <c r="H2198" s="732">
        <v>8.3919618874250083E-3</v>
      </c>
      <c r="I2198" s="108">
        <v>6.4167527911459911E-3</v>
      </c>
      <c r="J2198" s="109">
        <v>7.3324805553085064E-3</v>
      </c>
      <c r="K2198" s="732">
        <v>7.8456238757761934E-2</v>
      </c>
      <c r="L2198" s="108">
        <v>1.9318985932149765E-3</v>
      </c>
      <c r="M2198" s="109">
        <v>1.6841602519074414E-3</v>
      </c>
      <c r="N2198" s="732">
        <v>3.4565868259621153E-4</v>
      </c>
      <c r="O2198" s="108">
        <v>0</v>
      </c>
      <c r="P2198" s="109">
        <v>0</v>
      </c>
      <c r="Q2198" s="732">
        <v>5.3299397140647098E-3</v>
      </c>
      <c r="R2198" s="108">
        <v>4.4423050429229368E-4</v>
      </c>
      <c r="S2198" s="109">
        <v>6.5063799616005139E-4</v>
      </c>
      <c r="T2198" s="732">
        <v>2.6316988793973076E-3</v>
      </c>
      <c r="U2198" s="108">
        <v>1.1007363028965173E-3</v>
      </c>
      <c r="V2198" s="109">
        <v>1.0779944091825187E-3</v>
      </c>
      <c r="W2198" s="732">
        <v>3.4994470418980958E-4</v>
      </c>
      <c r="X2198" s="108">
        <v>9.5027420282480107E-5</v>
      </c>
      <c r="Y2198" s="109">
        <v>9.3064353479836956E-5</v>
      </c>
      <c r="Z2198" s="732">
        <v>3.0211056786478307E-5</v>
      </c>
      <c r="AA2198" s="108">
        <v>0</v>
      </c>
      <c r="AB2198" s="109">
        <v>0</v>
      </c>
      <c r="AC2198" s="732">
        <v>0</v>
      </c>
      <c r="AD2198" s="108">
        <v>0</v>
      </c>
      <c r="AE2198" s="109">
        <v>0</v>
      </c>
      <c r="AF2198" s="732">
        <v>0</v>
      </c>
      <c r="AG2198" s="108">
        <v>7.0214695453916154E-4</v>
      </c>
      <c r="AH2198" s="109">
        <v>6.8764182008286589E-4</v>
      </c>
      <c r="AI2198" s="732">
        <v>2.2322609448060168E-4</v>
      </c>
      <c r="AJ2198" s="108">
        <v>2.0998980211082733E-3</v>
      </c>
      <c r="AK2198" s="109">
        <v>1.8306147347755862E-3</v>
      </c>
      <c r="AL2198" s="736">
        <v>3.7571724661876428E-4</v>
      </c>
    </row>
    <row r="2199" spans="1:38" ht="13" x14ac:dyDescent="0.3">
      <c r="A2199" s="71">
        <v>2029</v>
      </c>
      <c r="B2199" s="72">
        <v>34</v>
      </c>
      <c r="C2199" s="108">
        <v>0.81514120296994608</v>
      </c>
      <c r="D2199" s="109">
        <v>0.73692120147047502</v>
      </c>
      <c r="E2199" s="732">
        <v>0.12329547300993031</v>
      </c>
      <c r="F2199" s="108">
        <v>2.0874737099895888E-2</v>
      </c>
      <c r="G2199" s="109">
        <v>2.2685079854683012E-2</v>
      </c>
      <c r="H2199" s="732">
        <v>8.3919618874250083E-3</v>
      </c>
      <c r="I2199" s="108">
        <v>6.4167527911459911E-3</v>
      </c>
      <c r="J2199" s="109">
        <v>7.3324805553085064E-3</v>
      </c>
      <c r="K2199" s="732">
        <v>7.8456238757761934E-2</v>
      </c>
      <c r="L2199" s="108">
        <v>1.9318985932149765E-3</v>
      </c>
      <c r="M2199" s="109">
        <v>1.6841602519074414E-3</v>
      </c>
      <c r="N2199" s="732">
        <v>3.4565868259621153E-4</v>
      </c>
      <c r="O2199" s="108">
        <v>0</v>
      </c>
      <c r="P2199" s="109">
        <v>0</v>
      </c>
      <c r="Q2199" s="732">
        <v>5.3299397140647098E-3</v>
      </c>
      <c r="R2199" s="108">
        <v>4.4423050429229368E-4</v>
      </c>
      <c r="S2199" s="109">
        <v>6.5063799616005139E-4</v>
      </c>
      <c r="T2199" s="732">
        <v>2.6316988793973076E-3</v>
      </c>
      <c r="U2199" s="108">
        <v>1.1007363028965173E-3</v>
      </c>
      <c r="V2199" s="109">
        <v>1.0779944091825187E-3</v>
      </c>
      <c r="W2199" s="732">
        <v>3.4994470418980958E-4</v>
      </c>
      <c r="X2199" s="108">
        <v>9.5027420282480107E-5</v>
      </c>
      <c r="Y2199" s="109">
        <v>9.3064353479836956E-5</v>
      </c>
      <c r="Z2199" s="732">
        <v>3.0211056786478307E-5</v>
      </c>
      <c r="AA2199" s="108">
        <v>0</v>
      </c>
      <c r="AB2199" s="109">
        <v>0</v>
      </c>
      <c r="AC2199" s="732">
        <v>0</v>
      </c>
      <c r="AD2199" s="108">
        <v>0</v>
      </c>
      <c r="AE2199" s="109">
        <v>0</v>
      </c>
      <c r="AF2199" s="732">
        <v>0</v>
      </c>
      <c r="AG2199" s="108">
        <v>7.0214695453916154E-4</v>
      </c>
      <c r="AH2199" s="109">
        <v>6.8764182008286589E-4</v>
      </c>
      <c r="AI2199" s="732">
        <v>2.2322609448060168E-4</v>
      </c>
      <c r="AJ2199" s="108">
        <v>2.0998980211082733E-3</v>
      </c>
      <c r="AK2199" s="109">
        <v>1.8306147347755862E-3</v>
      </c>
      <c r="AL2199" s="736">
        <v>3.7571724661876428E-4</v>
      </c>
    </row>
    <row r="2200" spans="1:38" ht="13" x14ac:dyDescent="0.3">
      <c r="A2200" s="71">
        <v>2029</v>
      </c>
      <c r="B2200" s="72">
        <v>35</v>
      </c>
      <c r="C2200" s="108">
        <v>0.81514120296994608</v>
      </c>
      <c r="D2200" s="109">
        <v>0.73692120147047502</v>
      </c>
      <c r="E2200" s="732">
        <v>0.12329547300993031</v>
      </c>
      <c r="F2200" s="108">
        <v>2.0874737099895888E-2</v>
      </c>
      <c r="G2200" s="109">
        <v>2.2685079854683012E-2</v>
      </c>
      <c r="H2200" s="732">
        <v>8.3919618874250083E-3</v>
      </c>
      <c r="I2200" s="108">
        <v>6.4167527911459911E-3</v>
      </c>
      <c r="J2200" s="109">
        <v>7.3324805553085064E-3</v>
      </c>
      <c r="K2200" s="732">
        <v>7.8456238757761934E-2</v>
      </c>
      <c r="L2200" s="108">
        <v>1.9318985932149765E-3</v>
      </c>
      <c r="M2200" s="109">
        <v>1.6841602519074414E-3</v>
      </c>
      <c r="N2200" s="732">
        <v>3.4565868259621153E-4</v>
      </c>
      <c r="O2200" s="108">
        <v>0</v>
      </c>
      <c r="P2200" s="109">
        <v>0</v>
      </c>
      <c r="Q2200" s="732">
        <v>5.3299397140647098E-3</v>
      </c>
      <c r="R2200" s="108">
        <v>4.4423050429229368E-4</v>
      </c>
      <c r="S2200" s="109">
        <v>6.5063799616005139E-4</v>
      </c>
      <c r="T2200" s="732">
        <v>2.6316988793973076E-3</v>
      </c>
      <c r="U2200" s="108">
        <v>1.1007363028965173E-3</v>
      </c>
      <c r="V2200" s="109">
        <v>1.0779944091825187E-3</v>
      </c>
      <c r="W2200" s="732">
        <v>3.4994470418980958E-4</v>
      </c>
      <c r="X2200" s="108">
        <v>9.5027420282480107E-5</v>
      </c>
      <c r="Y2200" s="109">
        <v>9.3064353479836956E-5</v>
      </c>
      <c r="Z2200" s="732">
        <v>3.0211056786478307E-5</v>
      </c>
      <c r="AA2200" s="108">
        <v>0</v>
      </c>
      <c r="AB2200" s="109">
        <v>0</v>
      </c>
      <c r="AC2200" s="732">
        <v>0</v>
      </c>
      <c r="AD2200" s="108">
        <v>0</v>
      </c>
      <c r="AE2200" s="109">
        <v>0</v>
      </c>
      <c r="AF2200" s="732">
        <v>0</v>
      </c>
      <c r="AG2200" s="108">
        <v>7.0214695453916154E-4</v>
      </c>
      <c r="AH2200" s="109">
        <v>6.8764182008286589E-4</v>
      </c>
      <c r="AI2200" s="732">
        <v>2.2322609448060168E-4</v>
      </c>
      <c r="AJ2200" s="108">
        <v>2.0998980211082733E-3</v>
      </c>
      <c r="AK2200" s="109">
        <v>1.8306147347755862E-3</v>
      </c>
      <c r="AL2200" s="736">
        <v>3.7571724661876428E-4</v>
      </c>
    </row>
    <row r="2201" spans="1:38" ht="13" x14ac:dyDescent="0.3">
      <c r="A2201" s="71">
        <v>2029</v>
      </c>
      <c r="B2201" s="72">
        <v>36</v>
      </c>
      <c r="C2201" s="108">
        <v>0.81514120296994608</v>
      </c>
      <c r="D2201" s="109">
        <v>0.73692120147047502</v>
      </c>
      <c r="E2201" s="732">
        <v>0.12329547300993031</v>
      </c>
      <c r="F2201" s="108">
        <v>2.0874737099895888E-2</v>
      </c>
      <c r="G2201" s="109">
        <v>2.2685079854683012E-2</v>
      </c>
      <c r="H2201" s="732">
        <v>8.3919618874250083E-3</v>
      </c>
      <c r="I2201" s="108">
        <v>6.4167527911459911E-3</v>
      </c>
      <c r="J2201" s="109">
        <v>7.3324805553085064E-3</v>
      </c>
      <c r="K2201" s="732">
        <v>7.8456238757761934E-2</v>
      </c>
      <c r="L2201" s="108">
        <v>1.9318985932149765E-3</v>
      </c>
      <c r="M2201" s="109">
        <v>1.6841602519074414E-3</v>
      </c>
      <c r="N2201" s="732">
        <v>3.4565868259621153E-4</v>
      </c>
      <c r="O2201" s="108">
        <v>0</v>
      </c>
      <c r="P2201" s="109">
        <v>0</v>
      </c>
      <c r="Q2201" s="732">
        <v>5.3299397140647098E-3</v>
      </c>
      <c r="R2201" s="108">
        <v>4.4423050429229368E-4</v>
      </c>
      <c r="S2201" s="109">
        <v>6.5063799616005139E-4</v>
      </c>
      <c r="T2201" s="732">
        <v>2.6316988793973076E-3</v>
      </c>
      <c r="U2201" s="108">
        <v>1.1007363028965173E-3</v>
      </c>
      <c r="V2201" s="109">
        <v>1.0779944091825187E-3</v>
      </c>
      <c r="W2201" s="732">
        <v>3.4994470418980958E-4</v>
      </c>
      <c r="X2201" s="108">
        <v>9.5027420282480107E-5</v>
      </c>
      <c r="Y2201" s="109">
        <v>9.3064353479836956E-5</v>
      </c>
      <c r="Z2201" s="732">
        <v>3.0211056786478307E-5</v>
      </c>
      <c r="AA2201" s="108">
        <v>0</v>
      </c>
      <c r="AB2201" s="109">
        <v>0</v>
      </c>
      <c r="AC2201" s="732">
        <v>0</v>
      </c>
      <c r="AD2201" s="108">
        <v>0</v>
      </c>
      <c r="AE2201" s="109">
        <v>0</v>
      </c>
      <c r="AF2201" s="732">
        <v>0</v>
      </c>
      <c r="AG2201" s="108">
        <v>7.0214695453916154E-4</v>
      </c>
      <c r="AH2201" s="109">
        <v>6.8764182008286589E-4</v>
      </c>
      <c r="AI2201" s="732">
        <v>2.2322609448060168E-4</v>
      </c>
      <c r="AJ2201" s="108">
        <v>2.0998980211082733E-3</v>
      </c>
      <c r="AK2201" s="109">
        <v>1.8306147347755862E-3</v>
      </c>
      <c r="AL2201" s="736">
        <v>3.7571724661876428E-4</v>
      </c>
    </row>
    <row r="2202" spans="1:38" ht="13" x14ac:dyDescent="0.3">
      <c r="A2202" s="71">
        <v>2029</v>
      </c>
      <c r="B2202" s="72">
        <v>37</v>
      </c>
      <c r="C2202" s="108">
        <v>0.81514120296994608</v>
      </c>
      <c r="D2202" s="109">
        <v>0.73692120147047502</v>
      </c>
      <c r="E2202" s="732">
        <v>0.12329547300993031</v>
      </c>
      <c r="F2202" s="108">
        <v>2.0874737099895888E-2</v>
      </c>
      <c r="G2202" s="109">
        <v>2.2685079854683012E-2</v>
      </c>
      <c r="H2202" s="732">
        <v>8.3919618874250083E-3</v>
      </c>
      <c r="I2202" s="108">
        <v>6.4167527911459911E-3</v>
      </c>
      <c r="J2202" s="109">
        <v>7.3324805553085064E-3</v>
      </c>
      <c r="K2202" s="732">
        <v>7.8456238757761934E-2</v>
      </c>
      <c r="L2202" s="108">
        <v>1.9318985932149765E-3</v>
      </c>
      <c r="M2202" s="109">
        <v>1.6841602519074414E-3</v>
      </c>
      <c r="N2202" s="732">
        <v>3.4565868259621153E-4</v>
      </c>
      <c r="O2202" s="108">
        <v>0</v>
      </c>
      <c r="P2202" s="109">
        <v>0</v>
      </c>
      <c r="Q2202" s="732">
        <v>5.3299397140647098E-3</v>
      </c>
      <c r="R2202" s="108">
        <v>4.4423050429229368E-4</v>
      </c>
      <c r="S2202" s="109">
        <v>6.5063799616005139E-4</v>
      </c>
      <c r="T2202" s="732">
        <v>2.6316988793973076E-3</v>
      </c>
      <c r="U2202" s="108">
        <v>1.1007363028965173E-3</v>
      </c>
      <c r="V2202" s="109">
        <v>1.0779944091825187E-3</v>
      </c>
      <c r="W2202" s="732">
        <v>3.4994470418980958E-4</v>
      </c>
      <c r="X2202" s="108">
        <v>9.5027420282480107E-5</v>
      </c>
      <c r="Y2202" s="109">
        <v>9.3064353479836956E-5</v>
      </c>
      <c r="Z2202" s="732">
        <v>3.0211056786478307E-5</v>
      </c>
      <c r="AA2202" s="108">
        <v>0</v>
      </c>
      <c r="AB2202" s="109">
        <v>0</v>
      </c>
      <c r="AC2202" s="732">
        <v>0</v>
      </c>
      <c r="AD2202" s="108">
        <v>0</v>
      </c>
      <c r="AE2202" s="109">
        <v>0</v>
      </c>
      <c r="AF2202" s="732">
        <v>0</v>
      </c>
      <c r="AG2202" s="108">
        <v>7.0214695453916154E-4</v>
      </c>
      <c r="AH2202" s="109">
        <v>6.8764182008286589E-4</v>
      </c>
      <c r="AI2202" s="732">
        <v>2.2322609448060168E-4</v>
      </c>
      <c r="AJ2202" s="108">
        <v>2.0998980211082733E-3</v>
      </c>
      <c r="AK2202" s="109">
        <v>1.8306147347755862E-3</v>
      </c>
      <c r="AL2202" s="736">
        <v>3.7571724661876428E-4</v>
      </c>
    </row>
    <row r="2203" spans="1:38" ht="13" x14ac:dyDescent="0.3">
      <c r="A2203" s="71">
        <v>2029</v>
      </c>
      <c r="B2203" s="72">
        <v>38</v>
      </c>
      <c r="C2203" s="108">
        <v>0.81514120296994608</v>
      </c>
      <c r="D2203" s="109">
        <v>0.73692120147047502</v>
      </c>
      <c r="E2203" s="732">
        <v>0.12329547300993031</v>
      </c>
      <c r="F2203" s="108">
        <v>2.0874737099895888E-2</v>
      </c>
      <c r="G2203" s="109">
        <v>2.2685079854683012E-2</v>
      </c>
      <c r="H2203" s="732">
        <v>8.3919618874250083E-3</v>
      </c>
      <c r="I2203" s="108">
        <v>6.4167527911459911E-3</v>
      </c>
      <c r="J2203" s="109">
        <v>7.3324805553085064E-3</v>
      </c>
      <c r="K2203" s="732">
        <v>7.8456238757761934E-2</v>
      </c>
      <c r="L2203" s="108">
        <v>1.9318985932149765E-3</v>
      </c>
      <c r="M2203" s="109">
        <v>1.6841602519074414E-3</v>
      </c>
      <c r="N2203" s="732">
        <v>3.4565868259621153E-4</v>
      </c>
      <c r="O2203" s="108">
        <v>0</v>
      </c>
      <c r="P2203" s="109">
        <v>0</v>
      </c>
      <c r="Q2203" s="732">
        <v>5.3299397140647098E-3</v>
      </c>
      <c r="R2203" s="108">
        <v>4.4423050429229368E-4</v>
      </c>
      <c r="S2203" s="109">
        <v>6.5063799616005139E-4</v>
      </c>
      <c r="T2203" s="732">
        <v>2.6316988793973076E-3</v>
      </c>
      <c r="U2203" s="108">
        <v>1.1007363028965173E-3</v>
      </c>
      <c r="V2203" s="109">
        <v>1.0779944091825187E-3</v>
      </c>
      <c r="W2203" s="732">
        <v>3.4994470418980958E-4</v>
      </c>
      <c r="X2203" s="108">
        <v>9.5027420282480107E-5</v>
      </c>
      <c r="Y2203" s="109">
        <v>9.3064353479836956E-5</v>
      </c>
      <c r="Z2203" s="732">
        <v>3.0211056786478307E-5</v>
      </c>
      <c r="AA2203" s="108">
        <v>0</v>
      </c>
      <c r="AB2203" s="109">
        <v>0</v>
      </c>
      <c r="AC2203" s="732">
        <v>0</v>
      </c>
      <c r="AD2203" s="108">
        <v>0</v>
      </c>
      <c r="AE2203" s="109">
        <v>0</v>
      </c>
      <c r="AF2203" s="732">
        <v>0</v>
      </c>
      <c r="AG2203" s="108">
        <v>7.0214695453916154E-4</v>
      </c>
      <c r="AH2203" s="109">
        <v>6.8764182008286589E-4</v>
      </c>
      <c r="AI2203" s="732">
        <v>2.2322609448060168E-4</v>
      </c>
      <c r="AJ2203" s="108">
        <v>2.0998980211082733E-3</v>
      </c>
      <c r="AK2203" s="109">
        <v>1.8306147347755862E-3</v>
      </c>
      <c r="AL2203" s="736">
        <v>3.7571724661876428E-4</v>
      </c>
    </row>
    <row r="2204" spans="1:38" ht="13.5" thickBot="1" x14ac:dyDescent="0.35">
      <c r="A2204" s="73">
        <v>2029</v>
      </c>
      <c r="B2204" s="74">
        <v>39</v>
      </c>
      <c r="C2204" s="110">
        <v>0.81514120296994608</v>
      </c>
      <c r="D2204" s="111">
        <v>0.73692120147047502</v>
      </c>
      <c r="E2204" s="733">
        <v>0.12329547300993031</v>
      </c>
      <c r="F2204" s="110">
        <v>2.0874737099895888E-2</v>
      </c>
      <c r="G2204" s="111">
        <v>2.2685079854683012E-2</v>
      </c>
      <c r="H2204" s="733">
        <v>8.3919618874250083E-3</v>
      </c>
      <c r="I2204" s="110">
        <v>6.4167527911459911E-3</v>
      </c>
      <c r="J2204" s="111">
        <v>7.3324805553085064E-3</v>
      </c>
      <c r="K2204" s="733">
        <v>7.8456238757761934E-2</v>
      </c>
      <c r="L2204" s="110">
        <v>1.9318985932149765E-3</v>
      </c>
      <c r="M2204" s="111">
        <v>1.6841602519074414E-3</v>
      </c>
      <c r="N2204" s="733">
        <v>3.4565868259621153E-4</v>
      </c>
      <c r="O2204" s="110">
        <v>0</v>
      </c>
      <c r="P2204" s="111">
        <v>0</v>
      </c>
      <c r="Q2204" s="733">
        <v>5.3299397140647098E-3</v>
      </c>
      <c r="R2204" s="110">
        <v>4.4423050429229368E-4</v>
      </c>
      <c r="S2204" s="111">
        <v>6.5063799616005139E-4</v>
      </c>
      <c r="T2204" s="733">
        <v>2.6316988793973076E-3</v>
      </c>
      <c r="U2204" s="110">
        <v>1.1007363028965173E-3</v>
      </c>
      <c r="V2204" s="111">
        <v>1.0779944091825187E-3</v>
      </c>
      <c r="W2204" s="733">
        <v>3.4994470418980958E-4</v>
      </c>
      <c r="X2204" s="110">
        <v>9.5027420282480107E-5</v>
      </c>
      <c r="Y2204" s="111">
        <v>9.3064353479836956E-5</v>
      </c>
      <c r="Z2204" s="733">
        <v>3.0211056786478307E-5</v>
      </c>
      <c r="AA2204" s="110">
        <v>0</v>
      </c>
      <c r="AB2204" s="111">
        <v>0</v>
      </c>
      <c r="AC2204" s="733">
        <v>0</v>
      </c>
      <c r="AD2204" s="110">
        <v>0</v>
      </c>
      <c r="AE2204" s="111">
        <v>0</v>
      </c>
      <c r="AF2204" s="733">
        <v>0</v>
      </c>
      <c r="AG2204" s="110">
        <v>7.0214695453916154E-4</v>
      </c>
      <c r="AH2204" s="111">
        <v>6.8764182008286589E-4</v>
      </c>
      <c r="AI2204" s="733">
        <v>2.2322609448060168E-4</v>
      </c>
      <c r="AJ2204" s="110">
        <v>2.0998980211082733E-3</v>
      </c>
      <c r="AK2204" s="111">
        <v>1.8306147347755862E-3</v>
      </c>
      <c r="AL2204" s="737">
        <v>3.7571724661876428E-4</v>
      </c>
    </row>
    <row r="2205" spans="1:38" ht="13" x14ac:dyDescent="0.3">
      <c r="A2205" s="69">
        <v>2030</v>
      </c>
      <c r="B2205" s="70">
        <v>0</v>
      </c>
      <c r="C2205" s="106">
        <v>0.21718889984188666</v>
      </c>
      <c r="D2205" s="107">
        <v>0.22696228571336668</v>
      </c>
      <c r="E2205" s="734">
        <v>0.20966313452426272</v>
      </c>
      <c r="F2205" s="106">
        <v>1.0763329530614109E-2</v>
      </c>
      <c r="G2205" s="107">
        <v>1.0472554603571405E-2</v>
      </c>
      <c r="H2205" s="734">
        <v>9.5667420286681803E-3</v>
      </c>
      <c r="I2205" s="106">
        <v>3.7445346163974122E-3</v>
      </c>
      <c r="J2205" s="107">
        <v>3.3717846563836463E-3</v>
      </c>
      <c r="K2205" s="734">
        <v>9.7744243390983601E-2</v>
      </c>
      <c r="L2205" s="106">
        <v>4.7703956990763352E-4</v>
      </c>
      <c r="M2205" s="107">
        <v>4.9611702358249297E-4</v>
      </c>
      <c r="N2205" s="734">
        <v>4.8540606628857345E-4</v>
      </c>
      <c r="O2205" s="106">
        <v>0</v>
      </c>
      <c r="P2205" s="107">
        <v>0</v>
      </c>
      <c r="Q2205" s="734">
        <v>8.9700992353025626E-3</v>
      </c>
      <c r="R2205" s="106">
        <v>4.45267027923117E-4</v>
      </c>
      <c r="S2205" s="107">
        <v>6.5058040893421038E-4</v>
      </c>
      <c r="T2205" s="734">
        <v>2.6425234646068494E-3</v>
      </c>
      <c r="U2205" s="106">
        <v>7.7141220464042545E-4</v>
      </c>
      <c r="V2205" s="107">
        <v>7.3242587175572E-4</v>
      </c>
      <c r="W2205" s="734">
        <v>6.0339557807128209E-4</v>
      </c>
      <c r="X2205" s="106">
        <v>6.6596743892063302E-5</v>
      </c>
      <c r="Y2205" s="107">
        <v>6.3231022359783761E-5</v>
      </c>
      <c r="Z2205" s="734">
        <v>5.2091667429736993E-5</v>
      </c>
      <c r="AA2205" s="106">
        <v>0</v>
      </c>
      <c r="AB2205" s="107">
        <v>0</v>
      </c>
      <c r="AC2205" s="734">
        <v>0</v>
      </c>
      <c r="AD2205" s="106">
        <v>0</v>
      </c>
      <c r="AE2205" s="107">
        <v>0</v>
      </c>
      <c r="AF2205" s="734">
        <v>0</v>
      </c>
      <c r="AG2205" s="106">
        <v>4.9207579767565829E-4</v>
      </c>
      <c r="AH2205" s="107">
        <v>4.6720692006007485E-4</v>
      </c>
      <c r="AI2205" s="734">
        <v>3.8489949435932096E-4</v>
      </c>
      <c r="AJ2205" s="106">
        <v>5.1852292380374465E-4</v>
      </c>
      <c r="AK2205" s="107">
        <v>5.3925904104677692E-4</v>
      </c>
      <c r="AL2205" s="735">
        <v>5.2761690418818034E-4</v>
      </c>
    </row>
    <row r="2206" spans="1:38" ht="13" x14ac:dyDescent="0.3">
      <c r="A2206" s="71">
        <v>2030</v>
      </c>
      <c r="B2206" s="72">
        <v>1</v>
      </c>
      <c r="C2206" s="108">
        <v>0.21706845931405261</v>
      </c>
      <c r="D2206" s="109">
        <v>0.22697885303747856</v>
      </c>
      <c r="E2206" s="732">
        <v>0.2098124038437342</v>
      </c>
      <c r="F2206" s="108">
        <v>1.0735032971180405E-2</v>
      </c>
      <c r="G2206" s="109">
        <v>1.047594878419947E-2</v>
      </c>
      <c r="H2206" s="732">
        <v>9.6068129515392911E-3</v>
      </c>
      <c r="I2206" s="108">
        <v>3.7351988124735697E-3</v>
      </c>
      <c r="J2206" s="109">
        <v>3.3728930814898215E-3</v>
      </c>
      <c r="K2206" s="732">
        <v>9.755887184889557E-2</v>
      </c>
      <c r="L2206" s="108">
        <v>4.7621876210544574E-4</v>
      </c>
      <c r="M2206" s="109">
        <v>4.9624151440520172E-4</v>
      </c>
      <c r="N2206" s="732">
        <v>4.8622547668426624E-4</v>
      </c>
      <c r="O2206" s="108">
        <v>0</v>
      </c>
      <c r="P2206" s="109">
        <v>0</v>
      </c>
      <c r="Q2206" s="732">
        <v>9.0041708886466065E-3</v>
      </c>
      <c r="R2206" s="108">
        <v>4.4501861187572125E-4</v>
      </c>
      <c r="S2206" s="109">
        <v>6.5062267883067213E-4</v>
      </c>
      <c r="T2206" s="732">
        <v>2.6502841639731061E-3</v>
      </c>
      <c r="U2206" s="108">
        <v>7.6925518417959231E-4</v>
      </c>
      <c r="V2206" s="109">
        <v>7.3268309358712007E-4</v>
      </c>
      <c r="W2206" s="732">
        <v>6.0586818746189818E-4</v>
      </c>
      <c r="X2206" s="108">
        <v>6.6410535397694775E-5</v>
      </c>
      <c r="Y2206" s="109">
        <v>6.3253218526353153E-5</v>
      </c>
      <c r="Z2206" s="732">
        <v>5.2305189524893617E-5</v>
      </c>
      <c r="AA2206" s="108">
        <v>0</v>
      </c>
      <c r="AB2206" s="109">
        <v>0</v>
      </c>
      <c r="AC2206" s="732">
        <v>0</v>
      </c>
      <c r="AD2206" s="108">
        <v>0</v>
      </c>
      <c r="AE2206" s="109">
        <v>0</v>
      </c>
      <c r="AF2206" s="732">
        <v>0</v>
      </c>
      <c r="AG2206" s="108">
        <v>4.9069989718817189E-4</v>
      </c>
      <c r="AH2206" s="109">
        <v>4.6737082580949793E-4</v>
      </c>
      <c r="AI2206" s="732">
        <v>3.8647724037750456E-4</v>
      </c>
      <c r="AJ2206" s="108">
        <v>5.1763060645488321E-4</v>
      </c>
      <c r="AK2206" s="109">
        <v>5.3939479483904832E-4</v>
      </c>
      <c r="AL2206" s="736">
        <v>5.2850768328494479E-4</v>
      </c>
    </row>
    <row r="2207" spans="1:38" ht="13" x14ac:dyDescent="0.3">
      <c r="A2207" s="71">
        <v>2030</v>
      </c>
      <c r="B2207" s="72">
        <v>2</v>
      </c>
      <c r="C2207" s="108">
        <v>0.21693026728826192</v>
      </c>
      <c r="D2207" s="109">
        <v>0.22697566004935327</v>
      </c>
      <c r="E2207" s="732">
        <v>0.20993468767920487</v>
      </c>
      <c r="F2207" s="108">
        <v>1.0702531988219726E-2</v>
      </c>
      <c r="G2207" s="109">
        <v>1.0474465891356786E-2</v>
      </c>
      <c r="H2207" s="732">
        <v>9.6218217628017827E-3</v>
      </c>
      <c r="I2207" s="108">
        <v>3.7244767818077973E-3</v>
      </c>
      <c r="J2207" s="109">
        <v>3.3724138747038041E-3</v>
      </c>
      <c r="K2207" s="732">
        <v>9.7220712289963929E-2</v>
      </c>
      <c r="L2207" s="108">
        <v>4.7527613609279622E-4</v>
      </c>
      <c r="M2207" s="109">
        <v>4.9618888200171065E-4</v>
      </c>
      <c r="N2207" s="732">
        <v>4.8697718465441457E-4</v>
      </c>
      <c r="O2207" s="108">
        <v>0</v>
      </c>
      <c r="P2207" s="109">
        <v>0</v>
      </c>
      <c r="Q2207" s="732">
        <v>9.0073614337138203E-3</v>
      </c>
      <c r="R2207" s="108">
        <v>4.4473365463742104E-4</v>
      </c>
      <c r="S2207" s="109">
        <v>6.5059968380701424E-4</v>
      </c>
      <c r="T2207" s="732">
        <v>2.654795925162282E-3</v>
      </c>
      <c r="U2207" s="108">
        <v>7.6677788731871564E-4</v>
      </c>
      <c r="V2207" s="109">
        <v>7.3257100925186328E-4</v>
      </c>
      <c r="W2207" s="732">
        <v>6.0634851975168943E-4</v>
      </c>
      <c r="X2207" s="108">
        <v>6.6196679264507951E-5</v>
      </c>
      <c r="Y2207" s="109">
        <v>6.3243549830562513E-5</v>
      </c>
      <c r="Z2207" s="732">
        <v>5.2346641172397466E-5</v>
      </c>
      <c r="AA2207" s="108">
        <v>0</v>
      </c>
      <c r="AB2207" s="109">
        <v>0</v>
      </c>
      <c r="AC2207" s="732">
        <v>0</v>
      </c>
      <c r="AD2207" s="108">
        <v>0</v>
      </c>
      <c r="AE2207" s="109">
        <v>0</v>
      </c>
      <c r="AF2207" s="732">
        <v>0</v>
      </c>
      <c r="AG2207" s="108">
        <v>4.8911962257285199E-4</v>
      </c>
      <c r="AH2207" s="109">
        <v>4.6729958904321911E-4</v>
      </c>
      <c r="AI2207" s="732">
        <v>3.8678344533184706E-4</v>
      </c>
      <c r="AJ2207" s="108">
        <v>5.1660602654603639E-4</v>
      </c>
      <c r="AK2207" s="109">
        <v>5.3933729867765431E-4</v>
      </c>
      <c r="AL2207" s="736">
        <v>5.2932499720134349E-4</v>
      </c>
    </row>
    <row r="2208" spans="1:38" ht="13" x14ac:dyDescent="0.3">
      <c r="A2208" s="71">
        <v>2030</v>
      </c>
      <c r="B2208" s="72">
        <v>3</v>
      </c>
      <c r="C2208" s="108">
        <v>0.2168024501146551</v>
      </c>
      <c r="D2208" s="109">
        <v>0.22698724833191708</v>
      </c>
      <c r="E2208" s="732">
        <v>0.21007496104053433</v>
      </c>
      <c r="F2208" s="108">
        <v>1.0672592302003986E-2</v>
      </c>
      <c r="G2208" s="109">
        <v>1.0476527048835355E-2</v>
      </c>
      <c r="H2208" s="732">
        <v>9.6423618230921295E-3</v>
      </c>
      <c r="I2208" s="108">
        <v>3.7145962743123867E-3</v>
      </c>
      <c r="J2208" s="109">
        <v>3.3730959520818196E-3</v>
      </c>
      <c r="K2208" s="732">
        <v>9.6884732407491445E-2</v>
      </c>
      <c r="L2208" s="108">
        <v>4.7440644429780322E-4</v>
      </c>
      <c r="M2208" s="109">
        <v>4.9626665917349366E-4</v>
      </c>
      <c r="N2208" s="732">
        <v>4.8781985012621716E-4</v>
      </c>
      <c r="O2208" s="108">
        <v>0</v>
      </c>
      <c r="P2208" s="109">
        <v>0</v>
      </c>
      <c r="Q2208" s="732">
        <v>9.0159827072418524E-3</v>
      </c>
      <c r="R2208" s="108">
        <v>4.4447010375266307E-4</v>
      </c>
      <c r="S2208" s="109">
        <v>6.5062548757927974E-4</v>
      </c>
      <c r="T2208" s="732">
        <v>2.6602205914630583E-3</v>
      </c>
      <c r="U2208" s="108">
        <v>7.6449555235157552E-4</v>
      </c>
      <c r="V2208" s="109">
        <v>7.3272896842579613E-4</v>
      </c>
      <c r="W2208" s="732">
        <v>6.0720375729433321E-4</v>
      </c>
      <c r="X2208" s="108">
        <v>6.5999657943911649E-5</v>
      </c>
      <c r="Y2208" s="109">
        <v>6.3257171364755266E-5</v>
      </c>
      <c r="Z2208" s="732">
        <v>5.2420442854665106E-5</v>
      </c>
      <c r="AA2208" s="108">
        <v>0</v>
      </c>
      <c r="AB2208" s="109">
        <v>0</v>
      </c>
      <c r="AC2208" s="732">
        <v>0</v>
      </c>
      <c r="AD2208" s="108">
        <v>0</v>
      </c>
      <c r="AE2208" s="109">
        <v>0</v>
      </c>
      <c r="AF2208" s="732">
        <v>0</v>
      </c>
      <c r="AG2208" s="108">
        <v>4.8766382371110637E-4</v>
      </c>
      <c r="AH2208" s="109">
        <v>4.6740044629752517E-4</v>
      </c>
      <c r="AI2208" s="732">
        <v>3.8732903826117207E-4</v>
      </c>
      <c r="AJ2208" s="108">
        <v>5.1566116947181987E-4</v>
      </c>
      <c r="AK2208" s="109">
        <v>5.3942169269451167E-4</v>
      </c>
      <c r="AL2208" s="736">
        <v>5.3024082495285393E-4</v>
      </c>
    </row>
    <row r="2209" spans="1:38" ht="13" x14ac:dyDescent="0.3">
      <c r="A2209" s="71">
        <v>2030</v>
      </c>
      <c r="B2209" s="72">
        <v>4</v>
      </c>
      <c r="C2209" s="108">
        <v>0.28597266424763929</v>
      </c>
      <c r="D2209" s="109">
        <v>0.29231108270256312</v>
      </c>
      <c r="E2209" s="732">
        <v>0.25203653805957299</v>
      </c>
      <c r="F2209" s="108">
        <v>1.1219791897695461E-2</v>
      </c>
      <c r="G2209" s="109">
        <v>1.1426720628397396E-2</v>
      </c>
      <c r="H2209" s="732">
        <v>9.9765762002309733E-3</v>
      </c>
      <c r="I2209" s="108">
        <v>4.3034233450614844E-3</v>
      </c>
      <c r="J2209" s="109">
        <v>4.6505463125093294E-3</v>
      </c>
      <c r="K2209" s="732">
        <v>9.6878816640703025E-2</v>
      </c>
      <c r="L2209" s="108">
        <v>5.7351420041886251E-4</v>
      </c>
      <c r="M2209" s="109">
        <v>7.426724988847253E-4</v>
      </c>
      <c r="N2209" s="732">
        <v>7.6147633020881664E-4</v>
      </c>
      <c r="O2209" s="108">
        <v>0</v>
      </c>
      <c r="P2209" s="109">
        <v>0</v>
      </c>
      <c r="Q2209" s="732">
        <v>9.363526328257531E-3</v>
      </c>
      <c r="R2209" s="108">
        <v>4.4422919505780886E-4</v>
      </c>
      <c r="S2209" s="109">
        <v>6.5064261823662996E-4</v>
      </c>
      <c r="T2209" s="732">
        <v>2.6498590501280563E-3</v>
      </c>
      <c r="U2209" s="108">
        <v>8.0634715185502216E-4</v>
      </c>
      <c r="V2209" s="109">
        <v>8.0538445914051405E-4</v>
      </c>
      <c r="W2209" s="732">
        <v>6.3318110534692587E-4</v>
      </c>
      <c r="X2209" s="108">
        <v>6.9612687668813044E-5</v>
      </c>
      <c r="Y2209" s="109">
        <v>6.9529599595594832E-5</v>
      </c>
      <c r="Z2209" s="732">
        <v>5.4663121311427837E-5</v>
      </c>
      <c r="AA2209" s="108">
        <v>0</v>
      </c>
      <c r="AB2209" s="109">
        <v>0</v>
      </c>
      <c r="AC2209" s="732">
        <v>0</v>
      </c>
      <c r="AD2209" s="108">
        <v>0</v>
      </c>
      <c r="AE2209" s="109">
        <v>0</v>
      </c>
      <c r="AF2209" s="732">
        <v>0</v>
      </c>
      <c r="AG2209" s="108">
        <v>5.1436038932692557E-4</v>
      </c>
      <c r="AH2209" s="109">
        <v>5.1374609864255542E-4</v>
      </c>
      <c r="AI2209" s="732">
        <v>4.0389966558277524E-4</v>
      </c>
      <c r="AJ2209" s="108">
        <v>6.2338706208595767E-4</v>
      </c>
      <c r="AK2209" s="109">
        <v>8.0725500980184065E-4</v>
      </c>
      <c r="AL2209" s="736">
        <v>8.2769440080752727E-4</v>
      </c>
    </row>
    <row r="2210" spans="1:38" ht="13" x14ac:dyDescent="0.3">
      <c r="A2210" s="71">
        <v>2030</v>
      </c>
      <c r="B2210" s="72">
        <v>5</v>
      </c>
      <c r="C2210" s="108">
        <v>0.29956315282264412</v>
      </c>
      <c r="D2210" s="109">
        <v>0.30529180004588169</v>
      </c>
      <c r="E2210" s="732">
        <v>0.12898610045215234</v>
      </c>
      <c r="F2210" s="108">
        <v>1.9771544630647838E-2</v>
      </c>
      <c r="G2210" s="109">
        <v>2.1890373664933585E-2</v>
      </c>
      <c r="H2210" s="732">
        <v>1.4494639736116213E-2</v>
      </c>
      <c r="I2210" s="108">
        <v>5.3091389959554888E-3</v>
      </c>
      <c r="J2210" s="109">
        <v>5.8100202541694077E-3</v>
      </c>
      <c r="K2210" s="732">
        <v>7.9021249111219938E-2</v>
      </c>
      <c r="L2210" s="108">
        <v>6.6602398981557311E-4</v>
      </c>
      <c r="M2210" s="109">
        <v>8.8488719416174723E-4</v>
      </c>
      <c r="N2210" s="732">
        <v>3.6578939656409275E-4</v>
      </c>
      <c r="O2210" s="108">
        <v>0</v>
      </c>
      <c r="P2210" s="109">
        <v>0</v>
      </c>
      <c r="Q2210" s="732">
        <v>9.2060046748252845E-3</v>
      </c>
      <c r="R2210" s="108">
        <v>4.4422919505780886E-4</v>
      </c>
      <c r="S2210" s="109">
        <v>6.5064261823662996E-4</v>
      </c>
      <c r="T2210" s="732">
        <v>2.6498590501280563E-3</v>
      </c>
      <c r="U2210" s="108">
        <v>1.0144320097650135E-3</v>
      </c>
      <c r="V2210" s="109">
        <v>1.0145553611434566E-3</v>
      </c>
      <c r="W2210" s="732">
        <v>6.0442635801311083E-4</v>
      </c>
      <c r="X2210" s="108">
        <v>8.7576837494933229E-5</v>
      </c>
      <c r="Y2210" s="109">
        <v>8.7587516528972467E-5</v>
      </c>
      <c r="Z2210" s="732">
        <v>5.2180671316480627E-5</v>
      </c>
      <c r="AA2210" s="108">
        <v>0</v>
      </c>
      <c r="AB2210" s="109">
        <v>0</v>
      </c>
      <c r="AC2210" s="732">
        <v>0</v>
      </c>
      <c r="AD2210" s="108">
        <v>0</v>
      </c>
      <c r="AE2210" s="109">
        <v>0</v>
      </c>
      <c r="AF2210" s="732">
        <v>0</v>
      </c>
      <c r="AG2210" s="108">
        <v>6.4709586731248679E-4</v>
      </c>
      <c r="AH2210" s="109">
        <v>6.4717418308862763E-4</v>
      </c>
      <c r="AI2210" s="732">
        <v>3.8555712738993814E-4</v>
      </c>
      <c r="AJ2210" s="108">
        <v>7.2394159787357863E-4</v>
      </c>
      <c r="AK2210" s="109">
        <v>9.6183701479999749E-4</v>
      </c>
      <c r="AL2210" s="736">
        <v>3.9759842549885797E-4</v>
      </c>
    </row>
    <row r="2211" spans="1:38" ht="13" x14ac:dyDescent="0.3">
      <c r="A2211" s="71">
        <v>2030</v>
      </c>
      <c r="B2211" s="72">
        <v>6</v>
      </c>
      <c r="C2211" s="108">
        <v>0.36051428210453718</v>
      </c>
      <c r="D2211" s="109">
        <v>0.36172308076989157</v>
      </c>
      <c r="E2211" s="732">
        <v>0.12874049822631736</v>
      </c>
      <c r="F2211" s="108">
        <v>2.021580670298731E-2</v>
      </c>
      <c r="G2211" s="109">
        <v>2.2793565514195785E-2</v>
      </c>
      <c r="H2211" s="732">
        <v>1.4186439934579667E-2</v>
      </c>
      <c r="I2211" s="108">
        <v>5.6921147768332825E-3</v>
      </c>
      <c r="J2211" s="109">
        <v>6.9842865817483901E-3</v>
      </c>
      <c r="K2211" s="732">
        <v>9.1615776941063112E-2</v>
      </c>
      <c r="L2211" s="108">
        <v>7.5454853251859071E-4</v>
      </c>
      <c r="M2211" s="109">
        <v>9.5808343738276031E-4</v>
      </c>
      <c r="N2211" s="732">
        <v>3.6486985110670939E-4</v>
      </c>
      <c r="O2211" s="108">
        <v>0</v>
      </c>
      <c r="P2211" s="109">
        <v>0</v>
      </c>
      <c r="Q2211" s="732">
        <v>9.0102557315726913E-3</v>
      </c>
      <c r="R2211" s="108">
        <v>4.4422919505780886E-4</v>
      </c>
      <c r="S2211" s="109">
        <v>6.5064261823662996E-4</v>
      </c>
      <c r="T2211" s="732">
        <v>2.6498590501280563E-3</v>
      </c>
      <c r="U2211" s="108">
        <v>1.0485049107645257E-3</v>
      </c>
      <c r="V2211" s="109">
        <v>1.0836424078494939E-3</v>
      </c>
      <c r="W2211" s="732">
        <v>5.91574589191981E-4</v>
      </c>
      <c r="X2211" s="108">
        <v>9.0518381434620451E-5</v>
      </c>
      <c r="Y2211" s="109">
        <v>9.355183888513284E-5</v>
      </c>
      <c r="Z2211" s="732">
        <v>5.1071188576511272E-5</v>
      </c>
      <c r="AA2211" s="108">
        <v>0</v>
      </c>
      <c r="AB2211" s="109">
        <v>0</v>
      </c>
      <c r="AC2211" s="732">
        <v>0</v>
      </c>
      <c r="AD2211" s="108">
        <v>0</v>
      </c>
      <c r="AE2211" s="109">
        <v>0</v>
      </c>
      <c r="AF2211" s="732">
        <v>0</v>
      </c>
      <c r="AG2211" s="108">
        <v>6.6883042936956066E-4</v>
      </c>
      <c r="AH2211" s="109">
        <v>6.9124396760626553E-4</v>
      </c>
      <c r="AI2211" s="732">
        <v>3.7735936696866635E-4</v>
      </c>
      <c r="AJ2211" s="108">
        <v>8.2016326735897518E-4</v>
      </c>
      <c r="AK2211" s="109">
        <v>1.0413985133787744E-3</v>
      </c>
      <c r="AL2211" s="736">
        <v>3.9659889863655711E-4</v>
      </c>
    </row>
    <row r="2212" spans="1:38" ht="13" x14ac:dyDescent="0.3">
      <c r="A2212" s="71">
        <v>2030</v>
      </c>
      <c r="B2212" s="72">
        <v>7</v>
      </c>
      <c r="C2212" s="108">
        <v>0.36019912727659242</v>
      </c>
      <c r="D2212" s="109">
        <v>0.36159873220273359</v>
      </c>
      <c r="E2212" s="732">
        <v>0.128512127730115</v>
      </c>
      <c r="F2212" s="108">
        <v>2.0157267483048903E-2</v>
      </c>
      <c r="G2212" s="109">
        <v>2.2768238254402426E-2</v>
      </c>
      <c r="H2212" s="732">
        <v>1.3912354471764903E-2</v>
      </c>
      <c r="I2212" s="108">
        <v>5.6700650216301631E-3</v>
      </c>
      <c r="J2212" s="109">
        <v>6.9723878479915347E-3</v>
      </c>
      <c r="K2212" s="732">
        <v>9.1030005123460225E-2</v>
      </c>
      <c r="L2212" s="108">
        <v>7.5240286812086219E-4</v>
      </c>
      <c r="M2212" s="109">
        <v>9.5676169246950175E-4</v>
      </c>
      <c r="N2212" s="732">
        <v>3.6400375721402315E-4</v>
      </c>
      <c r="O2212" s="108">
        <v>0</v>
      </c>
      <c r="P2212" s="109">
        <v>0</v>
      </c>
      <c r="Q2212" s="732">
        <v>8.8361749109831765E-3</v>
      </c>
      <c r="R2212" s="108">
        <v>4.4422919505780886E-4</v>
      </c>
      <c r="S2212" s="109">
        <v>6.5064261823662996E-4</v>
      </c>
      <c r="T2212" s="732">
        <v>2.6498590501280563E-3</v>
      </c>
      <c r="U2212" s="108">
        <v>1.0441464169297164E-3</v>
      </c>
      <c r="V2212" s="109">
        <v>1.0817663243019942E-3</v>
      </c>
      <c r="W2212" s="732">
        <v>5.8014518995060658E-4</v>
      </c>
      <c r="X2212" s="108">
        <v>9.0142123711270522E-5</v>
      </c>
      <c r="Y2212" s="109">
        <v>9.3389907259684924E-5</v>
      </c>
      <c r="Z2212" s="732">
        <v>5.0084474607549581E-5</v>
      </c>
      <c r="AA2212" s="108">
        <v>0</v>
      </c>
      <c r="AB2212" s="109">
        <v>0</v>
      </c>
      <c r="AC2212" s="732">
        <v>0</v>
      </c>
      <c r="AD2212" s="108">
        <v>0</v>
      </c>
      <c r="AE2212" s="109">
        <v>0</v>
      </c>
      <c r="AF2212" s="732">
        <v>0</v>
      </c>
      <c r="AG2212" s="108">
        <v>6.6605022231668877E-4</v>
      </c>
      <c r="AH2212" s="109">
        <v>6.9004771550337806E-4</v>
      </c>
      <c r="AI2212" s="732">
        <v>3.7006859772340678E-4</v>
      </c>
      <c r="AJ2212" s="108">
        <v>8.1783177879414895E-4</v>
      </c>
      <c r="AK2212" s="109">
        <v>1.0399613539913339E-3</v>
      </c>
      <c r="AL2212" s="736">
        <v>3.9565730930394573E-4</v>
      </c>
    </row>
    <row r="2213" spans="1:38" ht="13" x14ac:dyDescent="0.3">
      <c r="A2213" s="71">
        <v>2030</v>
      </c>
      <c r="B2213" s="72">
        <v>8</v>
      </c>
      <c r="C2213" s="108">
        <v>0.41465934384979725</v>
      </c>
      <c r="D2213" s="109">
        <v>0.40817570092216304</v>
      </c>
      <c r="E2213" s="732">
        <v>0.1281316739427962</v>
      </c>
      <c r="F2213" s="108">
        <v>2.0370547158895434E-2</v>
      </c>
      <c r="G2213" s="109">
        <v>2.3020090261538628E-2</v>
      </c>
      <c r="H2213" s="732">
        <v>1.3594958400550212E-2</v>
      </c>
      <c r="I2213" s="108">
        <v>5.9750781196854603E-3</v>
      </c>
      <c r="J2213" s="109">
        <v>7.5640746983864759E-3</v>
      </c>
      <c r="K2213" s="732">
        <v>9.0318646075651168E-2</v>
      </c>
      <c r="L2213" s="108">
        <v>8.5447433354640667E-4</v>
      </c>
      <c r="M2213" s="109">
        <v>1.0378214264594018E-3</v>
      </c>
      <c r="N2213" s="732">
        <v>3.6301859767388884E-4</v>
      </c>
      <c r="O2213" s="108">
        <v>0</v>
      </c>
      <c r="P2213" s="109">
        <v>0</v>
      </c>
      <c r="Q2213" s="732">
        <v>8.6345869462433663E-3</v>
      </c>
      <c r="R2213" s="108">
        <v>4.4422919505780886E-4</v>
      </c>
      <c r="S2213" s="109">
        <v>6.5064261823662996E-4</v>
      </c>
      <c r="T2213" s="732">
        <v>2.6498590501280563E-3</v>
      </c>
      <c r="U2213" s="108">
        <v>1.0606697435844572E-3</v>
      </c>
      <c r="V2213" s="109">
        <v>1.1012246784975724E-3</v>
      </c>
      <c r="W2213" s="732">
        <v>5.6690989043805119E-4</v>
      </c>
      <c r="X2213" s="108">
        <v>9.1568612634707357E-5</v>
      </c>
      <c r="Y2213" s="109">
        <v>9.5069740075179315E-5</v>
      </c>
      <c r="Z2213" s="732">
        <v>4.8941853739715599E-5</v>
      </c>
      <c r="AA2213" s="108">
        <v>0</v>
      </c>
      <c r="AB2213" s="109">
        <v>0</v>
      </c>
      <c r="AC2213" s="732">
        <v>0</v>
      </c>
      <c r="AD2213" s="108">
        <v>0</v>
      </c>
      <c r="AE2213" s="109">
        <v>0</v>
      </c>
      <c r="AF2213" s="732">
        <v>0</v>
      </c>
      <c r="AG2213" s="108">
        <v>6.7659049245508216E-4</v>
      </c>
      <c r="AH2213" s="109">
        <v>7.0245953802357806E-4</v>
      </c>
      <c r="AI2213" s="732">
        <v>3.6162605694203587E-4</v>
      </c>
      <c r="AJ2213" s="108">
        <v>9.2878019541424049E-4</v>
      </c>
      <c r="AK2213" s="109">
        <v>1.1280703378771578E-3</v>
      </c>
      <c r="AL2213" s="736">
        <v>3.94586873940795E-4</v>
      </c>
    </row>
    <row r="2214" spans="1:38" ht="13" x14ac:dyDescent="0.3">
      <c r="A2214" s="71">
        <v>2030</v>
      </c>
      <c r="B2214" s="72">
        <v>9</v>
      </c>
      <c r="C2214" s="108">
        <v>0.41432244135511126</v>
      </c>
      <c r="D2214" s="109">
        <v>0.40802076445268209</v>
      </c>
      <c r="E2214" s="732">
        <v>0.12784875149560412</v>
      </c>
      <c r="F2214" s="108">
        <v>2.0312012696297548E-2</v>
      </c>
      <c r="G2214" s="109">
        <v>2.2990396159932154E-2</v>
      </c>
      <c r="H2214" s="732">
        <v>1.3252303410414511E-2</v>
      </c>
      <c r="I2214" s="108">
        <v>5.9521044493865676E-3</v>
      </c>
      <c r="J2214" s="109">
        <v>7.5491540433140908E-3</v>
      </c>
      <c r="K2214" s="732">
        <v>8.9592366610706492E-2</v>
      </c>
      <c r="L2214" s="108">
        <v>8.5205829633076466E-4</v>
      </c>
      <c r="M2214" s="109">
        <v>1.0361556201601339E-3</v>
      </c>
      <c r="N2214" s="732">
        <v>3.6194686056481524E-4</v>
      </c>
      <c r="O2214" s="108">
        <v>0</v>
      </c>
      <c r="P2214" s="109">
        <v>0</v>
      </c>
      <c r="Q2214" s="732">
        <v>8.4169507198042677E-3</v>
      </c>
      <c r="R2214" s="108">
        <v>4.4422919505780886E-4</v>
      </c>
      <c r="S2214" s="109">
        <v>6.5064261823662996E-4</v>
      </c>
      <c r="T2214" s="732">
        <v>2.6498590501280563E-3</v>
      </c>
      <c r="U2214" s="108">
        <v>1.0563096755204036E-3</v>
      </c>
      <c r="V2214" s="109">
        <v>1.099025731220609E-3</v>
      </c>
      <c r="W2214" s="732">
        <v>5.5262076722149779E-4</v>
      </c>
      <c r="X2214" s="108">
        <v>9.1192200719841359E-5</v>
      </c>
      <c r="Y2214" s="109">
        <v>9.4879915190869646E-5</v>
      </c>
      <c r="Z2214" s="732">
        <v>4.7708274753356844E-5</v>
      </c>
      <c r="AA2214" s="108">
        <v>0</v>
      </c>
      <c r="AB2214" s="109">
        <v>0</v>
      </c>
      <c r="AC2214" s="732">
        <v>0</v>
      </c>
      <c r="AD2214" s="108">
        <v>0</v>
      </c>
      <c r="AE2214" s="109">
        <v>0</v>
      </c>
      <c r="AF2214" s="732">
        <v>0</v>
      </c>
      <c r="AG2214" s="108">
        <v>6.7380934207715863E-4</v>
      </c>
      <c r="AH2214" s="109">
        <v>7.0105720618759612E-4</v>
      </c>
      <c r="AI2214" s="732">
        <v>3.5251112694846163E-4</v>
      </c>
      <c r="AJ2214" s="108">
        <v>9.2615298795517716E-4</v>
      </c>
      <c r="AK2214" s="109">
        <v>1.1262595349616992E-3</v>
      </c>
      <c r="AL2214" s="736">
        <v>3.9342192380955254E-4</v>
      </c>
    </row>
    <row r="2215" spans="1:38" ht="13" x14ac:dyDescent="0.3">
      <c r="A2215" s="71">
        <v>2030</v>
      </c>
      <c r="B2215" s="72">
        <v>10</v>
      </c>
      <c r="C2215" s="108">
        <v>0.58003065992847702</v>
      </c>
      <c r="D2215" s="109">
        <v>0.55309339954988423</v>
      </c>
      <c r="E2215" s="732">
        <v>0.12760048509243968</v>
      </c>
      <c r="F2215" s="108">
        <v>2.1254434356142108E-2</v>
      </c>
      <c r="G2215" s="109">
        <v>2.3705462585237869E-2</v>
      </c>
      <c r="H2215" s="732">
        <v>1.2953454520623251E-2</v>
      </c>
      <c r="I2215" s="108">
        <v>6.6984634449103499E-3</v>
      </c>
      <c r="J2215" s="109">
        <v>8.6663720139487019E-3</v>
      </c>
      <c r="K2215" s="732">
        <v>8.8954259086533996E-2</v>
      </c>
      <c r="L2215" s="108">
        <v>1.0591806167302592E-3</v>
      </c>
      <c r="M2215" s="109">
        <v>1.186996424787153E-3</v>
      </c>
      <c r="N2215" s="732">
        <v>3.6100510878938605E-4</v>
      </c>
      <c r="O2215" s="108">
        <v>0</v>
      </c>
      <c r="P2215" s="109">
        <v>0</v>
      </c>
      <c r="Q2215" s="732">
        <v>8.2271478137474693E-3</v>
      </c>
      <c r="R2215" s="108">
        <v>4.4422919505780886E-4</v>
      </c>
      <c r="S2215" s="109">
        <v>6.5064261823662996E-4</v>
      </c>
      <c r="T2215" s="732">
        <v>2.6498590501280563E-3</v>
      </c>
      <c r="U2215" s="108">
        <v>1.1284494058257366E-3</v>
      </c>
      <c r="V2215" s="109">
        <v>1.1537580693604678E-3</v>
      </c>
      <c r="W2215" s="732">
        <v>5.4015917557275644E-4</v>
      </c>
      <c r="X2215" s="108">
        <v>9.7420076035857961E-5</v>
      </c>
      <c r="Y2215" s="109">
        <v>9.9605036757216539E-5</v>
      </c>
      <c r="Z2215" s="732">
        <v>4.6632457800056358E-5</v>
      </c>
      <c r="AA2215" s="108">
        <v>0</v>
      </c>
      <c r="AB2215" s="109">
        <v>0</v>
      </c>
      <c r="AC2215" s="732">
        <v>0</v>
      </c>
      <c r="AD2215" s="108">
        <v>0</v>
      </c>
      <c r="AE2215" s="109">
        <v>0</v>
      </c>
      <c r="AF2215" s="732">
        <v>0</v>
      </c>
      <c r="AG2215" s="108">
        <v>7.198256328690033E-4</v>
      </c>
      <c r="AH2215" s="109">
        <v>7.359708127935991E-4</v>
      </c>
      <c r="AI2215" s="732">
        <v>3.4456191550256873E-4</v>
      </c>
      <c r="AJ2215" s="108">
        <v>1.1512871226992574E-3</v>
      </c>
      <c r="AK2215" s="109">
        <v>1.2902181462413091E-3</v>
      </c>
      <c r="AL2215" s="736">
        <v>3.9239801456656537E-4</v>
      </c>
    </row>
    <row r="2216" spans="1:38" ht="13" x14ac:dyDescent="0.3">
      <c r="A2216" s="71">
        <v>2030</v>
      </c>
      <c r="B2216" s="72">
        <v>11</v>
      </c>
      <c r="C2216" s="108">
        <v>0.57973778506474993</v>
      </c>
      <c r="D2216" s="109">
        <v>0.55286637909768566</v>
      </c>
      <c r="E2216" s="732">
        <v>0.12724360736091969</v>
      </c>
      <c r="F2216" s="108">
        <v>2.1211276029331903E-2</v>
      </c>
      <c r="G2216" s="109">
        <v>2.366853589218065E-2</v>
      </c>
      <c r="H2216" s="732">
        <v>1.2518564866481041E-2</v>
      </c>
      <c r="I2216" s="108">
        <v>6.680251076701566E-3</v>
      </c>
      <c r="J2216" s="109">
        <v>8.6458290742850892E-3</v>
      </c>
      <c r="K2216" s="732">
        <v>8.8037185893790337E-2</v>
      </c>
      <c r="L2216" s="108">
        <v>1.057044447689041E-3</v>
      </c>
      <c r="M2216" s="109">
        <v>1.1846843581677041E-3</v>
      </c>
      <c r="N2216" s="732">
        <v>3.59654332882195E-4</v>
      </c>
      <c r="O2216" s="108">
        <v>0</v>
      </c>
      <c r="P2216" s="109">
        <v>0</v>
      </c>
      <c r="Q2216" s="732">
        <v>7.9509320062908194E-3</v>
      </c>
      <c r="R2216" s="108">
        <v>4.4422919505780886E-4</v>
      </c>
      <c r="S2216" s="109">
        <v>6.5064261823662996E-4</v>
      </c>
      <c r="T2216" s="732">
        <v>2.6498590501280563E-3</v>
      </c>
      <c r="U2216" s="108">
        <v>1.1252310796219874E-3</v>
      </c>
      <c r="V2216" s="109">
        <v>1.1510216963027591E-3</v>
      </c>
      <c r="W2216" s="732">
        <v>5.2202428840179707E-4</v>
      </c>
      <c r="X2216" s="108">
        <v>9.7142270665873597E-5</v>
      </c>
      <c r="Y2216" s="109">
        <v>9.9368769907275345E-5</v>
      </c>
      <c r="Z2216" s="732">
        <v>4.5066842139693516E-5</v>
      </c>
      <c r="AA2216" s="108">
        <v>0</v>
      </c>
      <c r="AB2216" s="109">
        <v>0</v>
      </c>
      <c r="AC2216" s="732">
        <v>0</v>
      </c>
      <c r="AD2216" s="108">
        <v>0</v>
      </c>
      <c r="AE2216" s="109">
        <v>0</v>
      </c>
      <c r="AF2216" s="732">
        <v>0</v>
      </c>
      <c r="AG2216" s="108">
        <v>7.1777323371429336E-4</v>
      </c>
      <c r="AH2216" s="109">
        <v>7.3422488651650139E-4</v>
      </c>
      <c r="AI2216" s="732">
        <v>3.3299397632596079E-4</v>
      </c>
      <c r="AJ2216" s="108">
        <v>1.1489643830130411E-3</v>
      </c>
      <c r="AK2216" s="109">
        <v>1.2877044380585928E-3</v>
      </c>
      <c r="AL2216" s="736">
        <v>3.909298969762985E-4</v>
      </c>
    </row>
    <row r="2217" spans="1:38" ht="13" x14ac:dyDescent="0.3">
      <c r="A2217" s="71">
        <v>2030</v>
      </c>
      <c r="B2217" s="72">
        <v>12</v>
      </c>
      <c r="C2217" s="108">
        <v>0.57947702822361913</v>
      </c>
      <c r="D2217" s="109">
        <v>0.55267219208779694</v>
      </c>
      <c r="E2217" s="732">
        <v>0.12693842548722462</v>
      </c>
      <c r="F2217" s="108">
        <v>2.1172737252465646E-2</v>
      </c>
      <c r="G2217" s="109">
        <v>2.3637590367623265E-2</v>
      </c>
      <c r="H2217" s="732">
        <v>1.2145672116844669E-2</v>
      </c>
      <c r="I2217" s="108">
        <v>6.6640024106450558E-3</v>
      </c>
      <c r="J2217" s="109">
        <v>8.6286219826905864E-3</v>
      </c>
      <c r="K2217" s="732">
        <v>8.7250871949918235E-2</v>
      </c>
      <c r="L2217" s="108">
        <v>1.0551374981584924E-3</v>
      </c>
      <c r="M2217" s="109">
        <v>1.182746313181946E-3</v>
      </c>
      <c r="N2217" s="732">
        <v>3.584980346086469E-4</v>
      </c>
      <c r="O2217" s="108">
        <v>0</v>
      </c>
      <c r="P2217" s="109">
        <v>0</v>
      </c>
      <c r="Q2217" s="732">
        <v>7.7140929907907139E-3</v>
      </c>
      <c r="R2217" s="108">
        <v>4.4422919505780886E-4</v>
      </c>
      <c r="S2217" s="109">
        <v>6.5064261823662996E-4</v>
      </c>
      <c r="T2217" s="732">
        <v>2.6498590501280563E-3</v>
      </c>
      <c r="U2217" s="108">
        <v>1.1223587367789496E-3</v>
      </c>
      <c r="V2217" s="109">
        <v>1.1487291178751214E-3</v>
      </c>
      <c r="W2217" s="732">
        <v>5.0647453951991825E-4</v>
      </c>
      <c r="X2217" s="108">
        <v>9.68942488355808E-5</v>
      </c>
      <c r="Y2217" s="109">
        <v>9.917086653089031E-5</v>
      </c>
      <c r="Z2217" s="732">
        <v>4.3724437489012645E-5</v>
      </c>
      <c r="AA2217" s="108">
        <v>0</v>
      </c>
      <c r="AB2217" s="109">
        <v>0</v>
      </c>
      <c r="AC2217" s="732">
        <v>0</v>
      </c>
      <c r="AD2217" s="108">
        <v>0</v>
      </c>
      <c r="AE2217" s="109">
        <v>0</v>
      </c>
      <c r="AF2217" s="732">
        <v>0</v>
      </c>
      <c r="AG2217" s="108">
        <v>7.159415752331699E-4</v>
      </c>
      <c r="AH2217" s="109">
        <v>7.3276249041283673E-4</v>
      </c>
      <c r="AI2217" s="732">
        <v>3.2307487303280687E-4</v>
      </c>
      <c r="AJ2217" s="108">
        <v>1.1468922750837388E-3</v>
      </c>
      <c r="AK2217" s="109">
        <v>1.2855978272259161E-3</v>
      </c>
      <c r="AL2217" s="736">
        <v>3.8967298214889702E-4</v>
      </c>
    </row>
    <row r="2218" spans="1:38" ht="13" x14ac:dyDescent="0.3">
      <c r="A2218" s="71">
        <v>2030</v>
      </c>
      <c r="B2218" s="72">
        <v>13</v>
      </c>
      <c r="C2218" s="108">
        <v>0.57796477814450609</v>
      </c>
      <c r="D2218" s="109">
        <v>0.55127114939978539</v>
      </c>
      <c r="E2218" s="732">
        <v>0.12637469104459711</v>
      </c>
      <c r="F2218" s="108">
        <v>2.1133916174780693E-2</v>
      </c>
      <c r="G2218" s="109">
        <v>2.3600793005558118E-2</v>
      </c>
      <c r="H2218" s="732">
        <v>1.174775703372488E-2</v>
      </c>
      <c r="I2218" s="108">
        <v>6.6481128351769609E-3</v>
      </c>
      <c r="J2218" s="109">
        <v>8.6096506071299209E-3</v>
      </c>
      <c r="K2218" s="732">
        <v>8.6327821357877046E-2</v>
      </c>
      <c r="L2218" s="108">
        <v>1.0534208153982723E-3</v>
      </c>
      <c r="M2218" s="109">
        <v>1.1807550492944816E-3</v>
      </c>
      <c r="N2218" s="732">
        <v>3.5727052992609544E-4</v>
      </c>
      <c r="O2218" s="108">
        <v>0</v>
      </c>
      <c r="P2218" s="109">
        <v>0</v>
      </c>
      <c r="Q2218" s="732">
        <v>7.4613580775706734E-3</v>
      </c>
      <c r="R2218" s="108">
        <v>4.4422919505780886E-4</v>
      </c>
      <c r="S2218" s="109">
        <v>6.5064261823662996E-4</v>
      </c>
      <c r="T2218" s="732">
        <v>2.6498590501280563E-3</v>
      </c>
      <c r="U2218" s="108">
        <v>1.1196795662070244E-3</v>
      </c>
      <c r="V2218" s="109">
        <v>1.1462775897049251E-3</v>
      </c>
      <c r="W2218" s="732">
        <v>4.8988145860077526E-4</v>
      </c>
      <c r="X2218" s="108">
        <v>9.6663031321800655E-5</v>
      </c>
      <c r="Y2218" s="109">
        <v>9.8959284927377196E-5</v>
      </c>
      <c r="Z2218" s="732">
        <v>4.2291905150581182E-5</v>
      </c>
      <c r="AA2218" s="108">
        <v>0</v>
      </c>
      <c r="AB2218" s="109">
        <v>0</v>
      </c>
      <c r="AC2218" s="732">
        <v>0</v>
      </c>
      <c r="AD2218" s="108">
        <v>0</v>
      </c>
      <c r="AE2218" s="109">
        <v>0</v>
      </c>
      <c r="AF2218" s="732">
        <v>0</v>
      </c>
      <c r="AG2218" s="108">
        <v>7.142325444594559E-4</v>
      </c>
      <c r="AH2218" s="109">
        <v>7.3119902142444E-4</v>
      </c>
      <c r="AI2218" s="732">
        <v>3.1249024211985152E-4</v>
      </c>
      <c r="AJ2218" s="108">
        <v>1.1450266274396323E-3</v>
      </c>
      <c r="AK2218" s="109">
        <v>1.2834333913564061E-3</v>
      </c>
      <c r="AL2218" s="736">
        <v>3.883386939514304E-4</v>
      </c>
    </row>
    <row r="2219" spans="1:38" ht="13" x14ac:dyDescent="0.3">
      <c r="A2219" s="71">
        <v>2030</v>
      </c>
      <c r="B2219" s="72">
        <v>14</v>
      </c>
      <c r="C2219" s="108">
        <v>0.57776367095402636</v>
      </c>
      <c r="D2219" s="109">
        <v>0.55102645487420998</v>
      </c>
      <c r="E2219" s="732">
        <v>0.12599221892495707</v>
      </c>
      <c r="F2219" s="108">
        <v>2.1104211607014978E-2</v>
      </c>
      <c r="G2219" s="109">
        <v>2.3560076368343147E-2</v>
      </c>
      <c r="H2219" s="732">
        <v>1.1281676738968436E-2</v>
      </c>
      <c r="I2219" s="108">
        <v>6.6355899830035066E-3</v>
      </c>
      <c r="J2219" s="109">
        <v>8.5869944575595516E-3</v>
      </c>
      <c r="K2219" s="732">
        <v>8.5346364313455922E-2</v>
      </c>
      <c r="L2219" s="108">
        <v>1.0519506248470854E-3</v>
      </c>
      <c r="M2219" s="109">
        <v>1.1782068033142363E-3</v>
      </c>
      <c r="N2219" s="732">
        <v>3.5582556437667901E-4</v>
      </c>
      <c r="O2219" s="108">
        <v>0</v>
      </c>
      <c r="P2219" s="109">
        <v>0</v>
      </c>
      <c r="Q2219" s="732">
        <v>7.1653320380358253E-3</v>
      </c>
      <c r="R2219" s="108">
        <v>4.4422919505780886E-4</v>
      </c>
      <c r="S2219" s="109">
        <v>6.5064261823662996E-4</v>
      </c>
      <c r="T2219" s="732">
        <v>2.6498590501280563E-3</v>
      </c>
      <c r="U2219" s="108">
        <v>1.1174656433737132E-3</v>
      </c>
      <c r="V2219" s="109">
        <v>1.1432591574358512E-3</v>
      </c>
      <c r="W2219" s="732">
        <v>4.7044584871303442E-4</v>
      </c>
      <c r="X2219" s="108">
        <v>9.6471894912330376E-5</v>
      </c>
      <c r="Y2219" s="109">
        <v>9.8698596638846262E-5</v>
      </c>
      <c r="Z2219" s="732">
        <v>4.0614036553149316E-5</v>
      </c>
      <c r="AA2219" s="108">
        <v>0</v>
      </c>
      <c r="AB2219" s="109">
        <v>0</v>
      </c>
      <c r="AC2219" s="732">
        <v>0</v>
      </c>
      <c r="AD2219" s="108">
        <v>0</v>
      </c>
      <c r="AE2219" s="109">
        <v>0</v>
      </c>
      <c r="AF2219" s="732">
        <v>0</v>
      </c>
      <c r="AG2219" s="108">
        <v>7.1281969264779411E-4</v>
      </c>
      <c r="AH2219" s="109">
        <v>7.2927286962018423E-4</v>
      </c>
      <c r="AI2219" s="732">
        <v>3.0009251630945728E-4</v>
      </c>
      <c r="AJ2219" s="108">
        <v>1.1434282535882998E-3</v>
      </c>
      <c r="AK2219" s="109">
        <v>1.2806630748130854E-3</v>
      </c>
      <c r="AL2219" s="736">
        <v>3.8676816792375591E-4</v>
      </c>
    </row>
    <row r="2220" spans="1:38" ht="13" x14ac:dyDescent="0.3">
      <c r="A2220" s="71">
        <v>2030</v>
      </c>
      <c r="B2220" s="72">
        <v>15</v>
      </c>
      <c r="C2220" s="108">
        <v>0.72924159895598939</v>
      </c>
      <c r="D2220" s="109">
        <v>0.67387769962399036</v>
      </c>
      <c r="E2220" s="732">
        <v>0.12557231087787454</v>
      </c>
      <c r="F2220" s="108">
        <v>2.1180000991353448E-2</v>
      </c>
      <c r="G2220" s="109">
        <v>2.350644975256096E-2</v>
      </c>
      <c r="H2220" s="732">
        <v>1.0768199534649909E-2</v>
      </c>
      <c r="I2220" s="108">
        <v>6.617651830702855E-3</v>
      </c>
      <c r="J2220" s="109">
        <v>8.46993473951611E-3</v>
      </c>
      <c r="K2220" s="732">
        <v>8.4268223169685005E-2</v>
      </c>
      <c r="L2220" s="108">
        <v>1.4506624184499398E-3</v>
      </c>
      <c r="M2220" s="109">
        <v>1.4425808672199477E-3</v>
      </c>
      <c r="N2220" s="732">
        <v>3.5424054001870301E-4</v>
      </c>
      <c r="O2220" s="108">
        <v>0</v>
      </c>
      <c r="P2220" s="109">
        <v>0</v>
      </c>
      <c r="Q2220" s="732">
        <v>6.8392034994690428E-3</v>
      </c>
      <c r="R2220" s="108">
        <v>4.4422919505780886E-4</v>
      </c>
      <c r="S2220" s="109">
        <v>6.5064261823662996E-4</v>
      </c>
      <c r="T2220" s="732">
        <v>2.6498590501280563E-3</v>
      </c>
      <c r="U2220" s="108">
        <v>1.1233068334344906E-3</v>
      </c>
      <c r="V2220" s="109">
        <v>1.1392589012428169E-3</v>
      </c>
      <c r="W2220" s="732">
        <v>4.4903374025262395E-4</v>
      </c>
      <c r="X2220" s="108">
        <v>9.6976107577129538E-5</v>
      </c>
      <c r="Y2220" s="109">
        <v>9.8353326121474347E-5</v>
      </c>
      <c r="Z2220" s="732">
        <v>3.8765508071783889E-5</v>
      </c>
      <c r="AA2220" s="108">
        <v>0</v>
      </c>
      <c r="AB2220" s="109">
        <v>0</v>
      </c>
      <c r="AC2220" s="732">
        <v>0</v>
      </c>
      <c r="AD2220" s="108">
        <v>0</v>
      </c>
      <c r="AE2220" s="109">
        <v>0</v>
      </c>
      <c r="AF2220" s="732">
        <v>0</v>
      </c>
      <c r="AG2220" s="108">
        <v>7.1654566283557122E-4</v>
      </c>
      <c r="AH2220" s="109">
        <v>7.2672143204249352E-4</v>
      </c>
      <c r="AI2220" s="732">
        <v>2.8643403484950942E-4</v>
      </c>
      <c r="AJ2220" s="108">
        <v>1.5768126464805207E-3</v>
      </c>
      <c r="AK2220" s="109">
        <v>1.5680288200994623E-3</v>
      </c>
      <c r="AL2220" s="736">
        <v>3.8504529107868881E-4</v>
      </c>
    </row>
    <row r="2221" spans="1:38" ht="13" x14ac:dyDescent="0.3">
      <c r="A2221" s="71">
        <v>2030</v>
      </c>
      <c r="B2221" s="72">
        <v>16</v>
      </c>
      <c r="C2221" s="108">
        <v>0.72907420042138871</v>
      </c>
      <c r="D2221" s="109">
        <v>0.67357134052117151</v>
      </c>
      <c r="E2221" s="732">
        <v>0.12508012853994044</v>
      </c>
      <c r="F2221" s="108">
        <v>2.115747604062487E-2</v>
      </c>
      <c r="G2221" s="109">
        <v>2.3459165495150362E-2</v>
      </c>
      <c r="H2221" s="732">
        <v>1.0162065838367866E-2</v>
      </c>
      <c r="I2221" s="108">
        <v>6.6082189489098248E-3</v>
      </c>
      <c r="J2221" s="109">
        <v>8.4440007341848641E-3</v>
      </c>
      <c r="K2221" s="732">
        <v>8.3004619566365276E-2</v>
      </c>
      <c r="L2221" s="108">
        <v>1.4491234191784763E-3</v>
      </c>
      <c r="M2221" s="109">
        <v>1.438926694607409E-3</v>
      </c>
      <c r="N2221" s="732">
        <v>3.5238554800629614E-4</v>
      </c>
      <c r="O2221" s="108">
        <v>0</v>
      </c>
      <c r="P2221" s="109">
        <v>0</v>
      </c>
      <c r="Q2221" s="732">
        <v>6.4542242318682535E-3</v>
      </c>
      <c r="R2221" s="108">
        <v>4.4422919505780886E-4</v>
      </c>
      <c r="S2221" s="109">
        <v>6.5064261823662996E-4</v>
      </c>
      <c r="T2221" s="732">
        <v>2.6498590501280563E-3</v>
      </c>
      <c r="U2221" s="108">
        <v>1.1216275513486905E-3</v>
      </c>
      <c r="V2221" s="109">
        <v>1.135754427736469E-3</v>
      </c>
      <c r="W2221" s="732">
        <v>4.2375816861066508E-4</v>
      </c>
      <c r="X2221" s="108">
        <v>9.683119413105354E-5</v>
      </c>
      <c r="Y2221" s="109">
        <v>9.8050751103426564E-5</v>
      </c>
      <c r="Z2221" s="732">
        <v>3.6583436455025115E-5</v>
      </c>
      <c r="AA2221" s="108">
        <v>0</v>
      </c>
      <c r="AB2221" s="109">
        <v>0</v>
      </c>
      <c r="AC2221" s="732">
        <v>0</v>
      </c>
      <c r="AD2221" s="108">
        <v>0</v>
      </c>
      <c r="AE2221" s="109">
        <v>0</v>
      </c>
      <c r="AF2221" s="732">
        <v>0</v>
      </c>
      <c r="AG2221" s="108">
        <v>7.154749298155683E-4</v>
      </c>
      <c r="AH2221" s="109">
        <v>7.2448597132051379E-4</v>
      </c>
      <c r="AI2221" s="732">
        <v>2.7031079200992472E-4</v>
      </c>
      <c r="AJ2221" s="108">
        <v>1.5751391252955675E-3</v>
      </c>
      <c r="AK2221" s="109">
        <v>1.5640557429433283E-3</v>
      </c>
      <c r="AL2221" s="736">
        <v>3.8302897798158557E-4</v>
      </c>
    </row>
    <row r="2222" spans="1:38" ht="13" x14ac:dyDescent="0.3">
      <c r="A2222" s="71">
        <v>2030</v>
      </c>
      <c r="B2222" s="72">
        <v>17</v>
      </c>
      <c r="C2222" s="108">
        <v>0.72894202185272605</v>
      </c>
      <c r="D2222" s="109">
        <v>0.6732771471116813</v>
      </c>
      <c r="E2222" s="732">
        <v>0.12507657561427449</v>
      </c>
      <c r="F2222" s="108">
        <v>2.1139615223948707E-2</v>
      </c>
      <c r="G2222" s="109">
        <v>2.3413805857455013E-2</v>
      </c>
      <c r="H2222" s="732">
        <v>1.0204913730109406E-2</v>
      </c>
      <c r="I2222" s="108">
        <v>6.6007349622133112E-3</v>
      </c>
      <c r="J2222" s="109">
        <v>8.41912518917509E-3</v>
      </c>
      <c r="K2222" s="732">
        <v>8.2978040468263362E-2</v>
      </c>
      <c r="L2222" s="108">
        <v>1.4479022156693819E-3</v>
      </c>
      <c r="M2222" s="109">
        <v>1.4354199709696576E-3</v>
      </c>
      <c r="N2222" s="732">
        <v>3.5232685353942032E-4</v>
      </c>
      <c r="O2222" s="108">
        <v>0</v>
      </c>
      <c r="P2222" s="109">
        <v>0</v>
      </c>
      <c r="Q2222" s="732">
        <v>6.4814305436899184E-3</v>
      </c>
      <c r="R2222" s="108">
        <v>4.4422919505780886E-4</v>
      </c>
      <c r="S2222" s="109">
        <v>6.5064261823662996E-4</v>
      </c>
      <c r="T2222" s="732">
        <v>2.6498590501280563E-3</v>
      </c>
      <c r="U2222" s="108">
        <v>1.1202962970997699E-3</v>
      </c>
      <c r="V2222" s="109">
        <v>1.1323928109455783E-3</v>
      </c>
      <c r="W2222" s="732">
        <v>4.255449368637111E-4</v>
      </c>
      <c r="X2222" s="108">
        <v>9.6716142388131735E-5</v>
      </c>
      <c r="Y2222" s="109">
        <v>9.7760501930249411E-5</v>
      </c>
      <c r="Z2222" s="732">
        <v>3.6737682656387518E-5</v>
      </c>
      <c r="AA2222" s="108">
        <v>0</v>
      </c>
      <c r="AB2222" s="109">
        <v>0</v>
      </c>
      <c r="AC2222" s="732">
        <v>0</v>
      </c>
      <c r="AD2222" s="108">
        <v>0</v>
      </c>
      <c r="AE2222" s="109">
        <v>0</v>
      </c>
      <c r="AF2222" s="732">
        <v>0</v>
      </c>
      <c r="AG2222" s="108">
        <v>7.1462550244101011E-4</v>
      </c>
      <c r="AH2222" s="109">
        <v>7.2234205614842223E-4</v>
      </c>
      <c r="AI2222" s="732">
        <v>2.7145070231808597E-4</v>
      </c>
      <c r="AJ2222" s="108">
        <v>1.5738101250574782E-3</v>
      </c>
      <c r="AK2222" s="109">
        <v>1.56024499773808E-3</v>
      </c>
      <c r="AL2222" s="736">
        <v>3.8296509642789153E-4</v>
      </c>
    </row>
    <row r="2223" spans="1:38" ht="13" x14ac:dyDescent="0.3">
      <c r="A2223" s="71">
        <v>2030</v>
      </c>
      <c r="B2223" s="72">
        <v>18</v>
      </c>
      <c r="C2223" s="108">
        <v>0.72791841929650025</v>
      </c>
      <c r="D2223" s="109">
        <v>0.67224380157263719</v>
      </c>
      <c r="E2223" s="732">
        <v>0.12489978824743725</v>
      </c>
      <c r="F2223" s="108">
        <v>2.1110659763588592E-2</v>
      </c>
      <c r="G2223" s="109">
        <v>2.3367009361871069E-2</v>
      </c>
      <c r="H2223" s="732">
        <v>1.0174170879355888E-2</v>
      </c>
      <c r="I2223" s="108">
        <v>6.5888334026589883E-3</v>
      </c>
      <c r="J2223" s="109">
        <v>8.3941588478065009E-3</v>
      </c>
      <c r="K2223" s="732">
        <v>8.2772099242682876E-2</v>
      </c>
      <c r="L2223" s="108">
        <v>1.4460655221297878E-3</v>
      </c>
      <c r="M2223" s="109">
        <v>1.4319978488147908E-3</v>
      </c>
      <c r="N2223" s="732">
        <v>3.5207354017433788E-4</v>
      </c>
      <c r="O2223" s="108">
        <v>0</v>
      </c>
      <c r="P2223" s="109">
        <v>0</v>
      </c>
      <c r="Q2223" s="732">
        <v>6.4619049465323925E-3</v>
      </c>
      <c r="R2223" s="108">
        <v>4.4422919505780886E-4</v>
      </c>
      <c r="S2223" s="109">
        <v>6.5064261823662996E-4</v>
      </c>
      <c r="T2223" s="732">
        <v>2.6498590501280563E-3</v>
      </c>
      <c r="U2223" s="108">
        <v>1.1182450911808208E-3</v>
      </c>
      <c r="V2223" s="109">
        <v>1.1290600523027612E-3</v>
      </c>
      <c r="W2223" s="732">
        <v>4.2426320550740203E-4</v>
      </c>
      <c r="X2223" s="108">
        <v>9.6539085219833E-5</v>
      </c>
      <c r="Y2223" s="109">
        <v>9.7472854607573515E-5</v>
      </c>
      <c r="Z2223" s="732">
        <v>3.6627039671894134E-5</v>
      </c>
      <c r="AA2223" s="108">
        <v>0</v>
      </c>
      <c r="AB2223" s="109">
        <v>0</v>
      </c>
      <c r="AC2223" s="732">
        <v>0</v>
      </c>
      <c r="AD2223" s="108">
        <v>0</v>
      </c>
      <c r="AE2223" s="109">
        <v>0</v>
      </c>
      <c r="AF2223" s="732">
        <v>0</v>
      </c>
      <c r="AG2223" s="108">
        <v>7.1331703059045377E-4</v>
      </c>
      <c r="AH2223" s="109">
        <v>7.2021602818127131E-4</v>
      </c>
      <c r="AI2223" s="732">
        <v>2.7063292679559701E-4</v>
      </c>
      <c r="AJ2223" s="108">
        <v>1.571815195927438E-3</v>
      </c>
      <c r="AK2223" s="109">
        <v>1.5565249904016349E-3</v>
      </c>
      <c r="AL2223" s="736">
        <v>3.8268984901659994E-4</v>
      </c>
    </row>
    <row r="2224" spans="1:38" ht="13" x14ac:dyDescent="0.3">
      <c r="A2224" s="71">
        <v>2030</v>
      </c>
      <c r="B2224" s="72">
        <v>19</v>
      </c>
      <c r="C2224" s="108">
        <v>0.72773796434657678</v>
      </c>
      <c r="D2224" s="109">
        <v>0.67196900860604547</v>
      </c>
      <c r="E2224" s="732">
        <v>0.12484064994498732</v>
      </c>
      <c r="F2224" s="108">
        <v>2.1086432011258597E-2</v>
      </c>
      <c r="G2224" s="109">
        <v>2.3324714634403866E-2</v>
      </c>
      <c r="H2224" s="732">
        <v>1.0137225340504085E-2</v>
      </c>
      <c r="I2224" s="108">
        <v>6.5786904463137922E-3</v>
      </c>
      <c r="J2224" s="109">
        <v>8.370950187164496E-3</v>
      </c>
      <c r="K2224" s="732">
        <v>8.2602017133159886E-2</v>
      </c>
      <c r="L2224" s="108">
        <v>1.4444093354894676E-3</v>
      </c>
      <c r="M2224" s="109">
        <v>1.4287284852718051E-3</v>
      </c>
      <c r="N2224" s="732">
        <v>3.5181361809404673E-4</v>
      </c>
      <c r="O2224" s="108">
        <v>0</v>
      </c>
      <c r="P2224" s="109">
        <v>0</v>
      </c>
      <c r="Q2224" s="732">
        <v>6.4384278961648949E-3</v>
      </c>
      <c r="R2224" s="108">
        <v>4.4422919505780886E-4</v>
      </c>
      <c r="S2224" s="109">
        <v>6.5064261823662996E-4</v>
      </c>
      <c r="T2224" s="732">
        <v>2.6498590501280563E-3</v>
      </c>
      <c r="U2224" s="108">
        <v>1.1164388955013011E-3</v>
      </c>
      <c r="V2224" s="109">
        <v>1.1259242028062754E-3</v>
      </c>
      <c r="W2224" s="732">
        <v>4.2272229856061047E-4</v>
      </c>
      <c r="X2224" s="108">
        <v>9.6383210541601245E-5</v>
      </c>
      <c r="Y2224" s="109">
        <v>9.7202087881965684E-5</v>
      </c>
      <c r="Z2224" s="732">
        <v>3.649401665308308E-5</v>
      </c>
      <c r="AA2224" s="108">
        <v>0</v>
      </c>
      <c r="AB2224" s="109">
        <v>0</v>
      </c>
      <c r="AC2224" s="732">
        <v>0</v>
      </c>
      <c r="AD2224" s="108">
        <v>0</v>
      </c>
      <c r="AE2224" s="109">
        <v>0</v>
      </c>
      <c r="AF2224" s="732">
        <v>0</v>
      </c>
      <c r="AG2224" s="108">
        <v>7.121652251375365E-4</v>
      </c>
      <c r="AH2224" s="109">
        <v>7.1821595466645398E-4</v>
      </c>
      <c r="AI2224" s="732">
        <v>2.6965018579506143E-4</v>
      </c>
      <c r="AJ2224" s="108">
        <v>1.5700153488514331E-3</v>
      </c>
      <c r="AK2224" s="109">
        <v>1.5529707354083682E-3</v>
      </c>
      <c r="AL2224" s="736">
        <v>3.8240733147292037E-4</v>
      </c>
    </row>
    <row r="2225" spans="1:38" ht="13" x14ac:dyDescent="0.3">
      <c r="A2225" s="71">
        <v>2030</v>
      </c>
      <c r="B2225" s="72">
        <v>20</v>
      </c>
      <c r="C2225" s="108">
        <v>0.81683821624623643</v>
      </c>
      <c r="D2225" s="109">
        <v>0.73955671930827183</v>
      </c>
      <c r="E2225" s="732">
        <v>0.12475031058106439</v>
      </c>
      <c r="F2225" s="108">
        <v>2.1104705051150981E-2</v>
      </c>
      <c r="G2225" s="109">
        <v>2.3015421036571677E-2</v>
      </c>
      <c r="H2225" s="732">
        <v>1.0058128363596092E-2</v>
      </c>
      <c r="I2225" s="108">
        <v>6.5119465955335359E-3</v>
      </c>
      <c r="J2225" s="109">
        <v>7.4965128282393515E-3</v>
      </c>
      <c r="K2225" s="732">
        <v>8.2351220919481966E-2</v>
      </c>
      <c r="L2225" s="108">
        <v>1.9533653438804296E-3</v>
      </c>
      <c r="M2225" s="109">
        <v>1.7154004688903657E-3</v>
      </c>
      <c r="N2225" s="732">
        <v>3.5143852073265776E-4</v>
      </c>
      <c r="O2225" s="108">
        <v>0</v>
      </c>
      <c r="P2225" s="109">
        <v>0</v>
      </c>
      <c r="Q2225" s="732">
        <v>6.3881841177439985E-3</v>
      </c>
      <c r="R2225" s="108">
        <v>4.4422919505780886E-4</v>
      </c>
      <c r="S2225" s="109">
        <v>6.5064261823662996E-4</v>
      </c>
      <c r="T2225" s="732">
        <v>2.6498590501280563E-3</v>
      </c>
      <c r="U2225" s="108">
        <v>1.1178789004128132E-3</v>
      </c>
      <c r="V2225" s="109">
        <v>1.1023793429433876E-3</v>
      </c>
      <c r="W2225" s="732">
        <v>4.1942398077386364E-4</v>
      </c>
      <c r="X2225" s="108">
        <v>9.6507651604548574E-5</v>
      </c>
      <c r="Y2225" s="109">
        <v>9.5169433584422174E-5</v>
      </c>
      <c r="Z2225" s="732">
        <v>3.6209264743303104E-5</v>
      </c>
      <c r="AA2225" s="108">
        <v>0</v>
      </c>
      <c r="AB2225" s="109">
        <v>0</v>
      </c>
      <c r="AC2225" s="732">
        <v>0</v>
      </c>
      <c r="AD2225" s="108">
        <v>0</v>
      </c>
      <c r="AE2225" s="109">
        <v>0</v>
      </c>
      <c r="AF2225" s="732">
        <v>0</v>
      </c>
      <c r="AG2225" s="108">
        <v>7.1308407168134858E-4</v>
      </c>
      <c r="AH2225" s="109">
        <v>7.0319689909904457E-4</v>
      </c>
      <c r="AI2225" s="732">
        <v>2.6754617454966678E-4</v>
      </c>
      <c r="AJ2225" s="108">
        <v>2.1232302506574269E-3</v>
      </c>
      <c r="AK2225" s="109">
        <v>1.8645705097561534E-3</v>
      </c>
      <c r="AL2225" s="736">
        <v>3.8199966371428568E-4</v>
      </c>
    </row>
    <row r="2226" spans="1:38" ht="13" x14ac:dyDescent="0.3">
      <c r="A2226" s="71">
        <v>2030</v>
      </c>
      <c r="B2226" s="72">
        <v>21</v>
      </c>
      <c r="C2226" s="108">
        <v>0.81666582475269556</v>
      </c>
      <c r="D2226" s="109">
        <v>0.73928646492540573</v>
      </c>
      <c r="E2226" s="732">
        <v>0.12464150142583527</v>
      </c>
      <c r="F2226" s="108">
        <v>2.1081383225157922E-2</v>
      </c>
      <c r="G2226" s="109">
        <v>2.2973921795806415E-2</v>
      </c>
      <c r="H2226" s="732">
        <v>9.9527776041532026E-3</v>
      </c>
      <c r="I2226" s="108">
        <v>6.5022951765636378E-3</v>
      </c>
      <c r="J2226" s="109">
        <v>7.4758507899240377E-3</v>
      </c>
      <c r="K2226" s="732">
        <v>8.205209932073694E-2</v>
      </c>
      <c r="L2226" s="108">
        <v>1.9511982504422883E-3</v>
      </c>
      <c r="M2226" s="109">
        <v>1.7114770654829863E-3</v>
      </c>
      <c r="N2226" s="732">
        <v>3.5099634139358399E-4</v>
      </c>
      <c r="O2226" s="108">
        <v>0</v>
      </c>
      <c r="P2226" s="109">
        <v>0</v>
      </c>
      <c r="Q2226" s="732">
        <v>6.3212572955625252E-3</v>
      </c>
      <c r="R2226" s="108">
        <v>4.4422919505780886E-4</v>
      </c>
      <c r="S2226" s="109">
        <v>6.5064261823662996E-4</v>
      </c>
      <c r="T2226" s="732">
        <v>2.6498590501280563E-3</v>
      </c>
      <c r="U2226" s="108">
        <v>1.1161409840013796E-3</v>
      </c>
      <c r="V2226" s="109">
        <v>1.099305545501091E-3</v>
      </c>
      <c r="W2226" s="732">
        <v>4.1503072595944863E-4</v>
      </c>
      <c r="X2226" s="108">
        <v>9.6357521042865076E-5</v>
      </c>
      <c r="Y2226" s="109">
        <v>9.4903904120066489E-5</v>
      </c>
      <c r="Z2226" s="732">
        <v>3.5829986541153713E-5</v>
      </c>
      <c r="AA2226" s="108">
        <v>0</v>
      </c>
      <c r="AB2226" s="109">
        <v>0</v>
      </c>
      <c r="AC2226" s="732">
        <v>0</v>
      </c>
      <c r="AD2226" s="108">
        <v>0</v>
      </c>
      <c r="AE2226" s="109">
        <v>0</v>
      </c>
      <c r="AF2226" s="732">
        <v>0</v>
      </c>
      <c r="AG2226" s="108">
        <v>7.1197520741364583E-4</v>
      </c>
      <c r="AH2226" s="109">
        <v>7.0123479624027371E-4</v>
      </c>
      <c r="AI2226" s="732">
        <v>2.6474381900045514E-4</v>
      </c>
      <c r="AJ2226" s="108">
        <v>2.1208744505485963E-3</v>
      </c>
      <c r="AK2226" s="109">
        <v>1.8603063723909852E-3</v>
      </c>
      <c r="AL2226" s="736">
        <v>3.8151892776306517E-4</v>
      </c>
    </row>
    <row r="2227" spans="1:38" ht="13" x14ac:dyDescent="0.3">
      <c r="A2227" s="71">
        <v>2030</v>
      </c>
      <c r="B2227" s="72">
        <v>22</v>
      </c>
      <c r="C2227" s="108">
        <v>0.81648898428076622</v>
      </c>
      <c r="D2227" s="109">
        <v>0.73902229466382297</v>
      </c>
      <c r="E2227" s="732">
        <v>0.12451106624815879</v>
      </c>
      <c r="F2227" s="108">
        <v>2.1057486857548258E-2</v>
      </c>
      <c r="G2227" s="109">
        <v>2.2933503904057885E-2</v>
      </c>
      <c r="H2227" s="732">
        <v>9.8163580702108864E-3</v>
      </c>
      <c r="I2227" s="108">
        <v>6.4923974693784818E-3</v>
      </c>
      <c r="J2227" s="109">
        <v>7.4557265019795042E-3</v>
      </c>
      <c r="K2227" s="732">
        <v>8.1697012211406322E-2</v>
      </c>
      <c r="L2227" s="108">
        <v>1.9489762710920681E-3</v>
      </c>
      <c r="M2227" s="109">
        <v>1.7076568900363017E-3</v>
      </c>
      <c r="N2227" s="732">
        <v>3.5047623765977886E-4</v>
      </c>
      <c r="O2227" s="108">
        <v>0</v>
      </c>
      <c r="P2227" s="109">
        <v>0</v>
      </c>
      <c r="Q2227" s="732">
        <v>6.2346014062678702E-3</v>
      </c>
      <c r="R2227" s="108">
        <v>4.4422919505780886E-4</v>
      </c>
      <c r="S2227" s="109">
        <v>6.5064261823662996E-4</v>
      </c>
      <c r="T2227" s="732">
        <v>2.6498590501280563E-3</v>
      </c>
      <c r="U2227" s="108">
        <v>1.1143592500454547E-3</v>
      </c>
      <c r="V2227" s="109">
        <v>1.0963089935099074E-3</v>
      </c>
      <c r="W2227" s="732">
        <v>4.09341734564183E-4</v>
      </c>
      <c r="X2227" s="108">
        <v>9.6203645001712658E-5</v>
      </c>
      <c r="Y2227" s="109">
        <v>9.4645468257937809E-5</v>
      </c>
      <c r="Z2227" s="732">
        <v>3.5338866652982824E-5</v>
      </c>
      <c r="AA2227" s="108">
        <v>0</v>
      </c>
      <c r="AB2227" s="109">
        <v>0</v>
      </c>
      <c r="AC2227" s="732">
        <v>0</v>
      </c>
      <c r="AD2227" s="108">
        <v>0</v>
      </c>
      <c r="AE2227" s="109">
        <v>0</v>
      </c>
      <c r="AF2227" s="732">
        <v>0</v>
      </c>
      <c r="AG2227" s="108">
        <v>7.1083779337189853E-4</v>
      </c>
      <c r="AH2227" s="109">
        <v>6.9932479040816218E-4</v>
      </c>
      <c r="AI2227" s="732">
        <v>2.6111495154176325E-4</v>
      </c>
      <c r="AJ2227" s="108">
        <v>2.1184588918689135E-3</v>
      </c>
      <c r="AK2227" s="109">
        <v>1.8561541258716157E-3</v>
      </c>
      <c r="AL2227" s="736">
        <v>3.8095356027440609E-4</v>
      </c>
    </row>
    <row r="2228" spans="1:38" ht="13" x14ac:dyDescent="0.3">
      <c r="A2228" s="71">
        <v>2030</v>
      </c>
      <c r="B2228" s="72">
        <v>23</v>
      </c>
      <c r="C2228" s="108">
        <v>0.81630907702755928</v>
      </c>
      <c r="D2228" s="109">
        <v>0.73876347032399492</v>
      </c>
      <c r="E2228" s="732">
        <v>0.12432865596709249</v>
      </c>
      <c r="F2228" s="108">
        <v>2.1033119888294476E-2</v>
      </c>
      <c r="G2228" s="109">
        <v>2.289402378543284E-2</v>
      </c>
      <c r="H2228" s="732">
        <v>9.6077544583667955E-3</v>
      </c>
      <c r="I2228" s="108">
        <v>6.4823118883739657E-3</v>
      </c>
      <c r="J2228" s="109">
        <v>7.4360696047872082E-3</v>
      </c>
      <c r="K2228" s="732">
        <v>8.1207974509964073E-2</v>
      </c>
      <c r="L2228" s="108">
        <v>1.9467121194403055E-3</v>
      </c>
      <c r="M2228" s="109">
        <v>1.7039238263346624E-3</v>
      </c>
      <c r="N2228" s="732">
        <v>3.4976585309564597E-4</v>
      </c>
      <c r="O2228" s="108">
        <v>0</v>
      </c>
      <c r="P2228" s="109">
        <v>0</v>
      </c>
      <c r="Q2228" s="732">
        <v>6.1021005228494235E-3</v>
      </c>
      <c r="R2228" s="108">
        <v>4.4422919505780886E-4</v>
      </c>
      <c r="S2228" s="109">
        <v>6.5064261823662996E-4</v>
      </c>
      <c r="T2228" s="732">
        <v>2.6498590501280563E-3</v>
      </c>
      <c r="U2228" s="108">
        <v>1.1125423968203841E-3</v>
      </c>
      <c r="V2228" s="109">
        <v>1.0933857692613351E-3</v>
      </c>
      <c r="W2228" s="732">
        <v>4.0064342611329033E-4</v>
      </c>
      <c r="X2228" s="108">
        <v>9.6046835748456262E-5</v>
      </c>
      <c r="Y2228" s="109">
        <v>9.43930066748055E-5</v>
      </c>
      <c r="Z2228" s="732">
        <v>3.4587913175980294E-5</v>
      </c>
      <c r="AA2228" s="108">
        <v>0</v>
      </c>
      <c r="AB2228" s="109">
        <v>0</v>
      </c>
      <c r="AC2228" s="732">
        <v>0</v>
      </c>
      <c r="AD2228" s="108">
        <v>0</v>
      </c>
      <c r="AE2228" s="109">
        <v>0</v>
      </c>
      <c r="AF2228" s="732">
        <v>0</v>
      </c>
      <c r="AG2228" s="108">
        <v>7.0967955730247897E-4</v>
      </c>
      <c r="AH2228" s="109">
        <v>6.9745898571540511E-4</v>
      </c>
      <c r="AI2228" s="732">
        <v>2.5556625388758965E-4</v>
      </c>
      <c r="AJ2228" s="108">
        <v>2.1159982426281363E-3</v>
      </c>
      <c r="AK2228" s="109">
        <v>1.8520960894054808E-3</v>
      </c>
      <c r="AL2228" s="736">
        <v>3.8018140234236412E-4</v>
      </c>
    </row>
    <row r="2229" spans="1:38" ht="13" x14ac:dyDescent="0.3">
      <c r="A2229" s="71">
        <v>2030</v>
      </c>
      <c r="B2229" s="72">
        <v>24</v>
      </c>
      <c r="C2229" s="108">
        <v>0.81612450246096402</v>
      </c>
      <c r="D2229" s="109">
        <v>0.7385113887068524</v>
      </c>
      <c r="E2229" s="732">
        <v>0.12411849478340573</v>
      </c>
      <c r="F2229" s="108">
        <v>2.1008173520465266E-2</v>
      </c>
      <c r="G2229" s="109">
        <v>2.2855614136245116E-2</v>
      </c>
      <c r="H2229" s="732">
        <v>9.3600154342613658E-3</v>
      </c>
      <c r="I2229" s="108">
        <v>6.4719924690393267E-3</v>
      </c>
      <c r="J2229" s="109">
        <v>7.4169612494691802E-3</v>
      </c>
      <c r="K2229" s="732">
        <v>8.0647478200706738E-2</v>
      </c>
      <c r="L2229" s="108">
        <v>1.9443947556282064E-3</v>
      </c>
      <c r="M2229" s="109">
        <v>1.700295435046412E-3</v>
      </c>
      <c r="N2229" s="732">
        <v>3.4895490389885275E-4</v>
      </c>
      <c r="O2229" s="108">
        <v>0</v>
      </c>
      <c r="P2229" s="109">
        <v>0</v>
      </c>
      <c r="Q2229" s="732">
        <v>5.9447364921496031E-3</v>
      </c>
      <c r="R2229" s="108">
        <v>4.4422919505780886E-4</v>
      </c>
      <c r="S2229" s="109">
        <v>6.5064261823662996E-4</v>
      </c>
      <c r="T2229" s="732">
        <v>2.6498590501280563E-3</v>
      </c>
      <c r="U2229" s="108">
        <v>1.110683756243891E-3</v>
      </c>
      <c r="V2229" s="109">
        <v>1.0905416982772628E-3</v>
      </c>
      <c r="W2229" s="732">
        <v>3.9031248387717707E-4</v>
      </c>
      <c r="X2229" s="108">
        <v>9.5886365913533356E-5</v>
      </c>
      <c r="Y2229" s="109">
        <v>9.4147479718081954E-5</v>
      </c>
      <c r="Z2229" s="732">
        <v>3.3696037079461799E-5</v>
      </c>
      <c r="AA2229" s="108">
        <v>0</v>
      </c>
      <c r="AB2229" s="109">
        <v>0</v>
      </c>
      <c r="AC2229" s="732">
        <v>0</v>
      </c>
      <c r="AD2229" s="108">
        <v>0</v>
      </c>
      <c r="AE2229" s="109">
        <v>0</v>
      </c>
      <c r="AF2229" s="732">
        <v>0</v>
      </c>
      <c r="AG2229" s="108">
        <v>7.0849385432389129E-4</v>
      </c>
      <c r="AH2229" s="109">
        <v>6.9564517650914915E-4</v>
      </c>
      <c r="AI2229" s="732">
        <v>2.48976299163332E-4</v>
      </c>
      <c r="AJ2229" s="108">
        <v>2.1134788502288645E-3</v>
      </c>
      <c r="AK2229" s="109">
        <v>1.8481533822253867E-3</v>
      </c>
      <c r="AL2229" s="736">
        <v>3.7929997821273227E-4</v>
      </c>
    </row>
    <row r="2230" spans="1:38" ht="13" x14ac:dyDescent="0.3">
      <c r="A2230" s="71">
        <v>2030</v>
      </c>
      <c r="B2230" s="72">
        <v>25</v>
      </c>
      <c r="C2230" s="108">
        <v>0.81593636340545417</v>
      </c>
      <c r="D2230" s="109">
        <v>0.73826899066983909</v>
      </c>
      <c r="E2230" s="732">
        <v>0.12387710825912288</v>
      </c>
      <c r="F2230" s="108">
        <v>2.0982650520657693E-2</v>
      </c>
      <c r="G2230" s="109">
        <v>2.2818428035303987E-2</v>
      </c>
      <c r="H2230" s="732">
        <v>9.0685987800721412E-3</v>
      </c>
      <c r="I2230" s="108">
        <v>6.461422039812017E-3</v>
      </c>
      <c r="J2230" s="109">
        <v>7.3984432103717098E-3</v>
      </c>
      <c r="K2230" s="732">
        <v>8.0007111850044887E-2</v>
      </c>
      <c r="L2230" s="108">
        <v>1.9420217007535575E-3</v>
      </c>
      <c r="M2230" s="109">
        <v>1.6967800349037621E-3</v>
      </c>
      <c r="N2230" s="732">
        <v>3.4803098986857642E-4</v>
      </c>
      <c r="O2230" s="108">
        <v>0</v>
      </c>
      <c r="P2230" s="109">
        <v>0</v>
      </c>
      <c r="Q2230" s="732">
        <v>5.7596356848214651E-3</v>
      </c>
      <c r="R2230" s="108">
        <v>4.4422919505780886E-4</v>
      </c>
      <c r="S2230" s="109">
        <v>6.5064261823662996E-4</v>
      </c>
      <c r="T2230" s="732">
        <v>2.6498590501280563E-3</v>
      </c>
      <c r="U2230" s="108">
        <v>1.1087802946778116E-3</v>
      </c>
      <c r="V2230" s="109">
        <v>1.0877862843815826E-3</v>
      </c>
      <c r="W2230" s="732">
        <v>3.7816046091101383E-4</v>
      </c>
      <c r="X2230" s="108">
        <v>9.572207443918835E-5</v>
      </c>
      <c r="Y2230" s="109">
        <v>9.3909619802253722E-5</v>
      </c>
      <c r="Z2230" s="732">
        <v>3.2646952994715232E-5</v>
      </c>
      <c r="AA2230" s="108">
        <v>0</v>
      </c>
      <c r="AB2230" s="109">
        <v>0</v>
      </c>
      <c r="AC2230" s="732">
        <v>0</v>
      </c>
      <c r="AD2230" s="108">
        <v>0</v>
      </c>
      <c r="AE2230" s="109">
        <v>0</v>
      </c>
      <c r="AF2230" s="732">
        <v>0</v>
      </c>
      <c r="AG2230" s="108">
        <v>7.0727977110246183E-4</v>
      </c>
      <c r="AH2230" s="109">
        <v>6.9388758651270116E-4</v>
      </c>
      <c r="AI2230" s="732">
        <v>2.4122466377930976E-4</v>
      </c>
      <c r="AJ2230" s="108">
        <v>2.1109007758718839E-3</v>
      </c>
      <c r="AK2230" s="109">
        <v>1.8443316663255239E-3</v>
      </c>
      <c r="AL2230" s="736">
        <v>3.7829582023727243E-4</v>
      </c>
    </row>
    <row r="2231" spans="1:38" ht="13" x14ac:dyDescent="0.3">
      <c r="A2231" s="71">
        <v>2030</v>
      </c>
      <c r="B2231" s="72">
        <v>26</v>
      </c>
      <c r="C2231" s="108">
        <v>0.81574470670395294</v>
      </c>
      <c r="D2231" s="109">
        <v>0.73803136855979057</v>
      </c>
      <c r="E2231" s="732">
        <v>0.12358728924554771</v>
      </c>
      <c r="F2231" s="108">
        <v>2.0956691980008029E-2</v>
      </c>
      <c r="G2231" s="109">
        <v>2.2782141564045628E-2</v>
      </c>
      <c r="H2231" s="732">
        <v>8.7105768421013637E-3</v>
      </c>
      <c r="I2231" s="108">
        <v>6.4506805778478593E-3</v>
      </c>
      <c r="J2231" s="109">
        <v>7.3803765565628064E-3</v>
      </c>
      <c r="K2231" s="732">
        <v>7.9242902420044406E-2</v>
      </c>
      <c r="L2231" s="108">
        <v>1.9396107374538665E-3</v>
      </c>
      <c r="M2231" s="109">
        <v>1.6933496284145886E-3</v>
      </c>
      <c r="N2231" s="732">
        <v>3.4692992038648317E-4</v>
      </c>
      <c r="O2231" s="108">
        <v>0</v>
      </c>
      <c r="P2231" s="109">
        <v>0</v>
      </c>
      <c r="Q2231" s="732">
        <v>5.5322236439079107E-3</v>
      </c>
      <c r="R2231" s="108">
        <v>4.4422919505780886E-4</v>
      </c>
      <c r="S2231" s="109">
        <v>6.5064261823662996E-4</v>
      </c>
      <c r="T2231" s="732">
        <v>2.6498590501280563E-3</v>
      </c>
      <c r="U2231" s="108">
        <v>1.1068450497653459E-3</v>
      </c>
      <c r="V2231" s="109">
        <v>1.0850980696565026E-3</v>
      </c>
      <c r="W2231" s="732">
        <v>3.6323071883122076E-4</v>
      </c>
      <c r="X2231" s="108">
        <v>9.5555038327575342E-5</v>
      </c>
      <c r="Y2231" s="109">
        <v>9.3677513427242823E-5</v>
      </c>
      <c r="Z2231" s="732">
        <v>3.135805935051776E-5</v>
      </c>
      <c r="AA2231" s="108">
        <v>0</v>
      </c>
      <c r="AB2231" s="109">
        <v>0</v>
      </c>
      <c r="AC2231" s="732">
        <v>0</v>
      </c>
      <c r="AD2231" s="108">
        <v>0</v>
      </c>
      <c r="AE2231" s="109">
        <v>0</v>
      </c>
      <c r="AF2231" s="732">
        <v>0</v>
      </c>
      <c r="AG2231" s="108">
        <v>7.0604536873489698E-4</v>
      </c>
      <c r="AH2231" s="109">
        <v>6.9217261074781909E-4</v>
      </c>
      <c r="AI2231" s="732">
        <v>2.3170115887220541E-4</v>
      </c>
      <c r="AJ2231" s="108">
        <v>2.1082790158592794E-3</v>
      </c>
      <c r="AK2231" s="109">
        <v>1.8406034098782892E-3</v>
      </c>
      <c r="AL2231" s="736">
        <v>3.7709915458247235E-4</v>
      </c>
    </row>
    <row r="2232" spans="1:38" ht="13" x14ac:dyDescent="0.3">
      <c r="A2232" s="71">
        <v>2030</v>
      </c>
      <c r="B2232" s="72">
        <v>27</v>
      </c>
      <c r="C2232" s="108">
        <v>0.81554649112088806</v>
      </c>
      <c r="D2232" s="109">
        <v>0.73780268290724094</v>
      </c>
      <c r="E2232" s="732">
        <v>0.12328847848286126</v>
      </c>
      <c r="F2232" s="108">
        <v>2.092994148826046E-2</v>
      </c>
      <c r="G2232" s="109">
        <v>2.274722372675576E-2</v>
      </c>
      <c r="H2232" s="732">
        <v>8.336951194033446E-3</v>
      </c>
      <c r="I2232" s="108">
        <v>6.4396128882369284E-3</v>
      </c>
      <c r="J2232" s="109">
        <v>7.3629837886914733E-3</v>
      </c>
      <c r="K2232" s="732">
        <v>7.8452918533832211E-2</v>
      </c>
      <c r="L2232" s="108">
        <v>1.9371240844340864E-3</v>
      </c>
      <c r="M2232" s="109">
        <v>1.6900479077978129E-3</v>
      </c>
      <c r="N2232" s="732">
        <v>3.4579720960570265E-4</v>
      </c>
      <c r="O2232" s="108">
        <v>0</v>
      </c>
      <c r="P2232" s="109">
        <v>0</v>
      </c>
      <c r="Q2232" s="732">
        <v>5.2949130729409103E-3</v>
      </c>
      <c r="R2232" s="108">
        <v>4.4422919505780886E-4</v>
      </c>
      <c r="S2232" s="109">
        <v>6.5064261823662996E-4</v>
      </c>
      <c r="T2232" s="732">
        <v>2.6498590501280563E-3</v>
      </c>
      <c r="U2232" s="108">
        <v>1.1048524160954917E-3</v>
      </c>
      <c r="V2232" s="109">
        <v>1.0825101435598208E-3</v>
      </c>
      <c r="W2232" s="732">
        <v>3.476509865709653E-4</v>
      </c>
      <c r="X2232" s="108">
        <v>9.5382814081123817E-5</v>
      </c>
      <c r="Y2232" s="109">
        <v>9.3454112940541105E-5</v>
      </c>
      <c r="Z2232" s="732">
        <v>3.0013051883048725E-5</v>
      </c>
      <c r="AA2232" s="108">
        <v>0</v>
      </c>
      <c r="AB2232" s="109">
        <v>0</v>
      </c>
      <c r="AC2232" s="732">
        <v>0</v>
      </c>
      <c r="AD2232" s="108">
        <v>0</v>
      </c>
      <c r="AE2232" s="109">
        <v>0</v>
      </c>
      <c r="AF2232" s="732">
        <v>0</v>
      </c>
      <c r="AG2232" s="108">
        <v>7.0477290143430903E-4</v>
      </c>
      <c r="AH2232" s="109">
        <v>6.9052220355885516E-4</v>
      </c>
      <c r="AI2232" s="732">
        <v>2.2176306993817733E-4</v>
      </c>
      <c r="AJ2232" s="108">
        <v>2.1055777515217064E-3</v>
      </c>
      <c r="AK2232" s="109">
        <v>1.837014326651827E-3</v>
      </c>
      <c r="AL2232" s="736">
        <v>3.7586765270811943E-4</v>
      </c>
    </row>
    <row r="2233" spans="1:38" ht="13" x14ac:dyDescent="0.3">
      <c r="A2233" s="71">
        <v>2030</v>
      </c>
      <c r="B2233" s="72">
        <v>28</v>
      </c>
      <c r="C2233" s="108">
        <v>0.81534489464696247</v>
      </c>
      <c r="D2233" s="109">
        <v>0.73758082759804777</v>
      </c>
      <c r="E2233" s="732">
        <v>0.12298021414136449</v>
      </c>
      <c r="F2233" s="108">
        <v>2.0902610340293303E-2</v>
      </c>
      <c r="G2233" s="109">
        <v>2.2713414817435374E-2</v>
      </c>
      <c r="H2233" s="732">
        <v>7.9479499312964368E-3</v>
      </c>
      <c r="I2233" s="108">
        <v>6.4282970761373355E-3</v>
      </c>
      <c r="J2233" s="109">
        <v>7.3461602638447837E-3</v>
      </c>
      <c r="K2233" s="732">
        <v>7.763679875880973E-2</v>
      </c>
      <c r="L2233" s="108">
        <v>1.9345844412921068E-3</v>
      </c>
      <c r="M2233" s="109">
        <v>1.6868534566023097E-3</v>
      </c>
      <c r="N2233" s="732">
        <v>3.4463150851217912E-4</v>
      </c>
      <c r="O2233" s="108">
        <v>0</v>
      </c>
      <c r="P2233" s="109">
        <v>0</v>
      </c>
      <c r="Q2233" s="732">
        <v>5.0478223405482281E-3</v>
      </c>
      <c r="R2233" s="108">
        <v>4.4422919505780886E-4</v>
      </c>
      <c r="S2233" s="109">
        <v>6.5064261823662996E-4</v>
      </c>
      <c r="T2233" s="732">
        <v>2.6498590501280563E-3</v>
      </c>
      <c r="U2233" s="108">
        <v>1.1028140185447761E-3</v>
      </c>
      <c r="V2233" s="109">
        <v>1.0800067381590175E-3</v>
      </c>
      <c r="W2233" s="732">
        <v>3.3142941009007892E-4</v>
      </c>
      <c r="X2233" s="108">
        <v>9.5206940048117889E-5</v>
      </c>
      <c r="Y2233" s="109">
        <v>9.3238013338590829E-5</v>
      </c>
      <c r="Z2233" s="732">
        <v>2.8612616001614267E-5</v>
      </c>
      <c r="AA2233" s="108">
        <v>0</v>
      </c>
      <c r="AB2233" s="109">
        <v>0</v>
      </c>
      <c r="AC2233" s="732">
        <v>0</v>
      </c>
      <c r="AD2233" s="108">
        <v>0</v>
      </c>
      <c r="AE2233" s="109">
        <v>0</v>
      </c>
      <c r="AF2233" s="732">
        <v>0</v>
      </c>
      <c r="AG2233" s="108">
        <v>7.0347321937697333E-4</v>
      </c>
      <c r="AH2233" s="109">
        <v>6.8892553862237506E-4</v>
      </c>
      <c r="AI2233" s="732">
        <v>2.1141549550812456E-4</v>
      </c>
      <c r="AJ2233" s="108">
        <v>2.1028162401461438E-3</v>
      </c>
      <c r="AK2233" s="109">
        <v>1.8335419656476848E-3</v>
      </c>
      <c r="AL2233" s="736">
        <v>3.7460061162091645E-4</v>
      </c>
    </row>
    <row r="2234" spans="1:38" ht="13" x14ac:dyDescent="0.3">
      <c r="A2234" s="71">
        <v>2030</v>
      </c>
      <c r="B2234" s="72">
        <v>29</v>
      </c>
      <c r="C2234" s="108">
        <v>0.81513881606119432</v>
      </c>
      <c r="D2234" s="109">
        <v>0.73736698703460168</v>
      </c>
      <c r="E2234" s="732">
        <v>0.12265444199409591</v>
      </c>
      <c r="F2234" s="108">
        <v>2.0874685015836881E-2</v>
      </c>
      <c r="G2234" s="109">
        <v>2.2680834448010046E-2</v>
      </c>
      <c r="H2234" s="732">
        <v>7.5323051455696869E-3</v>
      </c>
      <c r="I2234" s="108">
        <v>6.4167371993132808E-3</v>
      </c>
      <c r="J2234" s="109">
        <v>7.329933494657102E-3</v>
      </c>
      <c r="K2234" s="732">
        <v>7.6773369420728585E-2</v>
      </c>
      <c r="L2234" s="108">
        <v>1.931987754074421E-3</v>
      </c>
      <c r="M2234" s="109">
        <v>1.6837727015498263E-3</v>
      </c>
      <c r="N2234" s="732">
        <v>3.4340322281383118E-4</v>
      </c>
      <c r="O2234" s="108">
        <v>0</v>
      </c>
      <c r="P2234" s="109">
        <v>0</v>
      </c>
      <c r="Q2234" s="732">
        <v>4.783811741373158E-3</v>
      </c>
      <c r="R2234" s="108">
        <v>4.4422919505780886E-4</v>
      </c>
      <c r="S2234" s="109">
        <v>6.5064261823662996E-4</v>
      </c>
      <c r="T2234" s="732">
        <v>2.6498590501280563E-3</v>
      </c>
      <c r="U2234" s="108">
        <v>1.1007319461710575E-3</v>
      </c>
      <c r="V2234" s="109">
        <v>1.0775928878412611E-3</v>
      </c>
      <c r="W2234" s="732">
        <v>3.1409713203620407E-4</v>
      </c>
      <c r="X2234" s="108">
        <v>9.5027145188979773E-5</v>
      </c>
      <c r="Y2234" s="109">
        <v>9.3029610307333228E-5</v>
      </c>
      <c r="Z2234" s="732">
        <v>2.7116296915392391E-5</v>
      </c>
      <c r="AA2234" s="108">
        <v>0</v>
      </c>
      <c r="AB2234" s="109">
        <v>0</v>
      </c>
      <c r="AC2234" s="732">
        <v>0</v>
      </c>
      <c r="AD2234" s="108">
        <v>0</v>
      </c>
      <c r="AE2234" s="109">
        <v>0</v>
      </c>
      <c r="AF2234" s="732">
        <v>0</v>
      </c>
      <c r="AG2234" s="108">
        <v>7.0214579573331674E-4</v>
      </c>
      <c r="AH2234" s="109">
        <v>6.8738505254063297E-4</v>
      </c>
      <c r="AI2234" s="732">
        <v>2.0035946051166683E-4</v>
      </c>
      <c r="AJ2234" s="108">
        <v>2.0999936669604657E-3</v>
      </c>
      <c r="AK2234" s="109">
        <v>1.830193101767088E-3</v>
      </c>
      <c r="AL2234" s="736">
        <v>3.7326555192131996E-4</v>
      </c>
    </row>
    <row r="2235" spans="1:38" ht="13" x14ac:dyDescent="0.3">
      <c r="A2235" s="71">
        <v>2030</v>
      </c>
      <c r="B2235" s="72">
        <v>30</v>
      </c>
      <c r="C2235" s="108">
        <v>0.81492912501940828</v>
      </c>
      <c r="D2235" s="109">
        <v>0.73671461932734017</v>
      </c>
      <c r="E2235" s="732">
        <v>0.12329600715755602</v>
      </c>
      <c r="F2235" s="108">
        <v>2.0846350633069069E-2</v>
      </c>
      <c r="G2235" s="109">
        <v>2.265345187894921E-2</v>
      </c>
      <c r="H2235" s="732">
        <v>8.4286864286280561E-3</v>
      </c>
      <c r="I2235" s="108">
        <v>6.4050133702112039E-3</v>
      </c>
      <c r="J2235" s="109">
        <v>7.3167274016261155E-3</v>
      </c>
      <c r="K2235" s="732">
        <v>7.8448667603733521E-2</v>
      </c>
      <c r="L2235" s="108">
        <v>1.9293566735114947E-3</v>
      </c>
      <c r="M2235" s="109">
        <v>1.6811363996118676E-3</v>
      </c>
      <c r="N2235" s="732">
        <v>3.4562649940142015E-4</v>
      </c>
      <c r="O2235" s="108">
        <v>0</v>
      </c>
      <c r="P2235" s="109">
        <v>0</v>
      </c>
      <c r="Q2235" s="732">
        <v>5.3532694646342364E-3</v>
      </c>
      <c r="R2235" s="108">
        <v>4.4422919505780886E-4</v>
      </c>
      <c r="S2235" s="109">
        <v>6.5064261823662996E-4</v>
      </c>
      <c r="T2235" s="732">
        <v>2.6498590501280563E-3</v>
      </c>
      <c r="U2235" s="108">
        <v>1.0986203120346163E-3</v>
      </c>
      <c r="V2235" s="109">
        <v>1.0756497552506252E-3</v>
      </c>
      <c r="W2235" s="732">
        <v>3.5147602484417547E-4</v>
      </c>
      <c r="X2235" s="108">
        <v>9.4844943596563897E-5</v>
      </c>
      <c r="Y2235" s="109">
        <v>9.2861869382019301E-5</v>
      </c>
      <c r="Z2235" s="732">
        <v>3.034328690617459E-5</v>
      </c>
      <c r="AA2235" s="108">
        <v>0</v>
      </c>
      <c r="AB2235" s="109">
        <v>0</v>
      </c>
      <c r="AC2235" s="732">
        <v>0</v>
      </c>
      <c r="AD2235" s="108">
        <v>0</v>
      </c>
      <c r="AE2235" s="109">
        <v>0</v>
      </c>
      <c r="AF2235" s="732">
        <v>0</v>
      </c>
      <c r="AG2235" s="108">
        <v>7.0079859207350544E-4</v>
      </c>
      <c r="AH2235" s="109">
        <v>6.8614639186257483E-4</v>
      </c>
      <c r="AI2235" s="732">
        <v>2.2420314971693324E-4</v>
      </c>
      <c r="AJ2235" s="108">
        <v>2.0971321765394743E-3</v>
      </c>
      <c r="AK2235" s="109">
        <v>1.8273276371751108E-3</v>
      </c>
      <c r="AL2235" s="736">
        <v>3.7568202266248551E-4</v>
      </c>
    </row>
    <row r="2236" spans="1:38" ht="13" x14ac:dyDescent="0.3">
      <c r="A2236" s="71">
        <v>2030</v>
      </c>
      <c r="B2236" s="72">
        <v>31</v>
      </c>
      <c r="C2236" s="108">
        <v>0.81492912501940828</v>
      </c>
      <c r="D2236" s="109">
        <v>0.73671461932734017</v>
      </c>
      <c r="E2236" s="732">
        <v>0.12329600715755602</v>
      </c>
      <c r="F2236" s="108">
        <v>2.0846350633069069E-2</v>
      </c>
      <c r="G2236" s="109">
        <v>2.265345187894921E-2</v>
      </c>
      <c r="H2236" s="732">
        <v>8.4286864286280561E-3</v>
      </c>
      <c r="I2236" s="108">
        <v>6.4050133702112039E-3</v>
      </c>
      <c r="J2236" s="109">
        <v>7.3167274016261155E-3</v>
      </c>
      <c r="K2236" s="732">
        <v>7.8448667603733521E-2</v>
      </c>
      <c r="L2236" s="108">
        <v>1.9293566735114947E-3</v>
      </c>
      <c r="M2236" s="109">
        <v>1.6811363996118676E-3</v>
      </c>
      <c r="N2236" s="732">
        <v>3.4562649940142015E-4</v>
      </c>
      <c r="O2236" s="108">
        <v>0</v>
      </c>
      <c r="P2236" s="109">
        <v>0</v>
      </c>
      <c r="Q2236" s="732">
        <v>5.3532694646342364E-3</v>
      </c>
      <c r="R2236" s="108">
        <v>4.4422919505780886E-4</v>
      </c>
      <c r="S2236" s="109">
        <v>6.5064261823662996E-4</v>
      </c>
      <c r="T2236" s="732">
        <v>2.6498590501280563E-3</v>
      </c>
      <c r="U2236" s="108">
        <v>1.0986203120346163E-3</v>
      </c>
      <c r="V2236" s="109">
        <v>1.0756497552506252E-3</v>
      </c>
      <c r="W2236" s="732">
        <v>3.5147602484417547E-4</v>
      </c>
      <c r="X2236" s="108">
        <v>9.4844943596563897E-5</v>
      </c>
      <c r="Y2236" s="109">
        <v>9.2861869382019301E-5</v>
      </c>
      <c r="Z2236" s="732">
        <v>3.034328690617459E-5</v>
      </c>
      <c r="AA2236" s="108">
        <v>0</v>
      </c>
      <c r="AB2236" s="109">
        <v>0</v>
      </c>
      <c r="AC2236" s="732">
        <v>0</v>
      </c>
      <c r="AD2236" s="108">
        <v>0</v>
      </c>
      <c r="AE2236" s="109">
        <v>0</v>
      </c>
      <c r="AF2236" s="732">
        <v>0</v>
      </c>
      <c r="AG2236" s="108">
        <v>7.0079859207350544E-4</v>
      </c>
      <c r="AH2236" s="109">
        <v>6.8614639186257483E-4</v>
      </c>
      <c r="AI2236" s="732">
        <v>2.2420314971693324E-4</v>
      </c>
      <c r="AJ2236" s="108">
        <v>2.0971321765394743E-3</v>
      </c>
      <c r="AK2236" s="109">
        <v>1.8273276371751108E-3</v>
      </c>
      <c r="AL2236" s="736">
        <v>3.7568202266248551E-4</v>
      </c>
    </row>
    <row r="2237" spans="1:38" ht="13" x14ac:dyDescent="0.3">
      <c r="A2237" s="71">
        <v>2030</v>
      </c>
      <c r="B2237" s="72">
        <v>32</v>
      </c>
      <c r="C2237" s="108">
        <v>0.81492912501940828</v>
      </c>
      <c r="D2237" s="109">
        <v>0.73671461932734017</v>
      </c>
      <c r="E2237" s="732">
        <v>0.12329600715755602</v>
      </c>
      <c r="F2237" s="108">
        <v>2.0846350633069069E-2</v>
      </c>
      <c r="G2237" s="109">
        <v>2.265345187894921E-2</v>
      </c>
      <c r="H2237" s="732">
        <v>8.4286864286280561E-3</v>
      </c>
      <c r="I2237" s="108">
        <v>6.4050133702112039E-3</v>
      </c>
      <c r="J2237" s="109">
        <v>7.3167274016261155E-3</v>
      </c>
      <c r="K2237" s="732">
        <v>7.8448667603733521E-2</v>
      </c>
      <c r="L2237" s="108">
        <v>1.9293566735114947E-3</v>
      </c>
      <c r="M2237" s="109">
        <v>1.6811363996118676E-3</v>
      </c>
      <c r="N2237" s="732">
        <v>3.4562649940142015E-4</v>
      </c>
      <c r="O2237" s="108">
        <v>0</v>
      </c>
      <c r="P2237" s="109">
        <v>0</v>
      </c>
      <c r="Q2237" s="732">
        <v>5.3532694646342364E-3</v>
      </c>
      <c r="R2237" s="108">
        <v>4.4422919505780886E-4</v>
      </c>
      <c r="S2237" s="109">
        <v>6.5064261823662996E-4</v>
      </c>
      <c r="T2237" s="732">
        <v>2.6498590501280563E-3</v>
      </c>
      <c r="U2237" s="108">
        <v>1.0986203120346163E-3</v>
      </c>
      <c r="V2237" s="109">
        <v>1.0756497552506252E-3</v>
      </c>
      <c r="W2237" s="732">
        <v>3.5147602484417547E-4</v>
      </c>
      <c r="X2237" s="108">
        <v>9.4844943596563897E-5</v>
      </c>
      <c r="Y2237" s="109">
        <v>9.2861869382019301E-5</v>
      </c>
      <c r="Z2237" s="732">
        <v>3.034328690617459E-5</v>
      </c>
      <c r="AA2237" s="108">
        <v>0</v>
      </c>
      <c r="AB2237" s="109">
        <v>0</v>
      </c>
      <c r="AC2237" s="732">
        <v>0</v>
      </c>
      <c r="AD2237" s="108">
        <v>0</v>
      </c>
      <c r="AE2237" s="109">
        <v>0</v>
      </c>
      <c r="AF2237" s="732">
        <v>0</v>
      </c>
      <c r="AG2237" s="108">
        <v>7.0079859207350544E-4</v>
      </c>
      <c r="AH2237" s="109">
        <v>6.8614639186257483E-4</v>
      </c>
      <c r="AI2237" s="732">
        <v>2.2420314971693324E-4</v>
      </c>
      <c r="AJ2237" s="108">
        <v>2.0971321765394743E-3</v>
      </c>
      <c r="AK2237" s="109">
        <v>1.8273276371751108E-3</v>
      </c>
      <c r="AL2237" s="736">
        <v>3.7568202266248551E-4</v>
      </c>
    </row>
    <row r="2238" spans="1:38" ht="13" x14ac:dyDescent="0.3">
      <c r="A2238" s="71">
        <v>2030</v>
      </c>
      <c r="B2238" s="72">
        <v>33</v>
      </c>
      <c r="C2238" s="108">
        <v>0.81492912501940828</v>
      </c>
      <c r="D2238" s="109">
        <v>0.73671461932734017</v>
      </c>
      <c r="E2238" s="732">
        <v>0.12329600715755602</v>
      </c>
      <c r="F2238" s="108">
        <v>2.0846350633069069E-2</v>
      </c>
      <c r="G2238" s="109">
        <v>2.265345187894921E-2</v>
      </c>
      <c r="H2238" s="732">
        <v>8.4286864286280561E-3</v>
      </c>
      <c r="I2238" s="108">
        <v>6.4050133702112039E-3</v>
      </c>
      <c r="J2238" s="109">
        <v>7.3167274016261155E-3</v>
      </c>
      <c r="K2238" s="732">
        <v>7.8448667603733521E-2</v>
      </c>
      <c r="L2238" s="108">
        <v>1.9293566735114947E-3</v>
      </c>
      <c r="M2238" s="109">
        <v>1.6811363996118676E-3</v>
      </c>
      <c r="N2238" s="732">
        <v>3.4562649940142015E-4</v>
      </c>
      <c r="O2238" s="108">
        <v>0</v>
      </c>
      <c r="P2238" s="109">
        <v>0</v>
      </c>
      <c r="Q2238" s="732">
        <v>5.3532694646342364E-3</v>
      </c>
      <c r="R2238" s="108">
        <v>4.4422919505780886E-4</v>
      </c>
      <c r="S2238" s="109">
        <v>6.5064261823662996E-4</v>
      </c>
      <c r="T2238" s="732">
        <v>2.6498590501280563E-3</v>
      </c>
      <c r="U2238" s="108">
        <v>1.0986203120346163E-3</v>
      </c>
      <c r="V2238" s="109">
        <v>1.0756497552506252E-3</v>
      </c>
      <c r="W2238" s="732">
        <v>3.5147602484417547E-4</v>
      </c>
      <c r="X2238" s="108">
        <v>9.4844943596563897E-5</v>
      </c>
      <c r="Y2238" s="109">
        <v>9.2861869382019301E-5</v>
      </c>
      <c r="Z2238" s="732">
        <v>3.034328690617459E-5</v>
      </c>
      <c r="AA2238" s="108">
        <v>0</v>
      </c>
      <c r="AB2238" s="109">
        <v>0</v>
      </c>
      <c r="AC2238" s="732">
        <v>0</v>
      </c>
      <c r="AD2238" s="108">
        <v>0</v>
      </c>
      <c r="AE2238" s="109">
        <v>0</v>
      </c>
      <c r="AF2238" s="732">
        <v>0</v>
      </c>
      <c r="AG2238" s="108">
        <v>7.0079859207350544E-4</v>
      </c>
      <c r="AH2238" s="109">
        <v>6.8614639186257483E-4</v>
      </c>
      <c r="AI2238" s="732">
        <v>2.2420314971693324E-4</v>
      </c>
      <c r="AJ2238" s="108">
        <v>2.0971321765394743E-3</v>
      </c>
      <c r="AK2238" s="109">
        <v>1.8273276371751108E-3</v>
      </c>
      <c r="AL2238" s="736">
        <v>3.7568202266248551E-4</v>
      </c>
    </row>
    <row r="2239" spans="1:38" ht="13" x14ac:dyDescent="0.3">
      <c r="A2239" s="71">
        <v>2030</v>
      </c>
      <c r="B2239" s="72">
        <v>34</v>
      </c>
      <c r="C2239" s="108">
        <v>0.81492912501940828</v>
      </c>
      <c r="D2239" s="109">
        <v>0.73671461932734017</v>
      </c>
      <c r="E2239" s="732">
        <v>0.12329600715755602</v>
      </c>
      <c r="F2239" s="108">
        <v>2.0846350633069069E-2</v>
      </c>
      <c r="G2239" s="109">
        <v>2.265345187894921E-2</v>
      </c>
      <c r="H2239" s="732">
        <v>8.4286864286280561E-3</v>
      </c>
      <c r="I2239" s="108">
        <v>6.4050133702112039E-3</v>
      </c>
      <c r="J2239" s="109">
        <v>7.3167274016261155E-3</v>
      </c>
      <c r="K2239" s="732">
        <v>7.8448667603733521E-2</v>
      </c>
      <c r="L2239" s="108">
        <v>1.9293566735114947E-3</v>
      </c>
      <c r="M2239" s="109">
        <v>1.6811363996118676E-3</v>
      </c>
      <c r="N2239" s="732">
        <v>3.4562649940142015E-4</v>
      </c>
      <c r="O2239" s="108">
        <v>0</v>
      </c>
      <c r="P2239" s="109">
        <v>0</v>
      </c>
      <c r="Q2239" s="732">
        <v>5.3532694646342364E-3</v>
      </c>
      <c r="R2239" s="108">
        <v>4.4422919505780886E-4</v>
      </c>
      <c r="S2239" s="109">
        <v>6.5064261823662996E-4</v>
      </c>
      <c r="T2239" s="732">
        <v>2.6498590501280563E-3</v>
      </c>
      <c r="U2239" s="108">
        <v>1.0986203120346163E-3</v>
      </c>
      <c r="V2239" s="109">
        <v>1.0756497552506252E-3</v>
      </c>
      <c r="W2239" s="732">
        <v>3.5147602484417547E-4</v>
      </c>
      <c r="X2239" s="108">
        <v>9.4844943596563897E-5</v>
      </c>
      <c r="Y2239" s="109">
        <v>9.2861869382019301E-5</v>
      </c>
      <c r="Z2239" s="732">
        <v>3.034328690617459E-5</v>
      </c>
      <c r="AA2239" s="108">
        <v>0</v>
      </c>
      <c r="AB2239" s="109">
        <v>0</v>
      </c>
      <c r="AC2239" s="732">
        <v>0</v>
      </c>
      <c r="AD2239" s="108">
        <v>0</v>
      </c>
      <c r="AE2239" s="109">
        <v>0</v>
      </c>
      <c r="AF2239" s="732">
        <v>0</v>
      </c>
      <c r="AG2239" s="108">
        <v>7.0079859207350544E-4</v>
      </c>
      <c r="AH2239" s="109">
        <v>6.8614639186257483E-4</v>
      </c>
      <c r="AI2239" s="732">
        <v>2.2420314971693324E-4</v>
      </c>
      <c r="AJ2239" s="108">
        <v>2.0971321765394743E-3</v>
      </c>
      <c r="AK2239" s="109">
        <v>1.8273276371751108E-3</v>
      </c>
      <c r="AL2239" s="736">
        <v>3.7568202266248551E-4</v>
      </c>
    </row>
    <row r="2240" spans="1:38" ht="13" x14ac:dyDescent="0.3">
      <c r="A2240" s="71">
        <v>2030</v>
      </c>
      <c r="B2240" s="72">
        <v>35</v>
      </c>
      <c r="C2240" s="108">
        <v>0.81492912501940828</v>
      </c>
      <c r="D2240" s="109">
        <v>0.73671461932734017</v>
      </c>
      <c r="E2240" s="732">
        <v>0.12329600715755602</v>
      </c>
      <c r="F2240" s="108">
        <v>2.0846350633069069E-2</v>
      </c>
      <c r="G2240" s="109">
        <v>2.265345187894921E-2</v>
      </c>
      <c r="H2240" s="732">
        <v>8.4286864286280561E-3</v>
      </c>
      <c r="I2240" s="108">
        <v>6.4050133702112039E-3</v>
      </c>
      <c r="J2240" s="109">
        <v>7.3167274016261155E-3</v>
      </c>
      <c r="K2240" s="732">
        <v>7.8448667603733521E-2</v>
      </c>
      <c r="L2240" s="108">
        <v>1.9293566735114947E-3</v>
      </c>
      <c r="M2240" s="109">
        <v>1.6811363996118676E-3</v>
      </c>
      <c r="N2240" s="732">
        <v>3.4562649940142015E-4</v>
      </c>
      <c r="O2240" s="108">
        <v>0</v>
      </c>
      <c r="P2240" s="109">
        <v>0</v>
      </c>
      <c r="Q2240" s="732">
        <v>5.3532694646342364E-3</v>
      </c>
      <c r="R2240" s="108">
        <v>4.4422919505780886E-4</v>
      </c>
      <c r="S2240" s="109">
        <v>6.5064261823662996E-4</v>
      </c>
      <c r="T2240" s="732">
        <v>2.6498590501280563E-3</v>
      </c>
      <c r="U2240" s="108">
        <v>1.0986203120346163E-3</v>
      </c>
      <c r="V2240" s="109">
        <v>1.0756497552506252E-3</v>
      </c>
      <c r="W2240" s="732">
        <v>3.5147602484417547E-4</v>
      </c>
      <c r="X2240" s="108">
        <v>9.4844943596563897E-5</v>
      </c>
      <c r="Y2240" s="109">
        <v>9.2861869382019301E-5</v>
      </c>
      <c r="Z2240" s="732">
        <v>3.034328690617459E-5</v>
      </c>
      <c r="AA2240" s="108">
        <v>0</v>
      </c>
      <c r="AB2240" s="109">
        <v>0</v>
      </c>
      <c r="AC2240" s="732">
        <v>0</v>
      </c>
      <c r="AD2240" s="108">
        <v>0</v>
      </c>
      <c r="AE2240" s="109">
        <v>0</v>
      </c>
      <c r="AF2240" s="732">
        <v>0</v>
      </c>
      <c r="AG2240" s="108">
        <v>7.0079859207350544E-4</v>
      </c>
      <c r="AH2240" s="109">
        <v>6.8614639186257483E-4</v>
      </c>
      <c r="AI2240" s="732">
        <v>2.2420314971693324E-4</v>
      </c>
      <c r="AJ2240" s="108">
        <v>2.0971321765394743E-3</v>
      </c>
      <c r="AK2240" s="109">
        <v>1.8273276371751108E-3</v>
      </c>
      <c r="AL2240" s="736">
        <v>3.7568202266248551E-4</v>
      </c>
    </row>
    <row r="2241" spans="1:38" ht="13" x14ac:dyDescent="0.3">
      <c r="A2241" s="71">
        <v>2030</v>
      </c>
      <c r="B2241" s="72">
        <v>36</v>
      </c>
      <c r="C2241" s="108">
        <v>0.81492912501940828</v>
      </c>
      <c r="D2241" s="109">
        <v>0.73671461932734017</v>
      </c>
      <c r="E2241" s="732">
        <v>0.12329600715755602</v>
      </c>
      <c r="F2241" s="108">
        <v>2.0846350633069069E-2</v>
      </c>
      <c r="G2241" s="109">
        <v>2.265345187894921E-2</v>
      </c>
      <c r="H2241" s="732">
        <v>8.4286864286280561E-3</v>
      </c>
      <c r="I2241" s="108">
        <v>6.4050133702112039E-3</v>
      </c>
      <c r="J2241" s="109">
        <v>7.3167274016261155E-3</v>
      </c>
      <c r="K2241" s="732">
        <v>7.8448667603733521E-2</v>
      </c>
      <c r="L2241" s="108">
        <v>1.9293566735114947E-3</v>
      </c>
      <c r="M2241" s="109">
        <v>1.6811363996118676E-3</v>
      </c>
      <c r="N2241" s="732">
        <v>3.4562649940142015E-4</v>
      </c>
      <c r="O2241" s="108">
        <v>0</v>
      </c>
      <c r="P2241" s="109">
        <v>0</v>
      </c>
      <c r="Q2241" s="732">
        <v>5.3532694646342364E-3</v>
      </c>
      <c r="R2241" s="108">
        <v>4.4422919505780886E-4</v>
      </c>
      <c r="S2241" s="109">
        <v>6.5064261823662996E-4</v>
      </c>
      <c r="T2241" s="732">
        <v>2.6498590501280563E-3</v>
      </c>
      <c r="U2241" s="108">
        <v>1.0986203120346163E-3</v>
      </c>
      <c r="V2241" s="109">
        <v>1.0756497552506252E-3</v>
      </c>
      <c r="W2241" s="732">
        <v>3.5147602484417547E-4</v>
      </c>
      <c r="X2241" s="108">
        <v>9.4844943596563897E-5</v>
      </c>
      <c r="Y2241" s="109">
        <v>9.2861869382019301E-5</v>
      </c>
      <c r="Z2241" s="732">
        <v>3.034328690617459E-5</v>
      </c>
      <c r="AA2241" s="108">
        <v>0</v>
      </c>
      <c r="AB2241" s="109">
        <v>0</v>
      </c>
      <c r="AC2241" s="732">
        <v>0</v>
      </c>
      <c r="AD2241" s="108">
        <v>0</v>
      </c>
      <c r="AE2241" s="109">
        <v>0</v>
      </c>
      <c r="AF2241" s="732">
        <v>0</v>
      </c>
      <c r="AG2241" s="108">
        <v>7.0079859207350544E-4</v>
      </c>
      <c r="AH2241" s="109">
        <v>6.8614639186257483E-4</v>
      </c>
      <c r="AI2241" s="732">
        <v>2.2420314971693324E-4</v>
      </c>
      <c r="AJ2241" s="108">
        <v>2.0971321765394743E-3</v>
      </c>
      <c r="AK2241" s="109">
        <v>1.8273276371751108E-3</v>
      </c>
      <c r="AL2241" s="736">
        <v>3.7568202266248551E-4</v>
      </c>
    </row>
    <row r="2242" spans="1:38" ht="13" x14ac:dyDescent="0.3">
      <c r="A2242" s="71">
        <v>2030</v>
      </c>
      <c r="B2242" s="72">
        <v>37</v>
      </c>
      <c r="C2242" s="108">
        <v>0.81492912501940828</v>
      </c>
      <c r="D2242" s="109">
        <v>0.73671461932734017</v>
      </c>
      <c r="E2242" s="732">
        <v>0.12329600715755602</v>
      </c>
      <c r="F2242" s="108">
        <v>2.0846350633069069E-2</v>
      </c>
      <c r="G2242" s="109">
        <v>2.265345187894921E-2</v>
      </c>
      <c r="H2242" s="732">
        <v>8.4286864286280561E-3</v>
      </c>
      <c r="I2242" s="108">
        <v>6.4050133702112039E-3</v>
      </c>
      <c r="J2242" s="109">
        <v>7.3167274016261155E-3</v>
      </c>
      <c r="K2242" s="732">
        <v>7.8448667603733521E-2</v>
      </c>
      <c r="L2242" s="108">
        <v>1.9293566735114947E-3</v>
      </c>
      <c r="M2242" s="109">
        <v>1.6811363996118676E-3</v>
      </c>
      <c r="N2242" s="732">
        <v>3.4562649940142015E-4</v>
      </c>
      <c r="O2242" s="108">
        <v>0</v>
      </c>
      <c r="P2242" s="109">
        <v>0</v>
      </c>
      <c r="Q2242" s="732">
        <v>5.3532694646342364E-3</v>
      </c>
      <c r="R2242" s="108">
        <v>4.4422919505780886E-4</v>
      </c>
      <c r="S2242" s="109">
        <v>6.5064261823662996E-4</v>
      </c>
      <c r="T2242" s="732">
        <v>2.6498590501280563E-3</v>
      </c>
      <c r="U2242" s="108">
        <v>1.0986203120346163E-3</v>
      </c>
      <c r="V2242" s="109">
        <v>1.0756497552506252E-3</v>
      </c>
      <c r="W2242" s="732">
        <v>3.5147602484417547E-4</v>
      </c>
      <c r="X2242" s="108">
        <v>9.4844943596563897E-5</v>
      </c>
      <c r="Y2242" s="109">
        <v>9.2861869382019301E-5</v>
      </c>
      <c r="Z2242" s="732">
        <v>3.034328690617459E-5</v>
      </c>
      <c r="AA2242" s="108">
        <v>0</v>
      </c>
      <c r="AB2242" s="109">
        <v>0</v>
      </c>
      <c r="AC2242" s="732">
        <v>0</v>
      </c>
      <c r="AD2242" s="108">
        <v>0</v>
      </c>
      <c r="AE2242" s="109">
        <v>0</v>
      </c>
      <c r="AF2242" s="732">
        <v>0</v>
      </c>
      <c r="AG2242" s="108">
        <v>7.0079859207350544E-4</v>
      </c>
      <c r="AH2242" s="109">
        <v>6.8614639186257483E-4</v>
      </c>
      <c r="AI2242" s="732">
        <v>2.2420314971693324E-4</v>
      </c>
      <c r="AJ2242" s="108">
        <v>2.0971321765394743E-3</v>
      </c>
      <c r="AK2242" s="109">
        <v>1.8273276371751108E-3</v>
      </c>
      <c r="AL2242" s="736">
        <v>3.7568202266248551E-4</v>
      </c>
    </row>
    <row r="2243" spans="1:38" ht="13" x14ac:dyDescent="0.3">
      <c r="A2243" s="71">
        <v>2030</v>
      </c>
      <c r="B2243" s="72">
        <v>38</v>
      </c>
      <c r="C2243" s="108">
        <v>0.81492912501940828</v>
      </c>
      <c r="D2243" s="109">
        <v>0.73671461932734017</v>
      </c>
      <c r="E2243" s="732">
        <v>0.12329600715755602</v>
      </c>
      <c r="F2243" s="108">
        <v>2.0846350633069069E-2</v>
      </c>
      <c r="G2243" s="109">
        <v>2.265345187894921E-2</v>
      </c>
      <c r="H2243" s="732">
        <v>8.4286864286280561E-3</v>
      </c>
      <c r="I2243" s="108">
        <v>6.4050133702112039E-3</v>
      </c>
      <c r="J2243" s="109">
        <v>7.3167274016261155E-3</v>
      </c>
      <c r="K2243" s="732">
        <v>7.8448667603733521E-2</v>
      </c>
      <c r="L2243" s="108">
        <v>1.9293566735114947E-3</v>
      </c>
      <c r="M2243" s="109">
        <v>1.6811363996118676E-3</v>
      </c>
      <c r="N2243" s="732">
        <v>3.4562649940142015E-4</v>
      </c>
      <c r="O2243" s="108">
        <v>0</v>
      </c>
      <c r="P2243" s="109">
        <v>0</v>
      </c>
      <c r="Q2243" s="732">
        <v>5.3532694646342364E-3</v>
      </c>
      <c r="R2243" s="108">
        <v>4.4422919505780886E-4</v>
      </c>
      <c r="S2243" s="109">
        <v>6.5064261823662996E-4</v>
      </c>
      <c r="T2243" s="732">
        <v>2.6498590501280563E-3</v>
      </c>
      <c r="U2243" s="108">
        <v>1.0986203120346163E-3</v>
      </c>
      <c r="V2243" s="109">
        <v>1.0756497552506252E-3</v>
      </c>
      <c r="W2243" s="732">
        <v>3.5147602484417547E-4</v>
      </c>
      <c r="X2243" s="108">
        <v>9.4844943596563897E-5</v>
      </c>
      <c r="Y2243" s="109">
        <v>9.2861869382019301E-5</v>
      </c>
      <c r="Z2243" s="732">
        <v>3.034328690617459E-5</v>
      </c>
      <c r="AA2243" s="108">
        <v>0</v>
      </c>
      <c r="AB2243" s="109">
        <v>0</v>
      </c>
      <c r="AC2243" s="732">
        <v>0</v>
      </c>
      <c r="AD2243" s="108">
        <v>0</v>
      </c>
      <c r="AE2243" s="109">
        <v>0</v>
      </c>
      <c r="AF2243" s="732">
        <v>0</v>
      </c>
      <c r="AG2243" s="108">
        <v>7.0079859207350544E-4</v>
      </c>
      <c r="AH2243" s="109">
        <v>6.8614639186257483E-4</v>
      </c>
      <c r="AI2243" s="732">
        <v>2.2420314971693324E-4</v>
      </c>
      <c r="AJ2243" s="108">
        <v>2.0971321765394743E-3</v>
      </c>
      <c r="AK2243" s="109">
        <v>1.8273276371751108E-3</v>
      </c>
      <c r="AL2243" s="736">
        <v>3.7568202266248551E-4</v>
      </c>
    </row>
    <row r="2244" spans="1:38" ht="13.5" thickBot="1" x14ac:dyDescent="0.35">
      <c r="A2244" s="73">
        <v>2030</v>
      </c>
      <c r="B2244" s="74">
        <v>39</v>
      </c>
      <c r="C2244" s="110">
        <v>0.81492912501940828</v>
      </c>
      <c r="D2244" s="111">
        <v>0.73671461932734017</v>
      </c>
      <c r="E2244" s="733">
        <v>0.12329600715755602</v>
      </c>
      <c r="F2244" s="110">
        <v>2.0846350633069069E-2</v>
      </c>
      <c r="G2244" s="111">
        <v>2.265345187894921E-2</v>
      </c>
      <c r="H2244" s="733">
        <v>8.4286864286280561E-3</v>
      </c>
      <c r="I2244" s="110">
        <v>6.4050133702112039E-3</v>
      </c>
      <c r="J2244" s="111">
        <v>7.3167274016261155E-3</v>
      </c>
      <c r="K2244" s="733">
        <v>7.8448667603733521E-2</v>
      </c>
      <c r="L2244" s="110">
        <v>1.9293566735114947E-3</v>
      </c>
      <c r="M2244" s="111">
        <v>1.6811363996118676E-3</v>
      </c>
      <c r="N2244" s="733">
        <v>3.4562649940142015E-4</v>
      </c>
      <c r="O2244" s="110">
        <v>0</v>
      </c>
      <c r="P2244" s="111">
        <v>0</v>
      </c>
      <c r="Q2244" s="733">
        <v>5.3532694646342364E-3</v>
      </c>
      <c r="R2244" s="110">
        <v>4.4422919505780886E-4</v>
      </c>
      <c r="S2244" s="111">
        <v>6.5064261823662996E-4</v>
      </c>
      <c r="T2244" s="733">
        <v>2.6498590501280563E-3</v>
      </c>
      <c r="U2244" s="110">
        <v>1.0986203120346163E-3</v>
      </c>
      <c r="V2244" s="111">
        <v>1.0756497552506252E-3</v>
      </c>
      <c r="W2244" s="733">
        <v>3.5147602484417547E-4</v>
      </c>
      <c r="X2244" s="110">
        <v>9.4844943596563897E-5</v>
      </c>
      <c r="Y2244" s="111">
        <v>9.2861869382019301E-5</v>
      </c>
      <c r="Z2244" s="733">
        <v>3.034328690617459E-5</v>
      </c>
      <c r="AA2244" s="110">
        <v>0</v>
      </c>
      <c r="AB2244" s="111">
        <v>0</v>
      </c>
      <c r="AC2244" s="733">
        <v>0</v>
      </c>
      <c r="AD2244" s="110">
        <v>0</v>
      </c>
      <c r="AE2244" s="111">
        <v>0</v>
      </c>
      <c r="AF2244" s="733">
        <v>0</v>
      </c>
      <c r="AG2244" s="110">
        <v>7.0079859207350544E-4</v>
      </c>
      <c r="AH2244" s="111">
        <v>6.8614639186257483E-4</v>
      </c>
      <c r="AI2244" s="733">
        <v>2.2420314971693324E-4</v>
      </c>
      <c r="AJ2244" s="110">
        <v>2.0971321765394743E-3</v>
      </c>
      <c r="AK2244" s="111">
        <v>1.8273276371751108E-3</v>
      </c>
      <c r="AL2244" s="737">
        <v>3.7568202266248551E-4</v>
      </c>
    </row>
    <row r="2245" spans="1:38" ht="13" x14ac:dyDescent="0.3">
      <c r="A2245" s="69">
        <v>2031</v>
      </c>
      <c r="B2245" s="70">
        <v>0</v>
      </c>
      <c r="C2245" s="106">
        <v>0.21706824610576148</v>
      </c>
      <c r="D2245" s="107">
        <v>0.22697650040938422</v>
      </c>
      <c r="E2245" s="734">
        <v>0.20981482765356091</v>
      </c>
      <c r="F2245" s="106">
        <v>1.0735020672239194E-2</v>
      </c>
      <c r="G2245" s="107">
        <v>1.04760077861119E-2</v>
      </c>
      <c r="H2245" s="734">
        <v>9.6073096764459458E-3</v>
      </c>
      <c r="I2245" s="106">
        <v>3.7351992772083225E-3</v>
      </c>
      <c r="J2245" s="107">
        <v>3.3729181734878334E-3</v>
      </c>
      <c r="K2245" s="734">
        <v>9.7558008743927685E-2</v>
      </c>
      <c r="L2245" s="106">
        <v>4.7622455764496186E-4</v>
      </c>
      <c r="M2245" s="107">
        <v>4.9622298803766052E-4</v>
      </c>
      <c r="N2245" s="734">
        <v>4.8623580081913123E-4</v>
      </c>
      <c r="O2245" s="106">
        <v>0</v>
      </c>
      <c r="P2245" s="107">
        <v>0</v>
      </c>
      <c r="Q2245" s="734">
        <v>9.0046169712638697E-3</v>
      </c>
      <c r="R2245" s="106">
        <v>4.4501844027645336E-4</v>
      </c>
      <c r="S2245" s="107">
        <v>6.5062570067293932E-4</v>
      </c>
      <c r="T2245" s="734">
        <v>2.6503813920984685E-3</v>
      </c>
      <c r="U2245" s="106">
        <v>7.6925506410918231E-4</v>
      </c>
      <c r="V2245" s="107">
        <v>7.326895455177381E-4</v>
      </c>
      <c r="W2245" s="734">
        <v>6.059006257083787E-4</v>
      </c>
      <c r="X2245" s="106">
        <v>6.6410482714055694E-5</v>
      </c>
      <c r="Y2245" s="107">
        <v>6.3253748606505533E-5</v>
      </c>
      <c r="Z2245" s="734">
        <v>5.2307980810623067E-5</v>
      </c>
      <c r="AA2245" s="106">
        <v>0</v>
      </c>
      <c r="AB2245" s="107">
        <v>0</v>
      </c>
      <c r="AC2245" s="734">
        <v>0</v>
      </c>
      <c r="AD2245" s="106">
        <v>0</v>
      </c>
      <c r="AE2245" s="107">
        <v>0</v>
      </c>
      <c r="AF2245" s="734">
        <v>0</v>
      </c>
      <c r="AG2245" s="106">
        <v>4.9069999054281936E-4</v>
      </c>
      <c r="AH2245" s="107">
        <v>4.6737496828368647E-4</v>
      </c>
      <c r="AI2245" s="734">
        <v>3.864976009682556E-4</v>
      </c>
      <c r="AJ2245" s="106">
        <v>5.1763675475307506E-4</v>
      </c>
      <c r="AK2245" s="107">
        <v>5.3937439962042921E-4</v>
      </c>
      <c r="AL2245" s="735">
        <v>5.2851877649824045E-4</v>
      </c>
    </row>
    <row r="2246" spans="1:38" ht="13" x14ac:dyDescent="0.3">
      <c r="A2246" s="71">
        <v>2031</v>
      </c>
      <c r="B2246" s="72">
        <v>1</v>
      </c>
      <c r="C2246" s="108">
        <v>0.21692990058297765</v>
      </c>
      <c r="D2246" s="109">
        <v>0.22697347861705308</v>
      </c>
      <c r="E2246" s="732">
        <v>0.20992150976226107</v>
      </c>
      <c r="F2246" s="108">
        <v>1.0702509930911692E-2</v>
      </c>
      <c r="G2246" s="109">
        <v>1.047455229298268E-2</v>
      </c>
      <c r="H2246" s="732">
        <v>9.6178999703079807E-3</v>
      </c>
      <c r="I2246" s="108">
        <v>3.7244726172055045E-3</v>
      </c>
      <c r="J2246" s="109">
        <v>3.372439150484228E-3</v>
      </c>
      <c r="K2246" s="732">
        <v>9.723982591993198E-2</v>
      </c>
      <c r="L2246" s="108">
        <v>4.7528088281894096E-4</v>
      </c>
      <c r="M2246" s="109">
        <v>4.9617041077382521E-4</v>
      </c>
      <c r="N2246" s="732">
        <v>4.8690315625182209E-4</v>
      </c>
      <c r="O2246" s="108">
        <v>0</v>
      </c>
      <c r="P2246" s="109">
        <v>0</v>
      </c>
      <c r="Q2246" s="732">
        <v>9.0039779694549345E-3</v>
      </c>
      <c r="R2246" s="108">
        <v>4.4473322259614708E-4</v>
      </c>
      <c r="S2246" s="109">
        <v>6.5060313377801951E-4</v>
      </c>
      <c r="T2246" s="732">
        <v>2.6540394532966311E-3</v>
      </c>
      <c r="U2246" s="108">
        <v>7.6677686379417989E-4</v>
      </c>
      <c r="V2246" s="109">
        <v>7.3257778948438302E-4</v>
      </c>
      <c r="W2246" s="732">
        <v>6.0610396380240668E-4</v>
      </c>
      <c r="X2246" s="108">
        <v>6.6196569419572449E-5</v>
      </c>
      <c r="Y2246" s="109">
        <v>6.3244105717890638E-5</v>
      </c>
      <c r="Z2246" s="732">
        <v>5.2325526092230345E-5</v>
      </c>
      <c r="AA2246" s="108">
        <v>0</v>
      </c>
      <c r="AB2246" s="109">
        <v>0</v>
      </c>
      <c r="AC2246" s="732">
        <v>0</v>
      </c>
      <c r="AD2246" s="108">
        <v>0</v>
      </c>
      <c r="AE2246" s="109">
        <v>0</v>
      </c>
      <c r="AF2246" s="732">
        <v>0</v>
      </c>
      <c r="AG2246" s="108">
        <v>4.8911910390348336E-4</v>
      </c>
      <c r="AH2246" s="109">
        <v>4.6730370679913563E-4</v>
      </c>
      <c r="AI2246" s="732">
        <v>3.8662751116759665E-4</v>
      </c>
      <c r="AJ2246" s="108">
        <v>5.1661146101826311E-4</v>
      </c>
      <c r="AK2246" s="109">
        <v>5.393177379131261E-4</v>
      </c>
      <c r="AL2246" s="736">
        <v>5.2924429280589065E-4</v>
      </c>
    </row>
    <row r="2247" spans="1:38" ht="13" x14ac:dyDescent="0.3">
      <c r="A2247" s="71">
        <v>2031</v>
      </c>
      <c r="B2247" s="72">
        <v>2</v>
      </c>
      <c r="C2247" s="108">
        <v>0.21680206565180005</v>
      </c>
      <c r="D2247" s="109">
        <v>0.2269844277587435</v>
      </c>
      <c r="E2247" s="732">
        <v>0.21004811643352772</v>
      </c>
      <c r="F2247" s="108">
        <v>1.0672580020494699E-2</v>
      </c>
      <c r="G2247" s="109">
        <v>1.0476610125825138E-2</v>
      </c>
      <c r="H2247" s="732">
        <v>9.6344863599390259E-3</v>
      </c>
      <c r="I2247" s="108">
        <v>3.7145949868424653E-3</v>
      </c>
      <c r="J2247" s="109">
        <v>3.3731142197915408E-3</v>
      </c>
      <c r="K2247" s="732">
        <v>9.6922979521140734E-2</v>
      </c>
      <c r="L2247" s="108">
        <v>4.7441200915955529E-4</v>
      </c>
      <c r="M2247" s="109">
        <v>4.9624664368826154E-4</v>
      </c>
      <c r="N2247" s="732">
        <v>4.8766960784723704E-4</v>
      </c>
      <c r="O2247" s="108">
        <v>0</v>
      </c>
      <c r="P2247" s="109">
        <v>0</v>
      </c>
      <c r="Q2247" s="732">
        <v>9.0091941806517729E-3</v>
      </c>
      <c r="R2247" s="108">
        <v>4.4446972149379392E-4</v>
      </c>
      <c r="S2247" s="109">
        <v>6.5062760229477241E-4</v>
      </c>
      <c r="T2247" s="732">
        <v>2.6586957425591114E-3</v>
      </c>
      <c r="U2247" s="108">
        <v>7.6449478931591027E-4</v>
      </c>
      <c r="V2247" s="109">
        <v>7.3273388656480817E-4</v>
      </c>
      <c r="W2247" s="732">
        <v>6.0671347036157916E-4</v>
      </c>
      <c r="X2247" s="108">
        <v>6.599955468376393E-5</v>
      </c>
      <c r="Y2247" s="109">
        <v>6.3257632784189299E-5</v>
      </c>
      <c r="Z2247" s="732">
        <v>5.2378151670693697E-5</v>
      </c>
      <c r="AA2247" s="108">
        <v>0</v>
      </c>
      <c r="AB2247" s="109">
        <v>0</v>
      </c>
      <c r="AC2247" s="732">
        <v>0</v>
      </c>
      <c r="AD2247" s="108">
        <v>0</v>
      </c>
      <c r="AE2247" s="109">
        <v>0</v>
      </c>
      <c r="AF2247" s="732">
        <v>0</v>
      </c>
      <c r="AG2247" s="108">
        <v>4.8766337980116361E-4</v>
      </c>
      <c r="AH2247" s="109">
        <v>4.6740359869435773E-4</v>
      </c>
      <c r="AI2247" s="732">
        <v>3.8701617850223091E-4</v>
      </c>
      <c r="AJ2247" s="108">
        <v>5.1566683800172597E-4</v>
      </c>
      <c r="AK2247" s="109">
        <v>5.3940051528170814E-4</v>
      </c>
      <c r="AL2247" s="736">
        <v>5.3007765259050084E-4</v>
      </c>
    </row>
    <row r="2248" spans="1:38" ht="13" x14ac:dyDescent="0.3">
      <c r="A2248" s="71">
        <v>2031</v>
      </c>
      <c r="B2248" s="72">
        <v>3</v>
      </c>
      <c r="C2248" s="108">
        <v>0.21668534317601601</v>
      </c>
      <c r="D2248" s="109">
        <v>0.22699285489120349</v>
      </c>
      <c r="E2248" s="732">
        <v>0.2101779128736572</v>
      </c>
      <c r="F2248" s="108">
        <v>1.0645134966874553E-2</v>
      </c>
      <c r="G2248" s="109">
        <v>1.0477985643308209E-2</v>
      </c>
      <c r="H2248" s="732">
        <v>9.6489255103802841E-3</v>
      </c>
      <c r="I2248" s="108">
        <v>3.7055442825738921E-3</v>
      </c>
      <c r="J2248" s="109">
        <v>3.3735714940596184E-3</v>
      </c>
      <c r="K2248" s="732">
        <v>9.6567609879963559E-2</v>
      </c>
      <c r="L2248" s="108">
        <v>4.7361559535282713E-4</v>
      </c>
      <c r="M2248" s="109">
        <v>4.9629876295446203E-4</v>
      </c>
      <c r="N2248" s="732">
        <v>4.8846848267034698E-4</v>
      </c>
      <c r="O2248" s="108">
        <v>0</v>
      </c>
      <c r="P2248" s="109">
        <v>0</v>
      </c>
      <c r="Q2248" s="732">
        <v>9.0109150660760071E-3</v>
      </c>
      <c r="R2248" s="108">
        <v>4.4422903866280742E-4</v>
      </c>
      <c r="S2248" s="109">
        <v>6.5064338848804838E-4</v>
      </c>
      <c r="T2248" s="732">
        <v>2.6632257526080978E-3</v>
      </c>
      <c r="U2248" s="108">
        <v>7.6240308293710579E-4</v>
      </c>
      <c r="V2248" s="109">
        <v>7.3283940337179527E-4</v>
      </c>
      <c r="W2248" s="732">
        <v>6.0711224397321396E-4</v>
      </c>
      <c r="X2248" s="108">
        <v>6.5818982172304437E-5</v>
      </c>
      <c r="Y2248" s="109">
        <v>6.3266720825376669E-5</v>
      </c>
      <c r="Z2248" s="732">
        <v>5.2412551567073291E-5</v>
      </c>
      <c r="AA2248" s="108">
        <v>0</v>
      </c>
      <c r="AB2248" s="109">
        <v>0</v>
      </c>
      <c r="AC2248" s="732">
        <v>0</v>
      </c>
      <c r="AD2248" s="108">
        <v>0</v>
      </c>
      <c r="AE2248" s="109">
        <v>0</v>
      </c>
      <c r="AF2248" s="732">
        <v>0</v>
      </c>
      <c r="AG2248" s="108">
        <v>4.8632921573671953E-4</v>
      </c>
      <c r="AH2248" s="109">
        <v>4.6747080282774986E-4</v>
      </c>
      <c r="AI2248" s="732">
        <v>3.8727058804050317E-4</v>
      </c>
      <c r="AJ2248" s="108">
        <v>5.1480114048111877E-4</v>
      </c>
      <c r="AK2248" s="109">
        <v>5.3945700467828556E-4</v>
      </c>
      <c r="AL2248" s="736">
        <v>5.3094548334417903E-4</v>
      </c>
    </row>
    <row r="2249" spans="1:38" ht="13" x14ac:dyDescent="0.3">
      <c r="A2249" s="71">
        <v>2031</v>
      </c>
      <c r="B2249" s="72">
        <v>4</v>
      </c>
      <c r="C2249" s="108">
        <v>0.29956322052020967</v>
      </c>
      <c r="D2249" s="109">
        <v>0.30528875501141051</v>
      </c>
      <c r="E2249" s="732">
        <v>0.12930889904758922</v>
      </c>
      <c r="F2249" s="108">
        <v>1.9771549119114551E-2</v>
      </c>
      <c r="G2249" s="109">
        <v>2.1890431568481163E-2</v>
      </c>
      <c r="H2249" s="732">
        <v>1.4924485216513217E-2</v>
      </c>
      <c r="I2249" s="108">
        <v>5.3091365900861474E-3</v>
      </c>
      <c r="J2249" s="109">
        <v>5.8100577950195515E-3</v>
      </c>
      <c r="K2249" s="732">
        <v>7.9837872480086863E-2</v>
      </c>
      <c r="L2249" s="108">
        <v>6.6605017546425755E-4</v>
      </c>
      <c r="M2249" s="109">
        <v>8.8488659056494914E-4</v>
      </c>
      <c r="N2249" s="732">
        <v>3.6697353044615546E-4</v>
      </c>
      <c r="O2249" s="108">
        <v>0</v>
      </c>
      <c r="P2249" s="109">
        <v>0</v>
      </c>
      <c r="Q2249" s="732">
        <v>9.4790117786351571E-3</v>
      </c>
      <c r="R2249" s="108">
        <v>4.4422903866280742E-4</v>
      </c>
      <c r="S2249" s="109">
        <v>6.5064338848804838E-4</v>
      </c>
      <c r="T2249" s="732">
        <v>2.6632257526080978E-3</v>
      </c>
      <c r="U2249" s="108">
        <v>1.014431735712707E-3</v>
      </c>
      <c r="V2249" s="109">
        <v>1.0145626162701086E-3</v>
      </c>
      <c r="W2249" s="732">
        <v>6.2235111905386338E-4</v>
      </c>
      <c r="X2249" s="108">
        <v>8.7576816683419272E-5</v>
      </c>
      <c r="Y2249" s="109">
        <v>8.7588124068244382E-5</v>
      </c>
      <c r="Z2249" s="732">
        <v>5.3728164094274841E-5</v>
      </c>
      <c r="AA2249" s="108">
        <v>0</v>
      </c>
      <c r="AB2249" s="109">
        <v>0</v>
      </c>
      <c r="AC2249" s="732">
        <v>0</v>
      </c>
      <c r="AD2249" s="108">
        <v>0</v>
      </c>
      <c r="AE2249" s="109">
        <v>0</v>
      </c>
      <c r="AF2249" s="732">
        <v>0</v>
      </c>
      <c r="AG2249" s="108">
        <v>6.4709537629523074E-4</v>
      </c>
      <c r="AH2249" s="109">
        <v>6.4717898528149148E-4</v>
      </c>
      <c r="AI2249" s="732">
        <v>3.9699139456074011E-4</v>
      </c>
      <c r="AJ2249" s="108">
        <v>7.2397020247027871E-4</v>
      </c>
      <c r="AK2249" s="109">
        <v>9.6183679492983841E-4</v>
      </c>
      <c r="AL2249" s="736">
        <v>3.9888562958728419E-4</v>
      </c>
    </row>
    <row r="2250" spans="1:38" ht="13" x14ac:dyDescent="0.3">
      <c r="A2250" s="71">
        <v>2031</v>
      </c>
      <c r="B2250" s="72">
        <v>5</v>
      </c>
      <c r="C2250" s="108">
        <v>0.29930235220175455</v>
      </c>
      <c r="D2250" s="109">
        <v>0.30521912115841943</v>
      </c>
      <c r="E2250" s="732">
        <v>0.12908881091119814</v>
      </c>
      <c r="F2250" s="108">
        <v>1.9717887923883414E-2</v>
      </c>
      <c r="G2250" s="109">
        <v>2.187505568506919E-2</v>
      </c>
      <c r="H2250" s="732">
        <v>1.4650849909093011E-2</v>
      </c>
      <c r="I2250" s="108">
        <v>5.2898476449346902E-3</v>
      </c>
      <c r="J2250" s="109">
        <v>5.8037567432102574E-3</v>
      </c>
      <c r="K2250" s="732">
        <v>7.9276211778145103E-2</v>
      </c>
      <c r="L2250" s="108">
        <v>6.6427529378223875E-4</v>
      </c>
      <c r="M2250" s="109">
        <v>8.8411393017301019E-4</v>
      </c>
      <c r="N2250" s="732">
        <v>3.6614782489696843E-4</v>
      </c>
      <c r="O2250" s="108">
        <v>0</v>
      </c>
      <c r="P2250" s="109">
        <v>0</v>
      </c>
      <c r="Q2250" s="732">
        <v>9.3052273014692984E-3</v>
      </c>
      <c r="R2250" s="108">
        <v>4.4422903866280742E-4</v>
      </c>
      <c r="S2250" s="109">
        <v>6.5064338848804838E-4</v>
      </c>
      <c r="T2250" s="732">
        <v>2.6632257526080978E-3</v>
      </c>
      <c r="U2250" s="108">
        <v>1.0104401727680829E-3</v>
      </c>
      <c r="V2250" s="109">
        <v>1.0134252746219873E-3</v>
      </c>
      <c r="W2250" s="732">
        <v>6.1094010345756741E-4</v>
      </c>
      <c r="X2250" s="108">
        <v>8.7232233848656565E-5</v>
      </c>
      <c r="Y2250" s="109">
        <v>8.7489952243456371E-5</v>
      </c>
      <c r="Z2250" s="732">
        <v>5.2743076795042547E-5</v>
      </c>
      <c r="AA2250" s="108">
        <v>0</v>
      </c>
      <c r="AB2250" s="109">
        <v>0</v>
      </c>
      <c r="AC2250" s="732">
        <v>0</v>
      </c>
      <c r="AD2250" s="108">
        <v>0</v>
      </c>
      <c r="AE2250" s="109">
        <v>0</v>
      </c>
      <c r="AF2250" s="732">
        <v>0</v>
      </c>
      <c r="AG2250" s="108">
        <v>6.445493909419546E-4</v>
      </c>
      <c r="AH2250" s="109">
        <v>6.4645359060058283E-4</v>
      </c>
      <c r="AI2250" s="732">
        <v>3.8971255622129793E-4</v>
      </c>
      <c r="AJ2250" s="108">
        <v>7.2204060380823471E-4</v>
      </c>
      <c r="AK2250" s="109">
        <v>9.6099656318801986E-4</v>
      </c>
      <c r="AL2250" s="736">
        <v>3.9798819831497306E-4</v>
      </c>
    </row>
    <row r="2251" spans="1:38" ht="13" x14ac:dyDescent="0.3">
      <c r="A2251" s="71">
        <v>2031</v>
      </c>
      <c r="B2251" s="72">
        <v>6</v>
      </c>
      <c r="C2251" s="108">
        <v>0.36019882949258769</v>
      </c>
      <c r="D2251" s="109">
        <v>0.36159500296729535</v>
      </c>
      <c r="E2251" s="732">
        <v>0.12883209478877952</v>
      </c>
      <c r="F2251" s="108">
        <v>2.0157266154055848E-2</v>
      </c>
      <c r="G2251" s="109">
        <v>2.2768286227758682E-2</v>
      </c>
      <c r="H2251" s="732">
        <v>1.4338997493781064E-2</v>
      </c>
      <c r="I2251" s="108">
        <v>5.6700656547918164E-3</v>
      </c>
      <c r="J2251" s="109">
        <v>6.9724321956339862E-3</v>
      </c>
      <c r="K2251" s="732">
        <v>9.1840451124649294E-2</v>
      </c>
      <c r="L2251" s="108">
        <v>7.5243141119717952E-4</v>
      </c>
      <c r="M2251" s="109">
        <v>9.5675991098304774E-4</v>
      </c>
      <c r="N2251" s="732">
        <v>3.6517756259136336E-4</v>
      </c>
      <c r="O2251" s="108">
        <v>0</v>
      </c>
      <c r="P2251" s="109">
        <v>0</v>
      </c>
      <c r="Q2251" s="732">
        <v>9.1071483734799768E-3</v>
      </c>
      <c r="R2251" s="108">
        <v>4.4422903866280742E-4</v>
      </c>
      <c r="S2251" s="109">
        <v>6.5064338848804838E-4</v>
      </c>
      <c r="T2251" s="732">
        <v>2.6632257526080978E-3</v>
      </c>
      <c r="U2251" s="108">
        <v>1.0441460245677119E-3</v>
      </c>
      <c r="V2251" s="109">
        <v>1.0817735214137128E-3</v>
      </c>
      <c r="W2251" s="732">
        <v>5.9793619987208002E-4</v>
      </c>
      <c r="X2251" s="108">
        <v>9.0142107631914468E-5</v>
      </c>
      <c r="Y2251" s="109">
        <v>9.3390498108983366E-5</v>
      </c>
      <c r="Z2251" s="732">
        <v>5.1620412453088336E-5</v>
      </c>
      <c r="AA2251" s="108">
        <v>0</v>
      </c>
      <c r="AB2251" s="109">
        <v>0</v>
      </c>
      <c r="AC2251" s="732">
        <v>0</v>
      </c>
      <c r="AD2251" s="108">
        <v>0</v>
      </c>
      <c r="AE2251" s="109">
        <v>0</v>
      </c>
      <c r="AF2251" s="732">
        <v>0</v>
      </c>
      <c r="AG2251" s="108">
        <v>6.660497219416814E-4</v>
      </c>
      <c r="AH2251" s="109">
        <v>6.9005206863174853E-4</v>
      </c>
      <c r="AI2251" s="732">
        <v>3.8141727593894942E-4</v>
      </c>
      <c r="AJ2251" s="108">
        <v>8.1786265690228228E-4</v>
      </c>
      <c r="AK2251" s="109">
        <v>1.0399597460798537E-3</v>
      </c>
      <c r="AL2251" s="736">
        <v>3.9693327238146084E-4</v>
      </c>
    </row>
    <row r="2252" spans="1:38" ht="13" x14ac:dyDescent="0.3">
      <c r="A2252" s="71">
        <v>2031</v>
      </c>
      <c r="B2252" s="72">
        <v>7</v>
      </c>
      <c r="C2252" s="108">
        <v>0.35991212778947584</v>
      </c>
      <c r="D2252" s="109">
        <v>0.36146982017768298</v>
      </c>
      <c r="E2252" s="732">
        <v>0.1285977106026284</v>
      </c>
      <c r="F2252" s="108">
        <v>2.0103971136624481E-2</v>
      </c>
      <c r="G2252" s="109">
        <v>2.2743016716409721E-2</v>
      </c>
      <c r="H2252" s="732">
        <v>1.4056839271630185E-2</v>
      </c>
      <c r="I2252" s="108">
        <v>5.6499915598068103E-3</v>
      </c>
      <c r="J2252" s="109">
        <v>6.9605659619043211E-3</v>
      </c>
      <c r="K2252" s="732">
        <v>9.1238559232611219E-2</v>
      </c>
      <c r="L2252" s="108">
        <v>7.5047746163554494E-4</v>
      </c>
      <c r="M2252" s="109">
        <v>9.5544078075121542E-4</v>
      </c>
      <c r="N2252" s="732">
        <v>3.6428816384407659E-4</v>
      </c>
      <c r="O2252" s="108">
        <v>0</v>
      </c>
      <c r="P2252" s="109">
        <v>0</v>
      </c>
      <c r="Q2252" s="732">
        <v>8.9279486294070072E-3</v>
      </c>
      <c r="R2252" s="108">
        <v>4.4422903866280742E-4</v>
      </c>
      <c r="S2252" s="109">
        <v>6.5064338848804838E-4</v>
      </c>
      <c r="T2252" s="732">
        <v>2.6632257526080978E-3</v>
      </c>
      <c r="U2252" s="108">
        <v>1.0401768856487157E-3</v>
      </c>
      <c r="V2252" s="109">
        <v>1.0799022793416622E-3</v>
      </c>
      <c r="W2252" s="732">
        <v>5.8617028670555557E-4</v>
      </c>
      <c r="X2252" s="108">
        <v>8.9799474333971608E-5</v>
      </c>
      <c r="Y2252" s="109">
        <v>9.3229004179046755E-5</v>
      </c>
      <c r="Z2252" s="732">
        <v>5.0604631468479244E-5</v>
      </c>
      <c r="AA2252" s="108">
        <v>0</v>
      </c>
      <c r="AB2252" s="109">
        <v>0</v>
      </c>
      <c r="AC2252" s="732">
        <v>0</v>
      </c>
      <c r="AD2252" s="108">
        <v>0</v>
      </c>
      <c r="AE2252" s="109">
        <v>0</v>
      </c>
      <c r="AF2252" s="732">
        <v>0</v>
      </c>
      <c r="AG2252" s="108">
        <v>6.635184891331425E-4</v>
      </c>
      <c r="AH2252" s="109">
        <v>6.8885854601660409E-4</v>
      </c>
      <c r="AI2252" s="732">
        <v>3.7391210383234312E-4</v>
      </c>
      <c r="AJ2252" s="108">
        <v>8.157389180001647E-4</v>
      </c>
      <c r="AK2252" s="109">
        <v>1.0385257088817998E-3</v>
      </c>
      <c r="AL2252" s="736">
        <v>3.9596672521140404E-4</v>
      </c>
    </row>
    <row r="2253" spans="1:38" ht="13" x14ac:dyDescent="0.3">
      <c r="A2253" s="71">
        <v>2031</v>
      </c>
      <c r="B2253" s="72">
        <v>8</v>
      </c>
      <c r="C2253" s="108">
        <v>0.4143219860977938</v>
      </c>
      <c r="D2253" s="109">
        <v>0.40801691393854406</v>
      </c>
      <c r="E2253" s="732">
        <v>0.12817194319219863</v>
      </c>
      <c r="F2253" s="108">
        <v>2.0312005085955518E-2</v>
      </c>
      <c r="G2253" s="109">
        <v>2.2990439640776027E-2</v>
      </c>
      <c r="H2253" s="732">
        <v>1.3683469842164698E-2</v>
      </c>
      <c r="I2253" s="108">
        <v>5.9520930599631086E-3</v>
      </c>
      <c r="J2253" s="109">
        <v>7.5491934239419502E-3</v>
      </c>
      <c r="K2253" s="732">
        <v>9.0411366450840649E-2</v>
      </c>
      <c r="L2253" s="108">
        <v>8.5208883548583739E-4</v>
      </c>
      <c r="M2253" s="109">
        <v>1.0361524263254407E-3</v>
      </c>
      <c r="N2253" s="732">
        <v>3.6313266550571407E-4</v>
      </c>
      <c r="O2253" s="108">
        <v>0</v>
      </c>
      <c r="P2253" s="109">
        <v>0</v>
      </c>
      <c r="Q2253" s="732">
        <v>8.6907984572124133E-3</v>
      </c>
      <c r="R2253" s="108">
        <v>4.4422903866280742E-4</v>
      </c>
      <c r="S2253" s="109">
        <v>6.5064338848804838E-4</v>
      </c>
      <c r="T2253" s="732">
        <v>2.6632257526080978E-3</v>
      </c>
      <c r="U2253" s="108">
        <v>1.0563098744124559E-3</v>
      </c>
      <c r="V2253" s="109">
        <v>1.0990317383174368E-3</v>
      </c>
      <c r="W2253" s="732">
        <v>5.7060063061409436E-4</v>
      </c>
      <c r="X2253" s="108">
        <v>9.1192166583282003E-5</v>
      </c>
      <c r="Y2253" s="109">
        <v>9.4880432508778629E-5</v>
      </c>
      <c r="Z2253" s="732">
        <v>4.9260483025744659E-5</v>
      </c>
      <c r="AA2253" s="108">
        <v>0</v>
      </c>
      <c r="AB2253" s="109">
        <v>0</v>
      </c>
      <c r="AC2253" s="732">
        <v>0</v>
      </c>
      <c r="AD2253" s="108">
        <v>0</v>
      </c>
      <c r="AE2253" s="109">
        <v>0</v>
      </c>
      <c r="AF2253" s="732">
        <v>0</v>
      </c>
      <c r="AG2253" s="108">
        <v>6.7380895443445109E-4</v>
      </c>
      <c r="AH2253" s="109">
        <v>7.0106107239974332E-4</v>
      </c>
      <c r="AI2253" s="732">
        <v>3.6398019925606008E-4</v>
      </c>
      <c r="AJ2253" s="108">
        <v>9.2618655525072003E-4</v>
      </c>
      <c r="AK2253" s="109">
        <v>1.1262565736656278E-3</v>
      </c>
      <c r="AL2253" s="736">
        <v>3.9471072044582148E-4</v>
      </c>
    </row>
    <row r="2254" spans="1:38" ht="13" x14ac:dyDescent="0.3">
      <c r="A2254" s="71">
        <v>2031</v>
      </c>
      <c r="B2254" s="72">
        <v>9</v>
      </c>
      <c r="C2254" s="108">
        <v>0.41405389255235669</v>
      </c>
      <c r="D2254" s="109">
        <v>0.40787168846899552</v>
      </c>
      <c r="E2254" s="732">
        <v>0.1279107327776032</v>
      </c>
      <c r="F2254" s="108">
        <v>2.0265399282525933E-2</v>
      </c>
      <c r="G2254" s="109">
        <v>2.2962661564528277E-2</v>
      </c>
      <c r="H2254" s="732">
        <v>1.3367598995874844E-2</v>
      </c>
      <c r="I2254" s="108">
        <v>5.9337875027179153E-3</v>
      </c>
      <c r="J2254" s="109">
        <v>7.5352373429305158E-3</v>
      </c>
      <c r="K2254" s="732">
        <v>8.9740936519206074E-2</v>
      </c>
      <c r="L2254" s="108">
        <v>8.5016357827906106E-4</v>
      </c>
      <c r="M2254" s="109">
        <v>1.0345940550135814E-3</v>
      </c>
      <c r="N2254" s="732">
        <v>3.6214333589243045E-4</v>
      </c>
      <c r="O2254" s="108">
        <v>0</v>
      </c>
      <c r="P2254" s="109">
        <v>0</v>
      </c>
      <c r="Q2254" s="732">
        <v>8.4901845210627689E-3</v>
      </c>
      <c r="R2254" s="108">
        <v>4.4422903866280742E-4</v>
      </c>
      <c r="S2254" s="109">
        <v>6.5064338848804838E-4</v>
      </c>
      <c r="T2254" s="732">
        <v>2.6632257526080978E-3</v>
      </c>
      <c r="U2254" s="108">
        <v>1.0528368106416267E-3</v>
      </c>
      <c r="V2254" s="109">
        <v>1.0969739402546376E-3</v>
      </c>
      <c r="W2254" s="732">
        <v>5.5742920713451139E-4</v>
      </c>
      <c r="X2254" s="108">
        <v>9.08924194777844E-5</v>
      </c>
      <c r="Y2254" s="109">
        <v>9.4702811688918284E-5</v>
      </c>
      <c r="Z2254" s="732">
        <v>4.8123392449376944E-5</v>
      </c>
      <c r="AA2254" s="108">
        <v>0</v>
      </c>
      <c r="AB2254" s="109">
        <v>0</v>
      </c>
      <c r="AC2254" s="732">
        <v>0</v>
      </c>
      <c r="AD2254" s="108">
        <v>0</v>
      </c>
      <c r="AE2254" s="109">
        <v>0</v>
      </c>
      <c r="AF2254" s="732">
        <v>0</v>
      </c>
      <c r="AG2254" s="108">
        <v>6.7159386808411615E-4</v>
      </c>
      <c r="AH2254" s="109">
        <v>6.9974885148642915E-4</v>
      </c>
      <c r="AI2254" s="732">
        <v>3.5557839464353964E-4</v>
      </c>
      <c r="AJ2254" s="108">
        <v>9.240936684070559E-4</v>
      </c>
      <c r="AK2254" s="109">
        <v>1.1245616122640236E-3</v>
      </c>
      <c r="AL2254" s="736">
        <v>3.9363526624507447E-4</v>
      </c>
    </row>
    <row r="2255" spans="1:38" ht="13" x14ac:dyDescent="0.3">
      <c r="A2255" s="71">
        <v>2031</v>
      </c>
      <c r="B2255" s="72">
        <v>10</v>
      </c>
      <c r="C2255" s="108">
        <v>0.57973762086978498</v>
      </c>
      <c r="D2255" s="109">
        <v>0.55286112537933652</v>
      </c>
      <c r="E2255" s="732">
        <v>0.12759980074086827</v>
      </c>
      <c r="F2255" s="108">
        <v>2.1211276282579294E-2</v>
      </c>
      <c r="G2255" s="109">
        <v>2.3668544604623733E-2</v>
      </c>
      <c r="H2255" s="732">
        <v>1.2994351131696398E-2</v>
      </c>
      <c r="I2255" s="108">
        <v>6.6802575955367746E-3</v>
      </c>
      <c r="J2255" s="109">
        <v>8.6458636647724144E-3</v>
      </c>
      <c r="K2255" s="732">
        <v>8.8940688893249686E-2</v>
      </c>
      <c r="L2255" s="108">
        <v>1.0570829085252502E-3</v>
      </c>
      <c r="M2255" s="109">
        <v>1.1846801859435919E-3</v>
      </c>
      <c r="N2255" s="732">
        <v>3.6096093606908321E-4</v>
      </c>
      <c r="O2255" s="108">
        <v>0</v>
      </c>
      <c r="P2255" s="109">
        <v>0</v>
      </c>
      <c r="Q2255" s="732">
        <v>8.2531181268191579E-3</v>
      </c>
      <c r="R2255" s="108">
        <v>4.4422903866280742E-4</v>
      </c>
      <c r="S2255" s="109">
        <v>6.5064338848804838E-4</v>
      </c>
      <c r="T2255" s="732">
        <v>2.6632257526080978E-3</v>
      </c>
      <c r="U2255" s="108">
        <v>1.1252317183259555E-3</v>
      </c>
      <c r="V2255" s="109">
        <v>1.1510265670554899E-3</v>
      </c>
      <c r="W2255" s="732">
        <v>5.418643726446844E-4</v>
      </c>
      <c r="X2255" s="108">
        <v>9.7142318703004132E-5</v>
      </c>
      <c r="Y2255" s="109">
        <v>9.9369188116702327E-5</v>
      </c>
      <c r="Z2255" s="732">
        <v>4.6779662345390503E-5</v>
      </c>
      <c r="AA2255" s="108">
        <v>0</v>
      </c>
      <c r="AB2255" s="109">
        <v>0</v>
      </c>
      <c r="AC2255" s="732">
        <v>0</v>
      </c>
      <c r="AD2255" s="108">
        <v>0</v>
      </c>
      <c r="AE2255" s="109">
        <v>0</v>
      </c>
      <c r="AF2255" s="732">
        <v>0</v>
      </c>
      <c r="AG2255" s="108">
        <v>7.1777377618433078E-4</v>
      </c>
      <c r="AH2255" s="109">
        <v>7.3422779059032091E-4</v>
      </c>
      <c r="AI2255" s="732">
        <v>3.4564959894867013E-4</v>
      </c>
      <c r="AJ2255" s="108">
        <v>1.1490066587275943E-3</v>
      </c>
      <c r="AK2255" s="109">
        <v>1.2876995342724908E-3</v>
      </c>
      <c r="AL2255" s="736">
        <v>3.923501644543563E-4</v>
      </c>
    </row>
    <row r="2256" spans="1:38" ht="13" x14ac:dyDescent="0.3">
      <c r="A2256" s="71">
        <v>2031</v>
      </c>
      <c r="B2256" s="72">
        <v>11</v>
      </c>
      <c r="C2256" s="108">
        <v>0.57947642336804717</v>
      </c>
      <c r="D2256" s="109">
        <v>0.55266657182754486</v>
      </c>
      <c r="E2256" s="732">
        <v>0.12729616338449037</v>
      </c>
      <c r="F2256" s="108">
        <v>2.117273976971705E-2</v>
      </c>
      <c r="G2256" s="109">
        <v>2.3637594608578508E-2</v>
      </c>
      <c r="H2256" s="732">
        <v>1.2623856773940106E-2</v>
      </c>
      <c r="I2256" s="108">
        <v>6.6640010457201292E-3</v>
      </c>
      <c r="J2256" s="109">
        <v>8.628656032950828E-3</v>
      </c>
      <c r="K2256" s="732">
        <v>8.8158903732762139E-2</v>
      </c>
      <c r="L2256" s="108">
        <v>1.0551748350757567E-3</v>
      </c>
      <c r="M2256" s="109">
        <v>1.1827413407230821E-3</v>
      </c>
      <c r="N2256" s="732">
        <v>3.598105588583253E-4</v>
      </c>
      <c r="O2256" s="108">
        <v>0</v>
      </c>
      <c r="P2256" s="109">
        <v>0</v>
      </c>
      <c r="Q2256" s="732">
        <v>8.0178095941193222E-3</v>
      </c>
      <c r="R2256" s="108">
        <v>4.4422903866280742E-4</v>
      </c>
      <c r="S2256" s="109">
        <v>6.5064338848804838E-4</v>
      </c>
      <c r="T2256" s="732">
        <v>2.6632257526080978E-3</v>
      </c>
      <c r="U2256" s="108">
        <v>1.1223585426888784E-3</v>
      </c>
      <c r="V2256" s="109">
        <v>1.1487335146762789E-3</v>
      </c>
      <c r="W2256" s="732">
        <v>5.2641494505233284E-4</v>
      </c>
      <c r="X2256" s="108">
        <v>9.6894289950211828E-5</v>
      </c>
      <c r="Y2256" s="109">
        <v>9.9171186346373841E-5</v>
      </c>
      <c r="Z2256" s="732">
        <v>4.5445907631493356E-5</v>
      </c>
      <c r="AA2256" s="108">
        <v>0</v>
      </c>
      <c r="AB2256" s="109">
        <v>0</v>
      </c>
      <c r="AC2256" s="732">
        <v>0</v>
      </c>
      <c r="AD2256" s="108">
        <v>0</v>
      </c>
      <c r="AE2256" s="109">
        <v>0</v>
      </c>
      <c r="AF2256" s="732">
        <v>0</v>
      </c>
      <c r="AG2256" s="108">
        <v>7.1594114646016853E-4</v>
      </c>
      <c r="AH2256" s="109">
        <v>7.3276534355258365E-4</v>
      </c>
      <c r="AI2256" s="732">
        <v>3.3579474277291109E-4</v>
      </c>
      <c r="AJ2256" s="108">
        <v>1.1469326992998698E-3</v>
      </c>
      <c r="AK2256" s="109">
        <v>1.2855917424034486E-3</v>
      </c>
      <c r="AL2256" s="736">
        <v>3.9109978510415487E-4</v>
      </c>
    </row>
    <row r="2257" spans="1:38" ht="13" x14ac:dyDescent="0.3">
      <c r="A2257" s="71">
        <v>2031</v>
      </c>
      <c r="B2257" s="72">
        <v>12</v>
      </c>
      <c r="C2257" s="108">
        <v>0.57924111005257373</v>
      </c>
      <c r="D2257" s="109">
        <v>0.55246096586381799</v>
      </c>
      <c r="E2257" s="732">
        <v>0.12702039526157724</v>
      </c>
      <c r="F2257" s="108">
        <v>2.1138067929324354E-2</v>
      </c>
      <c r="G2257" s="109">
        <v>2.360579739657909E-2</v>
      </c>
      <c r="H2257" s="732">
        <v>1.2291160210673543E-2</v>
      </c>
      <c r="I2257" s="108">
        <v>6.6493757295593642E-3</v>
      </c>
      <c r="J2257" s="109">
        <v>8.6109872687434308E-3</v>
      </c>
      <c r="K2257" s="732">
        <v>8.7444735737128562E-2</v>
      </c>
      <c r="L2257" s="108">
        <v>1.0534575841795576E-3</v>
      </c>
      <c r="M2257" s="109">
        <v>1.1807493707406799E-3</v>
      </c>
      <c r="N2257" s="732">
        <v>3.5875910728794225E-4</v>
      </c>
      <c r="O2257" s="108">
        <v>0</v>
      </c>
      <c r="P2257" s="109">
        <v>0</v>
      </c>
      <c r="Q2257" s="732">
        <v>7.8064916692823375E-3</v>
      </c>
      <c r="R2257" s="108">
        <v>4.4422903866280742E-4</v>
      </c>
      <c r="S2257" s="109">
        <v>6.5064338848804838E-4</v>
      </c>
      <c r="T2257" s="732">
        <v>2.6632257526080978E-3</v>
      </c>
      <c r="U2257" s="108">
        <v>1.1197740508692698E-3</v>
      </c>
      <c r="V2257" s="109">
        <v>1.1463801502029922E-3</v>
      </c>
      <c r="W2257" s="732">
        <v>5.1254117076610659E-4</v>
      </c>
      <c r="X2257" s="108">
        <v>9.6671201013172778E-5</v>
      </c>
      <c r="Y2257" s="109">
        <v>9.8968068224051915E-5</v>
      </c>
      <c r="Z2257" s="732">
        <v>4.424816150265399E-5</v>
      </c>
      <c r="AA2257" s="108">
        <v>0</v>
      </c>
      <c r="AB2257" s="109">
        <v>0</v>
      </c>
      <c r="AC2257" s="732">
        <v>0</v>
      </c>
      <c r="AD2257" s="108">
        <v>0</v>
      </c>
      <c r="AE2257" s="109">
        <v>0</v>
      </c>
      <c r="AF2257" s="732">
        <v>0</v>
      </c>
      <c r="AG2257" s="108">
        <v>7.1429252341110303E-4</v>
      </c>
      <c r="AH2257" s="109">
        <v>7.3126412762432931E-4</v>
      </c>
      <c r="AI2257" s="732">
        <v>3.2694478611027873E-4</v>
      </c>
      <c r="AJ2257" s="108">
        <v>1.1450666147945984E-3</v>
      </c>
      <c r="AK2257" s="109">
        <v>1.2834272751772603E-3</v>
      </c>
      <c r="AL2257" s="736">
        <v>3.8995659690132698E-4</v>
      </c>
    </row>
    <row r="2258" spans="1:38" ht="13" x14ac:dyDescent="0.3">
      <c r="A2258" s="71">
        <v>2031</v>
      </c>
      <c r="B2258" s="72">
        <v>13</v>
      </c>
      <c r="C2258" s="108">
        <v>0.57776255073355776</v>
      </c>
      <c r="D2258" s="109">
        <v>0.55102149445302795</v>
      </c>
      <c r="E2258" s="732">
        <v>0.12641764058951258</v>
      </c>
      <c r="F2258" s="108">
        <v>2.1104199983604584E-2</v>
      </c>
      <c r="G2258" s="109">
        <v>2.356010417277794E-2</v>
      </c>
      <c r="H2258" s="732">
        <v>1.1850677480966401E-2</v>
      </c>
      <c r="I2258" s="108">
        <v>6.635584566446761E-3</v>
      </c>
      <c r="J2258" s="109">
        <v>8.5870293800867064E-3</v>
      </c>
      <c r="K2258" s="732">
        <v>8.642669257841222E-2</v>
      </c>
      <c r="L2258" s="108">
        <v>1.051987805068708E-3</v>
      </c>
      <c r="M2258" s="109">
        <v>1.1782006820014745E-3</v>
      </c>
      <c r="N2258" s="732">
        <v>3.5738625728098272E-4</v>
      </c>
      <c r="O2258" s="108">
        <v>0</v>
      </c>
      <c r="P2258" s="109">
        <v>0</v>
      </c>
      <c r="Q2258" s="732">
        <v>7.5267280442316876E-3</v>
      </c>
      <c r="R2258" s="108">
        <v>4.4422903866280742E-4</v>
      </c>
      <c r="S2258" s="109">
        <v>6.5064338848804838E-4</v>
      </c>
      <c r="T2258" s="732">
        <v>2.6632257526080978E-3</v>
      </c>
      <c r="U2258" s="108">
        <v>1.1174654209181896E-3</v>
      </c>
      <c r="V2258" s="109">
        <v>1.1432641304830048E-3</v>
      </c>
      <c r="W2258" s="732">
        <v>4.9417330780287887E-4</v>
      </c>
      <c r="X2258" s="108">
        <v>9.6471785435936483E-5</v>
      </c>
      <c r="Y2258" s="109">
        <v>9.8699045314072357E-5</v>
      </c>
      <c r="Z2258" s="732">
        <v>4.2662426338174724E-5</v>
      </c>
      <c r="AA2258" s="108">
        <v>0</v>
      </c>
      <c r="AB2258" s="109">
        <v>0</v>
      </c>
      <c r="AC2258" s="732">
        <v>0</v>
      </c>
      <c r="AD2258" s="108">
        <v>0</v>
      </c>
      <c r="AE2258" s="109">
        <v>0</v>
      </c>
      <c r="AF2258" s="732">
        <v>0</v>
      </c>
      <c r="AG2258" s="108">
        <v>7.1281931248399675E-4</v>
      </c>
      <c r="AH2258" s="109">
        <v>7.2927609581151655E-4</v>
      </c>
      <c r="AI2258" s="732">
        <v>3.1522806511878327E-4</v>
      </c>
      <c r="AJ2258" s="108">
        <v>1.1434682880648163E-3</v>
      </c>
      <c r="AK2258" s="109">
        <v>1.2806574147486889E-3</v>
      </c>
      <c r="AL2258" s="736">
        <v>3.884646581726423E-4</v>
      </c>
    </row>
    <row r="2259" spans="1:38" ht="13" x14ac:dyDescent="0.3">
      <c r="A2259" s="71">
        <v>2031</v>
      </c>
      <c r="B2259" s="72">
        <v>14</v>
      </c>
      <c r="C2259" s="108">
        <v>0.5775957439206485</v>
      </c>
      <c r="D2259" s="109">
        <v>0.55076012837664456</v>
      </c>
      <c r="E2259" s="732">
        <v>0.12599459061473242</v>
      </c>
      <c r="F2259" s="108">
        <v>2.1079525611734391E-2</v>
      </c>
      <c r="G2259" s="109">
        <v>2.3516592226468437E-2</v>
      </c>
      <c r="H2259" s="732">
        <v>1.1333493780392731E-2</v>
      </c>
      <c r="I2259" s="108">
        <v>6.6251788728530015E-3</v>
      </c>
      <c r="J2259" s="109">
        <v>8.5628176340420865E-3</v>
      </c>
      <c r="K2259" s="732">
        <v>8.5341616190368272E-2</v>
      </c>
      <c r="L2259" s="108">
        <v>1.0507661679806043E-3</v>
      </c>
      <c r="M2259" s="109">
        <v>1.175476259425702E-3</v>
      </c>
      <c r="N2259" s="732">
        <v>3.5578932102289719E-4</v>
      </c>
      <c r="O2259" s="108">
        <v>0</v>
      </c>
      <c r="P2259" s="109">
        <v>0</v>
      </c>
      <c r="Q2259" s="732">
        <v>7.1982461292119156E-3</v>
      </c>
      <c r="R2259" s="108">
        <v>4.4422903866280742E-4</v>
      </c>
      <c r="S2259" s="109">
        <v>6.5064338848804838E-4</v>
      </c>
      <c r="T2259" s="732">
        <v>2.6632257526080978E-3</v>
      </c>
      <c r="U2259" s="108">
        <v>1.1156274709286657E-3</v>
      </c>
      <c r="V2259" s="109">
        <v>1.1400380618894303E-3</v>
      </c>
      <c r="W2259" s="732">
        <v>4.7260682007944156E-4</v>
      </c>
      <c r="X2259" s="108">
        <v>9.6313161553629399E-5</v>
      </c>
      <c r="Y2259" s="109">
        <v>9.8420509140787984E-5</v>
      </c>
      <c r="Z2259" s="732">
        <v>4.0800583132152431E-5</v>
      </c>
      <c r="AA2259" s="108">
        <v>0</v>
      </c>
      <c r="AB2259" s="109">
        <v>0</v>
      </c>
      <c r="AC2259" s="732">
        <v>0</v>
      </c>
      <c r="AD2259" s="108">
        <v>0</v>
      </c>
      <c r="AE2259" s="109">
        <v>0</v>
      </c>
      <c r="AF2259" s="732">
        <v>0</v>
      </c>
      <c r="AG2259" s="108">
        <v>7.1164699641974773E-4</v>
      </c>
      <c r="AH2259" s="109">
        <v>7.2721849596339802E-4</v>
      </c>
      <c r="AI2259" s="732">
        <v>3.0147106729371844E-4</v>
      </c>
      <c r="AJ2259" s="108">
        <v>1.1421412582889002E-3</v>
      </c>
      <c r="AK2259" s="109">
        <v>1.2776960786238659E-3</v>
      </c>
      <c r="AL2259" s="736">
        <v>3.8672880185117078E-4</v>
      </c>
    </row>
    <row r="2260" spans="1:38" ht="13" x14ac:dyDescent="0.3">
      <c r="A2260" s="71">
        <v>2031</v>
      </c>
      <c r="B2260" s="72">
        <v>15</v>
      </c>
      <c r="C2260" s="108">
        <v>0.72907474767214075</v>
      </c>
      <c r="D2260" s="109">
        <v>0.67356469083325166</v>
      </c>
      <c r="E2260" s="732">
        <v>0.12558074189217469</v>
      </c>
      <c r="F2260" s="108">
        <v>2.1157475520828407E-2</v>
      </c>
      <c r="G2260" s="109">
        <v>2.3459208444280052E-2</v>
      </c>
      <c r="H2260" s="732">
        <v>1.0832778380330182E-2</v>
      </c>
      <c r="I2260" s="108">
        <v>6.6082167508322099E-3</v>
      </c>
      <c r="J2260" s="109">
        <v>8.4440376070887106E-3</v>
      </c>
      <c r="K2260" s="732">
        <v>8.4277860683809505E-2</v>
      </c>
      <c r="L2260" s="108">
        <v>1.4491759338498016E-3</v>
      </c>
      <c r="M2260" s="109">
        <v>1.4389161611158014E-3</v>
      </c>
      <c r="N2260" s="732">
        <v>3.5422231083197096E-4</v>
      </c>
      <c r="O2260" s="108">
        <v>0</v>
      </c>
      <c r="P2260" s="109">
        <v>0</v>
      </c>
      <c r="Q2260" s="732">
        <v>6.8802215748344098E-3</v>
      </c>
      <c r="R2260" s="108">
        <v>4.4422903866280742E-4</v>
      </c>
      <c r="S2260" s="109">
        <v>6.5064338848804838E-4</v>
      </c>
      <c r="T2260" s="732">
        <v>2.6632257526080978E-3</v>
      </c>
      <c r="U2260" s="108">
        <v>1.1216276136620238E-3</v>
      </c>
      <c r="V2260" s="109">
        <v>1.1357601769060881E-3</v>
      </c>
      <c r="W2260" s="732">
        <v>4.5172707419265833E-4</v>
      </c>
      <c r="X2260" s="108">
        <v>9.6831183109916385E-5</v>
      </c>
      <c r="Y2260" s="109">
        <v>9.8051226492795819E-5</v>
      </c>
      <c r="Z2260" s="732">
        <v>3.8998020198680105E-5</v>
      </c>
      <c r="AA2260" s="108">
        <v>0</v>
      </c>
      <c r="AB2260" s="109">
        <v>0</v>
      </c>
      <c r="AC2260" s="732">
        <v>0</v>
      </c>
      <c r="AD2260" s="108">
        <v>0</v>
      </c>
      <c r="AE2260" s="109">
        <v>0</v>
      </c>
      <c r="AF2260" s="732">
        <v>0</v>
      </c>
      <c r="AG2260" s="108">
        <v>7.1547515407714972E-4</v>
      </c>
      <c r="AH2260" s="109">
        <v>7.2448967618560364E-4</v>
      </c>
      <c r="AI2260" s="732">
        <v>2.8815188876494776E-4</v>
      </c>
      <c r="AJ2260" s="108">
        <v>1.5751955353999327E-3</v>
      </c>
      <c r="AK2260" s="109">
        <v>1.5640434842045412E-3</v>
      </c>
      <c r="AL2260" s="736">
        <v>3.8502545943529205E-4</v>
      </c>
    </row>
    <row r="2261" spans="1:38" ht="13" x14ac:dyDescent="0.3">
      <c r="A2261" s="71">
        <v>2031</v>
      </c>
      <c r="B2261" s="72">
        <v>16</v>
      </c>
      <c r="C2261" s="108">
        <v>0.72894177924446601</v>
      </c>
      <c r="D2261" s="109">
        <v>0.67326973590028338</v>
      </c>
      <c r="E2261" s="732">
        <v>0.12510088299249178</v>
      </c>
      <c r="F2261" s="108">
        <v>2.1139601007831438E-2</v>
      </c>
      <c r="G2261" s="109">
        <v>2.3413837453558357E-2</v>
      </c>
      <c r="H2261" s="732">
        <v>1.024116538800777E-2</v>
      </c>
      <c r="I2261" s="108">
        <v>6.6007371104018454E-3</v>
      </c>
      <c r="J2261" s="109">
        <v>8.4191601038539742E-3</v>
      </c>
      <c r="K2261" s="732">
        <v>8.3046219371372312E-2</v>
      </c>
      <c r="L2261" s="108">
        <v>1.4479526579129598E-3</v>
      </c>
      <c r="M2261" s="109">
        <v>1.4354088243114477E-3</v>
      </c>
      <c r="N2261" s="732">
        <v>3.524146142883338E-4</v>
      </c>
      <c r="O2261" s="108">
        <v>0</v>
      </c>
      <c r="P2261" s="109">
        <v>0</v>
      </c>
      <c r="Q2261" s="732">
        <v>6.5044624350194839E-3</v>
      </c>
      <c r="R2261" s="108">
        <v>4.4422903866280742E-4</v>
      </c>
      <c r="S2261" s="109">
        <v>6.5064338848804838E-4</v>
      </c>
      <c r="T2261" s="732">
        <v>2.6632257526080978E-3</v>
      </c>
      <c r="U2261" s="108">
        <v>1.1202958033401408E-3</v>
      </c>
      <c r="V2261" s="109">
        <v>1.1323979045082975E-3</v>
      </c>
      <c r="W2261" s="732">
        <v>4.2705648658492636E-4</v>
      </c>
      <c r="X2261" s="108">
        <v>9.6716179095915507E-5</v>
      </c>
      <c r="Y2261" s="109">
        <v>9.7760924033862866E-5</v>
      </c>
      <c r="Z2261" s="732">
        <v>3.6868188909052043E-5</v>
      </c>
      <c r="AA2261" s="108">
        <v>0</v>
      </c>
      <c r="AB2261" s="109">
        <v>0</v>
      </c>
      <c r="AC2261" s="732">
        <v>0</v>
      </c>
      <c r="AD2261" s="108">
        <v>0</v>
      </c>
      <c r="AE2261" s="109">
        <v>0</v>
      </c>
      <c r="AF2261" s="732">
        <v>0</v>
      </c>
      <c r="AG2261" s="108">
        <v>7.1462456528648729E-4</v>
      </c>
      <c r="AH2261" s="109">
        <v>7.2234488012724049E-4</v>
      </c>
      <c r="AI2261" s="732">
        <v>2.7241501136625204E-4</v>
      </c>
      <c r="AJ2261" s="108">
        <v>1.5738675239710639E-3</v>
      </c>
      <c r="AK2261" s="109">
        <v>1.5602311241942597E-3</v>
      </c>
      <c r="AL2261" s="736">
        <v>3.8306059143818424E-4</v>
      </c>
    </row>
    <row r="2262" spans="1:38" ht="13" x14ac:dyDescent="0.3">
      <c r="A2262" s="71">
        <v>2031</v>
      </c>
      <c r="B2262" s="72">
        <v>17</v>
      </c>
      <c r="C2262" s="108">
        <v>0.72874211217480889</v>
      </c>
      <c r="D2262" s="109">
        <v>0.67298273734372649</v>
      </c>
      <c r="E2262" s="732">
        <v>0.1250743904075472</v>
      </c>
      <c r="F2262" s="108">
        <v>2.1112715999758495E-2</v>
      </c>
      <c r="G2262" s="109">
        <v>2.336956448377717E-2</v>
      </c>
      <c r="H2262" s="732">
        <v>1.025199481468814E-2</v>
      </c>
      <c r="I2262" s="108">
        <v>6.5894658008035104E-3</v>
      </c>
      <c r="J2262" s="109">
        <v>8.3948652436037531E-3</v>
      </c>
      <c r="K2262" s="732">
        <v>8.2961440030439482E-2</v>
      </c>
      <c r="L2262" s="108">
        <v>1.4461127305794897E-3</v>
      </c>
      <c r="M2262" s="109">
        <v>1.4319846813342714E-3</v>
      </c>
      <c r="N2262" s="732">
        <v>3.5227240847805964E-4</v>
      </c>
      <c r="O2262" s="108">
        <v>0</v>
      </c>
      <c r="P2262" s="109">
        <v>0</v>
      </c>
      <c r="Q2262" s="732">
        <v>6.5113309519284571E-3</v>
      </c>
      <c r="R2262" s="108">
        <v>4.4422903866280742E-4</v>
      </c>
      <c r="S2262" s="109">
        <v>6.5064338848804838E-4</v>
      </c>
      <c r="T2262" s="732">
        <v>2.6632257526080978E-3</v>
      </c>
      <c r="U2262" s="108">
        <v>1.1182907168911591E-3</v>
      </c>
      <c r="V2262" s="109">
        <v>1.1291158299496704E-3</v>
      </c>
      <c r="W2262" s="732">
        <v>4.2750832306222937E-4</v>
      </c>
      <c r="X2262" s="108">
        <v>9.6543057178533E-5</v>
      </c>
      <c r="Y2262" s="109">
        <v>9.7477646766139738E-5</v>
      </c>
      <c r="Z2262" s="732">
        <v>3.6907183838066553E-5</v>
      </c>
      <c r="AA2262" s="108">
        <v>0</v>
      </c>
      <c r="AB2262" s="109">
        <v>0</v>
      </c>
      <c r="AC2262" s="732">
        <v>0</v>
      </c>
      <c r="AD2262" s="108">
        <v>0</v>
      </c>
      <c r="AE2262" s="109">
        <v>0</v>
      </c>
      <c r="AF2262" s="732">
        <v>0</v>
      </c>
      <c r="AG2262" s="108">
        <v>7.1334602223714226E-4</v>
      </c>
      <c r="AH2262" s="109">
        <v>7.2025111093467918E-4</v>
      </c>
      <c r="AI2262" s="732">
        <v>2.7270307702075897E-4</v>
      </c>
      <c r="AJ2262" s="108">
        <v>1.5718671853092326E-3</v>
      </c>
      <c r="AK2262" s="109">
        <v>1.5565102841864798E-3</v>
      </c>
      <c r="AL2262" s="736">
        <v>3.8290601040906523E-4</v>
      </c>
    </row>
    <row r="2263" spans="1:38" ht="13" x14ac:dyDescent="0.3">
      <c r="A2263" s="71">
        <v>2031</v>
      </c>
      <c r="B2263" s="72">
        <v>18</v>
      </c>
      <c r="C2263" s="108">
        <v>0.72773809347747254</v>
      </c>
      <c r="D2263" s="109">
        <v>0.67196123262055518</v>
      </c>
      <c r="E2263" s="732">
        <v>0.12490330748453835</v>
      </c>
      <c r="F2263" s="108">
        <v>2.1086419983110335E-2</v>
      </c>
      <c r="G2263" s="109">
        <v>2.3324728094195959E-2</v>
      </c>
      <c r="H2263" s="732">
        <v>1.0226607222038013E-2</v>
      </c>
      <c r="I2263" s="108">
        <v>6.5786865783671877E-3</v>
      </c>
      <c r="J2263" s="109">
        <v>8.370975365946217E-3</v>
      </c>
      <c r="K2263" s="732">
        <v>8.2770332253613646E-2</v>
      </c>
      <c r="L2263" s="108">
        <v>1.4444596448744029E-3</v>
      </c>
      <c r="M2263" s="109">
        <v>1.4287146063546533E-3</v>
      </c>
      <c r="N2263" s="732">
        <v>3.5204209007079571E-4</v>
      </c>
      <c r="O2263" s="108">
        <v>0</v>
      </c>
      <c r="P2263" s="109">
        <v>0</v>
      </c>
      <c r="Q2263" s="732">
        <v>6.4952049169994443E-3</v>
      </c>
      <c r="R2263" s="108">
        <v>4.4422903866280742E-4</v>
      </c>
      <c r="S2263" s="109">
        <v>6.5064338848804838E-4</v>
      </c>
      <c r="T2263" s="732">
        <v>2.6632257526080978E-3</v>
      </c>
      <c r="U2263" s="108">
        <v>1.1164386282212942E-3</v>
      </c>
      <c r="V2263" s="109">
        <v>1.1259280986877691E-3</v>
      </c>
      <c r="W2263" s="732">
        <v>4.2644959081796836E-4</v>
      </c>
      <c r="X2263" s="108">
        <v>9.6383246020392076E-5</v>
      </c>
      <c r="Y2263" s="109">
        <v>9.7202451829630048E-5</v>
      </c>
      <c r="Z2263" s="732">
        <v>3.6815804724257458E-5</v>
      </c>
      <c r="AA2263" s="108">
        <v>0</v>
      </c>
      <c r="AB2263" s="109">
        <v>0</v>
      </c>
      <c r="AC2263" s="732">
        <v>0</v>
      </c>
      <c r="AD2263" s="108">
        <v>0</v>
      </c>
      <c r="AE2263" s="109">
        <v>0</v>
      </c>
      <c r="AF2263" s="732">
        <v>0</v>
      </c>
      <c r="AG2263" s="108">
        <v>7.1216507706123983E-4</v>
      </c>
      <c r="AH2263" s="109">
        <v>7.1821894074125439E-4</v>
      </c>
      <c r="AI2263" s="732">
        <v>2.7202764334304273E-4</v>
      </c>
      <c r="AJ2263" s="108">
        <v>1.5700705437873101E-3</v>
      </c>
      <c r="AK2263" s="109">
        <v>1.5529545260903857E-3</v>
      </c>
      <c r="AL2263" s="736">
        <v>3.8265564688195504E-4</v>
      </c>
    </row>
    <row r="2264" spans="1:38" ht="13" x14ac:dyDescent="0.3">
      <c r="A2264" s="71">
        <v>2031</v>
      </c>
      <c r="B2264" s="72">
        <v>19</v>
      </c>
      <c r="C2264" s="108">
        <v>0.72756483237598923</v>
      </c>
      <c r="D2264" s="109">
        <v>0.67168352709669032</v>
      </c>
      <c r="E2264" s="732">
        <v>0.12485133474802933</v>
      </c>
      <c r="F2264" s="108">
        <v>2.106308709079446E-2</v>
      </c>
      <c r="G2264" s="109">
        <v>2.3281970440957016E-2</v>
      </c>
      <c r="H2264" s="732">
        <v>1.0199661937674851E-2</v>
      </c>
      <c r="I2264" s="108">
        <v>6.5689144681643037E-3</v>
      </c>
      <c r="J2264" s="109">
        <v>8.3475317625677382E-3</v>
      </c>
      <c r="K2264" s="732">
        <v>8.2618148256420859E-2</v>
      </c>
      <c r="L2264" s="108">
        <v>1.4428642852445468E-3</v>
      </c>
      <c r="M2264" s="109">
        <v>1.4254079263435735E-3</v>
      </c>
      <c r="N2264" s="732">
        <v>3.5180782728313169E-4</v>
      </c>
      <c r="O2264" s="108">
        <v>0</v>
      </c>
      <c r="P2264" s="109">
        <v>0</v>
      </c>
      <c r="Q2264" s="732">
        <v>6.4780801782503119E-3</v>
      </c>
      <c r="R2264" s="108">
        <v>4.4422903866280742E-4</v>
      </c>
      <c r="S2264" s="109">
        <v>6.5064338848804838E-4</v>
      </c>
      <c r="T2264" s="732">
        <v>2.6632257526080978E-3</v>
      </c>
      <c r="U2264" s="108">
        <v>1.114699204964062E-3</v>
      </c>
      <c r="V2264" s="109">
        <v>1.122759171891088E-3</v>
      </c>
      <c r="W2264" s="732">
        <v>4.2532596115975937E-4</v>
      </c>
      <c r="X2264" s="108">
        <v>9.6233015917167986E-5</v>
      </c>
      <c r="Y2264" s="109">
        <v>9.6928880059236102E-5</v>
      </c>
      <c r="Z2264" s="732">
        <v>3.6718795330690029E-5</v>
      </c>
      <c r="AA2264" s="108">
        <v>0</v>
      </c>
      <c r="AB2264" s="109">
        <v>0</v>
      </c>
      <c r="AC2264" s="732">
        <v>0</v>
      </c>
      <c r="AD2264" s="108">
        <v>0</v>
      </c>
      <c r="AE2264" s="109">
        <v>0</v>
      </c>
      <c r="AF2264" s="732">
        <v>0</v>
      </c>
      <c r="AG2264" s="108">
        <v>7.1105538194678316E-4</v>
      </c>
      <c r="AH2264" s="109">
        <v>7.161971404065332E-4</v>
      </c>
      <c r="AI2264" s="732">
        <v>2.7131085625227604E-4</v>
      </c>
      <c r="AJ2264" s="108">
        <v>1.5683355300442541E-3</v>
      </c>
      <c r="AK2264" s="109">
        <v>1.5493618157694231E-3</v>
      </c>
      <c r="AL2264" s="736">
        <v>3.8240104900539446E-4</v>
      </c>
    </row>
    <row r="2265" spans="1:38" ht="13" x14ac:dyDescent="0.3">
      <c r="A2265" s="71">
        <v>2031</v>
      </c>
      <c r="B2265" s="72">
        <v>20</v>
      </c>
      <c r="C2265" s="108">
        <v>0.81666585617346932</v>
      </c>
      <c r="D2265" s="109">
        <v>0.73927839384215266</v>
      </c>
      <c r="E2265" s="732">
        <v>0.12476090355409866</v>
      </c>
      <c r="F2265" s="108">
        <v>2.108138433657214E-2</v>
      </c>
      <c r="G2265" s="109">
        <v>2.2973956488471576E-2</v>
      </c>
      <c r="H2265" s="732">
        <v>1.0120231890166169E-2</v>
      </c>
      <c r="I2265" s="108">
        <v>6.5022919399895431E-3</v>
      </c>
      <c r="J2265" s="109">
        <v>7.4758825651170934E-3</v>
      </c>
      <c r="K2265" s="732">
        <v>8.2367863854096349E-2</v>
      </c>
      <c r="L2265" s="108">
        <v>1.9512652110074131E-3</v>
      </c>
      <c r="M2265" s="109">
        <v>1.7114601762378626E-3</v>
      </c>
      <c r="N2265" s="732">
        <v>3.514332399068373E-4</v>
      </c>
      <c r="O2265" s="108">
        <v>0</v>
      </c>
      <c r="P2265" s="109">
        <v>0</v>
      </c>
      <c r="Q2265" s="732">
        <v>6.4276220139424705E-3</v>
      </c>
      <c r="R2265" s="108">
        <v>4.4422903866280742E-4</v>
      </c>
      <c r="S2265" s="109">
        <v>6.5064338848804838E-4</v>
      </c>
      <c r="T2265" s="732">
        <v>2.6632257526080978E-3</v>
      </c>
      <c r="U2265" s="108">
        <v>1.1161426389668097E-3</v>
      </c>
      <c r="V2265" s="109">
        <v>1.0993100746247903E-3</v>
      </c>
      <c r="W2265" s="732">
        <v>4.2201327049420511E-4</v>
      </c>
      <c r="X2265" s="108">
        <v>9.6357640646652684E-5</v>
      </c>
      <c r="Y2265" s="109">
        <v>9.490437961894515E-5</v>
      </c>
      <c r="Z2265" s="732">
        <v>3.6432800342894205E-5</v>
      </c>
      <c r="AA2265" s="108">
        <v>0</v>
      </c>
      <c r="AB2265" s="109">
        <v>0</v>
      </c>
      <c r="AC2265" s="732">
        <v>0</v>
      </c>
      <c r="AD2265" s="108">
        <v>0</v>
      </c>
      <c r="AE2265" s="109">
        <v>0</v>
      </c>
      <c r="AF2265" s="732">
        <v>0</v>
      </c>
      <c r="AG2265" s="108">
        <v>7.1197542364052273E-4</v>
      </c>
      <c r="AH2265" s="109">
        <v>7.012381454700508E-4</v>
      </c>
      <c r="AI2265" s="732">
        <v>2.6919808796246761E-4</v>
      </c>
      <c r="AJ2265" s="108">
        <v>2.1209463835746519E-3</v>
      </c>
      <c r="AK2265" s="109">
        <v>1.8602882523083037E-3</v>
      </c>
      <c r="AL2265" s="736">
        <v>3.8199381292548025E-4</v>
      </c>
    </row>
    <row r="2266" spans="1:38" ht="13" x14ac:dyDescent="0.3">
      <c r="A2266" s="71">
        <v>2031</v>
      </c>
      <c r="B2266" s="72">
        <v>21</v>
      </c>
      <c r="C2266" s="108">
        <v>0.81648801937306714</v>
      </c>
      <c r="D2266" s="109">
        <v>0.73901314280698172</v>
      </c>
      <c r="E2266" s="732">
        <v>0.12465309020852643</v>
      </c>
      <c r="F2266" s="108">
        <v>2.1057454032936185E-2</v>
      </c>
      <c r="G2266" s="109">
        <v>2.2933496996299652E-2</v>
      </c>
      <c r="H2266" s="732">
        <v>1.0014730126866343E-2</v>
      </c>
      <c r="I2266" s="108">
        <v>6.4923894480947526E-3</v>
      </c>
      <c r="J2266" s="109">
        <v>7.4557474555805763E-3</v>
      </c>
      <c r="K2266" s="732">
        <v>8.2071207555263218E-2</v>
      </c>
      <c r="L2266" s="108">
        <v>1.9490399563704926E-3</v>
      </c>
      <c r="M2266" s="109">
        <v>1.7076375536364712E-3</v>
      </c>
      <c r="N2266" s="732">
        <v>3.5099562151018348E-4</v>
      </c>
      <c r="O2266" s="108">
        <v>0</v>
      </c>
      <c r="P2266" s="109">
        <v>0</v>
      </c>
      <c r="Q2266" s="732">
        <v>6.360607999965232E-3</v>
      </c>
      <c r="R2266" s="108">
        <v>4.4422903866280742E-4</v>
      </c>
      <c r="S2266" s="109">
        <v>6.5064338848804838E-4</v>
      </c>
      <c r="T2266" s="732">
        <v>2.6632257526080978E-3</v>
      </c>
      <c r="U2266" s="108">
        <v>1.1143584216969928E-3</v>
      </c>
      <c r="V2266" s="109">
        <v>1.0963135471724116E-3</v>
      </c>
      <c r="W2266" s="732">
        <v>4.1761400854360589E-4</v>
      </c>
      <c r="X2266" s="108">
        <v>9.6203585806069384E-5</v>
      </c>
      <c r="Y2266" s="109">
        <v>9.4645656633880637E-5</v>
      </c>
      <c r="Z2266" s="732">
        <v>3.6053019655668567E-5</v>
      </c>
      <c r="AA2266" s="108">
        <v>0</v>
      </c>
      <c r="AB2266" s="109">
        <v>0</v>
      </c>
      <c r="AC2266" s="732">
        <v>0</v>
      </c>
      <c r="AD2266" s="108">
        <v>0</v>
      </c>
      <c r="AE2266" s="109">
        <v>0</v>
      </c>
      <c r="AF2266" s="732">
        <v>0</v>
      </c>
      <c r="AG2266" s="108">
        <v>7.1083771960692686E-4</v>
      </c>
      <c r="AH2266" s="109">
        <v>6.9932648963620561E-4</v>
      </c>
      <c r="AI2266" s="732">
        <v>2.6639185701495536E-4</v>
      </c>
      <c r="AJ2266" s="108">
        <v>2.1185282097229679E-3</v>
      </c>
      <c r="AK2266" s="109">
        <v>1.8561327563404765E-3</v>
      </c>
      <c r="AL2266" s="736">
        <v>3.8151810847651999E-4</v>
      </c>
    </row>
    <row r="2267" spans="1:38" ht="13" x14ac:dyDescent="0.3">
      <c r="A2267" s="71">
        <v>2031</v>
      </c>
      <c r="B2267" s="72">
        <v>22</v>
      </c>
      <c r="C2267" s="108">
        <v>0.81630862722082054</v>
      </c>
      <c r="D2267" s="109">
        <v>0.73875487415274266</v>
      </c>
      <c r="E2267" s="732">
        <v>0.12452243953073427</v>
      </c>
      <c r="F2267" s="108">
        <v>2.1033096854344163E-2</v>
      </c>
      <c r="G2267" s="109">
        <v>2.2894026055222696E-2</v>
      </c>
      <c r="H2267" s="732">
        <v>9.8766864841460071E-3</v>
      </c>
      <c r="I2267" s="108">
        <v>6.4823094989626875E-3</v>
      </c>
      <c r="J2267" s="109">
        <v>7.4360925275964189E-3</v>
      </c>
      <c r="K2267" s="732">
        <v>8.1715424330841835E-2</v>
      </c>
      <c r="L2267" s="108">
        <v>1.9467768603190824E-3</v>
      </c>
      <c r="M2267" s="109">
        <v>1.7039042962341553E-3</v>
      </c>
      <c r="N2267" s="732">
        <v>3.5047540474789714E-4</v>
      </c>
      <c r="O2267" s="108">
        <v>0</v>
      </c>
      <c r="P2267" s="109">
        <v>0</v>
      </c>
      <c r="Q2267" s="732">
        <v>6.2729164673711608E-3</v>
      </c>
      <c r="R2267" s="108">
        <v>4.4422903866280742E-4</v>
      </c>
      <c r="S2267" s="109">
        <v>6.5064338848804838E-4</v>
      </c>
      <c r="T2267" s="732">
        <v>2.6632257526080978E-3</v>
      </c>
      <c r="U2267" s="108">
        <v>1.1125425119064471E-3</v>
      </c>
      <c r="V2267" s="109">
        <v>1.0933897980173169E-3</v>
      </c>
      <c r="W2267" s="732">
        <v>4.1185774273449946E-4</v>
      </c>
      <c r="X2267" s="108">
        <v>9.6046859789712538E-5</v>
      </c>
      <c r="Y2267" s="109">
        <v>9.4393231516009694E-5</v>
      </c>
      <c r="Z2267" s="732">
        <v>3.5556067988385988E-5</v>
      </c>
      <c r="AA2267" s="108">
        <v>0</v>
      </c>
      <c r="AB2267" s="109">
        <v>0</v>
      </c>
      <c r="AC2267" s="732">
        <v>0</v>
      </c>
      <c r="AD2267" s="108">
        <v>0</v>
      </c>
      <c r="AE2267" s="109">
        <v>0</v>
      </c>
      <c r="AF2267" s="732">
        <v>0</v>
      </c>
      <c r="AG2267" s="108">
        <v>7.0967958902753276E-4</v>
      </c>
      <c r="AH2267" s="109">
        <v>6.9746181452455221E-4</v>
      </c>
      <c r="AI2267" s="732">
        <v>2.627198192503252E-4</v>
      </c>
      <c r="AJ2267" s="108">
        <v>2.1160681089367277E-3</v>
      </c>
      <c r="AK2267" s="109">
        <v>1.8520774868118648E-3</v>
      </c>
      <c r="AL2267" s="736">
        <v>3.8095268017783273E-4</v>
      </c>
    </row>
    <row r="2268" spans="1:38" ht="13" x14ac:dyDescent="0.3">
      <c r="A2268" s="71">
        <v>2031</v>
      </c>
      <c r="B2268" s="72">
        <v>23</v>
      </c>
      <c r="C2268" s="108">
        <v>0.81612394498254504</v>
      </c>
      <c r="D2268" s="109">
        <v>0.73850344821006864</v>
      </c>
      <c r="E2268" s="732">
        <v>0.12433822421260166</v>
      </c>
      <c r="F2268" s="108">
        <v>2.1008155335702022E-2</v>
      </c>
      <c r="G2268" s="109">
        <v>2.2855653569625083E-2</v>
      </c>
      <c r="H2268" s="732">
        <v>9.6646906709191866E-3</v>
      </c>
      <c r="I2268" s="108">
        <v>6.4719832084091239E-3</v>
      </c>
      <c r="J2268" s="109">
        <v>7.4169908546665745E-3</v>
      </c>
      <c r="K2268" s="732">
        <v>8.1222475760028723E-2</v>
      </c>
      <c r="L2268" s="108">
        <v>1.9444583764908025E-3</v>
      </c>
      <c r="M2268" s="109">
        <v>1.7002767122620711E-3</v>
      </c>
      <c r="N2268" s="732">
        <v>3.497597060437346E-4</v>
      </c>
      <c r="O2268" s="108">
        <v>0</v>
      </c>
      <c r="P2268" s="109">
        <v>0</v>
      </c>
      <c r="Q2268" s="732">
        <v>6.1382610215585049E-3</v>
      </c>
      <c r="R2268" s="108">
        <v>4.4422903866280742E-4</v>
      </c>
      <c r="S2268" s="109">
        <v>6.5064338848804838E-4</v>
      </c>
      <c r="T2268" s="732">
        <v>2.6632257526080978E-3</v>
      </c>
      <c r="U2268" s="108">
        <v>1.1106830942380155E-3</v>
      </c>
      <c r="V2268" s="109">
        <v>1.0905473851606712E-3</v>
      </c>
      <c r="W2268" s="732">
        <v>4.0301747325150714E-4</v>
      </c>
      <c r="X2268" s="108">
        <v>9.5886302887748313E-5</v>
      </c>
      <c r="Y2268" s="109">
        <v>9.4147989890501889E-5</v>
      </c>
      <c r="Z2268" s="732">
        <v>3.4792876035040125E-5</v>
      </c>
      <c r="AA2268" s="108">
        <v>0</v>
      </c>
      <c r="AB2268" s="109">
        <v>0</v>
      </c>
      <c r="AC2268" s="732">
        <v>0</v>
      </c>
      <c r="AD2268" s="108">
        <v>0</v>
      </c>
      <c r="AE2268" s="109">
        <v>0</v>
      </c>
      <c r="AF2268" s="732">
        <v>0</v>
      </c>
      <c r="AG2268" s="108">
        <v>7.0849313889149979E-4</v>
      </c>
      <c r="AH2268" s="109">
        <v>6.956485260906335E-4</v>
      </c>
      <c r="AI2268" s="732">
        <v>2.570806169730753E-4</v>
      </c>
      <c r="AJ2268" s="108">
        <v>2.1135483856618326E-3</v>
      </c>
      <c r="AK2268" s="109">
        <v>1.84813316110983E-3</v>
      </c>
      <c r="AL2268" s="736">
        <v>3.801746596041887E-4</v>
      </c>
    </row>
    <row r="2269" spans="1:38" ht="13" x14ac:dyDescent="0.3">
      <c r="A2269" s="71">
        <v>2031</v>
      </c>
      <c r="B2269" s="72">
        <v>24</v>
      </c>
      <c r="C2269" s="108">
        <v>0.81593548812372552</v>
      </c>
      <c r="D2269" s="109">
        <v>0.7382600030752301</v>
      </c>
      <c r="E2269" s="732">
        <v>0.12412578664625347</v>
      </c>
      <c r="F2269" s="108">
        <v>2.0982618141452334E-2</v>
      </c>
      <c r="G2269" s="109">
        <v>2.2818436051606394E-2</v>
      </c>
      <c r="H2269" s="732">
        <v>9.4125345413969327E-3</v>
      </c>
      <c r="I2269" s="108">
        <v>6.4614105239571189E-3</v>
      </c>
      <c r="J2269" s="109">
        <v>7.3984619792523522E-3</v>
      </c>
      <c r="K2269" s="732">
        <v>8.0656417143304085E-2</v>
      </c>
      <c r="L2269" s="108">
        <v>1.9420834442163235E-3</v>
      </c>
      <c r="M2269" s="109">
        <v>1.6967582227488368E-3</v>
      </c>
      <c r="N2269" s="732">
        <v>3.4894148977973897E-4</v>
      </c>
      <c r="O2269" s="108">
        <v>0</v>
      </c>
      <c r="P2269" s="109">
        <v>0</v>
      </c>
      <c r="Q2269" s="732">
        <v>5.9780954948482068E-3</v>
      </c>
      <c r="R2269" s="108">
        <v>4.4422903866280742E-4</v>
      </c>
      <c r="S2269" s="109">
        <v>6.5064338848804838E-4</v>
      </c>
      <c r="T2269" s="732">
        <v>2.6632257526080978E-3</v>
      </c>
      <c r="U2269" s="108">
        <v>1.1087790170731231E-3</v>
      </c>
      <c r="V2269" s="109">
        <v>1.0877898470311462E-3</v>
      </c>
      <c r="W2269" s="732">
        <v>3.9250261688695203E-4</v>
      </c>
      <c r="X2269" s="108">
        <v>9.5721915562610942E-5</v>
      </c>
      <c r="Y2269" s="109">
        <v>9.3909889313060149E-5</v>
      </c>
      <c r="Z2269" s="732">
        <v>3.3885117183170582E-5</v>
      </c>
      <c r="AA2269" s="108">
        <v>0</v>
      </c>
      <c r="AB2269" s="109">
        <v>0</v>
      </c>
      <c r="AC2269" s="732">
        <v>0</v>
      </c>
      <c r="AD2269" s="108">
        <v>0</v>
      </c>
      <c r="AE2269" s="109">
        <v>0</v>
      </c>
      <c r="AF2269" s="732">
        <v>0</v>
      </c>
      <c r="AG2269" s="108">
        <v>7.0727880474989431E-4</v>
      </c>
      <c r="AH2269" s="109">
        <v>6.9389004770095046E-4</v>
      </c>
      <c r="AI2269" s="732">
        <v>2.5037337336514904E-4</v>
      </c>
      <c r="AJ2269" s="108">
        <v>2.1109666287903125E-3</v>
      </c>
      <c r="AK2269" s="109">
        <v>1.8443084045444518E-3</v>
      </c>
      <c r="AL2269" s="736">
        <v>3.7928551997399001E-4</v>
      </c>
    </row>
    <row r="2270" spans="1:38" ht="13" x14ac:dyDescent="0.3">
      <c r="A2270" s="71">
        <v>2031</v>
      </c>
      <c r="B2270" s="72">
        <v>25</v>
      </c>
      <c r="C2270" s="108">
        <v>0.81574357775625372</v>
      </c>
      <c r="D2270" s="109">
        <v>0.73802324414756115</v>
      </c>
      <c r="E2270" s="732">
        <v>0.1238807623174422</v>
      </c>
      <c r="F2270" s="108">
        <v>2.0956652551923523E-2</v>
      </c>
      <c r="G2270" s="109">
        <v>2.2782179290907312E-2</v>
      </c>
      <c r="H2270" s="732">
        <v>9.1152862194944888E-3</v>
      </c>
      <c r="I2270" s="108">
        <v>6.4506722885890877E-3</v>
      </c>
      <c r="J2270" s="109">
        <v>7.3804077581026391E-3</v>
      </c>
      <c r="K2270" s="732">
        <v>8.0007217885441073E-2</v>
      </c>
      <c r="L2270" s="108">
        <v>1.9396715445247992E-3</v>
      </c>
      <c r="M2270" s="109">
        <v>1.6933297180385628E-3</v>
      </c>
      <c r="N2270" s="732">
        <v>3.4800503611863209E-4</v>
      </c>
      <c r="O2270" s="108">
        <v>0</v>
      </c>
      <c r="P2270" s="109">
        <v>0</v>
      </c>
      <c r="Q2270" s="732">
        <v>5.7892934331810033E-3</v>
      </c>
      <c r="R2270" s="108">
        <v>4.4422903866280742E-4</v>
      </c>
      <c r="S2270" s="109">
        <v>6.5064338848804838E-4</v>
      </c>
      <c r="T2270" s="732">
        <v>2.6632257526080978E-3</v>
      </c>
      <c r="U2270" s="108">
        <v>1.1068446235362791E-3</v>
      </c>
      <c r="V2270" s="109">
        <v>1.0851029104589312E-3</v>
      </c>
      <c r="W2270" s="732">
        <v>3.8010749929501085E-4</v>
      </c>
      <c r="X2270" s="108">
        <v>9.5554886281968023E-5</v>
      </c>
      <c r="Y2270" s="109">
        <v>9.367795565895581E-5</v>
      </c>
      <c r="Z2270" s="732">
        <v>3.2815040639847915E-5</v>
      </c>
      <c r="AA2270" s="108">
        <v>0</v>
      </c>
      <c r="AB2270" s="109">
        <v>0</v>
      </c>
      <c r="AC2270" s="732">
        <v>0</v>
      </c>
      <c r="AD2270" s="108">
        <v>0</v>
      </c>
      <c r="AE2270" s="109">
        <v>0</v>
      </c>
      <c r="AF2270" s="732">
        <v>0</v>
      </c>
      <c r="AG2270" s="108">
        <v>7.0604462850350853E-4</v>
      </c>
      <c r="AH2270" s="109">
        <v>6.9217595325254369E-4</v>
      </c>
      <c r="AI2270" s="732">
        <v>2.4246673439883587E-4</v>
      </c>
      <c r="AJ2270" s="108">
        <v>2.1083456957905009E-3</v>
      </c>
      <c r="AK2270" s="109">
        <v>1.8405816012169425E-3</v>
      </c>
      <c r="AL2270" s="736">
        <v>3.7826750144339424E-4</v>
      </c>
    </row>
    <row r="2271" spans="1:38" ht="13" x14ac:dyDescent="0.3">
      <c r="A2271" s="71">
        <v>2031</v>
      </c>
      <c r="B2271" s="72">
        <v>26</v>
      </c>
      <c r="C2271" s="108">
        <v>0.81554632860317067</v>
      </c>
      <c r="D2271" s="109">
        <v>0.73779376748795467</v>
      </c>
      <c r="E2271" s="732">
        <v>0.12358722292785397</v>
      </c>
      <c r="F2271" s="108">
        <v>2.0929936994525458E-2</v>
      </c>
      <c r="G2271" s="109">
        <v>2.2747221451578894E-2</v>
      </c>
      <c r="H2271" s="732">
        <v>8.7502958369915854E-3</v>
      </c>
      <c r="I2271" s="108">
        <v>6.4396067562659922E-3</v>
      </c>
      <c r="J2271" s="109">
        <v>7.3630080033124786E-3</v>
      </c>
      <c r="K2271" s="732">
        <v>7.9233248354749042E-2</v>
      </c>
      <c r="L2271" s="108">
        <v>1.9371872324845576E-3</v>
      </c>
      <c r="M2271" s="109">
        <v>1.6900252530978E-3</v>
      </c>
      <c r="N2271" s="732">
        <v>3.4689132396898298E-4</v>
      </c>
      <c r="O2271" s="108">
        <v>0</v>
      </c>
      <c r="P2271" s="109">
        <v>0</v>
      </c>
      <c r="Q2271" s="732">
        <v>5.5574551333953956E-3</v>
      </c>
      <c r="R2271" s="108">
        <v>4.4422903866280742E-4</v>
      </c>
      <c r="S2271" s="109">
        <v>6.5064338848804838E-4</v>
      </c>
      <c r="T2271" s="732">
        <v>2.6632257526080978E-3</v>
      </c>
      <c r="U2271" s="108">
        <v>1.1048511256234175E-3</v>
      </c>
      <c r="V2271" s="109">
        <v>1.0825137533053281E-3</v>
      </c>
      <c r="W2271" s="732">
        <v>3.6488733453492102E-4</v>
      </c>
      <c r="X2271" s="108">
        <v>9.5382862549506377E-5</v>
      </c>
      <c r="Y2271" s="109">
        <v>9.3454459457472804E-5</v>
      </c>
      <c r="Z2271" s="732">
        <v>3.1501069912822041E-5</v>
      </c>
      <c r="AA2271" s="108">
        <v>0</v>
      </c>
      <c r="AB2271" s="109">
        <v>0</v>
      </c>
      <c r="AC2271" s="732">
        <v>0</v>
      </c>
      <c r="AD2271" s="108">
        <v>0</v>
      </c>
      <c r="AE2271" s="109">
        <v>0</v>
      </c>
      <c r="AF2271" s="732">
        <v>0</v>
      </c>
      <c r="AG2271" s="108">
        <v>7.0477371202955252E-4</v>
      </c>
      <c r="AH2271" s="109">
        <v>6.9052442128852325E-4</v>
      </c>
      <c r="AI2271" s="732">
        <v>2.3275791597106326E-4</v>
      </c>
      <c r="AJ2271" s="108">
        <v>2.1056447904857145E-3</v>
      </c>
      <c r="AK2271" s="109">
        <v>1.8369898236681825E-3</v>
      </c>
      <c r="AL2271" s="736">
        <v>3.7705713661598678E-4</v>
      </c>
    </row>
    <row r="2272" spans="1:38" ht="13" x14ac:dyDescent="0.3">
      <c r="A2272" s="71">
        <v>2031</v>
      </c>
      <c r="B2272" s="72">
        <v>27</v>
      </c>
      <c r="C2272" s="108">
        <v>0.8153442275605417</v>
      </c>
      <c r="D2272" s="109">
        <v>0.73757262330649254</v>
      </c>
      <c r="E2272" s="732">
        <v>0.12328320847450876</v>
      </c>
      <c r="F2272" s="108">
        <v>2.0902598196315111E-2</v>
      </c>
      <c r="G2272" s="109">
        <v>2.2713437601290163E-2</v>
      </c>
      <c r="H2272" s="732">
        <v>8.3688942728716367E-3</v>
      </c>
      <c r="I2272" s="108">
        <v>6.4282893192051686E-3</v>
      </c>
      <c r="J2272" s="109">
        <v>7.3461901678086279E-3</v>
      </c>
      <c r="K2272" s="732">
        <v>7.8431139365618158E-2</v>
      </c>
      <c r="L2272" s="108">
        <v>1.9346452410303827E-3</v>
      </c>
      <c r="M2272" s="109">
        <v>1.6868319002265185E-3</v>
      </c>
      <c r="N2272" s="732">
        <v>3.4574104743454153E-4</v>
      </c>
      <c r="O2272" s="108">
        <v>0</v>
      </c>
      <c r="P2272" s="109">
        <v>0</v>
      </c>
      <c r="Q2272" s="732">
        <v>5.3152012791028505E-3</v>
      </c>
      <c r="R2272" s="108">
        <v>4.4422903866280742E-4</v>
      </c>
      <c r="S2272" s="109">
        <v>6.5064338848804838E-4</v>
      </c>
      <c r="T2272" s="732">
        <v>2.6632257526080978E-3</v>
      </c>
      <c r="U2272" s="108">
        <v>1.1028133698564677E-3</v>
      </c>
      <c r="V2272" s="109">
        <v>1.0800115583606295E-3</v>
      </c>
      <c r="W2272" s="732">
        <v>3.4898305447010456E-4</v>
      </c>
      <c r="X2272" s="108">
        <v>9.5206934100065577E-5</v>
      </c>
      <c r="Y2272" s="109">
        <v>9.3238417622300827E-5</v>
      </c>
      <c r="Z2272" s="732">
        <v>3.0128032495333247E-5</v>
      </c>
      <c r="AA2272" s="108">
        <v>0</v>
      </c>
      <c r="AB2272" s="109">
        <v>0</v>
      </c>
      <c r="AC2272" s="732">
        <v>0</v>
      </c>
      <c r="AD2272" s="108">
        <v>0</v>
      </c>
      <c r="AE2272" s="109">
        <v>0</v>
      </c>
      <c r="AF2272" s="732">
        <v>0</v>
      </c>
      <c r="AG2272" s="108">
        <v>7.0347326103263911E-4</v>
      </c>
      <c r="AH2272" s="109">
        <v>6.8892835136171045E-4</v>
      </c>
      <c r="AI2272" s="732">
        <v>2.2261274404988503E-4</v>
      </c>
      <c r="AJ2272" s="108">
        <v>2.1028828547363016E-3</v>
      </c>
      <c r="AK2272" s="109">
        <v>1.833518993990917E-3</v>
      </c>
      <c r="AL2272" s="736">
        <v>3.7580662201714142E-4</v>
      </c>
    </row>
    <row r="2273" spans="1:38" ht="13" x14ac:dyDescent="0.3">
      <c r="A2273" s="71">
        <v>2031</v>
      </c>
      <c r="B2273" s="72">
        <v>28</v>
      </c>
      <c r="C2273" s="108">
        <v>0.81513942537690021</v>
      </c>
      <c r="D2273" s="109">
        <v>0.7373580319873525</v>
      </c>
      <c r="E2273" s="732">
        <v>0.12296969055990233</v>
      </c>
      <c r="F2273" s="108">
        <v>2.0874698795059578E-2</v>
      </c>
      <c r="G2273" s="109">
        <v>2.2680831568554539E-2</v>
      </c>
      <c r="H2273" s="732">
        <v>7.9716823412180945E-3</v>
      </c>
      <c r="I2273" s="108">
        <v>6.4167381083732435E-3</v>
      </c>
      <c r="J2273" s="109">
        <v>7.3299551269875272E-3</v>
      </c>
      <c r="K2273" s="732">
        <v>7.7602349675947077E-2</v>
      </c>
      <c r="L2273" s="108">
        <v>1.9320520492751546E-3</v>
      </c>
      <c r="M2273" s="109">
        <v>1.6837485006353796E-3</v>
      </c>
      <c r="N2273" s="732">
        <v>3.4455728197839165E-4</v>
      </c>
      <c r="O2273" s="108">
        <v>0</v>
      </c>
      <c r="P2273" s="109">
        <v>0</v>
      </c>
      <c r="Q2273" s="732">
        <v>5.0628994958612826E-3</v>
      </c>
      <c r="R2273" s="108">
        <v>4.4422903866280742E-4</v>
      </c>
      <c r="S2273" s="109">
        <v>6.5064338848804838E-4</v>
      </c>
      <c r="T2273" s="732">
        <v>2.6632257526080978E-3</v>
      </c>
      <c r="U2273" s="108">
        <v>1.1007322175576363E-3</v>
      </c>
      <c r="V2273" s="109">
        <v>1.077595907834891E-3</v>
      </c>
      <c r="W2273" s="732">
        <v>3.3241932737031437E-4</v>
      </c>
      <c r="X2273" s="108">
        <v>9.5027357407128737E-5</v>
      </c>
      <c r="Y2273" s="109">
        <v>9.3029846366179933E-5</v>
      </c>
      <c r="Z2273" s="732">
        <v>2.8698073994351294E-5</v>
      </c>
      <c r="AA2273" s="108">
        <v>0</v>
      </c>
      <c r="AB2273" s="109">
        <v>0</v>
      </c>
      <c r="AC2273" s="732">
        <v>0</v>
      </c>
      <c r="AD2273" s="108">
        <v>0</v>
      </c>
      <c r="AE2273" s="109">
        <v>0</v>
      </c>
      <c r="AF2273" s="732">
        <v>0</v>
      </c>
      <c r="AG2273" s="108">
        <v>7.0214565603256046E-4</v>
      </c>
      <c r="AH2273" s="109">
        <v>6.8738721957564231E-4</v>
      </c>
      <c r="AI2273" s="732">
        <v>2.1204689059672771E-4</v>
      </c>
      <c r="AJ2273" s="108">
        <v>2.1000632669606434E-3</v>
      </c>
      <c r="AK2273" s="109">
        <v>1.8301674132216402E-3</v>
      </c>
      <c r="AL2273" s="736">
        <v>3.7451995636540053E-4</v>
      </c>
    </row>
    <row r="2274" spans="1:38" ht="13" x14ac:dyDescent="0.3">
      <c r="A2274" s="71">
        <v>2031</v>
      </c>
      <c r="B2274" s="72">
        <v>29</v>
      </c>
      <c r="C2274" s="108">
        <v>0.81492903063818534</v>
      </c>
      <c r="D2274" s="109">
        <v>0.73715134269216354</v>
      </c>
      <c r="E2274" s="732">
        <v>0.12263801184415384</v>
      </c>
      <c r="F2274" s="108">
        <v>2.0846356073537853E-2</v>
      </c>
      <c r="G2274" s="109">
        <v>2.2649173942621604E-2</v>
      </c>
      <c r="H2274" s="732">
        <v>7.5469089215837969E-3</v>
      </c>
      <c r="I2274" s="108">
        <v>6.4050092922212139E-3</v>
      </c>
      <c r="J2274" s="109">
        <v>7.3142038221346347E-3</v>
      </c>
      <c r="K2274" s="732">
        <v>7.6723990304973358E-2</v>
      </c>
      <c r="L2274" s="108">
        <v>1.929418313424449E-3</v>
      </c>
      <c r="M2274" s="109">
        <v>1.6807580387860539E-3</v>
      </c>
      <c r="N2274" s="732">
        <v>3.4330824856111767E-4</v>
      </c>
      <c r="O2274" s="108">
        <v>0</v>
      </c>
      <c r="P2274" s="109">
        <v>0</v>
      </c>
      <c r="Q2274" s="732">
        <v>4.7930861071006896E-3</v>
      </c>
      <c r="R2274" s="108">
        <v>4.4422903866280742E-4</v>
      </c>
      <c r="S2274" s="109">
        <v>6.5064338848804838E-4</v>
      </c>
      <c r="T2274" s="732">
        <v>2.6632257526080978E-3</v>
      </c>
      <c r="U2274" s="108">
        <v>1.0986212262661353E-3</v>
      </c>
      <c r="V2274" s="109">
        <v>1.0752525021287416E-3</v>
      </c>
      <c r="W2274" s="732">
        <v>3.147060330728319E-4</v>
      </c>
      <c r="X2274" s="108">
        <v>9.4844944382365767E-5</v>
      </c>
      <c r="Y2274" s="109">
        <v>9.282750846371102E-5</v>
      </c>
      <c r="Z2274" s="732">
        <v>2.7168867487260792E-5</v>
      </c>
      <c r="AA2274" s="108">
        <v>0</v>
      </c>
      <c r="AB2274" s="109">
        <v>0</v>
      </c>
      <c r="AC2274" s="732">
        <v>0</v>
      </c>
      <c r="AD2274" s="108">
        <v>0</v>
      </c>
      <c r="AE2274" s="109">
        <v>0</v>
      </c>
      <c r="AF2274" s="732">
        <v>0</v>
      </c>
      <c r="AG2274" s="108">
        <v>7.0079937963283309E-4</v>
      </c>
      <c r="AH2274" s="109">
        <v>6.8589219463332954E-4</v>
      </c>
      <c r="AI2274" s="732">
        <v>2.007476938878054E-4</v>
      </c>
      <c r="AJ2274" s="108">
        <v>2.0971993448231818E-3</v>
      </c>
      <c r="AK2274" s="109">
        <v>1.8269163314543323E-3</v>
      </c>
      <c r="AL2274" s="736">
        <v>3.7316231646630814E-4</v>
      </c>
    </row>
    <row r="2275" spans="1:38" ht="13" x14ac:dyDescent="0.3">
      <c r="A2275" s="71">
        <v>2031</v>
      </c>
      <c r="B2275" s="72">
        <v>30</v>
      </c>
      <c r="C2275" s="108">
        <v>0.81492903063818534</v>
      </c>
      <c r="D2275" s="109">
        <v>0.73715134269216354</v>
      </c>
      <c r="E2275" s="732">
        <v>0.12263801184415384</v>
      </c>
      <c r="F2275" s="108">
        <v>2.0846356073537853E-2</v>
      </c>
      <c r="G2275" s="109">
        <v>2.2649173942621604E-2</v>
      </c>
      <c r="H2275" s="732">
        <v>7.5469089215837969E-3</v>
      </c>
      <c r="I2275" s="108">
        <v>6.4050092922212139E-3</v>
      </c>
      <c r="J2275" s="109">
        <v>7.3142038221346347E-3</v>
      </c>
      <c r="K2275" s="732">
        <v>7.6723990304973358E-2</v>
      </c>
      <c r="L2275" s="108">
        <v>1.929418313424449E-3</v>
      </c>
      <c r="M2275" s="109">
        <v>1.6807580387860539E-3</v>
      </c>
      <c r="N2275" s="732">
        <v>3.4330824856111767E-4</v>
      </c>
      <c r="O2275" s="108">
        <v>0</v>
      </c>
      <c r="P2275" s="109">
        <v>0</v>
      </c>
      <c r="Q2275" s="732">
        <v>4.7930861071006896E-3</v>
      </c>
      <c r="R2275" s="108">
        <v>4.4422903866280742E-4</v>
      </c>
      <c r="S2275" s="109">
        <v>6.5064338848804838E-4</v>
      </c>
      <c r="T2275" s="732">
        <v>2.6632257526080978E-3</v>
      </c>
      <c r="U2275" s="108">
        <v>1.0986212262661353E-3</v>
      </c>
      <c r="V2275" s="109">
        <v>1.0752525021287416E-3</v>
      </c>
      <c r="W2275" s="732">
        <v>3.147060330728319E-4</v>
      </c>
      <c r="X2275" s="108">
        <v>9.4844944382365767E-5</v>
      </c>
      <c r="Y2275" s="109">
        <v>9.282750846371102E-5</v>
      </c>
      <c r="Z2275" s="732">
        <v>2.7168867487260792E-5</v>
      </c>
      <c r="AA2275" s="108">
        <v>0</v>
      </c>
      <c r="AB2275" s="109">
        <v>0</v>
      </c>
      <c r="AC2275" s="732">
        <v>0</v>
      </c>
      <c r="AD2275" s="108">
        <v>0</v>
      </c>
      <c r="AE2275" s="109">
        <v>0</v>
      </c>
      <c r="AF2275" s="732">
        <v>0</v>
      </c>
      <c r="AG2275" s="108">
        <v>7.0079937963283309E-4</v>
      </c>
      <c r="AH2275" s="109">
        <v>6.8589219463332954E-4</v>
      </c>
      <c r="AI2275" s="732">
        <v>2.007476938878054E-4</v>
      </c>
      <c r="AJ2275" s="108">
        <v>2.0971993448231818E-3</v>
      </c>
      <c r="AK2275" s="109">
        <v>1.8269163314543323E-3</v>
      </c>
      <c r="AL2275" s="736">
        <v>3.7316231646630814E-4</v>
      </c>
    </row>
    <row r="2276" spans="1:38" ht="13" x14ac:dyDescent="0.3">
      <c r="A2276" s="71">
        <v>2031</v>
      </c>
      <c r="B2276" s="72">
        <v>31</v>
      </c>
      <c r="C2276" s="108">
        <v>0.81492903063818534</v>
      </c>
      <c r="D2276" s="109">
        <v>0.73715134269216354</v>
      </c>
      <c r="E2276" s="732">
        <v>0.12263801184415384</v>
      </c>
      <c r="F2276" s="108">
        <v>2.0846356073537853E-2</v>
      </c>
      <c r="G2276" s="109">
        <v>2.2649173942621604E-2</v>
      </c>
      <c r="H2276" s="732">
        <v>7.5469089215837969E-3</v>
      </c>
      <c r="I2276" s="108">
        <v>6.4050092922212139E-3</v>
      </c>
      <c r="J2276" s="109">
        <v>7.3142038221346347E-3</v>
      </c>
      <c r="K2276" s="732">
        <v>7.6723990304973358E-2</v>
      </c>
      <c r="L2276" s="108">
        <v>1.929418313424449E-3</v>
      </c>
      <c r="M2276" s="109">
        <v>1.6807580387860539E-3</v>
      </c>
      <c r="N2276" s="732">
        <v>3.4330824856111767E-4</v>
      </c>
      <c r="O2276" s="108">
        <v>0</v>
      </c>
      <c r="P2276" s="109">
        <v>0</v>
      </c>
      <c r="Q2276" s="732">
        <v>4.7930861071006896E-3</v>
      </c>
      <c r="R2276" s="108">
        <v>4.4422903866280742E-4</v>
      </c>
      <c r="S2276" s="109">
        <v>6.5064338848804838E-4</v>
      </c>
      <c r="T2276" s="732">
        <v>2.6632257526080978E-3</v>
      </c>
      <c r="U2276" s="108">
        <v>1.0986212262661353E-3</v>
      </c>
      <c r="V2276" s="109">
        <v>1.0752525021287416E-3</v>
      </c>
      <c r="W2276" s="732">
        <v>3.147060330728319E-4</v>
      </c>
      <c r="X2276" s="108">
        <v>9.4844944382365767E-5</v>
      </c>
      <c r="Y2276" s="109">
        <v>9.282750846371102E-5</v>
      </c>
      <c r="Z2276" s="732">
        <v>2.7168867487260792E-5</v>
      </c>
      <c r="AA2276" s="108">
        <v>0</v>
      </c>
      <c r="AB2276" s="109">
        <v>0</v>
      </c>
      <c r="AC2276" s="732">
        <v>0</v>
      </c>
      <c r="AD2276" s="108">
        <v>0</v>
      </c>
      <c r="AE2276" s="109">
        <v>0</v>
      </c>
      <c r="AF2276" s="732">
        <v>0</v>
      </c>
      <c r="AG2276" s="108">
        <v>7.0079937963283309E-4</v>
      </c>
      <c r="AH2276" s="109">
        <v>6.8589219463332954E-4</v>
      </c>
      <c r="AI2276" s="732">
        <v>2.007476938878054E-4</v>
      </c>
      <c r="AJ2276" s="108">
        <v>2.0971993448231818E-3</v>
      </c>
      <c r="AK2276" s="109">
        <v>1.8269163314543323E-3</v>
      </c>
      <c r="AL2276" s="736">
        <v>3.7316231646630814E-4</v>
      </c>
    </row>
    <row r="2277" spans="1:38" ht="13" x14ac:dyDescent="0.3">
      <c r="A2277" s="71">
        <v>2031</v>
      </c>
      <c r="B2277" s="72">
        <v>32</v>
      </c>
      <c r="C2277" s="108">
        <v>0.81492903063818534</v>
      </c>
      <c r="D2277" s="109">
        <v>0.73715134269216354</v>
      </c>
      <c r="E2277" s="732">
        <v>0.12263801184415384</v>
      </c>
      <c r="F2277" s="108">
        <v>2.0846356073537853E-2</v>
      </c>
      <c r="G2277" s="109">
        <v>2.2649173942621604E-2</v>
      </c>
      <c r="H2277" s="732">
        <v>7.5469089215837969E-3</v>
      </c>
      <c r="I2277" s="108">
        <v>6.4050092922212139E-3</v>
      </c>
      <c r="J2277" s="109">
        <v>7.3142038221346347E-3</v>
      </c>
      <c r="K2277" s="732">
        <v>7.6723990304973358E-2</v>
      </c>
      <c r="L2277" s="108">
        <v>1.929418313424449E-3</v>
      </c>
      <c r="M2277" s="109">
        <v>1.6807580387860539E-3</v>
      </c>
      <c r="N2277" s="732">
        <v>3.4330824856111767E-4</v>
      </c>
      <c r="O2277" s="108">
        <v>0</v>
      </c>
      <c r="P2277" s="109">
        <v>0</v>
      </c>
      <c r="Q2277" s="732">
        <v>4.7930861071006896E-3</v>
      </c>
      <c r="R2277" s="108">
        <v>4.4422903866280742E-4</v>
      </c>
      <c r="S2277" s="109">
        <v>6.5064338848804838E-4</v>
      </c>
      <c r="T2277" s="732">
        <v>2.6632257526080978E-3</v>
      </c>
      <c r="U2277" s="108">
        <v>1.0986212262661353E-3</v>
      </c>
      <c r="V2277" s="109">
        <v>1.0752525021287416E-3</v>
      </c>
      <c r="W2277" s="732">
        <v>3.147060330728319E-4</v>
      </c>
      <c r="X2277" s="108">
        <v>9.4844944382365767E-5</v>
      </c>
      <c r="Y2277" s="109">
        <v>9.282750846371102E-5</v>
      </c>
      <c r="Z2277" s="732">
        <v>2.7168867487260792E-5</v>
      </c>
      <c r="AA2277" s="108">
        <v>0</v>
      </c>
      <c r="AB2277" s="109">
        <v>0</v>
      </c>
      <c r="AC2277" s="732">
        <v>0</v>
      </c>
      <c r="AD2277" s="108">
        <v>0</v>
      </c>
      <c r="AE2277" s="109">
        <v>0</v>
      </c>
      <c r="AF2277" s="732">
        <v>0</v>
      </c>
      <c r="AG2277" s="108">
        <v>7.0079937963283309E-4</v>
      </c>
      <c r="AH2277" s="109">
        <v>6.8589219463332954E-4</v>
      </c>
      <c r="AI2277" s="732">
        <v>2.007476938878054E-4</v>
      </c>
      <c r="AJ2277" s="108">
        <v>2.0971993448231818E-3</v>
      </c>
      <c r="AK2277" s="109">
        <v>1.8269163314543323E-3</v>
      </c>
      <c r="AL2277" s="736">
        <v>3.7316231646630814E-4</v>
      </c>
    </row>
    <row r="2278" spans="1:38" ht="13" x14ac:dyDescent="0.3">
      <c r="A2278" s="71">
        <v>2031</v>
      </c>
      <c r="B2278" s="72">
        <v>33</v>
      </c>
      <c r="C2278" s="108">
        <v>0.81492903063818534</v>
      </c>
      <c r="D2278" s="109">
        <v>0.73715134269216354</v>
      </c>
      <c r="E2278" s="732">
        <v>0.12263801184415384</v>
      </c>
      <c r="F2278" s="108">
        <v>2.0846356073537853E-2</v>
      </c>
      <c r="G2278" s="109">
        <v>2.2649173942621604E-2</v>
      </c>
      <c r="H2278" s="732">
        <v>7.5469089215837969E-3</v>
      </c>
      <c r="I2278" s="108">
        <v>6.4050092922212139E-3</v>
      </c>
      <c r="J2278" s="109">
        <v>7.3142038221346347E-3</v>
      </c>
      <c r="K2278" s="732">
        <v>7.6723990304973358E-2</v>
      </c>
      <c r="L2278" s="108">
        <v>1.929418313424449E-3</v>
      </c>
      <c r="M2278" s="109">
        <v>1.6807580387860539E-3</v>
      </c>
      <c r="N2278" s="732">
        <v>3.4330824856111767E-4</v>
      </c>
      <c r="O2278" s="108">
        <v>0</v>
      </c>
      <c r="P2278" s="109">
        <v>0</v>
      </c>
      <c r="Q2278" s="732">
        <v>4.7930861071006896E-3</v>
      </c>
      <c r="R2278" s="108">
        <v>4.4422903866280742E-4</v>
      </c>
      <c r="S2278" s="109">
        <v>6.5064338848804838E-4</v>
      </c>
      <c r="T2278" s="732">
        <v>2.6632257526080978E-3</v>
      </c>
      <c r="U2278" s="108">
        <v>1.0986212262661353E-3</v>
      </c>
      <c r="V2278" s="109">
        <v>1.0752525021287416E-3</v>
      </c>
      <c r="W2278" s="732">
        <v>3.147060330728319E-4</v>
      </c>
      <c r="X2278" s="108">
        <v>9.4844944382365767E-5</v>
      </c>
      <c r="Y2278" s="109">
        <v>9.282750846371102E-5</v>
      </c>
      <c r="Z2278" s="732">
        <v>2.7168867487260792E-5</v>
      </c>
      <c r="AA2278" s="108">
        <v>0</v>
      </c>
      <c r="AB2278" s="109">
        <v>0</v>
      </c>
      <c r="AC2278" s="732">
        <v>0</v>
      </c>
      <c r="AD2278" s="108">
        <v>0</v>
      </c>
      <c r="AE2278" s="109">
        <v>0</v>
      </c>
      <c r="AF2278" s="732">
        <v>0</v>
      </c>
      <c r="AG2278" s="108">
        <v>7.0079937963283309E-4</v>
      </c>
      <c r="AH2278" s="109">
        <v>6.8589219463332954E-4</v>
      </c>
      <c r="AI2278" s="732">
        <v>2.007476938878054E-4</v>
      </c>
      <c r="AJ2278" s="108">
        <v>2.0971993448231818E-3</v>
      </c>
      <c r="AK2278" s="109">
        <v>1.8269163314543323E-3</v>
      </c>
      <c r="AL2278" s="736">
        <v>3.7316231646630814E-4</v>
      </c>
    </row>
    <row r="2279" spans="1:38" ht="13" x14ac:dyDescent="0.3">
      <c r="A2279" s="71">
        <v>2031</v>
      </c>
      <c r="B2279" s="72">
        <v>34</v>
      </c>
      <c r="C2279" s="108">
        <v>0.81492903063818534</v>
      </c>
      <c r="D2279" s="109">
        <v>0.73715134269216354</v>
      </c>
      <c r="E2279" s="732">
        <v>0.12263801184415384</v>
      </c>
      <c r="F2279" s="108">
        <v>2.0846356073537853E-2</v>
      </c>
      <c r="G2279" s="109">
        <v>2.2649173942621604E-2</v>
      </c>
      <c r="H2279" s="732">
        <v>7.5469089215837969E-3</v>
      </c>
      <c r="I2279" s="108">
        <v>6.4050092922212139E-3</v>
      </c>
      <c r="J2279" s="109">
        <v>7.3142038221346347E-3</v>
      </c>
      <c r="K2279" s="732">
        <v>7.6723990304973358E-2</v>
      </c>
      <c r="L2279" s="108">
        <v>1.929418313424449E-3</v>
      </c>
      <c r="M2279" s="109">
        <v>1.6807580387860539E-3</v>
      </c>
      <c r="N2279" s="732">
        <v>3.4330824856111767E-4</v>
      </c>
      <c r="O2279" s="108">
        <v>0</v>
      </c>
      <c r="P2279" s="109">
        <v>0</v>
      </c>
      <c r="Q2279" s="732">
        <v>4.7930861071006896E-3</v>
      </c>
      <c r="R2279" s="108">
        <v>4.4422903866280742E-4</v>
      </c>
      <c r="S2279" s="109">
        <v>6.5064338848804838E-4</v>
      </c>
      <c r="T2279" s="732">
        <v>2.6632257526080978E-3</v>
      </c>
      <c r="U2279" s="108">
        <v>1.0986212262661353E-3</v>
      </c>
      <c r="V2279" s="109">
        <v>1.0752525021287416E-3</v>
      </c>
      <c r="W2279" s="732">
        <v>3.147060330728319E-4</v>
      </c>
      <c r="X2279" s="108">
        <v>9.4844944382365767E-5</v>
      </c>
      <c r="Y2279" s="109">
        <v>9.282750846371102E-5</v>
      </c>
      <c r="Z2279" s="732">
        <v>2.7168867487260792E-5</v>
      </c>
      <c r="AA2279" s="108">
        <v>0</v>
      </c>
      <c r="AB2279" s="109">
        <v>0</v>
      </c>
      <c r="AC2279" s="732">
        <v>0</v>
      </c>
      <c r="AD2279" s="108">
        <v>0</v>
      </c>
      <c r="AE2279" s="109">
        <v>0</v>
      </c>
      <c r="AF2279" s="732">
        <v>0</v>
      </c>
      <c r="AG2279" s="108">
        <v>7.0079937963283309E-4</v>
      </c>
      <c r="AH2279" s="109">
        <v>6.8589219463332954E-4</v>
      </c>
      <c r="AI2279" s="732">
        <v>2.007476938878054E-4</v>
      </c>
      <c r="AJ2279" s="108">
        <v>2.0971993448231818E-3</v>
      </c>
      <c r="AK2279" s="109">
        <v>1.8269163314543323E-3</v>
      </c>
      <c r="AL2279" s="736">
        <v>3.7316231646630814E-4</v>
      </c>
    </row>
    <row r="2280" spans="1:38" ht="13" x14ac:dyDescent="0.3">
      <c r="A2280" s="71">
        <v>2031</v>
      </c>
      <c r="B2280" s="72">
        <v>35</v>
      </c>
      <c r="C2280" s="108">
        <v>0.81492903063818534</v>
      </c>
      <c r="D2280" s="109">
        <v>0.73715134269216354</v>
      </c>
      <c r="E2280" s="732">
        <v>0.12263801184415384</v>
      </c>
      <c r="F2280" s="108">
        <v>2.0846356073537853E-2</v>
      </c>
      <c r="G2280" s="109">
        <v>2.2649173942621604E-2</v>
      </c>
      <c r="H2280" s="732">
        <v>7.5469089215837969E-3</v>
      </c>
      <c r="I2280" s="108">
        <v>6.4050092922212139E-3</v>
      </c>
      <c r="J2280" s="109">
        <v>7.3142038221346347E-3</v>
      </c>
      <c r="K2280" s="732">
        <v>7.6723990304973358E-2</v>
      </c>
      <c r="L2280" s="108">
        <v>1.929418313424449E-3</v>
      </c>
      <c r="M2280" s="109">
        <v>1.6807580387860539E-3</v>
      </c>
      <c r="N2280" s="732">
        <v>3.4330824856111767E-4</v>
      </c>
      <c r="O2280" s="108">
        <v>0</v>
      </c>
      <c r="P2280" s="109">
        <v>0</v>
      </c>
      <c r="Q2280" s="732">
        <v>4.7930861071006896E-3</v>
      </c>
      <c r="R2280" s="108">
        <v>4.4422903866280742E-4</v>
      </c>
      <c r="S2280" s="109">
        <v>6.5064338848804838E-4</v>
      </c>
      <c r="T2280" s="732">
        <v>2.6632257526080978E-3</v>
      </c>
      <c r="U2280" s="108">
        <v>1.0986212262661353E-3</v>
      </c>
      <c r="V2280" s="109">
        <v>1.0752525021287416E-3</v>
      </c>
      <c r="W2280" s="732">
        <v>3.147060330728319E-4</v>
      </c>
      <c r="X2280" s="108">
        <v>9.4844944382365767E-5</v>
      </c>
      <c r="Y2280" s="109">
        <v>9.282750846371102E-5</v>
      </c>
      <c r="Z2280" s="732">
        <v>2.7168867487260792E-5</v>
      </c>
      <c r="AA2280" s="108">
        <v>0</v>
      </c>
      <c r="AB2280" s="109">
        <v>0</v>
      </c>
      <c r="AC2280" s="732">
        <v>0</v>
      </c>
      <c r="AD2280" s="108">
        <v>0</v>
      </c>
      <c r="AE2280" s="109">
        <v>0</v>
      </c>
      <c r="AF2280" s="732">
        <v>0</v>
      </c>
      <c r="AG2280" s="108">
        <v>7.0079937963283309E-4</v>
      </c>
      <c r="AH2280" s="109">
        <v>6.8589219463332954E-4</v>
      </c>
      <c r="AI2280" s="732">
        <v>2.007476938878054E-4</v>
      </c>
      <c r="AJ2280" s="108">
        <v>2.0971993448231818E-3</v>
      </c>
      <c r="AK2280" s="109">
        <v>1.8269163314543323E-3</v>
      </c>
      <c r="AL2280" s="736">
        <v>3.7316231646630814E-4</v>
      </c>
    </row>
    <row r="2281" spans="1:38" ht="13" x14ac:dyDescent="0.3">
      <c r="A2281" s="71">
        <v>2031</v>
      </c>
      <c r="B2281" s="72">
        <v>36</v>
      </c>
      <c r="C2281" s="108">
        <v>0.81492903063818534</v>
      </c>
      <c r="D2281" s="109">
        <v>0.73715134269216354</v>
      </c>
      <c r="E2281" s="732">
        <v>0.12263801184415384</v>
      </c>
      <c r="F2281" s="108">
        <v>2.0846356073537853E-2</v>
      </c>
      <c r="G2281" s="109">
        <v>2.2649173942621604E-2</v>
      </c>
      <c r="H2281" s="732">
        <v>7.5469089215837969E-3</v>
      </c>
      <c r="I2281" s="108">
        <v>6.4050092922212139E-3</v>
      </c>
      <c r="J2281" s="109">
        <v>7.3142038221346347E-3</v>
      </c>
      <c r="K2281" s="732">
        <v>7.6723990304973358E-2</v>
      </c>
      <c r="L2281" s="108">
        <v>1.929418313424449E-3</v>
      </c>
      <c r="M2281" s="109">
        <v>1.6807580387860539E-3</v>
      </c>
      <c r="N2281" s="732">
        <v>3.4330824856111767E-4</v>
      </c>
      <c r="O2281" s="108">
        <v>0</v>
      </c>
      <c r="P2281" s="109">
        <v>0</v>
      </c>
      <c r="Q2281" s="732">
        <v>4.7930861071006896E-3</v>
      </c>
      <c r="R2281" s="108">
        <v>4.4422903866280742E-4</v>
      </c>
      <c r="S2281" s="109">
        <v>6.5064338848804838E-4</v>
      </c>
      <c r="T2281" s="732">
        <v>2.6632257526080978E-3</v>
      </c>
      <c r="U2281" s="108">
        <v>1.0986212262661353E-3</v>
      </c>
      <c r="V2281" s="109">
        <v>1.0752525021287416E-3</v>
      </c>
      <c r="W2281" s="732">
        <v>3.147060330728319E-4</v>
      </c>
      <c r="X2281" s="108">
        <v>9.4844944382365767E-5</v>
      </c>
      <c r="Y2281" s="109">
        <v>9.282750846371102E-5</v>
      </c>
      <c r="Z2281" s="732">
        <v>2.7168867487260792E-5</v>
      </c>
      <c r="AA2281" s="108">
        <v>0</v>
      </c>
      <c r="AB2281" s="109">
        <v>0</v>
      </c>
      <c r="AC2281" s="732">
        <v>0</v>
      </c>
      <c r="AD2281" s="108">
        <v>0</v>
      </c>
      <c r="AE2281" s="109">
        <v>0</v>
      </c>
      <c r="AF2281" s="732">
        <v>0</v>
      </c>
      <c r="AG2281" s="108">
        <v>7.0079937963283309E-4</v>
      </c>
      <c r="AH2281" s="109">
        <v>6.8589219463332954E-4</v>
      </c>
      <c r="AI2281" s="732">
        <v>2.007476938878054E-4</v>
      </c>
      <c r="AJ2281" s="108">
        <v>2.0971993448231818E-3</v>
      </c>
      <c r="AK2281" s="109">
        <v>1.8269163314543323E-3</v>
      </c>
      <c r="AL2281" s="736">
        <v>3.7316231646630814E-4</v>
      </c>
    </row>
    <row r="2282" spans="1:38" ht="13" x14ac:dyDescent="0.3">
      <c r="A2282" s="71">
        <v>2031</v>
      </c>
      <c r="B2282" s="72">
        <v>37</v>
      </c>
      <c r="C2282" s="108">
        <v>0.81492903063818534</v>
      </c>
      <c r="D2282" s="109">
        <v>0.73715134269216354</v>
      </c>
      <c r="E2282" s="732">
        <v>0.12263801184415384</v>
      </c>
      <c r="F2282" s="108">
        <v>2.0846356073537853E-2</v>
      </c>
      <c r="G2282" s="109">
        <v>2.2649173942621604E-2</v>
      </c>
      <c r="H2282" s="732">
        <v>7.5469089215837969E-3</v>
      </c>
      <c r="I2282" s="108">
        <v>6.4050092922212139E-3</v>
      </c>
      <c r="J2282" s="109">
        <v>7.3142038221346347E-3</v>
      </c>
      <c r="K2282" s="732">
        <v>7.6723990304973358E-2</v>
      </c>
      <c r="L2282" s="108">
        <v>1.929418313424449E-3</v>
      </c>
      <c r="M2282" s="109">
        <v>1.6807580387860539E-3</v>
      </c>
      <c r="N2282" s="732">
        <v>3.4330824856111767E-4</v>
      </c>
      <c r="O2282" s="108">
        <v>0</v>
      </c>
      <c r="P2282" s="109">
        <v>0</v>
      </c>
      <c r="Q2282" s="732">
        <v>4.7930861071006896E-3</v>
      </c>
      <c r="R2282" s="108">
        <v>4.4422903866280742E-4</v>
      </c>
      <c r="S2282" s="109">
        <v>6.5064338848804838E-4</v>
      </c>
      <c r="T2282" s="732">
        <v>2.6632257526080978E-3</v>
      </c>
      <c r="U2282" s="108">
        <v>1.0986212262661353E-3</v>
      </c>
      <c r="V2282" s="109">
        <v>1.0752525021287416E-3</v>
      </c>
      <c r="W2282" s="732">
        <v>3.147060330728319E-4</v>
      </c>
      <c r="X2282" s="108">
        <v>9.4844944382365767E-5</v>
      </c>
      <c r="Y2282" s="109">
        <v>9.282750846371102E-5</v>
      </c>
      <c r="Z2282" s="732">
        <v>2.7168867487260792E-5</v>
      </c>
      <c r="AA2282" s="108">
        <v>0</v>
      </c>
      <c r="AB2282" s="109">
        <v>0</v>
      </c>
      <c r="AC2282" s="732">
        <v>0</v>
      </c>
      <c r="AD2282" s="108">
        <v>0</v>
      </c>
      <c r="AE2282" s="109">
        <v>0</v>
      </c>
      <c r="AF2282" s="732">
        <v>0</v>
      </c>
      <c r="AG2282" s="108">
        <v>7.0079937963283309E-4</v>
      </c>
      <c r="AH2282" s="109">
        <v>6.8589219463332954E-4</v>
      </c>
      <c r="AI2282" s="732">
        <v>2.007476938878054E-4</v>
      </c>
      <c r="AJ2282" s="108">
        <v>2.0971993448231818E-3</v>
      </c>
      <c r="AK2282" s="109">
        <v>1.8269163314543323E-3</v>
      </c>
      <c r="AL2282" s="736">
        <v>3.7316231646630814E-4</v>
      </c>
    </row>
    <row r="2283" spans="1:38" ht="13" x14ac:dyDescent="0.3">
      <c r="A2283" s="71">
        <v>2031</v>
      </c>
      <c r="B2283" s="72">
        <v>38</v>
      </c>
      <c r="C2283" s="108">
        <v>0.81492903063818534</v>
      </c>
      <c r="D2283" s="109">
        <v>0.73715134269216354</v>
      </c>
      <c r="E2283" s="732">
        <v>0.12263801184415384</v>
      </c>
      <c r="F2283" s="108">
        <v>2.0846356073537853E-2</v>
      </c>
      <c r="G2283" s="109">
        <v>2.2649173942621604E-2</v>
      </c>
      <c r="H2283" s="732">
        <v>7.5469089215837969E-3</v>
      </c>
      <c r="I2283" s="108">
        <v>6.4050092922212139E-3</v>
      </c>
      <c r="J2283" s="109">
        <v>7.3142038221346347E-3</v>
      </c>
      <c r="K2283" s="732">
        <v>7.6723990304973358E-2</v>
      </c>
      <c r="L2283" s="108">
        <v>1.929418313424449E-3</v>
      </c>
      <c r="M2283" s="109">
        <v>1.6807580387860539E-3</v>
      </c>
      <c r="N2283" s="732">
        <v>3.4330824856111767E-4</v>
      </c>
      <c r="O2283" s="108">
        <v>0</v>
      </c>
      <c r="P2283" s="109">
        <v>0</v>
      </c>
      <c r="Q2283" s="732">
        <v>4.7930861071006896E-3</v>
      </c>
      <c r="R2283" s="108">
        <v>4.4422903866280742E-4</v>
      </c>
      <c r="S2283" s="109">
        <v>6.5064338848804838E-4</v>
      </c>
      <c r="T2283" s="732">
        <v>2.6632257526080978E-3</v>
      </c>
      <c r="U2283" s="108">
        <v>1.0986212262661353E-3</v>
      </c>
      <c r="V2283" s="109">
        <v>1.0752525021287416E-3</v>
      </c>
      <c r="W2283" s="732">
        <v>3.147060330728319E-4</v>
      </c>
      <c r="X2283" s="108">
        <v>9.4844944382365767E-5</v>
      </c>
      <c r="Y2283" s="109">
        <v>9.282750846371102E-5</v>
      </c>
      <c r="Z2283" s="732">
        <v>2.7168867487260792E-5</v>
      </c>
      <c r="AA2283" s="108">
        <v>0</v>
      </c>
      <c r="AB2283" s="109">
        <v>0</v>
      </c>
      <c r="AC2283" s="732">
        <v>0</v>
      </c>
      <c r="AD2283" s="108">
        <v>0</v>
      </c>
      <c r="AE2283" s="109">
        <v>0</v>
      </c>
      <c r="AF2283" s="732">
        <v>0</v>
      </c>
      <c r="AG2283" s="108">
        <v>7.0079937963283309E-4</v>
      </c>
      <c r="AH2283" s="109">
        <v>6.8589219463332954E-4</v>
      </c>
      <c r="AI2283" s="732">
        <v>2.007476938878054E-4</v>
      </c>
      <c r="AJ2283" s="108">
        <v>2.0971993448231818E-3</v>
      </c>
      <c r="AK2283" s="109">
        <v>1.8269163314543323E-3</v>
      </c>
      <c r="AL2283" s="736">
        <v>3.7316231646630814E-4</v>
      </c>
    </row>
    <row r="2284" spans="1:38" ht="13.5" thickBot="1" x14ac:dyDescent="0.35">
      <c r="A2284" s="73">
        <v>2031</v>
      </c>
      <c r="B2284" s="74">
        <v>39</v>
      </c>
      <c r="C2284" s="110">
        <v>0.81492903063818534</v>
      </c>
      <c r="D2284" s="111">
        <v>0.73715134269216354</v>
      </c>
      <c r="E2284" s="733">
        <v>0.12263801184415384</v>
      </c>
      <c r="F2284" s="110">
        <v>2.0846356073537853E-2</v>
      </c>
      <c r="G2284" s="111">
        <v>2.2649173942621604E-2</v>
      </c>
      <c r="H2284" s="733">
        <v>7.5469089215837969E-3</v>
      </c>
      <c r="I2284" s="110">
        <v>6.4050092922212139E-3</v>
      </c>
      <c r="J2284" s="111">
        <v>7.3142038221346347E-3</v>
      </c>
      <c r="K2284" s="733">
        <v>7.6723990304973358E-2</v>
      </c>
      <c r="L2284" s="110">
        <v>1.929418313424449E-3</v>
      </c>
      <c r="M2284" s="111">
        <v>1.6807580387860539E-3</v>
      </c>
      <c r="N2284" s="733">
        <v>3.4330824856111767E-4</v>
      </c>
      <c r="O2284" s="110">
        <v>0</v>
      </c>
      <c r="P2284" s="111">
        <v>0</v>
      </c>
      <c r="Q2284" s="733">
        <v>4.7930861071006896E-3</v>
      </c>
      <c r="R2284" s="110">
        <v>4.4422903866280742E-4</v>
      </c>
      <c r="S2284" s="111">
        <v>6.5064338848804838E-4</v>
      </c>
      <c r="T2284" s="733">
        <v>2.6632257526080978E-3</v>
      </c>
      <c r="U2284" s="110">
        <v>1.0986212262661353E-3</v>
      </c>
      <c r="V2284" s="111">
        <v>1.0752525021287416E-3</v>
      </c>
      <c r="W2284" s="733">
        <v>3.147060330728319E-4</v>
      </c>
      <c r="X2284" s="110">
        <v>9.4844944382365767E-5</v>
      </c>
      <c r="Y2284" s="111">
        <v>9.282750846371102E-5</v>
      </c>
      <c r="Z2284" s="733">
        <v>2.7168867487260792E-5</v>
      </c>
      <c r="AA2284" s="110">
        <v>0</v>
      </c>
      <c r="AB2284" s="111">
        <v>0</v>
      </c>
      <c r="AC2284" s="733">
        <v>0</v>
      </c>
      <c r="AD2284" s="110">
        <v>0</v>
      </c>
      <c r="AE2284" s="111">
        <v>0</v>
      </c>
      <c r="AF2284" s="733">
        <v>0</v>
      </c>
      <c r="AG2284" s="110">
        <v>7.0079937963283309E-4</v>
      </c>
      <c r="AH2284" s="111">
        <v>6.8589219463332954E-4</v>
      </c>
      <c r="AI2284" s="733">
        <v>2.007476938878054E-4</v>
      </c>
      <c r="AJ2284" s="110">
        <v>2.0971993448231818E-3</v>
      </c>
      <c r="AK2284" s="111">
        <v>1.8269163314543323E-3</v>
      </c>
      <c r="AL2284" s="737">
        <v>3.7316231646630814E-4</v>
      </c>
    </row>
    <row r="2285" spans="1:38" ht="13" x14ac:dyDescent="0.3">
      <c r="A2285" s="69">
        <v>2032</v>
      </c>
      <c r="B2285" s="70">
        <v>0</v>
      </c>
      <c r="C2285" s="106">
        <v>0.21693014388888132</v>
      </c>
      <c r="D2285" s="107">
        <v>0.22697034930397134</v>
      </c>
      <c r="E2285" s="734">
        <v>0.2099980966548583</v>
      </c>
      <c r="F2285" s="106">
        <v>1.0702531586079082E-2</v>
      </c>
      <c r="G2285" s="107">
        <v>1.0474619062947948E-2</v>
      </c>
      <c r="H2285" s="734">
        <v>9.6393654968839598E-3</v>
      </c>
      <c r="I2285" s="106">
        <v>3.7244767084040399E-3</v>
      </c>
      <c r="J2285" s="107">
        <v>3.3724626501973314E-3</v>
      </c>
      <c r="K2285" s="734">
        <v>9.7143905184432069E-2</v>
      </c>
      <c r="L2285" s="106">
        <v>4.7528189514963641E-4</v>
      </c>
      <c r="M2285" s="107">
        <v>4.9617144143406053E-4</v>
      </c>
      <c r="N2285" s="734">
        <v>4.8731490616980784E-4</v>
      </c>
      <c r="O2285" s="106">
        <v>0</v>
      </c>
      <c r="P2285" s="107">
        <v>0</v>
      </c>
      <c r="Q2285" s="734">
        <v>9.0225983138004003E-3</v>
      </c>
      <c r="R2285" s="106">
        <v>4.447338401608666E-4</v>
      </c>
      <c r="S2285" s="107">
        <v>6.5060579999471095E-4</v>
      </c>
      <c r="T2285" s="734">
        <v>2.6581881996104047E-3</v>
      </c>
      <c r="U2285" s="106">
        <v>7.6677816118796063E-4</v>
      </c>
      <c r="V2285" s="107">
        <v>7.3258307933208255E-4</v>
      </c>
      <c r="W2285" s="734">
        <v>6.0744589923653752E-4</v>
      </c>
      <c r="X2285" s="106">
        <v>6.6196679152715594E-5</v>
      </c>
      <c r="Y2285" s="107">
        <v>6.3244580439535093E-5</v>
      </c>
      <c r="Z2285" s="734">
        <v>5.2441388708376293E-5</v>
      </c>
      <c r="AA2285" s="106">
        <v>0</v>
      </c>
      <c r="AB2285" s="107">
        <v>0</v>
      </c>
      <c r="AC2285" s="734">
        <v>0</v>
      </c>
      <c r="AD2285" s="106">
        <v>0</v>
      </c>
      <c r="AE2285" s="107">
        <v>0</v>
      </c>
      <c r="AF2285" s="734">
        <v>0</v>
      </c>
      <c r="AG2285" s="106">
        <v>4.8911995389563359E-4</v>
      </c>
      <c r="AH2285" s="107">
        <v>4.6730736078365667E-4</v>
      </c>
      <c r="AI2285" s="734">
        <v>3.8748356562844744E-4</v>
      </c>
      <c r="AJ2285" s="106">
        <v>5.1661216479194946E-4</v>
      </c>
      <c r="AK2285" s="107">
        <v>5.3931862533964617E-4</v>
      </c>
      <c r="AL2285" s="735">
        <v>5.2969181323628831E-4</v>
      </c>
    </row>
    <row r="2286" spans="1:38" ht="13" x14ac:dyDescent="0.3">
      <c r="A2286" s="71">
        <v>2032</v>
      </c>
      <c r="B2286" s="72">
        <v>1</v>
      </c>
      <c r="C2286" s="108">
        <v>0.21680199467608349</v>
      </c>
      <c r="D2286" s="109">
        <v>0.22698238610979996</v>
      </c>
      <c r="E2286" s="732">
        <v>0.21010898580501408</v>
      </c>
      <c r="F2286" s="108">
        <v>1.0672571013375175E-2</v>
      </c>
      <c r="G2286" s="109">
        <v>1.0476729042686761E-2</v>
      </c>
      <c r="H2286" s="732">
        <v>9.651384365691117E-3</v>
      </c>
      <c r="I2286" s="108">
        <v>3.7145934374994065E-3</v>
      </c>
      <c r="J2286" s="109">
        <v>3.3731556476943739E-3</v>
      </c>
      <c r="K2286" s="732">
        <v>9.684611558830121E-2</v>
      </c>
      <c r="L2286" s="108">
        <v>4.744119280018242E-4</v>
      </c>
      <c r="M2286" s="109">
        <v>4.9625004940789157E-4</v>
      </c>
      <c r="N2286" s="732">
        <v>4.8799691368999447E-4</v>
      </c>
      <c r="O2286" s="108">
        <v>0</v>
      </c>
      <c r="P2286" s="109">
        <v>0</v>
      </c>
      <c r="Q2286" s="732">
        <v>9.0238062180969525E-3</v>
      </c>
      <c r="R2286" s="108">
        <v>4.4446962335476084E-4</v>
      </c>
      <c r="S2286" s="109">
        <v>6.5063297022302383E-4</v>
      </c>
      <c r="T2286" s="732">
        <v>2.6619723107068629E-3</v>
      </c>
      <c r="U2286" s="108">
        <v>7.644947462031841E-4</v>
      </c>
      <c r="V2286" s="109">
        <v>7.3274327309047515E-4</v>
      </c>
      <c r="W2286" s="732">
        <v>6.0776745521180743E-4</v>
      </c>
      <c r="X2286" s="108">
        <v>6.599954314463081E-5</v>
      </c>
      <c r="Y2286" s="109">
        <v>6.3258420901937201E-5</v>
      </c>
      <c r="Z2286" s="732">
        <v>5.2469143535743894E-5</v>
      </c>
      <c r="AA2286" s="108">
        <v>0</v>
      </c>
      <c r="AB2286" s="109">
        <v>0</v>
      </c>
      <c r="AC2286" s="732">
        <v>0</v>
      </c>
      <c r="AD2286" s="108">
        <v>0</v>
      </c>
      <c r="AE2286" s="109">
        <v>0</v>
      </c>
      <c r="AF2286" s="732">
        <v>0</v>
      </c>
      <c r="AG2286" s="108">
        <v>4.8766325943777421E-4</v>
      </c>
      <c r="AH2286" s="109">
        <v>4.6740943085325586E-4</v>
      </c>
      <c r="AI2286" s="732">
        <v>3.876887360358968E-4</v>
      </c>
      <c r="AJ2286" s="108">
        <v>5.1566659245297439E-4</v>
      </c>
      <c r="AK2286" s="109">
        <v>5.3940435248777774E-4</v>
      </c>
      <c r="AL2286" s="736">
        <v>5.3043317495698279E-4</v>
      </c>
    </row>
    <row r="2287" spans="1:38" ht="13" x14ac:dyDescent="0.3">
      <c r="A2287" s="71">
        <v>2032</v>
      </c>
      <c r="B2287" s="72">
        <v>2</v>
      </c>
      <c r="C2287" s="108">
        <v>0.21668519139202747</v>
      </c>
      <c r="D2287" s="109">
        <v>0.2269909128229198</v>
      </c>
      <c r="E2287" s="732">
        <v>0.21022462501045594</v>
      </c>
      <c r="F2287" s="108">
        <v>1.0645127595306485E-2</v>
      </c>
      <c r="G2287" s="109">
        <v>1.0478112921459981E-2</v>
      </c>
      <c r="H2287" s="732">
        <v>9.6616829633349721E-3</v>
      </c>
      <c r="I2287" s="108">
        <v>3.7055377256634036E-3</v>
      </c>
      <c r="J2287" s="109">
        <v>3.3736116185110292E-3</v>
      </c>
      <c r="K2287" s="732">
        <v>9.6508683889137317E-2</v>
      </c>
      <c r="L2287" s="108">
        <v>4.7361551547362124E-4</v>
      </c>
      <c r="M2287" s="109">
        <v>4.9630236308039692E-4</v>
      </c>
      <c r="N2287" s="732">
        <v>4.8871833055846154E-4</v>
      </c>
      <c r="O2287" s="108">
        <v>0</v>
      </c>
      <c r="P2287" s="109">
        <v>0</v>
      </c>
      <c r="Q2287" s="732">
        <v>9.0218924815822308E-3</v>
      </c>
      <c r="R2287" s="108">
        <v>4.4422879530016526E-4</v>
      </c>
      <c r="S2287" s="109">
        <v>6.5064950531225135E-4</v>
      </c>
      <c r="T2287" s="732">
        <v>2.6657082555808305E-3</v>
      </c>
      <c r="U2287" s="108">
        <v>7.624026556426731E-4</v>
      </c>
      <c r="V2287" s="109">
        <v>7.3284853423162403E-4</v>
      </c>
      <c r="W2287" s="732">
        <v>6.0790555859867974E-4</v>
      </c>
      <c r="X2287" s="108">
        <v>6.5818937341907474E-5</v>
      </c>
      <c r="Y2287" s="109">
        <v>6.3267517788533149E-5</v>
      </c>
      <c r="Z2287" s="732">
        <v>5.248106524569703E-5</v>
      </c>
      <c r="AA2287" s="108">
        <v>0</v>
      </c>
      <c r="AB2287" s="109">
        <v>0</v>
      </c>
      <c r="AC2287" s="732">
        <v>0</v>
      </c>
      <c r="AD2287" s="108">
        <v>0</v>
      </c>
      <c r="AE2287" s="109">
        <v>0</v>
      </c>
      <c r="AF2287" s="732">
        <v>0</v>
      </c>
      <c r="AG2287" s="108">
        <v>4.8632890179020459E-4</v>
      </c>
      <c r="AH2287" s="109">
        <v>4.6747649473099373E-4</v>
      </c>
      <c r="AI2287" s="732">
        <v>3.8777665026835148E-4</v>
      </c>
      <c r="AJ2287" s="108">
        <v>5.1480100732286687E-4</v>
      </c>
      <c r="AK2287" s="109">
        <v>5.3946087280688651E-4</v>
      </c>
      <c r="AL2287" s="736">
        <v>5.3121741455806068E-4</v>
      </c>
    </row>
    <row r="2288" spans="1:38" ht="13" x14ac:dyDescent="0.3">
      <c r="A2288" s="71">
        <v>2032</v>
      </c>
      <c r="B2288" s="72">
        <v>3</v>
      </c>
      <c r="C2288" s="108">
        <v>0.22790752562265848</v>
      </c>
      <c r="D2288" s="109">
        <v>0.23787712460094532</v>
      </c>
      <c r="E2288" s="732">
        <v>0.11030805648028812</v>
      </c>
      <c r="F2288" s="108">
        <v>1.9101198919689123E-2</v>
      </c>
      <c r="G2288" s="109">
        <v>2.0788679239727072E-2</v>
      </c>
      <c r="H2288" s="732">
        <v>1.5149014451899813E-2</v>
      </c>
      <c r="I2288" s="108">
        <v>4.574143074627739E-3</v>
      </c>
      <c r="J2288" s="109">
        <v>4.2231721599418418E-3</v>
      </c>
      <c r="K2288" s="732">
        <v>8.0853683573001933E-2</v>
      </c>
      <c r="L2288" s="108">
        <v>5.5002699268901368E-4</v>
      </c>
      <c r="M2288" s="109">
        <v>5.9136291264248123E-4</v>
      </c>
      <c r="N2288" s="732">
        <v>2.5797748036572897E-4</v>
      </c>
      <c r="O2288" s="108">
        <v>0</v>
      </c>
      <c r="P2288" s="109">
        <v>0</v>
      </c>
      <c r="Q2288" s="732">
        <v>9.6216254508317729E-3</v>
      </c>
      <c r="R2288" s="108">
        <v>4.4422879530016526E-4</v>
      </c>
      <c r="S2288" s="109">
        <v>6.5064950531225135E-4</v>
      </c>
      <c r="T2288" s="732">
        <v>2.6657082555808305E-3</v>
      </c>
      <c r="U2288" s="108">
        <v>9.6307144779339082E-4</v>
      </c>
      <c r="V2288" s="109">
        <v>9.301928764826492E-4</v>
      </c>
      <c r="W2288" s="732">
        <v>6.3171387330770838E-4</v>
      </c>
      <c r="X2288" s="108">
        <v>8.3142896355047747E-5</v>
      </c>
      <c r="Y2288" s="109">
        <v>8.0304422089857826E-5</v>
      </c>
      <c r="Z2288" s="732">
        <v>5.4536484635245964E-5</v>
      </c>
      <c r="AA2288" s="108">
        <v>0</v>
      </c>
      <c r="AB2288" s="109">
        <v>0</v>
      </c>
      <c r="AC2288" s="732">
        <v>0</v>
      </c>
      <c r="AD2288" s="108">
        <v>0</v>
      </c>
      <c r="AE2288" s="109">
        <v>0</v>
      </c>
      <c r="AF2288" s="732">
        <v>0</v>
      </c>
      <c r="AG2288" s="108">
        <v>6.1433350711342298E-4</v>
      </c>
      <c r="AH2288" s="109">
        <v>5.9336058249552103E-4</v>
      </c>
      <c r="AI2288" s="732">
        <v>4.0296388136236861E-4</v>
      </c>
      <c r="AJ2288" s="108">
        <v>5.9785738758617499E-4</v>
      </c>
      <c r="AK2288" s="109">
        <v>6.4278741484726464E-4</v>
      </c>
      <c r="AL2288" s="736">
        <v>2.8041120208468129E-4</v>
      </c>
    </row>
    <row r="2289" spans="1:38" ht="13" x14ac:dyDescent="0.3">
      <c r="A2289" s="71">
        <v>2032</v>
      </c>
      <c r="B2289" s="72">
        <v>4</v>
      </c>
      <c r="C2289" s="108">
        <v>0.29930244159080205</v>
      </c>
      <c r="D2289" s="109">
        <v>0.30521630715849829</v>
      </c>
      <c r="E2289" s="732">
        <v>0.12950617030304709</v>
      </c>
      <c r="F2289" s="108">
        <v>1.9717915181505848E-2</v>
      </c>
      <c r="G2289" s="109">
        <v>2.187517595380763E-2</v>
      </c>
      <c r="H2289" s="732">
        <v>1.5205975847322551E-2</v>
      </c>
      <c r="I2289" s="108">
        <v>5.2898500260545175E-3</v>
      </c>
      <c r="J2289" s="109">
        <v>5.8038122882228963E-3</v>
      </c>
      <c r="K2289" s="732">
        <v>8.033074305025277E-2</v>
      </c>
      <c r="L2289" s="108">
        <v>6.6427576465553993E-4</v>
      </c>
      <c r="M2289" s="109">
        <v>8.8412032220577645E-4</v>
      </c>
      <c r="N2289" s="732">
        <v>3.6767872537907357E-4</v>
      </c>
      <c r="O2289" s="108">
        <v>0</v>
      </c>
      <c r="P2289" s="109">
        <v>0</v>
      </c>
      <c r="Q2289" s="732">
        <v>9.6577989981567244E-3</v>
      </c>
      <c r="R2289" s="108">
        <v>4.4422879530016526E-4</v>
      </c>
      <c r="S2289" s="109">
        <v>6.5064950531225135E-4</v>
      </c>
      <c r="T2289" s="732">
        <v>2.6657082555808305E-3</v>
      </c>
      <c r="U2289" s="108">
        <v>1.0104404758403886E-3</v>
      </c>
      <c r="V2289" s="109">
        <v>1.0134364820577151E-3</v>
      </c>
      <c r="W2289" s="732">
        <v>6.3408898752519648E-4</v>
      </c>
      <c r="X2289" s="108">
        <v>8.7232303797759675E-5</v>
      </c>
      <c r="Y2289" s="109">
        <v>8.7490951472072616E-5</v>
      </c>
      <c r="Z2289" s="732">
        <v>5.4741467817789739E-5</v>
      </c>
      <c r="AA2289" s="108">
        <v>0</v>
      </c>
      <c r="AB2289" s="109">
        <v>0</v>
      </c>
      <c r="AC2289" s="732">
        <v>0</v>
      </c>
      <c r="AD2289" s="108">
        <v>0</v>
      </c>
      <c r="AE2289" s="109">
        <v>0</v>
      </c>
      <c r="AF2289" s="732">
        <v>0</v>
      </c>
      <c r="AG2289" s="108">
        <v>6.4454978260586055E-4</v>
      </c>
      <c r="AH2289" s="109">
        <v>6.4646050805970971E-4</v>
      </c>
      <c r="AI2289" s="732">
        <v>4.0447867589497502E-4</v>
      </c>
      <c r="AJ2289" s="108">
        <v>7.2204108039687458E-4</v>
      </c>
      <c r="AK2289" s="109">
        <v>9.6100314842370008E-4</v>
      </c>
      <c r="AL2289" s="736">
        <v>3.9965191210670809E-4</v>
      </c>
    </row>
    <row r="2290" spans="1:38" ht="13" x14ac:dyDescent="0.3">
      <c r="A2290" s="71">
        <v>2032</v>
      </c>
      <c r="B2290" s="72">
        <v>5</v>
      </c>
      <c r="C2290" s="108">
        <v>0.29902494388520529</v>
      </c>
      <c r="D2290" s="109">
        <v>0.30510583450338391</v>
      </c>
      <c r="E2290" s="732">
        <v>0.12927114114633331</v>
      </c>
      <c r="F2290" s="108">
        <v>1.966082512551939E-2</v>
      </c>
      <c r="G2290" s="109">
        <v>2.1850898341329375E-2</v>
      </c>
      <c r="H2290" s="732">
        <v>1.4923735025011068E-2</v>
      </c>
      <c r="I2290" s="108">
        <v>5.2693231286276799E-3</v>
      </c>
      <c r="J2290" s="109">
        <v>5.7938631559016768E-3</v>
      </c>
      <c r="K2290" s="732">
        <v>7.9729266607363708E-2</v>
      </c>
      <c r="L2290" s="108">
        <v>6.6238657027683991E-4</v>
      </c>
      <c r="M2290" s="109">
        <v>8.8289992221680415E-4</v>
      </c>
      <c r="N2290" s="732">
        <v>3.6678814831530258E-4</v>
      </c>
      <c r="O2290" s="108">
        <v>0</v>
      </c>
      <c r="P2290" s="109">
        <v>0</v>
      </c>
      <c r="Q2290" s="732">
        <v>9.4785381324673408E-3</v>
      </c>
      <c r="R2290" s="108">
        <v>4.4422879530016526E-4</v>
      </c>
      <c r="S2290" s="109">
        <v>6.5064950531225135E-4</v>
      </c>
      <c r="T2290" s="732">
        <v>2.6657082555808305E-3</v>
      </c>
      <c r="U2290" s="108">
        <v>1.0061928131761125E-3</v>
      </c>
      <c r="V2290" s="109">
        <v>1.0116408872301943E-3</v>
      </c>
      <c r="W2290" s="732">
        <v>6.2231974451669697E-4</v>
      </c>
      <c r="X2290" s="108">
        <v>8.6865588617609328E-5</v>
      </c>
      <c r="Y2290" s="109">
        <v>8.7335904277933949E-5</v>
      </c>
      <c r="Z2290" s="732">
        <v>5.3725443140288453E-5</v>
      </c>
      <c r="AA2290" s="108">
        <v>0</v>
      </c>
      <c r="AB2290" s="109">
        <v>0</v>
      </c>
      <c r="AC2290" s="732">
        <v>0</v>
      </c>
      <c r="AD2290" s="108">
        <v>0</v>
      </c>
      <c r="AE2290" s="109">
        <v>0</v>
      </c>
      <c r="AF2290" s="732">
        <v>0</v>
      </c>
      <c r="AG2290" s="108">
        <v>6.4183993053631408E-4</v>
      </c>
      <c r="AH2290" s="109">
        <v>6.4531531277881092E-4</v>
      </c>
      <c r="AI2290" s="732">
        <v>3.969714383789103E-4</v>
      </c>
      <c r="AJ2290" s="108">
        <v>7.1998815976825838E-4</v>
      </c>
      <c r="AK2290" s="109">
        <v>9.5967675446260862E-4</v>
      </c>
      <c r="AL2290" s="736">
        <v>3.9868400140896827E-4</v>
      </c>
    </row>
    <row r="2291" spans="1:38" ht="13" x14ac:dyDescent="0.3">
      <c r="A2291" s="71">
        <v>2032</v>
      </c>
      <c r="B2291" s="72">
        <v>6</v>
      </c>
      <c r="C2291" s="108">
        <v>0.35991214893639983</v>
      </c>
      <c r="D2291" s="109">
        <v>0.36146580852089916</v>
      </c>
      <c r="E2291" s="732">
        <v>0.12900486443509507</v>
      </c>
      <c r="F2291" s="108">
        <v>2.01039619730464E-2</v>
      </c>
      <c r="G2291" s="109">
        <v>2.2743095605413554E-2</v>
      </c>
      <c r="H2291" s="732">
        <v>1.4599013575605987E-2</v>
      </c>
      <c r="I2291" s="108">
        <v>5.6499910346671928E-3</v>
      </c>
      <c r="J2291" s="109">
        <v>6.9606130270120333E-3</v>
      </c>
      <c r="K2291" s="732">
        <v>9.2268364767789046E-2</v>
      </c>
      <c r="L2291" s="108">
        <v>7.5047738331167368E-4</v>
      </c>
      <c r="M2291" s="109">
        <v>9.5544469362599676E-4</v>
      </c>
      <c r="N2291" s="732">
        <v>3.6578166473968287E-4</v>
      </c>
      <c r="O2291" s="108">
        <v>0</v>
      </c>
      <c r="P2291" s="109">
        <v>0</v>
      </c>
      <c r="Q2291" s="732">
        <v>9.2723001320792892E-3</v>
      </c>
      <c r="R2291" s="108">
        <v>4.4422879530016526E-4</v>
      </c>
      <c r="S2291" s="109">
        <v>6.5064950531225135E-4</v>
      </c>
      <c r="T2291" s="732">
        <v>2.6657082555808305E-3</v>
      </c>
      <c r="U2291" s="108">
        <v>1.0401767802905406E-3</v>
      </c>
      <c r="V2291" s="109">
        <v>1.0799104670215791E-3</v>
      </c>
      <c r="W2291" s="732">
        <v>6.0877878296765884E-4</v>
      </c>
      <c r="X2291" s="108">
        <v>8.979944249969895E-5</v>
      </c>
      <c r="Y2291" s="109">
        <v>9.322966950723383E-5</v>
      </c>
      <c r="Z2291" s="732">
        <v>5.2556458032557896E-5</v>
      </c>
      <c r="AA2291" s="108">
        <v>0</v>
      </c>
      <c r="AB2291" s="109">
        <v>0</v>
      </c>
      <c r="AC2291" s="732">
        <v>0</v>
      </c>
      <c r="AD2291" s="108">
        <v>0</v>
      </c>
      <c r="AE2291" s="109">
        <v>0</v>
      </c>
      <c r="AF2291" s="732">
        <v>0</v>
      </c>
      <c r="AG2291" s="108">
        <v>6.6351827489487649E-4</v>
      </c>
      <c r="AH2291" s="109">
        <v>6.8886407440137837E-4</v>
      </c>
      <c r="AI2291" s="732">
        <v>3.8833387506491678E-4</v>
      </c>
      <c r="AJ2291" s="108">
        <v>8.1573880457672739E-4</v>
      </c>
      <c r="AK2291" s="109">
        <v>1.0385297098820928E-3</v>
      </c>
      <c r="AL2291" s="736">
        <v>3.9758995062526124E-4</v>
      </c>
    </row>
    <row r="2292" spans="1:38" ht="13" x14ac:dyDescent="0.3">
      <c r="A2292" s="71">
        <v>2032</v>
      </c>
      <c r="B2292" s="72">
        <v>7</v>
      </c>
      <c r="C2292" s="108">
        <v>0.35960037932153838</v>
      </c>
      <c r="D2292" s="109">
        <v>0.36132082957403844</v>
      </c>
      <c r="E2292" s="732">
        <v>0.12872863326008169</v>
      </c>
      <c r="F2292" s="108">
        <v>2.0046042778948354E-2</v>
      </c>
      <c r="G2292" s="109">
        <v>2.2713719575915989E-2</v>
      </c>
      <c r="H2292" s="732">
        <v>1.4265646459430121E-2</v>
      </c>
      <c r="I2292" s="108">
        <v>5.6281841439939171E-3</v>
      </c>
      <c r="J2292" s="109">
        <v>6.9468222170375226E-3</v>
      </c>
      <c r="K2292" s="732">
        <v>9.1559622418645209E-2</v>
      </c>
      <c r="L2292" s="108">
        <v>7.4835380411529095E-4</v>
      </c>
      <c r="M2292" s="109">
        <v>9.5391096126762906E-4</v>
      </c>
      <c r="N2292" s="732">
        <v>3.6473456005863594E-4</v>
      </c>
      <c r="O2292" s="108">
        <v>0</v>
      </c>
      <c r="P2292" s="109">
        <v>0</v>
      </c>
      <c r="Q2292" s="732">
        <v>9.0605645807809321E-3</v>
      </c>
      <c r="R2292" s="108">
        <v>4.4422879530016526E-4</v>
      </c>
      <c r="S2292" s="109">
        <v>6.5064950531225135E-4</v>
      </c>
      <c r="T2292" s="732">
        <v>2.6657082555808305E-3</v>
      </c>
      <c r="U2292" s="108">
        <v>1.0358647296123584E-3</v>
      </c>
      <c r="V2292" s="109">
        <v>1.0777349520722816E-3</v>
      </c>
      <c r="W2292" s="732">
        <v>5.9487734116475482E-4</v>
      </c>
      <c r="X2292" s="108">
        <v>8.9427143684922666E-5</v>
      </c>
      <c r="Y2292" s="109">
        <v>9.3041858678056291E-5</v>
      </c>
      <c r="Z2292" s="732">
        <v>5.1356339471699009E-5</v>
      </c>
      <c r="AA2292" s="108">
        <v>0</v>
      </c>
      <c r="AB2292" s="109">
        <v>0</v>
      </c>
      <c r="AC2292" s="732">
        <v>0</v>
      </c>
      <c r="AD2292" s="108">
        <v>0</v>
      </c>
      <c r="AE2292" s="109">
        <v>0</v>
      </c>
      <c r="AF2292" s="732">
        <v>0</v>
      </c>
      <c r="AG2292" s="108">
        <v>6.6076727773885734E-4</v>
      </c>
      <c r="AH2292" s="109">
        <v>6.8747616413818602E-4</v>
      </c>
      <c r="AI2292" s="732">
        <v>3.7946630495952781E-4</v>
      </c>
      <c r="AJ2292" s="108">
        <v>8.1343063713489245E-4</v>
      </c>
      <c r="AK2292" s="109">
        <v>1.0368630930787013E-3</v>
      </c>
      <c r="AL2292" s="736">
        <v>3.9645187244032889E-4</v>
      </c>
    </row>
    <row r="2293" spans="1:38" ht="13" x14ac:dyDescent="0.3">
      <c r="A2293" s="71">
        <v>2032</v>
      </c>
      <c r="B2293" s="72">
        <v>8</v>
      </c>
      <c r="C2293" s="108">
        <v>0.41405400539983367</v>
      </c>
      <c r="D2293" s="109">
        <v>0.40786751190834142</v>
      </c>
      <c r="E2293" s="732">
        <v>0.12832247410112085</v>
      </c>
      <c r="F2293" s="108">
        <v>2.0265394683897157E-2</v>
      </c>
      <c r="G2293" s="109">
        <v>2.2962765340350921E-2</v>
      </c>
      <c r="H2293" s="732">
        <v>1.3916375929314615E-2</v>
      </c>
      <c r="I2293" s="108">
        <v>5.9337933306107095E-3</v>
      </c>
      <c r="J2293" s="109">
        <v>7.5352921455899367E-3</v>
      </c>
      <c r="K2293" s="732">
        <v>9.0783116794955321E-2</v>
      </c>
      <c r="L2293" s="108">
        <v>8.5016363713087391E-4</v>
      </c>
      <c r="M2293" s="109">
        <v>1.0345980008105234E-3</v>
      </c>
      <c r="N2293" s="732">
        <v>3.6365357605822203E-4</v>
      </c>
      <c r="O2293" s="108">
        <v>0</v>
      </c>
      <c r="P2293" s="109">
        <v>0</v>
      </c>
      <c r="Q2293" s="732">
        <v>8.8387288280823151E-3</v>
      </c>
      <c r="R2293" s="108">
        <v>4.4422879530016526E-4</v>
      </c>
      <c r="S2293" s="109">
        <v>6.5064950531225135E-4</v>
      </c>
      <c r="T2293" s="732">
        <v>2.6657082555808305E-3</v>
      </c>
      <c r="U2293" s="108">
        <v>1.0528375273722757E-3</v>
      </c>
      <c r="V2293" s="109">
        <v>1.0969830695616704E-3</v>
      </c>
      <c r="W2293" s="732">
        <v>5.8031303614208439E-4</v>
      </c>
      <c r="X2293" s="108">
        <v>9.0892447225169587E-5</v>
      </c>
      <c r="Y2293" s="109">
        <v>9.4703591685134378E-5</v>
      </c>
      <c r="Z2293" s="732">
        <v>5.0098960564562218E-5</v>
      </c>
      <c r="AA2293" s="108">
        <v>0</v>
      </c>
      <c r="AB2293" s="109">
        <v>0</v>
      </c>
      <c r="AC2293" s="732">
        <v>0</v>
      </c>
      <c r="AD2293" s="108">
        <v>0</v>
      </c>
      <c r="AE2293" s="109">
        <v>0</v>
      </c>
      <c r="AF2293" s="732">
        <v>0</v>
      </c>
      <c r="AG2293" s="108">
        <v>6.7159386689987454E-4</v>
      </c>
      <c r="AH2293" s="109">
        <v>6.997543764310618E-4</v>
      </c>
      <c r="AI2293" s="732">
        <v>3.7017555614730918E-4</v>
      </c>
      <c r="AJ2293" s="108">
        <v>9.2409421781563356E-4</v>
      </c>
      <c r="AK2293" s="109">
        <v>1.1245668400424889E-3</v>
      </c>
      <c r="AL2293" s="736">
        <v>3.9527674953422859E-4</v>
      </c>
    </row>
    <row r="2294" spans="1:38" ht="13" x14ac:dyDescent="0.3">
      <c r="A2294" s="71">
        <v>2032</v>
      </c>
      <c r="B2294" s="72">
        <v>9</v>
      </c>
      <c r="C2294" s="108">
        <v>0.41381527805574886</v>
      </c>
      <c r="D2294" s="109">
        <v>0.40767812527460079</v>
      </c>
      <c r="E2294" s="732">
        <v>0.12799080251841374</v>
      </c>
      <c r="F2294" s="108">
        <v>2.022387613346838E-2</v>
      </c>
      <c r="G2294" s="109">
        <v>2.2926829898744755E-2</v>
      </c>
      <c r="H2294" s="732">
        <v>1.3515416771431943E-2</v>
      </c>
      <c r="I2294" s="108">
        <v>5.917504951944607E-3</v>
      </c>
      <c r="J2294" s="109">
        <v>7.5172371238653377E-3</v>
      </c>
      <c r="K2294" s="732">
        <v>8.9930358075652916E-2</v>
      </c>
      <c r="L2294" s="108">
        <v>8.4844948434189226E-4</v>
      </c>
      <c r="M2294" s="109">
        <v>1.0325816864692769E-3</v>
      </c>
      <c r="N2294" s="732">
        <v>3.6239508119355118E-4</v>
      </c>
      <c r="O2294" s="108">
        <v>0</v>
      </c>
      <c r="P2294" s="109">
        <v>0</v>
      </c>
      <c r="Q2294" s="732">
        <v>8.5840637563941481E-3</v>
      </c>
      <c r="R2294" s="108">
        <v>4.4422879530016526E-4</v>
      </c>
      <c r="S2294" s="109">
        <v>6.5064950531225135E-4</v>
      </c>
      <c r="T2294" s="732">
        <v>2.6657082555808305E-3</v>
      </c>
      <c r="U2294" s="108">
        <v>1.0497449233744535E-3</v>
      </c>
      <c r="V2294" s="109">
        <v>1.0943227432875663E-3</v>
      </c>
      <c r="W2294" s="732">
        <v>5.6359281513362718E-4</v>
      </c>
      <c r="X2294" s="108">
        <v>9.0625432808113087E-5</v>
      </c>
      <c r="Y2294" s="109">
        <v>9.4473893890706262E-5</v>
      </c>
      <c r="Z2294" s="732">
        <v>4.8655507386431292E-5</v>
      </c>
      <c r="AA2294" s="108">
        <v>0</v>
      </c>
      <c r="AB2294" s="109">
        <v>0</v>
      </c>
      <c r="AC2294" s="732">
        <v>0</v>
      </c>
      <c r="AD2294" s="108">
        <v>0</v>
      </c>
      <c r="AE2294" s="109">
        <v>0</v>
      </c>
      <c r="AF2294" s="732">
        <v>0</v>
      </c>
      <c r="AG2294" s="108">
        <v>6.6962139862346661E-4</v>
      </c>
      <c r="AH2294" s="109">
        <v>6.9805735576102348E-4</v>
      </c>
      <c r="AI2294" s="732">
        <v>3.5951005367137421E-4</v>
      </c>
      <c r="AJ2294" s="108">
        <v>9.2223062628957544E-4</v>
      </c>
      <c r="AK2294" s="109">
        <v>1.1223747964586455E-3</v>
      </c>
      <c r="AL2294" s="736">
        <v>3.9390904505706942E-4</v>
      </c>
    </row>
    <row r="2295" spans="1:38" ht="13" x14ac:dyDescent="0.3">
      <c r="A2295" s="71">
        <v>2032</v>
      </c>
      <c r="B2295" s="72">
        <v>10</v>
      </c>
      <c r="C2295" s="108">
        <v>0.57947692467653589</v>
      </c>
      <c r="D2295" s="109">
        <v>0.5526603473912951</v>
      </c>
      <c r="E2295" s="732">
        <v>0.12772507633496374</v>
      </c>
      <c r="F2295" s="108">
        <v>2.1172744724431623E-2</v>
      </c>
      <c r="G2295" s="109">
        <v>2.3637654065271484E-2</v>
      </c>
      <c r="H2295" s="732">
        <v>1.3195729480203488E-2</v>
      </c>
      <c r="I2295" s="108">
        <v>6.6640052012088107E-3</v>
      </c>
      <c r="J2295" s="109">
        <v>8.6286970677581197E-3</v>
      </c>
      <c r="K2295" s="732">
        <v>8.9244910428033175E-2</v>
      </c>
      <c r="L2295" s="108">
        <v>1.0551752654361826E-3</v>
      </c>
      <c r="M2295" s="109">
        <v>1.1827439673105316E-3</v>
      </c>
      <c r="N2295" s="732">
        <v>3.6138378089396121E-4</v>
      </c>
      <c r="O2295" s="108">
        <v>0</v>
      </c>
      <c r="P2295" s="109">
        <v>0</v>
      </c>
      <c r="Q2295" s="732">
        <v>8.3810284103309624E-3</v>
      </c>
      <c r="R2295" s="108">
        <v>4.4422879530016526E-4</v>
      </c>
      <c r="S2295" s="109">
        <v>6.5064950531225135E-4</v>
      </c>
      <c r="T2295" s="732">
        <v>2.6657082555808305E-3</v>
      </c>
      <c r="U2295" s="108">
        <v>1.1223585016474024E-3</v>
      </c>
      <c r="V2295" s="109">
        <v>1.148740057564815E-3</v>
      </c>
      <c r="W2295" s="732">
        <v>5.5026216884825399E-4</v>
      </c>
      <c r="X2295" s="108">
        <v>9.6894244675620081E-5</v>
      </c>
      <c r="Y2295" s="109">
        <v>9.9171771270916019E-5</v>
      </c>
      <c r="Z2295" s="732">
        <v>4.7504655140191233E-5</v>
      </c>
      <c r="AA2295" s="108">
        <v>0</v>
      </c>
      <c r="AB2295" s="109">
        <v>0</v>
      </c>
      <c r="AC2295" s="732">
        <v>0</v>
      </c>
      <c r="AD2295" s="108">
        <v>0</v>
      </c>
      <c r="AE2295" s="109">
        <v>0</v>
      </c>
      <c r="AF2295" s="732">
        <v>0</v>
      </c>
      <c r="AG2295" s="108">
        <v>7.1594056196702758E-4</v>
      </c>
      <c r="AH2295" s="109">
        <v>7.3276947402201086E-4</v>
      </c>
      <c r="AI2295" s="732">
        <v>3.5100648437900734E-4</v>
      </c>
      <c r="AJ2295" s="108">
        <v>1.1469327915288488E-3</v>
      </c>
      <c r="AK2295" s="109">
        <v>1.2855957737996321E-3</v>
      </c>
      <c r="AL2295" s="736">
        <v>3.9280969092596449E-4</v>
      </c>
    </row>
    <row r="2296" spans="1:38" ht="13" x14ac:dyDescent="0.3">
      <c r="A2296" s="71">
        <v>2032</v>
      </c>
      <c r="B2296" s="72">
        <v>11</v>
      </c>
      <c r="C2296" s="108">
        <v>0.57924205502832182</v>
      </c>
      <c r="D2296" s="109">
        <v>0.55245511872380315</v>
      </c>
      <c r="E2296" s="732">
        <v>0.12745136504110546</v>
      </c>
      <c r="F2296" s="108">
        <v>2.1138095579570453E-2</v>
      </c>
      <c r="G2296" s="109">
        <v>2.3605913280364689E-2</v>
      </c>
      <c r="H2296" s="732">
        <v>1.2865999286478674E-2</v>
      </c>
      <c r="I2296" s="108">
        <v>6.6493829956022566E-3</v>
      </c>
      <c r="J2296" s="109">
        <v>8.6110441022846703E-3</v>
      </c>
      <c r="K2296" s="732">
        <v>8.8536340220294094E-2</v>
      </c>
      <c r="L2296" s="108">
        <v>1.0534587620122547E-3</v>
      </c>
      <c r="M2296" s="109">
        <v>1.1807535545319469E-3</v>
      </c>
      <c r="N2296" s="732">
        <v>3.6033961377302057E-4</v>
      </c>
      <c r="O2296" s="108">
        <v>0</v>
      </c>
      <c r="P2296" s="109">
        <v>0</v>
      </c>
      <c r="Q2296" s="732">
        <v>8.1715961874269712E-3</v>
      </c>
      <c r="R2296" s="108">
        <v>4.4422879530016526E-4</v>
      </c>
      <c r="S2296" s="109">
        <v>6.5064950531225135E-4</v>
      </c>
      <c r="T2296" s="732">
        <v>2.6657082555808305E-3</v>
      </c>
      <c r="U2296" s="108">
        <v>1.1197749591078554E-3</v>
      </c>
      <c r="V2296" s="109">
        <v>1.1463882507176232E-3</v>
      </c>
      <c r="W2296" s="732">
        <v>5.3651220895866792E-4</v>
      </c>
      <c r="X2296" s="108">
        <v>9.6671207133528208E-5</v>
      </c>
      <c r="Y2296" s="109">
        <v>9.8968754461196579E-5</v>
      </c>
      <c r="Z2296" s="732">
        <v>4.6317603437135727E-5</v>
      </c>
      <c r="AA2296" s="108">
        <v>0</v>
      </c>
      <c r="AB2296" s="109">
        <v>0</v>
      </c>
      <c r="AC2296" s="732">
        <v>0</v>
      </c>
      <c r="AD2296" s="108">
        <v>0</v>
      </c>
      <c r="AE2296" s="109">
        <v>0</v>
      </c>
      <c r="AF2296" s="732">
        <v>0</v>
      </c>
      <c r="AG2296" s="108">
        <v>7.1429304536542611E-4</v>
      </c>
      <c r="AH2296" s="109">
        <v>7.3126922874442639E-4</v>
      </c>
      <c r="AI2296" s="732">
        <v>3.4223555918818955E-4</v>
      </c>
      <c r="AJ2296" s="108">
        <v>1.1450674295905622E-3</v>
      </c>
      <c r="AK2296" s="109">
        <v>1.2834318208147725E-3</v>
      </c>
      <c r="AL2296" s="736">
        <v>3.9167466690492842E-4</v>
      </c>
    </row>
    <row r="2297" spans="1:38" ht="13" x14ac:dyDescent="0.3">
      <c r="A2297" s="71">
        <v>2032</v>
      </c>
      <c r="B2297" s="72">
        <v>12</v>
      </c>
      <c r="C2297" s="108">
        <v>0.57904064611454531</v>
      </c>
      <c r="D2297" s="109">
        <v>0.55221128002454678</v>
      </c>
      <c r="E2297" s="732">
        <v>0.12713525569357953</v>
      </c>
      <c r="F2297" s="108">
        <v>2.1108396107642077E-2</v>
      </c>
      <c r="G2297" s="109">
        <v>2.3565211045226065E-2</v>
      </c>
      <c r="H2297" s="732">
        <v>1.2488869377754279E-2</v>
      </c>
      <c r="I2297" s="108">
        <v>6.6368589228330728E-3</v>
      </c>
      <c r="J2297" s="109">
        <v>8.5884033750862829E-3</v>
      </c>
      <c r="K2297" s="732">
        <v>8.7723750222591865E-2</v>
      </c>
      <c r="L2297" s="108">
        <v>1.0519880985727264E-3</v>
      </c>
      <c r="M2297" s="109">
        <v>1.1782062412142174E-3</v>
      </c>
      <c r="N2297" s="732">
        <v>3.5913826641420738E-4</v>
      </c>
      <c r="O2297" s="108">
        <v>0</v>
      </c>
      <c r="P2297" s="109">
        <v>0</v>
      </c>
      <c r="Q2297" s="732">
        <v>7.9320695400153188E-3</v>
      </c>
      <c r="R2297" s="108">
        <v>4.4422879530016526E-4</v>
      </c>
      <c r="S2297" s="109">
        <v>6.5064950531225135E-4</v>
      </c>
      <c r="T2297" s="732">
        <v>2.6657082555808305E-3</v>
      </c>
      <c r="U2297" s="108">
        <v>1.1175600911312819E-3</v>
      </c>
      <c r="V2297" s="109">
        <v>1.1433711086590113E-3</v>
      </c>
      <c r="W2297" s="732">
        <v>5.207860366328379E-4</v>
      </c>
      <c r="X2297" s="108">
        <v>9.6480051515748384E-5</v>
      </c>
      <c r="Y2297" s="109">
        <v>9.8708328862200293E-5</v>
      </c>
      <c r="Z2297" s="732">
        <v>4.4959927830001537E-5</v>
      </c>
      <c r="AA2297" s="108">
        <v>0</v>
      </c>
      <c r="AB2297" s="109">
        <v>0</v>
      </c>
      <c r="AC2297" s="732">
        <v>0</v>
      </c>
      <c r="AD2297" s="108">
        <v>0</v>
      </c>
      <c r="AE2297" s="109">
        <v>0</v>
      </c>
      <c r="AF2297" s="732">
        <v>0</v>
      </c>
      <c r="AG2297" s="108">
        <v>7.1288045591294741E-4</v>
      </c>
      <c r="AH2297" s="109">
        <v>7.293446943239456E-4</v>
      </c>
      <c r="AI2297" s="732">
        <v>3.3220392978978145E-4</v>
      </c>
      <c r="AJ2297" s="108">
        <v>1.1434686992886011E-3</v>
      </c>
      <c r="AK2297" s="109">
        <v>1.2806623996596805E-3</v>
      </c>
      <c r="AL2297" s="736">
        <v>3.903687557550932E-4</v>
      </c>
    </row>
    <row r="2298" spans="1:38" ht="13" x14ac:dyDescent="0.3">
      <c r="A2298" s="71">
        <v>2032</v>
      </c>
      <c r="B2298" s="72">
        <v>13</v>
      </c>
      <c r="C2298" s="108">
        <v>0.57759592066142573</v>
      </c>
      <c r="D2298" s="109">
        <v>0.55075466261532746</v>
      </c>
      <c r="E2298" s="732">
        <v>0.12648347900345314</v>
      </c>
      <c r="F2298" s="108">
        <v>2.107954215024822E-2</v>
      </c>
      <c r="G2298" s="109">
        <v>2.3516697813053846E-2</v>
      </c>
      <c r="H2298" s="732">
        <v>1.1986215077585264E-2</v>
      </c>
      <c r="I2298" s="108">
        <v>6.6251805964151773E-3</v>
      </c>
      <c r="J2298" s="109">
        <v>8.5628716419928735E-3</v>
      </c>
      <c r="K2298" s="732">
        <v>8.6580998395291972E-2</v>
      </c>
      <c r="L2298" s="108">
        <v>1.0507674064443261E-3</v>
      </c>
      <c r="M2298" s="109">
        <v>1.1754818352268141E-3</v>
      </c>
      <c r="N2298" s="732">
        <v>3.5758272199165717E-4</v>
      </c>
      <c r="O2298" s="108">
        <v>0</v>
      </c>
      <c r="P2298" s="109">
        <v>0</v>
      </c>
      <c r="Q2298" s="732">
        <v>7.612812459118482E-3</v>
      </c>
      <c r="R2298" s="108">
        <v>4.4422879530016526E-4</v>
      </c>
      <c r="S2298" s="109">
        <v>6.5064950531225135E-4</v>
      </c>
      <c r="T2298" s="732">
        <v>2.6657082555808305E-3</v>
      </c>
      <c r="U2298" s="108">
        <v>1.1156272860313185E-3</v>
      </c>
      <c r="V2298" s="109">
        <v>1.140046451879979E-3</v>
      </c>
      <c r="W2298" s="732">
        <v>4.9982523260453683E-4</v>
      </c>
      <c r="X2298" s="108">
        <v>9.6313171326628392E-5</v>
      </c>
      <c r="Y2298" s="109">
        <v>9.8421224879431535E-5</v>
      </c>
      <c r="Z2298" s="732">
        <v>4.3150376344209721E-5</v>
      </c>
      <c r="AA2298" s="108">
        <v>0</v>
      </c>
      <c r="AB2298" s="109">
        <v>0</v>
      </c>
      <c r="AC2298" s="732">
        <v>0</v>
      </c>
      <c r="AD2298" s="108">
        <v>0</v>
      </c>
      <c r="AE2298" s="109">
        <v>0</v>
      </c>
      <c r="AF2298" s="732">
        <v>0</v>
      </c>
      <c r="AG2298" s="108">
        <v>7.1164716006684176E-4</v>
      </c>
      <c r="AH2298" s="109">
        <v>7.2722421857597086E-4</v>
      </c>
      <c r="AI2298" s="732">
        <v>3.1883323693556012E-4</v>
      </c>
      <c r="AJ2298" s="108">
        <v>1.1421414502130575E-3</v>
      </c>
      <c r="AK2298" s="109">
        <v>1.2777009893244692E-3</v>
      </c>
      <c r="AL2298" s="736">
        <v>3.8867807129776012E-4</v>
      </c>
    </row>
    <row r="2299" spans="1:38" ht="13" x14ac:dyDescent="0.3">
      <c r="A2299" s="71">
        <v>2032</v>
      </c>
      <c r="B2299" s="72">
        <v>14</v>
      </c>
      <c r="C2299" s="108">
        <v>0.57744328304044301</v>
      </c>
      <c r="D2299" s="109">
        <v>0.55046837447545272</v>
      </c>
      <c r="E2299" s="732">
        <v>0.12606350965546431</v>
      </c>
      <c r="F2299" s="108">
        <v>2.1057032547037714E-2</v>
      </c>
      <c r="G2299" s="109">
        <v>2.346910501089022E-2</v>
      </c>
      <c r="H2299" s="732">
        <v>1.1477904228830675E-2</v>
      </c>
      <c r="I2299" s="108">
        <v>6.6156831124403693E-3</v>
      </c>
      <c r="J2299" s="109">
        <v>8.5364137131776902E-3</v>
      </c>
      <c r="K2299" s="732">
        <v>8.5502777947074976E-2</v>
      </c>
      <c r="L2299" s="108">
        <v>1.0496508100896953E-3</v>
      </c>
      <c r="M2299" s="109">
        <v>1.1725027792232373E-3</v>
      </c>
      <c r="N2299" s="732">
        <v>3.5599275302274633E-4</v>
      </c>
      <c r="O2299" s="108">
        <v>0</v>
      </c>
      <c r="P2299" s="109">
        <v>0</v>
      </c>
      <c r="Q2299" s="732">
        <v>7.2899612414332737E-3</v>
      </c>
      <c r="R2299" s="108">
        <v>4.4422879530016526E-4</v>
      </c>
      <c r="S2299" s="109">
        <v>6.5064950531225135E-4</v>
      </c>
      <c r="T2299" s="732">
        <v>2.6657082555808305E-3</v>
      </c>
      <c r="U2299" s="108">
        <v>1.1139486620702827E-3</v>
      </c>
      <c r="V2299" s="109">
        <v>1.1365186764406843E-3</v>
      </c>
      <c r="W2299" s="732">
        <v>4.7862857600070691E-4</v>
      </c>
      <c r="X2299" s="108">
        <v>9.6168217023755634E-5</v>
      </c>
      <c r="Y2299" s="109">
        <v>9.811667958609483E-5</v>
      </c>
      <c r="Z2299" s="732">
        <v>4.1320435397261475E-5</v>
      </c>
      <c r="AA2299" s="108">
        <v>0</v>
      </c>
      <c r="AB2299" s="109">
        <v>0</v>
      </c>
      <c r="AC2299" s="732">
        <v>0</v>
      </c>
      <c r="AD2299" s="108">
        <v>0</v>
      </c>
      <c r="AE2299" s="109">
        <v>0</v>
      </c>
      <c r="AF2299" s="732">
        <v>0</v>
      </c>
      <c r="AG2299" s="108">
        <v>7.1057648242876662E-4</v>
      </c>
      <c r="AH2299" s="109">
        <v>7.2497369759021634E-4</v>
      </c>
      <c r="AI2299" s="732">
        <v>3.053120559102922E-4</v>
      </c>
      <c r="AJ2299" s="108">
        <v>1.1409287924924417E-3</v>
      </c>
      <c r="AK2299" s="109">
        <v>1.274463377811725E-3</v>
      </c>
      <c r="AL2299" s="736">
        <v>3.8694983794090019E-4</v>
      </c>
    </row>
    <row r="2300" spans="1:38" ht="13" x14ac:dyDescent="0.3">
      <c r="A2300" s="71">
        <v>2032</v>
      </c>
      <c r="B2300" s="72">
        <v>15</v>
      </c>
      <c r="C2300" s="108">
        <v>0.7289421422870116</v>
      </c>
      <c r="D2300" s="109">
        <v>0.67326364387246984</v>
      </c>
      <c r="E2300" s="732">
        <v>0.12565948541050226</v>
      </c>
      <c r="F2300" s="108">
        <v>2.1139614461463146E-2</v>
      </c>
      <c r="G2300" s="109">
        <v>2.3413964324537274E-2</v>
      </c>
      <c r="H2300" s="732">
        <v>1.0987907915934077E-2</v>
      </c>
      <c r="I2300" s="108">
        <v>6.6007250730348915E-3</v>
      </c>
      <c r="J2300" s="109">
        <v>8.419236029682621E-3</v>
      </c>
      <c r="K2300" s="732">
        <v>8.4463985571882866E-2</v>
      </c>
      <c r="L2300" s="108">
        <v>1.4479525728824528E-3</v>
      </c>
      <c r="M2300" s="109">
        <v>1.4354163824003929E-3</v>
      </c>
      <c r="N2300" s="732">
        <v>3.5446342475155913E-4</v>
      </c>
      <c r="O2300" s="108">
        <v>0</v>
      </c>
      <c r="P2300" s="109">
        <v>0</v>
      </c>
      <c r="Q2300" s="732">
        <v>6.9787453324062299E-3</v>
      </c>
      <c r="R2300" s="108">
        <v>4.4422879530016526E-4</v>
      </c>
      <c r="S2300" s="109">
        <v>6.5064950531225135E-4</v>
      </c>
      <c r="T2300" s="732">
        <v>2.6657082555808305E-3</v>
      </c>
      <c r="U2300" s="108">
        <v>1.1202953280853923E-3</v>
      </c>
      <c r="V2300" s="109">
        <v>1.1324071226265083E-3</v>
      </c>
      <c r="W2300" s="732">
        <v>4.5819569513924532E-4</v>
      </c>
      <c r="X2300" s="108">
        <v>9.671626538477057E-5</v>
      </c>
      <c r="Y2300" s="109">
        <v>9.7761820113522531E-5</v>
      </c>
      <c r="Z2300" s="732">
        <v>3.9556450907774374E-5</v>
      </c>
      <c r="AA2300" s="108">
        <v>0</v>
      </c>
      <c r="AB2300" s="109">
        <v>0</v>
      </c>
      <c r="AC2300" s="732">
        <v>0</v>
      </c>
      <c r="AD2300" s="108">
        <v>0</v>
      </c>
      <c r="AE2300" s="109">
        <v>0</v>
      </c>
      <c r="AF2300" s="732">
        <v>0</v>
      </c>
      <c r="AG2300" s="108">
        <v>7.1462480333285105E-4</v>
      </c>
      <c r="AH2300" s="109">
        <v>7.2235062643768088E-4</v>
      </c>
      <c r="AI2300" s="732">
        <v>2.9227836436269034E-4</v>
      </c>
      <c r="AJ2300" s="108">
        <v>1.5738666006026817E-3</v>
      </c>
      <c r="AK2300" s="109">
        <v>1.5602406457666837E-3</v>
      </c>
      <c r="AL2300" s="736">
        <v>3.8528761513082746E-4</v>
      </c>
    </row>
    <row r="2301" spans="1:38" ht="13" x14ac:dyDescent="0.3">
      <c r="A2301" s="71">
        <v>2032</v>
      </c>
      <c r="B2301" s="72">
        <v>16</v>
      </c>
      <c r="C2301" s="108">
        <v>0.7287429741546988</v>
      </c>
      <c r="D2301" s="109">
        <v>0.6729751625341871</v>
      </c>
      <c r="E2301" s="732">
        <v>0.12513704910752688</v>
      </c>
      <c r="F2301" s="108">
        <v>2.1112730535782966E-2</v>
      </c>
      <c r="G2301" s="109">
        <v>2.3369656086737849E-2</v>
      </c>
      <c r="H2301" s="732">
        <v>1.0338086579673299E-2</v>
      </c>
      <c r="I2301" s="108">
        <v>6.5894753944992215E-3</v>
      </c>
      <c r="J2301" s="109">
        <v>8.3949316356463355E-3</v>
      </c>
      <c r="K2301" s="732">
        <v>8.3124401693343786E-2</v>
      </c>
      <c r="L2301" s="108">
        <v>1.4461135737127424E-3</v>
      </c>
      <c r="M2301" s="109">
        <v>1.431991515302549E-3</v>
      </c>
      <c r="N2301" s="732">
        <v>3.5250035849537483E-4</v>
      </c>
      <c r="O2301" s="108">
        <v>0</v>
      </c>
      <c r="P2301" s="109">
        <v>0</v>
      </c>
      <c r="Q2301" s="732">
        <v>6.5660156865191208E-3</v>
      </c>
      <c r="R2301" s="108">
        <v>4.4422879530016526E-4</v>
      </c>
      <c r="S2301" s="109">
        <v>6.5064950531225135E-4</v>
      </c>
      <c r="T2301" s="732">
        <v>2.6657082555808305E-3</v>
      </c>
      <c r="U2301" s="108">
        <v>1.1182917365275707E-3</v>
      </c>
      <c r="V2301" s="109">
        <v>1.1291234721936517E-3</v>
      </c>
      <c r="W2301" s="732">
        <v>4.3109800771180443E-4</v>
      </c>
      <c r="X2301" s="108">
        <v>9.6543163269819499E-5</v>
      </c>
      <c r="Y2301" s="109">
        <v>9.7478264139712535E-5</v>
      </c>
      <c r="Z2301" s="732">
        <v>3.7217116473465427E-5</v>
      </c>
      <c r="AA2301" s="108">
        <v>0</v>
      </c>
      <c r="AB2301" s="109">
        <v>0</v>
      </c>
      <c r="AC2301" s="732">
        <v>0</v>
      </c>
      <c r="AD2301" s="108">
        <v>0</v>
      </c>
      <c r="AE2301" s="109">
        <v>0</v>
      </c>
      <c r="AF2301" s="732">
        <v>0</v>
      </c>
      <c r="AG2301" s="108">
        <v>7.1334672936534916E-4</v>
      </c>
      <c r="AH2301" s="109">
        <v>7.2025594097049222E-4</v>
      </c>
      <c r="AI2301" s="732">
        <v>2.7499295726080713E-4</v>
      </c>
      <c r="AJ2301" s="108">
        <v>1.571867989724836E-3</v>
      </c>
      <c r="AK2301" s="109">
        <v>1.5565180854261442E-3</v>
      </c>
      <c r="AL2301" s="736">
        <v>3.8315376430851948E-4</v>
      </c>
    </row>
    <row r="2302" spans="1:38" ht="13" x14ac:dyDescent="0.3">
      <c r="A2302" s="71">
        <v>2032</v>
      </c>
      <c r="B2302" s="72">
        <v>17</v>
      </c>
      <c r="C2302" s="108">
        <v>0.72856464930477494</v>
      </c>
      <c r="D2302" s="109">
        <v>0.67270061290906014</v>
      </c>
      <c r="E2302" s="732">
        <v>0.12511670328674671</v>
      </c>
      <c r="F2302" s="108">
        <v>2.108856630183727E-2</v>
      </c>
      <c r="G2302" s="109">
        <v>2.3327351966328395E-2</v>
      </c>
      <c r="H2302" s="732">
        <v>1.0354867540327656E-2</v>
      </c>
      <c r="I2302" s="108">
        <v>6.57934476009462E-3</v>
      </c>
      <c r="J2302" s="109">
        <v>8.3717152005008694E-3</v>
      </c>
      <c r="K2302" s="732">
        <v>8.3055655096923711E-2</v>
      </c>
      <c r="L2302" s="108">
        <v>1.4444617080199963E-3</v>
      </c>
      <c r="M2302" s="109">
        <v>1.4287204172162794E-3</v>
      </c>
      <c r="N2302" s="732">
        <v>3.5238274259049521E-4</v>
      </c>
      <c r="O2302" s="108">
        <v>0</v>
      </c>
      <c r="P2302" s="109">
        <v>0</v>
      </c>
      <c r="Q2302" s="732">
        <v>6.5766706552135784E-3</v>
      </c>
      <c r="R2302" s="108">
        <v>4.4422879530016526E-4</v>
      </c>
      <c r="S2302" s="109">
        <v>6.5064950531225135E-4</v>
      </c>
      <c r="T2302" s="732">
        <v>2.6657082555808305E-3</v>
      </c>
      <c r="U2302" s="108">
        <v>1.1164894817429901E-3</v>
      </c>
      <c r="V2302" s="109">
        <v>1.1259878149159591E-3</v>
      </c>
      <c r="W2302" s="732">
        <v>4.3179814413924736E-4</v>
      </c>
      <c r="X2302" s="108">
        <v>9.6387615144369156E-5</v>
      </c>
      <c r="Y2302" s="109">
        <v>9.7207586345788213E-5</v>
      </c>
      <c r="Z2302" s="732">
        <v>3.7277496835669356E-5</v>
      </c>
      <c r="AA2302" s="108">
        <v>0</v>
      </c>
      <c r="AB2302" s="109">
        <v>0</v>
      </c>
      <c r="AC2302" s="732">
        <v>0</v>
      </c>
      <c r="AD2302" s="108">
        <v>0</v>
      </c>
      <c r="AE2302" s="109">
        <v>0</v>
      </c>
      <c r="AF2302" s="732">
        <v>0</v>
      </c>
      <c r="AG2302" s="108">
        <v>7.1219703813669706E-4</v>
      </c>
      <c r="AH2302" s="109">
        <v>7.1825600529359544E-4</v>
      </c>
      <c r="AI2302" s="732">
        <v>2.7543954736743468E-4</v>
      </c>
      <c r="AJ2302" s="108">
        <v>1.5700721726865238E-3</v>
      </c>
      <c r="AK2302" s="109">
        <v>1.5529615136500574E-3</v>
      </c>
      <c r="AL2302" s="736">
        <v>3.8302606696309904E-4</v>
      </c>
    </row>
    <row r="2303" spans="1:38" ht="13" x14ac:dyDescent="0.3">
      <c r="A2303" s="71">
        <v>2032</v>
      </c>
      <c r="B2303" s="72">
        <v>18</v>
      </c>
      <c r="C2303" s="108">
        <v>0.72756610615358341</v>
      </c>
      <c r="D2303" s="109">
        <v>0.67167610553629453</v>
      </c>
      <c r="E2303" s="732">
        <v>0.12495315113246142</v>
      </c>
      <c r="F2303" s="108">
        <v>2.1063122916051065E-2</v>
      </c>
      <c r="G2303" s="109">
        <v>2.3282053627805582E-2</v>
      </c>
      <c r="H2303" s="732">
        <v>1.0339939414490813E-2</v>
      </c>
      <c r="I2303" s="108">
        <v>6.5689215972045073E-3</v>
      </c>
      <c r="J2303" s="109">
        <v>8.3475875947810231E-3</v>
      </c>
      <c r="K2303" s="732">
        <v>8.2883245206133549E-2</v>
      </c>
      <c r="L2303" s="108">
        <v>1.4428646890638232E-3</v>
      </c>
      <c r="M2303" s="109">
        <v>1.4254158852143976E-3</v>
      </c>
      <c r="N2303" s="732">
        <v>3.5217950881803116E-4</v>
      </c>
      <c r="O2303" s="108">
        <v>0</v>
      </c>
      <c r="P2303" s="109">
        <v>0</v>
      </c>
      <c r="Q2303" s="732">
        <v>6.5671831059660795E-3</v>
      </c>
      <c r="R2303" s="108">
        <v>4.4422879530016526E-4</v>
      </c>
      <c r="S2303" s="109">
        <v>6.5064950531225135E-4</v>
      </c>
      <c r="T2303" s="732">
        <v>2.6657082555808305E-3</v>
      </c>
      <c r="U2303" s="108">
        <v>1.1147008681134574E-3</v>
      </c>
      <c r="V2303" s="109">
        <v>1.1227670846941423E-3</v>
      </c>
      <c r="W2303" s="732">
        <v>4.3117512972368216E-4</v>
      </c>
      <c r="X2303" s="108">
        <v>9.6233195499056192E-5</v>
      </c>
      <c r="Y2303" s="109">
        <v>9.692957074398901E-5</v>
      </c>
      <c r="Z2303" s="732">
        <v>3.7223778241877062E-5</v>
      </c>
      <c r="AA2303" s="108">
        <v>0</v>
      </c>
      <c r="AB2303" s="109">
        <v>0</v>
      </c>
      <c r="AC2303" s="732">
        <v>0</v>
      </c>
      <c r="AD2303" s="108">
        <v>0</v>
      </c>
      <c r="AE2303" s="109">
        <v>0</v>
      </c>
      <c r="AF2303" s="732">
        <v>0</v>
      </c>
      <c r="AG2303" s="108">
        <v>7.1105650958830542E-4</v>
      </c>
      <c r="AH2303" s="109">
        <v>7.1620217971790948E-4</v>
      </c>
      <c r="AI2303" s="732">
        <v>2.7504231610832829E-4</v>
      </c>
      <c r="AJ2303" s="108">
        <v>1.5683375542033589E-3</v>
      </c>
      <c r="AK2303" s="109">
        <v>1.5493689435383436E-3</v>
      </c>
      <c r="AL2303" s="736">
        <v>3.8280497669237389E-4</v>
      </c>
    </row>
    <row r="2304" spans="1:38" ht="13" x14ac:dyDescent="0.3">
      <c r="A2304" s="71">
        <v>2032</v>
      </c>
      <c r="B2304" s="72">
        <v>19</v>
      </c>
      <c r="C2304" s="108">
        <v>0.72739176030277009</v>
      </c>
      <c r="D2304" s="109">
        <v>0.67140112667541596</v>
      </c>
      <c r="E2304" s="732">
        <v>0.12490204705239703</v>
      </c>
      <c r="F2304" s="108">
        <v>2.1039704796084111E-2</v>
      </c>
      <c r="G2304" s="109">
        <v>2.3239863254088982E-2</v>
      </c>
      <c r="H2304" s="732">
        <v>1.0313656302430271E-2</v>
      </c>
      <c r="I2304" s="108">
        <v>6.5591124943062511E-3</v>
      </c>
      <c r="J2304" s="109">
        <v>8.3244463113130961E-3</v>
      </c>
      <c r="K2304" s="732">
        <v>8.2733513597852748E-2</v>
      </c>
      <c r="L2304" s="108">
        <v>1.4412633203331972E-3</v>
      </c>
      <c r="M2304" s="109">
        <v>1.4221508746913806E-3</v>
      </c>
      <c r="N2304" s="732">
        <v>3.5194898612861137E-4</v>
      </c>
      <c r="O2304" s="108">
        <v>0</v>
      </c>
      <c r="P2304" s="109">
        <v>0</v>
      </c>
      <c r="Q2304" s="732">
        <v>6.5504836737460418E-3</v>
      </c>
      <c r="R2304" s="108">
        <v>4.4422879530016526E-4</v>
      </c>
      <c r="S2304" s="109">
        <v>6.5064950531225135E-4</v>
      </c>
      <c r="T2304" s="732">
        <v>2.6657082555808305E-3</v>
      </c>
      <c r="U2304" s="108">
        <v>1.1129564128787542E-3</v>
      </c>
      <c r="V2304" s="109">
        <v>1.1196403852359615E-3</v>
      </c>
      <c r="W2304" s="732">
        <v>4.3007942113619052E-4</v>
      </c>
      <c r="X2304" s="108">
        <v>9.6082473508646876E-5</v>
      </c>
      <c r="Y2304" s="109">
        <v>9.6659623185343347E-5</v>
      </c>
      <c r="Z2304" s="732">
        <v>3.7129167824030162E-5</v>
      </c>
      <c r="AA2304" s="108">
        <v>0</v>
      </c>
      <c r="AB2304" s="109">
        <v>0</v>
      </c>
      <c r="AC2304" s="732">
        <v>0</v>
      </c>
      <c r="AD2304" s="108">
        <v>0</v>
      </c>
      <c r="AE2304" s="109">
        <v>0</v>
      </c>
      <c r="AF2304" s="732">
        <v>0</v>
      </c>
      <c r="AG2304" s="108">
        <v>7.0994333227715305E-4</v>
      </c>
      <c r="AH2304" s="109">
        <v>7.1420724449234826E-4</v>
      </c>
      <c r="AI2304" s="732">
        <v>2.7434337586210687E-4</v>
      </c>
      <c r="AJ2304" s="108">
        <v>1.5665958998055058E-3</v>
      </c>
      <c r="AK2304" s="109">
        <v>1.5458223548397039E-3</v>
      </c>
      <c r="AL2304" s="736">
        <v>3.8255439729022444E-4</v>
      </c>
    </row>
    <row r="2305" spans="1:38" ht="13" x14ac:dyDescent="0.3">
      <c r="A2305" s="71">
        <v>2032</v>
      </c>
      <c r="B2305" s="72">
        <v>20</v>
      </c>
      <c r="C2305" s="108">
        <v>0.81648938075454025</v>
      </c>
      <c r="D2305" s="109">
        <v>0.73900421716827169</v>
      </c>
      <c r="E2305" s="732">
        <v>0.12481264151024293</v>
      </c>
      <c r="F2305" s="108">
        <v>2.1057490872500164E-2</v>
      </c>
      <c r="G2305" s="109">
        <v>2.2933560436267833E-2</v>
      </c>
      <c r="H2305" s="732">
        <v>1.0233898048334781E-2</v>
      </c>
      <c r="I2305" s="108">
        <v>6.4924005296378411E-3</v>
      </c>
      <c r="J2305" s="109">
        <v>7.4557890579938606E-3</v>
      </c>
      <c r="K2305" s="732">
        <v>8.2485378229201128E-2</v>
      </c>
      <c r="L2305" s="108">
        <v>1.9490425595390735E-3</v>
      </c>
      <c r="M2305" s="109">
        <v>1.7076425715136831E-3</v>
      </c>
      <c r="N2305" s="732">
        <v>3.5157923991013926E-4</v>
      </c>
      <c r="O2305" s="108">
        <v>0</v>
      </c>
      <c r="P2305" s="109">
        <v>0</v>
      </c>
      <c r="Q2305" s="732">
        <v>6.4998198257300516E-3</v>
      </c>
      <c r="R2305" s="108">
        <v>4.4422879530016526E-4</v>
      </c>
      <c r="S2305" s="109">
        <v>6.5064950531225135E-4</v>
      </c>
      <c r="T2305" s="732">
        <v>2.6657082555808305E-3</v>
      </c>
      <c r="U2305" s="108">
        <v>1.1143593725037148E-3</v>
      </c>
      <c r="V2305" s="109">
        <v>1.0963205177826098E-3</v>
      </c>
      <c r="W2305" s="732">
        <v>4.267535263347691E-4</v>
      </c>
      <c r="X2305" s="108">
        <v>9.6203691266686281E-5</v>
      </c>
      <c r="Y2305" s="109">
        <v>9.4646365800772121E-5</v>
      </c>
      <c r="Z2305" s="732">
        <v>3.6842027309913077E-5</v>
      </c>
      <c r="AA2305" s="108">
        <v>0</v>
      </c>
      <c r="AB2305" s="109">
        <v>0</v>
      </c>
      <c r="AC2305" s="732">
        <v>0</v>
      </c>
      <c r="AD2305" s="108">
        <v>0</v>
      </c>
      <c r="AE2305" s="109">
        <v>0</v>
      </c>
      <c r="AF2305" s="732">
        <v>0</v>
      </c>
      <c r="AG2305" s="108">
        <v>7.1083854722046847E-4</v>
      </c>
      <c r="AH2305" s="109">
        <v>6.9933120231612314E-4</v>
      </c>
      <c r="AI2305" s="732">
        <v>2.7222180038796387E-4</v>
      </c>
      <c r="AJ2305" s="108">
        <v>2.1185318377569969E-3</v>
      </c>
      <c r="AK2305" s="109">
        <v>1.8561380671548657E-3</v>
      </c>
      <c r="AL2305" s="736">
        <v>3.8215251329974957E-4</v>
      </c>
    </row>
    <row r="2306" spans="1:38" ht="13" x14ac:dyDescent="0.3">
      <c r="A2306" s="71">
        <v>2032</v>
      </c>
      <c r="B2306" s="72">
        <v>21</v>
      </c>
      <c r="C2306" s="108">
        <v>0.81630921300225057</v>
      </c>
      <c r="D2306" s="109">
        <v>0.73874607664906911</v>
      </c>
      <c r="E2306" s="732">
        <v>0.12470412530907293</v>
      </c>
      <c r="F2306" s="108">
        <v>2.1033127683004846E-2</v>
      </c>
      <c r="G2306" s="109">
        <v>2.2894092445678298E-2</v>
      </c>
      <c r="H2306" s="732">
        <v>1.0126318369990756E-2</v>
      </c>
      <c r="I2306" s="108">
        <v>6.4823177572976192E-3</v>
      </c>
      <c r="J2306" s="109">
        <v>7.4361421108734612E-3</v>
      </c>
      <c r="K2306" s="732">
        <v>8.2187175278069027E-2</v>
      </c>
      <c r="L2306" s="108">
        <v>1.9467783679081062E-3</v>
      </c>
      <c r="M2306" s="109">
        <v>1.7039107868113898E-3</v>
      </c>
      <c r="N2306" s="732">
        <v>3.5114001632443931E-4</v>
      </c>
      <c r="O2306" s="108">
        <v>0</v>
      </c>
      <c r="P2306" s="109">
        <v>0</v>
      </c>
      <c r="Q2306" s="732">
        <v>6.4314776829814497E-3</v>
      </c>
      <c r="R2306" s="108">
        <v>4.4422879530016526E-4</v>
      </c>
      <c r="S2306" s="109">
        <v>6.5064950531225135E-4</v>
      </c>
      <c r="T2306" s="732">
        <v>2.6657082555808305E-3</v>
      </c>
      <c r="U2306" s="108">
        <v>1.1125438897776059E-3</v>
      </c>
      <c r="V2306" s="109">
        <v>1.0933957456991225E-3</v>
      </c>
      <c r="W2306" s="732">
        <v>4.2226727060178982E-4</v>
      </c>
      <c r="X2306" s="108">
        <v>9.6046933807358921E-5</v>
      </c>
      <c r="Y2306" s="109">
        <v>9.4393988915611999E-5</v>
      </c>
      <c r="Z2306" s="732">
        <v>3.6454745695601988E-5</v>
      </c>
      <c r="AA2306" s="108">
        <v>0</v>
      </c>
      <c r="AB2306" s="109">
        <v>0</v>
      </c>
      <c r="AC2306" s="732">
        <v>0</v>
      </c>
      <c r="AD2306" s="108">
        <v>0</v>
      </c>
      <c r="AE2306" s="109">
        <v>0</v>
      </c>
      <c r="AF2306" s="732">
        <v>0</v>
      </c>
      <c r="AG2306" s="108">
        <v>7.0968037489114013E-4</v>
      </c>
      <c r="AH2306" s="109">
        <v>6.9746638969405707E-4</v>
      </c>
      <c r="AI2306" s="732">
        <v>2.6935996042669005E-4</v>
      </c>
      <c r="AJ2306" s="108">
        <v>2.1160702251110126E-3</v>
      </c>
      <c r="AK2306" s="109">
        <v>1.8520824872855486E-3</v>
      </c>
      <c r="AL2306" s="736">
        <v>3.8167506151975467E-4</v>
      </c>
    </row>
    <row r="2307" spans="1:38" ht="13" x14ac:dyDescent="0.3">
      <c r="A2307" s="71">
        <v>2032</v>
      </c>
      <c r="B2307" s="72">
        <v>22</v>
      </c>
      <c r="C2307" s="108">
        <v>0.81612532238504931</v>
      </c>
      <c r="D2307" s="109">
        <v>0.7384965761163389</v>
      </c>
      <c r="E2307" s="732">
        <v>0.12457202414510804</v>
      </c>
      <c r="F2307" s="108">
        <v>2.1008189384478456E-2</v>
      </c>
      <c r="G2307" s="109">
        <v>2.2855773909583918E-2</v>
      </c>
      <c r="H2307" s="732">
        <v>9.9848775122896583E-3</v>
      </c>
      <c r="I2307" s="108">
        <v>6.4719949903138708E-3</v>
      </c>
      <c r="J2307" s="109">
        <v>7.4170558985494411E-3</v>
      </c>
      <c r="K2307" s="732">
        <v>8.182762843038166E-2</v>
      </c>
      <c r="L2307" s="108">
        <v>1.9444608417341555E-3</v>
      </c>
      <c r="M2307" s="109">
        <v>1.700287533272831E-3</v>
      </c>
      <c r="N2307" s="732">
        <v>3.5061545682622185E-4</v>
      </c>
      <c r="O2307" s="108">
        <v>0</v>
      </c>
      <c r="P2307" s="109">
        <v>0</v>
      </c>
      <c r="Q2307" s="732">
        <v>6.3416367767782297E-3</v>
      </c>
      <c r="R2307" s="108">
        <v>4.4422879530016526E-4</v>
      </c>
      <c r="S2307" s="109">
        <v>6.5064950531225135E-4</v>
      </c>
      <c r="T2307" s="732">
        <v>2.6657082555808305E-3</v>
      </c>
      <c r="U2307" s="108">
        <v>1.1106851128442454E-3</v>
      </c>
      <c r="V2307" s="109">
        <v>1.0905569626033971E-3</v>
      </c>
      <c r="W2307" s="732">
        <v>4.163694616502472E-4</v>
      </c>
      <c r="X2307" s="108">
        <v>9.5886468840755156E-5</v>
      </c>
      <c r="Y2307" s="109">
        <v>9.4148674220821677E-5</v>
      </c>
      <c r="Z2307" s="732">
        <v>3.5945556399301153E-5</v>
      </c>
      <c r="AA2307" s="108">
        <v>0</v>
      </c>
      <c r="AB2307" s="109">
        <v>0</v>
      </c>
      <c r="AC2307" s="732">
        <v>0</v>
      </c>
      <c r="AD2307" s="108">
        <v>0</v>
      </c>
      <c r="AE2307" s="109">
        <v>0</v>
      </c>
      <c r="AF2307" s="732">
        <v>0</v>
      </c>
      <c r="AG2307" s="108">
        <v>7.084946372619967E-4</v>
      </c>
      <c r="AH2307" s="109">
        <v>6.9565445925967703E-4</v>
      </c>
      <c r="AI2307" s="732">
        <v>2.6559773480262853E-4</v>
      </c>
      <c r="AJ2307" s="108">
        <v>2.1135509764102461E-3</v>
      </c>
      <c r="AK2307" s="109">
        <v>1.8481436449698334E-3</v>
      </c>
      <c r="AL2307" s="736">
        <v>3.8110506098642025E-4</v>
      </c>
    </row>
    <row r="2308" spans="1:38" ht="13" x14ac:dyDescent="0.3">
      <c r="A2308" s="71">
        <v>2032</v>
      </c>
      <c r="B2308" s="72">
        <v>23</v>
      </c>
      <c r="C2308" s="108">
        <v>0.81593667385707391</v>
      </c>
      <c r="D2308" s="109">
        <v>0.73825376216469252</v>
      </c>
      <c r="E2308" s="732">
        <v>0.12438412180784428</v>
      </c>
      <c r="F2308" s="108">
        <v>2.0982627683742958E-2</v>
      </c>
      <c r="G2308" s="109">
        <v>2.2818569945446645E-2</v>
      </c>
      <c r="H2308" s="732">
        <v>9.7667070312295549E-3</v>
      </c>
      <c r="I2308" s="108">
        <v>6.4614153034457207E-3</v>
      </c>
      <c r="J2308" s="109">
        <v>7.3985313321639577E-3</v>
      </c>
      <c r="K2308" s="732">
        <v>8.1325695870396383E-2</v>
      </c>
      <c r="L2308" s="108">
        <v>1.9420862012575317E-3</v>
      </c>
      <c r="M2308" s="109">
        <v>1.6967695922512726E-3</v>
      </c>
      <c r="N2308" s="732">
        <v>3.4988753858666025E-4</v>
      </c>
      <c r="O2308" s="108">
        <v>0</v>
      </c>
      <c r="P2308" s="109">
        <v>0</v>
      </c>
      <c r="Q2308" s="732">
        <v>6.2030581009938001E-3</v>
      </c>
      <c r="R2308" s="108">
        <v>4.4422879530016526E-4</v>
      </c>
      <c r="S2308" s="109">
        <v>6.5064950531225135E-4</v>
      </c>
      <c r="T2308" s="732">
        <v>2.6657082555808305E-3</v>
      </c>
      <c r="U2308" s="108">
        <v>1.1087800567117466E-3</v>
      </c>
      <c r="V2308" s="109">
        <v>1.0877998851007442E-3</v>
      </c>
      <c r="W2308" s="732">
        <v>4.07271984083463E-4</v>
      </c>
      <c r="X2308" s="108">
        <v>9.5722037266945365E-5</v>
      </c>
      <c r="Y2308" s="109">
        <v>9.391074421703209E-5</v>
      </c>
      <c r="Z2308" s="732">
        <v>3.5160169206366036E-5</v>
      </c>
      <c r="AA2308" s="108">
        <v>0</v>
      </c>
      <c r="AB2308" s="109">
        <v>0</v>
      </c>
      <c r="AC2308" s="732">
        <v>0</v>
      </c>
      <c r="AD2308" s="108">
        <v>0</v>
      </c>
      <c r="AE2308" s="109">
        <v>0</v>
      </c>
      <c r="AF2308" s="732">
        <v>0</v>
      </c>
      <c r="AG2308" s="108">
        <v>7.0727925134834828E-4</v>
      </c>
      <c r="AH2308" s="109">
        <v>6.9389615382774085E-4</v>
      </c>
      <c r="AI2308" s="732">
        <v>2.5979455976003437E-4</v>
      </c>
      <c r="AJ2308" s="108">
        <v>2.1109696363905165E-3</v>
      </c>
      <c r="AK2308" s="109">
        <v>1.8443202834108599E-3</v>
      </c>
      <c r="AL2308" s="736">
        <v>3.803137490985181E-4</v>
      </c>
    </row>
    <row r="2309" spans="1:38" ht="13" x14ac:dyDescent="0.3">
      <c r="A2309" s="71">
        <v>2032</v>
      </c>
      <c r="B2309" s="72">
        <v>24</v>
      </c>
      <c r="C2309" s="108">
        <v>0.81574445560485798</v>
      </c>
      <c r="D2309" s="109">
        <v>0.7380156138995223</v>
      </c>
      <c r="E2309" s="732">
        <v>0.12416654108895268</v>
      </c>
      <c r="F2309" s="108">
        <v>2.0956680989020794E-2</v>
      </c>
      <c r="G2309" s="109">
        <v>2.2782266741388436E-2</v>
      </c>
      <c r="H2309" s="732">
        <v>9.5065294636693578E-3</v>
      </c>
      <c r="I2309" s="108">
        <v>6.4506764528702645E-3</v>
      </c>
      <c r="J2309" s="109">
        <v>7.3804629564165614E-3</v>
      </c>
      <c r="K2309" s="732">
        <v>8.0746702070960061E-2</v>
      </c>
      <c r="L2309" s="108">
        <v>1.9396729809044305E-3</v>
      </c>
      <c r="M2309" s="109">
        <v>1.6933381785919719E-3</v>
      </c>
      <c r="N2309" s="732">
        <v>3.4905166745123243E-4</v>
      </c>
      <c r="O2309" s="108">
        <v>0</v>
      </c>
      <c r="P2309" s="109">
        <v>0</v>
      </c>
      <c r="Q2309" s="732">
        <v>6.0377939443447999E-3</v>
      </c>
      <c r="R2309" s="108">
        <v>4.4422879530016526E-4</v>
      </c>
      <c r="S2309" s="109">
        <v>6.5064950531225135E-4</v>
      </c>
      <c r="T2309" s="732">
        <v>2.6657082555808305E-3</v>
      </c>
      <c r="U2309" s="108">
        <v>1.1068449949247056E-3</v>
      </c>
      <c r="V2309" s="109">
        <v>1.085111079213713E-3</v>
      </c>
      <c r="W2309" s="732">
        <v>3.9642213377539284E-4</v>
      </c>
      <c r="X2309" s="108">
        <v>9.5554911402594264E-5</v>
      </c>
      <c r="Y2309" s="109">
        <v>9.3678647664029321E-5</v>
      </c>
      <c r="Z2309" s="732">
        <v>3.4223492914998891E-5</v>
      </c>
      <c r="AA2309" s="108">
        <v>0</v>
      </c>
      <c r="AB2309" s="109">
        <v>0</v>
      </c>
      <c r="AC2309" s="732">
        <v>0</v>
      </c>
      <c r="AD2309" s="108">
        <v>0</v>
      </c>
      <c r="AE2309" s="109">
        <v>0</v>
      </c>
      <c r="AF2309" s="732">
        <v>0</v>
      </c>
      <c r="AG2309" s="108">
        <v>7.0604554662312836E-4</v>
      </c>
      <c r="AH2309" s="109">
        <v>6.9218129644786402E-4</v>
      </c>
      <c r="AI2309" s="732">
        <v>2.5287357202647749E-4</v>
      </c>
      <c r="AJ2309" s="108">
        <v>2.1083467410002756E-3</v>
      </c>
      <c r="AK2309" s="109">
        <v>1.8405903433653522E-3</v>
      </c>
      <c r="AL2309" s="736">
        <v>3.7940503643554743E-4</v>
      </c>
    </row>
    <row r="2310" spans="1:38" ht="13" x14ac:dyDescent="0.3">
      <c r="A2310" s="71">
        <v>2032</v>
      </c>
      <c r="B2310" s="72">
        <v>25</v>
      </c>
      <c r="C2310" s="108">
        <v>0.81554673404378686</v>
      </c>
      <c r="D2310" s="109">
        <v>0.73778598073542023</v>
      </c>
      <c r="E2310" s="732">
        <v>0.12391607982306174</v>
      </c>
      <c r="F2310" s="108">
        <v>2.0929942345441301E-2</v>
      </c>
      <c r="G2310" s="109">
        <v>2.2747309476450893E-2</v>
      </c>
      <c r="H2310" s="732">
        <v>9.2000224862007294E-3</v>
      </c>
      <c r="I2310" s="108">
        <v>6.4396045758971726E-3</v>
      </c>
      <c r="J2310" s="109">
        <v>7.3630624498204353E-3</v>
      </c>
      <c r="K2310" s="732">
        <v>8.0083374292574172E-2</v>
      </c>
      <c r="L2310" s="108">
        <v>1.9371877078533178E-3</v>
      </c>
      <c r="M2310" s="109">
        <v>1.6900339536176348E-3</v>
      </c>
      <c r="N2310" s="732">
        <v>3.4809638033941144E-4</v>
      </c>
      <c r="O2310" s="108">
        <v>0</v>
      </c>
      <c r="P2310" s="109">
        <v>0</v>
      </c>
      <c r="Q2310" s="732">
        <v>5.8431071284536194E-3</v>
      </c>
      <c r="R2310" s="108">
        <v>4.4422879530016526E-4</v>
      </c>
      <c r="S2310" s="109">
        <v>6.5064950531225135E-4</v>
      </c>
      <c r="T2310" s="732">
        <v>2.6657082555808305E-3</v>
      </c>
      <c r="U2310" s="108">
        <v>1.1048519961798313E-3</v>
      </c>
      <c r="V2310" s="109">
        <v>1.0825220839923023E-3</v>
      </c>
      <c r="W2310" s="732">
        <v>3.8364098945536484E-4</v>
      </c>
      <c r="X2310" s="108">
        <v>9.5382886962370401E-5</v>
      </c>
      <c r="Y2310" s="109">
        <v>9.3455164871473576E-5</v>
      </c>
      <c r="Z2310" s="732">
        <v>3.3120078868599058E-5</v>
      </c>
      <c r="AA2310" s="108">
        <v>0</v>
      </c>
      <c r="AB2310" s="109">
        <v>0</v>
      </c>
      <c r="AC2310" s="732">
        <v>0</v>
      </c>
      <c r="AD2310" s="108">
        <v>0</v>
      </c>
      <c r="AE2310" s="109">
        <v>0</v>
      </c>
      <c r="AF2310" s="732">
        <v>0</v>
      </c>
      <c r="AG2310" s="108">
        <v>7.0477359514786394E-4</v>
      </c>
      <c r="AH2310" s="109">
        <v>6.9052997823611879E-4</v>
      </c>
      <c r="AI2310" s="732">
        <v>2.4472065897406068E-4</v>
      </c>
      <c r="AJ2310" s="108">
        <v>2.1056456423917489E-3</v>
      </c>
      <c r="AK2310" s="109">
        <v>1.8369983845344295E-3</v>
      </c>
      <c r="AL2310" s="736">
        <v>3.7836694789228798E-4</v>
      </c>
    </row>
    <row r="2311" spans="1:38" ht="13" x14ac:dyDescent="0.3">
      <c r="A2311" s="71">
        <v>2032</v>
      </c>
      <c r="B2311" s="72">
        <v>26</v>
      </c>
      <c r="C2311" s="108">
        <v>0.81534436455157855</v>
      </c>
      <c r="D2311" s="109">
        <v>0.73756432216453105</v>
      </c>
      <c r="E2311" s="732">
        <v>0.12361423679731567</v>
      </c>
      <c r="F2311" s="108">
        <v>2.0902603000273461E-2</v>
      </c>
      <c r="G2311" s="109">
        <v>2.271352873010507E-2</v>
      </c>
      <c r="H2311" s="732">
        <v>8.8228531077003906E-3</v>
      </c>
      <c r="I2311" s="108">
        <v>6.4282907036251639E-3</v>
      </c>
      <c r="J2311" s="109">
        <v>7.3462407979895091E-3</v>
      </c>
      <c r="K2311" s="732">
        <v>7.9289004276912767E-2</v>
      </c>
      <c r="L2311" s="108">
        <v>1.9346465010550082E-3</v>
      </c>
      <c r="M2311" s="109">
        <v>1.6868381085225019E-3</v>
      </c>
      <c r="N2311" s="732">
        <v>3.4695383062542852E-4</v>
      </c>
      <c r="O2311" s="108">
        <v>0</v>
      </c>
      <c r="P2311" s="109">
        <v>0</v>
      </c>
      <c r="Q2311" s="732">
        <v>5.603535801459167E-3</v>
      </c>
      <c r="R2311" s="108">
        <v>4.4422879530016526E-4</v>
      </c>
      <c r="S2311" s="109">
        <v>6.5064950531225135E-4</v>
      </c>
      <c r="T2311" s="732">
        <v>2.6657082555808305E-3</v>
      </c>
      <c r="U2311" s="108">
        <v>1.1028134153512174E-3</v>
      </c>
      <c r="V2311" s="109">
        <v>1.0800190260623252E-3</v>
      </c>
      <c r="W2311" s="732">
        <v>3.6791294069223675E-4</v>
      </c>
      <c r="X2311" s="108">
        <v>9.5206924733773926E-5</v>
      </c>
      <c r="Y2311" s="109">
        <v>9.3239041967939465E-5</v>
      </c>
      <c r="Z2311" s="732">
        <v>3.1762262453057549E-5</v>
      </c>
      <c r="AA2311" s="108">
        <v>0</v>
      </c>
      <c r="AB2311" s="109">
        <v>0</v>
      </c>
      <c r="AC2311" s="732">
        <v>0</v>
      </c>
      <c r="AD2311" s="108">
        <v>0</v>
      </c>
      <c r="AE2311" s="109">
        <v>0</v>
      </c>
      <c r="AF2311" s="732">
        <v>0</v>
      </c>
      <c r="AG2311" s="108">
        <v>7.0347366240482818E-4</v>
      </c>
      <c r="AH2311" s="109">
        <v>6.889327701769493E-4</v>
      </c>
      <c r="AI2311" s="732">
        <v>2.3468781058665563E-4</v>
      </c>
      <c r="AJ2311" s="108">
        <v>2.1028829097117555E-3</v>
      </c>
      <c r="AK2311" s="109">
        <v>1.8335256589457731E-3</v>
      </c>
      <c r="AL2311" s="736">
        <v>3.7712495035185239E-4</v>
      </c>
    </row>
    <row r="2312" spans="1:38" ht="13" x14ac:dyDescent="0.3">
      <c r="A2312" s="71">
        <v>2032</v>
      </c>
      <c r="B2312" s="72">
        <v>27</v>
      </c>
      <c r="C2312" s="108">
        <v>0.81513786989654613</v>
      </c>
      <c r="D2312" s="109">
        <v>0.73735043886481788</v>
      </c>
      <c r="E2312" s="732">
        <v>0.1233018013525284</v>
      </c>
      <c r="F2312" s="108">
        <v>2.087466053117382E-2</v>
      </c>
      <c r="G2312" s="109">
        <v>2.2680929170589489E-2</v>
      </c>
      <c r="H2312" s="732">
        <v>8.4286202877661646E-3</v>
      </c>
      <c r="I2312" s="108">
        <v>6.4167289513331156E-3</v>
      </c>
      <c r="J2312" s="109">
        <v>7.330010185819278E-3</v>
      </c>
      <c r="K2312" s="732">
        <v>7.8465542619509818E-2</v>
      </c>
      <c r="L2312" s="108">
        <v>1.9320492760033288E-3</v>
      </c>
      <c r="M2312" s="109">
        <v>1.683756887229385E-3</v>
      </c>
      <c r="N2312" s="732">
        <v>3.457737489071068E-4</v>
      </c>
      <c r="O2312" s="108">
        <v>0</v>
      </c>
      <c r="P2312" s="109">
        <v>0</v>
      </c>
      <c r="Q2312" s="732">
        <v>5.353131238848439E-3</v>
      </c>
      <c r="R2312" s="108">
        <v>4.4422879530016526E-4</v>
      </c>
      <c r="S2312" s="109">
        <v>6.5064950531225135E-4</v>
      </c>
      <c r="T2312" s="732">
        <v>2.6657082555808305E-3</v>
      </c>
      <c r="U2312" s="108">
        <v>1.1007309746221717E-3</v>
      </c>
      <c r="V2312" s="109">
        <v>1.0776041285455698E-3</v>
      </c>
      <c r="W2312" s="732">
        <v>3.5147357751015763E-4</v>
      </c>
      <c r="X2312" s="108">
        <v>9.5027177863168702E-5</v>
      </c>
      <c r="Y2312" s="109">
        <v>9.3030589695944807E-5</v>
      </c>
      <c r="Z2312" s="732">
        <v>3.034303858159282E-5</v>
      </c>
      <c r="AA2312" s="108">
        <v>0</v>
      </c>
      <c r="AB2312" s="109">
        <v>0</v>
      </c>
      <c r="AC2312" s="732">
        <v>0</v>
      </c>
      <c r="AD2312" s="108">
        <v>0</v>
      </c>
      <c r="AE2312" s="109">
        <v>0</v>
      </c>
      <c r="AF2312" s="732">
        <v>0</v>
      </c>
      <c r="AG2312" s="108">
        <v>7.0214463383632124E-4</v>
      </c>
      <c r="AH2312" s="109">
        <v>6.8739268011373952E-4</v>
      </c>
      <c r="AI2312" s="732">
        <v>2.2420129830220386E-4</v>
      </c>
      <c r="AJ2312" s="108">
        <v>2.1000601992407302E-3</v>
      </c>
      <c r="AK2312" s="109">
        <v>1.8301764077692433E-3</v>
      </c>
      <c r="AL2312" s="736">
        <v>3.7584217614209606E-4</v>
      </c>
    </row>
    <row r="2313" spans="1:38" ht="13" x14ac:dyDescent="0.3">
      <c r="A2313" s="71">
        <v>2032</v>
      </c>
      <c r="B2313" s="72">
        <v>28</v>
      </c>
      <c r="C2313" s="108">
        <v>0.81492987964523633</v>
      </c>
      <c r="D2313" s="109">
        <v>0.73714274821750625</v>
      </c>
      <c r="E2313" s="732">
        <v>0.12297905646749524</v>
      </c>
      <c r="F2313" s="108">
        <v>2.084637202242396E-2</v>
      </c>
      <c r="G2313" s="109">
        <v>2.2649267106332582E-2</v>
      </c>
      <c r="H2313" s="732">
        <v>8.0176351009513588E-3</v>
      </c>
      <c r="I2313" s="108">
        <v>6.4050153448005544E-3</v>
      </c>
      <c r="J2313" s="109">
        <v>7.3142528889387397E-3</v>
      </c>
      <c r="K2313" s="732">
        <v>7.7613049553066318E-2</v>
      </c>
      <c r="L2313" s="108">
        <v>1.9294201834156714E-3</v>
      </c>
      <c r="M2313" s="109">
        <v>1.6807638520974003E-3</v>
      </c>
      <c r="N2313" s="732">
        <v>3.4455701583970303E-4</v>
      </c>
      <c r="O2313" s="108">
        <v>0</v>
      </c>
      <c r="P2313" s="109">
        <v>0</v>
      </c>
      <c r="Q2313" s="732">
        <v>5.0920816379547854E-3</v>
      </c>
      <c r="R2313" s="108">
        <v>4.4422879530016526E-4</v>
      </c>
      <c r="S2313" s="109">
        <v>6.5064950531225135E-4</v>
      </c>
      <c r="T2313" s="732">
        <v>2.6657082555808305E-3</v>
      </c>
      <c r="U2313" s="108">
        <v>1.0986217624796397E-3</v>
      </c>
      <c r="V2313" s="109">
        <v>1.0752597678227722E-3</v>
      </c>
      <c r="W2313" s="732">
        <v>3.3433527027728629E-4</v>
      </c>
      <c r="X2313" s="108">
        <v>9.4845002785393217E-5</v>
      </c>
      <c r="Y2313" s="109">
        <v>9.2828170465391978E-5</v>
      </c>
      <c r="Z2313" s="732">
        <v>2.8863492495598439E-5</v>
      </c>
      <c r="AA2313" s="108">
        <v>0</v>
      </c>
      <c r="AB2313" s="109">
        <v>0</v>
      </c>
      <c r="AC2313" s="732">
        <v>0</v>
      </c>
      <c r="AD2313" s="108">
        <v>0</v>
      </c>
      <c r="AE2313" s="109">
        <v>0</v>
      </c>
      <c r="AF2313" s="732">
        <v>0</v>
      </c>
      <c r="AG2313" s="108">
        <v>7.0079948119153095E-4</v>
      </c>
      <c r="AH2313" s="109">
        <v>6.8589687880590833E-4</v>
      </c>
      <c r="AI2313" s="732">
        <v>2.1326915239619406E-4</v>
      </c>
      <c r="AJ2313" s="108">
        <v>2.0972020263480351E-3</v>
      </c>
      <c r="AK2313" s="109">
        <v>1.8269233834640099E-3</v>
      </c>
      <c r="AL2313" s="736">
        <v>3.7451959057380131E-4</v>
      </c>
    </row>
    <row r="2314" spans="1:38" ht="13" x14ac:dyDescent="0.3">
      <c r="A2314" s="71">
        <v>2032</v>
      </c>
      <c r="B2314" s="72">
        <v>29</v>
      </c>
      <c r="C2314" s="108">
        <v>0.81492987964523633</v>
      </c>
      <c r="D2314" s="109">
        <v>0.73714274821750625</v>
      </c>
      <c r="E2314" s="732">
        <v>0.12297905646749524</v>
      </c>
      <c r="F2314" s="108">
        <v>2.084637202242396E-2</v>
      </c>
      <c r="G2314" s="109">
        <v>2.2649267106332582E-2</v>
      </c>
      <c r="H2314" s="732">
        <v>8.0176351009513588E-3</v>
      </c>
      <c r="I2314" s="108">
        <v>6.4050153448005544E-3</v>
      </c>
      <c r="J2314" s="109">
        <v>7.3142528889387397E-3</v>
      </c>
      <c r="K2314" s="732">
        <v>7.7613049553066318E-2</v>
      </c>
      <c r="L2314" s="108">
        <v>1.9294201834156714E-3</v>
      </c>
      <c r="M2314" s="109">
        <v>1.6807638520974003E-3</v>
      </c>
      <c r="N2314" s="732">
        <v>3.4455701583970303E-4</v>
      </c>
      <c r="O2314" s="108">
        <v>0</v>
      </c>
      <c r="P2314" s="109">
        <v>0</v>
      </c>
      <c r="Q2314" s="732">
        <v>5.0920816379547854E-3</v>
      </c>
      <c r="R2314" s="108">
        <v>4.4422879530016526E-4</v>
      </c>
      <c r="S2314" s="109">
        <v>6.5064950531225135E-4</v>
      </c>
      <c r="T2314" s="732">
        <v>2.6657082555808305E-3</v>
      </c>
      <c r="U2314" s="108">
        <v>1.0986217624796397E-3</v>
      </c>
      <c r="V2314" s="109">
        <v>1.0752597678227722E-3</v>
      </c>
      <c r="W2314" s="732">
        <v>3.3433527027728629E-4</v>
      </c>
      <c r="X2314" s="108">
        <v>9.4845002785393217E-5</v>
      </c>
      <c r="Y2314" s="109">
        <v>9.2828170465391978E-5</v>
      </c>
      <c r="Z2314" s="732">
        <v>2.8863492495598439E-5</v>
      </c>
      <c r="AA2314" s="108">
        <v>0</v>
      </c>
      <c r="AB2314" s="109">
        <v>0</v>
      </c>
      <c r="AC2314" s="732">
        <v>0</v>
      </c>
      <c r="AD2314" s="108">
        <v>0</v>
      </c>
      <c r="AE2314" s="109">
        <v>0</v>
      </c>
      <c r="AF2314" s="732">
        <v>0</v>
      </c>
      <c r="AG2314" s="108">
        <v>7.0079948119153095E-4</v>
      </c>
      <c r="AH2314" s="109">
        <v>6.8589687880590833E-4</v>
      </c>
      <c r="AI2314" s="732">
        <v>2.1326915239619406E-4</v>
      </c>
      <c r="AJ2314" s="108">
        <v>2.0972020263480351E-3</v>
      </c>
      <c r="AK2314" s="109">
        <v>1.8269233834640099E-3</v>
      </c>
      <c r="AL2314" s="736">
        <v>3.7451959057380131E-4</v>
      </c>
    </row>
    <row r="2315" spans="1:38" ht="13" x14ac:dyDescent="0.3">
      <c r="A2315" s="71">
        <v>2032</v>
      </c>
      <c r="B2315" s="72">
        <v>30</v>
      </c>
      <c r="C2315" s="108">
        <v>0.81492987964523633</v>
      </c>
      <c r="D2315" s="109">
        <v>0.73714274821750625</v>
      </c>
      <c r="E2315" s="732">
        <v>0.12297905646749524</v>
      </c>
      <c r="F2315" s="108">
        <v>2.084637202242396E-2</v>
      </c>
      <c r="G2315" s="109">
        <v>2.2649267106332582E-2</v>
      </c>
      <c r="H2315" s="732">
        <v>8.0176351009513588E-3</v>
      </c>
      <c r="I2315" s="108">
        <v>6.4050153448005544E-3</v>
      </c>
      <c r="J2315" s="109">
        <v>7.3142528889387397E-3</v>
      </c>
      <c r="K2315" s="732">
        <v>7.7613049553066318E-2</v>
      </c>
      <c r="L2315" s="108">
        <v>1.9294201834156714E-3</v>
      </c>
      <c r="M2315" s="109">
        <v>1.6807638520974003E-3</v>
      </c>
      <c r="N2315" s="732">
        <v>3.4455701583970303E-4</v>
      </c>
      <c r="O2315" s="108">
        <v>0</v>
      </c>
      <c r="P2315" s="109">
        <v>0</v>
      </c>
      <c r="Q2315" s="732">
        <v>5.0920816379547854E-3</v>
      </c>
      <c r="R2315" s="108">
        <v>4.4422879530016526E-4</v>
      </c>
      <c r="S2315" s="109">
        <v>6.5064950531225135E-4</v>
      </c>
      <c r="T2315" s="732">
        <v>2.6657082555808305E-3</v>
      </c>
      <c r="U2315" s="108">
        <v>1.0986217624796397E-3</v>
      </c>
      <c r="V2315" s="109">
        <v>1.0752597678227722E-3</v>
      </c>
      <c r="W2315" s="732">
        <v>3.3433527027728629E-4</v>
      </c>
      <c r="X2315" s="108">
        <v>9.4845002785393217E-5</v>
      </c>
      <c r="Y2315" s="109">
        <v>9.2828170465391978E-5</v>
      </c>
      <c r="Z2315" s="732">
        <v>2.8863492495598439E-5</v>
      </c>
      <c r="AA2315" s="108">
        <v>0</v>
      </c>
      <c r="AB2315" s="109">
        <v>0</v>
      </c>
      <c r="AC2315" s="732">
        <v>0</v>
      </c>
      <c r="AD2315" s="108">
        <v>0</v>
      </c>
      <c r="AE2315" s="109">
        <v>0</v>
      </c>
      <c r="AF2315" s="732">
        <v>0</v>
      </c>
      <c r="AG2315" s="108">
        <v>7.0079948119153095E-4</v>
      </c>
      <c r="AH2315" s="109">
        <v>6.8589687880590833E-4</v>
      </c>
      <c r="AI2315" s="732">
        <v>2.1326915239619406E-4</v>
      </c>
      <c r="AJ2315" s="108">
        <v>2.0972020263480351E-3</v>
      </c>
      <c r="AK2315" s="109">
        <v>1.8269233834640099E-3</v>
      </c>
      <c r="AL2315" s="736">
        <v>3.7451959057380131E-4</v>
      </c>
    </row>
    <row r="2316" spans="1:38" ht="13" x14ac:dyDescent="0.3">
      <c r="A2316" s="71">
        <v>2032</v>
      </c>
      <c r="B2316" s="72">
        <v>31</v>
      </c>
      <c r="C2316" s="108">
        <v>0.81492987964523633</v>
      </c>
      <c r="D2316" s="109">
        <v>0.73714274821750625</v>
      </c>
      <c r="E2316" s="732">
        <v>0.12297905646749524</v>
      </c>
      <c r="F2316" s="108">
        <v>2.084637202242396E-2</v>
      </c>
      <c r="G2316" s="109">
        <v>2.2649267106332582E-2</v>
      </c>
      <c r="H2316" s="732">
        <v>8.0176351009513588E-3</v>
      </c>
      <c r="I2316" s="108">
        <v>6.4050153448005544E-3</v>
      </c>
      <c r="J2316" s="109">
        <v>7.3142528889387397E-3</v>
      </c>
      <c r="K2316" s="732">
        <v>7.7613049553066318E-2</v>
      </c>
      <c r="L2316" s="108">
        <v>1.9294201834156714E-3</v>
      </c>
      <c r="M2316" s="109">
        <v>1.6807638520974003E-3</v>
      </c>
      <c r="N2316" s="732">
        <v>3.4455701583970303E-4</v>
      </c>
      <c r="O2316" s="108">
        <v>0</v>
      </c>
      <c r="P2316" s="109">
        <v>0</v>
      </c>
      <c r="Q2316" s="732">
        <v>5.0920816379547854E-3</v>
      </c>
      <c r="R2316" s="108">
        <v>4.4422879530016526E-4</v>
      </c>
      <c r="S2316" s="109">
        <v>6.5064950531225135E-4</v>
      </c>
      <c r="T2316" s="732">
        <v>2.6657082555808305E-3</v>
      </c>
      <c r="U2316" s="108">
        <v>1.0986217624796397E-3</v>
      </c>
      <c r="V2316" s="109">
        <v>1.0752597678227722E-3</v>
      </c>
      <c r="W2316" s="732">
        <v>3.3433527027728629E-4</v>
      </c>
      <c r="X2316" s="108">
        <v>9.4845002785393217E-5</v>
      </c>
      <c r="Y2316" s="109">
        <v>9.2828170465391978E-5</v>
      </c>
      <c r="Z2316" s="732">
        <v>2.8863492495598439E-5</v>
      </c>
      <c r="AA2316" s="108">
        <v>0</v>
      </c>
      <c r="AB2316" s="109">
        <v>0</v>
      </c>
      <c r="AC2316" s="732">
        <v>0</v>
      </c>
      <c r="AD2316" s="108">
        <v>0</v>
      </c>
      <c r="AE2316" s="109">
        <v>0</v>
      </c>
      <c r="AF2316" s="732">
        <v>0</v>
      </c>
      <c r="AG2316" s="108">
        <v>7.0079948119153095E-4</v>
      </c>
      <c r="AH2316" s="109">
        <v>6.8589687880590833E-4</v>
      </c>
      <c r="AI2316" s="732">
        <v>2.1326915239619406E-4</v>
      </c>
      <c r="AJ2316" s="108">
        <v>2.0972020263480351E-3</v>
      </c>
      <c r="AK2316" s="109">
        <v>1.8269233834640099E-3</v>
      </c>
      <c r="AL2316" s="736">
        <v>3.7451959057380131E-4</v>
      </c>
    </row>
    <row r="2317" spans="1:38" ht="13" x14ac:dyDescent="0.3">
      <c r="A2317" s="71">
        <v>2032</v>
      </c>
      <c r="B2317" s="72">
        <v>32</v>
      </c>
      <c r="C2317" s="108">
        <v>0.81492987964523633</v>
      </c>
      <c r="D2317" s="109">
        <v>0.73714274821750625</v>
      </c>
      <c r="E2317" s="732">
        <v>0.12297905646749524</v>
      </c>
      <c r="F2317" s="108">
        <v>2.084637202242396E-2</v>
      </c>
      <c r="G2317" s="109">
        <v>2.2649267106332582E-2</v>
      </c>
      <c r="H2317" s="732">
        <v>8.0176351009513588E-3</v>
      </c>
      <c r="I2317" s="108">
        <v>6.4050153448005544E-3</v>
      </c>
      <c r="J2317" s="109">
        <v>7.3142528889387397E-3</v>
      </c>
      <c r="K2317" s="732">
        <v>7.7613049553066318E-2</v>
      </c>
      <c r="L2317" s="108">
        <v>1.9294201834156714E-3</v>
      </c>
      <c r="M2317" s="109">
        <v>1.6807638520974003E-3</v>
      </c>
      <c r="N2317" s="732">
        <v>3.4455701583970303E-4</v>
      </c>
      <c r="O2317" s="108">
        <v>0</v>
      </c>
      <c r="P2317" s="109">
        <v>0</v>
      </c>
      <c r="Q2317" s="732">
        <v>5.0920816379547854E-3</v>
      </c>
      <c r="R2317" s="108">
        <v>4.4422879530016526E-4</v>
      </c>
      <c r="S2317" s="109">
        <v>6.5064950531225135E-4</v>
      </c>
      <c r="T2317" s="732">
        <v>2.6657082555808305E-3</v>
      </c>
      <c r="U2317" s="108">
        <v>1.0986217624796397E-3</v>
      </c>
      <c r="V2317" s="109">
        <v>1.0752597678227722E-3</v>
      </c>
      <c r="W2317" s="732">
        <v>3.3433527027728629E-4</v>
      </c>
      <c r="X2317" s="108">
        <v>9.4845002785393217E-5</v>
      </c>
      <c r="Y2317" s="109">
        <v>9.2828170465391978E-5</v>
      </c>
      <c r="Z2317" s="732">
        <v>2.8863492495598439E-5</v>
      </c>
      <c r="AA2317" s="108">
        <v>0</v>
      </c>
      <c r="AB2317" s="109">
        <v>0</v>
      </c>
      <c r="AC2317" s="732">
        <v>0</v>
      </c>
      <c r="AD2317" s="108">
        <v>0</v>
      </c>
      <c r="AE2317" s="109">
        <v>0</v>
      </c>
      <c r="AF2317" s="732">
        <v>0</v>
      </c>
      <c r="AG2317" s="108">
        <v>7.0079948119153095E-4</v>
      </c>
      <c r="AH2317" s="109">
        <v>6.8589687880590833E-4</v>
      </c>
      <c r="AI2317" s="732">
        <v>2.1326915239619406E-4</v>
      </c>
      <c r="AJ2317" s="108">
        <v>2.0972020263480351E-3</v>
      </c>
      <c r="AK2317" s="109">
        <v>1.8269233834640099E-3</v>
      </c>
      <c r="AL2317" s="736">
        <v>3.7451959057380131E-4</v>
      </c>
    </row>
    <row r="2318" spans="1:38" ht="13" x14ac:dyDescent="0.3">
      <c r="A2318" s="71">
        <v>2032</v>
      </c>
      <c r="B2318" s="72">
        <v>33</v>
      </c>
      <c r="C2318" s="108">
        <v>0.81492987964523633</v>
      </c>
      <c r="D2318" s="109">
        <v>0.73714274821750625</v>
      </c>
      <c r="E2318" s="732">
        <v>0.12297905646749524</v>
      </c>
      <c r="F2318" s="108">
        <v>2.084637202242396E-2</v>
      </c>
      <c r="G2318" s="109">
        <v>2.2649267106332582E-2</v>
      </c>
      <c r="H2318" s="732">
        <v>8.0176351009513588E-3</v>
      </c>
      <c r="I2318" s="108">
        <v>6.4050153448005544E-3</v>
      </c>
      <c r="J2318" s="109">
        <v>7.3142528889387397E-3</v>
      </c>
      <c r="K2318" s="732">
        <v>7.7613049553066318E-2</v>
      </c>
      <c r="L2318" s="108">
        <v>1.9294201834156714E-3</v>
      </c>
      <c r="M2318" s="109">
        <v>1.6807638520974003E-3</v>
      </c>
      <c r="N2318" s="732">
        <v>3.4455701583970303E-4</v>
      </c>
      <c r="O2318" s="108">
        <v>0</v>
      </c>
      <c r="P2318" s="109">
        <v>0</v>
      </c>
      <c r="Q2318" s="732">
        <v>5.0920816379547854E-3</v>
      </c>
      <c r="R2318" s="108">
        <v>4.4422879530016526E-4</v>
      </c>
      <c r="S2318" s="109">
        <v>6.5064950531225135E-4</v>
      </c>
      <c r="T2318" s="732">
        <v>2.6657082555808305E-3</v>
      </c>
      <c r="U2318" s="108">
        <v>1.0986217624796397E-3</v>
      </c>
      <c r="V2318" s="109">
        <v>1.0752597678227722E-3</v>
      </c>
      <c r="W2318" s="732">
        <v>3.3433527027728629E-4</v>
      </c>
      <c r="X2318" s="108">
        <v>9.4845002785393217E-5</v>
      </c>
      <c r="Y2318" s="109">
        <v>9.2828170465391978E-5</v>
      </c>
      <c r="Z2318" s="732">
        <v>2.8863492495598439E-5</v>
      </c>
      <c r="AA2318" s="108">
        <v>0</v>
      </c>
      <c r="AB2318" s="109">
        <v>0</v>
      </c>
      <c r="AC2318" s="732">
        <v>0</v>
      </c>
      <c r="AD2318" s="108">
        <v>0</v>
      </c>
      <c r="AE2318" s="109">
        <v>0</v>
      </c>
      <c r="AF2318" s="732">
        <v>0</v>
      </c>
      <c r="AG2318" s="108">
        <v>7.0079948119153095E-4</v>
      </c>
      <c r="AH2318" s="109">
        <v>6.8589687880590833E-4</v>
      </c>
      <c r="AI2318" s="732">
        <v>2.1326915239619406E-4</v>
      </c>
      <c r="AJ2318" s="108">
        <v>2.0972020263480351E-3</v>
      </c>
      <c r="AK2318" s="109">
        <v>1.8269233834640099E-3</v>
      </c>
      <c r="AL2318" s="736">
        <v>3.7451959057380131E-4</v>
      </c>
    </row>
    <row r="2319" spans="1:38" ht="13" x14ac:dyDescent="0.3">
      <c r="A2319" s="71">
        <v>2032</v>
      </c>
      <c r="B2319" s="72">
        <v>34</v>
      </c>
      <c r="C2319" s="108">
        <v>0.81492987964523633</v>
      </c>
      <c r="D2319" s="109">
        <v>0.73714274821750625</v>
      </c>
      <c r="E2319" s="732">
        <v>0.12297905646749524</v>
      </c>
      <c r="F2319" s="108">
        <v>2.084637202242396E-2</v>
      </c>
      <c r="G2319" s="109">
        <v>2.2649267106332582E-2</v>
      </c>
      <c r="H2319" s="732">
        <v>8.0176351009513588E-3</v>
      </c>
      <c r="I2319" s="108">
        <v>6.4050153448005544E-3</v>
      </c>
      <c r="J2319" s="109">
        <v>7.3142528889387397E-3</v>
      </c>
      <c r="K2319" s="732">
        <v>7.7613049553066318E-2</v>
      </c>
      <c r="L2319" s="108">
        <v>1.9294201834156714E-3</v>
      </c>
      <c r="M2319" s="109">
        <v>1.6807638520974003E-3</v>
      </c>
      <c r="N2319" s="732">
        <v>3.4455701583970303E-4</v>
      </c>
      <c r="O2319" s="108">
        <v>0</v>
      </c>
      <c r="P2319" s="109">
        <v>0</v>
      </c>
      <c r="Q2319" s="732">
        <v>5.0920816379547854E-3</v>
      </c>
      <c r="R2319" s="108">
        <v>4.4422879530016526E-4</v>
      </c>
      <c r="S2319" s="109">
        <v>6.5064950531225135E-4</v>
      </c>
      <c r="T2319" s="732">
        <v>2.6657082555808305E-3</v>
      </c>
      <c r="U2319" s="108">
        <v>1.0986217624796397E-3</v>
      </c>
      <c r="V2319" s="109">
        <v>1.0752597678227722E-3</v>
      </c>
      <c r="W2319" s="732">
        <v>3.3433527027728629E-4</v>
      </c>
      <c r="X2319" s="108">
        <v>9.4845002785393217E-5</v>
      </c>
      <c r="Y2319" s="109">
        <v>9.2828170465391978E-5</v>
      </c>
      <c r="Z2319" s="732">
        <v>2.8863492495598439E-5</v>
      </c>
      <c r="AA2319" s="108">
        <v>0</v>
      </c>
      <c r="AB2319" s="109">
        <v>0</v>
      </c>
      <c r="AC2319" s="732">
        <v>0</v>
      </c>
      <c r="AD2319" s="108">
        <v>0</v>
      </c>
      <c r="AE2319" s="109">
        <v>0</v>
      </c>
      <c r="AF2319" s="732">
        <v>0</v>
      </c>
      <c r="AG2319" s="108">
        <v>7.0079948119153095E-4</v>
      </c>
      <c r="AH2319" s="109">
        <v>6.8589687880590833E-4</v>
      </c>
      <c r="AI2319" s="732">
        <v>2.1326915239619406E-4</v>
      </c>
      <c r="AJ2319" s="108">
        <v>2.0972020263480351E-3</v>
      </c>
      <c r="AK2319" s="109">
        <v>1.8269233834640099E-3</v>
      </c>
      <c r="AL2319" s="736">
        <v>3.7451959057380131E-4</v>
      </c>
    </row>
    <row r="2320" spans="1:38" ht="13" x14ac:dyDescent="0.3">
      <c r="A2320" s="71">
        <v>2032</v>
      </c>
      <c r="B2320" s="72">
        <v>35</v>
      </c>
      <c r="C2320" s="108">
        <v>0.81492987964523633</v>
      </c>
      <c r="D2320" s="109">
        <v>0.73714274821750625</v>
      </c>
      <c r="E2320" s="732">
        <v>0.12297905646749524</v>
      </c>
      <c r="F2320" s="108">
        <v>2.084637202242396E-2</v>
      </c>
      <c r="G2320" s="109">
        <v>2.2649267106332582E-2</v>
      </c>
      <c r="H2320" s="732">
        <v>8.0176351009513588E-3</v>
      </c>
      <c r="I2320" s="108">
        <v>6.4050153448005544E-3</v>
      </c>
      <c r="J2320" s="109">
        <v>7.3142528889387397E-3</v>
      </c>
      <c r="K2320" s="732">
        <v>7.7613049553066318E-2</v>
      </c>
      <c r="L2320" s="108">
        <v>1.9294201834156714E-3</v>
      </c>
      <c r="M2320" s="109">
        <v>1.6807638520974003E-3</v>
      </c>
      <c r="N2320" s="732">
        <v>3.4455701583970303E-4</v>
      </c>
      <c r="O2320" s="108">
        <v>0</v>
      </c>
      <c r="P2320" s="109">
        <v>0</v>
      </c>
      <c r="Q2320" s="732">
        <v>5.0920816379547854E-3</v>
      </c>
      <c r="R2320" s="108">
        <v>4.4422879530016526E-4</v>
      </c>
      <c r="S2320" s="109">
        <v>6.5064950531225135E-4</v>
      </c>
      <c r="T2320" s="732">
        <v>2.6657082555808305E-3</v>
      </c>
      <c r="U2320" s="108">
        <v>1.0986217624796397E-3</v>
      </c>
      <c r="V2320" s="109">
        <v>1.0752597678227722E-3</v>
      </c>
      <c r="W2320" s="732">
        <v>3.3433527027728629E-4</v>
      </c>
      <c r="X2320" s="108">
        <v>9.4845002785393217E-5</v>
      </c>
      <c r="Y2320" s="109">
        <v>9.2828170465391978E-5</v>
      </c>
      <c r="Z2320" s="732">
        <v>2.8863492495598439E-5</v>
      </c>
      <c r="AA2320" s="108">
        <v>0</v>
      </c>
      <c r="AB2320" s="109">
        <v>0</v>
      </c>
      <c r="AC2320" s="732">
        <v>0</v>
      </c>
      <c r="AD2320" s="108">
        <v>0</v>
      </c>
      <c r="AE2320" s="109">
        <v>0</v>
      </c>
      <c r="AF2320" s="732">
        <v>0</v>
      </c>
      <c r="AG2320" s="108">
        <v>7.0079948119153095E-4</v>
      </c>
      <c r="AH2320" s="109">
        <v>6.8589687880590833E-4</v>
      </c>
      <c r="AI2320" s="732">
        <v>2.1326915239619406E-4</v>
      </c>
      <c r="AJ2320" s="108">
        <v>2.0972020263480351E-3</v>
      </c>
      <c r="AK2320" s="109">
        <v>1.8269233834640099E-3</v>
      </c>
      <c r="AL2320" s="736">
        <v>3.7451959057380131E-4</v>
      </c>
    </row>
    <row r="2321" spans="1:38" ht="13" x14ac:dyDescent="0.3">
      <c r="A2321" s="71">
        <v>2032</v>
      </c>
      <c r="B2321" s="72">
        <v>36</v>
      </c>
      <c r="C2321" s="108">
        <v>0.81492987964523633</v>
      </c>
      <c r="D2321" s="109">
        <v>0.73714274821750625</v>
      </c>
      <c r="E2321" s="732">
        <v>0.12297905646749524</v>
      </c>
      <c r="F2321" s="108">
        <v>2.084637202242396E-2</v>
      </c>
      <c r="G2321" s="109">
        <v>2.2649267106332582E-2</v>
      </c>
      <c r="H2321" s="732">
        <v>8.0176351009513588E-3</v>
      </c>
      <c r="I2321" s="108">
        <v>6.4050153448005544E-3</v>
      </c>
      <c r="J2321" s="109">
        <v>7.3142528889387397E-3</v>
      </c>
      <c r="K2321" s="732">
        <v>7.7613049553066318E-2</v>
      </c>
      <c r="L2321" s="108">
        <v>1.9294201834156714E-3</v>
      </c>
      <c r="M2321" s="109">
        <v>1.6807638520974003E-3</v>
      </c>
      <c r="N2321" s="732">
        <v>3.4455701583970303E-4</v>
      </c>
      <c r="O2321" s="108">
        <v>0</v>
      </c>
      <c r="P2321" s="109">
        <v>0</v>
      </c>
      <c r="Q2321" s="732">
        <v>5.0920816379547854E-3</v>
      </c>
      <c r="R2321" s="108">
        <v>4.4422879530016526E-4</v>
      </c>
      <c r="S2321" s="109">
        <v>6.5064950531225135E-4</v>
      </c>
      <c r="T2321" s="732">
        <v>2.6657082555808305E-3</v>
      </c>
      <c r="U2321" s="108">
        <v>1.0986217624796397E-3</v>
      </c>
      <c r="V2321" s="109">
        <v>1.0752597678227722E-3</v>
      </c>
      <c r="W2321" s="732">
        <v>3.3433527027728629E-4</v>
      </c>
      <c r="X2321" s="108">
        <v>9.4845002785393217E-5</v>
      </c>
      <c r="Y2321" s="109">
        <v>9.2828170465391978E-5</v>
      </c>
      <c r="Z2321" s="732">
        <v>2.8863492495598439E-5</v>
      </c>
      <c r="AA2321" s="108">
        <v>0</v>
      </c>
      <c r="AB2321" s="109">
        <v>0</v>
      </c>
      <c r="AC2321" s="732">
        <v>0</v>
      </c>
      <c r="AD2321" s="108">
        <v>0</v>
      </c>
      <c r="AE2321" s="109">
        <v>0</v>
      </c>
      <c r="AF2321" s="732">
        <v>0</v>
      </c>
      <c r="AG2321" s="108">
        <v>7.0079948119153095E-4</v>
      </c>
      <c r="AH2321" s="109">
        <v>6.8589687880590833E-4</v>
      </c>
      <c r="AI2321" s="732">
        <v>2.1326915239619406E-4</v>
      </c>
      <c r="AJ2321" s="108">
        <v>2.0972020263480351E-3</v>
      </c>
      <c r="AK2321" s="109">
        <v>1.8269233834640099E-3</v>
      </c>
      <c r="AL2321" s="736">
        <v>3.7451959057380131E-4</v>
      </c>
    </row>
    <row r="2322" spans="1:38" ht="13" x14ac:dyDescent="0.3">
      <c r="A2322" s="71">
        <v>2032</v>
      </c>
      <c r="B2322" s="72">
        <v>37</v>
      </c>
      <c r="C2322" s="108">
        <v>0.81492987964523633</v>
      </c>
      <c r="D2322" s="109">
        <v>0.73714274821750625</v>
      </c>
      <c r="E2322" s="732">
        <v>0.12297905646749524</v>
      </c>
      <c r="F2322" s="108">
        <v>2.084637202242396E-2</v>
      </c>
      <c r="G2322" s="109">
        <v>2.2649267106332582E-2</v>
      </c>
      <c r="H2322" s="732">
        <v>8.0176351009513588E-3</v>
      </c>
      <c r="I2322" s="108">
        <v>6.4050153448005544E-3</v>
      </c>
      <c r="J2322" s="109">
        <v>7.3142528889387397E-3</v>
      </c>
      <c r="K2322" s="732">
        <v>7.7613049553066318E-2</v>
      </c>
      <c r="L2322" s="108">
        <v>1.9294201834156714E-3</v>
      </c>
      <c r="M2322" s="109">
        <v>1.6807638520974003E-3</v>
      </c>
      <c r="N2322" s="732">
        <v>3.4455701583970303E-4</v>
      </c>
      <c r="O2322" s="108">
        <v>0</v>
      </c>
      <c r="P2322" s="109">
        <v>0</v>
      </c>
      <c r="Q2322" s="732">
        <v>5.0920816379547854E-3</v>
      </c>
      <c r="R2322" s="108">
        <v>4.4422879530016526E-4</v>
      </c>
      <c r="S2322" s="109">
        <v>6.5064950531225135E-4</v>
      </c>
      <c r="T2322" s="732">
        <v>2.6657082555808305E-3</v>
      </c>
      <c r="U2322" s="108">
        <v>1.0986217624796397E-3</v>
      </c>
      <c r="V2322" s="109">
        <v>1.0752597678227722E-3</v>
      </c>
      <c r="W2322" s="732">
        <v>3.3433527027728629E-4</v>
      </c>
      <c r="X2322" s="108">
        <v>9.4845002785393217E-5</v>
      </c>
      <c r="Y2322" s="109">
        <v>9.2828170465391978E-5</v>
      </c>
      <c r="Z2322" s="732">
        <v>2.8863492495598439E-5</v>
      </c>
      <c r="AA2322" s="108">
        <v>0</v>
      </c>
      <c r="AB2322" s="109">
        <v>0</v>
      </c>
      <c r="AC2322" s="732">
        <v>0</v>
      </c>
      <c r="AD2322" s="108">
        <v>0</v>
      </c>
      <c r="AE2322" s="109">
        <v>0</v>
      </c>
      <c r="AF2322" s="732">
        <v>0</v>
      </c>
      <c r="AG2322" s="108">
        <v>7.0079948119153095E-4</v>
      </c>
      <c r="AH2322" s="109">
        <v>6.8589687880590833E-4</v>
      </c>
      <c r="AI2322" s="732">
        <v>2.1326915239619406E-4</v>
      </c>
      <c r="AJ2322" s="108">
        <v>2.0972020263480351E-3</v>
      </c>
      <c r="AK2322" s="109">
        <v>1.8269233834640099E-3</v>
      </c>
      <c r="AL2322" s="736">
        <v>3.7451959057380131E-4</v>
      </c>
    </row>
    <row r="2323" spans="1:38" ht="13" x14ac:dyDescent="0.3">
      <c r="A2323" s="71">
        <v>2032</v>
      </c>
      <c r="B2323" s="72">
        <v>38</v>
      </c>
      <c r="C2323" s="108">
        <v>0.81492987964523633</v>
      </c>
      <c r="D2323" s="109">
        <v>0.73714274821750625</v>
      </c>
      <c r="E2323" s="732">
        <v>0.12297905646749524</v>
      </c>
      <c r="F2323" s="108">
        <v>2.084637202242396E-2</v>
      </c>
      <c r="G2323" s="109">
        <v>2.2649267106332582E-2</v>
      </c>
      <c r="H2323" s="732">
        <v>8.0176351009513588E-3</v>
      </c>
      <c r="I2323" s="108">
        <v>6.4050153448005544E-3</v>
      </c>
      <c r="J2323" s="109">
        <v>7.3142528889387397E-3</v>
      </c>
      <c r="K2323" s="732">
        <v>7.7613049553066318E-2</v>
      </c>
      <c r="L2323" s="108">
        <v>1.9294201834156714E-3</v>
      </c>
      <c r="M2323" s="109">
        <v>1.6807638520974003E-3</v>
      </c>
      <c r="N2323" s="732">
        <v>3.4455701583970303E-4</v>
      </c>
      <c r="O2323" s="108">
        <v>0</v>
      </c>
      <c r="P2323" s="109">
        <v>0</v>
      </c>
      <c r="Q2323" s="732">
        <v>5.0920816379547854E-3</v>
      </c>
      <c r="R2323" s="108">
        <v>4.4422879530016526E-4</v>
      </c>
      <c r="S2323" s="109">
        <v>6.5064950531225135E-4</v>
      </c>
      <c r="T2323" s="732">
        <v>2.6657082555808305E-3</v>
      </c>
      <c r="U2323" s="108">
        <v>1.0986217624796397E-3</v>
      </c>
      <c r="V2323" s="109">
        <v>1.0752597678227722E-3</v>
      </c>
      <c r="W2323" s="732">
        <v>3.3433527027728629E-4</v>
      </c>
      <c r="X2323" s="108">
        <v>9.4845002785393217E-5</v>
      </c>
      <c r="Y2323" s="109">
        <v>9.2828170465391978E-5</v>
      </c>
      <c r="Z2323" s="732">
        <v>2.8863492495598439E-5</v>
      </c>
      <c r="AA2323" s="108">
        <v>0</v>
      </c>
      <c r="AB2323" s="109">
        <v>0</v>
      </c>
      <c r="AC2323" s="732">
        <v>0</v>
      </c>
      <c r="AD2323" s="108">
        <v>0</v>
      </c>
      <c r="AE2323" s="109">
        <v>0</v>
      </c>
      <c r="AF2323" s="732">
        <v>0</v>
      </c>
      <c r="AG2323" s="108">
        <v>7.0079948119153095E-4</v>
      </c>
      <c r="AH2323" s="109">
        <v>6.8589687880590833E-4</v>
      </c>
      <c r="AI2323" s="732">
        <v>2.1326915239619406E-4</v>
      </c>
      <c r="AJ2323" s="108">
        <v>2.0972020263480351E-3</v>
      </c>
      <c r="AK2323" s="109">
        <v>1.8269233834640099E-3</v>
      </c>
      <c r="AL2323" s="736">
        <v>3.7451959057380131E-4</v>
      </c>
    </row>
    <row r="2324" spans="1:38" ht="13.5" thickBot="1" x14ac:dyDescent="0.35">
      <c r="A2324" s="73">
        <v>2032</v>
      </c>
      <c r="B2324" s="74">
        <v>39</v>
      </c>
      <c r="C2324" s="110">
        <v>0.81492987964523633</v>
      </c>
      <c r="D2324" s="111">
        <v>0.73714274821750625</v>
      </c>
      <c r="E2324" s="733">
        <v>0.12297905646749524</v>
      </c>
      <c r="F2324" s="110">
        <v>2.084637202242396E-2</v>
      </c>
      <c r="G2324" s="111">
        <v>2.2649267106332582E-2</v>
      </c>
      <c r="H2324" s="733">
        <v>8.0176351009513588E-3</v>
      </c>
      <c r="I2324" s="110">
        <v>6.4050153448005544E-3</v>
      </c>
      <c r="J2324" s="111">
        <v>7.3142528889387397E-3</v>
      </c>
      <c r="K2324" s="733">
        <v>7.7613049553066318E-2</v>
      </c>
      <c r="L2324" s="110">
        <v>1.9294201834156714E-3</v>
      </c>
      <c r="M2324" s="111">
        <v>1.6807638520974003E-3</v>
      </c>
      <c r="N2324" s="733">
        <v>3.4455701583970303E-4</v>
      </c>
      <c r="O2324" s="110">
        <v>0</v>
      </c>
      <c r="P2324" s="111">
        <v>0</v>
      </c>
      <c r="Q2324" s="733">
        <v>5.0920816379547854E-3</v>
      </c>
      <c r="R2324" s="110">
        <v>4.4422879530016526E-4</v>
      </c>
      <c r="S2324" s="111">
        <v>6.5064950531225135E-4</v>
      </c>
      <c r="T2324" s="733">
        <v>2.6657082555808305E-3</v>
      </c>
      <c r="U2324" s="110">
        <v>1.0986217624796397E-3</v>
      </c>
      <c r="V2324" s="111">
        <v>1.0752597678227722E-3</v>
      </c>
      <c r="W2324" s="733">
        <v>3.3433527027728629E-4</v>
      </c>
      <c r="X2324" s="110">
        <v>9.4845002785393217E-5</v>
      </c>
      <c r="Y2324" s="111">
        <v>9.2828170465391978E-5</v>
      </c>
      <c r="Z2324" s="733">
        <v>2.8863492495598439E-5</v>
      </c>
      <c r="AA2324" s="110">
        <v>0</v>
      </c>
      <c r="AB2324" s="111">
        <v>0</v>
      </c>
      <c r="AC2324" s="733">
        <v>0</v>
      </c>
      <c r="AD2324" s="110">
        <v>0</v>
      </c>
      <c r="AE2324" s="111">
        <v>0</v>
      </c>
      <c r="AF2324" s="733">
        <v>0</v>
      </c>
      <c r="AG2324" s="110">
        <v>7.0079948119153095E-4</v>
      </c>
      <c r="AH2324" s="111">
        <v>6.8589687880590833E-4</v>
      </c>
      <c r="AI2324" s="733">
        <v>2.1326915239619406E-4</v>
      </c>
      <c r="AJ2324" s="110">
        <v>2.0972020263480351E-3</v>
      </c>
      <c r="AK2324" s="111">
        <v>1.8269233834640099E-3</v>
      </c>
      <c r="AL2324" s="737">
        <v>3.7451959057380131E-4</v>
      </c>
    </row>
    <row r="2325" spans="1:38" x14ac:dyDescent="0.25">
      <c r="A2325" s="69">
        <v>2033</v>
      </c>
      <c r="B2325" s="70">
        <v>0</v>
      </c>
      <c r="C2325" s="106">
        <v>0.21680262270930109</v>
      </c>
      <c r="D2325" s="107">
        <v>0.22698024457906746</v>
      </c>
      <c r="E2325" s="730">
        <v>0.21017227858546922</v>
      </c>
      <c r="F2325" s="106">
        <v>1.0672613096444079E-2</v>
      </c>
      <c r="G2325" s="107">
        <v>1.0476808688281117E-2</v>
      </c>
      <c r="H2325" s="730">
        <v>9.669036465315306E-3</v>
      </c>
      <c r="I2325" s="106">
        <v>3.7146063134628083E-3</v>
      </c>
      <c r="J2325" s="107">
        <v>3.3731813695491038E-3</v>
      </c>
      <c r="K2325" s="730">
        <v>9.6765435397926661E-2</v>
      </c>
      <c r="L2325" s="106">
        <v>4.7441310122346101E-4</v>
      </c>
      <c r="M2325" s="107">
        <v>4.9625229463122163E-4</v>
      </c>
      <c r="N2325" s="730">
        <v>4.8833769892322782E-4</v>
      </c>
      <c r="O2325" s="106">
        <v>0</v>
      </c>
      <c r="P2325" s="107">
        <v>0</v>
      </c>
      <c r="Q2325" s="730">
        <v>9.0390517176927553E-3</v>
      </c>
      <c r="R2325" s="106">
        <v>4.4447145480982396E-4</v>
      </c>
      <c r="S2325" s="107">
        <v>6.506370943060374E-4</v>
      </c>
      <c r="T2325" s="730">
        <v>2.6653949195771056E-3</v>
      </c>
      <c r="U2325" s="106">
        <v>7.6449715764365729E-4</v>
      </c>
      <c r="V2325" s="107">
        <v>7.3275037405370392E-4</v>
      </c>
      <c r="W2325" s="730">
        <v>6.08868393406756E-4</v>
      </c>
      <c r="X2325" s="106">
        <v>6.5999736036836951E-5</v>
      </c>
      <c r="Y2325" s="107">
        <v>6.325903021738171E-5</v>
      </c>
      <c r="Z2325" s="730">
        <v>5.2564157147468466E-5</v>
      </c>
      <c r="AA2325" s="106">
        <v>0</v>
      </c>
      <c r="AB2325" s="107">
        <v>0</v>
      </c>
      <c r="AC2325" s="730">
        <v>0</v>
      </c>
      <c r="AD2325" s="106">
        <v>0</v>
      </c>
      <c r="AE2325" s="107">
        <v>0</v>
      </c>
      <c r="AF2325" s="730">
        <v>0</v>
      </c>
      <c r="AG2325" s="106">
        <v>4.8766461407322712E-4</v>
      </c>
      <c r="AH2325" s="107">
        <v>4.674141327761007E-4</v>
      </c>
      <c r="AI2325" s="730">
        <v>3.8839081653923658E-4</v>
      </c>
      <c r="AJ2325" s="106">
        <v>5.1566815921838321E-4</v>
      </c>
      <c r="AK2325" s="107">
        <v>5.3940655954651077E-4</v>
      </c>
      <c r="AL2325" s="735">
        <v>5.3080360986047358E-4</v>
      </c>
    </row>
    <row r="2326" spans="1:38" x14ac:dyDescent="0.25">
      <c r="A2326" s="71">
        <v>2033</v>
      </c>
      <c r="B2326" s="72">
        <v>1</v>
      </c>
      <c r="C2326" s="108">
        <v>0.21668537503290375</v>
      </c>
      <c r="D2326" s="109">
        <v>0.22698846862172631</v>
      </c>
      <c r="E2326" s="731">
        <v>0.21027192136022449</v>
      </c>
      <c r="F2326" s="108">
        <v>1.0645136118927987E-2</v>
      </c>
      <c r="G2326" s="109">
        <v>1.0478197539849349E-2</v>
      </c>
      <c r="H2326" s="731">
        <v>9.6747929110632472E-3</v>
      </c>
      <c r="I2326" s="108">
        <v>3.7055432056901606E-3</v>
      </c>
      <c r="J2326" s="109">
        <v>3.3736331167446469E-3</v>
      </c>
      <c r="K2326" s="731">
        <v>9.6447391151793155E-2</v>
      </c>
      <c r="L2326" s="108">
        <v>4.7361566858139385E-4</v>
      </c>
      <c r="M2326" s="109">
        <v>4.9630402478759866E-4</v>
      </c>
      <c r="N2326" s="731">
        <v>4.8897374853835475E-4</v>
      </c>
      <c r="O2326" s="108">
        <v>0</v>
      </c>
      <c r="P2326" s="109">
        <v>0</v>
      </c>
      <c r="Q2326" s="731">
        <v>9.033173770960478E-3</v>
      </c>
      <c r="R2326" s="108">
        <v>4.4422969506662197E-4</v>
      </c>
      <c r="S2326" s="109">
        <v>6.5065265664341818E-4</v>
      </c>
      <c r="T2326" s="731">
        <v>2.668257341379356E-3</v>
      </c>
      <c r="U2326" s="108">
        <v>7.6240342923050643E-4</v>
      </c>
      <c r="V2326" s="109">
        <v>7.3285529834452208E-4</v>
      </c>
      <c r="W2326" s="731">
        <v>6.087203489866049E-4</v>
      </c>
      <c r="X2326" s="108">
        <v>6.5818990017475862E-5</v>
      </c>
      <c r="Y2326" s="109">
        <v>6.3268066720297139E-5</v>
      </c>
      <c r="Z2326" s="731">
        <v>5.2551454913709383E-5</v>
      </c>
      <c r="AA2326" s="108">
        <v>0</v>
      </c>
      <c r="AB2326" s="109">
        <v>0</v>
      </c>
      <c r="AC2326" s="731">
        <v>0</v>
      </c>
      <c r="AD2326" s="108">
        <v>0</v>
      </c>
      <c r="AE2326" s="109">
        <v>0</v>
      </c>
      <c r="AF2326" s="731">
        <v>0</v>
      </c>
      <c r="AG2326" s="108">
        <v>4.8632932176328748E-4</v>
      </c>
      <c r="AH2326" s="109">
        <v>4.6748067623841139E-4</v>
      </c>
      <c r="AI2326" s="731">
        <v>3.8829684440481495E-4</v>
      </c>
      <c r="AJ2326" s="108">
        <v>5.1480132252184436E-4</v>
      </c>
      <c r="AK2326" s="109">
        <v>5.3946266758878459E-4</v>
      </c>
      <c r="AL2326" s="736">
        <v>5.3149485493137491E-4</v>
      </c>
    </row>
    <row r="2327" spans="1:38" x14ac:dyDescent="0.25">
      <c r="A2327" s="71">
        <v>2033</v>
      </c>
      <c r="B2327" s="72">
        <v>2</v>
      </c>
      <c r="C2327" s="108">
        <v>0.22790781994237472</v>
      </c>
      <c r="D2327" s="109">
        <v>0.23787514737570042</v>
      </c>
      <c r="E2327" s="731">
        <v>0.11034952315092145</v>
      </c>
      <c r="F2327" s="108">
        <v>1.9101226254565378E-2</v>
      </c>
      <c r="G2327" s="109">
        <v>2.0788796665115277E-2</v>
      </c>
      <c r="H2327" s="731">
        <v>1.5203231256174074E-2</v>
      </c>
      <c r="I2327" s="108">
        <v>4.5741575672662346E-3</v>
      </c>
      <c r="J2327" s="109">
        <v>4.2232133666359039E-3</v>
      </c>
      <c r="K2327" s="731">
        <v>8.0957474458503847E-2</v>
      </c>
      <c r="L2327" s="108">
        <v>5.5002772880983152E-4</v>
      </c>
      <c r="M2327" s="109">
        <v>5.9136605163079183E-4</v>
      </c>
      <c r="N2327" s="731">
        <v>2.5812825976581519E-4</v>
      </c>
      <c r="O2327" s="108">
        <v>0</v>
      </c>
      <c r="P2327" s="109">
        <v>0</v>
      </c>
      <c r="Q2327" s="731">
        <v>9.6560632849324469E-3</v>
      </c>
      <c r="R2327" s="108">
        <v>4.4422969506662197E-4</v>
      </c>
      <c r="S2327" s="109">
        <v>6.5065265664341818E-4</v>
      </c>
      <c r="T2327" s="731">
        <v>2.668257341379356E-3</v>
      </c>
      <c r="U2327" s="108">
        <v>9.6307317319005567E-4</v>
      </c>
      <c r="V2327" s="109">
        <v>9.3020280293490778E-4</v>
      </c>
      <c r="W2327" s="731">
        <v>6.3397447140185249E-4</v>
      </c>
      <c r="X2327" s="108">
        <v>8.3142976336922914E-5</v>
      </c>
      <c r="Y2327" s="109">
        <v>8.0305312762642727E-5</v>
      </c>
      <c r="Z2327" s="731">
        <v>5.4731646438926268E-5</v>
      </c>
      <c r="AA2327" s="108">
        <v>0</v>
      </c>
      <c r="AB2327" s="109">
        <v>0</v>
      </c>
      <c r="AC2327" s="731">
        <v>0</v>
      </c>
      <c r="AD2327" s="108">
        <v>0</v>
      </c>
      <c r="AE2327" s="109">
        <v>0</v>
      </c>
      <c r="AF2327" s="731">
        <v>0</v>
      </c>
      <c r="AG2327" s="108">
        <v>6.1433448335192079E-4</v>
      </c>
      <c r="AH2327" s="109">
        <v>5.933670643022865E-4</v>
      </c>
      <c r="AI2327" s="731">
        <v>4.0440599253837656E-4</v>
      </c>
      <c r="AJ2327" s="108">
        <v>5.9785820108852695E-4</v>
      </c>
      <c r="AK2327" s="109">
        <v>6.4279121703235279E-4</v>
      </c>
      <c r="AL2327" s="736">
        <v>2.8057498697816252E-4</v>
      </c>
    </row>
    <row r="2328" spans="1:38" x14ac:dyDescent="0.25">
      <c r="A2328" s="71">
        <v>2033</v>
      </c>
      <c r="B2328" s="72">
        <v>3</v>
      </c>
      <c r="C2328" s="108">
        <v>0.2276925108263777</v>
      </c>
      <c r="D2328" s="109">
        <v>0.2378168202154988</v>
      </c>
      <c r="E2328" s="731">
        <v>0.11050175932413343</v>
      </c>
      <c r="F2328" s="108">
        <v>1.9049436464394456E-2</v>
      </c>
      <c r="G2328" s="109">
        <v>2.077426408007851E-2</v>
      </c>
      <c r="H2328" s="731">
        <v>1.5426422485899012E-2</v>
      </c>
      <c r="I2328" s="108">
        <v>4.557494985729678E-3</v>
      </c>
      <c r="J2328" s="109">
        <v>4.2185950198636796E-3</v>
      </c>
      <c r="K2328" s="731">
        <v>8.1338620722335872E-2</v>
      </c>
      <c r="L2328" s="108">
        <v>5.4856221314218071E-4</v>
      </c>
      <c r="M2328" s="109">
        <v>5.9084925876958753E-4</v>
      </c>
      <c r="N2328" s="731">
        <v>2.5866909422231837E-4</v>
      </c>
      <c r="O2328" s="108">
        <v>0</v>
      </c>
      <c r="P2328" s="109">
        <v>0</v>
      </c>
      <c r="Q2328" s="731">
        <v>9.7978228442824594E-3</v>
      </c>
      <c r="R2328" s="108">
        <v>4.4422969506662197E-4</v>
      </c>
      <c r="S2328" s="109">
        <v>6.5065265664341818E-4</v>
      </c>
      <c r="T2328" s="731">
        <v>2.668257341379356E-3</v>
      </c>
      <c r="U2328" s="108">
        <v>9.5922393620379031E-4</v>
      </c>
      <c r="V2328" s="109">
        <v>9.2912948540185055E-4</v>
      </c>
      <c r="W2328" s="731">
        <v>6.4328210498097347E-4</v>
      </c>
      <c r="X2328" s="108">
        <v>8.2810696801422919E-5</v>
      </c>
      <c r="Y2328" s="109">
        <v>8.0212609856950527E-5</v>
      </c>
      <c r="Z2328" s="731">
        <v>5.5535136600515089E-5</v>
      </c>
      <c r="AA2328" s="108">
        <v>0</v>
      </c>
      <c r="AB2328" s="109">
        <v>0</v>
      </c>
      <c r="AC2328" s="731">
        <v>0</v>
      </c>
      <c r="AD2328" s="108">
        <v>0</v>
      </c>
      <c r="AE2328" s="109">
        <v>0</v>
      </c>
      <c r="AF2328" s="731">
        <v>0</v>
      </c>
      <c r="AG2328" s="108">
        <v>6.1187884831865984E-4</v>
      </c>
      <c r="AH2328" s="109">
        <v>5.9268189723812891E-4</v>
      </c>
      <c r="AI2328" s="731">
        <v>4.1034293855455228E-4</v>
      </c>
      <c r="AJ2328" s="108">
        <v>5.9626520109235144E-4</v>
      </c>
      <c r="AK2328" s="109">
        <v>6.4222983668772108E-4</v>
      </c>
      <c r="AL2328" s="736">
        <v>2.811629955185361E-4</v>
      </c>
    </row>
    <row r="2329" spans="1:38" x14ac:dyDescent="0.25">
      <c r="A2329" s="71">
        <v>2033</v>
      </c>
      <c r="B2329" s="72">
        <v>4</v>
      </c>
      <c r="C2329" s="108">
        <v>0.29902568312869432</v>
      </c>
      <c r="D2329" s="109">
        <v>0.30510256003220482</v>
      </c>
      <c r="E2329" s="731">
        <v>0.12968482610888668</v>
      </c>
      <c r="F2329" s="108">
        <v>1.9660876536402933E-2</v>
      </c>
      <c r="G2329" s="109">
        <v>2.185099983333149E-2</v>
      </c>
      <c r="H2329" s="731">
        <v>1.5474503945132719E-2</v>
      </c>
      <c r="I2329" s="108">
        <v>5.2693324733371514E-3</v>
      </c>
      <c r="J2329" s="109">
        <v>5.7939058631888097E-3</v>
      </c>
      <c r="K2329" s="731">
        <v>8.0775370592661253E-2</v>
      </c>
      <c r="L2329" s="108">
        <v>6.6238838774391226E-4</v>
      </c>
      <c r="M2329" s="109">
        <v>8.8290362749412414E-4</v>
      </c>
      <c r="N2329" s="731">
        <v>3.6830557095780738E-4</v>
      </c>
      <c r="O2329" s="108">
        <v>0</v>
      </c>
      <c r="P2329" s="109">
        <v>0</v>
      </c>
      <c r="Q2329" s="731">
        <v>9.8283509501137806E-3</v>
      </c>
      <c r="R2329" s="108">
        <v>4.4422969506662197E-4</v>
      </c>
      <c r="S2329" s="109">
        <v>6.5065265664341818E-4</v>
      </c>
      <c r="T2329" s="731">
        <v>2.668257341379356E-3</v>
      </c>
      <c r="U2329" s="108">
        <v>1.0061953048318892E-3</v>
      </c>
      <c r="V2329" s="109">
        <v>1.0116494137122048E-3</v>
      </c>
      <c r="W2329" s="731">
        <v>6.452868259345791E-4</v>
      </c>
      <c r="X2329" s="108">
        <v>8.686581421934466E-5</v>
      </c>
      <c r="Y2329" s="109">
        <v>8.7336626715964679E-5</v>
      </c>
      <c r="Z2329" s="731">
        <v>5.5708236023300326E-5</v>
      </c>
      <c r="AA2329" s="108">
        <v>0</v>
      </c>
      <c r="AB2329" s="109">
        <v>0</v>
      </c>
      <c r="AC2329" s="731">
        <v>0</v>
      </c>
      <c r="AD2329" s="108">
        <v>0</v>
      </c>
      <c r="AE2329" s="109">
        <v>0</v>
      </c>
      <c r="AF2329" s="731">
        <v>0</v>
      </c>
      <c r="AG2329" s="108">
        <v>6.4184191116515275E-4</v>
      </c>
      <c r="AH2329" s="109">
        <v>6.4532084248032607E-4</v>
      </c>
      <c r="AI2329" s="731">
        <v>4.1162189145944319E-4</v>
      </c>
      <c r="AJ2329" s="108">
        <v>7.1998950998612579E-4</v>
      </c>
      <c r="AK2329" s="109">
        <v>9.5968071800446478E-4</v>
      </c>
      <c r="AL2329" s="736">
        <v>4.0033322477842456E-4</v>
      </c>
    </row>
    <row r="2330" spans="1:38" x14ac:dyDescent="0.25">
      <c r="A2330" s="71">
        <v>2033</v>
      </c>
      <c r="B2330" s="72">
        <v>5</v>
      </c>
      <c r="C2330" s="108">
        <v>0.29877304907380847</v>
      </c>
      <c r="D2330" s="109">
        <v>0.30499134561222863</v>
      </c>
      <c r="E2330" s="731">
        <v>0.1294425077488256</v>
      </c>
      <c r="F2330" s="108">
        <v>1.9608866316462505E-2</v>
      </c>
      <c r="G2330" s="109">
        <v>2.1826765824381287E-2</v>
      </c>
      <c r="H2330" s="731">
        <v>1.5181980156661628E-2</v>
      </c>
      <c r="I2330" s="108">
        <v>5.2506321036279993E-3</v>
      </c>
      <c r="J2330" s="109">
        <v>5.7839794112059511E-3</v>
      </c>
      <c r="K2330" s="731">
        <v>8.0153684222472613E-2</v>
      </c>
      <c r="L2330" s="108">
        <v>6.6066805535272663E-4</v>
      </c>
      <c r="M2330" s="109">
        <v>8.8168582834070755E-4</v>
      </c>
      <c r="N2330" s="731">
        <v>3.6738700820240159E-4</v>
      </c>
      <c r="O2330" s="108">
        <v>0</v>
      </c>
      <c r="P2330" s="109">
        <v>0</v>
      </c>
      <c r="Q2330" s="731">
        <v>9.6425590007361752E-3</v>
      </c>
      <c r="R2330" s="108">
        <v>4.4422969506662197E-4</v>
      </c>
      <c r="S2330" s="109">
        <v>6.5065265664341818E-4</v>
      </c>
      <c r="T2330" s="731">
        <v>2.668257341379356E-3</v>
      </c>
      <c r="U2330" s="108">
        <v>1.002326319156986E-3</v>
      </c>
      <c r="V2330" s="109">
        <v>1.0098586896027271E-3</v>
      </c>
      <c r="W2330" s="731">
        <v>6.3308872611061865E-4</v>
      </c>
      <c r="X2330" s="108">
        <v>8.6531793048938329E-5</v>
      </c>
      <c r="Y2330" s="109">
        <v>8.7182044358622684E-5</v>
      </c>
      <c r="Z2330" s="731">
        <v>5.46551429046229E-5</v>
      </c>
      <c r="AA2330" s="108">
        <v>0</v>
      </c>
      <c r="AB2330" s="109">
        <v>0</v>
      </c>
      <c r="AC2330" s="731">
        <v>0</v>
      </c>
      <c r="AD2330" s="108">
        <v>0</v>
      </c>
      <c r="AE2330" s="109">
        <v>0</v>
      </c>
      <c r="AF2330" s="731">
        <v>0</v>
      </c>
      <c r="AG2330" s="108">
        <v>6.39373851846006E-4</v>
      </c>
      <c r="AH2330" s="109">
        <v>6.4417826976934155E-4</v>
      </c>
      <c r="AI2330" s="731">
        <v>4.038408003029335E-4</v>
      </c>
      <c r="AJ2330" s="108">
        <v>7.1811953301684792E-4</v>
      </c>
      <c r="AK2330" s="109">
        <v>9.5835707845046288E-4</v>
      </c>
      <c r="AL2330" s="736">
        <v>3.9933499390998491E-4</v>
      </c>
    </row>
    <row r="2331" spans="1:38" x14ac:dyDescent="0.25">
      <c r="A2331" s="71">
        <v>2033</v>
      </c>
      <c r="B2331" s="72">
        <v>6</v>
      </c>
      <c r="C2331" s="108">
        <v>0.35960092274629107</v>
      </c>
      <c r="D2331" s="109">
        <v>0.36131820939055925</v>
      </c>
      <c r="E2331" s="731">
        <v>0.12913123211056371</v>
      </c>
      <c r="F2331" s="108">
        <v>2.0046073608139595E-2</v>
      </c>
      <c r="G2331" s="109">
        <v>2.2713839488339375E-2</v>
      </c>
      <c r="H2331" s="731">
        <v>1.4802054941855387E-2</v>
      </c>
      <c r="I2331" s="108">
        <v>5.628177574212378E-3</v>
      </c>
      <c r="J2331" s="109">
        <v>6.9468774600632928E-3</v>
      </c>
      <c r="K2331" s="731">
        <v>9.2578467700837719E-2</v>
      </c>
      <c r="L2331" s="108">
        <v>7.4835490882327088E-4</v>
      </c>
      <c r="M2331" s="109">
        <v>9.5391605147314776E-4</v>
      </c>
      <c r="N2331" s="731">
        <v>3.6621136610003263E-4</v>
      </c>
      <c r="O2331" s="108">
        <v>0</v>
      </c>
      <c r="P2331" s="109">
        <v>0</v>
      </c>
      <c r="Q2331" s="731">
        <v>9.4012567766479701E-3</v>
      </c>
      <c r="R2331" s="108">
        <v>4.4422969506662197E-4</v>
      </c>
      <c r="S2331" s="109">
        <v>6.5065265664341818E-4</v>
      </c>
      <c r="T2331" s="731">
        <v>2.668257341379356E-3</v>
      </c>
      <c r="U2331" s="108">
        <v>1.0358661831899874E-3</v>
      </c>
      <c r="V2331" s="109">
        <v>1.0777445881845341E-3</v>
      </c>
      <c r="W2331" s="731">
        <v>6.1724601013208756E-4</v>
      </c>
      <c r="X2331" s="108">
        <v>8.9427311038741092E-5</v>
      </c>
      <c r="Y2331" s="109">
        <v>9.3042699120744933E-5</v>
      </c>
      <c r="Z2331" s="731">
        <v>5.328737978951942E-5</v>
      </c>
      <c r="AA2331" s="108">
        <v>0</v>
      </c>
      <c r="AB2331" s="109">
        <v>0</v>
      </c>
      <c r="AC2331" s="731">
        <v>0</v>
      </c>
      <c r="AD2331" s="108">
        <v>0</v>
      </c>
      <c r="AE2331" s="109">
        <v>0</v>
      </c>
      <c r="AF2331" s="731">
        <v>0</v>
      </c>
      <c r="AG2331" s="108">
        <v>6.6076849117341959E-4</v>
      </c>
      <c r="AH2331" s="109">
        <v>6.8748229071897873E-4</v>
      </c>
      <c r="AI2331" s="731">
        <v>3.9373457901911431E-4</v>
      </c>
      <c r="AJ2331" s="108">
        <v>8.134321191994048E-4</v>
      </c>
      <c r="AK2331" s="109">
        <v>1.0368685864827715E-3</v>
      </c>
      <c r="AL2331" s="736">
        <v>3.9805720709778684E-4</v>
      </c>
    </row>
    <row r="2332" spans="1:38" x14ac:dyDescent="0.25">
      <c r="A2332" s="71">
        <v>2033</v>
      </c>
      <c r="B2332" s="72">
        <v>7</v>
      </c>
      <c r="C2332" s="108">
        <v>0.35935279144841653</v>
      </c>
      <c r="D2332" s="109">
        <v>0.36118249601443941</v>
      </c>
      <c r="E2332" s="731">
        <v>0.12887146940871147</v>
      </c>
      <c r="F2332" s="108">
        <v>1.999995544659176E-2</v>
      </c>
      <c r="G2332" s="109">
        <v>2.2686352556087492E-2</v>
      </c>
      <c r="H2332" s="731">
        <v>1.4488497867008978E-2</v>
      </c>
      <c r="I2332" s="108">
        <v>5.6108093382279487E-3</v>
      </c>
      <c r="J2332" s="109">
        <v>6.9339652521979251E-3</v>
      </c>
      <c r="K2332" s="731">
        <v>9.1912277846020712E-2</v>
      </c>
      <c r="L2332" s="108">
        <v>7.4666469506329399E-4</v>
      </c>
      <c r="M2332" s="109">
        <v>9.5248111482387516E-4</v>
      </c>
      <c r="N2332" s="731">
        <v>3.6522716301257201E-4</v>
      </c>
      <c r="O2332" s="108">
        <v>0</v>
      </c>
      <c r="P2332" s="109">
        <v>0</v>
      </c>
      <c r="Q2332" s="731">
        <v>9.2021040243307171E-3</v>
      </c>
      <c r="R2332" s="108">
        <v>4.4422969506662197E-4</v>
      </c>
      <c r="S2332" s="109">
        <v>6.5065265664341818E-4</v>
      </c>
      <c r="T2332" s="731">
        <v>2.668257341379356E-3</v>
      </c>
      <c r="U2332" s="108">
        <v>1.0324317518729139E-3</v>
      </c>
      <c r="V2332" s="109">
        <v>1.0757094135819042E-3</v>
      </c>
      <c r="W2332" s="731">
        <v>6.0417055640675163E-4</v>
      </c>
      <c r="X2332" s="108">
        <v>8.9130797700679405E-5</v>
      </c>
      <c r="Y2332" s="109">
        <v>9.2866975123049569E-5</v>
      </c>
      <c r="Z2332" s="731">
        <v>5.2158591272289631E-5</v>
      </c>
      <c r="AA2332" s="108">
        <v>0</v>
      </c>
      <c r="AB2332" s="109">
        <v>0</v>
      </c>
      <c r="AC2332" s="731">
        <v>0</v>
      </c>
      <c r="AD2332" s="108">
        <v>0</v>
      </c>
      <c r="AE2332" s="109">
        <v>0</v>
      </c>
      <c r="AF2332" s="731">
        <v>0</v>
      </c>
      <c r="AG2332" s="108">
        <v>6.5857753153617535E-4</v>
      </c>
      <c r="AH2332" s="109">
        <v>6.8618395467237039E-4</v>
      </c>
      <c r="AI2332" s="731">
        <v>3.8539408127955693E-4</v>
      </c>
      <c r="AJ2332" s="108">
        <v>8.1159392071576577E-4</v>
      </c>
      <c r="AK2332" s="109">
        <v>1.0353083352756709E-3</v>
      </c>
      <c r="AL2332" s="736">
        <v>3.9698729667912209E-4</v>
      </c>
    </row>
    <row r="2333" spans="1:38" x14ac:dyDescent="0.25">
      <c r="A2333" s="71">
        <v>2033</v>
      </c>
      <c r="B2333" s="72">
        <v>8</v>
      </c>
      <c r="C2333" s="108">
        <v>0.41381553637286178</v>
      </c>
      <c r="D2333" s="109">
        <v>0.40767539676664216</v>
      </c>
      <c r="E2333" s="731">
        <v>0.12839061946019142</v>
      </c>
      <c r="F2333" s="108">
        <v>2.0223880230377866E-2</v>
      </c>
      <c r="G2333" s="109">
        <v>2.2926949155519235E-2</v>
      </c>
      <c r="H2333" s="731">
        <v>1.4048564049252194E-2</v>
      </c>
      <c r="I2333" s="108">
        <v>5.9175014779954578E-3</v>
      </c>
      <c r="J2333" s="109">
        <v>7.5172942605398144E-3</v>
      </c>
      <c r="K2333" s="731">
        <v>9.0942867768119079E-2</v>
      </c>
      <c r="L2333" s="108">
        <v>8.4844974228908874E-4</v>
      </c>
      <c r="M2333" s="109">
        <v>1.0325874746775457E-3</v>
      </c>
      <c r="N2333" s="731">
        <v>3.6386170939791611E-4</v>
      </c>
      <c r="O2333" s="108">
        <v>0</v>
      </c>
      <c r="P2333" s="109">
        <v>0</v>
      </c>
      <c r="Q2333" s="731">
        <v>8.9226850090408944E-3</v>
      </c>
      <c r="R2333" s="108">
        <v>4.4422969506662197E-4</v>
      </c>
      <c r="S2333" s="109">
        <v>6.5065265664341818E-4</v>
      </c>
      <c r="T2333" s="731">
        <v>2.668257341379356E-3</v>
      </c>
      <c r="U2333" s="108">
        <v>1.0497448829346948E-3</v>
      </c>
      <c r="V2333" s="109">
        <v>1.0943316507224384E-3</v>
      </c>
      <c r="W2333" s="731">
        <v>5.8582494707470347E-4</v>
      </c>
      <c r="X2333" s="108">
        <v>9.0625475779294238E-5</v>
      </c>
      <c r="Y2333" s="109">
        <v>9.4474697881382936E-5</v>
      </c>
      <c r="Z2333" s="731">
        <v>5.0574808527506333E-5</v>
      </c>
      <c r="AA2333" s="108">
        <v>0</v>
      </c>
      <c r="AB2333" s="109">
        <v>0</v>
      </c>
      <c r="AC2333" s="731">
        <v>0</v>
      </c>
      <c r="AD2333" s="108">
        <v>0</v>
      </c>
      <c r="AE2333" s="109">
        <v>0</v>
      </c>
      <c r="AF2333" s="731">
        <v>0</v>
      </c>
      <c r="AG2333" s="108">
        <v>6.6962177975050442E-4</v>
      </c>
      <c r="AH2333" s="109">
        <v>6.9806273170074042E-4</v>
      </c>
      <c r="AI2333" s="731">
        <v>3.7369175880174382E-4</v>
      </c>
      <c r="AJ2333" s="108">
        <v>9.2223092391154895E-4</v>
      </c>
      <c r="AK2333" s="109">
        <v>1.1223811202853286E-3</v>
      </c>
      <c r="AL2333" s="736">
        <v>3.9550298735781074E-4</v>
      </c>
    </row>
    <row r="2334" spans="1:38" x14ac:dyDescent="0.25">
      <c r="A2334" s="71">
        <v>2033</v>
      </c>
      <c r="B2334" s="72">
        <v>9</v>
      </c>
      <c r="C2334" s="108">
        <v>0.41360253135457686</v>
      </c>
      <c r="D2334" s="109">
        <v>0.40751360841059242</v>
      </c>
      <c r="E2334" s="731">
        <v>0.1281088233688279</v>
      </c>
      <c r="F2334" s="108">
        <v>2.0186825659321096E-2</v>
      </c>
      <c r="G2334" s="109">
        <v>2.2896808630568064E-2</v>
      </c>
      <c r="H2334" s="731">
        <v>1.3707571928516465E-2</v>
      </c>
      <c r="I2334" s="108">
        <v>5.9029525103969326E-3</v>
      </c>
      <c r="J2334" s="109">
        <v>7.5021684219447457E-3</v>
      </c>
      <c r="K2334" s="731">
        <v>9.021703714776623E-2</v>
      </c>
      <c r="L2334" s="108">
        <v>8.4691954201200289E-4</v>
      </c>
      <c r="M2334" s="109">
        <v>1.0308963799146428E-3</v>
      </c>
      <c r="N2334" s="731">
        <v>3.6279138429848681E-4</v>
      </c>
      <c r="O2334" s="108">
        <v>0</v>
      </c>
      <c r="P2334" s="109">
        <v>0</v>
      </c>
      <c r="Q2334" s="731">
        <v>8.7061106070400081E-3</v>
      </c>
      <c r="R2334" s="108">
        <v>4.4422969506662197E-4</v>
      </c>
      <c r="S2334" s="109">
        <v>6.5065265664341818E-4</v>
      </c>
      <c r="T2334" s="731">
        <v>2.668257341379356E-3</v>
      </c>
      <c r="U2334" s="108">
        <v>1.0469846395617037E-3</v>
      </c>
      <c r="V2334" s="109">
        <v>1.0921022200215157E-3</v>
      </c>
      <c r="W2334" s="731">
        <v>5.7160580607738506E-4</v>
      </c>
      <c r="X2334" s="108">
        <v>9.0387198281357479E-5</v>
      </c>
      <c r="Y2334" s="109">
        <v>9.4282178496175024E-5</v>
      </c>
      <c r="Z2334" s="731">
        <v>4.9347271308499132E-5</v>
      </c>
      <c r="AA2334" s="108">
        <v>0</v>
      </c>
      <c r="AB2334" s="109">
        <v>0</v>
      </c>
      <c r="AC2334" s="731">
        <v>0</v>
      </c>
      <c r="AD2334" s="108">
        <v>0</v>
      </c>
      <c r="AE2334" s="109">
        <v>0</v>
      </c>
      <c r="AF2334" s="731">
        <v>0</v>
      </c>
      <c r="AG2334" s="108">
        <v>6.6786091559865727E-4</v>
      </c>
      <c r="AH2334" s="109">
        <v>6.966409163531971E-4</v>
      </c>
      <c r="AI2334" s="731">
        <v>3.6462153246915008E-4</v>
      </c>
      <c r="AJ2334" s="108">
        <v>9.2056753431991986E-4</v>
      </c>
      <c r="AK2334" s="109">
        <v>1.1205433273219474E-3</v>
      </c>
      <c r="AL2334" s="736">
        <v>3.9433976290129428E-4</v>
      </c>
    </row>
    <row r="2335" spans="1:38" x14ac:dyDescent="0.25">
      <c r="A2335" s="71">
        <v>2033</v>
      </c>
      <c r="B2335" s="72">
        <v>10</v>
      </c>
      <c r="C2335" s="108">
        <v>0.57924201904418815</v>
      </c>
      <c r="D2335" s="109">
        <v>0.55245015453064128</v>
      </c>
      <c r="E2335" s="731">
        <v>0.12787060836016981</v>
      </c>
      <c r="F2335" s="108">
        <v>2.1138102125541725E-2</v>
      </c>
      <c r="G2335" s="109">
        <v>2.3605986790294006E-2</v>
      </c>
      <c r="H2335" s="731">
        <v>1.3425408618848757E-2</v>
      </c>
      <c r="I2335" s="108">
        <v>6.649386461933666E-3</v>
      </c>
      <c r="J2335" s="109">
        <v>8.6110927806402875E-3</v>
      </c>
      <c r="K2335" s="731">
        <v>8.9598656440838198E-2</v>
      </c>
      <c r="L2335" s="108">
        <v>1.0534599192576367E-3</v>
      </c>
      <c r="M2335" s="109">
        <v>1.1807577046478428E-3</v>
      </c>
      <c r="N2335" s="731">
        <v>3.6187733228229047E-4</v>
      </c>
      <c r="O2335" s="108">
        <v>0</v>
      </c>
      <c r="P2335" s="109">
        <v>0</v>
      </c>
      <c r="Q2335" s="731">
        <v>8.526891181281868E-3</v>
      </c>
      <c r="R2335" s="108">
        <v>4.4422969506662197E-4</v>
      </c>
      <c r="S2335" s="109">
        <v>6.5065265664341818E-4</v>
      </c>
      <c r="T2335" s="731">
        <v>2.668257341379356E-3</v>
      </c>
      <c r="U2335" s="108">
        <v>1.1197759879077009E-3</v>
      </c>
      <c r="V2335" s="109">
        <v>1.1463955857788754E-3</v>
      </c>
      <c r="W2335" s="731">
        <v>5.5983928374756604E-4</v>
      </c>
      <c r="X2335" s="108">
        <v>9.6671315035904004E-5</v>
      </c>
      <c r="Y2335" s="109">
        <v>9.8969414108561617E-5</v>
      </c>
      <c r="Z2335" s="731">
        <v>4.8331460622071527E-5</v>
      </c>
      <c r="AA2335" s="108">
        <v>0</v>
      </c>
      <c r="AB2335" s="109">
        <v>0</v>
      </c>
      <c r="AC2335" s="731">
        <v>0</v>
      </c>
      <c r="AD2335" s="108">
        <v>0</v>
      </c>
      <c r="AE2335" s="109">
        <v>0</v>
      </c>
      <c r="AF2335" s="731">
        <v>0</v>
      </c>
      <c r="AG2335" s="108">
        <v>7.1429352332036053E-4</v>
      </c>
      <c r="AH2335" s="109">
        <v>7.3127355456161695E-4</v>
      </c>
      <c r="AI2335" s="731">
        <v>3.57115879797467E-4</v>
      </c>
      <c r="AJ2335" s="108">
        <v>1.1450686387484618E-3</v>
      </c>
      <c r="AK2335" s="109">
        <v>1.283436178543241E-3</v>
      </c>
      <c r="AL2335" s="736">
        <v>3.9334630745391062E-4</v>
      </c>
    </row>
    <row r="2336" spans="1:38" x14ac:dyDescent="0.25">
      <c r="A2336" s="71">
        <v>2033</v>
      </c>
      <c r="B2336" s="72">
        <v>11</v>
      </c>
      <c r="C2336" s="108">
        <v>0.57904111504193034</v>
      </c>
      <c r="D2336" s="109">
        <v>0.55220612808151792</v>
      </c>
      <c r="E2336" s="731">
        <v>0.12755585133267019</v>
      </c>
      <c r="F2336" s="108">
        <v>2.110841279394032E-2</v>
      </c>
      <c r="G2336" s="109">
        <v>2.3565293710224988E-2</v>
      </c>
      <c r="H2336" s="731">
        <v>1.3050279673607395E-2</v>
      </c>
      <c r="I2336" s="108">
        <v>6.6368624176567333E-3</v>
      </c>
      <c r="J2336" s="109">
        <v>8.5884467951097554E-3</v>
      </c>
      <c r="K2336" s="731">
        <v>8.8789844652026759E-2</v>
      </c>
      <c r="L2336" s="108">
        <v>1.0519892922065184E-3</v>
      </c>
      <c r="M2336" s="109">
        <v>1.1782095956310314E-3</v>
      </c>
      <c r="N2336" s="731">
        <v>3.6068085240549709E-4</v>
      </c>
      <c r="O2336" s="108">
        <v>0</v>
      </c>
      <c r="P2336" s="109">
        <v>0</v>
      </c>
      <c r="Q2336" s="731">
        <v>8.2886419590854736E-3</v>
      </c>
      <c r="R2336" s="108">
        <v>4.4422969506662197E-4</v>
      </c>
      <c r="S2336" s="109">
        <v>6.5065265664341818E-4</v>
      </c>
      <c r="T2336" s="731">
        <v>2.668257341379356E-3</v>
      </c>
      <c r="U2336" s="108">
        <v>1.117561569403067E-3</v>
      </c>
      <c r="V2336" s="109">
        <v>1.1433778287635945E-3</v>
      </c>
      <c r="W2336" s="731">
        <v>5.4419694504236657E-4</v>
      </c>
      <c r="X2336" s="108">
        <v>9.6480127723684451E-5</v>
      </c>
      <c r="Y2336" s="109">
        <v>9.8708880451835724E-5</v>
      </c>
      <c r="Z2336" s="731">
        <v>4.6981053197991818E-5</v>
      </c>
      <c r="AA2336" s="108">
        <v>0</v>
      </c>
      <c r="AB2336" s="109">
        <v>0</v>
      </c>
      <c r="AC2336" s="731">
        <v>0</v>
      </c>
      <c r="AD2336" s="108">
        <v>0</v>
      </c>
      <c r="AE2336" s="109">
        <v>0</v>
      </c>
      <c r="AF2336" s="731">
        <v>0</v>
      </c>
      <c r="AG2336" s="108">
        <v>7.1288069875729046E-4</v>
      </c>
      <c r="AH2336" s="109">
        <v>7.2934854178335342E-4</v>
      </c>
      <c r="AI2336" s="731">
        <v>3.4713767283545171E-4</v>
      </c>
      <c r="AJ2336" s="108">
        <v>1.1434709598102831E-3</v>
      </c>
      <c r="AK2336" s="109">
        <v>1.2806667288624252E-3</v>
      </c>
      <c r="AL2336" s="736">
        <v>3.9204551044588651E-4</v>
      </c>
    </row>
    <row r="2337" spans="1:38" x14ac:dyDescent="0.25">
      <c r="A2337" s="71">
        <v>2033</v>
      </c>
      <c r="B2337" s="72">
        <v>12</v>
      </c>
      <c r="C2337" s="108">
        <v>0.57887346375781412</v>
      </c>
      <c r="D2337" s="109">
        <v>0.55194445091229638</v>
      </c>
      <c r="E2337" s="731">
        <v>0.12719513720687037</v>
      </c>
      <c r="F2337" s="108">
        <v>2.1083738676534722E-2</v>
      </c>
      <c r="G2337" s="109">
        <v>2.3521766904732601E-2</v>
      </c>
      <c r="H2337" s="731">
        <v>1.2616911241738343E-2</v>
      </c>
      <c r="I2337" s="108">
        <v>6.6264545213254103E-3</v>
      </c>
      <c r="J2337" s="109">
        <v>8.5642319491757071E-3</v>
      </c>
      <c r="K2337" s="731">
        <v>8.7863721724837501E-2</v>
      </c>
      <c r="L2337" s="108">
        <v>1.0507676115286213E-3</v>
      </c>
      <c r="M2337" s="109">
        <v>1.1754842834982833E-3</v>
      </c>
      <c r="N2337" s="731">
        <v>3.5931263464430611E-4</v>
      </c>
      <c r="O2337" s="108">
        <v>0</v>
      </c>
      <c r="P2337" s="109">
        <v>0</v>
      </c>
      <c r="Q2337" s="731">
        <v>8.0133879132704804E-3</v>
      </c>
      <c r="R2337" s="108">
        <v>4.4422969506662197E-4</v>
      </c>
      <c r="S2337" s="109">
        <v>6.5065265664341818E-4</v>
      </c>
      <c r="T2337" s="731">
        <v>2.668257341379356E-3</v>
      </c>
      <c r="U2337" s="108">
        <v>1.115722270699826E-3</v>
      </c>
      <c r="V2337" s="109">
        <v>1.1401507174383574E-3</v>
      </c>
      <c r="W2337" s="731">
        <v>5.2612507360866659E-4</v>
      </c>
      <c r="X2337" s="108">
        <v>9.6321350139387294E-5</v>
      </c>
      <c r="Y2337" s="109">
        <v>9.8430356851884161E-5</v>
      </c>
      <c r="Z2337" s="731">
        <v>4.5420867639021815E-5</v>
      </c>
      <c r="AA2337" s="108">
        <v>0</v>
      </c>
      <c r="AB2337" s="109">
        <v>0</v>
      </c>
      <c r="AC2337" s="731">
        <v>0</v>
      </c>
      <c r="AD2337" s="108">
        <v>0</v>
      </c>
      <c r="AE2337" s="109">
        <v>0</v>
      </c>
      <c r="AF2337" s="731">
        <v>0</v>
      </c>
      <c r="AG2337" s="108">
        <v>7.1170744608705489E-4</v>
      </c>
      <c r="AH2337" s="109">
        <v>7.2729106730628579E-4</v>
      </c>
      <c r="AI2337" s="731">
        <v>3.3560967316185249E-4</v>
      </c>
      <c r="AJ2337" s="108">
        <v>1.1421425861347374E-3</v>
      </c>
      <c r="AK2337" s="109">
        <v>1.2777052518632051E-3</v>
      </c>
      <c r="AL2337" s="736">
        <v>3.9055844092720181E-4</v>
      </c>
    </row>
    <row r="2338" spans="1:38" x14ac:dyDescent="0.25">
      <c r="A2338" s="71">
        <v>2033</v>
      </c>
      <c r="B2338" s="72">
        <v>13</v>
      </c>
      <c r="C2338" s="108">
        <v>0.57744401822059788</v>
      </c>
      <c r="D2338" s="109">
        <v>0.55046364304513362</v>
      </c>
      <c r="E2338" s="731">
        <v>0.12655110336231426</v>
      </c>
      <c r="F2338" s="108">
        <v>2.1057053423720849E-2</v>
      </c>
      <c r="G2338" s="109">
        <v>2.3469200591312314E-2</v>
      </c>
      <c r="H2338" s="731">
        <v>1.2129124814936583E-2</v>
      </c>
      <c r="I2338" s="108">
        <v>6.6156919836134163E-3</v>
      </c>
      <c r="J2338" s="109">
        <v>8.5364574106377364E-3</v>
      </c>
      <c r="K2338" s="731">
        <v>8.6739365859601195E-2</v>
      </c>
      <c r="L2338" s="108">
        <v>1.0496534363132945E-3</v>
      </c>
      <c r="M2338" s="109">
        <v>1.1725073306770245E-3</v>
      </c>
      <c r="N2338" s="731">
        <v>3.5778114902926917E-4</v>
      </c>
      <c r="O2338" s="108">
        <v>0</v>
      </c>
      <c r="P2338" s="109">
        <v>0</v>
      </c>
      <c r="Q2338" s="731">
        <v>7.7035801784162356E-3</v>
      </c>
      <c r="R2338" s="108">
        <v>4.4422969506662197E-4</v>
      </c>
      <c r="S2338" s="109">
        <v>6.5065265664341818E-4</v>
      </c>
      <c r="T2338" s="731">
        <v>2.668257341379356E-3</v>
      </c>
      <c r="U2338" s="108">
        <v>1.113950348189733E-3</v>
      </c>
      <c r="V2338" s="109">
        <v>1.1365265870973854E-3</v>
      </c>
      <c r="W2338" s="731">
        <v>5.057845449716956E-4</v>
      </c>
      <c r="X2338" s="108">
        <v>9.6168333461474123E-5</v>
      </c>
      <c r="Y2338" s="109">
        <v>9.8117390119107967E-5</v>
      </c>
      <c r="Z2338" s="731">
        <v>4.3664852684247795E-5</v>
      </c>
      <c r="AA2338" s="108">
        <v>0</v>
      </c>
      <c r="AB2338" s="109">
        <v>0</v>
      </c>
      <c r="AC2338" s="731">
        <v>0</v>
      </c>
      <c r="AD2338" s="108">
        <v>0</v>
      </c>
      <c r="AE2338" s="109">
        <v>0</v>
      </c>
      <c r="AF2338" s="731">
        <v>0</v>
      </c>
      <c r="AG2338" s="108">
        <v>7.1057752110106095E-4</v>
      </c>
      <c r="AH2338" s="109">
        <v>7.2497830419958797E-4</v>
      </c>
      <c r="AI2338" s="731">
        <v>3.2263484679672402E-4</v>
      </c>
      <c r="AJ2338" s="108">
        <v>1.1409316828043356E-3</v>
      </c>
      <c r="AK2338" s="109">
        <v>1.2744687570088427E-3</v>
      </c>
      <c r="AL2338" s="736">
        <v>3.888936461267185E-4</v>
      </c>
    </row>
    <row r="2339" spans="1:38" x14ac:dyDescent="0.25">
      <c r="A2339" s="71">
        <v>2033</v>
      </c>
      <c r="B2339" s="72">
        <v>14</v>
      </c>
      <c r="C2339" s="108">
        <v>0.57732329947871797</v>
      </c>
      <c r="D2339" s="109">
        <v>0.55018902191942387</v>
      </c>
      <c r="E2339" s="731">
        <v>0.12614578743552582</v>
      </c>
      <c r="F2339" s="108">
        <v>2.1039188931528889E-2</v>
      </c>
      <c r="G2339" s="109">
        <v>2.3423574640120216E-2</v>
      </c>
      <c r="H2339" s="731">
        <v>1.1638191918845573E-2</v>
      </c>
      <c r="I2339" s="108">
        <v>6.6081518096588344E-3</v>
      </c>
      <c r="J2339" s="109">
        <v>8.5110702879846074E-3</v>
      </c>
      <c r="K2339" s="731">
        <v>8.5698751681383731E-2</v>
      </c>
      <c r="L2339" s="108">
        <v>1.0487689365353292E-3</v>
      </c>
      <c r="M2339" s="109">
        <v>1.169650176497171E-3</v>
      </c>
      <c r="N2339" s="731">
        <v>3.5624709103405076E-4</v>
      </c>
      <c r="O2339" s="108">
        <v>0</v>
      </c>
      <c r="P2339" s="109">
        <v>0</v>
      </c>
      <c r="Q2339" s="731">
        <v>7.3917656702143196E-3</v>
      </c>
      <c r="R2339" s="108">
        <v>4.4422969506662197E-4</v>
      </c>
      <c r="S2339" s="109">
        <v>6.5065265664341818E-4</v>
      </c>
      <c r="T2339" s="731">
        <v>2.668257341379356E-3</v>
      </c>
      <c r="U2339" s="108">
        <v>1.1126181589791897E-3</v>
      </c>
      <c r="V2339" s="109">
        <v>1.1331442983490666E-3</v>
      </c>
      <c r="W2339" s="731">
        <v>4.8531264235520142E-4</v>
      </c>
      <c r="X2339" s="108">
        <v>9.605337098924949E-5</v>
      </c>
      <c r="Y2339" s="109">
        <v>9.7825421637822942E-5</v>
      </c>
      <c r="Z2339" s="731">
        <v>4.1897488103092018E-5</v>
      </c>
      <c r="AA2339" s="108">
        <v>0</v>
      </c>
      <c r="AB2339" s="109">
        <v>0</v>
      </c>
      <c r="AC2339" s="731">
        <v>0</v>
      </c>
      <c r="AD2339" s="108">
        <v>0</v>
      </c>
      <c r="AE2339" s="109">
        <v>0</v>
      </c>
      <c r="AF2339" s="731">
        <v>0</v>
      </c>
      <c r="AG2339" s="108">
        <v>7.0972806974220568E-4</v>
      </c>
      <c r="AH2339" s="109">
        <v>7.228205637332942E-4</v>
      </c>
      <c r="AI2339" s="731">
        <v>3.0957577103043338E-4</v>
      </c>
      <c r="AJ2339" s="108">
        <v>1.1399701273992256E-3</v>
      </c>
      <c r="AK2339" s="109">
        <v>1.2713627621106542E-3</v>
      </c>
      <c r="AL2339" s="736">
        <v>3.8722624404849805E-4</v>
      </c>
    </row>
    <row r="2340" spans="1:38" x14ac:dyDescent="0.25">
      <c r="A2340" s="71">
        <v>2033</v>
      </c>
      <c r="B2340" s="72">
        <v>15</v>
      </c>
      <c r="C2340" s="108">
        <v>0.72874380069944034</v>
      </c>
      <c r="D2340" s="109">
        <v>0.67296887249858361</v>
      </c>
      <c r="E2340" s="731">
        <v>0.12570349892088004</v>
      </c>
      <c r="F2340" s="108">
        <v>2.1112771432916948E-2</v>
      </c>
      <c r="G2340" s="109">
        <v>2.3369734218220205E-2</v>
      </c>
      <c r="H2340" s="731">
        <v>1.1095974265859933E-2</v>
      </c>
      <c r="I2340" s="108">
        <v>6.5894801138401847E-3</v>
      </c>
      <c r="J2340" s="109">
        <v>8.3949902790531414E-3</v>
      </c>
      <c r="K2340" s="731">
        <v>8.4563220262073469E-2</v>
      </c>
      <c r="L2340" s="108">
        <v>1.4461164107200562E-3</v>
      </c>
      <c r="M2340" s="109">
        <v>1.4319962236680772E-3</v>
      </c>
      <c r="N2340" s="731">
        <v>3.5457834639002054E-4</v>
      </c>
      <c r="O2340" s="108">
        <v>0</v>
      </c>
      <c r="P2340" s="109">
        <v>0</v>
      </c>
      <c r="Q2340" s="731">
        <v>7.047385918385103E-3</v>
      </c>
      <c r="R2340" s="108">
        <v>4.4422969506662197E-4</v>
      </c>
      <c r="S2340" s="109">
        <v>6.5065265664341818E-4</v>
      </c>
      <c r="T2340" s="731">
        <v>2.668257341379356E-3</v>
      </c>
      <c r="U2340" s="108">
        <v>1.1182934846811902E-3</v>
      </c>
      <c r="V2340" s="109">
        <v>1.1291315258472327E-3</v>
      </c>
      <c r="W2340" s="731">
        <v>4.6270197776100138E-4</v>
      </c>
      <c r="X2340" s="108">
        <v>9.6543333118912717E-5</v>
      </c>
      <c r="Y2340" s="109">
        <v>9.7478979884448705E-5</v>
      </c>
      <c r="Z2340" s="731">
        <v>3.9945520760039377E-5</v>
      </c>
      <c r="AA2340" s="108">
        <v>0</v>
      </c>
      <c r="AB2340" s="109">
        <v>0</v>
      </c>
      <c r="AC2340" s="731">
        <v>0</v>
      </c>
      <c r="AD2340" s="108">
        <v>0</v>
      </c>
      <c r="AE2340" s="109">
        <v>0</v>
      </c>
      <c r="AF2340" s="731">
        <v>0</v>
      </c>
      <c r="AG2340" s="108">
        <v>7.1334762552446418E-4</v>
      </c>
      <c r="AH2340" s="109">
        <v>7.2026122409972004E-4</v>
      </c>
      <c r="AI2340" s="731">
        <v>2.9515307903609688E-4</v>
      </c>
      <c r="AJ2340" s="108">
        <v>1.5718706113302739E-3</v>
      </c>
      <c r="AK2340" s="109">
        <v>1.5565229132058422E-3</v>
      </c>
      <c r="AL2340" s="736">
        <v>3.8541243317115461E-4</v>
      </c>
    </row>
    <row r="2341" spans="1:38" x14ac:dyDescent="0.25">
      <c r="A2341" s="71">
        <v>2033</v>
      </c>
      <c r="B2341" s="72">
        <v>16</v>
      </c>
      <c r="C2341" s="108">
        <v>0.72856420659971532</v>
      </c>
      <c r="D2341" s="109">
        <v>0.67269313496002425</v>
      </c>
      <c r="E2341" s="731">
        <v>0.12517333975722927</v>
      </c>
      <c r="F2341" s="108">
        <v>2.1088569798235247E-2</v>
      </c>
      <c r="G2341" s="109">
        <v>2.3327398360785789E-2</v>
      </c>
      <c r="H2341" s="731">
        <v>1.0433560112773807E-2</v>
      </c>
      <c r="I2341" s="108">
        <v>6.5793480415628743E-3</v>
      </c>
      <c r="J2341" s="109">
        <v>8.3717703936674777E-3</v>
      </c>
      <c r="K2341" s="731">
        <v>8.320447591943203E-2</v>
      </c>
      <c r="L2341" s="108">
        <v>1.444462352017761E-3</v>
      </c>
      <c r="M2341" s="109">
        <v>1.4287240128622262E-3</v>
      </c>
      <c r="N2341" s="731">
        <v>3.5258895493636347E-4</v>
      </c>
      <c r="O2341" s="108">
        <v>0</v>
      </c>
      <c r="P2341" s="109">
        <v>0</v>
      </c>
      <c r="Q2341" s="731">
        <v>6.6266568068957645E-3</v>
      </c>
      <c r="R2341" s="108">
        <v>4.4422969506662197E-4</v>
      </c>
      <c r="S2341" s="109">
        <v>6.5065265664341818E-4</v>
      </c>
      <c r="T2341" s="731">
        <v>2.668257341379356E-3</v>
      </c>
      <c r="U2341" s="108">
        <v>1.1164898441618216E-3</v>
      </c>
      <c r="V2341" s="109">
        <v>1.1259934971426806E-3</v>
      </c>
      <c r="W2341" s="731">
        <v>4.3507929224116063E-4</v>
      </c>
      <c r="X2341" s="108">
        <v>9.6387584411069787E-5</v>
      </c>
      <c r="Y2341" s="109">
        <v>9.720801260544564E-5</v>
      </c>
      <c r="Z2341" s="731">
        <v>3.7560817419124494E-5</v>
      </c>
      <c r="AA2341" s="108">
        <v>0</v>
      </c>
      <c r="AB2341" s="109">
        <v>0</v>
      </c>
      <c r="AC2341" s="731">
        <v>0</v>
      </c>
      <c r="AD2341" s="108">
        <v>0</v>
      </c>
      <c r="AE2341" s="109">
        <v>0</v>
      </c>
      <c r="AF2341" s="731">
        <v>0</v>
      </c>
      <c r="AG2341" s="108">
        <v>7.1219719237440647E-4</v>
      </c>
      <c r="AH2341" s="109">
        <v>7.1825992095639628E-4</v>
      </c>
      <c r="AI2341" s="731">
        <v>2.7753246053506439E-4</v>
      </c>
      <c r="AJ2341" s="108">
        <v>1.5700717421508884E-3</v>
      </c>
      <c r="AK2341" s="109">
        <v>1.5529652571561916E-3</v>
      </c>
      <c r="AL2341" s="736">
        <v>3.832500745893582E-4</v>
      </c>
    </row>
    <row r="2342" spans="1:38" x14ac:dyDescent="0.25">
      <c r="A2342" s="71">
        <v>2033</v>
      </c>
      <c r="B2342" s="72">
        <v>17</v>
      </c>
      <c r="C2342" s="108">
        <v>0.72839182296256255</v>
      </c>
      <c r="D2342" s="109">
        <v>0.67241604551462109</v>
      </c>
      <c r="E2342" s="731">
        <v>0.12516091530533507</v>
      </c>
      <c r="F2342" s="108">
        <v>2.1065264047750193E-2</v>
      </c>
      <c r="G2342" s="109">
        <v>2.3284681922380576E-2</v>
      </c>
      <c r="H2342" s="731">
        <v>1.0461366329636027E-2</v>
      </c>
      <c r="I2342" s="108">
        <v>6.5695815678440813E-3</v>
      </c>
      <c r="J2342" s="109">
        <v>8.3483328331435298E-3</v>
      </c>
      <c r="K2342" s="731">
        <v>8.3155459816660574E-2</v>
      </c>
      <c r="L2342" s="108">
        <v>1.4428666240742425E-3</v>
      </c>
      <c r="M2342" s="109">
        <v>1.4254200388367727E-3</v>
      </c>
      <c r="N2342" s="731">
        <v>3.5249976243492334E-4</v>
      </c>
      <c r="O2342" s="108">
        <v>0</v>
      </c>
      <c r="P2342" s="109">
        <v>0</v>
      </c>
      <c r="Q2342" s="731">
        <v>6.6443142861067591E-3</v>
      </c>
      <c r="R2342" s="108">
        <v>4.4422969506662197E-4</v>
      </c>
      <c r="S2342" s="109">
        <v>6.5065265664341818E-4</v>
      </c>
      <c r="T2342" s="731">
        <v>2.668257341379356E-3</v>
      </c>
      <c r="U2342" s="108">
        <v>1.1147513909227282E-3</v>
      </c>
      <c r="V2342" s="109">
        <v>1.122827070299392E-3</v>
      </c>
      <c r="W2342" s="731">
        <v>4.3623905595166983E-4</v>
      </c>
      <c r="X2342" s="108">
        <v>9.6237522903804492E-5</v>
      </c>
      <c r="Y2342" s="109">
        <v>9.6934666577586941E-5</v>
      </c>
      <c r="Z2342" s="731">
        <v>3.766092215954505E-5</v>
      </c>
      <c r="AA2342" s="108">
        <v>0</v>
      </c>
      <c r="AB2342" s="109">
        <v>0</v>
      </c>
      <c r="AC2342" s="731">
        <v>0</v>
      </c>
      <c r="AD2342" s="108">
        <v>0</v>
      </c>
      <c r="AE2342" s="109">
        <v>0</v>
      </c>
      <c r="AF2342" s="731">
        <v>0</v>
      </c>
      <c r="AG2342" s="108">
        <v>7.1108857394020788E-4</v>
      </c>
      <c r="AH2342" s="109">
        <v>7.1623902216151993E-4</v>
      </c>
      <c r="AI2342" s="731">
        <v>2.782722761223641E-4</v>
      </c>
      <c r="AJ2342" s="108">
        <v>1.5683393363887521E-3</v>
      </c>
      <c r="AK2342" s="109">
        <v>1.5493746421391588E-3</v>
      </c>
      <c r="AL2342" s="736">
        <v>3.8315308963837095E-4</v>
      </c>
    </row>
    <row r="2343" spans="1:38" x14ac:dyDescent="0.25">
      <c r="A2343" s="71">
        <v>2033</v>
      </c>
      <c r="B2343" s="72">
        <v>18</v>
      </c>
      <c r="C2343" s="108">
        <v>0.72739283982202774</v>
      </c>
      <c r="D2343" s="109">
        <v>0.67139534080960106</v>
      </c>
      <c r="E2343" s="731">
        <v>0.12499864924278234</v>
      </c>
      <c r="F2343" s="108">
        <v>2.103973563872092E-2</v>
      </c>
      <c r="G2343" s="109">
        <v>2.3239973385566257E-2</v>
      </c>
      <c r="H2343" s="731">
        <v>1.0447546233409795E-2</v>
      </c>
      <c r="I2343" s="108">
        <v>6.5591259687540369E-3</v>
      </c>
      <c r="J2343" s="109">
        <v>8.3245117614412605E-3</v>
      </c>
      <c r="K2343" s="731">
        <v>8.2986477768055483E-2</v>
      </c>
      <c r="L2343" s="108">
        <v>1.4412670044791579E-3</v>
      </c>
      <c r="M2343" s="109">
        <v>1.4221586880083889E-3</v>
      </c>
      <c r="N2343" s="731">
        <v>3.52301853353004E-4</v>
      </c>
      <c r="O2343" s="108">
        <v>0</v>
      </c>
      <c r="P2343" s="109">
        <v>0</v>
      </c>
      <c r="Q2343" s="731">
        <v>6.6355329979134988E-3</v>
      </c>
      <c r="R2343" s="108">
        <v>4.4422969506662197E-4</v>
      </c>
      <c r="S2343" s="109">
        <v>6.5065265664341818E-4</v>
      </c>
      <c r="T2343" s="731">
        <v>2.668257341379356E-3</v>
      </c>
      <c r="U2343" s="108">
        <v>1.112957463677008E-3</v>
      </c>
      <c r="V2343" s="109">
        <v>1.1196486820036007E-3</v>
      </c>
      <c r="W2343" s="731">
        <v>4.3566272805715099E-4</v>
      </c>
      <c r="X2343" s="108">
        <v>9.6082699249112205E-5</v>
      </c>
      <c r="Y2343" s="109">
        <v>9.6660313934229672E-5</v>
      </c>
      <c r="Z2343" s="731">
        <v>3.7611175494023322E-5</v>
      </c>
      <c r="AA2343" s="108">
        <v>0</v>
      </c>
      <c r="AB2343" s="109">
        <v>0</v>
      </c>
      <c r="AC2343" s="731">
        <v>0</v>
      </c>
      <c r="AD2343" s="108">
        <v>0</v>
      </c>
      <c r="AE2343" s="109">
        <v>0</v>
      </c>
      <c r="AF2343" s="731">
        <v>0</v>
      </c>
      <c r="AG2343" s="108">
        <v>7.099442953714814E-4</v>
      </c>
      <c r="AH2343" s="109">
        <v>7.1421277724688739E-4</v>
      </c>
      <c r="AI2343" s="731">
        <v>2.7790482071003806E-4</v>
      </c>
      <c r="AJ2343" s="108">
        <v>1.5665993736233578E-3</v>
      </c>
      <c r="AK2343" s="109">
        <v>1.5458300689642685E-3</v>
      </c>
      <c r="AL2343" s="736">
        <v>3.8293802025187622E-4</v>
      </c>
    </row>
    <row r="2344" spans="1:38" x14ac:dyDescent="0.25">
      <c r="A2344" s="71">
        <v>2033</v>
      </c>
      <c r="B2344" s="72">
        <v>19</v>
      </c>
      <c r="C2344" s="108">
        <v>0.72721494163085798</v>
      </c>
      <c r="D2344" s="109">
        <v>0.67112748686530221</v>
      </c>
      <c r="E2344" s="731">
        <v>0.12494970334771886</v>
      </c>
      <c r="F2344" s="108">
        <v>2.1015743264392324E-2</v>
      </c>
      <c r="G2344" s="109">
        <v>2.3198880722130607E-2</v>
      </c>
      <c r="H2344" s="731">
        <v>1.0422829767284043E-2</v>
      </c>
      <c r="I2344" s="108">
        <v>6.5490736262020909E-3</v>
      </c>
      <c r="J2344" s="109">
        <v>8.3019765277094482E-3</v>
      </c>
      <c r="K2344" s="731">
        <v>8.2842350540361653E-2</v>
      </c>
      <c r="L2344" s="108">
        <v>1.4396254251727689E-3</v>
      </c>
      <c r="M2344" s="109">
        <v>1.4189829151738046E-3</v>
      </c>
      <c r="N2344" s="731">
        <v>3.5208035042319052E-4</v>
      </c>
      <c r="O2344" s="108">
        <v>0</v>
      </c>
      <c r="P2344" s="109">
        <v>0</v>
      </c>
      <c r="Q2344" s="731">
        <v>6.6198254593994553E-3</v>
      </c>
      <c r="R2344" s="108">
        <v>4.4422969506662197E-4</v>
      </c>
      <c r="S2344" s="109">
        <v>6.5065265664341818E-4</v>
      </c>
      <c r="T2344" s="731">
        <v>2.668257341379356E-3</v>
      </c>
      <c r="U2344" s="108">
        <v>1.1111692329015411E-3</v>
      </c>
      <c r="V2344" s="109">
        <v>1.1166037787121725E-3</v>
      </c>
      <c r="W2344" s="731">
        <v>4.3463223097804806E-4</v>
      </c>
      <c r="X2344" s="108">
        <v>9.5928351305641635E-5</v>
      </c>
      <c r="Y2344" s="109">
        <v>9.6397517314477502E-5</v>
      </c>
      <c r="Z2344" s="731">
        <v>3.7522206635937965E-5</v>
      </c>
      <c r="AA2344" s="108">
        <v>0</v>
      </c>
      <c r="AB2344" s="109">
        <v>0</v>
      </c>
      <c r="AC2344" s="731">
        <v>0</v>
      </c>
      <c r="AD2344" s="108">
        <v>0</v>
      </c>
      <c r="AE2344" s="109">
        <v>0</v>
      </c>
      <c r="AF2344" s="731">
        <v>0</v>
      </c>
      <c r="AG2344" s="108">
        <v>7.0880288029954205E-4</v>
      </c>
      <c r="AH2344" s="109">
        <v>7.1227031533763489E-4</v>
      </c>
      <c r="AI2344" s="731">
        <v>2.7724737318807229E-4</v>
      </c>
      <c r="AJ2344" s="108">
        <v>1.5648152565366745E-3</v>
      </c>
      <c r="AK2344" s="109">
        <v>1.5423778356682201E-3</v>
      </c>
      <c r="AL2344" s="736">
        <v>3.8269728184926299E-4</v>
      </c>
    </row>
    <row r="2345" spans="1:38" x14ac:dyDescent="0.25">
      <c r="A2345" s="71">
        <v>2033</v>
      </c>
      <c r="B2345" s="72">
        <v>20</v>
      </c>
      <c r="C2345" s="108">
        <v>0.81631050677024153</v>
      </c>
      <c r="D2345" s="109">
        <v>0.73874085938952017</v>
      </c>
      <c r="E2345" s="731">
        <v>0.12486056700196116</v>
      </c>
      <c r="F2345" s="108">
        <v>2.1033159979736944E-2</v>
      </c>
      <c r="G2345" s="109">
        <v>2.2894264843656024E-2</v>
      </c>
      <c r="H2345" s="731">
        <v>1.0342139459884795E-2</v>
      </c>
      <c r="I2345" s="108">
        <v>6.4823315512926678E-3</v>
      </c>
      <c r="J2345" s="109">
        <v>7.4362150043533097E-3</v>
      </c>
      <c r="K2345" s="731">
        <v>8.2594863169719396E-2</v>
      </c>
      <c r="L2345" s="108">
        <v>1.9467807467473122E-3</v>
      </c>
      <c r="M2345" s="109">
        <v>1.7039227040361682E-3</v>
      </c>
      <c r="N2345" s="731">
        <v>3.5171227434812805E-4</v>
      </c>
      <c r="O2345" s="108">
        <v>0</v>
      </c>
      <c r="P2345" s="109">
        <v>0</v>
      </c>
      <c r="Q2345" s="731">
        <v>6.5685669091062439E-3</v>
      </c>
      <c r="R2345" s="108">
        <v>4.4422969506662197E-4</v>
      </c>
      <c r="S2345" s="109">
        <v>6.5065265664341818E-4</v>
      </c>
      <c r="T2345" s="731">
        <v>2.668257341379356E-3</v>
      </c>
      <c r="U2345" s="108">
        <v>1.1125459747424659E-3</v>
      </c>
      <c r="V2345" s="109">
        <v>1.0934069893449591E-3</v>
      </c>
      <c r="W2345" s="731">
        <v>4.3126759581486076E-4</v>
      </c>
      <c r="X2345" s="108">
        <v>9.6047186494496248E-5</v>
      </c>
      <c r="Y2345" s="109">
        <v>9.4394861685653716E-5</v>
      </c>
      <c r="Z2345" s="731">
        <v>3.7231742550536511E-5</v>
      </c>
      <c r="AA2345" s="108">
        <v>0</v>
      </c>
      <c r="AB2345" s="109">
        <v>0</v>
      </c>
      <c r="AC2345" s="731">
        <v>0</v>
      </c>
      <c r="AD2345" s="108">
        <v>0</v>
      </c>
      <c r="AE2345" s="109">
        <v>0</v>
      </c>
      <c r="AF2345" s="731">
        <v>0</v>
      </c>
      <c r="AG2345" s="108">
        <v>7.096812928885527E-4</v>
      </c>
      <c r="AH2345" s="109">
        <v>6.9747341770383386E-4</v>
      </c>
      <c r="AI2345" s="731">
        <v>2.7510107245169301E-4</v>
      </c>
      <c r="AJ2345" s="108">
        <v>2.1160717437383662E-3</v>
      </c>
      <c r="AK2345" s="109">
        <v>1.852095157903472E-3</v>
      </c>
      <c r="AL2345" s="736">
        <v>3.8229708840811392E-4</v>
      </c>
    </row>
    <row r="2346" spans="1:38" x14ac:dyDescent="0.25">
      <c r="A2346" s="71">
        <v>2033</v>
      </c>
      <c r="B2346" s="72">
        <v>21</v>
      </c>
      <c r="C2346" s="108">
        <v>0.81612720377857773</v>
      </c>
      <c r="D2346" s="109">
        <v>0.73848877086144427</v>
      </c>
      <c r="E2346" s="731">
        <v>0.12475149255338042</v>
      </c>
      <c r="F2346" s="108">
        <v>2.1008237400887354E-2</v>
      </c>
      <c r="G2346" s="109">
        <v>2.2855853766169214E-2</v>
      </c>
      <c r="H2346" s="731">
        <v>1.0232570974802482E-2</v>
      </c>
      <c r="I2346" s="108">
        <v>6.4720160008571578E-3</v>
      </c>
      <c r="J2346" s="109">
        <v>7.4170994678682918E-3</v>
      </c>
      <c r="K2346" s="731">
        <v>8.2295432687189876E-2</v>
      </c>
      <c r="L2346" s="108">
        <v>1.9444658444205873E-3</v>
      </c>
      <c r="M2346" s="109">
        <v>1.7002918151539405E-3</v>
      </c>
      <c r="N2346" s="731">
        <v>3.5127234735212685E-4</v>
      </c>
      <c r="O2346" s="108">
        <v>0</v>
      </c>
      <c r="P2346" s="109">
        <v>0</v>
      </c>
      <c r="Q2346" s="731">
        <v>6.4989707161503766E-3</v>
      </c>
      <c r="R2346" s="108">
        <v>4.4422969506662197E-4</v>
      </c>
      <c r="S2346" s="109">
        <v>6.5065265664341818E-4</v>
      </c>
      <c r="T2346" s="731">
        <v>2.668257341379356E-3</v>
      </c>
      <c r="U2346" s="108">
        <v>1.1106878814273228E-3</v>
      </c>
      <c r="V2346" s="109">
        <v>1.0905640030353274E-3</v>
      </c>
      <c r="W2346" s="731">
        <v>4.2669841682961503E-4</v>
      </c>
      <c r="X2346" s="108">
        <v>9.588673792019352E-5</v>
      </c>
      <c r="Y2346" s="109">
        <v>9.4149335538725313E-5</v>
      </c>
      <c r="Z2346" s="731">
        <v>3.6837285149354107E-5</v>
      </c>
      <c r="AA2346" s="108">
        <v>0</v>
      </c>
      <c r="AB2346" s="109">
        <v>0</v>
      </c>
      <c r="AC2346" s="731">
        <v>0</v>
      </c>
      <c r="AD2346" s="108">
        <v>0</v>
      </c>
      <c r="AE2346" s="109">
        <v>0</v>
      </c>
      <c r="AF2346" s="731">
        <v>0</v>
      </c>
      <c r="AG2346" s="108">
        <v>7.0849630876489449E-4</v>
      </c>
      <c r="AH2346" s="109">
        <v>6.9565931875799369E-4</v>
      </c>
      <c r="AI2346" s="731">
        <v>2.7218656650936833E-4</v>
      </c>
      <c r="AJ2346" s="108">
        <v>2.1135564299315027E-3</v>
      </c>
      <c r="AK2346" s="109">
        <v>1.8481495388451544E-3</v>
      </c>
      <c r="AL2346" s="736">
        <v>3.8181894391236035E-4</v>
      </c>
    </row>
    <row r="2347" spans="1:38" x14ac:dyDescent="0.25">
      <c r="A2347" s="71">
        <v>2033</v>
      </c>
      <c r="B2347" s="72">
        <v>22</v>
      </c>
      <c r="C2347" s="108">
        <v>0.81593674483924739</v>
      </c>
      <c r="D2347" s="109">
        <v>0.73824569313775112</v>
      </c>
      <c r="E2347" s="731">
        <v>0.12461782401335469</v>
      </c>
      <c r="F2347" s="108">
        <v>2.0982649004297058E-2</v>
      </c>
      <c r="G2347" s="109">
        <v>2.2818648599967385E-2</v>
      </c>
      <c r="H2347" s="731">
        <v>1.0087917031625227E-2</v>
      </c>
      <c r="I2347" s="108">
        <v>6.4614312328113615E-3</v>
      </c>
      <c r="J2347" s="109">
        <v>7.3985732209359122E-3</v>
      </c>
      <c r="K2347" s="731">
        <v>8.1932515505546907E-2</v>
      </c>
      <c r="L2347" s="108">
        <v>1.9420864710835324E-3</v>
      </c>
      <c r="M2347" s="109">
        <v>1.6967741026806295E-3</v>
      </c>
      <c r="N2347" s="731">
        <v>3.5074338899240647E-4</v>
      </c>
      <c r="O2347" s="108">
        <v>0</v>
      </c>
      <c r="P2347" s="109">
        <v>0</v>
      </c>
      <c r="Q2347" s="731">
        <v>6.4070780265870998E-3</v>
      </c>
      <c r="R2347" s="108">
        <v>4.4422969506662197E-4</v>
      </c>
      <c r="S2347" s="109">
        <v>6.5065265664341818E-4</v>
      </c>
      <c r="T2347" s="731">
        <v>2.668257341379356E-3</v>
      </c>
      <c r="U2347" s="108">
        <v>1.1087809496894468E-3</v>
      </c>
      <c r="V2347" s="109">
        <v>1.0878071103787215E-3</v>
      </c>
      <c r="W2347" s="731">
        <v>4.2066617647060103E-4</v>
      </c>
      <c r="X2347" s="108">
        <v>9.5722083202366129E-5</v>
      </c>
      <c r="Y2347" s="109">
        <v>9.391139059912042E-5</v>
      </c>
      <c r="Z2347" s="731">
        <v>3.6316503764560065E-5</v>
      </c>
      <c r="AA2347" s="108">
        <v>0</v>
      </c>
      <c r="AB2347" s="109">
        <v>0</v>
      </c>
      <c r="AC2347" s="731">
        <v>0</v>
      </c>
      <c r="AD2347" s="108">
        <v>0</v>
      </c>
      <c r="AE2347" s="109">
        <v>0</v>
      </c>
      <c r="AF2347" s="731">
        <v>0</v>
      </c>
      <c r="AG2347" s="108">
        <v>7.0727969154094842E-4</v>
      </c>
      <c r="AH2347" s="109">
        <v>6.9390071395307646E-4</v>
      </c>
      <c r="AI2347" s="731">
        <v>2.6833861848507426E-4</v>
      </c>
      <c r="AJ2347" s="108">
        <v>2.1109704401123955E-3</v>
      </c>
      <c r="AK2347" s="109">
        <v>1.8443269358294383E-3</v>
      </c>
      <c r="AL2347" s="736">
        <v>3.8124400293790842E-4</v>
      </c>
    </row>
    <row r="2348" spans="1:38" x14ac:dyDescent="0.25">
      <c r="A2348" s="71">
        <v>2033</v>
      </c>
      <c r="B2348" s="72">
        <v>23</v>
      </c>
      <c r="C2348" s="108">
        <v>0.81574520446652332</v>
      </c>
      <c r="D2348" s="109">
        <v>0.73800906022470714</v>
      </c>
      <c r="E2348" s="731">
        <v>0.12442640166840976</v>
      </c>
      <c r="F2348" s="108">
        <v>2.0956689548048257E-2</v>
      </c>
      <c r="G2348" s="109">
        <v>2.2782387822433688E-2</v>
      </c>
      <c r="H2348" s="731">
        <v>9.8636288927173212E-3</v>
      </c>
      <c r="I2348" s="108">
        <v>6.450686166323682E-3</v>
      </c>
      <c r="J2348" s="109">
        <v>7.3805178537097336E-3</v>
      </c>
      <c r="K2348" s="731">
        <v>8.1421328303097729E-2</v>
      </c>
      <c r="L2348" s="108">
        <v>1.9396744789956404E-3</v>
      </c>
      <c r="M2348" s="109">
        <v>1.6933461702920681E-3</v>
      </c>
      <c r="N2348" s="731">
        <v>3.50003195103754E-4</v>
      </c>
      <c r="O2348" s="108">
        <v>0</v>
      </c>
      <c r="P2348" s="109">
        <v>0</v>
      </c>
      <c r="Q2348" s="731">
        <v>6.2646118034400929E-3</v>
      </c>
      <c r="R2348" s="108">
        <v>4.4422969506662197E-4</v>
      </c>
      <c r="S2348" s="109">
        <v>6.5065265664341818E-4</v>
      </c>
      <c r="T2348" s="731">
        <v>2.668257341379356E-3</v>
      </c>
      <c r="U2348" s="108">
        <v>1.1068460824230097E-3</v>
      </c>
      <c r="V2348" s="109">
        <v>1.0851206217560858E-3</v>
      </c>
      <c r="W2348" s="731">
        <v>4.1131327693194906E-4</v>
      </c>
      <c r="X2348" s="108">
        <v>9.5555071933757767E-5</v>
      </c>
      <c r="Y2348" s="109">
        <v>9.3679392667200047E-5</v>
      </c>
      <c r="Z2348" s="731">
        <v>3.5509053661951383E-5</v>
      </c>
      <c r="AA2348" s="108">
        <v>0</v>
      </c>
      <c r="AB2348" s="109">
        <v>0</v>
      </c>
      <c r="AC2348" s="731">
        <v>0</v>
      </c>
      <c r="AD2348" s="108">
        <v>0</v>
      </c>
      <c r="AE2348" s="109">
        <v>0</v>
      </c>
      <c r="AF2348" s="731">
        <v>0</v>
      </c>
      <c r="AG2348" s="108">
        <v>7.0604575207812437E-4</v>
      </c>
      <c r="AH2348" s="109">
        <v>6.9218689354589582E-4</v>
      </c>
      <c r="AI2348" s="731">
        <v>2.6237248404179609E-4</v>
      </c>
      <c r="AJ2348" s="108">
        <v>2.1083476634789541E-3</v>
      </c>
      <c r="AK2348" s="109">
        <v>1.8405993154456382E-3</v>
      </c>
      <c r="AL2348" s="736">
        <v>3.8043943020470877E-4</v>
      </c>
    </row>
    <row r="2349" spans="1:38" x14ac:dyDescent="0.25">
      <c r="A2349" s="71">
        <v>2033</v>
      </c>
      <c r="B2349" s="72">
        <v>24</v>
      </c>
      <c r="C2349" s="108">
        <v>0.81554780399516169</v>
      </c>
      <c r="D2349" s="109">
        <v>0.73777744494510766</v>
      </c>
      <c r="E2349" s="731">
        <v>0.12420500573366643</v>
      </c>
      <c r="F2349" s="108">
        <v>2.092996894329105E-2</v>
      </c>
      <c r="G2349" s="109">
        <v>2.2747367616265071E-2</v>
      </c>
      <c r="H2349" s="731">
        <v>9.5963668933446E-3</v>
      </c>
      <c r="I2349" s="108">
        <v>6.4396190202124807E-3</v>
      </c>
      <c r="J2349" s="109">
        <v>7.3630957320819524E-3</v>
      </c>
      <c r="K2349" s="731">
        <v>8.0832331346175498E-2</v>
      </c>
      <c r="L2349" s="108">
        <v>1.9371899777057744E-3</v>
      </c>
      <c r="M2349" s="109">
        <v>1.6900369727228656E-3</v>
      </c>
      <c r="N2349" s="731">
        <v>3.4915433962056448E-4</v>
      </c>
      <c r="O2349" s="108">
        <v>0</v>
      </c>
      <c r="P2349" s="109">
        <v>0</v>
      </c>
      <c r="Q2349" s="731">
        <v>6.0948526954195479E-3</v>
      </c>
      <c r="R2349" s="108">
        <v>4.4422969506662197E-4</v>
      </c>
      <c r="S2349" s="109">
        <v>6.5065265664341818E-4</v>
      </c>
      <c r="T2349" s="731">
        <v>2.668257341379356E-3</v>
      </c>
      <c r="U2349" s="108">
        <v>1.1048530350039321E-3</v>
      </c>
      <c r="V2349" s="109">
        <v>1.0825280711921216E-3</v>
      </c>
      <c r="W2349" s="731">
        <v>4.0016833714622571E-4</v>
      </c>
      <c r="X2349" s="108">
        <v>9.5382991081029638E-5</v>
      </c>
      <c r="Y2349" s="109">
        <v>9.3455644460883644E-5</v>
      </c>
      <c r="Z2349" s="731">
        <v>3.4546904892763345E-5</v>
      </c>
      <c r="AA2349" s="108">
        <v>0</v>
      </c>
      <c r="AB2349" s="109">
        <v>0</v>
      </c>
      <c r="AC2349" s="731">
        <v>0</v>
      </c>
      <c r="AD2349" s="108">
        <v>0</v>
      </c>
      <c r="AE2349" s="109">
        <v>0</v>
      </c>
      <c r="AF2349" s="731">
        <v>0</v>
      </c>
      <c r="AG2349" s="108">
        <v>7.0477470767457055E-4</v>
      </c>
      <c r="AH2349" s="109">
        <v>6.9053364544181795E-4</v>
      </c>
      <c r="AI2349" s="731">
        <v>2.5526317081211352E-4</v>
      </c>
      <c r="AJ2349" s="108">
        <v>2.1056472427406262E-3</v>
      </c>
      <c r="AK2349" s="109">
        <v>1.8370024476661317E-3</v>
      </c>
      <c r="AL2349" s="736">
        <v>3.7951686439134923E-4</v>
      </c>
    </row>
    <row r="2350" spans="1:38" x14ac:dyDescent="0.25">
      <c r="A2350" s="71">
        <v>2033</v>
      </c>
      <c r="B2350" s="72">
        <v>25</v>
      </c>
      <c r="C2350" s="108">
        <v>0.81534558999888129</v>
      </c>
      <c r="D2350" s="109">
        <v>0.73755728607493032</v>
      </c>
      <c r="E2350" s="731">
        <v>0.12394885757385993</v>
      </c>
      <c r="F2350" s="108">
        <v>2.0902635040682911E-2</v>
      </c>
      <c r="G2350" s="109">
        <v>2.2713623780930402E-2</v>
      </c>
      <c r="H2350" s="731">
        <v>9.280780092883037E-3</v>
      </c>
      <c r="I2350" s="108">
        <v>6.428306133337172E-3</v>
      </c>
      <c r="J2350" s="109">
        <v>7.3462898523209827E-3</v>
      </c>
      <c r="K2350" s="731">
        <v>8.015465091131746E-2</v>
      </c>
      <c r="L2350" s="108">
        <v>1.93464864161982E-3</v>
      </c>
      <c r="M2350" s="109">
        <v>1.686845759681058E-3</v>
      </c>
      <c r="N2350" s="731">
        <v>3.4817965250019949E-4</v>
      </c>
      <c r="O2350" s="108">
        <v>0</v>
      </c>
      <c r="P2350" s="109">
        <v>0</v>
      </c>
      <c r="Q2350" s="731">
        <v>5.8943950286168105E-3</v>
      </c>
      <c r="R2350" s="108">
        <v>4.4422969506662197E-4</v>
      </c>
      <c r="S2350" s="109">
        <v>6.5065265664341818E-4</v>
      </c>
      <c r="T2350" s="731">
        <v>2.668257341379356E-3</v>
      </c>
      <c r="U2350" s="108">
        <v>1.1028157242233693E-3</v>
      </c>
      <c r="V2350" s="109">
        <v>1.0800269428097131E-3</v>
      </c>
      <c r="W2350" s="731">
        <v>3.8700837613323843E-4</v>
      </c>
      <c r="X2350" s="108">
        <v>9.5207085591400732E-5</v>
      </c>
      <c r="Y2350" s="109">
        <v>9.3239746778826378E-5</v>
      </c>
      <c r="Z2350" s="731">
        <v>3.3410794924708178E-5</v>
      </c>
      <c r="AA2350" s="108">
        <v>0</v>
      </c>
      <c r="AB2350" s="109">
        <v>0</v>
      </c>
      <c r="AC2350" s="731">
        <v>0</v>
      </c>
      <c r="AD2350" s="108">
        <v>0</v>
      </c>
      <c r="AE2350" s="109">
        <v>0</v>
      </c>
      <c r="AF2350" s="731">
        <v>0</v>
      </c>
      <c r="AG2350" s="108">
        <v>7.0347483293483335E-4</v>
      </c>
      <c r="AH2350" s="109">
        <v>6.8893804434272952E-4</v>
      </c>
      <c r="AI2350" s="731">
        <v>2.4686866824697671E-4</v>
      </c>
      <c r="AJ2350" s="108">
        <v>2.1028853968637963E-3</v>
      </c>
      <c r="AK2350" s="109">
        <v>1.8335334905744075E-3</v>
      </c>
      <c r="AL2350" s="736">
        <v>3.784574303217122E-4</v>
      </c>
    </row>
    <row r="2351" spans="1:38" x14ac:dyDescent="0.25">
      <c r="A2351" s="71">
        <v>2033</v>
      </c>
      <c r="B2351" s="72">
        <v>26</v>
      </c>
      <c r="C2351" s="108">
        <v>0.81513945528205334</v>
      </c>
      <c r="D2351" s="109">
        <v>0.73734332578516415</v>
      </c>
      <c r="E2351" s="731">
        <v>0.12363941962661978</v>
      </c>
      <c r="F2351" s="108">
        <v>2.0874696363770449E-2</v>
      </c>
      <c r="G2351" s="109">
        <v>2.2681010292844275E-2</v>
      </c>
      <c r="H2351" s="731">
        <v>8.8920925737295767E-3</v>
      </c>
      <c r="I2351" s="108">
        <v>6.4167460126622342E-3</v>
      </c>
      <c r="J2351" s="109">
        <v>7.3300553033586596E-3</v>
      </c>
      <c r="K2351" s="731">
        <v>7.9341409820527772E-2</v>
      </c>
      <c r="L2351" s="108">
        <v>1.9320528281422272E-3</v>
      </c>
      <c r="M2351" s="109">
        <v>1.6837631332852568E-3</v>
      </c>
      <c r="N2351" s="731">
        <v>3.470103965026478E-4</v>
      </c>
      <c r="O2351" s="108">
        <v>0</v>
      </c>
      <c r="P2351" s="109">
        <v>0</v>
      </c>
      <c r="Q2351" s="731">
        <v>5.6475191543233919E-3</v>
      </c>
      <c r="R2351" s="108">
        <v>4.4422969506662197E-4</v>
      </c>
      <c r="S2351" s="109">
        <v>6.5065265664341818E-4</v>
      </c>
      <c r="T2351" s="731">
        <v>2.668257341379356E-3</v>
      </c>
      <c r="U2351" s="108">
        <v>1.1007326173151969E-3</v>
      </c>
      <c r="V2351" s="109">
        <v>1.0776118925992309E-3</v>
      </c>
      <c r="W2351" s="731">
        <v>3.7080049458910271E-4</v>
      </c>
      <c r="X2351" s="108">
        <v>9.5027366261720331E-5</v>
      </c>
      <c r="Y2351" s="109">
        <v>9.3031247864527417E-5</v>
      </c>
      <c r="Z2351" s="731">
        <v>3.2011559284892537E-5</v>
      </c>
      <c r="AA2351" s="108">
        <v>0</v>
      </c>
      <c r="AB2351" s="109">
        <v>0</v>
      </c>
      <c r="AC2351" s="731">
        <v>0</v>
      </c>
      <c r="AD2351" s="108">
        <v>0</v>
      </c>
      <c r="AE2351" s="109">
        <v>0</v>
      </c>
      <c r="AF2351" s="731">
        <v>0</v>
      </c>
      <c r="AG2351" s="108">
        <v>7.0214612162440831E-4</v>
      </c>
      <c r="AH2351" s="109">
        <v>6.8739756398086664E-4</v>
      </c>
      <c r="AI2351" s="731">
        <v>2.3652990433383001E-4</v>
      </c>
      <c r="AJ2351" s="108">
        <v>2.1000640938975885E-3</v>
      </c>
      <c r="AK2351" s="109">
        <v>1.8301830975987457E-3</v>
      </c>
      <c r="AL2351" s="736">
        <v>3.7718633776700333E-4</v>
      </c>
    </row>
    <row r="2352" spans="1:38" x14ac:dyDescent="0.25">
      <c r="A2352" s="71">
        <v>2033</v>
      </c>
      <c r="B2352" s="72">
        <v>27</v>
      </c>
      <c r="C2352" s="108">
        <v>0.81493088289503512</v>
      </c>
      <c r="D2352" s="109">
        <v>0.73713611729480677</v>
      </c>
      <c r="E2352" s="731">
        <v>0.12331861457198556</v>
      </c>
      <c r="F2352" s="108">
        <v>2.0846396259115114E-2</v>
      </c>
      <c r="G2352" s="109">
        <v>2.2649384377460641E-2</v>
      </c>
      <c r="H2352" s="731">
        <v>8.4853960510934915E-3</v>
      </c>
      <c r="I2352" s="108">
        <v>6.4050243537004748E-3</v>
      </c>
      <c r="J2352" s="109">
        <v>7.3143094308477392E-3</v>
      </c>
      <c r="K2352" s="731">
        <v>7.8496646704435388E-2</v>
      </c>
      <c r="L2352" s="108">
        <v>1.9294223772431398E-3</v>
      </c>
      <c r="M2352" s="109">
        <v>1.6807720993100301E-3</v>
      </c>
      <c r="N2352" s="731">
        <v>3.4580048204805452E-4</v>
      </c>
      <c r="O2352" s="108">
        <v>0</v>
      </c>
      <c r="P2352" s="109">
        <v>0</v>
      </c>
      <c r="Q2352" s="731">
        <v>5.389191734346128E-3</v>
      </c>
      <c r="R2352" s="108">
        <v>4.4422969506662197E-4</v>
      </c>
      <c r="S2352" s="109">
        <v>6.5065265664341818E-4</v>
      </c>
      <c r="T2352" s="731">
        <v>2.668257341379356E-3</v>
      </c>
      <c r="U2352" s="108">
        <v>1.0986228205492796E-3</v>
      </c>
      <c r="V2352" s="109">
        <v>1.0752681622857284E-3</v>
      </c>
      <c r="W2352" s="731">
        <v>3.5384119189224046E-4</v>
      </c>
      <c r="X2352" s="108">
        <v>9.4845149731111981E-5</v>
      </c>
      <c r="Y2352" s="109">
        <v>9.282893869191604E-5</v>
      </c>
      <c r="Z2352" s="731">
        <v>3.0547449459821511E-5</v>
      </c>
      <c r="AA2352" s="108">
        <v>0</v>
      </c>
      <c r="AB2352" s="109">
        <v>0</v>
      </c>
      <c r="AC2352" s="731">
        <v>0</v>
      </c>
      <c r="AD2352" s="108">
        <v>0</v>
      </c>
      <c r="AE2352" s="109">
        <v>0</v>
      </c>
      <c r="AF2352" s="731">
        <v>0</v>
      </c>
      <c r="AG2352" s="108">
        <v>7.0080090707503272E-4</v>
      </c>
      <c r="AH2352" s="109">
        <v>6.8590252647904608E-4</v>
      </c>
      <c r="AI2352" s="731">
        <v>2.2571152562275232E-4</v>
      </c>
      <c r="AJ2352" s="108">
        <v>2.0972040386630485E-3</v>
      </c>
      <c r="AK2352" s="109">
        <v>1.8269319506814376E-3</v>
      </c>
      <c r="AL2352" s="736">
        <v>3.7587120949451018E-4</v>
      </c>
    </row>
    <row r="2353" spans="1:38" x14ac:dyDescent="0.25">
      <c r="A2353" s="71">
        <v>2033</v>
      </c>
      <c r="B2353" s="72">
        <v>28</v>
      </c>
      <c r="C2353" s="108">
        <v>0.81493088289503512</v>
      </c>
      <c r="D2353" s="109">
        <v>0.73713611729480677</v>
      </c>
      <c r="E2353" s="731">
        <v>0.12331861457198556</v>
      </c>
      <c r="F2353" s="108">
        <v>2.0846396259115114E-2</v>
      </c>
      <c r="G2353" s="109">
        <v>2.2649384377460641E-2</v>
      </c>
      <c r="H2353" s="731">
        <v>8.4853960510934915E-3</v>
      </c>
      <c r="I2353" s="108">
        <v>6.4050243537004748E-3</v>
      </c>
      <c r="J2353" s="109">
        <v>7.3143094308477392E-3</v>
      </c>
      <c r="K2353" s="731">
        <v>7.8496646704435388E-2</v>
      </c>
      <c r="L2353" s="108">
        <v>1.9294223772431398E-3</v>
      </c>
      <c r="M2353" s="109">
        <v>1.6807720993100301E-3</v>
      </c>
      <c r="N2353" s="731">
        <v>3.4580048204805452E-4</v>
      </c>
      <c r="O2353" s="108">
        <v>0</v>
      </c>
      <c r="P2353" s="109">
        <v>0</v>
      </c>
      <c r="Q2353" s="731">
        <v>5.389191734346128E-3</v>
      </c>
      <c r="R2353" s="108">
        <v>4.4422969506662197E-4</v>
      </c>
      <c r="S2353" s="109">
        <v>6.5065265664341818E-4</v>
      </c>
      <c r="T2353" s="731">
        <v>2.668257341379356E-3</v>
      </c>
      <c r="U2353" s="108">
        <v>1.0986228205492796E-3</v>
      </c>
      <c r="V2353" s="109">
        <v>1.0752681622857284E-3</v>
      </c>
      <c r="W2353" s="731">
        <v>3.5384119189224046E-4</v>
      </c>
      <c r="X2353" s="108">
        <v>9.4845149731111981E-5</v>
      </c>
      <c r="Y2353" s="109">
        <v>9.282893869191604E-5</v>
      </c>
      <c r="Z2353" s="731">
        <v>3.0547449459821511E-5</v>
      </c>
      <c r="AA2353" s="108">
        <v>0</v>
      </c>
      <c r="AB2353" s="109">
        <v>0</v>
      </c>
      <c r="AC2353" s="731">
        <v>0</v>
      </c>
      <c r="AD2353" s="108">
        <v>0</v>
      </c>
      <c r="AE2353" s="109">
        <v>0</v>
      </c>
      <c r="AF2353" s="731">
        <v>0</v>
      </c>
      <c r="AG2353" s="108">
        <v>7.0080090707503272E-4</v>
      </c>
      <c r="AH2353" s="109">
        <v>6.8590252647904608E-4</v>
      </c>
      <c r="AI2353" s="731">
        <v>2.2571152562275232E-4</v>
      </c>
      <c r="AJ2353" s="108">
        <v>2.0972040386630485E-3</v>
      </c>
      <c r="AK2353" s="109">
        <v>1.8269319506814376E-3</v>
      </c>
      <c r="AL2353" s="736">
        <v>3.7587120949451018E-4</v>
      </c>
    </row>
    <row r="2354" spans="1:38" x14ac:dyDescent="0.25">
      <c r="A2354" s="71">
        <v>2033</v>
      </c>
      <c r="B2354" s="72">
        <v>29</v>
      </c>
      <c r="C2354" s="108">
        <v>0.81493088289503512</v>
      </c>
      <c r="D2354" s="109">
        <v>0.73713611729480677</v>
      </c>
      <c r="E2354" s="731">
        <v>0.12331861457198556</v>
      </c>
      <c r="F2354" s="108">
        <v>2.0846396259115114E-2</v>
      </c>
      <c r="G2354" s="109">
        <v>2.2649384377460641E-2</v>
      </c>
      <c r="H2354" s="731">
        <v>8.4853960510934915E-3</v>
      </c>
      <c r="I2354" s="108">
        <v>6.4050243537004748E-3</v>
      </c>
      <c r="J2354" s="109">
        <v>7.3143094308477392E-3</v>
      </c>
      <c r="K2354" s="731">
        <v>7.8496646704435388E-2</v>
      </c>
      <c r="L2354" s="108">
        <v>1.9294223772431398E-3</v>
      </c>
      <c r="M2354" s="109">
        <v>1.6807720993100301E-3</v>
      </c>
      <c r="N2354" s="731">
        <v>3.4580048204805452E-4</v>
      </c>
      <c r="O2354" s="108">
        <v>0</v>
      </c>
      <c r="P2354" s="109">
        <v>0</v>
      </c>
      <c r="Q2354" s="731">
        <v>5.389191734346128E-3</v>
      </c>
      <c r="R2354" s="108">
        <v>4.4422969506662197E-4</v>
      </c>
      <c r="S2354" s="109">
        <v>6.5065265664341818E-4</v>
      </c>
      <c r="T2354" s="731">
        <v>2.668257341379356E-3</v>
      </c>
      <c r="U2354" s="108">
        <v>1.0986228205492796E-3</v>
      </c>
      <c r="V2354" s="109">
        <v>1.0752681622857284E-3</v>
      </c>
      <c r="W2354" s="731">
        <v>3.5384119189224046E-4</v>
      </c>
      <c r="X2354" s="108">
        <v>9.4845149731111981E-5</v>
      </c>
      <c r="Y2354" s="109">
        <v>9.282893869191604E-5</v>
      </c>
      <c r="Z2354" s="731">
        <v>3.0547449459821511E-5</v>
      </c>
      <c r="AA2354" s="108">
        <v>0</v>
      </c>
      <c r="AB2354" s="109">
        <v>0</v>
      </c>
      <c r="AC2354" s="731">
        <v>0</v>
      </c>
      <c r="AD2354" s="108">
        <v>0</v>
      </c>
      <c r="AE2354" s="109">
        <v>0</v>
      </c>
      <c r="AF2354" s="731">
        <v>0</v>
      </c>
      <c r="AG2354" s="108">
        <v>7.0080090707503272E-4</v>
      </c>
      <c r="AH2354" s="109">
        <v>6.8590252647904608E-4</v>
      </c>
      <c r="AI2354" s="731">
        <v>2.2571152562275232E-4</v>
      </c>
      <c r="AJ2354" s="108">
        <v>2.0972040386630485E-3</v>
      </c>
      <c r="AK2354" s="109">
        <v>1.8269319506814376E-3</v>
      </c>
      <c r="AL2354" s="736">
        <v>3.7587120949451018E-4</v>
      </c>
    </row>
    <row r="2355" spans="1:38" x14ac:dyDescent="0.25">
      <c r="A2355" s="71">
        <v>2033</v>
      </c>
      <c r="B2355" s="72">
        <v>30</v>
      </c>
      <c r="C2355" s="108">
        <v>0.81493088289503512</v>
      </c>
      <c r="D2355" s="109">
        <v>0.73713611729480677</v>
      </c>
      <c r="E2355" s="731">
        <v>0.12331861457198556</v>
      </c>
      <c r="F2355" s="108">
        <v>2.0846396259115114E-2</v>
      </c>
      <c r="G2355" s="109">
        <v>2.2649384377460641E-2</v>
      </c>
      <c r="H2355" s="731">
        <v>8.4853960510934915E-3</v>
      </c>
      <c r="I2355" s="108">
        <v>6.4050243537004748E-3</v>
      </c>
      <c r="J2355" s="109">
        <v>7.3143094308477392E-3</v>
      </c>
      <c r="K2355" s="731">
        <v>7.8496646704435388E-2</v>
      </c>
      <c r="L2355" s="108">
        <v>1.9294223772431398E-3</v>
      </c>
      <c r="M2355" s="109">
        <v>1.6807720993100301E-3</v>
      </c>
      <c r="N2355" s="731">
        <v>3.4580048204805452E-4</v>
      </c>
      <c r="O2355" s="108">
        <v>0</v>
      </c>
      <c r="P2355" s="109">
        <v>0</v>
      </c>
      <c r="Q2355" s="731">
        <v>5.389191734346128E-3</v>
      </c>
      <c r="R2355" s="108">
        <v>4.4422969506662197E-4</v>
      </c>
      <c r="S2355" s="109">
        <v>6.5065265664341818E-4</v>
      </c>
      <c r="T2355" s="731">
        <v>2.668257341379356E-3</v>
      </c>
      <c r="U2355" s="108">
        <v>1.0986228205492796E-3</v>
      </c>
      <c r="V2355" s="109">
        <v>1.0752681622857284E-3</v>
      </c>
      <c r="W2355" s="731">
        <v>3.5384119189224046E-4</v>
      </c>
      <c r="X2355" s="108">
        <v>9.4845149731111981E-5</v>
      </c>
      <c r="Y2355" s="109">
        <v>9.282893869191604E-5</v>
      </c>
      <c r="Z2355" s="731">
        <v>3.0547449459821511E-5</v>
      </c>
      <c r="AA2355" s="108">
        <v>0</v>
      </c>
      <c r="AB2355" s="109">
        <v>0</v>
      </c>
      <c r="AC2355" s="731">
        <v>0</v>
      </c>
      <c r="AD2355" s="108">
        <v>0</v>
      </c>
      <c r="AE2355" s="109">
        <v>0</v>
      </c>
      <c r="AF2355" s="731">
        <v>0</v>
      </c>
      <c r="AG2355" s="108">
        <v>7.0080090707503272E-4</v>
      </c>
      <c r="AH2355" s="109">
        <v>6.8590252647904608E-4</v>
      </c>
      <c r="AI2355" s="731">
        <v>2.2571152562275232E-4</v>
      </c>
      <c r="AJ2355" s="108">
        <v>2.0972040386630485E-3</v>
      </c>
      <c r="AK2355" s="109">
        <v>1.8269319506814376E-3</v>
      </c>
      <c r="AL2355" s="736">
        <v>3.7587120949451018E-4</v>
      </c>
    </row>
    <row r="2356" spans="1:38" ht="13" x14ac:dyDescent="0.3">
      <c r="A2356" s="71">
        <v>2033</v>
      </c>
      <c r="B2356" s="72">
        <v>31</v>
      </c>
      <c r="C2356" s="108">
        <v>0.81493088289503512</v>
      </c>
      <c r="D2356" s="109">
        <v>0.73713611729480677</v>
      </c>
      <c r="E2356" s="732">
        <v>0.12331861457198556</v>
      </c>
      <c r="F2356" s="108">
        <v>2.0846396259115114E-2</v>
      </c>
      <c r="G2356" s="109">
        <v>2.2649384377460641E-2</v>
      </c>
      <c r="H2356" s="732">
        <v>8.4853960510934915E-3</v>
      </c>
      <c r="I2356" s="108">
        <v>6.4050243537004748E-3</v>
      </c>
      <c r="J2356" s="109">
        <v>7.3143094308477392E-3</v>
      </c>
      <c r="K2356" s="732">
        <v>7.8496646704435388E-2</v>
      </c>
      <c r="L2356" s="108">
        <v>1.9294223772431398E-3</v>
      </c>
      <c r="M2356" s="109">
        <v>1.6807720993100301E-3</v>
      </c>
      <c r="N2356" s="732">
        <v>3.4580048204805452E-4</v>
      </c>
      <c r="O2356" s="108">
        <v>0</v>
      </c>
      <c r="P2356" s="109">
        <v>0</v>
      </c>
      <c r="Q2356" s="732">
        <v>5.389191734346128E-3</v>
      </c>
      <c r="R2356" s="108">
        <v>4.4422969506662197E-4</v>
      </c>
      <c r="S2356" s="109">
        <v>6.5065265664341818E-4</v>
      </c>
      <c r="T2356" s="732">
        <v>2.668257341379356E-3</v>
      </c>
      <c r="U2356" s="108">
        <v>1.0986228205492796E-3</v>
      </c>
      <c r="V2356" s="109">
        <v>1.0752681622857284E-3</v>
      </c>
      <c r="W2356" s="732">
        <v>3.5384119189224046E-4</v>
      </c>
      <c r="X2356" s="108">
        <v>9.4845149731111981E-5</v>
      </c>
      <c r="Y2356" s="109">
        <v>9.282893869191604E-5</v>
      </c>
      <c r="Z2356" s="732">
        <v>3.0547449459821511E-5</v>
      </c>
      <c r="AA2356" s="108">
        <v>0</v>
      </c>
      <c r="AB2356" s="109">
        <v>0</v>
      </c>
      <c r="AC2356" s="732">
        <v>0</v>
      </c>
      <c r="AD2356" s="108">
        <v>0</v>
      </c>
      <c r="AE2356" s="109">
        <v>0</v>
      </c>
      <c r="AF2356" s="732">
        <v>0</v>
      </c>
      <c r="AG2356" s="108">
        <v>7.0080090707503272E-4</v>
      </c>
      <c r="AH2356" s="109">
        <v>6.8590252647904608E-4</v>
      </c>
      <c r="AI2356" s="732">
        <v>2.2571152562275232E-4</v>
      </c>
      <c r="AJ2356" s="108">
        <v>2.0972040386630485E-3</v>
      </c>
      <c r="AK2356" s="109">
        <v>1.8269319506814376E-3</v>
      </c>
      <c r="AL2356" s="736">
        <v>3.7587120949451018E-4</v>
      </c>
    </row>
    <row r="2357" spans="1:38" ht="13" x14ac:dyDescent="0.3">
      <c r="A2357" s="71">
        <v>2033</v>
      </c>
      <c r="B2357" s="72">
        <v>32</v>
      </c>
      <c r="C2357" s="108">
        <v>0.81493088289503512</v>
      </c>
      <c r="D2357" s="109">
        <v>0.73713611729480677</v>
      </c>
      <c r="E2357" s="732">
        <v>0.12331861457198556</v>
      </c>
      <c r="F2357" s="108">
        <v>2.0846396259115114E-2</v>
      </c>
      <c r="G2357" s="109">
        <v>2.2649384377460641E-2</v>
      </c>
      <c r="H2357" s="732">
        <v>8.4853960510934915E-3</v>
      </c>
      <c r="I2357" s="108">
        <v>6.4050243537004748E-3</v>
      </c>
      <c r="J2357" s="109">
        <v>7.3143094308477392E-3</v>
      </c>
      <c r="K2357" s="732">
        <v>7.8496646704435388E-2</v>
      </c>
      <c r="L2357" s="108">
        <v>1.9294223772431398E-3</v>
      </c>
      <c r="M2357" s="109">
        <v>1.6807720993100301E-3</v>
      </c>
      <c r="N2357" s="732">
        <v>3.4580048204805452E-4</v>
      </c>
      <c r="O2357" s="108">
        <v>0</v>
      </c>
      <c r="P2357" s="109">
        <v>0</v>
      </c>
      <c r="Q2357" s="732">
        <v>5.389191734346128E-3</v>
      </c>
      <c r="R2357" s="108">
        <v>4.4422969506662197E-4</v>
      </c>
      <c r="S2357" s="109">
        <v>6.5065265664341818E-4</v>
      </c>
      <c r="T2357" s="732">
        <v>2.668257341379356E-3</v>
      </c>
      <c r="U2357" s="108">
        <v>1.0986228205492796E-3</v>
      </c>
      <c r="V2357" s="109">
        <v>1.0752681622857284E-3</v>
      </c>
      <c r="W2357" s="732">
        <v>3.5384119189224046E-4</v>
      </c>
      <c r="X2357" s="108">
        <v>9.4845149731111981E-5</v>
      </c>
      <c r="Y2357" s="109">
        <v>9.282893869191604E-5</v>
      </c>
      <c r="Z2357" s="732">
        <v>3.0547449459821511E-5</v>
      </c>
      <c r="AA2357" s="108">
        <v>0</v>
      </c>
      <c r="AB2357" s="109">
        <v>0</v>
      </c>
      <c r="AC2357" s="732">
        <v>0</v>
      </c>
      <c r="AD2357" s="108">
        <v>0</v>
      </c>
      <c r="AE2357" s="109">
        <v>0</v>
      </c>
      <c r="AF2357" s="732">
        <v>0</v>
      </c>
      <c r="AG2357" s="108">
        <v>7.0080090707503272E-4</v>
      </c>
      <c r="AH2357" s="109">
        <v>6.8590252647904608E-4</v>
      </c>
      <c r="AI2357" s="732">
        <v>2.2571152562275232E-4</v>
      </c>
      <c r="AJ2357" s="108">
        <v>2.0972040386630485E-3</v>
      </c>
      <c r="AK2357" s="109">
        <v>1.8269319506814376E-3</v>
      </c>
      <c r="AL2357" s="736">
        <v>3.7587120949451018E-4</v>
      </c>
    </row>
    <row r="2358" spans="1:38" ht="13" x14ac:dyDescent="0.3">
      <c r="A2358" s="71">
        <v>2033</v>
      </c>
      <c r="B2358" s="72">
        <v>33</v>
      </c>
      <c r="C2358" s="108">
        <v>0.81493088289503512</v>
      </c>
      <c r="D2358" s="109">
        <v>0.73713611729480677</v>
      </c>
      <c r="E2358" s="732">
        <v>0.12331861457198556</v>
      </c>
      <c r="F2358" s="108">
        <v>2.0846396259115114E-2</v>
      </c>
      <c r="G2358" s="109">
        <v>2.2649384377460641E-2</v>
      </c>
      <c r="H2358" s="732">
        <v>8.4853960510934915E-3</v>
      </c>
      <c r="I2358" s="108">
        <v>6.4050243537004748E-3</v>
      </c>
      <c r="J2358" s="109">
        <v>7.3143094308477392E-3</v>
      </c>
      <c r="K2358" s="732">
        <v>7.8496646704435388E-2</v>
      </c>
      <c r="L2358" s="108">
        <v>1.9294223772431398E-3</v>
      </c>
      <c r="M2358" s="109">
        <v>1.6807720993100301E-3</v>
      </c>
      <c r="N2358" s="732">
        <v>3.4580048204805452E-4</v>
      </c>
      <c r="O2358" s="108">
        <v>0</v>
      </c>
      <c r="P2358" s="109">
        <v>0</v>
      </c>
      <c r="Q2358" s="732">
        <v>5.389191734346128E-3</v>
      </c>
      <c r="R2358" s="108">
        <v>4.4422969506662197E-4</v>
      </c>
      <c r="S2358" s="109">
        <v>6.5065265664341818E-4</v>
      </c>
      <c r="T2358" s="732">
        <v>2.668257341379356E-3</v>
      </c>
      <c r="U2358" s="108">
        <v>1.0986228205492796E-3</v>
      </c>
      <c r="V2358" s="109">
        <v>1.0752681622857284E-3</v>
      </c>
      <c r="W2358" s="732">
        <v>3.5384119189224046E-4</v>
      </c>
      <c r="X2358" s="108">
        <v>9.4845149731111981E-5</v>
      </c>
      <c r="Y2358" s="109">
        <v>9.282893869191604E-5</v>
      </c>
      <c r="Z2358" s="732">
        <v>3.0547449459821511E-5</v>
      </c>
      <c r="AA2358" s="108">
        <v>0</v>
      </c>
      <c r="AB2358" s="109">
        <v>0</v>
      </c>
      <c r="AC2358" s="732">
        <v>0</v>
      </c>
      <c r="AD2358" s="108">
        <v>0</v>
      </c>
      <c r="AE2358" s="109">
        <v>0</v>
      </c>
      <c r="AF2358" s="732">
        <v>0</v>
      </c>
      <c r="AG2358" s="108">
        <v>7.0080090707503272E-4</v>
      </c>
      <c r="AH2358" s="109">
        <v>6.8590252647904608E-4</v>
      </c>
      <c r="AI2358" s="732">
        <v>2.2571152562275232E-4</v>
      </c>
      <c r="AJ2358" s="108">
        <v>2.0972040386630485E-3</v>
      </c>
      <c r="AK2358" s="109">
        <v>1.8269319506814376E-3</v>
      </c>
      <c r="AL2358" s="736">
        <v>3.7587120949451018E-4</v>
      </c>
    </row>
    <row r="2359" spans="1:38" ht="13" x14ac:dyDescent="0.3">
      <c r="A2359" s="71">
        <v>2033</v>
      </c>
      <c r="B2359" s="72">
        <v>34</v>
      </c>
      <c r="C2359" s="108">
        <v>0.81493088289503512</v>
      </c>
      <c r="D2359" s="109">
        <v>0.73713611729480677</v>
      </c>
      <c r="E2359" s="732">
        <v>0.12331861457198556</v>
      </c>
      <c r="F2359" s="108">
        <v>2.0846396259115114E-2</v>
      </c>
      <c r="G2359" s="109">
        <v>2.2649384377460641E-2</v>
      </c>
      <c r="H2359" s="732">
        <v>8.4853960510934915E-3</v>
      </c>
      <c r="I2359" s="108">
        <v>6.4050243537004748E-3</v>
      </c>
      <c r="J2359" s="109">
        <v>7.3143094308477392E-3</v>
      </c>
      <c r="K2359" s="732">
        <v>7.8496646704435388E-2</v>
      </c>
      <c r="L2359" s="108">
        <v>1.9294223772431398E-3</v>
      </c>
      <c r="M2359" s="109">
        <v>1.6807720993100301E-3</v>
      </c>
      <c r="N2359" s="732">
        <v>3.4580048204805452E-4</v>
      </c>
      <c r="O2359" s="108">
        <v>0</v>
      </c>
      <c r="P2359" s="109">
        <v>0</v>
      </c>
      <c r="Q2359" s="732">
        <v>5.389191734346128E-3</v>
      </c>
      <c r="R2359" s="108">
        <v>4.4422969506662197E-4</v>
      </c>
      <c r="S2359" s="109">
        <v>6.5065265664341818E-4</v>
      </c>
      <c r="T2359" s="732">
        <v>2.668257341379356E-3</v>
      </c>
      <c r="U2359" s="108">
        <v>1.0986228205492796E-3</v>
      </c>
      <c r="V2359" s="109">
        <v>1.0752681622857284E-3</v>
      </c>
      <c r="W2359" s="732">
        <v>3.5384119189224046E-4</v>
      </c>
      <c r="X2359" s="108">
        <v>9.4845149731111981E-5</v>
      </c>
      <c r="Y2359" s="109">
        <v>9.282893869191604E-5</v>
      </c>
      <c r="Z2359" s="732">
        <v>3.0547449459821511E-5</v>
      </c>
      <c r="AA2359" s="108">
        <v>0</v>
      </c>
      <c r="AB2359" s="109">
        <v>0</v>
      </c>
      <c r="AC2359" s="732">
        <v>0</v>
      </c>
      <c r="AD2359" s="108">
        <v>0</v>
      </c>
      <c r="AE2359" s="109">
        <v>0</v>
      </c>
      <c r="AF2359" s="732">
        <v>0</v>
      </c>
      <c r="AG2359" s="108">
        <v>7.0080090707503272E-4</v>
      </c>
      <c r="AH2359" s="109">
        <v>6.8590252647904608E-4</v>
      </c>
      <c r="AI2359" s="732">
        <v>2.2571152562275232E-4</v>
      </c>
      <c r="AJ2359" s="108">
        <v>2.0972040386630485E-3</v>
      </c>
      <c r="AK2359" s="109">
        <v>1.8269319506814376E-3</v>
      </c>
      <c r="AL2359" s="736">
        <v>3.7587120949451018E-4</v>
      </c>
    </row>
    <row r="2360" spans="1:38" ht="13" x14ac:dyDescent="0.3">
      <c r="A2360" s="71">
        <v>2033</v>
      </c>
      <c r="B2360" s="72">
        <v>35</v>
      </c>
      <c r="C2360" s="108">
        <v>0.81493088289503512</v>
      </c>
      <c r="D2360" s="109">
        <v>0.73713611729480677</v>
      </c>
      <c r="E2360" s="732">
        <v>0.12331861457198556</v>
      </c>
      <c r="F2360" s="108">
        <v>2.0846396259115114E-2</v>
      </c>
      <c r="G2360" s="109">
        <v>2.2649384377460641E-2</v>
      </c>
      <c r="H2360" s="732">
        <v>8.4853960510934915E-3</v>
      </c>
      <c r="I2360" s="108">
        <v>6.4050243537004748E-3</v>
      </c>
      <c r="J2360" s="109">
        <v>7.3143094308477392E-3</v>
      </c>
      <c r="K2360" s="732">
        <v>7.8496646704435388E-2</v>
      </c>
      <c r="L2360" s="108">
        <v>1.9294223772431398E-3</v>
      </c>
      <c r="M2360" s="109">
        <v>1.6807720993100301E-3</v>
      </c>
      <c r="N2360" s="732">
        <v>3.4580048204805452E-4</v>
      </c>
      <c r="O2360" s="108">
        <v>0</v>
      </c>
      <c r="P2360" s="109">
        <v>0</v>
      </c>
      <c r="Q2360" s="732">
        <v>5.389191734346128E-3</v>
      </c>
      <c r="R2360" s="108">
        <v>4.4422969506662197E-4</v>
      </c>
      <c r="S2360" s="109">
        <v>6.5065265664341818E-4</v>
      </c>
      <c r="T2360" s="732">
        <v>2.668257341379356E-3</v>
      </c>
      <c r="U2360" s="108">
        <v>1.0986228205492796E-3</v>
      </c>
      <c r="V2360" s="109">
        <v>1.0752681622857284E-3</v>
      </c>
      <c r="W2360" s="732">
        <v>3.5384119189224046E-4</v>
      </c>
      <c r="X2360" s="108">
        <v>9.4845149731111981E-5</v>
      </c>
      <c r="Y2360" s="109">
        <v>9.282893869191604E-5</v>
      </c>
      <c r="Z2360" s="732">
        <v>3.0547449459821511E-5</v>
      </c>
      <c r="AA2360" s="108">
        <v>0</v>
      </c>
      <c r="AB2360" s="109">
        <v>0</v>
      </c>
      <c r="AC2360" s="732">
        <v>0</v>
      </c>
      <c r="AD2360" s="108">
        <v>0</v>
      </c>
      <c r="AE2360" s="109">
        <v>0</v>
      </c>
      <c r="AF2360" s="732">
        <v>0</v>
      </c>
      <c r="AG2360" s="108">
        <v>7.0080090707503272E-4</v>
      </c>
      <c r="AH2360" s="109">
        <v>6.8590252647904608E-4</v>
      </c>
      <c r="AI2360" s="732">
        <v>2.2571152562275232E-4</v>
      </c>
      <c r="AJ2360" s="108">
        <v>2.0972040386630485E-3</v>
      </c>
      <c r="AK2360" s="109">
        <v>1.8269319506814376E-3</v>
      </c>
      <c r="AL2360" s="736">
        <v>3.7587120949451018E-4</v>
      </c>
    </row>
    <row r="2361" spans="1:38" ht="13" x14ac:dyDescent="0.3">
      <c r="A2361" s="71">
        <v>2033</v>
      </c>
      <c r="B2361" s="72">
        <v>36</v>
      </c>
      <c r="C2361" s="108">
        <v>0.81493088289503512</v>
      </c>
      <c r="D2361" s="109">
        <v>0.73713611729480677</v>
      </c>
      <c r="E2361" s="732">
        <v>0.12331861457198556</v>
      </c>
      <c r="F2361" s="108">
        <v>2.0846396259115114E-2</v>
      </c>
      <c r="G2361" s="109">
        <v>2.2649384377460641E-2</v>
      </c>
      <c r="H2361" s="732">
        <v>8.4853960510934915E-3</v>
      </c>
      <c r="I2361" s="108">
        <v>6.4050243537004748E-3</v>
      </c>
      <c r="J2361" s="109">
        <v>7.3143094308477392E-3</v>
      </c>
      <c r="K2361" s="732">
        <v>7.8496646704435388E-2</v>
      </c>
      <c r="L2361" s="108">
        <v>1.9294223772431398E-3</v>
      </c>
      <c r="M2361" s="109">
        <v>1.6807720993100301E-3</v>
      </c>
      <c r="N2361" s="732">
        <v>3.4580048204805452E-4</v>
      </c>
      <c r="O2361" s="108">
        <v>0</v>
      </c>
      <c r="P2361" s="109">
        <v>0</v>
      </c>
      <c r="Q2361" s="732">
        <v>5.389191734346128E-3</v>
      </c>
      <c r="R2361" s="108">
        <v>4.4422969506662197E-4</v>
      </c>
      <c r="S2361" s="109">
        <v>6.5065265664341818E-4</v>
      </c>
      <c r="T2361" s="732">
        <v>2.668257341379356E-3</v>
      </c>
      <c r="U2361" s="108">
        <v>1.0986228205492796E-3</v>
      </c>
      <c r="V2361" s="109">
        <v>1.0752681622857284E-3</v>
      </c>
      <c r="W2361" s="732">
        <v>3.5384119189224046E-4</v>
      </c>
      <c r="X2361" s="108">
        <v>9.4845149731111981E-5</v>
      </c>
      <c r="Y2361" s="109">
        <v>9.282893869191604E-5</v>
      </c>
      <c r="Z2361" s="732">
        <v>3.0547449459821511E-5</v>
      </c>
      <c r="AA2361" s="108">
        <v>0</v>
      </c>
      <c r="AB2361" s="109">
        <v>0</v>
      </c>
      <c r="AC2361" s="732">
        <v>0</v>
      </c>
      <c r="AD2361" s="108">
        <v>0</v>
      </c>
      <c r="AE2361" s="109">
        <v>0</v>
      </c>
      <c r="AF2361" s="732">
        <v>0</v>
      </c>
      <c r="AG2361" s="108">
        <v>7.0080090707503272E-4</v>
      </c>
      <c r="AH2361" s="109">
        <v>6.8590252647904608E-4</v>
      </c>
      <c r="AI2361" s="732">
        <v>2.2571152562275232E-4</v>
      </c>
      <c r="AJ2361" s="108">
        <v>2.0972040386630485E-3</v>
      </c>
      <c r="AK2361" s="109">
        <v>1.8269319506814376E-3</v>
      </c>
      <c r="AL2361" s="736">
        <v>3.7587120949451018E-4</v>
      </c>
    </row>
    <row r="2362" spans="1:38" ht="13" x14ac:dyDescent="0.3">
      <c r="A2362" s="71">
        <v>2033</v>
      </c>
      <c r="B2362" s="72">
        <v>37</v>
      </c>
      <c r="C2362" s="108">
        <v>0.81493088289503512</v>
      </c>
      <c r="D2362" s="109">
        <v>0.73713611729480677</v>
      </c>
      <c r="E2362" s="732">
        <v>0.12331861457198556</v>
      </c>
      <c r="F2362" s="108">
        <v>2.0846396259115114E-2</v>
      </c>
      <c r="G2362" s="109">
        <v>2.2649384377460641E-2</v>
      </c>
      <c r="H2362" s="732">
        <v>8.4853960510934915E-3</v>
      </c>
      <c r="I2362" s="108">
        <v>6.4050243537004748E-3</v>
      </c>
      <c r="J2362" s="109">
        <v>7.3143094308477392E-3</v>
      </c>
      <c r="K2362" s="732">
        <v>7.8496646704435388E-2</v>
      </c>
      <c r="L2362" s="108">
        <v>1.9294223772431398E-3</v>
      </c>
      <c r="M2362" s="109">
        <v>1.6807720993100301E-3</v>
      </c>
      <c r="N2362" s="732">
        <v>3.4580048204805452E-4</v>
      </c>
      <c r="O2362" s="108">
        <v>0</v>
      </c>
      <c r="P2362" s="109">
        <v>0</v>
      </c>
      <c r="Q2362" s="732">
        <v>5.389191734346128E-3</v>
      </c>
      <c r="R2362" s="108">
        <v>4.4422969506662197E-4</v>
      </c>
      <c r="S2362" s="109">
        <v>6.5065265664341818E-4</v>
      </c>
      <c r="T2362" s="732">
        <v>2.668257341379356E-3</v>
      </c>
      <c r="U2362" s="108">
        <v>1.0986228205492796E-3</v>
      </c>
      <c r="V2362" s="109">
        <v>1.0752681622857284E-3</v>
      </c>
      <c r="W2362" s="732">
        <v>3.5384119189224046E-4</v>
      </c>
      <c r="X2362" s="108">
        <v>9.4845149731111981E-5</v>
      </c>
      <c r="Y2362" s="109">
        <v>9.282893869191604E-5</v>
      </c>
      <c r="Z2362" s="732">
        <v>3.0547449459821511E-5</v>
      </c>
      <c r="AA2362" s="108">
        <v>0</v>
      </c>
      <c r="AB2362" s="109">
        <v>0</v>
      </c>
      <c r="AC2362" s="732">
        <v>0</v>
      </c>
      <c r="AD2362" s="108">
        <v>0</v>
      </c>
      <c r="AE2362" s="109">
        <v>0</v>
      </c>
      <c r="AF2362" s="732">
        <v>0</v>
      </c>
      <c r="AG2362" s="108">
        <v>7.0080090707503272E-4</v>
      </c>
      <c r="AH2362" s="109">
        <v>6.8590252647904608E-4</v>
      </c>
      <c r="AI2362" s="732">
        <v>2.2571152562275232E-4</v>
      </c>
      <c r="AJ2362" s="108">
        <v>2.0972040386630485E-3</v>
      </c>
      <c r="AK2362" s="109">
        <v>1.8269319506814376E-3</v>
      </c>
      <c r="AL2362" s="736">
        <v>3.7587120949451018E-4</v>
      </c>
    </row>
    <row r="2363" spans="1:38" ht="13" x14ac:dyDescent="0.3">
      <c r="A2363" s="71">
        <v>2033</v>
      </c>
      <c r="B2363" s="72">
        <v>38</v>
      </c>
      <c r="C2363" s="108">
        <v>0.81493088289503512</v>
      </c>
      <c r="D2363" s="109">
        <v>0.73713611729480677</v>
      </c>
      <c r="E2363" s="732">
        <v>0.12331861457198556</v>
      </c>
      <c r="F2363" s="108">
        <v>2.0846396259115114E-2</v>
      </c>
      <c r="G2363" s="109">
        <v>2.2649384377460641E-2</v>
      </c>
      <c r="H2363" s="732">
        <v>8.4853960510934915E-3</v>
      </c>
      <c r="I2363" s="108">
        <v>6.4050243537004748E-3</v>
      </c>
      <c r="J2363" s="109">
        <v>7.3143094308477392E-3</v>
      </c>
      <c r="K2363" s="732">
        <v>7.8496646704435388E-2</v>
      </c>
      <c r="L2363" s="108">
        <v>1.9294223772431398E-3</v>
      </c>
      <c r="M2363" s="109">
        <v>1.6807720993100301E-3</v>
      </c>
      <c r="N2363" s="732">
        <v>3.4580048204805452E-4</v>
      </c>
      <c r="O2363" s="108">
        <v>0</v>
      </c>
      <c r="P2363" s="109">
        <v>0</v>
      </c>
      <c r="Q2363" s="732">
        <v>5.389191734346128E-3</v>
      </c>
      <c r="R2363" s="108">
        <v>4.4422969506662197E-4</v>
      </c>
      <c r="S2363" s="109">
        <v>6.5065265664341818E-4</v>
      </c>
      <c r="T2363" s="732">
        <v>2.668257341379356E-3</v>
      </c>
      <c r="U2363" s="108">
        <v>1.0986228205492796E-3</v>
      </c>
      <c r="V2363" s="109">
        <v>1.0752681622857284E-3</v>
      </c>
      <c r="W2363" s="732">
        <v>3.5384119189224046E-4</v>
      </c>
      <c r="X2363" s="108">
        <v>9.4845149731111981E-5</v>
      </c>
      <c r="Y2363" s="109">
        <v>9.282893869191604E-5</v>
      </c>
      <c r="Z2363" s="732">
        <v>3.0547449459821511E-5</v>
      </c>
      <c r="AA2363" s="108">
        <v>0</v>
      </c>
      <c r="AB2363" s="109">
        <v>0</v>
      </c>
      <c r="AC2363" s="732">
        <v>0</v>
      </c>
      <c r="AD2363" s="108">
        <v>0</v>
      </c>
      <c r="AE2363" s="109">
        <v>0</v>
      </c>
      <c r="AF2363" s="732">
        <v>0</v>
      </c>
      <c r="AG2363" s="108">
        <v>7.0080090707503272E-4</v>
      </c>
      <c r="AH2363" s="109">
        <v>6.8590252647904608E-4</v>
      </c>
      <c r="AI2363" s="732">
        <v>2.2571152562275232E-4</v>
      </c>
      <c r="AJ2363" s="108">
        <v>2.0972040386630485E-3</v>
      </c>
      <c r="AK2363" s="109">
        <v>1.8269319506814376E-3</v>
      </c>
      <c r="AL2363" s="736">
        <v>3.7587120949451018E-4</v>
      </c>
    </row>
    <row r="2364" spans="1:38" ht="13.5" thickBot="1" x14ac:dyDescent="0.35">
      <c r="A2364" s="73">
        <v>2033</v>
      </c>
      <c r="B2364" s="74">
        <v>39</v>
      </c>
      <c r="C2364" s="110">
        <v>0.81493088289503512</v>
      </c>
      <c r="D2364" s="111">
        <v>0.73713611729480677</v>
      </c>
      <c r="E2364" s="733">
        <v>0.12331861457198556</v>
      </c>
      <c r="F2364" s="110">
        <v>2.0846396259115114E-2</v>
      </c>
      <c r="G2364" s="111">
        <v>2.2649384377460641E-2</v>
      </c>
      <c r="H2364" s="733">
        <v>8.4853960510934915E-3</v>
      </c>
      <c r="I2364" s="110">
        <v>6.4050243537004748E-3</v>
      </c>
      <c r="J2364" s="111">
        <v>7.3143094308477392E-3</v>
      </c>
      <c r="K2364" s="733">
        <v>7.8496646704435388E-2</v>
      </c>
      <c r="L2364" s="110">
        <v>1.9294223772431398E-3</v>
      </c>
      <c r="M2364" s="111">
        <v>1.6807720993100301E-3</v>
      </c>
      <c r="N2364" s="733">
        <v>3.4580048204805452E-4</v>
      </c>
      <c r="O2364" s="110">
        <v>0</v>
      </c>
      <c r="P2364" s="111">
        <v>0</v>
      </c>
      <c r="Q2364" s="733">
        <v>5.389191734346128E-3</v>
      </c>
      <c r="R2364" s="110">
        <v>4.4422969506662197E-4</v>
      </c>
      <c r="S2364" s="111">
        <v>6.5065265664341818E-4</v>
      </c>
      <c r="T2364" s="733">
        <v>2.668257341379356E-3</v>
      </c>
      <c r="U2364" s="110">
        <v>1.0986228205492796E-3</v>
      </c>
      <c r="V2364" s="111">
        <v>1.0752681622857284E-3</v>
      </c>
      <c r="W2364" s="733">
        <v>3.5384119189224046E-4</v>
      </c>
      <c r="X2364" s="110">
        <v>9.4845149731111981E-5</v>
      </c>
      <c r="Y2364" s="111">
        <v>9.282893869191604E-5</v>
      </c>
      <c r="Z2364" s="733">
        <v>3.0547449459821511E-5</v>
      </c>
      <c r="AA2364" s="110">
        <v>0</v>
      </c>
      <c r="AB2364" s="111">
        <v>0</v>
      </c>
      <c r="AC2364" s="733">
        <v>0</v>
      </c>
      <c r="AD2364" s="110">
        <v>0</v>
      </c>
      <c r="AE2364" s="111">
        <v>0</v>
      </c>
      <c r="AF2364" s="733">
        <v>0</v>
      </c>
      <c r="AG2364" s="110">
        <v>7.0080090707503272E-4</v>
      </c>
      <c r="AH2364" s="111">
        <v>6.8590252647904608E-4</v>
      </c>
      <c r="AI2364" s="733">
        <v>2.2571152562275232E-4</v>
      </c>
      <c r="AJ2364" s="110">
        <v>2.0972040386630485E-3</v>
      </c>
      <c r="AK2364" s="111">
        <v>1.8269319506814376E-3</v>
      </c>
      <c r="AL2364" s="737">
        <v>3.7587120949451018E-4</v>
      </c>
    </row>
    <row r="2365" spans="1:38" x14ac:dyDescent="0.25">
      <c r="A2365" s="69">
        <v>2034</v>
      </c>
      <c r="B2365" s="70">
        <v>0</v>
      </c>
      <c r="C2365" s="106">
        <v>0.21668535077084303</v>
      </c>
      <c r="D2365" s="107">
        <v>0.22698584008255651</v>
      </c>
      <c r="E2365" s="730">
        <v>0.21031719142034763</v>
      </c>
      <c r="F2365" s="106">
        <v>1.0645141048786052E-2</v>
      </c>
      <c r="G2365" s="107">
        <v>1.0478270633255394E-2</v>
      </c>
      <c r="H2365" s="730">
        <v>9.6871464350455939E-3</v>
      </c>
      <c r="I2365" s="106">
        <v>3.7055431341260861E-3</v>
      </c>
      <c r="J2365" s="107">
        <v>3.3736566238702199E-3</v>
      </c>
      <c r="K2365" s="730">
        <v>9.6390318213298853E-2</v>
      </c>
      <c r="L2365" s="106">
        <v>4.7361570390502697E-4</v>
      </c>
      <c r="M2365" s="107">
        <v>4.9630495159130449E-4</v>
      </c>
      <c r="N2365" s="730">
        <v>4.8921585848131217E-4</v>
      </c>
      <c r="O2365" s="106">
        <v>0</v>
      </c>
      <c r="P2365" s="107">
        <v>0</v>
      </c>
      <c r="Q2365" s="730">
        <v>9.0438004590510934E-3</v>
      </c>
      <c r="R2365" s="106">
        <v>4.4422906442062918E-4</v>
      </c>
      <c r="S2365" s="107">
        <v>6.5065545370835798E-4</v>
      </c>
      <c r="T2365" s="730">
        <v>2.6706606706165775E-3</v>
      </c>
      <c r="U2365" s="106">
        <v>7.6240319345540018E-4</v>
      </c>
      <c r="V2365" s="107">
        <v>7.3286097288765499E-4</v>
      </c>
      <c r="W2365" s="730">
        <v>6.0948883054047281E-4</v>
      </c>
      <c r="X2365" s="106">
        <v>6.5819002669144692E-5</v>
      </c>
      <c r="Y2365" s="107">
        <v>6.3268589947458254E-5</v>
      </c>
      <c r="Z2365" s="730">
        <v>5.2617748279590194E-5</v>
      </c>
      <c r="AA2365" s="106">
        <v>0</v>
      </c>
      <c r="AB2365" s="107">
        <v>0</v>
      </c>
      <c r="AC2365" s="730">
        <v>0</v>
      </c>
      <c r="AD2365" s="106">
        <v>0</v>
      </c>
      <c r="AE2365" s="107">
        <v>0</v>
      </c>
      <c r="AF2365" s="730">
        <v>0</v>
      </c>
      <c r="AG2365" s="106">
        <v>4.8632926576200564E-4</v>
      </c>
      <c r="AH2365" s="107">
        <v>4.674845152360982E-4</v>
      </c>
      <c r="AI2365" s="730">
        <v>3.8878669821185933E-4</v>
      </c>
      <c r="AJ2365" s="106">
        <v>5.1480128632559773E-4</v>
      </c>
      <c r="AK2365" s="107">
        <v>5.3946378291698841E-4</v>
      </c>
      <c r="AL2365" s="735">
        <v>5.317582768081373E-4</v>
      </c>
    </row>
    <row r="2366" spans="1:38" x14ac:dyDescent="0.25">
      <c r="A2366" s="71">
        <v>2034</v>
      </c>
      <c r="B2366" s="72">
        <v>1</v>
      </c>
      <c r="C2366" s="108">
        <v>0.22790748986748274</v>
      </c>
      <c r="D2366" s="109">
        <v>0.2378727555886524</v>
      </c>
      <c r="E2366" s="731">
        <v>0.11038613281026512</v>
      </c>
      <c r="F2366" s="108">
        <v>1.9101188895421065E-2</v>
      </c>
      <c r="G2366" s="109">
        <v>2.0788881539670064E-2</v>
      </c>
      <c r="H2366" s="731">
        <v>1.5250823185817752E-2</v>
      </c>
      <c r="I2366" s="108">
        <v>4.574146038213117E-3</v>
      </c>
      <c r="J2366" s="109">
        <v>4.2232444521009939E-3</v>
      </c>
      <c r="K2366" s="731">
        <v>8.1048719788527152E-2</v>
      </c>
      <c r="L2366" s="108">
        <v>5.5002655057596298E-4</v>
      </c>
      <c r="M2366" s="109">
        <v>5.9136825475243333E-4</v>
      </c>
      <c r="N2366" s="731">
        <v>2.5826146181141482E-4</v>
      </c>
      <c r="O2366" s="108">
        <v>0</v>
      </c>
      <c r="P2366" s="109">
        <v>0</v>
      </c>
      <c r="Q2366" s="731">
        <v>9.6862988682482436E-3</v>
      </c>
      <c r="R2366" s="108">
        <v>4.4422906442062918E-4</v>
      </c>
      <c r="S2366" s="109">
        <v>6.5065545370835798E-4</v>
      </c>
      <c r="T2366" s="731">
        <v>2.6706606706165775E-3</v>
      </c>
      <c r="U2366" s="108">
        <v>9.6307109016329471E-4</v>
      </c>
      <c r="V2366" s="109">
        <v>9.3021105520824392E-4</v>
      </c>
      <c r="W2366" s="731">
        <v>6.359592891909434E-4</v>
      </c>
      <c r="X2366" s="108">
        <v>8.3142821416102791E-5</v>
      </c>
      <c r="Y2366" s="109">
        <v>8.0306005789622931E-5</v>
      </c>
      <c r="Z2366" s="731">
        <v>5.4902991749390331E-5</v>
      </c>
      <c r="AA2366" s="108">
        <v>0</v>
      </c>
      <c r="AB2366" s="109">
        <v>0</v>
      </c>
      <c r="AC2366" s="731">
        <v>0</v>
      </c>
      <c r="AD2366" s="108">
        <v>0</v>
      </c>
      <c r="AE2366" s="109">
        <v>0</v>
      </c>
      <c r="AF2366" s="731">
        <v>0</v>
      </c>
      <c r="AG2366" s="108">
        <v>6.1433307323698961E-4</v>
      </c>
      <c r="AH2366" s="109">
        <v>5.9337212181656952E-4</v>
      </c>
      <c r="AI2366" s="731">
        <v>4.0567227006510314E-4</v>
      </c>
      <c r="AJ2366" s="108">
        <v>5.9785709952402393E-4</v>
      </c>
      <c r="AK2366" s="109">
        <v>6.4279354802028292E-4</v>
      </c>
      <c r="AL2366" s="736">
        <v>2.8071988730403387E-4</v>
      </c>
    </row>
    <row r="2367" spans="1:38" x14ac:dyDescent="0.25">
      <c r="A2367" s="71">
        <v>2034</v>
      </c>
      <c r="B2367" s="72">
        <v>2</v>
      </c>
      <c r="C2367" s="108">
        <v>0.2276918876933578</v>
      </c>
      <c r="D2367" s="109">
        <v>0.23781443246704675</v>
      </c>
      <c r="E2367" s="731">
        <v>0.11052076345729892</v>
      </c>
      <c r="F2367" s="108">
        <v>1.9049398963476676E-2</v>
      </c>
      <c r="G2367" s="109">
        <v>2.0774342442949564E-2</v>
      </c>
      <c r="H2367" s="731">
        <v>1.5450757914019463E-2</v>
      </c>
      <c r="I2367" s="108">
        <v>4.55747988371009E-3</v>
      </c>
      <c r="J2367" s="109">
        <v>4.2186290346441259E-3</v>
      </c>
      <c r="K2367" s="731">
        <v>8.1385655442670596E-2</v>
      </c>
      <c r="L2367" s="108">
        <v>5.4856030154571138E-4</v>
      </c>
      <c r="M2367" s="109">
        <v>5.9085174643497978E-4</v>
      </c>
      <c r="N2367" s="731">
        <v>2.5873794743221914E-4</v>
      </c>
      <c r="O2367" s="108">
        <v>0</v>
      </c>
      <c r="P2367" s="109">
        <v>0</v>
      </c>
      <c r="Q2367" s="731">
        <v>9.8132790168470319E-3</v>
      </c>
      <c r="R2367" s="108">
        <v>4.4422906442062918E-4</v>
      </c>
      <c r="S2367" s="109">
        <v>6.5065545370835798E-4</v>
      </c>
      <c r="T2367" s="731">
        <v>2.6706606706165775E-3</v>
      </c>
      <c r="U2367" s="108">
        <v>9.5922126297602606E-4</v>
      </c>
      <c r="V2367" s="109">
        <v>9.2913781105250014E-4</v>
      </c>
      <c r="W2367" s="731">
        <v>6.4429636554768342E-4</v>
      </c>
      <c r="X2367" s="108">
        <v>8.2810448975440364E-5</v>
      </c>
      <c r="Y2367" s="109">
        <v>8.021330766968503E-5</v>
      </c>
      <c r="Z2367" s="731">
        <v>5.5622737305114461E-5</v>
      </c>
      <c r="AA2367" s="108">
        <v>0</v>
      </c>
      <c r="AB2367" s="109">
        <v>0</v>
      </c>
      <c r="AC2367" s="731">
        <v>0</v>
      </c>
      <c r="AD2367" s="108">
        <v>0</v>
      </c>
      <c r="AE2367" s="109">
        <v>0</v>
      </c>
      <c r="AF2367" s="731">
        <v>0</v>
      </c>
      <c r="AG2367" s="108">
        <v>6.1187729668337853E-4</v>
      </c>
      <c r="AH2367" s="109">
        <v>5.9268726611628379E-4</v>
      </c>
      <c r="AI2367" s="731">
        <v>4.1099002727426251E-4</v>
      </c>
      <c r="AJ2367" s="108">
        <v>5.9626298567967749E-4</v>
      </c>
      <c r="AK2367" s="109">
        <v>6.4223239079538462E-4</v>
      </c>
      <c r="AL2367" s="736">
        <v>2.8123772807550087E-4</v>
      </c>
    </row>
    <row r="2368" spans="1:38" x14ac:dyDescent="0.25">
      <c r="A2368" s="71">
        <v>2034</v>
      </c>
      <c r="B2368" s="72">
        <v>3</v>
      </c>
      <c r="C2368" s="108">
        <v>0.22746301540082853</v>
      </c>
      <c r="D2368" s="109">
        <v>0.23772194786347337</v>
      </c>
      <c r="E2368" s="731">
        <v>0.11066838707486229</v>
      </c>
      <c r="F2368" s="108">
        <v>1.8994319252112792E-2</v>
      </c>
      <c r="G2368" s="109">
        <v>2.0751394144685475E-2</v>
      </c>
      <c r="H2368" s="731">
        <v>1.5679117462213305E-2</v>
      </c>
      <c r="I2368" s="108">
        <v>4.539753273974061E-3</v>
      </c>
      <c r="J2368" s="109">
        <v>4.2113357150620279E-3</v>
      </c>
      <c r="K2368" s="731">
        <v>8.175314135531779E-2</v>
      </c>
      <c r="L2368" s="108">
        <v>5.4700129693831278E-4</v>
      </c>
      <c r="M2368" s="109">
        <v>5.9003569209917835E-4</v>
      </c>
      <c r="N2368" s="731">
        <v>2.5925219081281197E-4</v>
      </c>
      <c r="O2368" s="108">
        <v>0</v>
      </c>
      <c r="P2368" s="109">
        <v>0</v>
      </c>
      <c r="Q2368" s="731">
        <v>9.9583153526077786E-3</v>
      </c>
      <c r="R2368" s="108">
        <v>4.4422906442062918E-4</v>
      </c>
      <c r="S2368" s="109">
        <v>6.5065545370835798E-4</v>
      </c>
      <c r="T2368" s="731">
        <v>2.6706606706165775E-3</v>
      </c>
      <c r="U2368" s="108">
        <v>9.5512633797336841E-4</v>
      </c>
      <c r="V2368" s="109">
        <v>9.2744350224209114E-4</v>
      </c>
      <c r="W2368" s="731">
        <v>6.5381975150270103E-4</v>
      </c>
      <c r="X2368" s="108">
        <v>8.2456943583525494E-5</v>
      </c>
      <c r="Y2368" s="109">
        <v>8.006706198402916E-5</v>
      </c>
      <c r="Z2368" s="731">
        <v>5.6444869766546651E-5</v>
      </c>
      <c r="AA2368" s="108">
        <v>0</v>
      </c>
      <c r="AB2368" s="109">
        <v>0</v>
      </c>
      <c r="AC2368" s="731">
        <v>0</v>
      </c>
      <c r="AD2368" s="108">
        <v>0</v>
      </c>
      <c r="AE2368" s="109">
        <v>0</v>
      </c>
      <c r="AF2368" s="731">
        <v>0</v>
      </c>
      <c r="AG2368" s="108">
        <v>6.0926514183095107E-4</v>
      </c>
      <c r="AH2368" s="109">
        <v>5.9160629793673404E-4</v>
      </c>
      <c r="AI2368" s="731">
        <v>4.170645620796777E-4</v>
      </c>
      <c r="AJ2368" s="108">
        <v>5.9456819235067593E-4</v>
      </c>
      <c r="AK2368" s="109">
        <v>6.4134546590720982E-4</v>
      </c>
      <c r="AL2368" s="736">
        <v>2.8179687194897376E-4</v>
      </c>
    </row>
    <row r="2369" spans="1:38" x14ac:dyDescent="0.25">
      <c r="A2369" s="71">
        <v>2034</v>
      </c>
      <c r="B2369" s="72">
        <v>4</v>
      </c>
      <c r="C2369" s="108">
        <v>0.29877237790454869</v>
      </c>
      <c r="D2369" s="109">
        <v>0.30498855786609164</v>
      </c>
      <c r="E2369" s="731">
        <v>0.12984637292099624</v>
      </c>
      <c r="F2369" s="108">
        <v>1.9608824126089629E-2</v>
      </c>
      <c r="G2369" s="109">
        <v>2.1826850886046512E-2</v>
      </c>
      <c r="H2369" s="731">
        <v>1.5719691270369148E-2</v>
      </c>
      <c r="I2369" s="108">
        <v>5.2506159091437092E-3</v>
      </c>
      <c r="J2369" s="109">
        <v>5.7840240916588676E-3</v>
      </c>
      <c r="K2369" s="731">
        <v>8.117489276412844E-2</v>
      </c>
      <c r="L2369" s="108">
        <v>6.6066593826923483E-4</v>
      </c>
      <c r="M2369" s="109">
        <v>8.8168932857451065E-4</v>
      </c>
      <c r="N2369" s="731">
        <v>3.6886812467805283E-4</v>
      </c>
      <c r="O2369" s="108">
        <v>0</v>
      </c>
      <c r="P2369" s="109">
        <v>0</v>
      </c>
      <c r="Q2369" s="731">
        <v>9.9840726044539453E-3</v>
      </c>
      <c r="R2369" s="108">
        <v>4.4422906442062918E-4</v>
      </c>
      <c r="S2369" s="109">
        <v>6.5065545370835798E-4</v>
      </c>
      <c r="T2369" s="731">
        <v>2.6706606706165775E-3</v>
      </c>
      <c r="U2369" s="108">
        <v>1.0023240570219344E-3</v>
      </c>
      <c r="V2369" s="109">
        <v>1.0098665463755922E-3</v>
      </c>
      <c r="W2369" s="731">
        <v>6.55511294918482E-4</v>
      </c>
      <c r="X2369" s="108">
        <v>8.6531554608938475E-5</v>
      </c>
      <c r="Y2369" s="109">
        <v>8.7182730793480072E-5</v>
      </c>
      <c r="Z2369" s="731">
        <v>5.6590933592387864E-5</v>
      </c>
      <c r="AA2369" s="108">
        <v>0</v>
      </c>
      <c r="AB2369" s="109">
        <v>0</v>
      </c>
      <c r="AC2369" s="731">
        <v>0</v>
      </c>
      <c r="AD2369" s="108">
        <v>0</v>
      </c>
      <c r="AE2369" s="109">
        <v>0</v>
      </c>
      <c r="AF2369" s="731">
        <v>0</v>
      </c>
      <c r="AG2369" s="108">
        <v>6.393718814367617E-4</v>
      </c>
      <c r="AH2369" s="109">
        <v>6.441836083719689E-4</v>
      </c>
      <c r="AI2369" s="731">
        <v>4.1814377250068446E-4</v>
      </c>
      <c r="AJ2369" s="108">
        <v>7.1811736072753551E-4</v>
      </c>
      <c r="AK2369" s="109">
        <v>9.58361239030413E-4</v>
      </c>
      <c r="AL2369" s="736">
        <v>4.009448440246969E-4</v>
      </c>
    </row>
    <row r="2370" spans="1:38" x14ac:dyDescent="0.25">
      <c r="A2370" s="71">
        <v>2034</v>
      </c>
      <c r="B2370" s="72">
        <v>5</v>
      </c>
      <c r="C2370" s="108">
        <v>0.29849770757344835</v>
      </c>
      <c r="D2370" s="109">
        <v>0.3048594383773115</v>
      </c>
      <c r="E2370" s="731">
        <v>0.12956829415300367</v>
      </c>
      <c r="F2370" s="108">
        <v>1.9552348767340515E-2</v>
      </c>
      <c r="G2370" s="109">
        <v>2.1798693479036114E-2</v>
      </c>
      <c r="H2370" s="731">
        <v>1.5384244219550605E-2</v>
      </c>
      <c r="I2370" s="108">
        <v>5.2303082368696883E-3</v>
      </c>
      <c r="J2370" s="109">
        <v>5.7724779988349703E-3</v>
      </c>
      <c r="K2370" s="731">
        <v>8.0462086364556179E-2</v>
      </c>
      <c r="L2370" s="108">
        <v>6.5879697798859724E-4</v>
      </c>
      <c r="M2370" s="109">
        <v>8.8027346875374859E-4</v>
      </c>
      <c r="N2370" s="731">
        <v>3.678145814465786E-4</v>
      </c>
      <c r="O2370" s="108">
        <v>0</v>
      </c>
      <c r="P2370" s="109">
        <v>0</v>
      </c>
      <c r="Q2370" s="731">
        <v>9.7710142042883984E-3</v>
      </c>
      <c r="R2370" s="108">
        <v>4.4422906442062918E-4</v>
      </c>
      <c r="S2370" s="109">
        <v>6.5065545370835798E-4</v>
      </c>
      <c r="T2370" s="731">
        <v>2.6706606706165775E-3</v>
      </c>
      <c r="U2370" s="108">
        <v>9.9812151511565676E-4</v>
      </c>
      <c r="V2370" s="109">
        <v>1.0077841571736565E-3</v>
      </c>
      <c r="W2370" s="731">
        <v>6.4152266922514291E-4</v>
      </c>
      <c r="X2370" s="108">
        <v>8.6168733109689822E-5</v>
      </c>
      <c r="Y2370" s="109">
        <v>8.7002949636005904E-5</v>
      </c>
      <c r="Z2370" s="731">
        <v>5.5383286100571336E-5</v>
      </c>
      <c r="AA2370" s="108">
        <v>0</v>
      </c>
      <c r="AB2370" s="109">
        <v>0</v>
      </c>
      <c r="AC2370" s="731">
        <v>0</v>
      </c>
      <c r="AD2370" s="108">
        <v>0</v>
      </c>
      <c r="AE2370" s="109">
        <v>0</v>
      </c>
      <c r="AF2370" s="731">
        <v>0</v>
      </c>
      <c r="AG2370" s="108">
        <v>6.3669100178778096E-4</v>
      </c>
      <c r="AH2370" s="109">
        <v>6.4285499499805519E-4</v>
      </c>
      <c r="AI2370" s="731">
        <v>4.0922079963300241E-4</v>
      </c>
      <c r="AJ2370" s="108">
        <v>7.1608568660533941E-4</v>
      </c>
      <c r="AK2370" s="109">
        <v>9.5682222066611621E-4</v>
      </c>
      <c r="AL2370" s="736">
        <v>3.9979965091339561E-4</v>
      </c>
    </row>
    <row r="2371" spans="1:38" x14ac:dyDescent="0.25">
      <c r="A2371" s="71">
        <v>2034</v>
      </c>
      <c r="B2371" s="72">
        <v>6</v>
      </c>
      <c r="C2371" s="108">
        <v>0.35935178838906506</v>
      </c>
      <c r="D2371" s="109">
        <v>0.36117863452442278</v>
      </c>
      <c r="E2371" s="731">
        <v>0.12927503651156264</v>
      </c>
      <c r="F2371" s="108">
        <v>1.9999915382855372E-2</v>
      </c>
      <c r="G2371" s="109">
        <v>2.2686390588777579E-2</v>
      </c>
      <c r="H2371" s="731">
        <v>1.5026326670682127E-2</v>
      </c>
      <c r="I2371" s="108">
        <v>5.6107952234449136E-3</v>
      </c>
      <c r="J2371" s="109">
        <v>6.9340031078225037E-3</v>
      </c>
      <c r="K2371" s="731">
        <v>9.2933642082681664E-2</v>
      </c>
      <c r="L2371" s="108">
        <v>7.4666235159828536E-4</v>
      </c>
      <c r="M2371" s="109">
        <v>9.5248364846223861E-4</v>
      </c>
      <c r="N2371" s="731">
        <v>3.6670738837397976E-4</v>
      </c>
      <c r="O2371" s="108">
        <v>0</v>
      </c>
      <c r="P2371" s="109">
        <v>0</v>
      </c>
      <c r="Q2371" s="731">
        <v>9.5437029641158543E-3</v>
      </c>
      <c r="R2371" s="108">
        <v>4.4422906442062918E-4</v>
      </c>
      <c r="S2371" s="109">
        <v>6.5065545370835798E-4</v>
      </c>
      <c r="T2371" s="731">
        <v>2.6706606706165775E-3</v>
      </c>
      <c r="U2371" s="108">
        <v>1.0324294993145592E-3</v>
      </c>
      <c r="V2371" s="109">
        <v>1.0757152517885647E-3</v>
      </c>
      <c r="W2371" s="731">
        <v>6.2659780935370765E-4</v>
      </c>
      <c r="X2371" s="108">
        <v>8.9130614773553146E-5</v>
      </c>
      <c r="Y2371" s="109">
        <v>9.2867540135479451E-5</v>
      </c>
      <c r="Z2371" s="731">
        <v>5.4094787503714082E-5</v>
      </c>
      <c r="AA2371" s="108">
        <v>0</v>
      </c>
      <c r="AB2371" s="109">
        <v>0</v>
      </c>
      <c r="AC2371" s="731">
        <v>0</v>
      </c>
      <c r="AD2371" s="108">
        <v>0</v>
      </c>
      <c r="AE2371" s="109">
        <v>0</v>
      </c>
      <c r="AF2371" s="731">
        <v>0</v>
      </c>
      <c r="AG2371" s="108">
        <v>6.5857604877364747E-4</v>
      </c>
      <c r="AH2371" s="109">
        <v>6.8618805199380695E-4</v>
      </c>
      <c r="AI2371" s="731">
        <v>3.9970033744843883E-4</v>
      </c>
      <c r="AJ2371" s="108">
        <v>8.1159235337916499E-4</v>
      </c>
      <c r="AK2371" s="109">
        <v>1.0353118822603107E-3</v>
      </c>
      <c r="AL2371" s="736">
        <v>3.985965052549211E-4</v>
      </c>
    </row>
    <row r="2372" spans="1:38" x14ac:dyDescent="0.25">
      <c r="A2372" s="71">
        <v>2034</v>
      </c>
      <c r="B2372" s="72">
        <v>7</v>
      </c>
      <c r="C2372" s="108">
        <v>0.35913085698045477</v>
      </c>
      <c r="D2372" s="109">
        <v>0.36100123248505045</v>
      </c>
      <c r="E2372" s="731">
        <v>0.12894797630786908</v>
      </c>
      <c r="F2372" s="108">
        <v>1.9958834034420374E-2</v>
      </c>
      <c r="G2372" s="109">
        <v>2.2650821917869338E-2</v>
      </c>
      <c r="H2372" s="731">
        <v>1.463194872248909E-2</v>
      </c>
      <c r="I2372" s="108">
        <v>5.5953260219123221E-3</v>
      </c>
      <c r="J2372" s="109">
        <v>6.9173020443668749E-3</v>
      </c>
      <c r="K2372" s="731">
        <v>9.2093266553294001E-2</v>
      </c>
      <c r="L2372" s="108">
        <v>7.4515627114960946E-4</v>
      </c>
      <c r="M2372" s="109">
        <v>9.5062717681427698E-4</v>
      </c>
      <c r="N2372" s="731">
        <v>3.6546581969006695E-4</v>
      </c>
      <c r="O2372" s="108">
        <v>0</v>
      </c>
      <c r="P2372" s="109">
        <v>0</v>
      </c>
      <c r="Q2372" s="731">
        <v>9.2932109121465992E-3</v>
      </c>
      <c r="R2372" s="108">
        <v>4.4422906442062918E-4</v>
      </c>
      <c r="S2372" s="109">
        <v>6.5065545370835798E-4</v>
      </c>
      <c r="T2372" s="731">
        <v>2.6706606706165775E-3</v>
      </c>
      <c r="U2372" s="108">
        <v>1.0293702869645629E-3</v>
      </c>
      <c r="V2372" s="109">
        <v>1.0730823866870595E-3</v>
      </c>
      <c r="W2372" s="731">
        <v>6.1015203037180705E-4</v>
      </c>
      <c r="X2372" s="108">
        <v>8.8866508076744318E-5</v>
      </c>
      <c r="Y2372" s="109">
        <v>9.2640208642426206E-5</v>
      </c>
      <c r="Z2372" s="731">
        <v>5.267503192460797E-5</v>
      </c>
      <c r="AA2372" s="108">
        <v>0</v>
      </c>
      <c r="AB2372" s="109">
        <v>0</v>
      </c>
      <c r="AC2372" s="731">
        <v>0</v>
      </c>
      <c r="AD2372" s="108">
        <v>0</v>
      </c>
      <c r="AE2372" s="109">
        <v>0</v>
      </c>
      <c r="AF2372" s="731">
        <v>0</v>
      </c>
      <c r="AG2372" s="108">
        <v>6.5662445178351204E-4</v>
      </c>
      <c r="AH2372" s="109">
        <v>6.8450778084371217E-4</v>
      </c>
      <c r="AI2372" s="731">
        <v>3.8920978744513363E-4</v>
      </c>
      <c r="AJ2372" s="108">
        <v>8.0995547547538065E-4</v>
      </c>
      <c r="AK2372" s="109">
        <v>1.0332932912442379E-3</v>
      </c>
      <c r="AL2372" s="736">
        <v>3.972467711807077E-4</v>
      </c>
    </row>
    <row r="2373" spans="1:38" x14ac:dyDescent="0.25">
      <c r="A2373" s="71">
        <v>2034</v>
      </c>
      <c r="B2373" s="72">
        <v>8</v>
      </c>
      <c r="C2373" s="108">
        <v>0.4136015691229854</v>
      </c>
      <c r="D2373" s="109">
        <v>0.40750929942768488</v>
      </c>
      <c r="E2373" s="731">
        <v>0.12852092601637341</v>
      </c>
      <c r="F2373" s="108">
        <v>2.0186789806428233E-2</v>
      </c>
      <c r="G2373" s="109">
        <v>2.2896864568184239E-2</v>
      </c>
      <c r="H2373" s="731">
        <v>1.4257243900546125E-2</v>
      </c>
      <c r="I2373" s="108">
        <v>5.9029413076231623E-3</v>
      </c>
      <c r="J2373" s="109">
        <v>7.5022089492945915E-3</v>
      </c>
      <c r="K2373" s="731">
        <v>9.1260687734983567E-2</v>
      </c>
      <c r="L2373" s="108">
        <v>8.4691817023857204E-4</v>
      </c>
      <c r="M2373" s="109">
        <v>1.0308986571355412E-3</v>
      </c>
      <c r="N2373" s="731">
        <v>3.6430289945494363E-4</v>
      </c>
      <c r="O2373" s="108">
        <v>0</v>
      </c>
      <c r="P2373" s="109">
        <v>0</v>
      </c>
      <c r="Q2373" s="731">
        <v>9.0552288702919377E-3</v>
      </c>
      <c r="R2373" s="108">
        <v>4.4422906442062918E-4</v>
      </c>
      <c r="S2373" s="109">
        <v>6.5065545370835798E-4</v>
      </c>
      <c r="T2373" s="731">
        <v>2.6706606706165775E-3</v>
      </c>
      <c r="U2373" s="108">
        <v>1.0469828689144973E-3</v>
      </c>
      <c r="V2373" s="109">
        <v>1.0921079912470516E-3</v>
      </c>
      <c r="W2373" s="731">
        <v>5.9452669774142069E-4</v>
      </c>
      <c r="X2373" s="108">
        <v>9.0387020796263543E-5</v>
      </c>
      <c r="Y2373" s="109">
        <v>9.4282723527345028E-5</v>
      </c>
      <c r="Z2373" s="731">
        <v>5.1326065719752295E-5</v>
      </c>
      <c r="AA2373" s="108">
        <v>0</v>
      </c>
      <c r="AB2373" s="109">
        <v>0</v>
      </c>
      <c r="AC2373" s="731">
        <v>0</v>
      </c>
      <c r="AD2373" s="108">
        <v>0</v>
      </c>
      <c r="AE2373" s="109">
        <v>0</v>
      </c>
      <c r="AF2373" s="731">
        <v>0</v>
      </c>
      <c r="AG2373" s="108">
        <v>6.6785983413820201E-4</v>
      </c>
      <c r="AH2373" s="109">
        <v>6.9664438055379904E-4</v>
      </c>
      <c r="AI2373" s="731">
        <v>3.7924265592144147E-4</v>
      </c>
      <c r="AJ2373" s="108">
        <v>9.2056572980856073E-4</v>
      </c>
      <c r="AK2373" s="109">
        <v>1.1205459522194551E-3</v>
      </c>
      <c r="AL2373" s="736">
        <v>3.9598264859859857E-4</v>
      </c>
    </row>
    <row r="2374" spans="1:38" x14ac:dyDescent="0.25">
      <c r="A2374" s="71">
        <v>2034</v>
      </c>
      <c r="B2374" s="72">
        <v>9</v>
      </c>
      <c r="C2374" s="108">
        <v>0.41340965730132623</v>
      </c>
      <c r="D2374" s="109">
        <v>0.40733929142428188</v>
      </c>
      <c r="E2374" s="731">
        <v>0.12826945972832079</v>
      </c>
      <c r="F2374" s="108">
        <v>2.0153419534058428E-2</v>
      </c>
      <c r="G2374" s="109">
        <v>2.2865970420334458E-2</v>
      </c>
      <c r="H2374" s="731">
        <v>1.3957453568530618E-2</v>
      </c>
      <c r="I2374" s="108">
        <v>5.889847262851587E-3</v>
      </c>
      <c r="J2374" s="109">
        <v>7.4866914958632924E-3</v>
      </c>
      <c r="K2374" s="731">
        <v>9.0608917443470841E-2</v>
      </c>
      <c r="L2374" s="108">
        <v>8.4554009894799356E-4</v>
      </c>
      <c r="M2374" s="109">
        <v>1.0291634619838863E-3</v>
      </c>
      <c r="N2374" s="731">
        <v>3.6334025503088424E-4</v>
      </c>
      <c r="O2374" s="108">
        <v>0</v>
      </c>
      <c r="P2374" s="109">
        <v>0</v>
      </c>
      <c r="Q2374" s="731">
        <v>8.8648166576637336E-3</v>
      </c>
      <c r="R2374" s="108">
        <v>4.4422906442062918E-4</v>
      </c>
      <c r="S2374" s="109">
        <v>6.5065545370835798E-4</v>
      </c>
      <c r="T2374" s="731">
        <v>2.6706606706165775E-3</v>
      </c>
      <c r="U2374" s="108">
        <v>1.0444979729260604E-3</v>
      </c>
      <c r="V2374" s="109">
        <v>1.0898222694457325E-3</v>
      </c>
      <c r="W2374" s="731">
        <v>5.8202550320814856E-4</v>
      </c>
      <c r="X2374" s="108">
        <v>9.0172501354544648E-5</v>
      </c>
      <c r="Y2374" s="109">
        <v>9.4085350765604379E-5</v>
      </c>
      <c r="Z2374" s="731">
        <v>5.0246797954288338E-5</v>
      </c>
      <c r="AA2374" s="108">
        <v>0</v>
      </c>
      <c r="AB2374" s="109">
        <v>0</v>
      </c>
      <c r="AC2374" s="731">
        <v>0</v>
      </c>
      <c r="AD2374" s="108">
        <v>0</v>
      </c>
      <c r="AE2374" s="109">
        <v>0</v>
      </c>
      <c r="AF2374" s="731">
        <v>0</v>
      </c>
      <c r="AG2374" s="108">
        <v>6.6627470952575424E-4</v>
      </c>
      <c r="AH2374" s="109">
        <v>6.9518637732451797E-4</v>
      </c>
      <c r="AI2374" s="731">
        <v>3.7126804696512115E-4</v>
      </c>
      <c r="AJ2374" s="108">
        <v>9.1906830152586156E-4</v>
      </c>
      <c r="AK2374" s="109">
        <v>1.1186590931281173E-3</v>
      </c>
      <c r="AL2374" s="736">
        <v>3.9493623002037523E-4</v>
      </c>
    </row>
    <row r="2375" spans="1:38" x14ac:dyDescent="0.25">
      <c r="A2375" s="71">
        <v>2034</v>
      </c>
      <c r="B2375" s="72">
        <v>10</v>
      </c>
      <c r="C2375" s="108">
        <v>0.57904052250445615</v>
      </c>
      <c r="D2375" s="109">
        <v>0.55220047969093777</v>
      </c>
      <c r="E2375" s="731">
        <v>0.12799296736077945</v>
      </c>
      <c r="F2375" s="108">
        <v>2.1108372936785025E-2</v>
      </c>
      <c r="G2375" s="109">
        <v>2.3565332668240051E-2</v>
      </c>
      <c r="H2375" s="731">
        <v>1.3633764494272553E-2</v>
      </c>
      <c r="I2375" s="108">
        <v>6.6368523958163575E-3</v>
      </c>
      <c r="J2375" s="109">
        <v>8.5884946195887713E-3</v>
      </c>
      <c r="K2375" s="731">
        <v>8.9897673423720459E-2</v>
      </c>
      <c r="L2375" s="108">
        <v>1.0519880479361184E-3</v>
      </c>
      <c r="M2375" s="109">
        <v>1.178212337003703E-3</v>
      </c>
      <c r="N2375" s="731">
        <v>3.6228405778942466E-4</v>
      </c>
      <c r="O2375" s="108">
        <v>0</v>
      </c>
      <c r="P2375" s="109">
        <v>0</v>
      </c>
      <c r="Q2375" s="731">
        <v>8.6592344348724436E-3</v>
      </c>
      <c r="R2375" s="108">
        <v>4.4422906442062918E-4</v>
      </c>
      <c r="S2375" s="109">
        <v>6.5065545370835798E-4</v>
      </c>
      <c r="T2375" s="731">
        <v>2.6706606706165775E-3</v>
      </c>
      <c r="U2375" s="108">
        <v>1.1175599911539839E-3</v>
      </c>
      <c r="V2375" s="109">
        <v>1.1433837481313938E-3</v>
      </c>
      <c r="W2375" s="731">
        <v>5.6852828509231087E-4</v>
      </c>
      <c r="X2375" s="108">
        <v>9.6479963823258992E-5</v>
      </c>
      <c r="Y2375" s="109">
        <v>9.8709356923906331E-5</v>
      </c>
      <c r="Z2375" s="731">
        <v>4.9081561081900227E-5</v>
      </c>
      <c r="AA2375" s="108">
        <v>0</v>
      </c>
      <c r="AB2375" s="109">
        <v>0</v>
      </c>
      <c r="AC2375" s="731">
        <v>0</v>
      </c>
      <c r="AD2375" s="108">
        <v>0</v>
      </c>
      <c r="AE2375" s="109">
        <v>0</v>
      </c>
      <c r="AF2375" s="731">
        <v>0</v>
      </c>
      <c r="AG2375" s="108">
        <v>7.1287983808382004E-4</v>
      </c>
      <c r="AH2375" s="109">
        <v>7.2935279052574627E-4</v>
      </c>
      <c r="AI2375" s="731">
        <v>3.6265841034390075E-4</v>
      </c>
      <c r="AJ2375" s="108">
        <v>1.1434692694771891E-3</v>
      </c>
      <c r="AK2375" s="109">
        <v>1.2806699118164853E-3</v>
      </c>
      <c r="AL2375" s="736">
        <v>3.9378835403666333E-4</v>
      </c>
    </row>
    <row r="2376" spans="1:38" x14ac:dyDescent="0.25">
      <c r="A2376" s="71">
        <v>2034</v>
      </c>
      <c r="B2376" s="72">
        <v>11</v>
      </c>
      <c r="C2376" s="108">
        <v>0.57887286938603444</v>
      </c>
      <c r="D2376" s="109">
        <v>0.55193948706960017</v>
      </c>
      <c r="E2376" s="731">
        <v>0.12763035506569975</v>
      </c>
      <c r="F2376" s="108">
        <v>2.108370968683302E-2</v>
      </c>
      <c r="G2376" s="109">
        <v>2.3521849739664744E-2</v>
      </c>
      <c r="H2376" s="731">
        <v>1.3197907208771613E-2</v>
      </c>
      <c r="I2376" s="108">
        <v>6.6264445244477842E-3</v>
      </c>
      <c r="J2376" s="109">
        <v>8.5642921757445034E-3</v>
      </c>
      <c r="K2376" s="731">
        <v>8.8966924469015121E-2</v>
      </c>
      <c r="L2376" s="108">
        <v>1.0507666573414474E-3</v>
      </c>
      <c r="M2376" s="109">
        <v>1.1754895378857236E-3</v>
      </c>
      <c r="N2376" s="731">
        <v>3.6090879166677153E-4</v>
      </c>
      <c r="O2376" s="108">
        <v>0</v>
      </c>
      <c r="P2376" s="109">
        <v>0</v>
      </c>
      <c r="Q2376" s="731">
        <v>8.3824037423320709E-3</v>
      </c>
      <c r="R2376" s="108">
        <v>4.4422906442062918E-4</v>
      </c>
      <c r="S2376" s="109">
        <v>6.5065545370835798E-4</v>
      </c>
      <c r="T2376" s="731">
        <v>2.6706606706165775E-3</v>
      </c>
      <c r="U2376" s="108">
        <v>1.115720631663877E-3</v>
      </c>
      <c r="V2376" s="109">
        <v>1.1401585691748E-3</v>
      </c>
      <c r="W2376" s="731">
        <v>5.5035245011307208E-4</v>
      </c>
      <c r="X2376" s="108">
        <v>9.63212465155257E-5</v>
      </c>
      <c r="Y2376" s="109">
        <v>9.8430958592716128E-5</v>
      </c>
      <c r="Z2376" s="731">
        <v>4.7512438577672797E-5</v>
      </c>
      <c r="AA2376" s="108">
        <v>0</v>
      </c>
      <c r="AB2376" s="109">
        <v>0</v>
      </c>
      <c r="AC2376" s="731">
        <v>0</v>
      </c>
      <c r="AD2376" s="108">
        <v>0</v>
      </c>
      <c r="AE2376" s="109">
        <v>0</v>
      </c>
      <c r="AF2376" s="731">
        <v>0</v>
      </c>
      <c r="AG2376" s="108">
        <v>7.1170664962545726E-4</v>
      </c>
      <c r="AH2376" s="109">
        <v>7.2729540018977507E-4</v>
      </c>
      <c r="AI2376" s="731">
        <v>3.5106421771495885E-4</v>
      </c>
      <c r="AJ2376" s="108">
        <v>1.1421408742605312E-3</v>
      </c>
      <c r="AK2376" s="109">
        <v>1.2777099079655592E-3</v>
      </c>
      <c r="AL2376" s="736">
        <v>3.9229346404642243E-4</v>
      </c>
    </row>
    <row r="2377" spans="1:38" x14ac:dyDescent="0.25">
      <c r="A2377" s="71">
        <v>2034</v>
      </c>
      <c r="B2377" s="72">
        <v>12</v>
      </c>
      <c r="C2377" s="108">
        <v>0.57871995138746768</v>
      </c>
      <c r="D2377" s="109">
        <v>0.55165320778031257</v>
      </c>
      <c r="E2377" s="731">
        <v>0.12727716758992058</v>
      </c>
      <c r="F2377" s="108">
        <v>2.1061166336375114E-2</v>
      </c>
      <c r="G2377" s="109">
        <v>2.3474271668049954E-2</v>
      </c>
      <c r="H2377" s="731">
        <v>1.2779083427228336E-2</v>
      </c>
      <c r="I2377" s="108">
        <v>6.616937267684999E-3</v>
      </c>
      <c r="J2377" s="109">
        <v>8.5378246846834118E-3</v>
      </c>
      <c r="K2377" s="731">
        <v>8.8058641343904176E-2</v>
      </c>
      <c r="L2377" s="108">
        <v>1.049651171337406E-3</v>
      </c>
      <c r="M2377" s="109">
        <v>1.1725108172622439E-3</v>
      </c>
      <c r="N2377" s="731">
        <v>3.595639161004278E-4</v>
      </c>
      <c r="O2377" s="108">
        <v>0</v>
      </c>
      <c r="P2377" s="109">
        <v>0</v>
      </c>
      <c r="Q2377" s="731">
        <v>8.1164001814889881E-3</v>
      </c>
      <c r="R2377" s="108">
        <v>4.4422906442062918E-4</v>
      </c>
      <c r="S2377" s="109">
        <v>6.5065545370835798E-4</v>
      </c>
      <c r="T2377" s="731">
        <v>2.6706606706165775E-3</v>
      </c>
      <c r="U2377" s="108">
        <v>1.1140407813775739E-3</v>
      </c>
      <c r="V2377" s="109">
        <v>1.1366313008993982E-3</v>
      </c>
      <c r="W2377" s="731">
        <v>5.3288822757558882E-4</v>
      </c>
      <c r="X2377" s="108">
        <v>9.6176189739333561E-5</v>
      </c>
      <c r="Y2377" s="109">
        <v>9.8126507082830073E-5</v>
      </c>
      <c r="Z2377" s="731">
        <v>4.6004752637044676E-5</v>
      </c>
      <c r="AA2377" s="108">
        <v>0</v>
      </c>
      <c r="AB2377" s="109">
        <v>0</v>
      </c>
      <c r="AC2377" s="731">
        <v>0</v>
      </c>
      <c r="AD2377" s="108">
        <v>0</v>
      </c>
      <c r="AE2377" s="109">
        <v>0</v>
      </c>
      <c r="AF2377" s="731">
        <v>0</v>
      </c>
      <c r="AG2377" s="108">
        <v>7.1063556193354228E-4</v>
      </c>
      <c r="AH2377" s="109">
        <v>7.2504593792109334E-4</v>
      </c>
      <c r="AI2377" s="731">
        <v>3.39923805751396E-4</v>
      </c>
      <c r="AJ2377" s="108">
        <v>1.1409284729331306E-3</v>
      </c>
      <c r="AK2377" s="109">
        <v>1.2744722276405677E-3</v>
      </c>
      <c r="AL2377" s="736">
        <v>3.9083149774935027E-4</v>
      </c>
    </row>
    <row r="2378" spans="1:38" x14ac:dyDescent="0.25">
      <c r="A2378" s="71">
        <v>2034</v>
      </c>
      <c r="B2378" s="72">
        <v>13</v>
      </c>
      <c r="C2378" s="108">
        <v>0.57732174948534642</v>
      </c>
      <c r="D2378" s="109">
        <v>0.5501831115091611</v>
      </c>
      <c r="E2378" s="731">
        <v>0.1266514347008833</v>
      </c>
      <c r="F2378" s="108">
        <v>2.1039125402353639E-2</v>
      </c>
      <c r="G2378" s="109">
        <v>2.3423637084687841E-2</v>
      </c>
      <c r="H2378" s="731">
        <v>1.2313791565482521E-2</v>
      </c>
      <c r="I2378" s="108">
        <v>6.6081401843282222E-3</v>
      </c>
      <c r="J2378" s="109">
        <v>8.5111218646467725E-3</v>
      </c>
      <c r="K2378" s="731">
        <v>8.6981378446265217E-2</v>
      </c>
      <c r="L2378" s="108">
        <v>1.0487662961297284E-3</v>
      </c>
      <c r="M2378" s="109">
        <v>1.1696540984629878E-3</v>
      </c>
      <c r="N2378" s="731">
        <v>3.5810179615575525E-4</v>
      </c>
      <c r="O2378" s="108">
        <v>0</v>
      </c>
      <c r="P2378" s="109">
        <v>0</v>
      </c>
      <c r="Q2378" s="731">
        <v>7.8208646480522788E-3</v>
      </c>
      <c r="R2378" s="108">
        <v>4.4422906442062918E-4</v>
      </c>
      <c r="S2378" s="109">
        <v>6.5065545370835798E-4</v>
      </c>
      <c r="T2378" s="731">
        <v>2.6706606706165775E-3</v>
      </c>
      <c r="U2378" s="108">
        <v>1.1126149194041891E-3</v>
      </c>
      <c r="V2378" s="109">
        <v>1.133149684894883E-3</v>
      </c>
      <c r="W2378" s="731">
        <v>5.1348514989450983E-4</v>
      </c>
      <c r="X2378" s="108">
        <v>9.6053039136934684E-5</v>
      </c>
      <c r="Y2378" s="109">
        <v>9.7825898451762348E-5</v>
      </c>
      <c r="Z2378" s="731">
        <v>4.4329643725103904E-5</v>
      </c>
      <c r="AA2378" s="108">
        <v>0</v>
      </c>
      <c r="AB2378" s="109">
        <v>0</v>
      </c>
      <c r="AC2378" s="731">
        <v>0</v>
      </c>
      <c r="AD2378" s="108">
        <v>0</v>
      </c>
      <c r="AE2378" s="109">
        <v>0</v>
      </c>
      <c r="AF2378" s="731">
        <v>0</v>
      </c>
      <c r="AG2378" s="108">
        <v>7.0972547779074211E-4</v>
      </c>
      <c r="AH2378" s="109">
        <v>7.2282459815231723E-4</v>
      </c>
      <c r="AI2378" s="731">
        <v>3.2754673682896949E-4</v>
      </c>
      <c r="AJ2378" s="108">
        <v>1.1399671277421851E-3</v>
      </c>
      <c r="AK2378" s="109">
        <v>1.2713670486124938E-3</v>
      </c>
      <c r="AL2378" s="736">
        <v>3.892422848994012E-4</v>
      </c>
    </row>
    <row r="2379" spans="1:38" x14ac:dyDescent="0.25">
      <c r="A2379" s="71">
        <v>2034</v>
      </c>
      <c r="B2379" s="72">
        <v>14</v>
      </c>
      <c r="C2379" s="108">
        <v>0.57713986600314082</v>
      </c>
      <c r="D2379" s="109">
        <v>0.54991482654194945</v>
      </c>
      <c r="E2379" s="731">
        <v>0.12620291642525294</v>
      </c>
      <c r="F2379" s="108">
        <v>2.1012261552952174E-2</v>
      </c>
      <c r="G2379" s="109">
        <v>2.337908049346674E-2</v>
      </c>
      <c r="H2379" s="731">
        <v>1.1763887984323066E-2</v>
      </c>
      <c r="I2379" s="108">
        <v>6.5967901591954892E-3</v>
      </c>
      <c r="J2379" s="109">
        <v>8.4863363381002428E-3</v>
      </c>
      <c r="K2379" s="731">
        <v>8.5831311199760466E-2</v>
      </c>
      <c r="L2379" s="108">
        <v>1.0474349990223797E-3</v>
      </c>
      <c r="M2379" s="109">
        <v>1.1668636335059818E-3</v>
      </c>
      <c r="N2379" s="731">
        <v>3.5640993826102516E-4</v>
      </c>
      <c r="O2379" s="108">
        <v>0</v>
      </c>
      <c r="P2379" s="109">
        <v>0</v>
      </c>
      <c r="Q2379" s="731">
        <v>7.4716036659146405E-3</v>
      </c>
      <c r="R2379" s="108">
        <v>4.4422906442062918E-4</v>
      </c>
      <c r="S2379" s="109">
        <v>6.5065545370835798E-4</v>
      </c>
      <c r="T2379" s="731">
        <v>2.6706606706165775E-3</v>
      </c>
      <c r="U2379" s="108">
        <v>1.1106106728961983E-3</v>
      </c>
      <c r="V2379" s="109">
        <v>1.1298467660978021E-3</v>
      </c>
      <c r="W2379" s="731">
        <v>4.905543503039945E-4</v>
      </c>
      <c r="X2379" s="108">
        <v>9.5880066649834222E-5</v>
      </c>
      <c r="Y2379" s="109">
        <v>9.7540771850702308E-5</v>
      </c>
      <c r="Z2379" s="731">
        <v>4.2350020964351287E-5</v>
      </c>
      <c r="AA2379" s="108">
        <v>0</v>
      </c>
      <c r="AB2379" s="109">
        <v>0</v>
      </c>
      <c r="AC2379" s="731">
        <v>0</v>
      </c>
      <c r="AD2379" s="108">
        <v>0</v>
      </c>
      <c r="AE2379" s="109">
        <v>0</v>
      </c>
      <c r="AF2379" s="731">
        <v>0</v>
      </c>
      <c r="AG2379" s="108">
        <v>7.0844718983045264E-4</v>
      </c>
      <c r="AH2379" s="109">
        <v>7.207173930830281E-4</v>
      </c>
      <c r="AI2379" s="731">
        <v>3.1291932621001369E-4</v>
      </c>
      <c r="AJ2379" s="108">
        <v>1.1385199400810006E-3</v>
      </c>
      <c r="AK2379" s="109">
        <v>1.268334960094741E-3</v>
      </c>
      <c r="AL2379" s="736">
        <v>3.8740329079464425E-4</v>
      </c>
    </row>
    <row r="2380" spans="1:38" x14ac:dyDescent="0.25">
      <c r="A2380" s="71">
        <v>2034</v>
      </c>
      <c r="B2380" s="72">
        <v>15</v>
      </c>
      <c r="C2380" s="108">
        <v>0.72856306130068527</v>
      </c>
      <c r="D2380" s="109">
        <v>0.67268595873277093</v>
      </c>
      <c r="E2380" s="731">
        <v>0.12575541024150175</v>
      </c>
      <c r="F2380" s="108">
        <v>2.1088539531893338E-2</v>
      </c>
      <c r="G2380" s="109">
        <v>2.332746283314955E-2</v>
      </c>
      <c r="H2380" s="731">
        <v>1.1212401771088251E-2</v>
      </c>
      <c r="I2380" s="108">
        <v>6.5793329028194583E-3</v>
      </c>
      <c r="J2380" s="109">
        <v>8.3718120103060834E-3</v>
      </c>
      <c r="K2380" s="731">
        <v>8.4682909076693819E-2</v>
      </c>
      <c r="L2380" s="108">
        <v>1.4444579788239656E-3</v>
      </c>
      <c r="M2380" s="109">
        <v>1.4287287301158148E-3</v>
      </c>
      <c r="N2380" s="731">
        <v>3.5472391899113551E-4</v>
      </c>
      <c r="O2380" s="108">
        <v>0</v>
      </c>
      <c r="P2380" s="109">
        <v>0</v>
      </c>
      <c r="Q2380" s="731">
        <v>7.1213296255278761E-3</v>
      </c>
      <c r="R2380" s="108">
        <v>4.4422906442062918E-4</v>
      </c>
      <c r="S2380" s="109">
        <v>6.5065545370835798E-4</v>
      </c>
      <c r="T2380" s="731">
        <v>2.6706606706165775E-3</v>
      </c>
      <c r="U2380" s="108">
        <v>1.1164883815468283E-3</v>
      </c>
      <c r="V2380" s="109">
        <v>1.1259997201048934E-3</v>
      </c>
      <c r="W2380" s="731">
        <v>4.6755713185681812E-4</v>
      </c>
      <c r="X2380" s="108">
        <v>9.6387520232868852E-5</v>
      </c>
      <c r="Y2380" s="109">
        <v>9.7208665483148793E-5</v>
      </c>
      <c r="Z2380" s="731">
        <v>4.036465605556676E-5</v>
      </c>
      <c r="AA2380" s="108">
        <v>0</v>
      </c>
      <c r="AB2380" s="109">
        <v>0</v>
      </c>
      <c r="AC2380" s="731">
        <v>0</v>
      </c>
      <c r="AD2380" s="108">
        <v>0</v>
      </c>
      <c r="AE2380" s="109">
        <v>0</v>
      </c>
      <c r="AF2380" s="731">
        <v>0</v>
      </c>
      <c r="AG2380" s="108">
        <v>7.1219686407738984E-4</v>
      </c>
      <c r="AH2380" s="109">
        <v>7.1826401869241701E-4</v>
      </c>
      <c r="AI2380" s="731">
        <v>2.9824984428148419E-4</v>
      </c>
      <c r="AJ2380" s="108">
        <v>1.570068983767192E-3</v>
      </c>
      <c r="AK2380" s="109">
        <v>1.5529709151315884E-3</v>
      </c>
      <c r="AL2380" s="736">
        <v>3.8557067379435691E-4</v>
      </c>
    </row>
    <row r="2381" spans="1:38" x14ac:dyDescent="0.25">
      <c r="A2381" s="71">
        <v>2034</v>
      </c>
      <c r="B2381" s="72">
        <v>16</v>
      </c>
      <c r="C2381" s="108">
        <v>0.72839094521673309</v>
      </c>
      <c r="D2381" s="109">
        <v>0.67240892373217753</v>
      </c>
      <c r="E2381" s="731">
        <v>0.12521819053937813</v>
      </c>
      <c r="F2381" s="108">
        <v>2.1065236586967601E-2</v>
      </c>
      <c r="G2381" s="109">
        <v>2.3284744274062213E-2</v>
      </c>
      <c r="H2381" s="731">
        <v>1.0541220531749424E-2</v>
      </c>
      <c r="I2381" s="108">
        <v>6.5695762303471534E-3</v>
      </c>
      <c r="J2381" s="109">
        <v>8.3483671926512862E-3</v>
      </c>
      <c r="K2381" s="731">
        <v>8.3306236370819617E-2</v>
      </c>
      <c r="L2381" s="108">
        <v>1.4428661106596285E-3</v>
      </c>
      <c r="M2381" s="109">
        <v>1.4254254815521626E-3</v>
      </c>
      <c r="N2381" s="731">
        <v>3.5270812703711035E-4</v>
      </c>
      <c r="O2381" s="108">
        <v>0</v>
      </c>
      <c r="P2381" s="109">
        <v>0</v>
      </c>
      <c r="Q2381" s="731">
        <v>6.6950384909610907E-3</v>
      </c>
      <c r="R2381" s="108">
        <v>4.4422906442062918E-4</v>
      </c>
      <c r="S2381" s="109">
        <v>6.5065545370835798E-4</v>
      </c>
      <c r="T2381" s="731">
        <v>2.6706606706165775E-3</v>
      </c>
      <c r="U2381" s="108">
        <v>1.1147505995536041E-3</v>
      </c>
      <c r="V2381" s="109">
        <v>1.1228325122856504E-3</v>
      </c>
      <c r="W2381" s="731">
        <v>4.395690154444973E-4</v>
      </c>
      <c r="X2381" s="108">
        <v>9.6237420298106249E-5</v>
      </c>
      <c r="Y2381" s="109">
        <v>9.6935132575962733E-5</v>
      </c>
      <c r="Z2381" s="731">
        <v>3.7948388249420437E-5</v>
      </c>
      <c r="AA2381" s="108">
        <v>0</v>
      </c>
      <c r="AB2381" s="109">
        <v>0</v>
      </c>
      <c r="AC2381" s="731">
        <v>0</v>
      </c>
      <c r="AD2381" s="108">
        <v>0</v>
      </c>
      <c r="AE2381" s="109">
        <v>0</v>
      </c>
      <c r="AF2381" s="731">
        <v>0</v>
      </c>
      <c r="AG2381" s="108">
        <v>7.1108798658020425E-4</v>
      </c>
      <c r="AH2381" s="109">
        <v>7.1624320183588175E-4</v>
      </c>
      <c r="AI2381" s="731">
        <v>2.8039651884794251E-4</v>
      </c>
      <c r="AJ2381" s="108">
        <v>1.5683372249321915E-3</v>
      </c>
      <c r="AK2381" s="109">
        <v>1.5493798577588618E-3</v>
      </c>
      <c r="AL2381" s="736">
        <v>3.8337959076112843E-4</v>
      </c>
    </row>
    <row r="2382" spans="1:38" x14ac:dyDescent="0.25">
      <c r="A2382" s="71">
        <v>2034</v>
      </c>
      <c r="B2382" s="72">
        <v>17</v>
      </c>
      <c r="C2382" s="108">
        <v>0.72821784547355561</v>
      </c>
      <c r="D2382" s="109">
        <v>0.67213371920930787</v>
      </c>
      <c r="E2382" s="731">
        <v>0.12520799829607573</v>
      </c>
      <c r="F2382" s="108">
        <v>2.1041849875932515E-2</v>
      </c>
      <c r="G2382" s="109">
        <v>2.3242539834291004E-2</v>
      </c>
      <c r="H2382" s="731">
        <v>1.0571447380033813E-2</v>
      </c>
      <c r="I2382" s="108">
        <v>6.559771929060214E-3</v>
      </c>
      <c r="J2382" s="109">
        <v>8.3252285310486448E-3</v>
      </c>
      <c r="K2382" s="731">
        <v>8.326311935323584E-2</v>
      </c>
      <c r="L2382" s="108">
        <v>1.441265320985497E-3</v>
      </c>
      <c r="M2382" s="109">
        <v>1.422162219429565E-3</v>
      </c>
      <c r="N2382" s="731">
        <v>3.5262786153022351E-4</v>
      </c>
      <c r="O2382" s="108">
        <v>0</v>
      </c>
      <c r="P2382" s="109">
        <v>0</v>
      </c>
      <c r="Q2382" s="731">
        <v>6.714230089931974E-3</v>
      </c>
      <c r="R2382" s="108">
        <v>4.4422906442062918E-4</v>
      </c>
      <c r="S2382" s="109">
        <v>6.5065545370835798E-4</v>
      </c>
      <c r="T2382" s="731">
        <v>2.6706606706165775E-3</v>
      </c>
      <c r="U2382" s="108">
        <v>1.1130063089206982E-3</v>
      </c>
      <c r="V2382" s="109">
        <v>1.1197043161658609E-3</v>
      </c>
      <c r="W2382" s="731">
        <v>4.4082932335923669E-4</v>
      </c>
      <c r="X2382" s="108">
        <v>9.6086888837213928E-5</v>
      </c>
      <c r="Y2382" s="109">
        <v>9.6665176175506038E-5</v>
      </c>
      <c r="Z2382" s="731">
        <v>3.8057185230379E-5</v>
      </c>
      <c r="AA2382" s="108">
        <v>0</v>
      </c>
      <c r="AB2382" s="109">
        <v>0</v>
      </c>
      <c r="AC2382" s="731">
        <v>0</v>
      </c>
      <c r="AD2382" s="108">
        <v>0</v>
      </c>
      <c r="AE2382" s="109">
        <v>0</v>
      </c>
      <c r="AF2382" s="731">
        <v>0</v>
      </c>
      <c r="AG2382" s="108">
        <v>7.0997564742609055E-4</v>
      </c>
      <c r="AH2382" s="109">
        <v>7.1424787205083106E-4</v>
      </c>
      <c r="AI2382" s="731">
        <v>2.8120076440511723E-4</v>
      </c>
      <c r="AJ2382" s="108">
        <v>1.566597498462504E-3</v>
      </c>
      <c r="AK2382" s="109">
        <v>1.54583322720326E-3</v>
      </c>
      <c r="AL2382" s="736">
        <v>3.8329233902678362E-4</v>
      </c>
    </row>
    <row r="2383" spans="1:38" x14ac:dyDescent="0.25">
      <c r="A2383" s="71">
        <v>2034</v>
      </c>
      <c r="B2383" s="72">
        <v>18</v>
      </c>
      <c r="C2383" s="108">
        <v>0.72721480960265228</v>
      </c>
      <c r="D2383" s="109">
        <v>0.6711217357824083</v>
      </c>
      <c r="E2383" s="731">
        <v>0.1250484270384648</v>
      </c>
      <c r="F2383" s="108">
        <v>2.1015742659368043E-2</v>
      </c>
      <c r="G2383" s="109">
        <v>2.3199004616860155E-2</v>
      </c>
      <c r="H2383" s="731">
        <v>1.0559661701254533E-2</v>
      </c>
      <c r="I2383" s="108">
        <v>6.5490729694047218E-3</v>
      </c>
      <c r="J2383" s="109">
        <v>8.3020356355099686E-3</v>
      </c>
      <c r="K2383" s="731">
        <v>8.3100755946762292E-2</v>
      </c>
      <c r="L2383" s="108">
        <v>1.4396253975396953E-3</v>
      </c>
      <c r="M2383" s="109">
        <v>1.4189901730355026E-3</v>
      </c>
      <c r="N2383" s="731">
        <v>3.5244072686911913E-4</v>
      </c>
      <c r="O2383" s="108">
        <v>0</v>
      </c>
      <c r="P2383" s="109">
        <v>0</v>
      </c>
      <c r="Q2383" s="731">
        <v>6.7067359702297049E-3</v>
      </c>
      <c r="R2383" s="108">
        <v>4.4422906442062918E-4</v>
      </c>
      <c r="S2383" s="109">
        <v>6.5065545370835798E-4</v>
      </c>
      <c r="T2383" s="731">
        <v>2.6706606706165775E-3</v>
      </c>
      <c r="U2383" s="108">
        <v>1.1111685067277247E-3</v>
      </c>
      <c r="V2383" s="109">
        <v>1.1166126634575668E-3</v>
      </c>
      <c r="W2383" s="731">
        <v>4.4033783972839555E-4</v>
      </c>
      <c r="X2383" s="108">
        <v>9.5928259333649479E-5</v>
      </c>
      <c r="Y2383" s="109">
        <v>9.6398240421278149E-5</v>
      </c>
      <c r="Z2383" s="731">
        <v>3.8014776807713558E-5</v>
      </c>
      <c r="AA2383" s="108">
        <v>0</v>
      </c>
      <c r="AB2383" s="109">
        <v>0</v>
      </c>
      <c r="AC2383" s="731">
        <v>0</v>
      </c>
      <c r="AD2383" s="108">
        <v>0</v>
      </c>
      <c r="AE2383" s="109">
        <v>0</v>
      </c>
      <c r="AF2383" s="731">
        <v>0</v>
      </c>
      <c r="AG2383" s="108">
        <v>7.0880274467505092E-4</v>
      </c>
      <c r="AH2383" s="109">
        <v>7.1227552308723841E-4</v>
      </c>
      <c r="AI2383" s="731">
        <v>2.8088683185084851E-4</v>
      </c>
      <c r="AJ2383" s="108">
        <v>1.5648142011989281E-3</v>
      </c>
      <c r="AK2383" s="109">
        <v>1.5423871368846639E-3</v>
      </c>
      <c r="AL2383" s="736">
        <v>3.830889294224572E-4</v>
      </c>
    </row>
    <row r="2384" spans="1:38" x14ac:dyDescent="0.25">
      <c r="A2384" s="71">
        <v>2034</v>
      </c>
      <c r="B2384" s="72">
        <v>19</v>
      </c>
      <c r="C2384" s="108">
        <v>0.72703298916771908</v>
      </c>
      <c r="D2384" s="109">
        <v>0.67085912324025943</v>
      </c>
      <c r="E2384" s="731">
        <v>0.12500089621117016</v>
      </c>
      <c r="F2384" s="108">
        <v>2.0991253363470287E-2</v>
      </c>
      <c r="G2384" s="109">
        <v>2.3158847522100276E-2</v>
      </c>
      <c r="H2384" s="731">
        <v>1.053580041465837E-2</v>
      </c>
      <c r="I2384" s="108">
        <v>6.5388187930812622E-3</v>
      </c>
      <c r="J2384" s="109">
        <v>8.2800306317788158E-3</v>
      </c>
      <c r="K2384" s="731">
        <v>8.2960490474991488E-2</v>
      </c>
      <c r="L2384" s="108">
        <v>1.4379501786629238E-3</v>
      </c>
      <c r="M2384" s="109">
        <v>1.4158863399024025E-3</v>
      </c>
      <c r="N2384" s="731">
        <v>3.5222539087904296E-4</v>
      </c>
      <c r="O2384" s="108">
        <v>0</v>
      </c>
      <c r="P2384" s="109">
        <v>0</v>
      </c>
      <c r="Q2384" s="731">
        <v>6.6915757988647616E-3</v>
      </c>
      <c r="R2384" s="108">
        <v>4.4422906442062918E-4</v>
      </c>
      <c r="S2384" s="109">
        <v>6.5065545370835798E-4</v>
      </c>
      <c r="T2384" s="731">
        <v>2.6706606706165775E-3</v>
      </c>
      <c r="U2384" s="108">
        <v>1.1093453259591443E-3</v>
      </c>
      <c r="V2384" s="109">
        <v>1.1136380657126947E-3</v>
      </c>
      <c r="W2384" s="731">
        <v>4.3934303380905199E-4</v>
      </c>
      <c r="X2384" s="108">
        <v>9.5770567743332341E-5</v>
      </c>
      <c r="Y2384" s="109">
        <v>9.614143927213127E-5</v>
      </c>
      <c r="Z2384" s="731">
        <v>3.7928887964949379E-5</v>
      </c>
      <c r="AA2384" s="108">
        <v>0</v>
      </c>
      <c r="AB2384" s="109">
        <v>0</v>
      </c>
      <c r="AC2384" s="731">
        <v>0</v>
      </c>
      <c r="AD2384" s="108">
        <v>0</v>
      </c>
      <c r="AE2384" s="109">
        <v>0</v>
      </c>
      <c r="AF2384" s="731">
        <v>0</v>
      </c>
      <c r="AG2384" s="108">
        <v>7.0763943562541067E-4</v>
      </c>
      <c r="AH2384" s="109">
        <v>7.1037792006546294E-4</v>
      </c>
      <c r="AI2384" s="731">
        <v>2.8025220936216626E-4</v>
      </c>
      <c r="AJ2384" s="108">
        <v>1.5629942795999043E-3</v>
      </c>
      <c r="AK2384" s="109">
        <v>1.5390128091946459E-3</v>
      </c>
      <c r="AL2384" s="736">
        <v>3.8285494872910349E-4</v>
      </c>
    </row>
    <row r="2385" spans="1:38" x14ac:dyDescent="0.25">
      <c r="A2385" s="71">
        <v>2034</v>
      </c>
      <c r="B2385" s="72">
        <v>20</v>
      </c>
      <c r="C2385" s="108">
        <v>0.81612465203169593</v>
      </c>
      <c r="D2385" s="109">
        <v>0.7384818210304982</v>
      </c>
      <c r="E2385" s="731">
        <v>0.12491186593882177</v>
      </c>
      <c r="F2385" s="108">
        <v>2.1008186941671402E-2</v>
      </c>
      <c r="G2385" s="109">
        <v>2.2855925452814809E-2</v>
      </c>
      <c r="H2385" s="731">
        <v>1.0454067768423987E-2</v>
      </c>
      <c r="I2385" s="108">
        <v>6.4719955462887967E-3</v>
      </c>
      <c r="J2385" s="109">
        <v>7.4171457530612184E-3</v>
      </c>
      <c r="K2385" s="731">
        <v>8.2713621629210102E-2</v>
      </c>
      <c r="L2385" s="108">
        <v>1.9444601101816558E-3</v>
      </c>
      <c r="M2385" s="109">
        <v>1.7003004517030364E-3</v>
      </c>
      <c r="N2385" s="731">
        <v>3.5185887544776526E-4</v>
      </c>
      <c r="O2385" s="108">
        <v>0</v>
      </c>
      <c r="P2385" s="109">
        <v>0</v>
      </c>
      <c r="Q2385" s="731">
        <v>6.639654472273479E-3</v>
      </c>
      <c r="R2385" s="108">
        <v>4.4422906442062918E-4</v>
      </c>
      <c r="S2385" s="109">
        <v>6.5065545370835798E-4</v>
      </c>
      <c r="T2385" s="731">
        <v>2.6706606706165775E-3</v>
      </c>
      <c r="U2385" s="108">
        <v>1.110685060405261E-3</v>
      </c>
      <c r="V2385" s="109">
        <v>1.0905704643879967E-3</v>
      </c>
      <c r="W2385" s="731">
        <v>4.3593499505430541E-4</v>
      </c>
      <c r="X2385" s="108">
        <v>9.5886505621409795E-5</v>
      </c>
      <c r="Y2385" s="109">
        <v>9.4149960673568862E-5</v>
      </c>
      <c r="Z2385" s="731">
        <v>3.7634649118534741E-5</v>
      </c>
      <c r="AA2385" s="108">
        <v>0</v>
      </c>
      <c r="AB2385" s="109">
        <v>0</v>
      </c>
      <c r="AC2385" s="731">
        <v>0</v>
      </c>
      <c r="AD2385" s="108">
        <v>0</v>
      </c>
      <c r="AE2385" s="109">
        <v>0</v>
      </c>
      <c r="AF2385" s="731">
        <v>0</v>
      </c>
      <c r="AG2385" s="108">
        <v>7.0849437257340653E-4</v>
      </c>
      <c r="AH2385" s="109">
        <v>6.9566391347334841E-4</v>
      </c>
      <c r="AI2385" s="731">
        <v>2.7807824238034173E-4</v>
      </c>
      <c r="AJ2385" s="108">
        <v>2.1135529047394434E-3</v>
      </c>
      <c r="AK2385" s="109">
        <v>1.848156836911388E-3</v>
      </c>
      <c r="AL2385" s="736">
        <v>3.8245642249202356E-4</v>
      </c>
    </row>
    <row r="2386" spans="1:38" x14ac:dyDescent="0.25">
      <c r="A2386" s="71">
        <v>2034</v>
      </c>
      <c r="B2386" s="72">
        <v>21</v>
      </c>
      <c r="C2386" s="108">
        <v>0.81593518406017917</v>
      </c>
      <c r="D2386" s="109">
        <v>0.73823734962469467</v>
      </c>
      <c r="E2386" s="731">
        <v>0.12480229702870436</v>
      </c>
      <c r="F2386" s="108">
        <v>2.0982608030263149E-2</v>
      </c>
      <c r="G2386" s="109">
        <v>2.2818685805229753E-2</v>
      </c>
      <c r="H2386" s="731">
        <v>1.0342428574506389E-2</v>
      </c>
      <c r="I2386" s="108">
        <v>6.4614114595340734E-3</v>
      </c>
      <c r="J2386" s="109">
        <v>7.3986072587178212E-3</v>
      </c>
      <c r="K2386" s="731">
        <v>8.2413112471271546E-2</v>
      </c>
      <c r="L2386" s="108">
        <v>1.9420837288659275E-3</v>
      </c>
      <c r="M2386" s="109">
        <v>1.6967780290088877E-3</v>
      </c>
      <c r="N2386" s="731">
        <v>3.5141804326368765E-4</v>
      </c>
      <c r="O2386" s="108">
        <v>0</v>
      </c>
      <c r="P2386" s="109">
        <v>0</v>
      </c>
      <c r="Q2386" s="731">
        <v>6.5687385213889504E-3</v>
      </c>
      <c r="R2386" s="108">
        <v>4.4422906442062918E-4</v>
      </c>
      <c r="S2386" s="109">
        <v>6.5065545370835798E-4</v>
      </c>
      <c r="T2386" s="731">
        <v>2.6706606706165775E-3</v>
      </c>
      <c r="U2386" s="108">
        <v>1.1087790729743376E-3</v>
      </c>
      <c r="V2386" s="109">
        <v>1.0878111103956854E-3</v>
      </c>
      <c r="W2386" s="731">
        <v>4.3127942946787941E-4</v>
      </c>
      <c r="X2386" s="108">
        <v>9.5721898838647447E-5</v>
      </c>
      <c r="Y2386" s="109">
        <v>9.3911795259094745E-5</v>
      </c>
      <c r="Z2386" s="731">
        <v>3.723274222002959E-5</v>
      </c>
      <c r="AA2386" s="108">
        <v>0</v>
      </c>
      <c r="AB2386" s="109">
        <v>0</v>
      </c>
      <c r="AC2386" s="731">
        <v>0</v>
      </c>
      <c r="AD2386" s="108">
        <v>0</v>
      </c>
      <c r="AE2386" s="109">
        <v>0</v>
      </c>
      <c r="AF2386" s="731">
        <v>0</v>
      </c>
      <c r="AG2386" s="108">
        <v>7.0727847552387666E-4</v>
      </c>
      <c r="AH2386" s="109">
        <v>6.9390401931511739E-4</v>
      </c>
      <c r="AI2386" s="731">
        <v>2.7510855969266844E-4</v>
      </c>
      <c r="AJ2386" s="108">
        <v>2.1109665964829456E-3</v>
      </c>
      <c r="AK2386" s="109">
        <v>1.8443295206475203E-3</v>
      </c>
      <c r="AL2386" s="736">
        <v>3.8197727146646577E-4</v>
      </c>
    </row>
    <row r="2387" spans="1:38" x14ac:dyDescent="0.25">
      <c r="A2387" s="71">
        <v>2034</v>
      </c>
      <c r="B2387" s="72">
        <v>22</v>
      </c>
      <c r="C2387" s="108">
        <v>0.81574275070843727</v>
      </c>
      <c r="D2387" s="109">
        <v>0.73799907985919977</v>
      </c>
      <c r="E2387" s="731">
        <v>0.12466700170479658</v>
      </c>
      <c r="F2387" s="108">
        <v>2.095664202674118E-2</v>
      </c>
      <c r="G2387" s="109">
        <v>2.2782364535836323E-2</v>
      </c>
      <c r="H2387" s="731">
        <v>1.0194151582557716E-2</v>
      </c>
      <c r="I2387" s="108">
        <v>6.4506668427318208E-3</v>
      </c>
      <c r="J2387" s="109">
        <v>7.3805295755389458E-3</v>
      </c>
      <c r="K2387" s="731">
        <v>8.2045769847905542E-2</v>
      </c>
      <c r="L2387" s="108">
        <v>1.9396697541368948E-3</v>
      </c>
      <c r="M2387" s="109">
        <v>1.6933455997745447E-3</v>
      </c>
      <c r="N2387" s="731">
        <v>3.508840503978462E-4</v>
      </c>
      <c r="O2387" s="108">
        <v>0</v>
      </c>
      <c r="P2387" s="109">
        <v>0</v>
      </c>
      <c r="Q2387" s="731">
        <v>6.4745541203092725E-3</v>
      </c>
      <c r="R2387" s="108">
        <v>4.4422906442062918E-4</v>
      </c>
      <c r="S2387" s="109">
        <v>6.5065545370835798E-4</v>
      </c>
      <c r="T2387" s="731">
        <v>2.6706606706165775E-3</v>
      </c>
      <c r="U2387" s="108">
        <v>1.1068431119398636E-3</v>
      </c>
      <c r="V2387" s="109">
        <v>1.0851223560691219E-3</v>
      </c>
      <c r="W2387" s="731">
        <v>4.2509616057318981E-4</v>
      </c>
      <c r="X2387" s="108">
        <v>9.5554829508432226E-5</v>
      </c>
      <c r="Y2387" s="109">
        <v>9.3679671343592069E-5</v>
      </c>
      <c r="Z2387" s="731">
        <v>3.6698948682091177E-5</v>
      </c>
      <c r="AA2387" s="108">
        <v>0</v>
      </c>
      <c r="AB2387" s="109">
        <v>0</v>
      </c>
      <c r="AC2387" s="731">
        <v>0</v>
      </c>
      <c r="AD2387" s="108">
        <v>0</v>
      </c>
      <c r="AE2387" s="109">
        <v>0</v>
      </c>
      <c r="AF2387" s="731">
        <v>0</v>
      </c>
      <c r="AG2387" s="108">
        <v>7.0604385858915784E-4</v>
      </c>
      <c r="AH2387" s="109">
        <v>6.9218832494993268E-4</v>
      </c>
      <c r="AI2387" s="731">
        <v>2.711643713684088E-4</v>
      </c>
      <c r="AJ2387" s="108">
        <v>2.1083429910388213E-3</v>
      </c>
      <c r="AK2387" s="109">
        <v>1.8405984978062256E-3</v>
      </c>
      <c r="AL2387" s="736">
        <v>3.8139682443978363E-4</v>
      </c>
    </row>
    <row r="2388" spans="1:38" x14ac:dyDescent="0.25">
      <c r="A2388" s="71">
        <v>2034</v>
      </c>
      <c r="B2388" s="72">
        <v>23</v>
      </c>
      <c r="C2388" s="108">
        <v>0.81554599294915986</v>
      </c>
      <c r="D2388" s="109">
        <v>0.73777139871099251</v>
      </c>
      <c r="E2388" s="731">
        <v>0.12447227229458481</v>
      </c>
      <c r="F2388" s="108">
        <v>2.0929939780512954E-2</v>
      </c>
      <c r="G2388" s="109">
        <v>2.2747465675720089E-2</v>
      </c>
      <c r="H2388" s="731">
        <v>9.9641065931353519E-3</v>
      </c>
      <c r="I2388" s="108">
        <v>6.4396097031417824E-3</v>
      </c>
      <c r="J2388" s="109">
        <v>7.3631505553427212E-3</v>
      </c>
      <c r="K2388" s="731">
        <v>8.1526855147702262E-2</v>
      </c>
      <c r="L2388" s="108">
        <v>1.9371867125425025E-3</v>
      </c>
      <c r="M2388" s="109">
        <v>1.6900454759005781E-3</v>
      </c>
      <c r="N2388" s="731">
        <v>3.5013324997948479E-4</v>
      </c>
      <c r="O2388" s="108">
        <v>0</v>
      </c>
      <c r="P2388" s="109">
        <v>0</v>
      </c>
      <c r="Q2388" s="731">
        <v>6.3284303582179452E-3</v>
      </c>
      <c r="R2388" s="108">
        <v>4.4422906442062918E-4</v>
      </c>
      <c r="S2388" s="109">
        <v>6.5065545370835798E-4</v>
      </c>
      <c r="T2388" s="731">
        <v>2.6706606706165775E-3</v>
      </c>
      <c r="U2388" s="108">
        <v>1.1048516171962917E-3</v>
      </c>
      <c r="V2388" s="109">
        <v>1.0825366194690755E-3</v>
      </c>
      <c r="W2388" s="731">
        <v>4.1550331825467111E-4</v>
      </c>
      <c r="X2388" s="108">
        <v>9.5382896973905107E-5</v>
      </c>
      <c r="Y2388" s="109">
        <v>9.3456318366030825E-5</v>
      </c>
      <c r="Z2388" s="731">
        <v>3.5870786135550605E-5</v>
      </c>
      <c r="AA2388" s="108">
        <v>0</v>
      </c>
      <c r="AB2388" s="109">
        <v>0</v>
      </c>
      <c r="AC2388" s="731">
        <v>0</v>
      </c>
      <c r="AD2388" s="108">
        <v>0</v>
      </c>
      <c r="AE2388" s="109">
        <v>0</v>
      </c>
      <c r="AF2388" s="731">
        <v>0</v>
      </c>
      <c r="AG2388" s="108">
        <v>7.0477327489528493E-4</v>
      </c>
      <c r="AH2388" s="109">
        <v>6.9053865958487205E-4</v>
      </c>
      <c r="AI2388" s="731">
        <v>2.6504521176116605E-4</v>
      </c>
      <c r="AJ2388" s="108">
        <v>2.1056441489339514E-3</v>
      </c>
      <c r="AK2388" s="109">
        <v>1.8370121067972269E-3</v>
      </c>
      <c r="AL2388" s="736">
        <v>3.8058077763559973E-4</v>
      </c>
    </row>
    <row r="2389" spans="1:38" x14ac:dyDescent="0.25">
      <c r="A2389" s="71">
        <v>2034</v>
      </c>
      <c r="B2389" s="72">
        <v>24</v>
      </c>
      <c r="C2389" s="108">
        <v>0.81534412155943869</v>
      </c>
      <c r="D2389" s="109">
        <v>0.73754931677638991</v>
      </c>
      <c r="E2389" s="731">
        <v>0.12424598827963294</v>
      </c>
      <c r="F2389" s="108">
        <v>2.0902603885149387E-2</v>
      </c>
      <c r="G2389" s="109">
        <v>2.2713657401271889E-2</v>
      </c>
      <c r="H2389" s="731">
        <v>9.6892164844879156E-3</v>
      </c>
      <c r="I2389" s="108">
        <v>6.428300072718122E-3</v>
      </c>
      <c r="J2389" s="109">
        <v>7.3463201016182814E-3</v>
      </c>
      <c r="K2389" s="731">
        <v>8.0926107272010453E-2</v>
      </c>
      <c r="L2389" s="108">
        <v>1.9346466118104351E-3</v>
      </c>
      <c r="M2389" s="109">
        <v>1.686849066480923E-3</v>
      </c>
      <c r="N2389" s="731">
        <v>3.4926773646035624E-4</v>
      </c>
      <c r="O2389" s="108">
        <v>0</v>
      </c>
      <c r="P2389" s="109">
        <v>0</v>
      </c>
      <c r="Q2389" s="731">
        <v>6.1538264778544047E-3</v>
      </c>
      <c r="R2389" s="108">
        <v>4.4422906442062918E-4</v>
      </c>
      <c r="S2389" s="109">
        <v>6.5065545370835798E-4</v>
      </c>
      <c r="T2389" s="731">
        <v>2.6706606706165775E-3</v>
      </c>
      <c r="U2389" s="108">
        <v>1.1028138189821859E-3</v>
      </c>
      <c r="V2389" s="109">
        <v>1.0800315916369128E-3</v>
      </c>
      <c r="W2389" s="731">
        <v>4.0404041208213191E-4</v>
      </c>
      <c r="X2389" s="108">
        <v>9.5206957634139653E-5</v>
      </c>
      <c r="Y2389" s="109">
        <v>9.3240168011715511E-5</v>
      </c>
      <c r="Z2389" s="731">
        <v>3.488119042476166E-5</v>
      </c>
      <c r="AA2389" s="108">
        <v>0</v>
      </c>
      <c r="AB2389" s="109">
        <v>0</v>
      </c>
      <c r="AC2389" s="731">
        <v>0</v>
      </c>
      <c r="AD2389" s="108">
        <v>0</v>
      </c>
      <c r="AE2389" s="109">
        <v>0</v>
      </c>
      <c r="AF2389" s="731">
        <v>0</v>
      </c>
      <c r="AG2389" s="108">
        <v>7.0347384755198512E-4</v>
      </c>
      <c r="AH2389" s="109">
        <v>6.8894113898743928E-4</v>
      </c>
      <c r="AI2389" s="731">
        <v>2.5773317786717634E-4</v>
      </c>
      <c r="AJ2389" s="108">
        <v>2.10288352441072E-3</v>
      </c>
      <c r="AK2389" s="109">
        <v>1.8335375944272794E-3</v>
      </c>
      <c r="AL2389" s="736">
        <v>3.7963984990956485E-4</v>
      </c>
    </row>
    <row r="2390" spans="1:38" x14ac:dyDescent="0.25">
      <c r="A2390" s="71">
        <v>2034</v>
      </c>
      <c r="B2390" s="72">
        <v>25</v>
      </c>
      <c r="C2390" s="108">
        <v>0.81513758748883203</v>
      </c>
      <c r="D2390" s="109">
        <v>0.73733589175216196</v>
      </c>
      <c r="E2390" s="731">
        <v>0.12398388988794123</v>
      </c>
      <c r="F2390" s="108">
        <v>2.0874657240502675E-2</v>
      </c>
      <c r="G2390" s="109">
        <v>2.2681086643039982E-2</v>
      </c>
      <c r="H2390" s="731">
        <v>9.3643757417185072E-3</v>
      </c>
      <c r="I2390" s="108">
        <v>6.4167239268668784E-3</v>
      </c>
      <c r="J2390" s="109">
        <v>7.3301007441345907E-3</v>
      </c>
      <c r="K2390" s="731">
        <v>8.0233790674940242E-2</v>
      </c>
      <c r="L2390" s="108">
        <v>1.9320485771178416E-3</v>
      </c>
      <c r="M2390" s="109">
        <v>1.6837689513479522E-3</v>
      </c>
      <c r="N2390" s="731">
        <v>3.48272381065194E-4</v>
      </c>
      <c r="O2390" s="108">
        <v>0</v>
      </c>
      <c r="P2390" s="109">
        <v>0</v>
      </c>
      <c r="Q2390" s="731">
        <v>5.9474985853330328E-3</v>
      </c>
      <c r="R2390" s="108">
        <v>4.4422906442062918E-4</v>
      </c>
      <c r="S2390" s="109">
        <v>6.5065545370835798E-4</v>
      </c>
      <c r="T2390" s="731">
        <v>2.6706606706165775E-3</v>
      </c>
      <c r="U2390" s="108">
        <v>1.1007310854170924E-3</v>
      </c>
      <c r="V2390" s="109">
        <v>1.0776185064325866E-3</v>
      </c>
      <c r="W2390" s="731">
        <v>3.9049468956404618E-4</v>
      </c>
      <c r="X2390" s="108">
        <v>9.5027080899982795E-5</v>
      </c>
      <c r="Y2390" s="109">
        <v>9.303180788871007E-5</v>
      </c>
      <c r="Z2390" s="731">
        <v>3.371176998890524E-5</v>
      </c>
      <c r="AA2390" s="108">
        <v>0</v>
      </c>
      <c r="AB2390" s="109">
        <v>0</v>
      </c>
      <c r="AC2390" s="731">
        <v>0</v>
      </c>
      <c r="AD2390" s="108">
        <v>0</v>
      </c>
      <c r="AE2390" s="109">
        <v>0</v>
      </c>
      <c r="AF2390" s="731">
        <v>0</v>
      </c>
      <c r="AG2390" s="108">
        <v>7.0214476252868747E-4</v>
      </c>
      <c r="AH2390" s="109">
        <v>6.8740155210159353E-4</v>
      </c>
      <c r="AI2390" s="731">
        <v>2.4909254952021272E-4</v>
      </c>
      <c r="AJ2390" s="108">
        <v>2.1000593062964379E-3</v>
      </c>
      <c r="AK2390" s="109">
        <v>1.8301892628690487E-3</v>
      </c>
      <c r="AL2390" s="736">
        <v>3.78558067808021E-4</v>
      </c>
    </row>
    <row r="2391" spans="1:38" x14ac:dyDescent="0.25">
      <c r="A2391" s="71">
        <v>2034</v>
      </c>
      <c r="B2391" s="72">
        <v>26</v>
      </c>
      <c r="C2391" s="108">
        <v>0.81492865418388871</v>
      </c>
      <c r="D2391" s="109">
        <v>0.7371284221720984</v>
      </c>
      <c r="E2391" s="731">
        <v>0.12366666330390991</v>
      </c>
      <c r="F2391" s="108">
        <v>2.0846351122112947E-2</v>
      </c>
      <c r="G2391" s="109">
        <v>2.2649413529036613E-2</v>
      </c>
      <c r="H2391" s="731">
        <v>8.9636515746750935E-3</v>
      </c>
      <c r="I2391" s="108">
        <v>6.4050130052894531E-3</v>
      </c>
      <c r="J2391" s="109">
        <v>7.3143411165799994E-3</v>
      </c>
      <c r="K2391" s="731">
        <v>7.9400215006216565E-2</v>
      </c>
      <c r="L2391" s="108">
        <v>1.9294172758573987E-3</v>
      </c>
      <c r="M2391" s="109">
        <v>1.680776085151611E-3</v>
      </c>
      <c r="N2391" s="731">
        <v>3.4707530251092632E-4</v>
      </c>
      <c r="O2391" s="108">
        <v>0</v>
      </c>
      <c r="P2391" s="109">
        <v>0</v>
      </c>
      <c r="Q2391" s="731">
        <v>5.6929666503146327E-3</v>
      </c>
      <c r="R2391" s="108">
        <v>4.4422906442062918E-4</v>
      </c>
      <c r="S2391" s="109">
        <v>6.5065545370835798E-4</v>
      </c>
      <c r="T2391" s="731">
        <v>2.6706606706165775E-3</v>
      </c>
      <c r="U2391" s="108">
        <v>1.0986198120251595E-3</v>
      </c>
      <c r="V2391" s="109">
        <v>1.0752735890656286E-3</v>
      </c>
      <c r="W2391" s="731">
        <v>3.7378430601690512E-4</v>
      </c>
      <c r="X2391" s="108">
        <v>9.4844925643219397E-5</v>
      </c>
      <c r="Y2391" s="109">
        <v>9.2829397170451816E-5</v>
      </c>
      <c r="Z2391" s="731">
        <v>3.2269156435271596E-5</v>
      </c>
      <c r="AA2391" s="108">
        <v>0</v>
      </c>
      <c r="AB2391" s="109">
        <v>0</v>
      </c>
      <c r="AC2391" s="731">
        <v>0</v>
      </c>
      <c r="AD2391" s="108">
        <v>0</v>
      </c>
      <c r="AE2391" s="109">
        <v>0</v>
      </c>
      <c r="AF2391" s="731">
        <v>0</v>
      </c>
      <c r="AG2391" s="108">
        <v>7.0079899483504072E-4</v>
      </c>
      <c r="AH2391" s="109">
        <v>6.859057629069723E-4</v>
      </c>
      <c r="AI2391" s="731">
        <v>2.3843304865614926E-4</v>
      </c>
      <c r="AJ2391" s="108">
        <v>2.0972003668324477E-3</v>
      </c>
      <c r="AK2391" s="109">
        <v>1.8269359719024203E-3</v>
      </c>
      <c r="AL2391" s="736">
        <v>3.7725683969607279E-4</v>
      </c>
    </row>
    <row r="2392" spans="1:38" x14ac:dyDescent="0.25">
      <c r="A2392" s="71">
        <v>2034</v>
      </c>
      <c r="B2392" s="72">
        <v>27</v>
      </c>
      <c r="C2392" s="108">
        <v>0.81492865418388871</v>
      </c>
      <c r="D2392" s="109">
        <v>0.7371284221720984</v>
      </c>
      <c r="E2392" s="731">
        <v>0.12366666330390991</v>
      </c>
      <c r="F2392" s="108">
        <v>2.0846351122112947E-2</v>
      </c>
      <c r="G2392" s="109">
        <v>2.2649413529036613E-2</v>
      </c>
      <c r="H2392" s="731">
        <v>8.9636515746750935E-3</v>
      </c>
      <c r="I2392" s="108">
        <v>6.4050130052894531E-3</v>
      </c>
      <c r="J2392" s="109">
        <v>7.3143411165799994E-3</v>
      </c>
      <c r="K2392" s="731">
        <v>7.9400215006216565E-2</v>
      </c>
      <c r="L2392" s="108">
        <v>1.9294172758573987E-3</v>
      </c>
      <c r="M2392" s="109">
        <v>1.680776085151611E-3</v>
      </c>
      <c r="N2392" s="731">
        <v>3.4707530251092632E-4</v>
      </c>
      <c r="O2392" s="108">
        <v>0</v>
      </c>
      <c r="P2392" s="109">
        <v>0</v>
      </c>
      <c r="Q2392" s="731">
        <v>5.6929666503146327E-3</v>
      </c>
      <c r="R2392" s="108">
        <v>4.4422906442062918E-4</v>
      </c>
      <c r="S2392" s="109">
        <v>6.5065545370835798E-4</v>
      </c>
      <c r="T2392" s="731">
        <v>2.6706606706165775E-3</v>
      </c>
      <c r="U2392" s="108">
        <v>1.0986198120251595E-3</v>
      </c>
      <c r="V2392" s="109">
        <v>1.0752735890656286E-3</v>
      </c>
      <c r="W2392" s="731">
        <v>3.7378430601690512E-4</v>
      </c>
      <c r="X2392" s="108">
        <v>9.4844925643219397E-5</v>
      </c>
      <c r="Y2392" s="109">
        <v>9.2829397170451816E-5</v>
      </c>
      <c r="Z2392" s="731">
        <v>3.2269156435271596E-5</v>
      </c>
      <c r="AA2392" s="108">
        <v>0</v>
      </c>
      <c r="AB2392" s="109">
        <v>0</v>
      </c>
      <c r="AC2392" s="731">
        <v>0</v>
      </c>
      <c r="AD2392" s="108">
        <v>0</v>
      </c>
      <c r="AE2392" s="109">
        <v>0</v>
      </c>
      <c r="AF2392" s="731">
        <v>0</v>
      </c>
      <c r="AG2392" s="108">
        <v>7.0079899483504072E-4</v>
      </c>
      <c r="AH2392" s="109">
        <v>6.859057629069723E-4</v>
      </c>
      <c r="AI2392" s="731">
        <v>2.3843304865614926E-4</v>
      </c>
      <c r="AJ2392" s="108">
        <v>2.0972003668324477E-3</v>
      </c>
      <c r="AK2392" s="109">
        <v>1.8269359719024203E-3</v>
      </c>
      <c r="AL2392" s="736">
        <v>3.7725683969607279E-4</v>
      </c>
    </row>
    <row r="2393" spans="1:38" x14ac:dyDescent="0.25">
      <c r="A2393" s="71">
        <v>2034</v>
      </c>
      <c r="B2393" s="72">
        <v>28</v>
      </c>
      <c r="C2393" s="108">
        <v>0.81492865418388871</v>
      </c>
      <c r="D2393" s="109">
        <v>0.7371284221720984</v>
      </c>
      <c r="E2393" s="731">
        <v>0.12366666330390991</v>
      </c>
      <c r="F2393" s="108">
        <v>2.0846351122112947E-2</v>
      </c>
      <c r="G2393" s="109">
        <v>2.2649413529036613E-2</v>
      </c>
      <c r="H2393" s="731">
        <v>8.9636515746750935E-3</v>
      </c>
      <c r="I2393" s="108">
        <v>6.4050130052894531E-3</v>
      </c>
      <c r="J2393" s="109">
        <v>7.3143411165799994E-3</v>
      </c>
      <c r="K2393" s="731">
        <v>7.9400215006216565E-2</v>
      </c>
      <c r="L2393" s="108">
        <v>1.9294172758573987E-3</v>
      </c>
      <c r="M2393" s="109">
        <v>1.680776085151611E-3</v>
      </c>
      <c r="N2393" s="731">
        <v>3.4707530251092632E-4</v>
      </c>
      <c r="O2393" s="108">
        <v>0</v>
      </c>
      <c r="P2393" s="109">
        <v>0</v>
      </c>
      <c r="Q2393" s="731">
        <v>5.6929666503146327E-3</v>
      </c>
      <c r="R2393" s="108">
        <v>4.4422906442062918E-4</v>
      </c>
      <c r="S2393" s="109">
        <v>6.5065545370835798E-4</v>
      </c>
      <c r="T2393" s="731">
        <v>2.6706606706165775E-3</v>
      </c>
      <c r="U2393" s="108">
        <v>1.0986198120251595E-3</v>
      </c>
      <c r="V2393" s="109">
        <v>1.0752735890656286E-3</v>
      </c>
      <c r="W2393" s="731">
        <v>3.7378430601690512E-4</v>
      </c>
      <c r="X2393" s="108">
        <v>9.4844925643219397E-5</v>
      </c>
      <c r="Y2393" s="109">
        <v>9.2829397170451816E-5</v>
      </c>
      <c r="Z2393" s="731">
        <v>3.2269156435271596E-5</v>
      </c>
      <c r="AA2393" s="108">
        <v>0</v>
      </c>
      <c r="AB2393" s="109">
        <v>0</v>
      </c>
      <c r="AC2393" s="731">
        <v>0</v>
      </c>
      <c r="AD2393" s="108">
        <v>0</v>
      </c>
      <c r="AE2393" s="109">
        <v>0</v>
      </c>
      <c r="AF2393" s="731">
        <v>0</v>
      </c>
      <c r="AG2393" s="108">
        <v>7.0079899483504072E-4</v>
      </c>
      <c r="AH2393" s="109">
        <v>6.859057629069723E-4</v>
      </c>
      <c r="AI2393" s="731">
        <v>2.3843304865614926E-4</v>
      </c>
      <c r="AJ2393" s="108">
        <v>2.0972003668324477E-3</v>
      </c>
      <c r="AK2393" s="109">
        <v>1.8269359719024203E-3</v>
      </c>
      <c r="AL2393" s="736">
        <v>3.7725683969607279E-4</v>
      </c>
    </row>
    <row r="2394" spans="1:38" x14ac:dyDescent="0.25">
      <c r="A2394" s="71">
        <v>2034</v>
      </c>
      <c r="B2394" s="72">
        <v>29</v>
      </c>
      <c r="C2394" s="108">
        <v>0.81492865418388871</v>
      </c>
      <c r="D2394" s="109">
        <v>0.7371284221720984</v>
      </c>
      <c r="E2394" s="731">
        <v>0.12366666330390991</v>
      </c>
      <c r="F2394" s="108">
        <v>2.0846351122112947E-2</v>
      </c>
      <c r="G2394" s="109">
        <v>2.2649413529036613E-2</v>
      </c>
      <c r="H2394" s="731">
        <v>8.9636515746750935E-3</v>
      </c>
      <c r="I2394" s="108">
        <v>6.4050130052894531E-3</v>
      </c>
      <c r="J2394" s="109">
        <v>7.3143411165799994E-3</v>
      </c>
      <c r="K2394" s="731">
        <v>7.9400215006216565E-2</v>
      </c>
      <c r="L2394" s="108">
        <v>1.9294172758573987E-3</v>
      </c>
      <c r="M2394" s="109">
        <v>1.680776085151611E-3</v>
      </c>
      <c r="N2394" s="731">
        <v>3.4707530251092632E-4</v>
      </c>
      <c r="O2394" s="108">
        <v>0</v>
      </c>
      <c r="P2394" s="109">
        <v>0</v>
      </c>
      <c r="Q2394" s="731">
        <v>5.6929666503146327E-3</v>
      </c>
      <c r="R2394" s="108">
        <v>4.4422906442062918E-4</v>
      </c>
      <c r="S2394" s="109">
        <v>6.5065545370835798E-4</v>
      </c>
      <c r="T2394" s="731">
        <v>2.6706606706165775E-3</v>
      </c>
      <c r="U2394" s="108">
        <v>1.0986198120251595E-3</v>
      </c>
      <c r="V2394" s="109">
        <v>1.0752735890656286E-3</v>
      </c>
      <c r="W2394" s="731">
        <v>3.7378430601690512E-4</v>
      </c>
      <c r="X2394" s="108">
        <v>9.4844925643219397E-5</v>
      </c>
      <c r="Y2394" s="109">
        <v>9.2829397170451816E-5</v>
      </c>
      <c r="Z2394" s="731">
        <v>3.2269156435271596E-5</v>
      </c>
      <c r="AA2394" s="108">
        <v>0</v>
      </c>
      <c r="AB2394" s="109">
        <v>0</v>
      </c>
      <c r="AC2394" s="731">
        <v>0</v>
      </c>
      <c r="AD2394" s="108">
        <v>0</v>
      </c>
      <c r="AE2394" s="109">
        <v>0</v>
      </c>
      <c r="AF2394" s="731">
        <v>0</v>
      </c>
      <c r="AG2394" s="108">
        <v>7.0079899483504072E-4</v>
      </c>
      <c r="AH2394" s="109">
        <v>6.859057629069723E-4</v>
      </c>
      <c r="AI2394" s="731">
        <v>2.3843304865614926E-4</v>
      </c>
      <c r="AJ2394" s="108">
        <v>2.0972003668324477E-3</v>
      </c>
      <c r="AK2394" s="109">
        <v>1.8269359719024203E-3</v>
      </c>
      <c r="AL2394" s="736">
        <v>3.7725683969607279E-4</v>
      </c>
    </row>
    <row r="2395" spans="1:38" x14ac:dyDescent="0.25">
      <c r="A2395" s="71">
        <v>2034</v>
      </c>
      <c r="B2395" s="72">
        <v>30</v>
      </c>
      <c r="C2395" s="108">
        <v>0.81492865418388871</v>
      </c>
      <c r="D2395" s="109">
        <v>0.7371284221720984</v>
      </c>
      <c r="E2395" s="731">
        <v>0.12366666330390991</v>
      </c>
      <c r="F2395" s="108">
        <v>2.0846351122112947E-2</v>
      </c>
      <c r="G2395" s="109">
        <v>2.2649413529036613E-2</v>
      </c>
      <c r="H2395" s="731">
        <v>8.9636515746750935E-3</v>
      </c>
      <c r="I2395" s="108">
        <v>6.4050130052894531E-3</v>
      </c>
      <c r="J2395" s="109">
        <v>7.3143411165799994E-3</v>
      </c>
      <c r="K2395" s="731">
        <v>7.9400215006216565E-2</v>
      </c>
      <c r="L2395" s="108">
        <v>1.9294172758573987E-3</v>
      </c>
      <c r="M2395" s="109">
        <v>1.680776085151611E-3</v>
      </c>
      <c r="N2395" s="731">
        <v>3.4707530251092632E-4</v>
      </c>
      <c r="O2395" s="108">
        <v>0</v>
      </c>
      <c r="P2395" s="109">
        <v>0</v>
      </c>
      <c r="Q2395" s="731">
        <v>5.6929666503146327E-3</v>
      </c>
      <c r="R2395" s="108">
        <v>4.4422906442062918E-4</v>
      </c>
      <c r="S2395" s="109">
        <v>6.5065545370835798E-4</v>
      </c>
      <c r="T2395" s="731">
        <v>2.6706606706165775E-3</v>
      </c>
      <c r="U2395" s="108">
        <v>1.0986198120251595E-3</v>
      </c>
      <c r="V2395" s="109">
        <v>1.0752735890656286E-3</v>
      </c>
      <c r="W2395" s="731">
        <v>3.7378430601690512E-4</v>
      </c>
      <c r="X2395" s="108">
        <v>9.4844925643219397E-5</v>
      </c>
      <c r="Y2395" s="109">
        <v>9.2829397170451816E-5</v>
      </c>
      <c r="Z2395" s="731">
        <v>3.2269156435271596E-5</v>
      </c>
      <c r="AA2395" s="108">
        <v>0</v>
      </c>
      <c r="AB2395" s="109">
        <v>0</v>
      </c>
      <c r="AC2395" s="731">
        <v>0</v>
      </c>
      <c r="AD2395" s="108">
        <v>0</v>
      </c>
      <c r="AE2395" s="109">
        <v>0</v>
      </c>
      <c r="AF2395" s="731">
        <v>0</v>
      </c>
      <c r="AG2395" s="108">
        <v>7.0079899483504072E-4</v>
      </c>
      <c r="AH2395" s="109">
        <v>6.859057629069723E-4</v>
      </c>
      <c r="AI2395" s="731">
        <v>2.3843304865614926E-4</v>
      </c>
      <c r="AJ2395" s="108">
        <v>2.0972003668324477E-3</v>
      </c>
      <c r="AK2395" s="109">
        <v>1.8269359719024203E-3</v>
      </c>
      <c r="AL2395" s="736">
        <v>3.7725683969607279E-4</v>
      </c>
    </row>
    <row r="2396" spans="1:38" ht="13" x14ac:dyDescent="0.3">
      <c r="A2396" s="71">
        <v>2034</v>
      </c>
      <c r="B2396" s="72">
        <v>31</v>
      </c>
      <c r="C2396" s="108">
        <v>0.81492865418388871</v>
      </c>
      <c r="D2396" s="109">
        <v>0.7371284221720984</v>
      </c>
      <c r="E2396" s="732">
        <v>0.12366666330390991</v>
      </c>
      <c r="F2396" s="108">
        <v>2.0846351122112947E-2</v>
      </c>
      <c r="G2396" s="109">
        <v>2.2649413529036613E-2</v>
      </c>
      <c r="H2396" s="732">
        <v>8.9636515746750935E-3</v>
      </c>
      <c r="I2396" s="108">
        <v>6.4050130052894531E-3</v>
      </c>
      <c r="J2396" s="109">
        <v>7.3143411165799994E-3</v>
      </c>
      <c r="K2396" s="732">
        <v>7.9400215006216565E-2</v>
      </c>
      <c r="L2396" s="108">
        <v>1.9294172758573987E-3</v>
      </c>
      <c r="M2396" s="109">
        <v>1.680776085151611E-3</v>
      </c>
      <c r="N2396" s="732">
        <v>3.4707530251092632E-4</v>
      </c>
      <c r="O2396" s="108">
        <v>0</v>
      </c>
      <c r="P2396" s="109">
        <v>0</v>
      </c>
      <c r="Q2396" s="732">
        <v>5.6929666503146327E-3</v>
      </c>
      <c r="R2396" s="108">
        <v>4.4422906442062918E-4</v>
      </c>
      <c r="S2396" s="109">
        <v>6.5065545370835798E-4</v>
      </c>
      <c r="T2396" s="732">
        <v>2.6706606706165775E-3</v>
      </c>
      <c r="U2396" s="108">
        <v>1.0986198120251595E-3</v>
      </c>
      <c r="V2396" s="109">
        <v>1.0752735890656286E-3</v>
      </c>
      <c r="W2396" s="732">
        <v>3.7378430601690512E-4</v>
      </c>
      <c r="X2396" s="108">
        <v>9.4844925643219397E-5</v>
      </c>
      <c r="Y2396" s="109">
        <v>9.2829397170451816E-5</v>
      </c>
      <c r="Z2396" s="732">
        <v>3.2269156435271596E-5</v>
      </c>
      <c r="AA2396" s="108">
        <v>0</v>
      </c>
      <c r="AB2396" s="109">
        <v>0</v>
      </c>
      <c r="AC2396" s="732">
        <v>0</v>
      </c>
      <c r="AD2396" s="108">
        <v>0</v>
      </c>
      <c r="AE2396" s="109">
        <v>0</v>
      </c>
      <c r="AF2396" s="732">
        <v>0</v>
      </c>
      <c r="AG2396" s="108">
        <v>7.0079899483504072E-4</v>
      </c>
      <c r="AH2396" s="109">
        <v>6.859057629069723E-4</v>
      </c>
      <c r="AI2396" s="732">
        <v>2.3843304865614926E-4</v>
      </c>
      <c r="AJ2396" s="108">
        <v>2.0972003668324477E-3</v>
      </c>
      <c r="AK2396" s="109">
        <v>1.8269359719024203E-3</v>
      </c>
      <c r="AL2396" s="736">
        <v>3.7725683969607279E-4</v>
      </c>
    </row>
    <row r="2397" spans="1:38" ht="13" x14ac:dyDescent="0.3">
      <c r="A2397" s="71">
        <v>2034</v>
      </c>
      <c r="B2397" s="72">
        <v>32</v>
      </c>
      <c r="C2397" s="108">
        <v>0.81492865418388871</v>
      </c>
      <c r="D2397" s="109">
        <v>0.7371284221720984</v>
      </c>
      <c r="E2397" s="732">
        <v>0.12366666330390991</v>
      </c>
      <c r="F2397" s="108">
        <v>2.0846351122112947E-2</v>
      </c>
      <c r="G2397" s="109">
        <v>2.2649413529036613E-2</v>
      </c>
      <c r="H2397" s="732">
        <v>8.9636515746750935E-3</v>
      </c>
      <c r="I2397" s="108">
        <v>6.4050130052894531E-3</v>
      </c>
      <c r="J2397" s="109">
        <v>7.3143411165799994E-3</v>
      </c>
      <c r="K2397" s="732">
        <v>7.9400215006216565E-2</v>
      </c>
      <c r="L2397" s="108">
        <v>1.9294172758573987E-3</v>
      </c>
      <c r="M2397" s="109">
        <v>1.680776085151611E-3</v>
      </c>
      <c r="N2397" s="732">
        <v>3.4707530251092632E-4</v>
      </c>
      <c r="O2397" s="108">
        <v>0</v>
      </c>
      <c r="P2397" s="109">
        <v>0</v>
      </c>
      <c r="Q2397" s="732">
        <v>5.6929666503146327E-3</v>
      </c>
      <c r="R2397" s="108">
        <v>4.4422906442062918E-4</v>
      </c>
      <c r="S2397" s="109">
        <v>6.5065545370835798E-4</v>
      </c>
      <c r="T2397" s="732">
        <v>2.6706606706165775E-3</v>
      </c>
      <c r="U2397" s="108">
        <v>1.0986198120251595E-3</v>
      </c>
      <c r="V2397" s="109">
        <v>1.0752735890656286E-3</v>
      </c>
      <c r="W2397" s="732">
        <v>3.7378430601690512E-4</v>
      </c>
      <c r="X2397" s="108">
        <v>9.4844925643219397E-5</v>
      </c>
      <c r="Y2397" s="109">
        <v>9.2829397170451816E-5</v>
      </c>
      <c r="Z2397" s="732">
        <v>3.2269156435271596E-5</v>
      </c>
      <c r="AA2397" s="108">
        <v>0</v>
      </c>
      <c r="AB2397" s="109">
        <v>0</v>
      </c>
      <c r="AC2397" s="732">
        <v>0</v>
      </c>
      <c r="AD2397" s="108">
        <v>0</v>
      </c>
      <c r="AE2397" s="109">
        <v>0</v>
      </c>
      <c r="AF2397" s="732">
        <v>0</v>
      </c>
      <c r="AG2397" s="108">
        <v>7.0079899483504072E-4</v>
      </c>
      <c r="AH2397" s="109">
        <v>6.859057629069723E-4</v>
      </c>
      <c r="AI2397" s="732">
        <v>2.3843304865614926E-4</v>
      </c>
      <c r="AJ2397" s="108">
        <v>2.0972003668324477E-3</v>
      </c>
      <c r="AK2397" s="109">
        <v>1.8269359719024203E-3</v>
      </c>
      <c r="AL2397" s="736">
        <v>3.7725683969607279E-4</v>
      </c>
    </row>
    <row r="2398" spans="1:38" ht="13" x14ac:dyDescent="0.3">
      <c r="A2398" s="71">
        <v>2034</v>
      </c>
      <c r="B2398" s="72">
        <v>33</v>
      </c>
      <c r="C2398" s="108">
        <v>0.81492865418388871</v>
      </c>
      <c r="D2398" s="109">
        <v>0.7371284221720984</v>
      </c>
      <c r="E2398" s="732">
        <v>0.12366666330390991</v>
      </c>
      <c r="F2398" s="108">
        <v>2.0846351122112947E-2</v>
      </c>
      <c r="G2398" s="109">
        <v>2.2649413529036613E-2</v>
      </c>
      <c r="H2398" s="732">
        <v>8.9636515746750935E-3</v>
      </c>
      <c r="I2398" s="108">
        <v>6.4050130052894531E-3</v>
      </c>
      <c r="J2398" s="109">
        <v>7.3143411165799994E-3</v>
      </c>
      <c r="K2398" s="732">
        <v>7.9400215006216565E-2</v>
      </c>
      <c r="L2398" s="108">
        <v>1.9294172758573987E-3</v>
      </c>
      <c r="M2398" s="109">
        <v>1.680776085151611E-3</v>
      </c>
      <c r="N2398" s="732">
        <v>3.4707530251092632E-4</v>
      </c>
      <c r="O2398" s="108">
        <v>0</v>
      </c>
      <c r="P2398" s="109">
        <v>0</v>
      </c>
      <c r="Q2398" s="732">
        <v>5.6929666503146327E-3</v>
      </c>
      <c r="R2398" s="108">
        <v>4.4422906442062918E-4</v>
      </c>
      <c r="S2398" s="109">
        <v>6.5065545370835798E-4</v>
      </c>
      <c r="T2398" s="732">
        <v>2.6706606706165775E-3</v>
      </c>
      <c r="U2398" s="108">
        <v>1.0986198120251595E-3</v>
      </c>
      <c r="V2398" s="109">
        <v>1.0752735890656286E-3</v>
      </c>
      <c r="W2398" s="732">
        <v>3.7378430601690512E-4</v>
      </c>
      <c r="X2398" s="108">
        <v>9.4844925643219397E-5</v>
      </c>
      <c r="Y2398" s="109">
        <v>9.2829397170451816E-5</v>
      </c>
      <c r="Z2398" s="732">
        <v>3.2269156435271596E-5</v>
      </c>
      <c r="AA2398" s="108">
        <v>0</v>
      </c>
      <c r="AB2398" s="109">
        <v>0</v>
      </c>
      <c r="AC2398" s="732">
        <v>0</v>
      </c>
      <c r="AD2398" s="108">
        <v>0</v>
      </c>
      <c r="AE2398" s="109">
        <v>0</v>
      </c>
      <c r="AF2398" s="732">
        <v>0</v>
      </c>
      <c r="AG2398" s="108">
        <v>7.0079899483504072E-4</v>
      </c>
      <c r="AH2398" s="109">
        <v>6.859057629069723E-4</v>
      </c>
      <c r="AI2398" s="732">
        <v>2.3843304865614926E-4</v>
      </c>
      <c r="AJ2398" s="108">
        <v>2.0972003668324477E-3</v>
      </c>
      <c r="AK2398" s="109">
        <v>1.8269359719024203E-3</v>
      </c>
      <c r="AL2398" s="736">
        <v>3.7725683969607279E-4</v>
      </c>
    </row>
    <row r="2399" spans="1:38" ht="13" x14ac:dyDescent="0.3">
      <c r="A2399" s="71">
        <v>2034</v>
      </c>
      <c r="B2399" s="72">
        <v>34</v>
      </c>
      <c r="C2399" s="108">
        <v>0.81492865418388871</v>
      </c>
      <c r="D2399" s="109">
        <v>0.7371284221720984</v>
      </c>
      <c r="E2399" s="732">
        <v>0.12366666330390991</v>
      </c>
      <c r="F2399" s="108">
        <v>2.0846351122112947E-2</v>
      </c>
      <c r="G2399" s="109">
        <v>2.2649413529036613E-2</v>
      </c>
      <c r="H2399" s="732">
        <v>8.9636515746750935E-3</v>
      </c>
      <c r="I2399" s="108">
        <v>6.4050130052894531E-3</v>
      </c>
      <c r="J2399" s="109">
        <v>7.3143411165799994E-3</v>
      </c>
      <c r="K2399" s="732">
        <v>7.9400215006216565E-2</v>
      </c>
      <c r="L2399" s="108">
        <v>1.9294172758573987E-3</v>
      </c>
      <c r="M2399" s="109">
        <v>1.680776085151611E-3</v>
      </c>
      <c r="N2399" s="732">
        <v>3.4707530251092632E-4</v>
      </c>
      <c r="O2399" s="108">
        <v>0</v>
      </c>
      <c r="P2399" s="109">
        <v>0</v>
      </c>
      <c r="Q2399" s="732">
        <v>5.6929666503146327E-3</v>
      </c>
      <c r="R2399" s="108">
        <v>4.4422906442062918E-4</v>
      </c>
      <c r="S2399" s="109">
        <v>6.5065545370835798E-4</v>
      </c>
      <c r="T2399" s="732">
        <v>2.6706606706165775E-3</v>
      </c>
      <c r="U2399" s="108">
        <v>1.0986198120251595E-3</v>
      </c>
      <c r="V2399" s="109">
        <v>1.0752735890656286E-3</v>
      </c>
      <c r="W2399" s="732">
        <v>3.7378430601690512E-4</v>
      </c>
      <c r="X2399" s="108">
        <v>9.4844925643219397E-5</v>
      </c>
      <c r="Y2399" s="109">
        <v>9.2829397170451816E-5</v>
      </c>
      <c r="Z2399" s="732">
        <v>3.2269156435271596E-5</v>
      </c>
      <c r="AA2399" s="108">
        <v>0</v>
      </c>
      <c r="AB2399" s="109">
        <v>0</v>
      </c>
      <c r="AC2399" s="732">
        <v>0</v>
      </c>
      <c r="AD2399" s="108">
        <v>0</v>
      </c>
      <c r="AE2399" s="109">
        <v>0</v>
      </c>
      <c r="AF2399" s="732">
        <v>0</v>
      </c>
      <c r="AG2399" s="108">
        <v>7.0079899483504072E-4</v>
      </c>
      <c r="AH2399" s="109">
        <v>6.859057629069723E-4</v>
      </c>
      <c r="AI2399" s="732">
        <v>2.3843304865614926E-4</v>
      </c>
      <c r="AJ2399" s="108">
        <v>2.0972003668324477E-3</v>
      </c>
      <c r="AK2399" s="109">
        <v>1.8269359719024203E-3</v>
      </c>
      <c r="AL2399" s="736">
        <v>3.7725683969607279E-4</v>
      </c>
    </row>
    <row r="2400" spans="1:38" ht="13" x14ac:dyDescent="0.3">
      <c r="A2400" s="71">
        <v>2034</v>
      </c>
      <c r="B2400" s="72">
        <v>35</v>
      </c>
      <c r="C2400" s="108">
        <v>0.81492865418388871</v>
      </c>
      <c r="D2400" s="109">
        <v>0.7371284221720984</v>
      </c>
      <c r="E2400" s="732">
        <v>0.12366666330390991</v>
      </c>
      <c r="F2400" s="108">
        <v>2.0846351122112947E-2</v>
      </c>
      <c r="G2400" s="109">
        <v>2.2649413529036613E-2</v>
      </c>
      <c r="H2400" s="732">
        <v>8.9636515746750935E-3</v>
      </c>
      <c r="I2400" s="108">
        <v>6.4050130052894531E-3</v>
      </c>
      <c r="J2400" s="109">
        <v>7.3143411165799994E-3</v>
      </c>
      <c r="K2400" s="732">
        <v>7.9400215006216565E-2</v>
      </c>
      <c r="L2400" s="108">
        <v>1.9294172758573987E-3</v>
      </c>
      <c r="M2400" s="109">
        <v>1.680776085151611E-3</v>
      </c>
      <c r="N2400" s="732">
        <v>3.4707530251092632E-4</v>
      </c>
      <c r="O2400" s="108">
        <v>0</v>
      </c>
      <c r="P2400" s="109">
        <v>0</v>
      </c>
      <c r="Q2400" s="732">
        <v>5.6929666503146327E-3</v>
      </c>
      <c r="R2400" s="108">
        <v>4.4422906442062918E-4</v>
      </c>
      <c r="S2400" s="109">
        <v>6.5065545370835798E-4</v>
      </c>
      <c r="T2400" s="732">
        <v>2.6706606706165775E-3</v>
      </c>
      <c r="U2400" s="108">
        <v>1.0986198120251595E-3</v>
      </c>
      <c r="V2400" s="109">
        <v>1.0752735890656286E-3</v>
      </c>
      <c r="W2400" s="732">
        <v>3.7378430601690512E-4</v>
      </c>
      <c r="X2400" s="108">
        <v>9.4844925643219397E-5</v>
      </c>
      <c r="Y2400" s="109">
        <v>9.2829397170451816E-5</v>
      </c>
      <c r="Z2400" s="732">
        <v>3.2269156435271596E-5</v>
      </c>
      <c r="AA2400" s="108">
        <v>0</v>
      </c>
      <c r="AB2400" s="109">
        <v>0</v>
      </c>
      <c r="AC2400" s="732">
        <v>0</v>
      </c>
      <c r="AD2400" s="108">
        <v>0</v>
      </c>
      <c r="AE2400" s="109">
        <v>0</v>
      </c>
      <c r="AF2400" s="732">
        <v>0</v>
      </c>
      <c r="AG2400" s="108">
        <v>7.0079899483504072E-4</v>
      </c>
      <c r="AH2400" s="109">
        <v>6.859057629069723E-4</v>
      </c>
      <c r="AI2400" s="732">
        <v>2.3843304865614926E-4</v>
      </c>
      <c r="AJ2400" s="108">
        <v>2.0972003668324477E-3</v>
      </c>
      <c r="AK2400" s="109">
        <v>1.8269359719024203E-3</v>
      </c>
      <c r="AL2400" s="736">
        <v>3.7725683969607279E-4</v>
      </c>
    </row>
    <row r="2401" spans="1:38" ht="13" x14ac:dyDescent="0.3">
      <c r="A2401" s="71">
        <v>2034</v>
      </c>
      <c r="B2401" s="72">
        <v>36</v>
      </c>
      <c r="C2401" s="108">
        <v>0.81492865418388871</v>
      </c>
      <c r="D2401" s="109">
        <v>0.7371284221720984</v>
      </c>
      <c r="E2401" s="732">
        <v>0.12366666330390991</v>
      </c>
      <c r="F2401" s="108">
        <v>2.0846351122112947E-2</v>
      </c>
      <c r="G2401" s="109">
        <v>2.2649413529036613E-2</v>
      </c>
      <c r="H2401" s="732">
        <v>8.9636515746750935E-3</v>
      </c>
      <c r="I2401" s="108">
        <v>6.4050130052894531E-3</v>
      </c>
      <c r="J2401" s="109">
        <v>7.3143411165799994E-3</v>
      </c>
      <c r="K2401" s="732">
        <v>7.9400215006216565E-2</v>
      </c>
      <c r="L2401" s="108">
        <v>1.9294172758573987E-3</v>
      </c>
      <c r="M2401" s="109">
        <v>1.680776085151611E-3</v>
      </c>
      <c r="N2401" s="732">
        <v>3.4707530251092632E-4</v>
      </c>
      <c r="O2401" s="108">
        <v>0</v>
      </c>
      <c r="P2401" s="109">
        <v>0</v>
      </c>
      <c r="Q2401" s="732">
        <v>5.6929666503146327E-3</v>
      </c>
      <c r="R2401" s="108">
        <v>4.4422906442062918E-4</v>
      </c>
      <c r="S2401" s="109">
        <v>6.5065545370835798E-4</v>
      </c>
      <c r="T2401" s="732">
        <v>2.6706606706165775E-3</v>
      </c>
      <c r="U2401" s="108">
        <v>1.0986198120251595E-3</v>
      </c>
      <c r="V2401" s="109">
        <v>1.0752735890656286E-3</v>
      </c>
      <c r="W2401" s="732">
        <v>3.7378430601690512E-4</v>
      </c>
      <c r="X2401" s="108">
        <v>9.4844925643219397E-5</v>
      </c>
      <c r="Y2401" s="109">
        <v>9.2829397170451816E-5</v>
      </c>
      <c r="Z2401" s="732">
        <v>3.2269156435271596E-5</v>
      </c>
      <c r="AA2401" s="108">
        <v>0</v>
      </c>
      <c r="AB2401" s="109">
        <v>0</v>
      </c>
      <c r="AC2401" s="732">
        <v>0</v>
      </c>
      <c r="AD2401" s="108">
        <v>0</v>
      </c>
      <c r="AE2401" s="109">
        <v>0</v>
      </c>
      <c r="AF2401" s="732">
        <v>0</v>
      </c>
      <c r="AG2401" s="108">
        <v>7.0079899483504072E-4</v>
      </c>
      <c r="AH2401" s="109">
        <v>6.859057629069723E-4</v>
      </c>
      <c r="AI2401" s="732">
        <v>2.3843304865614926E-4</v>
      </c>
      <c r="AJ2401" s="108">
        <v>2.0972003668324477E-3</v>
      </c>
      <c r="AK2401" s="109">
        <v>1.8269359719024203E-3</v>
      </c>
      <c r="AL2401" s="736">
        <v>3.7725683969607279E-4</v>
      </c>
    </row>
    <row r="2402" spans="1:38" ht="13" x14ac:dyDescent="0.3">
      <c r="A2402" s="71">
        <v>2034</v>
      </c>
      <c r="B2402" s="72">
        <v>37</v>
      </c>
      <c r="C2402" s="108">
        <v>0.81492865418388871</v>
      </c>
      <c r="D2402" s="109">
        <v>0.7371284221720984</v>
      </c>
      <c r="E2402" s="732">
        <v>0.12366666330390991</v>
      </c>
      <c r="F2402" s="108">
        <v>2.0846351122112947E-2</v>
      </c>
      <c r="G2402" s="109">
        <v>2.2649413529036613E-2</v>
      </c>
      <c r="H2402" s="732">
        <v>8.9636515746750935E-3</v>
      </c>
      <c r="I2402" s="108">
        <v>6.4050130052894531E-3</v>
      </c>
      <c r="J2402" s="109">
        <v>7.3143411165799994E-3</v>
      </c>
      <c r="K2402" s="732">
        <v>7.9400215006216565E-2</v>
      </c>
      <c r="L2402" s="108">
        <v>1.9294172758573987E-3</v>
      </c>
      <c r="M2402" s="109">
        <v>1.680776085151611E-3</v>
      </c>
      <c r="N2402" s="732">
        <v>3.4707530251092632E-4</v>
      </c>
      <c r="O2402" s="108">
        <v>0</v>
      </c>
      <c r="P2402" s="109">
        <v>0</v>
      </c>
      <c r="Q2402" s="732">
        <v>5.6929666503146327E-3</v>
      </c>
      <c r="R2402" s="108">
        <v>4.4422906442062918E-4</v>
      </c>
      <c r="S2402" s="109">
        <v>6.5065545370835798E-4</v>
      </c>
      <c r="T2402" s="732">
        <v>2.6706606706165775E-3</v>
      </c>
      <c r="U2402" s="108">
        <v>1.0986198120251595E-3</v>
      </c>
      <c r="V2402" s="109">
        <v>1.0752735890656286E-3</v>
      </c>
      <c r="W2402" s="732">
        <v>3.7378430601690512E-4</v>
      </c>
      <c r="X2402" s="108">
        <v>9.4844925643219397E-5</v>
      </c>
      <c r="Y2402" s="109">
        <v>9.2829397170451816E-5</v>
      </c>
      <c r="Z2402" s="732">
        <v>3.2269156435271596E-5</v>
      </c>
      <c r="AA2402" s="108">
        <v>0</v>
      </c>
      <c r="AB2402" s="109">
        <v>0</v>
      </c>
      <c r="AC2402" s="732">
        <v>0</v>
      </c>
      <c r="AD2402" s="108">
        <v>0</v>
      </c>
      <c r="AE2402" s="109">
        <v>0</v>
      </c>
      <c r="AF2402" s="732">
        <v>0</v>
      </c>
      <c r="AG2402" s="108">
        <v>7.0079899483504072E-4</v>
      </c>
      <c r="AH2402" s="109">
        <v>6.859057629069723E-4</v>
      </c>
      <c r="AI2402" s="732">
        <v>2.3843304865614926E-4</v>
      </c>
      <c r="AJ2402" s="108">
        <v>2.0972003668324477E-3</v>
      </c>
      <c r="AK2402" s="109">
        <v>1.8269359719024203E-3</v>
      </c>
      <c r="AL2402" s="736">
        <v>3.7725683969607279E-4</v>
      </c>
    </row>
    <row r="2403" spans="1:38" ht="13" x14ac:dyDescent="0.3">
      <c r="A2403" s="71">
        <v>2034</v>
      </c>
      <c r="B2403" s="72">
        <v>38</v>
      </c>
      <c r="C2403" s="108">
        <v>0.81492865418388871</v>
      </c>
      <c r="D2403" s="109">
        <v>0.7371284221720984</v>
      </c>
      <c r="E2403" s="732">
        <v>0.12366666330390991</v>
      </c>
      <c r="F2403" s="108">
        <v>2.0846351122112947E-2</v>
      </c>
      <c r="G2403" s="109">
        <v>2.2649413529036613E-2</v>
      </c>
      <c r="H2403" s="732">
        <v>8.9636515746750935E-3</v>
      </c>
      <c r="I2403" s="108">
        <v>6.4050130052894531E-3</v>
      </c>
      <c r="J2403" s="109">
        <v>7.3143411165799994E-3</v>
      </c>
      <c r="K2403" s="732">
        <v>7.9400215006216565E-2</v>
      </c>
      <c r="L2403" s="108">
        <v>1.9294172758573987E-3</v>
      </c>
      <c r="M2403" s="109">
        <v>1.680776085151611E-3</v>
      </c>
      <c r="N2403" s="732">
        <v>3.4707530251092632E-4</v>
      </c>
      <c r="O2403" s="108">
        <v>0</v>
      </c>
      <c r="P2403" s="109">
        <v>0</v>
      </c>
      <c r="Q2403" s="732">
        <v>5.6929666503146327E-3</v>
      </c>
      <c r="R2403" s="108">
        <v>4.4422906442062918E-4</v>
      </c>
      <c r="S2403" s="109">
        <v>6.5065545370835798E-4</v>
      </c>
      <c r="T2403" s="732">
        <v>2.6706606706165775E-3</v>
      </c>
      <c r="U2403" s="108">
        <v>1.0986198120251595E-3</v>
      </c>
      <c r="V2403" s="109">
        <v>1.0752735890656286E-3</v>
      </c>
      <c r="W2403" s="732">
        <v>3.7378430601690512E-4</v>
      </c>
      <c r="X2403" s="108">
        <v>9.4844925643219397E-5</v>
      </c>
      <c r="Y2403" s="109">
        <v>9.2829397170451816E-5</v>
      </c>
      <c r="Z2403" s="732">
        <v>3.2269156435271596E-5</v>
      </c>
      <c r="AA2403" s="108">
        <v>0</v>
      </c>
      <c r="AB2403" s="109">
        <v>0</v>
      </c>
      <c r="AC2403" s="732">
        <v>0</v>
      </c>
      <c r="AD2403" s="108">
        <v>0</v>
      </c>
      <c r="AE2403" s="109">
        <v>0</v>
      </c>
      <c r="AF2403" s="732">
        <v>0</v>
      </c>
      <c r="AG2403" s="108">
        <v>7.0079899483504072E-4</v>
      </c>
      <c r="AH2403" s="109">
        <v>6.859057629069723E-4</v>
      </c>
      <c r="AI2403" s="732">
        <v>2.3843304865614926E-4</v>
      </c>
      <c r="AJ2403" s="108">
        <v>2.0972003668324477E-3</v>
      </c>
      <c r="AK2403" s="109">
        <v>1.8269359719024203E-3</v>
      </c>
      <c r="AL2403" s="736">
        <v>3.7725683969607279E-4</v>
      </c>
    </row>
    <row r="2404" spans="1:38" ht="13.5" thickBot="1" x14ac:dyDescent="0.35">
      <c r="A2404" s="73">
        <v>2034</v>
      </c>
      <c r="B2404" s="74">
        <v>39</v>
      </c>
      <c r="C2404" s="110">
        <v>0.81492865418388871</v>
      </c>
      <c r="D2404" s="111">
        <v>0.7371284221720984</v>
      </c>
      <c r="E2404" s="733">
        <v>0.12366666330390991</v>
      </c>
      <c r="F2404" s="110">
        <v>2.0846351122112947E-2</v>
      </c>
      <c r="G2404" s="111">
        <v>2.2649413529036613E-2</v>
      </c>
      <c r="H2404" s="733">
        <v>8.9636515746750935E-3</v>
      </c>
      <c r="I2404" s="110">
        <v>6.4050130052894531E-3</v>
      </c>
      <c r="J2404" s="111">
        <v>7.3143411165799994E-3</v>
      </c>
      <c r="K2404" s="733">
        <v>7.9400215006216565E-2</v>
      </c>
      <c r="L2404" s="110">
        <v>1.9294172758573987E-3</v>
      </c>
      <c r="M2404" s="111">
        <v>1.680776085151611E-3</v>
      </c>
      <c r="N2404" s="733">
        <v>3.4707530251092632E-4</v>
      </c>
      <c r="O2404" s="110">
        <v>0</v>
      </c>
      <c r="P2404" s="111">
        <v>0</v>
      </c>
      <c r="Q2404" s="733">
        <v>5.6929666503146327E-3</v>
      </c>
      <c r="R2404" s="110">
        <v>4.4422906442062918E-4</v>
      </c>
      <c r="S2404" s="111">
        <v>6.5065545370835798E-4</v>
      </c>
      <c r="T2404" s="733">
        <v>2.6706606706165775E-3</v>
      </c>
      <c r="U2404" s="110">
        <v>1.0986198120251595E-3</v>
      </c>
      <c r="V2404" s="111">
        <v>1.0752735890656286E-3</v>
      </c>
      <c r="W2404" s="733">
        <v>3.7378430601690512E-4</v>
      </c>
      <c r="X2404" s="110">
        <v>9.4844925643219397E-5</v>
      </c>
      <c r="Y2404" s="111">
        <v>9.2829397170451816E-5</v>
      </c>
      <c r="Z2404" s="733">
        <v>3.2269156435271596E-5</v>
      </c>
      <c r="AA2404" s="110">
        <v>0</v>
      </c>
      <c r="AB2404" s="111">
        <v>0</v>
      </c>
      <c r="AC2404" s="733">
        <v>0</v>
      </c>
      <c r="AD2404" s="110">
        <v>0</v>
      </c>
      <c r="AE2404" s="111">
        <v>0</v>
      </c>
      <c r="AF2404" s="733">
        <v>0</v>
      </c>
      <c r="AG2404" s="110">
        <v>7.0079899483504072E-4</v>
      </c>
      <c r="AH2404" s="111">
        <v>6.859057629069723E-4</v>
      </c>
      <c r="AI2404" s="733">
        <v>2.3843304865614926E-4</v>
      </c>
      <c r="AJ2404" s="110">
        <v>2.0972003668324477E-3</v>
      </c>
      <c r="AK2404" s="111">
        <v>1.8269359719024203E-3</v>
      </c>
      <c r="AL2404" s="737">
        <v>3.7725683969607279E-4</v>
      </c>
    </row>
    <row r="2405" spans="1:38" x14ac:dyDescent="0.25">
      <c r="A2405" s="69">
        <v>2035</v>
      </c>
      <c r="B2405" s="70">
        <v>0</v>
      </c>
      <c r="C2405" s="106">
        <v>0.22790819029373505</v>
      </c>
      <c r="D2405" s="107">
        <v>0.23787095761858307</v>
      </c>
      <c r="E2405" s="730">
        <v>0.1104035590654978</v>
      </c>
      <c r="F2405" s="106">
        <v>1.9101258332351094E-2</v>
      </c>
      <c r="G2405" s="107">
        <v>2.078893999405965E-2</v>
      </c>
      <c r="H2405" s="730">
        <v>1.5272907358008321E-2</v>
      </c>
      <c r="I2405" s="106">
        <v>4.5741561627622275E-3</v>
      </c>
      <c r="J2405" s="107">
        <v>4.2232653232081047E-3</v>
      </c>
      <c r="K2405" s="730">
        <v>8.1091507210583696E-2</v>
      </c>
      <c r="L2405" s="106">
        <v>5.5002889181318356E-4</v>
      </c>
      <c r="M2405" s="107">
        <v>5.9137043813228699E-4</v>
      </c>
      <c r="N2405" s="730">
        <v>2.5832428561569005E-4</v>
      </c>
      <c r="O2405" s="106">
        <v>0</v>
      </c>
      <c r="P2405" s="107">
        <v>0</v>
      </c>
      <c r="Q2405" s="730">
        <v>9.7003210009663065E-3</v>
      </c>
      <c r="R2405" s="106">
        <v>4.4422906442062918E-4</v>
      </c>
      <c r="S2405" s="107">
        <v>6.5065545370835798E-4</v>
      </c>
      <c r="T2405" s="730">
        <v>2.6706606706165775E-3</v>
      </c>
      <c r="U2405" s="106">
        <v>9.6307426312006086E-4</v>
      </c>
      <c r="V2405" s="107">
        <v>9.3021706086355367E-4</v>
      </c>
      <c r="W2405" s="730">
        <v>6.3688013114707208E-4</v>
      </c>
      <c r="X2405" s="106">
        <v>8.31430892161262E-5</v>
      </c>
      <c r="Y2405" s="107">
        <v>8.0306508956603303E-5</v>
      </c>
      <c r="Z2405" s="730">
        <v>5.4982420758976756E-5</v>
      </c>
      <c r="AA2405" s="106">
        <v>0</v>
      </c>
      <c r="AB2405" s="107">
        <v>0</v>
      </c>
      <c r="AC2405" s="730">
        <v>0</v>
      </c>
      <c r="AD2405" s="106">
        <v>0</v>
      </c>
      <c r="AE2405" s="107">
        <v>0</v>
      </c>
      <c r="AF2405" s="730">
        <v>0</v>
      </c>
      <c r="AG2405" s="106">
        <v>6.143350905419043E-4</v>
      </c>
      <c r="AH2405" s="107">
        <v>5.9337593274086484E-4</v>
      </c>
      <c r="AI2405" s="730">
        <v>4.0625937841704885E-4</v>
      </c>
      <c r="AJ2405" s="106">
        <v>5.9785955647568092E-4</v>
      </c>
      <c r="AK2405" s="107">
        <v>6.4279562746646782E-4</v>
      </c>
      <c r="AL2405" s="735">
        <v>2.8078802822882414E-4</v>
      </c>
    </row>
    <row r="2406" spans="1:38" x14ac:dyDescent="0.25">
      <c r="A2406" s="71">
        <v>2035</v>
      </c>
      <c r="B2406" s="72">
        <v>1</v>
      </c>
      <c r="C2406" s="108">
        <v>0.22769294041692595</v>
      </c>
      <c r="D2406" s="109">
        <v>0.23781260961777839</v>
      </c>
      <c r="E2406" s="731">
        <v>0.11051830766776861</v>
      </c>
      <c r="F2406" s="108">
        <v>1.904948378502835E-2</v>
      </c>
      <c r="G2406" s="109">
        <v>2.0774393910095591E-2</v>
      </c>
      <c r="H2406" s="731">
        <v>1.5446637388954392E-2</v>
      </c>
      <c r="I2406" s="108">
        <v>4.5574985361829705E-3</v>
      </c>
      <c r="J2406" s="109">
        <v>4.2186460423119243E-3</v>
      </c>
      <c r="K2406" s="731">
        <v>8.1378637518458086E-2</v>
      </c>
      <c r="L2406" s="108">
        <v>5.4856331377599787E-4</v>
      </c>
      <c r="M2406" s="109">
        <v>5.9085358331226136E-4</v>
      </c>
      <c r="N2406" s="731">
        <v>2.5872812402173365E-4</v>
      </c>
      <c r="O2406" s="108">
        <v>0</v>
      </c>
      <c r="P2406" s="109">
        <v>0</v>
      </c>
      <c r="Q2406" s="731">
        <v>9.8106530000022559E-3</v>
      </c>
      <c r="R2406" s="108">
        <v>4.4422906442062918E-4</v>
      </c>
      <c r="S2406" s="109">
        <v>6.5065545370835798E-4</v>
      </c>
      <c r="T2406" s="731">
        <v>2.6706606706165775E-3</v>
      </c>
      <c r="U2406" s="108">
        <v>9.5922566218606202E-4</v>
      </c>
      <c r="V2406" s="109">
        <v>9.291434433201047E-4</v>
      </c>
      <c r="W2406" s="731">
        <v>6.4412497047738621E-4</v>
      </c>
      <c r="X2406" s="108">
        <v>8.2810863177525335E-5</v>
      </c>
      <c r="Y2406" s="109">
        <v>8.0213847340727951E-5</v>
      </c>
      <c r="Z2406" s="731">
        <v>5.5607907342777462E-5</v>
      </c>
      <c r="AA2406" s="108">
        <v>0</v>
      </c>
      <c r="AB2406" s="109">
        <v>0</v>
      </c>
      <c r="AC2406" s="731">
        <v>0</v>
      </c>
      <c r="AD2406" s="108">
        <v>0</v>
      </c>
      <c r="AE2406" s="109">
        <v>0</v>
      </c>
      <c r="AF2406" s="731">
        <v>0</v>
      </c>
      <c r="AG2406" s="108">
        <v>6.1188024318013789E-4</v>
      </c>
      <c r="AH2406" s="109">
        <v>5.9269109689823846E-4</v>
      </c>
      <c r="AI2406" s="731">
        <v>4.1088029199106693E-4</v>
      </c>
      <c r="AJ2406" s="108">
        <v>5.9626646669214351E-4</v>
      </c>
      <c r="AK2406" s="109">
        <v>6.4223398453348336E-4</v>
      </c>
      <c r="AL2406" s="736">
        <v>2.8122722726372455E-4</v>
      </c>
    </row>
    <row r="2407" spans="1:38" x14ac:dyDescent="0.25">
      <c r="A2407" s="71">
        <v>2035</v>
      </c>
      <c r="B2407" s="72">
        <v>2</v>
      </c>
      <c r="C2407" s="108">
        <v>0.22746322378612782</v>
      </c>
      <c r="D2407" s="109">
        <v>0.23772008388695831</v>
      </c>
      <c r="E2407" s="731">
        <v>0.11064731219375792</v>
      </c>
      <c r="F2407" s="108">
        <v>1.8994333498113407E-2</v>
      </c>
      <c r="G2407" s="109">
        <v>2.0751448958830576E-2</v>
      </c>
      <c r="H2407" s="731">
        <v>1.5649857490328822E-2</v>
      </c>
      <c r="I2407" s="108">
        <v>4.5397561951303457E-3</v>
      </c>
      <c r="J2407" s="109">
        <v>4.2113522681740539E-3</v>
      </c>
      <c r="K2407" s="731">
        <v>8.1698544213714752E-2</v>
      </c>
      <c r="L2407" s="108">
        <v>5.4700197212986074E-4</v>
      </c>
      <c r="M2407" s="109">
        <v>5.9003793288212546E-4</v>
      </c>
      <c r="N2407" s="731">
        <v>2.5917375851912757E-4</v>
      </c>
      <c r="O2407" s="108">
        <v>0</v>
      </c>
      <c r="P2407" s="109">
        <v>0</v>
      </c>
      <c r="Q2407" s="731">
        <v>9.9397285815984865E-3</v>
      </c>
      <c r="R2407" s="108">
        <v>4.4422906442062918E-4</v>
      </c>
      <c r="S2407" s="109">
        <v>6.5065545370835798E-4</v>
      </c>
      <c r="T2407" s="731">
        <v>2.6706606706165775E-3</v>
      </c>
      <c r="U2407" s="108">
        <v>9.5512716446555733E-4</v>
      </c>
      <c r="V2407" s="109">
        <v>9.2744958595161807E-4</v>
      </c>
      <c r="W2407" s="731">
        <v>6.5259894057119396E-4</v>
      </c>
      <c r="X2407" s="108">
        <v>8.2457027022530318E-5</v>
      </c>
      <c r="Y2407" s="109">
        <v>8.0067574273436724E-5</v>
      </c>
      <c r="Z2407" s="731">
        <v>5.633951224192534E-5</v>
      </c>
      <c r="AA2407" s="108">
        <v>0</v>
      </c>
      <c r="AB2407" s="109">
        <v>0</v>
      </c>
      <c r="AC2407" s="731">
        <v>0</v>
      </c>
      <c r="AD2407" s="108">
        <v>0</v>
      </c>
      <c r="AE2407" s="109">
        <v>0</v>
      </c>
      <c r="AF2407" s="731">
        <v>0</v>
      </c>
      <c r="AG2407" s="108">
        <v>6.0926568941416476E-4</v>
      </c>
      <c r="AH2407" s="109">
        <v>5.9161034206540758E-4</v>
      </c>
      <c r="AI2407" s="731">
        <v>4.1628652908681996E-4</v>
      </c>
      <c r="AJ2407" s="108">
        <v>5.945695916283678E-4</v>
      </c>
      <c r="AK2407" s="109">
        <v>6.4134744597812792E-4</v>
      </c>
      <c r="AL2407" s="736">
        <v>2.8171137104801206E-4</v>
      </c>
    </row>
    <row r="2408" spans="1:38" x14ac:dyDescent="0.25">
      <c r="A2408" s="71">
        <v>2035</v>
      </c>
      <c r="B2408" s="72">
        <v>3</v>
      </c>
      <c r="C2408" s="108">
        <v>0.22725473802834489</v>
      </c>
      <c r="D2408" s="109">
        <v>0.23762671808064265</v>
      </c>
      <c r="E2408" s="731">
        <v>0.11079880067036987</v>
      </c>
      <c r="F2408" s="108">
        <v>1.894414031959275E-2</v>
      </c>
      <c r="G2408" s="109">
        <v>2.0728523281349463E-2</v>
      </c>
      <c r="H2408" s="731">
        <v>1.5883536837290844E-2</v>
      </c>
      <c r="I2408" s="108">
        <v>4.5236076209457356E-3</v>
      </c>
      <c r="J2408" s="109">
        <v>4.2040727017911049E-3</v>
      </c>
      <c r="K2408" s="731">
        <v>8.2075190968862885E-2</v>
      </c>
      <c r="L2408" s="108">
        <v>5.4558185838892315E-4</v>
      </c>
      <c r="M2408" s="109">
        <v>5.8922363340238571E-4</v>
      </c>
      <c r="N2408" s="731">
        <v>2.5970113711840548E-4</v>
      </c>
      <c r="O2408" s="108">
        <v>0</v>
      </c>
      <c r="P2408" s="109">
        <v>0</v>
      </c>
      <c r="Q2408" s="731">
        <v>1.008813857621726E-2</v>
      </c>
      <c r="R2408" s="108">
        <v>4.4422906442062918E-4</v>
      </c>
      <c r="S2408" s="109">
        <v>6.5065545370835798E-4</v>
      </c>
      <c r="T2408" s="731">
        <v>2.6706606706165775E-3</v>
      </c>
      <c r="U2408" s="108">
        <v>9.5139644674655064E-4</v>
      </c>
      <c r="V2408" s="109">
        <v>9.2575896634676058E-4</v>
      </c>
      <c r="W2408" s="731">
        <v>6.6234304090336687E-4</v>
      </c>
      <c r="X2408" s="108">
        <v>8.2134939699938532E-5</v>
      </c>
      <c r="Y2408" s="109">
        <v>7.99216063015955E-5</v>
      </c>
      <c r="Z2408" s="731">
        <v>5.7180700856406119E-5</v>
      </c>
      <c r="AA2408" s="108">
        <v>0</v>
      </c>
      <c r="AB2408" s="109">
        <v>0</v>
      </c>
      <c r="AC2408" s="731">
        <v>0</v>
      </c>
      <c r="AD2408" s="108">
        <v>0</v>
      </c>
      <c r="AE2408" s="109">
        <v>0</v>
      </c>
      <c r="AF2408" s="731">
        <v>0</v>
      </c>
      <c r="AG2408" s="108">
        <v>6.0688607338986868E-4</v>
      </c>
      <c r="AH2408" s="109">
        <v>5.9053200800325166E-4</v>
      </c>
      <c r="AI2408" s="731">
        <v>4.2250199131957952E-4</v>
      </c>
      <c r="AJ2408" s="108">
        <v>5.9302564898346631E-4</v>
      </c>
      <c r="AK2408" s="109">
        <v>6.4046200610924902E-4</v>
      </c>
      <c r="AL2408" s="736">
        <v>2.8228471782050242E-4</v>
      </c>
    </row>
    <row r="2409" spans="1:38" x14ac:dyDescent="0.25">
      <c r="A2409" s="71">
        <v>2035</v>
      </c>
      <c r="B2409" s="72">
        <v>4</v>
      </c>
      <c r="C2409" s="108">
        <v>0.29849837828594378</v>
      </c>
      <c r="D2409" s="109">
        <v>0.30485747360704768</v>
      </c>
      <c r="E2409" s="731">
        <v>0.1299517563183494</v>
      </c>
      <c r="F2409" s="108">
        <v>1.955238778534641E-2</v>
      </c>
      <c r="G2409" s="109">
        <v>2.1798767527252873E-2</v>
      </c>
      <c r="H2409" s="731">
        <v>1.5895612174835618E-2</v>
      </c>
      <c r="I2409" s="108">
        <v>5.2303202651627226E-3</v>
      </c>
      <c r="J2409" s="109">
        <v>5.7725117646864462E-3</v>
      </c>
      <c r="K2409" s="731">
        <v>8.1433128882614836E-2</v>
      </c>
      <c r="L2409" s="108">
        <v>6.587985383226209E-4</v>
      </c>
      <c r="M2409" s="109">
        <v>8.8027686255900809E-4</v>
      </c>
      <c r="N2409" s="731">
        <v>3.6922211452593702E-4</v>
      </c>
      <c r="O2409" s="108">
        <v>0</v>
      </c>
      <c r="P2409" s="109">
        <v>0</v>
      </c>
      <c r="Q2409" s="731">
        <v>1.009581540222072E-2</v>
      </c>
      <c r="R2409" s="108">
        <v>4.4422906442062918E-4</v>
      </c>
      <c r="S2409" s="109">
        <v>6.5065545370835798E-4</v>
      </c>
      <c r="T2409" s="731">
        <v>2.6706606706165775E-3</v>
      </c>
      <c r="U2409" s="108">
        <v>9.9812356668561452E-4</v>
      </c>
      <c r="V2409" s="109">
        <v>1.007790487315781E-3</v>
      </c>
      <c r="W2409" s="731">
        <v>6.6284704086270324E-4</v>
      </c>
      <c r="X2409" s="108">
        <v>8.6168906916334436E-5</v>
      </c>
      <c r="Y2409" s="109">
        <v>8.7003511943868733E-5</v>
      </c>
      <c r="Z2409" s="731">
        <v>5.7224249778257505E-5</v>
      </c>
      <c r="AA2409" s="108">
        <v>0</v>
      </c>
      <c r="AB2409" s="109">
        <v>0</v>
      </c>
      <c r="AC2409" s="731">
        <v>0</v>
      </c>
      <c r="AD2409" s="108">
        <v>0</v>
      </c>
      <c r="AE2409" s="109">
        <v>0</v>
      </c>
      <c r="AF2409" s="731">
        <v>0</v>
      </c>
      <c r="AG2409" s="108">
        <v>6.3669279086302536E-4</v>
      </c>
      <c r="AH2409" s="109">
        <v>6.4285942290152843E-4</v>
      </c>
      <c r="AI2409" s="731">
        <v>4.2282327744879166E-4</v>
      </c>
      <c r="AJ2409" s="108">
        <v>7.1608755047444903E-4</v>
      </c>
      <c r="AK2409" s="109">
        <v>9.5682575194697464E-4</v>
      </c>
      <c r="AL2409" s="736">
        <v>4.0132963646074892E-4</v>
      </c>
    </row>
    <row r="2410" spans="1:38" x14ac:dyDescent="0.25">
      <c r="A2410" s="71">
        <v>2035</v>
      </c>
      <c r="B2410" s="72">
        <v>5</v>
      </c>
      <c r="C2410" s="108">
        <v>0.2982796526030701</v>
      </c>
      <c r="D2410" s="109">
        <v>0.30473681192840574</v>
      </c>
      <c r="E2410" s="731">
        <v>0.1296876078250305</v>
      </c>
      <c r="F2410" s="108">
        <v>1.9507390316118679E-2</v>
      </c>
      <c r="G2410" s="109">
        <v>2.1772418257367285E-2</v>
      </c>
      <c r="H2410" s="731">
        <v>1.5576502114879133E-2</v>
      </c>
      <c r="I2410" s="108">
        <v>5.2141380621698093E-3</v>
      </c>
      <c r="J2410" s="109">
        <v>5.7617131028712687E-3</v>
      </c>
      <c r="K2410" s="731">
        <v>8.0756313031623464E-2</v>
      </c>
      <c r="L2410" s="108">
        <v>6.5730934517059145E-4</v>
      </c>
      <c r="M2410" s="109">
        <v>8.7895253223809139E-4</v>
      </c>
      <c r="N2410" s="731">
        <v>3.6822193078386151E-4</v>
      </c>
      <c r="O2410" s="108">
        <v>0</v>
      </c>
      <c r="P2410" s="109">
        <v>0</v>
      </c>
      <c r="Q2410" s="731">
        <v>9.8931391168898004E-3</v>
      </c>
      <c r="R2410" s="108">
        <v>4.4422906442062918E-4</v>
      </c>
      <c r="S2410" s="109">
        <v>6.5065545370835798E-4</v>
      </c>
      <c r="T2410" s="731">
        <v>2.6706606706165775E-3</v>
      </c>
      <c r="U2410" s="108">
        <v>9.9477478098665049E-4</v>
      </c>
      <c r="V2410" s="109">
        <v>1.0058432224795079E-3</v>
      </c>
      <c r="W2410" s="731">
        <v>6.4954020743526308E-4</v>
      </c>
      <c r="X2410" s="108">
        <v>8.5879812460860696E-5</v>
      </c>
      <c r="Y2410" s="109">
        <v>8.683538384957767E-5</v>
      </c>
      <c r="Z2410" s="731">
        <v>5.6075458795133294E-5</v>
      </c>
      <c r="AA2410" s="108">
        <v>0</v>
      </c>
      <c r="AB2410" s="109">
        <v>0</v>
      </c>
      <c r="AC2410" s="731">
        <v>0</v>
      </c>
      <c r="AD2410" s="108">
        <v>0</v>
      </c>
      <c r="AE2410" s="109">
        <v>0</v>
      </c>
      <c r="AF2410" s="731">
        <v>0</v>
      </c>
      <c r="AG2410" s="108">
        <v>6.3455635585470756E-4</v>
      </c>
      <c r="AH2410" s="109">
        <v>6.416171353989203E-4</v>
      </c>
      <c r="AI2410" s="731">
        <v>4.1433511929119411E-4</v>
      </c>
      <c r="AJ2410" s="108">
        <v>7.1446899877804855E-4</v>
      </c>
      <c r="AK2410" s="109">
        <v>9.5538628435205548E-4</v>
      </c>
      <c r="AL2410" s="736">
        <v>4.0024229540982289E-4</v>
      </c>
    </row>
    <row r="2411" spans="1:38" x14ac:dyDescent="0.25">
      <c r="A2411" s="71">
        <v>2035</v>
      </c>
      <c r="B2411" s="72">
        <v>6</v>
      </c>
      <c r="C2411" s="108">
        <v>0.35913156518533051</v>
      </c>
      <c r="D2411" s="109">
        <v>0.36099898976850453</v>
      </c>
      <c r="E2411" s="731">
        <v>0.12932427247358411</v>
      </c>
      <c r="F2411" s="108">
        <v>1.9958862119548875E-2</v>
      </c>
      <c r="G2411" s="109">
        <v>2.2650902257041867E-2</v>
      </c>
      <c r="H2411" s="731">
        <v>1.5133874935383854E-2</v>
      </c>
      <c r="I2411" s="108">
        <v>5.5953368975127865E-3</v>
      </c>
      <c r="J2411" s="109">
        <v>6.9173428641842206E-3</v>
      </c>
      <c r="K2411" s="731">
        <v>9.3046437551185843E-2</v>
      </c>
      <c r="L2411" s="108">
        <v>7.4515847506630704E-4</v>
      </c>
      <c r="M2411" s="109">
        <v>9.5063004011484802E-4</v>
      </c>
      <c r="N2411" s="731">
        <v>3.6684701571543411E-4</v>
      </c>
      <c r="O2411" s="108">
        <v>0</v>
      </c>
      <c r="P2411" s="109">
        <v>0</v>
      </c>
      <c r="Q2411" s="731">
        <v>9.6120083899061265E-3</v>
      </c>
      <c r="R2411" s="108">
        <v>4.4422906442062918E-4</v>
      </c>
      <c r="S2411" s="109">
        <v>6.5065545370835798E-4</v>
      </c>
      <c r="T2411" s="731">
        <v>2.6706606706165775E-3</v>
      </c>
      <c r="U2411" s="108">
        <v>1.029372250329725E-3</v>
      </c>
      <c r="V2411" s="109">
        <v>1.0730888715295304E-3</v>
      </c>
      <c r="W2411" s="731">
        <v>6.310828173158059E-4</v>
      </c>
      <c r="X2411" s="108">
        <v>8.8866651966604956E-5</v>
      </c>
      <c r="Y2411" s="109">
        <v>9.2640766172761229E-5</v>
      </c>
      <c r="Z2411" s="731">
        <v>5.448192560482332E-5</v>
      </c>
      <c r="AA2411" s="108">
        <v>0</v>
      </c>
      <c r="AB2411" s="109">
        <v>0</v>
      </c>
      <c r="AC2411" s="731">
        <v>0</v>
      </c>
      <c r="AD2411" s="108">
        <v>0</v>
      </c>
      <c r="AE2411" s="109">
        <v>0</v>
      </c>
      <c r="AF2411" s="731">
        <v>0</v>
      </c>
      <c r="AG2411" s="108">
        <v>6.566260174337182E-4</v>
      </c>
      <c r="AH2411" s="109">
        <v>6.8451236578311449E-4</v>
      </c>
      <c r="AI2411" s="731">
        <v>4.0256108740326698E-4</v>
      </c>
      <c r="AJ2411" s="108">
        <v>8.0995694342125932E-4</v>
      </c>
      <c r="AK2411" s="109">
        <v>1.0332967667676753E-3</v>
      </c>
      <c r="AL2411" s="736">
        <v>3.9874808205303677E-4</v>
      </c>
    </row>
    <row r="2412" spans="1:38" x14ac:dyDescent="0.25">
      <c r="A2412" s="71">
        <v>2035</v>
      </c>
      <c r="B2412" s="72">
        <v>7</v>
      </c>
      <c r="C2412" s="108">
        <v>0.35893402934652463</v>
      </c>
      <c r="D2412" s="109">
        <v>0.36084738827141827</v>
      </c>
      <c r="E2412" s="731">
        <v>0.12904586977017843</v>
      </c>
      <c r="F2412" s="108">
        <v>1.9922165309567842E-2</v>
      </c>
      <c r="G2412" s="109">
        <v>2.2621074122808768E-2</v>
      </c>
      <c r="H2412" s="731">
        <v>1.4798038487788961E-2</v>
      </c>
      <c r="I2412" s="108">
        <v>5.5815183474184861E-3</v>
      </c>
      <c r="J2412" s="109">
        <v>6.9033459079127181E-3</v>
      </c>
      <c r="K2412" s="731">
        <v>9.2330117492122069E-2</v>
      </c>
      <c r="L2412" s="108">
        <v>7.4381308266808458E-4</v>
      </c>
      <c r="M2412" s="109">
        <v>9.4907258361730815E-4</v>
      </c>
      <c r="N2412" s="731">
        <v>3.657890215609621E-4</v>
      </c>
      <c r="O2412" s="108">
        <v>0</v>
      </c>
      <c r="P2412" s="109">
        <v>0</v>
      </c>
      <c r="Q2412" s="731">
        <v>9.3986958765912357E-3</v>
      </c>
      <c r="R2412" s="108">
        <v>4.4422906442062918E-4</v>
      </c>
      <c r="S2412" s="109">
        <v>6.5065545370835798E-4</v>
      </c>
      <c r="T2412" s="731">
        <v>2.6706606706165775E-3</v>
      </c>
      <c r="U2412" s="108">
        <v>1.0266406146397936E-3</v>
      </c>
      <c r="V2412" s="109">
        <v>1.0708829108506666E-3</v>
      </c>
      <c r="W2412" s="731">
        <v>6.1707748882956596E-4</v>
      </c>
      <c r="X2412" s="108">
        <v>8.8630819828073101E-5</v>
      </c>
      <c r="Y2412" s="109">
        <v>9.2450325841391288E-5</v>
      </c>
      <c r="Z2412" s="731">
        <v>5.327289445903659E-5</v>
      </c>
      <c r="AA2412" s="108">
        <v>0</v>
      </c>
      <c r="AB2412" s="109">
        <v>0</v>
      </c>
      <c r="AC2412" s="731">
        <v>0</v>
      </c>
      <c r="AD2412" s="108">
        <v>0</v>
      </c>
      <c r="AE2412" s="109">
        <v>0</v>
      </c>
      <c r="AF2412" s="731">
        <v>0</v>
      </c>
      <c r="AG2412" s="108">
        <v>6.5488299906406083E-4</v>
      </c>
      <c r="AH2412" s="109">
        <v>6.8310497446230514E-4</v>
      </c>
      <c r="AI2412" s="731">
        <v>3.9362748122901504E-4</v>
      </c>
      <c r="AJ2412" s="108">
        <v>8.0849501585006291E-4</v>
      </c>
      <c r="AK2412" s="109">
        <v>1.0316043398043092E-3</v>
      </c>
      <c r="AL2412" s="736">
        <v>3.9759821422940449E-4</v>
      </c>
    </row>
    <row r="2413" spans="1:38" x14ac:dyDescent="0.25">
      <c r="A2413" s="71">
        <v>2035</v>
      </c>
      <c r="B2413" s="72">
        <v>8</v>
      </c>
      <c r="C2413" s="108">
        <v>0.41341033511092673</v>
      </c>
      <c r="D2413" s="109">
        <v>0.40733614498968462</v>
      </c>
      <c r="E2413" s="731">
        <v>0.12865407375303667</v>
      </c>
      <c r="F2413" s="108">
        <v>2.0153445115733911E-2</v>
      </c>
      <c r="G2413" s="109">
        <v>2.2865999229411186E-2</v>
      </c>
      <c r="H2413" s="731">
        <v>1.4470590252022535E-2</v>
      </c>
      <c r="I2413" s="108">
        <v>5.8898573521565366E-3</v>
      </c>
      <c r="J2413" s="109">
        <v>7.4867207966526359E-3</v>
      </c>
      <c r="K2413" s="731">
        <v>9.1583370350804869E-2</v>
      </c>
      <c r="L2413" s="108">
        <v>8.4554134168614823E-4</v>
      </c>
      <c r="M2413" s="109">
        <v>1.0291652747190043E-3</v>
      </c>
      <c r="N2413" s="731">
        <v>3.6475156330089439E-4</v>
      </c>
      <c r="O2413" s="108">
        <v>0</v>
      </c>
      <c r="P2413" s="109">
        <v>0</v>
      </c>
      <c r="Q2413" s="731">
        <v>9.1907289197198962E-3</v>
      </c>
      <c r="R2413" s="108">
        <v>4.4422906442062918E-4</v>
      </c>
      <c r="S2413" s="109">
        <v>6.5065545370835798E-4</v>
      </c>
      <c r="T2413" s="731">
        <v>2.6706606706165775E-3</v>
      </c>
      <c r="U2413" s="108">
        <v>1.0444995766384281E-3</v>
      </c>
      <c r="V2413" s="109">
        <v>1.0898270130556675E-3</v>
      </c>
      <c r="W2413" s="731">
        <v>6.034234567354489E-4</v>
      </c>
      <c r="X2413" s="108">
        <v>9.0172614856934481E-5</v>
      </c>
      <c r="Y2413" s="109">
        <v>9.4085767026808623E-5</v>
      </c>
      <c r="Z2413" s="731">
        <v>5.2094084374261585E-5</v>
      </c>
      <c r="AA2413" s="108">
        <v>0</v>
      </c>
      <c r="AB2413" s="109">
        <v>0</v>
      </c>
      <c r="AC2413" s="731">
        <v>0</v>
      </c>
      <c r="AD2413" s="108">
        <v>0</v>
      </c>
      <c r="AE2413" s="109">
        <v>0</v>
      </c>
      <c r="AF2413" s="731">
        <v>0</v>
      </c>
      <c r="AG2413" s="108">
        <v>6.6627570418166374E-4</v>
      </c>
      <c r="AH2413" s="109">
        <v>6.9518961126531931E-4</v>
      </c>
      <c r="AI2413" s="731">
        <v>3.8491762534663393E-4</v>
      </c>
      <c r="AJ2413" s="108">
        <v>9.1906956691909468E-4</v>
      </c>
      <c r="AK2413" s="109">
        <v>1.1186613515829808E-3</v>
      </c>
      <c r="AL2413" s="736">
        <v>3.9647039906797523E-4</v>
      </c>
    </row>
    <row r="2414" spans="1:38" x14ac:dyDescent="0.25">
      <c r="A2414" s="71">
        <v>2035</v>
      </c>
      <c r="B2414" s="72">
        <v>9</v>
      </c>
      <c r="C2414" s="108">
        <v>0.41324603177775632</v>
      </c>
      <c r="D2414" s="109">
        <v>0.40713142384049422</v>
      </c>
      <c r="E2414" s="731">
        <v>0.12836358352754274</v>
      </c>
      <c r="F2414" s="108">
        <v>2.0124885687623474E-2</v>
      </c>
      <c r="G2414" s="109">
        <v>2.282642853991879E-2</v>
      </c>
      <c r="H2414" s="731">
        <v>1.412850177902613E-2</v>
      </c>
      <c r="I2414" s="108">
        <v>5.8786372843802632E-3</v>
      </c>
      <c r="J2414" s="109">
        <v>7.4668245501198121E-3</v>
      </c>
      <c r="K2414" s="731">
        <v>9.0837196362449621E-2</v>
      </c>
      <c r="L2414" s="108">
        <v>8.4436099452809372E-4</v>
      </c>
      <c r="M2414" s="109">
        <v>1.0269438043142526E-3</v>
      </c>
      <c r="N2414" s="731">
        <v>3.6364415611263171E-4</v>
      </c>
      <c r="O2414" s="108">
        <v>0</v>
      </c>
      <c r="P2414" s="109">
        <v>0</v>
      </c>
      <c r="Q2414" s="731">
        <v>8.9734657646357262E-3</v>
      </c>
      <c r="R2414" s="108">
        <v>4.4422906442062918E-4</v>
      </c>
      <c r="S2414" s="109">
        <v>6.5065545370835798E-4</v>
      </c>
      <c r="T2414" s="731">
        <v>2.6706606706165775E-3</v>
      </c>
      <c r="U2414" s="108">
        <v>1.0423713073133523E-3</v>
      </c>
      <c r="V2414" s="109">
        <v>1.0868935695594923E-3</v>
      </c>
      <c r="W2414" s="731">
        <v>5.8915874169110404E-4</v>
      </c>
      <c r="X2414" s="108">
        <v>8.9988836344467713E-5</v>
      </c>
      <c r="Y2414" s="109">
        <v>9.3832536574475544E-5</v>
      </c>
      <c r="Z2414" s="731">
        <v>5.0862626569892096E-5</v>
      </c>
      <c r="AA2414" s="108">
        <v>0</v>
      </c>
      <c r="AB2414" s="109">
        <v>0</v>
      </c>
      <c r="AC2414" s="731">
        <v>0</v>
      </c>
      <c r="AD2414" s="108">
        <v>0</v>
      </c>
      <c r="AE2414" s="109">
        <v>0</v>
      </c>
      <c r="AF2414" s="731">
        <v>0</v>
      </c>
      <c r="AG2414" s="108">
        <v>6.6491773589535236E-4</v>
      </c>
      <c r="AH2414" s="109">
        <v>6.933183450178337E-4</v>
      </c>
      <c r="AI2414" s="731">
        <v>3.7581812967546577E-4</v>
      </c>
      <c r="AJ2414" s="108">
        <v>9.1778702126989794E-4</v>
      </c>
      <c r="AK2414" s="109">
        <v>1.1162472339533997E-3</v>
      </c>
      <c r="AL2414" s="736">
        <v>3.9526671619317255E-4</v>
      </c>
    </row>
    <row r="2415" spans="1:38" x14ac:dyDescent="0.25">
      <c r="A2415" s="71">
        <v>2035</v>
      </c>
      <c r="B2415" s="72">
        <v>10</v>
      </c>
      <c r="C2415" s="108">
        <v>0.57887372035300555</v>
      </c>
      <c r="D2415" s="109">
        <v>0.55193471041374709</v>
      </c>
      <c r="E2415" s="731">
        <v>0.12804527989147932</v>
      </c>
      <c r="F2415" s="108">
        <v>2.1083745341897026E-2</v>
      </c>
      <c r="G2415" s="109">
        <v>2.3521876426252582E-2</v>
      </c>
      <c r="H2415" s="731">
        <v>1.3752011897008842E-2</v>
      </c>
      <c r="I2415" s="108">
        <v>6.6264594446055281E-3</v>
      </c>
      <c r="J2415" s="109">
        <v>8.564320972726587E-3</v>
      </c>
      <c r="K2415" s="731">
        <v>9.0019030657774918E-2</v>
      </c>
      <c r="L2415" s="108">
        <v>1.0507682609643297E-3</v>
      </c>
      <c r="M2415" s="109">
        <v>1.1754915231897668E-3</v>
      </c>
      <c r="N2415" s="731">
        <v>3.6243152288963109E-4</v>
      </c>
      <c r="O2415" s="108">
        <v>0</v>
      </c>
      <c r="P2415" s="109">
        <v>0</v>
      </c>
      <c r="Q2415" s="731">
        <v>8.7343271477632392E-3</v>
      </c>
      <c r="R2415" s="108">
        <v>4.4422906442062918E-4</v>
      </c>
      <c r="S2415" s="109">
        <v>6.5065545370835798E-4</v>
      </c>
      <c r="T2415" s="731">
        <v>2.6706606706165775E-3</v>
      </c>
      <c r="U2415" s="108">
        <v>1.1157229164790127E-3</v>
      </c>
      <c r="V2415" s="109">
        <v>1.1401633284299768E-3</v>
      </c>
      <c r="W2415" s="731">
        <v>5.7345887100953045E-4</v>
      </c>
      <c r="X2415" s="108">
        <v>9.6321418069095471E-5</v>
      </c>
      <c r="Y2415" s="109">
        <v>9.8431344293616342E-5</v>
      </c>
      <c r="Z2415" s="731">
        <v>4.9507254639455096E-5</v>
      </c>
      <c r="AA2415" s="108">
        <v>0</v>
      </c>
      <c r="AB2415" s="109">
        <v>0</v>
      </c>
      <c r="AC2415" s="731">
        <v>0</v>
      </c>
      <c r="AD2415" s="108">
        <v>0</v>
      </c>
      <c r="AE2415" s="109">
        <v>0</v>
      </c>
      <c r="AF2415" s="731">
        <v>0</v>
      </c>
      <c r="AG2415" s="108">
        <v>7.1170835879571332E-4</v>
      </c>
      <c r="AH2415" s="109">
        <v>7.2729856464067821E-4</v>
      </c>
      <c r="AI2415" s="731">
        <v>3.6580359308883574E-4</v>
      </c>
      <c r="AJ2415" s="108">
        <v>1.1421428090893119E-3</v>
      </c>
      <c r="AK2415" s="109">
        <v>1.2777124346149398E-3</v>
      </c>
      <c r="AL2415" s="736">
        <v>3.9394854715802465E-4</v>
      </c>
    </row>
    <row r="2416" spans="1:38" x14ac:dyDescent="0.25">
      <c r="A2416" s="71">
        <v>2035</v>
      </c>
      <c r="B2416" s="72">
        <v>11</v>
      </c>
      <c r="C2416" s="108">
        <v>0.57872147134650764</v>
      </c>
      <c r="D2416" s="109">
        <v>0.55164857622395358</v>
      </c>
      <c r="E2416" s="731">
        <v>0.1276937772108645</v>
      </c>
      <c r="F2416" s="108">
        <v>2.1061227717179141E-2</v>
      </c>
      <c r="G2416" s="109">
        <v>2.3474323008864109E-2</v>
      </c>
      <c r="H2416" s="731">
        <v>1.3335753398650162E-2</v>
      </c>
      <c r="I2416" s="108">
        <v>6.6169630584214387E-3</v>
      </c>
      <c r="J2416" s="109">
        <v>8.5378518979869686E-3</v>
      </c>
      <c r="K2416" s="731">
        <v>8.9115559459955515E-2</v>
      </c>
      <c r="L2416" s="108">
        <v>1.049653377093357E-3</v>
      </c>
      <c r="M2416" s="109">
        <v>1.172513372893441E-3</v>
      </c>
      <c r="N2416" s="731">
        <v>3.6109291604346404E-4</v>
      </c>
      <c r="O2416" s="108">
        <v>0</v>
      </c>
      <c r="P2416" s="109">
        <v>0</v>
      </c>
      <c r="Q2416" s="731">
        <v>8.4699556488325046E-3</v>
      </c>
      <c r="R2416" s="108">
        <v>4.4422906442062918E-4</v>
      </c>
      <c r="S2416" s="109">
        <v>6.5065545370835798E-4</v>
      </c>
      <c r="T2416" s="731">
        <v>2.6706606706165775E-3</v>
      </c>
      <c r="U2416" s="108">
        <v>1.1140440620816671E-3</v>
      </c>
      <c r="V2416" s="109">
        <v>1.1366364075259038E-3</v>
      </c>
      <c r="W2416" s="731">
        <v>5.5610093210501884E-4</v>
      </c>
      <c r="X2416" s="108">
        <v>9.6176495987371422E-5</v>
      </c>
      <c r="Y2416" s="109">
        <v>9.8126933392915844E-5</v>
      </c>
      <c r="Z2416" s="731">
        <v>4.8008730904018006E-5</v>
      </c>
      <c r="AA2416" s="108">
        <v>0</v>
      </c>
      <c r="AB2416" s="109">
        <v>0</v>
      </c>
      <c r="AC2416" s="731">
        <v>0</v>
      </c>
      <c r="AD2416" s="108">
        <v>0</v>
      </c>
      <c r="AE2416" s="109">
        <v>0</v>
      </c>
      <c r="AF2416" s="731">
        <v>0</v>
      </c>
      <c r="AG2416" s="108">
        <v>7.1063748272890337E-4</v>
      </c>
      <c r="AH2416" s="109">
        <v>7.2504875615238165E-4</v>
      </c>
      <c r="AI2416" s="731">
        <v>3.5473105090608734E-4</v>
      </c>
      <c r="AJ2416" s="108">
        <v>1.1409316518550038E-3</v>
      </c>
      <c r="AK2416" s="109">
        <v>1.2744754413773639E-3</v>
      </c>
      <c r="AL2416" s="736">
        <v>3.9249339922788377E-4</v>
      </c>
    </row>
    <row r="2417" spans="1:38" x14ac:dyDescent="0.25">
      <c r="A2417" s="71">
        <v>2035</v>
      </c>
      <c r="B2417" s="72">
        <v>12</v>
      </c>
      <c r="C2417" s="108">
        <v>0.5785997262415784</v>
      </c>
      <c r="D2417" s="109">
        <v>0.55137448708007353</v>
      </c>
      <c r="E2417" s="731">
        <v>0.1273609352271792</v>
      </c>
      <c r="F2417" s="108">
        <v>2.1043355337005104E-2</v>
      </c>
      <c r="G2417" s="109">
        <v>2.3428723929246824E-2</v>
      </c>
      <c r="H2417" s="731">
        <v>1.2942083414559E-2</v>
      </c>
      <c r="I2417" s="108">
        <v>6.6094129539590804E-3</v>
      </c>
      <c r="J2417" s="109">
        <v>8.5124861062990786E-3</v>
      </c>
      <c r="K2417" s="731">
        <v>8.8259484420893805E-2</v>
      </c>
      <c r="L2417" s="108">
        <v>1.0487674997963657E-3</v>
      </c>
      <c r="M2417" s="109">
        <v>1.1696582437405864E-3</v>
      </c>
      <c r="N2417" s="731">
        <v>3.5982489695531088E-4</v>
      </c>
      <c r="O2417" s="108">
        <v>0</v>
      </c>
      <c r="P2417" s="109">
        <v>0</v>
      </c>
      <c r="Q2417" s="731">
        <v>8.2199193714216339E-3</v>
      </c>
      <c r="R2417" s="108">
        <v>4.4422906442062918E-4</v>
      </c>
      <c r="S2417" s="109">
        <v>6.5065545370835798E-4</v>
      </c>
      <c r="T2417" s="731">
        <v>2.6706606706165775E-3</v>
      </c>
      <c r="U2417" s="108">
        <v>1.112710373887564E-3</v>
      </c>
      <c r="V2417" s="109">
        <v>1.1332552481410612E-3</v>
      </c>
      <c r="W2417" s="731">
        <v>5.3968498489638343E-4</v>
      </c>
      <c r="X2417" s="108">
        <v>9.6061338376355324E-5</v>
      </c>
      <c r="Y2417" s="109">
        <v>9.7835051762859679E-5</v>
      </c>
      <c r="Z2417" s="731">
        <v>4.6591517480865587E-5</v>
      </c>
      <c r="AA2417" s="108">
        <v>0</v>
      </c>
      <c r="AB2417" s="109">
        <v>0</v>
      </c>
      <c r="AC2417" s="731">
        <v>0</v>
      </c>
      <c r="AD2417" s="108">
        <v>0</v>
      </c>
      <c r="AE2417" s="109">
        <v>0</v>
      </c>
      <c r="AF2417" s="731">
        <v>0</v>
      </c>
      <c r="AG2417" s="108">
        <v>7.097870183598228E-4</v>
      </c>
      <c r="AH2417" s="109">
        <v>7.2289229452782795E-4</v>
      </c>
      <c r="AI2417" s="731">
        <v>3.4425943820951124E-4</v>
      </c>
      <c r="AJ2417" s="108">
        <v>1.1399685935049909E-3</v>
      </c>
      <c r="AK2417" s="109">
        <v>1.2713711752414755E-3</v>
      </c>
      <c r="AL2417" s="736">
        <v>3.9111505637495092E-4</v>
      </c>
    </row>
    <row r="2418" spans="1:38" x14ac:dyDescent="0.25">
      <c r="A2418" s="71">
        <v>2035</v>
      </c>
      <c r="B2418" s="72">
        <v>13</v>
      </c>
      <c r="C2418" s="108">
        <v>0.57714047933248891</v>
      </c>
      <c r="D2418" s="109">
        <v>0.54991004192588655</v>
      </c>
      <c r="E2418" s="731">
        <v>0.12669089536140704</v>
      </c>
      <c r="F2418" s="108">
        <v>2.1012281405132591E-2</v>
      </c>
      <c r="G2418" s="109">
        <v>2.3379119479192734E-2</v>
      </c>
      <c r="H2418" s="731">
        <v>1.2416236741085806E-2</v>
      </c>
      <c r="I2418" s="108">
        <v>6.5968003992617052E-3</v>
      </c>
      <c r="J2418" s="109">
        <v>8.4863639592172371E-3</v>
      </c>
      <c r="K2418" s="731">
        <v>8.7069842935616343E-2</v>
      </c>
      <c r="L2418" s="108">
        <v>1.0474362782290757E-3</v>
      </c>
      <c r="M2418" s="109">
        <v>1.1668667945173516E-3</v>
      </c>
      <c r="N2418" s="731">
        <v>3.5820062046342194E-4</v>
      </c>
      <c r="O2418" s="108">
        <v>0</v>
      </c>
      <c r="P2418" s="109">
        <v>0</v>
      </c>
      <c r="Q2418" s="731">
        <v>7.8859286715793637E-3</v>
      </c>
      <c r="R2418" s="108">
        <v>4.4422906442062918E-4</v>
      </c>
      <c r="S2418" s="109">
        <v>6.5065545370835798E-4</v>
      </c>
      <c r="T2418" s="731">
        <v>2.6706606706165775E-3</v>
      </c>
      <c r="U2418" s="108">
        <v>1.1106119082879768E-3</v>
      </c>
      <c r="V2418" s="109">
        <v>1.129852326288862E-3</v>
      </c>
      <c r="W2418" s="731">
        <v>5.1775687784321128E-4</v>
      </c>
      <c r="X2418" s="108">
        <v>9.5880142290498987E-5</v>
      </c>
      <c r="Y2418" s="109">
        <v>9.7541184252051923E-5</v>
      </c>
      <c r="Z2418" s="731">
        <v>4.469842876289983E-5</v>
      </c>
      <c r="AA2418" s="108">
        <v>0</v>
      </c>
      <c r="AB2418" s="109">
        <v>0</v>
      </c>
      <c r="AC2418" s="731">
        <v>0</v>
      </c>
      <c r="AD2418" s="108">
        <v>0</v>
      </c>
      <c r="AE2418" s="109">
        <v>0</v>
      </c>
      <c r="AF2418" s="731">
        <v>0</v>
      </c>
      <c r="AG2418" s="108">
        <v>7.0844797590565519E-4</v>
      </c>
      <c r="AH2418" s="109">
        <v>7.2072100439069995E-4</v>
      </c>
      <c r="AI2418" s="731">
        <v>3.3027168235075536E-4</v>
      </c>
      <c r="AJ2418" s="108">
        <v>1.1385220231158583E-3</v>
      </c>
      <c r="AK2418" s="109">
        <v>1.2683372782797248E-3</v>
      </c>
      <c r="AL2418" s="736">
        <v>3.8934982549846412E-4</v>
      </c>
    </row>
    <row r="2419" spans="1:38" x14ac:dyDescent="0.25">
      <c r="A2419" s="71">
        <v>2035</v>
      </c>
      <c r="B2419" s="72">
        <v>14</v>
      </c>
      <c r="C2419" s="108">
        <v>0.57697668100305222</v>
      </c>
      <c r="D2419" s="109">
        <v>0.54965313459428755</v>
      </c>
      <c r="E2419" s="731">
        <v>0.12624109335629552</v>
      </c>
      <c r="F2419" s="108">
        <v>2.0988089909930587E-2</v>
      </c>
      <c r="G2419" s="109">
        <v>2.3336543897065978E-2</v>
      </c>
      <c r="H2419" s="731">
        <v>1.1862250421251103E-2</v>
      </c>
      <c r="I2419" s="108">
        <v>6.5866011773084284E-3</v>
      </c>
      <c r="J2419" s="109">
        <v>8.4626698042774805E-3</v>
      </c>
      <c r="K2419" s="731">
        <v>8.5916743689573319E-2</v>
      </c>
      <c r="L2419" s="108">
        <v>1.0462385840126172E-3</v>
      </c>
      <c r="M2419" s="109">
        <v>1.1642006701400049E-3</v>
      </c>
      <c r="N2419" s="731">
        <v>3.5650609417462234E-4</v>
      </c>
      <c r="O2419" s="108">
        <v>0</v>
      </c>
      <c r="P2419" s="109">
        <v>0</v>
      </c>
      <c r="Q2419" s="731">
        <v>7.5340739484997758E-3</v>
      </c>
      <c r="R2419" s="108">
        <v>4.4422906442062918E-4</v>
      </c>
      <c r="S2419" s="109">
        <v>6.5065545370835798E-4</v>
      </c>
      <c r="T2419" s="731">
        <v>2.6706606706165775E-3</v>
      </c>
      <c r="U2419" s="108">
        <v>1.1088078329789734E-3</v>
      </c>
      <c r="V2419" s="109">
        <v>1.126695294843784E-3</v>
      </c>
      <c r="W2419" s="731">
        <v>4.9465571161832437E-4</v>
      </c>
      <c r="X2419" s="108">
        <v>9.5724418000124253E-5</v>
      </c>
      <c r="Y2419" s="109">
        <v>9.7268638178232893E-5</v>
      </c>
      <c r="Z2419" s="731">
        <v>4.2704090101271994E-5</v>
      </c>
      <c r="AA2419" s="108">
        <v>0</v>
      </c>
      <c r="AB2419" s="109">
        <v>0</v>
      </c>
      <c r="AC2419" s="731">
        <v>0</v>
      </c>
      <c r="AD2419" s="108">
        <v>0</v>
      </c>
      <c r="AE2419" s="109">
        <v>0</v>
      </c>
      <c r="AF2419" s="731">
        <v>0</v>
      </c>
      <c r="AG2419" s="108">
        <v>7.0729688176913649E-4</v>
      </c>
      <c r="AH2419" s="109">
        <v>7.1870732801569822E-4</v>
      </c>
      <c r="AI2419" s="731">
        <v>3.1553579510187684E-4</v>
      </c>
      <c r="AJ2419" s="108">
        <v>1.137219736476169E-3</v>
      </c>
      <c r="AK2419" s="109">
        <v>1.2654391881362506E-3</v>
      </c>
      <c r="AL2419" s="736">
        <v>3.8750781700625642E-4</v>
      </c>
    </row>
    <row r="2420" spans="1:38" x14ac:dyDescent="0.25">
      <c r="A2420" s="71">
        <v>2035</v>
      </c>
      <c r="B2420" s="72">
        <v>15</v>
      </c>
      <c r="C2420" s="108">
        <v>0.72839112011140095</v>
      </c>
      <c r="D2420" s="109">
        <v>0.67240315128636929</v>
      </c>
      <c r="E2420" s="731">
        <v>0.1257924698718525</v>
      </c>
      <c r="F2420" s="108">
        <v>2.1065244313246571E-2</v>
      </c>
      <c r="G2420" s="109">
        <v>2.3284779222984841E-2</v>
      </c>
      <c r="H2420" s="731">
        <v>1.1309833482655521E-2</v>
      </c>
      <c r="I2420" s="108">
        <v>6.5695731852252436E-3</v>
      </c>
      <c r="J2420" s="109">
        <v>8.3484041725355625E-3</v>
      </c>
      <c r="K2420" s="731">
        <v>8.4765374658274384E-2</v>
      </c>
      <c r="L2420" s="108">
        <v>1.4428668714093972E-3</v>
      </c>
      <c r="M2420" s="109">
        <v>1.4254281105068962E-3</v>
      </c>
      <c r="N2420" s="731">
        <v>3.5481541623682146E-4</v>
      </c>
      <c r="O2420" s="108">
        <v>0</v>
      </c>
      <c r="P2420" s="109">
        <v>0</v>
      </c>
      <c r="Q2420" s="731">
        <v>7.1832121162546201E-3</v>
      </c>
      <c r="R2420" s="108">
        <v>4.4422906442062918E-4</v>
      </c>
      <c r="S2420" s="109">
        <v>6.5065545370835798E-4</v>
      </c>
      <c r="T2420" s="731">
        <v>2.6706606706165775E-3</v>
      </c>
      <c r="U2420" s="108">
        <v>1.1147508268989032E-3</v>
      </c>
      <c r="V2420" s="109">
        <v>1.1228367908067091E-3</v>
      </c>
      <c r="W2420" s="731">
        <v>4.7162025239033179E-4</v>
      </c>
      <c r="X2420" s="108">
        <v>9.6237505283423589E-5</v>
      </c>
      <c r="Y2420" s="109">
        <v>9.6935586719232869E-5</v>
      </c>
      <c r="Z2420" s="731">
        <v>4.0715395413264223E-5</v>
      </c>
      <c r="AA2420" s="108">
        <v>0</v>
      </c>
      <c r="AB2420" s="109">
        <v>0</v>
      </c>
      <c r="AC2420" s="731">
        <v>0</v>
      </c>
      <c r="AD2420" s="108">
        <v>0</v>
      </c>
      <c r="AE2420" s="109">
        <v>0</v>
      </c>
      <c r="AF2420" s="731">
        <v>0</v>
      </c>
      <c r="AG2420" s="108">
        <v>7.1108783079653476E-4</v>
      </c>
      <c r="AH2420" s="109">
        <v>7.1624641081877117E-4</v>
      </c>
      <c r="AI2420" s="731">
        <v>3.0084153524784321E-4</v>
      </c>
      <c r="AJ2420" s="108">
        <v>1.5683380531558385E-3</v>
      </c>
      <c r="AK2420" s="109">
        <v>1.5493828422133147E-3</v>
      </c>
      <c r="AL2420" s="736">
        <v>3.8567020111792587E-4</v>
      </c>
    </row>
    <row r="2421" spans="1:38" x14ac:dyDescent="0.25">
      <c r="A2421" s="71">
        <v>2035</v>
      </c>
      <c r="B2421" s="72">
        <v>16</v>
      </c>
      <c r="C2421" s="108">
        <v>0.72821814879587343</v>
      </c>
      <c r="D2421" s="109">
        <v>0.67212865884734596</v>
      </c>
      <c r="E2421" s="731">
        <v>0.12524440401582984</v>
      </c>
      <c r="F2421" s="108">
        <v>2.1041855871300578E-2</v>
      </c>
      <c r="G2421" s="109">
        <v>2.3242598263605897E-2</v>
      </c>
      <c r="H2421" s="731">
        <v>1.0623640696139658E-2</v>
      </c>
      <c r="I2421" s="108">
        <v>6.5597738182557571E-3</v>
      </c>
      <c r="J2421" s="109">
        <v>8.3252562015016032E-3</v>
      </c>
      <c r="K2421" s="731">
        <v>8.3361496911793204E-2</v>
      </c>
      <c r="L2421" s="108">
        <v>1.4412670233088505E-3</v>
      </c>
      <c r="M2421" s="109">
        <v>1.4221660056355943E-3</v>
      </c>
      <c r="N2421" s="731">
        <v>3.5276052487183971E-4</v>
      </c>
      <c r="O2421" s="108">
        <v>0</v>
      </c>
      <c r="P2421" s="109">
        <v>0</v>
      </c>
      <c r="Q2421" s="731">
        <v>6.7473836628422195E-3</v>
      </c>
      <c r="R2421" s="108">
        <v>4.4422906442062918E-4</v>
      </c>
      <c r="S2421" s="109">
        <v>6.5065545370835798E-4</v>
      </c>
      <c r="T2421" s="731">
        <v>2.6706606706165775E-3</v>
      </c>
      <c r="U2421" s="108">
        <v>1.1130066736228287E-3</v>
      </c>
      <c r="V2421" s="109">
        <v>1.1197105273803569E-3</v>
      </c>
      <c r="W2421" s="731">
        <v>4.4300579649793359E-4</v>
      </c>
      <c r="X2421" s="108">
        <v>9.6086914088764575E-5</v>
      </c>
      <c r="Y2421" s="109">
        <v>9.6665629401607815E-5</v>
      </c>
      <c r="Z2421" s="731">
        <v>3.8245112613347281E-5</v>
      </c>
      <c r="AA2421" s="108">
        <v>0</v>
      </c>
      <c r="AB2421" s="109">
        <v>0</v>
      </c>
      <c r="AC2421" s="731">
        <v>0</v>
      </c>
      <c r="AD2421" s="108">
        <v>0</v>
      </c>
      <c r="AE2421" s="109">
        <v>0</v>
      </c>
      <c r="AF2421" s="731">
        <v>0</v>
      </c>
      <c r="AG2421" s="108">
        <v>7.099750525730844E-4</v>
      </c>
      <c r="AH2421" s="109">
        <v>7.1425118905115662E-4</v>
      </c>
      <c r="AI2421" s="731">
        <v>2.8258897430739763E-4</v>
      </c>
      <c r="AJ2421" s="108">
        <v>1.5666001382467637E-3</v>
      </c>
      <c r="AK2421" s="109">
        <v>1.5458377921235876E-3</v>
      </c>
      <c r="AL2421" s="736">
        <v>3.8343649999400878E-4</v>
      </c>
    </row>
    <row r="2422" spans="1:38" x14ac:dyDescent="0.25">
      <c r="A2422" s="71">
        <v>2035</v>
      </c>
      <c r="B2422" s="72">
        <v>17</v>
      </c>
      <c r="C2422" s="108">
        <v>0.72804035230294295</v>
      </c>
      <c r="D2422" s="109">
        <v>0.67186137949999469</v>
      </c>
      <c r="E2422" s="731">
        <v>0.12523759618844937</v>
      </c>
      <c r="F2422" s="108">
        <v>2.1017857898228683E-2</v>
      </c>
      <c r="G2422" s="109">
        <v>2.3201518780287752E-2</v>
      </c>
      <c r="H2422" s="731">
        <v>1.0656893911606666E-2</v>
      </c>
      <c r="I2422" s="108">
        <v>6.549720029302963E-3</v>
      </c>
      <c r="J2422" s="109">
        <v>8.3027203974635113E-3</v>
      </c>
      <c r="K2422" s="731">
        <v>8.3326790678250218E-2</v>
      </c>
      <c r="L2422" s="108">
        <v>1.4396260766355942E-3</v>
      </c>
      <c r="M2422" s="109">
        <v>1.4189901889252964E-3</v>
      </c>
      <c r="N2422" s="731">
        <v>3.5269346173590673E-4</v>
      </c>
      <c r="O2422" s="108">
        <v>0</v>
      </c>
      <c r="P2422" s="109">
        <v>0</v>
      </c>
      <c r="Q2422" s="731">
        <v>6.768499754124452E-3</v>
      </c>
      <c r="R2422" s="108">
        <v>4.4422906442062918E-4</v>
      </c>
      <c r="S2422" s="109">
        <v>6.5065545370835798E-4</v>
      </c>
      <c r="T2422" s="731">
        <v>2.6706606706165775E-3</v>
      </c>
      <c r="U2422" s="108">
        <v>1.1112176869522506E-3</v>
      </c>
      <c r="V2422" s="109">
        <v>1.1166654529626127E-3</v>
      </c>
      <c r="W2422" s="731">
        <v>4.443926129754665E-4</v>
      </c>
      <c r="X2422" s="108">
        <v>9.5932481401980564E-5</v>
      </c>
      <c r="Y2422" s="109">
        <v>9.6402830878913892E-5</v>
      </c>
      <c r="Z2422" s="731">
        <v>3.8364829421239285E-5</v>
      </c>
      <c r="AA2422" s="108">
        <v>0</v>
      </c>
      <c r="AB2422" s="109">
        <v>0</v>
      </c>
      <c r="AC2422" s="731">
        <v>0</v>
      </c>
      <c r="AD2422" s="108">
        <v>0</v>
      </c>
      <c r="AE2422" s="109">
        <v>0</v>
      </c>
      <c r="AF2422" s="731">
        <v>0</v>
      </c>
      <c r="AG2422" s="108">
        <v>7.0883494125692362E-4</v>
      </c>
      <c r="AH2422" s="109">
        <v>7.1230935060460324E-4</v>
      </c>
      <c r="AI2422" s="731">
        <v>2.8347356496861287E-4</v>
      </c>
      <c r="AJ2422" s="108">
        <v>1.5648158302294438E-3</v>
      </c>
      <c r="AK2422" s="109">
        <v>1.5423858113461815E-3</v>
      </c>
      <c r="AL2422" s="736">
        <v>3.8336364725584458E-4</v>
      </c>
    </row>
    <row r="2423" spans="1:38" x14ac:dyDescent="0.25">
      <c r="A2423" s="71">
        <v>2035</v>
      </c>
      <c r="B2423" s="72">
        <v>18</v>
      </c>
      <c r="C2423" s="108">
        <v>0.72703482450291601</v>
      </c>
      <c r="D2423" s="109">
        <v>0.6708536610426018</v>
      </c>
      <c r="E2423" s="731">
        <v>0.12507981593878648</v>
      </c>
      <c r="F2423" s="108">
        <v>2.0991304574800491E-2</v>
      </c>
      <c r="G2423" s="109">
        <v>2.3158895699571622E-2</v>
      </c>
      <c r="H2423" s="731">
        <v>1.0646377655316144E-2</v>
      </c>
      <c r="I2423" s="108">
        <v>6.5388311353113153E-3</v>
      </c>
      <c r="J2423" s="109">
        <v>8.2800555875778819E-3</v>
      </c>
      <c r="K2423" s="731">
        <v>8.3169087658682792E-2</v>
      </c>
      <c r="L2423" s="108">
        <v>1.4379549567003825E-3</v>
      </c>
      <c r="M2423" s="109">
        <v>1.4158904515773902E-3</v>
      </c>
      <c r="N2423" s="731">
        <v>3.5251394671897431E-4</v>
      </c>
      <c r="O2423" s="108">
        <v>0</v>
      </c>
      <c r="P2423" s="109">
        <v>0</v>
      </c>
      <c r="Q2423" s="731">
        <v>6.7618139972107517E-3</v>
      </c>
      <c r="R2423" s="108">
        <v>4.4422906442062918E-4</v>
      </c>
      <c r="S2423" s="109">
        <v>6.5065545370835798E-4</v>
      </c>
      <c r="T2423" s="731">
        <v>2.6706606706165775E-3</v>
      </c>
      <c r="U2423" s="108">
        <v>1.1093460586335422E-3</v>
      </c>
      <c r="V2423" s="109">
        <v>1.1136423047596268E-3</v>
      </c>
      <c r="W2423" s="731">
        <v>4.4395403571457511E-4</v>
      </c>
      <c r="X2423" s="108">
        <v>9.5770898196198895E-5</v>
      </c>
      <c r="Y2423" s="109">
        <v>9.6141849321934383E-5</v>
      </c>
      <c r="Z2423" s="731">
        <v>3.8326967318724367E-5</v>
      </c>
      <c r="AA2423" s="108">
        <v>0</v>
      </c>
      <c r="AB2423" s="109">
        <v>0</v>
      </c>
      <c r="AC2423" s="731">
        <v>0</v>
      </c>
      <c r="AD2423" s="108">
        <v>0</v>
      </c>
      <c r="AE2423" s="109">
        <v>0</v>
      </c>
      <c r="AF2423" s="731">
        <v>0</v>
      </c>
      <c r="AG2423" s="108">
        <v>7.076411584933202E-4</v>
      </c>
      <c r="AH2423" s="109">
        <v>7.1038143846547633E-4</v>
      </c>
      <c r="AI2423" s="731">
        <v>2.8319372734209546E-4</v>
      </c>
      <c r="AJ2423" s="108">
        <v>1.5629992246683053E-3</v>
      </c>
      <c r="AK2423" s="109">
        <v>1.5390169687407298E-3</v>
      </c>
      <c r="AL2423" s="736">
        <v>3.8316852510468101E-4</v>
      </c>
    </row>
    <row r="2424" spans="1:38" x14ac:dyDescent="0.25">
      <c r="A2424" s="71">
        <v>2035</v>
      </c>
      <c r="B2424" s="72">
        <v>19</v>
      </c>
      <c r="C2424" s="108">
        <v>0.72684808307681625</v>
      </c>
      <c r="D2424" s="109">
        <v>0.67059993769076176</v>
      </c>
      <c r="E2424" s="731">
        <v>0.12503384717181296</v>
      </c>
      <c r="F2424" s="108">
        <v>2.0966243910396594E-2</v>
      </c>
      <c r="G2424" s="109">
        <v>2.3119921127359472E-2</v>
      </c>
      <c r="H2424" s="731">
        <v>1.0623359121464695E-2</v>
      </c>
      <c r="I2424" s="108">
        <v>6.5283367991147293E-3</v>
      </c>
      <c r="J2424" s="109">
        <v>8.2586840553649874E-3</v>
      </c>
      <c r="K2424" s="731">
        <v>8.3033104829126486E-2</v>
      </c>
      <c r="L2424" s="108">
        <v>1.43624115769958E-3</v>
      </c>
      <c r="M2424" s="109">
        <v>1.4128767490533013E-3</v>
      </c>
      <c r="N2424" s="731">
        <v>3.5230532328130003E-4</v>
      </c>
      <c r="O2424" s="108">
        <v>0</v>
      </c>
      <c r="P2424" s="109">
        <v>0</v>
      </c>
      <c r="Q2424" s="731">
        <v>6.7471896229623638E-3</v>
      </c>
      <c r="R2424" s="108">
        <v>4.4422906442062918E-4</v>
      </c>
      <c r="S2424" s="109">
        <v>6.5065545370835798E-4</v>
      </c>
      <c r="T2424" s="731">
        <v>2.6706606706165775E-3</v>
      </c>
      <c r="U2424" s="108">
        <v>1.1074788984295552E-3</v>
      </c>
      <c r="V2424" s="109">
        <v>1.1107542325486549E-3</v>
      </c>
      <c r="W2424" s="731">
        <v>4.4299439899504913E-4</v>
      </c>
      <c r="X2424" s="108">
        <v>9.5609724389773547E-5</v>
      </c>
      <c r="Y2424" s="109">
        <v>9.589246867685161E-5</v>
      </c>
      <c r="Z2424" s="731">
        <v>3.8244088069019777E-5</v>
      </c>
      <c r="AA2424" s="108">
        <v>0</v>
      </c>
      <c r="AB2424" s="109">
        <v>0</v>
      </c>
      <c r="AC2424" s="731">
        <v>0</v>
      </c>
      <c r="AD2424" s="108">
        <v>0</v>
      </c>
      <c r="AE2424" s="109">
        <v>0</v>
      </c>
      <c r="AF2424" s="731">
        <v>0</v>
      </c>
      <c r="AG2424" s="108">
        <v>7.0644943511049229E-4</v>
      </c>
      <c r="AH2424" s="109">
        <v>7.0853923338391495E-4</v>
      </c>
      <c r="AI2424" s="731">
        <v>2.8258147113253892E-4</v>
      </c>
      <c r="AJ2424" s="108">
        <v>1.5611361955296848E-3</v>
      </c>
      <c r="AK2424" s="109">
        <v>1.5357400232276367E-3</v>
      </c>
      <c r="AL2424" s="736">
        <v>3.8294183385484257E-4</v>
      </c>
    </row>
    <row r="2425" spans="1:38" x14ac:dyDescent="0.25">
      <c r="A2425" s="71">
        <v>2035</v>
      </c>
      <c r="B2425" s="72">
        <v>20</v>
      </c>
      <c r="C2425" s="108">
        <v>0.815936663837035</v>
      </c>
      <c r="D2425" s="109">
        <v>0.73823214732321996</v>
      </c>
      <c r="E2425" s="731">
        <v>0.12494536955323461</v>
      </c>
      <c r="F2425" s="108">
        <v>2.0982644570438167E-2</v>
      </c>
      <c r="G2425" s="109">
        <v>2.2818759372205295E-2</v>
      </c>
      <c r="H2425" s="731">
        <v>1.0541010785914703E-2</v>
      </c>
      <c r="I2425" s="108">
        <v>6.4614274084232818E-3</v>
      </c>
      <c r="J2425" s="109">
        <v>7.3986443928342541E-3</v>
      </c>
      <c r="K2425" s="731">
        <v>8.2787816025559666E-2</v>
      </c>
      <c r="L2425" s="108">
        <v>1.9420890561126639E-3</v>
      </c>
      <c r="M2425" s="109">
        <v>1.6967844071545883E-3</v>
      </c>
      <c r="N2425" s="731">
        <v>3.5194211493894546E-4</v>
      </c>
      <c r="O2425" s="108">
        <v>0</v>
      </c>
      <c r="P2425" s="109">
        <v>0</v>
      </c>
      <c r="Q2425" s="731">
        <v>6.6948704594783446E-3</v>
      </c>
      <c r="R2425" s="108">
        <v>4.4422906442062918E-4</v>
      </c>
      <c r="S2425" s="109">
        <v>6.5065545370835798E-4</v>
      </c>
      <c r="T2425" s="731">
        <v>2.6706606706165775E-3</v>
      </c>
      <c r="U2425" s="108">
        <v>1.108781237830565E-3</v>
      </c>
      <c r="V2425" s="109">
        <v>1.0878173574040554E-3</v>
      </c>
      <c r="W2425" s="731">
        <v>4.3955999799409281E-4</v>
      </c>
      <c r="X2425" s="108">
        <v>9.5722044330665457E-5</v>
      </c>
      <c r="Y2425" s="109">
        <v>9.3912388333095218E-5</v>
      </c>
      <c r="Z2425" s="731">
        <v>3.7947634724095373E-5</v>
      </c>
      <c r="AA2425" s="108">
        <v>0</v>
      </c>
      <c r="AB2425" s="109">
        <v>0</v>
      </c>
      <c r="AC2425" s="731">
        <v>0</v>
      </c>
      <c r="AD2425" s="108">
        <v>0</v>
      </c>
      <c r="AE2425" s="109">
        <v>0</v>
      </c>
      <c r="AF2425" s="731">
        <v>0</v>
      </c>
      <c r="AG2425" s="108">
        <v>7.0727966515825769E-4</v>
      </c>
      <c r="AH2425" s="109">
        <v>6.9390795339290554E-4</v>
      </c>
      <c r="AI2425" s="731">
        <v>2.8039079893664166E-4</v>
      </c>
      <c r="AJ2425" s="108">
        <v>2.1109698282807438E-3</v>
      </c>
      <c r="AK2425" s="109">
        <v>1.8443360336075597E-3</v>
      </c>
      <c r="AL2425" s="736">
        <v>3.8254704999553973E-4</v>
      </c>
    </row>
    <row r="2426" spans="1:38" x14ac:dyDescent="0.25">
      <c r="A2426" s="71">
        <v>2035</v>
      </c>
      <c r="B2426" s="72">
        <v>21</v>
      </c>
      <c r="C2426" s="108">
        <v>0.81574394105679993</v>
      </c>
      <c r="D2426" s="109">
        <v>0.73799447318398137</v>
      </c>
      <c r="E2426" s="731">
        <v>0.12483504275722135</v>
      </c>
      <c r="F2426" s="108">
        <v>2.0956682554843096E-2</v>
      </c>
      <c r="G2426" s="109">
        <v>2.2782469544859737E-2</v>
      </c>
      <c r="H2426" s="731">
        <v>1.0427535526006806E-2</v>
      </c>
      <c r="I2426" s="108">
        <v>6.4506788284545364E-3</v>
      </c>
      <c r="J2426" s="109">
        <v>7.3805789051069898E-3</v>
      </c>
      <c r="K2426" s="731">
        <v>8.2485969828853825E-2</v>
      </c>
      <c r="L2426" s="108">
        <v>1.9396727906853281E-3</v>
      </c>
      <c r="M2426" s="109">
        <v>1.6933538969334898E-3</v>
      </c>
      <c r="N2426" s="731">
        <v>3.5149963220237093E-4</v>
      </c>
      <c r="O2426" s="108">
        <v>0</v>
      </c>
      <c r="P2426" s="109">
        <v>0</v>
      </c>
      <c r="Q2426" s="731">
        <v>6.6227896828483191E-3</v>
      </c>
      <c r="R2426" s="108">
        <v>4.4422906442062918E-4</v>
      </c>
      <c r="S2426" s="109">
        <v>6.5065545370835798E-4</v>
      </c>
      <c r="T2426" s="731">
        <v>2.6706606706165775E-3</v>
      </c>
      <c r="U2426" s="108">
        <v>1.1068455112477206E-3</v>
      </c>
      <c r="V2426" s="109">
        <v>1.0851290893099767E-3</v>
      </c>
      <c r="W2426" s="731">
        <v>4.3482835184726265E-4</v>
      </c>
      <c r="X2426" s="108">
        <v>9.5554926236462122E-5</v>
      </c>
      <c r="Y2426" s="109">
        <v>9.3680373159916213E-5</v>
      </c>
      <c r="Z2426" s="731">
        <v>3.7539128481665547E-5</v>
      </c>
      <c r="AA2426" s="108">
        <v>0</v>
      </c>
      <c r="AB2426" s="109">
        <v>0</v>
      </c>
      <c r="AC2426" s="731">
        <v>0</v>
      </c>
      <c r="AD2426" s="108">
        <v>0</v>
      </c>
      <c r="AE2426" s="109">
        <v>0</v>
      </c>
      <c r="AF2426" s="731">
        <v>0</v>
      </c>
      <c r="AG2426" s="108">
        <v>7.0604525867236291E-4</v>
      </c>
      <c r="AH2426" s="109">
        <v>6.9219326950926508E-4</v>
      </c>
      <c r="AI2426" s="731">
        <v>2.7737241471900649E-4</v>
      </c>
      <c r="AJ2426" s="108">
        <v>2.1083464608385974E-3</v>
      </c>
      <c r="AK2426" s="109">
        <v>1.8406076985189115E-3</v>
      </c>
      <c r="AL2426" s="736">
        <v>3.8206601615577672E-4</v>
      </c>
    </row>
    <row r="2427" spans="1:38" x14ac:dyDescent="0.25">
      <c r="A2427" s="71">
        <v>2035</v>
      </c>
      <c r="B2427" s="72">
        <v>22</v>
      </c>
      <c r="C2427" s="108">
        <v>0.81554678979980633</v>
      </c>
      <c r="D2427" s="109">
        <v>0.73776610320618718</v>
      </c>
      <c r="E2427" s="731">
        <v>0.12469913153159885</v>
      </c>
      <c r="F2427" s="108">
        <v>2.0929949398881258E-2</v>
      </c>
      <c r="G2427" s="109">
        <v>2.274753067178505E-2</v>
      </c>
      <c r="H2427" s="731">
        <v>1.0277052968886154E-2</v>
      </c>
      <c r="I2427" s="108">
        <v>6.4396097766493219E-3</v>
      </c>
      <c r="J2427" s="109">
        <v>7.3631860530702729E-3</v>
      </c>
      <c r="K2427" s="731">
        <v>8.2117608145980209E-2</v>
      </c>
      <c r="L2427" s="108">
        <v>1.9371875455888355E-3</v>
      </c>
      <c r="M2427" s="109">
        <v>1.6900506030577799E-3</v>
      </c>
      <c r="N2427" s="731">
        <v>3.5096489052756472E-4</v>
      </c>
      <c r="O2427" s="108">
        <v>0</v>
      </c>
      <c r="P2427" s="109">
        <v>0</v>
      </c>
      <c r="Q2427" s="731">
        <v>6.5272046507259401E-3</v>
      </c>
      <c r="R2427" s="108">
        <v>4.4422906442062918E-4</v>
      </c>
      <c r="S2427" s="109">
        <v>6.5065545370835798E-4</v>
      </c>
      <c r="T2427" s="731">
        <v>2.6706606706165775E-3</v>
      </c>
      <c r="U2427" s="108">
        <v>1.1048517984994617E-3</v>
      </c>
      <c r="V2427" s="109">
        <v>1.0825422245740758E-3</v>
      </c>
      <c r="W2427" s="731">
        <v>4.285527701864796E-4</v>
      </c>
      <c r="X2427" s="108">
        <v>9.5382881511069817E-5</v>
      </c>
      <c r="Y2427" s="109">
        <v>9.3456793454107736E-5</v>
      </c>
      <c r="Z2427" s="731">
        <v>3.6997398422654079E-5</v>
      </c>
      <c r="AA2427" s="108">
        <v>0</v>
      </c>
      <c r="AB2427" s="109">
        <v>0</v>
      </c>
      <c r="AC2427" s="731">
        <v>0</v>
      </c>
      <c r="AD2427" s="108">
        <v>0</v>
      </c>
      <c r="AE2427" s="109">
        <v>0</v>
      </c>
      <c r="AF2427" s="731">
        <v>0</v>
      </c>
      <c r="AG2427" s="108">
        <v>7.047732444322454E-4</v>
      </c>
      <c r="AH2427" s="109">
        <v>6.9054235122647796E-4</v>
      </c>
      <c r="AI2427" s="731">
        <v>2.7336963428885227E-4</v>
      </c>
      <c r="AJ2427" s="108">
        <v>2.1056448779461622E-3</v>
      </c>
      <c r="AK2427" s="109">
        <v>1.837017236507559E-3</v>
      </c>
      <c r="AL2427" s="736">
        <v>3.8148471334604469E-4</v>
      </c>
    </row>
    <row r="2428" spans="1:38" x14ac:dyDescent="0.25">
      <c r="A2428" s="71">
        <v>2035</v>
      </c>
      <c r="B2428" s="72">
        <v>23</v>
      </c>
      <c r="C2428" s="108">
        <v>0.81534511978005719</v>
      </c>
      <c r="D2428" s="109">
        <v>0.73754394500224152</v>
      </c>
      <c r="E2428" s="731">
        <v>0.12450230955598075</v>
      </c>
      <c r="F2428" s="108">
        <v>2.090262255538761E-2</v>
      </c>
      <c r="G2428" s="109">
        <v>2.2713732963775192E-2</v>
      </c>
      <c r="H2428" s="731">
        <v>1.0042363333468482E-2</v>
      </c>
      <c r="I2428" s="108">
        <v>6.4283027962946581E-3</v>
      </c>
      <c r="J2428" s="109">
        <v>7.3463582106272542E-3</v>
      </c>
      <c r="K2428" s="731">
        <v>8.159291521669651E-2</v>
      </c>
      <c r="L2428" s="108">
        <v>1.9346484328725596E-3</v>
      </c>
      <c r="M2428" s="109">
        <v>1.6868546514382872E-3</v>
      </c>
      <c r="N2428" s="731">
        <v>3.5020741289729719E-4</v>
      </c>
      <c r="O2428" s="108">
        <v>0</v>
      </c>
      <c r="P2428" s="109">
        <v>0</v>
      </c>
      <c r="Q2428" s="731">
        <v>6.378135711014591E-3</v>
      </c>
      <c r="R2428" s="108">
        <v>4.4422906442062918E-4</v>
      </c>
      <c r="S2428" s="109">
        <v>6.5065545370835798E-4</v>
      </c>
      <c r="T2428" s="731">
        <v>2.6706606706165775E-3</v>
      </c>
      <c r="U2428" s="108">
        <v>1.1028152158188888E-3</v>
      </c>
      <c r="V2428" s="109">
        <v>1.0800375678601604E-3</v>
      </c>
      <c r="W2428" s="731">
        <v>4.1876658193865047E-4</v>
      </c>
      <c r="X2428" s="108">
        <v>9.5207052212944212E-5</v>
      </c>
      <c r="Y2428" s="109">
        <v>9.3240641864756842E-5</v>
      </c>
      <c r="Z2428" s="731">
        <v>3.6152505522619922E-5</v>
      </c>
      <c r="AA2428" s="108">
        <v>0</v>
      </c>
      <c r="AB2428" s="109">
        <v>0</v>
      </c>
      <c r="AC2428" s="731">
        <v>0</v>
      </c>
      <c r="AD2428" s="108">
        <v>0</v>
      </c>
      <c r="AE2428" s="109">
        <v>0</v>
      </c>
      <c r="AF2428" s="731">
        <v>0</v>
      </c>
      <c r="AG2428" s="108">
        <v>7.0347441708544544E-4</v>
      </c>
      <c r="AH2428" s="109">
        <v>6.8894488946504289E-4</v>
      </c>
      <c r="AI2428" s="731">
        <v>2.6712693939074094E-4</v>
      </c>
      <c r="AJ2428" s="108">
        <v>2.1028852630314301E-3</v>
      </c>
      <c r="AK2428" s="109">
        <v>1.8335434505635988E-3</v>
      </c>
      <c r="AL2428" s="736">
        <v>3.8066134678505013E-4</v>
      </c>
    </row>
    <row r="2429" spans="1:38" x14ac:dyDescent="0.25">
      <c r="A2429" s="71">
        <v>2035</v>
      </c>
      <c r="B2429" s="72">
        <v>24</v>
      </c>
      <c r="C2429" s="108">
        <v>0.81513875005456726</v>
      </c>
      <c r="D2429" s="109">
        <v>0.73733093123436333</v>
      </c>
      <c r="E2429" s="731">
        <v>0.12427255415669634</v>
      </c>
      <c r="F2429" s="108">
        <v>2.087470629061882E-2</v>
      </c>
      <c r="G2429" s="109">
        <v>2.2681157391849206E-2</v>
      </c>
      <c r="H2429" s="731">
        <v>9.7616304184646747E-3</v>
      </c>
      <c r="I2429" s="108">
        <v>6.4167383058950636E-3</v>
      </c>
      <c r="J2429" s="109">
        <v>7.3301398984345978E-3</v>
      </c>
      <c r="K2429" s="731">
        <v>8.0983929874885063E-2</v>
      </c>
      <c r="L2429" s="108">
        <v>1.9320522744439449E-3</v>
      </c>
      <c r="M2429" s="109">
        <v>1.6837752153319213E-3</v>
      </c>
      <c r="N2429" s="731">
        <v>3.4933045403524524E-4</v>
      </c>
      <c r="O2429" s="108">
        <v>0</v>
      </c>
      <c r="P2429" s="109">
        <v>0</v>
      </c>
      <c r="Q2429" s="731">
        <v>6.1998148076717928E-3</v>
      </c>
      <c r="R2429" s="108">
        <v>4.4422906442062918E-4</v>
      </c>
      <c r="S2429" s="109">
        <v>6.5065545370835798E-4</v>
      </c>
      <c r="T2429" s="731">
        <v>2.6706606706165775E-3</v>
      </c>
      <c r="U2429" s="108">
        <v>1.100732563308902E-3</v>
      </c>
      <c r="V2429" s="109">
        <v>1.0776241515395701E-3</v>
      </c>
      <c r="W2429" s="731">
        <v>4.0705980784961173E-4</v>
      </c>
      <c r="X2429" s="108">
        <v>9.502724472075421E-5</v>
      </c>
      <c r="Y2429" s="109">
        <v>9.3032311319516336E-5</v>
      </c>
      <c r="Z2429" s="731">
        <v>3.5141863739912202E-5</v>
      </c>
      <c r="AA2429" s="108">
        <v>0</v>
      </c>
      <c r="AB2429" s="109">
        <v>0</v>
      </c>
      <c r="AC2429" s="731">
        <v>0</v>
      </c>
      <c r="AD2429" s="108">
        <v>0</v>
      </c>
      <c r="AE2429" s="109">
        <v>0</v>
      </c>
      <c r="AF2429" s="731">
        <v>0</v>
      </c>
      <c r="AG2429" s="108">
        <v>7.0214607659748352E-4</v>
      </c>
      <c r="AH2429" s="109">
        <v>6.8740538351457696E-4</v>
      </c>
      <c r="AI2429" s="731">
        <v>2.5965935456365131E-4</v>
      </c>
      <c r="AJ2429" s="108">
        <v>2.100063679847958E-3</v>
      </c>
      <c r="AK2429" s="109">
        <v>1.8301959565123654E-3</v>
      </c>
      <c r="AL2429" s="736">
        <v>3.7970845850530212E-4</v>
      </c>
    </row>
    <row r="2430" spans="1:38" x14ac:dyDescent="0.25">
      <c r="A2430" s="71">
        <v>2035</v>
      </c>
      <c r="B2430" s="72">
        <v>25</v>
      </c>
      <c r="C2430" s="108">
        <v>0.81493053829664386</v>
      </c>
      <c r="D2430" s="109">
        <v>0.73712238567695598</v>
      </c>
      <c r="E2430" s="731">
        <v>0.12400604012047237</v>
      </c>
      <c r="F2430" s="108">
        <v>2.084638371662182E-2</v>
      </c>
      <c r="G2430" s="109">
        <v>2.2649474282543564E-2</v>
      </c>
      <c r="H2430" s="731">
        <v>9.429266633455495E-3</v>
      </c>
      <c r="I2430" s="108">
        <v>6.4050277430580966E-3</v>
      </c>
      <c r="J2430" s="109">
        <v>7.3143711543953447E-3</v>
      </c>
      <c r="K2430" s="731">
        <v>8.0279824761713608E-2</v>
      </c>
      <c r="L2430" s="108">
        <v>1.9294216333180635E-3</v>
      </c>
      <c r="M2430" s="109">
        <v>1.6807805997358742E-3</v>
      </c>
      <c r="N2430" s="731">
        <v>3.4831965293727698E-4</v>
      </c>
      <c r="O2430" s="108">
        <v>0</v>
      </c>
      <c r="P2430" s="109">
        <v>0</v>
      </c>
      <c r="Q2430" s="731">
        <v>5.9887031849901254E-3</v>
      </c>
      <c r="R2430" s="108">
        <v>4.4422906442062918E-4</v>
      </c>
      <c r="S2430" s="109">
        <v>6.5065545370835798E-4</v>
      </c>
      <c r="T2430" s="731">
        <v>2.6706606706165775E-3</v>
      </c>
      <c r="U2430" s="108">
        <v>1.0986224230231645E-3</v>
      </c>
      <c r="V2430" s="109">
        <v>1.0752785090140124E-3</v>
      </c>
      <c r="W2430" s="731">
        <v>3.9320021867818853E-4</v>
      </c>
      <c r="X2430" s="108">
        <v>9.4845057306119178E-5</v>
      </c>
      <c r="Y2430" s="109">
        <v>9.2829800675722828E-5</v>
      </c>
      <c r="Z2430" s="731">
        <v>3.3945334525281365E-5</v>
      </c>
      <c r="AA2430" s="108">
        <v>0</v>
      </c>
      <c r="AB2430" s="109">
        <v>0</v>
      </c>
      <c r="AC2430" s="731">
        <v>0</v>
      </c>
      <c r="AD2430" s="108">
        <v>0</v>
      </c>
      <c r="AE2430" s="109">
        <v>0</v>
      </c>
      <c r="AF2430" s="731">
        <v>0</v>
      </c>
      <c r="AG2430" s="108">
        <v>7.0079983868705611E-4</v>
      </c>
      <c r="AH2430" s="109">
        <v>6.8590895138963433E-4</v>
      </c>
      <c r="AI2430" s="731">
        <v>2.5081846856527169E-4</v>
      </c>
      <c r="AJ2430" s="108">
        <v>2.0972033804486931E-3</v>
      </c>
      <c r="AK2430" s="109">
        <v>1.8269411375292396E-3</v>
      </c>
      <c r="AL2430" s="736">
        <v>3.7860939328541619E-4</v>
      </c>
    </row>
    <row r="2431" spans="1:38" x14ac:dyDescent="0.25">
      <c r="A2431" s="71">
        <v>2035</v>
      </c>
      <c r="B2431" s="72">
        <v>26</v>
      </c>
      <c r="C2431" s="108">
        <v>0.81493053829664386</v>
      </c>
      <c r="D2431" s="109">
        <v>0.73712238567695598</v>
      </c>
      <c r="E2431" s="731">
        <v>0.12400604012047237</v>
      </c>
      <c r="F2431" s="108">
        <v>2.084638371662182E-2</v>
      </c>
      <c r="G2431" s="109">
        <v>2.2649474282543564E-2</v>
      </c>
      <c r="H2431" s="731">
        <v>9.429266633455495E-3</v>
      </c>
      <c r="I2431" s="108">
        <v>6.4050277430580966E-3</v>
      </c>
      <c r="J2431" s="109">
        <v>7.3143711543953447E-3</v>
      </c>
      <c r="K2431" s="731">
        <v>8.0279824761713608E-2</v>
      </c>
      <c r="L2431" s="108">
        <v>1.9294216333180635E-3</v>
      </c>
      <c r="M2431" s="109">
        <v>1.6807805997358742E-3</v>
      </c>
      <c r="N2431" s="731">
        <v>3.4831965293727698E-4</v>
      </c>
      <c r="O2431" s="108">
        <v>0</v>
      </c>
      <c r="P2431" s="109">
        <v>0</v>
      </c>
      <c r="Q2431" s="731">
        <v>5.9887031849901254E-3</v>
      </c>
      <c r="R2431" s="108">
        <v>4.4422906442062918E-4</v>
      </c>
      <c r="S2431" s="109">
        <v>6.5065545370835798E-4</v>
      </c>
      <c r="T2431" s="731">
        <v>2.6706606706165775E-3</v>
      </c>
      <c r="U2431" s="108">
        <v>1.0986224230231645E-3</v>
      </c>
      <c r="V2431" s="109">
        <v>1.0752785090140124E-3</v>
      </c>
      <c r="W2431" s="731">
        <v>3.9320021867818853E-4</v>
      </c>
      <c r="X2431" s="108">
        <v>9.4845057306119178E-5</v>
      </c>
      <c r="Y2431" s="109">
        <v>9.2829800675722828E-5</v>
      </c>
      <c r="Z2431" s="731">
        <v>3.3945334525281365E-5</v>
      </c>
      <c r="AA2431" s="108">
        <v>0</v>
      </c>
      <c r="AB2431" s="109">
        <v>0</v>
      </c>
      <c r="AC2431" s="731">
        <v>0</v>
      </c>
      <c r="AD2431" s="108">
        <v>0</v>
      </c>
      <c r="AE2431" s="109">
        <v>0</v>
      </c>
      <c r="AF2431" s="731">
        <v>0</v>
      </c>
      <c r="AG2431" s="108">
        <v>7.0079983868705611E-4</v>
      </c>
      <c r="AH2431" s="109">
        <v>6.8590895138963433E-4</v>
      </c>
      <c r="AI2431" s="731">
        <v>2.5081846856527169E-4</v>
      </c>
      <c r="AJ2431" s="108">
        <v>2.0972033804486931E-3</v>
      </c>
      <c r="AK2431" s="109">
        <v>1.8269411375292396E-3</v>
      </c>
      <c r="AL2431" s="736">
        <v>3.7860939328541619E-4</v>
      </c>
    </row>
    <row r="2432" spans="1:38" x14ac:dyDescent="0.25">
      <c r="A2432" s="71">
        <v>2035</v>
      </c>
      <c r="B2432" s="72">
        <v>27</v>
      </c>
      <c r="C2432" s="108">
        <v>0.81493053829664386</v>
      </c>
      <c r="D2432" s="109">
        <v>0.73712238567695598</v>
      </c>
      <c r="E2432" s="731">
        <v>0.12400604012047237</v>
      </c>
      <c r="F2432" s="108">
        <v>2.084638371662182E-2</v>
      </c>
      <c r="G2432" s="109">
        <v>2.2649474282543564E-2</v>
      </c>
      <c r="H2432" s="731">
        <v>9.429266633455495E-3</v>
      </c>
      <c r="I2432" s="108">
        <v>6.4050277430580966E-3</v>
      </c>
      <c r="J2432" s="109">
        <v>7.3143711543953447E-3</v>
      </c>
      <c r="K2432" s="731">
        <v>8.0279824761713608E-2</v>
      </c>
      <c r="L2432" s="108">
        <v>1.9294216333180635E-3</v>
      </c>
      <c r="M2432" s="109">
        <v>1.6807805997358742E-3</v>
      </c>
      <c r="N2432" s="731">
        <v>3.4831965293727698E-4</v>
      </c>
      <c r="O2432" s="108">
        <v>0</v>
      </c>
      <c r="P2432" s="109">
        <v>0</v>
      </c>
      <c r="Q2432" s="731">
        <v>5.9887031849901254E-3</v>
      </c>
      <c r="R2432" s="108">
        <v>4.4422906442062918E-4</v>
      </c>
      <c r="S2432" s="109">
        <v>6.5065545370835798E-4</v>
      </c>
      <c r="T2432" s="731">
        <v>2.6706606706165775E-3</v>
      </c>
      <c r="U2432" s="108">
        <v>1.0986224230231645E-3</v>
      </c>
      <c r="V2432" s="109">
        <v>1.0752785090140124E-3</v>
      </c>
      <c r="W2432" s="731">
        <v>3.9320021867818853E-4</v>
      </c>
      <c r="X2432" s="108">
        <v>9.4845057306119178E-5</v>
      </c>
      <c r="Y2432" s="109">
        <v>9.2829800675722828E-5</v>
      </c>
      <c r="Z2432" s="731">
        <v>3.3945334525281365E-5</v>
      </c>
      <c r="AA2432" s="108">
        <v>0</v>
      </c>
      <c r="AB2432" s="109">
        <v>0</v>
      </c>
      <c r="AC2432" s="731">
        <v>0</v>
      </c>
      <c r="AD2432" s="108">
        <v>0</v>
      </c>
      <c r="AE2432" s="109">
        <v>0</v>
      </c>
      <c r="AF2432" s="731">
        <v>0</v>
      </c>
      <c r="AG2432" s="108">
        <v>7.0079983868705611E-4</v>
      </c>
      <c r="AH2432" s="109">
        <v>6.8590895138963433E-4</v>
      </c>
      <c r="AI2432" s="731">
        <v>2.5081846856527169E-4</v>
      </c>
      <c r="AJ2432" s="108">
        <v>2.0972033804486931E-3</v>
      </c>
      <c r="AK2432" s="109">
        <v>1.8269411375292396E-3</v>
      </c>
      <c r="AL2432" s="736">
        <v>3.7860939328541619E-4</v>
      </c>
    </row>
    <row r="2433" spans="1:38" x14ac:dyDescent="0.25">
      <c r="A2433" s="71">
        <v>2035</v>
      </c>
      <c r="B2433" s="72">
        <v>28</v>
      </c>
      <c r="C2433" s="108">
        <v>0.81493053829664386</v>
      </c>
      <c r="D2433" s="109">
        <v>0.73712238567695598</v>
      </c>
      <c r="E2433" s="731">
        <v>0.12400604012047237</v>
      </c>
      <c r="F2433" s="108">
        <v>2.084638371662182E-2</v>
      </c>
      <c r="G2433" s="109">
        <v>2.2649474282543564E-2</v>
      </c>
      <c r="H2433" s="731">
        <v>9.429266633455495E-3</v>
      </c>
      <c r="I2433" s="108">
        <v>6.4050277430580966E-3</v>
      </c>
      <c r="J2433" s="109">
        <v>7.3143711543953447E-3</v>
      </c>
      <c r="K2433" s="731">
        <v>8.0279824761713608E-2</v>
      </c>
      <c r="L2433" s="108">
        <v>1.9294216333180635E-3</v>
      </c>
      <c r="M2433" s="109">
        <v>1.6807805997358742E-3</v>
      </c>
      <c r="N2433" s="731">
        <v>3.4831965293727698E-4</v>
      </c>
      <c r="O2433" s="108">
        <v>0</v>
      </c>
      <c r="P2433" s="109">
        <v>0</v>
      </c>
      <c r="Q2433" s="731">
        <v>5.9887031849901254E-3</v>
      </c>
      <c r="R2433" s="108">
        <v>4.4422906442062918E-4</v>
      </c>
      <c r="S2433" s="109">
        <v>6.5065545370835798E-4</v>
      </c>
      <c r="T2433" s="731">
        <v>2.6706606706165775E-3</v>
      </c>
      <c r="U2433" s="108">
        <v>1.0986224230231645E-3</v>
      </c>
      <c r="V2433" s="109">
        <v>1.0752785090140124E-3</v>
      </c>
      <c r="W2433" s="731">
        <v>3.9320021867818853E-4</v>
      </c>
      <c r="X2433" s="108">
        <v>9.4845057306119178E-5</v>
      </c>
      <c r="Y2433" s="109">
        <v>9.2829800675722828E-5</v>
      </c>
      <c r="Z2433" s="731">
        <v>3.3945334525281365E-5</v>
      </c>
      <c r="AA2433" s="108">
        <v>0</v>
      </c>
      <c r="AB2433" s="109">
        <v>0</v>
      </c>
      <c r="AC2433" s="731">
        <v>0</v>
      </c>
      <c r="AD2433" s="108">
        <v>0</v>
      </c>
      <c r="AE2433" s="109">
        <v>0</v>
      </c>
      <c r="AF2433" s="731">
        <v>0</v>
      </c>
      <c r="AG2433" s="108">
        <v>7.0079983868705611E-4</v>
      </c>
      <c r="AH2433" s="109">
        <v>6.8590895138963433E-4</v>
      </c>
      <c r="AI2433" s="731">
        <v>2.5081846856527169E-4</v>
      </c>
      <c r="AJ2433" s="108">
        <v>2.0972033804486931E-3</v>
      </c>
      <c r="AK2433" s="109">
        <v>1.8269411375292396E-3</v>
      </c>
      <c r="AL2433" s="736">
        <v>3.7860939328541619E-4</v>
      </c>
    </row>
    <row r="2434" spans="1:38" x14ac:dyDescent="0.25">
      <c r="A2434" s="71">
        <v>2035</v>
      </c>
      <c r="B2434" s="72">
        <v>29</v>
      </c>
      <c r="C2434" s="108">
        <v>0.81493053829664386</v>
      </c>
      <c r="D2434" s="109">
        <v>0.73712238567695598</v>
      </c>
      <c r="E2434" s="731">
        <v>0.12400604012047237</v>
      </c>
      <c r="F2434" s="108">
        <v>2.084638371662182E-2</v>
      </c>
      <c r="G2434" s="109">
        <v>2.2649474282543564E-2</v>
      </c>
      <c r="H2434" s="731">
        <v>9.429266633455495E-3</v>
      </c>
      <c r="I2434" s="108">
        <v>6.4050277430580966E-3</v>
      </c>
      <c r="J2434" s="109">
        <v>7.3143711543953447E-3</v>
      </c>
      <c r="K2434" s="731">
        <v>8.0279824761713608E-2</v>
      </c>
      <c r="L2434" s="108">
        <v>1.9294216333180635E-3</v>
      </c>
      <c r="M2434" s="109">
        <v>1.6807805997358742E-3</v>
      </c>
      <c r="N2434" s="731">
        <v>3.4831965293727698E-4</v>
      </c>
      <c r="O2434" s="108">
        <v>0</v>
      </c>
      <c r="P2434" s="109">
        <v>0</v>
      </c>
      <c r="Q2434" s="731">
        <v>5.9887031849901254E-3</v>
      </c>
      <c r="R2434" s="108">
        <v>4.4422906442062918E-4</v>
      </c>
      <c r="S2434" s="109">
        <v>6.5065545370835798E-4</v>
      </c>
      <c r="T2434" s="731">
        <v>2.6706606706165775E-3</v>
      </c>
      <c r="U2434" s="108">
        <v>1.0986224230231645E-3</v>
      </c>
      <c r="V2434" s="109">
        <v>1.0752785090140124E-3</v>
      </c>
      <c r="W2434" s="731">
        <v>3.9320021867818853E-4</v>
      </c>
      <c r="X2434" s="108">
        <v>9.4845057306119178E-5</v>
      </c>
      <c r="Y2434" s="109">
        <v>9.2829800675722828E-5</v>
      </c>
      <c r="Z2434" s="731">
        <v>3.3945334525281365E-5</v>
      </c>
      <c r="AA2434" s="108">
        <v>0</v>
      </c>
      <c r="AB2434" s="109">
        <v>0</v>
      </c>
      <c r="AC2434" s="731">
        <v>0</v>
      </c>
      <c r="AD2434" s="108">
        <v>0</v>
      </c>
      <c r="AE2434" s="109">
        <v>0</v>
      </c>
      <c r="AF2434" s="731">
        <v>0</v>
      </c>
      <c r="AG2434" s="108">
        <v>7.0079983868705611E-4</v>
      </c>
      <c r="AH2434" s="109">
        <v>6.8590895138963433E-4</v>
      </c>
      <c r="AI2434" s="731">
        <v>2.5081846856527169E-4</v>
      </c>
      <c r="AJ2434" s="108">
        <v>2.0972033804486931E-3</v>
      </c>
      <c r="AK2434" s="109">
        <v>1.8269411375292396E-3</v>
      </c>
      <c r="AL2434" s="736">
        <v>3.7860939328541619E-4</v>
      </c>
    </row>
    <row r="2435" spans="1:38" x14ac:dyDescent="0.25">
      <c r="A2435" s="71">
        <v>2035</v>
      </c>
      <c r="B2435" s="72">
        <v>30</v>
      </c>
      <c r="C2435" s="108">
        <v>0.81493053829664386</v>
      </c>
      <c r="D2435" s="109">
        <v>0.73712238567695598</v>
      </c>
      <c r="E2435" s="731">
        <v>0.12400604012047237</v>
      </c>
      <c r="F2435" s="108">
        <v>2.084638371662182E-2</v>
      </c>
      <c r="G2435" s="109">
        <v>2.2649474282543564E-2</v>
      </c>
      <c r="H2435" s="731">
        <v>9.429266633455495E-3</v>
      </c>
      <c r="I2435" s="108">
        <v>6.4050277430580966E-3</v>
      </c>
      <c r="J2435" s="109">
        <v>7.3143711543953447E-3</v>
      </c>
      <c r="K2435" s="731">
        <v>8.0279824761713608E-2</v>
      </c>
      <c r="L2435" s="108">
        <v>1.9294216333180635E-3</v>
      </c>
      <c r="M2435" s="109">
        <v>1.6807805997358742E-3</v>
      </c>
      <c r="N2435" s="731">
        <v>3.4831965293727698E-4</v>
      </c>
      <c r="O2435" s="108">
        <v>0</v>
      </c>
      <c r="P2435" s="109">
        <v>0</v>
      </c>
      <c r="Q2435" s="731">
        <v>5.9887031849901254E-3</v>
      </c>
      <c r="R2435" s="108">
        <v>4.4422906442062918E-4</v>
      </c>
      <c r="S2435" s="109">
        <v>6.5065545370835798E-4</v>
      </c>
      <c r="T2435" s="731">
        <v>2.6706606706165775E-3</v>
      </c>
      <c r="U2435" s="108">
        <v>1.0986224230231645E-3</v>
      </c>
      <c r="V2435" s="109">
        <v>1.0752785090140124E-3</v>
      </c>
      <c r="W2435" s="731">
        <v>3.9320021867818853E-4</v>
      </c>
      <c r="X2435" s="108">
        <v>9.4845057306119178E-5</v>
      </c>
      <c r="Y2435" s="109">
        <v>9.2829800675722828E-5</v>
      </c>
      <c r="Z2435" s="731">
        <v>3.3945334525281365E-5</v>
      </c>
      <c r="AA2435" s="108">
        <v>0</v>
      </c>
      <c r="AB2435" s="109">
        <v>0</v>
      </c>
      <c r="AC2435" s="731">
        <v>0</v>
      </c>
      <c r="AD2435" s="108">
        <v>0</v>
      </c>
      <c r="AE2435" s="109">
        <v>0</v>
      </c>
      <c r="AF2435" s="731">
        <v>0</v>
      </c>
      <c r="AG2435" s="108">
        <v>7.0079983868705611E-4</v>
      </c>
      <c r="AH2435" s="109">
        <v>6.8590895138963433E-4</v>
      </c>
      <c r="AI2435" s="731">
        <v>2.5081846856527169E-4</v>
      </c>
      <c r="AJ2435" s="108">
        <v>2.0972033804486931E-3</v>
      </c>
      <c r="AK2435" s="109">
        <v>1.8269411375292396E-3</v>
      </c>
      <c r="AL2435" s="736">
        <v>3.7860939328541619E-4</v>
      </c>
    </row>
    <row r="2436" spans="1:38" ht="13" x14ac:dyDescent="0.3">
      <c r="A2436" s="71">
        <v>2035</v>
      </c>
      <c r="B2436" s="72">
        <v>31</v>
      </c>
      <c r="C2436" s="108">
        <v>0.81493053829664386</v>
      </c>
      <c r="D2436" s="109">
        <v>0.73712238567695598</v>
      </c>
      <c r="E2436" s="732">
        <v>0.12400604012047237</v>
      </c>
      <c r="F2436" s="108">
        <v>2.084638371662182E-2</v>
      </c>
      <c r="G2436" s="109">
        <v>2.2649474282543564E-2</v>
      </c>
      <c r="H2436" s="732">
        <v>9.429266633455495E-3</v>
      </c>
      <c r="I2436" s="108">
        <v>6.4050277430580966E-3</v>
      </c>
      <c r="J2436" s="109">
        <v>7.3143711543953447E-3</v>
      </c>
      <c r="K2436" s="732">
        <v>8.0279824761713608E-2</v>
      </c>
      <c r="L2436" s="108">
        <v>1.9294216333180635E-3</v>
      </c>
      <c r="M2436" s="109">
        <v>1.6807805997358742E-3</v>
      </c>
      <c r="N2436" s="732">
        <v>3.4831965293727698E-4</v>
      </c>
      <c r="O2436" s="108">
        <v>0</v>
      </c>
      <c r="P2436" s="109">
        <v>0</v>
      </c>
      <c r="Q2436" s="732">
        <v>5.9887031849901254E-3</v>
      </c>
      <c r="R2436" s="108">
        <v>4.4422906442062918E-4</v>
      </c>
      <c r="S2436" s="109">
        <v>6.5065545370835798E-4</v>
      </c>
      <c r="T2436" s="732">
        <v>2.6706606706165775E-3</v>
      </c>
      <c r="U2436" s="108">
        <v>1.0986224230231645E-3</v>
      </c>
      <c r="V2436" s="109">
        <v>1.0752785090140124E-3</v>
      </c>
      <c r="W2436" s="732">
        <v>3.9320021867818853E-4</v>
      </c>
      <c r="X2436" s="108">
        <v>9.4845057306119178E-5</v>
      </c>
      <c r="Y2436" s="109">
        <v>9.2829800675722828E-5</v>
      </c>
      <c r="Z2436" s="732">
        <v>3.3945334525281365E-5</v>
      </c>
      <c r="AA2436" s="108">
        <v>0</v>
      </c>
      <c r="AB2436" s="109">
        <v>0</v>
      </c>
      <c r="AC2436" s="732">
        <v>0</v>
      </c>
      <c r="AD2436" s="108">
        <v>0</v>
      </c>
      <c r="AE2436" s="109">
        <v>0</v>
      </c>
      <c r="AF2436" s="732">
        <v>0</v>
      </c>
      <c r="AG2436" s="108">
        <v>7.0079983868705611E-4</v>
      </c>
      <c r="AH2436" s="109">
        <v>6.8590895138963433E-4</v>
      </c>
      <c r="AI2436" s="732">
        <v>2.5081846856527169E-4</v>
      </c>
      <c r="AJ2436" s="108">
        <v>2.0972033804486931E-3</v>
      </c>
      <c r="AK2436" s="109">
        <v>1.8269411375292396E-3</v>
      </c>
      <c r="AL2436" s="736">
        <v>3.7860939328541619E-4</v>
      </c>
    </row>
    <row r="2437" spans="1:38" ht="13" x14ac:dyDescent="0.3">
      <c r="A2437" s="71">
        <v>2035</v>
      </c>
      <c r="B2437" s="72">
        <v>32</v>
      </c>
      <c r="C2437" s="108">
        <v>0.81493053829664386</v>
      </c>
      <c r="D2437" s="109">
        <v>0.73712238567695598</v>
      </c>
      <c r="E2437" s="732">
        <v>0.12400604012047237</v>
      </c>
      <c r="F2437" s="108">
        <v>2.084638371662182E-2</v>
      </c>
      <c r="G2437" s="109">
        <v>2.2649474282543564E-2</v>
      </c>
      <c r="H2437" s="732">
        <v>9.429266633455495E-3</v>
      </c>
      <c r="I2437" s="108">
        <v>6.4050277430580966E-3</v>
      </c>
      <c r="J2437" s="109">
        <v>7.3143711543953447E-3</v>
      </c>
      <c r="K2437" s="732">
        <v>8.0279824761713608E-2</v>
      </c>
      <c r="L2437" s="108">
        <v>1.9294216333180635E-3</v>
      </c>
      <c r="M2437" s="109">
        <v>1.6807805997358742E-3</v>
      </c>
      <c r="N2437" s="732">
        <v>3.4831965293727698E-4</v>
      </c>
      <c r="O2437" s="108">
        <v>0</v>
      </c>
      <c r="P2437" s="109">
        <v>0</v>
      </c>
      <c r="Q2437" s="732">
        <v>5.9887031849901254E-3</v>
      </c>
      <c r="R2437" s="108">
        <v>4.4422906442062918E-4</v>
      </c>
      <c r="S2437" s="109">
        <v>6.5065545370835798E-4</v>
      </c>
      <c r="T2437" s="732">
        <v>2.6706606706165775E-3</v>
      </c>
      <c r="U2437" s="108">
        <v>1.0986224230231645E-3</v>
      </c>
      <c r="V2437" s="109">
        <v>1.0752785090140124E-3</v>
      </c>
      <c r="W2437" s="732">
        <v>3.9320021867818853E-4</v>
      </c>
      <c r="X2437" s="108">
        <v>9.4845057306119178E-5</v>
      </c>
      <c r="Y2437" s="109">
        <v>9.2829800675722828E-5</v>
      </c>
      <c r="Z2437" s="732">
        <v>3.3945334525281365E-5</v>
      </c>
      <c r="AA2437" s="108">
        <v>0</v>
      </c>
      <c r="AB2437" s="109">
        <v>0</v>
      </c>
      <c r="AC2437" s="732">
        <v>0</v>
      </c>
      <c r="AD2437" s="108">
        <v>0</v>
      </c>
      <c r="AE2437" s="109">
        <v>0</v>
      </c>
      <c r="AF2437" s="732">
        <v>0</v>
      </c>
      <c r="AG2437" s="108">
        <v>7.0079983868705611E-4</v>
      </c>
      <c r="AH2437" s="109">
        <v>6.8590895138963433E-4</v>
      </c>
      <c r="AI2437" s="732">
        <v>2.5081846856527169E-4</v>
      </c>
      <c r="AJ2437" s="108">
        <v>2.0972033804486931E-3</v>
      </c>
      <c r="AK2437" s="109">
        <v>1.8269411375292396E-3</v>
      </c>
      <c r="AL2437" s="736">
        <v>3.7860939328541619E-4</v>
      </c>
    </row>
    <row r="2438" spans="1:38" ht="13" x14ac:dyDescent="0.3">
      <c r="A2438" s="71">
        <v>2035</v>
      </c>
      <c r="B2438" s="72">
        <v>33</v>
      </c>
      <c r="C2438" s="108">
        <v>0.81493053829664386</v>
      </c>
      <c r="D2438" s="109">
        <v>0.73712238567695598</v>
      </c>
      <c r="E2438" s="732">
        <v>0.12400604012047237</v>
      </c>
      <c r="F2438" s="108">
        <v>2.084638371662182E-2</v>
      </c>
      <c r="G2438" s="109">
        <v>2.2649474282543564E-2</v>
      </c>
      <c r="H2438" s="732">
        <v>9.429266633455495E-3</v>
      </c>
      <c r="I2438" s="108">
        <v>6.4050277430580966E-3</v>
      </c>
      <c r="J2438" s="109">
        <v>7.3143711543953447E-3</v>
      </c>
      <c r="K2438" s="732">
        <v>8.0279824761713608E-2</v>
      </c>
      <c r="L2438" s="108">
        <v>1.9294216333180635E-3</v>
      </c>
      <c r="M2438" s="109">
        <v>1.6807805997358742E-3</v>
      </c>
      <c r="N2438" s="732">
        <v>3.4831965293727698E-4</v>
      </c>
      <c r="O2438" s="108">
        <v>0</v>
      </c>
      <c r="P2438" s="109">
        <v>0</v>
      </c>
      <c r="Q2438" s="732">
        <v>5.9887031849901254E-3</v>
      </c>
      <c r="R2438" s="108">
        <v>4.4422906442062918E-4</v>
      </c>
      <c r="S2438" s="109">
        <v>6.5065545370835798E-4</v>
      </c>
      <c r="T2438" s="732">
        <v>2.6706606706165775E-3</v>
      </c>
      <c r="U2438" s="108">
        <v>1.0986224230231645E-3</v>
      </c>
      <c r="V2438" s="109">
        <v>1.0752785090140124E-3</v>
      </c>
      <c r="W2438" s="732">
        <v>3.9320021867818853E-4</v>
      </c>
      <c r="X2438" s="108">
        <v>9.4845057306119178E-5</v>
      </c>
      <c r="Y2438" s="109">
        <v>9.2829800675722828E-5</v>
      </c>
      <c r="Z2438" s="732">
        <v>3.3945334525281365E-5</v>
      </c>
      <c r="AA2438" s="108">
        <v>0</v>
      </c>
      <c r="AB2438" s="109">
        <v>0</v>
      </c>
      <c r="AC2438" s="732">
        <v>0</v>
      </c>
      <c r="AD2438" s="108">
        <v>0</v>
      </c>
      <c r="AE2438" s="109">
        <v>0</v>
      </c>
      <c r="AF2438" s="732">
        <v>0</v>
      </c>
      <c r="AG2438" s="108">
        <v>7.0079983868705611E-4</v>
      </c>
      <c r="AH2438" s="109">
        <v>6.8590895138963433E-4</v>
      </c>
      <c r="AI2438" s="732">
        <v>2.5081846856527169E-4</v>
      </c>
      <c r="AJ2438" s="108">
        <v>2.0972033804486931E-3</v>
      </c>
      <c r="AK2438" s="109">
        <v>1.8269411375292396E-3</v>
      </c>
      <c r="AL2438" s="736">
        <v>3.7860939328541619E-4</v>
      </c>
    </row>
    <row r="2439" spans="1:38" ht="13" x14ac:dyDescent="0.3">
      <c r="A2439" s="71">
        <v>2035</v>
      </c>
      <c r="B2439" s="72">
        <v>34</v>
      </c>
      <c r="C2439" s="108">
        <v>0.81493053829664386</v>
      </c>
      <c r="D2439" s="109">
        <v>0.73712238567695598</v>
      </c>
      <c r="E2439" s="732">
        <v>0.12400604012047237</v>
      </c>
      <c r="F2439" s="108">
        <v>2.084638371662182E-2</v>
      </c>
      <c r="G2439" s="109">
        <v>2.2649474282543564E-2</v>
      </c>
      <c r="H2439" s="732">
        <v>9.429266633455495E-3</v>
      </c>
      <c r="I2439" s="108">
        <v>6.4050277430580966E-3</v>
      </c>
      <c r="J2439" s="109">
        <v>7.3143711543953447E-3</v>
      </c>
      <c r="K2439" s="732">
        <v>8.0279824761713608E-2</v>
      </c>
      <c r="L2439" s="108">
        <v>1.9294216333180635E-3</v>
      </c>
      <c r="M2439" s="109">
        <v>1.6807805997358742E-3</v>
      </c>
      <c r="N2439" s="732">
        <v>3.4831965293727698E-4</v>
      </c>
      <c r="O2439" s="108">
        <v>0</v>
      </c>
      <c r="P2439" s="109">
        <v>0</v>
      </c>
      <c r="Q2439" s="732">
        <v>5.9887031849901254E-3</v>
      </c>
      <c r="R2439" s="108">
        <v>4.4422906442062918E-4</v>
      </c>
      <c r="S2439" s="109">
        <v>6.5065545370835798E-4</v>
      </c>
      <c r="T2439" s="732">
        <v>2.6706606706165775E-3</v>
      </c>
      <c r="U2439" s="108">
        <v>1.0986224230231645E-3</v>
      </c>
      <c r="V2439" s="109">
        <v>1.0752785090140124E-3</v>
      </c>
      <c r="W2439" s="732">
        <v>3.9320021867818853E-4</v>
      </c>
      <c r="X2439" s="108">
        <v>9.4845057306119178E-5</v>
      </c>
      <c r="Y2439" s="109">
        <v>9.2829800675722828E-5</v>
      </c>
      <c r="Z2439" s="732">
        <v>3.3945334525281365E-5</v>
      </c>
      <c r="AA2439" s="108">
        <v>0</v>
      </c>
      <c r="AB2439" s="109">
        <v>0</v>
      </c>
      <c r="AC2439" s="732">
        <v>0</v>
      </c>
      <c r="AD2439" s="108">
        <v>0</v>
      </c>
      <c r="AE2439" s="109">
        <v>0</v>
      </c>
      <c r="AF2439" s="732">
        <v>0</v>
      </c>
      <c r="AG2439" s="108">
        <v>7.0079983868705611E-4</v>
      </c>
      <c r="AH2439" s="109">
        <v>6.8590895138963433E-4</v>
      </c>
      <c r="AI2439" s="732">
        <v>2.5081846856527169E-4</v>
      </c>
      <c r="AJ2439" s="108">
        <v>2.0972033804486931E-3</v>
      </c>
      <c r="AK2439" s="109">
        <v>1.8269411375292396E-3</v>
      </c>
      <c r="AL2439" s="736">
        <v>3.7860939328541619E-4</v>
      </c>
    </row>
    <row r="2440" spans="1:38" ht="13" x14ac:dyDescent="0.3">
      <c r="A2440" s="71">
        <v>2035</v>
      </c>
      <c r="B2440" s="72">
        <v>35</v>
      </c>
      <c r="C2440" s="108">
        <v>0.81493053829664386</v>
      </c>
      <c r="D2440" s="109">
        <v>0.73712238567695598</v>
      </c>
      <c r="E2440" s="732">
        <v>0.12400604012047237</v>
      </c>
      <c r="F2440" s="108">
        <v>2.084638371662182E-2</v>
      </c>
      <c r="G2440" s="109">
        <v>2.2649474282543564E-2</v>
      </c>
      <c r="H2440" s="732">
        <v>9.429266633455495E-3</v>
      </c>
      <c r="I2440" s="108">
        <v>6.4050277430580966E-3</v>
      </c>
      <c r="J2440" s="109">
        <v>7.3143711543953447E-3</v>
      </c>
      <c r="K2440" s="732">
        <v>8.0279824761713608E-2</v>
      </c>
      <c r="L2440" s="108">
        <v>1.9294216333180635E-3</v>
      </c>
      <c r="M2440" s="109">
        <v>1.6807805997358742E-3</v>
      </c>
      <c r="N2440" s="732">
        <v>3.4831965293727698E-4</v>
      </c>
      <c r="O2440" s="108">
        <v>0</v>
      </c>
      <c r="P2440" s="109">
        <v>0</v>
      </c>
      <c r="Q2440" s="732">
        <v>5.9887031849901254E-3</v>
      </c>
      <c r="R2440" s="108">
        <v>4.4422906442062918E-4</v>
      </c>
      <c r="S2440" s="109">
        <v>6.5065545370835798E-4</v>
      </c>
      <c r="T2440" s="732">
        <v>2.6706606706165775E-3</v>
      </c>
      <c r="U2440" s="108">
        <v>1.0986224230231645E-3</v>
      </c>
      <c r="V2440" s="109">
        <v>1.0752785090140124E-3</v>
      </c>
      <c r="W2440" s="732">
        <v>3.9320021867818853E-4</v>
      </c>
      <c r="X2440" s="108">
        <v>9.4845057306119178E-5</v>
      </c>
      <c r="Y2440" s="109">
        <v>9.2829800675722828E-5</v>
      </c>
      <c r="Z2440" s="732">
        <v>3.3945334525281365E-5</v>
      </c>
      <c r="AA2440" s="108">
        <v>0</v>
      </c>
      <c r="AB2440" s="109">
        <v>0</v>
      </c>
      <c r="AC2440" s="732">
        <v>0</v>
      </c>
      <c r="AD2440" s="108">
        <v>0</v>
      </c>
      <c r="AE2440" s="109">
        <v>0</v>
      </c>
      <c r="AF2440" s="732">
        <v>0</v>
      </c>
      <c r="AG2440" s="108">
        <v>7.0079983868705611E-4</v>
      </c>
      <c r="AH2440" s="109">
        <v>6.8590895138963433E-4</v>
      </c>
      <c r="AI2440" s="732">
        <v>2.5081846856527169E-4</v>
      </c>
      <c r="AJ2440" s="108">
        <v>2.0972033804486931E-3</v>
      </c>
      <c r="AK2440" s="109">
        <v>1.8269411375292396E-3</v>
      </c>
      <c r="AL2440" s="736">
        <v>3.7860939328541619E-4</v>
      </c>
    </row>
    <row r="2441" spans="1:38" ht="13" x14ac:dyDescent="0.3">
      <c r="A2441" s="71">
        <v>2035</v>
      </c>
      <c r="B2441" s="72">
        <v>36</v>
      </c>
      <c r="C2441" s="108">
        <v>0.81493053829664386</v>
      </c>
      <c r="D2441" s="109">
        <v>0.73712238567695598</v>
      </c>
      <c r="E2441" s="732">
        <v>0.12400604012047237</v>
      </c>
      <c r="F2441" s="108">
        <v>2.084638371662182E-2</v>
      </c>
      <c r="G2441" s="109">
        <v>2.2649474282543564E-2</v>
      </c>
      <c r="H2441" s="732">
        <v>9.429266633455495E-3</v>
      </c>
      <c r="I2441" s="108">
        <v>6.4050277430580966E-3</v>
      </c>
      <c r="J2441" s="109">
        <v>7.3143711543953447E-3</v>
      </c>
      <c r="K2441" s="732">
        <v>8.0279824761713608E-2</v>
      </c>
      <c r="L2441" s="108">
        <v>1.9294216333180635E-3</v>
      </c>
      <c r="M2441" s="109">
        <v>1.6807805997358742E-3</v>
      </c>
      <c r="N2441" s="732">
        <v>3.4831965293727698E-4</v>
      </c>
      <c r="O2441" s="108">
        <v>0</v>
      </c>
      <c r="P2441" s="109">
        <v>0</v>
      </c>
      <c r="Q2441" s="732">
        <v>5.9887031849901254E-3</v>
      </c>
      <c r="R2441" s="108">
        <v>4.4422906442062918E-4</v>
      </c>
      <c r="S2441" s="109">
        <v>6.5065545370835798E-4</v>
      </c>
      <c r="T2441" s="732">
        <v>2.6706606706165775E-3</v>
      </c>
      <c r="U2441" s="108">
        <v>1.0986224230231645E-3</v>
      </c>
      <c r="V2441" s="109">
        <v>1.0752785090140124E-3</v>
      </c>
      <c r="W2441" s="732">
        <v>3.9320021867818853E-4</v>
      </c>
      <c r="X2441" s="108">
        <v>9.4845057306119178E-5</v>
      </c>
      <c r="Y2441" s="109">
        <v>9.2829800675722828E-5</v>
      </c>
      <c r="Z2441" s="732">
        <v>3.3945334525281365E-5</v>
      </c>
      <c r="AA2441" s="108">
        <v>0</v>
      </c>
      <c r="AB2441" s="109">
        <v>0</v>
      </c>
      <c r="AC2441" s="732">
        <v>0</v>
      </c>
      <c r="AD2441" s="108">
        <v>0</v>
      </c>
      <c r="AE2441" s="109">
        <v>0</v>
      </c>
      <c r="AF2441" s="732">
        <v>0</v>
      </c>
      <c r="AG2441" s="108">
        <v>7.0079983868705611E-4</v>
      </c>
      <c r="AH2441" s="109">
        <v>6.8590895138963433E-4</v>
      </c>
      <c r="AI2441" s="732">
        <v>2.5081846856527169E-4</v>
      </c>
      <c r="AJ2441" s="108">
        <v>2.0972033804486931E-3</v>
      </c>
      <c r="AK2441" s="109">
        <v>1.8269411375292396E-3</v>
      </c>
      <c r="AL2441" s="736">
        <v>3.7860939328541619E-4</v>
      </c>
    </row>
    <row r="2442" spans="1:38" ht="13" x14ac:dyDescent="0.3">
      <c r="A2442" s="71">
        <v>2035</v>
      </c>
      <c r="B2442" s="72">
        <v>37</v>
      </c>
      <c r="C2442" s="108">
        <v>0.81493053829664386</v>
      </c>
      <c r="D2442" s="109">
        <v>0.73712238567695598</v>
      </c>
      <c r="E2442" s="732">
        <v>0.12400604012047237</v>
      </c>
      <c r="F2442" s="108">
        <v>2.084638371662182E-2</v>
      </c>
      <c r="G2442" s="109">
        <v>2.2649474282543564E-2</v>
      </c>
      <c r="H2442" s="732">
        <v>9.429266633455495E-3</v>
      </c>
      <c r="I2442" s="108">
        <v>6.4050277430580966E-3</v>
      </c>
      <c r="J2442" s="109">
        <v>7.3143711543953447E-3</v>
      </c>
      <c r="K2442" s="732">
        <v>8.0279824761713608E-2</v>
      </c>
      <c r="L2442" s="108">
        <v>1.9294216333180635E-3</v>
      </c>
      <c r="M2442" s="109">
        <v>1.6807805997358742E-3</v>
      </c>
      <c r="N2442" s="732">
        <v>3.4831965293727698E-4</v>
      </c>
      <c r="O2442" s="108">
        <v>0</v>
      </c>
      <c r="P2442" s="109">
        <v>0</v>
      </c>
      <c r="Q2442" s="732">
        <v>5.9887031849901254E-3</v>
      </c>
      <c r="R2442" s="108">
        <v>4.4422906442062918E-4</v>
      </c>
      <c r="S2442" s="109">
        <v>6.5065545370835798E-4</v>
      </c>
      <c r="T2442" s="732">
        <v>2.6706606706165775E-3</v>
      </c>
      <c r="U2442" s="108">
        <v>1.0986224230231645E-3</v>
      </c>
      <c r="V2442" s="109">
        <v>1.0752785090140124E-3</v>
      </c>
      <c r="W2442" s="732">
        <v>3.9320021867818853E-4</v>
      </c>
      <c r="X2442" s="108">
        <v>9.4845057306119178E-5</v>
      </c>
      <c r="Y2442" s="109">
        <v>9.2829800675722828E-5</v>
      </c>
      <c r="Z2442" s="732">
        <v>3.3945334525281365E-5</v>
      </c>
      <c r="AA2442" s="108">
        <v>0</v>
      </c>
      <c r="AB2442" s="109">
        <v>0</v>
      </c>
      <c r="AC2442" s="732">
        <v>0</v>
      </c>
      <c r="AD2442" s="108">
        <v>0</v>
      </c>
      <c r="AE2442" s="109">
        <v>0</v>
      </c>
      <c r="AF2442" s="732">
        <v>0</v>
      </c>
      <c r="AG2442" s="108">
        <v>7.0079983868705611E-4</v>
      </c>
      <c r="AH2442" s="109">
        <v>6.8590895138963433E-4</v>
      </c>
      <c r="AI2442" s="732">
        <v>2.5081846856527169E-4</v>
      </c>
      <c r="AJ2442" s="108">
        <v>2.0972033804486931E-3</v>
      </c>
      <c r="AK2442" s="109">
        <v>1.8269411375292396E-3</v>
      </c>
      <c r="AL2442" s="736">
        <v>3.7860939328541619E-4</v>
      </c>
    </row>
    <row r="2443" spans="1:38" ht="13" x14ac:dyDescent="0.3">
      <c r="A2443" s="71">
        <v>2035</v>
      </c>
      <c r="B2443" s="72">
        <v>38</v>
      </c>
      <c r="C2443" s="108">
        <v>0.81493053829664386</v>
      </c>
      <c r="D2443" s="109">
        <v>0.73712238567695598</v>
      </c>
      <c r="E2443" s="732">
        <v>0.12400604012047237</v>
      </c>
      <c r="F2443" s="108">
        <v>2.084638371662182E-2</v>
      </c>
      <c r="G2443" s="109">
        <v>2.2649474282543564E-2</v>
      </c>
      <c r="H2443" s="732">
        <v>9.429266633455495E-3</v>
      </c>
      <c r="I2443" s="108">
        <v>6.4050277430580966E-3</v>
      </c>
      <c r="J2443" s="109">
        <v>7.3143711543953447E-3</v>
      </c>
      <c r="K2443" s="732">
        <v>8.0279824761713608E-2</v>
      </c>
      <c r="L2443" s="108">
        <v>1.9294216333180635E-3</v>
      </c>
      <c r="M2443" s="109">
        <v>1.6807805997358742E-3</v>
      </c>
      <c r="N2443" s="732">
        <v>3.4831965293727698E-4</v>
      </c>
      <c r="O2443" s="108">
        <v>0</v>
      </c>
      <c r="P2443" s="109">
        <v>0</v>
      </c>
      <c r="Q2443" s="732">
        <v>5.9887031849901254E-3</v>
      </c>
      <c r="R2443" s="108">
        <v>4.4422906442062918E-4</v>
      </c>
      <c r="S2443" s="109">
        <v>6.5065545370835798E-4</v>
      </c>
      <c r="T2443" s="732">
        <v>2.6706606706165775E-3</v>
      </c>
      <c r="U2443" s="108">
        <v>1.0986224230231645E-3</v>
      </c>
      <c r="V2443" s="109">
        <v>1.0752785090140124E-3</v>
      </c>
      <c r="W2443" s="732">
        <v>3.9320021867818853E-4</v>
      </c>
      <c r="X2443" s="108">
        <v>9.4845057306119178E-5</v>
      </c>
      <c r="Y2443" s="109">
        <v>9.2829800675722828E-5</v>
      </c>
      <c r="Z2443" s="732">
        <v>3.3945334525281365E-5</v>
      </c>
      <c r="AA2443" s="108">
        <v>0</v>
      </c>
      <c r="AB2443" s="109">
        <v>0</v>
      </c>
      <c r="AC2443" s="732">
        <v>0</v>
      </c>
      <c r="AD2443" s="108">
        <v>0</v>
      </c>
      <c r="AE2443" s="109">
        <v>0</v>
      </c>
      <c r="AF2443" s="732">
        <v>0</v>
      </c>
      <c r="AG2443" s="108">
        <v>7.0079983868705611E-4</v>
      </c>
      <c r="AH2443" s="109">
        <v>6.8590895138963433E-4</v>
      </c>
      <c r="AI2443" s="732">
        <v>2.5081846856527169E-4</v>
      </c>
      <c r="AJ2443" s="108">
        <v>2.0972033804486931E-3</v>
      </c>
      <c r="AK2443" s="109">
        <v>1.8269411375292396E-3</v>
      </c>
      <c r="AL2443" s="736">
        <v>3.7860939328541619E-4</v>
      </c>
    </row>
    <row r="2444" spans="1:38" ht="13.5" thickBot="1" x14ac:dyDescent="0.35">
      <c r="A2444" s="73">
        <v>2035</v>
      </c>
      <c r="B2444" s="74">
        <v>39</v>
      </c>
      <c r="C2444" s="110">
        <v>0.81493053829664386</v>
      </c>
      <c r="D2444" s="111">
        <v>0.73712238567695598</v>
      </c>
      <c r="E2444" s="733">
        <v>0.12400604012047237</v>
      </c>
      <c r="F2444" s="110">
        <v>2.084638371662182E-2</v>
      </c>
      <c r="G2444" s="111">
        <v>2.2649474282543564E-2</v>
      </c>
      <c r="H2444" s="733">
        <v>9.429266633455495E-3</v>
      </c>
      <c r="I2444" s="110">
        <v>6.4050277430580966E-3</v>
      </c>
      <c r="J2444" s="111">
        <v>7.3143711543953447E-3</v>
      </c>
      <c r="K2444" s="733">
        <v>8.0279824761713608E-2</v>
      </c>
      <c r="L2444" s="110">
        <v>1.9294216333180635E-3</v>
      </c>
      <c r="M2444" s="111">
        <v>1.6807805997358742E-3</v>
      </c>
      <c r="N2444" s="733">
        <v>3.4831965293727698E-4</v>
      </c>
      <c r="O2444" s="110">
        <v>0</v>
      </c>
      <c r="P2444" s="111">
        <v>0</v>
      </c>
      <c r="Q2444" s="733">
        <v>5.9887031849901254E-3</v>
      </c>
      <c r="R2444" s="110">
        <v>4.4422906442062918E-4</v>
      </c>
      <c r="S2444" s="111">
        <v>6.5065545370835798E-4</v>
      </c>
      <c r="T2444" s="733">
        <v>2.6706606706165775E-3</v>
      </c>
      <c r="U2444" s="110">
        <v>1.0986224230231645E-3</v>
      </c>
      <c r="V2444" s="111">
        <v>1.0752785090140124E-3</v>
      </c>
      <c r="W2444" s="733">
        <v>3.9320021867818853E-4</v>
      </c>
      <c r="X2444" s="110">
        <v>9.4845057306119178E-5</v>
      </c>
      <c r="Y2444" s="111">
        <v>9.2829800675722828E-5</v>
      </c>
      <c r="Z2444" s="733">
        <v>3.3945334525281365E-5</v>
      </c>
      <c r="AA2444" s="110">
        <v>0</v>
      </c>
      <c r="AB2444" s="111">
        <v>0</v>
      </c>
      <c r="AC2444" s="733">
        <v>0</v>
      </c>
      <c r="AD2444" s="110">
        <v>0</v>
      </c>
      <c r="AE2444" s="111">
        <v>0</v>
      </c>
      <c r="AF2444" s="733">
        <v>0</v>
      </c>
      <c r="AG2444" s="110">
        <v>7.0079983868705611E-4</v>
      </c>
      <c r="AH2444" s="111">
        <v>6.8590895138963433E-4</v>
      </c>
      <c r="AI2444" s="733">
        <v>2.5081846856527169E-4</v>
      </c>
      <c r="AJ2444" s="110">
        <v>2.0972033804486931E-3</v>
      </c>
      <c r="AK2444" s="111">
        <v>1.8269411375292396E-3</v>
      </c>
      <c r="AL2444" s="737">
        <v>3.7860939328541619E-4</v>
      </c>
    </row>
    <row r="2445" spans="1:38" x14ac:dyDescent="0.25">
      <c r="A2445" s="69">
        <v>2036</v>
      </c>
      <c r="B2445" s="70">
        <v>0</v>
      </c>
      <c r="C2445" s="106">
        <v>0.22769363592393271</v>
      </c>
      <c r="D2445" s="107">
        <v>0.23781188340428597</v>
      </c>
      <c r="E2445" s="730">
        <v>0.11052109364384434</v>
      </c>
      <c r="F2445" s="106">
        <v>1.9049515722505718E-2</v>
      </c>
      <c r="G2445" s="107">
        <v>2.0774437261055431E-2</v>
      </c>
      <c r="H2445" s="730">
        <v>1.5449526157125797E-2</v>
      </c>
      <c r="I2445" s="106">
        <v>4.5575093694781334E-3</v>
      </c>
      <c r="J2445" s="107">
        <v>4.2186608930687829E-3</v>
      </c>
      <c r="K2445" s="730">
        <v>8.1384592944569317E-2</v>
      </c>
      <c r="L2445" s="106">
        <v>5.4856401097210146E-4</v>
      </c>
      <c r="M2445" s="107">
        <v>5.908543516421024E-4</v>
      </c>
      <c r="N2445" s="730">
        <v>2.5873738581822566E-4</v>
      </c>
      <c r="O2445" s="106">
        <v>0</v>
      </c>
      <c r="P2445" s="107">
        <v>0</v>
      </c>
      <c r="Q2445" s="730">
        <v>9.8124944986841128E-3</v>
      </c>
      <c r="R2445" s="106">
        <v>4.4422906442062918E-4</v>
      </c>
      <c r="S2445" s="107">
        <v>6.5065545370835798E-4</v>
      </c>
      <c r="T2445" s="730">
        <v>2.6706606706165775E-3</v>
      </c>
      <c r="U2445" s="106">
        <v>9.5922760644616086E-4</v>
      </c>
      <c r="V2445" s="107">
        <v>9.2914657201918251E-4</v>
      </c>
      <c r="W2445" s="730">
        <v>6.4424542571571409E-4</v>
      </c>
      <c r="X2445" s="106">
        <v>8.2811036256024594E-5</v>
      </c>
      <c r="Y2445" s="107">
        <v>8.0214106385595227E-5</v>
      </c>
      <c r="Z2445" s="730">
        <v>5.5618276128133347E-5</v>
      </c>
      <c r="AA2445" s="106">
        <v>0</v>
      </c>
      <c r="AB2445" s="107">
        <v>0</v>
      </c>
      <c r="AC2445" s="730">
        <v>0</v>
      </c>
      <c r="AD2445" s="106">
        <v>0</v>
      </c>
      <c r="AE2445" s="107">
        <v>0</v>
      </c>
      <c r="AF2445" s="730">
        <v>0</v>
      </c>
      <c r="AG2445" s="106">
        <v>6.1188144553744666E-4</v>
      </c>
      <c r="AH2445" s="107">
        <v>5.9269328365411293E-4</v>
      </c>
      <c r="AI2445" s="730">
        <v>4.1095723406677973E-4</v>
      </c>
      <c r="AJ2445" s="106">
        <v>5.9626747103083916E-4</v>
      </c>
      <c r="AK2445" s="107">
        <v>6.4223531458922729E-4</v>
      </c>
      <c r="AL2445" s="735">
        <v>2.8123707764653242E-4</v>
      </c>
    </row>
    <row r="2446" spans="1:38" x14ac:dyDescent="0.25">
      <c r="A2446" s="71">
        <v>2036</v>
      </c>
      <c r="B2446" s="72">
        <v>1</v>
      </c>
      <c r="C2446" s="108">
        <v>0.2274639924769668</v>
      </c>
      <c r="D2446" s="109">
        <v>0.23771932193065681</v>
      </c>
      <c r="E2446" s="731">
        <v>0.1106294909117919</v>
      </c>
      <c r="F2446" s="108">
        <v>1.8994359686521838E-2</v>
      </c>
      <c r="G2446" s="109">
        <v>2.0751484765170931E-2</v>
      </c>
      <c r="H2446" s="731">
        <v>1.562553801661901E-2</v>
      </c>
      <c r="I2446" s="108">
        <v>4.5397716377806431E-3</v>
      </c>
      <c r="J2446" s="109">
        <v>4.2113667903302E-3</v>
      </c>
      <c r="K2446" s="731">
        <v>8.1652783897701739E-2</v>
      </c>
      <c r="L2446" s="108">
        <v>5.4700295607594583E-4</v>
      </c>
      <c r="M2446" s="109">
        <v>5.9003867403797136E-4</v>
      </c>
      <c r="N2446" s="731">
        <v>2.5910745883387211E-4</v>
      </c>
      <c r="O2446" s="108">
        <v>0</v>
      </c>
      <c r="P2446" s="109">
        <v>0</v>
      </c>
      <c r="Q2446" s="731">
        <v>9.9242878371282872E-3</v>
      </c>
      <c r="R2446" s="108">
        <v>4.4422906442062918E-4</v>
      </c>
      <c r="S2446" s="109">
        <v>6.5065545370835798E-4</v>
      </c>
      <c r="T2446" s="731">
        <v>2.6706606706165775E-3</v>
      </c>
      <c r="U2446" s="108">
        <v>9.5512924753044816E-4</v>
      </c>
      <c r="V2446" s="109">
        <v>9.2745257878504002E-4</v>
      </c>
      <c r="W2446" s="731">
        <v>6.5158529318603707E-4</v>
      </c>
      <c r="X2446" s="108">
        <v>8.2457247540515606E-5</v>
      </c>
      <c r="Y2446" s="109">
        <v>8.006784239073012E-5</v>
      </c>
      <c r="Z2446" s="731">
        <v>5.6251977643378444E-5</v>
      </c>
      <c r="AA2446" s="108">
        <v>0</v>
      </c>
      <c r="AB2446" s="109">
        <v>0</v>
      </c>
      <c r="AC2446" s="731">
        <v>0</v>
      </c>
      <c r="AD2446" s="108">
        <v>0</v>
      </c>
      <c r="AE2446" s="109">
        <v>0</v>
      </c>
      <c r="AF2446" s="731">
        <v>0</v>
      </c>
      <c r="AG2446" s="108">
        <v>6.0926713195146389E-4</v>
      </c>
      <c r="AH2446" s="109">
        <v>5.9161235174301941E-4</v>
      </c>
      <c r="AI2446" s="731">
        <v>4.1563942320488171E-4</v>
      </c>
      <c r="AJ2446" s="108">
        <v>5.9457039444111117E-4</v>
      </c>
      <c r="AK2446" s="109">
        <v>6.4134869601905828E-4</v>
      </c>
      <c r="AL2446" s="736">
        <v>2.8163959463206606E-4</v>
      </c>
    </row>
    <row r="2447" spans="1:38" x14ac:dyDescent="0.25">
      <c r="A2447" s="71">
        <v>2036</v>
      </c>
      <c r="B2447" s="72">
        <v>2</v>
      </c>
      <c r="C2447" s="108">
        <v>0.22725537652689623</v>
      </c>
      <c r="D2447" s="109">
        <v>0.2376260320768821</v>
      </c>
      <c r="E2447" s="731">
        <v>0.11076131945174526</v>
      </c>
      <c r="F2447" s="108">
        <v>1.8944181886313995E-2</v>
      </c>
      <c r="G2447" s="109">
        <v>2.0728575760009211E-2</v>
      </c>
      <c r="H2447" s="731">
        <v>1.5832980690975381E-2</v>
      </c>
      <c r="I2447" s="108">
        <v>4.5236179017521787E-3</v>
      </c>
      <c r="J2447" s="109">
        <v>4.2040865451665995E-3</v>
      </c>
      <c r="K2447" s="731">
        <v>8.1979671920544783E-2</v>
      </c>
      <c r="L2447" s="108">
        <v>5.4558255176462419E-4</v>
      </c>
      <c r="M2447" s="109">
        <v>5.8922429069498215E-4</v>
      </c>
      <c r="N2447" s="731">
        <v>2.5956264254707449E-4</v>
      </c>
      <c r="O2447" s="108">
        <v>0</v>
      </c>
      <c r="P2447" s="109">
        <v>0</v>
      </c>
      <c r="Q2447" s="731">
        <v>1.005604456828528E-2</v>
      </c>
      <c r="R2447" s="108">
        <v>4.4422906442062918E-4</v>
      </c>
      <c r="S2447" s="109">
        <v>6.5065545370835798E-4</v>
      </c>
      <c r="T2447" s="731">
        <v>2.6706606706165775E-3</v>
      </c>
      <c r="U2447" s="108">
        <v>9.5139868932891491E-4</v>
      </c>
      <c r="V2447" s="109">
        <v>9.257617969931904E-4</v>
      </c>
      <c r="W2447" s="731">
        <v>6.6023563436255631E-4</v>
      </c>
      <c r="X2447" s="108">
        <v>8.2135117660341728E-5</v>
      </c>
      <c r="Y2447" s="109">
        <v>7.9921856861985197E-5</v>
      </c>
      <c r="Z2447" s="731">
        <v>5.6998766812005263E-5</v>
      </c>
      <c r="AA2447" s="108">
        <v>0</v>
      </c>
      <c r="AB2447" s="109">
        <v>0</v>
      </c>
      <c r="AC2447" s="731">
        <v>0</v>
      </c>
      <c r="AD2447" s="108">
        <v>0</v>
      </c>
      <c r="AE2447" s="109">
        <v>0</v>
      </c>
      <c r="AF2447" s="731">
        <v>0</v>
      </c>
      <c r="AG2447" s="108">
        <v>6.0688701317163562E-4</v>
      </c>
      <c r="AH2447" s="109">
        <v>5.9053398232188233E-4</v>
      </c>
      <c r="AI2447" s="731">
        <v>4.2115725486468412E-4</v>
      </c>
      <c r="AJ2447" s="108">
        <v>5.9302586787759082E-4</v>
      </c>
      <c r="AK2447" s="109">
        <v>6.4046325846013076E-4</v>
      </c>
      <c r="AL2447" s="736">
        <v>2.8213432917207417E-4</v>
      </c>
    </row>
    <row r="2448" spans="1:38" x14ac:dyDescent="0.25">
      <c r="A2448" s="71">
        <v>2036</v>
      </c>
      <c r="B2448" s="72">
        <v>3</v>
      </c>
      <c r="C2448" s="108">
        <v>0.22702876833056715</v>
      </c>
      <c r="D2448" s="109">
        <v>0.23751794154789352</v>
      </c>
      <c r="E2448" s="731">
        <v>0.11089509198767675</v>
      </c>
      <c r="F2448" s="108">
        <v>1.888968761226829E-2</v>
      </c>
      <c r="G2448" s="109">
        <v>2.0701938423644269E-2</v>
      </c>
      <c r="H2448" s="731">
        <v>1.6047477868420354E-2</v>
      </c>
      <c r="I2448" s="108">
        <v>4.5060784838444716E-3</v>
      </c>
      <c r="J2448" s="109">
        <v>4.1956263089138321E-3</v>
      </c>
      <c r="K2448" s="731">
        <v>8.2310318681755451E-2</v>
      </c>
      <c r="L2448" s="108">
        <v>5.440391844959828E-4</v>
      </c>
      <c r="M2448" s="109">
        <v>5.8827826467823736E-4</v>
      </c>
      <c r="N2448" s="731">
        <v>2.6002094721873278E-4</v>
      </c>
      <c r="O2448" s="108">
        <v>0</v>
      </c>
      <c r="P2448" s="109">
        <v>0</v>
      </c>
      <c r="Q2448" s="731">
        <v>1.0192266548302775E-2</v>
      </c>
      <c r="R2448" s="108">
        <v>4.4422906442062918E-4</v>
      </c>
      <c r="S2448" s="109">
        <v>6.5065545370835798E-4</v>
      </c>
      <c r="T2448" s="731">
        <v>2.6706606706165775E-3</v>
      </c>
      <c r="U2448" s="108">
        <v>9.4734661919750019E-4</v>
      </c>
      <c r="V2448" s="109">
        <v>9.2379698428690096E-4</v>
      </c>
      <c r="W2448" s="731">
        <v>6.6917974431167349E-4</v>
      </c>
      <c r="X2448" s="108">
        <v>8.1785279755971959E-5</v>
      </c>
      <c r="Y2448" s="109">
        <v>7.9752237774644732E-5</v>
      </c>
      <c r="Z2448" s="731">
        <v>5.7770875830404828E-5</v>
      </c>
      <c r="AA2448" s="108">
        <v>0</v>
      </c>
      <c r="AB2448" s="109">
        <v>0</v>
      </c>
      <c r="AC2448" s="731">
        <v>0</v>
      </c>
      <c r="AD2448" s="108">
        <v>0</v>
      </c>
      <c r="AE2448" s="109">
        <v>0</v>
      </c>
      <c r="AF2448" s="731">
        <v>0</v>
      </c>
      <c r="AG2448" s="108">
        <v>6.0430236062078489E-4</v>
      </c>
      <c r="AH2448" s="109">
        <v>5.8928035326927448E-4</v>
      </c>
      <c r="AI2448" s="731">
        <v>4.2686260629405312E-4</v>
      </c>
      <c r="AJ2448" s="108">
        <v>5.9134899795915965E-4</v>
      </c>
      <c r="AK2448" s="109">
        <v>6.3943475037678537E-4</v>
      </c>
      <c r="AL2448" s="736">
        <v>2.8263240055402783E-4</v>
      </c>
    </row>
    <row r="2449" spans="1:38" x14ac:dyDescent="0.25">
      <c r="A2449" s="71">
        <v>2036</v>
      </c>
      <c r="B2449" s="72">
        <v>4</v>
      </c>
      <c r="C2449" s="108">
        <v>0.29828021110323683</v>
      </c>
      <c r="D2449" s="109">
        <v>0.30473584200646342</v>
      </c>
      <c r="E2449" s="731">
        <v>0.13005633379020215</v>
      </c>
      <c r="F2449" s="108">
        <v>1.9507420825758997E-2</v>
      </c>
      <c r="G2449" s="109">
        <v>2.1772459917756035E-2</v>
      </c>
      <c r="H2449" s="731">
        <v>1.6068145006368471E-2</v>
      </c>
      <c r="I2449" s="108">
        <v>5.2141456863875023E-3</v>
      </c>
      <c r="J2449" s="109">
        <v>5.7617287417527467E-3</v>
      </c>
      <c r="K2449" s="731">
        <v>8.1689638749291971E-2</v>
      </c>
      <c r="L2449" s="108">
        <v>6.5731094901041553E-4</v>
      </c>
      <c r="M2449" s="109">
        <v>8.7895317373100899E-4</v>
      </c>
      <c r="N2449" s="731">
        <v>3.6957467142619758E-4</v>
      </c>
      <c r="O2449" s="108">
        <v>0</v>
      </c>
      <c r="P2449" s="109">
        <v>0</v>
      </c>
      <c r="Q2449" s="731">
        <v>1.0205393792028511E-2</v>
      </c>
      <c r="R2449" s="108">
        <v>4.4422906442062918E-4</v>
      </c>
      <c r="S2449" s="109">
        <v>6.5065545370835798E-4</v>
      </c>
      <c r="T2449" s="731">
        <v>2.6706606706165775E-3</v>
      </c>
      <c r="U2449" s="108">
        <v>9.9477705175195826E-4</v>
      </c>
      <c r="V2449" s="109">
        <v>1.0058454401319452E-3</v>
      </c>
      <c r="W2449" s="731">
        <v>6.7004132228950825E-4</v>
      </c>
      <c r="X2449" s="108">
        <v>8.5880029155173621E-5</v>
      </c>
      <c r="Y2449" s="109">
        <v>8.6835596914544219E-5</v>
      </c>
      <c r="Z2449" s="731">
        <v>5.784533464989952E-5</v>
      </c>
      <c r="AA2449" s="108">
        <v>0</v>
      </c>
      <c r="AB2449" s="109">
        <v>0</v>
      </c>
      <c r="AC2449" s="731">
        <v>0</v>
      </c>
      <c r="AD2449" s="108">
        <v>0</v>
      </c>
      <c r="AE2449" s="109">
        <v>0</v>
      </c>
      <c r="AF2449" s="731">
        <v>0</v>
      </c>
      <c r="AG2449" s="108">
        <v>6.3455820740654595E-4</v>
      </c>
      <c r="AH2449" s="109">
        <v>6.4161844111018977E-4</v>
      </c>
      <c r="AI2449" s="731">
        <v>4.2741258151790599E-4</v>
      </c>
      <c r="AJ2449" s="108">
        <v>7.144709303753444E-4</v>
      </c>
      <c r="AK2449" s="109">
        <v>9.5538684294077785E-4</v>
      </c>
      <c r="AL2449" s="736">
        <v>4.0171288699036005E-4</v>
      </c>
    </row>
    <row r="2450" spans="1:38" x14ac:dyDescent="0.25">
      <c r="A2450" s="71">
        <v>2036</v>
      </c>
      <c r="B2450" s="72">
        <v>5</v>
      </c>
      <c r="C2450" s="108">
        <v>0.29808560179566274</v>
      </c>
      <c r="D2450" s="109">
        <v>0.30457795814816946</v>
      </c>
      <c r="E2450" s="731">
        <v>0.12973168010906982</v>
      </c>
      <c r="F2450" s="108">
        <v>1.9467368686692826E-2</v>
      </c>
      <c r="G2450" s="109">
        <v>2.1738363524636581E-2</v>
      </c>
      <c r="H2450" s="731">
        <v>1.5677357766868981E-2</v>
      </c>
      <c r="I2450" s="108">
        <v>5.1997381848625955E-3</v>
      </c>
      <c r="J2450" s="109">
        <v>5.747760974633624E-3</v>
      </c>
      <c r="K2450" s="731">
        <v>8.0855887892011369E-2</v>
      </c>
      <c r="L2450" s="108">
        <v>6.5598512873760932E-4</v>
      </c>
      <c r="M2450" s="109">
        <v>8.7723868495028184E-4</v>
      </c>
      <c r="N2450" s="731">
        <v>3.683420707919248E-4</v>
      </c>
      <c r="O2450" s="108">
        <v>0</v>
      </c>
      <c r="P2450" s="109">
        <v>0</v>
      </c>
      <c r="Q2450" s="731">
        <v>9.9571955200642784E-3</v>
      </c>
      <c r="R2450" s="108">
        <v>4.4422906442062918E-4</v>
      </c>
      <c r="S2450" s="109">
        <v>6.5065545370835798E-4</v>
      </c>
      <c r="T2450" s="731">
        <v>2.6706606706165775E-3</v>
      </c>
      <c r="U2450" s="108">
        <v>9.9179554401979879E-4</v>
      </c>
      <c r="V2450" s="109">
        <v>1.0033255369027608E-3</v>
      </c>
      <c r="W2450" s="731">
        <v>6.5374581930944067E-4</v>
      </c>
      <c r="X2450" s="108">
        <v>8.5622645756999727E-5</v>
      </c>
      <c r="Y2450" s="109">
        <v>8.6618027685062172E-5</v>
      </c>
      <c r="Z2450" s="731">
        <v>5.6438479704430079E-5</v>
      </c>
      <c r="AA2450" s="108">
        <v>0</v>
      </c>
      <c r="AB2450" s="109">
        <v>0</v>
      </c>
      <c r="AC2450" s="731">
        <v>0</v>
      </c>
      <c r="AD2450" s="108">
        <v>0</v>
      </c>
      <c r="AE2450" s="109">
        <v>0</v>
      </c>
      <c r="AF2450" s="731">
        <v>0</v>
      </c>
      <c r="AG2450" s="108">
        <v>6.3265617209269805E-4</v>
      </c>
      <c r="AH2450" s="109">
        <v>6.4001097947793473E-4</v>
      </c>
      <c r="AI2450" s="731">
        <v>4.170178184972931E-4</v>
      </c>
      <c r="AJ2450" s="108">
        <v>7.1302960350433939E-4</v>
      </c>
      <c r="AK2450" s="109">
        <v>9.5352322716823232E-4</v>
      </c>
      <c r="AL2450" s="736">
        <v>4.0037294689466426E-4</v>
      </c>
    </row>
    <row r="2451" spans="1:38" x14ac:dyDescent="0.25">
      <c r="A2451" s="71">
        <v>2036</v>
      </c>
      <c r="B2451" s="72">
        <v>6</v>
      </c>
      <c r="C2451" s="108">
        <v>0.3589350388613271</v>
      </c>
      <c r="D2451" s="109">
        <v>0.36084641943116985</v>
      </c>
      <c r="E2451" s="731">
        <v>0.12942071814034781</v>
      </c>
      <c r="F2451" s="108">
        <v>1.9922232657270628E-2</v>
      </c>
      <c r="G2451" s="109">
        <v>2.2621096636789483E-2</v>
      </c>
      <c r="H2451" s="731">
        <v>1.5298005925021061E-2</v>
      </c>
      <c r="I2451" s="108">
        <v>5.5815294532504276E-3</v>
      </c>
      <c r="J2451" s="109">
        <v>6.9033586851480044E-3</v>
      </c>
      <c r="K2451" s="731">
        <v>9.3279332825659131E-2</v>
      </c>
      <c r="L2451" s="108">
        <v>7.4381548415323431E-4</v>
      </c>
      <c r="M2451" s="109">
        <v>9.4907387516760206E-4</v>
      </c>
      <c r="N2451" s="731">
        <v>3.6716452072762639E-4</v>
      </c>
      <c r="O2451" s="108">
        <v>0</v>
      </c>
      <c r="P2451" s="109">
        <v>0</v>
      </c>
      <c r="Q2451" s="731">
        <v>9.716254541927925E-3</v>
      </c>
      <c r="R2451" s="108">
        <v>4.4422906442062918E-4</v>
      </c>
      <c r="S2451" s="109">
        <v>6.5065545370835798E-4</v>
      </c>
      <c r="T2451" s="731">
        <v>2.6706606706165775E-3</v>
      </c>
      <c r="U2451" s="108">
        <v>1.0266432760236137E-3</v>
      </c>
      <c r="V2451" s="109">
        <v>1.0708852548140257E-3</v>
      </c>
      <c r="W2451" s="731">
        <v>6.3792735209517554E-4</v>
      </c>
      <c r="X2451" s="108">
        <v>8.8631078620788725E-5</v>
      </c>
      <c r="Y2451" s="109">
        <v>9.2450501537992259E-5</v>
      </c>
      <c r="Z2451" s="731">
        <v>5.5072826182996329E-5</v>
      </c>
      <c r="AA2451" s="108">
        <v>0</v>
      </c>
      <c r="AB2451" s="109">
        <v>0</v>
      </c>
      <c r="AC2451" s="731">
        <v>0</v>
      </c>
      <c r="AD2451" s="108">
        <v>0</v>
      </c>
      <c r="AE2451" s="109">
        <v>0</v>
      </c>
      <c r="AF2451" s="731">
        <v>0</v>
      </c>
      <c r="AG2451" s="108">
        <v>6.5488507266450095E-4</v>
      </c>
      <c r="AH2451" s="109">
        <v>6.8310664889542942E-4</v>
      </c>
      <c r="AI2451" s="731">
        <v>4.0692716722188924E-4</v>
      </c>
      <c r="AJ2451" s="108">
        <v>8.0849809101182009E-4</v>
      </c>
      <c r="AK2451" s="109">
        <v>1.031605267463515E-3</v>
      </c>
      <c r="AL2451" s="736">
        <v>3.9909314199862428E-4</v>
      </c>
    </row>
    <row r="2452" spans="1:38" x14ac:dyDescent="0.25">
      <c r="A2452" s="71">
        <v>2036</v>
      </c>
      <c r="B2452" s="72">
        <v>7</v>
      </c>
      <c r="C2452" s="108">
        <v>0.35875735322698471</v>
      </c>
      <c r="D2452" s="109">
        <v>0.36068728294771862</v>
      </c>
      <c r="E2452" s="731">
        <v>0.12917137191158556</v>
      </c>
      <c r="F2452" s="108">
        <v>1.9889237364140326E-2</v>
      </c>
      <c r="G2452" s="109">
        <v>2.2590487493766361E-2</v>
      </c>
      <c r="H2452" s="731">
        <v>1.5001289152817893E-2</v>
      </c>
      <c r="I2452" s="108">
        <v>5.5691003931989816E-3</v>
      </c>
      <c r="J2452" s="109">
        <v>6.8890033429423007E-3</v>
      </c>
      <c r="K2452" s="731">
        <v>9.2633371053925301E-2</v>
      </c>
      <c r="L2452" s="108">
        <v>7.426059113813774E-4</v>
      </c>
      <c r="M2452" s="109">
        <v>9.4747457382724713E-4</v>
      </c>
      <c r="N2452" s="731">
        <v>3.6620955141961677E-4</v>
      </c>
      <c r="O2452" s="108">
        <v>0</v>
      </c>
      <c r="P2452" s="109">
        <v>0</v>
      </c>
      <c r="Q2452" s="731">
        <v>9.5277889476211713E-3</v>
      </c>
      <c r="R2452" s="108">
        <v>4.4422906442062918E-4</v>
      </c>
      <c r="S2452" s="109">
        <v>6.5065545370835798E-4</v>
      </c>
      <c r="T2452" s="731">
        <v>2.6706606706165775E-3</v>
      </c>
      <c r="U2452" s="108">
        <v>1.0241861821677642E-3</v>
      </c>
      <c r="V2452" s="109">
        <v>1.068621971952393E-3</v>
      </c>
      <c r="W2452" s="731">
        <v>6.2555329645424867E-4</v>
      </c>
      <c r="X2452" s="108">
        <v>8.8418944655248034E-5</v>
      </c>
      <c r="Y2452" s="109">
        <v>9.225517391917888E-5</v>
      </c>
      <c r="Z2452" s="731">
        <v>5.4004613724621389E-5</v>
      </c>
      <c r="AA2452" s="108">
        <v>0</v>
      </c>
      <c r="AB2452" s="109">
        <v>0</v>
      </c>
      <c r="AC2452" s="731">
        <v>0</v>
      </c>
      <c r="AD2452" s="108">
        <v>0</v>
      </c>
      <c r="AE2452" s="109">
        <v>0</v>
      </c>
      <c r="AF2452" s="731">
        <v>0</v>
      </c>
      <c r="AG2452" s="108">
        <v>6.5331779751898612E-4</v>
      </c>
      <c r="AH2452" s="109">
        <v>6.8166264331530682E-4</v>
      </c>
      <c r="AI2452" s="731">
        <v>3.9903428217639709E-4</v>
      </c>
      <c r="AJ2452" s="108">
        <v>8.071826788705322E-4</v>
      </c>
      <c r="AK2452" s="109">
        <v>1.029867088289725E-3</v>
      </c>
      <c r="AL2452" s="736">
        <v>3.9805512348814508E-4</v>
      </c>
    </row>
    <row r="2453" spans="1:38" x14ac:dyDescent="0.25">
      <c r="A2453" s="71">
        <v>2036</v>
      </c>
      <c r="B2453" s="72">
        <v>8</v>
      </c>
      <c r="C2453" s="108">
        <v>0.41324651135150475</v>
      </c>
      <c r="D2453" s="109">
        <v>0.40713038334283502</v>
      </c>
      <c r="E2453" s="731">
        <v>0.12873873503351127</v>
      </c>
      <c r="F2453" s="108">
        <v>2.012489682264422E-2</v>
      </c>
      <c r="G2453" s="109">
        <v>2.2826431344872101E-2</v>
      </c>
      <c r="H2453" s="731">
        <v>1.4629416081869363E-2</v>
      </c>
      <c r="I2453" s="108">
        <v>5.8786430537151766E-3</v>
      </c>
      <c r="J2453" s="109">
        <v>7.4668326806883473E-3</v>
      </c>
      <c r="K2453" s="731">
        <v>9.1788039670840024E-2</v>
      </c>
      <c r="L2453" s="108">
        <v>8.4436241237744738E-4</v>
      </c>
      <c r="M2453" s="109">
        <v>1.0269456318215864E-3</v>
      </c>
      <c r="N2453" s="731">
        <v>3.6502080135375015E-4</v>
      </c>
      <c r="O2453" s="108">
        <v>0</v>
      </c>
      <c r="P2453" s="109">
        <v>0</v>
      </c>
      <c r="Q2453" s="731">
        <v>9.2916048473911036E-3</v>
      </c>
      <c r="R2453" s="108">
        <v>4.4422906442062918E-4</v>
      </c>
      <c r="S2453" s="109">
        <v>6.5065545370835798E-4</v>
      </c>
      <c r="T2453" s="731">
        <v>2.6706606706165775E-3</v>
      </c>
      <c r="U2453" s="108">
        <v>1.0423721569190758E-3</v>
      </c>
      <c r="V2453" s="109">
        <v>1.0868960247580157E-3</v>
      </c>
      <c r="W2453" s="731">
        <v>6.100466787770072E-4</v>
      </c>
      <c r="X2453" s="108">
        <v>8.9989003504901117E-5</v>
      </c>
      <c r="Y2453" s="109">
        <v>9.3832747831534984E-5</v>
      </c>
      <c r="Z2453" s="731">
        <v>5.2665906634716065E-5</v>
      </c>
      <c r="AA2453" s="108">
        <v>0</v>
      </c>
      <c r="AB2453" s="109">
        <v>0</v>
      </c>
      <c r="AC2453" s="731">
        <v>0</v>
      </c>
      <c r="AD2453" s="108">
        <v>0</v>
      </c>
      <c r="AE2453" s="109">
        <v>0</v>
      </c>
      <c r="AF2453" s="731">
        <v>0</v>
      </c>
      <c r="AG2453" s="108">
        <v>6.6491861060389342E-4</v>
      </c>
      <c r="AH2453" s="109">
        <v>6.9331964095655039E-4</v>
      </c>
      <c r="AI2453" s="731">
        <v>3.8914254359892817E-4</v>
      </c>
      <c r="AJ2453" s="108">
        <v>9.1778771273581491E-4</v>
      </c>
      <c r="AK2453" s="109">
        <v>1.1162485706347725E-3</v>
      </c>
      <c r="AL2453" s="736">
        <v>3.9676296460962372E-4</v>
      </c>
    </row>
    <row r="2454" spans="1:38" x14ac:dyDescent="0.25">
      <c r="A2454" s="71">
        <v>2036</v>
      </c>
      <c r="B2454" s="72">
        <v>9</v>
      </c>
      <c r="C2454" s="108">
        <v>0.41311025548077562</v>
      </c>
      <c r="D2454" s="109">
        <v>0.40691140388534808</v>
      </c>
      <c r="E2454" s="731">
        <v>0.12840467850368348</v>
      </c>
      <c r="F2454" s="108">
        <v>2.0101181854019799E-2</v>
      </c>
      <c r="G2454" s="109">
        <v>2.2784120650333292E-2</v>
      </c>
      <c r="H2454" s="731">
        <v>1.4232141137107602E-2</v>
      </c>
      <c r="I2454" s="108">
        <v>5.8693351132311057E-3</v>
      </c>
      <c r="J2454" s="109">
        <v>7.4455612024326495E-3</v>
      </c>
      <c r="K2454" s="731">
        <v>9.0930484907937939E-2</v>
      </c>
      <c r="L2454" s="108">
        <v>8.4338319503008189E-4</v>
      </c>
      <c r="M2454" s="109">
        <v>1.0245709906484045E-3</v>
      </c>
      <c r="N2454" s="731">
        <v>3.6375041535381588E-4</v>
      </c>
      <c r="O2454" s="108">
        <v>0</v>
      </c>
      <c r="P2454" s="109">
        <v>0</v>
      </c>
      <c r="Q2454" s="731">
        <v>9.0392796377511651E-3</v>
      </c>
      <c r="R2454" s="108">
        <v>4.4422906442062918E-4</v>
      </c>
      <c r="S2454" s="109">
        <v>6.5065545370835798E-4</v>
      </c>
      <c r="T2454" s="731">
        <v>2.6706606706165775E-3</v>
      </c>
      <c r="U2454" s="108">
        <v>1.0406056316452997E-3</v>
      </c>
      <c r="V2454" s="109">
        <v>1.0837603643555271E-3</v>
      </c>
      <c r="W2454" s="731">
        <v>5.9348027310034601E-4</v>
      </c>
      <c r="X2454" s="108">
        <v>8.9836470616676134E-5</v>
      </c>
      <c r="Y2454" s="109">
        <v>9.3562053062025121E-5</v>
      </c>
      <c r="Z2454" s="731">
        <v>5.1235710359193546E-5</v>
      </c>
      <c r="AA2454" s="108">
        <v>0</v>
      </c>
      <c r="AB2454" s="109">
        <v>0</v>
      </c>
      <c r="AC2454" s="731">
        <v>0</v>
      </c>
      <c r="AD2454" s="108">
        <v>0</v>
      </c>
      <c r="AE2454" s="109">
        <v>0</v>
      </c>
      <c r="AF2454" s="731">
        <v>0</v>
      </c>
      <c r="AG2454" s="108">
        <v>6.6379146753278663E-4</v>
      </c>
      <c r="AH2454" s="109">
        <v>6.9131986905849067E-4</v>
      </c>
      <c r="AI2454" s="731">
        <v>3.7857494094663448E-4</v>
      </c>
      <c r="AJ2454" s="108">
        <v>9.1672360655012624E-4</v>
      </c>
      <c r="AK2454" s="109">
        <v>1.1136676100404648E-3</v>
      </c>
      <c r="AL2454" s="736">
        <v>3.9538203823537066E-4</v>
      </c>
    </row>
    <row r="2455" spans="1:38" x14ac:dyDescent="0.25">
      <c r="A2455" s="71">
        <v>2036</v>
      </c>
      <c r="B2455" s="72">
        <v>10</v>
      </c>
      <c r="C2455" s="108">
        <v>0.5787225695446141</v>
      </c>
      <c r="D2455" s="109">
        <v>0.55164714276936599</v>
      </c>
      <c r="E2455" s="731">
        <v>0.12809677513690115</v>
      </c>
      <c r="F2455" s="108">
        <v>2.1061254247653829E-2</v>
      </c>
      <c r="G2455" s="109">
        <v>2.347435676225193E-2</v>
      </c>
      <c r="H2455" s="731">
        <v>1.3874167399513365E-2</v>
      </c>
      <c r="I2455" s="108">
        <v>6.6169646753382475E-3</v>
      </c>
      <c r="J2455" s="109">
        <v>8.5378706491431693E-3</v>
      </c>
      <c r="K2455" s="731">
        <v>9.0137600366910584E-2</v>
      </c>
      <c r="L2455" s="108">
        <v>1.0496551842515513E-3</v>
      </c>
      <c r="M2455" s="109">
        <v>1.1725151135820722E-3</v>
      </c>
      <c r="N2455" s="731">
        <v>3.6257156319297675E-4</v>
      </c>
      <c r="O2455" s="108">
        <v>0</v>
      </c>
      <c r="P2455" s="109">
        <v>0</v>
      </c>
      <c r="Q2455" s="731">
        <v>8.8119091733417001E-3</v>
      </c>
      <c r="R2455" s="108">
        <v>4.4422906442062918E-4</v>
      </c>
      <c r="S2455" s="109">
        <v>6.5065545370835798E-4</v>
      </c>
      <c r="T2455" s="731">
        <v>2.6706606706165775E-3</v>
      </c>
      <c r="U2455" s="108">
        <v>1.1140458329956264E-3</v>
      </c>
      <c r="V2455" s="109">
        <v>1.1366392661644605E-3</v>
      </c>
      <c r="W2455" s="731">
        <v>5.7855239707608759E-4</v>
      </c>
      <c r="X2455" s="108">
        <v>9.6176636806918743E-5</v>
      </c>
      <c r="Y2455" s="109">
        <v>9.8127171725579223E-5</v>
      </c>
      <c r="Z2455" s="731">
        <v>4.9946972568648107E-5</v>
      </c>
      <c r="AA2455" s="108">
        <v>0</v>
      </c>
      <c r="AB2455" s="109">
        <v>0</v>
      </c>
      <c r="AC2455" s="731">
        <v>0</v>
      </c>
      <c r="AD2455" s="108">
        <v>0</v>
      </c>
      <c r="AE2455" s="109">
        <v>0</v>
      </c>
      <c r="AF2455" s="731">
        <v>0</v>
      </c>
      <c r="AG2455" s="108">
        <v>7.1063825838771984E-4</v>
      </c>
      <c r="AH2455" s="109">
        <v>7.2505053310439925E-4</v>
      </c>
      <c r="AI2455" s="731">
        <v>3.6905252868477069E-4</v>
      </c>
      <c r="AJ2455" s="108">
        <v>1.1409331239561195E-3</v>
      </c>
      <c r="AK2455" s="109">
        <v>1.2744770337448804E-3</v>
      </c>
      <c r="AL2455" s="736">
        <v>3.9410074999095593E-4</v>
      </c>
    </row>
    <row r="2456" spans="1:38" x14ac:dyDescent="0.25">
      <c r="A2456" s="71">
        <v>2036</v>
      </c>
      <c r="B2456" s="72">
        <v>11</v>
      </c>
      <c r="C2456" s="108">
        <v>0.57860167394396711</v>
      </c>
      <c r="D2456" s="109">
        <v>0.55137269378985165</v>
      </c>
      <c r="E2456" s="731">
        <v>0.12776955042409155</v>
      </c>
      <c r="F2456" s="108">
        <v>2.1043403582825838E-2</v>
      </c>
      <c r="G2456" s="109">
        <v>2.342872415812635E-2</v>
      </c>
      <c r="H2456" s="731">
        <v>1.3488015166374573E-2</v>
      </c>
      <c r="I2456" s="108">
        <v>6.6094338204679406E-3</v>
      </c>
      <c r="J2456" s="109">
        <v>8.5124942442470087E-3</v>
      </c>
      <c r="K2456" s="731">
        <v>8.9295889164737005E-2</v>
      </c>
      <c r="L2456" s="108">
        <v>1.0487710055293792E-3</v>
      </c>
      <c r="M2456" s="109">
        <v>1.169658884040781E-3</v>
      </c>
      <c r="N2456" s="731">
        <v>3.6132386403838531E-4</v>
      </c>
      <c r="O2456" s="108">
        <v>0</v>
      </c>
      <c r="P2456" s="109">
        <v>0</v>
      </c>
      <c r="Q2456" s="731">
        <v>8.5666590187892921E-3</v>
      </c>
      <c r="R2456" s="108">
        <v>4.4422906442062918E-4</v>
      </c>
      <c r="S2456" s="109">
        <v>6.5065545370835798E-4</v>
      </c>
      <c r="T2456" s="731">
        <v>2.6706606706165775E-3</v>
      </c>
      <c r="U2456" s="108">
        <v>1.1127141680213374E-3</v>
      </c>
      <c r="V2456" s="109">
        <v>1.1332572587100698E-3</v>
      </c>
      <c r="W2456" s="731">
        <v>5.6245033537707684E-4</v>
      </c>
      <c r="X2456" s="108">
        <v>9.6061605908865318E-5</v>
      </c>
      <c r="Y2456" s="109">
        <v>9.7835168603857656E-5</v>
      </c>
      <c r="Z2456" s="731">
        <v>4.8556864228270078E-5</v>
      </c>
      <c r="AA2456" s="108">
        <v>0</v>
      </c>
      <c r="AB2456" s="109">
        <v>0</v>
      </c>
      <c r="AC2456" s="731">
        <v>0</v>
      </c>
      <c r="AD2456" s="108">
        <v>0</v>
      </c>
      <c r="AE2456" s="109">
        <v>0</v>
      </c>
      <c r="AF2456" s="731">
        <v>0</v>
      </c>
      <c r="AG2456" s="108">
        <v>7.097889031613538E-4</v>
      </c>
      <c r="AH2456" s="109">
        <v>7.2289274738765658E-4</v>
      </c>
      <c r="AI2456" s="731">
        <v>3.5878122826228941E-4</v>
      </c>
      <c r="AJ2456" s="108">
        <v>1.139971518029765E-3</v>
      </c>
      <c r="AK2456" s="109">
        <v>1.2713725813347204E-3</v>
      </c>
      <c r="AL2456" s="736">
        <v>3.9274441656724011E-4</v>
      </c>
    </row>
    <row r="2457" spans="1:38" x14ac:dyDescent="0.25">
      <c r="A2457" s="71">
        <v>2036</v>
      </c>
      <c r="B2457" s="72">
        <v>12</v>
      </c>
      <c r="C2457" s="108">
        <v>0.57841988600912131</v>
      </c>
      <c r="D2457" s="109">
        <v>0.55110393653922896</v>
      </c>
      <c r="E2457" s="731">
        <v>0.12739842791763784</v>
      </c>
      <c r="F2457" s="108">
        <v>2.1016534423593906E-2</v>
      </c>
      <c r="G2457" s="109">
        <v>2.3384155964200657E-2</v>
      </c>
      <c r="H2457" s="731">
        <v>1.3041950650414967E-2</v>
      </c>
      <c r="I2457" s="108">
        <v>6.5980891652611456E-3</v>
      </c>
      <c r="J2457" s="109">
        <v>8.487703156118992E-3</v>
      </c>
      <c r="K2457" s="731">
        <v>8.8342820033390779E-2</v>
      </c>
      <c r="L2457" s="108">
        <v>1.0474401007284761E-3</v>
      </c>
      <c r="M2457" s="109">
        <v>1.1668689026235284E-3</v>
      </c>
      <c r="N2457" s="731">
        <v>3.5991620971531407E-4</v>
      </c>
      <c r="O2457" s="108">
        <v>0</v>
      </c>
      <c r="P2457" s="109">
        <v>0</v>
      </c>
      <c r="Q2457" s="731">
        <v>8.283349775123303E-3</v>
      </c>
      <c r="R2457" s="108">
        <v>4.4422906442062918E-4</v>
      </c>
      <c r="S2457" s="109">
        <v>6.5065545370835798E-4</v>
      </c>
      <c r="T2457" s="731">
        <v>2.6706606706165775E-3</v>
      </c>
      <c r="U2457" s="108">
        <v>1.1107096877447618E-3</v>
      </c>
      <c r="V2457" s="109">
        <v>1.129953333544941E-3</v>
      </c>
      <c r="W2457" s="731">
        <v>5.4384967288567947E-4</v>
      </c>
      <c r="X2457" s="108">
        <v>9.5888610172374325E-5</v>
      </c>
      <c r="Y2457" s="109">
        <v>9.7549934636258792E-5</v>
      </c>
      <c r="Z2457" s="731">
        <v>4.6951039335347267E-5</v>
      </c>
      <c r="AA2457" s="108">
        <v>0</v>
      </c>
      <c r="AB2457" s="109">
        <v>0</v>
      </c>
      <c r="AC2457" s="731">
        <v>0</v>
      </c>
      <c r="AD2457" s="108">
        <v>0</v>
      </c>
      <c r="AE2457" s="109">
        <v>0</v>
      </c>
      <c r="AF2457" s="731">
        <v>0</v>
      </c>
      <c r="AG2457" s="108">
        <v>7.085099988283479E-4</v>
      </c>
      <c r="AH2457" s="109">
        <v>7.207856921428188E-4</v>
      </c>
      <c r="AI2457" s="731">
        <v>3.469159419813666E-4</v>
      </c>
      <c r="AJ2457" s="108">
        <v>1.1385253060157763E-3</v>
      </c>
      <c r="AK2457" s="109">
        <v>1.2683394571196488E-3</v>
      </c>
      <c r="AL2457" s="736">
        <v>3.9121422779357824E-4</v>
      </c>
    </row>
    <row r="2458" spans="1:38" x14ac:dyDescent="0.25">
      <c r="A2458" s="71">
        <v>2036</v>
      </c>
      <c r="B2458" s="72">
        <v>13</v>
      </c>
      <c r="C2458" s="108">
        <v>0.57697775623618375</v>
      </c>
      <c r="D2458" s="109">
        <v>0.54965231459498065</v>
      </c>
      <c r="E2458" s="731">
        <v>0.12672892973169014</v>
      </c>
      <c r="F2458" s="108">
        <v>2.0988107829369444E-2</v>
      </c>
      <c r="G2458" s="109">
        <v>2.3336583459939837E-2</v>
      </c>
      <c r="H2458" s="731">
        <v>1.2514828725861561E-2</v>
      </c>
      <c r="I2458" s="108">
        <v>6.5866059603011205E-3</v>
      </c>
      <c r="J2458" s="109">
        <v>8.4626941203445414E-3</v>
      </c>
      <c r="K2458" s="731">
        <v>8.7155363064941982E-2</v>
      </c>
      <c r="L2458" s="108">
        <v>1.0462400610935477E-3</v>
      </c>
      <c r="M2458" s="109">
        <v>1.164202994106559E-3</v>
      </c>
      <c r="N2458" s="731">
        <v>3.58296177938675E-4</v>
      </c>
      <c r="O2458" s="108">
        <v>0</v>
      </c>
      <c r="P2458" s="109">
        <v>0</v>
      </c>
      <c r="Q2458" s="731">
        <v>7.9485500406236195E-3</v>
      </c>
      <c r="R2458" s="108">
        <v>4.4422906442062918E-4</v>
      </c>
      <c r="S2458" s="109">
        <v>6.5065545370835798E-4</v>
      </c>
      <c r="T2458" s="731">
        <v>2.6706606706165775E-3</v>
      </c>
      <c r="U2458" s="108">
        <v>1.1088089642477296E-3</v>
      </c>
      <c r="V2458" s="109">
        <v>1.1266994245699934E-3</v>
      </c>
      <c r="W2458" s="731">
        <v>5.2186843309216227E-4</v>
      </c>
      <c r="X2458" s="108">
        <v>9.572457438331357E-5</v>
      </c>
      <c r="Y2458" s="109">
        <v>9.7268990577636943E-5</v>
      </c>
      <c r="Z2458" s="731">
        <v>4.5053381003577941E-5</v>
      </c>
      <c r="AA2458" s="108">
        <v>0</v>
      </c>
      <c r="AB2458" s="109">
        <v>0</v>
      </c>
      <c r="AC2458" s="731">
        <v>0</v>
      </c>
      <c r="AD2458" s="108">
        <v>0</v>
      </c>
      <c r="AE2458" s="109">
        <v>0</v>
      </c>
      <c r="AF2458" s="731">
        <v>0</v>
      </c>
      <c r="AG2458" s="108">
        <v>7.0729786028598087E-4</v>
      </c>
      <c r="AH2458" s="109">
        <v>7.187095492901561E-4</v>
      </c>
      <c r="AI2458" s="731">
        <v>3.3289442778468422E-4</v>
      </c>
      <c r="AJ2458" s="108">
        <v>1.1372216414406013E-3</v>
      </c>
      <c r="AK2458" s="109">
        <v>1.2654423327216843E-3</v>
      </c>
      <c r="AL2458" s="736">
        <v>3.8945358047218854E-4</v>
      </c>
    </row>
    <row r="2459" spans="1:38" x14ac:dyDescent="0.25">
      <c r="A2459" s="71">
        <v>2036</v>
      </c>
      <c r="B2459" s="72">
        <v>14</v>
      </c>
      <c r="C2459" s="108">
        <v>0.5768199212044669</v>
      </c>
      <c r="D2459" s="109">
        <v>0.54939271094429665</v>
      </c>
      <c r="E2459" s="731">
        <v>0.12627994240052107</v>
      </c>
      <c r="F2459" s="108">
        <v>2.0964792239595856E-2</v>
      </c>
      <c r="G2459" s="109">
        <v>2.3293559549973742E-2</v>
      </c>
      <c r="H2459" s="731">
        <v>1.1962365411181359E-2</v>
      </c>
      <c r="I2459" s="108">
        <v>6.5767711781917039E-3</v>
      </c>
      <c r="J2459" s="109">
        <v>8.4387589987013224E-3</v>
      </c>
      <c r="K2459" s="731">
        <v>8.600400818233532E-2</v>
      </c>
      <c r="L2459" s="108">
        <v>1.0450853096784136E-3</v>
      </c>
      <c r="M2459" s="109">
        <v>1.1615097802736758E-3</v>
      </c>
      <c r="N2459" s="731">
        <v>3.5660393443623627E-4</v>
      </c>
      <c r="O2459" s="108">
        <v>0</v>
      </c>
      <c r="P2459" s="109">
        <v>0</v>
      </c>
      <c r="Q2459" s="731">
        <v>7.5976616141075889E-3</v>
      </c>
      <c r="R2459" s="108">
        <v>4.4422906442062918E-4</v>
      </c>
      <c r="S2459" s="109">
        <v>6.5065545370835798E-4</v>
      </c>
      <c r="T2459" s="731">
        <v>2.6706606706165775E-3</v>
      </c>
      <c r="U2459" s="108">
        <v>1.1070709178411175E-3</v>
      </c>
      <c r="V2459" s="109">
        <v>1.1235094934075622E-3</v>
      </c>
      <c r="W2459" s="731">
        <v>4.9883083020266369E-4</v>
      </c>
      <c r="X2459" s="108">
        <v>9.5574466055550899E-5</v>
      </c>
      <c r="Y2459" s="109">
        <v>9.6993591704804089E-5</v>
      </c>
      <c r="Z2459" s="731">
        <v>4.3064507313038752E-5</v>
      </c>
      <c r="AA2459" s="108">
        <v>0</v>
      </c>
      <c r="AB2459" s="109">
        <v>0</v>
      </c>
      <c r="AC2459" s="731">
        <v>0</v>
      </c>
      <c r="AD2459" s="108">
        <v>0</v>
      </c>
      <c r="AE2459" s="109">
        <v>0</v>
      </c>
      <c r="AF2459" s="731">
        <v>0</v>
      </c>
      <c r="AG2459" s="108">
        <v>7.0618904121006484E-4</v>
      </c>
      <c r="AH2459" s="109">
        <v>7.1667507249131043E-4</v>
      </c>
      <c r="AI2459" s="731">
        <v>3.1819895490047153E-4</v>
      </c>
      <c r="AJ2459" s="108">
        <v>1.1359660634121386E-3</v>
      </c>
      <c r="AK2459" s="109">
        <v>1.2625140752395932E-3</v>
      </c>
      <c r="AL2459" s="736">
        <v>3.8761424305302404E-4</v>
      </c>
    </row>
    <row r="2460" spans="1:38" x14ac:dyDescent="0.25">
      <c r="A2460" s="71">
        <v>2036</v>
      </c>
      <c r="B2460" s="72">
        <v>15</v>
      </c>
      <c r="C2460" s="108">
        <v>0.72821918154694298</v>
      </c>
      <c r="D2460" s="109">
        <v>0.67212632064100264</v>
      </c>
      <c r="E2460" s="731">
        <v>0.12582380871779433</v>
      </c>
      <c r="F2460" s="108">
        <v>2.1041874298020062E-2</v>
      </c>
      <c r="G2460" s="109">
        <v>2.3242606592742663E-2</v>
      </c>
      <c r="H2460" s="731">
        <v>1.1399238104762647E-2</v>
      </c>
      <c r="I2460" s="108">
        <v>6.5597864625541761E-3</v>
      </c>
      <c r="J2460" s="109">
        <v>8.3252733438161503E-3</v>
      </c>
      <c r="K2460" s="731">
        <v>8.4833580685913471E-2</v>
      </c>
      <c r="L2460" s="108">
        <v>1.4412683494818836E-3</v>
      </c>
      <c r="M2460" s="109">
        <v>1.4221662410141102E-3</v>
      </c>
      <c r="N2460" s="731">
        <v>3.5488623065409863E-4</v>
      </c>
      <c r="O2460" s="108">
        <v>0</v>
      </c>
      <c r="P2460" s="109">
        <v>0</v>
      </c>
      <c r="Q2460" s="731">
        <v>7.2399999447213667E-3</v>
      </c>
      <c r="R2460" s="108">
        <v>4.4422906442062918E-4</v>
      </c>
      <c r="S2460" s="109">
        <v>6.5065545370835798E-4</v>
      </c>
      <c r="T2460" s="731">
        <v>2.6706606706165775E-3</v>
      </c>
      <c r="U2460" s="108">
        <v>1.1130082342989695E-3</v>
      </c>
      <c r="V2460" s="109">
        <v>1.1197117904243666E-3</v>
      </c>
      <c r="W2460" s="731">
        <v>4.7534848632178764E-4</v>
      </c>
      <c r="X2460" s="108">
        <v>9.6087063247124555E-5</v>
      </c>
      <c r="Y2460" s="109">
        <v>9.6665841539284855E-5</v>
      </c>
      <c r="Z2460" s="731">
        <v>4.1037267275193907E-5</v>
      </c>
      <c r="AA2460" s="108">
        <v>0</v>
      </c>
      <c r="AB2460" s="109">
        <v>0</v>
      </c>
      <c r="AC2460" s="731">
        <v>0</v>
      </c>
      <c r="AD2460" s="108">
        <v>0</v>
      </c>
      <c r="AE2460" s="109">
        <v>0</v>
      </c>
      <c r="AF2460" s="731">
        <v>0</v>
      </c>
      <c r="AG2460" s="108">
        <v>7.0997629953068202E-4</v>
      </c>
      <c r="AH2460" s="109">
        <v>7.1425382047437538E-4</v>
      </c>
      <c r="AI2460" s="731">
        <v>3.0321993943769346E-4</v>
      </c>
      <c r="AJ2460" s="108">
        <v>1.566601164734334E-3</v>
      </c>
      <c r="AK2460" s="109">
        <v>1.5458378883097621E-3</v>
      </c>
      <c r="AL2460" s="736">
        <v>3.8574717159318983E-4</v>
      </c>
    </row>
    <row r="2461" spans="1:38" x14ac:dyDescent="0.25">
      <c r="A2461" s="71">
        <v>2036</v>
      </c>
      <c r="B2461" s="72">
        <v>16</v>
      </c>
      <c r="C2461" s="108">
        <v>0.72804244739774393</v>
      </c>
      <c r="D2461" s="109">
        <v>0.67186013660351596</v>
      </c>
      <c r="E2461" s="731">
        <v>0.12526708100356132</v>
      </c>
      <c r="F2461" s="108">
        <v>2.1017917637729536E-2</v>
      </c>
      <c r="G2461" s="109">
        <v>2.3201575219093967E-2</v>
      </c>
      <c r="H2461" s="731">
        <v>1.0700085875703322E-2</v>
      </c>
      <c r="I2461" s="108">
        <v>6.549734230102207E-3</v>
      </c>
      <c r="J2461" s="109">
        <v>8.3027614398851358E-3</v>
      </c>
      <c r="K2461" s="731">
        <v>8.3407738731888101E-2</v>
      </c>
      <c r="L2461" s="108">
        <v>1.4396302573690992E-3</v>
      </c>
      <c r="M2461" s="109">
        <v>1.4189941065358787E-3</v>
      </c>
      <c r="N2461" s="731">
        <v>3.52800451028712E-4</v>
      </c>
      <c r="O2461" s="108">
        <v>0</v>
      </c>
      <c r="P2461" s="109">
        <v>0</v>
      </c>
      <c r="Q2461" s="731">
        <v>6.7959378137886677E-3</v>
      </c>
      <c r="R2461" s="108">
        <v>4.4422906442062918E-4</v>
      </c>
      <c r="S2461" s="109">
        <v>6.5065545370835798E-4</v>
      </c>
      <c r="T2461" s="731">
        <v>2.6706606706165775E-3</v>
      </c>
      <c r="U2461" s="108">
        <v>1.1112210756775655E-3</v>
      </c>
      <c r="V2461" s="109">
        <v>1.1166697991221743E-3</v>
      </c>
      <c r="W2461" s="731">
        <v>4.4619367129552633E-4</v>
      </c>
      <c r="X2461" s="108">
        <v>9.5932798927720423E-5</v>
      </c>
      <c r="Y2461" s="109">
        <v>9.6403118433646752E-5</v>
      </c>
      <c r="Z2461" s="731">
        <v>3.8520300921855587E-5</v>
      </c>
      <c r="AA2461" s="108">
        <v>0</v>
      </c>
      <c r="AB2461" s="109">
        <v>0</v>
      </c>
      <c r="AC2461" s="731">
        <v>0</v>
      </c>
      <c r="AD2461" s="108">
        <v>0</v>
      </c>
      <c r="AE2461" s="109">
        <v>0</v>
      </c>
      <c r="AF2461" s="731">
        <v>0</v>
      </c>
      <c r="AG2461" s="108">
        <v>7.0883648656251263E-4</v>
      </c>
      <c r="AH2461" s="109">
        <v>7.1231184252582285E-4</v>
      </c>
      <c r="AI2461" s="731">
        <v>2.8462238942004336E-4</v>
      </c>
      <c r="AJ2461" s="108">
        <v>1.5648207173781735E-3</v>
      </c>
      <c r="AK2461" s="109">
        <v>1.5423891165703904E-3</v>
      </c>
      <c r="AL2461" s="736">
        <v>3.8347993282787445E-4</v>
      </c>
    </row>
    <row r="2462" spans="1:38" x14ac:dyDescent="0.25">
      <c r="A2462" s="71">
        <v>2036</v>
      </c>
      <c r="B2462" s="72">
        <v>17</v>
      </c>
      <c r="C2462" s="108">
        <v>0.72786091111168227</v>
      </c>
      <c r="D2462" s="109">
        <v>0.67159777512351504</v>
      </c>
      <c r="E2462" s="731">
        <v>0.12526270224182889</v>
      </c>
      <c r="F2462" s="108">
        <v>2.0993463136488741E-2</v>
      </c>
      <c r="G2462" s="109">
        <v>2.3161435090297337E-2</v>
      </c>
      <c r="H2462" s="731">
        <v>1.0735540989192528E-2</v>
      </c>
      <c r="I2462" s="108">
        <v>6.539493554101476E-3</v>
      </c>
      <c r="J2462" s="109">
        <v>8.2807559409679501E-3</v>
      </c>
      <c r="K2462" s="731">
        <v>8.3379505114153915E-2</v>
      </c>
      <c r="L2462" s="108">
        <v>1.4379560957378764E-3</v>
      </c>
      <c r="M2462" s="109">
        <v>1.4158920573006655E-3</v>
      </c>
      <c r="N2462" s="731">
        <v>3.5274339179363332E-4</v>
      </c>
      <c r="O2462" s="108">
        <v>0</v>
      </c>
      <c r="P2462" s="109">
        <v>0</v>
      </c>
      <c r="Q2462" s="731">
        <v>6.8184498624230564E-3</v>
      </c>
      <c r="R2462" s="108">
        <v>4.4422906442062918E-4</v>
      </c>
      <c r="S2462" s="109">
        <v>6.5065545370835798E-4</v>
      </c>
      <c r="T2462" s="731">
        <v>2.6706606706165775E-3</v>
      </c>
      <c r="U2462" s="108">
        <v>1.1093983880860949E-3</v>
      </c>
      <c r="V2462" s="109">
        <v>1.1136964357168632E-3</v>
      </c>
      <c r="W2462" s="731">
        <v>4.4767207412264805E-4</v>
      </c>
      <c r="X2462" s="108">
        <v>9.5775357154940114E-5</v>
      </c>
      <c r="Y2462" s="109">
        <v>9.6146465166347306E-5</v>
      </c>
      <c r="Z2462" s="731">
        <v>3.8647955077866814E-5</v>
      </c>
      <c r="AA2462" s="108">
        <v>0</v>
      </c>
      <c r="AB2462" s="109">
        <v>0</v>
      </c>
      <c r="AC2462" s="731">
        <v>0</v>
      </c>
      <c r="AD2462" s="108">
        <v>0</v>
      </c>
      <c r="AE2462" s="109">
        <v>0</v>
      </c>
      <c r="AF2462" s="731">
        <v>0</v>
      </c>
      <c r="AG2462" s="108">
        <v>7.0767384608469636E-4</v>
      </c>
      <c r="AH2462" s="109">
        <v>7.1041530370358208E-4</v>
      </c>
      <c r="AI2462" s="731">
        <v>2.8556554885275897E-4</v>
      </c>
      <c r="AJ2462" s="108">
        <v>1.563001231185989E-3</v>
      </c>
      <c r="AK2462" s="109">
        <v>1.539017357893303E-3</v>
      </c>
      <c r="AL2462" s="736">
        <v>3.8341794772397763E-4</v>
      </c>
    </row>
    <row r="2463" spans="1:38" x14ac:dyDescent="0.25">
      <c r="A2463" s="71">
        <v>2036</v>
      </c>
      <c r="B2463" s="72">
        <v>18</v>
      </c>
      <c r="C2463" s="108">
        <v>0.72685007694437376</v>
      </c>
      <c r="D2463" s="109">
        <v>0.67059765759865642</v>
      </c>
      <c r="E2463" s="731">
        <v>0.12510667964403305</v>
      </c>
      <c r="F2463" s="108">
        <v>2.0966306628996761E-2</v>
      </c>
      <c r="G2463" s="109">
        <v>2.311994652664412E-2</v>
      </c>
      <c r="H2463" s="731">
        <v>1.0726203232227898E-2</v>
      </c>
      <c r="I2463" s="108">
        <v>6.5283546196100153E-3</v>
      </c>
      <c r="J2463" s="109">
        <v>8.2586962725562582E-3</v>
      </c>
      <c r="K2463" s="731">
        <v>8.3226645095500928E-2</v>
      </c>
      <c r="L2463" s="108">
        <v>1.4362436111884618E-3</v>
      </c>
      <c r="M2463" s="109">
        <v>1.4128777791992224E-3</v>
      </c>
      <c r="N2463" s="731">
        <v>3.5257139831921668E-4</v>
      </c>
      <c r="O2463" s="108">
        <v>0</v>
      </c>
      <c r="P2463" s="109">
        <v>0</v>
      </c>
      <c r="Q2463" s="731">
        <v>6.8125129365495573E-3</v>
      </c>
      <c r="R2463" s="108">
        <v>4.4422906442062918E-4</v>
      </c>
      <c r="S2463" s="109">
        <v>6.5065545370835798E-4</v>
      </c>
      <c r="T2463" s="731">
        <v>2.6706606706165775E-3</v>
      </c>
      <c r="U2463" s="108">
        <v>1.1074821979837389E-3</v>
      </c>
      <c r="V2463" s="109">
        <v>1.1107567036180625E-3</v>
      </c>
      <c r="W2463" s="731">
        <v>4.4728269305551572E-4</v>
      </c>
      <c r="X2463" s="108">
        <v>9.5609974005593206E-5</v>
      </c>
      <c r="Y2463" s="109">
        <v>9.5892522455987296E-5</v>
      </c>
      <c r="Z2463" s="731">
        <v>3.8614312586610018E-5</v>
      </c>
      <c r="AA2463" s="108">
        <v>0</v>
      </c>
      <c r="AB2463" s="109">
        <v>0</v>
      </c>
      <c r="AC2463" s="731">
        <v>0</v>
      </c>
      <c r="AD2463" s="108">
        <v>0</v>
      </c>
      <c r="AE2463" s="109">
        <v>0</v>
      </c>
      <c r="AF2463" s="731">
        <v>0</v>
      </c>
      <c r="AG2463" s="108">
        <v>7.0645184735525354E-4</v>
      </c>
      <c r="AH2463" s="109">
        <v>7.0853983238537753E-4</v>
      </c>
      <c r="AI2463" s="731">
        <v>2.853169723006756E-4</v>
      </c>
      <c r="AJ2463" s="108">
        <v>1.5611393487262447E-3</v>
      </c>
      <c r="AK2463" s="109">
        <v>1.53574231506707E-3</v>
      </c>
      <c r="AL2463" s="736">
        <v>3.8323099126234475E-4</v>
      </c>
    </row>
    <row r="2464" spans="1:38" x14ac:dyDescent="0.25">
      <c r="A2464" s="71">
        <v>2036</v>
      </c>
      <c r="B2464" s="72">
        <v>19</v>
      </c>
      <c r="C2464" s="108">
        <v>0.72665984628903557</v>
      </c>
      <c r="D2464" s="109">
        <v>0.67035207159551469</v>
      </c>
      <c r="E2464" s="731">
        <v>0.1250625993111768</v>
      </c>
      <c r="F2464" s="108">
        <v>2.0940666747402071E-2</v>
      </c>
      <c r="G2464" s="109">
        <v>2.3082153945845858E-2</v>
      </c>
      <c r="H2464" s="731">
        <v>1.070405976846585E-2</v>
      </c>
      <c r="I2464" s="108">
        <v>6.5176118260486396E-3</v>
      </c>
      <c r="J2464" s="109">
        <v>8.2379598467496613E-3</v>
      </c>
      <c r="K2464" s="731">
        <v>8.3095160020785916E-2</v>
      </c>
      <c r="L2464" s="108">
        <v>1.4344903926545112E-3</v>
      </c>
      <c r="M2464" s="109">
        <v>1.4099554607484644E-3</v>
      </c>
      <c r="N2464" s="731">
        <v>3.5237109309278395E-4</v>
      </c>
      <c r="O2464" s="108">
        <v>0</v>
      </c>
      <c r="P2464" s="109">
        <v>0</v>
      </c>
      <c r="Q2464" s="731">
        <v>6.7984382542786922E-3</v>
      </c>
      <c r="R2464" s="108">
        <v>4.4422906442062918E-4</v>
      </c>
      <c r="S2464" s="109">
        <v>6.5065545370835798E-4</v>
      </c>
      <c r="T2464" s="731">
        <v>2.6706606706165775E-3</v>
      </c>
      <c r="U2464" s="108">
        <v>1.1055689559760977E-3</v>
      </c>
      <c r="V2464" s="109">
        <v>1.1079551052081403E-3</v>
      </c>
      <c r="W2464" s="731">
        <v>4.4635926819163395E-4</v>
      </c>
      <c r="X2464" s="108">
        <v>9.5444836744439351E-5</v>
      </c>
      <c r="Y2464" s="109">
        <v>9.5650723153630816E-5</v>
      </c>
      <c r="Z2464" s="731">
        <v>3.853460086431213E-5</v>
      </c>
      <c r="AA2464" s="108">
        <v>0</v>
      </c>
      <c r="AB2464" s="109">
        <v>0</v>
      </c>
      <c r="AC2464" s="731">
        <v>0</v>
      </c>
      <c r="AD2464" s="108">
        <v>0</v>
      </c>
      <c r="AE2464" s="109">
        <v>0</v>
      </c>
      <c r="AF2464" s="731">
        <v>0</v>
      </c>
      <c r="AG2464" s="108">
        <v>7.0523180565228735E-4</v>
      </c>
      <c r="AH2464" s="109">
        <v>7.0675271399639342E-4</v>
      </c>
      <c r="AI2464" s="731">
        <v>2.8472799715088218E-4</v>
      </c>
      <c r="AJ2464" s="108">
        <v>1.5592344139915822E-3</v>
      </c>
      <c r="AK2464" s="109">
        <v>1.5325656534512684E-3</v>
      </c>
      <c r="AL2464" s="736">
        <v>3.8301316405242494E-4</v>
      </c>
    </row>
    <row r="2465" spans="1:38" x14ac:dyDescent="0.25">
      <c r="A2465" s="71">
        <v>2036</v>
      </c>
      <c r="B2465" s="72">
        <v>20</v>
      </c>
      <c r="C2465" s="108">
        <v>0.81574745761387657</v>
      </c>
      <c r="D2465" s="109">
        <v>0.73799083583903979</v>
      </c>
      <c r="E2465" s="731">
        <v>0.124974242872277</v>
      </c>
      <c r="F2465" s="108">
        <v>2.0956745548661174E-2</v>
      </c>
      <c r="G2465" s="109">
        <v>2.278244317711197E-2</v>
      </c>
      <c r="H2465" s="731">
        <v>1.0620802719761249E-2</v>
      </c>
      <c r="I2465" s="108">
        <v>6.4507050670643395E-3</v>
      </c>
      <c r="J2465" s="109">
        <v>7.3805742876516993E-3</v>
      </c>
      <c r="K2465" s="731">
        <v>8.28503833340484E-2</v>
      </c>
      <c r="L2465" s="108">
        <v>1.9396793765748728E-3</v>
      </c>
      <c r="M2465" s="109">
        <v>1.6933515244147946E-3</v>
      </c>
      <c r="N2465" s="731">
        <v>3.5200906364092724E-4</v>
      </c>
      <c r="O2465" s="108">
        <v>0</v>
      </c>
      <c r="P2465" s="109">
        <v>0</v>
      </c>
      <c r="Q2465" s="731">
        <v>6.745555120646147E-3</v>
      </c>
      <c r="R2465" s="108">
        <v>4.4422906442062918E-4</v>
      </c>
      <c r="S2465" s="109">
        <v>6.5065545370835798E-4</v>
      </c>
      <c r="T2465" s="731">
        <v>2.6706606706165775E-3</v>
      </c>
      <c r="U2465" s="108">
        <v>1.1068489491133247E-3</v>
      </c>
      <c r="V2465" s="109">
        <v>1.0851294429106125E-3</v>
      </c>
      <c r="W2465" s="731">
        <v>4.4288727913075523E-4</v>
      </c>
      <c r="X2465" s="108">
        <v>9.5555306674382885E-5</v>
      </c>
      <c r="Y2465" s="109">
        <v>9.3680319578418671E-5</v>
      </c>
      <c r="Z2465" s="731">
        <v>3.8234907515915254E-5</v>
      </c>
      <c r="AA2465" s="108">
        <v>0</v>
      </c>
      <c r="AB2465" s="109">
        <v>0</v>
      </c>
      <c r="AC2465" s="731">
        <v>0</v>
      </c>
      <c r="AD2465" s="108">
        <v>0</v>
      </c>
      <c r="AE2465" s="109">
        <v>0</v>
      </c>
      <c r="AF2465" s="731">
        <v>0</v>
      </c>
      <c r="AG2465" s="108">
        <v>7.0604756115829877E-4</v>
      </c>
      <c r="AH2465" s="109">
        <v>6.9219259621705034E-4</v>
      </c>
      <c r="AI2465" s="731">
        <v>2.8251339403256566E-4</v>
      </c>
      <c r="AJ2465" s="108">
        <v>2.108354441069648E-3</v>
      </c>
      <c r="AK2465" s="109">
        <v>1.8406053817248461E-3</v>
      </c>
      <c r="AL2465" s="736">
        <v>3.8261967199401534E-4</v>
      </c>
    </row>
    <row r="2466" spans="1:38" x14ac:dyDescent="0.25">
      <c r="A2466" s="71">
        <v>2036</v>
      </c>
      <c r="B2466" s="72">
        <v>21</v>
      </c>
      <c r="C2466" s="108">
        <v>0.8155491523232915</v>
      </c>
      <c r="D2466" s="109">
        <v>0.73776284603230724</v>
      </c>
      <c r="E2466" s="731">
        <v>0.12486469402012</v>
      </c>
      <c r="F2466" s="108">
        <v>2.0929982320192012E-2</v>
      </c>
      <c r="G2466" s="109">
        <v>2.2747518339678443E-2</v>
      </c>
      <c r="H2466" s="731">
        <v>1.0506348873694447E-2</v>
      </c>
      <c r="I2466" s="108">
        <v>6.4396273858786952E-3</v>
      </c>
      <c r="J2466" s="109">
        <v>7.363184394786268E-3</v>
      </c>
      <c r="K2466" s="731">
        <v>8.2550114894680934E-2</v>
      </c>
      <c r="L2466" s="108">
        <v>1.9371923185751267E-3</v>
      </c>
      <c r="M2466" s="109">
        <v>1.6900509912601929E-3</v>
      </c>
      <c r="N2466" s="731">
        <v>3.5157067362843661E-4</v>
      </c>
      <c r="O2466" s="108">
        <v>0</v>
      </c>
      <c r="P2466" s="109">
        <v>0</v>
      </c>
      <c r="Q2466" s="731">
        <v>6.6728494984480509E-3</v>
      </c>
      <c r="R2466" s="108">
        <v>4.4422906442062918E-4</v>
      </c>
      <c r="S2466" s="109">
        <v>6.5065545370835798E-4</v>
      </c>
      <c r="T2466" s="731">
        <v>2.6706606706165775E-3</v>
      </c>
      <c r="U2466" s="108">
        <v>1.1048538814681002E-3</v>
      </c>
      <c r="V2466" s="109">
        <v>1.0825419441021938E-3</v>
      </c>
      <c r="W2466" s="731">
        <v>4.3811498121556483E-4</v>
      </c>
      <c r="X2466" s="108">
        <v>9.5383088263434909E-5</v>
      </c>
      <c r="Y2466" s="109">
        <v>9.3456908903347951E-5</v>
      </c>
      <c r="Z2466" s="731">
        <v>3.7822892427725256E-5</v>
      </c>
      <c r="AA2466" s="108">
        <v>0</v>
      </c>
      <c r="AB2466" s="109">
        <v>0</v>
      </c>
      <c r="AC2466" s="731">
        <v>0</v>
      </c>
      <c r="AD2466" s="108">
        <v>0</v>
      </c>
      <c r="AE2466" s="109">
        <v>0</v>
      </c>
      <c r="AF2466" s="731">
        <v>0</v>
      </c>
      <c r="AG2466" s="108">
        <v>7.0477516601570014E-4</v>
      </c>
      <c r="AH2466" s="109">
        <v>6.9054236307519203E-4</v>
      </c>
      <c r="AI2466" s="731">
        <v>2.7946902258133227E-4</v>
      </c>
      <c r="AJ2466" s="108">
        <v>2.1056498537277975E-3</v>
      </c>
      <c r="AK2466" s="109">
        <v>1.8370159460506478E-3</v>
      </c>
      <c r="AL2466" s="736">
        <v>3.8214315238842468E-4</v>
      </c>
    </row>
    <row r="2467" spans="1:38" x14ac:dyDescent="0.25">
      <c r="A2467" s="71">
        <v>2036</v>
      </c>
      <c r="B2467" s="72">
        <v>22</v>
      </c>
      <c r="C2467" s="108">
        <v>0.81534798536998565</v>
      </c>
      <c r="D2467" s="109">
        <v>0.73754125123620018</v>
      </c>
      <c r="E2467" s="731">
        <v>0.12472806406636233</v>
      </c>
      <c r="F2467" s="108">
        <v>2.090267997274509E-2</v>
      </c>
      <c r="G2467" s="109">
        <v>2.2713724048157719E-2</v>
      </c>
      <c r="H2467" s="731">
        <v>1.0353570751261584E-2</v>
      </c>
      <c r="I2467" s="108">
        <v>6.4283226907715244E-3</v>
      </c>
      <c r="J2467" s="109">
        <v>7.3463615433939557E-3</v>
      </c>
      <c r="K2467" s="731">
        <v>8.2180201497137506E-2</v>
      </c>
      <c r="L2467" s="108">
        <v>1.934653291655399E-3</v>
      </c>
      <c r="M2467" s="109">
        <v>1.6868557458549433E-3</v>
      </c>
      <c r="N2467" s="731">
        <v>3.510342626400858E-4</v>
      </c>
      <c r="O2467" s="108">
        <v>0</v>
      </c>
      <c r="P2467" s="109">
        <v>0</v>
      </c>
      <c r="Q2467" s="731">
        <v>6.5758031100453754E-3</v>
      </c>
      <c r="R2467" s="108">
        <v>4.4422906442062918E-4</v>
      </c>
      <c r="S2467" s="109">
        <v>6.5065545370835798E-4</v>
      </c>
      <c r="T2467" s="731">
        <v>2.6706606706165775E-3</v>
      </c>
      <c r="U2467" s="108">
        <v>1.1028177415665717E-3</v>
      </c>
      <c r="V2467" s="109">
        <v>1.0800389450090048E-3</v>
      </c>
      <c r="W2467" s="731">
        <v>4.3174393597162014E-4</v>
      </c>
      <c r="X2467" s="108">
        <v>9.5207297922037665E-5</v>
      </c>
      <c r="Y2467" s="109">
        <v>9.3240704077828397E-5</v>
      </c>
      <c r="Z2467" s="731">
        <v>3.727284903690936E-5</v>
      </c>
      <c r="AA2467" s="108">
        <v>0</v>
      </c>
      <c r="AB2467" s="109">
        <v>0</v>
      </c>
      <c r="AC2467" s="731">
        <v>0</v>
      </c>
      <c r="AD2467" s="108">
        <v>0</v>
      </c>
      <c r="AE2467" s="109">
        <v>0</v>
      </c>
      <c r="AF2467" s="731">
        <v>0</v>
      </c>
      <c r="AG2467" s="108">
        <v>7.0347624598398879E-4</v>
      </c>
      <c r="AH2467" s="109">
        <v>6.8894567036966218E-4</v>
      </c>
      <c r="AI2467" s="731">
        <v>2.754049523323718E-4</v>
      </c>
      <c r="AJ2467" s="108">
        <v>2.1028913511038552E-3</v>
      </c>
      <c r="AK2467" s="109">
        <v>1.8335459600313246E-3</v>
      </c>
      <c r="AL2467" s="736">
        <v>3.8156015677134203E-4</v>
      </c>
    </row>
    <row r="2468" spans="1:38" x14ac:dyDescent="0.25">
      <c r="A2468" s="71">
        <v>2036</v>
      </c>
      <c r="B2468" s="72">
        <v>23</v>
      </c>
      <c r="C2468" s="108">
        <v>0.81514191736534714</v>
      </c>
      <c r="D2468" s="109">
        <v>0.7373282470415794</v>
      </c>
      <c r="E2468" s="731">
        <v>0.12452901512970702</v>
      </c>
      <c r="F2468" s="108">
        <v>2.0874741076703666E-2</v>
      </c>
      <c r="G2468" s="109">
        <v>2.2681147721694439E-2</v>
      </c>
      <c r="H2468" s="731">
        <v>1.011469389056871E-2</v>
      </c>
      <c r="I2468" s="108">
        <v>6.4167606107991089E-3</v>
      </c>
      <c r="J2468" s="109">
        <v>7.3301352622630036E-3</v>
      </c>
      <c r="K2468" s="731">
        <v>8.1650376229244925E-2</v>
      </c>
      <c r="L2468" s="108">
        <v>1.9320573128229939E-3</v>
      </c>
      <c r="M2468" s="109">
        <v>1.6837741353393789E-3</v>
      </c>
      <c r="N2468" s="731">
        <v>3.5027008350129569E-4</v>
      </c>
      <c r="O2468" s="108">
        <v>0</v>
      </c>
      <c r="P2468" s="109">
        <v>0</v>
      </c>
      <c r="Q2468" s="731">
        <v>6.4240611898500307E-3</v>
      </c>
      <c r="R2468" s="108">
        <v>4.4422906442062918E-4</v>
      </c>
      <c r="S2468" s="109">
        <v>6.5065545370835798E-4</v>
      </c>
      <c r="T2468" s="731">
        <v>2.6706606706165775E-3</v>
      </c>
      <c r="U2468" s="108">
        <v>1.1007350989580209E-3</v>
      </c>
      <c r="V2468" s="109">
        <v>1.0776240921517959E-3</v>
      </c>
      <c r="W2468" s="731">
        <v>4.217824023324235E-4</v>
      </c>
      <c r="X2468" s="108">
        <v>9.5027515948609096E-5</v>
      </c>
      <c r="Y2468" s="109">
        <v>9.3032308439162394E-5</v>
      </c>
      <c r="Z2468" s="731">
        <v>3.6412868564315309E-5</v>
      </c>
      <c r="AA2468" s="108">
        <v>0</v>
      </c>
      <c r="AB2468" s="109">
        <v>0</v>
      </c>
      <c r="AC2468" s="731">
        <v>0</v>
      </c>
      <c r="AD2468" s="108">
        <v>0</v>
      </c>
      <c r="AE2468" s="109">
        <v>0</v>
      </c>
      <c r="AF2468" s="731">
        <v>0</v>
      </c>
      <c r="AG2468" s="108">
        <v>7.0214793657567246E-4</v>
      </c>
      <c r="AH2468" s="109">
        <v>6.8740548868013833E-4</v>
      </c>
      <c r="AI2468" s="731">
        <v>2.6905064861883812E-4</v>
      </c>
      <c r="AJ2468" s="108">
        <v>2.100068146066027E-3</v>
      </c>
      <c r="AK2468" s="109">
        <v>1.8301949912726101E-3</v>
      </c>
      <c r="AL2468" s="736">
        <v>3.8072937876421623E-4</v>
      </c>
    </row>
    <row r="2469" spans="1:38" x14ac:dyDescent="0.25">
      <c r="A2469" s="71">
        <v>2036</v>
      </c>
      <c r="B2469" s="72">
        <v>24</v>
      </c>
      <c r="C2469" s="108">
        <v>0.81493191075298521</v>
      </c>
      <c r="D2469" s="109">
        <v>0.73711993212808524</v>
      </c>
      <c r="E2469" s="731">
        <v>0.12429617594799383</v>
      </c>
      <c r="F2469" s="108">
        <v>2.0846403973554358E-2</v>
      </c>
      <c r="G2469" s="109">
        <v>2.2649483086440384E-2</v>
      </c>
      <c r="H2469" s="731">
        <v>9.8282852116285072E-3</v>
      </c>
      <c r="I2469" s="108">
        <v>6.4050307393198613E-3</v>
      </c>
      <c r="J2469" s="109">
        <v>7.3143810674199646E-3</v>
      </c>
      <c r="K2469" s="731">
        <v>8.10331490234691E-2</v>
      </c>
      <c r="L2469" s="108">
        <v>1.9294240643192837E-3</v>
      </c>
      <c r="M2469" s="109">
        <v>1.6807816817855949E-3</v>
      </c>
      <c r="N2469" s="731">
        <v>3.493827636972101E-4</v>
      </c>
      <c r="O2469" s="108">
        <v>0</v>
      </c>
      <c r="P2469" s="109">
        <v>0</v>
      </c>
      <c r="Q2469" s="731">
        <v>6.2421481645069977E-3</v>
      </c>
      <c r="R2469" s="108">
        <v>4.4422906442062918E-4</v>
      </c>
      <c r="S2469" s="109">
        <v>6.5065545370835798E-4</v>
      </c>
      <c r="T2469" s="731">
        <v>2.6706606706165775E-3</v>
      </c>
      <c r="U2469" s="108">
        <v>1.0986233145711668E-3</v>
      </c>
      <c r="V2469" s="109">
        <v>1.0752797643043376E-3</v>
      </c>
      <c r="W2469" s="731">
        <v>4.0983950224442536E-4</v>
      </c>
      <c r="X2469" s="108">
        <v>9.4845155002587009E-5</v>
      </c>
      <c r="Y2469" s="109">
        <v>9.2829930794942331E-5</v>
      </c>
      <c r="Z2469" s="731">
        <v>3.5381821499905027E-5</v>
      </c>
      <c r="AA2469" s="108">
        <v>0</v>
      </c>
      <c r="AB2469" s="109">
        <v>0</v>
      </c>
      <c r="AC2469" s="731">
        <v>0</v>
      </c>
      <c r="AD2469" s="108">
        <v>0</v>
      </c>
      <c r="AE2469" s="109">
        <v>0</v>
      </c>
      <c r="AF2469" s="731">
        <v>0</v>
      </c>
      <c r="AG2469" s="108">
        <v>7.0080027588528533E-4</v>
      </c>
      <c r="AH2469" s="109">
        <v>6.8590991543335744E-4</v>
      </c>
      <c r="AI2469" s="731">
        <v>2.6143230686661277E-4</v>
      </c>
      <c r="AJ2469" s="108">
        <v>2.0972062781704323E-3</v>
      </c>
      <c r="AK2469" s="109">
        <v>1.8269424053367863E-3</v>
      </c>
      <c r="AL2469" s="736">
        <v>3.7976508194925495E-4</v>
      </c>
    </row>
    <row r="2470" spans="1:38" x14ac:dyDescent="0.25">
      <c r="A2470" s="71">
        <v>2036</v>
      </c>
      <c r="B2470" s="72">
        <v>25</v>
      </c>
      <c r="C2470" s="108">
        <v>0.81493191075298521</v>
      </c>
      <c r="D2470" s="109">
        <v>0.73711993212808524</v>
      </c>
      <c r="E2470" s="731">
        <v>0.12429617594799383</v>
      </c>
      <c r="F2470" s="108">
        <v>2.0846403973554358E-2</v>
      </c>
      <c r="G2470" s="109">
        <v>2.2649483086440384E-2</v>
      </c>
      <c r="H2470" s="731">
        <v>9.8282852116285072E-3</v>
      </c>
      <c r="I2470" s="108">
        <v>6.4050307393198613E-3</v>
      </c>
      <c r="J2470" s="109">
        <v>7.3143810674199646E-3</v>
      </c>
      <c r="K2470" s="731">
        <v>8.10331490234691E-2</v>
      </c>
      <c r="L2470" s="108">
        <v>1.9294240643192837E-3</v>
      </c>
      <c r="M2470" s="109">
        <v>1.6807816817855949E-3</v>
      </c>
      <c r="N2470" s="731">
        <v>3.493827636972101E-4</v>
      </c>
      <c r="O2470" s="108">
        <v>0</v>
      </c>
      <c r="P2470" s="109">
        <v>0</v>
      </c>
      <c r="Q2470" s="731">
        <v>6.2421481645069977E-3</v>
      </c>
      <c r="R2470" s="108">
        <v>4.4422906442062918E-4</v>
      </c>
      <c r="S2470" s="109">
        <v>6.5065545370835798E-4</v>
      </c>
      <c r="T2470" s="731">
        <v>2.6706606706165775E-3</v>
      </c>
      <c r="U2470" s="108">
        <v>1.0986233145711668E-3</v>
      </c>
      <c r="V2470" s="109">
        <v>1.0752797643043376E-3</v>
      </c>
      <c r="W2470" s="731">
        <v>4.0983950224442536E-4</v>
      </c>
      <c r="X2470" s="108">
        <v>9.4845155002587009E-5</v>
      </c>
      <c r="Y2470" s="109">
        <v>9.2829930794942331E-5</v>
      </c>
      <c r="Z2470" s="731">
        <v>3.5381821499905027E-5</v>
      </c>
      <c r="AA2470" s="108">
        <v>0</v>
      </c>
      <c r="AB2470" s="109">
        <v>0</v>
      </c>
      <c r="AC2470" s="731">
        <v>0</v>
      </c>
      <c r="AD2470" s="108">
        <v>0</v>
      </c>
      <c r="AE2470" s="109">
        <v>0</v>
      </c>
      <c r="AF2470" s="731">
        <v>0</v>
      </c>
      <c r="AG2470" s="108">
        <v>7.0080027588528533E-4</v>
      </c>
      <c r="AH2470" s="109">
        <v>6.8590991543335744E-4</v>
      </c>
      <c r="AI2470" s="731">
        <v>2.6143230686661277E-4</v>
      </c>
      <c r="AJ2470" s="108">
        <v>2.0972062781704323E-3</v>
      </c>
      <c r="AK2470" s="109">
        <v>1.8269424053367863E-3</v>
      </c>
      <c r="AL2470" s="736">
        <v>3.7976508194925495E-4</v>
      </c>
    </row>
    <row r="2471" spans="1:38" x14ac:dyDescent="0.25">
      <c r="A2471" s="71">
        <v>2036</v>
      </c>
      <c r="B2471" s="72">
        <v>26</v>
      </c>
      <c r="C2471" s="108">
        <v>0.81493191075298521</v>
      </c>
      <c r="D2471" s="109">
        <v>0.73711993212808524</v>
      </c>
      <c r="E2471" s="731">
        <v>0.12429617594799383</v>
      </c>
      <c r="F2471" s="108">
        <v>2.0846403973554358E-2</v>
      </c>
      <c r="G2471" s="109">
        <v>2.2649483086440384E-2</v>
      </c>
      <c r="H2471" s="731">
        <v>9.8282852116285072E-3</v>
      </c>
      <c r="I2471" s="108">
        <v>6.4050307393198613E-3</v>
      </c>
      <c r="J2471" s="109">
        <v>7.3143810674199646E-3</v>
      </c>
      <c r="K2471" s="731">
        <v>8.10331490234691E-2</v>
      </c>
      <c r="L2471" s="108">
        <v>1.9294240643192837E-3</v>
      </c>
      <c r="M2471" s="109">
        <v>1.6807816817855949E-3</v>
      </c>
      <c r="N2471" s="731">
        <v>3.493827636972101E-4</v>
      </c>
      <c r="O2471" s="108">
        <v>0</v>
      </c>
      <c r="P2471" s="109">
        <v>0</v>
      </c>
      <c r="Q2471" s="731">
        <v>6.2421481645069977E-3</v>
      </c>
      <c r="R2471" s="108">
        <v>4.4422906442062918E-4</v>
      </c>
      <c r="S2471" s="109">
        <v>6.5065545370835798E-4</v>
      </c>
      <c r="T2471" s="731">
        <v>2.6706606706165775E-3</v>
      </c>
      <c r="U2471" s="108">
        <v>1.0986233145711668E-3</v>
      </c>
      <c r="V2471" s="109">
        <v>1.0752797643043376E-3</v>
      </c>
      <c r="W2471" s="731">
        <v>4.0983950224442536E-4</v>
      </c>
      <c r="X2471" s="108">
        <v>9.4845155002587009E-5</v>
      </c>
      <c r="Y2471" s="109">
        <v>9.2829930794942331E-5</v>
      </c>
      <c r="Z2471" s="731">
        <v>3.5381821499905027E-5</v>
      </c>
      <c r="AA2471" s="108">
        <v>0</v>
      </c>
      <c r="AB2471" s="109">
        <v>0</v>
      </c>
      <c r="AC2471" s="731">
        <v>0</v>
      </c>
      <c r="AD2471" s="108">
        <v>0</v>
      </c>
      <c r="AE2471" s="109">
        <v>0</v>
      </c>
      <c r="AF2471" s="731">
        <v>0</v>
      </c>
      <c r="AG2471" s="108">
        <v>7.0080027588528533E-4</v>
      </c>
      <c r="AH2471" s="109">
        <v>6.8590991543335744E-4</v>
      </c>
      <c r="AI2471" s="731">
        <v>2.6143230686661277E-4</v>
      </c>
      <c r="AJ2471" s="108">
        <v>2.0972062781704323E-3</v>
      </c>
      <c r="AK2471" s="109">
        <v>1.8269424053367863E-3</v>
      </c>
      <c r="AL2471" s="736">
        <v>3.7976508194925495E-4</v>
      </c>
    </row>
    <row r="2472" spans="1:38" x14ac:dyDescent="0.25">
      <c r="A2472" s="71">
        <v>2036</v>
      </c>
      <c r="B2472" s="72">
        <v>27</v>
      </c>
      <c r="C2472" s="108">
        <v>0.81493191075298521</v>
      </c>
      <c r="D2472" s="109">
        <v>0.73711993212808524</v>
      </c>
      <c r="E2472" s="731">
        <v>0.12429617594799383</v>
      </c>
      <c r="F2472" s="108">
        <v>2.0846403973554358E-2</v>
      </c>
      <c r="G2472" s="109">
        <v>2.2649483086440384E-2</v>
      </c>
      <c r="H2472" s="731">
        <v>9.8282852116285072E-3</v>
      </c>
      <c r="I2472" s="108">
        <v>6.4050307393198613E-3</v>
      </c>
      <c r="J2472" s="109">
        <v>7.3143810674199646E-3</v>
      </c>
      <c r="K2472" s="731">
        <v>8.10331490234691E-2</v>
      </c>
      <c r="L2472" s="108">
        <v>1.9294240643192837E-3</v>
      </c>
      <c r="M2472" s="109">
        <v>1.6807816817855949E-3</v>
      </c>
      <c r="N2472" s="731">
        <v>3.493827636972101E-4</v>
      </c>
      <c r="O2472" s="108">
        <v>0</v>
      </c>
      <c r="P2472" s="109">
        <v>0</v>
      </c>
      <c r="Q2472" s="731">
        <v>6.2421481645069977E-3</v>
      </c>
      <c r="R2472" s="108">
        <v>4.4422906442062918E-4</v>
      </c>
      <c r="S2472" s="109">
        <v>6.5065545370835798E-4</v>
      </c>
      <c r="T2472" s="731">
        <v>2.6706606706165775E-3</v>
      </c>
      <c r="U2472" s="108">
        <v>1.0986233145711668E-3</v>
      </c>
      <c r="V2472" s="109">
        <v>1.0752797643043376E-3</v>
      </c>
      <c r="W2472" s="731">
        <v>4.0983950224442536E-4</v>
      </c>
      <c r="X2472" s="108">
        <v>9.4845155002587009E-5</v>
      </c>
      <c r="Y2472" s="109">
        <v>9.2829930794942331E-5</v>
      </c>
      <c r="Z2472" s="731">
        <v>3.5381821499905027E-5</v>
      </c>
      <c r="AA2472" s="108">
        <v>0</v>
      </c>
      <c r="AB2472" s="109">
        <v>0</v>
      </c>
      <c r="AC2472" s="731">
        <v>0</v>
      </c>
      <c r="AD2472" s="108">
        <v>0</v>
      </c>
      <c r="AE2472" s="109">
        <v>0</v>
      </c>
      <c r="AF2472" s="731">
        <v>0</v>
      </c>
      <c r="AG2472" s="108">
        <v>7.0080027588528533E-4</v>
      </c>
      <c r="AH2472" s="109">
        <v>6.8590991543335744E-4</v>
      </c>
      <c r="AI2472" s="731">
        <v>2.6143230686661277E-4</v>
      </c>
      <c r="AJ2472" s="108">
        <v>2.0972062781704323E-3</v>
      </c>
      <c r="AK2472" s="109">
        <v>1.8269424053367863E-3</v>
      </c>
      <c r="AL2472" s="736">
        <v>3.7976508194925495E-4</v>
      </c>
    </row>
    <row r="2473" spans="1:38" x14ac:dyDescent="0.25">
      <c r="A2473" s="71">
        <v>2036</v>
      </c>
      <c r="B2473" s="72">
        <v>28</v>
      </c>
      <c r="C2473" s="108">
        <v>0.81493191075298521</v>
      </c>
      <c r="D2473" s="109">
        <v>0.73711993212808524</v>
      </c>
      <c r="E2473" s="731">
        <v>0.12429617594799383</v>
      </c>
      <c r="F2473" s="108">
        <v>2.0846403973554358E-2</v>
      </c>
      <c r="G2473" s="109">
        <v>2.2649483086440384E-2</v>
      </c>
      <c r="H2473" s="731">
        <v>9.8282852116285072E-3</v>
      </c>
      <c r="I2473" s="108">
        <v>6.4050307393198613E-3</v>
      </c>
      <c r="J2473" s="109">
        <v>7.3143810674199646E-3</v>
      </c>
      <c r="K2473" s="731">
        <v>8.10331490234691E-2</v>
      </c>
      <c r="L2473" s="108">
        <v>1.9294240643192837E-3</v>
      </c>
      <c r="M2473" s="109">
        <v>1.6807816817855949E-3</v>
      </c>
      <c r="N2473" s="731">
        <v>3.493827636972101E-4</v>
      </c>
      <c r="O2473" s="108">
        <v>0</v>
      </c>
      <c r="P2473" s="109">
        <v>0</v>
      </c>
      <c r="Q2473" s="731">
        <v>6.2421481645069977E-3</v>
      </c>
      <c r="R2473" s="108">
        <v>4.4422906442062918E-4</v>
      </c>
      <c r="S2473" s="109">
        <v>6.5065545370835798E-4</v>
      </c>
      <c r="T2473" s="731">
        <v>2.6706606706165775E-3</v>
      </c>
      <c r="U2473" s="108">
        <v>1.0986233145711668E-3</v>
      </c>
      <c r="V2473" s="109">
        <v>1.0752797643043376E-3</v>
      </c>
      <c r="W2473" s="731">
        <v>4.0983950224442536E-4</v>
      </c>
      <c r="X2473" s="108">
        <v>9.4845155002587009E-5</v>
      </c>
      <c r="Y2473" s="109">
        <v>9.2829930794942331E-5</v>
      </c>
      <c r="Z2473" s="731">
        <v>3.5381821499905027E-5</v>
      </c>
      <c r="AA2473" s="108">
        <v>0</v>
      </c>
      <c r="AB2473" s="109">
        <v>0</v>
      </c>
      <c r="AC2473" s="731">
        <v>0</v>
      </c>
      <c r="AD2473" s="108">
        <v>0</v>
      </c>
      <c r="AE2473" s="109">
        <v>0</v>
      </c>
      <c r="AF2473" s="731">
        <v>0</v>
      </c>
      <c r="AG2473" s="108">
        <v>7.0080027588528533E-4</v>
      </c>
      <c r="AH2473" s="109">
        <v>6.8590991543335744E-4</v>
      </c>
      <c r="AI2473" s="731">
        <v>2.6143230686661277E-4</v>
      </c>
      <c r="AJ2473" s="108">
        <v>2.0972062781704323E-3</v>
      </c>
      <c r="AK2473" s="109">
        <v>1.8269424053367863E-3</v>
      </c>
      <c r="AL2473" s="736">
        <v>3.7976508194925495E-4</v>
      </c>
    </row>
    <row r="2474" spans="1:38" x14ac:dyDescent="0.25">
      <c r="A2474" s="71">
        <v>2036</v>
      </c>
      <c r="B2474" s="72">
        <v>29</v>
      </c>
      <c r="C2474" s="108">
        <v>0.81493191075298521</v>
      </c>
      <c r="D2474" s="109">
        <v>0.73711993212808524</v>
      </c>
      <c r="E2474" s="731">
        <v>0.12429617594799383</v>
      </c>
      <c r="F2474" s="108">
        <v>2.0846403973554358E-2</v>
      </c>
      <c r="G2474" s="109">
        <v>2.2649483086440384E-2</v>
      </c>
      <c r="H2474" s="731">
        <v>9.8282852116285072E-3</v>
      </c>
      <c r="I2474" s="108">
        <v>6.4050307393198613E-3</v>
      </c>
      <c r="J2474" s="109">
        <v>7.3143810674199646E-3</v>
      </c>
      <c r="K2474" s="731">
        <v>8.10331490234691E-2</v>
      </c>
      <c r="L2474" s="108">
        <v>1.9294240643192837E-3</v>
      </c>
      <c r="M2474" s="109">
        <v>1.6807816817855949E-3</v>
      </c>
      <c r="N2474" s="731">
        <v>3.493827636972101E-4</v>
      </c>
      <c r="O2474" s="108">
        <v>0</v>
      </c>
      <c r="P2474" s="109">
        <v>0</v>
      </c>
      <c r="Q2474" s="731">
        <v>6.2421481645069977E-3</v>
      </c>
      <c r="R2474" s="108">
        <v>4.4422906442062918E-4</v>
      </c>
      <c r="S2474" s="109">
        <v>6.5065545370835798E-4</v>
      </c>
      <c r="T2474" s="731">
        <v>2.6706606706165775E-3</v>
      </c>
      <c r="U2474" s="108">
        <v>1.0986233145711668E-3</v>
      </c>
      <c r="V2474" s="109">
        <v>1.0752797643043376E-3</v>
      </c>
      <c r="W2474" s="731">
        <v>4.0983950224442536E-4</v>
      </c>
      <c r="X2474" s="108">
        <v>9.4845155002587009E-5</v>
      </c>
      <c r="Y2474" s="109">
        <v>9.2829930794942331E-5</v>
      </c>
      <c r="Z2474" s="731">
        <v>3.5381821499905027E-5</v>
      </c>
      <c r="AA2474" s="108">
        <v>0</v>
      </c>
      <c r="AB2474" s="109">
        <v>0</v>
      </c>
      <c r="AC2474" s="731">
        <v>0</v>
      </c>
      <c r="AD2474" s="108">
        <v>0</v>
      </c>
      <c r="AE2474" s="109">
        <v>0</v>
      </c>
      <c r="AF2474" s="731">
        <v>0</v>
      </c>
      <c r="AG2474" s="108">
        <v>7.0080027588528533E-4</v>
      </c>
      <c r="AH2474" s="109">
        <v>6.8590991543335744E-4</v>
      </c>
      <c r="AI2474" s="731">
        <v>2.6143230686661277E-4</v>
      </c>
      <c r="AJ2474" s="108">
        <v>2.0972062781704323E-3</v>
      </c>
      <c r="AK2474" s="109">
        <v>1.8269424053367863E-3</v>
      </c>
      <c r="AL2474" s="736">
        <v>3.7976508194925495E-4</v>
      </c>
    </row>
    <row r="2475" spans="1:38" x14ac:dyDescent="0.25">
      <c r="A2475" s="71">
        <v>2036</v>
      </c>
      <c r="B2475" s="72">
        <v>30</v>
      </c>
      <c r="C2475" s="108">
        <v>0.81493191075298521</v>
      </c>
      <c r="D2475" s="109">
        <v>0.73711993212808524</v>
      </c>
      <c r="E2475" s="731">
        <v>0.12429617594799383</v>
      </c>
      <c r="F2475" s="108">
        <v>2.0846403973554358E-2</v>
      </c>
      <c r="G2475" s="109">
        <v>2.2649483086440384E-2</v>
      </c>
      <c r="H2475" s="731">
        <v>9.8282852116285072E-3</v>
      </c>
      <c r="I2475" s="108">
        <v>6.4050307393198613E-3</v>
      </c>
      <c r="J2475" s="109">
        <v>7.3143810674199646E-3</v>
      </c>
      <c r="K2475" s="731">
        <v>8.10331490234691E-2</v>
      </c>
      <c r="L2475" s="108">
        <v>1.9294240643192837E-3</v>
      </c>
      <c r="M2475" s="109">
        <v>1.6807816817855949E-3</v>
      </c>
      <c r="N2475" s="731">
        <v>3.493827636972101E-4</v>
      </c>
      <c r="O2475" s="108">
        <v>0</v>
      </c>
      <c r="P2475" s="109">
        <v>0</v>
      </c>
      <c r="Q2475" s="731">
        <v>6.2421481645069977E-3</v>
      </c>
      <c r="R2475" s="108">
        <v>4.4422906442062918E-4</v>
      </c>
      <c r="S2475" s="109">
        <v>6.5065545370835798E-4</v>
      </c>
      <c r="T2475" s="731">
        <v>2.6706606706165775E-3</v>
      </c>
      <c r="U2475" s="108">
        <v>1.0986233145711668E-3</v>
      </c>
      <c r="V2475" s="109">
        <v>1.0752797643043376E-3</v>
      </c>
      <c r="W2475" s="731">
        <v>4.0983950224442536E-4</v>
      </c>
      <c r="X2475" s="108">
        <v>9.4845155002587009E-5</v>
      </c>
      <c r="Y2475" s="109">
        <v>9.2829930794942331E-5</v>
      </c>
      <c r="Z2475" s="731">
        <v>3.5381821499905027E-5</v>
      </c>
      <c r="AA2475" s="108">
        <v>0</v>
      </c>
      <c r="AB2475" s="109">
        <v>0</v>
      </c>
      <c r="AC2475" s="731">
        <v>0</v>
      </c>
      <c r="AD2475" s="108">
        <v>0</v>
      </c>
      <c r="AE2475" s="109">
        <v>0</v>
      </c>
      <c r="AF2475" s="731">
        <v>0</v>
      </c>
      <c r="AG2475" s="108">
        <v>7.0080027588528533E-4</v>
      </c>
      <c r="AH2475" s="109">
        <v>6.8590991543335744E-4</v>
      </c>
      <c r="AI2475" s="731">
        <v>2.6143230686661277E-4</v>
      </c>
      <c r="AJ2475" s="108">
        <v>2.0972062781704323E-3</v>
      </c>
      <c r="AK2475" s="109">
        <v>1.8269424053367863E-3</v>
      </c>
      <c r="AL2475" s="736">
        <v>3.7976508194925495E-4</v>
      </c>
    </row>
    <row r="2476" spans="1:38" ht="13" x14ac:dyDescent="0.3">
      <c r="A2476" s="71">
        <v>2036</v>
      </c>
      <c r="B2476" s="72">
        <v>31</v>
      </c>
      <c r="C2476" s="108">
        <v>0.81493191075298521</v>
      </c>
      <c r="D2476" s="109">
        <v>0.73711993212808524</v>
      </c>
      <c r="E2476" s="732">
        <v>0.12429617594799383</v>
      </c>
      <c r="F2476" s="108">
        <v>2.0846403973554358E-2</v>
      </c>
      <c r="G2476" s="109">
        <v>2.2649483086440384E-2</v>
      </c>
      <c r="H2476" s="732">
        <v>9.8282852116285072E-3</v>
      </c>
      <c r="I2476" s="108">
        <v>6.4050307393198613E-3</v>
      </c>
      <c r="J2476" s="109">
        <v>7.3143810674199646E-3</v>
      </c>
      <c r="K2476" s="732">
        <v>8.10331490234691E-2</v>
      </c>
      <c r="L2476" s="108">
        <v>1.9294240643192837E-3</v>
      </c>
      <c r="M2476" s="109">
        <v>1.6807816817855949E-3</v>
      </c>
      <c r="N2476" s="732">
        <v>3.493827636972101E-4</v>
      </c>
      <c r="O2476" s="108">
        <v>0</v>
      </c>
      <c r="P2476" s="109">
        <v>0</v>
      </c>
      <c r="Q2476" s="732">
        <v>6.2421481645069977E-3</v>
      </c>
      <c r="R2476" s="108">
        <v>4.4422906442062918E-4</v>
      </c>
      <c r="S2476" s="109">
        <v>6.5065545370835798E-4</v>
      </c>
      <c r="T2476" s="732">
        <v>2.6706606706165775E-3</v>
      </c>
      <c r="U2476" s="108">
        <v>1.0986233145711668E-3</v>
      </c>
      <c r="V2476" s="109">
        <v>1.0752797643043376E-3</v>
      </c>
      <c r="W2476" s="732">
        <v>4.0983950224442536E-4</v>
      </c>
      <c r="X2476" s="108">
        <v>9.4845155002587009E-5</v>
      </c>
      <c r="Y2476" s="109">
        <v>9.2829930794942331E-5</v>
      </c>
      <c r="Z2476" s="732">
        <v>3.5381821499905027E-5</v>
      </c>
      <c r="AA2476" s="108">
        <v>0</v>
      </c>
      <c r="AB2476" s="109">
        <v>0</v>
      </c>
      <c r="AC2476" s="732">
        <v>0</v>
      </c>
      <c r="AD2476" s="108">
        <v>0</v>
      </c>
      <c r="AE2476" s="109">
        <v>0</v>
      </c>
      <c r="AF2476" s="732">
        <v>0</v>
      </c>
      <c r="AG2476" s="108">
        <v>7.0080027588528533E-4</v>
      </c>
      <c r="AH2476" s="109">
        <v>6.8590991543335744E-4</v>
      </c>
      <c r="AI2476" s="732">
        <v>2.6143230686661277E-4</v>
      </c>
      <c r="AJ2476" s="108">
        <v>2.0972062781704323E-3</v>
      </c>
      <c r="AK2476" s="109">
        <v>1.8269424053367863E-3</v>
      </c>
      <c r="AL2476" s="736">
        <v>3.7976508194925495E-4</v>
      </c>
    </row>
    <row r="2477" spans="1:38" ht="13" x14ac:dyDescent="0.3">
      <c r="A2477" s="71">
        <v>2036</v>
      </c>
      <c r="B2477" s="72">
        <v>32</v>
      </c>
      <c r="C2477" s="108">
        <v>0.81493191075298521</v>
      </c>
      <c r="D2477" s="109">
        <v>0.73711993212808524</v>
      </c>
      <c r="E2477" s="732">
        <v>0.12429617594799383</v>
      </c>
      <c r="F2477" s="108">
        <v>2.0846403973554358E-2</v>
      </c>
      <c r="G2477" s="109">
        <v>2.2649483086440384E-2</v>
      </c>
      <c r="H2477" s="732">
        <v>9.8282852116285072E-3</v>
      </c>
      <c r="I2477" s="108">
        <v>6.4050307393198613E-3</v>
      </c>
      <c r="J2477" s="109">
        <v>7.3143810674199646E-3</v>
      </c>
      <c r="K2477" s="732">
        <v>8.10331490234691E-2</v>
      </c>
      <c r="L2477" s="108">
        <v>1.9294240643192837E-3</v>
      </c>
      <c r="M2477" s="109">
        <v>1.6807816817855949E-3</v>
      </c>
      <c r="N2477" s="732">
        <v>3.493827636972101E-4</v>
      </c>
      <c r="O2477" s="108">
        <v>0</v>
      </c>
      <c r="P2477" s="109">
        <v>0</v>
      </c>
      <c r="Q2477" s="732">
        <v>6.2421481645069977E-3</v>
      </c>
      <c r="R2477" s="108">
        <v>4.4422906442062918E-4</v>
      </c>
      <c r="S2477" s="109">
        <v>6.5065545370835798E-4</v>
      </c>
      <c r="T2477" s="732">
        <v>2.6706606706165775E-3</v>
      </c>
      <c r="U2477" s="108">
        <v>1.0986233145711668E-3</v>
      </c>
      <c r="V2477" s="109">
        <v>1.0752797643043376E-3</v>
      </c>
      <c r="W2477" s="732">
        <v>4.0983950224442536E-4</v>
      </c>
      <c r="X2477" s="108">
        <v>9.4845155002587009E-5</v>
      </c>
      <c r="Y2477" s="109">
        <v>9.2829930794942331E-5</v>
      </c>
      <c r="Z2477" s="732">
        <v>3.5381821499905027E-5</v>
      </c>
      <c r="AA2477" s="108">
        <v>0</v>
      </c>
      <c r="AB2477" s="109">
        <v>0</v>
      </c>
      <c r="AC2477" s="732">
        <v>0</v>
      </c>
      <c r="AD2477" s="108">
        <v>0</v>
      </c>
      <c r="AE2477" s="109">
        <v>0</v>
      </c>
      <c r="AF2477" s="732">
        <v>0</v>
      </c>
      <c r="AG2477" s="108">
        <v>7.0080027588528533E-4</v>
      </c>
      <c r="AH2477" s="109">
        <v>6.8590991543335744E-4</v>
      </c>
      <c r="AI2477" s="732">
        <v>2.6143230686661277E-4</v>
      </c>
      <c r="AJ2477" s="108">
        <v>2.0972062781704323E-3</v>
      </c>
      <c r="AK2477" s="109">
        <v>1.8269424053367863E-3</v>
      </c>
      <c r="AL2477" s="736">
        <v>3.7976508194925495E-4</v>
      </c>
    </row>
    <row r="2478" spans="1:38" ht="13" x14ac:dyDescent="0.3">
      <c r="A2478" s="71">
        <v>2036</v>
      </c>
      <c r="B2478" s="72">
        <v>33</v>
      </c>
      <c r="C2478" s="108">
        <v>0.81493191075298521</v>
      </c>
      <c r="D2478" s="109">
        <v>0.73711993212808524</v>
      </c>
      <c r="E2478" s="732">
        <v>0.12429617594799383</v>
      </c>
      <c r="F2478" s="108">
        <v>2.0846403973554358E-2</v>
      </c>
      <c r="G2478" s="109">
        <v>2.2649483086440384E-2</v>
      </c>
      <c r="H2478" s="732">
        <v>9.8282852116285072E-3</v>
      </c>
      <c r="I2478" s="108">
        <v>6.4050307393198613E-3</v>
      </c>
      <c r="J2478" s="109">
        <v>7.3143810674199646E-3</v>
      </c>
      <c r="K2478" s="732">
        <v>8.10331490234691E-2</v>
      </c>
      <c r="L2478" s="108">
        <v>1.9294240643192837E-3</v>
      </c>
      <c r="M2478" s="109">
        <v>1.6807816817855949E-3</v>
      </c>
      <c r="N2478" s="732">
        <v>3.493827636972101E-4</v>
      </c>
      <c r="O2478" s="108">
        <v>0</v>
      </c>
      <c r="P2478" s="109">
        <v>0</v>
      </c>
      <c r="Q2478" s="732">
        <v>6.2421481645069977E-3</v>
      </c>
      <c r="R2478" s="108">
        <v>4.4422906442062918E-4</v>
      </c>
      <c r="S2478" s="109">
        <v>6.5065545370835798E-4</v>
      </c>
      <c r="T2478" s="732">
        <v>2.6706606706165775E-3</v>
      </c>
      <c r="U2478" s="108">
        <v>1.0986233145711668E-3</v>
      </c>
      <c r="V2478" s="109">
        <v>1.0752797643043376E-3</v>
      </c>
      <c r="W2478" s="732">
        <v>4.0983950224442536E-4</v>
      </c>
      <c r="X2478" s="108">
        <v>9.4845155002587009E-5</v>
      </c>
      <c r="Y2478" s="109">
        <v>9.2829930794942331E-5</v>
      </c>
      <c r="Z2478" s="732">
        <v>3.5381821499905027E-5</v>
      </c>
      <c r="AA2478" s="108">
        <v>0</v>
      </c>
      <c r="AB2478" s="109">
        <v>0</v>
      </c>
      <c r="AC2478" s="732">
        <v>0</v>
      </c>
      <c r="AD2478" s="108">
        <v>0</v>
      </c>
      <c r="AE2478" s="109">
        <v>0</v>
      </c>
      <c r="AF2478" s="732">
        <v>0</v>
      </c>
      <c r="AG2478" s="108">
        <v>7.0080027588528533E-4</v>
      </c>
      <c r="AH2478" s="109">
        <v>6.8590991543335744E-4</v>
      </c>
      <c r="AI2478" s="732">
        <v>2.6143230686661277E-4</v>
      </c>
      <c r="AJ2478" s="108">
        <v>2.0972062781704323E-3</v>
      </c>
      <c r="AK2478" s="109">
        <v>1.8269424053367863E-3</v>
      </c>
      <c r="AL2478" s="736">
        <v>3.7976508194925495E-4</v>
      </c>
    </row>
    <row r="2479" spans="1:38" ht="13" x14ac:dyDescent="0.3">
      <c r="A2479" s="71">
        <v>2036</v>
      </c>
      <c r="B2479" s="72">
        <v>34</v>
      </c>
      <c r="C2479" s="108">
        <v>0.81493191075298521</v>
      </c>
      <c r="D2479" s="109">
        <v>0.73711993212808524</v>
      </c>
      <c r="E2479" s="732">
        <v>0.12429617594799383</v>
      </c>
      <c r="F2479" s="108">
        <v>2.0846403973554358E-2</v>
      </c>
      <c r="G2479" s="109">
        <v>2.2649483086440384E-2</v>
      </c>
      <c r="H2479" s="732">
        <v>9.8282852116285072E-3</v>
      </c>
      <c r="I2479" s="108">
        <v>6.4050307393198613E-3</v>
      </c>
      <c r="J2479" s="109">
        <v>7.3143810674199646E-3</v>
      </c>
      <c r="K2479" s="732">
        <v>8.10331490234691E-2</v>
      </c>
      <c r="L2479" s="108">
        <v>1.9294240643192837E-3</v>
      </c>
      <c r="M2479" s="109">
        <v>1.6807816817855949E-3</v>
      </c>
      <c r="N2479" s="732">
        <v>3.493827636972101E-4</v>
      </c>
      <c r="O2479" s="108">
        <v>0</v>
      </c>
      <c r="P2479" s="109">
        <v>0</v>
      </c>
      <c r="Q2479" s="732">
        <v>6.2421481645069977E-3</v>
      </c>
      <c r="R2479" s="108">
        <v>4.4422906442062918E-4</v>
      </c>
      <c r="S2479" s="109">
        <v>6.5065545370835798E-4</v>
      </c>
      <c r="T2479" s="732">
        <v>2.6706606706165775E-3</v>
      </c>
      <c r="U2479" s="108">
        <v>1.0986233145711668E-3</v>
      </c>
      <c r="V2479" s="109">
        <v>1.0752797643043376E-3</v>
      </c>
      <c r="W2479" s="732">
        <v>4.0983950224442536E-4</v>
      </c>
      <c r="X2479" s="108">
        <v>9.4845155002587009E-5</v>
      </c>
      <c r="Y2479" s="109">
        <v>9.2829930794942331E-5</v>
      </c>
      <c r="Z2479" s="732">
        <v>3.5381821499905027E-5</v>
      </c>
      <c r="AA2479" s="108">
        <v>0</v>
      </c>
      <c r="AB2479" s="109">
        <v>0</v>
      </c>
      <c r="AC2479" s="732">
        <v>0</v>
      </c>
      <c r="AD2479" s="108">
        <v>0</v>
      </c>
      <c r="AE2479" s="109">
        <v>0</v>
      </c>
      <c r="AF2479" s="732">
        <v>0</v>
      </c>
      <c r="AG2479" s="108">
        <v>7.0080027588528533E-4</v>
      </c>
      <c r="AH2479" s="109">
        <v>6.8590991543335744E-4</v>
      </c>
      <c r="AI2479" s="732">
        <v>2.6143230686661277E-4</v>
      </c>
      <c r="AJ2479" s="108">
        <v>2.0972062781704323E-3</v>
      </c>
      <c r="AK2479" s="109">
        <v>1.8269424053367863E-3</v>
      </c>
      <c r="AL2479" s="736">
        <v>3.7976508194925495E-4</v>
      </c>
    </row>
    <row r="2480" spans="1:38" ht="13" x14ac:dyDescent="0.3">
      <c r="A2480" s="71">
        <v>2036</v>
      </c>
      <c r="B2480" s="72">
        <v>35</v>
      </c>
      <c r="C2480" s="108">
        <v>0.81493191075298521</v>
      </c>
      <c r="D2480" s="109">
        <v>0.73711993212808524</v>
      </c>
      <c r="E2480" s="732">
        <v>0.12429617594799383</v>
      </c>
      <c r="F2480" s="108">
        <v>2.0846403973554358E-2</v>
      </c>
      <c r="G2480" s="109">
        <v>2.2649483086440384E-2</v>
      </c>
      <c r="H2480" s="732">
        <v>9.8282852116285072E-3</v>
      </c>
      <c r="I2480" s="108">
        <v>6.4050307393198613E-3</v>
      </c>
      <c r="J2480" s="109">
        <v>7.3143810674199646E-3</v>
      </c>
      <c r="K2480" s="732">
        <v>8.10331490234691E-2</v>
      </c>
      <c r="L2480" s="108">
        <v>1.9294240643192837E-3</v>
      </c>
      <c r="M2480" s="109">
        <v>1.6807816817855949E-3</v>
      </c>
      <c r="N2480" s="732">
        <v>3.493827636972101E-4</v>
      </c>
      <c r="O2480" s="108">
        <v>0</v>
      </c>
      <c r="P2480" s="109">
        <v>0</v>
      </c>
      <c r="Q2480" s="732">
        <v>6.2421481645069977E-3</v>
      </c>
      <c r="R2480" s="108">
        <v>4.4422906442062918E-4</v>
      </c>
      <c r="S2480" s="109">
        <v>6.5065545370835798E-4</v>
      </c>
      <c r="T2480" s="732">
        <v>2.6706606706165775E-3</v>
      </c>
      <c r="U2480" s="108">
        <v>1.0986233145711668E-3</v>
      </c>
      <c r="V2480" s="109">
        <v>1.0752797643043376E-3</v>
      </c>
      <c r="W2480" s="732">
        <v>4.0983950224442536E-4</v>
      </c>
      <c r="X2480" s="108">
        <v>9.4845155002587009E-5</v>
      </c>
      <c r="Y2480" s="109">
        <v>9.2829930794942331E-5</v>
      </c>
      <c r="Z2480" s="732">
        <v>3.5381821499905027E-5</v>
      </c>
      <c r="AA2480" s="108">
        <v>0</v>
      </c>
      <c r="AB2480" s="109">
        <v>0</v>
      </c>
      <c r="AC2480" s="732">
        <v>0</v>
      </c>
      <c r="AD2480" s="108">
        <v>0</v>
      </c>
      <c r="AE2480" s="109">
        <v>0</v>
      </c>
      <c r="AF2480" s="732">
        <v>0</v>
      </c>
      <c r="AG2480" s="108">
        <v>7.0080027588528533E-4</v>
      </c>
      <c r="AH2480" s="109">
        <v>6.8590991543335744E-4</v>
      </c>
      <c r="AI2480" s="732">
        <v>2.6143230686661277E-4</v>
      </c>
      <c r="AJ2480" s="108">
        <v>2.0972062781704323E-3</v>
      </c>
      <c r="AK2480" s="109">
        <v>1.8269424053367863E-3</v>
      </c>
      <c r="AL2480" s="736">
        <v>3.7976508194925495E-4</v>
      </c>
    </row>
    <row r="2481" spans="1:38" ht="13" x14ac:dyDescent="0.3">
      <c r="A2481" s="71">
        <v>2036</v>
      </c>
      <c r="B2481" s="72">
        <v>36</v>
      </c>
      <c r="C2481" s="108">
        <v>0.81493191075298521</v>
      </c>
      <c r="D2481" s="109">
        <v>0.73711993212808524</v>
      </c>
      <c r="E2481" s="732">
        <v>0.12429617594799383</v>
      </c>
      <c r="F2481" s="108">
        <v>2.0846403973554358E-2</v>
      </c>
      <c r="G2481" s="109">
        <v>2.2649483086440384E-2</v>
      </c>
      <c r="H2481" s="732">
        <v>9.8282852116285072E-3</v>
      </c>
      <c r="I2481" s="108">
        <v>6.4050307393198613E-3</v>
      </c>
      <c r="J2481" s="109">
        <v>7.3143810674199646E-3</v>
      </c>
      <c r="K2481" s="732">
        <v>8.10331490234691E-2</v>
      </c>
      <c r="L2481" s="108">
        <v>1.9294240643192837E-3</v>
      </c>
      <c r="M2481" s="109">
        <v>1.6807816817855949E-3</v>
      </c>
      <c r="N2481" s="732">
        <v>3.493827636972101E-4</v>
      </c>
      <c r="O2481" s="108">
        <v>0</v>
      </c>
      <c r="P2481" s="109">
        <v>0</v>
      </c>
      <c r="Q2481" s="732">
        <v>6.2421481645069977E-3</v>
      </c>
      <c r="R2481" s="108">
        <v>4.4422906442062918E-4</v>
      </c>
      <c r="S2481" s="109">
        <v>6.5065545370835798E-4</v>
      </c>
      <c r="T2481" s="732">
        <v>2.6706606706165775E-3</v>
      </c>
      <c r="U2481" s="108">
        <v>1.0986233145711668E-3</v>
      </c>
      <c r="V2481" s="109">
        <v>1.0752797643043376E-3</v>
      </c>
      <c r="W2481" s="732">
        <v>4.0983950224442536E-4</v>
      </c>
      <c r="X2481" s="108">
        <v>9.4845155002587009E-5</v>
      </c>
      <c r="Y2481" s="109">
        <v>9.2829930794942331E-5</v>
      </c>
      <c r="Z2481" s="732">
        <v>3.5381821499905027E-5</v>
      </c>
      <c r="AA2481" s="108">
        <v>0</v>
      </c>
      <c r="AB2481" s="109">
        <v>0</v>
      </c>
      <c r="AC2481" s="732">
        <v>0</v>
      </c>
      <c r="AD2481" s="108">
        <v>0</v>
      </c>
      <c r="AE2481" s="109">
        <v>0</v>
      </c>
      <c r="AF2481" s="732">
        <v>0</v>
      </c>
      <c r="AG2481" s="108">
        <v>7.0080027588528533E-4</v>
      </c>
      <c r="AH2481" s="109">
        <v>6.8590991543335744E-4</v>
      </c>
      <c r="AI2481" s="732">
        <v>2.6143230686661277E-4</v>
      </c>
      <c r="AJ2481" s="108">
        <v>2.0972062781704323E-3</v>
      </c>
      <c r="AK2481" s="109">
        <v>1.8269424053367863E-3</v>
      </c>
      <c r="AL2481" s="736">
        <v>3.7976508194925495E-4</v>
      </c>
    </row>
    <row r="2482" spans="1:38" ht="13" x14ac:dyDescent="0.3">
      <c r="A2482" s="71">
        <v>2036</v>
      </c>
      <c r="B2482" s="72">
        <v>37</v>
      </c>
      <c r="C2482" s="108">
        <v>0.81493191075298521</v>
      </c>
      <c r="D2482" s="109">
        <v>0.73711993212808524</v>
      </c>
      <c r="E2482" s="732">
        <v>0.12429617594799383</v>
      </c>
      <c r="F2482" s="108">
        <v>2.0846403973554358E-2</v>
      </c>
      <c r="G2482" s="109">
        <v>2.2649483086440384E-2</v>
      </c>
      <c r="H2482" s="732">
        <v>9.8282852116285072E-3</v>
      </c>
      <c r="I2482" s="108">
        <v>6.4050307393198613E-3</v>
      </c>
      <c r="J2482" s="109">
        <v>7.3143810674199646E-3</v>
      </c>
      <c r="K2482" s="732">
        <v>8.10331490234691E-2</v>
      </c>
      <c r="L2482" s="108">
        <v>1.9294240643192837E-3</v>
      </c>
      <c r="M2482" s="109">
        <v>1.6807816817855949E-3</v>
      </c>
      <c r="N2482" s="732">
        <v>3.493827636972101E-4</v>
      </c>
      <c r="O2482" s="108">
        <v>0</v>
      </c>
      <c r="P2482" s="109">
        <v>0</v>
      </c>
      <c r="Q2482" s="732">
        <v>6.2421481645069977E-3</v>
      </c>
      <c r="R2482" s="108">
        <v>4.4422906442062918E-4</v>
      </c>
      <c r="S2482" s="109">
        <v>6.5065545370835798E-4</v>
      </c>
      <c r="T2482" s="732">
        <v>2.6706606706165775E-3</v>
      </c>
      <c r="U2482" s="108">
        <v>1.0986233145711668E-3</v>
      </c>
      <c r="V2482" s="109">
        <v>1.0752797643043376E-3</v>
      </c>
      <c r="W2482" s="732">
        <v>4.0983950224442536E-4</v>
      </c>
      <c r="X2482" s="108">
        <v>9.4845155002587009E-5</v>
      </c>
      <c r="Y2482" s="109">
        <v>9.2829930794942331E-5</v>
      </c>
      <c r="Z2482" s="732">
        <v>3.5381821499905027E-5</v>
      </c>
      <c r="AA2482" s="108">
        <v>0</v>
      </c>
      <c r="AB2482" s="109">
        <v>0</v>
      </c>
      <c r="AC2482" s="732">
        <v>0</v>
      </c>
      <c r="AD2482" s="108">
        <v>0</v>
      </c>
      <c r="AE2482" s="109">
        <v>0</v>
      </c>
      <c r="AF2482" s="732">
        <v>0</v>
      </c>
      <c r="AG2482" s="108">
        <v>7.0080027588528533E-4</v>
      </c>
      <c r="AH2482" s="109">
        <v>6.8590991543335744E-4</v>
      </c>
      <c r="AI2482" s="732">
        <v>2.6143230686661277E-4</v>
      </c>
      <c r="AJ2482" s="108">
        <v>2.0972062781704323E-3</v>
      </c>
      <c r="AK2482" s="109">
        <v>1.8269424053367863E-3</v>
      </c>
      <c r="AL2482" s="736">
        <v>3.7976508194925495E-4</v>
      </c>
    </row>
    <row r="2483" spans="1:38" ht="13" x14ac:dyDescent="0.3">
      <c r="A2483" s="71">
        <v>2036</v>
      </c>
      <c r="B2483" s="72">
        <v>38</v>
      </c>
      <c r="C2483" s="108">
        <v>0.81493191075298521</v>
      </c>
      <c r="D2483" s="109">
        <v>0.73711993212808524</v>
      </c>
      <c r="E2483" s="732">
        <v>0.12429617594799383</v>
      </c>
      <c r="F2483" s="108">
        <v>2.0846403973554358E-2</v>
      </c>
      <c r="G2483" s="109">
        <v>2.2649483086440384E-2</v>
      </c>
      <c r="H2483" s="732">
        <v>9.8282852116285072E-3</v>
      </c>
      <c r="I2483" s="108">
        <v>6.4050307393198613E-3</v>
      </c>
      <c r="J2483" s="109">
        <v>7.3143810674199646E-3</v>
      </c>
      <c r="K2483" s="732">
        <v>8.10331490234691E-2</v>
      </c>
      <c r="L2483" s="108">
        <v>1.9294240643192837E-3</v>
      </c>
      <c r="M2483" s="109">
        <v>1.6807816817855949E-3</v>
      </c>
      <c r="N2483" s="732">
        <v>3.493827636972101E-4</v>
      </c>
      <c r="O2483" s="108">
        <v>0</v>
      </c>
      <c r="P2483" s="109">
        <v>0</v>
      </c>
      <c r="Q2483" s="732">
        <v>6.2421481645069977E-3</v>
      </c>
      <c r="R2483" s="108">
        <v>4.4422906442062918E-4</v>
      </c>
      <c r="S2483" s="109">
        <v>6.5065545370835798E-4</v>
      </c>
      <c r="T2483" s="732">
        <v>2.6706606706165775E-3</v>
      </c>
      <c r="U2483" s="108">
        <v>1.0986233145711668E-3</v>
      </c>
      <c r="V2483" s="109">
        <v>1.0752797643043376E-3</v>
      </c>
      <c r="W2483" s="732">
        <v>4.0983950224442536E-4</v>
      </c>
      <c r="X2483" s="108">
        <v>9.4845155002587009E-5</v>
      </c>
      <c r="Y2483" s="109">
        <v>9.2829930794942331E-5</v>
      </c>
      <c r="Z2483" s="732">
        <v>3.5381821499905027E-5</v>
      </c>
      <c r="AA2483" s="108">
        <v>0</v>
      </c>
      <c r="AB2483" s="109">
        <v>0</v>
      </c>
      <c r="AC2483" s="732">
        <v>0</v>
      </c>
      <c r="AD2483" s="108">
        <v>0</v>
      </c>
      <c r="AE2483" s="109">
        <v>0</v>
      </c>
      <c r="AF2483" s="732">
        <v>0</v>
      </c>
      <c r="AG2483" s="108">
        <v>7.0080027588528533E-4</v>
      </c>
      <c r="AH2483" s="109">
        <v>6.8590991543335744E-4</v>
      </c>
      <c r="AI2483" s="732">
        <v>2.6143230686661277E-4</v>
      </c>
      <c r="AJ2483" s="108">
        <v>2.0972062781704323E-3</v>
      </c>
      <c r="AK2483" s="109">
        <v>1.8269424053367863E-3</v>
      </c>
      <c r="AL2483" s="736">
        <v>3.7976508194925495E-4</v>
      </c>
    </row>
    <row r="2484" spans="1:38" ht="13.5" thickBot="1" x14ac:dyDescent="0.35">
      <c r="A2484" s="73">
        <v>2036</v>
      </c>
      <c r="B2484" s="74">
        <v>39</v>
      </c>
      <c r="C2484" s="110">
        <v>0.81493191075298521</v>
      </c>
      <c r="D2484" s="111">
        <v>0.73711993212808524</v>
      </c>
      <c r="E2484" s="733">
        <v>0.12429617594799383</v>
      </c>
      <c r="F2484" s="110">
        <v>2.0846403973554358E-2</v>
      </c>
      <c r="G2484" s="111">
        <v>2.2649483086440384E-2</v>
      </c>
      <c r="H2484" s="733">
        <v>9.8282852116285072E-3</v>
      </c>
      <c r="I2484" s="110">
        <v>6.4050307393198613E-3</v>
      </c>
      <c r="J2484" s="111">
        <v>7.3143810674199646E-3</v>
      </c>
      <c r="K2484" s="733">
        <v>8.10331490234691E-2</v>
      </c>
      <c r="L2484" s="110">
        <v>1.9294240643192837E-3</v>
      </c>
      <c r="M2484" s="111">
        <v>1.6807816817855949E-3</v>
      </c>
      <c r="N2484" s="733">
        <v>3.493827636972101E-4</v>
      </c>
      <c r="O2484" s="110">
        <v>0</v>
      </c>
      <c r="P2484" s="111">
        <v>0</v>
      </c>
      <c r="Q2484" s="733">
        <v>6.2421481645069977E-3</v>
      </c>
      <c r="R2484" s="110">
        <v>4.4422906442062918E-4</v>
      </c>
      <c r="S2484" s="111">
        <v>6.5065545370835798E-4</v>
      </c>
      <c r="T2484" s="733">
        <v>2.6706606706165775E-3</v>
      </c>
      <c r="U2484" s="110">
        <v>1.0986233145711668E-3</v>
      </c>
      <c r="V2484" s="111">
        <v>1.0752797643043376E-3</v>
      </c>
      <c r="W2484" s="733">
        <v>4.0983950224442536E-4</v>
      </c>
      <c r="X2484" s="110">
        <v>9.4845155002587009E-5</v>
      </c>
      <c r="Y2484" s="111">
        <v>9.2829930794942331E-5</v>
      </c>
      <c r="Z2484" s="733">
        <v>3.5381821499905027E-5</v>
      </c>
      <c r="AA2484" s="110">
        <v>0</v>
      </c>
      <c r="AB2484" s="111">
        <v>0</v>
      </c>
      <c r="AC2484" s="733">
        <v>0</v>
      </c>
      <c r="AD2484" s="110">
        <v>0</v>
      </c>
      <c r="AE2484" s="111">
        <v>0</v>
      </c>
      <c r="AF2484" s="733">
        <v>0</v>
      </c>
      <c r="AG2484" s="110">
        <v>7.0080027588528533E-4</v>
      </c>
      <c r="AH2484" s="111">
        <v>6.8590991543335744E-4</v>
      </c>
      <c r="AI2484" s="733">
        <v>2.6143230686661277E-4</v>
      </c>
      <c r="AJ2484" s="110">
        <v>2.0972062781704323E-3</v>
      </c>
      <c r="AK2484" s="111">
        <v>1.8269424053367863E-3</v>
      </c>
      <c r="AL2484" s="737">
        <v>3.7976508194925495E-4</v>
      </c>
    </row>
    <row r="2485" spans="1:38" x14ac:dyDescent="0.25">
      <c r="A2485" s="69">
        <v>2037</v>
      </c>
      <c r="B2485" s="70">
        <v>0</v>
      </c>
      <c r="C2485" s="106">
        <v>0.22746375671127275</v>
      </c>
      <c r="D2485" s="107">
        <v>0.23771885465200263</v>
      </c>
      <c r="E2485" s="730">
        <v>0.11064184744249918</v>
      </c>
      <c r="F2485" s="106">
        <v>1.8994350211464592E-2</v>
      </c>
      <c r="G2485" s="107">
        <v>2.0751513113737009E-2</v>
      </c>
      <c r="H2485" s="730">
        <v>1.5641849780251894E-2</v>
      </c>
      <c r="I2485" s="106">
        <v>4.5397686011769568E-3</v>
      </c>
      <c r="J2485" s="107">
        <v>4.2113802461278991E-3</v>
      </c>
      <c r="K2485" s="730">
        <v>8.1683867452191056E-2</v>
      </c>
      <c r="L2485" s="106">
        <v>5.4700224391952823E-4</v>
      </c>
      <c r="M2485" s="107">
        <v>5.9004018701830298E-4</v>
      </c>
      <c r="N2485" s="730">
        <v>2.5915257199768561E-4</v>
      </c>
      <c r="O2485" s="106">
        <v>0</v>
      </c>
      <c r="P2485" s="107">
        <v>0</v>
      </c>
      <c r="Q2485" s="730">
        <v>9.9346365232852885E-3</v>
      </c>
      <c r="R2485" s="106">
        <v>4.4422906442062918E-4</v>
      </c>
      <c r="S2485" s="107">
        <v>6.5065545370835798E-4</v>
      </c>
      <c r="T2485" s="730">
        <v>2.6706606706165775E-3</v>
      </c>
      <c r="U2485" s="106">
        <v>9.5512806877798046E-4</v>
      </c>
      <c r="V2485" s="107">
        <v>9.2745570753416449E-4</v>
      </c>
      <c r="W2485" s="730">
        <v>6.5226507890046956E-4</v>
      </c>
      <c r="X2485" s="106">
        <v>8.245709087607114E-5</v>
      </c>
      <c r="Y2485" s="107">
        <v>8.0068158255070865E-5</v>
      </c>
      <c r="Z2485" s="730">
        <v>5.6310647105954522E-5</v>
      </c>
      <c r="AA2485" s="106">
        <v>0</v>
      </c>
      <c r="AB2485" s="107">
        <v>0</v>
      </c>
      <c r="AC2485" s="730">
        <v>0</v>
      </c>
      <c r="AD2485" s="106">
        <v>0</v>
      </c>
      <c r="AE2485" s="107">
        <v>0</v>
      </c>
      <c r="AF2485" s="730">
        <v>0</v>
      </c>
      <c r="AG2485" s="106">
        <v>6.0926637955256702E-4</v>
      </c>
      <c r="AH2485" s="107">
        <v>5.9161433646088418E-4</v>
      </c>
      <c r="AI2485" s="730">
        <v>4.1607307045476527E-4</v>
      </c>
      <c r="AJ2485" s="106">
        <v>5.9456945469258868E-4</v>
      </c>
      <c r="AK2485" s="107">
        <v>6.4134995426853966E-4</v>
      </c>
      <c r="AL2485" s="735">
        <v>2.8168861535233928E-4</v>
      </c>
    </row>
    <row r="2486" spans="1:38" x14ac:dyDescent="0.25">
      <c r="A2486" s="71">
        <v>2037</v>
      </c>
      <c r="B2486" s="72">
        <v>1</v>
      </c>
      <c r="C2486" s="108">
        <v>0.22725505818507852</v>
      </c>
      <c r="D2486" s="109">
        <v>0.2376256592940201</v>
      </c>
      <c r="E2486" s="731">
        <v>0.11075317892742426</v>
      </c>
      <c r="F2486" s="108">
        <v>1.8944165701341487E-2</v>
      </c>
      <c r="G2486" s="109">
        <v>2.0728627164866453E-2</v>
      </c>
      <c r="H2486" s="731">
        <v>1.5821834118629183E-2</v>
      </c>
      <c r="I2486" s="108">
        <v>4.5236136916809305E-3</v>
      </c>
      <c r="J2486" s="109">
        <v>4.2041008809525554E-3</v>
      </c>
      <c r="K2486" s="731">
        <v>8.1958700554989411E-2</v>
      </c>
      <c r="L2486" s="108">
        <v>5.4558141637903157E-4</v>
      </c>
      <c r="M2486" s="109">
        <v>5.8922598938681171E-4</v>
      </c>
      <c r="N2486" s="731">
        <v>2.5953243480273313E-4</v>
      </c>
      <c r="O2486" s="108">
        <v>0</v>
      </c>
      <c r="P2486" s="109">
        <v>0</v>
      </c>
      <c r="Q2486" s="731">
        <v>1.0048962230427172E-2</v>
      </c>
      <c r="R2486" s="108">
        <v>4.4422906442062918E-4</v>
      </c>
      <c r="S2486" s="109">
        <v>6.5065545370835798E-4</v>
      </c>
      <c r="T2486" s="731">
        <v>2.6706606706165775E-3</v>
      </c>
      <c r="U2486" s="108">
        <v>9.5139712374536095E-4</v>
      </c>
      <c r="V2486" s="109">
        <v>9.2576553169929012E-4</v>
      </c>
      <c r="W2486" s="731">
        <v>6.5977089240071426E-4</v>
      </c>
      <c r="X2486" s="108">
        <v>8.2135008449190795E-5</v>
      </c>
      <c r="Y2486" s="109">
        <v>7.9922186953539711E-5</v>
      </c>
      <c r="Z2486" s="731">
        <v>5.6958612505083259E-5</v>
      </c>
      <c r="AA2486" s="108">
        <v>0</v>
      </c>
      <c r="AB2486" s="109">
        <v>0</v>
      </c>
      <c r="AC2486" s="731">
        <v>0</v>
      </c>
      <c r="AD2486" s="108">
        <v>0</v>
      </c>
      <c r="AE2486" s="109">
        <v>0</v>
      </c>
      <c r="AF2486" s="731">
        <v>0</v>
      </c>
      <c r="AG2486" s="108">
        <v>6.068864130731955E-4</v>
      </c>
      <c r="AH2486" s="109">
        <v>5.9053643417383004E-4</v>
      </c>
      <c r="AI2486" s="731">
        <v>4.2086092597522857E-4</v>
      </c>
      <c r="AJ2486" s="108">
        <v>5.9302521457064484E-4</v>
      </c>
      <c r="AK2486" s="109">
        <v>6.4046489564228005E-4</v>
      </c>
      <c r="AL2486" s="736">
        <v>2.8210136573513997E-4</v>
      </c>
    </row>
    <row r="2487" spans="1:38" x14ac:dyDescent="0.25">
      <c r="A2487" s="71">
        <v>2037</v>
      </c>
      <c r="B2487" s="72">
        <v>2</v>
      </c>
      <c r="C2487" s="108">
        <v>0.22702864124961858</v>
      </c>
      <c r="D2487" s="109">
        <v>0.23751749380079012</v>
      </c>
      <c r="E2487" s="731">
        <v>0.1108669858531741</v>
      </c>
      <c r="F2487" s="108">
        <v>1.8889661017171541E-2</v>
      </c>
      <c r="G2487" s="109">
        <v>2.0701983293977058E-2</v>
      </c>
      <c r="H2487" s="731">
        <v>1.6009919069654391E-2</v>
      </c>
      <c r="I2487" s="108">
        <v>4.5060786007228249E-3</v>
      </c>
      <c r="J2487" s="109">
        <v>4.1956426760521824E-3</v>
      </c>
      <c r="K2487" s="731">
        <v>8.2239196879312651E-2</v>
      </c>
      <c r="L2487" s="108">
        <v>5.4403903562996563E-4</v>
      </c>
      <c r="M2487" s="109">
        <v>5.8827929556715954E-4</v>
      </c>
      <c r="N2487" s="731">
        <v>2.5991777518290303E-4</v>
      </c>
      <c r="O2487" s="108">
        <v>0</v>
      </c>
      <c r="P2487" s="109">
        <v>0</v>
      </c>
      <c r="Q2487" s="731">
        <v>1.0168416213293773E-2</v>
      </c>
      <c r="R2487" s="108">
        <v>4.4422906442062918E-4</v>
      </c>
      <c r="S2487" s="109">
        <v>6.5065545370835798E-4</v>
      </c>
      <c r="T2487" s="731">
        <v>2.6706606706165775E-3</v>
      </c>
      <c r="U2487" s="108">
        <v>9.4734555452934957E-4</v>
      </c>
      <c r="V2487" s="109">
        <v>9.2380013477275503E-4</v>
      </c>
      <c r="W2487" s="731">
        <v>6.6761346590723408E-4</v>
      </c>
      <c r="X2487" s="108">
        <v>8.1785241847759623E-5</v>
      </c>
      <c r="Y2487" s="109">
        <v>7.9752554780750573E-5</v>
      </c>
      <c r="Z2487" s="731">
        <v>5.763570739066115E-5</v>
      </c>
      <c r="AA2487" s="108">
        <v>0</v>
      </c>
      <c r="AB2487" s="109">
        <v>0</v>
      </c>
      <c r="AC2487" s="731">
        <v>0</v>
      </c>
      <c r="AD2487" s="108">
        <v>0</v>
      </c>
      <c r="AE2487" s="109">
        <v>0</v>
      </c>
      <c r="AF2487" s="731">
        <v>0</v>
      </c>
      <c r="AG2487" s="108">
        <v>6.0430185775809677E-4</v>
      </c>
      <c r="AH2487" s="109">
        <v>5.8928287164410021E-4</v>
      </c>
      <c r="AI2487" s="731">
        <v>4.2586391329835839E-4</v>
      </c>
      <c r="AJ2487" s="108">
        <v>5.9134856396634823E-4</v>
      </c>
      <c r="AK2487" s="109">
        <v>6.3943594469731608E-4</v>
      </c>
      <c r="AL2487" s="736">
        <v>2.825201802214476E-4</v>
      </c>
    </row>
    <row r="2488" spans="1:38" x14ac:dyDescent="0.25">
      <c r="A2488" s="71">
        <v>2037</v>
      </c>
      <c r="B2488" s="72">
        <v>3</v>
      </c>
      <c r="C2488" s="108">
        <v>0.2268482822819205</v>
      </c>
      <c r="D2488" s="109">
        <v>0.23741646190307869</v>
      </c>
      <c r="E2488" s="731">
        <v>0.11101757849628631</v>
      </c>
      <c r="F2488" s="108">
        <v>1.8846253069113032E-2</v>
      </c>
      <c r="G2488" s="109">
        <v>2.0677081166226671E-2</v>
      </c>
      <c r="H2488" s="731">
        <v>1.6244215238036271E-2</v>
      </c>
      <c r="I2488" s="108">
        <v>4.4921078250462834E-3</v>
      </c>
      <c r="J2488" s="109">
        <v>4.1877314521002601E-3</v>
      </c>
      <c r="K2488" s="731">
        <v>8.2612608451496344E-2</v>
      </c>
      <c r="L2488" s="108">
        <v>5.42810052721537E-4</v>
      </c>
      <c r="M2488" s="109">
        <v>5.8739425992358882E-4</v>
      </c>
      <c r="N2488" s="731">
        <v>2.6043963046186994E-4</v>
      </c>
      <c r="O2488" s="108">
        <v>0</v>
      </c>
      <c r="P2488" s="109">
        <v>0</v>
      </c>
      <c r="Q2488" s="731">
        <v>1.031722060512459E-2</v>
      </c>
      <c r="R2488" s="108">
        <v>4.4422906442062918E-4</v>
      </c>
      <c r="S2488" s="109">
        <v>6.5065545370835798E-4</v>
      </c>
      <c r="T2488" s="731">
        <v>2.6706606706165775E-3</v>
      </c>
      <c r="U2488" s="108">
        <v>9.4411793500530751E-4</v>
      </c>
      <c r="V2488" s="109">
        <v>9.2196311790743385E-4</v>
      </c>
      <c r="W2488" s="731">
        <v>6.7738333204309911E-4</v>
      </c>
      <c r="X2488" s="108">
        <v>8.1506603854400662E-5</v>
      </c>
      <c r="Y2488" s="109">
        <v>7.9593946622303434E-5</v>
      </c>
      <c r="Z2488" s="731">
        <v>5.8479188964212042E-5</v>
      </c>
      <c r="AA2488" s="108">
        <v>0</v>
      </c>
      <c r="AB2488" s="109">
        <v>0</v>
      </c>
      <c r="AC2488" s="731">
        <v>0</v>
      </c>
      <c r="AD2488" s="108">
        <v>0</v>
      </c>
      <c r="AE2488" s="109">
        <v>0</v>
      </c>
      <c r="AF2488" s="731">
        <v>0</v>
      </c>
      <c r="AG2488" s="108">
        <v>6.0224298396901056E-4</v>
      </c>
      <c r="AH2488" s="109">
        <v>5.8811081285664233E-4</v>
      </c>
      <c r="AI2488" s="731">
        <v>4.3209599756038165E-4</v>
      </c>
      <c r="AJ2488" s="108">
        <v>5.9001254724399806E-4</v>
      </c>
      <c r="AK2488" s="109">
        <v>6.3847414349251831E-4</v>
      </c>
      <c r="AL2488" s="736">
        <v>2.8308730268138805E-4</v>
      </c>
    </row>
    <row r="2489" spans="1:38" x14ac:dyDescent="0.25">
      <c r="A2489" s="71">
        <v>2037</v>
      </c>
      <c r="B2489" s="72">
        <v>4</v>
      </c>
      <c r="C2489" s="108">
        <v>0.29808534401441594</v>
      </c>
      <c r="D2489" s="109">
        <v>0.30457769346388969</v>
      </c>
      <c r="E2489" s="731">
        <v>0.13012811093886284</v>
      </c>
      <c r="F2489" s="108">
        <v>1.9467338581337323E-2</v>
      </c>
      <c r="G2489" s="109">
        <v>2.1738416552385086E-2</v>
      </c>
      <c r="H2489" s="731">
        <v>1.6206377538292547E-2</v>
      </c>
      <c r="I2489" s="108">
        <v>5.1997354589619748E-3</v>
      </c>
      <c r="J2489" s="109">
        <v>5.7477770099322529E-3</v>
      </c>
      <c r="K2489" s="731">
        <v>8.1859878538851988E-2</v>
      </c>
      <c r="L2489" s="108">
        <v>6.5598524839034181E-4</v>
      </c>
      <c r="M2489" s="109">
        <v>8.7724093607819277E-4</v>
      </c>
      <c r="N2489" s="731">
        <v>3.6979732416232317E-4</v>
      </c>
      <c r="O2489" s="108">
        <v>0</v>
      </c>
      <c r="P2489" s="109">
        <v>0</v>
      </c>
      <c r="Q2489" s="731">
        <v>1.0293182394201546E-2</v>
      </c>
      <c r="R2489" s="108">
        <v>4.4422906442062918E-4</v>
      </c>
      <c r="S2489" s="109">
        <v>6.5065545370835798E-4</v>
      </c>
      <c r="T2489" s="731">
        <v>2.6706606706165775E-3</v>
      </c>
      <c r="U2489" s="108">
        <v>9.9179516056703597E-4</v>
      </c>
      <c r="V2489" s="109">
        <v>1.0033294487374522E-3</v>
      </c>
      <c r="W2489" s="731">
        <v>6.7580604373290818E-4</v>
      </c>
      <c r="X2489" s="108">
        <v>8.56226174172757E-5</v>
      </c>
      <c r="Y2489" s="109">
        <v>8.6618368205101313E-5</v>
      </c>
      <c r="Z2489" s="731">
        <v>5.8342962331369775E-5</v>
      </c>
      <c r="AA2489" s="108">
        <v>0</v>
      </c>
      <c r="AB2489" s="109">
        <v>0</v>
      </c>
      <c r="AC2489" s="731">
        <v>0</v>
      </c>
      <c r="AD2489" s="108">
        <v>0</v>
      </c>
      <c r="AE2489" s="109">
        <v>0</v>
      </c>
      <c r="AF2489" s="731">
        <v>0</v>
      </c>
      <c r="AG2489" s="108">
        <v>6.3265569574949478E-4</v>
      </c>
      <c r="AH2489" s="109">
        <v>6.4001343511113987E-4</v>
      </c>
      <c r="AI2489" s="731">
        <v>4.3108938750836595E-4</v>
      </c>
      <c r="AJ2489" s="108">
        <v>7.1302946306800441E-4</v>
      </c>
      <c r="AK2489" s="109">
        <v>9.535256453665666E-4</v>
      </c>
      <c r="AL2489" s="736">
        <v>4.0195493310482116E-4</v>
      </c>
    </row>
    <row r="2490" spans="1:38" x14ac:dyDescent="0.25">
      <c r="A2490" s="71">
        <v>2037</v>
      </c>
      <c r="B2490" s="72">
        <v>5</v>
      </c>
      <c r="C2490" s="108">
        <v>0.29791155598159563</v>
      </c>
      <c r="D2490" s="109">
        <v>0.30444332511899008</v>
      </c>
      <c r="E2490" s="731">
        <v>0.1298463331115762</v>
      </c>
      <c r="F2490" s="108">
        <v>1.943158015101679E-2</v>
      </c>
      <c r="G2490" s="109">
        <v>2.1709839852043396E-2</v>
      </c>
      <c r="H2490" s="731">
        <v>1.586610034595316E-2</v>
      </c>
      <c r="I2490" s="108">
        <v>5.1868707478051638E-3</v>
      </c>
      <c r="J2490" s="109">
        <v>5.736077177945921E-3</v>
      </c>
      <c r="K2490" s="731">
        <v>8.1135057341989697E-2</v>
      </c>
      <c r="L2490" s="108">
        <v>6.5480174680199459E-4</v>
      </c>
      <c r="M2490" s="109">
        <v>8.7580353173482271E-4</v>
      </c>
      <c r="N2490" s="731">
        <v>3.6872684597217588E-4</v>
      </c>
      <c r="O2490" s="108">
        <v>0</v>
      </c>
      <c r="P2490" s="109">
        <v>0</v>
      </c>
      <c r="Q2490" s="731">
        <v>1.007706977905923E-2</v>
      </c>
      <c r="R2490" s="108">
        <v>4.4422906442062918E-4</v>
      </c>
      <c r="S2490" s="109">
        <v>6.5065545370835798E-4</v>
      </c>
      <c r="T2490" s="731">
        <v>2.6706606706165775E-3</v>
      </c>
      <c r="U2490" s="108">
        <v>9.8913337468707683E-4</v>
      </c>
      <c r="V2490" s="109">
        <v>1.0012189001403703E-3</v>
      </c>
      <c r="W2490" s="731">
        <v>6.6161581360515758E-4</v>
      </c>
      <c r="X2490" s="108">
        <v>8.5392808419441658E-5</v>
      </c>
      <c r="Y2490" s="109">
        <v>8.6436160052473469E-5</v>
      </c>
      <c r="Z2490" s="731">
        <v>5.7117968596391016E-5</v>
      </c>
      <c r="AA2490" s="108">
        <v>0</v>
      </c>
      <c r="AB2490" s="109">
        <v>0</v>
      </c>
      <c r="AC2490" s="731">
        <v>0</v>
      </c>
      <c r="AD2490" s="108">
        <v>0</v>
      </c>
      <c r="AE2490" s="109">
        <v>0</v>
      </c>
      <c r="AF2490" s="731">
        <v>0</v>
      </c>
      <c r="AG2490" s="108">
        <v>6.3095814391816063E-4</v>
      </c>
      <c r="AH2490" s="109">
        <v>6.3866725010603212E-4</v>
      </c>
      <c r="AI2490" s="731">
        <v>4.2203813331479075E-4</v>
      </c>
      <c r="AJ2490" s="108">
        <v>7.1174306849838321E-4</v>
      </c>
      <c r="AK2490" s="109">
        <v>9.5196390312976629E-4</v>
      </c>
      <c r="AL2490" s="736">
        <v>4.0079145741201029E-4</v>
      </c>
    </row>
    <row r="2491" spans="1:38" x14ac:dyDescent="0.25">
      <c r="A2491" s="71">
        <v>2037</v>
      </c>
      <c r="B2491" s="72">
        <v>6</v>
      </c>
      <c r="C2491" s="108">
        <v>0.35875724993451713</v>
      </c>
      <c r="D2491" s="109">
        <v>0.36068670477775672</v>
      </c>
      <c r="E2491" s="731">
        <v>0.12956581323218525</v>
      </c>
      <c r="F2491" s="108">
        <v>1.9889225489661998E-2</v>
      </c>
      <c r="G2491" s="109">
        <v>2.2590527049785248E-2</v>
      </c>
      <c r="H2491" s="731">
        <v>1.5528007817509286E-2</v>
      </c>
      <c r="I2491" s="108">
        <v>5.5690997643793169E-3</v>
      </c>
      <c r="J2491" s="109">
        <v>6.8890214628187446E-3</v>
      </c>
      <c r="K2491" s="731">
        <v>9.3632969302302277E-2</v>
      </c>
      <c r="L2491" s="108">
        <v>7.4260451660234544E-4</v>
      </c>
      <c r="M2491" s="109">
        <v>9.4747650798856272E-4</v>
      </c>
      <c r="N2491" s="731">
        <v>3.6765749196108669E-4</v>
      </c>
      <c r="O2491" s="108">
        <v>0</v>
      </c>
      <c r="P2491" s="109">
        <v>0</v>
      </c>
      <c r="Q2491" s="731">
        <v>9.8623318733740122E-3</v>
      </c>
      <c r="R2491" s="108">
        <v>4.4422906442062918E-4</v>
      </c>
      <c r="S2491" s="109">
        <v>6.5065545370835798E-4</v>
      </c>
      <c r="T2491" s="731">
        <v>2.6706606706165775E-3</v>
      </c>
      <c r="U2491" s="108">
        <v>1.0241856278439306E-3</v>
      </c>
      <c r="V2491" s="109">
        <v>1.0686252661867048E-3</v>
      </c>
      <c r="W2491" s="731">
        <v>6.4751760968257376E-4</v>
      </c>
      <c r="X2491" s="108">
        <v>8.8418891788349065E-5</v>
      </c>
      <c r="Y2491" s="109">
        <v>9.2255398990524014E-5</v>
      </c>
      <c r="Z2491" s="731">
        <v>5.5900839772903841E-5</v>
      </c>
      <c r="AA2491" s="108">
        <v>0</v>
      </c>
      <c r="AB2491" s="109">
        <v>0</v>
      </c>
      <c r="AC2491" s="731">
        <v>0</v>
      </c>
      <c r="AD2491" s="108">
        <v>0</v>
      </c>
      <c r="AE2491" s="109">
        <v>0</v>
      </c>
      <c r="AF2491" s="731">
        <v>0</v>
      </c>
      <c r="AG2491" s="108">
        <v>6.5331753388468499E-4</v>
      </c>
      <c r="AH2491" s="109">
        <v>6.8166490144201902E-4</v>
      </c>
      <c r="AI2491" s="731">
        <v>4.1304504711265532E-4</v>
      </c>
      <c r="AJ2491" s="108">
        <v>8.0718134070258889E-4</v>
      </c>
      <c r="AK2491" s="109">
        <v>1.0298690855412268E-3</v>
      </c>
      <c r="AL2491" s="736">
        <v>3.9962896333203964E-4</v>
      </c>
    </row>
    <row r="2492" spans="1:38" x14ac:dyDescent="0.25">
      <c r="A2492" s="71">
        <v>2037</v>
      </c>
      <c r="B2492" s="72">
        <v>7</v>
      </c>
      <c r="C2492" s="108">
        <v>0.35860494615406585</v>
      </c>
      <c r="D2492" s="109">
        <v>0.36049479445788934</v>
      </c>
      <c r="E2492" s="731">
        <v>0.12927876380925304</v>
      </c>
      <c r="F2492" s="108">
        <v>1.9860936861105429E-2</v>
      </c>
      <c r="G2492" s="109">
        <v>2.2551354049098641E-2</v>
      </c>
      <c r="H2492" s="731">
        <v>1.5190870499057251E-2</v>
      </c>
      <c r="I2492" s="108">
        <v>5.5584452087405582E-3</v>
      </c>
      <c r="J2492" s="109">
        <v>6.8706259506353872E-3</v>
      </c>
      <c r="K2492" s="731">
        <v>9.2896109504964477E-2</v>
      </c>
      <c r="L2492" s="108">
        <v>7.4156682689374221E-4</v>
      </c>
      <c r="M2492" s="109">
        <v>9.4543260113701772E-4</v>
      </c>
      <c r="N2492" s="731">
        <v>3.6656277044562897E-4</v>
      </c>
      <c r="O2492" s="108">
        <v>0</v>
      </c>
      <c r="P2492" s="109">
        <v>0</v>
      </c>
      <c r="Q2492" s="731">
        <v>9.6482004160330995E-3</v>
      </c>
      <c r="R2492" s="108">
        <v>4.4422906442062918E-4</v>
      </c>
      <c r="S2492" s="109">
        <v>6.5065545370835798E-4</v>
      </c>
      <c r="T2492" s="731">
        <v>2.6706606706165775E-3</v>
      </c>
      <c r="U2492" s="108">
        <v>1.0220795768749206E-3</v>
      </c>
      <c r="V2492" s="109">
        <v>1.0657244051793351E-3</v>
      </c>
      <c r="W2492" s="731">
        <v>6.334588051748137E-4</v>
      </c>
      <c r="X2492" s="108">
        <v>8.8237088377318053E-5</v>
      </c>
      <c r="Y2492" s="109">
        <v>9.2004983256209304E-5</v>
      </c>
      <c r="Z2492" s="731">
        <v>5.4687100352684096E-5</v>
      </c>
      <c r="AA2492" s="108">
        <v>0</v>
      </c>
      <c r="AB2492" s="109">
        <v>0</v>
      </c>
      <c r="AC2492" s="731">
        <v>0</v>
      </c>
      <c r="AD2492" s="108">
        <v>0</v>
      </c>
      <c r="AE2492" s="109">
        <v>0</v>
      </c>
      <c r="AF2492" s="731">
        <v>0</v>
      </c>
      <c r="AG2492" s="108">
        <v>6.5197409015010075E-4</v>
      </c>
      <c r="AH2492" s="109">
        <v>6.7981460740441024E-4</v>
      </c>
      <c r="AI2492" s="731">
        <v>4.0407687035244573E-4</v>
      </c>
      <c r="AJ2492" s="108">
        <v>8.0605402214768143E-4</v>
      </c>
      <c r="AK2492" s="109">
        <v>1.0276476655522867E-3</v>
      </c>
      <c r="AL2492" s="736">
        <v>3.9843891155612424E-4</v>
      </c>
    </row>
    <row r="2493" spans="1:38" x14ac:dyDescent="0.25">
      <c r="A2493" s="71">
        <v>2037</v>
      </c>
      <c r="B2493" s="72">
        <v>8</v>
      </c>
      <c r="C2493" s="108">
        <v>0.41311054608123571</v>
      </c>
      <c r="D2493" s="109">
        <v>0.40691109732718644</v>
      </c>
      <c r="E2493" s="731">
        <v>0.12879915681586232</v>
      </c>
      <c r="F2493" s="108">
        <v>2.0101189068325524E-2</v>
      </c>
      <c r="G2493" s="109">
        <v>2.278416551959863E-2</v>
      </c>
      <c r="H2493" s="731">
        <v>1.4759068781779199E-2</v>
      </c>
      <c r="I2493" s="108">
        <v>5.8693413507029451E-3</v>
      </c>
      <c r="J2493" s="109">
        <v>7.4455991211341121E-3</v>
      </c>
      <c r="K2493" s="731">
        <v>9.1930510395123788E-2</v>
      </c>
      <c r="L2493" s="108">
        <v>8.4338302406678542E-4</v>
      </c>
      <c r="M2493" s="109">
        <v>1.0245738863498947E-3</v>
      </c>
      <c r="N2493" s="731">
        <v>3.6519827637212306E-4</v>
      </c>
      <c r="O2493" s="108">
        <v>0</v>
      </c>
      <c r="P2493" s="109">
        <v>0</v>
      </c>
      <c r="Q2493" s="731">
        <v>9.3739550793891617E-3</v>
      </c>
      <c r="R2493" s="108">
        <v>4.4422906442062918E-4</v>
      </c>
      <c r="S2493" s="109">
        <v>6.5065545370835798E-4</v>
      </c>
      <c r="T2493" s="731">
        <v>2.6706606706165775E-3</v>
      </c>
      <c r="U2493" s="108">
        <v>1.0406059256323178E-3</v>
      </c>
      <c r="V2493" s="109">
        <v>1.0837644109955899E-3</v>
      </c>
      <c r="W2493" s="731">
        <v>6.1545343406548437E-4</v>
      </c>
      <c r="X2493" s="108">
        <v>8.9836472932661713E-5</v>
      </c>
      <c r="Y2493" s="109">
        <v>9.3562416210445594E-5</v>
      </c>
      <c r="Z2493" s="731">
        <v>5.3132639284193283E-5</v>
      </c>
      <c r="AA2493" s="108">
        <v>0</v>
      </c>
      <c r="AB2493" s="109">
        <v>0</v>
      </c>
      <c r="AC2493" s="731">
        <v>0</v>
      </c>
      <c r="AD2493" s="108">
        <v>0</v>
      </c>
      <c r="AE2493" s="109">
        <v>0</v>
      </c>
      <c r="AF2493" s="731">
        <v>0</v>
      </c>
      <c r="AG2493" s="108">
        <v>6.6379157038643486E-4</v>
      </c>
      <c r="AH2493" s="109">
        <v>6.9132215077042486E-4</v>
      </c>
      <c r="AI2493" s="731">
        <v>3.925913171246465E-4</v>
      </c>
      <c r="AJ2493" s="108">
        <v>9.1672299743373903E-4</v>
      </c>
      <c r="AK2493" s="109">
        <v>1.1136706797774279E-3</v>
      </c>
      <c r="AL2493" s="736">
        <v>3.9695590186962423E-4</v>
      </c>
    </row>
    <row r="2494" spans="1:38" x14ac:dyDescent="0.25">
      <c r="A2494" s="71">
        <v>2037</v>
      </c>
      <c r="B2494" s="72">
        <v>9</v>
      </c>
      <c r="C2494" s="108">
        <v>0.41298585967986084</v>
      </c>
      <c r="D2494" s="109">
        <v>0.40667141073723045</v>
      </c>
      <c r="E2494" s="731">
        <v>0.12847598873954566</v>
      </c>
      <c r="F2494" s="108">
        <v>2.0079515357945773E-2</v>
      </c>
      <c r="G2494" s="109">
        <v>2.2737879879662831E-2</v>
      </c>
      <c r="H2494" s="731">
        <v>1.4380978862484704E-2</v>
      </c>
      <c r="I2494" s="108">
        <v>5.8608328434862503E-3</v>
      </c>
      <c r="J2494" s="109">
        <v>7.4223343200955057E-3</v>
      </c>
      <c r="K2494" s="731">
        <v>9.1099432355556897E-2</v>
      </c>
      <c r="L2494" s="108">
        <v>8.4248769002353131E-4</v>
      </c>
      <c r="M2494" s="109">
        <v>1.0219773946796486E-3</v>
      </c>
      <c r="N2494" s="731">
        <v>3.639635533045289E-4</v>
      </c>
      <c r="O2494" s="108">
        <v>0</v>
      </c>
      <c r="P2494" s="109">
        <v>0</v>
      </c>
      <c r="Q2494" s="731">
        <v>9.1338149025345025E-3</v>
      </c>
      <c r="R2494" s="108">
        <v>4.4422906442062918E-4</v>
      </c>
      <c r="S2494" s="109">
        <v>6.5065545370835798E-4</v>
      </c>
      <c r="T2494" s="731">
        <v>2.6706606706165775E-3</v>
      </c>
      <c r="U2494" s="108">
        <v>1.0389912414970448E-3</v>
      </c>
      <c r="V2494" s="109">
        <v>1.0803367895732357E-3</v>
      </c>
      <c r="W2494" s="731">
        <v>5.9968651635072551E-4</v>
      </c>
      <c r="X2494" s="108">
        <v>8.9697059706642806E-5</v>
      </c>
      <c r="Y2494" s="109">
        <v>9.3266449279280985E-5</v>
      </c>
      <c r="Z2494" s="731">
        <v>5.1771496846180161E-5</v>
      </c>
      <c r="AA2494" s="108">
        <v>0</v>
      </c>
      <c r="AB2494" s="109">
        <v>0</v>
      </c>
      <c r="AC2494" s="731">
        <v>0</v>
      </c>
      <c r="AD2494" s="108">
        <v>0</v>
      </c>
      <c r="AE2494" s="109">
        <v>0</v>
      </c>
      <c r="AF2494" s="731">
        <v>0</v>
      </c>
      <c r="AG2494" s="108">
        <v>6.6276208580313945E-4</v>
      </c>
      <c r="AH2494" s="109">
        <v>6.8913559183848415E-4</v>
      </c>
      <c r="AI2494" s="731">
        <v>3.8253378899717229E-4</v>
      </c>
      <c r="AJ2494" s="108">
        <v>9.1575068366553023E-4</v>
      </c>
      <c r="AK2494" s="109">
        <v>1.1108486649597177E-3</v>
      </c>
      <c r="AL2494" s="736">
        <v>3.9561368545597172E-4</v>
      </c>
    </row>
    <row r="2495" spans="1:38" x14ac:dyDescent="0.25">
      <c r="A2495" s="71">
        <v>2037</v>
      </c>
      <c r="B2495" s="72">
        <v>10</v>
      </c>
      <c r="C2495" s="108">
        <v>0.57860211127053263</v>
      </c>
      <c r="D2495" s="109">
        <v>0.55137106952723425</v>
      </c>
      <c r="E2495" s="731">
        <v>0.12818969263717583</v>
      </c>
      <c r="F2495" s="108">
        <v>2.1043392026218612E-2</v>
      </c>
      <c r="G2495" s="109">
        <v>2.3428778311127427E-2</v>
      </c>
      <c r="H2495" s="731">
        <v>1.4049773356475963E-2</v>
      </c>
      <c r="I2495" s="108">
        <v>6.6094293367294924E-3</v>
      </c>
      <c r="J2495" s="109">
        <v>8.5125158661095608E-3</v>
      </c>
      <c r="K2495" s="731">
        <v>9.0361932053286159E-2</v>
      </c>
      <c r="L2495" s="108">
        <v>1.0487708662253331E-3</v>
      </c>
      <c r="M2495" s="109">
        <v>1.1696609599621971E-3</v>
      </c>
      <c r="N2495" s="731">
        <v>3.628662953492811E-4</v>
      </c>
      <c r="O2495" s="108">
        <v>0</v>
      </c>
      <c r="P2495" s="109">
        <v>0</v>
      </c>
      <c r="Q2495" s="731">
        <v>8.9234441075560968E-3</v>
      </c>
      <c r="R2495" s="108">
        <v>4.4422906442062918E-4</v>
      </c>
      <c r="S2495" s="109">
        <v>6.5065545370835798E-4</v>
      </c>
      <c r="T2495" s="731">
        <v>2.6706606706165775E-3</v>
      </c>
      <c r="U2495" s="108">
        <v>1.1127138476450583E-3</v>
      </c>
      <c r="V2495" s="109">
        <v>1.1332605255146789E-3</v>
      </c>
      <c r="W2495" s="731">
        <v>5.8587505249416312E-4</v>
      </c>
      <c r="X2495" s="108">
        <v>9.6061591820127261E-5</v>
      </c>
      <c r="Y2495" s="109">
        <v>9.7835474638627691E-5</v>
      </c>
      <c r="Z2495" s="731">
        <v>5.0579142884344599E-5</v>
      </c>
      <c r="AA2495" s="108">
        <v>0</v>
      </c>
      <c r="AB2495" s="109">
        <v>0</v>
      </c>
      <c r="AC2495" s="731">
        <v>0</v>
      </c>
      <c r="AD2495" s="108">
        <v>0</v>
      </c>
      <c r="AE2495" s="109">
        <v>0</v>
      </c>
      <c r="AF2495" s="731">
        <v>0</v>
      </c>
      <c r="AG2495" s="108">
        <v>7.0978866755094122E-4</v>
      </c>
      <c r="AH2495" s="109">
        <v>7.2289535606872635E-4</v>
      </c>
      <c r="AI2495" s="731">
        <v>3.7372367247183068E-4</v>
      </c>
      <c r="AJ2495" s="108">
        <v>1.1399718217523422E-3</v>
      </c>
      <c r="AK2495" s="109">
        <v>1.2713747059226899E-3</v>
      </c>
      <c r="AL2495" s="736">
        <v>3.9442103070975212E-4</v>
      </c>
    </row>
    <row r="2496" spans="1:38" x14ac:dyDescent="0.25">
      <c r="A2496" s="71">
        <v>2037</v>
      </c>
      <c r="B2496" s="72">
        <v>11</v>
      </c>
      <c r="C2496" s="108">
        <v>0.57842004799014679</v>
      </c>
      <c r="D2496" s="109">
        <v>0.55110251888035888</v>
      </c>
      <c r="E2496" s="731">
        <v>0.1278205504603834</v>
      </c>
      <c r="F2496" s="108">
        <v>2.1016499025431606E-2</v>
      </c>
      <c r="G2496" s="109">
        <v>2.3384219711108958E-2</v>
      </c>
      <c r="H2496" s="731">
        <v>1.3606463269186599E-2</v>
      </c>
      <c r="I2496" s="108">
        <v>6.5980875274631806E-3</v>
      </c>
      <c r="J2496" s="109">
        <v>8.487729971258004E-3</v>
      </c>
      <c r="K2496" s="731">
        <v>8.9414170052212791E-2</v>
      </c>
      <c r="L2496" s="108">
        <v>1.0474398116210543E-3</v>
      </c>
      <c r="M2496" s="109">
        <v>1.1668714686079225E-3</v>
      </c>
      <c r="N2496" s="731">
        <v>3.6146538269467434E-4</v>
      </c>
      <c r="O2496" s="108">
        <v>0</v>
      </c>
      <c r="P2496" s="109">
        <v>0</v>
      </c>
      <c r="Q2496" s="731">
        <v>8.6418835455242867E-3</v>
      </c>
      <c r="R2496" s="108">
        <v>4.4422906442062918E-4</v>
      </c>
      <c r="S2496" s="109">
        <v>6.5065545370835798E-4</v>
      </c>
      <c r="T2496" s="731">
        <v>2.6706606706165775E-3</v>
      </c>
      <c r="U2496" s="108">
        <v>1.1107088889973863E-3</v>
      </c>
      <c r="V2496" s="109">
        <v>1.1299574184863573E-3</v>
      </c>
      <c r="W2496" s="731">
        <v>5.6738952135823074E-4</v>
      </c>
      <c r="X2496" s="108">
        <v>9.5888524250082176E-5</v>
      </c>
      <c r="Y2496" s="109">
        <v>9.7550295468372465E-5</v>
      </c>
      <c r="Z2496" s="731">
        <v>4.8983275593822938E-5</v>
      </c>
      <c r="AA2496" s="108">
        <v>0</v>
      </c>
      <c r="AB2496" s="109">
        <v>0</v>
      </c>
      <c r="AC2496" s="731">
        <v>0</v>
      </c>
      <c r="AD2496" s="108">
        <v>0</v>
      </c>
      <c r="AE2496" s="109">
        <v>0</v>
      </c>
      <c r="AF2496" s="731">
        <v>0</v>
      </c>
      <c r="AG2496" s="108">
        <v>7.0850997550499185E-4</v>
      </c>
      <c r="AH2496" s="109">
        <v>7.2078793144040145E-4</v>
      </c>
      <c r="AI2496" s="731">
        <v>3.619318599114616E-4</v>
      </c>
      <c r="AJ2496" s="108">
        <v>1.1385247625532642E-3</v>
      </c>
      <c r="AK2496" s="109">
        <v>1.268341986360468E-3</v>
      </c>
      <c r="AL2496" s="736">
        <v>3.9289837526764116E-4</v>
      </c>
    </row>
    <row r="2497" spans="1:38" x14ac:dyDescent="0.25">
      <c r="A2497" s="71">
        <v>2037</v>
      </c>
      <c r="B2497" s="72">
        <v>12</v>
      </c>
      <c r="C2497" s="108">
        <v>0.57825528538514737</v>
      </c>
      <c r="D2497" s="109">
        <v>0.55084594337692505</v>
      </c>
      <c r="E2497" s="731">
        <v>0.12745058692779712</v>
      </c>
      <c r="F2497" s="108">
        <v>2.0992299072312995E-2</v>
      </c>
      <c r="G2497" s="109">
        <v>2.3341642624554057E-2</v>
      </c>
      <c r="H2497" s="731">
        <v>1.3159785495832977E-2</v>
      </c>
      <c r="I2497" s="108">
        <v>6.5878794149311299E-3</v>
      </c>
      <c r="J2497" s="109">
        <v>8.4640406298468369E-3</v>
      </c>
      <c r="K2497" s="731">
        <v>8.8464590135144058E-2</v>
      </c>
      <c r="L2497" s="108">
        <v>1.0462407179389335E-3</v>
      </c>
      <c r="M2497" s="109">
        <v>1.1642053971552724E-3</v>
      </c>
      <c r="N2497" s="731">
        <v>3.6006399538789964E-4</v>
      </c>
      <c r="O2497" s="108">
        <v>0</v>
      </c>
      <c r="P2497" s="109">
        <v>0</v>
      </c>
      <c r="Q2497" s="731">
        <v>8.3581867739974634E-3</v>
      </c>
      <c r="R2497" s="108">
        <v>4.4422906442062918E-4</v>
      </c>
      <c r="S2497" s="109">
        <v>6.5065545370835798E-4</v>
      </c>
      <c r="T2497" s="731">
        <v>2.6706606706165775E-3</v>
      </c>
      <c r="U2497" s="108">
        <v>1.1089043415149591E-3</v>
      </c>
      <c r="V2497" s="109">
        <v>1.1268004702176171E-3</v>
      </c>
      <c r="W2497" s="731">
        <v>5.4876305213356533E-4</v>
      </c>
      <c r="X2497" s="108">
        <v>9.5732746718846245E-5</v>
      </c>
      <c r="Y2497" s="109">
        <v>9.7277754189084215E-5</v>
      </c>
      <c r="Z2497" s="731">
        <v>4.7375227993292214E-5</v>
      </c>
      <c r="AA2497" s="108">
        <v>0</v>
      </c>
      <c r="AB2497" s="109">
        <v>0</v>
      </c>
      <c r="AC2497" s="731">
        <v>0</v>
      </c>
      <c r="AD2497" s="108">
        <v>0</v>
      </c>
      <c r="AE2497" s="109">
        <v>0</v>
      </c>
      <c r="AF2497" s="731">
        <v>0</v>
      </c>
      <c r="AG2497" s="108">
        <v>7.0735874416258751E-4</v>
      </c>
      <c r="AH2497" s="109">
        <v>7.1877450070709562E-4</v>
      </c>
      <c r="AI2497" s="731">
        <v>3.5005031912667086E-4</v>
      </c>
      <c r="AJ2497" s="108">
        <v>1.1372214849325519E-3</v>
      </c>
      <c r="AK2497" s="109">
        <v>1.2654448832548745E-3</v>
      </c>
      <c r="AL2497" s="736">
        <v>3.9137509663823405E-4</v>
      </c>
    </row>
    <row r="2498" spans="1:38" x14ac:dyDescent="0.25">
      <c r="A2498" s="71">
        <v>2037</v>
      </c>
      <c r="B2498" s="72">
        <v>13</v>
      </c>
      <c r="C2498" s="108">
        <v>0.57681981799966209</v>
      </c>
      <c r="D2498" s="109">
        <v>0.54939150765833855</v>
      </c>
      <c r="E2498" s="731">
        <v>0.12678307734187458</v>
      </c>
      <c r="F2498" s="108">
        <v>2.0964785388200135E-2</v>
      </c>
      <c r="G2498" s="109">
        <v>2.3293633022085165E-2</v>
      </c>
      <c r="H2498" s="731">
        <v>1.2635598293696542E-2</v>
      </c>
      <c r="I2498" s="108">
        <v>6.576764151414935E-3</v>
      </c>
      <c r="J2498" s="109">
        <v>8.4387905853472757E-3</v>
      </c>
      <c r="K2498" s="731">
        <v>8.7281559761448052E-2</v>
      </c>
      <c r="L2498" s="108">
        <v>1.0450848699104589E-3</v>
      </c>
      <c r="M2498" s="109">
        <v>1.1615122739996094E-3</v>
      </c>
      <c r="N2498" s="731">
        <v>3.584505176909769E-4</v>
      </c>
      <c r="O2498" s="108">
        <v>0</v>
      </c>
      <c r="P2498" s="109">
        <v>0</v>
      </c>
      <c r="Q2498" s="731">
        <v>8.0252513597881929E-3</v>
      </c>
      <c r="R2498" s="108">
        <v>4.4422906442062918E-4</v>
      </c>
      <c r="S2498" s="109">
        <v>6.5065545370835798E-4</v>
      </c>
      <c r="T2498" s="731">
        <v>2.6706606706165775E-3</v>
      </c>
      <c r="U2498" s="108">
        <v>1.1070699924304627E-3</v>
      </c>
      <c r="V2498" s="109">
        <v>1.1235124557983638E-3</v>
      </c>
      <c r="W2498" s="731">
        <v>5.2690424473622729E-4</v>
      </c>
      <c r="X2498" s="108">
        <v>9.55743812156319E-5</v>
      </c>
      <c r="Y2498" s="109">
        <v>9.6993952758936712E-5</v>
      </c>
      <c r="Z2498" s="731">
        <v>4.54881179887081E-5</v>
      </c>
      <c r="AA2498" s="108">
        <v>0</v>
      </c>
      <c r="AB2498" s="109">
        <v>0</v>
      </c>
      <c r="AC2498" s="731">
        <v>0</v>
      </c>
      <c r="AD2498" s="108">
        <v>0</v>
      </c>
      <c r="AE2498" s="109">
        <v>0</v>
      </c>
      <c r="AF2498" s="731">
        <v>0</v>
      </c>
      <c r="AG2498" s="108">
        <v>7.0618855145360452E-4</v>
      </c>
      <c r="AH2498" s="109">
        <v>7.1667755598322353E-4</v>
      </c>
      <c r="AI2498" s="731">
        <v>3.3610673852448752E-4</v>
      </c>
      <c r="AJ2498" s="108">
        <v>1.1359656115133079E-3</v>
      </c>
      <c r="AK2498" s="109">
        <v>1.262516781584016E-3</v>
      </c>
      <c r="AL2498" s="736">
        <v>3.8962144974549707E-4</v>
      </c>
    </row>
    <row r="2499" spans="1:38" x14ac:dyDescent="0.25">
      <c r="A2499" s="71">
        <v>2037</v>
      </c>
      <c r="B2499" s="72">
        <v>14</v>
      </c>
      <c r="C2499" s="108">
        <v>0.57666175352080662</v>
      </c>
      <c r="D2499" s="109">
        <v>0.54913535540503366</v>
      </c>
      <c r="E2499" s="731">
        <v>0.12632603308099258</v>
      </c>
      <c r="F2499" s="108">
        <v>2.0941394113481226E-2</v>
      </c>
      <c r="G2499" s="109">
        <v>2.3251169699441371E-2</v>
      </c>
      <c r="H2499" s="731">
        <v>1.2071838078898642E-2</v>
      </c>
      <c r="I2499" s="108">
        <v>6.5668977857364927E-3</v>
      </c>
      <c r="J2499" s="109">
        <v>8.4151782649009906E-3</v>
      </c>
      <c r="K2499" s="731">
        <v>8.6110061624146805E-2</v>
      </c>
      <c r="L2499" s="108">
        <v>1.0439270645028311E-3</v>
      </c>
      <c r="M2499" s="109">
        <v>1.1588536299442598E-3</v>
      </c>
      <c r="N2499" s="731">
        <v>3.5672938026888986E-4</v>
      </c>
      <c r="O2499" s="108">
        <v>0</v>
      </c>
      <c r="P2499" s="109">
        <v>0</v>
      </c>
      <c r="Q2499" s="731">
        <v>7.667189695816104E-3</v>
      </c>
      <c r="R2499" s="108">
        <v>4.4422906442062918E-4</v>
      </c>
      <c r="S2499" s="109">
        <v>6.5065545370835798E-4</v>
      </c>
      <c r="T2499" s="731">
        <v>2.6706606706165775E-3</v>
      </c>
      <c r="U2499" s="108">
        <v>1.1053256037818668E-3</v>
      </c>
      <c r="V2499" s="109">
        <v>1.1203656499229526E-3</v>
      </c>
      <c r="W2499" s="731">
        <v>5.0339567502189538E-4</v>
      </c>
      <c r="X2499" s="108">
        <v>9.5423783428445324E-5</v>
      </c>
      <c r="Y2499" s="109">
        <v>9.6722301040596666E-5</v>
      </c>
      <c r="Z2499" s="731">
        <v>4.3458616134227266E-5</v>
      </c>
      <c r="AA2499" s="108">
        <v>0</v>
      </c>
      <c r="AB2499" s="109">
        <v>0</v>
      </c>
      <c r="AC2499" s="731">
        <v>0</v>
      </c>
      <c r="AD2499" s="108">
        <v>0</v>
      </c>
      <c r="AE2499" s="109">
        <v>0</v>
      </c>
      <c r="AF2499" s="731">
        <v>0</v>
      </c>
      <c r="AG2499" s="108">
        <v>7.0507582194328697E-4</v>
      </c>
      <c r="AH2499" s="109">
        <v>7.1467044996710789E-4</v>
      </c>
      <c r="AI2499" s="731">
        <v>3.21110880243173E-4</v>
      </c>
      <c r="AJ2499" s="108">
        <v>1.1347059672984618E-3</v>
      </c>
      <c r="AK2499" s="109">
        <v>1.25962800323304E-3</v>
      </c>
      <c r="AL2499" s="736">
        <v>3.8775059208471916E-4</v>
      </c>
    </row>
    <row r="2500" spans="1:38" x14ac:dyDescent="0.25">
      <c r="A2500" s="71">
        <v>2037</v>
      </c>
      <c r="B2500" s="72">
        <v>15</v>
      </c>
      <c r="C2500" s="108">
        <v>0.7280420351887803</v>
      </c>
      <c r="D2500" s="109">
        <v>0.6718583507832746</v>
      </c>
      <c r="E2500" s="731">
        <v>0.12586275914262365</v>
      </c>
      <c r="F2500" s="108">
        <v>2.1017901766654142E-2</v>
      </c>
      <c r="G2500" s="109">
        <v>2.3201606445828828E-2</v>
      </c>
      <c r="H2500" s="731">
        <v>1.1498057477861968E-2</v>
      </c>
      <c r="I2500" s="108">
        <v>6.5497398784303386E-3</v>
      </c>
      <c r="J2500" s="109">
        <v>8.3027848454818205E-3</v>
      </c>
      <c r="K2500" s="731">
        <v>8.4921956263648263E-2</v>
      </c>
      <c r="L2500" s="108">
        <v>1.439629404386953E-3</v>
      </c>
      <c r="M2500" s="109">
        <v>1.4189951455211359E-3</v>
      </c>
      <c r="N2500" s="731">
        <v>3.5498670531899842E-4</v>
      </c>
      <c r="O2500" s="108">
        <v>0</v>
      </c>
      <c r="P2500" s="109">
        <v>0</v>
      </c>
      <c r="Q2500" s="731">
        <v>7.3027608623469284E-3</v>
      </c>
      <c r="R2500" s="108">
        <v>4.4422906442062918E-4</v>
      </c>
      <c r="S2500" s="109">
        <v>6.5065545370835798E-4</v>
      </c>
      <c r="T2500" s="731">
        <v>2.6706606706165775E-3</v>
      </c>
      <c r="U2500" s="108">
        <v>1.1112202963516975E-3</v>
      </c>
      <c r="V2500" s="109">
        <v>1.1166724889140934E-3</v>
      </c>
      <c r="W2500" s="731">
        <v>4.7946897722956749E-4</v>
      </c>
      <c r="X2500" s="108">
        <v>9.5932675200677096E-5</v>
      </c>
      <c r="Y2500" s="109">
        <v>9.6403386984771165E-5</v>
      </c>
      <c r="Z2500" s="731">
        <v>4.1392989887737907E-5</v>
      </c>
      <c r="AA2500" s="108">
        <v>0</v>
      </c>
      <c r="AB2500" s="109">
        <v>0</v>
      </c>
      <c r="AC2500" s="731">
        <v>0</v>
      </c>
      <c r="AD2500" s="108">
        <v>0</v>
      </c>
      <c r="AE2500" s="109">
        <v>0</v>
      </c>
      <c r="AF2500" s="731">
        <v>0</v>
      </c>
      <c r="AG2500" s="108">
        <v>7.0883569488687233E-4</v>
      </c>
      <c r="AH2500" s="109">
        <v>7.1231364589337764E-4</v>
      </c>
      <c r="AI2500" s="731">
        <v>3.0584842089660284E-4</v>
      </c>
      <c r="AJ2500" s="108">
        <v>1.5648188680019769E-3</v>
      </c>
      <c r="AK2500" s="109">
        <v>1.5423921921464037E-3</v>
      </c>
      <c r="AL2500" s="736">
        <v>3.85856314062318E-4</v>
      </c>
    </row>
    <row r="2501" spans="1:38" x14ac:dyDescent="0.25">
      <c r="A2501" s="71">
        <v>2037</v>
      </c>
      <c r="B2501" s="72">
        <v>16</v>
      </c>
      <c r="C2501" s="108">
        <v>0.72786049091595095</v>
      </c>
      <c r="D2501" s="109">
        <v>0.67159721464705624</v>
      </c>
      <c r="E2501" s="731">
        <v>0.12529572781257789</v>
      </c>
      <c r="F2501" s="108">
        <v>2.0993433733283998E-2</v>
      </c>
      <c r="G2501" s="109">
        <v>2.3161515310693825E-2</v>
      </c>
      <c r="H2501" s="731">
        <v>1.0783946285778204E-2</v>
      </c>
      <c r="I2501" s="108">
        <v>6.5394908165103726E-3</v>
      </c>
      <c r="J2501" s="109">
        <v>8.2807943404049032E-3</v>
      </c>
      <c r="K2501" s="731">
        <v>8.3470052659190386E-2</v>
      </c>
      <c r="L2501" s="108">
        <v>1.4379566037784994E-3</v>
      </c>
      <c r="M2501" s="109">
        <v>1.4158971427234122E-3</v>
      </c>
      <c r="N2501" s="731">
        <v>3.5286394335102048E-4</v>
      </c>
      <c r="O2501" s="108">
        <v>0</v>
      </c>
      <c r="P2501" s="109">
        <v>0</v>
      </c>
      <c r="Q2501" s="731">
        <v>6.8492006192435858E-3</v>
      </c>
      <c r="R2501" s="108">
        <v>4.4422906442062918E-4</v>
      </c>
      <c r="S2501" s="109">
        <v>6.5065545370835798E-4</v>
      </c>
      <c r="T2501" s="731">
        <v>2.6706606706165775E-3</v>
      </c>
      <c r="U2501" s="108">
        <v>1.1093966659967301E-3</v>
      </c>
      <c r="V2501" s="109">
        <v>1.1137007416698228E-3</v>
      </c>
      <c r="W2501" s="731">
        <v>4.4969048904198463E-4</v>
      </c>
      <c r="X2501" s="108">
        <v>9.5775229326629095E-5</v>
      </c>
      <c r="Y2501" s="109">
        <v>9.6146859096211498E-5</v>
      </c>
      <c r="Z2501" s="731">
        <v>3.8822202995354902E-5</v>
      </c>
      <c r="AA2501" s="108">
        <v>0</v>
      </c>
      <c r="AB2501" s="109">
        <v>0</v>
      </c>
      <c r="AC2501" s="731">
        <v>0</v>
      </c>
      <c r="AD2501" s="108">
        <v>0</v>
      </c>
      <c r="AE2501" s="109">
        <v>0</v>
      </c>
      <c r="AF2501" s="731">
        <v>0</v>
      </c>
      <c r="AG2501" s="108">
        <v>7.0767236471087533E-4</v>
      </c>
      <c r="AH2501" s="109">
        <v>7.1041832299952197E-4</v>
      </c>
      <c r="AI2501" s="731">
        <v>2.8685324678394744E-4</v>
      </c>
      <c r="AJ2501" s="108">
        <v>1.5630001354473371E-3</v>
      </c>
      <c r="AK2501" s="109">
        <v>1.5390230280263794E-3</v>
      </c>
      <c r="AL2501" s="736">
        <v>3.835489764627608E-4</v>
      </c>
    </row>
    <row r="2502" spans="1:38" x14ac:dyDescent="0.25">
      <c r="A2502" s="71">
        <v>2037</v>
      </c>
      <c r="B2502" s="72">
        <v>17</v>
      </c>
      <c r="C2502" s="108">
        <v>0.72767493563630892</v>
      </c>
      <c r="D2502" s="109">
        <v>0.67134299363986472</v>
      </c>
      <c r="E2502" s="731">
        <v>0.12529392413051813</v>
      </c>
      <c r="F2502" s="108">
        <v>2.0968396746108033E-2</v>
      </c>
      <c r="G2502" s="109">
        <v>2.3122531465264506E-2</v>
      </c>
      <c r="H2502" s="731">
        <v>1.082161460576671E-2</v>
      </c>
      <c r="I2502" s="108">
        <v>6.5290043443958536E-3</v>
      </c>
      <c r="J2502" s="109">
        <v>8.2594192947466755E-3</v>
      </c>
      <c r="K2502" s="731">
        <v>8.3448615916687993E-2</v>
      </c>
      <c r="L2502" s="108">
        <v>1.436244403000903E-3</v>
      </c>
      <c r="M2502" s="109">
        <v>1.4128826450857141E-3</v>
      </c>
      <c r="N2502" s="731">
        <v>3.5281740797949622E-4</v>
      </c>
      <c r="O2502" s="108">
        <v>0</v>
      </c>
      <c r="P2502" s="109">
        <v>0</v>
      </c>
      <c r="Q2502" s="731">
        <v>6.8731169782010925E-3</v>
      </c>
      <c r="R2502" s="108">
        <v>4.4422906442062918E-4</v>
      </c>
      <c r="S2502" s="109">
        <v>6.5065545370835798E-4</v>
      </c>
      <c r="T2502" s="731">
        <v>2.6706606706165775E-3</v>
      </c>
      <c r="U2502" s="108">
        <v>1.1075302990813925E-3</v>
      </c>
      <c r="V2502" s="109">
        <v>1.1108117064559991E-3</v>
      </c>
      <c r="W2502" s="731">
        <v>4.5126147320528968E-4</v>
      </c>
      <c r="X2502" s="108">
        <v>9.5614197865072467E-5</v>
      </c>
      <c r="Y2502" s="109">
        <v>9.5897457467493486E-5</v>
      </c>
      <c r="Z2502" s="731">
        <v>3.8957840800874399E-5</v>
      </c>
      <c r="AA2502" s="108">
        <v>0</v>
      </c>
      <c r="AB2502" s="109">
        <v>0</v>
      </c>
      <c r="AC2502" s="731">
        <v>0</v>
      </c>
      <c r="AD2502" s="108">
        <v>0</v>
      </c>
      <c r="AE2502" s="109">
        <v>0</v>
      </c>
      <c r="AF2502" s="731">
        <v>0</v>
      </c>
      <c r="AG2502" s="108">
        <v>7.0648212514967505E-4</v>
      </c>
      <c r="AH2502" s="109">
        <v>7.0857492615009272E-4</v>
      </c>
      <c r="AI2502" s="731">
        <v>2.8785516688197021E-4</v>
      </c>
      <c r="AJ2502" s="108">
        <v>1.561139030599441E-3</v>
      </c>
      <c r="AK2502" s="109">
        <v>1.5357469699031308E-3</v>
      </c>
      <c r="AL2502" s="736">
        <v>3.8349851297849255E-4</v>
      </c>
    </row>
    <row r="2503" spans="1:38" x14ac:dyDescent="0.25">
      <c r="A2503" s="71">
        <v>2037</v>
      </c>
      <c r="B2503" s="72">
        <v>18</v>
      </c>
      <c r="C2503" s="108">
        <v>0.72665992057050222</v>
      </c>
      <c r="D2503" s="109">
        <v>0.67034930567958051</v>
      </c>
      <c r="E2503" s="731">
        <v>0.12513983814665613</v>
      </c>
      <c r="F2503" s="108">
        <v>2.094065502174013E-2</v>
      </c>
      <c r="G2503" s="109">
        <v>2.3082164292858139E-2</v>
      </c>
      <c r="H2503" s="731">
        <v>1.0813447697130926E-2</v>
      </c>
      <c r="I2503" s="108">
        <v>6.5176108931003793E-3</v>
      </c>
      <c r="J2503" s="109">
        <v>8.2379773138507046E-3</v>
      </c>
      <c r="K2503" s="731">
        <v>8.3300717573062635E-2</v>
      </c>
      <c r="L2503" s="108">
        <v>1.4344900383332082E-3</v>
      </c>
      <c r="M2503" s="109">
        <v>1.4099565953156542E-3</v>
      </c>
      <c r="N2503" s="731">
        <v>3.5265371496346167E-4</v>
      </c>
      <c r="O2503" s="108">
        <v>0</v>
      </c>
      <c r="P2503" s="109">
        <v>0</v>
      </c>
      <c r="Q2503" s="731">
        <v>6.8679289490561008E-3</v>
      </c>
      <c r="R2503" s="108">
        <v>4.4422906442062918E-4</v>
      </c>
      <c r="S2503" s="109">
        <v>6.5065545370835798E-4</v>
      </c>
      <c r="T2503" s="731">
        <v>2.6706606706165775E-3</v>
      </c>
      <c r="U2503" s="108">
        <v>1.1055694002673534E-3</v>
      </c>
      <c r="V2503" s="109">
        <v>1.1079562873680989E-3</v>
      </c>
      <c r="W2503" s="731">
        <v>4.5092097050275964E-4</v>
      </c>
      <c r="X2503" s="108">
        <v>9.5444843159444841E-5</v>
      </c>
      <c r="Y2503" s="109">
        <v>9.5650898082417943E-5</v>
      </c>
      <c r="Z2503" s="731">
        <v>3.8928419987826035E-5</v>
      </c>
      <c r="AA2503" s="108">
        <v>0</v>
      </c>
      <c r="AB2503" s="109">
        <v>0</v>
      </c>
      <c r="AC2503" s="731">
        <v>0</v>
      </c>
      <c r="AD2503" s="108">
        <v>0</v>
      </c>
      <c r="AE2503" s="109">
        <v>0</v>
      </c>
      <c r="AF2503" s="731">
        <v>0</v>
      </c>
      <c r="AG2503" s="108">
        <v>7.052316240392458E-4</v>
      </c>
      <c r="AH2503" s="109">
        <v>7.0675332558900298E-4</v>
      </c>
      <c r="AI2503" s="731">
        <v>2.8763781390889973E-4</v>
      </c>
      <c r="AJ2503" s="108">
        <v>1.5592332803839406E-3</v>
      </c>
      <c r="AK2503" s="109">
        <v>1.5325664898160831E-3</v>
      </c>
      <c r="AL2503" s="736">
        <v>3.8332045009130546E-4</v>
      </c>
    </row>
    <row r="2504" spans="1:38" x14ac:dyDescent="0.25">
      <c r="A2504" s="71">
        <v>2037</v>
      </c>
      <c r="B2504" s="72">
        <v>19</v>
      </c>
      <c r="C2504" s="108">
        <v>0.72646567437301091</v>
      </c>
      <c r="D2504" s="109">
        <v>0.6701093896130107</v>
      </c>
      <c r="E2504" s="731">
        <v>0.12509673956262216</v>
      </c>
      <c r="F2504" s="108">
        <v>2.0914567954577967E-2</v>
      </c>
      <c r="G2504" s="109">
        <v>2.3045306115434549E-2</v>
      </c>
      <c r="H2504" s="731">
        <v>1.0791728771749875E-2</v>
      </c>
      <c r="I2504" s="108">
        <v>6.5066864931313095E-3</v>
      </c>
      <c r="J2504" s="109">
        <v>8.2177615668042377E-3</v>
      </c>
      <c r="K2504" s="731">
        <v>8.3172244646843932E-2</v>
      </c>
      <c r="L2504" s="108">
        <v>1.4327063381799796E-3</v>
      </c>
      <c r="M2504" s="109">
        <v>1.4071068304221416E-3</v>
      </c>
      <c r="N2504" s="731">
        <v>3.5245781817032926E-4</v>
      </c>
      <c r="O2504" s="108">
        <v>0</v>
      </c>
      <c r="P2504" s="109">
        <v>0</v>
      </c>
      <c r="Q2504" s="731">
        <v>6.8541209081908056E-3</v>
      </c>
      <c r="R2504" s="108">
        <v>4.4422906442062918E-4</v>
      </c>
      <c r="S2504" s="109">
        <v>6.5065545370835798E-4</v>
      </c>
      <c r="T2504" s="731">
        <v>2.6706606706165775E-3</v>
      </c>
      <c r="U2504" s="108">
        <v>1.1036243535414094E-3</v>
      </c>
      <c r="V2504" s="109">
        <v>1.1052239746990196E-3</v>
      </c>
      <c r="W2504" s="731">
        <v>4.5001511006252421E-4</v>
      </c>
      <c r="X2504" s="108">
        <v>9.5277068459361839E-5</v>
      </c>
      <c r="Y2504" s="109">
        <v>9.541503546499774E-5</v>
      </c>
      <c r="Z2504" s="731">
        <v>3.8850218375893177E-5</v>
      </c>
      <c r="AA2504" s="108">
        <v>0</v>
      </c>
      <c r="AB2504" s="109">
        <v>0</v>
      </c>
      <c r="AC2504" s="731">
        <v>0</v>
      </c>
      <c r="AD2504" s="108">
        <v>0</v>
      </c>
      <c r="AE2504" s="109">
        <v>0</v>
      </c>
      <c r="AF2504" s="731">
        <v>0</v>
      </c>
      <c r="AG2504" s="108">
        <v>7.039907170793122E-4</v>
      </c>
      <c r="AH2504" s="109">
        <v>7.0501109246615145E-4</v>
      </c>
      <c r="AI2504" s="731">
        <v>2.8705993025315515E-4</v>
      </c>
      <c r="AJ2504" s="108">
        <v>1.5572942943925644E-3</v>
      </c>
      <c r="AK2504" s="109">
        <v>1.529469071924945E-3</v>
      </c>
      <c r="AL2504" s="736">
        <v>3.8310756319555642E-4</v>
      </c>
    </row>
    <row r="2505" spans="1:38" x14ac:dyDescent="0.25">
      <c r="A2505" s="71">
        <v>2037</v>
      </c>
      <c r="B2505" s="72">
        <v>20</v>
      </c>
      <c r="C2505" s="108">
        <v>0.81554904078249901</v>
      </c>
      <c r="D2505" s="109">
        <v>0.73776142002093881</v>
      </c>
      <c r="E2505" s="731">
        <v>0.12500941336426113</v>
      </c>
      <c r="F2505" s="108">
        <v>2.0930001807343553E-2</v>
      </c>
      <c r="G2505" s="109">
        <v>2.2747591799524056E-2</v>
      </c>
      <c r="H2505" s="731">
        <v>1.0708142052598412E-2</v>
      </c>
      <c r="I2505" s="108">
        <v>6.4396265061942796E-3</v>
      </c>
      <c r="J2505" s="109">
        <v>7.363212503289817E-3</v>
      </c>
      <c r="K2505" s="731">
        <v>8.2930264644178034E-2</v>
      </c>
      <c r="L2505" s="108">
        <v>1.9371940622521411E-3</v>
      </c>
      <c r="M2505" s="109">
        <v>1.6900547680909238E-3</v>
      </c>
      <c r="N2505" s="731">
        <v>3.5210104572229797E-4</v>
      </c>
      <c r="O2505" s="108">
        <v>0</v>
      </c>
      <c r="P2505" s="109">
        <v>0</v>
      </c>
      <c r="Q2505" s="731">
        <v>6.8010196947713665E-3</v>
      </c>
      <c r="R2505" s="108">
        <v>4.4422906442062918E-4</v>
      </c>
      <c r="S2505" s="109">
        <v>6.5065545370835798E-4</v>
      </c>
      <c r="T2505" s="731">
        <v>2.6706606706165775E-3</v>
      </c>
      <c r="U2505" s="108">
        <v>1.104855716917239E-3</v>
      </c>
      <c r="V2505" s="109">
        <v>1.0825468575250082E-3</v>
      </c>
      <c r="W2505" s="731">
        <v>4.4652932640146649E-4</v>
      </c>
      <c r="X2505" s="108">
        <v>9.5383165689301991E-5</v>
      </c>
      <c r="Y2505" s="109">
        <v>9.3457352509212341E-5</v>
      </c>
      <c r="Z2505" s="731">
        <v>3.8549311726228279E-5</v>
      </c>
      <c r="AA2505" s="108">
        <v>0</v>
      </c>
      <c r="AB2505" s="109">
        <v>0</v>
      </c>
      <c r="AC2505" s="731">
        <v>0</v>
      </c>
      <c r="AD2505" s="108">
        <v>0</v>
      </c>
      <c r="AE2505" s="109">
        <v>0</v>
      </c>
      <c r="AF2505" s="731">
        <v>0</v>
      </c>
      <c r="AG2505" s="108">
        <v>7.0477573389046179E-4</v>
      </c>
      <c r="AH2505" s="109">
        <v>6.9054596176290313E-4</v>
      </c>
      <c r="AI2505" s="731">
        <v>2.848364920833688E-4</v>
      </c>
      <c r="AJ2505" s="108">
        <v>2.1056526599007477E-3</v>
      </c>
      <c r="AK2505" s="109">
        <v>1.8370227857551101E-3</v>
      </c>
      <c r="AL2505" s="736">
        <v>3.8271977263841213E-4</v>
      </c>
    </row>
    <row r="2506" spans="1:38" x14ac:dyDescent="0.25">
      <c r="A2506" s="71">
        <v>2037</v>
      </c>
      <c r="B2506" s="72">
        <v>21</v>
      </c>
      <c r="C2506" s="108">
        <v>0.81534817692332218</v>
      </c>
      <c r="D2506" s="109">
        <v>0.73754022382356144</v>
      </c>
      <c r="E2506" s="731">
        <v>0.12489959825841317</v>
      </c>
      <c r="F2506" s="108">
        <v>2.0902704283939373E-2</v>
      </c>
      <c r="G2506" s="109">
        <v>2.2713795701827813E-2</v>
      </c>
      <c r="H2506" s="731">
        <v>1.0592145141965765E-2</v>
      </c>
      <c r="I2506" s="108">
        <v>6.4283258369211577E-3</v>
      </c>
      <c r="J2506" s="109">
        <v>7.3463900976532097E-3</v>
      </c>
      <c r="K2506" s="731">
        <v>8.262976770729924E-2</v>
      </c>
      <c r="L2506" s="108">
        <v>1.9346563220629075E-3</v>
      </c>
      <c r="M2506" s="109">
        <v>1.6868596962638898E-3</v>
      </c>
      <c r="N2506" s="731">
        <v>3.5166296878005806E-4</v>
      </c>
      <c r="O2506" s="108">
        <v>0</v>
      </c>
      <c r="P2506" s="109">
        <v>0</v>
      </c>
      <c r="Q2506" s="731">
        <v>6.7273412157260251E-3</v>
      </c>
      <c r="R2506" s="108">
        <v>4.4422906442062918E-4</v>
      </c>
      <c r="S2506" s="109">
        <v>6.5065545370835798E-4</v>
      </c>
      <c r="T2506" s="731">
        <v>2.6706606706165775E-3</v>
      </c>
      <c r="U2506" s="108">
        <v>1.1028188423443E-3</v>
      </c>
      <c r="V2506" s="109">
        <v>1.0800435307826972E-3</v>
      </c>
      <c r="W2506" s="731">
        <v>4.4169236039600946E-4</v>
      </c>
      <c r="X2506" s="108">
        <v>9.5207431694348751E-5</v>
      </c>
      <c r="Y2506" s="109">
        <v>9.3241143856433802E-5</v>
      </c>
      <c r="Z2506" s="731">
        <v>3.8131718852124471E-5</v>
      </c>
      <c r="AA2506" s="108">
        <v>0</v>
      </c>
      <c r="AB2506" s="109">
        <v>0</v>
      </c>
      <c r="AC2506" s="731">
        <v>0</v>
      </c>
      <c r="AD2506" s="108">
        <v>0</v>
      </c>
      <c r="AE2506" s="109">
        <v>0</v>
      </c>
      <c r="AF2506" s="731">
        <v>0</v>
      </c>
      <c r="AG2506" s="108">
        <v>7.0347708670389383E-4</v>
      </c>
      <c r="AH2506" s="109">
        <v>6.8894867324579732E-4</v>
      </c>
      <c r="AI2506" s="731">
        <v>2.8175103371040226E-4</v>
      </c>
      <c r="AJ2506" s="108">
        <v>2.1028936993786936E-3</v>
      </c>
      <c r="AK2506" s="109">
        <v>1.8335496693012855E-3</v>
      </c>
      <c r="AL2506" s="736">
        <v>3.8224347292464838E-4</v>
      </c>
    </row>
    <row r="2507" spans="1:38" x14ac:dyDescent="0.25">
      <c r="A2507" s="71">
        <v>2037</v>
      </c>
      <c r="B2507" s="72">
        <v>22</v>
      </c>
      <c r="C2507" s="108">
        <v>0.81514029324724946</v>
      </c>
      <c r="D2507" s="109">
        <v>0.73732483847102392</v>
      </c>
      <c r="E2507" s="731">
        <v>0.12476225396062222</v>
      </c>
      <c r="F2507" s="108">
        <v>2.0874724066085485E-2</v>
      </c>
      <c r="G2507" s="109">
        <v>2.2681165236960683E-2</v>
      </c>
      <c r="H2507" s="731">
        <v>1.0436972505892567E-2</v>
      </c>
      <c r="I2507" s="108">
        <v>6.4167485178987542E-3</v>
      </c>
      <c r="J2507" s="109">
        <v>7.3301494790558048E-3</v>
      </c>
      <c r="K2507" s="731">
        <v>8.2258224007463146E-2</v>
      </c>
      <c r="L2507" s="108">
        <v>1.9320551533445699E-3</v>
      </c>
      <c r="M2507" s="109">
        <v>1.6837749386931342E-3</v>
      </c>
      <c r="N2507" s="731">
        <v>3.5112527830528603E-4</v>
      </c>
      <c r="O2507" s="108">
        <v>0</v>
      </c>
      <c r="P2507" s="109">
        <v>0</v>
      </c>
      <c r="Q2507" s="731">
        <v>6.6287742816621299E-3</v>
      </c>
      <c r="R2507" s="108">
        <v>4.4422906442062918E-4</v>
      </c>
      <c r="S2507" s="109">
        <v>6.5065545370835798E-4</v>
      </c>
      <c r="T2507" s="731">
        <v>2.6706606706165775E-3</v>
      </c>
      <c r="U2507" s="108">
        <v>1.1007344729930745E-3</v>
      </c>
      <c r="V2507" s="109">
        <v>1.0776268936011607E-3</v>
      </c>
      <c r="W2507" s="731">
        <v>4.352218073705675E-4</v>
      </c>
      <c r="X2507" s="108">
        <v>9.5027386908709413E-5</v>
      </c>
      <c r="Y2507" s="109">
        <v>9.3032507527987545E-5</v>
      </c>
      <c r="Z2507" s="731">
        <v>3.7573095989889283E-5</v>
      </c>
      <c r="AA2507" s="108">
        <v>0</v>
      </c>
      <c r="AB2507" s="109">
        <v>0</v>
      </c>
      <c r="AC2507" s="731">
        <v>0</v>
      </c>
      <c r="AD2507" s="108">
        <v>0</v>
      </c>
      <c r="AE2507" s="109">
        <v>0</v>
      </c>
      <c r="AF2507" s="731">
        <v>0</v>
      </c>
      <c r="AG2507" s="108">
        <v>7.0214706820743457E-4</v>
      </c>
      <c r="AH2507" s="109">
        <v>6.8740700215384775E-4</v>
      </c>
      <c r="AI2507" s="731">
        <v>2.7762350078749319E-4</v>
      </c>
      <c r="AJ2507" s="108">
        <v>2.1000665897432788E-3</v>
      </c>
      <c r="AK2507" s="109">
        <v>1.830196595698823E-3</v>
      </c>
      <c r="AL2507" s="736">
        <v>3.8165917115346695E-4</v>
      </c>
    </row>
    <row r="2508" spans="1:38" x14ac:dyDescent="0.25">
      <c r="A2508" s="71">
        <v>2037</v>
      </c>
      <c r="B2508" s="72">
        <v>23</v>
      </c>
      <c r="C2508" s="108">
        <v>0.81493098374404516</v>
      </c>
      <c r="D2508" s="109">
        <v>0.73711869815336861</v>
      </c>
      <c r="E2508" s="731">
        <v>0.12456040126808805</v>
      </c>
      <c r="F2508" s="108">
        <v>2.0846413217161693E-2</v>
      </c>
      <c r="G2508" s="109">
        <v>2.2649549312721274E-2</v>
      </c>
      <c r="H2508" s="731">
        <v>1.0193183742800356E-2</v>
      </c>
      <c r="I2508" s="108">
        <v>6.4050292891186028E-3</v>
      </c>
      <c r="J2508" s="109">
        <v>7.3144055921321076E-3</v>
      </c>
      <c r="K2508" s="731">
        <v>8.1721436122236646E-2</v>
      </c>
      <c r="L2508" s="108">
        <v>1.9294234697627311E-3</v>
      </c>
      <c r="M2508" s="109">
        <v>1.68078602086581E-3</v>
      </c>
      <c r="N2508" s="731">
        <v>3.5035169408966936E-4</v>
      </c>
      <c r="O2508" s="108">
        <v>0</v>
      </c>
      <c r="P2508" s="109">
        <v>0</v>
      </c>
      <c r="Q2508" s="731">
        <v>6.4739272182789027E-3</v>
      </c>
      <c r="R2508" s="108">
        <v>4.4422906442062918E-4</v>
      </c>
      <c r="S2508" s="109">
        <v>6.5065545370835798E-4</v>
      </c>
      <c r="T2508" s="731">
        <v>2.6706606706165775E-3</v>
      </c>
      <c r="U2508" s="108">
        <v>1.0986234944365893E-3</v>
      </c>
      <c r="V2508" s="109">
        <v>1.0752841893330214E-3</v>
      </c>
      <c r="W2508" s="731">
        <v>4.250558148659175E-4</v>
      </c>
      <c r="X2508" s="108">
        <v>9.4845198435965187E-5</v>
      </c>
      <c r="Y2508" s="109">
        <v>9.2830278940434082E-5</v>
      </c>
      <c r="Z2508" s="731">
        <v>3.6695461974955584E-5</v>
      </c>
      <c r="AA2508" s="108">
        <v>0</v>
      </c>
      <c r="AB2508" s="109">
        <v>0</v>
      </c>
      <c r="AC2508" s="731">
        <v>0</v>
      </c>
      <c r="AD2508" s="108">
        <v>0</v>
      </c>
      <c r="AE2508" s="109">
        <v>0</v>
      </c>
      <c r="AF2508" s="731">
        <v>0</v>
      </c>
      <c r="AG2508" s="108">
        <v>7.008003896306832E-4</v>
      </c>
      <c r="AH2508" s="109">
        <v>6.8591269016780203E-4</v>
      </c>
      <c r="AI2508" s="731">
        <v>2.7113872900052388E-4</v>
      </c>
      <c r="AJ2508" s="108">
        <v>2.0972059078800749E-3</v>
      </c>
      <c r="AK2508" s="109">
        <v>1.8269472436480316E-3</v>
      </c>
      <c r="AL2508" s="736">
        <v>3.8081827307050333E-4</v>
      </c>
    </row>
    <row r="2509" spans="1:38" x14ac:dyDescent="0.25">
      <c r="A2509" s="71">
        <v>2037</v>
      </c>
      <c r="B2509" s="72">
        <v>24</v>
      </c>
      <c r="C2509" s="108">
        <v>0.81493098374404516</v>
      </c>
      <c r="D2509" s="109">
        <v>0.73711869815336861</v>
      </c>
      <c r="E2509" s="731">
        <v>0.12456040126808805</v>
      </c>
      <c r="F2509" s="108">
        <v>2.0846413217161693E-2</v>
      </c>
      <c r="G2509" s="109">
        <v>2.2649549312721274E-2</v>
      </c>
      <c r="H2509" s="731">
        <v>1.0193183742800356E-2</v>
      </c>
      <c r="I2509" s="108">
        <v>6.4050292891186028E-3</v>
      </c>
      <c r="J2509" s="109">
        <v>7.3144055921321076E-3</v>
      </c>
      <c r="K2509" s="731">
        <v>8.1721436122236646E-2</v>
      </c>
      <c r="L2509" s="108">
        <v>1.9294234697627311E-3</v>
      </c>
      <c r="M2509" s="109">
        <v>1.68078602086581E-3</v>
      </c>
      <c r="N2509" s="731">
        <v>3.5035169408966936E-4</v>
      </c>
      <c r="O2509" s="108">
        <v>0</v>
      </c>
      <c r="P2509" s="109">
        <v>0</v>
      </c>
      <c r="Q2509" s="731">
        <v>6.4739272182789027E-3</v>
      </c>
      <c r="R2509" s="108">
        <v>4.4422906442062918E-4</v>
      </c>
      <c r="S2509" s="109">
        <v>6.5065545370835798E-4</v>
      </c>
      <c r="T2509" s="731">
        <v>2.6706606706165775E-3</v>
      </c>
      <c r="U2509" s="108">
        <v>1.0986234944365893E-3</v>
      </c>
      <c r="V2509" s="109">
        <v>1.0752841893330214E-3</v>
      </c>
      <c r="W2509" s="731">
        <v>4.250558148659175E-4</v>
      </c>
      <c r="X2509" s="108">
        <v>9.4845198435965187E-5</v>
      </c>
      <c r="Y2509" s="109">
        <v>9.2830278940434082E-5</v>
      </c>
      <c r="Z2509" s="731">
        <v>3.6695461974955584E-5</v>
      </c>
      <c r="AA2509" s="108">
        <v>0</v>
      </c>
      <c r="AB2509" s="109">
        <v>0</v>
      </c>
      <c r="AC2509" s="731">
        <v>0</v>
      </c>
      <c r="AD2509" s="108">
        <v>0</v>
      </c>
      <c r="AE2509" s="109">
        <v>0</v>
      </c>
      <c r="AF2509" s="731">
        <v>0</v>
      </c>
      <c r="AG2509" s="108">
        <v>7.008003896306832E-4</v>
      </c>
      <c r="AH2509" s="109">
        <v>6.8591269016780203E-4</v>
      </c>
      <c r="AI2509" s="731">
        <v>2.7113872900052388E-4</v>
      </c>
      <c r="AJ2509" s="108">
        <v>2.0972059078800749E-3</v>
      </c>
      <c r="AK2509" s="109">
        <v>1.8269472436480316E-3</v>
      </c>
      <c r="AL2509" s="736">
        <v>3.8081827307050333E-4</v>
      </c>
    </row>
    <row r="2510" spans="1:38" x14ac:dyDescent="0.25">
      <c r="A2510" s="71">
        <v>2037</v>
      </c>
      <c r="B2510" s="72">
        <v>25</v>
      </c>
      <c r="C2510" s="108">
        <v>0.81493098374404516</v>
      </c>
      <c r="D2510" s="109">
        <v>0.73711869815336861</v>
      </c>
      <c r="E2510" s="731">
        <v>0.12456040126808805</v>
      </c>
      <c r="F2510" s="108">
        <v>2.0846413217161693E-2</v>
      </c>
      <c r="G2510" s="109">
        <v>2.2649549312721274E-2</v>
      </c>
      <c r="H2510" s="731">
        <v>1.0193183742800356E-2</v>
      </c>
      <c r="I2510" s="108">
        <v>6.4050292891186028E-3</v>
      </c>
      <c r="J2510" s="109">
        <v>7.3144055921321076E-3</v>
      </c>
      <c r="K2510" s="731">
        <v>8.1721436122236646E-2</v>
      </c>
      <c r="L2510" s="108">
        <v>1.9294234697627311E-3</v>
      </c>
      <c r="M2510" s="109">
        <v>1.68078602086581E-3</v>
      </c>
      <c r="N2510" s="731">
        <v>3.5035169408966936E-4</v>
      </c>
      <c r="O2510" s="108">
        <v>0</v>
      </c>
      <c r="P2510" s="109">
        <v>0</v>
      </c>
      <c r="Q2510" s="731">
        <v>6.4739272182789027E-3</v>
      </c>
      <c r="R2510" s="108">
        <v>4.4422906442062918E-4</v>
      </c>
      <c r="S2510" s="109">
        <v>6.5065545370835798E-4</v>
      </c>
      <c r="T2510" s="731">
        <v>2.6706606706165775E-3</v>
      </c>
      <c r="U2510" s="108">
        <v>1.0986234944365893E-3</v>
      </c>
      <c r="V2510" s="109">
        <v>1.0752841893330214E-3</v>
      </c>
      <c r="W2510" s="731">
        <v>4.250558148659175E-4</v>
      </c>
      <c r="X2510" s="108">
        <v>9.4845198435965187E-5</v>
      </c>
      <c r="Y2510" s="109">
        <v>9.2830278940434082E-5</v>
      </c>
      <c r="Z2510" s="731">
        <v>3.6695461974955584E-5</v>
      </c>
      <c r="AA2510" s="108">
        <v>0</v>
      </c>
      <c r="AB2510" s="109">
        <v>0</v>
      </c>
      <c r="AC2510" s="731">
        <v>0</v>
      </c>
      <c r="AD2510" s="108">
        <v>0</v>
      </c>
      <c r="AE2510" s="109">
        <v>0</v>
      </c>
      <c r="AF2510" s="731">
        <v>0</v>
      </c>
      <c r="AG2510" s="108">
        <v>7.008003896306832E-4</v>
      </c>
      <c r="AH2510" s="109">
        <v>6.8591269016780203E-4</v>
      </c>
      <c r="AI2510" s="731">
        <v>2.7113872900052388E-4</v>
      </c>
      <c r="AJ2510" s="108">
        <v>2.0972059078800749E-3</v>
      </c>
      <c r="AK2510" s="109">
        <v>1.8269472436480316E-3</v>
      </c>
      <c r="AL2510" s="736">
        <v>3.8081827307050333E-4</v>
      </c>
    </row>
    <row r="2511" spans="1:38" x14ac:dyDescent="0.25">
      <c r="A2511" s="71">
        <v>2037</v>
      </c>
      <c r="B2511" s="72">
        <v>26</v>
      </c>
      <c r="C2511" s="108">
        <v>0.81493098374404516</v>
      </c>
      <c r="D2511" s="109">
        <v>0.73711869815336861</v>
      </c>
      <c r="E2511" s="731">
        <v>0.12456040126808805</v>
      </c>
      <c r="F2511" s="108">
        <v>2.0846413217161693E-2</v>
      </c>
      <c r="G2511" s="109">
        <v>2.2649549312721274E-2</v>
      </c>
      <c r="H2511" s="731">
        <v>1.0193183742800356E-2</v>
      </c>
      <c r="I2511" s="108">
        <v>6.4050292891186028E-3</v>
      </c>
      <c r="J2511" s="109">
        <v>7.3144055921321076E-3</v>
      </c>
      <c r="K2511" s="731">
        <v>8.1721436122236646E-2</v>
      </c>
      <c r="L2511" s="108">
        <v>1.9294234697627311E-3</v>
      </c>
      <c r="M2511" s="109">
        <v>1.68078602086581E-3</v>
      </c>
      <c r="N2511" s="731">
        <v>3.5035169408966936E-4</v>
      </c>
      <c r="O2511" s="108">
        <v>0</v>
      </c>
      <c r="P2511" s="109">
        <v>0</v>
      </c>
      <c r="Q2511" s="731">
        <v>6.4739272182789027E-3</v>
      </c>
      <c r="R2511" s="108">
        <v>4.4422906442062918E-4</v>
      </c>
      <c r="S2511" s="109">
        <v>6.5065545370835798E-4</v>
      </c>
      <c r="T2511" s="731">
        <v>2.6706606706165775E-3</v>
      </c>
      <c r="U2511" s="108">
        <v>1.0986234944365893E-3</v>
      </c>
      <c r="V2511" s="109">
        <v>1.0752841893330214E-3</v>
      </c>
      <c r="W2511" s="731">
        <v>4.250558148659175E-4</v>
      </c>
      <c r="X2511" s="108">
        <v>9.4845198435965187E-5</v>
      </c>
      <c r="Y2511" s="109">
        <v>9.2830278940434082E-5</v>
      </c>
      <c r="Z2511" s="731">
        <v>3.6695461974955584E-5</v>
      </c>
      <c r="AA2511" s="108">
        <v>0</v>
      </c>
      <c r="AB2511" s="109">
        <v>0</v>
      </c>
      <c r="AC2511" s="731">
        <v>0</v>
      </c>
      <c r="AD2511" s="108">
        <v>0</v>
      </c>
      <c r="AE2511" s="109">
        <v>0</v>
      </c>
      <c r="AF2511" s="731">
        <v>0</v>
      </c>
      <c r="AG2511" s="108">
        <v>7.008003896306832E-4</v>
      </c>
      <c r="AH2511" s="109">
        <v>6.8591269016780203E-4</v>
      </c>
      <c r="AI2511" s="731">
        <v>2.7113872900052388E-4</v>
      </c>
      <c r="AJ2511" s="108">
        <v>2.0972059078800749E-3</v>
      </c>
      <c r="AK2511" s="109">
        <v>1.8269472436480316E-3</v>
      </c>
      <c r="AL2511" s="736">
        <v>3.8081827307050333E-4</v>
      </c>
    </row>
    <row r="2512" spans="1:38" x14ac:dyDescent="0.25">
      <c r="A2512" s="71">
        <v>2037</v>
      </c>
      <c r="B2512" s="72">
        <v>27</v>
      </c>
      <c r="C2512" s="108">
        <v>0.81493098374404516</v>
      </c>
      <c r="D2512" s="109">
        <v>0.73711869815336861</v>
      </c>
      <c r="E2512" s="731">
        <v>0.12456040126808805</v>
      </c>
      <c r="F2512" s="108">
        <v>2.0846413217161693E-2</v>
      </c>
      <c r="G2512" s="109">
        <v>2.2649549312721274E-2</v>
      </c>
      <c r="H2512" s="731">
        <v>1.0193183742800356E-2</v>
      </c>
      <c r="I2512" s="108">
        <v>6.4050292891186028E-3</v>
      </c>
      <c r="J2512" s="109">
        <v>7.3144055921321076E-3</v>
      </c>
      <c r="K2512" s="731">
        <v>8.1721436122236646E-2</v>
      </c>
      <c r="L2512" s="108">
        <v>1.9294234697627311E-3</v>
      </c>
      <c r="M2512" s="109">
        <v>1.68078602086581E-3</v>
      </c>
      <c r="N2512" s="731">
        <v>3.5035169408966936E-4</v>
      </c>
      <c r="O2512" s="108">
        <v>0</v>
      </c>
      <c r="P2512" s="109">
        <v>0</v>
      </c>
      <c r="Q2512" s="731">
        <v>6.4739272182789027E-3</v>
      </c>
      <c r="R2512" s="108">
        <v>4.4422906442062918E-4</v>
      </c>
      <c r="S2512" s="109">
        <v>6.5065545370835798E-4</v>
      </c>
      <c r="T2512" s="731">
        <v>2.6706606706165775E-3</v>
      </c>
      <c r="U2512" s="108">
        <v>1.0986234944365893E-3</v>
      </c>
      <c r="V2512" s="109">
        <v>1.0752841893330214E-3</v>
      </c>
      <c r="W2512" s="731">
        <v>4.250558148659175E-4</v>
      </c>
      <c r="X2512" s="108">
        <v>9.4845198435965187E-5</v>
      </c>
      <c r="Y2512" s="109">
        <v>9.2830278940434082E-5</v>
      </c>
      <c r="Z2512" s="731">
        <v>3.6695461974955584E-5</v>
      </c>
      <c r="AA2512" s="108">
        <v>0</v>
      </c>
      <c r="AB2512" s="109">
        <v>0</v>
      </c>
      <c r="AC2512" s="731">
        <v>0</v>
      </c>
      <c r="AD2512" s="108">
        <v>0</v>
      </c>
      <c r="AE2512" s="109">
        <v>0</v>
      </c>
      <c r="AF2512" s="731">
        <v>0</v>
      </c>
      <c r="AG2512" s="108">
        <v>7.008003896306832E-4</v>
      </c>
      <c r="AH2512" s="109">
        <v>6.8591269016780203E-4</v>
      </c>
      <c r="AI2512" s="731">
        <v>2.7113872900052388E-4</v>
      </c>
      <c r="AJ2512" s="108">
        <v>2.0972059078800749E-3</v>
      </c>
      <c r="AK2512" s="109">
        <v>1.8269472436480316E-3</v>
      </c>
      <c r="AL2512" s="736">
        <v>3.8081827307050333E-4</v>
      </c>
    </row>
    <row r="2513" spans="1:38" x14ac:dyDescent="0.25">
      <c r="A2513" s="71">
        <v>2037</v>
      </c>
      <c r="B2513" s="72">
        <v>28</v>
      </c>
      <c r="C2513" s="108">
        <v>0.81493098374404516</v>
      </c>
      <c r="D2513" s="109">
        <v>0.73711869815336861</v>
      </c>
      <c r="E2513" s="731">
        <v>0.12456040126808805</v>
      </c>
      <c r="F2513" s="108">
        <v>2.0846413217161693E-2</v>
      </c>
      <c r="G2513" s="109">
        <v>2.2649549312721274E-2</v>
      </c>
      <c r="H2513" s="731">
        <v>1.0193183742800356E-2</v>
      </c>
      <c r="I2513" s="108">
        <v>6.4050292891186028E-3</v>
      </c>
      <c r="J2513" s="109">
        <v>7.3144055921321076E-3</v>
      </c>
      <c r="K2513" s="731">
        <v>8.1721436122236646E-2</v>
      </c>
      <c r="L2513" s="108">
        <v>1.9294234697627311E-3</v>
      </c>
      <c r="M2513" s="109">
        <v>1.68078602086581E-3</v>
      </c>
      <c r="N2513" s="731">
        <v>3.5035169408966936E-4</v>
      </c>
      <c r="O2513" s="108">
        <v>0</v>
      </c>
      <c r="P2513" s="109">
        <v>0</v>
      </c>
      <c r="Q2513" s="731">
        <v>6.4739272182789027E-3</v>
      </c>
      <c r="R2513" s="108">
        <v>4.4422906442062918E-4</v>
      </c>
      <c r="S2513" s="109">
        <v>6.5065545370835798E-4</v>
      </c>
      <c r="T2513" s="731">
        <v>2.6706606706165775E-3</v>
      </c>
      <c r="U2513" s="108">
        <v>1.0986234944365893E-3</v>
      </c>
      <c r="V2513" s="109">
        <v>1.0752841893330214E-3</v>
      </c>
      <c r="W2513" s="731">
        <v>4.250558148659175E-4</v>
      </c>
      <c r="X2513" s="108">
        <v>9.4845198435965187E-5</v>
      </c>
      <c r="Y2513" s="109">
        <v>9.2830278940434082E-5</v>
      </c>
      <c r="Z2513" s="731">
        <v>3.6695461974955584E-5</v>
      </c>
      <c r="AA2513" s="108">
        <v>0</v>
      </c>
      <c r="AB2513" s="109">
        <v>0</v>
      </c>
      <c r="AC2513" s="731">
        <v>0</v>
      </c>
      <c r="AD2513" s="108">
        <v>0</v>
      </c>
      <c r="AE2513" s="109">
        <v>0</v>
      </c>
      <c r="AF2513" s="731">
        <v>0</v>
      </c>
      <c r="AG2513" s="108">
        <v>7.008003896306832E-4</v>
      </c>
      <c r="AH2513" s="109">
        <v>6.8591269016780203E-4</v>
      </c>
      <c r="AI2513" s="731">
        <v>2.7113872900052388E-4</v>
      </c>
      <c r="AJ2513" s="108">
        <v>2.0972059078800749E-3</v>
      </c>
      <c r="AK2513" s="109">
        <v>1.8269472436480316E-3</v>
      </c>
      <c r="AL2513" s="736">
        <v>3.8081827307050333E-4</v>
      </c>
    </row>
    <row r="2514" spans="1:38" x14ac:dyDescent="0.25">
      <c r="A2514" s="71">
        <v>2037</v>
      </c>
      <c r="B2514" s="72">
        <v>29</v>
      </c>
      <c r="C2514" s="108">
        <v>0.81493098374404516</v>
      </c>
      <c r="D2514" s="109">
        <v>0.73711869815336861</v>
      </c>
      <c r="E2514" s="731">
        <v>0.12456040126808805</v>
      </c>
      <c r="F2514" s="108">
        <v>2.0846413217161693E-2</v>
      </c>
      <c r="G2514" s="109">
        <v>2.2649549312721274E-2</v>
      </c>
      <c r="H2514" s="731">
        <v>1.0193183742800356E-2</v>
      </c>
      <c r="I2514" s="108">
        <v>6.4050292891186028E-3</v>
      </c>
      <c r="J2514" s="109">
        <v>7.3144055921321076E-3</v>
      </c>
      <c r="K2514" s="731">
        <v>8.1721436122236646E-2</v>
      </c>
      <c r="L2514" s="108">
        <v>1.9294234697627311E-3</v>
      </c>
      <c r="M2514" s="109">
        <v>1.68078602086581E-3</v>
      </c>
      <c r="N2514" s="731">
        <v>3.5035169408966936E-4</v>
      </c>
      <c r="O2514" s="108">
        <v>0</v>
      </c>
      <c r="P2514" s="109">
        <v>0</v>
      </c>
      <c r="Q2514" s="731">
        <v>6.4739272182789027E-3</v>
      </c>
      <c r="R2514" s="108">
        <v>4.4422906442062918E-4</v>
      </c>
      <c r="S2514" s="109">
        <v>6.5065545370835798E-4</v>
      </c>
      <c r="T2514" s="731">
        <v>2.6706606706165775E-3</v>
      </c>
      <c r="U2514" s="108">
        <v>1.0986234944365893E-3</v>
      </c>
      <c r="V2514" s="109">
        <v>1.0752841893330214E-3</v>
      </c>
      <c r="W2514" s="731">
        <v>4.250558148659175E-4</v>
      </c>
      <c r="X2514" s="108">
        <v>9.4845198435965187E-5</v>
      </c>
      <c r="Y2514" s="109">
        <v>9.2830278940434082E-5</v>
      </c>
      <c r="Z2514" s="731">
        <v>3.6695461974955584E-5</v>
      </c>
      <c r="AA2514" s="108">
        <v>0</v>
      </c>
      <c r="AB2514" s="109">
        <v>0</v>
      </c>
      <c r="AC2514" s="731">
        <v>0</v>
      </c>
      <c r="AD2514" s="108">
        <v>0</v>
      </c>
      <c r="AE2514" s="109">
        <v>0</v>
      </c>
      <c r="AF2514" s="731">
        <v>0</v>
      </c>
      <c r="AG2514" s="108">
        <v>7.008003896306832E-4</v>
      </c>
      <c r="AH2514" s="109">
        <v>6.8591269016780203E-4</v>
      </c>
      <c r="AI2514" s="731">
        <v>2.7113872900052388E-4</v>
      </c>
      <c r="AJ2514" s="108">
        <v>2.0972059078800749E-3</v>
      </c>
      <c r="AK2514" s="109">
        <v>1.8269472436480316E-3</v>
      </c>
      <c r="AL2514" s="736">
        <v>3.8081827307050333E-4</v>
      </c>
    </row>
    <row r="2515" spans="1:38" x14ac:dyDescent="0.25">
      <c r="A2515" s="71">
        <v>2037</v>
      </c>
      <c r="B2515" s="72">
        <v>30</v>
      </c>
      <c r="C2515" s="108">
        <v>0.81493098374404516</v>
      </c>
      <c r="D2515" s="109">
        <v>0.73711869815336861</v>
      </c>
      <c r="E2515" s="731">
        <v>0.12456040126808805</v>
      </c>
      <c r="F2515" s="108">
        <v>2.0846413217161693E-2</v>
      </c>
      <c r="G2515" s="109">
        <v>2.2649549312721274E-2</v>
      </c>
      <c r="H2515" s="731">
        <v>1.0193183742800356E-2</v>
      </c>
      <c r="I2515" s="108">
        <v>6.4050292891186028E-3</v>
      </c>
      <c r="J2515" s="109">
        <v>7.3144055921321076E-3</v>
      </c>
      <c r="K2515" s="731">
        <v>8.1721436122236646E-2</v>
      </c>
      <c r="L2515" s="108">
        <v>1.9294234697627311E-3</v>
      </c>
      <c r="M2515" s="109">
        <v>1.68078602086581E-3</v>
      </c>
      <c r="N2515" s="731">
        <v>3.5035169408966936E-4</v>
      </c>
      <c r="O2515" s="108">
        <v>0</v>
      </c>
      <c r="P2515" s="109">
        <v>0</v>
      </c>
      <c r="Q2515" s="731">
        <v>6.4739272182789027E-3</v>
      </c>
      <c r="R2515" s="108">
        <v>4.4422906442062918E-4</v>
      </c>
      <c r="S2515" s="109">
        <v>6.5065545370835798E-4</v>
      </c>
      <c r="T2515" s="731">
        <v>2.6706606706165775E-3</v>
      </c>
      <c r="U2515" s="108">
        <v>1.0986234944365893E-3</v>
      </c>
      <c r="V2515" s="109">
        <v>1.0752841893330214E-3</v>
      </c>
      <c r="W2515" s="731">
        <v>4.250558148659175E-4</v>
      </c>
      <c r="X2515" s="108">
        <v>9.4845198435965187E-5</v>
      </c>
      <c r="Y2515" s="109">
        <v>9.2830278940434082E-5</v>
      </c>
      <c r="Z2515" s="731">
        <v>3.6695461974955584E-5</v>
      </c>
      <c r="AA2515" s="108">
        <v>0</v>
      </c>
      <c r="AB2515" s="109">
        <v>0</v>
      </c>
      <c r="AC2515" s="731">
        <v>0</v>
      </c>
      <c r="AD2515" s="108">
        <v>0</v>
      </c>
      <c r="AE2515" s="109">
        <v>0</v>
      </c>
      <c r="AF2515" s="731">
        <v>0</v>
      </c>
      <c r="AG2515" s="108">
        <v>7.008003896306832E-4</v>
      </c>
      <c r="AH2515" s="109">
        <v>6.8591269016780203E-4</v>
      </c>
      <c r="AI2515" s="731">
        <v>2.7113872900052388E-4</v>
      </c>
      <c r="AJ2515" s="108">
        <v>2.0972059078800749E-3</v>
      </c>
      <c r="AK2515" s="109">
        <v>1.8269472436480316E-3</v>
      </c>
      <c r="AL2515" s="736">
        <v>3.8081827307050333E-4</v>
      </c>
    </row>
    <row r="2516" spans="1:38" ht="13" x14ac:dyDescent="0.3">
      <c r="A2516" s="71">
        <v>2037</v>
      </c>
      <c r="B2516" s="72">
        <v>31</v>
      </c>
      <c r="C2516" s="108">
        <v>0.81493098374404516</v>
      </c>
      <c r="D2516" s="109">
        <v>0.73711869815336861</v>
      </c>
      <c r="E2516" s="732">
        <v>0.12456040126808805</v>
      </c>
      <c r="F2516" s="108">
        <v>2.0846413217161693E-2</v>
      </c>
      <c r="G2516" s="109">
        <v>2.2649549312721274E-2</v>
      </c>
      <c r="H2516" s="732">
        <v>1.0193183742800356E-2</v>
      </c>
      <c r="I2516" s="108">
        <v>6.4050292891186028E-3</v>
      </c>
      <c r="J2516" s="109">
        <v>7.3144055921321076E-3</v>
      </c>
      <c r="K2516" s="732">
        <v>8.1721436122236646E-2</v>
      </c>
      <c r="L2516" s="108">
        <v>1.9294234697627311E-3</v>
      </c>
      <c r="M2516" s="109">
        <v>1.68078602086581E-3</v>
      </c>
      <c r="N2516" s="732">
        <v>3.5035169408966936E-4</v>
      </c>
      <c r="O2516" s="108">
        <v>0</v>
      </c>
      <c r="P2516" s="109">
        <v>0</v>
      </c>
      <c r="Q2516" s="732">
        <v>6.4739272182789027E-3</v>
      </c>
      <c r="R2516" s="108">
        <v>4.4422906442062918E-4</v>
      </c>
      <c r="S2516" s="109">
        <v>6.5065545370835798E-4</v>
      </c>
      <c r="T2516" s="732">
        <v>2.6706606706165775E-3</v>
      </c>
      <c r="U2516" s="108">
        <v>1.0986234944365893E-3</v>
      </c>
      <c r="V2516" s="109">
        <v>1.0752841893330214E-3</v>
      </c>
      <c r="W2516" s="732">
        <v>4.250558148659175E-4</v>
      </c>
      <c r="X2516" s="108">
        <v>9.4845198435965187E-5</v>
      </c>
      <c r="Y2516" s="109">
        <v>9.2830278940434082E-5</v>
      </c>
      <c r="Z2516" s="732">
        <v>3.6695461974955584E-5</v>
      </c>
      <c r="AA2516" s="108">
        <v>0</v>
      </c>
      <c r="AB2516" s="109">
        <v>0</v>
      </c>
      <c r="AC2516" s="732">
        <v>0</v>
      </c>
      <c r="AD2516" s="108">
        <v>0</v>
      </c>
      <c r="AE2516" s="109">
        <v>0</v>
      </c>
      <c r="AF2516" s="732">
        <v>0</v>
      </c>
      <c r="AG2516" s="108">
        <v>7.008003896306832E-4</v>
      </c>
      <c r="AH2516" s="109">
        <v>6.8591269016780203E-4</v>
      </c>
      <c r="AI2516" s="732">
        <v>2.7113872900052388E-4</v>
      </c>
      <c r="AJ2516" s="108">
        <v>2.0972059078800749E-3</v>
      </c>
      <c r="AK2516" s="109">
        <v>1.8269472436480316E-3</v>
      </c>
      <c r="AL2516" s="736">
        <v>3.8081827307050333E-4</v>
      </c>
    </row>
    <row r="2517" spans="1:38" ht="13" x14ac:dyDescent="0.3">
      <c r="A2517" s="71">
        <v>2037</v>
      </c>
      <c r="B2517" s="72">
        <v>32</v>
      </c>
      <c r="C2517" s="108">
        <v>0.81493098374404516</v>
      </c>
      <c r="D2517" s="109">
        <v>0.73711869815336861</v>
      </c>
      <c r="E2517" s="732">
        <v>0.12456040126808805</v>
      </c>
      <c r="F2517" s="108">
        <v>2.0846413217161693E-2</v>
      </c>
      <c r="G2517" s="109">
        <v>2.2649549312721274E-2</v>
      </c>
      <c r="H2517" s="732">
        <v>1.0193183742800356E-2</v>
      </c>
      <c r="I2517" s="108">
        <v>6.4050292891186028E-3</v>
      </c>
      <c r="J2517" s="109">
        <v>7.3144055921321076E-3</v>
      </c>
      <c r="K2517" s="732">
        <v>8.1721436122236646E-2</v>
      </c>
      <c r="L2517" s="108">
        <v>1.9294234697627311E-3</v>
      </c>
      <c r="M2517" s="109">
        <v>1.68078602086581E-3</v>
      </c>
      <c r="N2517" s="732">
        <v>3.5035169408966936E-4</v>
      </c>
      <c r="O2517" s="108">
        <v>0</v>
      </c>
      <c r="P2517" s="109">
        <v>0</v>
      </c>
      <c r="Q2517" s="732">
        <v>6.4739272182789027E-3</v>
      </c>
      <c r="R2517" s="108">
        <v>4.4422906442062918E-4</v>
      </c>
      <c r="S2517" s="109">
        <v>6.5065545370835798E-4</v>
      </c>
      <c r="T2517" s="732">
        <v>2.6706606706165775E-3</v>
      </c>
      <c r="U2517" s="108">
        <v>1.0986234944365893E-3</v>
      </c>
      <c r="V2517" s="109">
        <v>1.0752841893330214E-3</v>
      </c>
      <c r="W2517" s="732">
        <v>4.250558148659175E-4</v>
      </c>
      <c r="X2517" s="108">
        <v>9.4845198435965187E-5</v>
      </c>
      <c r="Y2517" s="109">
        <v>9.2830278940434082E-5</v>
      </c>
      <c r="Z2517" s="732">
        <v>3.6695461974955584E-5</v>
      </c>
      <c r="AA2517" s="108">
        <v>0</v>
      </c>
      <c r="AB2517" s="109">
        <v>0</v>
      </c>
      <c r="AC2517" s="732">
        <v>0</v>
      </c>
      <c r="AD2517" s="108">
        <v>0</v>
      </c>
      <c r="AE2517" s="109">
        <v>0</v>
      </c>
      <c r="AF2517" s="732">
        <v>0</v>
      </c>
      <c r="AG2517" s="108">
        <v>7.008003896306832E-4</v>
      </c>
      <c r="AH2517" s="109">
        <v>6.8591269016780203E-4</v>
      </c>
      <c r="AI2517" s="732">
        <v>2.7113872900052388E-4</v>
      </c>
      <c r="AJ2517" s="108">
        <v>2.0972059078800749E-3</v>
      </c>
      <c r="AK2517" s="109">
        <v>1.8269472436480316E-3</v>
      </c>
      <c r="AL2517" s="736">
        <v>3.8081827307050333E-4</v>
      </c>
    </row>
    <row r="2518" spans="1:38" ht="13" x14ac:dyDescent="0.3">
      <c r="A2518" s="71">
        <v>2037</v>
      </c>
      <c r="B2518" s="72">
        <v>33</v>
      </c>
      <c r="C2518" s="108">
        <v>0.81493098374404516</v>
      </c>
      <c r="D2518" s="109">
        <v>0.73711869815336861</v>
      </c>
      <c r="E2518" s="732">
        <v>0.12456040126808805</v>
      </c>
      <c r="F2518" s="108">
        <v>2.0846413217161693E-2</v>
      </c>
      <c r="G2518" s="109">
        <v>2.2649549312721274E-2</v>
      </c>
      <c r="H2518" s="732">
        <v>1.0193183742800356E-2</v>
      </c>
      <c r="I2518" s="108">
        <v>6.4050292891186028E-3</v>
      </c>
      <c r="J2518" s="109">
        <v>7.3144055921321076E-3</v>
      </c>
      <c r="K2518" s="732">
        <v>8.1721436122236646E-2</v>
      </c>
      <c r="L2518" s="108">
        <v>1.9294234697627311E-3</v>
      </c>
      <c r="M2518" s="109">
        <v>1.68078602086581E-3</v>
      </c>
      <c r="N2518" s="732">
        <v>3.5035169408966936E-4</v>
      </c>
      <c r="O2518" s="108">
        <v>0</v>
      </c>
      <c r="P2518" s="109">
        <v>0</v>
      </c>
      <c r="Q2518" s="732">
        <v>6.4739272182789027E-3</v>
      </c>
      <c r="R2518" s="108">
        <v>4.4422906442062918E-4</v>
      </c>
      <c r="S2518" s="109">
        <v>6.5065545370835798E-4</v>
      </c>
      <c r="T2518" s="732">
        <v>2.6706606706165775E-3</v>
      </c>
      <c r="U2518" s="108">
        <v>1.0986234944365893E-3</v>
      </c>
      <c r="V2518" s="109">
        <v>1.0752841893330214E-3</v>
      </c>
      <c r="W2518" s="732">
        <v>4.250558148659175E-4</v>
      </c>
      <c r="X2518" s="108">
        <v>9.4845198435965187E-5</v>
      </c>
      <c r="Y2518" s="109">
        <v>9.2830278940434082E-5</v>
      </c>
      <c r="Z2518" s="732">
        <v>3.6695461974955584E-5</v>
      </c>
      <c r="AA2518" s="108">
        <v>0</v>
      </c>
      <c r="AB2518" s="109">
        <v>0</v>
      </c>
      <c r="AC2518" s="732">
        <v>0</v>
      </c>
      <c r="AD2518" s="108">
        <v>0</v>
      </c>
      <c r="AE2518" s="109">
        <v>0</v>
      </c>
      <c r="AF2518" s="732">
        <v>0</v>
      </c>
      <c r="AG2518" s="108">
        <v>7.008003896306832E-4</v>
      </c>
      <c r="AH2518" s="109">
        <v>6.8591269016780203E-4</v>
      </c>
      <c r="AI2518" s="732">
        <v>2.7113872900052388E-4</v>
      </c>
      <c r="AJ2518" s="108">
        <v>2.0972059078800749E-3</v>
      </c>
      <c r="AK2518" s="109">
        <v>1.8269472436480316E-3</v>
      </c>
      <c r="AL2518" s="736">
        <v>3.8081827307050333E-4</v>
      </c>
    </row>
    <row r="2519" spans="1:38" ht="13" x14ac:dyDescent="0.3">
      <c r="A2519" s="71">
        <v>2037</v>
      </c>
      <c r="B2519" s="72">
        <v>34</v>
      </c>
      <c r="C2519" s="108">
        <v>0.81493098374404516</v>
      </c>
      <c r="D2519" s="109">
        <v>0.73711869815336861</v>
      </c>
      <c r="E2519" s="732">
        <v>0.12456040126808805</v>
      </c>
      <c r="F2519" s="108">
        <v>2.0846413217161693E-2</v>
      </c>
      <c r="G2519" s="109">
        <v>2.2649549312721274E-2</v>
      </c>
      <c r="H2519" s="732">
        <v>1.0193183742800356E-2</v>
      </c>
      <c r="I2519" s="108">
        <v>6.4050292891186028E-3</v>
      </c>
      <c r="J2519" s="109">
        <v>7.3144055921321076E-3</v>
      </c>
      <c r="K2519" s="732">
        <v>8.1721436122236646E-2</v>
      </c>
      <c r="L2519" s="108">
        <v>1.9294234697627311E-3</v>
      </c>
      <c r="M2519" s="109">
        <v>1.68078602086581E-3</v>
      </c>
      <c r="N2519" s="732">
        <v>3.5035169408966936E-4</v>
      </c>
      <c r="O2519" s="108">
        <v>0</v>
      </c>
      <c r="P2519" s="109">
        <v>0</v>
      </c>
      <c r="Q2519" s="732">
        <v>6.4739272182789027E-3</v>
      </c>
      <c r="R2519" s="108">
        <v>4.4422906442062918E-4</v>
      </c>
      <c r="S2519" s="109">
        <v>6.5065545370835798E-4</v>
      </c>
      <c r="T2519" s="732">
        <v>2.6706606706165775E-3</v>
      </c>
      <c r="U2519" s="108">
        <v>1.0986234944365893E-3</v>
      </c>
      <c r="V2519" s="109">
        <v>1.0752841893330214E-3</v>
      </c>
      <c r="W2519" s="732">
        <v>4.250558148659175E-4</v>
      </c>
      <c r="X2519" s="108">
        <v>9.4845198435965187E-5</v>
      </c>
      <c r="Y2519" s="109">
        <v>9.2830278940434082E-5</v>
      </c>
      <c r="Z2519" s="732">
        <v>3.6695461974955584E-5</v>
      </c>
      <c r="AA2519" s="108">
        <v>0</v>
      </c>
      <c r="AB2519" s="109">
        <v>0</v>
      </c>
      <c r="AC2519" s="732">
        <v>0</v>
      </c>
      <c r="AD2519" s="108">
        <v>0</v>
      </c>
      <c r="AE2519" s="109">
        <v>0</v>
      </c>
      <c r="AF2519" s="732">
        <v>0</v>
      </c>
      <c r="AG2519" s="108">
        <v>7.008003896306832E-4</v>
      </c>
      <c r="AH2519" s="109">
        <v>6.8591269016780203E-4</v>
      </c>
      <c r="AI2519" s="732">
        <v>2.7113872900052388E-4</v>
      </c>
      <c r="AJ2519" s="108">
        <v>2.0972059078800749E-3</v>
      </c>
      <c r="AK2519" s="109">
        <v>1.8269472436480316E-3</v>
      </c>
      <c r="AL2519" s="736">
        <v>3.8081827307050333E-4</v>
      </c>
    </row>
    <row r="2520" spans="1:38" ht="13" x14ac:dyDescent="0.3">
      <c r="A2520" s="71">
        <v>2037</v>
      </c>
      <c r="B2520" s="72">
        <v>35</v>
      </c>
      <c r="C2520" s="108">
        <v>0.81493098374404516</v>
      </c>
      <c r="D2520" s="109">
        <v>0.73711869815336861</v>
      </c>
      <c r="E2520" s="732">
        <v>0.12456040126808805</v>
      </c>
      <c r="F2520" s="108">
        <v>2.0846413217161693E-2</v>
      </c>
      <c r="G2520" s="109">
        <v>2.2649549312721274E-2</v>
      </c>
      <c r="H2520" s="732">
        <v>1.0193183742800356E-2</v>
      </c>
      <c r="I2520" s="108">
        <v>6.4050292891186028E-3</v>
      </c>
      <c r="J2520" s="109">
        <v>7.3144055921321076E-3</v>
      </c>
      <c r="K2520" s="732">
        <v>8.1721436122236646E-2</v>
      </c>
      <c r="L2520" s="108">
        <v>1.9294234697627311E-3</v>
      </c>
      <c r="M2520" s="109">
        <v>1.68078602086581E-3</v>
      </c>
      <c r="N2520" s="732">
        <v>3.5035169408966936E-4</v>
      </c>
      <c r="O2520" s="108">
        <v>0</v>
      </c>
      <c r="P2520" s="109">
        <v>0</v>
      </c>
      <c r="Q2520" s="732">
        <v>6.4739272182789027E-3</v>
      </c>
      <c r="R2520" s="108">
        <v>4.4422906442062918E-4</v>
      </c>
      <c r="S2520" s="109">
        <v>6.5065545370835798E-4</v>
      </c>
      <c r="T2520" s="732">
        <v>2.6706606706165775E-3</v>
      </c>
      <c r="U2520" s="108">
        <v>1.0986234944365893E-3</v>
      </c>
      <c r="V2520" s="109">
        <v>1.0752841893330214E-3</v>
      </c>
      <c r="W2520" s="732">
        <v>4.250558148659175E-4</v>
      </c>
      <c r="X2520" s="108">
        <v>9.4845198435965187E-5</v>
      </c>
      <c r="Y2520" s="109">
        <v>9.2830278940434082E-5</v>
      </c>
      <c r="Z2520" s="732">
        <v>3.6695461974955584E-5</v>
      </c>
      <c r="AA2520" s="108">
        <v>0</v>
      </c>
      <c r="AB2520" s="109">
        <v>0</v>
      </c>
      <c r="AC2520" s="732">
        <v>0</v>
      </c>
      <c r="AD2520" s="108">
        <v>0</v>
      </c>
      <c r="AE2520" s="109">
        <v>0</v>
      </c>
      <c r="AF2520" s="732">
        <v>0</v>
      </c>
      <c r="AG2520" s="108">
        <v>7.008003896306832E-4</v>
      </c>
      <c r="AH2520" s="109">
        <v>6.8591269016780203E-4</v>
      </c>
      <c r="AI2520" s="732">
        <v>2.7113872900052388E-4</v>
      </c>
      <c r="AJ2520" s="108">
        <v>2.0972059078800749E-3</v>
      </c>
      <c r="AK2520" s="109">
        <v>1.8269472436480316E-3</v>
      </c>
      <c r="AL2520" s="736">
        <v>3.8081827307050333E-4</v>
      </c>
    </row>
    <row r="2521" spans="1:38" ht="13" x14ac:dyDescent="0.3">
      <c r="A2521" s="71">
        <v>2037</v>
      </c>
      <c r="B2521" s="72">
        <v>36</v>
      </c>
      <c r="C2521" s="108">
        <v>0.81493098374404516</v>
      </c>
      <c r="D2521" s="109">
        <v>0.73711869815336861</v>
      </c>
      <c r="E2521" s="732">
        <v>0.12456040126808805</v>
      </c>
      <c r="F2521" s="108">
        <v>2.0846413217161693E-2</v>
      </c>
      <c r="G2521" s="109">
        <v>2.2649549312721274E-2</v>
      </c>
      <c r="H2521" s="732">
        <v>1.0193183742800356E-2</v>
      </c>
      <c r="I2521" s="108">
        <v>6.4050292891186028E-3</v>
      </c>
      <c r="J2521" s="109">
        <v>7.3144055921321076E-3</v>
      </c>
      <c r="K2521" s="732">
        <v>8.1721436122236646E-2</v>
      </c>
      <c r="L2521" s="108">
        <v>1.9294234697627311E-3</v>
      </c>
      <c r="M2521" s="109">
        <v>1.68078602086581E-3</v>
      </c>
      <c r="N2521" s="732">
        <v>3.5035169408966936E-4</v>
      </c>
      <c r="O2521" s="108">
        <v>0</v>
      </c>
      <c r="P2521" s="109">
        <v>0</v>
      </c>
      <c r="Q2521" s="732">
        <v>6.4739272182789027E-3</v>
      </c>
      <c r="R2521" s="108">
        <v>4.4422906442062918E-4</v>
      </c>
      <c r="S2521" s="109">
        <v>6.5065545370835798E-4</v>
      </c>
      <c r="T2521" s="732">
        <v>2.6706606706165775E-3</v>
      </c>
      <c r="U2521" s="108">
        <v>1.0986234944365893E-3</v>
      </c>
      <c r="V2521" s="109">
        <v>1.0752841893330214E-3</v>
      </c>
      <c r="W2521" s="732">
        <v>4.250558148659175E-4</v>
      </c>
      <c r="X2521" s="108">
        <v>9.4845198435965187E-5</v>
      </c>
      <c r="Y2521" s="109">
        <v>9.2830278940434082E-5</v>
      </c>
      <c r="Z2521" s="732">
        <v>3.6695461974955584E-5</v>
      </c>
      <c r="AA2521" s="108">
        <v>0</v>
      </c>
      <c r="AB2521" s="109">
        <v>0</v>
      </c>
      <c r="AC2521" s="732">
        <v>0</v>
      </c>
      <c r="AD2521" s="108">
        <v>0</v>
      </c>
      <c r="AE2521" s="109">
        <v>0</v>
      </c>
      <c r="AF2521" s="732">
        <v>0</v>
      </c>
      <c r="AG2521" s="108">
        <v>7.008003896306832E-4</v>
      </c>
      <c r="AH2521" s="109">
        <v>6.8591269016780203E-4</v>
      </c>
      <c r="AI2521" s="732">
        <v>2.7113872900052388E-4</v>
      </c>
      <c r="AJ2521" s="108">
        <v>2.0972059078800749E-3</v>
      </c>
      <c r="AK2521" s="109">
        <v>1.8269472436480316E-3</v>
      </c>
      <c r="AL2521" s="736">
        <v>3.8081827307050333E-4</v>
      </c>
    </row>
    <row r="2522" spans="1:38" ht="13" x14ac:dyDescent="0.3">
      <c r="A2522" s="71">
        <v>2037</v>
      </c>
      <c r="B2522" s="72">
        <v>37</v>
      </c>
      <c r="C2522" s="108">
        <v>0.81493098374404516</v>
      </c>
      <c r="D2522" s="109">
        <v>0.73711869815336861</v>
      </c>
      <c r="E2522" s="732">
        <v>0.12456040126808805</v>
      </c>
      <c r="F2522" s="108">
        <v>2.0846413217161693E-2</v>
      </c>
      <c r="G2522" s="109">
        <v>2.2649549312721274E-2</v>
      </c>
      <c r="H2522" s="732">
        <v>1.0193183742800356E-2</v>
      </c>
      <c r="I2522" s="108">
        <v>6.4050292891186028E-3</v>
      </c>
      <c r="J2522" s="109">
        <v>7.3144055921321076E-3</v>
      </c>
      <c r="K2522" s="732">
        <v>8.1721436122236646E-2</v>
      </c>
      <c r="L2522" s="108">
        <v>1.9294234697627311E-3</v>
      </c>
      <c r="M2522" s="109">
        <v>1.68078602086581E-3</v>
      </c>
      <c r="N2522" s="732">
        <v>3.5035169408966936E-4</v>
      </c>
      <c r="O2522" s="108">
        <v>0</v>
      </c>
      <c r="P2522" s="109">
        <v>0</v>
      </c>
      <c r="Q2522" s="732">
        <v>6.4739272182789027E-3</v>
      </c>
      <c r="R2522" s="108">
        <v>4.4422906442062918E-4</v>
      </c>
      <c r="S2522" s="109">
        <v>6.5065545370835798E-4</v>
      </c>
      <c r="T2522" s="732">
        <v>2.6706606706165775E-3</v>
      </c>
      <c r="U2522" s="108">
        <v>1.0986234944365893E-3</v>
      </c>
      <c r="V2522" s="109">
        <v>1.0752841893330214E-3</v>
      </c>
      <c r="W2522" s="732">
        <v>4.250558148659175E-4</v>
      </c>
      <c r="X2522" s="108">
        <v>9.4845198435965187E-5</v>
      </c>
      <c r="Y2522" s="109">
        <v>9.2830278940434082E-5</v>
      </c>
      <c r="Z2522" s="732">
        <v>3.6695461974955584E-5</v>
      </c>
      <c r="AA2522" s="108">
        <v>0</v>
      </c>
      <c r="AB2522" s="109">
        <v>0</v>
      </c>
      <c r="AC2522" s="732">
        <v>0</v>
      </c>
      <c r="AD2522" s="108">
        <v>0</v>
      </c>
      <c r="AE2522" s="109">
        <v>0</v>
      </c>
      <c r="AF2522" s="732">
        <v>0</v>
      </c>
      <c r="AG2522" s="108">
        <v>7.008003896306832E-4</v>
      </c>
      <c r="AH2522" s="109">
        <v>6.8591269016780203E-4</v>
      </c>
      <c r="AI2522" s="732">
        <v>2.7113872900052388E-4</v>
      </c>
      <c r="AJ2522" s="108">
        <v>2.0972059078800749E-3</v>
      </c>
      <c r="AK2522" s="109">
        <v>1.8269472436480316E-3</v>
      </c>
      <c r="AL2522" s="736">
        <v>3.8081827307050333E-4</v>
      </c>
    </row>
    <row r="2523" spans="1:38" ht="13" x14ac:dyDescent="0.3">
      <c r="A2523" s="71">
        <v>2037</v>
      </c>
      <c r="B2523" s="72">
        <v>38</v>
      </c>
      <c r="C2523" s="108">
        <v>0.81493098374404516</v>
      </c>
      <c r="D2523" s="109">
        <v>0.73711869815336861</v>
      </c>
      <c r="E2523" s="732">
        <v>0.12456040126808805</v>
      </c>
      <c r="F2523" s="108">
        <v>2.0846413217161693E-2</v>
      </c>
      <c r="G2523" s="109">
        <v>2.2649549312721274E-2</v>
      </c>
      <c r="H2523" s="732">
        <v>1.0193183742800356E-2</v>
      </c>
      <c r="I2523" s="108">
        <v>6.4050292891186028E-3</v>
      </c>
      <c r="J2523" s="109">
        <v>7.3144055921321076E-3</v>
      </c>
      <c r="K2523" s="732">
        <v>8.1721436122236646E-2</v>
      </c>
      <c r="L2523" s="108">
        <v>1.9294234697627311E-3</v>
      </c>
      <c r="M2523" s="109">
        <v>1.68078602086581E-3</v>
      </c>
      <c r="N2523" s="732">
        <v>3.5035169408966936E-4</v>
      </c>
      <c r="O2523" s="108">
        <v>0</v>
      </c>
      <c r="P2523" s="109">
        <v>0</v>
      </c>
      <c r="Q2523" s="732">
        <v>6.4739272182789027E-3</v>
      </c>
      <c r="R2523" s="108">
        <v>4.4422906442062918E-4</v>
      </c>
      <c r="S2523" s="109">
        <v>6.5065545370835798E-4</v>
      </c>
      <c r="T2523" s="732">
        <v>2.6706606706165775E-3</v>
      </c>
      <c r="U2523" s="108">
        <v>1.0986234944365893E-3</v>
      </c>
      <c r="V2523" s="109">
        <v>1.0752841893330214E-3</v>
      </c>
      <c r="W2523" s="732">
        <v>4.250558148659175E-4</v>
      </c>
      <c r="X2523" s="108">
        <v>9.4845198435965187E-5</v>
      </c>
      <c r="Y2523" s="109">
        <v>9.2830278940434082E-5</v>
      </c>
      <c r="Z2523" s="732">
        <v>3.6695461974955584E-5</v>
      </c>
      <c r="AA2523" s="108">
        <v>0</v>
      </c>
      <c r="AB2523" s="109">
        <v>0</v>
      </c>
      <c r="AC2523" s="732">
        <v>0</v>
      </c>
      <c r="AD2523" s="108">
        <v>0</v>
      </c>
      <c r="AE2523" s="109">
        <v>0</v>
      </c>
      <c r="AF2523" s="732">
        <v>0</v>
      </c>
      <c r="AG2523" s="108">
        <v>7.008003896306832E-4</v>
      </c>
      <c r="AH2523" s="109">
        <v>6.8591269016780203E-4</v>
      </c>
      <c r="AI2523" s="732">
        <v>2.7113872900052388E-4</v>
      </c>
      <c r="AJ2523" s="108">
        <v>2.0972059078800749E-3</v>
      </c>
      <c r="AK2523" s="109">
        <v>1.8269472436480316E-3</v>
      </c>
      <c r="AL2523" s="736">
        <v>3.8081827307050333E-4</v>
      </c>
    </row>
    <row r="2524" spans="1:38" ht="13.5" thickBot="1" x14ac:dyDescent="0.35">
      <c r="A2524" s="73">
        <v>2037</v>
      </c>
      <c r="B2524" s="74">
        <v>39</v>
      </c>
      <c r="C2524" s="110">
        <v>0.81493098374404516</v>
      </c>
      <c r="D2524" s="111">
        <v>0.73711869815336861</v>
      </c>
      <c r="E2524" s="733">
        <v>0.12456040126808805</v>
      </c>
      <c r="F2524" s="110">
        <v>2.0846413217161693E-2</v>
      </c>
      <c r="G2524" s="111">
        <v>2.2649549312721274E-2</v>
      </c>
      <c r="H2524" s="733">
        <v>1.0193183742800356E-2</v>
      </c>
      <c r="I2524" s="110">
        <v>6.4050292891186028E-3</v>
      </c>
      <c r="J2524" s="111">
        <v>7.3144055921321076E-3</v>
      </c>
      <c r="K2524" s="733">
        <v>8.1721436122236646E-2</v>
      </c>
      <c r="L2524" s="110">
        <v>1.9294234697627311E-3</v>
      </c>
      <c r="M2524" s="111">
        <v>1.68078602086581E-3</v>
      </c>
      <c r="N2524" s="733">
        <v>3.5035169408966936E-4</v>
      </c>
      <c r="O2524" s="110">
        <v>0</v>
      </c>
      <c r="P2524" s="111">
        <v>0</v>
      </c>
      <c r="Q2524" s="733">
        <v>6.4739272182789027E-3</v>
      </c>
      <c r="R2524" s="110">
        <v>4.4422906442062918E-4</v>
      </c>
      <c r="S2524" s="111">
        <v>6.5065545370835798E-4</v>
      </c>
      <c r="T2524" s="733">
        <v>2.6706606706165775E-3</v>
      </c>
      <c r="U2524" s="110">
        <v>1.0986234944365893E-3</v>
      </c>
      <c r="V2524" s="111">
        <v>1.0752841893330214E-3</v>
      </c>
      <c r="W2524" s="733">
        <v>4.250558148659175E-4</v>
      </c>
      <c r="X2524" s="110">
        <v>9.4845198435965187E-5</v>
      </c>
      <c r="Y2524" s="111">
        <v>9.2830278940434082E-5</v>
      </c>
      <c r="Z2524" s="733">
        <v>3.6695461974955584E-5</v>
      </c>
      <c r="AA2524" s="110">
        <v>0</v>
      </c>
      <c r="AB2524" s="111">
        <v>0</v>
      </c>
      <c r="AC2524" s="733">
        <v>0</v>
      </c>
      <c r="AD2524" s="110">
        <v>0</v>
      </c>
      <c r="AE2524" s="111">
        <v>0</v>
      </c>
      <c r="AF2524" s="733">
        <v>0</v>
      </c>
      <c r="AG2524" s="110">
        <v>7.008003896306832E-4</v>
      </c>
      <c r="AH2524" s="111">
        <v>6.8591269016780203E-4</v>
      </c>
      <c r="AI2524" s="733">
        <v>2.7113872900052388E-4</v>
      </c>
      <c r="AJ2524" s="110">
        <v>2.0972059078800749E-3</v>
      </c>
      <c r="AK2524" s="111">
        <v>1.8269472436480316E-3</v>
      </c>
      <c r="AL2524" s="737">
        <v>3.8081827307050333E-4</v>
      </c>
    </row>
    <row r="2525" spans="1:38" x14ac:dyDescent="0.25">
      <c r="A2525" s="69">
        <v>2038</v>
      </c>
      <c r="B2525" s="70">
        <v>0</v>
      </c>
      <c r="C2525" s="106">
        <v>0.22725402319983903</v>
      </c>
      <c r="D2525" s="107">
        <v>0.23762567007023974</v>
      </c>
      <c r="E2525" s="730">
        <v>0.1108171642338517</v>
      </c>
      <c r="F2525" s="106">
        <v>1.8944094697335007E-2</v>
      </c>
      <c r="G2525" s="107">
        <v>2.0728616674104906E-2</v>
      </c>
      <c r="H2525" s="730">
        <v>1.5907616062730993E-2</v>
      </c>
      <c r="I2525" s="106">
        <v>4.5235975498549809E-3</v>
      </c>
      <c r="J2525" s="107">
        <v>4.204103958070313E-3</v>
      </c>
      <c r="K2525" s="730">
        <v>8.21214162478697E-2</v>
      </c>
      <c r="L2525" s="106">
        <v>5.4557995311279466E-4</v>
      </c>
      <c r="M2525" s="107">
        <v>5.8922626848450913E-4</v>
      </c>
      <c r="N2525" s="730">
        <v>2.5976793663889291E-4</v>
      </c>
      <c r="O2525" s="106">
        <v>0</v>
      </c>
      <c r="P2525" s="107">
        <v>0</v>
      </c>
      <c r="Q2525" s="730">
        <v>1.0103436804741035E-2</v>
      </c>
      <c r="R2525" s="106">
        <v>4.4422906442062918E-4</v>
      </c>
      <c r="S2525" s="107">
        <v>6.5065545370835798E-4</v>
      </c>
      <c r="T2525" s="730">
        <v>2.6706606706165775E-3</v>
      </c>
      <c r="U2525" s="106">
        <v>9.5139344371567404E-4</v>
      </c>
      <c r="V2525" s="107">
        <v>9.257658809544145E-4</v>
      </c>
      <c r="W2525" s="730">
        <v>6.6334751832431251E-4</v>
      </c>
      <c r="X2525" s="106">
        <v>8.2134706103386207E-5</v>
      </c>
      <c r="Y2525" s="107">
        <v>7.9922238397654155E-5</v>
      </c>
      <c r="Z2525" s="730">
        <v>5.7267381925366284E-5</v>
      </c>
      <c r="AA2525" s="106">
        <v>0</v>
      </c>
      <c r="AB2525" s="107">
        <v>0</v>
      </c>
      <c r="AC2525" s="730">
        <v>0</v>
      </c>
      <c r="AD2525" s="106">
        <v>0</v>
      </c>
      <c r="AE2525" s="107">
        <v>0</v>
      </c>
      <c r="AF2525" s="730">
        <v>0</v>
      </c>
      <c r="AG2525" s="106">
        <v>6.0688449586397556E-4</v>
      </c>
      <c r="AH2525" s="107">
        <v>5.9053660524752431E-4</v>
      </c>
      <c r="AI2525" s="730">
        <v>4.2314247009217623E-4</v>
      </c>
      <c r="AJ2525" s="106">
        <v>5.930234102688158E-4</v>
      </c>
      <c r="AK2525" s="107">
        <v>6.4046538891301854E-4</v>
      </c>
      <c r="AL2525" s="735">
        <v>2.8235730773513464E-4</v>
      </c>
    </row>
    <row r="2526" spans="1:38" x14ac:dyDescent="0.25">
      <c r="A2526" s="71">
        <v>2038</v>
      </c>
      <c r="B2526" s="72">
        <v>1</v>
      </c>
      <c r="C2526" s="108">
        <v>0.22702772828325593</v>
      </c>
      <c r="D2526" s="109">
        <v>0.23751761882301259</v>
      </c>
      <c r="E2526" s="731">
        <v>0.11091118668727555</v>
      </c>
      <c r="F2526" s="108">
        <v>1.8889604363963003E-2</v>
      </c>
      <c r="G2526" s="109">
        <v>2.0702011353037196E-2</v>
      </c>
      <c r="H2526" s="731">
        <v>1.6068936662583789E-2</v>
      </c>
      <c r="I2526" s="108">
        <v>4.5060617820026124E-3</v>
      </c>
      <c r="J2526" s="109">
        <v>4.1956478617019852E-3</v>
      </c>
      <c r="K2526" s="731">
        <v>8.2351270211254879E-2</v>
      </c>
      <c r="L2526" s="108">
        <v>5.4403743499324426E-4</v>
      </c>
      <c r="M2526" s="109">
        <v>5.8827993501659609E-4</v>
      </c>
      <c r="N2526" s="731">
        <v>2.6007998601459221E-4</v>
      </c>
      <c r="O2526" s="108">
        <v>0</v>
      </c>
      <c r="P2526" s="109">
        <v>0</v>
      </c>
      <c r="Q2526" s="731">
        <v>1.0205901645711082E-2</v>
      </c>
      <c r="R2526" s="108">
        <v>4.4422906442062918E-4</v>
      </c>
      <c r="S2526" s="109">
        <v>6.5065545370835798E-4</v>
      </c>
      <c r="T2526" s="731">
        <v>2.6706606706165775E-3</v>
      </c>
      <c r="U2526" s="108">
        <v>9.4734227504627113E-4</v>
      </c>
      <c r="V2526" s="109">
        <v>9.2380084646823178E-4</v>
      </c>
      <c r="W2526" s="731">
        <v>6.7007434114243938E-4</v>
      </c>
      <c r="X2526" s="108">
        <v>8.1784957598806377E-5</v>
      </c>
      <c r="Y2526" s="109">
        <v>7.9752608978665839E-5</v>
      </c>
      <c r="Z2526" s="731">
        <v>5.7848195226456663E-5</v>
      </c>
      <c r="AA2526" s="108">
        <v>0</v>
      </c>
      <c r="AB2526" s="109">
        <v>0</v>
      </c>
      <c r="AC2526" s="731">
        <v>0</v>
      </c>
      <c r="AD2526" s="108">
        <v>0</v>
      </c>
      <c r="AE2526" s="109">
        <v>0</v>
      </c>
      <c r="AF2526" s="731">
        <v>0</v>
      </c>
      <c r="AG2526" s="108">
        <v>6.0430036636651351E-4</v>
      </c>
      <c r="AH2526" s="109">
        <v>5.8928301003902822E-4</v>
      </c>
      <c r="AI2526" s="731">
        <v>4.2743410667867683E-4</v>
      </c>
      <c r="AJ2526" s="108">
        <v>5.9134677313446083E-4</v>
      </c>
      <c r="AK2526" s="109">
        <v>6.3943658773967188E-4</v>
      </c>
      <c r="AL2526" s="736">
        <v>2.8269639782393772E-4</v>
      </c>
    </row>
    <row r="2527" spans="1:38" x14ac:dyDescent="0.25">
      <c r="A2527" s="71">
        <v>2038</v>
      </c>
      <c r="B2527" s="72">
        <v>2</v>
      </c>
      <c r="C2527" s="108">
        <v>0.22684722078026265</v>
      </c>
      <c r="D2527" s="109">
        <v>0.23741626503628313</v>
      </c>
      <c r="E2527" s="731">
        <v>0.11104236235594871</v>
      </c>
      <c r="F2527" s="108">
        <v>1.8846178956120632E-2</v>
      </c>
      <c r="G2527" s="109">
        <v>2.0677089039330587E-2</v>
      </c>
      <c r="H2527" s="731">
        <v>1.6277827489131064E-2</v>
      </c>
      <c r="I2527" s="108">
        <v>4.4920876759261515E-3</v>
      </c>
      <c r="J2527" s="109">
        <v>4.1877358535160596E-3</v>
      </c>
      <c r="K2527" s="731">
        <v>8.2676313787485675E-2</v>
      </c>
      <c r="L2527" s="108">
        <v>5.4280803188593994E-4</v>
      </c>
      <c r="M2527" s="109">
        <v>5.8739439414923255E-4</v>
      </c>
      <c r="N2527" s="731">
        <v>2.6053105451615037E-4</v>
      </c>
      <c r="O2527" s="108">
        <v>0</v>
      </c>
      <c r="P2527" s="109">
        <v>0</v>
      </c>
      <c r="Q2527" s="731">
        <v>1.0338573000915344E-2</v>
      </c>
      <c r="R2527" s="108">
        <v>4.4422906442062918E-4</v>
      </c>
      <c r="S2527" s="109">
        <v>6.5065545370835798E-4</v>
      </c>
      <c r="T2527" s="731">
        <v>2.6706606706165775E-3</v>
      </c>
      <c r="U2527" s="108">
        <v>9.4411398037148311E-4</v>
      </c>
      <c r="V2527" s="109">
        <v>9.2196272715145658E-4</v>
      </c>
      <c r="W2527" s="731">
        <v>6.7878549991378994E-4</v>
      </c>
      <c r="X2527" s="108">
        <v>8.1506231727809239E-5</v>
      </c>
      <c r="Y2527" s="109">
        <v>7.9593868729407904E-5</v>
      </c>
      <c r="Z2527" s="731">
        <v>5.8600124207901446E-5</v>
      </c>
      <c r="AA2527" s="108">
        <v>0</v>
      </c>
      <c r="AB2527" s="109">
        <v>0</v>
      </c>
      <c r="AC2527" s="731">
        <v>0</v>
      </c>
      <c r="AD2527" s="108">
        <v>0</v>
      </c>
      <c r="AE2527" s="109">
        <v>0</v>
      </c>
      <c r="AF2527" s="731">
        <v>0</v>
      </c>
      <c r="AG2527" s="108">
        <v>6.022407046438168E-4</v>
      </c>
      <c r="AH2527" s="109">
        <v>5.8811022519139318E-4</v>
      </c>
      <c r="AI2527" s="731">
        <v>4.3299050607965102E-4</v>
      </c>
      <c r="AJ2527" s="108">
        <v>5.900108154463621E-4</v>
      </c>
      <c r="AK2527" s="109">
        <v>6.3847444947108414E-4</v>
      </c>
      <c r="AL2527" s="736">
        <v>2.8318693377590853E-4</v>
      </c>
    </row>
    <row r="2528" spans="1:38" x14ac:dyDescent="0.25">
      <c r="A2528" s="71">
        <v>2038</v>
      </c>
      <c r="B2528" s="72">
        <v>3</v>
      </c>
      <c r="C2528" s="108">
        <v>0.22668635061544343</v>
      </c>
      <c r="D2528" s="109">
        <v>0.23728413521292588</v>
      </c>
      <c r="E2528" s="731">
        <v>0.11114915559330432</v>
      </c>
      <c r="F2528" s="108">
        <v>1.8807506669130582E-2</v>
      </c>
      <c r="G2528" s="109">
        <v>2.0644854090347484E-2</v>
      </c>
      <c r="H2528" s="731">
        <v>1.6463299328857515E-2</v>
      </c>
      <c r="I2528" s="108">
        <v>4.4796402779361862E-3</v>
      </c>
      <c r="J2528" s="109">
        <v>4.1774970875594454E-3</v>
      </c>
      <c r="K2528" s="731">
        <v>8.2935967541091393E-2</v>
      </c>
      <c r="L2528" s="108">
        <v>5.4171303154911096E-4</v>
      </c>
      <c r="M2528" s="109">
        <v>5.8624904659310563E-4</v>
      </c>
      <c r="N2528" s="731">
        <v>2.6088226331328653E-4</v>
      </c>
      <c r="O2528" s="108">
        <v>0</v>
      </c>
      <c r="P2528" s="109">
        <v>0</v>
      </c>
      <c r="Q2528" s="731">
        <v>1.045636923089097E-2</v>
      </c>
      <c r="R2528" s="108">
        <v>4.4422906442062918E-4</v>
      </c>
      <c r="S2528" s="109">
        <v>6.5065545370835798E-4</v>
      </c>
      <c r="T2528" s="731">
        <v>2.6706606706165775E-3</v>
      </c>
      <c r="U2528" s="108">
        <v>9.4123835865420481E-4</v>
      </c>
      <c r="V2528" s="109">
        <v>9.1958560626486492E-4</v>
      </c>
      <c r="W2528" s="731">
        <v>6.8651928280191472E-4</v>
      </c>
      <c r="X2528" s="108">
        <v>8.12580071328099E-5</v>
      </c>
      <c r="Y2528" s="109">
        <v>7.9388670515485169E-5</v>
      </c>
      <c r="Z2528" s="731">
        <v>5.9267858354868635E-5</v>
      </c>
      <c r="AA2528" s="108">
        <v>0</v>
      </c>
      <c r="AB2528" s="109">
        <v>0</v>
      </c>
      <c r="AC2528" s="731">
        <v>0</v>
      </c>
      <c r="AD2528" s="108">
        <v>0</v>
      </c>
      <c r="AE2528" s="109">
        <v>0</v>
      </c>
      <c r="AF2528" s="731">
        <v>0</v>
      </c>
      <c r="AG2528" s="108">
        <v>6.004063515802346E-4</v>
      </c>
      <c r="AH2528" s="109">
        <v>5.8659414223085965E-4</v>
      </c>
      <c r="AI2528" s="731">
        <v>4.3792354287658088E-4</v>
      </c>
      <c r="AJ2528" s="108">
        <v>5.8882049625307183E-4</v>
      </c>
      <c r="AK2528" s="109">
        <v>6.3722906767750293E-4</v>
      </c>
      <c r="AL2528" s="736">
        <v>2.8356885753113805E-4</v>
      </c>
    </row>
    <row r="2529" spans="1:38" x14ac:dyDescent="0.25">
      <c r="A2529" s="71">
        <v>2038</v>
      </c>
      <c r="B2529" s="72">
        <v>4</v>
      </c>
      <c r="C2529" s="108">
        <v>0.29791050060257224</v>
      </c>
      <c r="D2529" s="109">
        <v>0.30444378505253145</v>
      </c>
      <c r="E2529" s="731">
        <v>0.13029113222346844</v>
      </c>
      <c r="F2529" s="108">
        <v>1.9431503978059046E-2</v>
      </c>
      <c r="G2529" s="109">
        <v>2.1709864388719857E-2</v>
      </c>
      <c r="H2529" s="731">
        <v>1.6460622996798215E-2</v>
      </c>
      <c r="I2529" s="108">
        <v>5.1868448910249512E-3</v>
      </c>
      <c r="J2529" s="109">
        <v>5.7360792314150155E-3</v>
      </c>
      <c r="K2529" s="731">
        <v>8.2263048720611021E-2</v>
      </c>
      <c r="L2529" s="108">
        <v>6.5479935513277894E-4</v>
      </c>
      <c r="M2529" s="109">
        <v>8.7580521132638132E-4</v>
      </c>
      <c r="N2529" s="731">
        <v>3.7036016656819378E-4</v>
      </c>
      <c r="O2529" s="108">
        <v>0</v>
      </c>
      <c r="P2529" s="109">
        <v>0</v>
      </c>
      <c r="Q2529" s="731">
        <v>1.0454674329766107E-2</v>
      </c>
      <c r="R2529" s="108">
        <v>4.4422906442062918E-4</v>
      </c>
      <c r="S2529" s="109">
        <v>6.5065545370835798E-4</v>
      </c>
      <c r="T2529" s="731">
        <v>2.6706606706165775E-3</v>
      </c>
      <c r="U2529" s="108">
        <v>9.891294166725921E-4</v>
      </c>
      <c r="V2529" s="109">
        <v>1.0012194244887786E-3</v>
      </c>
      <c r="W2529" s="731">
        <v>6.8640746200559425E-4</v>
      </c>
      <c r="X2529" s="108">
        <v>8.5392483128814039E-5</v>
      </c>
      <c r="Y2529" s="109">
        <v>8.643623373683422E-5</v>
      </c>
      <c r="Z2529" s="731">
        <v>5.9258232068227429E-5</v>
      </c>
      <c r="AA2529" s="108">
        <v>0</v>
      </c>
      <c r="AB2529" s="109">
        <v>0</v>
      </c>
      <c r="AC2529" s="731">
        <v>0</v>
      </c>
      <c r="AD2529" s="108">
        <v>0</v>
      </c>
      <c r="AE2529" s="109">
        <v>0</v>
      </c>
      <c r="AF2529" s="731">
        <v>0</v>
      </c>
      <c r="AG2529" s="108">
        <v>6.309553738560763E-4</v>
      </c>
      <c r="AH2529" s="109">
        <v>6.3866747317712627E-4</v>
      </c>
      <c r="AI2529" s="731">
        <v>4.3785266648029263E-4</v>
      </c>
      <c r="AJ2529" s="108">
        <v>7.1174043010927522E-4</v>
      </c>
      <c r="AK2529" s="109">
        <v>9.5196474847745419E-4</v>
      </c>
      <c r="AL2529" s="736">
        <v>4.0256649041407386E-4</v>
      </c>
    </row>
    <row r="2530" spans="1:38" x14ac:dyDescent="0.25">
      <c r="A2530" s="71">
        <v>2038</v>
      </c>
      <c r="B2530" s="72">
        <v>5</v>
      </c>
      <c r="C2530" s="108">
        <v>0.29775433092759346</v>
      </c>
      <c r="D2530" s="109">
        <v>0.30430216094569218</v>
      </c>
      <c r="E2530" s="731">
        <v>0.13003043829419933</v>
      </c>
      <c r="F2530" s="108">
        <v>1.9399335874044299E-2</v>
      </c>
      <c r="G2530" s="109">
        <v>2.1680523301889205E-2</v>
      </c>
      <c r="H2530" s="731">
        <v>1.6149157548839464E-2</v>
      </c>
      <c r="I2530" s="108">
        <v>5.1752757830748324E-3</v>
      </c>
      <c r="J2530" s="109">
        <v>5.7240701429814057E-3</v>
      </c>
      <c r="K2530" s="731">
        <v>8.1588724624237469E-2</v>
      </c>
      <c r="L2530" s="108">
        <v>6.5373461613104028E-4</v>
      </c>
      <c r="M2530" s="109">
        <v>8.7432861509299483E-4</v>
      </c>
      <c r="N2530" s="731">
        <v>3.6936339577861344E-4</v>
      </c>
      <c r="O2530" s="108">
        <v>0</v>
      </c>
      <c r="P2530" s="109">
        <v>0</v>
      </c>
      <c r="Q2530" s="731">
        <v>1.0256843954665477E-2</v>
      </c>
      <c r="R2530" s="108">
        <v>4.4422906442062918E-4</v>
      </c>
      <c r="S2530" s="109">
        <v>6.5065545370835798E-4</v>
      </c>
      <c r="T2530" s="731">
        <v>2.6706606706165775E-3</v>
      </c>
      <c r="U2530" s="108">
        <v>9.8673525486174312E-4</v>
      </c>
      <c r="V2530" s="109">
        <v>9.9905410178813118E-4</v>
      </c>
      <c r="W2530" s="731">
        <v>6.7342022458271884E-4</v>
      </c>
      <c r="X2530" s="108">
        <v>8.5185758120326084E-5</v>
      </c>
      <c r="Y2530" s="109">
        <v>8.6249269161044033E-5</v>
      </c>
      <c r="Z2530" s="731">
        <v>5.8136947304450974E-5</v>
      </c>
      <c r="AA2530" s="108">
        <v>0</v>
      </c>
      <c r="AB2530" s="109">
        <v>0</v>
      </c>
      <c r="AC2530" s="731">
        <v>0</v>
      </c>
      <c r="AD2530" s="108">
        <v>0</v>
      </c>
      <c r="AE2530" s="109">
        <v>0</v>
      </c>
      <c r="AF2530" s="731">
        <v>0</v>
      </c>
      <c r="AG2530" s="108">
        <v>6.2942818104756574E-4</v>
      </c>
      <c r="AH2530" s="109">
        <v>6.3728606632322082E-4</v>
      </c>
      <c r="AI2530" s="731">
        <v>4.2956756775374219E-4</v>
      </c>
      <c r="AJ2530" s="108">
        <v>7.1058354251390162E-4</v>
      </c>
      <c r="AK2530" s="109">
        <v>9.5036032961726439E-4</v>
      </c>
      <c r="AL2530" s="736">
        <v>4.0148317116773819E-4</v>
      </c>
    </row>
    <row r="2531" spans="1:38" x14ac:dyDescent="0.25">
      <c r="A2531" s="71">
        <v>2038</v>
      </c>
      <c r="B2531" s="72">
        <v>6</v>
      </c>
      <c r="C2531" s="108">
        <v>0.35860362474166868</v>
      </c>
      <c r="D2531" s="109">
        <v>0.36049494018452255</v>
      </c>
      <c r="E2531" s="731">
        <v>0.12970929602570108</v>
      </c>
      <c r="F2531" s="108">
        <v>1.986086088881852E-2</v>
      </c>
      <c r="G2531" s="109">
        <v>2.2551352292360625E-2</v>
      </c>
      <c r="H2531" s="731">
        <v>1.5766002231871037E-2</v>
      </c>
      <c r="I2531" s="108">
        <v>5.5584233308125742E-3</v>
      </c>
      <c r="J2531" s="109">
        <v>6.8706245350906112E-3</v>
      </c>
      <c r="K2531" s="731">
        <v>9.3987463640098648E-2</v>
      </c>
      <c r="L2531" s="108">
        <v>7.4156546101737273E-4</v>
      </c>
      <c r="M2531" s="109">
        <v>9.4543203597755759E-4</v>
      </c>
      <c r="N2531" s="731">
        <v>3.6814297766400857E-4</v>
      </c>
      <c r="O2531" s="108">
        <v>0</v>
      </c>
      <c r="P2531" s="109">
        <v>0</v>
      </c>
      <c r="Q2531" s="731">
        <v>1.0013482383273821E-2</v>
      </c>
      <c r="R2531" s="108">
        <v>4.4422906442062918E-4</v>
      </c>
      <c r="S2531" s="109">
        <v>6.5065545370835798E-4</v>
      </c>
      <c r="T2531" s="731">
        <v>2.6706606706165775E-3</v>
      </c>
      <c r="U2531" s="108">
        <v>1.022075912280513E-3</v>
      </c>
      <c r="V2531" s="109">
        <v>1.0657235595113623E-3</v>
      </c>
      <c r="W2531" s="731">
        <v>6.5744202062036614E-4</v>
      </c>
      <c r="X2531" s="108">
        <v>8.8236751994870915E-5</v>
      </c>
      <c r="Y2531" s="109">
        <v>9.2004890617049248E-5</v>
      </c>
      <c r="Z2531" s="731">
        <v>5.6757591003301798E-5</v>
      </c>
      <c r="AA2531" s="108">
        <v>0</v>
      </c>
      <c r="AB2531" s="109">
        <v>0</v>
      </c>
      <c r="AC2531" s="731">
        <v>0</v>
      </c>
      <c r="AD2531" s="108">
        <v>0</v>
      </c>
      <c r="AE2531" s="109">
        <v>0</v>
      </c>
      <c r="AF2531" s="731">
        <v>0</v>
      </c>
      <c r="AG2531" s="108">
        <v>6.5197152415687827E-4</v>
      </c>
      <c r="AH2531" s="109">
        <v>6.7981419970089096E-4</v>
      </c>
      <c r="AI2531" s="731">
        <v>4.1937550904498486E-4</v>
      </c>
      <c r="AJ2531" s="108">
        <v>8.0605196786533628E-4</v>
      </c>
      <c r="AK2531" s="109">
        <v>1.0276468214998574E-3</v>
      </c>
      <c r="AL2531" s="736">
        <v>4.0015657718825372E-4</v>
      </c>
    </row>
    <row r="2532" spans="1:38" x14ac:dyDescent="0.25">
      <c r="A2532" s="71">
        <v>2038</v>
      </c>
      <c r="B2532" s="72">
        <v>7</v>
      </c>
      <c r="C2532" s="108">
        <v>0.35847717852979449</v>
      </c>
      <c r="D2532" s="109">
        <v>0.36028961409087928</v>
      </c>
      <c r="E2532" s="731">
        <v>0.12937899009707865</v>
      </c>
      <c r="F2532" s="108">
        <v>1.9837378605581619E-2</v>
      </c>
      <c r="G2532" s="109">
        <v>2.2509458581415287E-2</v>
      </c>
      <c r="H2532" s="731">
        <v>1.5374210207484827E-2</v>
      </c>
      <c r="I2532" s="108">
        <v>5.5495810179130925E-3</v>
      </c>
      <c r="J2532" s="109">
        <v>6.8509547092226704E-3</v>
      </c>
      <c r="K2532" s="731">
        <v>9.3140249660092364E-2</v>
      </c>
      <c r="L2532" s="108">
        <v>7.4070474625220826E-4</v>
      </c>
      <c r="M2532" s="109">
        <v>9.4324624295525716E-4</v>
      </c>
      <c r="N2532" s="731">
        <v>3.6688637256352742E-4</v>
      </c>
      <c r="O2532" s="108">
        <v>0</v>
      </c>
      <c r="P2532" s="109">
        <v>0</v>
      </c>
      <c r="Q2532" s="731">
        <v>9.764651884956203E-3</v>
      </c>
      <c r="R2532" s="108">
        <v>4.4422906442062918E-4</v>
      </c>
      <c r="S2532" s="109">
        <v>6.5065545370835798E-4</v>
      </c>
      <c r="T2532" s="731">
        <v>2.6706606706165775E-3</v>
      </c>
      <c r="U2532" s="108">
        <v>1.0203275740636032E-3</v>
      </c>
      <c r="V2532" s="109">
        <v>1.0626222058553866E-3</v>
      </c>
      <c r="W2532" s="731">
        <v>6.4110520379297511E-4</v>
      </c>
      <c r="X2532" s="108">
        <v>8.8085844636227111E-5</v>
      </c>
      <c r="Y2532" s="109">
        <v>9.1737144713622114E-5</v>
      </c>
      <c r="Z2532" s="731">
        <v>5.5347154693917917E-5</v>
      </c>
      <c r="AA2532" s="108">
        <v>0</v>
      </c>
      <c r="AB2532" s="109">
        <v>0</v>
      </c>
      <c r="AC2532" s="731">
        <v>0</v>
      </c>
      <c r="AD2532" s="108">
        <v>0</v>
      </c>
      <c r="AE2532" s="109">
        <v>0</v>
      </c>
      <c r="AF2532" s="731">
        <v>0</v>
      </c>
      <c r="AG2532" s="108">
        <v>6.5085661547559476E-4</v>
      </c>
      <c r="AH2532" s="109">
        <v>6.7783579189458496E-4</v>
      </c>
      <c r="AI2532" s="731">
        <v>4.0895404888232722E-4</v>
      </c>
      <c r="AJ2532" s="108">
        <v>8.0511614920076408E-4</v>
      </c>
      <c r="AK2532" s="109">
        <v>1.0252711621602979E-3</v>
      </c>
      <c r="AL2532" s="736">
        <v>3.9879064705724388E-4</v>
      </c>
    </row>
    <row r="2533" spans="1:38" x14ac:dyDescent="0.25">
      <c r="A2533" s="71">
        <v>2038</v>
      </c>
      <c r="B2533" s="72">
        <v>8</v>
      </c>
      <c r="C2533" s="108">
        <v>0.41298407040360696</v>
      </c>
      <c r="D2533" s="109">
        <v>0.40667132936210465</v>
      </c>
      <c r="E2533" s="731">
        <v>0.1289098837247846</v>
      </c>
      <c r="F2533" s="108">
        <v>2.0079455256385704E-2</v>
      </c>
      <c r="G2533" s="109">
        <v>2.2737884435726115E-2</v>
      </c>
      <c r="H2533" s="731">
        <v>1.4961013723953181E-2</v>
      </c>
      <c r="I2533" s="108">
        <v>5.8608122101746858E-3</v>
      </c>
      <c r="J2533" s="109">
        <v>7.4223359047795087E-3</v>
      </c>
      <c r="K2533" s="731">
        <v>9.2200054986880137E-2</v>
      </c>
      <c r="L2533" s="108">
        <v>8.4248463060551183E-4</v>
      </c>
      <c r="M2533" s="109">
        <v>1.0219765779654977E-3</v>
      </c>
      <c r="N2533" s="731">
        <v>3.6555609237749618E-4</v>
      </c>
      <c r="O2533" s="108">
        <v>0</v>
      </c>
      <c r="P2533" s="109">
        <v>0</v>
      </c>
      <c r="Q2533" s="731">
        <v>9.5022091556021208E-3</v>
      </c>
      <c r="R2533" s="108">
        <v>4.4422906442062918E-4</v>
      </c>
      <c r="S2533" s="109">
        <v>6.5065545370835798E-4</v>
      </c>
      <c r="T2533" s="731">
        <v>2.6706606706165775E-3</v>
      </c>
      <c r="U2533" s="108">
        <v>1.0389881487482618E-3</v>
      </c>
      <c r="V2533" s="109">
        <v>1.0803357231807982E-3</v>
      </c>
      <c r="W2533" s="731">
        <v>6.2387439075444948E-4</v>
      </c>
      <c r="X2533" s="108">
        <v>8.9696831245090884E-5</v>
      </c>
      <c r="Y2533" s="109">
        <v>9.3266473543701536E-5</v>
      </c>
      <c r="Z2533" s="731">
        <v>5.3859632502142066E-5</v>
      </c>
      <c r="AA2533" s="108">
        <v>0</v>
      </c>
      <c r="AB2533" s="109">
        <v>0</v>
      </c>
      <c r="AC2533" s="731">
        <v>0</v>
      </c>
      <c r="AD2533" s="108">
        <v>0</v>
      </c>
      <c r="AE2533" s="109">
        <v>0</v>
      </c>
      <c r="AF2533" s="731">
        <v>0</v>
      </c>
      <c r="AG2533" s="108">
        <v>6.6276000499865858E-4</v>
      </c>
      <c r="AH2533" s="109">
        <v>6.891353943426228E-4</v>
      </c>
      <c r="AI2533" s="731">
        <v>3.9796262588981152E-4</v>
      </c>
      <c r="AJ2533" s="108">
        <v>9.1574743815318839E-4</v>
      </c>
      <c r="AK2533" s="109">
        <v>1.1108478196426384E-3</v>
      </c>
      <c r="AL2533" s="736">
        <v>3.9734475380301122E-4</v>
      </c>
    </row>
    <row r="2534" spans="1:38" x14ac:dyDescent="0.25">
      <c r="A2534" s="71">
        <v>2038</v>
      </c>
      <c r="B2534" s="72">
        <v>9</v>
      </c>
      <c r="C2534" s="108">
        <v>0.41288518597990331</v>
      </c>
      <c r="D2534" s="109">
        <v>0.40644201993862861</v>
      </c>
      <c r="E2534" s="731">
        <v>0.12860890149917137</v>
      </c>
      <c r="F2534" s="108">
        <v>2.006225588921301E-2</v>
      </c>
      <c r="G2534" s="109">
        <v>2.2693529686828123E-2</v>
      </c>
      <c r="H2534" s="731">
        <v>1.4610381789279014E-2</v>
      </c>
      <c r="I2534" s="108">
        <v>5.8540613706480581E-3</v>
      </c>
      <c r="J2534" s="109">
        <v>7.4000433517318305E-3</v>
      </c>
      <c r="K2534" s="731">
        <v>9.1425689902701543E-2</v>
      </c>
      <c r="L2534" s="108">
        <v>8.4177406796606203E-4</v>
      </c>
      <c r="M2534" s="109">
        <v>1.0194883197446347E-3</v>
      </c>
      <c r="N2534" s="731">
        <v>3.6440462423864572E-4</v>
      </c>
      <c r="O2534" s="108">
        <v>0</v>
      </c>
      <c r="P2534" s="109">
        <v>0</v>
      </c>
      <c r="Q2534" s="731">
        <v>9.2795087791449869E-3</v>
      </c>
      <c r="R2534" s="108">
        <v>4.4422906442062918E-4</v>
      </c>
      <c r="S2534" s="109">
        <v>6.5065545370835798E-4</v>
      </c>
      <c r="T2534" s="731">
        <v>2.6706606706165775E-3</v>
      </c>
      <c r="U2534" s="108">
        <v>1.03770727624419E-3</v>
      </c>
      <c r="V2534" s="109">
        <v>1.0770502488484681E-3</v>
      </c>
      <c r="W2534" s="731">
        <v>6.0925286621213968E-4</v>
      </c>
      <c r="X2534" s="108">
        <v>8.9586191137846428E-5</v>
      </c>
      <c r="Y2534" s="109">
        <v>9.2982814689157077E-5</v>
      </c>
      <c r="Z2534" s="731">
        <v>5.2597363440971042E-5</v>
      </c>
      <c r="AA2534" s="108">
        <v>0</v>
      </c>
      <c r="AB2534" s="109">
        <v>0</v>
      </c>
      <c r="AC2534" s="731">
        <v>0</v>
      </c>
      <c r="AD2534" s="108">
        <v>0</v>
      </c>
      <c r="AE2534" s="109">
        <v>0</v>
      </c>
      <c r="AF2534" s="731">
        <v>0</v>
      </c>
      <c r="AG2534" s="108">
        <v>6.6194261733422248E-4</v>
      </c>
      <c r="AH2534" s="109">
        <v>6.8703923814971736E-4</v>
      </c>
      <c r="AI2534" s="731">
        <v>3.8863609085003603E-4</v>
      </c>
      <c r="AJ2534" s="108">
        <v>9.149748818582425E-4</v>
      </c>
      <c r="AK2534" s="109">
        <v>1.1081427976832984E-3</v>
      </c>
      <c r="AL2534" s="736">
        <v>3.9609324129871547E-4</v>
      </c>
    </row>
    <row r="2535" spans="1:38" x14ac:dyDescent="0.25">
      <c r="A2535" s="71">
        <v>2038</v>
      </c>
      <c r="B2535" s="72">
        <v>10</v>
      </c>
      <c r="C2535" s="108">
        <v>0.57841752251659584</v>
      </c>
      <c r="D2535" s="109">
        <v>0.55110328525425578</v>
      </c>
      <c r="E2535" s="731">
        <v>0.12828581373798847</v>
      </c>
      <c r="F2535" s="108">
        <v>2.1016425281226724E-2</v>
      </c>
      <c r="G2535" s="109">
        <v>2.3384242144175678E-2</v>
      </c>
      <c r="H2535" s="731">
        <v>1.4228814931817995E-2</v>
      </c>
      <c r="I2535" s="108">
        <v>6.5980654225362284E-3</v>
      </c>
      <c r="J2535" s="109">
        <v>8.4877360298946242E-3</v>
      </c>
      <c r="K2535" s="731">
        <v>9.0595043378097595E-2</v>
      </c>
      <c r="L2535" s="108">
        <v>1.0474361139477138E-3</v>
      </c>
      <c r="M2535" s="109">
        <v>1.1668732652752804E-3</v>
      </c>
      <c r="N2535" s="731">
        <v>3.6317319095284414E-4</v>
      </c>
      <c r="O2535" s="108">
        <v>0</v>
      </c>
      <c r="P2535" s="109">
        <v>0</v>
      </c>
      <c r="Q2535" s="731">
        <v>9.0371638865985992E-3</v>
      </c>
      <c r="R2535" s="108">
        <v>4.4422906442062918E-4</v>
      </c>
      <c r="S2535" s="109">
        <v>6.5065545370835798E-4</v>
      </c>
      <c r="T2535" s="731">
        <v>2.6706606706165775E-3</v>
      </c>
      <c r="U2535" s="108">
        <v>1.1107052884862486E-3</v>
      </c>
      <c r="V2535" s="109">
        <v>1.1299580446041723E-3</v>
      </c>
      <c r="W2535" s="731">
        <v>5.93341683153973E-4</v>
      </c>
      <c r="X2535" s="108">
        <v>9.5888198975376039E-5</v>
      </c>
      <c r="Y2535" s="109">
        <v>9.7550362514263196E-5</v>
      </c>
      <c r="Z2535" s="731">
        <v>5.1223753326162891E-5</v>
      </c>
      <c r="AA2535" s="108">
        <v>0</v>
      </c>
      <c r="AB2535" s="109">
        <v>0</v>
      </c>
      <c r="AC2535" s="731">
        <v>0</v>
      </c>
      <c r="AD2535" s="108">
        <v>0</v>
      </c>
      <c r="AE2535" s="109">
        <v>0</v>
      </c>
      <c r="AF2535" s="731">
        <v>0</v>
      </c>
      <c r="AG2535" s="108">
        <v>7.0850724703521296E-4</v>
      </c>
      <c r="AH2535" s="109">
        <v>7.2078885332163155E-4</v>
      </c>
      <c r="AI2535" s="731">
        <v>3.7848664689435902E-4</v>
      </c>
      <c r="AJ2535" s="108">
        <v>1.1385210390402435E-3</v>
      </c>
      <c r="AK2535" s="109">
        <v>1.2683440703415787E-3</v>
      </c>
      <c r="AL2535" s="736">
        <v>3.9475457729911355E-4</v>
      </c>
    </row>
    <row r="2536" spans="1:38" x14ac:dyDescent="0.25">
      <c r="A2536" s="71">
        <v>2038</v>
      </c>
      <c r="B2536" s="72">
        <v>11</v>
      </c>
      <c r="C2536" s="108">
        <v>0.57825289459811557</v>
      </c>
      <c r="D2536" s="109">
        <v>0.55084663929914801</v>
      </c>
      <c r="E2536" s="731">
        <v>0.12791660353493656</v>
      </c>
      <c r="F2536" s="108">
        <v>2.099222139155978E-2</v>
      </c>
      <c r="G2536" s="109">
        <v>2.3341674117699079E-2</v>
      </c>
      <c r="H2536" s="731">
        <v>1.3783172940752136E-2</v>
      </c>
      <c r="I2536" s="108">
        <v>6.5878532420916725E-3</v>
      </c>
      <c r="J2536" s="109">
        <v>8.464050074254173E-3</v>
      </c>
      <c r="K2536" s="731">
        <v>8.9647526185056128E-2</v>
      </c>
      <c r="L2536" s="108">
        <v>1.0462368889218527E-3</v>
      </c>
      <c r="M2536" s="109">
        <v>1.1642076942008422E-3</v>
      </c>
      <c r="N2536" s="731">
        <v>3.6177425137875005E-4</v>
      </c>
      <c r="O2536" s="108">
        <v>0</v>
      </c>
      <c r="P2536" s="109">
        <v>0</v>
      </c>
      <c r="Q2536" s="731">
        <v>8.7541251686942649E-3</v>
      </c>
      <c r="R2536" s="108">
        <v>4.4422906442062918E-4</v>
      </c>
      <c r="S2536" s="109">
        <v>6.5065545370835798E-4</v>
      </c>
      <c r="T2536" s="731">
        <v>2.6706606706165775E-3</v>
      </c>
      <c r="U2536" s="108">
        <v>1.1089000525791399E-3</v>
      </c>
      <c r="V2536" s="109">
        <v>1.1268017315602071E-3</v>
      </c>
      <c r="W2536" s="731">
        <v>5.7475838854145322E-4</v>
      </c>
      <c r="X2536" s="108">
        <v>9.5732391887825424E-5</v>
      </c>
      <c r="Y2536" s="109">
        <v>9.7277923645668803E-5</v>
      </c>
      <c r="Z2536" s="731">
        <v>4.9619440760394159E-5</v>
      </c>
      <c r="AA2536" s="108">
        <v>0</v>
      </c>
      <c r="AB2536" s="109">
        <v>0</v>
      </c>
      <c r="AC2536" s="731">
        <v>0</v>
      </c>
      <c r="AD2536" s="108">
        <v>0</v>
      </c>
      <c r="AE2536" s="109">
        <v>0</v>
      </c>
      <c r="AF2536" s="731">
        <v>0</v>
      </c>
      <c r="AG2536" s="108">
        <v>7.0735615148064966E-4</v>
      </c>
      <c r="AH2536" s="109">
        <v>7.1877565485977096E-4</v>
      </c>
      <c r="AI2536" s="731">
        <v>3.66632477021116E-4</v>
      </c>
      <c r="AJ2536" s="108">
        <v>1.1372171623975076E-3</v>
      </c>
      <c r="AK2536" s="109">
        <v>1.2654470406051549E-3</v>
      </c>
      <c r="AL2536" s="736">
        <v>3.9323406301861079E-4</v>
      </c>
    </row>
    <row r="2537" spans="1:38" x14ac:dyDescent="0.25">
      <c r="A2537" s="71">
        <v>2038</v>
      </c>
      <c r="B2537" s="72">
        <v>12</v>
      </c>
      <c r="C2537" s="108">
        <v>0.57809519014213306</v>
      </c>
      <c r="D2537" s="109">
        <v>0.55058658109080816</v>
      </c>
      <c r="E2537" s="731">
        <v>0.12754740450478658</v>
      </c>
      <c r="F2537" s="108">
        <v>2.0968886121502623E-2</v>
      </c>
      <c r="G2537" s="109">
        <v>2.3298621139940162E-2</v>
      </c>
      <c r="H2537" s="731">
        <v>1.3337987726898051E-2</v>
      </c>
      <c r="I2537" s="108">
        <v>6.5780117895829805E-3</v>
      </c>
      <c r="J2537" s="109">
        <v>8.4400973902548204E-3</v>
      </c>
      <c r="K2537" s="731">
        <v>8.8699583451798694E-2</v>
      </c>
      <c r="L2537" s="108">
        <v>1.0450819061948186E-3</v>
      </c>
      <c r="M2537" s="109">
        <v>1.1615117586391988E-3</v>
      </c>
      <c r="N2537" s="731">
        <v>3.6037495455107116E-4</v>
      </c>
      <c r="O2537" s="108">
        <v>0</v>
      </c>
      <c r="P2537" s="109">
        <v>0</v>
      </c>
      <c r="Q2537" s="731">
        <v>8.4713727901014006E-3</v>
      </c>
      <c r="R2537" s="108">
        <v>4.4422906442062918E-4</v>
      </c>
      <c r="S2537" s="109">
        <v>6.5065545370835798E-4</v>
      </c>
      <c r="T2537" s="731">
        <v>2.6706606706165775E-3</v>
      </c>
      <c r="U2537" s="108">
        <v>1.1071609147263795E-3</v>
      </c>
      <c r="V2537" s="109">
        <v>1.1236117557362371E-3</v>
      </c>
      <c r="W2537" s="731">
        <v>5.5619387490432669E-4</v>
      </c>
      <c r="X2537" s="108">
        <v>9.5582268184440551E-5</v>
      </c>
      <c r="Y2537" s="109">
        <v>9.7002401866160687E-5</v>
      </c>
      <c r="Z2537" s="731">
        <v>4.8016741759468913E-5</v>
      </c>
      <c r="AA2537" s="108">
        <v>0</v>
      </c>
      <c r="AB2537" s="109">
        <v>0</v>
      </c>
      <c r="AC2537" s="731">
        <v>0</v>
      </c>
      <c r="AD2537" s="108">
        <v>0</v>
      </c>
      <c r="AE2537" s="109">
        <v>0</v>
      </c>
      <c r="AF2537" s="731">
        <v>0</v>
      </c>
      <c r="AG2537" s="108">
        <v>7.062468187913366E-4</v>
      </c>
      <c r="AH2537" s="109">
        <v>7.1674027086738245E-4</v>
      </c>
      <c r="AI2537" s="731">
        <v>3.5479026717387282E-4</v>
      </c>
      <c r="AJ2537" s="108">
        <v>1.1359620996382492E-3</v>
      </c>
      <c r="AK2537" s="109">
        <v>1.2625177391980308E-3</v>
      </c>
      <c r="AL2537" s="736">
        <v>3.9171312991567297E-4</v>
      </c>
    </row>
    <row r="2538" spans="1:38" x14ac:dyDescent="0.25">
      <c r="A2538" s="71">
        <v>2038</v>
      </c>
      <c r="B2538" s="72">
        <v>13</v>
      </c>
      <c r="C2538" s="108">
        <v>0.57665899220215033</v>
      </c>
      <c r="D2538" s="109">
        <v>0.54913561952368639</v>
      </c>
      <c r="E2538" s="731">
        <v>0.12687006422222763</v>
      </c>
      <c r="F2538" s="108">
        <v>2.0941292679146292E-2</v>
      </c>
      <c r="G2538" s="109">
        <v>2.325117914200682E-2</v>
      </c>
      <c r="H2538" s="731">
        <v>1.2799956844368235E-2</v>
      </c>
      <c r="I2538" s="108">
        <v>6.5668623337790197E-3</v>
      </c>
      <c r="J2538" s="109">
        <v>8.4151742453316188E-3</v>
      </c>
      <c r="K2538" s="731">
        <v>8.7491661670830653E-2</v>
      </c>
      <c r="L2538" s="108">
        <v>1.0439227435358309E-3</v>
      </c>
      <c r="M2538" s="109">
        <v>1.1588557698593743E-3</v>
      </c>
      <c r="N2538" s="731">
        <v>3.5872583096295297E-4</v>
      </c>
      <c r="O2538" s="108">
        <v>0</v>
      </c>
      <c r="P2538" s="109">
        <v>0</v>
      </c>
      <c r="Q2538" s="731">
        <v>8.1296469295591371E-3</v>
      </c>
      <c r="R2538" s="108">
        <v>4.4422906442062918E-4</v>
      </c>
      <c r="S2538" s="109">
        <v>6.5065545370835798E-4</v>
      </c>
      <c r="T2538" s="731">
        <v>2.6706606706165775E-3</v>
      </c>
      <c r="U2538" s="108">
        <v>1.1053210947583887E-3</v>
      </c>
      <c r="V2538" s="109">
        <v>1.120366439849156E-3</v>
      </c>
      <c r="W2538" s="731">
        <v>5.3375839286022369E-4</v>
      </c>
      <c r="X2538" s="108">
        <v>9.5423388158508588E-5</v>
      </c>
      <c r="Y2538" s="109">
        <v>9.6722349407318942E-5</v>
      </c>
      <c r="Z2538" s="731">
        <v>4.607985366803431E-5</v>
      </c>
      <c r="AA2538" s="108">
        <v>0</v>
      </c>
      <c r="AB2538" s="109">
        <v>0</v>
      </c>
      <c r="AC2538" s="731">
        <v>0</v>
      </c>
      <c r="AD2538" s="108">
        <v>0</v>
      </c>
      <c r="AE2538" s="109">
        <v>0</v>
      </c>
      <c r="AF2538" s="731">
        <v>0</v>
      </c>
      <c r="AG2538" s="108">
        <v>7.0507225041514625E-4</v>
      </c>
      <c r="AH2538" s="109">
        <v>7.146702882900143E-4</v>
      </c>
      <c r="AI2538" s="731">
        <v>3.4047900571212931E-4</v>
      </c>
      <c r="AJ2538" s="108">
        <v>1.1347017108997736E-3</v>
      </c>
      <c r="AK2538" s="109">
        <v>1.2596292102725253E-3</v>
      </c>
      <c r="AL2538" s="736">
        <v>3.8992062520901773E-4</v>
      </c>
    </row>
    <row r="2539" spans="1:38" x14ac:dyDescent="0.25">
      <c r="A2539" s="71">
        <v>2038</v>
      </c>
      <c r="B2539" s="72">
        <v>14</v>
      </c>
      <c r="C2539" s="108">
        <v>0.57649668101648266</v>
      </c>
      <c r="D2539" s="109">
        <v>0.54888575630297332</v>
      </c>
      <c r="E2539" s="731">
        <v>0.12640324128921515</v>
      </c>
      <c r="F2539" s="108">
        <v>2.0917315591767557E-2</v>
      </c>
      <c r="G2539" s="109">
        <v>2.3209833393138691E-2</v>
      </c>
      <c r="H2539" s="731">
        <v>1.2222125156015772E-2</v>
      </c>
      <c r="I2539" s="108">
        <v>6.5567470276140611E-3</v>
      </c>
      <c r="J2539" s="109">
        <v>8.3921784959886028E-3</v>
      </c>
      <c r="K2539" s="731">
        <v>8.6295915015721716E-2</v>
      </c>
      <c r="L2539" s="108">
        <v>1.0427340665155995E-3</v>
      </c>
      <c r="M2539" s="109">
        <v>1.1562661279119581E-3</v>
      </c>
      <c r="N2539" s="731">
        <v>3.5697010655386167E-4</v>
      </c>
      <c r="O2539" s="108">
        <v>0</v>
      </c>
      <c r="P2539" s="109">
        <v>0</v>
      </c>
      <c r="Q2539" s="731">
        <v>7.7626378876567243E-3</v>
      </c>
      <c r="R2539" s="108">
        <v>4.4422906442062918E-4</v>
      </c>
      <c r="S2539" s="109">
        <v>6.5065545370835798E-4</v>
      </c>
      <c r="T2539" s="731">
        <v>2.6706606706165775E-3</v>
      </c>
      <c r="U2539" s="108">
        <v>1.1035321601086639E-3</v>
      </c>
      <c r="V2539" s="109">
        <v>1.1173019028110198E-3</v>
      </c>
      <c r="W2539" s="731">
        <v>5.0966226253358583E-4</v>
      </c>
      <c r="X2539" s="108">
        <v>9.5268886493872718E-5</v>
      </c>
      <c r="Y2539" s="109">
        <v>9.6457715418818725E-5</v>
      </c>
      <c r="Z2539" s="731">
        <v>4.3999618689299773E-5</v>
      </c>
      <c r="AA2539" s="108">
        <v>0</v>
      </c>
      <c r="AB2539" s="109">
        <v>0</v>
      </c>
      <c r="AC2539" s="731">
        <v>0</v>
      </c>
      <c r="AD2539" s="108">
        <v>0</v>
      </c>
      <c r="AE2539" s="109">
        <v>0</v>
      </c>
      <c r="AF2539" s="731">
        <v>0</v>
      </c>
      <c r="AG2539" s="108">
        <v>7.0393166602897501E-4</v>
      </c>
      <c r="AH2539" s="109">
        <v>7.1271511928614004E-4</v>
      </c>
      <c r="AI2539" s="731">
        <v>3.2510827562670414E-4</v>
      </c>
      <c r="AJ2539" s="108">
        <v>1.1334108498950307E-3</v>
      </c>
      <c r="AK2539" s="109">
        <v>1.2568155146151208E-3</v>
      </c>
      <c r="AL2539" s="736">
        <v>3.8801227611062061E-4</v>
      </c>
    </row>
    <row r="2540" spans="1:38" x14ac:dyDescent="0.25">
      <c r="A2540" s="71">
        <v>2038</v>
      </c>
      <c r="B2540" s="72">
        <v>15</v>
      </c>
      <c r="C2540" s="108">
        <v>0.7278572759993015</v>
      </c>
      <c r="D2540" s="109">
        <v>0.67159734452627529</v>
      </c>
      <c r="E2540" s="731">
        <v>0.12592917263368153</v>
      </c>
      <c r="F2540" s="108">
        <v>2.0993359712420799E-2</v>
      </c>
      <c r="G2540" s="109">
        <v>2.3161510366563793E-2</v>
      </c>
      <c r="H2540" s="731">
        <v>1.1632787525266704E-2</v>
      </c>
      <c r="I2540" s="108">
        <v>6.5394662201822941E-3</v>
      </c>
      <c r="J2540" s="109">
        <v>8.280793349769321E-3</v>
      </c>
      <c r="K2540" s="731">
        <v>8.5080564457428828E-2</v>
      </c>
      <c r="L2540" s="108">
        <v>1.4379499104940267E-3</v>
      </c>
      <c r="M2540" s="109">
        <v>1.4158966339837948E-3</v>
      </c>
      <c r="N2540" s="731">
        <v>3.5518857386492562E-4</v>
      </c>
      <c r="O2540" s="108">
        <v>0</v>
      </c>
      <c r="P2540" s="109">
        <v>0</v>
      </c>
      <c r="Q2540" s="731">
        <v>7.3883304256408882E-3</v>
      </c>
      <c r="R2540" s="108">
        <v>4.4422906442062918E-4</v>
      </c>
      <c r="S2540" s="109">
        <v>6.5065545370835798E-4</v>
      </c>
      <c r="T2540" s="731">
        <v>2.6706606706165775E-3</v>
      </c>
      <c r="U2540" s="108">
        <v>1.1093926907600376E-3</v>
      </c>
      <c r="V2540" s="109">
        <v>1.1137006911084181E-3</v>
      </c>
      <c r="W2540" s="731">
        <v>4.8508705575526633E-4</v>
      </c>
      <c r="X2540" s="108">
        <v>9.5774864227793504E-5</v>
      </c>
      <c r="Y2540" s="109">
        <v>9.6146730816579695E-5</v>
      </c>
      <c r="Z2540" s="731">
        <v>4.1878039118237303E-5</v>
      </c>
      <c r="AA2540" s="108">
        <v>0</v>
      </c>
      <c r="AB2540" s="109">
        <v>0</v>
      </c>
      <c r="AC2540" s="731">
        <v>0</v>
      </c>
      <c r="AD2540" s="108">
        <v>0</v>
      </c>
      <c r="AE2540" s="109">
        <v>0</v>
      </c>
      <c r="AF2540" s="731">
        <v>0</v>
      </c>
      <c r="AG2540" s="108">
        <v>7.0766982435186343E-4</v>
      </c>
      <c r="AH2540" s="109">
        <v>7.1041857220767565E-4</v>
      </c>
      <c r="AI2540" s="731">
        <v>3.0943231114181397E-4</v>
      </c>
      <c r="AJ2540" s="108">
        <v>1.5629946014270306E-3</v>
      </c>
      <c r="AK2540" s="109">
        <v>1.5390221018230978E-3</v>
      </c>
      <c r="AL2540" s="736">
        <v>3.8607578673991019E-4</v>
      </c>
    </row>
    <row r="2541" spans="1:38" x14ac:dyDescent="0.25">
      <c r="A2541" s="71">
        <v>2038</v>
      </c>
      <c r="B2541" s="72">
        <v>16</v>
      </c>
      <c r="C2541" s="108">
        <v>0.72767134972657521</v>
      </c>
      <c r="D2541" s="109">
        <v>0.67134310874132785</v>
      </c>
      <c r="E2541" s="731">
        <v>0.12534794131459925</v>
      </c>
      <c r="F2541" s="108">
        <v>2.096831910872379E-2</v>
      </c>
      <c r="G2541" s="109">
        <v>2.3122526672958974E-2</v>
      </c>
      <c r="H2541" s="731">
        <v>1.0898643659883675E-2</v>
      </c>
      <c r="I2541" s="108">
        <v>6.5289771357641109E-3</v>
      </c>
      <c r="J2541" s="109">
        <v>8.2594046859271828E-3</v>
      </c>
      <c r="K2541" s="731">
        <v>8.3593155952004269E-2</v>
      </c>
      <c r="L2541" s="108">
        <v>1.4362370232476154E-3</v>
      </c>
      <c r="M2541" s="109">
        <v>1.4128815094694204E-3</v>
      </c>
      <c r="N2541" s="731">
        <v>3.530150174987057E-4</v>
      </c>
      <c r="O2541" s="108">
        <v>0</v>
      </c>
      <c r="P2541" s="109">
        <v>0</v>
      </c>
      <c r="Q2541" s="731">
        <v>6.9220466358800165E-3</v>
      </c>
      <c r="R2541" s="108">
        <v>4.4422906442062918E-4</v>
      </c>
      <c r="S2541" s="109">
        <v>6.5065545370835798E-4</v>
      </c>
      <c r="T2541" s="731">
        <v>2.6706606706165775E-3</v>
      </c>
      <c r="U2541" s="108">
        <v>1.1075264584355252E-3</v>
      </c>
      <c r="V2541" s="109">
        <v>1.1108104898056447E-3</v>
      </c>
      <c r="W2541" s="731">
        <v>4.5447331136397692E-4</v>
      </c>
      <c r="X2541" s="108">
        <v>9.5613730340150953E-5</v>
      </c>
      <c r="Y2541" s="109">
        <v>9.5897329493425118E-5</v>
      </c>
      <c r="Z2541" s="731">
        <v>3.923512164527074E-5</v>
      </c>
      <c r="AA2541" s="108">
        <v>0</v>
      </c>
      <c r="AB2541" s="109">
        <v>0</v>
      </c>
      <c r="AC2541" s="731">
        <v>0</v>
      </c>
      <c r="AD2541" s="108">
        <v>0</v>
      </c>
      <c r="AE2541" s="109">
        <v>0</v>
      </c>
      <c r="AF2541" s="731">
        <v>0</v>
      </c>
      <c r="AG2541" s="108">
        <v>7.0647955600879595E-4</v>
      </c>
      <c r="AH2541" s="109">
        <v>7.0857522220100426E-4</v>
      </c>
      <c r="AI2541" s="731">
        <v>2.899040242809683E-4</v>
      </c>
      <c r="AJ2541" s="108">
        <v>1.5611325063057105E-3</v>
      </c>
      <c r="AK2541" s="109">
        <v>1.5357463897350504E-3</v>
      </c>
      <c r="AL2541" s="736">
        <v>3.83713149241478E-4</v>
      </c>
    </row>
    <row r="2542" spans="1:38" x14ac:dyDescent="0.25">
      <c r="A2542" s="71">
        <v>2038</v>
      </c>
      <c r="B2542" s="72">
        <v>17</v>
      </c>
      <c r="C2542" s="108">
        <v>0.72748158983917288</v>
      </c>
      <c r="D2542" s="109">
        <v>0.67109720478464463</v>
      </c>
      <c r="E2542" s="731">
        <v>0.12534928038858636</v>
      </c>
      <c r="F2542" s="108">
        <v>2.0942685028612639E-2</v>
      </c>
      <c r="G2542" s="109">
        <v>2.3084713378664797E-2</v>
      </c>
      <c r="H2542" s="731">
        <v>1.0938899007039123E-2</v>
      </c>
      <c r="I2542" s="108">
        <v>6.5182345343332265E-3</v>
      </c>
      <c r="J2542" s="109">
        <v>8.2386744839668992E-3</v>
      </c>
      <c r="K2542" s="731">
        <v>8.3579503873958988E-2</v>
      </c>
      <c r="L2542" s="108">
        <v>1.4344843516606747E-3</v>
      </c>
      <c r="M2542" s="109">
        <v>1.4099583916048761E-3</v>
      </c>
      <c r="N2542" s="731">
        <v>3.5298102615816151E-4</v>
      </c>
      <c r="O2542" s="108">
        <v>0</v>
      </c>
      <c r="P2542" s="109">
        <v>0</v>
      </c>
      <c r="Q2542" s="731">
        <v>6.9476107115330971E-3</v>
      </c>
      <c r="R2542" s="108">
        <v>4.4422906442062918E-4</v>
      </c>
      <c r="S2542" s="109">
        <v>6.5065545370835798E-4</v>
      </c>
      <c r="T2542" s="731">
        <v>2.6706606706165775E-3</v>
      </c>
      <c r="U2542" s="108">
        <v>1.1056144561269155E-3</v>
      </c>
      <c r="V2542" s="109">
        <v>1.1080079895242228E-3</v>
      </c>
      <c r="W2542" s="731">
        <v>4.5615231312929E-4</v>
      </c>
      <c r="X2542" s="108">
        <v>9.5448640818208933E-5</v>
      </c>
      <c r="Y2542" s="109">
        <v>9.5655348630324701E-5</v>
      </c>
      <c r="Z2542" s="731">
        <v>3.9380052988509975E-5</v>
      </c>
      <c r="AA2542" s="108">
        <v>0</v>
      </c>
      <c r="AB2542" s="109">
        <v>0</v>
      </c>
      <c r="AC2542" s="731">
        <v>0</v>
      </c>
      <c r="AD2542" s="108">
        <v>0</v>
      </c>
      <c r="AE2542" s="109">
        <v>0</v>
      </c>
      <c r="AF2542" s="731">
        <v>0</v>
      </c>
      <c r="AG2542" s="108">
        <v>7.0526008091754857E-4</v>
      </c>
      <c r="AH2542" s="109">
        <v>7.0678677968865516E-4</v>
      </c>
      <c r="AI2542" s="731">
        <v>2.9097480013275519E-4</v>
      </c>
      <c r="AJ2542" s="108">
        <v>1.5592263326210574E-3</v>
      </c>
      <c r="AK2542" s="109">
        <v>1.5325685498128164E-3</v>
      </c>
      <c r="AL2542" s="736">
        <v>3.8367631203988878E-4</v>
      </c>
    </row>
    <row r="2543" spans="1:38" x14ac:dyDescent="0.25">
      <c r="A2543" s="71">
        <v>2038</v>
      </c>
      <c r="B2543" s="72">
        <v>18</v>
      </c>
      <c r="C2543" s="108">
        <v>0.72646405377326728</v>
      </c>
      <c r="D2543" s="109">
        <v>0.67010924693749796</v>
      </c>
      <c r="E2543" s="731">
        <v>0.12519663255986882</v>
      </c>
      <c r="F2543" s="108">
        <v>2.0914544366327392E-2</v>
      </c>
      <c r="G2543" s="109">
        <v>2.3045289125616208E-2</v>
      </c>
      <c r="H2543" s="731">
        <v>1.0931558204557721E-2</v>
      </c>
      <c r="I2543" s="108">
        <v>6.506678003858837E-3</v>
      </c>
      <c r="J2543" s="109">
        <v>8.2177434213974703E-3</v>
      </c>
      <c r="K2543" s="731">
        <v>8.3435468671268928E-2</v>
      </c>
      <c r="L2543" s="108">
        <v>1.43270309254539E-3</v>
      </c>
      <c r="M2543" s="109">
        <v>1.4071052012470746E-3</v>
      </c>
      <c r="N2543" s="731">
        <v>3.5282348447309634E-4</v>
      </c>
      <c r="O2543" s="108">
        <v>0</v>
      </c>
      <c r="P2543" s="109">
        <v>0</v>
      </c>
      <c r="Q2543" s="731">
        <v>6.9429406772297158E-3</v>
      </c>
      <c r="R2543" s="108">
        <v>4.4422906442062918E-4</v>
      </c>
      <c r="S2543" s="109">
        <v>6.5065545370835798E-4</v>
      </c>
      <c r="T2543" s="731">
        <v>2.6706606706165775E-3</v>
      </c>
      <c r="U2543" s="108">
        <v>1.1036230907064434E-3</v>
      </c>
      <c r="V2543" s="109">
        <v>1.1052237245769458E-3</v>
      </c>
      <c r="W2543" s="731">
        <v>4.5584594524876963E-4</v>
      </c>
      <c r="X2543" s="108">
        <v>9.527681702705765E-5</v>
      </c>
      <c r="Y2543" s="109">
        <v>9.541502835902366E-5</v>
      </c>
      <c r="Z2543" s="731">
        <v>3.9353580837596432E-5</v>
      </c>
      <c r="AA2543" s="108">
        <v>0</v>
      </c>
      <c r="AB2543" s="109">
        <v>0</v>
      </c>
      <c r="AC2543" s="731">
        <v>0</v>
      </c>
      <c r="AD2543" s="108">
        <v>0</v>
      </c>
      <c r="AE2543" s="109">
        <v>0</v>
      </c>
      <c r="AF2543" s="731">
        <v>0</v>
      </c>
      <c r="AG2543" s="108">
        <v>7.0399090206911031E-4</v>
      </c>
      <c r="AH2543" s="109">
        <v>7.0500987183653671E-4</v>
      </c>
      <c r="AI2543" s="731">
        <v>2.9077946023896848E-4</v>
      </c>
      <c r="AJ2543" s="108">
        <v>1.5572915943873531E-3</v>
      </c>
      <c r="AK2543" s="109">
        <v>1.5294672356661247E-3</v>
      </c>
      <c r="AL2543" s="736">
        <v>3.8350496309851127E-4</v>
      </c>
    </row>
    <row r="2544" spans="1:38" x14ac:dyDescent="0.25">
      <c r="A2544" s="71">
        <v>2038</v>
      </c>
      <c r="B2544" s="72">
        <v>19</v>
      </c>
      <c r="C2544" s="108">
        <v>0.72626466393624733</v>
      </c>
      <c r="D2544" s="109">
        <v>0.66987937585280855</v>
      </c>
      <c r="E2544" s="731">
        <v>0.12515545111334034</v>
      </c>
      <c r="F2544" s="108">
        <v>2.0887679028200472E-2</v>
      </c>
      <c r="G2544" s="109">
        <v>2.3009837347349942E-2</v>
      </c>
      <c r="H2544" s="731">
        <v>1.0910882333815245E-2</v>
      </c>
      <c r="I2544" s="108">
        <v>6.4954277879155772E-3</v>
      </c>
      <c r="J2544" s="109">
        <v>8.1982948224890786E-3</v>
      </c>
      <c r="K2544" s="731">
        <v>8.3312213081331715E-2</v>
      </c>
      <c r="L2544" s="108">
        <v>1.4308664936433454E-3</v>
      </c>
      <c r="M2544" s="109">
        <v>1.4043644264201242E-3</v>
      </c>
      <c r="N2544" s="731">
        <v>3.5263624113359636E-4</v>
      </c>
      <c r="O2544" s="108">
        <v>0</v>
      </c>
      <c r="P2544" s="109">
        <v>0</v>
      </c>
      <c r="Q2544" s="731">
        <v>6.9297995337102153E-3</v>
      </c>
      <c r="R2544" s="108">
        <v>4.4422906442062918E-4</v>
      </c>
      <c r="S2544" s="109">
        <v>6.5065545370835798E-4</v>
      </c>
      <c r="T2544" s="731">
        <v>2.6706606706165775E-3</v>
      </c>
      <c r="U2544" s="108">
        <v>1.1016220889803702E-3</v>
      </c>
      <c r="V2544" s="109">
        <v>1.1025949796899185E-3</v>
      </c>
      <c r="W2544" s="731">
        <v>4.5498391316990428E-4</v>
      </c>
      <c r="X2544" s="108">
        <v>9.5103982906940613E-5</v>
      </c>
      <c r="Y2544" s="109">
        <v>9.5188008060649747E-5</v>
      </c>
      <c r="Z2544" s="731">
        <v>3.9279206587755015E-5</v>
      </c>
      <c r="AA2544" s="108">
        <v>0</v>
      </c>
      <c r="AB2544" s="109">
        <v>0</v>
      </c>
      <c r="AC2544" s="731">
        <v>0</v>
      </c>
      <c r="AD2544" s="108">
        <v>0</v>
      </c>
      <c r="AE2544" s="109">
        <v>0</v>
      </c>
      <c r="AF2544" s="731">
        <v>0</v>
      </c>
      <c r="AG2544" s="108">
        <v>7.0271331887968242E-4</v>
      </c>
      <c r="AH2544" s="109">
        <v>7.0333361421970081E-4</v>
      </c>
      <c r="AI2544" s="731">
        <v>2.902294778677144E-4</v>
      </c>
      <c r="AJ2544" s="108">
        <v>1.5552948977522699E-3</v>
      </c>
      <c r="AK2544" s="109">
        <v>1.5264868341257696E-3</v>
      </c>
      <c r="AL2544" s="736">
        <v>3.8330137730679389E-4</v>
      </c>
    </row>
    <row r="2545" spans="1:38" x14ac:dyDescent="0.25">
      <c r="A2545" s="71">
        <v>2038</v>
      </c>
      <c r="B2545" s="72">
        <v>20</v>
      </c>
      <c r="C2545" s="108">
        <v>0.81534351977695507</v>
      </c>
      <c r="D2545" s="109">
        <v>0.73754080219663409</v>
      </c>
      <c r="E2545" s="731">
        <v>0.12506819090187773</v>
      </c>
      <c r="F2545" s="108">
        <v>2.0902585813806846E-2</v>
      </c>
      <c r="G2545" s="109">
        <v>2.2713775679533921E-2</v>
      </c>
      <c r="H2545" s="731">
        <v>1.0826082131491284E-2</v>
      </c>
      <c r="I2545" s="108">
        <v>6.4282898935863622E-3</v>
      </c>
      <c r="J2545" s="109">
        <v>7.3463844985315668E-3</v>
      </c>
      <c r="K2545" s="731">
        <v>8.3070639863062845E-2</v>
      </c>
      <c r="L2545" s="108">
        <v>1.9346436853176904E-3</v>
      </c>
      <c r="M2545" s="109">
        <v>1.6868599530908109E-3</v>
      </c>
      <c r="N2545" s="731">
        <v>3.5228088174010471E-4</v>
      </c>
      <c r="O2545" s="108">
        <v>0</v>
      </c>
      <c r="P2545" s="109">
        <v>0</v>
      </c>
      <c r="Q2545" s="731">
        <v>6.8759329710168628E-3</v>
      </c>
      <c r="R2545" s="108">
        <v>4.4422906442062918E-4</v>
      </c>
      <c r="S2545" s="109">
        <v>6.5065545370835798E-4</v>
      </c>
      <c r="T2545" s="731">
        <v>2.6706606706165775E-3</v>
      </c>
      <c r="U2545" s="108">
        <v>1.1028133042812708E-3</v>
      </c>
      <c r="V2545" s="109">
        <v>1.0800418075925407E-3</v>
      </c>
      <c r="W2545" s="731">
        <v>4.5144783182243683E-4</v>
      </c>
      <c r="X2545" s="108">
        <v>9.5206881728144703E-5</v>
      </c>
      <c r="Y2545" s="109">
        <v>9.324103105785755E-5</v>
      </c>
      <c r="Z2545" s="731">
        <v>3.8973873256128752E-5</v>
      </c>
      <c r="AA2545" s="108">
        <v>0</v>
      </c>
      <c r="AB2545" s="109">
        <v>0</v>
      </c>
      <c r="AC2545" s="731">
        <v>0</v>
      </c>
      <c r="AD2545" s="108">
        <v>0</v>
      </c>
      <c r="AE2545" s="109">
        <v>0</v>
      </c>
      <c r="AF2545" s="731">
        <v>0</v>
      </c>
      <c r="AG2545" s="108">
        <v>7.034732168082502E-4</v>
      </c>
      <c r="AH2545" s="109">
        <v>6.8894758613456555E-4</v>
      </c>
      <c r="AI2545" s="731">
        <v>2.8797379185395802E-4</v>
      </c>
      <c r="AJ2545" s="108">
        <v>2.1028808544105901E-3</v>
      </c>
      <c r="AK2545" s="109">
        <v>1.8335492664562892E-3</v>
      </c>
      <c r="AL2545" s="736">
        <v>3.8291516420812063E-4</v>
      </c>
    </row>
    <row r="2546" spans="1:38" x14ac:dyDescent="0.25">
      <c r="A2546" s="71">
        <v>2038</v>
      </c>
      <c r="B2546" s="72">
        <v>21</v>
      </c>
      <c r="C2546" s="108">
        <v>0.81513857656054778</v>
      </c>
      <c r="D2546" s="109">
        <v>0.7373265204670294</v>
      </c>
      <c r="E2546" s="731">
        <v>0.12495779552801337</v>
      </c>
      <c r="F2546" s="108">
        <v>2.0874688892672487E-2</v>
      </c>
      <c r="G2546" s="109">
        <v>2.2681164041817935E-2</v>
      </c>
      <c r="H2546" s="731">
        <v>1.070795318339263E-2</v>
      </c>
      <c r="I2546" s="108">
        <v>6.416738371938702E-3</v>
      </c>
      <c r="J2546" s="109">
        <v>7.3301508390435834E-3</v>
      </c>
      <c r="K2546" s="731">
        <v>8.2769040225691787E-2</v>
      </c>
      <c r="L2546" s="108">
        <v>1.9320505869867013E-3</v>
      </c>
      <c r="M2546" s="109">
        <v>1.6837769802833516E-3</v>
      </c>
      <c r="N2546" s="731">
        <v>3.5184198451580258E-4</v>
      </c>
      <c r="O2546" s="108">
        <v>0</v>
      </c>
      <c r="P2546" s="109">
        <v>0</v>
      </c>
      <c r="Q2546" s="731">
        <v>6.8008934833584285E-3</v>
      </c>
      <c r="R2546" s="108">
        <v>4.4422906442062918E-4</v>
      </c>
      <c r="S2546" s="109">
        <v>6.5065545370835798E-4</v>
      </c>
      <c r="T2546" s="731">
        <v>2.6706606706165775E-3</v>
      </c>
      <c r="U2546" s="108">
        <v>1.1007322742762591E-3</v>
      </c>
      <c r="V2546" s="109">
        <v>1.0776269442370374E-3</v>
      </c>
      <c r="W2546" s="731">
        <v>4.4652177003442117E-4</v>
      </c>
      <c r="X2546" s="108">
        <v>9.5027272924726218E-5</v>
      </c>
      <c r="Y2546" s="109">
        <v>9.3032403163900254E-5</v>
      </c>
      <c r="Z2546" s="731">
        <v>3.8548641475368379E-5</v>
      </c>
      <c r="AA2546" s="108">
        <v>0</v>
      </c>
      <c r="AB2546" s="109">
        <v>0</v>
      </c>
      <c r="AC2546" s="731">
        <v>0</v>
      </c>
      <c r="AD2546" s="108">
        <v>0</v>
      </c>
      <c r="AE2546" s="109">
        <v>0</v>
      </c>
      <c r="AF2546" s="731">
        <v>0</v>
      </c>
      <c r="AG2546" s="108">
        <v>7.0214564770237128E-4</v>
      </c>
      <c r="AH2546" s="109">
        <v>6.8740694425412736E-4</v>
      </c>
      <c r="AI2546" s="731">
        <v>2.8483152560174738E-4</v>
      </c>
      <c r="AJ2546" s="108">
        <v>2.1000620175316851E-3</v>
      </c>
      <c r="AK2546" s="109">
        <v>1.8301978003456741E-3</v>
      </c>
      <c r="AL2546" s="736">
        <v>3.8243809027942963E-4</v>
      </c>
    </row>
    <row r="2547" spans="1:38" x14ac:dyDescent="0.25">
      <c r="A2547" s="71">
        <v>2038</v>
      </c>
      <c r="B2547" s="72">
        <v>22</v>
      </c>
      <c r="C2547" s="108">
        <v>0.81492860069181228</v>
      </c>
      <c r="D2547" s="109">
        <v>0.73711967809519541</v>
      </c>
      <c r="E2547" s="731">
        <v>0.12481878541589254</v>
      </c>
      <c r="F2547" s="108">
        <v>2.0846341569053742E-2</v>
      </c>
      <c r="G2547" s="109">
        <v>2.2649527460369211E-2</v>
      </c>
      <c r="H2547" s="731">
        <v>1.0549014061065313E-2</v>
      </c>
      <c r="I2547" s="108">
        <v>6.4050078978854837E-3</v>
      </c>
      <c r="J2547" s="109">
        <v>7.3143974114953337E-3</v>
      </c>
      <c r="K2547" s="731">
        <v>8.2392853522334344E-2</v>
      </c>
      <c r="L2547" s="108">
        <v>1.9294157300898975E-3</v>
      </c>
      <c r="M2547" s="109">
        <v>1.6807848277002818E-3</v>
      </c>
      <c r="N2547" s="731">
        <v>3.5129871160055783E-4</v>
      </c>
      <c r="O2547" s="108">
        <v>0</v>
      </c>
      <c r="P2547" s="109">
        <v>0</v>
      </c>
      <c r="Q2547" s="731">
        <v>6.6999320855911015E-3</v>
      </c>
      <c r="R2547" s="108">
        <v>4.4422906442062918E-4</v>
      </c>
      <c r="S2547" s="109">
        <v>6.5065545370835798E-4</v>
      </c>
      <c r="T2547" s="731">
        <v>2.6706606706165775E-3</v>
      </c>
      <c r="U2547" s="108">
        <v>1.0986196320822144E-3</v>
      </c>
      <c r="V2547" s="109">
        <v>1.0752828829472356E-3</v>
      </c>
      <c r="W2547" s="731">
        <v>4.3989391933971521E-4</v>
      </c>
      <c r="X2547" s="108">
        <v>9.4844861050170091E-5</v>
      </c>
      <c r="Y2547" s="109">
        <v>9.2830210944501142E-5</v>
      </c>
      <c r="Z2547" s="731">
        <v>3.7976446435720081E-5</v>
      </c>
      <c r="AA2547" s="108">
        <v>0</v>
      </c>
      <c r="AB2547" s="109">
        <v>0</v>
      </c>
      <c r="AC2547" s="731">
        <v>0</v>
      </c>
      <c r="AD2547" s="108">
        <v>0</v>
      </c>
      <c r="AE2547" s="109">
        <v>0</v>
      </c>
      <c r="AF2547" s="731">
        <v>0</v>
      </c>
      <c r="AG2547" s="108">
        <v>7.0079793717210443E-4</v>
      </c>
      <c r="AH2547" s="109">
        <v>6.8591163567199441E-4</v>
      </c>
      <c r="AI2547" s="731">
        <v>2.8060369848571424E-4</v>
      </c>
      <c r="AJ2547" s="108">
        <v>2.097198096670261E-3</v>
      </c>
      <c r="AK2547" s="109">
        <v>1.8269462866717845E-3</v>
      </c>
      <c r="AL2547" s="736">
        <v>3.8184780446219786E-4</v>
      </c>
    </row>
    <row r="2548" spans="1:38" x14ac:dyDescent="0.25">
      <c r="A2548" s="71">
        <v>2038</v>
      </c>
      <c r="B2548" s="72">
        <v>23</v>
      </c>
      <c r="C2548" s="108">
        <v>0.81492860069181228</v>
      </c>
      <c r="D2548" s="109">
        <v>0.73711967809519541</v>
      </c>
      <c r="E2548" s="731">
        <v>0.12481878541589254</v>
      </c>
      <c r="F2548" s="108">
        <v>2.0846341569053742E-2</v>
      </c>
      <c r="G2548" s="109">
        <v>2.2649527460369211E-2</v>
      </c>
      <c r="H2548" s="731">
        <v>1.0549014061065313E-2</v>
      </c>
      <c r="I2548" s="108">
        <v>6.4050078978854837E-3</v>
      </c>
      <c r="J2548" s="109">
        <v>7.3143974114953337E-3</v>
      </c>
      <c r="K2548" s="731">
        <v>8.2392853522334344E-2</v>
      </c>
      <c r="L2548" s="108">
        <v>1.9294157300898975E-3</v>
      </c>
      <c r="M2548" s="109">
        <v>1.6807848277002818E-3</v>
      </c>
      <c r="N2548" s="731">
        <v>3.5129871160055783E-4</v>
      </c>
      <c r="O2548" s="108">
        <v>0</v>
      </c>
      <c r="P2548" s="109">
        <v>0</v>
      </c>
      <c r="Q2548" s="731">
        <v>6.6999320855911015E-3</v>
      </c>
      <c r="R2548" s="108">
        <v>4.4422906442062918E-4</v>
      </c>
      <c r="S2548" s="109">
        <v>6.5065545370835798E-4</v>
      </c>
      <c r="T2548" s="731">
        <v>2.6706606706165775E-3</v>
      </c>
      <c r="U2548" s="108">
        <v>1.0986196320822144E-3</v>
      </c>
      <c r="V2548" s="109">
        <v>1.0752828829472356E-3</v>
      </c>
      <c r="W2548" s="731">
        <v>4.3989391933971521E-4</v>
      </c>
      <c r="X2548" s="108">
        <v>9.4844861050170091E-5</v>
      </c>
      <c r="Y2548" s="109">
        <v>9.2830210944501142E-5</v>
      </c>
      <c r="Z2548" s="731">
        <v>3.7976446435720081E-5</v>
      </c>
      <c r="AA2548" s="108">
        <v>0</v>
      </c>
      <c r="AB2548" s="109">
        <v>0</v>
      </c>
      <c r="AC2548" s="731">
        <v>0</v>
      </c>
      <c r="AD2548" s="108">
        <v>0</v>
      </c>
      <c r="AE2548" s="109">
        <v>0</v>
      </c>
      <c r="AF2548" s="731">
        <v>0</v>
      </c>
      <c r="AG2548" s="108">
        <v>7.0079793717210443E-4</v>
      </c>
      <c r="AH2548" s="109">
        <v>6.8591163567199441E-4</v>
      </c>
      <c r="AI2548" s="731">
        <v>2.8060369848571424E-4</v>
      </c>
      <c r="AJ2548" s="108">
        <v>2.097198096670261E-3</v>
      </c>
      <c r="AK2548" s="109">
        <v>1.8269462866717845E-3</v>
      </c>
      <c r="AL2548" s="736">
        <v>3.8184780446219786E-4</v>
      </c>
    </row>
    <row r="2549" spans="1:38" x14ac:dyDescent="0.25">
      <c r="A2549" s="71">
        <v>2038</v>
      </c>
      <c r="B2549" s="72">
        <v>24</v>
      </c>
      <c r="C2549" s="108">
        <v>0.81492860069181228</v>
      </c>
      <c r="D2549" s="109">
        <v>0.73711967809519541</v>
      </c>
      <c r="E2549" s="731">
        <v>0.12481878541589254</v>
      </c>
      <c r="F2549" s="108">
        <v>2.0846341569053742E-2</v>
      </c>
      <c r="G2549" s="109">
        <v>2.2649527460369211E-2</v>
      </c>
      <c r="H2549" s="731">
        <v>1.0549014061065313E-2</v>
      </c>
      <c r="I2549" s="108">
        <v>6.4050078978854837E-3</v>
      </c>
      <c r="J2549" s="109">
        <v>7.3143974114953337E-3</v>
      </c>
      <c r="K2549" s="731">
        <v>8.2392853522334344E-2</v>
      </c>
      <c r="L2549" s="108">
        <v>1.9294157300898975E-3</v>
      </c>
      <c r="M2549" s="109">
        <v>1.6807848277002818E-3</v>
      </c>
      <c r="N2549" s="731">
        <v>3.5129871160055783E-4</v>
      </c>
      <c r="O2549" s="108">
        <v>0</v>
      </c>
      <c r="P2549" s="109">
        <v>0</v>
      </c>
      <c r="Q2549" s="731">
        <v>6.6999320855911015E-3</v>
      </c>
      <c r="R2549" s="108">
        <v>4.4422906442062918E-4</v>
      </c>
      <c r="S2549" s="109">
        <v>6.5065545370835798E-4</v>
      </c>
      <c r="T2549" s="731">
        <v>2.6706606706165775E-3</v>
      </c>
      <c r="U2549" s="108">
        <v>1.0986196320822144E-3</v>
      </c>
      <c r="V2549" s="109">
        <v>1.0752828829472356E-3</v>
      </c>
      <c r="W2549" s="731">
        <v>4.3989391933971521E-4</v>
      </c>
      <c r="X2549" s="108">
        <v>9.4844861050170091E-5</v>
      </c>
      <c r="Y2549" s="109">
        <v>9.2830210944501142E-5</v>
      </c>
      <c r="Z2549" s="731">
        <v>3.7976446435720081E-5</v>
      </c>
      <c r="AA2549" s="108">
        <v>0</v>
      </c>
      <c r="AB2549" s="109">
        <v>0</v>
      </c>
      <c r="AC2549" s="731">
        <v>0</v>
      </c>
      <c r="AD2549" s="108">
        <v>0</v>
      </c>
      <c r="AE2549" s="109">
        <v>0</v>
      </c>
      <c r="AF2549" s="731">
        <v>0</v>
      </c>
      <c r="AG2549" s="108">
        <v>7.0079793717210443E-4</v>
      </c>
      <c r="AH2549" s="109">
        <v>6.8591163567199441E-4</v>
      </c>
      <c r="AI2549" s="731">
        <v>2.8060369848571424E-4</v>
      </c>
      <c r="AJ2549" s="108">
        <v>2.097198096670261E-3</v>
      </c>
      <c r="AK2549" s="109">
        <v>1.8269462866717845E-3</v>
      </c>
      <c r="AL2549" s="736">
        <v>3.8184780446219786E-4</v>
      </c>
    </row>
    <row r="2550" spans="1:38" x14ac:dyDescent="0.25">
      <c r="A2550" s="71">
        <v>2038</v>
      </c>
      <c r="B2550" s="72">
        <v>25</v>
      </c>
      <c r="C2550" s="108">
        <v>0.81492860069181228</v>
      </c>
      <c r="D2550" s="109">
        <v>0.73711967809519541</v>
      </c>
      <c r="E2550" s="731">
        <v>0.12481878541589254</v>
      </c>
      <c r="F2550" s="108">
        <v>2.0846341569053742E-2</v>
      </c>
      <c r="G2550" s="109">
        <v>2.2649527460369211E-2</v>
      </c>
      <c r="H2550" s="731">
        <v>1.0549014061065313E-2</v>
      </c>
      <c r="I2550" s="108">
        <v>6.4050078978854837E-3</v>
      </c>
      <c r="J2550" s="109">
        <v>7.3143974114953337E-3</v>
      </c>
      <c r="K2550" s="731">
        <v>8.2392853522334344E-2</v>
      </c>
      <c r="L2550" s="108">
        <v>1.9294157300898975E-3</v>
      </c>
      <c r="M2550" s="109">
        <v>1.6807848277002818E-3</v>
      </c>
      <c r="N2550" s="731">
        <v>3.5129871160055783E-4</v>
      </c>
      <c r="O2550" s="108">
        <v>0</v>
      </c>
      <c r="P2550" s="109">
        <v>0</v>
      </c>
      <c r="Q2550" s="731">
        <v>6.6999320855911015E-3</v>
      </c>
      <c r="R2550" s="108">
        <v>4.4422906442062918E-4</v>
      </c>
      <c r="S2550" s="109">
        <v>6.5065545370835798E-4</v>
      </c>
      <c r="T2550" s="731">
        <v>2.6706606706165775E-3</v>
      </c>
      <c r="U2550" s="108">
        <v>1.0986196320822144E-3</v>
      </c>
      <c r="V2550" s="109">
        <v>1.0752828829472356E-3</v>
      </c>
      <c r="W2550" s="731">
        <v>4.3989391933971521E-4</v>
      </c>
      <c r="X2550" s="108">
        <v>9.4844861050170091E-5</v>
      </c>
      <c r="Y2550" s="109">
        <v>9.2830210944501142E-5</v>
      </c>
      <c r="Z2550" s="731">
        <v>3.7976446435720081E-5</v>
      </c>
      <c r="AA2550" s="108">
        <v>0</v>
      </c>
      <c r="AB2550" s="109">
        <v>0</v>
      </c>
      <c r="AC2550" s="731">
        <v>0</v>
      </c>
      <c r="AD2550" s="108">
        <v>0</v>
      </c>
      <c r="AE2550" s="109">
        <v>0</v>
      </c>
      <c r="AF2550" s="731">
        <v>0</v>
      </c>
      <c r="AG2550" s="108">
        <v>7.0079793717210443E-4</v>
      </c>
      <c r="AH2550" s="109">
        <v>6.8591163567199441E-4</v>
      </c>
      <c r="AI2550" s="731">
        <v>2.8060369848571424E-4</v>
      </c>
      <c r="AJ2550" s="108">
        <v>2.097198096670261E-3</v>
      </c>
      <c r="AK2550" s="109">
        <v>1.8269462866717845E-3</v>
      </c>
      <c r="AL2550" s="736">
        <v>3.8184780446219786E-4</v>
      </c>
    </row>
    <row r="2551" spans="1:38" x14ac:dyDescent="0.25">
      <c r="A2551" s="71">
        <v>2038</v>
      </c>
      <c r="B2551" s="72">
        <v>26</v>
      </c>
      <c r="C2551" s="108">
        <v>0.81492860069181228</v>
      </c>
      <c r="D2551" s="109">
        <v>0.73711967809519541</v>
      </c>
      <c r="E2551" s="731">
        <v>0.12481878541589254</v>
      </c>
      <c r="F2551" s="108">
        <v>2.0846341569053742E-2</v>
      </c>
      <c r="G2551" s="109">
        <v>2.2649527460369211E-2</v>
      </c>
      <c r="H2551" s="731">
        <v>1.0549014061065313E-2</v>
      </c>
      <c r="I2551" s="108">
        <v>6.4050078978854837E-3</v>
      </c>
      <c r="J2551" s="109">
        <v>7.3143974114953337E-3</v>
      </c>
      <c r="K2551" s="731">
        <v>8.2392853522334344E-2</v>
      </c>
      <c r="L2551" s="108">
        <v>1.9294157300898975E-3</v>
      </c>
      <c r="M2551" s="109">
        <v>1.6807848277002818E-3</v>
      </c>
      <c r="N2551" s="731">
        <v>3.5129871160055783E-4</v>
      </c>
      <c r="O2551" s="108">
        <v>0</v>
      </c>
      <c r="P2551" s="109">
        <v>0</v>
      </c>
      <c r="Q2551" s="731">
        <v>6.6999320855911015E-3</v>
      </c>
      <c r="R2551" s="108">
        <v>4.4422906442062918E-4</v>
      </c>
      <c r="S2551" s="109">
        <v>6.5065545370835798E-4</v>
      </c>
      <c r="T2551" s="731">
        <v>2.6706606706165775E-3</v>
      </c>
      <c r="U2551" s="108">
        <v>1.0986196320822144E-3</v>
      </c>
      <c r="V2551" s="109">
        <v>1.0752828829472356E-3</v>
      </c>
      <c r="W2551" s="731">
        <v>4.3989391933971521E-4</v>
      </c>
      <c r="X2551" s="108">
        <v>9.4844861050170091E-5</v>
      </c>
      <c r="Y2551" s="109">
        <v>9.2830210944501142E-5</v>
      </c>
      <c r="Z2551" s="731">
        <v>3.7976446435720081E-5</v>
      </c>
      <c r="AA2551" s="108">
        <v>0</v>
      </c>
      <c r="AB2551" s="109">
        <v>0</v>
      </c>
      <c r="AC2551" s="731">
        <v>0</v>
      </c>
      <c r="AD2551" s="108">
        <v>0</v>
      </c>
      <c r="AE2551" s="109">
        <v>0</v>
      </c>
      <c r="AF2551" s="731">
        <v>0</v>
      </c>
      <c r="AG2551" s="108">
        <v>7.0079793717210443E-4</v>
      </c>
      <c r="AH2551" s="109">
        <v>6.8591163567199441E-4</v>
      </c>
      <c r="AI2551" s="731">
        <v>2.8060369848571424E-4</v>
      </c>
      <c r="AJ2551" s="108">
        <v>2.097198096670261E-3</v>
      </c>
      <c r="AK2551" s="109">
        <v>1.8269462866717845E-3</v>
      </c>
      <c r="AL2551" s="736">
        <v>3.8184780446219786E-4</v>
      </c>
    </row>
    <row r="2552" spans="1:38" x14ac:dyDescent="0.25">
      <c r="A2552" s="71">
        <v>2038</v>
      </c>
      <c r="B2552" s="72">
        <v>27</v>
      </c>
      <c r="C2552" s="108">
        <v>0.81492860069181228</v>
      </c>
      <c r="D2552" s="109">
        <v>0.73711967809519541</v>
      </c>
      <c r="E2552" s="731">
        <v>0.12481878541589254</v>
      </c>
      <c r="F2552" s="108">
        <v>2.0846341569053742E-2</v>
      </c>
      <c r="G2552" s="109">
        <v>2.2649527460369211E-2</v>
      </c>
      <c r="H2552" s="731">
        <v>1.0549014061065313E-2</v>
      </c>
      <c r="I2552" s="108">
        <v>6.4050078978854837E-3</v>
      </c>
      <c r="J2552" s="109">
        <v>7.3143974114953337E-3</v>
      </c>
      <c r="K2552" s="731">
        <v>8.2392853522334344E-2</v>
      </c>
      <c r="L2552" s="108">
        <v>1.9294157300898975E-3</v>
      </c>
      <c r="M2552" s="109">
        <v>1.6807848277002818E-3</v>
      </c>
      <c r="N2552" s="731">
        <v>3.5129871160055783E-4</v>
      </c>
      <c r="O2552" s="108">
        <v>0</v>
      </c>
      <c r="P2552" s="109">
        <v>0</v>
      </c>
      <c r="Q2552" s="731">
        <v>6.6999320855911015E-3</v>
      </c>
      <c r="R2552" s="108">
        <v>4.4422906442062918E-4</v>
      </c>
      <c r="S2552" s="109">
        <v>6.5065545370835798E-4</v>
      </c>
      <c r="T2552" s="731">
        <v>2.6706606706165775E-3</v>
      </c>
      <c r="U2552" s="108">
        <v>1.0986196320822144E-3</v>
      </c>
      <c r="V2552" s="109">
        <v>1.0752828829472356E-3</v>
      </c>
      <c r="W2552" s="731">
        <v>4.3989391933971521E-4</v>
      </c>
      <c r="X2552" s="108">
        <v>9.4844861050170091E-5</v>
      </c>
      <c r="Y2552" s="109">
        <v>9.2830210944501142E-5</v>
      </c>
      <c r="Z2552" s="731">
        <v>3.7976446435720081E-5</v>
      </c>
      <c r="AA2552" s="108">
        <v>0</v>
      </c>
      <c r="AB2552" s="109">
        <v>0</v>
      </c>
      <c r="AC2552" s="731">
        <v>0</v>
      </c>
      <c r="AD2552" s="108">
        <v>0</v>
      </c>
      <c r="AE2552" s="109">
        <v>0</v>
      </c>
      <c r="AF2552" s="731">
        <v>0</v>
      </c>
      <c r="AG2552" s="108">
        <v>7.0079793717210443E-4</v>
      </c>
      <c r="AH2552" s="109">
        <v>6.8591163567199441E-4</v>
      </c>
      <c r="AI2552" s="731">
        <v>2.8060369848571424E-4</v>
      </c>
      <c r="AJ2552" s="108">
        <v>2.097198096670261E-3</v>
      </c>
      <c r="AK2552" s="109">
        <v>1.8269462866717845E-3</v>
      </c>
      <c r="AL2552" s="736">
        <v>3.8184780446219786E-4</v>
      </c>
    </row>
    <row r="2553" spans="1:38" x14ac:dyDescent="0.25">
      <c r="A2553" s="71">
        <v>2038</v>
      </c>
      <c r="B2553" s="72">
        <v>28</v>
      </c>
      <c r="C2553" s="108">
        <v>0.81492860069181228</v>
      </c>
      <c r="D2553" s="109">
        <v>0.73711967809519541</v>
      </c>
      <c r="E2553" s="731">
        <v>0.12481878541589254</v>
      </c>
      <c r="F2553" s="108">
        <v>2.0846341569053742E-2</v>
      </c>
      <c r="G2553" s="109">
        <v>2.2649527460369211E-2</v>
      </c>
      <c r="H2553" s="731">
        <v>1.0549014061065313E-2</v>
      </c>
      <c r="I2553" s="108">
        <v>6.4050078978854837E-3</v>
      </c>
      <c r="J2553" s="109">
        <v>7.3143974114953337E-3</v>
      </c>
      <c r="K2553" s="731">
        <v>8.2392853522334344E-2</v>
      </c>
      <c r="L2553" s="108">
        <v>1.9294157300898975E-3</v>
      </c>
      <c r="M2553" s="109">
        <v>1.6807848277002818E-3</v>
      </c>
      <c r="N2553" s="731">
        <v>3.5129871160055783E-4</v>
      </c>
      <c r="O2553" s="108">
        <v>0</v>
      </c>
      <c r="P2553" s="109">
        <v>0</v>
      </c>
      <c r="Q2553" s="731">
        <v>6.6999320855911015E-3</v>
      </c>
      <c r="R2553" s="108">
        <v>4.4422906442062918E-4</v>
      </c>
      <c r="S2553" s="109">
        <v>6.5065545370835798E-4</v>
      </c>
      <c r="T2553" s="731">
        <v>2.6706606706165775E-3</v>
      </c>
      <c r="U2553" s="108">
        <v>1.0986196320822144E-3</v>
      </c>
      <c r="V2553" s="109">
        <v>1.0752828829472356E-3</v>
      </c>
      <c r="W2553" s="731">
        <v>4.3989391933971521E-4</v>
      </c>
      <c r="X2553" s="108">
        <v>9.4844861050170091E-5</v>
      </c>
      <c r="Y2553" s="109">
        <v>9.2830210944501142E-5</v>
      </c>
      <c r="Z2553" s="731">
        <v>3.7976446435720081E-5</v>
      </c>
      <c r="AA2553" s="108">
        <v>0</v>
      </c>
      <c r="AB2553" s="109">
        <v>0</v>
      </c>
      <c r="AC2553" s="731">
        <v>0</v>
      </c>
      <c r="AD2553" s="108">
        <v>0</v>
      </c>
      <c r="AE2553" s="109">
        <v>0</v>
      </c>
      <c r="AF2553" s="731">
        <v>0</v>
      </c>
      <c r="AG2553" s="108">
        <v>7.0079793717210443E-4</v>
      </c>
      <c r="AH2553" s="109">
        <v>6.8591163567199441E-4</v>
      </c>
      <c r="AI2553" s="731">
        <v>2.8060369848571424E-4</v>
      </c>
      <c r="AJ2553" s="108">
        <v>2.097198096670261E-3</v>
      </c>
      <c r="AK2553" s="109">
        <v>1.8269462866717845E-3</v>
      </c>
      <c r="AL2553" s="736">
        <v>3.8184780446219786E-4</v>
      </c>
    </row>
    <row r="2554" spans="1:38" x14ac:dyDescent="0.25">
      <c r="A2554" s="71">
        <v>2038</v>
      </c>
      <c r="B2554" s="72">
        <v>29</v>
      </c>
      <c r="C2554" s="108">
        <v>0.81492860069181228</v>
      </c>
      <c r="D2554" s="109">
        <v>0.73711967809519541</v>
      </c>
      <c r="E2554" s="731">
        <v>0.12481878541589254</v>
      </c>
      <c r="F2554" s="108">
        <v>2.0846341569053742E-2</v>
      </c>
      <c r="G2554" s="109">
        <v>2.2649527460369211E-2</v>
      </c>
      <c r="H2554" s="731">
        <v>1.0549014061065313E-2</v>
      </c>
      <c r="I2554" s="108">
        <v>6.4050078978854837E-3</v>
      </c>
      <c r="J2554" s="109">
        <v>7.3143974114953337E-3</v>
      </c>
      <c r="K2554" s="731">
        <v>8.2392853522334344E-2</v>
      </c>
      <c r="L2554" s="108">
        <v>1.9294157300898975E-3</v>
      </c>
      <c r="M2554" s="109">
        <v>1.6807848277002818E-3</v>
      </c>
      <c r="N2554" s="731">
        <v>3.5129871160055783E-4</v>
      </c>
      <c r="O2554" s="108">
        <v>0</v>
      </c>
      <c r="P2554" s="109">
        <v>0</v>
      </c>
      <c r="Q2554" s="731">
        <v>6.6999320855911015E-3</v>
      </c>
      <c r="R2554" s="108">
        <v>4.4422906442062918E-4</v>
      </c>
      <c r="S2554" s="109">
        <v>6.5065545370835798E-4</v>
      </c>
      <c r="T2554" s="731">
        <v>2.6706606706165775E-3</v>
      </c>
      <c r="U2554" s="108">
        <v>1.0986196320822144E-3</v>
      </c>
      <c r="V2554" s="109">
        <v>1.0752828829472356E-3</v>
      </c>
      <c r="W2554" s="731">
        <v>4.3989391933971521E-4</v>
      </c>
      <c r="X2554" s="108">
        <v>9.4844861050170091E-5</v>
      </c>
      <c r="Y2554" s="109">
        <v>9.2830210944501142E-5</v>
      </c>
      <c r="Z2554" s="731">
        <v>3.7976446435720081E-5</v>
      </c>
      <c r="AA2554" s="108">
        <v>0</v>
      </c>
      <c r="AB2554" s="109">
        <v>0</v>
      </c>
      <c r="AC2554" s="731">
        <v>0</v>
      </c>
      <c r="AD2554" s="108">
        <v>0</v>
      </c>
      <c r="AE2554" s="109">
        <v>0</v>
      </c>
      <c r="AF2554" s="731">
        <v>0</v>
      </c>
      <c r="AG2554" s="108">
        <v>7.0079793717210443E-4</v>
      </c>
      <c r="AH2554" s="109">
        <v>6.8591163567199441E-4</v>
      </c>
      <c r="AI2554" s="731">
        <v>2.8060369848571424E-4</v>
      </c>
      <c r="AJ2554" s="108">
        <v>2.097198096670261E-3</v>
      </c>
      <c r="AK2554" s="109">
        <v>1.8269462866717845E-3</v>
      </c>
      <c r="AL2554" s="736">
        <v>3.8184780446219786E-4</v>
      </c>
    </row>
    <row r="2555" spans="1:38" x14ac:dyDescent="0.25">
      <c r="A2555" s="71">
        <v>2038</v>
      </c>
      <c r="B2555" s="72">
        <v>30</v>
      </c>
      <c r="C2555" s="108">
        <v>0.81492860069181228</v>
      </c>
      <c r="D2555" s="109">
        <v>0.73711967809519541</v>
      </c>
      <c r="E2555" s="731">
        <v>0.12481878541589254</v>
      </c>
      <c r="F2555" s="108">
        <v>2.0846341569053742E-2</v>
      </c>
      <c r="G2555" s="109">
        <v>2.2649527460369211E-2</v>
      </c>
      <c r="H2555" s="731">
        <v>1.0549014061065313E-2</v>
      </c>
      <c r="I2555" s="108">
        <v>6.4050078978854837E-3</v>
      </c>
      <c r="J2555" s="109">
        <v>7.3143974114953337E-3</v>
      </c>
      <c r="K2555" s="731">
        <v>8.2392853522334344E-2</v>
      </c>
      <c r="L2555" s="108">
        <v>1.9294157300898975E-3</v>
      </c>
      <c r="M2555" s="109">
        <v>1.6807848277002818E-3</v>
      </c>
      <c r="N2555" s="731">
        <v>3.5129871160055783E-4</v>
      </c>
      <c r="O2555" s="108">
        <v>0</v>
      </c>
      <c r="P2555" s="109">
        <v>0</v>
      </c>
      <c r="Q2555" s="731">
        <v>6.6999320855911015E-3</v>
      </c>
      <c r="R2555" s="108">
        <v>4.4422906442062918E-4</v>
      </c>
      <c r="S2555" s="109">
        <v>6.5065545370835798E-4</v>
      </c>
      <c r="T2555" s="731">
        <v>2.6706606706165775E-3</v>
      </c>
      <c r="U2555" s="108">
        <v>1.0986196320822144E-3</v>
      </c>
      <c r="V2555" s="109">
        <v>1.0752828829472356E-3</v>
      </c>
      <c r="W2555" s="731">
        <v>4.3989391933971521E-4</v>
      </c>
      <c r="X2555" s="108">
        <v>9.4844861050170091E-5</v>
      </c>
      <c r="Y2555" s="109">
        <v>9.2830210944501142E-5</v>
      </c>
      <c r="Z2555" s="731">
        <v>3.7976446435720081E-5</v>
      </c>
      <c r="AA2555" s="108">
        <v>0</v>
      </c>
      <c r="AB2555" s="109">
        <v>0</v>
      </c>
      <c r="AC2555" s="731">
        <v>0</v>
      </c>
      <c r="AD2555" s="108">
        <v>0</v>
      </c>
      <c r="AE2555" s="109">
        <v>0</v>
      </c>
      <c r="AF2555" s="731">
        <v>0</v>
      </c>
      <c r="AG2555" s="108">
        <v>7.0079793717210443E-4</v>
      </c>
      <c r="AH2555" s="109">
        <v>6.8591163567199441E-4</v>
      </c>
      <c r="AI2555" s="731">
        <v>2.8060369848571424E-4</v>
      </c>
      <c r="AJ2555" s="108">
        <v>2.097198096670261E-3</v>
      </c>
      <c r="AK2555" s="109">
        <v>1.8269462866717845E-3</v>
      </c>
      <c r="AL2555" s="736">
        <v>3.8184780446219786E-4</v>
      </c>
    </row>
    <row r="2556" spans="1:38" ht="13" x14ac:dyDescent="0.3">
      <c r="A2556" s="71">
        <v>2038</v>
      </c>
      <c r="B2556" s="72">
        <v>31</v>
      </c>
      <c r="C2556" s="108">
        <v>0.81492860069181228</v>
      </c>
      <c r="D2556" s="109">
        <v>0.73711967809519541</v>
      </c>
      <c r="E2556" s="732">
        <v>0.12481878541589254</v>
      </c>
      <c r="F2556" s="108">
        <v>2.0846341569053742E-2</v>
      </c>
      <c r="G2556" s="109">
        <v>2.2649527460369211E-2</v>
      </c>
      <c r="H2556" s="732">
        <v>1.0549014061065313E-2</v>
      </c>
      <c r="I2556" s="108">
        <v>6.4050078978854837E-3</v>
      </c>
      <c r="J2556" s="109">
        <v>7.3143974114953337E-3</v>
      </c>
      <c r="K2556" s="732">
        <v>8.2392853522334344E-2</v>
      </c>
      <c r="L2556" s="108">
        <v>1.9294157300898975E-3</v>
      </c>
      <c r="M2556" s="109">
        <v>1.6807848277002818E-3</v>
      </c>
      <c r="N2556" s="732">
        <v>3.5129871160055783E-4</v>
      </c>
      <c r="O2556" s="108">
        <v>0</v>
      </c>
      <c r="P2556" s="109">
        <v>0</v>
      </c>
      <c r="Q2556" s="732">
        <v>6.6999320855911015E-3</v>
      </c>
      <c r="R2556" s="108">
        <v>4.4422906442062918E-4</v>
      </c>
      <c r="S2556" s="109">
        <v>6.5065545370835798E-4</v>
      </c>
      <c r="T2556" s="732">
        <v>2.6706606706165775E-3</v>
      </c>
      <c r="U2556" s="108">
        <v>1.0986196320822144E-3</v>
      </c>
      <c r="V2556" s="109">
        <v>1.0752828829472356E-3</v>
      </c>
      <c r="W2556" s="732">
        <v>4.3989391933971521E-4</v>
      </c>
      <c r="X2556" s="108">
        <v>9.4844861050170091E-5</v>
      </c>
      <c r="Y2556" s="109">
        <v>9.2830210944501142E-5</v>
      </c>
      <c r="Z2556" s="732">
        <v>3.7976446435720081E-5</v>
      </c>
      <c r="AA2556" s="108">
        <v>0</v>
      </c>
      <c r="AB2556" s="109">
        <v>0</v>
      </c>
      <c r="AC2556" s="732">
        <v>0</v>
      </c>
      <c r="AD2556" s="108">
        <v>0</v>
      </c>
      <c r="AE2556" s="109">
        <v>0</v>
      </c>
      <c r="AF2556" s="732">
        <v>0</v>
      </c>
      <c r="AG2556" s="108">
        <v>7.0079793717210443E-4</v>
      </c>
      <c r="AH2556" s="109">
        <v>6.8591163567199441E-4</v>
      </c>
      <c r="AI2556" s="732">
        <v>2.8060369848571424E-4</v>
      </c>
      <c r="AJ2556" s="108">
        <v>2.097198096670261E-3</v>
      </c>
      <c r="AK2556" s="109">
        <v>1.8269462866717845E-3</v>
      </c>
      <c r="AL2556" s="736">
        <v>3.8184780446219786E-4</v>
      </c>
    </row>
    <row r="2557" spans="1:38" ht="13" x14ac:dyDescent="0.3">
      <c r="A2557" s="71">
        <v>2038</v>
      </c>
      <c r="B2557" s="72">
        <v>32</v>
      </c>
      <c r="C2557" s="108">
        <v>0.81492860069181228</v>
      </c>
      <c r="D2557" s="109">
        <v>0.73711967809519541</v>
      </c>
      <c r="E2557" s="732">
        <v>0.12481878541589254</v>
      </c>
      <c r="F2557" s="108">
        <v>2.0846341569053742E-2</v>
      </c>
      <c r="G2557" s="109">
        <v>2.2649527460369211E-2</v>
      </c>
      <c r="H2557" s="732">
        <v>1.0549014061065313E-2</v>
      </c>
      <c r="I2557" s="108">
        <v>6.4050078978854837E-3</v>
      </c>
      <c r="J2557" s="109">
        <v>7.3143974114953337E-3</v>
      </c>
      <c r="K2557" s="732">
        <v>8.2392853522334344E-2</v>
      </c>
      <c r="L2557" s="108">
        <v>1.9294157300898975E-3</v>
      </c>
      <c r="M2557" s="109">
        <v>1.6807848277002818E-3</v>
      </c>
      <c r="N2557" s="732">
        <v>3.5129871160055783E-4</v>
      </c>
      <c r="O2557" s="108">
        <v>0</v>
      </c>
      <c r="P2557" s="109">
        <v>0</v>
      </c>
      <c r="Q2557" s="732">
        <v>6.6999320855911015E-3</v>
      </c>
      <c r="R2557" s="108">
        <v>4.4422906442062918E-4</v>
      </c>
      <c r="S2557" s="109">
        <v>6.5065545370835798E-4</v>
      </c>
      <c r="T2557" s="732">
        <v>2.6706606706165775E-3</v>
      </c>
      <c r="U2557" s="108">
        <v>1.0986196320822144E-3</v>
      </c>
      <c r="V2557" s="109">
        <v>1.0752828829472356E-3</v>
      </c>
      <c r="W2557" s="732">
        <v>4.3989391933971521E-4</v>
      </c>
      <c r="X2557" s="108">
        <v>9.4844861050170091E-5</v>
      </c>
      <c r="Y2557" s="109">
        <v>9.2830210944501142E-5</v>
      </c>
      <c r="Z2557" s="732">
        <v>3.7976446435720081E-5</v>
      </c>
      <c r="AA2557" s="108">
        <v>0</v>
      </c>
      <c r="AB2557" s="109">
        <v>0</v>
      </c>
      <c r="AC2557" s="732">
        <v>0</v>
      </c>
      <c r="AD2557" s="108">
        <v>0</v>
      </c>
      <c r="AE2557" s="109">
        <v>0</v>
      </c>
      <c r="AF2557" s="732">
        <v>0</v>
      </c>
      <c r="AG2557" s="108">
        <v>7.0079793717210443E-4</v>
      </c>
      <c r="AH2557" s="109">
        <v>6.8591163567199441E-4</v>
      </c>
      <c r="AI2557" s="732">
        <v>2.8060369848571424E-4</v>
      </c>
      <c r="AJ2557" s="108">
        <v>2.097198096670261E-3</v>
      </c>
      <c r="AK2557" s="109">
        <v>1.8269462866717845E-3</v>
      </c>
      <c r="AL2557" s="736">
        <v>3.8184780446219786E-4</v>
      </c>
    </row>
    <row r="2558" spans="1:38" ht="13" x14ac:dyDescent="0.3">
      <c r="A2558" s="71">
        <v>2038</v>
      </c>
      <c r="B2558" s="72">
        <v>33</v>
      </c>
      <c r="C2558" s="108">
        <v>0.81492860069181228</v>
      </c>
      <c r="D2558" s="109">
        <v>0.73711967809519541</v>
      </c>
      <c r="E2558" s="732">
        <v>0.12481878541589254</v>
      </c>
      <c r="F2558" s="108">
        <v>2.0846341569053742E-2</v>
      </c>
      <c r="G2558" s="109">
        <v>2.2649527460369211E-2</v>
      </c>
      <c r="H2558" s="732">
        <v>1.0549014061065313E-2</v>
      </c>
      <c r="I2558" s="108">
        <v>6.4050078978854837E-3</v>
      </c>
      <c r="J2558" s="109">
        <v>7.3143974114953337E-3</v>
      </c>
      <c r="K2558" s="732">
        <v>8.2392853522334344E-2</v>
      </c>
      <c r="L2558" s="108">
        <v>1.9294157300898975E-3</v>
      </c>
      <c r="M2558" s="109">
        <v>1.6807848277002818E-3</v>
      </c>
      <c r="N2558" s="732">
        <v>3.5129871160055783E-4</v>
      </c>
      <c r="O2558" s="108">
        <v>0</v>
      </c>
      <c r="P2558" s="109">
        <v>0</v>
      </c>
      <c r="Q2558" s="732">
        <v>6.6999320855911015E-3</v>
      </c>
      <c r="R2558" s="108">
        <v>4.4422906442062918E-4</v>
      </c>
      <c r="S2558" s="109">
        <v>6.5065545370835798E-4</v>
      </c>
      <c r="T2558" s="732">
        <v>2.6706606706165775E-3</v>
      </c>
      <c r="U2558" s="108">
        <v>1.0986196320822144E-3</v>
      </c>
      <c r="V2558" s="109">
        <v>1.0752828829472356E-3</v>
      </c>
      <c r="W2558" s="732">
        <v>4.3989391933971521E-4</v>
      </c>
      <c r="X2558" s="108">
        <v>9.4844861050170091E-5</v>
      </c>
      <c r="Y2558" s="109">
        <v>9.2830210944501142E-5</v>
      </c>
      <c r="Z2558" s="732">
        <v>3.7976446435720081E-5</v>
      </c>
      <c r="AA2558" s="108">
        <v>0</v>
      </c>
      <c r="AB2558" s="109">
        <v>0</v>
      </c>
      <c r="AC2558" s="732">
        <v>0</v>
      </c>
      <c r="AD2558" s="108">
        <v>0</v>
      </c>
      <c r="AE2558" s="109">
        <v>0</v>
      </c>
      <c r="AF2558" s="732">
        <v>0</v>
      </c>
      <c r="AG2558" s="108">
        <v>7.0079793717210443E-4</v>
      </c>
      <c r="AH2558" s="109">
        <v>6.8591163567199441E-4</v>
      </c>
      <c r="AI2558" s="732">
        <v>2.8060369848571424E-4</v>
      </c>
      <c r="AJ2558" s="108">
        <v>2.097198096670261E-3</v>
      </c>
      <c r="AK2558" s="109">
        <v>1.8269462866717845E-3</v>
      </c>
      <c r="AL2558" s="736">
        <v>3.8184780446219786E-4</v>
      </c>
    </row>
    <row r="2559" spans="1:38" ht="13" x14ac:dyDescent="0.3">
      <c r="A2559" s="71">
        <v>2038</v>
      </c>
      <c r="B2559" s="72">
        <v>34</v>
      </c>
      <c r="C2559" s="108">
        <v>0.81492860069181228</v>
      </c>
      <c r="D2559" s="109">
        <v>0.73711967809519541</v>
      </c>
      <c r="E2559" s="732">
        <v>0.12481878541589254</v>
      </c>
      <c r="F2559" s="108">
        <v>2.0846341569053742E-2</v>
      </c>
      <c r="G2559" s="109">
        <v>2.2649527460369211E-2</v>
      </c>
      <c r="H2559" s="732">
        <v>1.0549014061065313E-2</v>
      </c>
      <c r="I2559" s="108">
        <v>6.4050078978854837E-3</v>
      </c>
      <c r="J2559" s="109">
        <v>7.3143974114953337E-3</v>
      </c>
      <c r="K2559" s="732">
        <v>8.2392853522334344E-2</v>
      </c>
      <c r="L2559" s="108">
        <v>1.9294157300898975E-3</v>
      </c>
      <c r="M2559" s="109">
        <v>1.6807848277002818E-3</v>
      </c>
      <c r="N2559" s="732">
        <v>3.5129871160055783E-4</v>
      </c>
      <c r="O2559" s="108">
        <v>0</v>
      </c>
      <c r="P2559" s="109">
        <v>0</v>
      </c>
      <c r="Q2559" s="732">
        <v>6.6999320855911015E-3</v>
      </c>
      <c r="R2559" s="108">
        <v>4.4422906442062918E-4</v>
      </c>
      <c r="S2559" s="109">
        <v>6.5065545370835798E-4</v>
      </c>
      <c r="T2559" s="732">
        <v>2.6706606706165775E-3</v>
      </c>
      <c r="U2559" s="108">
        <v>1.0986196320822144E-3</v>
      </c>
      <c r="V2559" s="109">
        <v>1.0752828829472356E-3</v>
      </c>
      <c r="W2559" s="732">
        <v>4.3989391933971521E-4</v>
      </c>
      <c r="X2559" s="108">
        <v>9.4844861050170091E-5</v>
      </c>
      <c r="Y2559" s="109">
        <v>9.2830210944501142E-5</v>
      </c>
      <c r="Z2559" s="732">
        <v>3.7976446435720081E-5</v>
      </c>
      <c r="AA2559" s="108">
        <v>0</v>
      </c>
      <c r="AB2559" s="109">
        <v>0</v>
      </c>
      <c r="AC2559" s="732">
        <v>0</v>
      </c>
      <c r="AD2559" s="108">
        <v>0</v>
      </c>
      <c r="AE2559" s="109">
        <v>0</v>
      </c>
      <c r="AF2559" s="732">
        <v>0</v>
      </c>
      <c r="AG2559" s="108">
        <v>7.0079793717210443E-4</v>
      </c>
      <c r="AH2559" s="109">
        <v>6.8591163567199441E-4</v>
      </c>
      <c r="AI2559" s="732">
        <v>2.8060369848571424E-4</v>
      </c>
      <c r="AJ2559" s="108">
        <v>2.097198096670261E-3</v>
      </c>
      <c r="AK2559" s="109">
        <v>1.8269462866717845E-3</v>
      </c>
      <c r="AL2559" s="736">
        <v>3.8184780446219786E-4</v>
      </c>
    </row>
    <row r="2560" spans="1:38" ht="13" x14ac:dyDescent="0.3">
      <c r="A2560" s="71">
        <v>2038</v>
      </c>
      <c r="B2560" s="72">
        <v>35</v>
      </c>
      <c r="C2560" s="108">
        <v>0.81492860069181228</v>
      </c>
      <c r="D2560" s="109">
        <v>0.73711967809519541</v>
      </c>
      <c r="E2560" s="732">
        <v>0.12481878541589254</v>
      </c>
      <c r="F2560" s="108">
        <v>2.0846341569053742E-2</v>
      </c>
      <c r="G2560" s="109">
        <v>2.2649527460369211E-2</v>
      </c>
      <c r="H2560" s="732">
        <v>1.0549014061065313E-2</v>
      </c>
      <c r="I2560" s="108">
        <v>6.4050078978854837E-3</v>
      </c>
      <c r="J2560" s="109">
        <v>7.3143974114953337E-3</v>
      </c>
      <c r="K2560" s="732">
        <v>8.2392853522334344E-2</v>
      </c>
      <c r="L2560" s="108">
        <v>1.9294157300898975E-3</v>
      </c>
      <c r="M2560" s="109">
        <v>1.6807848277002818E-3</v>
      </c>
      <c r="N2560" s="732">
        <v>3.5129871160055783E-4</v>
      </c>
      <c r="O2560" s="108">
        <v>0</v>
      </c>
      <c r="P2560" s="109">
        <v>0</v>
      </c>
      <c r="Q2560" s="732">
        <v>6.6999320855911015E-3</v>
      </c>
      <c r="R2560" s="108">
        <v>4.4422906442062918E-4</v>
      </c>
      <c r="S2560" s="109">
        <v>6.5065545370835798E-4</v>
      </c>
      <c r="T2560" s="732">
        <v>2.6706606706165775E-3</v>
      </c>
      <c r="U2560" s="108">
        <v>1.0986196320822144E-3</v>
      </c>
      <c r="V2560" s="109">
        <v>1.0752828829472356E-3</v>
      </c>
      <c r="W2560" s="732">
        <v>4.3989391933971521E-4</v>
      </c>
      <c r="X2560" s="108">
        <v>9.4844861050170091E-5</v>
      </c>
      <c r="Y2560" s="109">
        <v>9.2830210944501142E-5</v>
      </c>
      <c r="Z2560" s="732">
        <v>3.7976446435720081E-5</v>
      </c>
      <c r="AA2560" s="108">
        <v>0</v>
      </c>
      <c r="AB2560" s="109">
        <v>0</v>
      </c>
      <c r="AC2560" s="732">
        <v>0</v>
      </c>
      <c r="AD2560" s="108">
        <v>0</v>
      </c>
      <c r="AE2560" s="109">
        <v>0</v>
      </c>
      <c r="AF2560" s="732">
        <v>0</v>
      </c>
      <c r="AG2560" s="108">
        <v>7.0079793717210443E-4</v>
      </c>
      <c r="AH2560" s="109">
        <v>6.8591163567199441E-4</v>
      </c>
      <c r="AI2560" s="732">
        <v>2.8060369848571424E-4</v>
      </c>
      <c r="AJ2560" s="108">
        <v>2.097198096670261E-3</v>
      </c>
      <c r="AK2560" s="109">
        <v>1.8269462866717845E-3</v>
      </c>
      <c r="AL2560" s="736">
        <v>3.8184780446219786E-4</v>
      </c>
    </row>
    <row r="2561" spans="1:38" ht="13" x14ac:dyDescent="0.3">
      <c r="A2561" s="71">
        <v>2038</v>
      </c>
      <c r="B2561" s="72">
        <v>36</v>
      </c>
      <c r="C2561" s="108">
        <v>0.81492860069181228</v>
      </c>
      <c r="D2561" s="109">
        <v>0.73711967809519541</v>
      </c>
      <c r="E2561" s="732">
        <v>0.12481878541589254</v>
      </c>
      <c r="F2561" s="108">
        <v>2.0846341569053742E-2</v>
      </c>
      <c r="G2561" s="109">
        <v>2.2649527460369211E-2</v>
      </c>
      <c r="H2561" s="732">
        <v>1.0549014061065313E-2</v>
      </c>
      <c r="I2561" s="108">
        <v>6.4050078978854837E-3</v>
      </c>
      <c r="J2561" s="109">
        <v>7.3143974114953337E-3</v>
      </c>
      <c r="K2561" s="732">
        <v>8.2392853522334344E-2</v>
      </c>
      <c r="L2561" s="108">
        <v>1.9294157300898975E-3</v>
      </c>
      <c r="M2561" s="109">
        <v>1.6807848277002818E-3</v>
      </c>
      <c r="N2561" s="732">
        <v>3.5129871160055783E-4</v>
      </c>
      <c r="O2561" s="108">
        <v>0</v>
      </c>
      <c r="P2561" s="109">
        <v>0</v>
      </c>
      <c r="Q2561" s="732">
        <v>6.6999320855911015E-3</v>
      </c>
      <c r="R2561" s="108">
        <v>4.4422906442062918E-4</v>
      </c>
      <c r="S2561" s="109">
        <v>6.5065545370835798E-4</v>
      </c>
      <c r="T2561" s="732">
        <v>2.6706606706165775E-3</v>
      </c>
      <c r="U2561" s="108">
        <v>1.0986196320822144E-3</v>
      </c>
      <c r="V2561" s="109">
        <v>1.0752828829472356E-3</v>
      </c>
      <c r="W2561" s="732">
        <v>4.3989391933971521E-4</v>
      </c>
      <c r="X2561" s="108">
        <v>9.4844861050170091E-5</v>
      </c>
      <c r="Y2561" s="109">
        <v>9.2830210944501142E-5</v>
      </c>
      <c r="Z2561" s="732">
        <v>3.7976446435720081E-5</v>
      </c>
      <c r="AA2561" s="108">
        <v>0</v>
      </c>
      <c r="AB2561" s="109">
        <v>0</v>
      </c>
      <c r="AC2561" s="732">
        <v>0</v>
      </c>
      <c r="AD2561" s="108">
        <v>0</v>
      </c>
      <c r="AE2561" s="109">
        <v>0</v>
      </c>
      <c r="AF2561" s="732">
        <v>0</v>
      </c>
      <c r="AG2561" s="108">
        <v>7.0079793717210443E-4</v>
      </c>
      <c r="AH2561" s="109">
        <v>6.8591163567199441E-4</v>
      </c>
      <c r="AI2561" s="732">
        <v>2.8060369848571424E-4</v>
      </c>
      <c r="AJ2561" s="108">
        <v>2.097198096670261E-3</v>
      </c>
      <c r="AK2561" s="109">
        <v>1.8269462866717845E-3</v>
      </c>
      <c r="AL2561" s="736">
        <v>3.8184780446219786E-4</v>
      </c>
    </row>
    <row r="2562" spans="1:38" ht="13" x14ac:dyDescent="0.3">
      <c r="A2562" s="71">
        <v>2038</v>
      </c>
      <c r="B2562" s="72">
        <v>37</v>
      </c>
      <c r="C2562" s="108">
        <v>0.81492860069181228</v>
      </c>
      <c r="D2562" s="109">
        <v>0.73711967809519541</v>
      </c>
      <c r="E2562" s="732">
        <v>0.12481878541589254</v>
      </c>
      <c r="F2562" s="108">
        <v>2.0846341569053742E-2</v>
      </c>
      <c r="G2562" s="109">
        <v>2.2649527460369211E-2</v>
      </c>
      <c r="H2562" s="732">
        <v>1.0549014061065313E-2</v>
      </c>
      <c r="I2562" s="108">
        <v>6.4050078978854837E-3</v>
      </c>
      <c r="J2562" s="109">
        <v>7.3143974114953337E-3</v>
      </c>
      <c r="K2562" s="732">
        <v>8.2392853522334344E-2</v>
      </c>
      <c r="L2562" s="108">
        <v>1.9294157300898975E-3</v>
      </c>
      <c r="M2562" s="109">
        <v>1.6807848277002818E-3</v>
      </c>
      <c r="N2562" s="732">
        <v>3.5129871160055783E-4</v>
      </c>
      <c r="O2562" s="108">
        <v>0</v>
      </c>
      <c r="P2562" s="109">
        <v>0</v>
      </c>
      <c r="Q2562" s="732">
        <v>6.6999320855911015E-3</v>
      </c>
      <c r="R2562" s="108">
        <v>4.4422906442062918E-4</v>
      </c>
      <c r="S2562" s="109">
        <v>6.5065545370835798E-4</v>
      </c>
      <c r="T2562" s="732">
        <v>2.6706606706165775E-3</v>
      </c>
      <c r="U2562" s="108">
        <v>1.0986196320822144E-3</v>
      </c>
      <c r="V2562" s="109">
        <v>1.0752828829472356E-3</v>
      </c>
      <c r="W2562" s="732">
        <v>4.3989391933971521E-4</v>
      </c>
      <c r="X2562" s="108">
        <v>9.4844861050170091E-5</v>
      </c>
      <c r="Y2562" s="109">
        <v>9.2830210944501142E-5</v>
      </c>
      <c r="Z2562" s="732">
        <v>3.7976446435720081E-5</v>
      </c>
      <c r="AA2562" s="108">
        <v>0</v>
      </c>
      <c r="AB2562" s="109">
        <v>0</v>
      </c>
      <c r="AC2562" s="732">
        <v>0</v>
      </c>
      <c r="AD2562" s="108">
        <v>0</v>
      </c>
      <c r="AE2562" s="109">
        <v>0</v>
      </c>
      <c r="AF2562" s="732">
        <v>0</v>
      </c>
      <c r="AG2562" s="108">
        <v>7.0079793717210443E-4</v>
      </c>
      <c r="AH2562" s="109">
        <v>6.8591163567199441E-4</v>
      </c>
      <c r="AI2562" s="732">
        <v>2.8060369848571424E-4</v>
      </c>
      <c r="AJ2562" s="108">
        <v>2.097198096670261E-3</v>
      </c>
      <c r="AK2562" s="109">
        <v>1.8269462866717845E-3</v>
      </c>
      <c r="AL2562" s="736">
        <v>3.8184780446219786E-4</v>
      </c>
    </row>
    <row r="2563" spans="1:38" ht="13" x14ac:dyDescent="0.3">
      <c r="A2563" s="71">
        <v>2038</v>
      </c>
      <c r="B2563" s="72">
        <v>38</v>
      </c>
      <c r="C2563" s="108">
        <v>0.81492860069181228</v>
      </c>
      <c r="D2563" s="109">
        <v>0.73711967809519541</v>
      </c>
      <c r="E2563" s="732">
        <v>0.12481878541589254</v>
      </c>
      <c r="F2563" s="108">
        <v>2.0846341569053742E-2</v>
      </c>
      <c r="G2563" s="109">
        <v>2.2649527460369211E-2</v>
      </c>
      <c r="H2563" s="732">
        <v>1.0549014061065313E-2</v>
      </c>
      <c r="I2563" s="108">
        <v>6.4050078978854837E-3</v>
      </c>
      <c r="J2563" s="109">
        <v>7.3143974114953337E-3</v>
      </c>
      <c r="K2563" s="732">
        <v>8.2392853522334344E-2</v>
      </c>
      <c r="L2563" s="108">
        <v>1.9294157300898975E-3</v>
      </c>
      <c r="M2563" s="109">
        <v>1.6807848277002818E-3</v>
      </c>
      <c r="N2563" s="732">
        <v>3.5129871160055783E-4</v>
      </c>
      <c r="O2563" s="108">
        <v>0</v>
      </c>
      <c r="P2563" s="109">
        <v>0</v>
      </c>
      <c r="Q2563" s="732">
        <v>6.6999320855911015E-3</v>
      </c>
      <c r="R2563" s="108">
        <v>4.4422906442062918E-4</v>
      </c>
      <c r="S2563" s="109">
        <v>6.5065545370835798E-4</v>
      </c>
      <c r="T2563" s="732">
        <v>2.6706606706165775E-3</v>
      </c>
      <c r="U2563" s="108">
        <v>1.0986196320822144E-3</v>
      </c>
      <c r="V2563" s="109">
        <v>1.0752828829472356E-3</v>
      </c>
      <c r="W2563" s="732">
        <v>4.3989391933971521E-4</v>
      </c>
      <c r="X2563" s="108">
        <v>9.4844861050170091E-5</v>
      </c>
      <c r="Y2563" s="109">
        <v>9.2830210944501142E-5</v>
      </c>
      <c r="Z2563" s="732">
        <v>3.7976446435720081E-5</v>
      </c>
      <c r="AA2563" s="108">
        <v>0</v>
      </c>
      <c r="AB2563" s="109">
        <v>0</v>
      </c>
      <c r="AC2563" s="732">
        <v>0</v>
      </c>
      <c r="AD2563" s="108">
        <v>0</v>
      </c>
      <c r="AE2563" s="109">
        <v>0</v>
      </c>
      <c r="AF2563" s="732">
        <v>0</v>
      </c>
      <c r="AG2563" s="108">
        <v>7.0079793717210443E-4</v>
      </c>
      <c r="AH2563" s="109">
        <v>6.8591163567199441E-4</v>
      </c>
      <c r="AI2563" s="732">
        <v>2.8060369848571424E-4</v>
      </c>
      <c r="AJ2563" s="108">
        <v>2.097198096670261E-3</v>
      </c>
      <c r="AK2563" s="109">
        <v>1.8269462866717845E-3</v>
      </c>
      <c r="AL2563" s="736">
        <v>3.8184780446219786E-4</v>
      </c>
    </row>
    <row r="2564" spans="1:38" ht="13.5" thickBot="1" x14ac:dyDescent="0.35">
      <c r="A2564" s="73">
        <v>2038</v>
      </c>
      <c r="B2564" s="74">
        <v>39</v>
      </c>
      <c r="C2564" s="110">
        <v>0.81492860069181228</v>
      </c>
      <c r="D2564" s="111">
        <v>0.73711967809519541</v>
      </c>
      <c r="E2564" s="733">
        <v>0.12481878541589254</v>
      </c>
      <c r="F2564" s="110">
        <v>2.0846341569053742E-2</v>
      </c>
      <c r="G2564" s="111">
        <v>2.2649527460369211E-2</v>
      </c>
      <c r="H2564" s="733">
        <v>1.0549014061065313E-2</v>
      </c>
      <c r="I2564" s="110">
        <v>6.4050078978854837E-3</v>
      </c>
      <c r="J2564" s="111">
        <v>7.3143974114953337E-3</v>
      </c>
      <c r="K2564" s="733">
        <v>8.2392853522334344E-2</v>
      </c>
      <c r="L2564" s="110">
        <v>1.9294157300898975E-3</v>
      </c>
      <c r="M2564" s="111">
        <v>1.6807848277002818E-3</v>
      </c>
      <c r="N2564" s="733">
        <v>3.5129871160055783E-4</v>
      </c>
      <c r="O2564" s="110">
        <v>0</v>
      </c>
      <c r="P2564" s="111">
        <v>0</v>
      </c>
      <c r="Q2564" s="733">
        <v>6.6999320855911015E-3</v>
      </c>
      <c r="R2564" s="110">
        <v>4.4422906442062918E-4</v>
      </c>
      <c r="S2564" s="111">
        <v>6.5065545370835798E-4</v>
      </c>
      <c r="T2564" s="733">
        <v>2.6706606706165775E-3</v>
      </c>
      <c r="U2564" s="110">
        <v>1.0986196320822144E-3</v>
      </c>
      <c r="V2564" s="111">
        <v>1.0752828829472356E-3</v>
      </c>
      <c r="W2564" s="733">
        <v>4.3989391933971521E-4</v>
      </c>
      <c r="X2564" s="110">
        <v>9.4844861050170091E-5</v>
      </c>
      <c r="Y2564" s="111">
        <v>9.2830210944501142E-5</v>
      </c>
      <c r="Z2564" s="733">
        <v>3.7976446435720081E-5</v>
      </c>
      <c r="AA2564" s="110">
        <v>0</v>
      </c>
      <c r="AB2564" s="111">
        <v>0</v>
      </c>
      <c r="AC2564" s="733">
        <v>0</v>
      </c>
      <c r="AD2564" s="110">
        <v>0</v>
      </c>
      <c r="AE2564" s="111">
        <v>0</v>
      </c>
      <c r="AF2564" s="733">
        <v>0</v>
      </c>
      <c r="AG2564" s="110">
        <v>7.0079793717210443E-4</v>
      </c>
      <c r="AH2564" s="111">
        <v>6.8591163567199441E-4</v>
      </c>
      <c r="AI2564" s="733">
        <v>2.8060369848571424E-4</v>
      </c>
      <c r="AJ2564" s="110">
        <v>2.097198096670261E-3</v>
      </c>
      <c r="AK2564" s="111">
        <v>1.8269462866717845E-3</v>
      </c>
      <c r="AL2564" s="737">
        <v>3.8184780446219786E-4</v>
      </c>
    </row>
    <row r="2565" spans="1:38" x14ac:dyDescent="0.25">
      <c r="A2565" s="69">
        <v>2039</v>
      </c>
      <c r="B2565" s="70">
        <v>0</v>
      </c>
      <c r="C2565" s="106">
        <v>0.22702888721877471</v>
      </c>
      <c r="D2565" s="107">
        <v>0.23751747776545454</v>
      </c>
      <c r="E2565" s="730">
        <v>0.11093023893922323</v>
      </c>
      <c r="F2565" s="106">
        <v>1.8889690082110531E-2</v>
      </c>
      <c r="G2565" s="107">
        <v>2.0702008807038434E-2</v>
      </c>
      <c r="H2565" s="730">
        <v>1.6094605795249323E-2</v>
      </c>
      <c r="I2565" s="106">
        <v>4.506082015534308E-3</v>
      </c>
      <c r="J2565" s="107">
        <v>4.1956491397151345E-3</v>
      </c>
      <c r="K2565" s="730">
        <v>8.2399920092001727E-2</v>
      </c>
      <c r="L2565" s="106">
        <v>5.4403938131610148E-4</v>
      </c>
      <c r="M2565" s="107">
        <v>5.8828026967846483E-4</v>
      </c>
      <c r="N2565" s="730">
        <v>2.601500196361008E-4</v>
      </c>
      <c r="O2565" s="106">
        <v>0</v>
      </c>
      <c r="P2565" s="107">
        <v>0</v>
      </c>
      <c r="Q2565" s="730">
        <v>1.0222201626441879E-2</v>
      </c>
      <c r="R2565" s="106">
        <v>4.4422906442062918E-4</v>
      </c>
      <c r="S2565" s="107">
        <v>6.5065545370835798E-4</v>
      </c>
      <c r="T2565" s="730">
        <v>2.6706606706165775E-3</v>
      </c>
      <c r="U2565" s="106">
        <v>9.4734627569577963E-4</v>
      </c>
      <c r="V2565" s="107">
        <v>9.2380185756009501E-4</v>
      </c>
      <c r="W2565" s="730">
        <v>6.7114502376140186E-4</v>
      </c>
      <c r="X2565" s="106">
        <v>8.1785357110730476E-5</v>
      </c>
      <c r="Y2565" s="107">
        <v>7.975266730813955E-5</v>
      </c>
      <c r="Z2565" s="730">
        <v>5.7940541851379565E-5</v>
      </c>
      <c r="AA2565" s="106">
        <v>0</v>
      </c>
      <c r="AB2565" s="107">
        <v>0</v>
      </c>
      <c r="AC2565" s="730">
        <v>0</v>
      </c>
      <c r="AD2565" s="106">
        <v>0</v>
      </c>
      <c r="AE2565" s="107">
        <v>0</v>
      </c>
      <c r="AF2565" s="730">
        <v>0</v>
      </c>
      <c r="AG2565" s="106">
        <v>6.043026757304895E-4</v>
      </c>
      <c r="AH2565" s="107">
        <v>5.8928378507912824E-4</v>
      </c>
      <c r="AI2565" s="730">
        <v>4.2811650390376413E-4</v>
      </c>
      <c r="AJ2565" s="106">
        <v>5.9134910458561406E-4</v>
      </c>
      <c r="AK2565" s="107">
        <v>6.3943780203465004E-4</v>
      </c>
      <c r="AL2565" s="735">
        <v>2.8277274765427517E-4</v>
      </c>
    </row>
    <row r="2566" spans="1:38" x14ac:dyDescent="0.25">
      <c r="A2566" s="71">
        <v>2039</v>
      </c>
      <c r="B2566" s="72">
        <v>1</v>
      </c>
      <c r="C2566" s="108">
        <v>0.22684867374943618</v>
      </c>
      <c r="D2566" s="109">
        <v>0.23741635516795556</v>
      </c>
      <c r="E2566" s="731">
        <v>0.11104021455398135</v>
      </c>
      <c r="F2566" s="108">
        <v>1.8846293323127063E-2</v>
      </c>
      <c r="G2566" s="109">
        <v>2.0677122091920325E-2</v>
      </c>
      <c r="H2566" s="731">
        <v>1.6274876289378574E-2</v>
      </c>
      <c r="I2566" s="108">
        <v>4.4921153461261552E-3</v>
      </c>
      <c r="J2566" s="109">
        <v>4.1877397742798436E-3</v>
      </c>
      <c r="K2566" s="731">
        <v>8.2670840440489224E-2</v>
      </c>
      <c r="L2566" s="108">
        <v>5.4281119716566978E-4</v>
      </c>
      <c r="M2566" s="109">
        <v>5.873954004684132E-4</v>
      </c>
      <c r="N2566" s="731">
        <v>2.6052302268745838E-4</v>
      </c>
      <c r="O2566" s="108">
        <v>0</v>
      </c>
      <c r="P2566" s="109">
        <v>0</v>
      </c>
      <c r="Q2566" s="731">
        <v>1.033669575542023E-2</v>
      </c>
      <c r="R2566" s="108">
        <v>4.4422906442062918E-4</v>
      </c>
      <c r="S2566" s="109">
        <v>6.5065545370835798E-4</v>
      </c>
      <c r="T2566" s="731">
        <v>2.6706606706165775E-3</v>
      </c>
      <c r="U2566" s="108">
        <v>9.4411972826409138E-4</v>
      </c>
      <c r="V2566" s="109">
        <v>9.2196397720009085E-4</v>
      </c>
      <c r="W2566" s="731">
        <v>6.7866213614777753E-4</v>
      </c>
      <c r="X2566" s="108">
        <v>8.15067554456203E-5</v>
      </c>
      <c r="Y2566" s="109">
        <v>7.9594031569648301E-5</v>
      </c>
      <c r="Z2566" s="731">
        <v>5.8589553761641879E-5</v>
      </c>
      <c r="AA2566" s="108">
        <v>0</v>
      </c>
      <c r="AB2566" s="109">
        <v>0</v>
      </c>
      <c r="AC2566" s="731">
        <v>0</v>
      </c>
      <c r="AD2566" s="108">
        <v>0</v>
      </c>
      <c r="AE2566" s="109">
        <v>0</v>
      </c>
      <c r="AF2566" s="731">
        <v>0</v>
      </c>
      <c r="AG2566" s="108">
        <v>6.0224406386312772E-4</v>
      </c>
      <c r="AH2566" s="109">
        <v>5.8811143388038853E-4</v>
      </c>
      <c r="AI2566" s="731">
        <v>4.3291145634481357E-4</v>
      </c>
      <c r="AJ2566" s="108">
        <v>5.9001376253014332E-4</v>
      </c>
      <c r="AK2566" s="109">
        <v>6.3847515219549904E-4</v>
      </c>
      <c r="AL2566" s="736">
        <v>2.8317822992480931E-4</v>
      </c>
    </row>
    <row r="2567" spans="1:38" x14ac:dyDescent="0.25">
      <c r="A2567" s="71">
        <v>2039</v>
      </c>
      <c r="B2567" s="72">
        <v>2</v>
      </c>
      <c r="C2567" s="108">
        <v>0.22668749348125539</v>
      </c>
      <c r="D2567" s="109">
        <v>0.23728415410319079</v>
      </c>
      <c r="E2567" s="731">
        <v>0.11112610411678382</v>
      </c>
      <c r="F2567" s="108">
        <v>1.8807590979206226E-2</v>
      </c>
      <c r="G2567" s="109">
        <v>2.0644870121977028E-2</v>
      </c>
      <c r="H2567" s="731">
        <v>1.6432897358922272E-2</v>
      </c>
      <c r="I2567" s="108">
        <v>4.4796577828213118E-3</v>
      </c>
      <c r="J2567" s="109">
        <v>4.1775026653481668E-3</v>
      </c>
      <c r="K2567" s="731">
        <v>8.2878266073341519E-2</v>
      </c>
      <c r="L2567" s="108">
        <v>5.4171520677042003E-4</v>
      </c>
      <c r="M2567" s="109">
        <v>5.8624986735282428E-4</v>
      </c>
      <c r="N2567" s="731">
        <v>2.6079804372133723E-4</v>
      </c>
      <c r="O2567" s="108">
        <v>0</v>
      </c>
      <c r="P2567" s="109">
        <v>0</v>
      </c>
      <c r="Q2567" s="731">
        <v>1.0437058412449971E-2</v>
      </c>
      <c r="R2567" s="108">
        <v>4.4422906442062918E-4</v>
      </c>
      <c r="S2567" s="109">
        <v>6.5065545370835798E-4</v>
      </c>
      <c r="T2567" s="731">
        <v>2.6706606706165775E-3</v>
      </c>
      <c r="U2567" s="108">
        <v>9.4124304508894649E-4</v>
      </c>
      <c r="V2567" s="109">
        <v>9.1958733513541836E-4</v>
      </c>
      <c r="W2567" s="731">
        <v>6.8525161686814131E-4</v>
      </c>
      <c r="X2567" s="108">
        <v>8.1258349916654504E-5</v>
      </c>
      <c r="Y2567" s="109">
        <v>7.9388822892834161E-5</v>
      </c>
      <c r="Z2567" s="731">
        <v>5.9158444277139964E-5</v>
      </c>
      <c r="AA2567" s="108">
        <v>0</v>
      </c>
      <c r="AB2567" s="109">
        <v>0</v>
      </c>
      <c r="AC2567" s="731">
        <v>0</v>
      </c>
      <c r="AD2567" s="108">
        <v>0</v>
      </c>
      <c r="AE2567" s="109">
        <v>0</v>
      </c>
      <c r="AF2567" s="731">
        <v>0</v>
      </c>
      <c r="AG2567" s="108">
        <v>6.0040908082086323E-4</v>
      </c>
      <c r="AH2567" s="109">
        <v>5.8659508646033691E-4</v>
      </c>
      <c r="AI2567" s="731">
        <v>4.3711546060944058E-4</v>
      </c>
      <c r="AJ2567" s="108">
        <v>5.8882286810243046E-4</v>
      </c>
      <c r="AK2567" s="109">
        <v>6.3723016418777961E-4</v>
      </c>
      <c r="AL2567" s="736">
        <v>2.8347698623013646E-4</v>
      </c>
    </row>
    <row r="2568" spans="1:38" x14ac:dyDescent="0.25">
      <c r="A2568" s="71">
        <v>2039</v>
      </c>
      <c r="B2568" s="72">
        <v>3</v>
      </c>
      <c r="C2568" s="108">
        <v>0.2265438130900265</v>
      </c>
      <c r="D2568" s="109">
        <v>0.23717168173861258</v>
      </c>
      <c r="E2568" s="731">
        <v>0.11127484327180938</v>
      </c>
      <c r="F2568" s="108">
        <v>1.8773027572274992E-2</v>
      </c>
      <c r="G2568" s="109">
        <v>2.061785859121245E-2</v>
      </c>
      <c r="H2568" s="731">
        <v>1.6667674438468165E-2</v>
      </c>
      <c r="I2568" s="108">
        <v>4.468547471168355E-3</v>
      </c>
      <c r="J2568" s="109">
        <v>4.1689288388211381E-3</v>
      </c>
      <c r="K2568" s="731">
        <v>8.3244594596755164E-2</v>
      </c>
      <c r="L2568" s="108">
        <v>5.4073760244309325E-4</v>
      </c>
      <c r="M2568" s="109">
        <v>5.852895026185064E-4</v>
      </c>
      <c r="N2568" s="731">
        <v>2.6130795880201598E-4</v>
      </c>
      <c r="O2568" s="108">
        <v>0</v>
      </c>
      <c r="P2568" s="109">
        <v>0</v>
      </c>
      <c r="Q2568" s="731">
        <v>1.058617187642414E-2</v>
      </c>
      <c r="R2568" s="108">
        <v>4.4422906442062918E-4</v>
      </c>
      <c r="S2568" s="109">
        <v>6.5065545370835798E-4</v>
      </c>
      <c r="T2568" s="731">
        <v>2.6706606706165775E-3</v>
      </c>
      <c r="U2568" s="108">
        <v>9.3867523455503266E-4</v>
      </c>
      <c r="V2568" s="109">
        <v>9.1759562899353434E-4</v>
      </c>
      <c r="W2568" s="731">
        <v>6.9504171060993578E-4</v>
      </c>
      <c r="X2568" s="108">
        <v>8.1036698509203605E-5</v>
      </c>
      <c r="Y2568" s="109">
        <v>7.9216892333258793E-5</v>
      </c>
      <c r="Z2568" s="731">
        <v>6.0003617312292139E-5</v>
      </c>
      <c r="AA2568" s="108">
        <v>0</v>
      </c>
      <c r="AB2568" s="109">
        <v>0</v>
      </c>
      <c r="AC2568" s="731">
        <v>0</v>
      </c>
      <c r="AD2568" s="108">
        <v>0</v>
      </c>
      <c r="AE2568" s="109">
        <v>0</v>
      </c>
      <c r="AF2568" s="731">
        <v>0</v>
      </c>
      <c r="AG2568" s="108">
        <v>5.9877123522625374E-4</v>
      </c>
      <c r="AH2568" s="109">
        <v>5.8532459049362125E-4</v>
      </c>
      <c r="AI2568" s="731">
        <v>4.433600099574059E-4</v>
      </c>
      <c r="AJ2568" s="108">
        <v>5.8776008833573467E-4</v>
      </c>
      <c r="AK2568" s="109">
        <v>6.3618592222994068E-4</v>
      </c>
      <c r="AL2568" s="736">
        <v>2.8403129600837159E-4</v>
      </c>
    </row>
    <row r="2569" spans="1:38" x14ac:dyDescent="0.25">
      <c r="A2569" s="71">
        <v>2039</v>
      </c>
      <c r="B2569" s="72">
        <v>4</v>
      </c>
      <c r="C2569" s="108">
        <v>0.29775518961362962</v>
      </c>
      <c r="D2569" s="109">
        <v>0.30430210970849086</v>
      </c>
      <c r="E2569" s="731">
        <v>0.13043047640249342</v>
      </c>
      <c r="F2569" s="108">
        <v>1.9399418165882008E-2</v>
      </c>
      <c r="G2569" s="109">
        <v>2.168054038909787E-2</v>
      </c>
      <c r="H2569" s="731">
        <v>1.6683401675199491E-2</v>
      </c>
      <c r="I2569" s="108">
        <v>5.1752996632984235E-3</v>
      </c>
      <c r="J2569" s="109">
        <v>5.7240825317999046E-3</v>
      </c>
      <c r="K2569" s="731">
        <v>8.2602547291423772E-2</v>
      </c>
      <c r="L2569" s="108">
        <v>6.5373692934514536E-4</v>
      </c>
      <c r="M2569" s="109">
        <v>8.7432921987051033E-4</v>
      </c>
      <c r="N2569" s="731">
        <v>3.7083213625956849E-4</v>
      </c>
      <c r="O2569" s="108">
        <v>0</v>
      </c>
      <c r="P2569" s="109">
        <v>0</v>
      </c>
      <c r="Q2569" s="731">
        <v>1.0596171198845133E-2</v>
      </c>
      <c r="R2569" s="108">
        <v>4.4422906442062918E-4</v>
      </c>
      <c r="S2569" s="109">
        <v>6.5065545370835798E-4</v>
      </c>
      <c r="T2569" s="731">
        <v>2.6706606706165775E-3</v>
      </c>
      <c r="U2569" s="108">
        <v>9.8673925936593751E-4</v>
      </c>
      <c r="V2569" s="109">
        <v>9.9905497839260162E-4</v>
      </c>
      <c r="W2569" s="731">
        <v>6.9569742213734613E-4</v>
      </c>
      <c r="X2569" s="108">
        <v>8.518612880543536E-5</v>
      </c>
      <c r="Y2569" s="109">
        <v>8.6249393819609634E-5</v>
      </c>
      <c r="Z2569" s="731">
        <v>6.0060268012115089E-5</v>
      </c>
      <c r="AA2569" s="108">
        <v>0</v>
      </c>
      <c r="AB2569" s="109">
        <v>0</v>
      </c>
      <c r="AC2569" s="731">
        <v>0</v>
      </c>
      <c r="AD2569" s="108">
        <v>0</v>
      </c>
      <c r="AE2569" s="109">
        <v>0</v>
      </c>
      <c r="AF2569" s="731">
        <v>0</v>
      </c>
      <c r="AG2569" s="108">
        <v>6.2943094674133208E-4</v>
      </c>
      <c r="AH2569" s="109">
        <v>6.3728693508471803E-4</v>
      </c>
      <c r="AI2569" s="731">
        <v>4.4377835905435648E-4</v>
      </c>
      <c r="AJ2569" s="108">
        <v>7.1058569825626185E-4</v>
      </c>
      <c r="AK2569" s="109">
        <v>9.503607805404988E-4</v>
      </c>
      <c r="AL2569" s="736">
        <v>4.0307964250817528E-4</v>
      </c>
    </row>
    <row r="2570" spans="1:38" x14ac:dyDescent="0.25">
      <c r="A2570" s="71">
        <v>2039</v>
      </c>
      <c r="B2570" s="72">
        <v>5</v>
      </c>
      <c r="C2570" s="108">
        <v>0.29762113797871559</v>
      </c>
      <c r="D2570" s="109">
        <v>0.30413115260228119</v>
      </c>
      <c r="E2570" s="731">
        <v>0.13013500502124895</v>
      </c>
      <c r="F2570" s="108">
        <v>1.9371828440816422E-2</v>
      </c>
      <c r="G2570" s="109">
        <v>2.1643007368616317E-2</v>
      </c>
      <c r="H2570" s="731">
        <v>1.6334805532978339E-2</v>
      </c>
      <c r="I2570" s="108">
        <v>5.1653783370627969E-3</v>
      </c>
      <c r="J2570" s="109">
        <v>5.7086991959904854E-3</v>
      </c>
      <c r="K2570" s="731">
        <v>8.1844118317463341E-2</v>
      </c>
      <c r="L2570" s="108">
        <v>6.5282406575003669E-4</v>
      </c>
      <c r="M2570" s="109">
        <v>8.7244284440164493E-4</v>
      </c>
      <c r="N2570" s="731">
        <v>3.6970595652501074E-4</v>
      </c>
      <c r="O2570" s="108">
        <v>0</v>
      </c>
      <c r="P2570" s="109">
        <v>0</v>
      </c>
      <c r="Q2570" s="731">
        <v>1.0374756103557679E-2</v>
      </c>
      <c r="R2570" s="108">
        <v>4.4422906442062918E-4</v>
      </c>
      <c r="S2570" s="109">
        <v>6.5065545370835798E-4</v>
      </c>
      <c r="T2570" s="731">
        <v>2.6706606706165775E-3</v>
      </c>
      <c r="U2570" s="108">
        <v>9.8468661876240354E-4</v>
      </c>
      <c r="V2570" s="109">
        <v>9.962805352210541E-4</v>
      </c>
      <c r="W2570" s="731">
        <v>6.8116126633393007E-4</v>
      </c>
      <c r="X2570" s="108">
        <v>8.50089265860263E-5</v>
      </c>
      <c r="Y2570" s="109">
        <v>8.6009825571555518E-5</v>
      </c>
      <c r="Z2570" s="731">
        <v>5.8805306287573195E-5</v>
      </c>
      <c r="AA2570" s="108">
        <v>0</v>
      </c>
      <c r="AB2570" s="109">
        <v>0</v>
      </c>
      <c r="AC2570" s="731">
        <v>0</v>
      </c>
      <c r="AD2570" s="108">
        <v>0</v>
      </c>
      <c r="AE2570" s="109">
        <v>0</v>
      </c>
      <c r="AF2570" s="731">
        <v>0</v>
      </c>
      <c r="AG2570" s="108">
        <v>6.2812148119713751E-4</v>
      </c>
      <c r="AH2570" s="109">
        <v>6.3551718645008524E-4</v>
      </c>
      <c r="AI2570" s="731">
        <v>4.3450564438923573E-4</v>
      </c>
      <c r="AJ2570" s="108">
        <v>7.0959391185198585E-4</v>
      </c>
      <c r="AK2570" s="109">
        <v>9.48310869585962E-4</v>
      </c>
      <c r="AL2570" s="736">
        <v>4.0185569505340606E-4</v>
      </c>
    </row>
    <row r="2571" spans="1:38" x14ac:dyDescent="0.25">
      <c r="A2571" s="71">
        <v>2039</v>
      </c>
      <c r="B2571" s="72">
        <v>6</v>
      </c>
      <c r="C2571" s="108">
        <v>0.35847882200227044</v>
      </c>
      <c r="D2571" s="109">
        <v>0.36028957976129006</v>
      </c>
      <c r="E2571" s="731">
        <v>0.12976958671641547</v>
      </c>
      <c r="F2571" s="108">
        <v>1.9837475053178247E-2</v>
      </c>
      <c r="G2571" s="109">
        <v>2.2509501038779581E-2</v>
      </c>
      <c r="H2571" s="731">
        <v>1.5895723445350222E-2</v>
      </c>
      <c r="I2571" s="108">
        <v>5.5496109725667918E-3</v>
      </c>
      <c r="J2571" s="109">
        <v>6.8509717684199613E-3</v>
      </c>
      <c r="K2571" s="731">
        <v>9.4129981936086335E-2</v>
      </c>
      <c r="L2571" s="108">
        <v>7.4070766963535905E-4</v>
      </c>
      <c r="M2571" s="109">
        <v>9.4324793759610961E-4</v>
      </c>
      <c r="N2571" s="731">
        <v>3.6832009025742978E-4</v>
      </c>
      <c r="O2571" s="108">
        <v>0</v>
      </c>
      <c r="P2571" s="109">
        <v>0</v>
      </c>
      <c r="Q2571" s="731">
        <v>1.0095873256928557E-2</v>
      </c>
      <c r="R2571" s="108">
        <v>4.4422906442062918E-4</v>
      </c>
      <c r="S2571" s="109">
        <v>6.5065545370835798E-4</v>
      </c>
      <c r="T2571" s="731">
        <v>2.6706606706165775E-3</v>
      </c>
      <c r="U2571" s="108">
        <v>1.0203322009939065E-3</v>
      </c>
      <c r="V2571" s="109">
        <v>1.0626241443369825E-3</v>
      </c>
      <c r="W2571" s="731">
        <v>6.6285159152610002E-4</v>
      </c>
      <c r="X2571" s="108">
        <v>8.8086268083963648E-5</v>
      </c>
      <c r="Y2571" s="109">
        <v>9.1737370673078392E-5</v>
      </c>
      <c r="Z2571" s="731">
        <v>5.7224593141435883E-5</v>
      </c>
      <c r="AA2571" s="108">
        <v>0</v>
      </c>
      <c r="AB2571" s="109">
        <v>0</v>
      </c>
      <c r="AC2571" s="731">
        <v>0</v>
      </c>
      <c r="AD2571" s="108">
        <v>0</v>
      </c>
      <c r="AE2571" s="109">
        <v>0</v>
      </c>
      <c r="AF2571" s="731">
        <v>0</v>
      </c>
      <c r="AG2571" s="108">
        <v>6.50859220400871E-4</v>
      </c>
      <c r="AH2571" s="109">
        <v>6.7783738517168831E-4</v>
      </c>
      <c r="AI2571" s="731">
        <v>4.228262834483001E-4</v>
      </c>
      <c r="AJ2571" s="108">
        <v>8.0511971890849954E-4</v>
      </c>
      <c r="AK2571" s="109">
        <v>1.025272658019992E-3</v>
      </c>
      <c r="AL2571" s="736">
        <v>4.003490772938054E-4</v>
      </c>
    </row>
    <row r="2572" spans="1:38" x14ac:dyDescent="0.25">
      <c r="A2572" s="71">
        <v>2039</v>
      </c>
      <c r="B2572" s="72">
        <v>7</v>
      </c>
      <c r="C2572" s="108">
        <v>0.35836342035878199</v>
      </c>
      <c r="D2572" s="109">
        <v>0.36006444412420668</v>
      </c>
      <c r="E2572" s="731">
        <v>0.12944892666035362</v>
      </c>
      <c r="F2572" s="108">
        <v>1.9816033281921375E-2</v>
      </c>
      <c r="G2572" s="109">
        <v>2.2463701298835667E-2</v>
      </c>
      <c r="H2572" s="731">
        <v>1.5521304479571922E-2</v>
      </c>
      <c r="I2572" s="108">
        <v>5.5415325379336387E-3</v>
      </c>
      <c r="J2572" s="109">
        <v>6.8294596602727665E-3</v>
      </c>
      <c r="K2572" s="731">
        <v>9.3305912130897631E-2</v>
      </c>
      <c r="L2572" s="108">
        <v>7.3992147661556889E-4</v>
      </c>
      <c r="M2572" s="109">
        <v>9.4085708001225368E-4</v>
      </c>
      <c r="N2572" s="731">
        <v>3.670944419936795E-4</v>
      </c>
      <c r="O2572" s="108">
        <v>0</v>
      </c>
      <c r="P2572" s="109">
        <v>0</v>
      </c>
      <c r="Q2572" s="731">
        <v>9.858075302507702E-3</v>
      </c>
      <c r="R2572" s="108">
        <v>4.4422906442062918E-4</v>
      </c>
      <c r="S2572" s="109">
        <v>6.5065545370835798E-4</v>
      </c>
      <c r="T2572" s="731">
        <v>2.6706606706165775E-3</v>
      </c>
      <c r="U2572" s="108">
        <v>1.0187361386984398E-3</v>
      </c>
      <c r="V2572" s="109">
        <v>1.0592324860183237E-3</v>
      </c>
      <c r="W2572" s="731">
        <v>6.4723779216648329E-4</v>
      </c>
      <c r="X2572" s="108">
        <v>8.7948435255660865E-5</v>
      </c>
      <c r="Y2572" s="109">
        <v>9.1444576312126101E-5</v>
      </c>
      <c r="Z2572" s="731">
        <v>5.5876709353334052E-5</v>
      </c>
      <c r="AA2572" s="108">
        <v>0</v>
      </c>
      <c r="AB2572" s="109">
        <v>0</v>
      </c>
      <c r="AC2572" s="731">
        <v>0</v>
      </c>
      <c r="AD2572" s="108">
        <v>0</v>
      </c>
      <c r="AE2572" s="109">
        <v>0</v>
      </c>
      <c r="AF2572" s="731">
        <v>0</v>
      </c>
      <c r="AG2572" s="108">
        <v>6.4984114606809714E-4</v>
      </c>
      <c r="AH2572" s="109">
        <v>6.7567365585194015E-4</v>
      </c>
      <c r="AI2572" s="731">
        <v>4.1286653279579854E-4</v>
      </c>
      <c r="AJ2572" s="108">
        <v>8.0426501481115314E-4</v>
      </c>
      <c r="AK2572" s="109">
        <v>1.0226740519410278E-3</v>
      </c>
      <c r="AL2572" s="736">
        <v>3.9901697921504035E-4</v>
      </c>
    </row>
    <row r="2573" spans="1:38" x14ac:dyDescent="0.25">
      <c r="A2573" s="71">
        <v>2039</v>
      </c>
      <c r="B2573" s="72">
        <v>8</v>
      </c>
      <c r="C2573" s="108">
        <v>0.41288674772171785</v>
      </c>
      <c r="D2573" s="109">
        <v>0.40644135988610769</v>
      </c>
      <c r="E2573" s="731">
        <v>0.12900540434157501</v>
      </c>
      <c r="F2573" s="108">
        <v>2.0062311853748481E-2</v>
      </c>
      <c r="G2573" s="109">
        <v>2.2693541674474817E-2</v>
      </c>
      <c r="H2573" s="731">
        <v>1.5140708395084196E-2</v>
      </c>
      <c r="I2573" s="108">
        <v>5.8540787747411562E-3</v>
      </c>
      <c r="J2573" s="109">
        <v>7.4000467331316868E-3</v>
      </c>
      <c r="K2573" s="731">
        <v>9.2431951108949903E-2</v>
      </c>
      <c r="L2573" s="108">
        <v>8.4177704977777884E-4</v>
      </c>
      <c r="M2573" s="109">
        <v>1.0194890226134963E-3</v>
      </c>
      <c r="N2573" s="731">
        <v>3.6586050666613122E-4</v>
      </c>
      <c r="O2573" s="108">
        <v>0</v>
      </c>
      <c r="P2573" s="109">
        <v>0</v>
      </c>
      <c r="Q2573" s="731">
        <v>9.6163432700920592E-3</v>
      </c>
      <c r="R2573" s="108">
        <v>4.4422906442062918E-4</v>
      </c>
      <c r="S2573" s="109">
        <v>6.5065545370835798E-4</v>
      </c>
      <c r="T2573" s="731">
        <v>2.6706606706165775E-3</v>
      </c>
      <c r="U2573" s="108">
        <v>1.0377105749402578E-3</v>
      </c>
      <c r="V2573" s="109">
        <v>1.0770520017228573E-3</v>
      </c>
      <c r="W2573" s="731">
        <v>6.3136793866112634E-4</v>
      </c>
      <c r="X2573" s="108">
        <v>8.9586528836784889E-5</v>
      </c>
      <c r="Y2573" s="109">
        <v>9.2982873321777334E-5</v>
      </c>
      <c r="Z2573" s="731">
        <v>5.4506572353567328E-5</v>
      </c>
      <c r="AA2573" s="108">
        <v>0</v>
      </c>
      <c r="AB2573" s="109">
        <v>0</v>
      </c>
      <c r="AC2573" s="731">
        <v>0</v>
      </c>
      <c r="AD2573" s="108">
        <v>0</v>
      </c>
      <c r="AE2573" s="109">
        <v>0</v>
      </c>
      <c r="AF2573" s="731">
        <v>0</v>
      </c>
      <c r="AG2573" s="108">
        <v>6.6194497443806109E-4</v>
      </c>
      <c r="AH2573" s="109">
        <v>6.8703990693217223E-4</v>
      </c>
      <c r="AI2573" s="731">
        <v>4.0274301853332483E-4</v>
      </c>
      <c r="AJ2573" s="108">
        <v>9.1497799860986427E-4</v>
      </c>
      <c r="AK2573" s="109">
        <v>1.1081437422552172E-3</v>
      </c>
      <c r="AL2573" s="736">
        <v>3.9767561751785635E-4</v>
      </c>
    </row>
    <row r="2574" spans="1:38" x14ac:dyDescent="0.25">
      <c r="A2574" s="71">
        <v>2039</v>
      </c>
      <c r="B2574" s="72">
        <v>9</v>
      </c>
      <c r="C2574" s="108">
        <v>0.41273783688358651</v>
      </c>
      <c r="D2574" s="109">
        <v>0.40621651489642929</v>
      </c>
      <c r="E2574" s="731">
        <v>0.12866688016717986</v>
      </c>
      <c r="F2574" s="108">
        <v>2.003643720854114E-2</v>
      </c>
      <c r="G2574" s="109">
        <v>2.2650203831404907E-2</v>
      </c>
      <c r="H2574" s="731">
        <v>1.4738338500369824E-2</v>
      </c>
      <c r="I2574" s="108">
        <v>5.8439232615602986E-3</v>
      </c>
      <c r="J2574" s="109">
        <v>7.3782668036823443E-3</v>
      </c>
      <c r="K2574" s="731">
        <v>9.1561943204419752E-2</v>
      </c>
      <c r="L2574" s="108">
        <v>8.4070827914176549E-4</v>
      </c>
      <c r="M2574" s="109">
        <v>1.017056962098447E-3</v>
      </c>
      <c r="N2574" s="731">
        <v>3.6457194900125069E-4</v>
      </c>
      <c r="O2574" s="108">
        <v>0</v>
      </c>
      <c r="P2574" s="109">
        <v>0</v>
      </c>
      <c r="Q2574" s="731">
        <v>9.3607787265255898E-3</v>
      </c>
      <c r="R2574" s="108">
        <v>4.4422906442062918E-4</v>
      </c>
      <c r="S2574" s="109">
        <v>6.5065545370835798E-4</v>
      </c>
      <c r="T2574" s="731">
        <v>2.6706606706165775E-3</v>
      </c>
      <c r="U2574" s="108">
        <v>1.0357829476943356E-3</v>
      </c>
      <c r="V2574" s="109">
        <v>1.0738405932307026E-3</v>
      </c>
      <c r="W2574" s="731">
        <v>6.145885218852284E-4</v>
      </c>
      <c r="X2574" s="108">
        <v>8.9420116376560157E-5</v>
      </c>
      <c r="Y2574" s="109">
        <v>9.2705672588518084E-5</v>
      </c>
      <c r="Z2574" s="731">
        <v>5.305799735790782E-5</v>
      </c>
      <c r="AA2574" s="108">
        <v>0</v>
      </c>
      <c r="AB2574" s="109">
        <v>0</v>
      </c>
      <c r="AC2574" s="731">
        <v>0</v>
      </c>
      <c r="AD2574" s="108">
        <v>0</v>
      </c>
      <c r="AE2574" s="109">
        <v>0</v>
      </c>
      <c r="AF2574" s="731">
        <v>0</v>
      </c>
      <c r="AG2574" s="108">
        <v>6.6071511954826656E-4</v>
      </c>
      <c r="AH2574" s="109">
        <v>6.8499204542791614E-4</v>
      </c>
      <c r="AI2574" s="731">
        <v>3.9203968442781076E-4</v>
      </c>
      <c r="AJ2574" s="108">
        <v>9.1381595585671247E-4</v>
      </c>
      <c r="AK2574" s="109">
        <v>1.1055002076211138E-3</v>
      </c>
      <c r="AL2574" s="736">
        <v>3.9627522747141017E-4</v>
      </c>
    </row>
    <row r="2575" spans="1:38" x14ac:dyDescent="0.25">
      <c r="A2575" s="71">
        <v>2039</v>
      </c>
      <c r="B2575" s="72">
        <v>10</v>
      </c>
      <c r="C2575" s="108">
        <v>0.57825522493191439</v>
      </c>
      <c r="D2575" s="109">
        <v>0.55084613857996634</v>
      </c>
      <c r="E2575" s="731">
        <v>0.1283466328115172</v>
      </c>
      <c r="F2575" s="108">
        <v>2.0992306830359232E-2</v>
      </c>
      <c r="G2575" s="109">
        <v>2.3341684202876096E-2</v>
      </c>
      <c r="H2575" s="731">
        <v>1.4358479636199656E-2</v>
      </c>
      <c r="I2575" s="108">
        <v>6.5878745644493246E-3</v>
      </c>
      <c r="J2575" s="109">
        <v>8.4640549177241002E-3</v>
      </c>
      <c r="K2575" s="731">
        <v>9.07391457142947E-2</v>
      </c>
      <c r="L2575" s="108">
        <v>1.0462400867305682E-3</v>
      </c>
      <c r="M2575" s="109">
        <v>1.164206967866241E-3</v>
      </c>
      <c r="N2575" s="731">
        <v>3.6335309962586725E-4</v>
      </c>
      <c r="O2575" s="108">
        <v>0</v>
      </c>
      <c r="P2575" s="109">
        <v>0</v>
      </c>
      <c r="Q2575" s="731">
        <v>9.1195230562594928E-3</v>
      </c>
      <c r="R2575" s="108">
        <v>4.4422906442062918E-4</v>
      </c>
      <c r="S2575" s="109">
        <v>6.5065545370835798E-4</v>
      </c>
      <c r="T2575" s="731">
        <v>2.6706606706165775E-3</v>
      </c>
      <c r="U2575" s="108">
        <v>1.1089042499865488E-3</v>
      </c>
      <c r="V2575" s="109">
        <v>1.126803262024315E-3</v>
      </c>
      <c r="W2575" s="731">
        <v>5.987486531076221E-4</v>
      </c>
      <c r="X2575" s="108">
        <v>9.5732749557378836E-5</v>
      </c>
      <c r="Y2575" s="109">
        <v>9.727796017010568E-5</v>
      </c>
      <c r="Z2575" s="731">
        <v>5.1690520308860221E-5</v>
      </c>
      <c r="AA2575" s="108">
        <v>0</v>
      </c>
      <c r="AB2575" s="109">
        <v>0</v>
      </c>
      <c r="AC2575" s="731">
        <v>0</v>
      </c>
      <c r="AD2575" s="108">
        <v>0</v>
      </c>
      <c r="AE2575" s="109">
        <v>0</v>
      </c>
      <c r="AF2575" s="731">
        <v>0</v>
      </c>
      <c r="AG2575" s="108">
        <v>7.0735844883558887E-4</v>
      </c>
      <c r="AH2575" s="109">
        <v>7.1877578735009815E-4</v>
      </c>
      <c r="AI2575" s="731">
        <v>3.8193565701660954E-4</v>
      </c>
      <c r="AJ2575" s="108">
        <v>1.1372209419911736E-3</v>
      </c>
      <c r="AK2575" s="109">
        <v>1.2654462378798557E-3</v>
      </c>
      <c r="AL2575" s="736">
        <v>3.9495015321417695E-4</v>
      </c>
    </row>
    <row r="2576" spans="1:38" x14ac:dyDescent="0.25">
      <c r="A2576" s="71">
        <v>2039</v>
      </c>
      <c r="B2576" s="72">
        <v>11</v>
      </c>
      <c r="C2576" s="108">
        <v>0.5780976480026313</v>
      </c>
      <c r="D2576" s="109">
        <v>0.55058664798064416</v>
      </c>
      <c r="E2576" s="731">
        <v>0.12798155062640257</v>
      </c>
      <c r="F2576" s="108">
        <v>2.0968994667039893E-2</v>
      </c>
      <c r="G2576" s="109">
        <v>2.3298643098132208E-2</v>
      </c>
      <c r="H2576" s="731">
        <v>1.3918929843672753E-2</v>
      </c>
      <c r="I2576" s="108">
        <v>6.5780436515322583E-3</v>
      </c>
      <c r="J2576" s="109">
        <v>8.4401130653825734E-3</v>
      </c>
      <c r="K2576" s="731">
        <v>8.9802002196253949E-2</v>
      </c>
      <c r="L2576" s="108">
        <v>1.0450862385020941E-3</v>
      </c>
      <c r="M2576" s="109">
        <v>1.1615131103062241E-3</v>
      </c>
      <c r="N2576" s="731">
        <v>3.6196874216486266E-4</v>
      </c>
      <c r="O2576" s="108">
        <v>0</v>
      </c>
      <c r="P2576" s="109">
        <v>0</v>
      </c>
      <c r="Q2576" s="731">
        <v>8.8403501641526154E-3</v>
      </c>
      <c r="R2576" s="108">
        <v>4.4422906442062918E-4</v>
      </c>
      <c r="S2576" s="109">
        <v>6.5065545370835798E-4</v>
      </c>
      <c r="T2576" s="731">
        <v>2.6706606706165775E-3</v>
      </c>
      <c r="U2576" s="108">
        <v>1.1071662237607434E-3</v>
      </c>
      <c r="V2576" s="109">
        <v>1.1236131331083213E-3</v>
      </c>
      <c r="W2576" s="731">
        <v>5.8041961748129959E-4</v>
      </c>
      <c r="X2576" s="108">
        <v>9.5582683561221617E-5</v>
      </c>
      <c r="Y2576" s="109">
        <v>9.7002588085762505E-5</v>
      </c>
      <c r="Z2576" s="731">
        <v>5.0108161592003601E-5</v>
      </c>
      <c r="AA2576" s="108">
        <v>0</v>
      </c>
      <c r="AB2576" s="109">
        <v>0</v>
      </c>
      <c r="AC2576" s="731">
        <v>0</v>
      </c>
      <c r="AD2576" s="108">
        <v>0</v>
      </c>
      <c r="AE2576" s="109">
        <v>0</v>
      </c>
      <c r="AF2576" s="731">
        <v>0</v>
      </c>
      <c r="AG2576" s="108">
        <v>7.0624975345964097E-4</v>
      </c>
      <c r="AH2576" s="109">
        <v>7.1674103585372538E-4</v>
      </c>
      <c r="AI2576" s="731">
        <v>3.7024380097439079E-4</v>
      </c>
      <c r="AJ2576" s="108">
        <v>1.1359671788242216E-3</v>
      </c>
      <c r="AK2576" s="109">
        <v>1.2625180032612394E-3</v>
      </c>
      <c r="AL2576" s="736">
        <v>3.9344564187219935E-4</v>
      </c>
    </row>
    <row r="2577" spans="1:38" x14ac:dyDescent="0.25">
      <c r="A2577" s="71">
        <v>2039</v>
      </c>
      <c r="B2577" s="72">
        <v>12</v>
      </c>
      <c r="C2577" s="108">
        <v>0.57793879794366421</v>
      </c>
      <c r="D2577" s="109">
        <v>0.55033052160698082</v>
      </c>
      <c r="E2577" s="731">
        <v>0.12760688576029566</v>
      </c>
      <c r="F2577" s="108">
        <v>2.094556671389626E-2</v>
      </c>
      <c r="G2577" s="109">
        <v>2.325619537893157E-2</v>
      </c>
      <c r="H2577" s="731">
        <v>1.3465797532521249E-2</v>
      </c>
      <c r="I2577" s="108">
        <v>6.5681591207730336E-3</v>
      </c>
      <c r="J2577" s="109">
        <v>8.416499369713443E-3</v>
      </c>
      <c r="K2577" s="731">
        <v>8.884027157627003E-2</v>
      </c>
      <c r="L2577" s="108">
        <v>1.0439257011740173E-3</v>
      </c>
      <c r="M2577" s="109">
        <v>1.158855865350885E-3</v>
      </c>
      <c r="N2577" s="731">
        <v>3.6054982990531796E-4</v>
      </c>
      <c r="O2577" s="108">
        <v>0</v>
      </c>
      <c r="P2577" s="109">
        <v>0</v>
      </c>
      <c r="Q2577" s="731">
        <v>8.5525487065814462E-3</v>
      </c>
      <c r="R2577" s="108">
        <v>4.4422906442062918E-4</v>
      </c>
      <c r="S2577" s="109">
        <v>6.5065545370835798E-4</v>
      </c>
      <c r="T2577" s="731">
        <v>2.6706606706165775E-3</v>
      </c>
      <c r="U2577" s="108">
        <v>1.1054190138531804E-3</v>
      </c>
      <c r="V2577" s="109">
        <v>1.1204664962548999E-3</v>
      </c>
      <c r="W2577" s="731">
        <v>5.6152390989843098E-4</v>
      </c>
      <c r="X2577" s="108">
        <v>9.5431882039347541E-5</v>
      </c>
      <c r="Y2577" s="109">
        <v>9.6730930662946858E-5</v>
      </c>
      <c r="Z2577" s="731">
        <v>4.8476887802015621E-5</v>
      </c>
      <c r="AA2577" s="108">
        <v>0</v>
      </c>
      <c r="AB2577" s="109">
        <v>0</v>
      </c>
      <c r="AC2577" s="731">
        <v>0</v>
      </c>
      <c r="AD2577" s="108">
        <v>0</v>
      </c>
      <c r="AE2577" s="109">
        <v>0</v>
      </c>
      <c r="AF2577" s="731">
        <v>0</v>
      </c>
      <c r="AG2577" s="108">
        <v>7.0513553071908973E-4</v>
      </c>
      <c r="AH2577" s="109">
        <v>7.1473390585246352E-4</v>
      </c>
      <c r="AI2577" s="731">
        <v>3.5819028976340678E-4</v>
      </c>
      <c r="AJ2577" s="108">
        <v>1.1347056292966751E-3</v>
      </c>
      <c r="AK2577" s="109">
        <v>1.2596295805460257E-3</v>
      </c>
      <c r="AL2577" s="736">
        <v>3.9190325825708833E-4</v>
      </c>
    </row>
    <row r="2578" spans="1:38" x14ac:dyDescent="0.25">
      <c r="A2578" s="71">
        <v>2039</v>
      </c>
      <c r="B2578" s="72">
        <v>13</v>
      </c>
      <c r="C2578" s="108">
        <v>0.57649859339065934</v>
      </c>
      <c r="D2578" s="109">
        <v>0.54888600954477551</v>
      </c>
      <c r="E2578" s="731">
        <v>0.12692370694620086</v>
      </c>
      <c r="F2578" s="108">
        <v>2.0917385335659153E-2</v>
      </c>
      <c r="G2578" s="109">
        <v>2.3209868993621579E-2</v>
      </c>
      <c r="H2578" s="731">
        <v>1.2919034108338312E-2</v>
      </c>
      <c r="I2578" s="108">
        <v>6.5567635794813095E-3</v>
      </c>
      <c r="J2578" s="109">
        <v>8.392193766542811E-3</v>
      </c>
      <c r="K2578" s="731">
        <v>8.7618233046887151E-2</v>
      </c>
      <c r="L2578" s="108">
        <v>1.0427376539618883E-3</v>
      </c>
      <c r="M2578" s="109">
        <v>1.1562679662235709E-3</v>
      </c>
      <c r="N2578" s="731">
        <v>3.5888077537869881E-4</v>
      </c>
      <c r="O2578" s="108">
        <v>0</v>
      </c>
      <c r="P2578" s="109">
        <v>0</v>
      </c>
      <c r="Q2578" s="731">
        <v>8.2052728550035987E-3</v>
      </c>
      <c r="R2578" s="108">
        <v>4.4422906442062918E-4</v>
      </c>
      <c r="S2578" s="109">
        <v>6.5065545370835798E-4</v>
      </c>
      <c r="T2578" s="731">
        <v>2.6706606706165775E-3</v>
      </c>
      <c r="U2578" s="108">
        <v>1.1035355869084976E-3</v>
      </c>
      <c r="V2578" s="109">
        <v>1.1173041912819781E-3</v>
      </c>
      <c r="W2578" s="731">
        <v>5.3872333741305145E-4</v>
      </c>
      <c r="X2578" s="108">
        <v>9.5269269908770937E-5</v>
      </c>
      <c r="Y2578" s="109">
        <v>9.6457918161790848E-5</v>
      </c>
      <c r="Z2578" s="731">
        <v>4.6508511462689058E-5</v>
      </c>
      <c r="AA2578" s="108">
        <v>0</v>
      </c>
      <c r="AB2578" s="109">
        <v>0</v>
      </c>
      <c r="AC2578" s="731">
        <v>0</v>
      </c>
      <c r="AD2578" s="108">
        <v>0</v>
      </c>
      <c r="AE2578" s="109">
        <v>0</v>
      </c>
      <c r="AF2578" s="731">
        <v>0</v>
      </c>
      <c r="AG2578" s="108">
        <v>7.0393396248931699E-4</v>
      </c>
      <c r="AH2578" s="109">
        <v>7.1271681779897682E-4</v>
      </c>
      <c r="AI2578" s="731">
        <v>3.4364614915828183E-4</v>
      </c>
      <c r="AJ2578" s="108">
        <v>1.1334143806707054E-3</v>
      </c>
      <c r="AK2578" s="109">
        <v>1.2568172620313566E-3</v>
      </c>
      <c r="AL2578" s="736">
        <v>3.9008903073745559E-4</v>
      </c>
    </row>
    <row r="2579" spans="1:38" x14ac:dyDescent="0.25">
      <c r="A2579" s="71">
        <v>2039</v>
      </c>
      <c r="B2579" s="72">
        <v>14</v>
      </c>
      <c r="C2579" s="108">
        <v>0.57633307897182795</v>
      </c>
      <c r="D2579" s="109">
        <v>0.54864238328717196</v>
      </c>
      <c r="E2579" s="731">
        <v>0.12644970694774391</v>
      </c>
      <c r="F2579" s="108">
        <v>2.0892928479374021E-2</v>
      </c>
      <c r="G2579" s="109">
        <v>2.3169520412175675E-2</v>
      </c>
      <c r="H2579" s="731">
        <v>1.2330291615510129E-2</v>
      </c>
      <c r="I2579" s="108">
        <v>6.5464497110289529E-3</v>
      </c>
      <c r="J2579" s="109">
        <v>8.3697405294830812E-3</v>
      </c>
      <c r="K2579" s="731">
        <v>8.6404213321408588E-2</v>
      </c>
      <c r="L2579" s="108">
        <v>1.0415260881780316E-3</v>
      </c>
      <c r="M2579" s="109">
        <v>1.153741728847382E-3</v>
      </c>
      <c r="N2579" s="731">
        <v>3.5709952328750788E-4</v>
      </c>
      <c r="O2579" s="108">
        <v>0</v>
      </c>
      <c r="P2579" s="109">
        <v>0</v>
      </c>
      <c r="Q2579" s="731">
        <v>7.831342705059573E-3</v>
      </c>
      <c r="R2579" s="108">
        <v>4.4422906442062918E-4</v>
      </c>
      <c r="S2579" s="109">
        <v>6.5065545370835798E-4</v>
      </c>
      <c r="T2579" s="731">
        <v>2.6706606706165775E-3</v>
      </c>
      <c r="U2579" s="108">
        <v>1.1017113773103342E-3</v>
      </c>
      <c r="V2579" s="109">
        <v>1.1143123500988179E-3</v>
      </c>
      <c r="W2579" s="731">
        <v>5.1417326981338858E-4</v>
      </c>
      <c r="X2579" s="108">
        <v>9.5111768103663536E-5</v>
      </c>
      <c r="Y2579" s="109">
        <v>9.6199681476289521E-5</v>
      </c>
      <c r="Z2579" s="731">
        <v>4.4389045697843585E-5</v>
      </c>
      <c r="AA2579" s="108">
        <v>0</v>
      </c>
      <c r="AB2579" s="109">
        <v>0</v>
      </c>
      <c r="AC2579" s="731">
        <v>0</v>
      </c>
      <c r="AD2579" s="108">
        <v>0</v>
      </c>
      <c r="AE2579" s="109">
        <v>0</v>
      </c>
      <c r="AF2579" s="731">
        <v>0</v>
      </c>
      <c r="AG2579" s="108">
        <v>7.0277079211472865E-4</v>
      </c>
      <c r="AH2579" s="109">
        <v>7.1080825006104528E-4</v>
      </c>
      <c r="AI2579" s="731">
        <v>3.2798578193546498E-4</v>
      </c>
      <c r="AJ2579" s="108">
        <v>1.1320971902056528E-3</v>
      </c>
      <c r="AK2579" s="109">
        <v>1.2540704113865888E-3</v>
      </c>
      <c r="AL2579" s="736">
        <v>3.8815296775696447E-4</v>
      </c>
    </row>
    <row r="2580" spans="1:38" x14ac:dyDescent="0.25">
      <c r="A2580" s="71">
        <v>2039</v>
      </c>
      <c r="B2580" s="72">
        <v>15</v>
      </c>
      <c r="C2580" s="108">
        <v>0.72767647168357186</v>
      </c>
      <c r="D2580" s="109">
        <v>0.6713417906683935</v>
      </c>
      <c r="E2580" s="731">
        <v>0.12596808356406311</v>
      </c>
      <c r="F2580" s="108">
        <v>2.0968449490183491E-2</v>
      </c>
      <c r="G2580" s="109">
        <v>2.3122519148557247E-2</v>
      </c>
      <c r="H2580" s="731">
        <v>1.1729575845886537E-2</v>
      </c>
      <c r="I2580" s="108">
        <v>6.5290228181751923E-3</v>
      </c>
      <c r="J2580" s="109">
        <v>8.2594140673889049E-3</v>
      </c>
      <c r="K2580" s="731">
        <v>8.5169886270754114E-2</v>
      </c>
      <c r="L2580" s="108">
        <v>1.4362457702031175E-3</v>
      </c>
      <c r="M2580" s="109">
        <v>1.4128813809234279E-3</v>
      </c>
      <c r="N2580" s="731">
        <v>3.5529131408360351E-4</v>
      </c>
      <c r="O2580" s="108">
        <v>0</v>
      </c>
      <c r="P2580" s="109">
        <v>0</v>
      </c>
      <c r="Q2580" s="731">
        <v>7.4498037174577482E-3</v>
      </c>
      <c r="R2580" s="108">
        <v>4.4422906442062918E-4</v>
      </c>
      <c r="S2580" s="109">
        <v>6.5065545370835798E-4</v>
      </c>
      <c r="T2580" s="731">
        <v>2.6706606706165775E-3</v>
      </c>
      <c r="U2580" s="108">
        <v>1.1075328229109528E-3</v>
      </c>
      <c r="V2580" s="109">
        <v>1.1108116770423956E-3</v>
      </c>
      <c r="W2580" s="731">
        <v>4.8912336585938017E-4</v>
      </c>
      <c r="X2580" s="108">
        <v>9.5614348123525649E-5</v>
      </c>
      <c r="Y2580" s="109">
        <v>9.5897442238195994E-5</v>
      </c>
      <c r="Z2580" s="731">
        <v>4.2226471434952069E-5</v>
      </c>
      <c r="AA2580" s="108">
        <v>0</v>
      </c>
      <c r="AB2580" s="109">
        <v>0</v>
      </c>
      <c r="AC2580" s="731">
        <v>0</v>
      </c>
      <c r="AD2580" s="108">
        <v>0</v>
      </c>
      <c r="AE2580" s="109">
        <v>0</v>
      </c>
      <c r="AF2580" s="731">
        <v>0</v>
      </c>
      <c r="AG2580" s="108">
        <v>7.0648423263432907E-4</v>
      </c>
      <c r="AH2580" s="109">
        <v>7.0857484408552913E-4</v>
      </c>
      <c r="AI2580" s="731">
        <v>3.1200661228749543E-4</v>
      </c>
      <c r="AJ2580" s="108">
        <v>1.561142244603753E-3</v>
      </c>
      <c r="AK2580" s="109">
        <v>1.5357461511623885E-3</v>
      </c>
      <c r="AL2580" s="736">
        <v>3.8618740446536763E-4</v>
      </c>
    </row>
    <row r="2581" spans="1:38" x14ac:dyDescent="0.25">
      <c r="A2581" s="71">
        <v>2039</v>
      </c>
      <c r="B2581" s="72">
        <v>16</v>
      </c>
      <c r="C2581" s="108">
        <v>0.72748590765180454</v>
      </c>
      <c r="D2581" s="109">
        <v>0.67109555493821815</v>
      </c>
      <c r="E2581" s="731">
        <v>0.12537687248714349</v>
      </c>
      <c r="F2581" s="108">
        <v>2.0942793020979913E-2</v>
      </c>
      <c r="G2581" s="109">
        <v>2.3084704021259891E-2</v>
      </c>
      <c r="H2581" s="731">
        <v>1.0980758747720582E-2</v>
      </c>
      <c r="I2581" s="108">
        <v>6.5182635173491096E-3</v>
      </c>
      <c r="J2581" s="109">
        <v>8.2386705199013425E-3</v>
      </c>
      <c r="K2581" s="731">
        <v>8.3657329460009297E-2</v>
      </c>
      <c r="L2581" s="108">
        <v>1.4344906295099635E-3</v>
      </c>
      <c r="M2581" s="109">
        <v>1.4099589126165602E-3</v>
      </c>
      <c r="N2581" s="731">
        <v>3.5308199175486599E-4</v>
      </c>
      <c r="O2581" s="108">
        <v>0</v>
      </c>
      <c r="P2581" s="109">
        <v>0</v>
      </c>
      <c r="Q2581" s="731">
        <v>6.9741994804765183E-3</v>
      </c>
      <c r="R2581" s="108">
        <v>4.4422906442062918E-4</v>
      </c>
      <c r="S2581" s="109">
        <v>6.5065545370835798E-4</v>
      </c>
      <c r="T2581" s="731">
        <v>2.6706606706165775E-3</v>
      </c>
      <c r="U2581" s="108">
        <v>1.1056205628100174E-3</v>
      </c>
      <c r="V2581" s="109">
        <v>1.1080078639018906E-3</v>
      </c>
      <c r="W2581" s="731">
        <v>4.5789764820456497E-4</v>
      </c>
      <c r="X2581" s="108">
        <v>9.5449291398802346E-5</v>
      </c>
      <c r="Y2581" s="109">
        <v>9.5655387789336143E-5</v>
      </c>
      <c r="Z2581" s="731">
        <v>3.953072583960707E-5</v>
      </c>
      <c r="AA2581" s="108">
        <v>0</v>
      </c>
      <c r="AB2581" s="109">
        <v>0</v>
      </c>
      <c r="AC2581" s="731">
        <v>0</v>
      </c>
      <c r="AD2581" s="108">
        <v>0</v>
      </c>
      <c r="AE2581" s="109">
        <v>0</v>
      </c>
      <c r="AF2581" s="731">
        <v>0</v>
      </c>
      <c r="AG2581" s="108">
        <v>7.0526358261899951E-4</v>
      </c>
      <c r="AH2581" s="109">
        <v>7.0678718451373205E-4</v>
      </c>
      <c r="AI2581" s="731">
        <v>2.9208825791957456E-4</v>
      </c>
      <c r="AJ2581" s="108">
        <v>1.5592344667537342E-3</v>
      </c>
      <c r="AK2581" s="109">
        <v>1.5325679163925238E-3</v>
      </c>
      <c r="AL2581" s="736">
        <v>3.8378601114715064E-4</v>
      </c>
    </row>
    <row r="2582" spans="1:38" x14ac:dyDescent="0.25">
      <c r="A2582" s="71">
        <v>2039</v>
      </c>
      <c r="B2582" s="72">
        <v>17</v>
      </c>
      <c r="C2582" s="108">
        <v>0.72729237828950366</v>
      </c>
      <c r="D2582" s="109">
        <v>0.67085393955985406</v>
      </c>
      <c r="E2582" s="731">
        <v>0.1253801798242388</v>
      </c>
      <c r="F2582" s="108">
        <v>2.0916722623827638E-2</v>
      </c>
      <c r="G2582" s="109">
        <v>2.3047799021377376E-2</v>
      </c>
      <c r="H2582" s="731">
        <v>1.1022756605721105E-2</v>
      </c>
      <c r="I2582" s="108">
        <v>6.5073481119941037E-3</v>
      </c>
      <c r="J2582" s="109">
        <v>8.2184287878641783E-3</v>
      </c>
      <c r="K2582" s="731">
        <v>8.364918575670223E-2</v>
      </c>
      <c r="L2582" s="108">
        <v>1.4327080511052418E-3</v>
      </c>
      <c r="M2582" s="109">
        <v>1.4071051305151081E-3</v>
      </c>
      <c r="N2582" s="731">
        <v>3.5305643743235458E-4</v>
      </c>
      <c r="O2582" s="108">
        <v>0</v>
      </c>
      <c r="P2582" s="109">
        <v>0</v>
      </c>
      <c r="Q2582" s="731">
        <v>7.0008712797622677E-3</v>
      </c>
      <c r="R2582" s="108">
        <v>4.4422906442062918E-4</v>
      </c>
      <c r="S2582" s="109">
        <v>6.5065545370835798E-4</v>
      </c>
      <c r="T2582" s="731">
        <v>2.6706606706165775E-3</v>
      </c>
      <c r="U2582" s="108">
        <v>1.1036763899413575E-3</v>
      </c>
      <c r="V2582" s="109">
        <v>1.105273578208738E-3</v>
      </c>
      <c r="W2582" s="731">
        <v>4.5964883436570543E-4</v>
      </c>
      <c r="X2582" s="108">
        <v>9.5281490926169045E-5</v>
      </c>
      <c r="Y2582" s="109">
        <v>9.5419315163905975E-5</v>
      </c>
      <c r="Z2582" s="731">
        <v>3.9681939930420268E-5</v>
      </c>
      <c r="AA2582" s="108">
        <v>0</v>
      </c>
      <c r="AB2582" s="109">
        <v>0</v>
      </c>
      <c r="AC2582" s="731">
        <v>0</v>
      </c>
      <c r="AD2582" s="108">
        <v>0</v>
      </c>
      <c r="AE2582" s="109">
        <v>0</v>
      </c>
      <c r="AF2582" s="731">
        <v>0</v>
      </c>
      <c r="AG2582" s="108">
        <v>7.0402349211376967E-4</v>
      </c>
      <c r="AH2582" s="109">
        <v>7.0504245763811687E-4</v>
      </c>
      <c r="AI2582" s="731">
        <v>2.9320519276971842E-4</v>
      </c>
      <c r="AJ2582" s="108">
        <v>1.557296363798519E-3</v>
      </c>
      <c r="AK2582" s="109">
        <v>1.5294663983884825E-3</v>
      </c>
      <c r="AL2582" s="736">
        <v>3.8375825153004706E-4</v>
      </c>
    </row>
    <row r="2583" spans="1:38" x14ac:dyDescent="0.25">
      <c r="A2583" s="71">
        <v>2039</v>
      </c>
      <c r="B2583" s="72">
        <v>18</v>
      </c>
      <c r="C2583" s="108">
        <v>0.72626711713048053</v>
      </c>
      <c r="D2583" s="109">
        <v>0.6698768847877653</v>
      </c>
      <c r="E2583" s="731">
        <v>0.12522989765935663</v>
      </c>
      <c r="F2583" s="108">
        <v>2.0887729522439561E-2</v>
      </c>
      <c r="G2583" s="109">
        <v>2.3009796846805559E-2</v>
      </c>
      <c r="H2583" s="731">
        <v>1.1016874610298173E-2</v>
      </c>
      <c r="I2583" s="108">
        <v>6.495444139207017E-3</v>
      </c>
      <c r="J2583" s="109">
        <v>8.1982879431635614E-3</v>
      </c>
      <c r="K2583" s="731">
        <v>8.3511227262714732E-2</v>
      </c>
      <c r="L2583" s="108">
        <v>1.4308685778269797E-3</v>
      </c>
      <c r="M2583" s="109">
        <v>1.4043628953092496E-3</v>
      </c>
      <c r="N2583" s="731">
        <v>3.5290888524184942E-4</v>
      </c>
      <c r="O2583" s="108">
        <v>0</v>
      </c>
      <c r="P2583" s="109">
        <v>0</v>
      </c>
      <c r="Q2583" s="731">
        <v>6.9971302486485721E-3</v>
      </c>
      <c r="R2583" s="108">
        <v>4.4422906442062918E-4</v>
      </c>
      <c r="S2583" s="109">
        <v>6.5065545370835798E-4</v>
      </c>
      <c r="T2583" s="731">
        <v>2.6706606706165775E-3</v>
      </c>
      <c r="U2583" s="108">
        <v>1.1016245339762485E-3</v>
      </c>
      <c r="V2583" s="109">
        <v>1.102592828013475E-3</v>
      </c>
      <c r="W2583" s="731">
        <v>4.5940390632388182E-4</v>
      </c>
      <c r="X2583" s="108">
        <v>9.510424618146641E-5</v>
      </c>
      <c r="Y2583" s="109">
        <v>9.5187840330741795E-5</v>
      </c>
      <c r="Z2583" s="731">
        <v>3.9660739380734701E-5</v>
      </c>
      <c r="AA2583" s="108">
        <v>0</v>
      </c>
      <c r="AB2583" s="109">
        <v>0</v>
      </c>
      <c r="AC2583" s="731">
        <v>0</v>
      </c>
      <c r="AD2583" s="108">
        <v>0</v>
      </c>
      <c r="AE2583" s="109">
        <v>0</v>
      </c>
      <c r="AF2583" s="731">
        <v>0</v>
      </c>
      <c r="AG2583" s="108">
        <v>7.0271478574015264E-4</v>
      </c>
      <c r="AH2583" s="109">
        <v>7.0333284693523438E-4</v>
      </c>
      <c r="AI2583" s="731">
        <v>2.9304877958216864E-4</v>
      </c>
      <c r="AJ2583" s="108">
        <v>1.555296640993316E-3</v>
      </c>
      <c r="AK2583" s="109">
        <v>1.5264851998199474E-3</v>
      </c>
      <c r="AL2583" s="736">
        <v>3.8359771288093853E-4</v>
      </c>
    </row>
    <row r="2584" spans="1:38" x14ac:dyDescent="0.25">
      <c r="A2584" s="71">
        <v>2039</v>
      </c>
      <c r="B2584" s="72">
        <v>19</v>
      </c>
      <c r="C2584" s="108">
        <v>0.72606567327548521</v>
      </c>
      <c r="D2584" s="109">
        <v>0.66965196261468962</v>
      </c>
      <c r="E2584" s="731">
        <v>0.1251902974822455</v>
      </c>
      <c r="F2584" s="108">
        <v>2.0860356887648614E-2</v>
      </c>
      <c r="G2584" s="109">
        <v>2.2975436042276275E-2</v>
      </c>
      <c r="H2584" s="731">
        <v>1.0996937787399299E-2</v>
      </c>
      <c r="I2584" s="108">
        <v>6.4839672940097516E-3</v>
      </c>
      <c r="J2584" s="109">
        <v>8.1794478850230803E-3</v>
      </c>
      <c r="K2584" s="731">
        <v>8.339215871638532E-2</v>
      </c>
      <c r="L2584" s="108">
        <v>1.4289974245513108E-3</v>
      </c>
      <c r="M2584" s="109">
        <v>1.4017066696376148E-3</v>
      </c>
      <c r="N2584" s="731">
        <v>3.5272843415584248E-4</v>
      </c>
      <c r="O2584" s="108">
        <v>0</v>
      </c>
      <c r="P2584" s="109">
        <v>0</v>
      </c>
      <c r="Q2584" s="731">
        <v>6.9844533161796743E-3</v>
      </c>
      <c r="R2584" s="108">
        <v>4.4422906442062918E-4</v>
      </c>
      <c r="S2584" s="109">
        <v>6.5065545370835798E-4</v>
      </c>
      <c r="T2584" s="731">
        <v>2.6706606706165775E-3</v>
      </c>
      <c r="U2584" s="108">
        <v>1.099581318572304E-3</v>
      </c>
      <c r="V2584" s="109">
        <v>1.1000468324456158E-3</v>
      </c>
      <c r="W2584" s="731">
        <v>4.5857196226214129E-4</v>
      </c>
      <c r="X2584" s="108">
        <v>9.492798581791342E-5</v>
      </c>
      <c r="Y2584" s="109">
        <v>9.4968101980981957E-5</v>
      </c>
      <c r="Z2584" s="731">
        <v>3.9588961951801378E-5</v>
      </c>
      <c r="AA2584" s="108">
        <v>0</v>
      </c>
      <c r="AB2584" s="109">
        <v>0</v>
      </c>
      <c r="AC2584" s="731">
        <v>0</v>
      </c>
      <c r="AD2584" s="108">
        <v>0</v>
      </c>
      <c r="AE2584" s="109">
        <v>0</v>
      </c>
      <c r="AF2584" s="731">
        <v>0</v>
      </c>
      <c r="AG2584" s="108">
        <v>7.0141175268108725E-4</v>
      </c>
      <c r="AH2584" s="109">
        <v>7.0170829741627628E-4</v>
      </c>
      <c r="AI2584" s="731">
        <v>2.9251823749145296E-4</v>
      </c>
      <c r="AJ2584" s="108">
        <v>1.5532619912964243E-3</v>
      </c>
      <c r="AK2584" s="109">
        <v>1.5235980799794069E-3</v>
      </c>
      <c r="AL2584" s="736">
        <v>3.8340163461158736E-4</v>
      </c>
    </row>
    <row r="2585" spans="1:38" x14ac:dyDescent="0.25">
      <c r="A2585" s="71">
        <v>2039</v>
      </c>
      <c r="B2585" s="72">
        <v>20</v>
      </c>
      <c r="C2585" s="108">
        <v>0.81514070944872408</v>
      </c>
      <c r="D2585" s="109">
        <v>0.73732658676474505</v>
      </c>
      <c r="E2585" s="731">
        <v>0.12510345180907528</v>
      </c>
      <c r="F2585" s="108">
        <v>2.0874720795481951E-2</v>
      </c>
      <c r="G2585" s="109">
        <v>2.268119183995906E-2</v>
      </c>
      <c r="H2585" s="731">
        <v>1.0911577409612258E-2</v>
      </c>
      <c r="I2585" s="108">
        <v>6.4167481838452878E-3</v>
      </c>
      <c r="J2585" s="109">
        <v>7.3301649183134142E-3</v>
      </c>
      <c r="K2585" s="731">
        <v>8.3152298143279707E-2</v>
      </c>
      <c r="L2585" s="108">
        <v>1.9320551471636118E-3</v>
      </c>
      <c r="M2585" s="109">
        <v>1.6837777301661641E-3</v>
      </c>
      <c r="N2585" s="731">
        <v>3.5237602050635324E-4</v>
      </c>
      <c r="O2585" s="108">
        <v>0</v>
      </c>
      <c r="P2585" s="109">
        <v>0</v>
      </c>
      <c r="Q2585" s="731">
        <v>6.9302280175857645E-3</v>
      </c>
      <c r="R2585" s="108">
        <v>4.4422906442062918E-4</v>
      </c>
      <c r="S2585" s="109">
        <v>6.5065545370835798E-4</v>
      </c>
      <c r="T2585" s="731">
        <v>2.6706606706165775E-3</v>
      </c>
      <c r="U2585" s="108">
        <v>1.1007334209185257E-3</v>
      </c>
      <c r="V2585" s="109">
        <v>1.0776286684923326E-3</v>
      </c>
      <c r="W2585" s="731">
        <v>4.5501259091083396E-4</v>
      </c>
      <c r="X2585" s="108">
        <v>9.5027399760445406E-5</v>
      </c>
      <c r="Y2585" s="109">
        <v>9.3032674858020743E-5</v>
      </c>
      <c r="Z2585" s="731">
        <v>3.9281662177585109E-5</v>
      </c>
      <c r="AA2585" s="108">
        <v>0</v>
      </c>
      <c r="AB2585" s="109">
        <v>0</v>
      </c>
      <c r="AC2585" s="731">
        <v>0</v>
      </c>
      <c r="AD2585" s="108">
        <v>0</v>
      </c>
      <c r="AE2585" s="109">
        <v>0</v>
      </c>
      <c r="AF2585" s="731">
        <v>0</v>
      </c>
      <c r="AG2585" s="108">
        <v>7.0214716975416946E-4</v>
      </c>
      <c r="AH2585" s="109">
        <v>6.8740816595369873E-4</v>
      </c>
      <c r="AI2585" s="731">
        <v>2.9024796229914265E-4</v>
      </c>
      <c r="AJ2585" s="108">
        <v>2.1000666025501997E-3</v>
      </c>
      <c r="AK2585" s="109">
        <v>1.8301984575265764E-3</v>
      </c>
      <c r="AL2585" s="736">
        <v>3.8301863628285073E-4</v>
      </c>
    </row>
    <row r="2586" spans="1:38" x14ac:dyDescent="0.25">
      <c r="A2586" s="71">
        <v>2039</v>
      </c>
      <c r="B2586" s="72">
        <v>21</v>
      </c>
      <c r="C2586" s="108">
        <v>0.81493055116165503</v>
      </c>
      <c r="D2586" s="109">
        <v>0.73711982274672261</v>
      </c>
      <c r="E2586" s="731">
        <v>0.12499289054434376</v>
      </c>
      <c r="F2586" s="108">
        <v>2.0846391283683732E-2</v>
      </c>
      <c r="G2586" s="109">
        <v>2.2649563383345717E-2</v>
      </c>
      <c r="H2586" s="731">
        <v>1.0791740660979291E-2</v>
      </c>
      <c r="I2586" s="108">
        <v>6.4050239931045727E-3</v>
      </c>
      <c r="J2586" s="109">
        <v>7.3144149824008204E-3</v>
      </c>
      <c r="K2586" s="731">
        <v>8.2849951611921491E-2</v>
      </c>
      <c r="L2586" s="108">
        <v>1.9294210404312252E-3</v>
      </c>
      <c r="M2586" s="109">
        <v>1.680787141944886E-3</v>
      </c>
      <c r="N2586" s="731">
        <v>3.5193709077594191E-4</v>
      </c>
      <c r="O2586" s="108">
        <v>0</v>
      </c>
      <c r="P2586" s="109">
        <v>0</v>
      </c>
      <c r="Q2586" s="731">
        <v>6.8541096710879228E-3</v>
      </c>
      <c r="R2586" s="108">
        <v>4.4422906442062918E-4</v>
      </c>
      <c r="S2586" s="109">
        <v>6.5065545370835798E-4</v>
      </c>
      <c r="T2586" s="731">
        <v>2.6706606706165775E-3</v>
      </c>
      <c r="U2586" s="108">
        <v>1.0986233340620026E-3</v>
      </c>
      <c r="V2586" s="109">
        <v>1.0752833703472284E-3</v>
      </c>
      <c r="W2586" s="731">
        <v>4.5001538659267379E-4</v>
      </c>
      <c r="X2586" s="108">
        <v>9.484508329070798E-5</v>
      </c>
      <c r="Y2586" s="109">
        <v>9.2830281140434992E-5</v>
      </c>
      <c r="Z2586" s="731">
        <v>3.8850249396705641E-5</v>
      </c>
      <c r="AA2586" s="108">
        <v>0</v>
      </c>
      <c r="AB2586" s="109">
        <v>0</v>
      </c>
      <c r="AC2586" s="731">
        <v>0</v>
      </c>
      <c r="AD2586" s="108">
        <v>0</v>
      </c>
      <c r="AE2586" s="109">
        <v>0</v>
      </c>
      <c r="AF2586" s="731">
        <v>0</v>
      </c>
      <c r="AG2586" s="108">
        <v>7.0079983235382367E-4</v>
      </c>
      <c r="AH2586" s="109">
        <v>6.8591297149840343E-4</v>
      </c>
      <c r="AI2586" s="731">
        <v>2.8706023382586699E-4</v>
      </c>
      <c r="AJ2586" s="108">
        <v>2.0972033336111879E-3</v>
      </c>
      <c r="AK2586" s="109">
        <v>1.826948469684451E-3</v>
      </c>
      <c r="AL2586" s="736">
        <v>3.8254161394908007E-4</v>
      </c>
    </row>
    <row r="2587" spans="1:38" x14ac:dyDescent="0.25">
      <c r="A2587" s="71">
        <v>2039</v>
      </c>
      <c r="B2587" s="72">
        <v>22</v>
      </c>
      <c r="C2587" s="108">
        <v>0.81493055116165503</v>
      </c>
      <c r="D2587" s="109">
        <v>0.73711982274672261</v>
      </c>
      <c r="E2587" s="731">
        <v>0.12499289054434376</v>
      </c>
      <c r="F2587" s="108">
        <v>2.0846391283683732E-2</v>
      </c>
      <c r="G2587" s="109">
        <v>2.2649563383345717E-2</v>
      </c>
      <c r="H2587" s="731">
        <v>1.0791740660979291E-2</v>
      </c>
      <c r="I2587" s="108">
        <v>6.4050239931045727E-3</v>
      </c>
      <c r="J2587" s="109">
        <v>7.3144149824008204E-3</v>
      </c>
      <c r="K2587" s="731">
        <v>8.2849951611921491E-2</v>
      </c>
      <c r="L2587" s="108">
        <v>1.9294210404312252E-3</v>
      </c>
      <c r="M2587" s="109">
        <v>1.680787141944886E-3</v>
      </c>
      <c r="N2587" s="731">
        <v>3.5193709077594191E-4</v>
      </c>
      <c r="O2587" s="108">
        <v>0</v>
      </c>
      <c r="P2587" s="109">
        <v>0</v>
      </c>
      <c r="Q2587" s="731">
        <v>6.8541096710879228E-3</v>
      </c>
      <c r="R2587" s="108">
        <v>4.4422906442062918E-4</v>
      </c>
      <c r="S2587" s="109">
        <v>6.5065545370835798E-4</v>
      </c>
      <c r="T2587" s="731">
        <v>2.6706606706165775E-3</v>
      </c>
      <c r="U2587" s="108">
        <v>1.0986233340620026E-3</v>
      </c>
      <c r="V2587" s="109">
        <v>1.0752833703472284E-3</v>
      </c>
      <c r="W2587" s="731">
        <v>4.5001538659267379E-4</v>
      </c>
      <c r="X2587" s="108">
        <v>9.484508329070798E-5</v>
      </c>
      <c r="Y2587" s="109">
        <v>9.2830281140434992E-5</v>
      </c>
      <c r="Z2587" s="731">
        <v>3.8850249396705641E-5</v>
      </c>
      <c r="AA2587" s="108">
        <v>0</v>
      </c>
      <c r="AB2587" s="109">
        <v>0</v>
      </c>
      <c r="AC2587" s="731">
        <v>0</v>
      </c>
      <c r="AD2587" s="108">
        <v>0</v>
      </c>
      <c r="AE2587" s="109">
        <v>0</v>
      </c>
      <c r="AF2587" s="731">
        <v>0</v>
      </c>
      <c r="AG2587" s="108">
        <v>7.0079983235382367E-4</v>
      </c>
      <c r="AH2587" s="109">
        <v>6.8591297149840343E-4</v>
      </c>
      <c r="AI2587" s="731">
        <v>2.8706023382586699E-4</v>
      </c>
      <c r="AJ2587" s="108">
        <v>2.0972033336111879E-3</v>
      </c>
      <c r="AK2587" s="109">
        <v>1.826948469684451E-3</v>
      </c>
      <c r="AL2587" s="736">
        <v>3.8254161394908007E-4</v>
      </c>
    </row>
    <row r="2588" spans="1:38" x14ac:dyDescent="0.25">
      <c r="A2588" s="71">
        <v>2039</v>
      </c>
      <c r="B2588" s="72">
        <v>23</v>
      </c>
      <c r="C2588" s="108">
        <v>0.81493055116165503</v>
      </c>
      <c r="D2588" s="109">
        <v>0.73711982274672261</v>
      </c>
      <c r="E2588" s="731">
        <v>0.12499289054434376</v>
      </c>
      <c r="F2588" s="108">
        <v>2.0846391283683732E-2</v>
      </c>
      <c r="G2588" s="109">
        <v>2.2649563383345717E-2</v>
      </c>
      <c r="H2588" s="731">
        <v>1.0791740660979291E-2</v>
      </c>
      <c r="I2588" s="108">
        <v>6.4050239931045727E-3</v>
      </c>
      <c r="J2588" s="109">
        <v>7.3144149824008204E-3</v>
      </c>
      <c r="K2588" s="731">
        <v>8.2849951611921491E-2</v>
      </c>
      <c r="L2588" s="108">
        <v>1.9294210404312252E-3</v>
      </c>
      <c r="M2588" s="109">
        <v>1.680787141944886E-3</v>
      </c>
      <c r="N2588" s="731">
        <v>3.5193709077594191E-4</v>
      </c>
      <c r="O2588" s="108">
        <v>0</v>
      </c>
      <c r="P2588" s="109">
        <v>0</v>
      </c>
      <c r="Q2588" s="731">
        <v>6.8541096710879228E-3</v>
      </c>
      <c r="R2588" s="108">
        <v>4.4422906442062918E-4</v>
      </c>
      <c r="S2588" s="109">
        <v>6.5065545370835798E-4</v>
      </c>
      <c r="T2588" s="731">
        <v>2.6706606706165775E-3</v>
      </c>
      <c r="U2588" s="108">
        <v>1.0986233340620026E-3</v>
      </c>
      <c r="V2588" s="109">
        <v>1.0752833703472284E-3</v>
      </c>
      <c r="W2588" s="731">
        <v>4.5001538659267379E-4</v>
      </c>
      <c r="X2588" s="108">
        <v>9.484508329070798E-5</v>
      </c>
      <c r="Y2588" s="109">
        <v>9.2830281140434992E-5</v>
      </c>
      <c r="Z2588" s="731">
        <v>3.8850249396705641E-5</v>
      </c>
      <c r="AA2588" s="108">
        <v>0</v>
      </c>
      <c r="AB2588" s="109">
        <v>0</v>
      </c>
      <c r="AC2588" s="731">
        <v>0</v>
      </c>
      <c r="AD2588" s="108">
        <v>0</v>
      </c>
      <c r="AE2588" s="109">
        <v>0</v>
      </c>
      <c r="AF2588" s="731">
        <v>0</v>
      </c>
      <c r="AG2588" s="108">
        <v>7.0079983235382367E-4</v>
      </c>
      <c r="AH2588" s="109">
        <v>6.8591297149840343E-4</v>
      </c>
      <c r="AI2588" s="731">
        <v>2.8706023382586699E-4</v>
      </c>
      <c r="AJ2588" s="108">
        <v>2.0972033336111879E-3</v>
      </c>
      <c r="AK2588" s="109">
        <v>1.826948469684451E-3</v>
      </c>
      <c r="AL2588" s="736">
        <v>3.8254161394908007E-4</v>
      </c>
    </row>
    <row r="2589" spans="1:38" x14ac:dyDescent="0.25">
      <c r="A2589" s="71">
        <v>2039</v>
      </c>
      <c r="B2589" s="72">
        <v>24</v>
      </c>
      <c r="C2589" s="108">
        <v>0.81493055116165503</v>
      </c>
      <c r="D2589" s="109">
        <v>0.73711982274672261</v>
      </c>
      <c r="E2589" s="731">
        <v>0.12499289054434376</v>
      </c>
      <c r="F2589" s="108">
        <v>2.0846391283683732E-2</v>
      </c>
      <c r="G2589" s="109">
        <v>2.2649563383345717E-2</v>
      </c>
      <c r="H2589" s="731">
        <v>1.0791740660979291E-2</v>
      </c>
      <c r="I2589" s="108">
        <v>6.4050239931045727E-3</v>
      </c>
      <c r="J2589" s="109">
        <v>7.3144149824008204E-3</v>
      </c>
      <c r="K2589" s="731">
        <v>8.2849951611921491E-2</v>
      </c>
      <c r="L2589" s="108">
        <v>1.9294210404312252E-3</v>
      </c>
      <c r="M2589" s="109">
        <v>1.680787141944886E-3</v>
      </c>
      <c r="N2589" s="731">
        <v>3.5193709077594191E-4</v>
      </c>
      <c r="O2589" s="108">
        <v>0</v>
      </c>
      <c r="P2589" s="109">
        <v>0</v>
      </c>
      <c r="Q2589" s="731">
        <v>6.8541096710879228E-3</v>
      </c>
      <c r="R2589" s="108">
        <v>4.4422906442062918E-4</v>
      </c>
      <c r="S2589" s="109">
        <v>6.5065545370835798E-4</v>
      </c>
      <c r="T2589" s="731">
        <v>2.6706606706165775E-3</v>
      </c>
      <c r="U2589" s="108">
        <v>1.0986233340620026E-3</v>
      </c>
      <c r="V2589" s="109">
        <v>1.0752833703472284E-3</v>
      </c>
      <c r="W2589" s="731">
        <v>4.5001538659267379E-4</v>
      </c>
      <c r="X2589" s="108">
        <v>9.484508329070798E-5</v>
      </c>
      <c r="Y2589" s="109">
        <v>9.2830281140434992E-5</v>
      </c>
      <c r="Z2589" s="731">
        <v>3.8850249396705641E-5</v>
      </c>
      <c r="AA2589" s="108">
        <v>0</v>
      </c>
      <c r="AB2589" s="109">
        <v>0</v>
      </c>
      <c r="AC2589" s="731">
        <v>0</v>
      </c>
      <c r="AD2589" s="108">
        <v>0</v>
      </c>
      <c r="AE2589" s="109">
        <v>0</v>
      </c>
      <c r="AF2589" s="731">
        <v>0</v>
      </c>
      <c r="AG2589" s="108">
        <v>7.0079983235382367E-4</v>
      </c>
      <c r="AH2589" s="109">
        <v>6.8591297149840343E-4</v>
      </c>
      <c r="AI2589" s="731">
        <v>2.8706023382586699E-4</v>
      </c>
      <c r="AJ2589" s="108">
        <v>2.0972033336111879E-3</v>
      </c>
      <c r="AK2589" s="109">
        <v>1.826948469684451E-3</v>
      </c>
      <c r="AL2589" s="736">
        <v>3.8254161394908007E-4</v>
      </c>
    </row>
    <row r="2590" spans="1:38" x14ac:dyDescent="0.25">
      <c r="A2590" s="71">
        <v>2039</v>
      </c>
      <c r="B2590" s="72">
        <v>25</v>
      </c>
      <c r="C2590" s="108">
        <v>0.81493055116165503</v>
      </c>
      <c r="D2590" s="109">
        <v>0.73711982274672261</v>
      </c>
      <c r="E2590" s="731">
        <v>0.12499289054434376</v>
      </c>
      <c r="F2590" s="108">
        <v>2.0846391283683732E-2</v>
      </c>
      <c r="G2590" s="109">
        <v>2.2649563383345717E-2</v>
      </c>
      <c r="H2590" s="731">
        <v>1.0791740660979291E-2</v>
      </c>
      <c r="I2590" s="108">
        <v>6.4050239931045727E-3</v>
      </c>
      <c r="J2590" s="109">
        <v>7.3144149824008204E-3</v>
      </c>
      <c r="K2590" s="731">
        <v>8.2849951611921491E-2</v>
      </c>
      <c r="L2590" s="108">
        <v>1.9294210404312252E-3</v>
      </c>
      <c r="M2590" s="109">
        <v>1.680787141944886E-3</v>
      </c>
      <c r="N2590" s="731">
        <v>3.5193709077594191E-4</v>
      </c>
      <c r="O2590" s="108">
        <v>0</v>
      </c>
      <c r="P2590" s="109">
        <v>0</v>
      </c>
      <c r="Q2590" s="731">
        <v>6.8541096710879228E-3</v>
      </c>
      <c r="R2590" s="108">
        <v>4.4422906442062918E-4</v>
      </c>
      <c r="S2590" s="109">
        <v>6.5065545370835798E-4</v>
      </c>
      <c r="T2590" s="731">
        <v>2.6706606706165775E-3</v>
      </c>
      <c r="U2590" s="108">
        <v>1.0986233340620026E-3</v>
      </c>
      <c r="V2590" s="109">
        <v>1.0752833703472284E-3</v>
      </c>
      <c r="W2590" s="731">
        <v>4.5001538659267379E-4</v>
      </c>
      <c r="X2590" s="108">
        <v>9.484508329070798E-5</v>
      </c>
      <c r="Y2590" s="109">
        <v>9.2830281140434992E-5</v>
      </c>
      <c r="Z2590" s="731">
        <v>3.8850249396705641E-5</v>
      </c>
      <c r="AA2590" s="108">
        <v>0</v>
      </c>
      <c r="AB2590" s="109">
        <v>0</v>
      </c>
      <c r="AC2590" s="731">
        <v>0</v>
      </c>
      <c r="AD2590" s="108">
        <v>0</v>
      </c>
      <c r="AE2590" s="109">
        <v>0</v>
      </c>
      <c r="AF2590" s="731">
        <v>0</v>
      </c>
      <c r="AG2590" s="108">
        <v>7.0079983235382367E-4</v>
      </c>
      <c r="AH2590" s="109">
        <v>6.8591297149840343E-4</v>
      </c>
      <c r="AI2590" s="731">
        <v>2.8706023382586699E-4</v>
      </c>
      <c r="AJ2590" s="108">
        <v>2.0972033336111879E-3</v>
      </c>
      <c r="AK2590" s="109">
        <v>1.826948469684451E-3</v>
      </c>
      <c r="AL2590" s="736">
        <v>3.8254161394908007E-4</v>
      </c>
    </row>
    <row r="2591" spans="1:38" x14ac:dyDescent="0.25">
      <c r="A2591" s="71">
        <v>2039</v>
      </c>
      <c r="B2591" s="72">
        <v>26</v>
      </c>
      <c r="C2591" s="108">
        <v>0.81493055116165503</v>
      </c>
      <c r="D2591" s="109">
        <v>0.73711982274672261</v>
      </c>
      <c r="E2591" s="731">
        <v>0.12499289054434376</v>
      </c>
      <c r="F2591" s="108">
        <v>2.0846391283683732E-2</v>
      </c>
      <c r="G2591" s="109">
        <v>2.2649563383345717E-2</v>
      </c>
      <c r="H2591" s="731">
        <v>1.0791740660979291E-2</v>
      </c>
      <c r="I2591" s="108">
        <v>6.4050239931045727E-3</v>
      </c>
      <c r="J2591" s="109">
        <v>7.3144149824008204E-3</v>
      </c>
      <c r="K2591" s="731">
        <v>8.2849951611921491E-2</v>
      </c>
      <c r="L2591" s="108">
        <v>1.9294210404312252E-3</v>
      </c>
      <c r="M2591" s="109">
        <v>1.680787141944886E-3</v>
      </c>
      <c r="N2591" s="731">
        <v>3.5193709077594191E-4</v>
      </c>
      <c r="O2591" s="108">
        <v>0</v>
      </c>
      <c r="P2591" s="109">
        <v>0</v>
      </c>
      <c r="Q2591" s="731">
        <v>6.8541096710879228E-3</v>
      </c>
      <c r="R2591" s="108">
        <v>4.4422906442062918E-4</v>
      </c>
      <c r="S2591" s="109">
        <v>6.5065545370835798E-4</v>
      </c>
      <c r="T2591" s="731">
        <v>2.6706606706165775E-3</v>
      </c>
      <c r="U2591" s="108">
        <v>1.0986233340620026E-3</v>
      </c>
      <c r="V2591" s="109">
        <v>1.0752833703472284E-3</v>
      </c>
      <c r="W2591" s="731">
        <v>4.5001538659267379E-4</v>
      </c>
      <c r="X2591" s="108">
        <v>9.484508329070798E-5</v>
      </c>
      <c r="Y2591" s="109">
        <v>9.2830281140434992E-5</v>
      </c>
      <c r="Z2591" s="731">
        <v>3.8850249396705641E-5</v>
      </c>
      <c r="AA2591" s="108">
        <v>0</v>
      </c>
      <c r="AB2591" s="109">
        <v>0</v>
      </c>
      <c r="AC2591" s="731">
        <v>0</v>
      </c>
      <c r="AD2591" s="108">
        <v>0</v>
      </c>
      <c r="AE2591" s="109">
        <v>0</v>
      </c>
      <c r="AF2591" s="731">
        <v>0</v>
      </c>
      <c r="AG2591" s="108">
        <v>7.0079983235382367E-4</v>
      </c>
      <c r="AH2591" s="109">
        <v>6.8591297149840343E-4</v>
      </c>
      <c r="AI2591" s="731">
        <v>2.8706023382586699E-4</v>
      </c>
      <c r="AJ2591" s="108">
        <v>2.0972033336111879E-3</v>
      </c>
      <c r="AK2591" s="109">
        <v>1.826948469684451E-3</v>
      </c>
      <c r="AL2591" s="736">
        <v>3.8254161394908007E-4</v>
      </c>
    </row>
    <row r="2592" spans="1:38" x14ac:dyDescent="0.25">
      <c r="A2592" s="71">
        <v>2039</v>
      </c>
      <c r="B2592" s="72">
        <v>27</v>
      </c>
      <c r="C2592" s="108">
        <v>0.81493055116165503</v>
      </c>
      <c r="D2592" s="109">
        <v>0.73711982274672261</v>
      </c>
      <c r="E2592" s="731">
        <v>0.12499289054434376</v>
      </c>
      <c r="F2592" s="108">
        <v>2.0846391283683732E-2</v>
      </c>
      <c r="G2592" s="109">
        <v>2.2649563383345717E-2</v>
      </c>
      <c r="H2592" s="731">
        <v>1.0791740660979291E-2</v>
      </c>
      <c r="I2592" s="108">
        <v>6.4050239931045727E-3</v>
      </c>
      <c r="J2592" s="109">
        <v>7.3144149824008204E-3</v>
      </c>
      <c r="K2592" s="731">
        <v>8.2849951611921491E-2</v>
      </c>
      <c r="L2592" s="108">
        <v>1.9294210404312252E-3</v>
      </c>
      <c r="M2592" s="109">
        <v>1.680787141944886E-3</v>
      </c>
      <c r="N2592" s="731">
        <v>3.5193709077594191E-4</v>
      </c>
      <c r="O2592" s="108">
        <v>0</v>
      </c>
      <c r="P2592" s="109">
        <v>0</v>
      </c>
      <c r="Q2592" s="731">
        <v>6.8541096710879228E-3</v>
      </c>
      <c r="R2592" s="108">
        <v>4.4422906442062918E-4</v>
      </c>
      <c r="S2592" s="109">
        <v>6.5065545370835798E-4</v>
      </c>
      <c r="T2592" s="731">
        <v>2.6706606706165775E-3</v>
      </c>
      <c r="U2592" s="108">
        <v>1.0986233340620026E-3</v>
      </c>
      <c r="V2592" s="109">
        <v>1.0752833703472284E-3</v>
      </c>
      <c r="W2592" s="731">
        <v>4.5001538659267379E-4</v>
      </c>
      <c r="X2592" s="108">
        <v>9.484508329070798E-5</v>
      </c>
      <c r="Y2592" s="109">
        <v>9.2830281140434992E-5</v>
      </c>
      <c r="Z2592" s="731">
        <v>3.8850249396705641E-5</v>
      </c>
      <c r="AA2592" s="108">
        <v>0</v>
      </c>
      <c r="AB2592" s="109">
        <v>0</v>
      </c>
      <c r="AC2592" s="731">
        <v>0</v>
      </c>
      <c r="AD2592" s="108">
        <v>0</v>
      </c>
      <c r="AE2592" s="109">
        <v>0</v>
      </c>
      <c r="AF2592" s="731">
        <v>0</v>
      </c>
      <c r="AG2592" s="108">
        <v>7.0079983235382367E-4</v>
      </c>
      <c r="AH2592" s="109">
        <v>6.8591297149840343E-4</v>
      </c>
      <c r="AI2592" s="731">
        <v>2.8706023382586699E-4</v>
      </c>
      <c r="AJ2592" s="108">
        <v>2.0972033336111879E-3</v>
      </c>
      <c r="AK2592" s="109">
        <v>1.826948469684451E-3</v>
      </c>
      <c r="AL2592" s="736">
        <v>3.8254161394908007E-4</v>
      </c>
    </row>
    <row r="2593" spans="1:38" x14ac:dyDescent="0.25">
      <c r="A2593" s="71">
        <v>2039</v>
      </c>
      <c r="B2593" s="72">
        <v>28</v>
      </c>
      <c r="C2593" s="108">
        <v>0.81493055116165503</v>
      </c>
      <c r="D2593" s="109">
        <v>0.73711982274672261</v>
      </c>
      <c r="E2593" s="731">
        <v>0.12499289054434376</v>
      </c>
      <c r="F2593" s="108">
        <v>2.0846391283683732E-2</v>
      </c>
      <c r="G2593" s="109">
        <v>2.2649563383345717E-2</v>
      </c>
      <c r="H2593" s="731">
        <v>1.0791740660979291E-2</v>
      </c>
      <c r="I2593" s="108">
        <v>6.4050239931045727E-3</v>
      </c>
      <c r="J2593" s="109">
        <v>7.3144149824008204E-3</v>
      </c>
      <c r="K2593" s="731">
        <v>8.2849951611921491E-2</v>
      </c>
      <c r="L2593" s="108">
        <v>1.9294210404312252E-3</v>
      </c>
      <c r="M2593" s="109">
        <v>1.680787141944886E-3</v>
      </c>
      <c r="N2593" s="731">
        <v>3.5193709077594191E-4</v>
      </c>
      <c r="O2593" s="108">
        <v>0</v>
      </c>
      <c r="P2593" s="109">
        <v>0</v>
      </c>
      <c r="Q2593" s="731">
        <v>6.8541096710879228E-3</v>
      </c>
      <c r="R2593" s="108">
        <v>4.4422906442062918E-4</v>
      </c>
      <c r="S2593" s="109">
        <v>6.5065545370835798E-4</v>
      </c>
      <c r="T2593" s="731">
        <v>2.6706606706165775E-3</v>
      </c>
      <c r="U2593" s="108">
        <v>1.0986233340620026E-3</v>
      </c>
      <c r="V2593" s="109">
        <v>1.0752833703472284E-3</v>
      </c>
      <c r="W2593" s="731">
        <v>4.5001538659267379E-4</v>
      </c>
      <c r="X2593" s="108">
        <v>9.484508329070798E-5</v>
      </c>
      <c r="Y2593" s="109">
        <v>9.2830281140434992E-5</v>
      </c>
      <c r="Z2593" s="731">
        <v>3.8850249396705641E-5</v>
      </c>
      <c r="AA2593" s="108">
        <v>0</v>
      </c>
      <c r="AB2593" s="109">
        <v>0</v>
      </c>
      <c r="AC2593" s="731">
        <v>0</v>
      </c>
      <c r="AD2593" s="108">
        <v>0</v>
      </c>
      <c r="AE2593" s="109">
        <v>0</v>
      </c>
      <c r="AF2593" s="731">
        <v>0</v>
      </c>
      <c r="AG2593" s="108">
        <v>7.0079983235382367E-4</v>
      </c>
      <c r="AH2593" s="109">
        <v>6.8591297149840343E-4</v>
      </c>
      <c r="AI2593" s="731">
        <v>2.8706023382586699E-4</v>
      </c>
      <c r="AJ2593" s="108">
        <v>2.0972033336111879E-3</v>
      </c>
      <c r="AK2593" s="109">
        <v>1.826948469684451E-3</v>
      </c>
      <c r="AL2593" s="736">
        <v>3.8254161394908007E-4</v>
      </c>
    </row>
    <row r="2594" spans="1:38" x14ac:dyDescent="0.25">
      <c r="A2594" s="71">
        <v>2039</v>
      </c>
      <c r="B2594" s="72">
        <v>29</v>
      </c>
      <c r="C2594" s="108">
        <v>0.81493055116165503</v>
      </c>
      <c r="D2594" s="109">
        <v>0.73711982274672261</v>
      </c>
      <c r="E2594" s="731">
        <v>0.12499289054434376</v>
      </c>
      <c r="F2594" s="108">
        <v>2.0846391283683732E-2</v>
      </c>
      <c r="G2594" s="109">
        <v>2.2649563383345717E-2</v>
      </c>
      <c r="H2594" s="731">
        <v>1.0791740660979291E-2</v>
      </c>
      <c r="I2594" s="108">
        <v>6.4050239931045727E-3</v>
      </c>
      <c r="J2594" s="109">
        <v>7.3144149824008204E-3</v>
      </c>
      <c r="K2594" s="731">
        <v>8.2849951611921491E-2</v>
      </c>
      <c r="L2594" s="108">
        <v>1.9294210404312252E-3</v>
      </c>
      <c r="M2594" s="109">
        <v>1.680787141944886E-3</v>
      </c>
      <c r="N2594" s="731">
        <v>3.5193709077594191E-4</v>
      </c>
      <c r="O2594" s="108">
        <v>0</v>
      </c>
      <c r="P2594" s="109">
        <v>0</v>
      </c>
      <c r="Q2594" s="731">
        <v>6.8541096710879228E-3</v>
      </c>
      <c r="R2594" s="108">
        <v>4.4422906442062918E-4</v>
      </c>
      <c r="S2594" s="109">
        <v>6.5065545370835798E-4</v>
      </c>
      <c r="T2594" s="731">
        <v>2.6706606706165775E-3</v>
      </c>
      <c r="U2594" s="108">
        <v>1.0986233340620026E-3</v>
      </c>
      <c r="V2594" s="109">
        <v>1.0752833703472284E-3</v>
      </c>
      <c r="W2594" s="731">
        <v>4.5001538659267379E-4</v>
      </c>
      <c r="X2594" s="108">
        <v>9.484508329070798E-5</v>
      </c>
      <c r="Y2594" s="109">
        <v>9.2830281140434992E-5</v>
      </c>
      <c r="Z2594" s="731">
        <v>3.8850249396705641E-5</v>
      </c>
      <c r="AA2594" s="108">
        <v>0</v>
      </c>
      <c r="AB2594" s="109">
        <v>0</v>
      </c>
      <c r="AC2594" s="731">
        <v>0</v>
      </c>
      <c r="AD2594" s="108">
        <v>0</v>
      </c>
      <c r="AE2594" s="109">
        <v>0</v>
      </c>
      <c r="AF2594" s="731">
        <v>0</v>
      </c>
      <c r="AG2594" s="108">
        <v>7.0079983235382367E-4</v>
      </c>
      <c r="AH2594" s="109">
        <v>6.8591297149840343E-4</v>
      </c>
      <c r="AI2594" s="731">
        <v>2.8706023382586699E-4</v>
      </c>
      <c r="AJ2594" s="108">
        <v>2.0972033336111879E-3</v>
      </c>
      <c r="AK2594" s="109">
        <v>1.826948469684451E-3</v>
      </c>
      <c r="AL2594" s="736">
        <v>3.8254161394908007E-4</v>
      </c>
    </row>
    <row r="2595" spans="1:38" x14ac:dyDescent="0.25">
      <c r="A2595" s="71">
        <v>2039</v>
      </c>
      <c r="B2595" s="72">
        <v>30</v>
      </c>
      <c r="C2595" s="108">
        <v>0.81493055116165503</v>
      </c>
      <c r="D2595" s="109">
        <v>0.73711982274672261</v>
      </c>
      <c r="E2595" s="731">
        <v>0.12499289054434376</v>
      </c>
      <c r="F2595" s="108">
        <v>2.0846391283683732E-2</v>
      </c>
      <c r="G2595" s="109">
        <v>2.2649563383345717E-2</v>
      </c>
      <c r="H2595" s="731">
        <v>1.0791740660979291E-2</v>
      </c>
      <c r="I2595" s="108">
        <v>6.4050239931045727E-3</v>
      </c>
      <c r="J2595" s="109">
        <v>7.3144149824008204E-3</v>
      </c>
      <c r="K2595" s="731">
        <v>8.2849951611921491E-2</v>
      </c>
      <c r="L2595" s="108">
        <v>1.9294210404312252E-3</v>
      </c>
      <c r="M2595" s="109">
        <v>1.680787141944886E-3</v>
      </c>
      <c r="N2595" s="731">
        <v>3.5193709077594191E-4</v>
      </c>
      <c r="O2595" s="108">
        <v>0</v>
      </c>
      <c r="P2595" s="109">
        <v>0</v>
      </c>
      <c r="Q2595" s="731">
        <v>6.8541096710879228E-3</v>
      </c>
      <c r="R2595" s="108">
        <v>4.4422906442062918E-4</v>
      </c>
      <c r="S2595" s="109">
        <v>6.5065545370835798E-4</v>
      </c>
      <c r="T2595" s="731">
        <v>2.6706606706165775E-3</v>
      </c>
      <c r="U2595" s="108">
        <v>1.0986233340620026E-3</v>
      </c>
      <c r="V2595" s="109">
        <v>1.0752833703472284E-3</v>
      </c>
      <c r="W2595" s="731">
        <v>4.5001538659267379E-4</v>
      </c>
      <c r="X2595" s="108">
        <v>9.484508329070798E-5</v>
      </c>
      <c r="Y2595" s="109">
        <v>9.2830281140434992E-5</v>
      </c>
      <c r="Z2595" s="731">
        <v>3.8850249396705641E-5</v>
      </c>
      <c r="AA2595" s="108">
        <v>0</v>
      </c>
      <c r="AB2595" s="109">
        <v>0</v>
      </c>
      <c r="AC2595" s="731">
        <v>0</v>
      </c>
      <c r="AD2595" s="108">
        <v>0</v>
      </c>
      <c r="AE2595" s="109">
        <v>0</v>
      </c>
      <c r="AF2595" s="731">
        <v>0</v>
      </c>
      <c r="AG2595" s="108">
        <v>7.0079983235382367E-4</v>
      </c>
      <c r="AH2595" s="109">
        <v>6.8591297149840343E-4</v>
      </c>
      <c r="AI2595" s="731">
        <v>2.8706023382586699E-4</v>
      </c>
      <c r="AJ2595" s="108">
        <v>2.0972033336111879E-3</v>
      </c>
      <c r="AK2595" s="109">
        <v>1.826948469684451E-3</v>
      </c>
      <c r="AL2595" s="736">
        <v>3.8254161394908007E-4</v>
      </c>
    </row>
    <row r="2596" spans="1:38" ht="13" x14ac:dyDescent="0.3">
      <c r="A2596" s="71">
        <v>2039</v>
      </c>
      <c r="B2596" s="72">
        <v>31</v>
      </c>
      <c r="C2596" s="108">
        <v>0.81493055116165503</v>
      </c>
      <c r="D2596" s="109">
        <v>0.73711982274672261</v>
      </c>
      <c r="E2596" s="732">
        <v>0.12499289054434376</v>
      </c>
      <c r="F2596" s="108">
        <v>2.0846391283683732E-2</v>
      </c>
      <c r="G2596" s="109">
        <v>2.2649563383345717E-2</v>
      </c>
      <c r="H2596" s="732">
        <v>1.0791740660979291E-2</v>
      </c>
      <c r="I2596" s="108">
        <v>6.4050239931045727E-3</v>
      </c>
      <c r="J2596" s="109">
        <v>7.3144149824008204E-3</v>
      </c>
      <c r="K2596" s="732">
        <v>8.2849951611921491E-2</v>
      </c>
      <c r="L2596" s="108">
        <v>1.9294210404312252E-3</v>
      </c>
      <c r="M2596" s="109">
        <v>1.680787141944886E-3</v>
      </c>
      <c r="N2596" s="732">
        <v>3.5193709077594191E-4</v>
      </c>
      <c r="O2596" s="108">
        <v>0</v>
      </c>
      <c r="P2596" s="109">
        <v>0</v>
      </c>
      <c r="Q2596" s="732">
        <v>6.8541096710879228E-3</v>
      </c>
      <c r="R2596" s="108">
        <v>4.4422906442062918E-4</v>
      </c>
      <c r="S2596" s="109">
        <v>6.5065545370835798E-4</v>
      </c>
      <c r="T2596" s="732">
        <v>2.6706606706165775E-3</v>
      </c>
      <c r="U2596" s="108">
        <v>1.0986233340620026E-3</v>
      </c>
      <c r="V2596" s="109">
        <v>1.0752833703472284E-3</v>
      </c>
      <c r="W2596" s="732">
        <v>4.5001538659267379E-4</v>
      </c>
      <c r="X2596" s="108">
        <v>9.484508329070798E-5</v>
      </c>
      <c r="Y2596" s="109">
        <v>9.2830281140434992E-5</v>
      </c>
      <c r="Z2596" s="732">
        <v>3.8850249396705641E-5</v>
      </c>
      <c r="AA2596" s="108">
        <v>0</v>
      </c>
      <c r="AB2596" s="109">
        <v>0</v>
      </c>
      <c r="AC2596" s="732">
        <v>0</v>
      </c>
      <c r="AD2596" s="108">
        <v>0</v>
      </c>
      <c r="AE2596" s="109">
        <v>0</v>
      </c>
      <c r="AF2596" s="732">
        <v>0</v>
      </c>
      <c r="AG2596" s="108">
        <v>7.0079983235382367E-4</v>
      </c>
      <c r="AH2596" s="109">
        <v>6.8591297149840343E-4</v>
      </c>
      <c r="AI2596" s="732">
        <v>2.8706023382586699E-4</v>
      </c>
      <c r="AJ2596" s="108">
        <v>2.0972033336111879E-3</v>
      </c>
      <c r="AK2596" s="109">
        <v>1.826948469684451E-3</v>
      </c>
      <c r="AL2596" s="736">
        <v>3.8254161394908007E-4</v>
      </c>
    </row>
    <row r="2597" spans="1:38" ht="13" x14ac:dyDescent="0.3">
      <c r="A2597" s="71">
        <v>2039</v>
      </c>
      <c r="B2597" s="72">
        <v>32</v>
      </c>
      <c r="C2597" s="108">
        <v>0.81493055116165503</v>
      </c>
      <c r="D2597" s="109">
        <v>0.73711982274672261</v>
      </c>
      <c r="E2597" s="732">
        <v>0.12499289054434376</v>
      </c>
      <c r="F2597" s="108">
        <v>2.0846391283683732E-2</v>
      </c>
      <c r="G2597" s="109">
        <v>2.2649563383345717E-2</v>
      </c>
      <c r="H2597" s="732">
        <v>1.0791740660979291E-2</v>
      </c>
      <c r="I2597" s="108">
        <v>6.4050239931045727E-3</v>
      </c>
      <c r="J2597" s="109">
        <v>7.3144149824008204E-3</v>
      </c>
      <c r="K2597" s="732">
        <v>8.2849951611921491E-2</v>
      </c>
      <c r="L2597" s="108">
        <v>1.9294210404312252E-3</v>
      </c>
      <c r="M2597" s="109">
        <v>1.680787141944886E-3</v>
      </c>
      <c r="N2597" s="732">
        <v>3.5193709077594191E-4</v>
      </c>
      <c r="O2597" s="108">
        <v>0</v>
      </c>
      <c r="P2597" s="109">
        <v>0</v>
      </c>
      <c r="Q2597" s="732">
        <v>6.8541096710879228E-3</v>
      </c>
      <c r="R2597" s="108">
        <v>4.4422906442062918E-4</v>
      </c>
      <c r="S2597" s="109">
        <v>6.5065545370835798E-4</v>
      </c>
      <c r="T2597" s="732">
        <v>2.6706606706165775E-3</v>
      </c>
      <c r="U2597" s="108">
        <v>1.0986233340620026E-3</v>
      </c>
      <c r="V2597" s="109">
        <v>1.0752833703472284E-3</v>
      </c>
      <c r="W2597" s="732">
        <v>4.5001538659267379E-4</v>
      </c>
      <c r="X2597" s="108">
        <v>9.484508329070798E-5</v>
      </c>
      <c r="Y2597" s="109">
        <v>9.2830281140434992E-5</v>
      </c>
      <c r="Z2597" s="732">
        <v>3.8850249396705641E-5</v>
      </c>
      <c r="AA2597" s="108">
        <v>0</v>
      </c>
      <c r="AB2597" s="109">
        <v>0</v>
      </c>
      <c r="AC2597" s="732">
        <v>0</v>
      </c>
      <c r="AD2597" s="108">
        <v>0</v>
      </c>
      <c r="AE2597" s="109">
        <v>0</v>
      </c>
      <c r="AF2597" s="732">
        <v>0</v>
      </c>
      <c r="AG2597" s="108">
        <v>7.0079983235382367E-4</v>
      </c>
      <c r="AH2597" s="109">
        <v>6.8591297149840343E-4</v>
      </c>
      <c r="AI2597" s="732">
        <v>2.8706023382586699E-4</v>
      </c>
      <c r="AJ2597" s="108">
        <v>2.0972033336111879E-3</v>
      </c>
      <c r="AK2597" s="109">
        <v>1.826948469684451E-3</v>
      </c>
      <c r="AL2597" s="736">
        <v>3.8254161394908007E-4</v>
      </c>
    </row>
    <row r="2598" spans="1:38" ht="13" x14ac:dyDescent="0.3">
      <c r="A2598" s="71">
        <v>2039</v>
      </c>
      <c r="B2598" s="72">
        <v>33</v>
      </c>
      <c r="C2598" s="108">
        <v>0.81493055116165503</v>
      </c>
      <c r="D2598" s="109">
        <v>0.73711982274672261</v>
      </c>
      <c r="E2598" s="732">
        <v>0.12499289054434376</v>
      </c>
      <c r="F2598" s="108">
        <v>2.0846391283683732E-2</v>
      </c>
      <c r="G2598" s="109">
        <v>2.2649563383345717E-2</v>
      </c>
      <c r="H2598" s="732">
        <v>1.0791740660979291E-2</v>
      </c>
      <c r="I2598" s="108">
        <v>6.4050239931045727E-3</v>
      </c>
      <c r="J2598" s="109">
        <v>7.3144149824008204E-3</v>
      </c>
      <c r="K2598" s="732">
        <v>8.2849951611921491E-2</v>
      </c>
      <c r="L2598" s="108">
        <v>1.9294210404312252E-3</v>
      </c>
      <c r="M2598" s="109">
        <v>1.680787141944886E-3</v>
      </c>
      <c r="N2598" s="732">
        <v>3.5193709077594191E-4</v>
      </c>
      <c r="O2598" s="108">
        <v>0</v>
      </c>
      <c r="P2598" s="109">
        <v>0</v>
      </c>
      <c r="Q2598" s="732">
        <v>6.8541096710879228E-3</v>
      </c>
      <c r="R2598" s="108">
        <v>4.4422906442062918E-4</v>
      </c>
      <c r="S2598" s="109">
        <v>6.5065545370835798E-4</v>
      </c>
      <c r="T2598" s="732">
        <v>2.6706606706165775E-3</v>
      </c>
      <c r="U2598" s="108">
        <v>1.0986233340620026E-3</v>
      </c>
      <c r="V2598" s="109">
        <v>1.0752833703472284E-3</v>
      </c>
      <c r="W2598" s="732">
        <v>4.5001538659267379E-4</v>
      </c>
      <c r="X2598" s="108">
        <v>9.484508329070798E-5</v>
      </c>
      <c r="Y2598" s="109">
        <v>9.2830281140434992E-5</v>
      </c>
      <c r="Z2598" s="732">
        <v>3.8850249396705641E-5</v>
      </c>
      <c r="AA2598" s="108">
        <v>0</v>
      </c>
      <c r="AB2598" s="109">
        <v>0</v>
      </c>
      <c r="AC2598" s="732">
        <v>0</v>
      </c>
      <c r="AD2598" s="108">
        <v>0</v>
      </c>
      <c r="AE2598" s="109">
        <v>0</v>
      </c>
      <c r="AF2598" s="732">
        <v>0</v>
      </c>
      <c r="AG2598" s="108">
        <v>7.0079983235382367E-4</v>
      </c>
      <c r="AH2598" s="109">
        <v>6.8591297149840343E-4</v>
      </c>
      <c r="AI2598" s="732">
        <v>2.8706023382586699E-4</v>
      </c>
      <c r="AJ2598" s="108">
        <v>2.0972033336111879E-3</v>
      </c>
      <c r="AK2598" s="109">
        <v>1.826948469684451E-3</v>
      </c>
      <c r="AL2598" s="736">
        <v>3.8254161394908007E-4</v>
      </c>
    </row>
    <row r="2599" spans="1:38" ht="13" x14ac:dyDescent="0.3">
      <c r="A2599" s="71">
        <v>2039</v>
      </c>
      <c r="B2599" s="72">
        <v>34</v>
      </c>
      <c r="C2599" s="108">
        <v>0.81493055116165503</v>
      </c>
      <c r="D2599" s="109">
        <v>0.73711982274672261</v>
      </c>
      <c r="E2599" s="732">
        <v>0.12499289054434376</v>
      </c>
      <c r="F2599" s="108">
        <v>2.0846391283683732E-2</v>
      </c>
      <c r="G2599" s="109">
        <v>2.2649563383345717E-2</v>
      </c>
      <c r="H2599" s="732">
        <v>1.0791740660979291E-2</v>
      </c>
      <c r="I2599" s="108">
        <v>6.4050239931045727E-3</v>
      </c>
      <c r="J2599" s="109">
        <v>7.3144149824008204E-3</v>
      </c>
      <c r="K2599" s="732">
        <v>8.2849951611921491E-2</v>
      </c>
      <c r="L2599" s="108">
        <v>1.9294210404312252E-3</v>
      </c>
      <c r="M2599" s="109">
        <v>1.680787141944886E-3</v>
      </c>
      <c r="N2599" s="732">
        <v>3.5193709077594191E-4</v>
      </c>
      <c r="O2599" s="108">
        <v>0</v>
      </c>
      <c r="P2599" s="109">
        <v>0</v>
      </c>
      <c r="Q2599" s="732">
        <v>6.8541096710879228E-3</v>
      </c>
      <c r="R2599" s="108">
        <v>4.4422906442062918E-4</v>
      </c>
      <c r="S2599" s="109">
        <v>6.5065545370835798E-4</v>
      </c>
      <c r="T2599" s="732">
        <v>2.6706606706165775E-3</v>
      </c>
      <c r="U2599" s="108">
        <v>1.0986233340620026E-3</v>
      </c>
      <c r="V2599" s="109">
        <v>1.0752833703472284E-3</v>
      </c>
      <c r="W2599" s="732">
        <v>4.5001538659267379E-4</v>
      </c>
      <c r="X2599" s="108">
        <v>9.484508329070798E-5</v>
      </c>
      <c r="Y2599" s="109">
        <v>9.2830281140434992E-5</v>
      </c>
      <c r="Z2599" s="732">
        <v>3.8850249396705641E-5</v>
      </c>
      <c r="AA2599" s="108">
        <v>0</v>
      </c>
      <c r="AB2599" s="109">
        <v>0</v>
      </c>
      <c r="AC2599" s="732">
        <v>0</v>
      </c>
      <c r="AD2599" s="108">
        <v>0</v>
      </c>
      <c r="AE2599" s="109">
        <v>0</v>
      </c>
      <c r="AF2599" s="732">
        <v>0</v>
      </c>
      <c r="AG2599" s="108">
        <v>7.0079983235382367E-4</v>
      </c>
      <c r="AH2599" s="109">
        <v>6.8591297149840343E-4</v>
      </c>
      <c r="AI2599" s="732">
        <v>2.8706023382586699E-4</v>
      </c>
      <c r="AJ2599" s="108">
        <v>2.0972033336111879E-3</v>
      </c>
      <c r="AK2599" s="109">
        <v>1.826948469684451E-3</v>
      </c>
      <c r="AL2599" s="736">
        <v>3.8254161394908007E-4</v>
      </c>
    </row>
    <row r="2600" spans="1:38" ht="13" x14ac:dyDescent="0.3">
      <c r="A2600" s="71">
        <v>2039</v>
      </c>
      <c r="B2600" s="72">
        <v>35</v>
      </c>
      <c r="C2600" s="108">
        <v>0.81493055116165503</v>
      </c>
      <c r="D2600" s="109">
        <v>0.73711982274672261</v>
      </c>
      <c r="E2600" s="732">
        <v>0.12499289054434376</v>
      </c>
      <c r="F2600" s="108">
        <v>2.0846391283683732E-2</v>
      </c>
      <c r="G2600" s="109">
        <v>2.2649563383345717E-2</v>
      </c>
      <c r="H2600" s="732">
        <v>1.0791740660979291E-2</v>
      </c>
      <c r="I2600" s="108">
        <v>6.4050239931045727E-3</v>
      </c>
      <c r="J2600" s="109">
        <v>7.3144149824008204E-3</v>
      </c>
      <c r="K2600" s="732">
        <v>8.2849951611921491E-2</v>
      </c>
      <c r="L2600" s="108">
        <v>1.9294210404312252E-3</v>
      </c>
      <c r="M2600" s="109">
        <v>1.680787141944886E-3</v>
      </c>
      <c r="N2600" s="732">
        <v>3.5193709077594191E-4</v>
      </c>
      <c r="O2600" s="108">
        <v>0</v>
      </c>
      <c r="P2600" s="109">
        <v>0</v>
      </c>
      <c r="Q2600" s="732">
        <v>6.8541096710879228E-3</v>
      </c>
      <c r="R2600" s="108">
        <v>4.4422906442062918E-4</v>
      </c>
      <c r="S2600" s="109">
        <v>6.5065545370835798E-4</v>
      </c>
      <c r="T2600" s="732">
        <v>2.6706606706165775E-3</v>
      </c>
      <c r="U2600" s="108">
        <v>1.0986233340620026E-3</v>
      </c>
      <c r="V2600" s="109">
        <v>1.0752833703472284E-3</v>
      </c>
      <c r="W2600" s="732">
        <v>4.5001538659267379E-4</v>
      </c>
      <c r="X2600" s="108">
        <v>9.484508329070798E-5</v>
      </c>
      <c r="Y2600" s="109">
        <v>9.2830281140434992E-5</v>
      </c>
      <c r="Z2600" s="732">
        <v>3.8850249396705641E-5</v>
      </c>
      <c r="AA2600" s="108">
        <v>0</v>
      </c>
      <c r="AB2600" s="109">
        <v>0</v>
      </c>
      <c r="AC2600" s="732">
        <v>0</v>
      </c>
      <c r="AD2600" s="108">
        <v>0</v>
      </c>
      <c r="AE2600" s="109">
        <v>0</v>
      </c>
      <c r="AF2600" s="732">
        <v>0</v>
      </c>
      <c r="AG2600" s="108">
        <v>7.0079983235382367E-4</v>
      </c>
      <c r="AH2600" s="109">
        <v>6.8591297149840343E-4</v>
      </c>
      <c r="AI2600" s="732">
        <v>2.8706023382586699E-4</v>
      </c>
      <c r="AJ2600" s="108">
        <v>2.0972033336111879E-3</v>
      </c>
      <c r="AK2600" s="109">
        <v>1.826948469684451E-3</v>
      </c>
      <c r="AL2600" s="736">
        <v>3.8254161394908007E-4</v>
      </c>
    </row>
    <row r="2601" spans="1:38" ht="13" x14ac:dyDescent="0.3">
      <c r="A2601" s="71">
        <v>2039</v>
      </c>
      <c r="B2601" s="72">
        <v>36</v>
      </c>
      <c r="C2601" s="108">
        <v>0.81493055116165503</v>
      </c>
      <c r="D2601" s="109">
        <v>0.73711982274672261</v>
      </c>
      <c r="E2601" s="732">
        <v>0.12499289054434376</v>
      </c>
      <c r="F2601" s="108">
        <v>2.0846391283683732E-2</v>
      </c>
      <c r="G2601" s="109">
        <v>2.2649563383345717E-2</v>
      </c>
      <c r="H2601" s="732">
        <v>1.0791740660979291E-2</v>
      </c>
      <c r="I2601" s="108">
        <v>6.4050239931045727E-3</v>
      </c>
      <c r="J2601" s="109">
        <v>7.3144149824008204E-3</v>
      </c>
      <c r="K2601" s="732">
        <v>8.2849951611921491E-2</v>
      </c>
      <c r="L2601" s="108">
        <v>1.9294210404312252E-3</v>
      </c>
      <c r="M2601" s="109">
        <v>1.680787141944886E-3</v>
      </c>
      <c r="N2601" s="732">
        <v>3.5193709077594191E-4</v>
      </c>
      <c r="O2601" s="108">
        <v>0</v>
      </c>
      <c r="P2601" s="109">
        <v>0</v>
      </c>
      <c r="Q2601" s="732">
        <v>6.8541096710879228E-3</v>
      </c>
      <c r="R2601" s="108">
        <v>4.4422906442062918E-4</v>
      </c>
      <c r="S2601" s="109">
        <v>6.5065545370835798E-4</v>
      </c>
      <c r="T2601" s="732">
        <v>2.6706606706165775E-3</v>
      </c>
      <c r="U2601" s="108">
        <v>1.0986233340620026E-3</v>
      </c>
      <c r="V2601" s="109">
        <v>1.0752833703472284E-3</v>
      </c>
      <c r="W2601" s="732">
        <v>4.5001538659267379E-4</v>
      </c>
      <c r="X2601" s="108">
        <v>9.484508329070798E-5</v>
      </c>
      <c r="Y2601" s="109">
        <v>9.2830281140434992E-5</v>
      </c>
      <c r="Z2601" s="732">
        <v>3.8850249396705641E-5</v>
      </c>
      <c r="AA2601" s="108">
        <v>0</v>
      </c>
      <c r="AB2601" s="109">
        <v>0</v>
      </c>
      <c r="AC2601" s="732">
        <v>0</v>
      </c>
      <c r="AD2601" s="108">
        <v>0</v>
      </c>
      <c r="AE2601" s="109">
        <v>0</v>
      </c>
      <c r="AF2601" s="732">
        <v>0</v>
      </c>
      <c r="AG2601" s="108">
        <v>7.0079983235382367E-4</v>
      </c>
      <c r="AH2601" s="109">
        <v>6.8591297149840343E-4</v>
      </c>
      <c r="AI2601" s="732">
        <v>2.8706023382586699E-4</v>
      </c>
      <c r="AJ2601" s="108">
        <v>2.0972033336111879E-3</v>
      </c>
      <c r="AK2601" s="109">
        <v>1.826948469684451E-3</v>
      </c>
      <c r="AL2601" s="736">
        <v>3.8254161394908007E-4</v>
      </c>
    </row>
    <row r="2602" spans="1:38" ht="13" x14ac:dyDescent="0.3">
      <c r="A2602" s="71">
        <v>2039</v>
      </c>
      <c r="B2602" s="72">
        <v>37</v>
      </c>
      <c r="C2602" s="108">
        <v>0.81493055116165503</v>
      </c>
      <c r="D2602" s="109">
        <v>0.73711982274672261</v>
      </c>
      <c r="E2602" s="732">
        <v>0.12499289054434376</v>
      </c>
      <c r="F2602" s="108">
        <v>2.0846391283683732E-2</v>
      </c>
      <c r="G2602" s="109">
        <v>2.2649563383345717E-2</v>
      </c>
      <c r="H2602" s="732">
        <v>1.0791740660979291E-2</v>
      </c>
      <c r="I2602" s="108">
        <v>6.4050239931045727E-3</v>
      </c>
      <c r="J2602" s="109">
        <v>7.3144149824008204E-3</v>
      </c>
      <c r="K2602" s="732">
        <v>8.2849951611921491E-2</v>
      </c>
      <c r="L2602" s="108">
        <v>1.9294210404312252E-3</v>
      </c>
      <c r="M2602" s="109">
        <v>1.680787141944886E-3</v>
      </c>
      <c r="N2602" s="732">
        <v>3.5193709077594191E-4</v>
      </c>
      <c r="O2602" s="108">
        <v>0</v>
      </c>
      <c r="P2602" s="109">
        <v>0</v>
      </c>
      <c r="Q2602" s="732">
        <v>6.8541096710879228E-3</v>
      </c>
      <c r="R2602" s="108">
        <v>4.4422906442062918E-4</v>
      </c>
      <c r="S2602" s="109">
        <v>6.5065545370835798E-4</v>
      </c>
      <c r="T2602" s="732">
        <v>2.6706606706165775E-3</v>
      </c>
      <c r="U2602" s="108">
        <v>1.0986233340620026E-3</v>
      </c>
      <c r="V2602" s="109">
        <v>1.0752833703472284E-3</v>
      </c>
      <c r="W2602" s="732">
        <v>4.5001538659267379E-4</v>
      </c>
      <c r="X2602" s="108">
        <v>9.484508329070798E-5</v>
      </c>
      <c r="Y2602" s="109">
        <v>9.2830281140434992E-5</v>
      </c>
      <c r="Z2602" s="732">
        <v>3.8850249396705641E-5</v>
      </c>
      <c r="AA2602" s="108">
        <v>0</v>
      </c>
      <c r="AB2602" s="109">
        <v>0</v>
      </c>
      <c r="AC2602" s="732">
        <v>0</v>
      </c>
      <c r="AD2602" s="108">
        <v>0</v>
      </c>
      <c r="AE2602" s="109">
        <v>0</v>
      </c>
      <c r="AF2602" s="732">
        <v>0</v>
      </c>
      <c r="AG2602" s="108">
        <v>7.0079983235382367E-4</v>
      </c>
      <c r="AH2602" s="109">
        <v>6.8591297149840343E-4</v>
      </c>
      <c r="AI2602" s="732">
        <v>2.8706023382586699E-4</v>
      </c>
      <c r="AJ2602" s="108">
        <v>2.0972033336111879E-3</v>
      </c>
      <c r="AK2602" s="109">
        <v>1.826948469684451E-3</v>
      </c>
      <c r="AL2602" s="736">
        <v>3.8254161394908007E-4</v>
      </c>
    </row>
    <row r="2603" spans="1:38" ht="13" x14ac:dyDescent="0.3">
      <c r="A2603" s="71">
        <v>2039</v>
      </c>
      <c r="B2603" s="72">
        <v>38</v>
      </c>
      <c r="C2603" s="108">
        <v>0.81493055116165503</v>
      </c>
      <c r="D2603" s="109">
        <v>0.73711982274672261</v>
      </c>
      <c r="E2603" s="732">
        <v>0.12499289054434376</v>
      </c>
      <c r="F2603" s="108">
        <v>2.0846391283683732E-2</v>
      </c>
      <c r="G2603" s="109">
        <v>2.2649563383345717E-2</v>
      </c>
      <c r="H2603" s="732">
        <v>1.0791740660979291E-2</v>
      </c>
      <c r="I2603" s="108">
        <v>6.4050239931045727E-3</v>
      </c>
      <c r="J2603" s="109">
        <v>7.3144149824008204E-3</v>
      </c>
      <c r="K2603" s="732">
        <v>8.2849951611921491E-2</v>
      </c>
      <c r="L2603" s="108">
        <v>1.9294210404312252E-3</v>
      </c>
      <c r="M2603" s="109">
        <v>1.680787141944886E-3</v>
      </c>
      <c r="N2603" s="732">
        <v>3.5193709077594191E-4</v>
      </c>
      <c r="O2603" s="108">
        <v>0</v>
      </c>
      <c r="P2603" s="109">
        <v>0</v>
      </c>
      <c r="Q2603" s="732">
        <v>6.8541096710879228E-3</v>
      </c>
      <c r="R2603" s="108">
        <v>4.4422906442062918E-4</v>
      </c>
      <c r="S2603" s="109">
        <v>6.5065545370835798E-4</v>
      </c>
      <c r="T2603" s="732">
        <v>2.6706606706165775E-3</v>
      </c>
      <c r="U2603" s="108">
        <v>1.0986233340620026E-3</v>
      </c>
      <c r="V2603" s="109">
        <v>1.0752833703472284E-3</v>
      </c>
      <c r="W2603" s="732">
        <v>4.5001538659267379E-4</v>
      </c>
      <c r="X2603" s="108">
        <v>9.484508329070798E-5</v>
      </c>
      <c r="Y2603" s="109">
        <v>9.2830281140434992E-5</v>
      </c>
      <c r="Z2603" s="732">
        <v>3.8850249396705641E-5</v>
      </c>
      <c r="AA2603" s="108">
        <v>0</v>
      </c>
      <c r="AB2603" s="109">
        <v>0</v>
      </c>
      <c r="AC2603" s="732">
        <v>0</v>
      </c>
      <c r="AD2603" s="108">
        <v>0</v>
      </c>
      <c r="AE2603" s="109">
        <v>0</v>
      </c>
      <c r="AF2603" s="732">
        <v>0</v>
      </c>
      <c r="AG2603" s="108">
        <v>7.0079983235382367E-4</v>
      </c>
      <c r="AH2603" s="109">
        <v>6.8591297149840343E-4</v>
      </c>
      <c r="AI2603" s="732">
        <v>2.8706023382586699E-4</v>
      </c>
      <c r="AJ2603" s="108">
        <v>2.0972033336111879E-3</v>
      </c>
      <c r="AK2603" s="109">
        <v>1.826948469684451E-3</v>
      </c>
      <c r="AL2603" s="736">
        <v>3.8254161394908007E-4</v>
      </c>
    </row>
    <row r="2604" spans="1:38" ht="13.5" thickBot="1" x14ac:dyDescent="0.35">
      <c r="A2604" s="73">
        <v>2039</v>
      </c>
      <c r="B2604" s="74">
        <v>39</v>
      </c>
      <c r="C2604" s="110">
        <v>0.81493055116165503</v>
      </c>
      <c r="D2604" s="111">
        <v>0.73711982274672261</v>
      </c>
      <c r="E2604" s="733">
        <v>0.12499289054434376</v>
      </c>
      <c r="F2604" s="110">
        <v>2.0846391283683732E-2</v>
      </c>
      <c r="G2604" s="111">
        <v>2.2649563383345717E-2</v>
      </c>
      <c r="H2604" s="733">
        <v>1.0791740660979291E-2</v>
      </c>
      <c r="I2604" s="110">
        <v>6.4050239931045727E-3</v>
      </c>
      <c r="J2604" s="111">
        <v>7.3144149824008204E-3</v>
      </c>
      <c r="K2604" s="733">
        <v>8.2849951611921491E-2</v>
      </c>
      <c r="L2604" s="110">
        <v>1.9294210404312252E-3</v>
      </c>
      <c r="M2604" s="111">
        <v>1.680787141944886E-3</v>
      </c>
      <c r="N2604" s="733">
        <v>3.5193709077594191E-4</v>
      </c>
      <c r="O2604" s="110">
        <v>0</v>
      </c>
      <c r="P2604" s="111">
        <v>0</v>
      </c>
      <c r="Q2604" s="733">
        <v>6.8541096710879228E-3</v>
      </c>
      <c r="R2604" s="110">
        <v>4.4422906442062918E-4</v>
      </c>
      <c r="S2604" s="111">
        <v>6.5065545370835798E-4</v>
      </c>
      <c r="T2604" s="733">
        <v>2.6706606706165775E-3</v>
      </c>
      <c r="U2604" s="110">
        <v>1.0986233340620026E-3</v>
      </c>
      <c r="V2604" s="111">
        <v>1.0752833703472284E-3</v>
      </c>
      <c r="W2604" s="733">
        <v>4.5001538659267379E-4</v>
      </c>
      <c r="X2604" s="110">
        <v>9.484508329070798E-5</v>
      </c>
      <c r="Y2604" s="111">
        <v>9.2830281140434992E-5</v>
      </c>
      <c r="Z2604" s="733">
        <v>3.8850249396705641E-5</v>
      </c>
      <c r="AA2604" s="110">
        <v>0</v>
      </c>
      <c r="AB2604" s="111">
        <v>0</v>
      </c>
      <c r="AC2604" s="733">
        <v>0</v>
      </c>
      <c r="AD2604" s="110">
        <v>0</v>
      </c>
      <c r="AE2604" s="111">
        <v>0</v>
      </c>
      <c r="AF2604" s="733">
        <v>0</v>
      </c>
      <c r="AG2604" s="110">
        <v>7.0079983235382367E-4</v>
      </c>
      <c r="AH2604" s="111">
        <v>6.8591297149840343E-4</v>
      </c>
      <c r="AI2604" s="733">
        <v>2.8706023382586699E-4</v>
      </c>
      <c r="AJ2604" s="110">
        <v>2.0972033336111879E-3</v>
      </c>
      <c r="AK2604" s="111">
        <v>1.826948469684451E-3</v>
      </c>
      <c r="AL2604" s="737">
        <v>3.8254161394908007E-4</v>
      </c>
    </row>
    <row r="2605" spans="1:38" x14ac:dyDescent="0.25">
      <c r="A2605" s="69">
        <v>2040</v>
      </c>
      <c r="B2605" s="70">
        <v>0</v>
      </c>
      <c r="C2605" s="106">
        <v>0.22684757214938528</v>
      </c>
      <c r="D2605" s="107">
        <v>0.23741621117236875</v>
      </c>
      <c r="E2605" s="730">
        <v>0.11103528587540805</v>
      </c>
      <c r="F2605" s="106">
        <v>1.8846214381234905E-2</v>
      </c>
      <c r="G2605" s="107">
        <v>2.0677132884069138E-2</v>
      </c>
      <c r="H2605" s="730">
        <v>1.6268404804827882E-2</v>
      </c>
      <c r="I2605" s="106">
        <v>4.4920963420891098E-3</v>
      </c>
      <c r="J2605" s="107">
        <v>4.1877489490536593E-3</v>
      </c>
      <c r="K2605" s="730">
        <v>8.2658596884878893E-2</v>
      </c>
      <c r="L2605" s="106">
        <v>5.4280916180731874E-4</v>
      </c>
      <c r="M2605" s="107">
        <v>5.8739612872874946E-4</v>
      </c>
      <c r="N2605" s="730">
        <v>2.6050503259901779E-4</v>
      </c>
      <c r="O2605" s="106">
        <v>0</v>
      </c>
      <c r="P2605" s="107">
        <v>0</v>
      </c>
      <c r="Q2605" s="730">
        <v>1.0332588410657935E-2</v>
      </c>
      <c r="R2605" s="106">
        <v>4.4422906442062918E-4</v>
      </c>
      <c r="S2605" s="107">
        <v>6.5065545370835798E-4</v>
      </c>
      <c r="T2605" s="730">
        <v>2.6706606706165775E-3</v>
      </c>
      <c r="U2605" s="106">
        <v>9.4411560258446099E-4</v>
      </c>
      <c r="V2605" s="107">
        <v>9.219654884446613E-4</v>
      </c>
      <c r="W2605" s="730">
        <v>6.7839309470516559E-4</v>
      </c>
      <c r="X2605" s="106">
        <v>8.1506394098809822E-5</v>
      </c>
      <c r="Y2605" s="107">
        <v>7.9594134790712429E-5</v>
      </c>
      <c r="Z2605" s="730">
        <v>5.8566227202431939E-5</v>
      </c>
      <c r="AA2605" s="106">
        <v>0</v>
      </c>
      <c r="AB2605" s="107">
        <v>0</v>
      </c>
      <c r="AC2605" s="730">
        <v>0</v>
      </c>
      <c r="AD2605" s="106">
        <v>0</v>
      </c>
      <c r="AE2605" s="107">
        <v>0</v>
      </c>
      <c r="AF2605" s="730">
        <v>0</v>
      </c>
      <c r="AG2605" s="106">
        <v>6.0224162702514632E-4</v>
      </c>
      <c r="AH2605" s="107">
        <v>5.8811196342258389E-4</v>
      </c>
      <c r="AI2605" s="730">
        <v>4.3273967468798876E-4</v>
      </c>
      <c r="AJ2605" s="106">
        <v>5.900118065118394E-4</v>
      </c>
      <c r="AK2605" s="107">
        <v>6.3847592188643243E-4</v>
      </c>
      <c r="AL2605" s="735">
        <v>2.8315859773844705E-4</v>
      </c>
    </row>
    <row r="2606" spans="1:38" x14ac:dyDescent="0.25">
      <c r="A2606" s="71">
        <v>2040</v>
      </c>
      <c r="B2606" s="72">
        <v>1</v>
      </c>
      <c r="C2606" s="108">
        <v>0.2266871899229306</v>
      </c>
      <c r="D2606" s="109">
        <v>0.2372840557416423</v>
      </c>
      <c r="E2606" s="731">
        <v>0.11109886995417412</v>
      </c>
      <c r="F2606" s="108">
        <v>1.8807580017984434E-2</v>
      </c>
      <c r="G2606" s="109">
        <v>2.064490304535703E-2</v>
      </c>
      <c r="H2606" s="731">
        <v>1.6396653502486876E-2</v>
      </c>
      <c r="I2606" s="108">
        <v>4.4796625643059741E-3</v>
      </c>
      <c r="J2606" s="109">
        <v>4.1775123974028923E-3</v>
      </c>
      <c r="K2606" s="731">
        <v>8.2809536988238813E-2</v>
      </c>
      <c r="L2606" s="108">
        <v>5.4171509457674315E-4</v>
      </c>
      <c r="M2606" s="109">
        <v>5.8625076302470621E-4</v>
      </c>
      <c r="N2606" s="731">
        <v>2.606979858600428E-4</v>
      </c>
      <c r="O2606" s="108">
        <v>0</v>
      </c>
      <c r="P2606" s="109">
        <v>0</v>
      </c>
      <c r="Q2606" s="731">
        <v>1.0414044767383902E-2</v>
      </c>
      <c r="R2606" s="108">
        <v>4.4422906442062918E-4</v>
      </c>
      <c r="S2606" s="109">
        <v>6.5065545370835798E-4</v>
      </c>
      <c r="T2606" s="731">
        <v>2.6706606706165775E-3</v>
      </c>
      <c r="U2606" s="108">
        <v>9.412425366251316E-4</v>
      </c>
      <c r="V2606" s="109">
        <v>9.1958844852901183E-4</v>
      </c>
      <c r="W2606" s="731">
        <v>6.8374119317958059E-4</v>
      </c>
      <c r="X2606" s="108">
        <v>8.1258353935054008E-5</v>
      </c>
      <c r="Y2606" s="109">
        <v>7.9388899384345081E-5</v>
      </c>
      <c r="Z2606" s="731">
        <v>5.9027935426376328E-5</v>
      </c>
      <c r="AA2606" s="108">
        <v>0</v>
      </c>
      <c r="AB2606" s="109">
        <v>0</v>
      </c>
      <c r="AC2606" s="731">
        <v>0</v>
      </c>
      <c r="AD2606" s="108">
        <v>0</v>
      </c>
      <c r="AE2606" s="109">
        <v>0</v>
      </c>
      <c r="AF2606" s="731">
        <v>0</v>
      </c>
      <c r="AG2606" s="108">
        <v>6.0040880547454077E-4</v>
      </c>
      <c r="AH2606" s="109">
        <v>5.8659594417853134E-4</v>
      </c>
      <c r="AI2606" s="731">
        <v>4.361507602530877E-4</v>
      </c>
      <c r="AJ2606" s="108">
        <v>5.8882277004628143E-4</v>
      </c>
      <c r="AK2606" s="109">
        <v>6.3723101006866502E-4</v>
      </c>
      <c r="AL2606" s="736">
        <v>2.8336839459365765E-4</v>
      </c>
    </row>
    <row r="2607" spans="1:38" x14ac:dyDescent="0.25">
      <c r="A2607" s="71">
        <v>2040</v>
      </c>
      <c r="B2607" s="72">
        <v>2</v>
      </c>
      <c r="C2607" s="108">
        <v>0.22654324434139173</v>
      </c>
      <c r="D2607" s="109">
        <v>0.23717169037959757</v>
      </c>
      <c r="E2607" s="731">
        <v>0.11122626417352986</v>
      </c>
      <c r="F2607" s="108">
        <v>1.8773007887762441E-2</v>
      </c>
      <c r="G2607" s="109">
        <v>2.0617899230804163E-2</v>
      </c>
      <c r="H2607" s="731">
        <v>1.660276600966271E-2</v>
      </c>
      <c r="I2607" s="108">
        <v>4.468537806895277E-3</v>
      </c>
      <c r="J2607" s="109">
        <v>4.1689418960867688E-3</v>
      </c>
      <c r="K2607" s="731">
        <v>8.3121606514826848E-2</v>
      </c>
      <c r="L2607" s="108">
        <v>5.4073674230176129E-4</v>
      </c>
      <c r="M2607" s="109">
        <v>5.8529056148005866E-4</v>
      </c>
      <c r="N2607" s="731">
        <v>2.611295040753183E-4</v>
      </c>
      <c r="O2607" s="108">
        <v>0</v>
      </c>
      <c r="P2607" s="109">
        <v>0</v>
      </c>
      <c r="Q2607" s="731">
        <v>1.0544958695029789E-2</v>
      </c>
      <c r="R2607" s="108">
        <v>4.4422906442062918E-4</v>
      </c>
      <c r="S2607" s="109">
        <v>6.5065545370835798E-4</v>
      </c>
      <c r="T2607" s="731">
        <v>2.6706606706165775E-3</v>
      </c>
      <c r="U2607" s="108">
        <v>9.3867362706352828E-4</v>
      </c>
      <c r="V2607" s="109">
        <v>9.1759728094197306E-4</v>
      </c>
      <c r="W2607" s="731">
        <v>6.9233517907282089E-4</v>
      </c>
      <c r="X2607" s="108">
        <v>8.1036562570316071E-5</v>
      </c>
      <c r="Y2607" s="109">
        <v>7.9217030681619406E-5</v>
      </c>
      <c r="Z2607" s="731">
        <v>5.9770005137640447E-5</v>
      </c>
      <c r="AA2607" s="108">
        <v>0</v>
      </c>
      <c r="AB2607" s="109">
        <v>0</v>
      </c>
      <c r="AC2607" s="731">
        <v>0</v>
      </c>
      <c r="AD2607" s="108">
        <v>0</v>
      </c>
      <c r="AE2607" s="109">
        <v>0</v>
      </c>
      <c r="AF2607" s="731">
        <v>0</v>
      </c>
      <c r="AG2607" s="108">
        <v>5.9877031086874046E-4</v>
      </c>
      <c r="AH2607" s="109">
        <v>5.8532587297104835E-4</v>
      </c>
      <c r="AI2607" s="731">
        <v>4.4163410508708898E-4</v>
      </c>
      <c r="AJ2607" s="108">
        <v>5.8775921657239628E-4</v>
      </c>
      <c r="AK2607" s="109">
        <v>6.3618745094479764E-4</v>
      </c>
      <c r="AL2607" s="736">
        <v>2.8383733270582849E-4</v>
      </c>
    </row>
    <row r="2608" spans="1:38" x14ac:dyDescent="0.25">
      <c r="A2608" s="71">
        <v>2040</v>
      </c>
      <c r="B2608" s="72">
        <v>3</v>
      </c>
      <c r="C2608" s="108">
        <v>0.22641410488111602</v>
      </c>
      <c r="D2608" s="109">
        <v>0.23705390273563809</v>
      </c>
      <c r="E2608" s="731">
        <v>0.11139738574661297</v>
      </c>
      <c r="F2608" s="108">
        <v>1.8741952866662717E-2</v>
      </c>
      <c r="G2608" s="109">
        <v>2.0590187006849676E-2</v>
      </c>
      <c r="H2608" s="731">
        <v>1.6868475509554597E-2</v>
      </c>
      <c r="I2608" s="108">
        <v>4.4585446207701654E-3</v>
      </c>
      <c r="J2608" s="109">
        <v>4.1601438964361786E-3</v>
      </c>
      <c r="K2608" s="731">
        <v>8.354246234566437E-2</v>
      </c>
      <c r="L2608" s="108">
        <v>5.3985739333754302E-4</v>
      </c>
      <c r="M2608" s="109">
        <v>5.8430446533582717E-4</v>
      </c>
      <c r="N2608" s="731">
        <v>2.6171801750009613E-4</v>
      </c>
      <c r="O2608" s="108">
        <v>0</v>
      </c>
      <c r="P2608" s="109">
        <v>0</v>
      </c>
      <c r="Q2608" s="731">
        <v>1.0713712918129529E-2</v>
      </c>
      <c r="R2608" s="108">
        <v>4.4422906442062918E-4</v>
      </c>
      <c r="S2608" s="109">
        <v>6.5065545370835798E-4</v>
      </c>
      <c r="T2608" s="731">
        <v>2.6706606706165775E-3</v>
      </c>
      <c r="U2608" s="108">
        <v>9.3636427626430773E-4</v>
      </c>
      <c r="V2608" s="109">
        <v>9.1555526370031557E-4</v>
      </c>
      <c r="W2608" s="731">
        <v>7.0341560312502116E-4</v>
      </c>
      <c r="X2608" s="108">
        <v>8.0837196547278451E-5</v>
      </c>
      <c r="Y2608" s="109">
        <v>7.9040735349294195E-5</v>
      </c>
      <c r="Z2608" s="731">
        <v>6.0726548472693472E-5</v>
      </c>
      <c r="AA2608" s="108">
        <v>0</v>
      </c>
      <c r="AB2608" s="109">
        <v>0</v>
      </c>
      <c r="AC2608" s="731">
        <v>0</v>
      </c>
      <c r="AD2608" s="108">
        <v>0</v>
      </c>
      <c r="AE2608" s="109">
        <v>0</v>
      </c>
      <c r="AF2608" s="731">
        <v>0</v>
      </c>
      <c r="AG2608" s="108">
        <v>5.9729738041071193E-4</v>
      </c>
      <c r="AH2608" s="109">
        <v>5.8402341786915586E-4</v>
      </c>
      <c r="AI2608" s="731">
        <v>4.4870181007316894E-4</v>
      </c>
      <c r="AJ2608" s="108">
        <v>5.868035641106628E-4</v>
      </c>
      <c r="AK2608" s="109">
        <v>6.3511563745468334E-4</v>
      </c>
      <c r="AL2608" s="736">
        <v>2.8447696232835164E-4</v>
      </c>
    </row>
    <row r="2609" spans="1:38" x14ac:dyDescent="0.25">
      <c r="A2609" s="71">
        <v>2040</v>
      </c>
      <c r="B2609" s="72">
        <v>4</v>
      </c>
      <c r="C2609" s="108">
        <v>0.29762096915750169</v>
      </c>
      <c r="D2609" s="109">
        <v>0.30413094805946878</v>
      </c>
      <c r="E2609" s="731">
        <v>0.13052406969315616</v>
      </c>
      <c r="F2609" s="108">
        <v>1.937180075654325E-2</v>
      </c>
      <c r="G2609" s="109">
        <v>2.1643029038229147E-2</v>
      </c>
      <c r="H2609" s="731">
        <v>1.6854231242286744E-2</v>
      </c>
      <c r="I2609" s="108">
        <v>5.1653689064125492E-3</v>
      </c>
      <c r="J2609" s="109">
        <v>5.7087060451282545E-3</v>
      </c>
      <c r="K2609" s="731">
        <v>8.2829919415967623E-2</v>
      </c>
      <c r="L2609" s="108">
        <v>6.5282275239365373E-4</v>
      </c>
      <c r="M2609" s="109">
        <v>8.7244371181364252E-4</v>
      </c>
      <c r="N2609" s="731">
        <v>3.7113417572398372E-4</v>
      </c>
      <c r="O2609" s="108">
        <v>0</v>
      </c>
      <c r="P2609" s="109">
        <v>0</v>
      </c>
      <c r="Q2609" s="731">
        <v>1.0704658144079159E-2</v>
      </c>
      <c r="R2609" s="108">
        <v>4.4422906442062918E-4</v>
      </c>
      <c r="S2609" s="109">
        <v>6.5065545370835798E-4</v>
      </c>
      <c r="T2609" s="731">
        <v>2.6706606706165775E-3</v>
      </c>
      <c r="U2609" s="108">
        <v>9.8468522604414164E-4</v>
      </c>
      <c r="V2609" s="109">
        <v>9.9628151947171164E-4</v>
      </c>
      <c r="W2609" s="731">
        <v>7.0282084832351327E-4</v>
      </c>
      <c r="X2609" s="108">
        <v>8.5008805528374279E-5</v>
      </c>
      <c r="Y2609" s="109">
        <v>8.6009906173755441E-5</v>
      </c>
      <c r="Z2609" s="731">
        <v>6.0675238532332664E-5</v>
      </c>
      <c r="AA2609" s="108">
        <v>0</v>
      </c>
      <c r="AB2609" s="109">
        <v>0</v>
      </c>
      <c r="AC2609" s="731">
        <v>0</v>
      </c>
      <c r="AD2609" s="108">
        <v>0</v>
      </c>
      <c r="AE2609" s="109">
        <v>0</v>
      </c>
      <c r="AF2609" s="731">
        <v>0</v>
      </c>
      <c r="AG2609" s="108">
        <v>6.281203533450143E-4</v>
      </c>
      <c r="AH2609" s="109">
        <v>6.355175888808274E-4</v>
      </c>
      <c r="AI2609" s="731">
        <v>4.4832264900444195E-4</v>
      </c>
      <c r="AJ2609" s="108">
        <v>7.0959254355833603E-4</v>
      </c>
      <c r="AK2609" s="109">
        <v>9.483113486709224E-4</v>
      </c>
      <c r="AL2609" s="736">
        <v>4.0340799455198048E-4</v>
      </c>
    </row>
    <row r="2610" spans="1:38" x14ac:dyDescent="0.25">
      <c r="A2610" s="71">
        <v>2040</v>
      </c>
      <c r="B2610" s="72">
        <v>5</v>
      </c>
      <c r="C2610" s="108">
        <v>0.29750968562832164</v>
      </c>
      <c r="D2610" s="109">
        <v>0.30394784241679268</v>
      </c>
      <c r="E2610" s="731">
        <v>0.1301911048614994</v>
      </c>
      <c r="F2610" s="108">
        <v>1.9348898796983687E-2</v>
      </c>
      <c r="G2610" s="109">
        <v>2.1602893089815455E-2</v>
      </c>
      <c r="H2610" s="731">
        <v>1.6458962192235631E-2</v>
      </c>
      <c r="I2610" s="108">
        <v>5.1571287193057464E-3</v>
      </c>
      <c r="J2610" s="109">
        <v>5.6922596209552203E-3</v>
      </c>
      <c r="K2610" s="731">
        <v>8.1976191208595894E-2</v>
      </c>
      <c r="L2610" s="108">
        <v>6.5206545177985914E-4</v>
      </c>
      <c r="M2610" s="109">
        <v>8.7042658257075346E-4</v>
      </c>
      <c r="N2610" s="731">
        <v>3.6986771164491982E-4</v>
      </c>
      <c r="O2610" s="108">
        <v>0</v>
      </c>
      <c r="P2610" s="109">
        <v>0</v>
      </c>
      <c r="Q2610" s="731">
        <v>1.045361808095888E-2</v>
      </c>
      <c r="R2610" s="108">
        <v>4.4422906442062918E-4</v>
      </c>
      <c r="S2610" s="109">
        <v>6.5065545370835798E-4</v>
      </c>
      <c r="T2610" s="731">
        <v>2.6706606706165775E-3</v>
      </c>
      <c r="U2610" s="108">
        <v>9.829814882688563E-4</v>
      </c>
      <c r="V2610" s="109">
        <v>9.9331399694577291E-4</v>
      </c>
      <c r="W2610" s="731">
        <v>6.8633876321456348E-4</v>
      </c>
      <c r="X2610" s="108">
        <v>8.4861742605805122E-5</v>
      </c>
      <c r="Y2610" s="109">
        <v>8.5753716824665235E-5</v>
      </c>
      <c r="Z2610" s="731">
        <v>5.9252236470541446E-5</v>
      </c>
      <c r="AA2610" s="108">
        <v>0</v>
      </c>
      <c r="AB2610" s="109">
        <v>0</v>
      </c>
      <c r="AC2610" s="731">
        <v>0</v>
      </c>
      <c r="AD2610" s="108">
        <v>0</v>
      </c>
      <c r="AE2610" s="109">
        <v>0</v>
      </c>
      <c r="AF2610" s="731">
        <v>0</v>
      </c>
      <c r="AG2610" s="108">
        <v>6.270339247444796E-4</v>
      </c>
      <c r="AH2610" s="109">
        <v>6.3362459236844765E-4</v>
      </c>
      <c r="AI2610" s="731">
        <v>4.3780829019228088E-4</v>
      </c>
      <c r="AJ2610" s="108">
        <v>7.0876927938988258E-4</v>
      </c>
      <c r="AK2610" s="109">
        <v>9.4611836469937055E-4</v>
      </c>
      <c r="AL2610" s="736">
        <v>4.0203121572755053E-4</v>
      </c>
    </row>
    <row r="2611" spans="1:38" x14ac:dyDescent="0.25">
      <c r="A2611" s="71">
        <v>2040</v>
      </c>
      <c r="B2611" s="72">
        <v>6</v>
      </c>
      <c r="C2611" s="108">
        <v>0.3583631363782801</v>
      </c>
      <c r="D2611" s="109">
        <v>0.36006465094480972</v>
      </c>
      <c r="E2611" s="731">
        <v>0.12983586677072734</v>
      </c>
      <c r="F2611" s="108">
        <v>1.9816013504470643E-2</v>
      </c>
      <c r="G2611" s="109">
        <v>2.2463735254254331E-2</v>
      </c>
      <c r="H2611" s="731">
        <v>1.6038583636404941E-2</v>
      </c>
      <c r="I2611" s="108">
        <v>5.5415265163115419E-3</v>
      </c>
      <c r="J2611" s="109">
        <v>6.8294679550046124E-3</v>
      </c>
      <c r="K2611" s="731">
        <v>9.4287432404852919E-2</v>
      </c>
      <c r="L2611" s="108">
        <v>7.3992078478191917E-4</v>
      </c>
      <c r="M2611" s="109">
        <v>9.4085860961677474E-4</v>
      </c>
      <c r="N2611" s="731">
        <v>3.6851507272959104E-4</v>
      </c>
      <c r="O2611" s="108">
        <v>0</v>
      </c>
      <c r="P2611" s="109">
        <v>0</v>
      </c>
      <c r="Q2611" s="731">
        <v>1.0186615590298017E-2</v>
      </c>
      <c r="R2611" s="108">
        <v>4.4422906442062918E-4</v>
      </c>
      <c r="S2611" s="109">
        <v>6.5065545370835798E-4</v>
      </c>
      <c r="T2611" s="731">
        <v>2.6706606706165775E-3</v>
      </c>
      <c r="U2611" s="108">
        <v>1.0187345702728529E-3</v>
      </c>
      <c r="V2611" s="109">
        <v>1.0592346435291705E-3</v>
      </c>
      <c r="W2611" s="731">
        <v>6.688093565844818E-4</v>
      </c>
      <c r="X2611" s="108">
        <v>8.7948324765144457E-5</v>
      </c>
      <c r="Y2611" s="109">
        <v>9.1444752456772577E-5</v>
      </c>
      <c r="Z2611" s="731">
        <v>5.7738870645329379E-5</v>
      </c>
      <c r="AA2611" s="108">
        <v>0</v>
      </c>
      <c r="AB2611" s="109">
        <v>0</v>
      </c>
      <c r="AC2611" s="731">
        <v>0</v>
      </c>
      <c r="AD2611" s="108">
        <v>0</v>
      </c>
      <c r="AE2611" s="109">
        <v>0</v>
      </c>
      <c r="AF2611" s="731">
        <v>0</v>
      </c>
      <c r="AG2611" s="108">
        <v>6.4984041751048978E-4</v>
      </c>
      <c r="AH2611" s="109">
        <v>6.7567470403932654E-4</v>
      </c>
      <c r="AI2611" s="731">
        <v>4.2662626368351718E-4</v>
      </c>
      <c r="AJ2611" s="108">
        <v>8.0426456422816523E-4</v>
      </c>
      <c r="AK2611" s="109">
        <v>1.0226757884559121E-3</v>
      </c>
      <c r="AL2611" s="736">
        <v>4.0056103951878702E-4</v>
      </c>
    </row>
    <row r="2612" spans="1:38" x14ac:dyDescent="0.25">
      <c r="A2612" s="71">
        <v>2040</v>
      </c>
      <c r="B2612" s="72">
        <v>7</v>
      </c>
      <c r="C2612" s="108">
        <v>0.35827131677937935</v>
      </c>
      <c r="D2612" s="109">
        <v>0.35984881509131189</v>
      </c>
      <c r="E2612" s="731">
        <v>0.12953834346148935</v>
      </c>
      <c r="F2612" s="108">
        <v>1.9798989115456148E-2</v>
      </c>
      <c r="G2612" s="109">
        <v>2.2419812415297016E-2</v>
      </c>
      <c r="H2612" s="731">
        <v>1.5692587724736865E-2</v>
      </c>
      <c r="I2612" s="108">
        <v>5.5351122294851228E-3</v>
      </c>
      <c r="J2612" s="109">
        <v>6.808842711762346E-3</v>
      </c>
      <c r="K2612" s="731">
        <v>9.3521973390319604E-2</v>
      </c>
      <c r="L2612" s="108">
        <v>7.3929636995958474E-4</v>
      </c>
      <c r="M2612" s="109">
        <v>9.3856598491704119E-4</v>
      </c>
      <c r="N2612" s="731">
        <v>3.673761060292444E-4</v>
      </c>
      <c r="O2612" s="108">
        <v>0</v>
      </c>
      <c r="P2612" s="109">
        <v>0</v>
      </c>
      <c r="Q2612" s="731">
        <v>9.9668657196719627E-3</v>
      </c>
      <c r="R2612" s="108">
        <v>4.4422906442062918E-4</v>
      </c>
      <c r="S2612" s="109">
        <v>6.5065545370835798E-4</v>
      </c>
      <c r="T2612" s="731">
        <v>2.6706606706165775E-3</v>
      </c>
      <c r="U2612" s="108">
        <v>1.0174666046938367E-3</v>
      </c>
      <c r="V2612" s="109">
        <v>1.0559826464719235E-3</v>
      </c>
      <c r="W2612" s="731">
        <v>6.5438069708942208E-4</v>
      </c>
      <c r="X2612" s="108">
        <v>8.7838838491403244E-5</v>
      </c>
      <c r="Y2612" s="109">
        <v>9.1163926003115246E-5</v>
      </c>
      <c r="Z2612" s="731">
        <v>5.6493298218668946E-5</v>
      </c>
      <c r="AA2612" s="108">
        <v>0</v>
      </c>
      <c r="AB2612" s="109">
        <v>0</v>
      </c>
      <c r="AC2612" s="731">
        <v>0</v>
      </c>
      <c r="AD2612" s="108">
        <v>0</v>
      </c>
      <c r="AE2612" s="109">
        <v>0</v>
      </c>
      <c r="AF2612" s="731">
        <v>0</v>
      </c>
      <c r="AG2612" s="108">
        <v>6.4903132915685292E-4</v>
      </c>
      <c r="AH2612" s="109">
        <v>6.7360021434045424E-4</v>
      </c>
      <c r="AI2612" s="731">
        <v>4.1742284313899301E-4</v>
      </c>
      <c r="AJ2612" s="108">
        <v>8.035853194795562E-4</v>
      </c>
      <c r="AK2612" s="109">
        <v>1.0201836334953849E-3</v>
      </c>
      <c r="AL2612" s="736">
        <v>3.9932322788095677E-4</v>
      </c>
    </row>
    <row r="2613" spans="1:38" x14ac:dyDescent="0.25">
      <c r="A2613" s="71">
        <v>2040</v>
      </c>
      <c r="B2613" s="72">
        <v>8</v>
      </c>
      <c r="C2613" s="108">
        <v>0.41273710772130595</v>
      </c>
      <c r="D2613" s="109">
        <v>0.40621654365572063</v>
      </c>
      <c r="E2613" s="731">
        <v>0.12905465922043274</v>
      </c>
      <c r="F2613" s="108">
        <v>2.0036398919216925E-2</v>
      </c>
      <c r="G2613" s="109">
        <v>2.2650211990242624E-2</v>
      </c>
      <c r="H2613" s="731">
        <v>1.5256742167621564E-2</v>
      </c>
      <c r="I2613" s="108">
        <v>5.8439160484392528E-3</v>
      </c>
      <c r="J2613" s="109">
        <v>7.3782763316225354E-3</v>
      </c>
      <c r="K2613" s="731">
        <v>9.2545776621376558E-2</v>
      </c>
      <c r="L2613" s="108">
        <v>8.4070738299472708E-4</v>
      </c>
      <c r="M2613" s="109">
        <v>1.0170577799404894E-3</v>
      </c>
      <c r="N2613" s="731">
        <v>3.6599546446361067E-4</v>
      </c>
      <c r="O2613" s="108">
        <v>0</v>
      </c>
      <c r="P2613" s="109">
        <v>0</v>
      </c>
      <c r="Q2613" s="731">
        <v>9.6900431077224878E-3</v>
      </c>
      <c r="R2613" s="108">
        <v>4.4422906442062918E-4</v>
      </c>
      <c r="S2613" s="109">
        <v>6.5065545370835798E-4</v>
      </c>
      <c r="T2613" s="731">
        <v>2.6706606706165775E-3</v>
      </c>
      <c r="U2613" s="108">
        <v>1.0357811919474611E-3</v>
      </c>
      <c r="V2613" s="109">
        <v>1.0738423808702353E-3</v>
      </c>
      <c r="W2613" s="731">
        <v>6.3620632825793836E-4</v>
      </c>
      <c r="X2613" s="108">
        <v>8.9419980569402943E-5</v>
      </c>
      <c r="Y2613" s="109">
        <v>9.2705786033975851E-5</v>
      </c>
      <c r="Z2613" s="731">
        <v>5.4924287527398427E-5</v>
      </c>
      <c r="AA2613" s="108">
        <v>0</v>
      </c>
      <c r="AB2613" s="109">
        <v>0</v>
      </c>
      <c r="AC2613" s="731">
        <v>0</v>
      </c>
      <c r="AD2613" s="108">
        <v>0</v>
      </c>
      <c r="AE2613" s="109">
        <v>0</v>
      </c>
      <c r="AF2613" s="731">
        <v>0</v>
      </c>
      <c r="AG2613" s="108">
        <v>6.6071440429332654E-4</v>
      </c>
      <c r="AH2613" s="109">
        <v>6.8499314789615686E-4</v>
      </c>
      <c r="AI2613" s="731">
        <v>4.0582948306258122E-4</v>
      </c>
      <c r="AJ2613" s="108">
        <v>9.1381522501063003E-4</v>
      </c>
      <c r="AK2613" s="109">
        <v>1.105501380043516E-3</v>
      </c>
      <c r="AL2613" s="736">
        <v>3.9782245037562106E-4</v>
      </c>
    </row>
    <row r="2614" spans="1:38" x14ac:dyDescent="0.25">
      <c r="A2614" s="71">
        <v>2040</v>
      </c>
      <c r="B2614" s="72">
        <v>9</v>
      </c>
      <c r="C2614" s="108">
        <v>0.41260336185721336</v>
      </c>
      <c r="D2614" s="109">
        <v>0.40600227622168278</v>
      </c>
      <c r="E2614" s="731">
        <v>0.12871986569425212</v>
      </c>
      <c r="F2614" s="108">
        <v>2.0013119155245718E-2</v>
      </c>
      <c r="G2614" s="109">
        <v>2.2608834078554154E-2</v>
      </c>
      <c r="H2614" s="731">
        <v>1.4857571637343201E-2</v>
      </c>
      <c r="I2614" s="108">
        <v>5.8347729354851392E-3</v>
      </c>
      <c r="J2614" s="109">
        <v>7.3574696360739263E-3</v>
      </c>
      <c r="K2614" s="731">
        <v>9.1686379232381307E-2</v>
      </c>
      <c r="L2614" s="108">
        <v>8.3974549892989418E-4</v>
      </c>
      <c r="M2614" s="109">
        <v>1.0147356230372823E-3</v>
      </c>
      <c r="N2614" s="731">
        <v>3.6472288474688952E-4</v>
      </c>
      <c r="O2614" s="108">
        <v>0</v>
      </c>
      <c r="P2614" s="109">
        <v>0</v>
      </c>
      <c r="Q2614" s="731">
        <v>9.4365102198572682E-3</v>
      </c>
      <c r="R2614" s="108">
        <v>4.4422906442062918E-4</v>
      </c>
      <c r="S2614" s="109">
        <v>6.5065545370835798E-4</v>
      </c>
      <c r="T2614" s="731">
        <v>2.6706606706165775E-3</v>
      </c>
      <c r="U2614" s="108">
        <v>1.0340470240989947E-3</v>
      </c>
      <c r="V2614" s="109">
        <v>1.0707762618640865E-3</v>
      </c>
      <c r="W2614" s="731">
        <v>6.1956021059546068E-4</v>
      </c>
      <c r="X2614" s="108">
        <v>8.9270300113943209E-5</v>
      </c>
      <c r="Y2614" s="109">
        <v>9.2441091100420276E-5</v>
      </c>
      <c r="Z2614" s="731">
        <v>5.3487246320136188E-5</v>
      </c>
      <c r="AA2614" s="108">
        <v>0</v>
      </c>
      <c r="AB2614" s="109">
        <v>0</v>
      </c>
      <c r="AC2614" s="731">
        <v>0</v>
      </c>
      <c r="AD2614" s="108">
        <v>0</v>
      </c>
      <c r="AE2614" s="109">
        <v>0</v>
      </c>
      <c r="AF2614" s="731">
        <v>0</v>
      </c>
      <c r="AG2614" s="108">
        <v>6.5960797299880619E-4</v>
      </c>
      <c r="AH2614" s="109">
        <v>6.8303712124592178E-4</v>
      </c>
      <c r="AI2614" s="731">
        <v>3.9521124045550996E-4</v>
      </c>
      <c r="AJ2614" s="108">
        <v>9.1276980285424892E-4</v>
      </c>
      <c r="AK2614" s="109">
        <v>1.1029767869903083E-3</v>
      </c>
      <c r="AL2614" s="736">
        <v>3.9643918753605087E-4</v>
      </c>
    </row>
    <row r="2615" spans="1:38" x14ac:dyDescent="0.25">
      <c r="A2615" s="71">
        <v>2040</v>
      </c>
      <c r="B2615" s="72">
        <v>10</v>
      </c>
      <c r="C2615" s="108">
        <v>0.57809711088279236</v>
      </c>
      <c r="D2615" s="109">
        <v>0.55058655186059624</v>
      </c>
      <c r="E2615" s="731">
        <v>0.12840475560784953</v>
      </c>
      <c r="F2615" s="108">
        <v>2.0968969453494329E-2</v>
      </c>
      <c r="G2615" s="109">
        <v>2.3298681677214602E-2</v>
      </c>
      <c r="H2615" s="731">
        <v>1.4485030925854667E-2</v>
      </c>
      <c r="I2615" s="108">
        <v>6.5780350702371818E-3</v>
      </c>
      <c r="J2615" s="109">
        <v>8.4401300198160521E-3</v>
      </c>
      <c r="K2615" s="731">
        <v>9.0876288787452006E-2</v>
      </c>
      <c r="L2615" s="108">
        <v>1.0450859396261862E-3</v>
      </c>
      <c r="M2615" s="109">
        <v>1.1615146055310457E-3</v>
      </c>
      <c r="N2615" s="731">
        <v>3.6352210775892892E-4</v>
      </c>
      <c r="O2615" s="108">
        <v>0</v>
      </c>
      <c r="P2615" s="109">
        <v>0</v>
      </c>
      <c r="Q2615" s="731">
        <v>9.199905253522286E-3</v>
      </c>
      <c r="R2615" s="108">
        <v>4.4422906442062918E-4</v>
      </c>
      <c r="S2615" s="109">
        <v>6.5065545370835798E-4</v>
      </c>
      <c r="T2615" s="731">
        <v>2.6706606706165775E-3</v>
      </c>
      <c r="U2615" s="108">
        <v>1.1071649802743202E-3</v>
      </c>
      <c r="V2615" s="109">
        <v>1.1236150155375505E-3</v>
      </c>
      <c r="W2615" s="731">
        <v>6.0402583006709037E-4</v>
      </c>
      <c r="X2615" s="108">
        <v>9.5582591495384513E-5</v>
      </c>
      <c r="Y2615" s="109">
        <v>9.70027401790368E-5</v>
      </c>
      <c r="Z2615" s="731">
        <v>5.2146111468823834E-5</v>
      </c>
      <c r="AA2615" s="108">
        <v>0</v>
      </c>
      <c r="AB2615" s="109">
        <v>0</v>
      </c>
      <c r="AC2615" s="731">
        <v>0</v>
      </c>
      <c r="AD2615" s="108">
        <v>0</v>
      </c>
      <c r="AE2615" s="109">
        <v>0</v>
      </c>
      <c r="AF2615" s="731">
        <v>0</v>
      </c>
      <c r="AG2615" s="108">
        <v>7.0624891145187353E-4</v>
      </c>
      <c r="AH2615" s="109">
        <v>7.1674215151928576E-4</v>
      </c>
      <c r="AI2615" s="731">
        <v>3.8530175695451486E-4</v>
      </c>
      <c r="AJ2615" s="108">
        <v>1.1359659875985453E-3</v>
      </c>
      <c r="AK2615" s="109">
        <v>1.2625193806865775E-3</v>
      </c>
      <c r="AL2615" s="736">
        <v>3.9513397325093843E-4</v>
      </c>
    </row>
    <row r="2616" spans="1:38" x14ac:dyDescent="0.25">
      <c r="A2616" s="71">
        <v>2040</v>
      </c>
      <c r="B2616" s="72">
        <v>11</v>
      </c>
      <c r="C2616" s="108">
        <v>0.57793841890881381</v>
      </c>
      <c r="D2616" s="109">
        <v>0.55033065193194042</v>
      </c>
      <c r="E2616" s="731">
        <v>0.12803510377270891</v>
      </c>
      <c r="F2616" s="108">
        <v>2.0945544556294677E-2</v>
      </c>
      <c r="G2616" s="109">
        <v>2.3256222823699355E-2</v>
      </c>
      <c r="H2616" s="731">
        <v>1.4038832456451005E-2</v>
      </c>
      <c r="I2616" s="108">
        <v>6.5681562309145985E-3</v>
      </c>
      <c r="J2616" s="109">
        <v>8.4165184770850551E-3</v>
      </c>
      <c r="K2616" s="731">
        <v>8.9927764410274447E-2</v>
      </c>
      <c r="L2616" s="108">
        <v>1.0439259889980358E-3</v>
      </c>
      <c r="M2616" s="109">
        <v>1.1588566985622519E-3</v>
      </c>
      <c r="N2616" s="731">
        <v>3.6212167257271272E-4</v>
      </c>
      <c r="O2616" s="108">
        <v>0</v>
      </c>
      <c r="P2616" s="109">
        <v>0</v>
      </c>
      <c r="Q2616" s="731">
        <v>8.9165038985497807E-3</v>
      </c>
      <c r="R2616" s="108">
        <v>4.4422906442062918E-4</v>
      </c>
      <c r="S2616" s="109">
        <v>6.5065545370835798E-4</v>
      </c>
      <c r="T2616" s="731">
        <v>2.6706606706165775E-3</v>
      </c>
      <c r="U2616" s="108">
        <v>1.1054189326596194E-3</v>
      </c>
      <c r="V2616" s="109">
        <v>1.1204685843247465E-3</v>
      </c>
      <c r="W2616" s="731">
        <v>5.8541932341545219E-4</v>
      </c>
      <c r="X2616" s="108">
        <v>9.5431828022966614E-5</v>
      </c>
      <c r="Y2616" s="109">
        <v>9.6731093623791262E-5</v>
      </c>
      <c r="Z2616" s="731">
        <v>5.0539803219627026E-5</v>
      </c>
      <c r="AA2616" s="108">
        <v>0</v>
      </c>
      <c r="AB2616" s="109">
        <v>0</v>
      </c>
      <c r="AC2616" s="731">
        <v>0</v>
      </c>
      <c r="AD2616" s="108">
        <v>0</v>
      </c>
      <c r="AE2616" s="109">
        <v>0</v>
      </c>
      <c r="AF2616" s="731">
        <v>0</v>
      </c>
      <c r="AG2616" s="108">
        <v>7.0513545104548998E-4</v>
      </c>
      <c r="AH2616" s="109">
        <v>7.1473499685356363E-4</v>
      </c>
      <c r="AI2616" s="731">
        <v>3.734328477698948E-4</v>
      </c>
      <c r="AJ2616" s="108">
        <v>1.1347060751779733E-3</v>
      </c>
      <c r="AK2616" s="109">
        <v>1.2596306573548891E-3</v>
      </c>
      <c r="AL2616" s="736">
        <v>3.936117155824076E-4</v>
      </c>
    </row>
    <row r="2617" spans="1:38" x14ac:dyDescent="0.25">
      <c r="A2617" s="71">
        <v>2040</v>
      </c>
      <c r="B2617" s="72">
        <v>12</v>
      </c>
      <c r="C2617" s="108">
        <v>0.577775298287596</v>
      </c>
      <c r="D2617" s="109">
        <v>0.55008115087575804</v>
      </c>
      <c r="E2617" s="731">
        <v>0.1276570873376433</v>
      </c>
      <c r="F2617" s="108">
        <v>2.0921541667855117E-2</v>
      </c>
      <c r="G2617" s="109">
        <v>2.3214909752541934E-2</v>
      </c>
      <c r="H2617" s="731">
        <v>1.3580003554596565E-2</v>
      </c>
      <c r="I2617" s="108">
        <v>6.5580218043589465E-3</v>
      </c>
      <c r="J2617" s="109">
        <v>8.3935249614528022E-3</v>
      </c>
      <c r="K2617" s="731">
        <v>8.8957851747499012E-2</v>
      </c>
      <c r="L2617" s="108">
        <v>1.0427368942222881E-3</v>
      </c>
      <c r="M2617" s="109">
        <v>1.156269318265015E-3</v>
      </c>
      <c r="N2617" s="731">
        <v>3.6069156655422487E-4</v>
      </c>
      <c r="O2617" s="108">
        <v>0</v>
      </c>
      <c r="P2617" s="109">
        <v>0</v>
      </c>
      <c r="Q2617" s="731">
        <v>8.6250780414348881E-3</v>
      </c>
      <c r="R2617" s="108">
        <v>4.4422906442062918E-4</v>
      </c>
      <c r="S2617" s="109">
        <v>6.5065545370835798E-4</v>
      </c>
      <c r="T2617" s="731">
        <v>2.6706606706165775E-3</v>
      </c>
      <c r="U2617" s="108">
        <v>1.1036295303390969E-3</v>
      </c>
      <c r="V2617" s="109">
        <v>1.1174044108439914E-3</v>
      </c>
      <c r="W2617" s="731">
        <v>5.6628589336839416E-4</v>
      </c>
      <c r="X2617" s="108">
        <v>9.5277322742767925E-5</v>
      </c>
      <c r="Y2617" s="109">
        <v>9.646655541730333E-5</v>
      </c>
      <c r="Z2617" s="731">
        <v>4.8887988818387266E-5</v>
      </c>
      <c r="AA2617" s="108">
        <v>0</v>
      </c>
      <c r="AB2617" s="109">
        <v>0</v>
      </c>
      <c r="AC2617" s="731">
        <v>0</v>
      </c>
      <c r="AD2617" s="108">
        <v>0</v>
      </c>
      <c r="AE2617" s="109">
        <v>0</v>
      </c>
      <c r="AF2617" s="731">
        <v>0</v>
      </c>
      <c r="AG2617" s="108">
        <v>7.0399391945247941E-4</v>
      </c>
      <c r="AH2617" s="109">
        <v>7.1278074647498197E-4</v>
      </c>
      <c r="AI2617" s="731">
        <v>3.6122798201899069E-4</v>
      </c>
      <c r="AJ2617" s="108">
        <v>1.1334135572081663E-3</v>
      </c>
      <c r="AK2617" s="109">
        <v>1.2568182878336335E-3</v>
      </c>
      <c r="AL2617" s="736">
        <v>3.9205726309726052E-4</v>
      </c>
    </row>
    <row r="2618" spans="1:38" x14ac:dyDescent="0.25">
      <c r="A2618" s="71">
        <v>2040</v>
      </c>
      <c r="B2618" s="72">
        <v>13</v>
      </c>
      <c r="C2618" s="108">
        <v>0.57633258396688603</v>
      </c>
      <c r="D2618" s="109">
        <v>0.5486423159870909</v>
      </c>
      <c r="E2618" s="731">
        <v>0.1269683712387504</v>
      </c>
      <c r="F2618" s="108">
        <v>2.0892911345136683E-2</v>
      </c>
      <c r="G2618" s="109">
        <v>2.3169559876393162E-2</v>
      </c>
      <c r="H2618" s="731">
        <v>1.3024538988120801E-2</v>
      </c>
      <c r="I2618" s="108">
        <v>6.5464386790847519E-3</v>
      </c>
      <c r="J2618" s="109">
        <v>8.3697512027685866E-3</v>
      </c>
      <c r="K2618" s="731">
        <v>8.7721641947098486E-2</v>
      </c>
      <c r="L2618" s="108">
        <v>1.0415257422286908E-3</v>
      </c>
      <c r="M2618" s="109">
        <v>1.1537422316846694E-3</v>
      </c>
      <c r="N2618" s="731">
        <v>3.5900303141941957E-4</v>
      </c>
      <c r="O2618" s="108">
        <v>0</v>
      </c>
      <c r="P2618" s="109">
        <v>0</v>
      </c>
      <c r="Q2618" s="731">
        <v>8.2722860979360709E-3</v>
      </c>
      <c r="R2618" s="108">
        <v>4.4422906442062918E-4</v>
      </c>
      <c r="S2618" s="109">
        <v>6.5065545370835798E-4</v>
      </c>
      <c r="T2618" s="731">
        <v>2.6706606706165775E-3</v>
      </c>
      <c r="U2618" s="108">
        <v>1.1017106627774875E-3</v>
      </c>
      <c r="V2618" s="109">
        <v>1.1143137873954681E-3</v>
      </c>
      <c r="W2618" s="731">
        <v>5.4312315405194021E-4</v>
      </c>
      <c r="X2618" s="108">
        <v>9.5111732324221966E-5</v>
      </c>
      <c r="Y2618" s="109">
        <v>9.6199790311796127E-5</v>
      </c>
      <c r="Z2618" s="731">
        <v>4.6888333870734752E-5</v>
      </c>
      <c r="AA2618" s="108">
        <v>0</v>
      </c>
      <c r="AB2618" s="109">
        <v>0</v>
      </c>
      <c r="AC2618" s="731">
        <v>0</v>
      </c>
      <c r="AD2618" s="108">
        <v>0</v>
      </c>
      <c r="AE2618" s="109">
        <v>0</v>
      </c>
      <c r="AF2618" s="731">
        <v>0</v>
      </c>
      <c r="AG2618" s="108">
        <v>7.0277023681312382E-4</v>
      </c>
      <c r="AH2618" s="109">
        <v>7.1080958665634413E-4</v>
      </c>
      <c r="AI2618" s="731">
        <v>3.4645274923739069E-4</v>
      </c>
      <c r="AJ2618" s="108">
        <v>1.1320967229908358E-3</v>
      </c>
      <c r="AK2618" s="109">
        <v>1.254072063717238E-3</v>
      </c>
      <c r="AL2618" s="736">
        <v>3.9022186334809571E-4</v>
      </c>
    </row>
    <row r="2619" spans="1:38" x14ac:dyDescent="0.25">
      <c r="A2619" s="71">
        <v>2040</v>
      </c>
      <c r="B2619" s="72">
        <v>14</v>
      </c>
      <c r="C2619" s="108">
        <v>0.57616263003272494</v>
      </c>
      <c r="D2619" s="109">
        <v>0.54840573069734433</v>
      </c>
      <c r="E2619" s="731">
        <v>0.12648776597169728</v>
      </c>
      <c r="F2619" s="108">
        <v>2.0867866625093157E-2</v>
      </c>
      <c r="G2619" s="109">
        <v>2.3130334679505468E-2</v>
      </c>
      <c r="H2619" s="731">
        <v>1.2425980676820146E-2</v>
      </c>
      <c r="I2619" s="108">
        <v>6.5358688096800455E-3</v>
      </c>
      <c r="J2619" s="109">
        <v>8.3479433565792696E-3</v>
      </c>
      <c r="K2619" s="731">
        <v>8.6491451433680963E-2</v>
      </c>
      <c r="L2619" s="108">
        <v>1.0402858479619667E-3</v>
      </c>
      <c r="M2619" s="109">
        <v>1.1512874476534583E-3</v>
      </c>
      <c r="N2619" s="731">
        <v>3.5719851278690287E-4</v>
      </c>
      <c r="O2619" s="108">
        <v>0</v>
      </c>
      <c r="P2619" s="109">
        <v>0</v>
      </c>
      <c r="Q2619" s="731">
        <v>7.8921184737822305E-3</v>
      </c>
      <c r="R2619" s="108">
        <v>4.4422906442062918E-4</v>
      </c>
      <c r="S2619" s="109">
        <v>6.5065545370835798E-4</v>
      </c>
      <c r="T2619" s="731">
        <v>2.6706606706165775E-3</v>
      </c>
      <c r="U2619" s="108">
        <v>1.0998434480261555E-3</v>
      </c>
      <c r="V2619" s="109">
        <v>1.1114070227399118E-3</v>
      </c>
      <c r="W2619" s="731">
        <v>5.1816338399312059E-4</v>
      </c>
      <c r="X2619" s="108">
        <v>9.4950545564554135E-5</v>
      </c>
      <c r="Y2619" s="109">
        <v>9.5948817426557781E-5</v>
      </c>
      <c r="Z2619" s="731">
        <v>4.4733523119116316E-5</v>
      </c>
      <c r="AA2619" s="108">
        <v>0</v>
      </c>
      <c r="AB2619" s="109">
        <v>0</v>
      </c>
      <c r="AC2619" s="731">
        <v>0</v>
      </c>
      <c r="AD2619" s="108">
        <v>0</v>
      </c>
      <c r="AE2619" s="109">
        <v>0</v>
      </c>
      <c r="AF2619" s="731">
        <v>0</v>
      </c>
      <c r="AG2619" s="108">
        <v>7.015784686605198E-4</v>
      </c>
      <c r="AH2619" s="109">
        <v>7.0895522407120066E-4</v>
      </c>
      <c r="AI2619" s="731">
        <v>3.3053132656477821E-4</v>
      </c>
      <c r="AJ2619" s="108">
        <v>1.1307484555813749E-3</v>
      </c>
      <c r="AK2619" s="109">
        <v>1.2514032925722489E-3</v>
      </c>
      <c r="AL2619" s="736">
        <v>3.8826041719167853E-4</v>
      </c>
    </row>
    <row r="2620" spans="1:38" x14ac:dyDescent="0.25">
      <c r="A2620" s="71">
        <v>2040</v>
      </c>
      <c r="B2620" s="72">
        <v>15</v>
      </c>
      <c r="C2620" s="108">
        <v>0.72748408622224958</v>
      </c>
      <c r="D2620" s="109">
        <v>0.67109558296493299</v>
      </c>
      <c r="E2620" s="731">
        <v>0.1259995178416094</v>
      </c>
      <c r="F2620" s="108">
        <v>2.0942751737014816E-2</v>
      </c>
      <c r="G2620" s="109">
        <v>2.308471825766277E-2</v>
      </c>
      <c r="H2620" s="731">
        <v>1.1815135498859727E-2</v>
      </c>
      <c r="I2620" s="108">
        <v>6.5182551739621465E-3</v>
      </c>
      <c r="J2620" s="109">
        <v>8.2386681753660353E-3</v>
      </c>
      <c r="K2620" s="731">
        <v>8.5240654559559162E-2</v>
      </c>
      <c r="L2620" s="108">
        <v>1.4344883808594007E-3</v>
      </c>
      <c r="M2620" s="109">
        <v>1.4099586054971101E-3</v>
      </c>
      <c r="N2620" s="731">
        <v>3.5536723953286039E-4</v>
      </c>
      <c r="O2620" s="108">
        <v>0</v>
      </c>
      <c r="P2620" s="109">
        <v>0</v>
      </c>
      <c r="Q2620" s="731">
        <v>7.5041494291856175E-3</v>
      </c>
      <c r="R2620" s="108">
        <v>4.4422906442062918E-4</v>
      </c>
      <c r="S2620" s="109">
        <v>6.5065545370835798E-4</v>
      </c>
      <c r="T2620" s="731">
        <v>2.6706606706165775E-3</v>
      </c>
      <c r="U2620" s="108">
        <v>1.1056176550491568E-3</v>
      </c>
      <c r="V2620" s="109">
        <v>1.1080086023518058E-3</v>
      </c>
      <c r="W2620" s="731">
        <v>4.9269137549543505E-4</v>
      </c>
      <c r="X2620" s="108">
        <v>9.5449037311328859E-5</v>
      </c>
      <c r="Y2620" s="109">
        <v>9.5655421063337359E-5</v>
      </c>
      <c r="Z2620" s="731">
        <v>4.2534505777084876E-5</v>
      </c>
      <c r="AA2620" s="108">
        <v>0</v>
      </c>
      <c r="AB2620" s="109">
        <v>0</v>
      </c>
      <c r="AC2620" s="731">
        <v>0</v>
      </c>
      <c r="AD2620" s="108">
        <v>0</v>
      </c>
      <c r="AE2620" s="109">
        <v>0</v>
      </c>
      <c r="AF2620" s="731">
        <v>0</v>
      </c>
      <c r="AG2620" s="108">
        <v>7.0526222829241775E-4</v>
      </c>
      <c r="AH2620" s="109">
        <v>7.0678803883081234E-4</v>
      </c>
      <c r="AI2620" s="731">
        <v>3.1428265411363271E-4</v>
      </c>
      <c r="AJ2620" s="108">
        <v>1.5592315352375484E-3</v>
      </c>
      <c r="AK2620" s="109">
        <v>1.5325685286322597E-3</v>
      </c>
      <c r="AL2620" s="736">
        <v>3.8626997202424594E-4</v>
      </c>
    </row>
    <row r="2621" spans="1:38" x14ac:dyDescent="0.25">
      <c r="A2621" s="71">
        <v>2040</v>
      </c>
      <c r="B2621" s="72">
        <v>16</v>
      </c>
      <c r="C2621" s="108">
        <v>0.72729086889322514</v>
      </c>
      <c r="D2621" s="109">
        <v>0.6708555397956113</v>
      </c>
      <c r="E2621" s="731">
        <v>0.12539888488947035</v>
      </c>
      <c r="F2621" s="108">
        <v>2.0916702111730402E-2</v>
      </c>
      <c r="G2621" s="109">
        <v>2.3047864239418965E-2</v>
      </c>
      <c r="H2621" s="731">
        <v>1.1052849454645554E-2</v>
      </c>
      <c r="I2621" s="108">
        <v>6.5073405419139993E-3</v>
      </c>
      <c r="J2621" s="109">
        <v>8.218448609856252E-3</v>
      </c>
      <c r="K2621" s="731">
        <v>8.3704751667389915E-2</v>
      </c>
      <c r="L2621" s="108">
        <v>1.4327065067112567E-3</v>
      </c>
      <c r="M2621" s="109">
        <v>1.4071085200972736E-3</v>
      </c>
      <c r="N2621" s="731">
        <v>3.531245937556993E-4</v>
      </c>
      <c r="O2621" s="108">
        <v>0</v>
      </c>
      <c r="P2621" s="109">
        <v>0</v>
      </c>
      <c r="Q2621" s="731">
        <v>7.0199881057541654E-3</v>
      </c>
      <c r="R2621" s="108">
        <v>4.4422906442062918E-4</v>
      </c>
      <c r="S2621" s="109">
        <v>6.5065545370835798E-4</v>
      </c>
      <c r="T2621" s="731">
        <v>2.6706606706165775E-3</v>
      </c>
      <c r="U2621" s="108">
        <v>1.1036757256757655E-3</v>
      </c>
      <c r="V2621" s="109">
        <v>1.1052765309525691E-3</v>
      </c>
      <c r="W2621" s="731">
        <v>4.609039623492588E-4</v>
      </c>
      <c r="X2621" s="108">
        <v>9.5281372830050861E-5</v>
      </c>
      <c r="Y2621" s="109">
        <v>9.5419545373224814E-5</v>
      </c>
      <c r="Z2621" s="731">
        <v>3.9790277639903062E-5</v>
      </c>
      <c r="AA2621" s="108">
        <v>0</v>
      </c>
      <c r="AB2621" s="109">
        <v>0</v>
      </c>
      <c r="AC2621" s="731">
        <v>0</v>
      </c>
      <c r="AD2621" s="108">
        <v>0</v>
      </c>
      <c r="AE2621" s="109">
        <v>0</v>
      </c>
      <c r="AF2621" s="731">
        <v>0</v>
      </c>
      <c r="AG2621" s="108">
        <v>7.0402341316033658E-4</v>
      </c>
      <c r="AH2621" s="109">
        <v>7.0504495744841249E-4</v>
      </c>
      <c r="AI2621" s="731">
        <v>2.9400607214974351E-4</v>
      </c>
      <c r="AJ2621" s="108">
        <v>1.5572944189012495E-3</v>
      </c>
      <c r="AK2621" s="109">
        <v>1.5294700428360216E-3</v>
      </c>
      <c r="AL2621" s="736">
        <v>3.8383229914681975E-4</v>
      </c>
    </row>
    <row r="2622" spans="1:38" x14ac:dyDescent="0.25">
      <c r="A2622" s="71">
        <v>2040</v>
      </c>
      <c r="B2622" s="72">
        <v>17</v>
      </c>
      <c r="C2622" s="108">
        <v>0.72709151304701303</v>
      </c>
      <c r="D2622" s="109">
        <v>0.67062420107174459</v>
      </c>
      <c r="E2622" s="731">
        <v>0.12540523250235186</v>
      </c>
      <c r="F2622" s="108">
        <v>2.0889847772834952E-2</v>
      </c>
      <c r="G2622" s="109">
        <v>2.3012366115402378E-2</v>
      </c>
      <c r="H2622" s="731">
        <v>1.1097174957880027E-2</v>
      </c>
      <c r="I2622" s="108">
        <v>6.4960885128345826E-3</v>
      </c>
      <c r="J2622" s="109">
        <v>8.1989835554064795E-3</v>
      </c>
      <c r="K2622" s="731">
        <v>8.3704331000876042E-2</v>
      </c>
      <c r="L2622" s="108">
        <v>1.4308692554108517E-3</v>
      </c>
      <c r="M2622" s="109">
        <v>1.4043642294848499E-3</v>
      </c>
      <c r="N2622" s="731">
        <v>3.5311134707330139E-4</v>
      </c>
      <c r="O2622" s="108">
        <v>0</v>
      </c>
      <c r="P2622" s="109">
        <v>0</v>
      </c>
      <c r="Q2622" s="731">
        <v>7.0481322648778977E-3</v>
      </c>
      <c r="R2622" s="108">
        <v>4.4422906442062918E-4</v>
      </c>
      <c r="S2622" s="109">
        <v>6.5065545370835798E-4</v>
      </c>
      <c r="T2622" s="731">
        <v>2.6706606706165775E-3</v>
      </c>
      <c r="U2622" s="108">
        <v>1.1016738370084552E-3</v>
      </c>
      <c r="V2622" s="109">
        <v>1.1026463599279007E-3</v>
      </c>
      <c r="W2622" s="731">
        <v>4.6275205533528191E-4</v>
      </c>
      <c r="X2622" s="108">
        <v>9.5108499017738127E-5</v>
      </c>
      <c r="Y2622" s="109">
        <v>9.5192400638766634E-5</v>
      </c>
      <c r="Z2622" s="731">
        <v>3.9949809762019191E-5</v>
      </c>
      <c r="AA2622" s="108">
        <v>0</v>
      </c>
      <c r="AB2622" s="109">
        <v>0</v>
      </c>
      <c r="AC2622" s="731">
        <v>0</v>
      </c>
      <c r="AD2622" s="108">
        <v>0</v>
      </c>
      <c r="AE2622" s="109">
        <v>0</v>
      </c>
      <c r="AF2622" s="731">
        <v>0</v>
      </c>
      <c r="AG2622" s="108">
        <v>7.0274525847405288E-4</v>
      </c>
      <c r="AH2622" s="109">
        <v>7.0336703434355186E-4</v>
      </c>
      <c r="AI2622" s="731">
        <v>2.9518466819262746E-4</v>
      </c>
      <c r="AJ2622" s="108">
        <v>1.555297516138434E-3</v>
      </c>
      <c r="AK2622" s="109">
        <v>1.5264882867636737E-3</v>
      </c>
      <c r="AL2622" s="736">
        <v>3.838178766695397E-4</v>
      </c>
    </row>
    <row r="2623" spans="1:38" x14ac:dyDescent="0.25">
      <c r="A2623" s="71">
        <v>2040</v>
      </c>
      <c r="B2623" s="72">
        <v>18</v>
      </c>
      <c r="C2623" s="108">
        <v>0.72606485969940204</v>
      </c>
      <c r="D2623" s="109">
        <v>0.669652399115783</v>
      </c>
      <c r="E2623" s="731">
        <v>0.12525654721835361</v>
      </c>
      <c r="F2623" s="108">
        <v>2.0860357562206045E-2</v>
      </c>
      <c r="G2623" s="109">
        <v>2.2975467966874892E-2</v>
      </c>
      <c r="H2623" s="731">
        <v>1.1092315310638066E-2</v>
      </c>
      <c r="I2623" s="108">
        <v>6.4839651851149446E-3</v>
      </c>
      <c r="J2623" s="109">
        <v>8.1794492465023343E-3</v>
      </c>
      <c r="K2623" s="731">
        <v>8.3570944142768847E-2</v>
      </c>
      <c r="L2623" s="108">
        <v>1.4289981944073061E-3</v>
      </c>
      <c r="M2623" s="109">
        <v>1.4017053541266007E-3</v>
      </c>
      <c r="N2623" s="731">
        <v>3.529708186731774E-4</v>
      </c>
      <c r="O2623" s="108">
        <v>0</v>
      </c>
      <c r="P2623" s="109">
        <v>0</v>
      </c>
      <c r="Q2623" s="731">
        <v>7.0450411839376855E-3</v>
      </c>
      <c r="R2623" s="108">
        <v>4.4422906442062918E-4</v>
      </c>
      <c r="S2623" s="109">
        <v>6.5065545370835798E-4</v>
      </c>
      <c r="T2623" s="731">
        <v>2.6706606706165775E-3</v>
      </c>
      <c r="U2623" s="108">
        <v>1.0995818786022171E-3</v>
      </c>
      <c r="V2623" s="109">
        <v>1.1000476700720129E-3</v>
      </c>
      <c r="W2623" s="731">
        <v>4.6254942279942951E-4</v>
      </c>
      <c r="X2623" s="108">
        <v>9.492791835251897E-5</v>
      </c>
      <c r="Y2623" s="109">
        <v>9.4968157716920608E-5</v>
      </c>
      <c r="Z2623" s="731">
        <v>3.9932343303314016E-5</v>
      </c>
      <c r="AA2623" s="108">
        <v>0</v>
      </c>
      <c r="AB2623" s="109">
        <v>0</v>
      </c>
      <c r="AC2623" s="731">
        <v>0</v>
      </c>
      <c r="AD2623" s="108">
        <v>0</v>
      </c>
      <c r="AE2623" s="109">
        <v>0</v>
      </c>
      <c r="AF2623" s="731">
        <v>0</v>
      </c>
      <c r="AG2623" s="108">
        <v>7.0141243390912597E-4</v>
      </c>
      <c r="AH2623" s="109">
        <v>7.017089980872062E-4</v>
      </c>
      <c r="AI2623" s="731">
        <v>2.9505549289517223E-4</v>
      </c>
      <c r="AJ2623" s="108">
        <v>1.5532621651394107E-3</v>
      </c>
      <c r="AK2623" s="109">
        <v>1.5235981994891604E-3</v>
      </c>
      <c r="AL2623" s="736">
        <v>3.8366520258565159E-4</v>
      </c>
    </row>
    <row r="2624" spans="1:38" x14ac:dyDescent="0.25">
      <c r="A2624" s="71">
        <v>2040</v>
      </c>
      <c r="B2624" s="72">
        <v>19</v>
      </c>
      <c r="C2624" s="108">
        <v>0.72585555387723943</v>
      </c>
      <c r="D2624" s="109">
        <v>0.66943571327597562</v>
      </c>
      <c r="E2624" s="731">
        <v>0.1252186392711245</v>
      </c>
      <c r="F2624" s="108">
        <v>2.0832266310049405E-2</v>
      </c>
      <c r="G2624" s="109">
        <v>2.2942332287975192E-2</v>
      </c>
      <c r="H2624" s="731">
        <v>1.1073263303201925E-2</v>
      </c>
      <c r="I2624" s="108">
        <v>6.4722030260984647E-3</v>
      </c>
      <c r="J2624" s="109">
        <v>8.1612814609608678E-3</v>
      </c>
      <c r="K2624" s="731">
        <v>8.3456518660944029E-2</v>
      </c>
      <c r="L2624" s="108">
        <v>1.4270764231648081E-3</v>
      </c>
      <c r="M2624" s="109">
        <v>1.3991449419748715E-3</v>
      </c>
      <c r="N2624" s="731">
        <v>3.527979186336183E-4</v>
      </c>
      <c r="O2624" s="108">
        <v>0</v>
      </c>
      <c r="P2624" s="109">
        <v>0</v>
      </c>
      <c r="Q2624" s="731">
        <v>7.0329337470185025E-3</v>
      </c>
      <c r="R2624" s="108">
        <v>4.4422906442062918E-4</v>
      </c>
      <c r="S2624" s="109">
        <v>6.5065545370835798E-4</v>
      </c>
      <c r="T2624" s="731">
        <v>2.6706606706165775E-3</v>
      </c>
      <c r="U2624" s="108">
        <v>1.0974893928455292E-3</v>
      </c>
      <c r="V2624" s="109">
        <v>1.0975926751623224E-3</v>
      </c>
      <c r="W2624" s="731">
        <v>4.6175511525824663E-4</v>
      </c>
      <c r="X2624" s="108">
        <v>9.4747336353099391E-5</v>
      </c>
      <c r="Y2624" s="109">
        <v>9.4756201266028663E-5</v>
      </c>
      <c r="Z2624" s="731">
        <v>3.986375254565682E-5</v>
      </c>
      <c r="AA2624" s="108">
        <v>0</v>
      </c>
      <c r="AB2624" s="109">
        <v>0</v>
      </c>
      <c r="AC2624" s="731">
        <v>0</v>
      </c>
      <c r="AD2624" s="108">
        <v>0</v>
      </c>
      <c r="AE2624" s="109">
        <v>0</v>
      </c>
      <c r="AF2624" s="731">
        <v>0</v>
      </c>
      <c r="AG2624" s="108">
        <v>7.0007695776849656E-4</v>
      </c>
      <c r="AH2624" s="109">
        <v>7.0014341572675626E-4</v>
      </c>
      <c r="AI2624" s="731">
        <v>2.945487525146148E-4</v>
      </c>
      <c r="AJ2624" s="108">
        <v>1.5511749243685027E-3</v>
      </c>
      <c r="AK2624" s="109">
        <v>1.5208157409590699E-3</v>
      </c>
      <c r="AL2624" s="736">
        <v>3.8347722218672666E-4</v>
      </c>
    </row>
    <row r="2625" spans="1:38" x14ac:dyDescent="0.25">
      <c r="A2625" s="71">
        <v>2040</v>
      </c>
      <c r="B2625" s="72">
        <v>20</v>
      </c>
      <c r="C2625" s="108">
        <v>0.81492958140703353</v>
      </c>
      <c r="D2625" s="109">
        <v>0.73711996778791689</v>
      </c>
      <c r="E2625" s="731">
        <v>0.12513231107430306</v>
      </c>
      <c r="F2625" s="108">
        <v>2.0846361161716401E-2</v>
      </c>
      <c r="G2625" s="109">
        <v>2.2649601803089749E-2</v>
      </c>
      <c r="H2625" s="731">
        <v>1.0987147497716836E-2</v>
      </c>
      <c r="I2625" s="108">
        <v>6.4050119053844388E-3</v>
      </c>
      <c r="J2625" s="109">
        <v>7.3144185276457722E-3</v>
      </c>
      <c r="K2625" s="731">
        <v>8.3217789619457347E-2</v>
      </c>
      <c r="L2625" s="108">
        <v>1.9294185988786739E-3</v>
      </c>
      <c r="M2625" s="109">
        <v>1.6807887998265597E-3</v>
      </c>
      <c r="N2625" s="731">
        <v>3.5244839538004988E-4</v>
      </c>
      <c r="O2625" s="108">
        <v>0</v>
      </c>
      <c r="P2625" s="109">
        <v>0</v>
      </c>
      <c r="Q2625" s="731">
        <v>6.9782321441422606E-3</v>
      </c>
      <c r="R2625" s="108">
        <v>4.4422906442062918E-4</v>
      </c>
      <c r="S2625" s="109">
        <v>6.5065545370835798E-4</v>
      </c>
      <c r="T2625" s="731">
        <v>2.6706606706165775E-3</v>
      </c>
      <c r="U2625" s="108">
        <v>1.0986212000602313E-3</v>
      </c>
      <c r="V2625" s="109">
        <v>1.0752858807685731E-3</v>
      </c>
      <c r="W2625" s="731">
        <v>4.581639961426659E-4</v>
      </c>
      <c r="X2625" s="108">
        <v>9.4844892682262341E-5</v>
      </c>
      <c r="Y2625" s="109">
        <v>9.2830492977257381E-5</v>
      </c>
      <c r="Z2625" s="731">
        <v>3.9553748690955633E-5</v>
      </c>
      <c r="AA2625" s="108">
        <v>0</v>
      </c>
      <c r="AB2625" s="109">
        <v>0</v>
      </c>
      <c r="AC2625" s="731">
        <v>0</v>
      </c>
      <c r="AD2625" s="108">
        <v>0</v>
      </c>
      <c r="AE2625" s="109">
        <v>0</v>
      </c>
      <c r="AF2625" s="731">
        <v>0</v>
      </c>
      <c r="AG2625" s="108">
        <v>7.0079870093258398E-4</v>
      </c>
      <c r="AH2625" s="109">
        <v>6.8591364165037521E-4</v>
      </c>
      <c r="AI2625" s="731">
        <v>2.9225802658509203E-4</v>
      </c>
      <c r="AJ2625" s="108">
        <v>2.0972003050383661E-3</v>
      </c>
      <c r="AK2625" s="109">
        <v>1.82695017795118E-3</v>
      </c>
      <c r="AL2625" s="736">
        <v>3.8309732459005128E-4</v>
      </c>
    </row>
    <row r="2626" spans="1:38" x14ac:dyDescent="0.25">
      <c r="A2626" s="71">
        <v>2040</v>
      </c>
      <c r="B2626" s="72">
        <v>21</v>
      </c>
      <c r="C2626" s="108">
        <v>0.81492958140703353</v>
      </c>
      <c r="D2626" s="109">
        <v>0.73711996778791689</v>
      </c>
      <c r="E2626" s="731">
        <v>0.12513231107430306</v>
      </c>
      <c r="F2626" s="108">
        <v>2.0846361161716401E-2</v>
      </c>
      <c r="G2626" s="109">
        <v>2.2649601803089749E-2</v>
      </c>
      <c r="H2626" s="731">
        <v>1.0987147497716836E-2</v>
      </c>
      <c r="I2626" s="108">
        <v>6.4050119053844388E-3</v>
      </c>
      <c r="J2626" s="109">
        <v>7.3144185276457722E-3</v>
      </c>
      <c r="K2626" s="731">
        <v>8.3217789619457347E-2</v>
      </c>
      <c r="L2626" s="108">
        <v>1.9294185988786739E-3</v>
      </c>
      <c r="M2626" s="109">
        <v>1.6807887998265597E-3</v>
      </c>
      <c r="N2626" s="731">
        <v>3.5244839538004988E-4</v>
      </c>
      <c r="O2626" s="108">
        <v>0</v>
      </c>
      <c r="P2626" s="109">
        <v>0</v>
      </c>
      <c r="Q2626" s="731">
        <v>6.9782321441422606E-3</v>
      </c>
      <c r="R2626" s="108">
        <v>4.4422906442062918E-4</v>
      </c>
      <c r="S2626" s="109">
        <v>6.5065545370835798E-4</v>
      </c>
      <c r="T2626" s="731">
        <v>2.6706606706165775E-3</v>
      </c>
      <c r="U2626" s="108">
        <v>1.0986212000602313E-3</v>
      </c>
      <c r="V2626" s="109">
        <v>1.0752858807685731E-3</v>
      </c>
      <c r="W2626" s="731">
        <v>4.581639961426659E-4</v>
      </c>
      <c r="X2626" s="108">
        <v>9.4844892682262341E-5</v>
      </c>
      <c r="Y2626" s="109">
        <v>9.2830492977257381E-5</v>
      </c>
      <c r="Z2626" s="731">
        <v>3.9553748690955633E-5</v>
      </c>
      <c r="AA2626" s="108">
        <v>0</v>
      </c>
      <c r="AB2626" s="109">
        <v>0</v>
      </c>
      <c r="AC2626" s="731">
        <v>0</v>
      </c>
      <c r="AD2626" s="108">
        <v>0</v>
      </c>
      <c r="AE2626" s="109">
        <v>0</v>
      </c>
      <c r="AF2626" s="731">
        <v>0</v>
      </c>
      <c r="AG2626" s="108">
        <v>7.0079870093258398E-4</v>
      </c>
      <c r="AH2626" s="109">
        <v>6.8591364165037521E-4</v>
      </c>
      <c r="AI2626" s="731">
        <v>2.9225802658509203E-4</v>
      </c>
      <c r="AJ2626" s="108">
        <v>2.0972003050383661E-3</v>
      </c>
      <c r="AK2626" s="109">
        <v>1.82695017795118E-3</v>
      </c>
      <c r="AL2626" s="736">
        <v>3.8309732459005128E-4</v>
      </c>
    </row>
    <row r="2627" spans="1:38" x14ac:dyDescent="0.25">
      <c r="A2627" s="71">
        <v>2040</v>
      </c>
      <c r="B2627" s="72">
        <v>22</v>
      </c>
      <c r="C2627" s="108">
        <v>0.81492958140703353</v>
      </c>
      <c r="D2627" s="109">
        <v>0.73711996778791689</v>
      </c>
      <c r="E2627" s="731">
        <v>0.12513231107430306</v>
      </c>
      <c r="F2627" s="108">
        <v>2.0846361161716401E-2</v>
      </c>
      <c r="G2627" s="109">
        <v>2.2649601803089749E-2</v>
      </c>
      <c r="H2627" s="731">
        <v>1.0987147497716836E-2</v>
      </c>
      <c r="I2627" s="108">
        <v>6.4050119053844388E-3</v>
      </c>
      <c r="J2627" s="109">
        <v>7.3144185276457722E-3</v>
      </c>
      <c r="K2627" s="731">
        <v>8.3217789619457347E-2</v>
      </c>
      <c r="L2627" s="108">
        <v>1.9294185988786739E-3</v>
      </c>
      <c r="M2627" s="109">
        <v>1.6807887998265597E-3</v>
      </c>
      <c r="N2627" s="731">
        <v>3.5244839538004988E-4</v>
      </c>
      <c r="O2627" s="108">
        <v>0</v>
      </c>
      <c r="P2627" s="109">
        <v>0</v>
      </c>
      <c r="Q2627" s="731">
        <v>6.9782321441422606E-3</v>
      </c>
      <c r="R2627" s="108">
        <v>4.4422906442062918E-4</v>
      </c>
      <c r="S2627" s="109">
        <v>6.5065545370835798E-4</v>
      </c>
      <c r="T2627" s="731">
        <v>2.6706606706165775E-3</v>
      </c>
      <c r="U2627" s="108">
        <v>1.0986212000602313E-3</v>
      </c>
      <c r="V2627" s="109">
        <v>1.0752858807685731E-3</v>
      </c>
      <c r="W2627" s="731">
        <v>4.581639961426659E-4</v>
      </c>
      <c r="X2627" s="108">
        <v>9.4844892682262341E-5</v>
      </c>
      <c r="Y2627" s="109">
        <v>9.2830492977257381E-5</v>
      </c>
      <c r="Z2627" s="731">
        <v>3.9553748690955633E-5</v>
      </c>
      <c r="AA2627" s="108">
        <v>0</v>
      </c>
      <c r="AB2627" s="109">
        <v>0</v>
      </c>
      <c r="AC2627" s="731">
        <v>0</v>
      </c>
      <c r="AD2627" s="108">
        <v>0</v>
      </c>
      <c r="AE2627" s="109">
        <v>0</v>
      </c>
      <c r="AF2627" s="731">
        <v>0</v>
      </c>
      <c r="AG2627" s="108">
        <v>7.0079870093258398E-4</v>
      </c>
      <c r="AH2627" s="109">
        <v>6.8591364165037521E-4</v>
      </c>
      <c r="AI2627" s="731">
        <v>2.9225802658509203E-4</v>
      </c>
      <c r="AJ2627" s="108">
        <v>2.0972003050383661E-3</v>
      </c>
      <c r="AK2627" s="109">
        <v>1.82695017795118E-3</v>
      </c>
      <c r="AL2627" s="736">
        <v>3.8309732459005128E-4</v>
      </c>
    </row>
    <row r="2628" spans="1:38" x14ac:dyDescent="0.25">
      <c r="A2628" s="71">
        <v>2040</v>
      </c>
      <c r="B2628" s="72">
        <v>23</v>
      </c>
      <c r="C2628" s="108">
        <v>0.81492958140703353</v>
      </c>
      <c r="D2628" s="109">
        <v>0.73711996778791689</v>
      </c>
      <c r="E2628" s="731">
        <v>0.12513231107430306</v>
      </c>
      <c r="F2628" s="108">
        <v>2.0846361161716401E-2</v>
      </c>
      <c r="G2628" s="109">
        <v>2.2649601803089749E-2</v>
      </c>
      <c r="H2628" s="731">
        <v>1.0987147497716836E-2</v>
      </c>
      <c r="I2628" s="108">
        <v>6.4050119053844388E-3</v>
      </c>
      <c r="J2628" s="109">
        <v>7.3144185276457722E-3</v>
      </c>
      <c r="K2628" s="731">
        <v>8.3217789619457347E-2</v>
      </c>
      <c r="L2628" s="108">
        <v>1.9294185988786739E-3</v>
      </c>
      <c r="M2628" s="109">
        <v>1.6807887998265597E-3</v>
      </c>
      <c r="N2628" s="731">
        <v>3.5244839538004988E-4</v>
      </c>
      <c r="O2628" s="108">
        <v>0</v>
      </c>
      <c r="P2628" s="109">
        <v>0</v>
      </c>
      <c r="Q2628" s="731">
        <v>6.9782321441422606E-3</v>
      </c>
      <c r="R2628" s="108">
        <v>4.4422906442062918E-4</v>
      </c>
      <c r="S2628" s="109">
        <v>6.5065545370835798E-4</v>
      </c>
      <c r="T2628" s="731">
        <v>2.6706606706165775E-3</v>
      </c>
      <c r="U2628" s="108">
        <v>1.0986212000602313E-3</v>
      </c>
      <c r="V2628" s="109">
        <v>1.0752858807685731E-3</v>
      </c>
      <c r="W2628" s="731">
        <v>4.581639961426659E-4</v>
      </c>
      <c r="X2628" s="108">
        <v>9.4844892682262341E-5</v>
      </c>
      <c r="Y2628" s="109">
        <v>9.2830492977257381E-5</v>
      </c>
      <c r="Z2628" s="731">
        <v>3.9553748690955633E-5</v>
      </c>
      <c r="AA2628" s="108">
        <v>0</v>
      </c>
      <c r="AB2628" s="109">
        <v>0</v>
      </c>
      <c r="AC2628" s="731">
        <v>0</v>
      </c>
      <c r="AD2628" s="108">
        <v>0</v>
      </c>
      <c r="AE2628" s="109">
        <v>0</v>
      </c>
      <c r="AF2628" s="731">
        <v>0</v>
      </c>
      <c r="AG2628" s="108">
        <v>7.0079870093258398E-4</v>
      </c>
      <c r="AH2628" s="109">
        <v>6.8591364165037521E-4</v>
      </c>
      <c r="AI2628" s="731">
        <v>2.9225802658509203E-4</v>
      </c>
      <c r="AJ2628" s="108">
        <v>2.0972003050383661E-3</v>
      </c>
      <c r="AK2628" s="109">
        <v>1.82695017795118E-3</v>
      </c>
      <c r="AL2628" s="736">
        <v>3.8309732459005128E-4</v>
      </c>
    </row>
    <row r="2629" spans="1:38" x14ac:dyDescent="0.25">
      <c r="A2629" s="71">
        <v>2040</v>
      </c>
      <c r="B2629" s="72">
        <v>24</v>
      </c>
      <c r="C2629" s="108">
        <v>0.81492958140703353</v>
      </c>
      <c r="D2629" s="109">
        <v>0.73711996778791689</v>
      </c>
      <c r="E2629" s="731">
        <v>0.12513231107430306</v>
      </c>
      <c r="F2629" s="108">
        <v>2.0846361161716401E-2</v>
      </c>
      <c r="G2629" s="109">
        <v>2.2649601803089749E-2</v>
      </c>
      <c r="H2629" s="731">
        <v>1.0987147497716836E-2</v>
      </c>
      <c r="I2629" s="108">
        <v>6.4050119053844388E-3</v>
      </c>
      <c r="J2629" s="109">
        <v>7.3144185276457722E-3</v>
      </c>
      <c r="K2629" s="731">
        <v>8.3217789619457347E-2</v>
      </c>
      <c r="L2629" s="108">
        <v>1.9294185988786739E-3</v>
      </c>
      <c r="M2629" s="109">
        <v>1.6807887998265597E-3</v>
      </c>
      <c r="N2629" s="731">
        <v>3.5244839538004988E-4</v>
      </c>
      <c r="O2629" s="108">
        <v>0</v>
      </c>
      <c r="P2629" s="109">
        <v>0</v>
      </c>
      <c r="Q2629" s="731">
        <v>6.9782321441422606E-3</v>
      </c>
      <c r="R2629" s="108">
        <v>4.4422906442062918E-4</v>
      </c>
      <c r="S2629" s="109">
        <v>6.5065545370835798E-4</v>
      </c>
      <c r="T2629" s="731">
        <v>2.6706606706165775E-3</v>
      </c>
      <c r="U2629" s="108">
        <v>1.0986212000602313E-3</v>
      </c>
      <c r="V2629" s="109">
        <v>1.0752858807685731E-3</v>
      </c>
      <c r="W2629" s="731">
        <v>4.581639961426659E-4</v>
      </c>
      <c r="X2629" s="108">
        <v>9.4844892682262341E-5</v>
      </c>
      <c r="Y2629" s="109">
        <v>9.2830492977257381E-5</v>
      </c>
      <c r="Z2629" s="731">
        <v>3.9553748690955633E-5</v>
      </c>
      <c r="AA2629" s="108">
        <v>0</v>
      </c>
      <c r="AB2629" s="109">
        <v>0</v>
      </c>
      <c r="AC2629" s="731">
        <v>0</v>
      </c>
      <c r="AD2629" s="108">
        <v>0</v>
      </c>
      <c r="AE2629" s="109">
        <v>0</v>
      </c>
      <c r="AF2629" s="731">
        <v>0</v>
      </c>
      <c r="AG2629" s="108">
        <v>7.0079870093258398E-4</v>
      </c>
      <c r="AH2629" s="109">
        <v>6.8591364165037521E-4</v>
      </c>
      <c r="AI2629" s="731">
        <v>2.9225802658509203E-4</v>
      </c>
      <c r="AJ2629" s="108">
        <v>2.0972003050383661E-3</v>
      </c>
      <c r="AK2629" s="109">
        <v>1.82695017795118E-3</v>
      </c>
      <c r="AL2629" s="736">
        <v>3.8309732459005128E-4</v>
      </c>
    </row>
    <row r="2630" spans="1:38" x14ac:dyDescent="0.25">
      <c r="A2630" s="71">
        <v>2040</v>
      </c>
      <c r="B2630" s="72">
        <v>25</v>
      </c>
      <c r="C2630" s="108">
        <v>0.81492958140703353</v>
      </c>
      <c r="D2630" s="109">
        <v>0.73711996778791689</v>
      </c>
      <c r="E2630" s="731">
        <v>0.12513231107430306</v>
      </c>
      <c r="F2630" s="108">
        <v>2.0846361161716401E-2</v>
      </c>
      <c r="G2630" s="109">
        <v>2.2649601803089749E-2</v>
      </c>
      <c r="H2630" s="731">
        <v>1.0987147497716836E-2</v>
      </c>
      <c r="I2630" s="108">
        <v>6.4050119053844388E-3</v>
      </c>
      <c r="J2630" s="109">
        <v>7.3144185276457722E-3</v>
      </c>
      <c r="K2630" s="731">
        <v>8.3217789619457347E-2</v>
      </c>
      <c r="L2630" s="108">
        <v>1.9294185988786739E-3</v>
      </c>
      <c r="M2630" s="109">
        <v>1.6807887998265597E-3</v>
      </c>
      <c r="N2630" s="731">
        <v>3.5244839538004988E-4</v>
      </c>
      <c r="O2630" s="108">
        <v>0</v>
      </c>
      <c r="P2630" s="109">
        <v>0</v>
      </c>
      <c r="Q2630" s="731">
        <v>6.9782321441422606E-3</v>
      </c>
      <c r="R2630" s="108">
        <v>4.4422906442062918E-4</v>
      </c>
      <c r="S2630" s="109">
        <v>6.5065545370835798E-4</v>
      </c>
      <c r="T2630" s="731">
        <v>2.6706606706165775E-3</v>
      </c>
      <c r="U2630" s="108">
        <v>1.0986212000602313E-3</v>
      </c>
      <c r="V2630" s="109">
        <v>1.0752858807685731E-3</v>
      </c>
      <c r="W2630" s="731">
        <v>4.581639961426659E-4</v>
      </c>
      <c r="X2630" s="108">
        <v>9.4844892682262341E-5</v>
      </c>
      <c r="Y2630" s="109">
        <v>9.2830492977257381E-5</v>
      </c>
      <c r="Z2630" s="731">
        <v>3.9553748690955633E-5</v>
      </c>
      <c r="AA2630" s="108">
        <v>0</v>
      </c>
      <c r="AB2630" s="109">
        <v>0</v>
      </c>
      <c r="AC2630" s="731">
        <v>0</v>
      </c>
      <c r="AD2630" s="108">
        <v>0</v>
      </c>
      <c r="AE2630" s="109">
        <v>0</v>
      </c>
      <c r="AF2630" s="731">
        <v>0</v>
      </c>
      <c r="AG2630" s="108">
        <v>7.0079870093258398E-4</v>
      </c>
      <c r="AH2630" s="109">
        <v>6.8591364165037521E-4</v>
      </c>
      <c r="AI2630" s="731">
        <v>2.9225802658509203E-4</v>
      </c>
      <c r="AJ2630" s="108">
        <v>2.0972003050383661E-3</v>
      </c>
      <c r="AK2630" s="109">
        <v>1.82695017795118E-3</v>
      </c>
      <c r="AL2630" s="736">
        <v>3.8309732459005128E-4</v>
      </c>
    </row>
    <row r="2631" spans="1:38" x14ac:dyDescent="0.25">
      <c r="A2631" s="71">
        <v>2040</v>
      </c>
      <c r="B2631" s="72">
        <v>26</v>
      </c>
      <c r="C2631" s="108">
        <v>0.81492958140703353</v>
      </c>
      <c r="D2631" s="109">
        <v>0.73711996778791689</v>
      </c>
      <c r="E2631" s="731">
        <v>0.12513231107430306</v>
      </c>
      <c r="F2631" s="108">
        <v>2.0846361161716401E-2</v>
      </c>
      <c r="G2631" s="109">
        <v>2.2649601803089749E-2</v>
      </c>
      <c r="H2631" s="731">
        <v>1.0987147497716836E-2</v>
      </c>
      <c r="I2631" s="108">
        <v>6.4050119053844388E-3</v>
      </c>
      <c r="J2631" s="109">
        <v>7.3144185276457722E-3</v>
      </c>
      <c r="K2631" s="731">
        <v>8.3217789619457347E-2</v>
      </c>
      <c r="L2631" s="108">
        <v>1.9294185988786739E-3</v>
      </c>
      <c r="M2631" s="109">
        <v>1.6807887998265597E-3</v>
      </c>
      <c r="N2631" s="731">
        <v>3.5244839538004988E-4</v>
      </c>
      <c r="O2631" s="108">
        <v>0</v>
      </c>
      <c r="P2631" s="109">
        <v>0</v>
      </c>
      <c r="Q2631" s="731">
        <v>6.9782321441422606E-3</v>
      </c>
      <c r="R2631" s="108">
        <v>4.4422906442062918E-4</v>
      </c>
      <c r="S2631" s="109">
        <v>6.5065545370835798E-4</v>
      </c>
      <c r="T2631" s="731">
        <v>2.6706606706165775E-3</v>
      </c>
      <c r="U2631" s="108">
        <v>1.0986212000602313E-3</v>
      </c>
      <c r="V2631" s="109">
        <v>1.0752858807685731E-3</v>
      </c>
      <c r="W2631" s="731">
        <v>4.581639961426659E-4</v>
      </c>
      <c r="X2631" s="108">
        <v>9.4844892682262341E-5</v>
      </c>
      <c r="Y2631" s="109">
        <v>9.2830492977257381E-5</v>
      </c>
      <c r="Z2631" s="731">
        <v>3.9553748690955633E-5</v>
      </c>
      <c r="AA2631" s="108">
        <v>0</v>
      </c>
      <c r="AB2631" s="109">
        <v>0</v>
      </c>
      <c r="AC2631" s="731">
        <v>0</v>
      </c>
      <c r="AD2631" s="108">
        <v>0</v>
      </c>
      <c r="AE2631" s="109">
        <v>0</v>
      </c>
      <c r="AF2631" s="731">
        <v>0</v>
      </c>
      <c r="AG2631" s="108">
        <v>7.0079870093258398E-4</v>
      </c>
      <c r="AH2631" s="109">
        <v>6.8591364165037521E-4</v>
      </c>
      <c r="AI2631" s="731">
        <v>2.9225802658509203E-4</v>
      </c>
      <c r="AJ2631" s="108">
        <v>2.0972003050383661E-3</v>
      </c>
      <c r="AK2631" s="109">
        <v>1.82695017795118E-3</v>
      </c>
      <c r="AL2631" s="736">
        <v>3.8309732459005128E-4</v>
      </c>
    </row>
    <row r="2632" spans="1:38" x14ac:dyDescent="0.25">
      <c r="A2632" s="71">
        <v>2040</v>
      </c>
      <c r="B2632" s="72">
        <v>27</v>
      </c>
      <c r="C2632" s="108">
        <v>0.81492958140703353</v>
      </c>
      <c r="D2632" s="109">
        <v>0.73711996778791689</v>
      </c>
      <c r="E2632" s="731">
        <v>0.12513231107430306</v>
      </c>
      <c r="F2632" s="108">
        <v>2.0846361161716401E-2</v>
      </c>
      <c r="G2632" s="109">
        <v>2.2649601803089749E-2</v>
      </c>
      <c r="H2632" s="731">
        <v>1.0987147497716836E-2</v>
      </c>
      <c r="I2632" s="108">
        <v>6.4050119053844388E-3</v>
      </c>
      <c r="J2632" s="109">
        <v>7.3144185276457722E-3</v>
      </c>
      <c r="K2632" s="731">
        <v>8.3217789619457347E-2</v>
      </c>
      <c r="L2632" s="108">
        <v>1.9294185988786739E-3</v>
      </c>
      <c r="M2632" s="109">
        <v>1.6807887998265597E-3</v>
      </c>
      <c r="N2632" s="731">
        <v>3.5244839538004988E-4</v>
      </c>
      <c r="O2632" s="108">
        <v>0</v>
      </c>
      <c r="P2632" s="109">
        <v>0</v>
      </c>
      <c r="Q2632" s="731">
        <v>6.9782321441422606E-3</v>
      </c>
      <c r="R2632" s="108">
        <v>4.4422906442062918E-4</v>
      </c>
      <c r="S2632" s="109">
        <v>6.5065545370835798E-4</v>
      </c>
      <c r="T2632" s="731">
        <v>2.6706606706165775E-3</v>
      </c>
      <c r="U2632" s="108">
        <v>1.0986212000602313E-3</v>
      </c>
      <c r="V2632" s="109">
        <v>1.0752858807685731E-3</v>
      </c>
      <c r="W2632" s="731">
        <v>4.581639961426659E-4</v>
      </c>
      <c r="X2632" s="108">
        <v>9.4844892682262341E-5</v>
      </c>
      <c r="Y2632" s="109">
        <v>9.2830492977257381E-5</v>
      </c>
      <c r="Z2632" s="731">
        <v>3.9553748690955633E-5</v>
      </c>
      <c r="AA2632" s="108">
        <v>0</v>
      </c>
      <c r="AB2632" s="109">
        <v>0</v>
      </c>
      <c r="AC2632" s="731">
        <v>0</v>
      </c>
      <c r="AD2632" s="108">
        <v>0</v>
      </c>
      <c r="AE2632" s="109">
        <v>0</v>
      </c>
      <c r="AF2632" s="731">
        <v>0</v>
      </c>
      <c r="AG2632" s="108">
        <v>7.0079870093258398E-4</v>
      </c>
      <c r="AH2632" s="109">
        <v>6.8591364165037521E-4</v>
      </c>
      <c r="AI2632" s="731">
        <v>2.9225802658509203E-4</v>
      </c>
      <c r="AJ2632" s="108">
        <v>2.0972003050383661E-3</v>
      </c>
      <c r="AK2632" s="109">
        <v>1.82695017795118E-3</v>
      </c>
      <c r="AL2632" s="736">
        <v>3.8309732459005128E-4</v>
      </c>
    </row>
    <row r="2633" spans="1:38" x14ac:dyDescent="0.25">
      <c r="A2633" s="71">
        <v>2040</v>
      </c>
      <c r="B2633" s="72">
        <v>28</v>
      </c>
      <c r="C2633" s="108">
        <v>0.81492958140703353</v>
      </c>
      <c r="D2633" s="109">
        <v>0.73711996778791689</v>
      </c>
      <c r="E2633" s="731">
        <v>0.12513231107430306</v>
      </c>
      <c r="F2633" s="108">
        <v>2.0846361161716401E-2</v>
      </c>
      <c r="G2633" s="109">
        <v>2.2649601803089749E-2</v>
      </c>
      <c r="H2633" s="731">
        <v>1.0987147497716836E-2</v>
      </c>
      <c r="I2633" s="108">
        <v>6.4050119053844388E-3</v>
      </c>
      <c r="J2633" s="109">
        <v>7.3144185276457722E-3</v>
      </c>
      <c r="K2633" s="731">
        <v>8.3217789619457347E-2</v>
      </c>
      <c r="L2633" s="108">
        <v>1.9294185988786739E-3</v>
      </c>
      <c r="M2633" s="109">
        <v>1.6807887998265597E-3</v>
      </c>
      <c r="N2633" s="731">
        <v>3.5244839538004988E-4</v>
      </c>
      <c r="O2633" s="108">
        <v>0</v>
      </c>
      <c r="P2633" s="109">
        <v>0</v>
      </c>
      <c r="Q2633" s="731">
        <v>6.9782321441422606E-3</v>
      </c>
      <c r="R2633" s="108">
        <v>4.4422906442062918E-4</v>
      </c>
      <c r="S2633" s="109">
        <v>6.5065545370835798E-4</v>
      </c>
      <c r="T2633" s="731">
        <v>2.6706606706165775E-3</v>
      </c>
      <c r="U2633" s="108">
        <v>1.0986212000602313E-3</v>
      </c>
      <c r="V2633" s="109">
        <v>1.0752858807685731E-3</v>
      </c>
      <c r="W2633" s="731">
        <v>4.581639961426659E-4</v>
      </c>
      <c r="X2633" s="108">
        <v>9.4844892682262341E-5</v>
      </c>
      <c r="Y2633" s="109">
        <v>9.2830492977257381E-5</v>
      </c>
      <c r="Z2633" s="731">
        <v>3.9553748690955633E-5</v>
      </c>
      <c r="AA2633" s="108">
        <v>0</v>
      </c>
      <c r="AB2633" s="109">
        <v>0</v>
      </c>
      <c r="AC2633" s="731">
        <v>0</v>
      </c>
      <c r="AD2633" s="108">
        <v>0</v>
      </c>
      <c r="AE2633" s="109">
        <v>0</v>
      </c>
      <c r="AF2633" s="731">
        <v>0</v>
      </c>
      <c r="AG2633" s="108">
        <v>7.0079870093258398E-4</v>
      </c>
      <c r="AH2633" s="109">
        <v>6.8591364165037521E-4</v>
      </c>
      <c r="AI2633" s="731">
        <v>2.9225802658509203E-4</v>
      </c>
      <c r="AJ2633" s="108">
        <v>2.0972003050383661E-3</v>
      </c>
      <c r="AK2633" s="109">
        <v>1.82695017795118E-3</v>
      </c>
      <c r="AL2633" s="736">
        <v>3.8309732459005128E-4</v>
      </c>
    </row>
    <row r="2634" spans="1:38" x14ac:dyDescent="0.25">
      <c r="A2634" s="71">
        <v>2040</v>
      </c>
      <c r="B2634" s="72">
        <v>29</v>
      </c>
      <c r="C2634" s="108">
        <v>0.81492958140703353</v>
      </c>
      <c r="D2634" s="109">
        <v>0.73711996778791689</v>
      </c>
      <c r="E2634" s="731">
        <v>0.12513231107430306</v>
      </c>
      <c r="F2634" s="108">
        <v>2.0846361161716401E-2</v>
      </c>
      <c r="G2634" s="109">
        <v>2.2649601803089749E-2</v>
      </c>
      <c r="H2634" s="731">
        <v>1.0987147497716836E-2</v>
      </c>
      <c r="I2634" s="108">
        <v>6.4050119053844388E-3</v>
      </c>
      <c r="J2634" s="109">
        <v>7.3144185276457722E-3</v>
      </c>
      <c r="K2634" s="731">
        <v>8.3217789619457347E-2</v>
      </c>
      <c r="L2634" s="108">
        <v>1.9294185988786739E-3</v>
      </c>
      <c r="M2634" s="109">
        <v>1.6807887998265597E-3</v>
      </c>
      <c r="N2634" s="731">
        <v>3.5244839538004988E-4</v>
      </c>
      <c r="O2634" s="108">
        <v>0</v>
      </c>
      <c r="P2634" s="109">
        <v>0</v>
      </c>
      <c r="Q2634" s="731">
        <v>6.9782321441422606E-3</v>
      </c>
      <c r="R2634" s="108">
        <v>4.4422906442062918E-4</v>
      </c>
      <c r="S2634" s="109">
        <v>6.5065545370835798E-4</v>
      </c>
      <c r="T2634" s="731">
        <v>2.6706606706165775E-3</v>
      </c>
      <c r="U2634" s="108">
        <v>1.0986212000602313E-3</v>
      </c>
      <c r="V2634" s="109">
        <v>1.0752858807685731E-3</v>
      </c>
      <c r="W2634" s="731">
        <v>4.581639961426659E-4</v>
      </c>
      <c r="X2634" s="108">
        <v>9.4844892682262341E-5</v>
      </c>
      <c r="Y2634" s="109">
        <v>9.2830492977257381E-5</v>
      </c>
      <c r="Z2634" s="731">
        <v>3.9553748690955633E-5</v>
      </c>
      <c r="AA2634" s="108">
        <v>0</v>
      </c>
      <c r="AB2634" s="109">
        <v>0</v>
      </c>
      <c r="AC2634" s="731">
        <v>0</v>
      </c>
      <c r="AD2634" s="108">
        <v>0</v>
      </c>
      <c r="AE2634" s="109">
        <v>0</v>
      </c>
      <c r="AF2634" s="731">
        <v>0</v>
      </c>
      <c r="AG2634" s="108">
        <v>7.0079870093258398E-4</v>
      </c>
      <c r="AH2634" s="109">
        <v>6.8591364165037521E-4</v>
      </c>
      <c r="AI2634" s="731">
        <v>2.9225802658509203E-4</v>
      </c>
      <c r="AJ2634" s="108">
        <v>2.0972003050383661E-3</v>
      </c>
      <c r="AK2634" s="109">
        <v>1.82695017795118E-3</v>
      </c>
      <c r="AL2634" s="736">
        <v>3.8309732459005128E-4</v>
      </c>
    </row>
    <row r="2635" spans="1:38" x14ac:dyDescent="0.25">
      <c r="A2635" s="71">
        <v>2040</v>
      </c>
      <c r="B2635" s="72">
        <v>30</v>
      </c>
      <c r="C2635" s="108">
        <v>0.81492958140703353</v>
      </c>
      <c r="D2635" s="109">
        <v>0.73711996778791689</v>
      </c>
      <c r="E2635" s="731">
        <v>0.12513231107430306</v>
      </c>
      <c r="F2635" s="108">
        <v>2.0846361161716401E-2</v>
      </c>
      <c r="G2635" s="109">
        <v>2.2649601803089749E-2</v>
      </c>
      <c r="H2635" s="731">
        <v>1.0987147497716836E-2</v>
      </c>
      <c r="I2635" s="108">
        <v>6.4050119053844388E-3</v>
      </c>
      <c r="J2635" s="109">
        <v>7.3144185276457722E-3</v>
      </c>
      <c r="K2635" s="731">
        <v>8.3217789619457347E-2</v>
      </c>
      <c r="L2635" s="108">
        <v>1.9294185988786739E-3</v>
      </c>
      <c r="M2635" s="109">
        <v>1.6807887998265597E-3</v>
      </c>
      <c r="N2635" s="731">
        <v>3.5244839538004988E-4</v>
      </c>
      <c r="O2635" s="108">
        <v>0</v>
      </c>
      <c r="P2635" s="109">
        <v>0</v>
      </c>
      <c r="Q2635" s="731">
        <v>6.9782321441422606E-3</v>
      </c>
      <c r="R2635" s="108">
        <v>4.4422906442062918E-4</v>
      </c>
      <c r="S2635" s="109">
        <v>6.5065545370835798E-4</v>
      </c>
      <c r="T2635" s="731">
        <v>2.6706606706165775E-3</v>
      </c>
      <c r="U2635" s="108">
        <v>1.0986212000602313E-3</v>
      </c>
      <c r="V2635" s="109">
        <v>1.0752858807685731E-3</v>
      </c>
      <c r="W2635" s="731">
        <v>4.581639961426659E-4</v>
      </c>
      <c r="X2635" s="108">
        <v>9.4844892682262341E-5</v>
      </c>
      <c r="Y2635" s="109">
        <v>9.2830492977257381E-5</v>
      </c>
      <c r="Z2635" s="731">
        <v>3.9553748690955633E-5</v>
      </c>
      <c r="AA2635" s="108">
        <v>0</v>
      </c>
      <c r="AB2635" s="109">
        <v>0</v>
      </c>
      <c r="AC2635" s="731">
        <v>0</v>
      </c>
      <c r="AD2635" s="108">
        <v>0</v>
      </c>
      <c r="AE2635" s="109">
        <v>0</v>
      </c>
      <c r="AF2635" s="731">
        <v>0</v>
      </c>
      <c r="AG2635" s="108">
        <v>7.0079870093258398E-4</v>
      </c>
      <c r="AH2635" s="109">
        <v>6.8591364165037521E-4</v>
      </c>
      <c r="AI2635" s="731">
        <v>2.9225802658509203E-4</v>
      </c>
      <c r="AJ2635" s="108">
        <v>2.0972003050383661E-3</v>
      </c>
      <c r="AK2635" s="109">
        <v>1.82695017795118E-3</v>
      </c>
      <c r="AL2635" s="736">
        <v>3.8309732459005128E-4</v>
      </c>
    </row>
    <row r="2636" spans="1:38" ht="13" x14ac:dyDescent="0.3">
      <c r="A2636" s="71">
        <v>2040</v>
      </c>
      <c r="B2636" s="72">
        <v>31</v>
      </c>
      <c r="C2636" s="108">
        <v>0.81492958140703353</v>
      </c>
      <c r="D2636" s="109">
        <v>0.73711996778791689</v>
      </c>
      <c r="E2636" s="732">
        <v>0.12513231107430306</v>
      </c>
      <c r="F2636" s="108">
        <v>2.0846361161716401E-2</v>
      </c>
      <c r="G2636" s="109">
        <v>2.2649601803089749E-2</v>
      </c>
      <c r="H2636" s="732">
        <v>1.0987147497716836E-2</v>
      </c>
      <c r="I2636" s="108">
        <v>6.4050119053844388E-3</v>
      </c>
      <c r="J2636" s="109">
        <v>7.3144185276457722E-3</v>
      </c>
      <c r="K2636" s="732">
        <v>8.3217789619457347E-2</v>
      </c>
      <c r="L2636" s="108">
        <v>1.9294185988786739E-3</v>
      </c>
      <c r="M2636" s="109">
        <v>1.6807887998265597E-3</v>
      </c>
      <c r="N2636" s="732">
        <v>3.5244839538004988E-4</v>
      </c>
      <c r="O2636" s="108">
        <v>0</v>
      </c>
      <c r="P2636" s="109">
        <v>0</v>
      </c>
      <c r="Q2636" s="732">
        <v>6.9782321441422606E-3</v>
      </c>
      <c r="R2636" s="108">
        <v>4.4422906442062918E-4</v>
      </c>
      <c r="S2636" s="109">
        <v>6.5065545370835798E-4</v>
      </c>
      <c r="T2636" s="732">
        <v>2.6706606706165775E-3</v>
      </c>
      <c r="U2636" s="108">
        <v>1.0986212000602313E-3</v>
      </c>
      <c r="V2636" s="109">
        <v>1.0752858807685731E-3</v>
      </c>
      <c r="W2636" s="732">
        <v>4.581639961426659E-4</v>
      </c>
      <c r="X2636" s="108">
        <v>9.4844892682262341E-5</v>
      </c>
      <c r="Y2636" s="109">
        <v>9.2830492977257381E-5</v>
      </c>
      <c r="Z2636" s="732">
        <v>3.9553748690955633E-5</v>
      </c>
      <c r="AA2636" s="108">
        <v>0</v>
      </c>
      <c r="AB2636" s="109">
        <v>0</v>
      </c>
      <c r="AC2636" s="732">
        <v>0</v>
      </c>
      <c r="AD2636" s="108">
        <v>0</v>
      </c>
      <c r="AE2636" s="109">
        <v>0</v>
      </c>
      <c r="AF2636" s="732">
        <v>0</v>
      </c>
      <c r="AG2636" s="108">
        <v>7.0079870093258398E-4</v>
      </c>
      <c r="AH2636" s="109">
        <v>6.8591364165037521E-4</v>
      </c>
      <c r="AI2636" s="732">
        <v>2.9225802658509203E-4</v>
      </c>
      <c r="AJ2636" s="108">
        <v>2.0972003050383661E-3</v>
      </c>
      <c r="AK2636" s="109">
        <v>1.82695017795118E-3</v>
      </c>
      <c r="AL2636" s="736">
        <v>3.8309732459005128E-4</v>
      </c>
    </row>
    <row r="2637" spans="1:38" ht="13" x14ac:dyDescent="0.3">
      <c r="A2637" s="71">
        <v>2040</v>
      </c>
      <c r="B2637" s="72">
        <v>32</v>
      </c>
      <c r="C2637" s="108">
        <v>0.81492958140703353</v>
      </c>
      <c r="D2637" s="109">
        <v>0.73711996778791689</v>
      </c>
      <c r="E2637" s="732">
        <v>0.12513231107430306</v>
      </c>
      <c r="F2637" s="108">
        <v>2.0846361161716401E-2</v>
      </c>
      <c r="G2637" s="109">
        <v>2.2649601803089749E-2</v>
      </c>
      <c r="H2637" s="732">
        <v>1.0987147497716836E-2</v>
      </c>
      <c r="I2637" s="108">
        <v>6.4050119053844388E-3</v>
      </c>
      <c r="J2637" s="109">
        <v>7.3144185276457722E-3</v>
      </c>
      <c r="K2637" s="732">
        <v>8.3217789619457347E-2</v>
      </c>
      <c r="L2637" s="108">
        <v>1.9294185988786739E-3</v>
      </c>
      <c r="M2637" s="109">
        <v>1.6807887998265597E-3</v>
      </c>
      <c r="N2637" s="732">
        <v>3.5244839538004988E-4</v>
      </c>
      <c r="O2637" s="108">
        <v>0</v>
      </c>
      <c r="P2637" s="109">
        <v>0</v>
      </c>
      <c r="Q2637" s="732">
        <v>6.9782321441422606E-3</v>
      </c>
      <c r="R2637" s="108">
        <v>4.4422906442062918E-4</v>
      </c>
      <c r="S2637" s="109">
        <v>6.5065545370835798E-4</v>
      </c>
      <c r="T2637" s="732">
        <v>2.6706606706165775E-3</v>
      </c>
      <c r="U2637" s="108">
        <v>1.0986212000602313E-3</v>
      </c>
      <c r="V2637" s="109">
        <v>1.0752858807685731E-3</v>
      </c>
      <c r="W2637" s="732">
        <v>4.581639961426659E-4</v>
      </c>
      <c r="X2637" s="108">
        <v>9.4844892682262341E-5</v>
      </c>
      <c r="Y2637" s="109">
        <v>9.2830492977257381E-5</v>
      </c>
      <c r="Z2637" s="732">
        <v>3.9553748690955633E-5</v>
      </c>
      <c r="AA2637" s="108">
        <v>0</v>
      </c>
      <c r="AB2637" s="109">
        <v>0</v>
      </c>
      <c r="AC2637" s="732">
        <v>0</v>
      </c>
      <c r="AD2637" s="108">
        <v>0</v>
      </c>
      <c r="AE2637" s="109">
        <v>0</v>
      </c>
      <c r="AF2637" s="732">
        <v>0</v>
      </c>
      <c r="AG2637" s="108">
        <v>7.0079870093258398E-4</v>
      </c>
      <c r="AH2637" s="109">
        <v>6.8591364165037521E-4</v>
      </c>
      <c r="AI2637" s="732">
        <v>2.9225802658509203E-4</v>
      </c>
      <c r="AJ2637" s="108">
        <v>2.0972003050383661E-3</v>
      </c>
      <c r="AK2637" s="109">
        <v>1.82695017795118E-3</v>
      </c>
      <c r="AL2637" s="736">
        <v>3.8309732459005128E-4</v>
      </c>
    </row>
    <row r="2638" spans="1:38" ht="13" x14ac:dyDescent="0.3">
      <c r="A2638" s="71">
        <v>2040</v>
      </c>
      <c r="B2638" s="72">
        <v>33</v>
      </c>
      <c r="C2638" s="108">
        <v>0.81492958140703353</v>
      </c>
      <c r="D2638" s="109">
        <v>0.73711996778791689</v>
      </c>
      <c r="E2638" s="732">
        <v>0.12513231107430306</v>
      </c>
      <c r="F2638" s="108">
        <v>2.0846361161716401E-2</v>
      </c>
      <c r="G2638" s="109">
        <v>2.2649601803089749E-2</v>
      </c>
      <c r="H2638" s="732">
        <v>1.0987147497716836E-2</v>
      </c>
      <c r="I2638" s="108">
        <v>6.4050119053844388E-3</v>
      </c>
      <c r="J2638" s="109">
        <v>7.3144185276457722E-3</v>
      </c>
      <c r="K2638" s="732">
        <v>8.3217789619457347E-2</v>
      </c>
      <c r="L2638" s="108">
        <v>1.9294185988786739E-3</v>
      </c>
      <c r="M2638" s="109">
        <v>1.6807887998265597E-3</v>
      </c>
      <c r="N2638" s="732">
        <v>3.5244839538004988E-4</v>
      </c>
      <c r="O2638" s="108">
        <v>0</v>
      </c>
      <c r="P2638" s="109">
        <v>0</v>
      </c>
      <c r="Q2638" s="732">
        <v>6.9782321441422606E-3</v>
      </c>
      <c r="R2638" s="108">
        <v>4.4422906442062918E-4</v>
      </c>
      <c r="S2638" s="109">
        <v>6.5065545370835798E-4</v>
      </c>
      <c r="T2638" s="732">
        <v>2.6706606706165775E-3</v>
      </c>
      <c r="U2638" s="108">
        <v>1.0986212000602313E-3</v>
      </c>
      <c r="V2638" s="109">
        <v>1.0752858807685731E-3</v>
      </c>
      <c r="W2638" s="732">
        <v>4.581639961426659E-4</v>
      </c>
      <c r="X2638" s="108">
        <v>9.4844892682262341E-5</v>
      </c>
      <c r="Y2638" s="109">
        <v>9.2830492977257381E-5</v>
      </c>
      <c r="Z2638" s="732">
        <v>3.9553748690955633E-5</v>
      </c>
      <c r="AA2638" s="108">
        <v>0</v>
      </c>
      <c r="AB2638" s="109">
        <v>0</v>
      </c>
      <c r="AC2638" s="732">
        <v>0</v>
      </c>
      <c r="AD2638" s="108">
        <v>0</v>
      </c>
      <c r="AE2638" s="109">
        <v>0</v>
      </c>
      <c r="AF2638" s="732">
        <v>0</v>
      </c>
      <c r="AG2638" s="108">
        <v>7.0079870093258398E-4</v>
      </c>
      <c r="AH2638" s="109">
        <v>6.8591364165037521E-4</v>
      </c>
      <c r="AI2638" s="732">
        <v>2.9225802658509203E-4</v>
      </c>
      <c r="AJ2638" s="108">
        <v>2.0972003050383661E-3</v>
      </c>
      <c r="AK2638" s="109">
        <v>1.82695017795118E-3</v>
      </c>
      <c r="AL2638" s="736">
        <v>3.8309732459005128E-4</v>
      </c>
    </row>
    <row r="2639" spans="1:38" ht="13" x14ac:dyDescent="0.3">
      <c r="A2639" s="71">
        <v>2040</v>
      </c>
      <c r="B2639" s="72">
        <v>34</v>
      </c>
      <c r="C2639" s="108">
        <v>0.81492958140703353</v>
      </c>
      <c r="D2639" s="109">
        <v>0.73711996778791689</v>
      </c>
      <c r="E2639" s="732">
        <v>0.12513231107430306</v>
      </c>
      <c r="F2639" s="108">
        <v>2.0846361161716401E-2</v>
      </c>
      <c r="G2639" s="109">
        <v>2.2649601803089749E-2</v>
      </c>
      <c r="H2639" s="732">
        <v>1.0987147497716836E-2</v>
      </c>
      <c r="I2639" s="108">
        <v>6.4050119053844388E-3</v>
      </c>
      <c r="J2639" s="109">
        <v>7.3144185276457722E-3</v>
      </c>
      <c r="K2639" s="732">
        <v>8.3217789619457347E-2</v>
      </c>
      <c r="L2639" s="108">
        <v>1.9294185988786739E-3</v>
      </c>
      <c r="M2639" s="109">
        <v>1.6807887998265597E-3</v>
      </c>
      <c r="N2639" s="732">
        <v>3.5244839538004988E-4</v>
      </c>
      <c r="O2639" s="108">
        <v>0</v>
      </c>
      <c r="P2639" s="109">
        <v>0</v>
      </c>
      <c r="Q2639" s="732">
        <v>6.9782321441422606E-3</v>
      </c>
      <c r="R2639" s="108">
        <v>4.4422906442062918E-4</v>
      </c>
      <c r="S2639" s="109">
        <v>6.5065545370835798E-4</v>
      </c>
      <c r="T2639" s="732">
        <v>2.6706606706165775E-3</v>
      </c>
      <c r="U2639" s="108">
        <v>1.0986212000602313E-3</v>
      </c>
      <c r="V2639" s="109">
        <v>1.0752858807685731E-3</v>
      </c>
      <c r="W2639" s="732">
        <v>4.581639961426659E-4</v>
      </c>
      <c r="X2639" s="108">
        <v>9.4844892682262341E-5</v>
      </c>
      <c r="Y2639" s="109">
        <v>9.2830492977257381E-5</v>
      </c>
      <c r="Z2639" s="732">
        <v>3.9553748690955633E-5</v>
      </c>
      <c r="AA2639" s="108">
        <v>0</v>
      </c>
      <c r="AB2639" s="109">
        <v>0</v>
      </c>
      <c r="AC2639" s="732">
        <v>0</v>
      </c>
      <c r="AD2639" s="108">
        <v>0</v>
      </c>
      <c r="AE2639" s="109">
        <v>0</v>
      </c>
      <c r="AF2639" s="732">
        <v>0</v>
      </c>
      <c r="AG2639" s="108">
        <v>7.0079870093258398E-4</v>
      </c>
      <c r="AH2639" s="109">
        <v>6.8591364165037521E-4</v>
      </c>
      <c r="AI2639" s="732">
        <v>2.9225802658509203E-4</v>
      </c>
      <c r="AJ2639" s="108">
        <v>2.0972003050383661E-3</v>
      </c>
      <c r="AK2639" s="109">
        <v>1.82695017795118E-3</v>
      </c>
      <c r="AL2639" s="736">
        <v>3.8309732459005128E-4</v>
      </c>
    </row>
    <row r="2640" spans="1:38" ht="13" x14ac:dyDescent="0.3">
      <c r="A2640" s="71">
        <v>2040</v>
      </c>
      <c r="B2640" s="72">
        <v>35</v>
      </c>
      <c r="C2640" s="108">
        <v>0.81492958140703353</v>
      </c>
      <c r="D2640" s="109">
        <v>0.73711996778791689</v>
      </c>
      <c r="E2640" s="732">
        <v>0.12513231107430306</v>
      </c>
      <c r="F2640" s="108">
        <v>2.0846361161716401E-2</v>
      </c>
      <c r="G2640" s="109">
        <v>2.2649601803089749E-2</v>
      </c>
      <c r="H2640" s="732">
        <v>1.0987147497716836E-2</v>
      </c>
      <c r="I2640" s="108">
        <v>6.4050119053844388E-3</v>
      </c>
      <c r="J2640" s="109">
        <v>7.3144185276457722E-3</v>
      </c>
      <c r="K2640" s="732">
        <v>8.3217789619457347E-2</v>
      </c>
      <c r="L2640" s="108">
        <v>1.9294185988786739E-3</v>
      </c>
      <c r="M2640" s="109">
        <v>1.6807887998265597E-3</v>
      </c>
      <c r="N2640" s="732">
        <v>3.5244839538004988E-4</v>
      </c>
      <c r="O2640" s="108">
        <v>0</v>
      </c>
      <c r="P2640" s="109">
        <v>0</v>
      </c>
      <c r="Q2640" s="732">
        <v>6.9782321441422606E-3</v>
      </c>
      <c r="R2640" s="108">
        <v>4.4422906442062918E-4</v>
      </c>
      <c r="S2640" s="109">
        <v>6.5065545370835798E-4</v>
      </c>
      <c r="T2640" s="732">
        <v>2.6706606706165775E-3</v>
      </c>
      <c r="U2640" s="108">
        <v>1.0986212000602313E-3</v>
      </c>
      <c r="V2640" s="109">
        <v>1.0752858807685731E-3</v>
      </c>
      <c r="W2640" s="732">
        <v>4.581639961426659E-4</v>
      </c>
      <c r="X2640" s="108">
        <v>9.4844892682262341E-5</v>
      </c>
      <c r="Y2640" s="109">
        <v>9.2830492977257381E-5</v>
      </c>
      <c r="Z2640" s="732">
        <v>3.9553748690955633E-5</v>
      </c>
      <c r="AA2640" s="108">
        <v>0</v>
      </c>
      <c r="AB2640" s="109">
        <v>0</v>
      </c>
      <c r="AC2640" s="732">
        <v>0</v>
      </c>
      <c r="AD2640" s="108">
        <v>0</v>
      </c>
      <c r="AE2640" s="109">
        <v>0</v>
      </c>
      <c r="AF2640" s="732">
        <v>0</v>
      </c>
      <c r="AG2640" s="108">
        <v>7.0079870093258398E-4</v>
      </c>
      <c r="AH2640" s="109">
        <v>6.8591364165037521E-4</v>
      </c>
      <c r="AI2640" s="732">
        <v>2.9225802658509203E-4</v>
      </c>
      <c r="AJ2640" s="108">
        <v>2.0972003050383661E-3</v>
      </c>
      <c r="AK2640" s="109">
        <v>1.82695017795118E-3</v>
      </c>
      <c r="AL2640" s="736">
        <v>3.8309732459005128E-4</v>
      </c>
    </row>
    <row r="2641" spans="1:38" ht="13" x14ac:dyDescent="0.3">
      <c r="A2641" s="71">
        <v>2040</v>
      </c>
      <c r="B2641" s="72">
        <v>36</v>
      </c>
      <c r="C2641" s="108">
        <v>0.81492958140703353</v>
      </c>
      <c r="D2641" s="109">
        <v>0.73711996778791689</v>
      </c>
      <c r="E2641" s="732">
        <v>0.12513231107430306</v>
      </c>
      <c r="F2641" s="108">
        <v>2.0846361161716401E-2</v>
      </c>
      <c r="G2641" s="109">
        <v>2.2649601803089749E-2</v>
      </c>
      <c r="H2641" s="732">
        <v>1.0987147497716836E-2</v>
      </c>
      <c r="I2641" s="108">
        <v>6.4050119053844388E-3</v>
      </c>
      <c r="J2641" s="109">
        <v>7.3144185276457722E-3</v>
      </c>
      <c r="K2641" s="732">
        <v>8.3217789619457347E-2</v>
      </c>
      <c r="L2641" s="108">
        <v>1.9294185988786739E-3</v>
      </c>
      <c r="M2641" s="109">
        <v>1.6807887998265597E-3</v>
      </c>
      <c r="N2641" s="732">
        <v>3.5244839538004988E-4</v>
      </c>
      <c r="O2641" s="108">
        <v>0</v>
      </c>
      <c r="P2641" s="109">
        <v>0</v>
      </c>
      <c r="Q2641" s="732">
        <v>6.9782321441422606E-3</v>
      </c>
      <c r="R2641" s="108">
        <v>4.4422906442062918E-4</v>
      </c>
      <c r="S2641" s="109">
        <v>6.5065545370835798E-4</v>
      </c>
      <c r="T2641" s="732">
        <v>2.6706606706165775E-3</v>
      </c>
      <c r="U2641" s="108">
        <v>1.0986212000602313E-3</v>
      </c>
      <c r="V2641" s="109">
        <v>1.0752858807685731E-3</v>
      </c>
      <c r="W2641" s="732">
        <v>4.581639961426659E-4</v>
      </c>
      <c r="X2641" s="108">
        <v>9.4844892682262341E-5</v>
      </c>
      <c r="Y2641" s="109">
        <v>9.2830492977257381E-5</v>
      </c>
      <c r="Z2641" s="732">
        <v>3.9553748690955633E-5</v>
      </c>
      <c r="AA2641" s="108">
        <v>0</v>
      </c>
      <c r="AB2641" s="109">
        <v>0</v>
      </c>
      <c r="AC2641" s="732">
        <v>0</v>
      </c>
      <c r="AD2641" s="108">
        <v>0</v>
      </c>
      <c r="AE2641" s="109">
        <v>0</v>
      </c>
      <c r="AF2641" s="732">
        <v>0</v>
      </c>
      <c r="AG2641" s="108">
        <v>7.0079870093258398E-4</v>
      </c>
      <c r="AH2641" s="109">
        <v>6.8591364165037521E-4</v>
      </c>
      <c r="AI2641" s="732">
        <v>2.9225802658509203E-4</v>
      </c>
      <c r="AJ2641" s="108">
        <v>2.0972003050383661E-3</v>
      </c>
      <c r="AK2641" s="109">
        <v>1.82695017795118E-3</v>
      </c>
      <c r="AL2641" s="736">
        <v>3.8309732459005128E-4</v>
      </c>
    </row>
    <row r="2642" spans="1:38" ht="13" x14ac:dyDescent="0.3">
      <c r="A2642" s="71">
        <v>2040</v>
      </c>
      <c r="B2642" s="72">
        <v>37</v>
      </c>
      <c r="C2642" s="108">
        <v>0.81492958140703353</v>
      </c>
      <c r="D2642" s="109">
        <v>0.73711996778791689</v>
      </c>
      <c r="E2642" s="732">
        <v>0.12513231107430306</v>
      </c>
      <c r="F2642" s="108">
        <v>2.0846361161716401E-2</v>
      </c>
      <c r="G2642" s="109">
        <v>2.2649601803089749E-2</v>
      </c>
      <c r="H2642" s="732">
        <v>1.0987147497716836E-2</v>
      </c>
      <c r="I2642" s="108">
        <v>6.4050119053844388E-3</v>
      </c>
      <c r="J2642" s="109">
        <v>7.3144185276457722E-3</v>
      </c>
      <c r="K2642" s="732">
        <v>8.3217789619457347E-2</v>
      </c>
      <c r="L2642" s="108">
        <v>1.9294185988786739E-3</v>
      </c>
      <c r="M2642" s="109">
        <v>1.6807887998265597E-3</v>
      </c>
      <c r="N2642" s="732">
        <v>3.5244839538004988E-4</v>
      </c>
      <c r="O2642" s="108">
        <v>0</v>
      </c>
      <c r="P2642" s="109">
        <v>0</v>
      </c>
      <c r="Q2642" s="732">
        <v>6.9782321441422606E-3</v>
      </c>
      <c r="R2642" s="108">
        <v>4.4422906442062918E-4</v>
      </c>
      <c r="S2642" s="109">
        <v>6.5065545370835798E-4</v>
      </c>
      <c r="T2642" s="732">
        <v>2.6706606706165775E-3</v>
      </c>
      <c r="U2642" s="108">
        <v>1.0986212000602313E-3</v>
      </c>
      <c r="V2642" s="109">
        <v>1.0752858807685731E-3</v>
      </c>
      <c r="W2642" s="732">
        <v>4.581639961426659E-4</v>
      </c>
      <c r="X2642" s="108">
        <v>9.4844892682262341E-5</v>
      </c>
      <c r="Y2642" s="109">
        <v>9.2830492977257381E-5</v>
      </c>
      <c r="Z2642" s="732">
        <v>3.9553748690955633E-5</v>
      </c>
      <c r="AA2642" s="108">
        <v>0</v>
      </c>
      <c r="AB2642" s="109">
        <v>0</v>
      </c>
      <c r="AC2642" s="732">
        <v>0</v>
      </c>
      <c r="AD2642" s="108">
        <v>0</v>
      </c>
      <c r="AE2642" s="109">
        <v>0</v>
      </c>
      <c r="AF2642" s="732">
        <v>0</v>
      </c>
      <c r="AG2642" s="108">
        <v>7.0079870093258398E-4</v>
      </c>
      <c r="AH2642" s="109">
        <v>6.8591364165037521E-4</v>
      </c>
      <c r="AI2642" s="732">
        <v>2.9225802658509203E-4</v>
      </c>
      <c r="AJ2642" s="108">
        <v>2.0972003050383661E-3</v>
      </c>
      <c r="AK2642" s="109">
        <v>1.82695017795118E-3</v>
      </c>
      <c r="AL2642" s="736">
        <v>3.8309732459005128E-4</v>
      </c>
    </row>
    <row r="2643" spans="1:38" ht="13" x14ac:dyDescent="0.3">
      <c r="A2643" s="71">
        <v>2040</v>
      </c>
      <c r="B2643" s="72">
        <v>38</v>
      </c>
      <c r="C2643" s="108">
        <v>0.81492958140703353</v>
      </c>
      <c r="D2643" s="109">
        <v>0.73711996778791689</v>
      </c>
      <c r="E2643" s="732">
        <v>0.12513231107430306</v>
      </c>
      <c r="F2643" s="108">
        <v>2.0846361161716401E-2</v>
      </c>
      <c r="G2643" s="109">
        <v>2.2649601803089749E-2</v>
      </c>
      <c r="H2643" s="732">
        <v>1.0987147497716836E-2</v>
      </c>
      <c r="I2643" s="108">
        <v>6.4050119053844388E-3</v>
      </c>
      <c r="J2643" s="109">
        <v>7.3144185276457722E-3</v>
      </c>
      <c r="K2643" s="732">
        <v>8.3217789619457347E-2</v>
      </c>
      <c r="L2643" s="108">
        <v>1.9294185988786739E-3</v>
      </c>
      <c r="M2643" s="109">
        <v>1.6807887998265597E-3</v>
      </c>
      <c r="N2643" s="732">
        <v>3.5244839538004988E-4</v>
      </c>
      <c r="O2643" s="108">
        <v>0</v>
      </c>
      <c r="P2643" s="109">
        <v>0</v>
      </c>
      <c r="Q2643" s="732">
        <v>6.9782321441422606E-3</v>
      </c>
      <c r="R2643" s="108">
        <v>4.4422906442062918E-4</v>
      </c>
      <c r="S2643" s="109">
        <v>6.5065545370835798E-4</v>
      </c>
      <c r="T2643" s="732">
        <v>2.6706606706165775E-3</v>
      </c>
      <c r="U2643" s="108">
        <v>1.0986212000602313E-3</v>
      </c>
      <c r="V2643" s="109">
        <v>1.0752858807685731E-3</v>
      </c>
      <c r="W2643" s="732">
        <v>4.581639961426659E-4</v>
      </c>
      <c r="X2643" s="108">
        <v>9.4844892682262341E-5</v>
      </c>
      <c r="Y2643" s="109">
        <v>9.2830492977257381E-5</v>
      </c>
      <c r="Z2643" s="732">
        <v>3.9553748690955633E-5</v>
      </c>
      <c r="AA2643" s="108">
        <v>0</v>
      </c>
      <c r="AB2643" s="109">
        <v>0</v>
      </c>
      <c r="AC2643" s="732">
        <v>0</v>
      </c>
      <c r="AD2643" s="108">
        <v>0</v>
      </c>
      <c r="AE2643" s="109">
        <v>0</v>
      </c>
      <c r="AF2643" s="732">
        <v>0</v>
      </c>
      <c r="AG2643" s="108">
        <v>7.0079870093258398E-4</v>
      </c>
      <c r="AH2643" s="109">
        <v>6.8591364165037521E-4</v>
      </c>
      <c r="AI2643" s="732">
        <v>2.9225802658509203E-4</v>
      </c>
      <c r="AJ2643" s="108">
        <v>2.0972003050383661E-3</v>
      </c>
      <c r="AK2643" s="109">
        <v>1.82695017795118E-3</v>
      </c>
      <c r="AL2643" s="736">
        <v>3.8309732459005128E-4</v>
      </c>
    </row>
    <row r="2644" spans="1:38" ht="13.5" thickBot="1" x14ac:dyDescent="0.35">
      <c r="A2644" s="73">
        <v>2040</v>
      </c>
      <c r="B2644" s="74">
        <v>39</v>
      </c>
      <c r="C2644" s="110">
        <v>0.81492958140703353</v>
      </c>
      <c r="D2644" s="111">
        <v>0.73711996778791689</v>
      </c>
      <c r="E2644" s="733">
        <v>0.12513231107430306</v>
      </c>
      <c r="F2644" s="110">
        <v>2.0846361161716401E-2</v>
      </c>
      <c r="G2644" s="111">
        <v>2.2649601803089749E-2</v>
      </c>
      <c r="H2644" s="733">
        <v>1.0987147497716836E-2</v>
      </c>
      <c r="I2644" s="110">
        <v>6.4050119053844388E-3</v>
      </c>
      <c r="J2644" s="111">
        <v>7.3144185276457722E-3</v>
      </c>
      <c r="K2644" s="733">
        <v>8.3217789619457347E-2</v>
      </c>
      <c r="L2644" s="110">
        <v>1.9294185988786739E-3</v>
      </c>
      <c r="M2644" s="111">
        <v>1.6807887998265597E-3</v>
      </c>
      <c r="N2644" s="733">
        <v>3.5244839538004988E-4</v>
      </c>
      <c r="O2644" s="110">
        <v>0</v>
      </c>
      <c r="P2644" s="111">
        <v>0</v>
      </c>
      <c r="Q2644" s="733">
        <v>6.9782321441422606E-3</v>
      </c>
      <c r="R2644" s="110">
        <v>4.4422906442062918E-4</v>
      </c>
      <c r="S2644" s="111">
        <v>6.5065545370835798E-4</v>
      </c>
      <c r="T2644" s="733">
        <v>2.6706606706165775E-3</v>
      </c>
      <c r="U2644" s="110">
        <v>1.0986212000602313E-3</v>
      </c>
      <c r="V2644" s="111">
        <v>1.0752858807685731E-3</v>
      </c>
      <c r="W2644" s="733">
        <v>4.581639961426659E-4</v>
      </c>
      <c r="X2644" s="110">
        <v>9.4844892682262341E-5</v>
      </c>
      <c r="Y2644" s="111">
        <v>9.2830492977257381E-5</v>
      </c>
      <c r="Z2644" s="733">
        <v>3.9553748690955633E-5</v>
      </c>
      <c r="AA2644" s="110">
        <v>0</v>
      </c>
      <c r="AB2644" s="111">
        <v>0</v>
      </c>
      <c r="AC2644" s="733">
        <v>0</v>
      </c>
      <c r="AD2644" s="110">
        <v>0</v>
      </c>
      <c r="AE2644" s="111">
        <v>0</v>
      </c>
      <c r="AF2644" s="733">
        <v>0</v>
      </c>
      <c r="AG2644" s="110">
        <v>7.0079870093258398E-4</v>
      </c>
      <c r="AH2644" s="111">
        <v>6.8591364165037521E-4</v>
      </c>
      <c r="AI2644" s="733">
        <v>2.9225802658509203E-4</v>
      </c>
      <c r="AJ2644" s="110">
        <v>2.0972003050383661E-3</v>
      </c>
      <c r="AK2644" s="111">
        <v>1.82695017795118E-3</v>
      </c>
      <c r="AL2644" s="737">
        <v>3.8309732459005128E-4</v>
      </c>
    </row>
    <row r="2645" spans="1:38" x14ac:dyDescent="0.25">
      <c r="A2645" s="69">
        <v>2041</v>
      </c>
      <c r="B2645" s="70">
        <v>0</v>
      </c>
      <c r="C2645" s="106">
        <v>0.22668728052195733</v>
      </c>
      <c r="D2645" s="107">
        <v>0.23728478505365733</v>
      </c>
      <c r="E2645" s="730">
        <v>0.11109602749752109</v>
      </c>
      <c r="F2645" s="106">
        <v>1.8807578674526461E-2</v>
      </c>
      <c r="G2645" s="107">
        <v>2.0644858870038887E-2</v>
      </c>
      <c r="H2645" s="730">
        <v>1.6393654813793686E-2</v>
      </c>
      <c r="I2645" s="106">
        <v>4.4796607175492768E-3</v>
      </c>
      <c r="J2645" s="107">
        <v>4.1774966262957056E-3</v>
      </c>
      <c r="K2645" s="730">
        <v>8.2803460941571774E-2</v>
      </c>
      <c r="L2645" s="106">
        <v>5.4171569744130405E-4</v>
      </c>
      <c r="M2645" s="107">
        <v>5.8624938187399375E-4</v>
      </c>
      <c r="N2645" s="730">
        <v>2.6068827423350924E-4</v>
      </c>
      <c r="O2645" s="106">
        <v>0</v>
      </c>
      <c r="P2645" s="107">
        <v>0</v>
      </c>
      <c r="Q2645" s="730">
        <v>1.0412140458336298E-2</v>
      </c>
      <c r="R2645" s="106">
        <v>4.4422906442062918E-4</v>
      </c>
      <c r="S2645" s="107">
        <v>6.5065545370835798E-4</v>
      </c>
      <c r="T2645" s="730">
        <v>2.6706606706165775E-3</v>
      </c>
      <c r="U2645" s="106">
        <v>9.4124261371984709E-4</v>
      </c>
      <c r="V2645" s="107">
        <v>9.1958449244047011E-4</v>
      </c>
      <c r="W2645" s="730">
        <v>6.8361576280580197E-4</v>
      </c>
      <c r="X2645" s="106">
        <v>8.1258361709257205E-5</v>
      </c>
      <c r="Y2645" s="107">
        <v>7.9388553681077948E-5</v>
      </c>
      <c r="Z2645" s="730">
        <v>5.9017150581893791E-5</v>
      </c>
      <c r="AA2645" s="106">
        <v>0</v>
      </c>
      <c r="AB2645" s="107">
        <v>0</v>
      </c>
      <c r="AC2645" s="730">
        <v>0</v>
      </c>
      <c r="AD2645" s="106">
        <v>0</v>
      </c>
      <c r="AE2645" s="107">
        <v>0</v>
      </c>
      <c r="AF2645" s="730">
        <v>0</v>
      </c>
      <c r="AG2645" s="106">
        <v>6.0040893920416775E-4</v>
      </c>
      <c r="AH2645" s="107">
        <v>5.8659346603307124E-4</v>
      </c>
      <c r="AI2645" s="730">
        <v>4.360711090079304E-4</v>
      </c>
      <c r="AJ2645" s="106">
        <v>5.8882307512699613E-4</v>
      </c>
      <c r="AK2645" s="107">
        <v>6.3722943391449928E-4</v>
      </c>
      <c r="AL2645" s="735">
        <v>2.8335762479208084E-4</v>
      </c>
    </row>
    <row r="2646" spans="1:38" x14ac:dyDescent="0.25">
      <c r="A2646" s="71">
        <v>2041</v>
      </c>
      <c r="B2646" s="72">
        <v>1</v>
      </c>
      <c r="C2646" s="108">
        <v>0.22654310634277791</v>
      </c>
      <c r="D2646" s="109">
        <v>0.2371723301595024</v>
      </c>
      <c r="E2646" s="731">
        <v>0.11120072558259014</v>
      </c>
      <c r="F2646" s="108">
        <v>1.8773003999456712E-2</v>
      </c>
      <c r="G2646" s="109">
        <v>2.0617851403697419E-2</v>
      </c>
      <c r="H2646" s="731">
        <v>1.6569498269322646E-2</v>
      </c>
      <c r="I2646" s="108">
        <v>4.4685382717669329E-3</v>
      </c>
      <c r="J2646" s="109">
        <v>4.1689233669226292E-3</v>
      </c>
      <c r="K2646" s="731">
        <v>8.3058089935537968E-2</v>
      </c>
      <c r="L2646" s="108">
        <v>5.407368461145648E-4</v>
      </c>
      <c r="M2646" s="109">
        <v>5.8528869053483981E-4</v>
      </c>
      <c r="N2646" s="731">
        <v>2.6103627434693804E-4</v>
      </c>
      <c r="O2646" s="108">
        <v>0</v>
      </c>
      <c r="P2646" s="109">
        <v>0</v>
      </c>
      <c r="Q2646" s="731">
        <v>1.05238271992077E-2</v>
      </c>
      <c r="R2646" s="108">
        <v>4.4422906442062918E-4</v>
      </c>
      <c r="S2646" s="109">
        <v>6.5065545370835798E-4</v>
      </c>
      <c r="T2646" s="731">
        <v>2.6706606706165775E-3</v>
      </c>
      <c r="U2646" s="108">
        <v>9.3867274111168763E-4</v>
      </c>
      <c r="V2646" s="109">
        <v>9.1759311956199504E-4</v>
      </c>
      <c r="W2646" s="731">
        <v>6.909484006993096E-4</v>
      </c>
      <c r="X2646" s="108">
        <v>8.1036497662878519E-5</v>
      </c>
      <c r="Y2646" s="109">
        <v>7.9216687274422494E-5</v>
      </c>
      <c r="Z2646" s="731">
        <v>5.9650249023249978E-5</v>
      </c>
      <c r="AA2646" s="108">
        <v>0</v>
      </c>
      <c r="AB2646" s="109">
        <v>0</v>
      </c>
      <c r="AC2646" s="731">
        <v>0</v>
      </c>
      <c r="AD2646" s="108">
        <v>0</v>
      </c>
      <c r="AE2646" s="109">
        <v>0</v>
      </c>
      <c r="AF2646" s="731">
        <v>0</v>
      </c>
      <c r="AG2646" s="108">
        <v>5.9876980952058942E-4</v>
      </c>
      <c r="AH2646" s="109">
        <v>5.8532337028444092E-4</v>
      </c>
      <c r="AI2646" s="731">
        <v>4.407488177177289E-4</v>
      </c>
      <c r="AJ2646" s="108">
        <v>5.8775898024674051E-4</v>
      </c>
      <c r="AK2646" s="109">
        <v>6.3618529517239667E-4</v>
      </c>
      <c r="AL2646" s="736">
        <v>2.8373603055041E-4</v>
      </c>
    </row>
    <row r="2647" spans="1:38" x14ac:dyDescent="0.25">
      <c r="A2647" s="71">
        <v>2041</v>
      </c>
      <c r="B2647" s="72">
        <v>2</v>
      </c>
      <c r="C2647" s="108">
        <v>0.22641406622662341</v>
      </c>
      <c r="D2647" s="109">
        <v>0.23705450863312724</v>
      </c>
      <c r="E2647" s="731">
        <v>0.11134976887591289</v>
      </c>
      <c r="F2647" s="108">
        <v>1.8741959456162267E-2</v>
      </c>
      <c r="G2647" s="109">
        <v>2.0590131862974575E-2</v>
      </c>
      <c r="H2647" s="731">
        <v>1.680593142229073E-2</v>
      </c>
      <c r="I2647" s="108">
        <v>4.4585409761466075E-3</v>
      </c>
      <c r="J2647" s="109">
        <v>4.1601284038275347E-3</v>
      </c>
      <c r="K2647" s="731">
        <v>8.3423354043481932E-2</v>
      </c>
      <c r="L2647" s="108">
        <v>5.3985738577229652E-4</v>
      </c>
      <c r="M2647" s="109">
        <v>5.8430307422249945E-4</v>
      </c>
      <c r="N2647" s="731">
        <v>2.6154397105327711E-4</v>
      </c>
      <c r="O2647" s="108">
        <v>0</v>
      </c>
      <c r="P2647" s="109">
        <v>0</v>
      </c>
      <c r="Q2647" s="731">
        <v>1.0673984557638013E-2</v>
      </c>
      <c r="R2647" s="108">
        <v>4.4422906442062918E-4</v>
      </c>
      <c r="S2647" s="109">
        <v>6.5065545370835798E-4</v>
      </c>
      <c r="T2647" s="731">
        <v>2.6706606706165775E-3</v>
      </c>
      <c r="U2647" s="108">
        <v>9.3636410904557083E-4</v>
      </c>
      <c r="V2647" s="109">
        <v>9.1555146182278489E-4</v>
      </c>
      <c r="W2647" s="731">
        <v>7.0080772101781773E-4</v>
      </c>
      <c r="X2647" s="108">
        <v>8.08371808885611E-5</v>
      </c>
      <c r="Y2647" s="109">
        <v>7.9040384585367705E-5</v>
      </c>
      <c r="Z2647" s="731">
        <v>6.050134965021317E-5</v>
      </c>
      <c r="AA2647" s="108">
        <v>0</v>
      </c>
      <c r="AB2647" s="109">
        <v>0</v>
      </c>
      <c r="AC2647" s="731">
        <v>0</v>
      </c>
      <c r="AD2647" s="108">
        <v>0</v>
      </c>
      <c r="AE2647" s="109">
        <v>0</v>
      </c>
      <c r="AF2647" s="731">
        <v>0</v>
      </c>
      <c r="AG2647" s="108">
        <v>5.9729706966493365E-4</v>
      </c>
      <c r="AH2647" s="109">
        <v>5.8402078349097629E-4</v>
      </c>
      <c r="AI2647" s="731">
        <v>4.4703769637923646E-4</v>
      </c>
      <c r="AJ2647" s="108">
        <v>5.8680299522840347E-4</v>
      </c>
      <c r="AK2647" s="109">
        <v>6.3511396925607219E-4</v>
      </c>
      <c r="AL2647" s="736">
        <v>2.8428775448962256E-4</v>
      </c>
    </row>
    <row r="2648" spans="1:38" x14ac:dyDescent="0.25">
      <c r="A2648" s="71">
        <v>2041</v>
      </c>
      <c r="B2648" s="72">
        <v>3</v>
      </c>
      <c r="C2648" s="108">
        <v>0.22630334776263833</v>
      </c>
      <c r="D2648" s="109">
        <v>0.23691085828979125</v>
      </c>
      <c r="E2648" s="731">
        <v>0.11149949225314246</v>
      </c>
      <c r="F2648" s="108">
        <v>1.8715299588574024E-2</v>
      </c>
      <c r="G2648" s="109">
        <v>2.0554653395437203E-2</v>
      </c>
      <c r="H2648" s="731">
        <v>1.7051787456429334E-2</v>
      </c>
      <c r="I2648" s="108">
        <v>4.4499725138141613E-3</v>
      </c>
      <c r="J2648" s="109">
        <v>4.1488572491077099E-3</v>
      </c>
      <c r="K2648" s="731">
        <v>8.3792952377094901E-2</v>
      </c>
      <c r="L2648" s="108">
        <v>5.3910355990679538E-4</v>
      </c>
      <c r="M2648" s="109">
        <v>5.8304204645916429E-4</v>
      </c>
      <c r="N2648" s="731">
        <v>2.6205236249322134E-4</v>
      </c>
      <c r="O2648" s="108">
        <v>0</v>
      </c>
      <c r="P2648" s="109">
        <v>0</v>
      </c>
      <c r="Q2648" s="731">
        <v>1.0830141336633719E-2</v>
      </c>
      <c r="R2648" s="108">
        <v>4.4422906442062918E-4</v>
      </c>
      <c r="S2648" s="109">
        <v>6.5065545370835798E-4</v>
      </c>
      <c r="T2648" s="731">
        <v>2.6706606706165775E-3</v>
      </c>
      <c r="U2648" s="108">
        <v>9.3438416031288755E-4</v>
      </c>
      <c r="V2648" s="109">
        <v>9.1293327781350733E-4</v>
      </c>
      <c r="W2648" s="731">
        <v>7.1105948704786297E-4</v>
      </c>
      <c r="X2648" s="108">
        <v>8.0666278648113321E-5</v>
      </c>
      <c r="Y2648" s="109">
        <v>7.8814365051550032E-5</v>
      </c>
      <c r="Z2648" s="731">
        <v>6.1386428323623272E-5</v>
      </c>
      <c r="AA2648" s="108">
        <v>0</v>
      </c>
      <c r="AB2648" s="109">
        <v>0</v>
      </c>
      <c r="AC2648" s="731">
        <v>0</v>
      </c>
      <c r="AD2648" s="108">
        <v>0</v>
      </c>
      <c r="AE2648" s="109">
        <v>0</v>
      </c>
      <c r="AF2648" s="731">
        <v>0</v>
      </c>
      <c r="AG2648" s="108">
        <v>5.9603410612557432E-4</v>
      </c>
      <c r="AH2648" s="109">
        <v>5.8235065143749816E-4</v>
      </c>
      <c r="AI2648" s="731">
        <v>4.5357736316123111E-4</v>
      </c>
      <c r="AJ2648" s="108">
        <v>5.8598405341988961E-4</v>
      </c>
      <c r="AK2648" s="109">
        <v>6.3374296925369777E-4</v>
      </c>
      <c r="AL2648" s="736">
        <v>2.8484045254097162E-4</v>
      </c>
    </row>
    <row r="2649" spans="1:38" x14ac:dyDescent="0.25">
      <c r="A2649" s="71">
        <v>2041</v>
      </c>
      <c r="B2649" s="72">
        <v>4</v>
      </c>
      <c r="C2649" s="108">
        <v>0.29750918156349893</v>
      </c>
      <c r="D2649" s="109">
        <v>0.30394859196614626</v>
      </c>
      <c r="E2649" s="731">
        <v>0.13059553578448477</v>
      </c>
      <c r="F2649" s="108">
        <v>1.9348887605106613E-2</v>
      </c>
      <c r="G2649" s="109">
        <v>2.1602851179593655E-2</v>
      </c>
      <c r="H2649" s="731">
        <v>1.7000220974911405E-2</v>
      </c>
      <c r="I2649" s="108">
        <v>5.1571230831370567E-3</v>
      </c>
      <c r="J2649" s="109">
        <v>5.6922367291262106E-3</v>
      </c>
      <c r="K2649" s="731">
        <v>8.3002812031447423E-2</v>
      </c>
      <c r="L2649" s="108">
        <v>6.5206480134687541E-4</v>
      </c>
      <c r="M2649" s="109">
        <v>8.7042480481327946E-4</v>
      </c>
      <c r="N2649" s="731">
        <v>3.7135337029734812E-4</v>
      </c>
      <c r="O2649" s="108">
        <v>0</v>
      </c>
      <c r="P2649" s="109">
        <v>0</v>
      </c>
      <c r="Q2649" s="731">
        <v>1.0797381153951386E-2</v>
      </c>
      <c r="R2649" s="108">
        <v>4.4422906442062918E-4</v>
      </c>
      <c r="S2649" s="109">
        <v>6.5065545370835798E-4</v>
      </c>
      <c r="T2649" s="731">
        <v>2.6706606706165775E-3</v>
      </c>
      <c r="U2649" s="108">
        <v>9.8298031445501937E-4</v>
      </c>
      <c r="V2649" s="109">
        <v>9.9331033529449319E-4</v>
      </c>
      <c r="W2649" s="731">
        <v>7.0890968355446832E-4</v>
      </c>
      <c r="X2649" s="108">
        <v>8.4861601605721335E-5</v>
      </c>
      <c r="Y2649" s="109">
        <v>8.5753416028138294E-5</v>
      </c>
      <c r="Z2649" s="731">
        <v>6.1200839837586475E-5</v>
      </c>
      <c r="AA2649" s="108">
        <v>0</v>
      </c>
      <c r="AB2649" s="109">
        <v>0</v>
      </c>
      <c r="AC2649" s="731">
        <v>0</v>
      </c>
      <c r="AD2649" s="108">
        <v>0</v>
      </c>
      <c r="AE2649" s="109">
        <v>0</v>
      </c>
      <c r="AF2649" s="731">
        <v>0</v>
      </c>
      <c r="AG2649" s="108">
        <v>6.2703309747232474E-4</v>
      </c>
      <c r="AH2649" s="109">
        <v>6.3362210367502963E-4</v>
      </c>
      <c r="AI2649" s="731">
        <v>4.5220575285642326E-4</v>
      </c>
      <c r="AJ2649" s="108">
        <v>7.0876871993287474E-4</v>
      </c>
      <c r="AK2649" s="109">
        <v>9.4611668525923596E-4</v>
      </c>
      <c r="AL2649" s="736">
        <v>4.036462881686991E-4</v>
      </c>
    </row>
    <row r="2650" spans="1:38" x14ac:dyDescent="0.25">
      <c r="A2650" s="71">
        <v>2041</v>
      </c>
      <c r="B2650" s="72">
        <v>5</v>
      </c>
      <c r="C2650" s="108">
        <v>0.29740772470637883</v>
      </c>
      <c r="D2650" s="109">
        <v>0.30374855904811404</v>
      </c>
      <c r="E2650" s="731">
        <v>0.13026883782446574</v>
      </c>
      <c r="F2650" s="108">
        <v>1.9327979494794926E-2</v>
      </c>
      <c r="G2650" s="109">
        <v>2.1558986660877581E-2</v>
      </c>
      <c r="H2650" s="731">
        <v>1.6617807007266956E-2</v>
      </c>
      <c r="I2650" s="108">
        <v>5.1496118688067662E-3</v>
      </c>
      <c r="J2650" s="109">
        <v>5.6742576999385666E-3</v>
      </c>
      <c r="K2650" s="731">
        <v>8.2163630468820706E-2</v>
      </c>
      <c r="L2650" s="108">
        <v>6.5137338695768769E-4</v>
      </c>
      <c r="M2650" s="109">
        <v>8.6821976062087384E-4</v>
      </c>
      <c r="N2650" s="731">
        <v>3.701055455122058E-4</v>
      </c>
      <c r="O2650" s="108">
        <v>0</v>
      </c>
      <c r="P2650" s="109">
        <v>0</v>
      </c>
      <c r="Q2650" s="731">
        <v>1.0554497343120639E-2</v>
      </c>
      <c r="R2650" s="108">
        <v>4.4422906442062918E-4</v>
      </c>
      <c r="S2650" s="109">
        <v>6.5065545370835798E-4</v>
      </c>
      <c r="T2650" s="731">
        <v>2.6706606706165775E-3</v>
      </c>
      <c r="U2650" s="108">
        <v>9.8142471404874402E-4</v>
      </c>
      <c r="V2650" s="109">
        <v>9.9006723747557834E-4</v>
      </c>
      <c r="W2650" s="731">
        <v>6.9296318044306142E-4</v>
      </c>
      <c r="X2650" s="108">
        <v>8.4727295028822597E-5</v>
      </c>
      <c r="Y2650" s="109">
        <v>8.5473379873295932E-5</v>
      </c>
      <c r="Z2650" s="731">
        <v>5.9824089757757659E-5</v>
      </c>
      <c r="AA2650" s="108">
        <v>0</v>
      </c>
      <c r="AB2650" s="109">
        <v>0</v>
      </c>
      <c r="AC2650" s="731">
        <v>0</v>
      </c>
      <c r="AD2650" s="108">
        <v>0</v>
      </c>
      <c r="AE2650" s="109">
        <v>0</v>
      </c>
      <c r="AF2650" s="731">
        <v>0</v>
      </c>
      <c r="AG2650" s="108">
        <v>6.2604056610545593E-4</v>
      </c>
      <c r="AH2650" s="109">
        <v>6.3155349979345356E-4</v>
      </c>
      <c r="AI2650" s="731">
        <v>4.4203364866627747E-4</v>
      </c>
      <c r="AJ2650" s="108">
        <v>7.0801666977780256E-4</v>
      </c>
      <c r="AK2650" s="109">
        <v>9.4371993271213418E-4</v>
      </c>
      <c r="AL2650" s="736">
        <v>4.022899079979544E-4</v>
      </c>
    </row>
    <row r="2651" spans="1:38" x14ac:dyDescent="0.25">
      <c r="A2651" s="71">
        <v>2041</v>
      </c>
      <c r="B2651" s="72">
        <v>6</v>
      </c>
      <c r="C2651" s="108">
        <v>0.35827100283299806</v>
      </c>
      <c r="D2651" s="109">
        <v>0.35984985868224456</v>
      </c>
      <c r="E2651" s="731">
        <v>0.12993769632524449</v>
      </c>
      <c r="F2651" s="108">
        <v>1.9798982911893692E-2</v>
      </c>
      <c r="G2651" s="109">
        <v>2.2419768199264816E-2</v>
      </c>
      <c r="H2651" s="731">
        <v>1.622727808165253E-2</v>
      </c>
      <c r="I2651" s="108">
        <v>5.535117150104539E-3</v>
      </c>
      <c r="J2651" s="109">
        <v>6.8088265990165382E-3</v>
      </c>
      <c r="K2651" s="731">
        <v>9.4536041810870261E-2</v>
      </c>
      <c r="L2651" s="108">
        <v>7.3929648265113408E-4</v>
      </c>
      <c r="M2651" s="109">
        <v>9.3856516296579346E-4</v>
      </c>
      <c r="N2651" s="731">
        <v>3.688433850712854E-4</v>
      </c>
      <c r="O2651" s="108">
        <v>0</v>
      </c>
      <c r="P2651" s="109">
        <v>0</v>
      </c>
      <c r="Q2651" s="731">
        <v>1.0306461917196573E-2</v>
      </c>
      <c r="R2651" s="108">
        <v>4.4422906442062918E-4</v>
      </c>
      <c r="S2651" s="109">
        <v>6.5065545370835798E-4</v>
      </c>
      <c r="T2651" s="731">
        <v>2.6706606706165775E-3</v>
      </c>
      <c r="U2651" s="108">
        <v>1.0174665686636462E-3</v>
      </c>
      <c r="V2651" s="109">
        <v>1.0559790936130011E-3</v>
      </c>
      <c r="W2651" s="731">
        <v>6.7667721676411023E-4</v>
      </c>
      <c r="X2651" s="108">
        <v>8.7838844289233817E-5</v>
      </c>
      <c r="Y2651" s="109">
        <v>9.1163680329134765E-5</v>
      </c>
      <c r="Z2651" s="731">
        <v>5.8418192842123782E-5</v>
      </c>
      <c r="AA2651" s="108">
        <v>0</v>
      </c>
      <c r="AB2651" s="109">
        <v>0</v>
      </c>
      <c r="AC2651" s="731">
        <v>0</v>
      </c>
      <c r="AD2651" s="108">
        <v>0</v>
      </c>
      <c r="AE2651" s="109">
        <v>0</v>
      </c>
      <c r="AF2651" s="731">
        <v>0</v>
      </c>
      <c r="AG2651" s="108">
        <v>6.4903103282512001E-4</v>
      </c>
      <c r="AH2651" s="109">
        <v>6.7359823127492496E-4</v>
      </c>
      <c r="AI2651" s="731">
        <v>4.3164554640053591E-4</v>
      </c>
      <c r="AJ2651" s="108">
        <v>8.0358539038525732E-4</v>
      </c>
      <c r="AK2651" s="109">
        <v>1.0201825213974015E-3</v>
      </c>
      <c r="AL2651" s="736">
        <v>4.0091795868775671E-4</v>
      </c>
    </row>
    <row r="2652" spans="1:38" x14ac:dyDescent="0.25">
      <c r="A2652" s="71">
        <v>2041</v>
      </c>
      <c r="B2652" s="72">
        <v>7</v>
      </c>
      <c r="C2652" s="108">
        <v>0.3581334240098194</v>
      </c>
      <c r="D2652" s="109">
        <v>0.35963883584398293</v>
      </c>
      <c r="E2652" s="731">
        <v>0.12960735378420554</v>
      </c>
      <c r="F2652" s="108">
        <v>1.9773400946325095E-2</v>
      </c>
      <c r="G2652" s="109">
        <v>2.2376855632862527E-2</v>
      </c>
      <c r="H2652" s="731">
        <v>1.5836528019879496E-2</v>
      </c>
      <c r="I2652" s="108">
        <v>5.5254752805722184E-3</v>
      </c>
      <c r="J2652" s="109">
        <v>6.7886821568472113E-3</v>
      </c>
      <c r="K2652" s="731">
        <v>9.3687950161280661E-2</v>
      </c>
      <c r="L2652" s="108">
        <v>7.3835840019576536E-4</v>
      </c>
      <c r="M2652" s="109">
        <v>9.3632588426106628E-4</v>
      </c>
      <c r="N2652" s="731">
        <v>3.6758500178067812E-4</v>
      </c>
      <c r="O2652" s="108">
        <v>0</v>
      </c>
      <c r="P2652" s="109">
        <v>0</v>
      </c>
      <c r="Q2652" s="731">
        <v>1.0058283811910483E-2</v>
      </c>
      <c r="R2652" s="108">
        <v>4.4422906442062918E-4</v>
      </c>
      <c r="S2652" s="109">
        <v>6.5065545370835798E-4</v>
      </c>
      <c r="T2652" s="731">
        <v>2.6706606706165775E-3</v>
      </c>
      <c r="U2652" s="108">
        <v>1.0155609962225875E-3</v>
      </c>
      <c r="V2652" s="109">
        <v>1.0528019574990385E-3</v>
      </c>
      <c r="W2652" s="731">
        <v>6.6038357161489144E-4</v>
      </c>
      <c r="X2652" s="108">
        <v>8.7674318834417419E-5</v>
      </c>
      <c r="Y2652" s="109">
        <v>9.0889422482705548E-5</v>
      </c>
      <c r="Z2652" s="731">
        <v>5.7011503039874445E-5</v>
      </c>
      <c r="AA2652" s="108">
        <v>0</v>
      </c>
      <c r="AB2652" s="109">
        <v>0</v>
      </c>
      <c r="AC2652" s="731">
        <v>0</v>
      </c>
      <c r="AD2652" s="108">
        <v>0</v>
      </c>
      <c r="AE2652" s="109">
        <v>0</v>
      </c>
      <c r="AF2652" s="731">
        <v>0</v>
      </c>
      <c r="AG2652" s="108">
        <v>6.4781594223943311E-4</v>
      </c>
      <c r="AH2652" s="109">
        <v>6.7157180852038978E-4</v>
      </c>
      <c r="AI2652" s="731">
        <v>4.2125174862442844E-4</v>
      </c>
      <c r="AJ2652" s="108">
        <v>8.02565638434183E-4</v>
      </c>
      <c r="AK2652" s="109">
        <v>1.01774861192031E-3</v>
      </c>
      <c r="AL2652" s="736">
        <v>3.9955018313502704E-4</v>
      </c>
    </row>
    <row r="2653" spans="1:38" x14ac:dyDescent="0.25">
      <c r="A2653" s="71">
        <v>2041</v>
      </c>
      <c r="B2653" s="72">
        <v>8</v>
      </c>
      <c r="C2653" s="108">
        <v>0.41260332221851526</v>
      </c>
      <c r="D2653" s="109">
        <v>0.40600306207507514</v>
      </c>
      <c r="E2653" s="731">
        <v>0.12912748094871929</v>
      </c>
      <c r="F2653" s="108">
        <v>2.0013137623380646E-2</v>
      </c>
      <c r="G2653" s="109">
        <v>2.2608740664583887E-2</v>
      </c>
      <c r="H2653" s="731">
        <v>1.5403541122645872E-2</v>
      </c>
      <c r="I2653" s="108">
        <v>5.8347767665299409E-3</v>
      </c>
      <c r="J2653" s="109">
        <v>7.3574390306577492E-3</v>
      </c>
      <c r="K2653" s="731">
        <v>9.2721853218374575E-2</v>
      </c>
      <c r="L2653" s="108">
        <v>8.3974604302025104E-4</v>
      </c>
      <c r="M2653" s="109">
        <v>1.0147325334795439E-3</v>
      </c>
      <c r="N2653" s="731">
        <v>3.6622023390620013E-4</v>
      </c>
      <c r="O2653" s="108">
        <v>0</v>
      </c>
      <c r="P2653" s="109">
        <v>0</v>
      </c>
      <c r="Q2653" s="731">
        <v>9.783281274569287E-3</v>
      </c>
      <c r="R2653" s="108">
        <v>4.4422906442062918E-4</v>
      </c>
      <c r="S2653" s="109">
        <v>6.5065545370835798E-4</v>
      </c>
      <c r="T2653" s="731">
        <v>2.6706606706165775E-3</v>
      </c>
      <c r="U2653" s="108">
        <v>1.0340474602129229E-3</v>
      </c>
      <c r="V2653" s="109">
        <v>1.0707706920973239E-3</v>
      </c>
      <c r="W2653" s="731">
        <v>6.4232802314295441E-4</v>
      </c>
      <c r="X2653" s="108">
        <v>8.9270245338276906E-5</v>
      </c>
      <c r="Y2653" s="109">
        <v>9.2440612210453315E-5</v>
      </c>
      <c r="Z2653" s="731">
        <v>5.5452759683450285E-5</v>
      </c>
      <c r="AA2653" s="108">
        <v>0</v>
      </c>
      <c r="AB2653" s="109">
        <v>0</v>
      </c>
      <c r="AC2653" s="731">
        <v>0</v>
      </c>
      <c r="AD2653" s="108">
        <v>0</v>
      </c>
      <c r="AE2653" s="109">
        <v>0</v>
      </c>
      <c r="AF2653" s="731">
        <v>0</v>
      </c>
      <c r="AG2653" s="108">
        <v>6.5960798271945691E-4</v>
      </c>
      <c r="AH2653" s="109">
        <v>6.8303379395369596E-4</v>
      </c>
      <c r="AI2653" s="731">
        <v>4.0973423322442586E-4</v>
      </c>
      <c r="AJ2653" s="108">
        <v>9.1277049482407085E-4</v>
      </c>
      <c r="AK2653" s="109">
        <v>1.1029736636050263E-3</v>
      </c>
      <c r="AL2653" s="736">
        <v>3.9806679442940961E-4</v>
      </c>
    </row>
    <row r="2654" spans="1:38" x14ac:dyDescent="0.25">
      <c r="A2654" s="71">
        <v>2041</v>
      </c>
      <c r="B2654" s="72">
        <v>9</v>
      </c>
      <c r="C2654" s="108">
        <v>0.41247410634775539</v>
      </c>
      <c r="D2654" s="109">
        <v>0.40578628148093193</v>
      </c>
      <c r="E2654" s="731">
        <v>0.12879760946346475</v>
      </c>
      <c r="F2654" s="108">
        <v>1.9990668513412073E-2</v>
      </c>
      <c r="G2654" s="109">
        <v>2.2566901511720874E-2</v>
      </c>
      <c r="H2654" s="731">
        <v>1.5011269371273934E-2</v>
      </c>
      <c r="I2654" s="108">
        <v>5.8259634716278435E-3</v>
      </c>
      <c r="J2654" s="109">
        <v>7.3364049512527696E-3</v>
      </c>
      <c r="K2654" s="731">
        <v>9.1874417067751263E-2</v>
      </c>
      <c r="L2654" s="108">
        <v>8.3881854162148189E-4</v>
      </c>
      <c r="M2654" s="109">
        <v>1.0123848229951654E-3</v>
      </c>
      <c r="N2654" s="731">
        <v>3.6496510034185632E-4</v>
      </c>
      <c r="O2654" s="108">
        <v>0</v>
      </c>
      <c r="P2654" s="109">
        <v>0</v>
      </c>
      <c r="Q2654" s="731">
        <v>9.5341296979224357E-3</v>
      </c>
      <c r="R2654" s="108">
        <v>4.4422906442062918E-4</v>
      </c>
      <c r="S2654" s="109">
        <v>6.5065545370835798E-4</v>
      </c>
      <c r="T2654" s="731">
        <v>2.6706606706165775E-3</v>
      </c>
      <c r="U2654" s="108">
        <v>1.0323745415366686E-3</v>
      </c>
      <c r="V2654" s="109">
        <v>1.0676715300729756E-3</v>
      </c>
      <c r="W2654" s="731">
        <v>6.2596930823565888E-4</v>
      </c>
      <c r="X2654" s="108">
        <v>8.9125860147227232E-5</v>
      </c>
      <c r="Y2654" s="109">
        <v>9.2173095906600234E-5</v>
      </c>
      <c r="Z2654" s="731">
        <v>5.4040557410515237E-5</v>
      </c>
      <c r="AA2654" s="108">
        <v>0</v>
      </c>
      <c r="AB2654" s="109">
        <v>0</v>
      </c>
      <c r="AC2654" s="731">
        <v>0</v>
      </c>
      <c r="AD2654" s="108">
        <v>0</v>
      </c>
      <c r="AE2654" s="109">
        <v>0</v>
      </c>
      <c r="AF2654" s="731">
        <v>0</v>
      </c>
      <c r="AG2654" s="108">
        <v>6.5854101917705383E-4</v>
      </c>
      <c r="AH2654" s="109">
        <v>6.8105655031383745E-4</v>
      </c>
      <c r="AI2654" s="731">
        <v>3.9929973083804475E-4</v>
      </c>
      <c r="AJ2654" s="108">
        <v>9.117623137033337E-4</v>
      </c>
      <c r="AK2654" s="109">
        <v>1.1004217907836964E-3</v>
      </c>
      <c r="AL2654" s="736">
        <v>3.9670244429708857E-4</v>
      </c>
    </row>
    <row r="2655" spans="1:38" x14ac:dyDescent="0.25">
      <c r="A2655" s="71">
        <v>2041</v>
      </c>
      <c r="B2655" s="72">
        <v>10</v>
      </c>
      <c r="C2655" s="108">
        <v>0.57793779254669664</v>
      </c>
      <c r="D2655" s="109">
        <v>0.55033218125814343</v>
      </c>
      <c r="E2655" s="731">
        <v>0.12847824076726724</v>
      </c>
      <c r="F2655" s="108">
        <v>2.0945529406239383E-2</v>
      </c>
      <c r="G2655" s="109">
        <v>2.3256176745526689E-2</v>
      </c>
      <c r="H2655" s="731">
        <v>1.4632460723831406E-2</v>
      </c>
      <c r="I2655" s="108">
        <v>6.5681504447186439E-3</v>
      </c>
      <c r="J2655" s="109">
        <v>8.416480571003004E-3</v>
      </c>
      <c r="K2655" s="731">
        <v>9.105371321316777E-2</v>
      </c>
      <c r="L2655" s="108">
        <v>1.043924535554385E-3</v>
      </c>
      <c r="M2655" s="109">
        <v>1.1588542009034013E-3</v>
      </c>
      <c r="N2655" s="731">
        <v>3.6374934304916488E-4</v>
      </c>
      <c r="O2655" s="108">
        <v>0</v>
      </c>
      <c r="P2655" s="109">
        <v>0</v>
      </c>
      <c r="Q2655" s="731">
        <v>9.2935282050139473E-3</v>
      </c>
      <c r="R2655" s="108">
        <v>4.4422906442062918E-4</v>
      </c>
      <c r="S2655" s="109">
        <v>6.5065545370835798E-4</v>
      </c>
      <c r="T2655" s="731">
        <v>2.6706606706165775E-3</v>
      </c>
      <c r="U2655" s="108">
        <v>1.1054174333901348E-3</v>
      </c>
      <c r="V2655" s="109">
        <v>1.1204643562949333E-3</v>
      </c>
      <c r="W2655" s="731">
        <v>6.1017349892185575E-4</v>
      </c>
      <c r="X2655" s="108">
        <v>9.5431798866826885E-5</v>
      </c>
      <c r="Y2655" s="109">
        <v>9.6730684338193688E-5</v>
      </c>
      <c r="Z2655" s="731">
        <v>5.2676859369489011E-5</v>
      </c>
      <c r="AA2655" s="108">
        <v>0</v>
      </c>
      <c r="AB2655" s="109">
        <v>0</v>
      </c>
      <c r="AC2655" s="731">
        <v>0</v>
      </c>
      <c r="AD2655" s="108">
        <v>0</v>
      </c>
      <c r="AE2655" s="109">
        <v>0</v>
      </c>
      <c r="AF2655" s="731">
        <v>0</v>
      </c>
      <c r="AG2655" s="108">
        <v>7.0513468688301916E-4</v>
      </c>
      <c r="AH2655" s="109">
        <v>7.1473266221571536E-4</v>
      </c>
      <c r="AI2655" s="731">
        <v>3.8922338536549354E-4</v>
      </c>
      <c r="AJ2655" s="108">
        <v>1.134703763094417E-3</v>
      </c>
      <c r="AK2655" s="109">
        <v>1.2596282372758149E-3</v>
      </c>
      <c r="AL2655" s="736">
        <v>3.9538100884365767E-4</v>
      </c>
    </row>
    <row r="2656" spans="1:38" x14ac:dyDescent="0.25">
      <c r="A2656" s="71">
        <v>2041</v>
      </c>
      <c r="B2656" s="72">
        <v>11</v>
      </c>
      <c r="C2656" s="108">
        <v>0.57777543715960133</v>
      </c>
      <c r="D2656" s="109">
        <v>0.55008273576234534</v>
      </c>
      <c r="E2656" s="731">
        <v>0.1281047830248197</v>
      </c>
      <c r="F2656" s="108">
        <v>2.0921530502779024E-2</v>
      </c>
      <c r="G2656" s="109">
        <v>2.3214836875783122E-2</v>
      </c>
      <c r="H2656" s="731">
        <v>1.4179870388882555E-2</v>
      </c>
      <c r="I2656" s="108">
        <v>6.558032276409915E-3</v>
      </c>
      <c r="J2656" s="109">
        <v>8.3934855862669456E-3</v>
      </c>
      <c r="K2656" s="731">
        <v>9.0095670698137689E-2</v>
      </c>
      <c r="L2656" s="108">
        <v>1.0427363977576355E-3</v>
      </c>
      <c r="M2656" s="109">
        <v>1.1562665928015999E-3</v>
      </c>
      <c r="N2656" s="731">
        <v>3.6233596023289003E-4</v>
      </c>
      <c r="O2656" s="108">
        <v>0</v>
      </c>
      <c r="P2656" s="109">
        <v>0</v>
      </c>
      <c r="Q2656" s="731">
        <v>9.0060768175218523E-3</v>
      </c>
      <c r="R2656" s="108">
        <v>4.4422906442062918E-4</v>
      </c>
      <c r="S2656" s="109">
        <v>6.5065545370835798E-4</v>
      </c>
      <c r="T2656" s="731">
        <v>2.6706606706165775E-3</v>
      </c>
      <c r="U2656" s="108">
        <v>1.1036291935865518E-3</v>
      </c>
      <c r="V2656" s="109">
        <v>1.1174002805712153E-3</v>
      </c>
      <c r="W2656" s="731">
        <v>5.9130067063979533E-4</v>
      </c>
      <c r="X2656" s="108">
        <v>9.5277304179767409E-5</v>
      </c>
      <c r="Y2656" s="109">
        <v>9.6466221591232283E-5</v>
      </c>
      <c r="Z2656" s="731">
        <v>5.1047524337850408E-5</v>
      </c>
      <c r="AA2656" s="108">
        <v>0</v>
      </c>
      <c r="AB2656" s="109">
        <v>0</v>
      </c>
      <c r="AC2656" s="731">
        <v>0</v>
      </c>
      <c r="AD2656" s="108">
        <v>0</v>
      </c>
      <c r="AE2656" s="109">
        <v>0</v>
      </c>
      <c r="AF2656" s="731">
        <v>0</v>
      </c>
      <c r="AG2656" s="108">
        <v>7.0399321997068618E-4</v>
      </c>
      <c r="AH2656" s="109">
        <v>7.1277830272392499E-4</v>
      </c>
      <c r="AI2656" s="731">
        <v>3.7718449008785661E-4</v>
      </c>
      <c r="AJ2656" s="108">
        <v>1.1334128741589495E-3</v>
      </c>
      <c r="AK2656" s="109">
        <v>1.2568152840873249E-3</v>
      </c>
      <c r="AL2656" s="736">
        <v>3.9384461245722975E-4</v>
      </c>
    </row>
    <row r="2657" spans="1:38" x14ac:dyDescent="0.25">
      <c r="A2657" s="71">
        <v>2041</v>
      </c>
      <c r="B2657" s="72">
        <v>12</v>
      </c>
      <c r="C2657" s="108">
        <v>0.57760963657540965</v>
      </c>
      <c r="D2657" s="109">
        <v>0.54983908535404669</v>
      </c>
      <c r="E2657" s="731">
        <v>0.12772157604055445</v>
      </c>
      <c r="F2657" s="108">
        <v>2.0897077563938639E-2</v>
      </c>
      <c r="G2657" s="109">
        <v>2.3174492300409185E-2</v>
      </c>
      <c r="H2657" s="731">
        <v>1.3712988058272247E-2</v>
      </c>
      <c r="I2657" s="108">
        <v>6.5477076345621379E-3</v>
      </c>
      <c r="J2657" s="109">
        <v>8.3710346894846303E-3</v>
      </c>
      <c r="K2657" s="731">
        <v>8.911277123830455E-2</v>
      </c>
      <c r="L2657" s="108">
        <v>1.0415252346285216E-3</v>
      </c>
      <c r="M2657" s="109">
        <v>1.1537399739581858E-3</v>
      </c>
      <c r="N2657" s="731">
        <v>3.6088776561671982E-4</v>
      </c>
      <c r="O2657" s="108">
        <v>0</v>
      </c>
      <c r="P2657" s="109">
        <v>0</v>
      </c>
      <c r="Q2657" s="731">
        <v>8.7095391705594213E-3</v>
      </c>
      <c r="R2657" s="108">
        <v>4.4422906442062918E-4</v>
      </c>
      <c r="S2657" s="109">
        <v>6.5065545370835798E-4</v>
      </c>
      <c r="T2657" s="731">
        <v>2.6706606706165775E-3</v>
      </c>
      <c r="U2657" s="108">
        <v>1.1018043766794648E-3</v>
      </c>
      <c r="V2657" s="109">
        <v>1.1144088958705911E-3</v>
      </c>
      <c r="W2657" s="731">
        <v>5.7183162640616638E-4</v>
      </c>
      <c r="X2657" s="108">
        <v>9.5119790352311262E-5</v>
      </c>
      <c r="Y2657" s="109">
        <v>9.6207961158698986E-5</v>
      </c>
      <c r="Z2657" s="731">
        <v>4.9366771155260018E-5</v>
      </c>
      <c r="AA2657" s="108">
        <v>0</v>
      </c>
      <c r="AB2657" s="109">
        <v>0</v>
      </c>
      <c r="AC2657" s="731">
        <v>0</v>
      </c>
      <c r="AD2657" s="108">
        <v>0</v>
      </c>
      <c r="AE2657" s="109">
        <v>0</v>
      </c>
      <c r="AF2657" s="731">
        <v>0</v>
      </c>
      <c r="AG2657" s="108">
        <v>7.0282965988870594E-4</v>
      </c>
      <c r="AH2657" s="109">
        <v>7.1087023075235196E-4</v>
      </c>
      <c r="AI2657" s="731">
        <v>3.6476541407776754E-4</v>
      </c>
      <c r="AJ2657" s="108">
        <v>1.1320956056235186E-3</v>
      </c>
      <c r="AK2657" s="109">
        <v>1.2540689353111776E-3</v>
      </c>
      <c r="AL2657" s="736">
        <v>3.9227039582236177E-4</v>
      </c>
    </row>
    <row r="2658" spans="1:38" x14ac:dyDescent="0.25">
      <c r="A2658" s="71">
        <v>2041</v>
      </c>
      <c r="B2658" s="72">
        <v>13</v>
      </c>
      <c r="C2658" s="108">
        <v>0.5761622939875658</v>
      </c>
      <c r="D2658" s="109">
        <v>0.54840664509276094</v>
      </c>
      <c r="E2658" s="731">
        <v>0.12702599373826234</v>
      </c>
      <c r="F2658" s="108">
        <v>2.0867836749991726E-2</v>
      </c>
      <c r="G2658" s="109">
        <v>2.3130250175728749E-2</v>
      </c>
      <c r="H2658" s="731">
        <v>1.3147239828295786E-2</v>
      </c>
      <c r="I2658" s="108">
        <v>6.5358691360280358E-3</v>
      </c>
      <c r="J2658" s="109">
        <v>8.3478908995196863E-3</v>
      </c>
      <c r="K2658" s="731">
        <v>8.7859636681912129E-2</v>
      </c>
      <c r="L2658" s="108">
        <v>1.0402846050604319E-3</v>
      </c>
      <c r="M2658" s="109">
        <v>1.1512825609889645E-3</v>
      </c>
      <c r="N2658" s="731">
        <v>3.5917492171973783E-4</v>
      </c>
      <c r="O2658" s="108">
        <v>0</v>
      </c>
      <c r="P2658" s="109">
        <v>0</v>
      </c>
      <c r="Q2658" s="731">
        <v>8.3502204556768281E-3</v>
      </c>
      <c r="R2658" s="108">
        <v>4.4422906442062918E-4</v>
      </c>
      <c r="S2658" s="109">
        <v>6.5065545370835798E-4</v>
      </c>
      <c r="T2658" s="731">
        <v>2.6706606706165775E-3</v>
      </c>
      <c r="U2658" s="108">
        <v>1.0998426170588757E-3</v>
      </c>
      <c r="V2658" s="109">
        <v>1.1114008700703385E-3</v>
      </c>
      <c r="W2658" s="731">
        <v>5.4824015959465506E-4</v>
      </c>
      <c r="X2658" s="108">
        <v>9.4950457076042384E-5</v>
      </c>
      <c r="Y2658" s="109">
        <v>9.5948274960235119E-5</v>
      </c>
      <c r="Z2658" s="731">
        <v>4.7330078532277329E-5</v>
      </c>
      <c r="AA2658" s="108">
        <v>0</v>
      </c>
      <c r="AB2658" s="109">
        <v>0</v>
      </c>
      <c r="AC2658" s="731">
        <v>0</v>
      </c>
      <c r="AD2658" s="108">
        <v>0</v>
      </c>
      <c r="AE2658" s="109">
        <v>0</v>
      </c>
      <c r="AF2658" s="731">
        <v>0</v>
      </c>
      <c r="AG2658" s="108">
        <v>7.0157781499946407E-4</v>
      </c>
      <c r="AH2658" s="109">
        <v>7.0895142289924685E-4</v>
      </c>
      <c r="AI2658" s="731">
        <v>3.497166646023853E-4</v>
      </c>
      <c r="AJ2658" s="108">
        <v>1.1307473379882722E-3</v>
      </c>
      <c r="AK2658" s="109">
        <v>1.2513986920273681E-3</v>
      </c>
      <c r="AL2658" s="736">
        <v>3.9040887656611117E-4</v>
      </c>
    </row>
    <row r="2659" spans="1:38" x14ac:dyDescent="0.25">
      <c r="A2659" s="71">
        <v>2041</v>
      </c>
      <c r="B2659" s="72">
        <v>14</v>
      </c>
      <c r="C2659" s="108">
        <v>0.57598938424961266</v>
      </c>
      <c r="D2659" s="109">
        <v>0.54817707330427612</v>
      </c>
      <c r="E2659" s="731">
        <v>0.12653802873642936</v>
      </c>
      <c r="F2659" s="108">
        <v>2.0842212151578065E-2</v>
      </c>
      <c r="G2659" s="109">
        <v>2.3092193977185788E-2</v>
      </c>
      <c r="H2659" s="731">
        <v>1.2537374463786173E-2</v>
      </c>
      <c r="I2659" s="108">
        <v>6.5250540889214238E-3</v>
      </c>
      <c r="J2659" s="109">
        <v>8.3267276710223877E-3</v>
      </c>
      <c r="K2659" s="731">
        <v>8.6610780937864701E-2</v>
      </c>
      <c r="L2659" s="108">
        <v>1.0390158403890913E-3</v>
      </c>
      <c r="M2659" s="109">
        <v>1.1489002260988441E-3</v>
      </c>
      <c r="N2659" s="731">
        <v>3.5734456016989826E-4</v>
      </c>
      <c r="O2659" s="108">
        <v>0</v>
      </c>
      <c r="P2659" s="109">
        <v>0</v>
      </c>
      <c r="Q2659" s="731">
        <v>7.9628668883879958E-3</v>
      </c>
      <c r="R2659" s="108">
        <v>4.4422906442062918E-4</v>
      </c>
      <c r="S2659" s="109">
        <v>6.5065545370835798E-4</v>
      </c>
      <c r="T2659" s="731">
        <v>2.6706606706165775E-3</v>
      </c>
      <c r="U2659" s="108">
        <v>1.0979304618819021E-3</v>
      </c>
      <c r="V2659" s="109">
        <v>1.1085804168576411E-3</v>
      </c>
      <c r="W2659" s="731">
        <v>5.2280838964647431E-4</v>
      </c>
      <c r="X2659" s="108">
        <v>9.4785372685902533E-5</v>
      </c>
      <c r="Y2659" s="109">
        <v>9.5704777259296005E-5</v>
      </c>
      <c r="Z2659" s="731">
        <v>4.5134532851004706E-5</v>
      </c>
      <c r="AA2659" s="108">
        <v>0</v>
      </c>
      <c r="AB2659" s="109">
        <v>0</v>
      </c>
      <c r="AC2659" s="731">
        <v>0</v>
      </c>
      <c r="AD2659" s="108">
        <v>0</v>
      </c>
      <c r="AE2659" s="109">
        <v>0</v>
      </c>
      <c r="AF2659" s="731">
        <v>0</v>
      </c>
      <c r="AG2659" s="108">
        <v>7.0035886173189438E-4</v>
      </c>
      <c r="AH2659" s="109">
        <v>7.0715211263702585E-4</v>
      </c>
      <c r="AI2659" s="731">
        <v>3.3349398079234727E-4</v>
      </c>
      <c r="AJ2659" s="108">
        <v>1.1293683767588964E-3</v>
      </c>
      <c r="AK2659" s="109">
        <v>1.2488093424853047E-3</v>
      </c>
      <c r="AL2659" s="736">
        <v>3.8841922863933108E-4</v>
      </c>
    </row>
    <row r="2660" spans="1:38" x14ac:dyDescent="0.25">
      <c r="A2660" s="71">
        <v>2041</v>
      </c>
      <c r="B2660" s="72">
        <v>15</v>
      </c>
      <c r="C2660" s="108">
        <v>0.7272906694917759</v>
      </c>
      <c r="D2660" s="109">
        <v>0.67085795754227506</v>
      </c>
      <c r="E2660" s="731">
        <v>0.12604142604971841</v>
      </c>
      <c r="F2660" s="108">
        <v>2.091669491954553E-2</v>
      </c>
      <c r="G2660" s="109">
        <v>2.3047813620266679E-2</v>
      </c>
      <c r="H2660" s="731">
        <v>1.1914386883391267E-2</v>
      </c>
      <c r="I2660" s="108">
        <v>6.5073400701315953E-3</v>
      </c>
      <c r="J2660" s="109">
        <v>8.2184263783767995E-3</v>
      </c>
      <c r="K2660" s="731">
        <v>8.5339102038903325E-2</v>
      </c>
      <c r="L2660" s="108">
        <v>1.4327052363107477E-3</v>
      </c>
      <c r="M2660" s="109">
        <v>1.4071065732106647E-3</v>
      </c>
      <c r="N2660" s="731">
        <v>3.5548373365235038E-4</v>
      </c>
      <c r="O2660" s="108">
        <v>0</v>
      </c>
      <c r="P2660" s="109">
        <v>0</v>
      </c>
      <c r="Q2660" s="731">
        <v>7.5671837062304577E-3</v>
      </c>
      <c r="R2660" s="108">
        <v>4.4422906442062918E-4</v>
      </c>
      <c r="S2660" s="109">
        <v>6.5065545370835798E-4</v>
      </c>
      <c r="T2660" s="731">
        <v>2.6706606706165775E-3</v>
      </c>
      <c r="U2660" s="108">
        <v>1.1036755019223476E-3</v>
      </c>
      <c r="V2660" s="109">
        <v>1.1052724932917712E-3</v>
      </c>
      <c r="W2660" s="731">
        <v>4.9682997901867305E-4</v>
      </c>
      <c r="X2660" s="108">
        <v>9.5281292421896862E-5</v>
      </c>
      <c r="Y2660" s="109">
        <v>9.5419277794305763E-5</v>
      </c>
      <c r="Z2660" s="731">
        <v>4.2891797417615378E-5</v>
      </c>
      <c r="AA2660" s="108">
        <v>0</v>
      </c>
      <c r="AB2660" s="109">
        <v>0</v>
      </c>
      <c r="AC2660" s="731">
        <v>0</v>
      </c>
      <c r="AD2660" s="108">
        <v>0</v>
      </c>
      <c r="AE2660" s="109">
        <v>0</v>
      </c>
      <c r="AF2660" s="731">
        <v>0</v>
      </c>
      <c r="AG2660" s="108">
        <v>7.0402285763198919E-4</v>
      </c>
      <c r="AH2660" s="109">
        <v>7.0504241160690645E-4</v>
      </c>
      <c r="AI2660" s="731">
        <v>3.169226579160879E-4</v>
      </c>
      <c r="AJ2660" s="108">
        <v>1.5572938074100904E-3</v>
      </c>
      <c r="AK2660" s="109">
        <v>1.5294678433106321E-3</v>
      </c>
      <c r="AL2660" s="736">
        <v>3.8639654105167146E-4</v>
      </c>
    </row>
    <row r="2661" spans="1:38" x14ac:dyDescent="0.25">
      <c r="A2661" s="71">
        <v>2041</v>
      </c>
      <c r="B2661" s="72">
        <v>16</v>
      </c>
      <c r="C2661" s="108">
        <v>0.72709085048845001</v>
      </c>
      <c r="D2661" s="109">
        <v>0.67062582025196005</v>
      </c>
      <c r="E2661" s="731">
        <v>0.12543115178487202</v>
      </c>
      <c r="F2661" s="108">
        <v>2.088982233925353E-2</v>
      </c>
      <c r="G2661" s="109">
        <v>2.3012286985932068E-2</v>
      </c>
      <c r="H2661" s="731">
        <v>1.1137474689047536E-2</v>
      </c>
      <c r="I2661" s="108">
        <v>6.4960833225630576E-3</v>
      </c>
      <c r="J2661" s="109">
        <v>8.1989460744370472E-3</v>
      </c>
      <c r="K2661" s="731">
        <v>8.3778743760241539E-2</v>
      </c>
      <c r="L2661" s="108">
        <v>1.4308679410624248E-3</v>
      </c>
      <c r="M2661" s="109">
        <v>1.4043591833607489E-3</v>
      </c>
      <c r="N2661" s="731">
        <v>3.532066899807371E-4</v>
      </c>
      <c r="O2661" s="108">
        <v>0</v>
      </c>
      <c r="P2661" s="109">
        <v>0</v>
      </c>
      <c r="Q2661" s="731">
        <v>7.0737363157230915E-3</v>
      </c>
      <c r="R2661" s="108">
        <v>4.4422906442062918E-4</v>
      </c>
      <c r="S2661" s="109">
        <v>6.5065545370835798E-4</v>
      </c>
      <c r="T2661" s="731">
        <v>2.6706606706165775E-3</v>
      </c>
      <c r="U2661" s="108">
        <v>1.1016724312361654E-3</v>
      </c>
      <c r="V2661" s="109">
        <v>1.1026404405476591E-3</v>
      </c>
      <c r="W2661" s="731">
        <v>4.6443267953769405E-4</v>
      </c>
      <c r="X2661" s="108">
        <v>9.5108392253634492E-5</v>
      </c>
      <c r="Y2661" s="109">
        <v>9.5191983530503084E-5</v>
      </c>
      <c r="Z2661" s="731">
        <v>4.0094924686251457E-5</v>
      </c>
      <c r="AA2661" s="108">
        <v>0</v>
      </c>
      <c r="AB2661" s="109">
        <v>0</v>
      </c>
      <c r="AC2661" s="731">
        <v>0</v>
      </c>
      <c r="AD2661" s="108">
        <v>0</v>
      </c>
      <c r="AE2661" s="109">
        <v>0</v>
      </c>
      <c r="AF2661" s="731">
        <v>0</v>
      </c>
      <c r="AG2661" s="108">
        <v>7.0274496456308733E-4</v>
      </c>
      <c r="AH2661" s="109">
        <v>7.0336283857893721E-4</v>
      </c>
      <c r="AI2661" s="731">
        <v>2.9625686449789228E-4</v>
      </c>
      <c r="AJ2661" s="108">
        <v>1.5552971686102809E-3</v>
      </c>
      <c r="AK2661" s="109">
        <v>1.5264820695277881E-3</v>
      </c>
      <c r="AL2661" s="736">
        <v>3.8392149153907497E-4</v>
      </c>
    </row>
    <row r="2662" spans="1:38" x14ac:dyDescent="0.25">
      <c r="A2662" s="71">
        <v>2041</v>
      </c>
      <c r="B2662" s="72">
        <v>17</v>
      </c>
      <c r="C2662" s="108">
        <v>0.72688852220037004</v>
      </c>
      <c r="D2662" s="109">
        <v>0.67040200235005565</v>
      </c>
      <c r="E2662" s="731">
        <v>0.12543971287013392</v>
      </c>
      <c r="F2662" s="108">
        <v>2.086242369770705E-2</v>
      </c>
      <c r="G2662" s="109">
        <v>2.2977956768661014E-2</v>
      </c>
      <c r="H2662" s="731">
        <v>1.1183836633850966E-2</v>
      </c>
      <c r="I2662" s="108">
        <v>6.484600990507015E-3</v>
      </c>
      <c r="J2662" s="109">
        <v>8.1801206182705571E-3</v>
      </c>
      <c r="K2662" s="731">
        <v>8.3784827947844684E-2</v>
      </c>
      <c r="L2662" s="108">
        <v>1.4289944278700411E-3</v>
      </c>
      <c r="M2662" s="109">
        <v>1.4017055644305347E-3</v>
      </c>
      <c r="N2662" s="731">
        <v>3.5320311191337371E-4</v>
      </c>
      <c r="O2662" s="108">
        <v>0</v>
      </c>
      <c r="P2662" s="109">
        <v>0</v>
      </c>
      <c r="Q2662" s="731">
        <v>7.1031765173881767E-3</v>
      </c>
      <c r="R2662" s="108">
        <v>4.4422906442062918E-4</v>
      </c>
      <c r="S2662" s="109">
        <v>6.5065545370835798E-4</v>
      </c>
      <c r="T2662" s="731">
        <v>2.6706606706165775E-3</v>
      </c>
      <c r="U2662" s="108">
        <v>1.0996287529435301E-3</v>
      </c>
      <c r="V2662" s="109">
        <v>1.1000959689607855E-3</v>
      </c>
      <c r="W2662" s="731">
        <v>4.6636574018346514E-4</v>
      </c>
      <c r="X2662" s="108">
        <v>9.4932014896967996E-5</v>
      </c>
      <c r="Y2662" s="109">
        <v>9.4972339925184936E-5</v>
      </c>
      <c r="Z2662" s="731">
        <v>4.0261813904144242E-5</v>
      </c>
      <c r="AA2662" s="108">
        <v>0</v>
      </c>
      <c r="AB2662" s="109">
        <v>0</v>
      </c>
      <c r="AC2662" s="731">
        <v>0</v>
      </c>
      <c r="AD2662" s="108">
        <v>0</v>
      </c>
      <c r="AE2662" s="109">
        <v>0</v>
      </c>
      <c r="AF2662" s="731">
        <v>0</v>
      </c>
      <c r="AG2662" s="108">
        <v>7.0144198968801906E-4</v>
      </c>
      <c r="AH2662" s="109">
        <v>7.0173967924265707E-4</v>
      </c>
      <c r="AI2662" s="731">
        <v>2.974899942221276E-4</v>
      </c>
      <c r="AJ2662" s="108">
        <v>1.5532588584355089E-3</v>
      </c>
      <c r="AK2662" s="109">
        <v>1.5235976540862782E-3</v>
      </c>
      <c r="AL2662" s="736">
        <v>3.8391763426369533E-4</v>
      </c>
    </row>
    <row r="2663" spans="1:38" x14ac:dyDescent="0.25">
      <c r="A2663" s="71">
        <v>2041</v>
      </c>
      <c r="B2663" s="72">
        <v>18</v>
      </c>
      <c r="C2663" s="108">
        <v>0.72585599905687503</v>
      </c>
      <c r="D2663" s="109">
        <v>0.6694396180444383</v>
      </c>
      <c r="E2663" s="731">
        <v>0.12529314904866701</v>
      </c>
      <c r="F2663" s="108">
        <v>2.0832278276683464E-2</v>
      </c>
      <c r="G2663" s="109">
        <v>2.294232209824176E-2</v>
      </c>
      <c r="H2663" s="731">
        <v>1.1180216751503401E-2</v>
      </c>
      <c r="I2663" s="108">
        <v>6.472206423991881E-3</v>
      </c>
      <c r="J2663" s="109">
        <v>8.161270176129257E-3</v>
      </c>
      <c r="K2663" s="731">
        <v>8.3656858964312936E-2</v>
      </c>
      <c r="L2663" s="108">
        <v>1.4270768289656819E-3</v>
      </c>
      <c r="M2663" s="109">
        <v>1.3991440244843047E-3</v>
      </c>
      <c r="N2663" s="731">
        <v>3.53071439826544E-4</v>
      </c>
      <c r="O2663" s="108">
        <v>0</v>
      </c>
      <c r="P2663" s="109">
        <v>0</v>
      </c>
      <c r="Q2663" s="731">
        <v>7.1008703562298334E-3</v>
      </c>
      <c r="R2663" s="108">
        <v>4.4422906442062918E-4</v>
      </c>
      <c r="S2663" s="109">
        <v>6.5065545370835798E-4</v>
      </c>
      <c r="T2663" s="731">
        <v>2.6706606706165775E-3</v>
      </c>
      <c r="U2663" s="108">
        <v>1.0974889094951565E-3</v>
      </c>
      <c r="V2663" s="109">
        <v>1.0975902669755097E-3</v>
      </c>
      <c r="W2663" s="731">
        <v>4.662147400821934E-4</v>
      </c>
      <c r="X2663" s="108">
        <v>9.4747355762500154E-5</v>
      </c>
      <c r="Y2663" s="109">
        <v>9.4755931259186691E-5</v>
      </c>
      <c r="Z2663" s="731">
        <v>4.0248803257815228E-5</v>
      </c>
      <c r="AA2663" s="108">
        <v>0</v>
      </c>
      <c r="AB2663" s="109">
        <v>0</v>
      </c>
      <c r="AC2663" s="731">
        <v>0</v>
      </c>
      <c r="AD2663" s="108">
        <v>0</v>
      </c>
      <c r="AE2663" s="109">
        <v>0</v>
      </c>
      <c r="AF2663" s="731">
        <v>0</v>
      </c>
      <c r="AG2663" s="108">
        <v>7.0007739317876701E-4</v>
      </c>
      <c r="AH2663" s="109">
        <v>7.0014166289140533E-4</v>
      </c>
      <c r="AI2663" s="731">
        <v>2.9739353631616858E-4</v>
      </c>
      <c r="AJ2663" s="108">
        <v>1.551175267182274E-3</v>
      </c>
      <c r="AK2663" s="109">
        <v>1.5208134492656494E-3</v>
      </c>
      <c r="AL2663" s="736">
        <v>3.8377458725564665E-4</v>
      </c>
    </row>
    <row r="2664" spans="1:38" x14ac:dyDescent="0.25">
      <c r="A2664" s="71">
        <v>2041</v>
      </c>
      <c r="B2664" s="72">
        <v>19</v>
      </c>
      <c r="C2664" s="108">
        <v>0.72564567580568573</v>
      </c>
      <c r="D2664" s="109">
        <v>0.66922965907094945</v>
      </c>
      <c r="E2664" s="731">
        <v>0.12525631393595552</v>
      </c>
      <c r="F2664" s="108">
        <v>2.080386281295649E-2</v>
      </c>
      <c r="G2664" s="109">
        <v>2.291015984056834E-2</v>
      </c>
      <c r="H2664" s="731">
        <v>1.1161602415470116E-2</v>
      </c>
      <c r="I2664" s="108">
        <v>6.4603006907656881E-3</v>
      </c>
      <c r="J2664" s="109">
        <v>8.1436297774677043E-3</v>
      </c>
      <c r="K2664" s="731">
        <v>8.3545533111118855E-2</v>
      </c>
      <c r="L2664" s="108">
        <v>1.4251334111400982E-3</v>
      </c>
      <c r="M2664" s="109">
        <v>1.3966578551099437E-3</v>
      </c>
      <c r="N2664" s="731">
        <v>3.5290361930637512E-4</v>
      </c>
      <c r="O2664" s="108">
        <v>0</v>
      </c>
      <c r="P2664" s="109">
        <v>0</v>
      </c>
      <c r="Q2664" s="731">
        <v>7.0890407831275528E-3</v>
      </c>
      <c r="R2664" s="108">
        <v>4.4422906442062918E-4</v>
      </c>
      <c r="S2664" s="109">
        <v>6.5065545370835798E-4</v>
      </c>
      <c r="T2664" s="731">
        <v>2.6706606706165775E-3</v>
      </c>
      <c r="U2664" s="108">
        <v>1.0953701994962635E-3</v>
      </c>
      <c r="V2664" s="109">
        <v>1.0952059363713708E-3</v>
      </c>
      <c r="W2664" s="731">
        <v>4.6543904324713358E-4</v>
      </c>
      <c r="X2664" s="108">
        <v>9.4564373130705097E-5</v>
      </c>
      <c r="Y2664" s="109">
        <v>9.4550251556593137E-5</v>
      </c>
      <c r="Z2664" s="731">
        <v>4.0181777208191021E-5</v>
      </c>
      <c r="AA2664" s="108">
        <v>0</v>
      </c>
      <c r="AB2664" s="109">
        <v>0</v>
      </c>
      <c r="AC2664" s="731">
        <v>0</v>
      </c>
      <c r="AD2664" s="108">
        <v>0</v>
      </c>
      <c r="AE2664" s="109">
        <v>0</v>
      </c>
      <c r="AF2664" s="731">
        <v>0</v>
      </c>
      <c r="AG2664" s="108">
        <v>6.9872534316568237E-4</v>
      </c>
      <c r="AH2664" s="109">
        <v>6.9862101063205087E-4</v>
      </c>
      <c r="AI2664" s="731">
        <v>2.9689889891407965E-4</v>
      </c>
      <c r="AJ2664" s="108">
        <v>1.54906298943774E-3</v>
      </c>
      <c r="AK2664" s="109">
        <v>1.518111170018558E-3</v>
      </c>
      <c r="AL2664" s="736">
        <v>3.8359212942272756E-4</v>
      </c>
    </row>
    <row r="2665" spans="1:38" x14ac:dyDescent="0.25">
      <c r="A2665" s="71">
        <v>2041</v>
      </c>
      <c r="B2665" s="72">
        <v>20</v>
      </c>
      <c r="C2665" s="108">
        <v>0.72564567580568573</v>
      </c>
      <c r="D2665" s="109">
        <v>0.66922965907094945</v>
      </c>
      <c r="E2665" s="731">
        <v>0.12525631393595552</v>
      </c>
      <c r="F2665" s="108">
        <v>2.080386281295649E-2</v>
      </c>
      <c r="G2665" s="109">
        <v>2.291015984056834E-2</v>
      </c>
      <c r="H2665" s="731">
        <v>1.1161602415470116E-2</v>
      </c>
      <c r="I2665" s="108">
        <v>6.4603006907656881E-3</v>
      </c>
      <c r="J2665" s="109">
        <v>8.1436297774677043E-3</v>
      </c>
      <c r="K2665" s="731">
        <v>8.3545533111118855E-2</v>
      </c>
      <c r="L2665" s="108">
        <v>1.4251334111400982E-3</v>
      </c>
      <c r="M2665" s="109">
        <v>1.3966578551099437E-3</v>
      </c>
      <c r="N2665" s="731">
        <v>3.5290361930637512E-4</v>
      </c>
      <c r="O2665" s="108">
        <v>0</v>
      </c>
      <c r="P2665" s="109">
        <v>0</v>
      </c>
      <c r="Q2665" s="731">
        <v>7.0890407831275528E-3</v>
      </c>
      <c r="R2665" s="108">
        <v>4.4422906442062918E-4</v>
      </c>
      <c r="S2665" s="109">
        <v>6.5065545370835798E-4</v>
      </c>
      <c r="T2665" s="731">
        <v>2.6706606706165775E-3</v>
      </c>
      <c r="U2665" s="108">
        <v>1.0953701994962635E-3</v>
      </c>
      <c r="V2665" s="109">
        <v>1.0952059363713708E-3</v>
      </c>
      <c r="W2665" s="731">
        <v>4.6543904324713358E-4</v>
      </c>
      <c r="X2665" s="108">
        <v>9.4564373130705097E-5</v>
      </c>
      <c r="Y2665" s="109">
        <v>9.4550251556593137E-5</v>
      </c>
      <c r="Z2665" s="731">
        <v>4.0181777208191021E-5</v>
      </c>
      <c r="AA2665" s="108">
        <v>0</v>
      </c>
      <c r="AB2665" s="109">
        <v>0</v>
      </c>
      <c r="AC2665" s="731">
        <v>0</v>
      </c>
      <c r="AD2665" s="108">
        <v>0</v>
      </c>
      <c r="AE2665" s="109">
        <v>0</v>
      </c>
      <c r="AF2665" s="731">
        <v>0</v>
      </c>
      <c r="AG2665" s="108">
        <v>6.9872534316568237E-4</v>
      </c>
      <c r="AH2665" s="109">
        <v>6.9862101063205087E-4</v>
      </c>
      <c r="AI2665" s="731">
        <v>2.9689889891407965E-4</v>
      </c>
      <c r="AJ2665" s="108">
        <v>1.54906298943774E-3</v>
      </c>
      <c r="AK2665" s="109">
        <v>1.518111170018558E-3</v>
      </c>
      <c r="AL2665" s="736">
        <v>3.8359212942272756E-4</v>
      </c>
    </row>
    <row r="2666" spans="1:38" x14ac:dyDescent="0.25">
      <c r="A2666" s="71">
        <v>2041</v>
      </c>
      <c r="B2666" s="72">
        <v>21</v>
      </c>
      <c r="C2666" s="108">
        <v>0.72564567580568573</v>
      </c>
      <c r="D2666" s="109">
        <v>0.66922965907094945</v>
      </c>
      <c r="E2666" s="731">
        <v>0.12525631393595552</v>
      </c>
      <c r="F2666" s="108">
        <v>2.080386281295649E-2</v>
      </c>
      <c r="G2666" s="109">
        <v>2.291015984056834E-2</v>
      </c>
      <c r="H2666" s="731">
        <v>1.1161602415470116E-2</v>
      </c>
      <c r="I2666" s="108">
        <v>6.4603006907656881E-3</v>
      </c>
      <c r="J2666" s="109">
        <v>8.1436297774677043E-3</v>
      </c>
      <c r="K2666" s="731">
        <v>8.3545533111118855E-2</v>
      </c>
      <c r="L2666" s="108">
        <v>1.4251334111400982E-3</v>
      </c>
      <c r="M2666" s="109">
        <v>1.3966578551099437E-3</v>
      </c>
      <c r="N2666" s="731">
        <v>3.5290361930637512E-4</v>
      </c>
      <c r="O2666" s="108">
        <v>0</v>
      </c>
      <c r="P2666" s="109">
        <v>0</v>
      </c>
      <c r="Q2666" s="731">
        <v>7.0890407831275528E-3</v>
      </c>
      <c r="R2666" s="108">
        <v>4.4422906442062918E-4</v>
      </c>
      <c r="S2666" s="109">
        <v>6.5065545370835798E-4</v>
      </c>
      <c r="T2666" s="731">
        <v>2.6706606706165775E-3</v>
      </c>
      <c r="U2666" s="108">
        <v>1.0953701994962635E-3</v>
      </c>
      <c r="V2666" s="109">
        <v>1.0952059363713708E-3</v>
      </c>
      <c r="W2666" s="731">
        <v>4.6543904324713358E-4</v>
      </c>
      <c r="X2666" s="108">
        <v>9.4564373130705097E-5</v>
      </c>
      <c r="Y2666" s="109">
        <v>9.4550251556593137E-5</v>
      </c>
      <c r="Z2666" s="731">
        <v>4.0181777208191021E-5</v>
      </c>
      <c r="AA2666" s="108">
        <v>0</v>
      </c>
      <c r="AB2666" s="109">
        <v>0</v>
      </c>
      <c r="AC2666" s="731">
        <v>0</v>
      </c>
      <c r="AD2666" s="108">
        <v>0</v>
      </c>
      <c r="AE2666" s="109">
        <v>0</v>
      </c>
      <c r="AF2666" s="731">
        <v>0</v>
      </c>
      <c r="AG2666" s="108">
        <v>6.9872534316568237E-4</v>
      </c>
      <c r="AH2666" s="109">
        <v>6.9862101063205087E-4</v>
      </c>
      <c r="AI2666" s="731">
        <v>2.9689889891407965E-4</v>
      </c>
      <c r="AJ2666" s="108">
        <v>1.54906298943774E-3</v>
      </c>
      <c r="AK2666" s="109">
        <v>1.518111170018558E-3</v>
      </c>
      <c r="AL2666" s="736">
        <v>3.8359212942272756E-4</v>
      </c>
    </row>
    <row r="2667" spans="1:38" x14ac:dyDescent="0.25">
      <c r="A2667" s="71">
        <v>2041</v>
      </c>
      <c r="B2667" s="72">
        <v>22</v>
      </c>
      <c r="C2667" s="108">
        <v>0.72564567580568573</v>
      </c>
      <c r="D2667" s="109">
        <v>0.66922965907094945</v>
      </c>
      <c r="E2667" s="731">
        <v>0.12525631393595552</v>
      </c>
      <c r="F2667" s="108">
        <v>2.080386281295649E-2</v>
      </c>
      <c r="G2667" s="109">
        <v>2.291015984056834E-2</v>
      </c>
      <c r="H2667" s="731">
        <v>1.1161602415470116E-2</v>
      </c>
      <c r="I2667" s="108">
        <v>6.4603006907656881E-3</v>
      </c>
      <c r="J2667" s="109">
        <v>8.1436297774677043E-3</v>
      </c>
      <c r="K2667" s="731">
        <v>8.3545533111118855E-2</v>
      </c>
      <c r="L2667" s="108">
        <v>1.4251334111400982E-3</v>
      </c>
      <c r="M2667" s="109">
        <v>1.3966578551099437E-3</v>
      </c>
      <c r="N2667" s="731">
        <v>3.5290361930637512E-4</v>
      </c>
      <c r="O2667" s="108">
        <v>0</v>
      </c>
      <c r="P2667" s="109">
        <v>0</v>
      </c>
      <c r="Q2667" s="731">
        <v>7.0890407831275528E-3</v>
      </c>
      <c r="R2667" s="108">
        <v>4.4422906442062918E-4</v>
      </c>
      <c r="S2667" s="109">
        <v>6.5065545370835798E-4</v>
      </c>
      <c r="T2667" s="731">
        <v>2.6706606706165775E-3</v>
      </c>
      <c r="U2667" s="108">
        <v>1.0953701994962635E-3</v>
      </c>
      <c r="V2667" s="109">
        <v>1.0952059363713708E-3</v>
      </c>
      <c r="W2667" s="731">
        <v>4.6543904324713358E-4</v>
      </c>
      <c r="X2667" s="108">
        <v>9.4564373130705097E-5</v>
      </c>
      <c r="Y2667" s="109">
        <v>9.4550251556593137E-5</v>
      </c>
      <c r="Z2667" s="731">
        <v>4.0181777208191021E-5</v>
      </c>
      <c r="AA2667" s="108">
        <v>0</v>
      </c>
      <c r="AB2667" s="109">
        <v>0</v>
      </c>
      <c r="AC2667" s="731">
        <v>0</v>
      </c>
      <c r="AD2667" s="108">
        <v>0</v>
      </c>
      <c r="AE2667" s="109">
        <v>0</v>
      </c>
      <c r="AF2667" s="731">
        <v>0</v>
      </c>
      <c r="AG2667" s="108">
        <v>6.9872534316568237E-4</v>
      </c>
      <c r="AH2667" s="109">
        <v>6.9862101063205087E-4</v>
      </c>
      <c r="AI2667" s="731">
        <v>2.9689889891407965E-4</v>
      </c>
      <c r="AJ2667" s="108">
        <v>1.54906298943774E-3</v>
      </c>
      <c r="AK2667" s="109">
        <v>1.518111170018558E-3</v>
      </c>
      <c r="AL2667" s="736">
        <v>3.8359212942272756E-4</v>
      </c>
    </row>
    <row r="2668" spans="1:38" x14ac:dyDescent="0.25">
      <c r="A2668" s="71">
        <v>2041</v>
      </c>
      <c r="B2668" s="72">
        <v>23</v>
      </c>
      <c r="C2668" s="108">
        <v>0.72564567580568573</v>
      </c>
      <c r="D2668" s="109">
        <v>0.66922965907094945</v>
      </c>
      <c r="E2668" s="731">
        <v>0.12525631393595552</v>
      </c>
      <c r="F2668" s="108">
        <v>2.080386281295649E-2</v>
      </c>
      <c r="G2668" s="109">
        <v>2.291015984056834E-2</v>
      </c>
      <c r="H2668" s="731">
        <v>1.1161602415470116E-2</v>
      </c>
      <c r="I2668" s="108">
        <v>6.4603006907656881E-3</v>
      </c>
      <c r="J2668" s="109">
        <v>8.1436297774677043E-3</v>
      </c>
      <c r="K2668" s="731">
        <v>8.3545533111118855E-2</v>
      </c>
      <c r="L2668" s="108">
        <v>1.4251334111400982E-3</v>
      </c>
      <c r="M2668" s="109">
        <v>1.3966578551099437E-3</v>
      </c>
      <c r="N2668" s="731">
        <v>3.5290361930637512E-4</v>
      </c>
      <c r="O2668" s="108">
        <v>0</v>
      </c>
      <c r="P2668" s="109">
        <v>0</v>
      </c>
      <c r="Q2668" s="731">
        <v>7.0890407831275528E-3</v>
      </c>
      <c r="R2668" s="108">
        <v>4.4422906442062918E-4</v>
      </c>
      <c r="S2668" s="109">
        <v>6.5065545370835798E-4</v>
      </c>
      <c r="T2668" s="731">
        <v>2.6706606706165775E-3</v>
      </c>
      <c r="U2668" s="108">
        <v>1.0953701994962635E-3</v>
      </c>
      <c r="V2668" s="109">
        <v>1.0952059363713708E-3</v>
      </c>
      <c r="W2668" s="731">
        <v>4.6543904324713358E-4</v>
      </c>
      <c r="X2668" s="108">
        <v>9.4564373130705097E-5</v>
      </c>
      <c r="Y2668" s="109">
        <v>9.4550251556593137E-5</v>
      </c>
      <c r="Z2668" s="731">
        <v>4.0181777208191021E-5</v>
      </c>
      <c r="AA2668" s="108">
        <v>0</v>
      </c>
      <c r="AB2668" s="109">
        <v>0</v>
      </c>
      <c r="AC2668" s="731">
        <v>0</v>
      </c>
      <c r="AD2668" s="108">
        <v>0</v>
      </c>
      <c r="AE2668" s="109">
        <v>0</v>
      </c>
      <c r="AF2668" s="731">
        <v>0</v>
      </c>
      <c r="AG2668" s="108">
        <v>6.9872534316568237E-4</v>
      </c>
      <c r="AH2668" s="109">
        <v>6.9862101063205087E-4</v>
      </c>
      <c r="AI2668" s="731">
        <v>2.9689889891407965E-4</v>
      </c>
      <c r="AJ2668" s="108">
        <v>1.54906298943774E-3</v>
      </c>
      <c r="AK2668" s="109">
        <v>1.518111170018558E-3</v>
      </c>
      <c r="AL2668" s="736">
        <v>3.8359212942272756E-4</v>
      </c>
    </row>
    <row r="2669" spans="1:38" x14ac:dyDescent="0.25">
      <c r="A2669" s="71">
        <v>2041</v>
      </c>
      <c r="B2669" s="72">
        <v>24</v>
      </c>
      <c r="C2669" s="108">
        <v>0.72564567580568573</v>
      </c>
      <c r="D2669" s="109">
        <v>0.66922965907094945</v>
      </c>
      <c r="E2669" s="731">
        <v>0.12525631393595552</v>
      </c>
      <c r="F2669" s="108">
        <v>2.080386281295649E-2</v>
      </c>
      <c r="G2669" s="109">
        <v>2.291015984056834E-2</v>
      </c>
      <c r="H2669" s="731">
        <v>1.1161602415470116E-2</v>
      </c>
      <c r="I2669" s="108">
        <v>6.4603006907656881E-3</v>
      </c>
      <c r="J2669" s="109">
        <v>8.1436297774677043E-3</v>
      </c>
      <c r="K2669" s="731">
        <v>8.3545533111118855E-2</v>
      </c>
      <c r="L2669" s="108">
        <v>1.4251334111400982E-3</v>
      </c>
      <c r="M2669" s="109">
        <v>1.3966578551099437E-3</v>
      </c>
      <c r="N2669" s="731">
        <v>3.5290361930637512E-4</v>
      </c>
      <c r="O2669" s="108">
        <v>0</v>
      </c>
      <c r="P2669" s="109">
        <v>0</v>
      </c>
      <c r="Q2669" s="731">
        <v>7.0890407831275528E-3</v>
      </c>
      <c r="R2669" s="108">
        <v>4.4422906442062918E-4</v>
      </c>
      <c r="S2669" s="109">
        <v>6.5065545370835798E-4</v>
      </c>
      <c r="T2669" s="731">
        <v>2.6706606706165775E-3</v>
      </c>
      <c r="U2669" s="108">
        <v>1.0953701994962635E-3</v>
      </c>
      <c r="V2669" s="109">
        <v>1.0952059363713708E-3</v>
      </c>
      <c r="W2669" s="731">
        <v>4.6543904324713358E-4</v>
      </c>
      <c r="X2669" s="108">
        <v>9.4564373130705097E-5</v>
      </c>
      <c r="Y2669" s="109">
        <v>9.4550251556593137E-5</v>
      </c>
      <c r="Z2669" s="731">
        <v>4.0181777208191021E-5</v>
      </c>
      <c r="AA2669" s="108">
        <v>0</v>
      </c>
      <c r="AB2669" s="109">
        <v>0</v>
      </c>
      <c r="AC2669" s="731">
        <v>0</v>
      </c>
      <c r="AD2669" s="108">
        <v>0</v>
      </c>
      <c r="AE2669" s="109">
        <v>0</v>
      </c>
      <c r="AF2669" s="731">
        <v>0</v>
      </c>
      <c r="AG2669" s="108">
        <v>6.9872534316568237E-4</v>
      </c>
      <c r="AH2669" s="109">
        <v>6.9862101063205087E-4</v>
      </c>
      <c r="AI2669" s="731">
        <v>2.9689889891407965E-4</v>
      </c>
      <c r="AJ2669" s="108">
        <v>1.54906298943774E-3</v>
      </c>
      <c r="AK2669" s="109">
        <v>1.518111170018558E-3</v>
      </c>
      <c r="AL2669" s="736">
        <v>3.8359212942272756E-4</v>
      </c>
    </row>
    <row r="2670" spans="1:38" x14ac:dyDescent="0.25">
      <c r="A2670" s="71">
        <v>2041</v>
      </c>
      <c r="B2670" s="72">
        <v>25</v>
      </c>
      <c r="C2670" s="108">
        <v>0.72564567580568573</v>
      </c>
      <c r="D2670" s="109">
        <v>0.66922965907094945</v>
      </c>
      <c r="E2670" s="731">
        <v>0.12525631393595552</v>
      </c>
      <c r="F2670" s="108">
        <v>2.080386281295649E-2</v>
      </c>
      <c r="G2670" s="109">
        <v>2.291015984056834E-2</v>
      </c>
      <c r="H2670" s="731">
        <v>1.1161602415470116E-2</v>
      </c>
      <c r="I2670" s="108">
        <v>6.4603006907656881E-3</v>
      </c>
      <c r="J2670" s="109">
        <v>8.1436297774677043E-3</v>
      </c>
      <c r="K2670" s="731">
        <v>8.3545533111118855E-2</v>
      </c>
      <c r="L2670" s="108">
        <v>1.4251334111400982E-3</v>
      </c>
      <c r="M2670" s="109">
        <v>1.3966578551099437E-3</v>
      </c>
      <c r="N2670" s="731">
        <v>3.5290361930637512E-4</v>
      </c>
      <c r="O2670" s="108">
        <v>0</v>
      </c>
      <c r="P2670" s="109">
        <v>0</v>
      </c>
      <c r="Q2670" s="731">
        <v>7.0890407831275528E-3</v>
      </c>
      <c r="R2670" s="108">
        <v>4.4422906442062918E-4</v>
      </c>
      <c r="S2670" s="109">
        <v>6.5065545370835798E-4</v>
      </c>
      <c r="T2670" s="731">
        <v>2.6706606706165775E-3</v>
      </c>
      <c r="U2670" s="108">
        <v>1.0953701994962635E-3</v>
      </c>
      <c r="V2670" s="109">
        <v>1.0952059363713708E-3</v>
      </c>
      <c r="W2670" s="731">
        <v>4.6543904324713358E-4</v>
      </c>
      <c r="X2670" s="108">
        <v>9.4564373130705097E-5</v>
      </c>
      <c r="Y2670" s="109">
        <v>9.4550251556593137E-5</v>
      </c>
      <c r="Z2670" s="731">
        <v>4.0181777208191021E-5</v>
      </c>
      <c r="AA2670" s="108">
        <v>0</v>
      </c>
      <c r="AB2670" s="109">
        <v>0</v>
      </c>
      <c r="AC2670" s="731">
        <v>0</v>
      </c>
      <c r="AD2670" s="108">
        <v>0</v>
      </c>
      <c r="AE2670" s="109">
        <v>0</v>
      </c>
      <c r="AF2670" s="731">
        <v>0</v>
      </c>
      <c r="AG2670" s="108">
        <v>6.9872534316568237E-4</v>
      </c>
      <c r="AH2670" s="109">
        <v>6.9862101063205087E-4</v>
      </c>
      <c r="AI2670" s="731">
        <v>2.9689889891407965E-4</v>
      </c>
      <c r="AJ2670" s="108">
        <v>1.54906298943774E-3</v>
      </c>
      <c r="AK2670" s="109">
        <v>1.518111170018558E-3</v>
      </c>
      <c r="AL2670" s="736">
        <v>3.8359212942272756E-4</v>
      </c>
    </row>
    <row r="2671" spans="1:38" x14ac:dyDescent="0.25">
      <c r="A2671" s="71">
        <v>2041</v>
      </c>
      <c r="B2671" s="72">
        <v>26</v>
      </c>
      <c r="C2671" s="108">
        <v>0.72564567580568573</v>
      </c>
      <c r="D2671" s="109">
        <v>0.66922965907094945</v>
      </c>
      <c r="E2671" s="731">
        <v>0.12525631393595552</v>
      </c>
      <c r="F2671" s="108">
        <v>2.080386281295649E-2</v>
      </c>
      <c r="G2671" s="109">
        <v>2.291015984056834E-2</v>
      </c>
      <c r="H2671" s="731">
        <v>1.1161602415470116E-2</v>
      </c>
      <c r="I2671" s="108">
        <v>6.4603006907656881E-3</v>
      </c>
      <c r="J2671" s="109">
        <v>8.1436297774677043E-3</v>
      </c>
      <c r="K2671" s="731">
        <v>8.3545533111118855E-2</v>
      </c>
      <c r="L2671" s="108">
        <v>1.4251334111400982E-3</v>
      </c>
      <c r="M2671" s="109">
        <v>1.3966578551099437E-3</v>
      </c>
      <c r="N2671" s="731">
        <v>3.5290361930637512E-4</v>
      </c>
      <c r="O2671" s="108">
        <v>0</v>
      </c>
      <c r="P2671" s="109">
        <v>0</v>
      </c>
      <c r="Q2671" s="731">
        <v>7.0890407831275528E-3</v>
      </c>
      <c r="R2671" s="108">
        <v>4.4422906442062918E-4</v>
      </c>
      <c r="S2671" s="109">
        <v>6.5065545370835798E-4</v>
      </c>
      <c r="T2671" s="731">
        <v>2.6706606706165775E-3</v>
      </c>
      <c r="U2671" s="108">
        <v>1.0953701994962635E-3</v>
      </c>
      <c r="V2671" s="109">
        <v>1.0952059363713708E-3</v>
      </c>
      <c r="W2671" s="731">
        <v>4.6543904324713358E-4</v>
      </c>
      <c r="X2671" s="108">
        <v>9.4564373130705097E-5</v>
      </c>
      <c r="Y2671" s="109">
        <v>9.4550251556593137E-5</v>
      </c>
      <c r="Z2671" s="731">
        <v>4.0181777208191021E-5</v>
      </c>
      <c r="AA2671" s="108">
        <v>0</v>
      </c>
      <c r="AB2671" s="109">
        <v>0</v>
      </c>
      <c r="AC2671" s="731">
        <v>0</v>
      </c>
      <c r="AD2671" s="108">
        <v>0</v>
      </c>
      <c r="AE2671" s="109">
        <v>0</v>
      </c>
      <c r="AF2671" s="731">
        <v>0</v>
      </c>
      <c r="AG2671" s="108">
        <v>6.9872534316568237E-4</v>
      </c>
      <c r="AH2671" s="109">
        <v>6.9862101063205087E-4</v>
      </c>
      <c r="AI2671" s="731">
        <v>2.9689889891407965E-4</v>
      </c>
      <c r="AJ2671" s="108">
        <v>1.54906298943774E-3</v>
      </c>
      <c r="AK2671" s="109">
        <v>1.518111170018558E-3</v>
      </c>
      <c r="AL2671" s="736">
        <v>3.8359212942272756E-4</v>
      </c>
    </row>
    <row r="2672" spans="1:38" x14ac:dyDescent="0.25">
      <c r="A2672" s="71">
        <v>2041</v>
      </c>
      <c r="B2672" s="72">
        <v>27</v>
      </c>
      <c r="C2672" s="108">
        <v>0.72564567580568573</v>
      </c>
      <c r="D2672" s="109">
        <v>0.66922965907094945</v>
      </c>
      <c r="E2672" s="731">
        <v>0.12525631393595552</v>
      </c>
      <c r="F2672" s="108">
        <v>2.080386281295649E-2</v>
      </c>
      <c r="G2672" s="109">
        <v>2.291015984056834E-2</v>
      </c>
      <c r="H2672" s="731">
        <v>1.1161602415470116E-2</v>
      </c>
      <c r="I2672" s="108">
        <v>6.4603006907656881E-3</v>
      </c>
      <c r="J2672" s="109">
        <v>8.1436297774677043E-3</v>
      </c>
      <c r="K2672" s="731">
        <v>8.3545533111118855E-2</v>
      </c>
      <c r="L2672" s="108">
        <v>1.4251334111400982E-3</v>
      </c>
      <c r="M2672" s="109">
        <v>1.3966578551099437E-3</v>
      </c>
      <c r="N2672" s="731">
        <v>3.5290361930637512E-4</v>
      </c>
      <c r="O2672" s="108">
        <v>0</v>
      </c>
      <c r="P2672" s="109">
        <v>0</v>
      </c>
      <c r="Q2672" s="731">
        <v>7.0890407831275528E-3</v>
      </c>
      <c r="R2672" s="108">
        <v>4.4422906442062918E-4</v>
      </c>
      <c r="S2672" s="109">
        <v>6.5065545370835798E-4</v>
      </c>
      <c r="T2672" s="731">
        <v>2.6706606706165775E-3</v>
      </c>
      <c r="U2672" s="108">
        <v>1.0953701994962635E-3</v>
      </c>
      <c r="V2672" s="109">
        <v>1.0952059363713708E-3</v>
      </c>
      <c r="W2672" s="731">
        <v>4.6543904324713358E-4</v>
      </c>
      <c r="X2672" s="108">
        <v>9.4564373130705097E-5</v>
      </c>
      <c r="Y2672" s="109">
        <v>9.4550251556593137E-5</v>
      </c>
      <c r="Z2672" s="731">
        <v>4.0181777208191021E-5</v>
      </c>
      <c r="AA2672" s="108">
        <v>0</v>
      </c>
      <c r="AB2672" s="109">
        <v>0</v>
      </c>
      <c r="AC2672" s="731">
        <v>0</v>
      </c>
      <c r="AD2672" s="108">
        <v>0</v>
      </c>
      <c r="AE2672" s="109">
        <v>0</v>
      </c>
      <c r="AF2672" s="731">
        <v>0</v>
      </c>
      <c r="AG2672" s="108">
        <v>6.9872534316568237E-4</v>
      </c>
      <c r="AH2672" s="109">
        <v>6.9862101063205087E-4</v>
      </c>
      <c r="AI2672" s="731">
        <v>2.9689889891407965E-4</v>
      </c>
      <c r="AJ2672" s="108">
        <v>1.54906298943774E-3</v>
      </c>
      <c r="AK2672" s="109">
        <v>1.518111170018558E-3</v>
      </c>
      <c r="AL2672" s="736">
        <v>3.8359212942272756E-4</v>
      </c>
    </row>
    <row r="2673" spans="1:38" x14ac:dyDescent="0.25">
      <c r="A2673" s="71">
        <v>2041</v>
      </c>
      <c r="B2673" s="72">
        <v>28</v>
      </c>
      <c r="C2673" s="108">
        <v>0.72564567580568573</v>
      </c>
      <c r="D2673" s="109">
        <v>0.66922965907094945</v>
      </c>
      <c r="E2673" s="731">
        <v>0.12525631393595552</v>
      </c>
      <c r="F2673" s="108">
        <v>2.080386281295649E-2</v>
      </c>
      <c r="G2673" s="109">
        <v>2.291015984056834E-2</v>
      </c>
      <c r="H2673" s="731">
        <v>1.1161602415470116E-2</v>
      </c>
      <c r="I2673" s="108">
        <v>6.4603006907656881E-3</v>
      </c>
      <c r="J2673" s="109">
        <v>8.1436297774677043E-3</v>
      </c>
      <c r="K2673" s="731">
        <v>8.3545533111118855E-2</v>
      </c>
      <c r="L2673" s="108">
        <v>1.4251334111400982E-3</v>
      </c>
      <c r="M2673" s="109">
        <v>1.3966578551099437E-3</v>
      </c>
      <c r="N2673" s="731">
        <v>3.5290361930637512E-4</v>
      </c>
      <c r="O2673" s="108">
        <v>0</v>
      </c>
      <c r="P2673" s="109">
        <v>0</v>
      </c>
      <c r="Q2673" s="731">
        <v>7.0890407831275528E-3</v>
      </c>
      <c r="R2673" s="108">
        <v>4.4422906442062918E-4</v>
      </c>
      <c r="S2673" s="109">
        <v>6.5065545370835798E-4</v>
      </c>
      <c r="T2673" s="731">
        <v>2.6706606706165775E-3</v>
      </c>
      <c r="U2673" s="108">
        <v>1.0953701994962635E-3</v>
      </c>
      <c r="V2673" s="109">
        <v>1.0952059363713708E-3</v>
      </c>
      <c r="W2673" s="731">
        <v>4.6543904324713358E-4</v>
      </c>
      <c r="X2673" s="108">
        <v>9.4564373130705097E-5</v>
      </c>
      <c r="Y2673" s="109">
        <v>9.4550251556593137E-5</v>
      </c>
      <c r="Z2673" s="731">
        <v>4.0181777208191021E-5</v>
      </c>
      <c r="AA2673" s="108">
        <v>0</v>
      </c>
      <c r="AB2673" s="109">
        <v>0</v>
      </c>
      <c r="AC2673" s="731">
        <v>0</v>
      </c>
      <c r="AD2673" s="108">
        <v>0</v>
      </c>
      <c r="AE2673" s="109">
        <v>0</v>
      </c>
      <c r="AF2673" s="731">
        <v>0</v>
      </c>
      <c r="AG2673" s="108">
        <v>6.9872534316568237E-4</v>
      </c>
      <c r="AH2673" s="109">
        <v>6.9862101063205087E-4</v>
      </c>
      <c r="AI2673" s="731">
        <v>2.9689889891407965E-4</v>
      </c>
      <c r="AJ2673" s="108">
        <v>1.54906298943774E-3</v>
      </c>
      <c r="AK2673" s="109">
        <v>1.518111170018558E-3</v>
      </c>
      <c r="AL2673" s="736">
        <v>3.8359212942272756E-4</v>
      </c>
    </row>
    <row r="2674" spans="1:38" x14ac:dyDescent="0.25">
      <c r="A2674" s="71">
        <v>2041</v>
      </c>
      <c r="B2674" s="72">
        <v>29</v>
      </c>
      <c r="C2674" s="108">
        <v>0.72564567580568573</v>
      </c>
      <c r="D2674" s="109">
        <v>0.66922965907094945</v>
      </c>
      <c r="E2674" s="731">
        <v>0.12525631393595552</v>
      </c>
      <c r="F2674" s="108">
        <v>2.080386281295649E-2</v>
      </c>
      <c r="G2674" s="109">
        <v>2.291015984056834E-2</v>
      </c>
      <c r="H2674" s="731">
        <v>1.1161602415470116E-2</v>
      </c>
      <c r="I2674" s="108">
        <v>6.4603006907656881E-3</v>
      </c>
      <c r="J2674" s="109">
        <v>8.1436297774677043E-3</v>
      </c>
      <c r="K2674" s="731">
        <v>8.3545533111118855E-2</v>
      </c>
      <c r="L2674" s="108">
        <v>1.4251334111400982E-3</v>
      </c>
      <c r="M2674" s="109">
        <v>1.3966578551099437E-3</v>
      </c>
      <c r="N2674" s="731">
        <v>3.5290361930637512E-4</v>
      </c>
      <c r="O2674" s="108">
        <v>0</v>
      </c>
      <c r="P2674" s="109">
        <v>0</v>
      </c>
      <c r="Q2674" s="731">
        <v>7.0890407831275528E-3</v>
      </c>
      <c r="R2674" s="108">
        <v>4.4422906442062918E-4</v>
      </c>
      <c r="S2674" s="109">
        <v>6.5065545370835798E-4</v>
      </c>
      <c r="T2674" s="731">
        <v>2.6706606706165775E-3</v>
      </c>
      <c r="U2674" s="108">
        <v>1.0953701994962635E-3</v>
      </c>
      <c r="V2674" s="109">
        <v>1.0952059363713708E-3</v>
      </c>
      <c r="W2674" s="731">
        <v>4.6543904324713358E-4</v>
      </c>
      <c r="X2674" s="108">
        <v>9.4564373130705097E-5</v>
      </c>
      <c r="Y2674" s="109">
        <v>9.4550251556593137E-5</v>
      </c>
      <c r="Z2674" s="731">
        <v>4.0181777208191021E-5</v>
      </c>
      <c r="AA2674" s="108">
        <v>0</v>
      </c>
      <c r="AB2674" s="109">
        <v>0</v>
      </c>
      <c r="AC2674" s="731">
        <v>0</v>
      </c>
      <c r="AD2674" s="108">
        <v>0</v>
      </c>
      <c r="AE2674" s="109">
        <v>0</v>
      </c>
      <c r="AF2674" s="731">
        <v>0</v>
      </c>
      <c r="AG2674" s="108">
        <v>6.9872534316568237E-4</v>
      </c>
      <c r="AH2674" s="109">
        <v>6.9862101063205087E-4</v>
      </c>
      <c r="AI2674" s="731">
        <v>2.9689889891407965E-4</v>
      </c>
      <c r="AJ2674" s="108">
        <v>1.54906298943774E-3</v>
      </c>
      <c r="AK2674" s="109">
        <v>1.518111170018558E-3</v>
      </c>
      <c r="AL2674" s="736">
        <v>3.8359212942272756E-4</v>
      </c>
    </row>
    <row r="2675" spans="1:38" x14ac:dyDescent="0.25">
      <c r="A2675" s="71">
        <v>2041</v>
      </c>
      <c r="B2675" s="72">
        <v>30</v>
      </c>
      <c r="C2675" s="108">
        <v>0.72564567580568573</v>
      </c>
      <c r="D2675" s="109">
        <v>0.66922965907094945</v>
      </c>
      <c r="E2675" s="731">
        <v>0.12525631393595552</v>
      </c>
      <c r="F2675" s="108">
        <v>2.080386281295649E-2</v>
      </c>
      <c r="G2675" s="109">
        <v>2.291015984056834E-2</v>
      </c>
      <c r="H2675" s="731">
        <v>1.1161602415470116E-2</v>
      </c>
      <c r="I2675" s="108">
        <v>6.4603006907656881E-3</v>
      </c>
      <c r="J2675" s="109">
        <v>8.1436297774677043E-3</v>
      </c>
      <c r="K2675" s="731">
        <v>8.3545533111118855E-2</v>
      </c>
      <c r="L2675" s="108">
        <v>1.4251334111400982E-3</v>
      </c>
      <c r="M2675" s="109">
        <v>1.3966578551099437E-3</v>
      </c>
      <c r="N2675" s="731">
        <v>3.5290361930637512E-4</v>
      </c>
      <c r="O2675" s="108">
        <v>0</v>
      </c>
      <c r="P2675" s="109">
        <v>0</v>
      </c>
      <c r="Q2675" s="731">
        <v>7.0890407831275528E-3</v>
      </c>
      <c r="R2675" s="108">
        <v>4.4422906442062918E-4</v>
      </c>
      <c r="S2675" s="109">
        <v>6.5065545370835798E-4</v>
      </c>
      <c r="T2675" s="731">
        <v>2.6706606706165775E-3</v>
      </c>
      <c r="U2675" s="108">
        <v>1.0953701994962635E-3</v>
      </c>
      <c r="V2675" s="109">
        <v>1.0952059363713708E-3</v>
      </c>
      <c r="W2675" s="731">
        <v>4.6543904324713358E-4</v>
      </c>
      <c r="X2675" s="108">
        <v>9.4564373130705097E-5</v>
      </c>
      <c r="Y2675" s="109">
        <v>9.4550251556593137E-5</v>
      </c>
      <c r="Z2675" s="731">
        <v>4.0181777208191021E-5</v>
      </c>
      <c r="AA2675" s="108">
        <v>0</v>
      </c>
      <c r="AB2675" s="109">
        <v>0</v>
      </c>
      <c r="AC2675" s="731">
        <v>0</v>
      </c>
      <c r="AD2675" s="108">
        <v>0</v>
      </c>
      <c r="AE2675" s="109">
        <v>0</v>
      </c>
      <c r="AF2675" s="731">
        <v>0</v>
      </c>
      <c r="AG2675" s="108">
        <v>6.9872534316568237E-4</v>
      </c>
      <c r="AH2675" s="109">
        <v>6.9862101063205087E-4</v>
      </c>
      <c r="AI2675" s="731">
        <v>2.9689889891407965E-4</v>
      </c>
      <c r="AJ2675" s="108">
        <v>1.54906298943774E-3</v>
      </c>
      <c r="AK2675" s="109">
        <v>1.518111170018558E-3</v>
      </c>
      <c r="AL2675" s="736">
        <v>3.8359212942272756E-4</v>
      </c>
    </row>
    <row r="2676" spans="1:38" ht="13" x14ac:dyDescent="0.3">
      <c r="A2676" s="71">
        <v>2041</v>
      </c>
      <c r="B2676" s="72">
        <v>31</v>
      </c>
      <c r="C2676" s="108">
        <v>0.72564567580568573</v>
      </c>
      <c r="D2676" s="109">
        <v>0.66922965907094945</v>
      </c>
      <c r="E2676" s="732">
        <v>0.12525631393595552</v>
      </c>
      <c r="F2676" s="108">
        <v>2.080386281295649E-2</v>
      </c>
      <c r="G2676" s="109">
        <v>2.291015984056834E-2</v>
      </c>
      <c r="H2676" s="732">
        <v>1.1161602415470116E-2</v>
      </c>
      <c r="I2676" s="108">
        <v>6.4603006907656881E-3</v>
      </c>
      <c r="J2676" s="109">
        <v>8.1436297774677043E-3</v>
      </c>
      <c r="K2676" s="732">
        <v>8.3545533111118855E-2</v>
      </c>
      <c r="L2676" s="108">
        <v>1.4251334111400982E-3</v>
      </c>
      <c r="M2676" s="109">
        <v>1.3966578551099437E-3</v>
      </c>
      <c r="N2676" s="732">
        <v>3.5290361930637512E-4</v>
      </c>
      <c r="O2676" s="108">
        <v>0</v>
      </c>
      <c r="P2676" s="109">
        <v>0</v>
      </c>
      <c r="Q2676" s="732">
        <v>7.0890407831275528E-3</v>
      </c>
      <c r="R2676" s="108">
        <v>4.4422906442062918E-4</v>
      </c>
      <c r="S2676" s="109">
        <v>6.5065545370835798E-4</v>
      </c>
      <c r="T2676" s="732">
        <v>2.6706606706165775E-3</v>
      </c>
      <c r="U2676" s="108">
        <v>1.0953701994962635E-3</v>
      </c>
      <c r="V2676" s="109">
        <v>1.0952059363713708E-3</v>
      </c>
      <c r="W2676" s="732">
        <v>4.6543904324713358E-4</v>
      </c>
      <c r="X2676" s="108">
        <v>9.4564373130705097E-5</v>
      </c>
      <c r="Y2676" s="109">
        <v>9.4550251556593137E-5</v>
      </c>
      <c r="Z2676" s="732">
        <v>4.0181777208191021E-5</v>
      </c>
      <c r="AA2676" s="108">
        <v>0</v>
      </c>
      <c r="AB2676" s="109">
        <v>0</v>
      </c>
      <c r="AC2676" s="732">
        <v>0</v>
      </c>
      <c r="AD2676" s="108">
        <v>0</v>
      </c>
      <c r="AE2676" s="109">
        <v>0</v>
      </c>
      <c r="AF2676" s="732">
        <v>0</v>
      </c>
      <c r="AG2676" s="108">
        <v>6.9872534316568237E-4</v>
      </c>
      <c r="AH2676" s="109">
        <v>6.9862101063205087E-4</v>
      </c>
      <c r="AI2676" s="732">
        <v>2.9689889891407965E-4</v>
      </c>
      <c r="AJ2676" s="108">
        <v>1.54906298943774E-3</v>
      </c>
      <c r="AK2676" s="109">
        <v>1.518111170018558E-3</v>
      </c>
      <c r="AL2676" s="736">
        <v>3.8359212942272756E-4</v>
      </c>
    </row>
    <row r="2677" spans="1:38" ht="13" x14ac:dyDescent="0.3">
      <c r="A2677" s="71">
        <v>2041</v>
      </c>
      <c r="B2677" s="72">
        <v>32</v>
      </c>
      <c r="C2677" s="108">
        <v>0.72564567580568573</v>
      </c>
      <c r="D2677" s="109">
        <v>0.66922965907094945</v>
      </c>
      <c r="E2677" s="732">
        <v>0.12525631393595552</v>
      </c>
      <c r="F2677" s="108">
        <v>2.080386281295649E-2</v>
      </c>
      <c r="G2677" s="109">
        <v>2.291015984056834E-2</v>
      </c>
      <c r="H2677" s="732">
        <v>1.1161602415470116E-2</v>
      </c>
      <c r="I2677" s="108">
        <v>6.4603006907656881E-3</v>
      </c>
      <c r="J2677" s="109">
        <v>8.1436297774677043E-3</v>
      </c>
      <c r="K2677" s="732">
        <v>8.3545533111118855E-2</v>
      </c>
      <c r="L2677" s="108">
        <v>1.4251334111400982E-3</v>
      </c>
      <c r="M2677" s="109">
        <v>1.3966578551099437E-3</v>
      </c>
      <c r="N2677" s="732">
        <v>3.5290361930637512E-4</v>
      </c>
      <c r="O2677" s="108">
        <v>0</v>
      </c>
      <c r="P2677" s="109">
        <v>0</v>
      </c>
      <c r="Q2677" s="732">
        <v>7.0890407831275528E-3</v>
      </c>
      <c r="R2677" s="108">
        <v>4.4422906442062918E-4</v>
      </c>
      <c r="S2677" s="109">
        <v>6.5065545370835798E-4</v>
      </c>
      <c r="T2677" s="732">
        <v>2.6706606706165775E-3</v>
      </c>
      <c r="U2677" s="108">
        <v>1.0953701994962635E-3</v>
      </c>
      <c r="V2677" s="109">
        <v>1.0952059363713708E-3</v>
      </c>
      <c r="W2677" s="732">
        <v>4.6543904324713358E-4</v>
      </c>
      <c r="X2677" s="108">
        <v>9.4564373130705097E-5</v>
      </c>
      <c r="Y2677" s="109">
        <v>9.4550251556593137E-5</v>
      </c>
      <c r="Z2677" s="732">
        <v>4.0181777208191021E-5</v>
      </c>
      <c r="AA2677" s="108">
        <v>0</v>
      </c>
      <c r="AB2677" s="109">
        <v>0</v>
      </c>
      <c r="AC2677" s="732">
        <v>0</v>
      </c>
      <c r="AD2677" s="108">
        <v>0</v>
      </c>
      <c r="AE2677" s="109">
        <v>0</v>
      </c>
      <c r="AF2677" s="732">
        <v>0</v>
      </c>
      <c r="AG2677" s="108">
        <v>6.9872534316568237E-4</v>
      </c>
      <c r="AH2677" s="109">
        <v>6.9862101063205087E-4</v>
      </c>
      <c r="AI2677" s="732">
        <v>2.9689889891407965E-4</v>
      </c>
      <c r="AJ2677" s="108">
        <v>1.54906298943774E-3</v>
      </c>
      <c r="AK2677" s="109">
        <v>1.518111170018558E-3</v>
      </c>
      <c r="AL2677" s="736">
        <v>3.8359212942272756E-4</v>
      </c>
    </row>
    <row r="2678" spans="1:38" ht="13" x14ac:dyDescent="0.3">
      <c r="A2678" s="71">
        <v>2041</v>
      </c>
      <c r="B2678" s="72">
        <v>33</v>
      </c>
      <c r="C2678" s="108">
        <v>0.72564567580568573</v>
      </c>
      <c r="D2678" s="109">
        <v>0.66922965907094945</v>
      </c>
      <c r="E2678" s="732">
        <v>0.12525631393595552</v>
      </c>
      <c r="F2678" s="108">
        <v>2.080386281295649E-2</v>
      </c>
      <c r="G2678" s="109">
        <v>2.291015984056834E-2</v>
      </c>
      <c r="H2678" s="732">
        <v>1.1161602415470116E-2</v>
      </c>
      <c r="I2678" s="108">
        <v>6.4603006907656881E-3</v>
      </c>
      <c r="J2678" s="109">
        <v>8.1436297774677043E-3</v>
      </c>
      <c r="K2678" s="732">
        <v>8.3545533111118855E-2</v>
      </c>
      <c r="L2678" s="108">
        <v>1.4251334111400982E-3</v>
      </c>
      <c r="M2678" s="109">
        <v>1.3966578551099437E-3</v>
      </c>
      <c r="N2678" s="732">
        <v>3.5290361930637512E-4</v>
      </c>
      <c r="O2678" s="108">
        <v>0</v>
      </c>
      <c r="P2678" s="109">
        <v>0</v>
      </c>
      <c r="Q2678" s="732">
        <v>7.0890407831275528E-3</v>
      </c>
      <c r="R2678" s="108">
        <v>4.4422906442062918E-4</v>
      </c>
      <c r="S2678" s="109">
        <v>6.5065545370835798E-4</v>
      </c>
      <c r="T2678" s="732">
        <v>2.6706606706165775E-3</v>
      </c>
      <c r="U2678" s="108">
        <v>1.0953701994962635E-3</v>
      </c>
      <c r="V2678" s="109">
        <v>1.0952059363713708E-3</v>
      </c>
      <c r="W2678" s="732">
        <v>4.6543904324713358E-4</v>
      </c>
      <c r="X2678" s="108">
        <v>9.4564373130705097E-5</v>
      </c>
      <c r="Y2678" s="109">
        <v>9.4550251556593137E-5</v>
      </c>
      <c r="Z2678" s="732">
        <v>4.0181777208191021E-5</v>
      </c>
      <c r="AA2678" s="108">
        <v>0</v>
      </c>
      <c r="AB2678" s="109">
        <v>0</v>
      </c>
      <c r="AC2678" s="732">
        <v>0</v>
      </c>
      <c r="AD2678" s="108">
        <v>0</v>
      </c>
      <c r="AE2678" s="109">
        <v>0</v>
      </c>
      <c r="AF2678" s="732">
        <v>0</v>
      </c>
      <c r="AG2678" s="108">
        <v>6.9872534316568237E-4</v>
      </c>
      <c r="AH2678" s="109">
        <v>6.9862101063205087E-4</v>
      </c>
      <c r="AI2678" s="732">
        <v>2.9689889891407965E-4</v>
      </c>
      <c r="AJ2678" s="108">
        <v>1.54906298943774E-3</v>
      </c>
      <c r="AK2678" s="109">
        <v>1.518111170018558E-3</v>
      </c>
      <c r="AL2678" s="736">
        <v>3.8359212942272756E-4</v>
      </c>
    </row>
    <row r="2679" spans="1:38" ht="13" x14ac:dyDescent="0.3">
      <c r="A2679" s="71">
        <v>2041</v>
      </c>
      <c r="B2679" s="72">
        <v>34</v>
      </c>
      <c r="C2679" s="108">
        <v>0.72564567580568573</v>
      </c>
      <c r="D2679" s="109">
        <v>0.66922965907094945</v>
      </c>
      <c r="E2679" s="732">
        <v>0.12525631393595552</v>
      </c>
      <c r="F2679" s="108">
        <v>2.080386281295649E-2</v>
      </c>
      <c r="G2679" s="109">
        <v>2.291015984056834E-2</v>
      </c>
      <c r="H2679" s="732">
        <v>1.1161602415470116E-2</v>
      </c>
      <c r="I2679" s="108">
        <v>6.4603006907656881E-3</v>
      </c>
      <c r="J2679" s="109">
        <v>8.1436297774677043E-3</v>
      </c>
      <c r="K2679" s="732">
        <v>8.3545533111118855E-2</v>
      </c>
      <c r="L2679" s="108">
        <v>1.4251334111400982E-3</v>
      </c>
      <c r="M2679" s="109">
        <v>1.3966578551099437E-3</v>
      </c>
      <c r="N2679" s="732">
        <v>3.5290361930637512E-4</v>
      </c>
      <c r="O2679" s="108">
        <v>0</v>
      </c>
      <c r="P2679" s="109">
        <v>0</v>
      </c>
      <c r="Q2679" s="732">
        <v>7.0890407831275528E-3</v>
      </c>
      <c r="R2679" s="108">
        <v>4.4422906442062918E-4</v>
      </c>
      <c r="S2679" s="109">
        <v>6.5065545370835798E-4</v>
      </c>
      <c r="T2679" s="732">
        <v>2.6706606706165775E-3</v>
      </c>
      <c r="U2679" s="108">
        <v>1.0953701994962635E-3</v>
      </c>
      <c r="V2679" s="109">
        <v>1.0952059363713708E-3</v>
      </c>
      <c r="W2679" s="732">
        <v>4.6543904324713358E-4</v>
      </c>
      <c r="X2679" s="108">
        <v>9.4564373130705097E-5</v>
      </c>
      <c r="Y2679" s="109">
        <v>9.4550251556593137E-5</v>
      </c>
      <c r="Z2679" s="732">
        <v>4.0181777208191021E-5</v>
      </c>
      <c r="AA2679" s="108">
        <v>0</v>
      </c>
      <c r="AB2679" s="109">
        <v>0</v>
      </c>
      <c r="AC2679" s="732">
        <v>0</v>
      </c>
      <c r="AD2679" s="108">
        <v>0</v>
      </c>
      <c r="AE2679" s="109">
        <v>0</v>
      </c>
      <c r="AF2679" s="732">
        <v>0</v>
      </c>
      <c r="AG2679" s="108">
        <v>6.9872534316568237E-4</v>
      </c>
      <c r="AH2679" s="109">
        <v>6.9862101063205087E-4</v>
      </c>
      <c r="AI2679" s="732">
        <v>2.9689889891407965E-4</v>
      </c>
      <c r="AJ2679" s="108">
        <v>1.54906298943774E-3</v>
      </c>
      <c r="AK2679" s="109">
        <v>1.518111170018558E-3</v>
      </c>
      <c r="AL2679" s="736">
        <v>3.8359212942272756E-4</v>
      </c>
    </row>
    <row r="2680" spans="1:38" ht="13" x14ac:dyDescent="0.3">
      <c r="A2680" s="71">
        <v>2041</v>
      </c>
      <c r="B2680" s="72">
        <v>35</v>
      </c>
      <c r="C2680" s="108">
        <v>0.72564567580568573</v>
      </c>
      <c r="D2680" s="109">
        <v>0.66922965907094945</v>
      </c>
      <c r="E2680" s="732">
        <v>0.12525631393595552</v>
      </c>
      <c r="F2680" s="108">
        <v>2.080386281295649E-2</v>
      </c>
      <c r="G2680" s="109">
        <v>2.291015984056834E-2</v>
      </c>
      <c r="H2680" s="732">
        <v>1.1161602415470116E-2</v>
      </c>
      <c r="I2680" s="108">
        <v>6.4603006907656881E-3</v>
      </c>
      <c r="J2680" s="109">
        <v>8.1436297774677043E-3</v>
      </c>
      <c r="K2680" s="732">
        <v>8.3545533111118855E-2</v>
      </c>
      <c r="L2680" s="108">
        <v>1.4251334111400982E-3</v>
      </c>
      <c r="M2680" s="109">
        <v>1.3966578551099437E-3</v>
      </c>
      <c r="N2680" s="732">
        <v>3.5290361930637512E-4</v>
      </c>
      <c r="O2680" s="108">
        <v>0</v>
      </c>
      <c r="P2680" s="109">
        <v>0</v>
      </c>
      <c r="Q2680" s="732">
        <v>7.0890407831275528E-3</v>
      </c>
      <c r="R2680" s="108">
        <v>4.4422906442062918E-4</v>
      </c>
      <c r="S2680" s="109">
        <v>6.5065545370835798E-4</v>
      </c>
      <c r="T2680" s="732">
        <v>2.6706606706165775E-3</v>
      </c>
      <c r="U2680" s="108">
        <v>1.0953701994962635E-3</v>
      </c>
      <c r="V2680" s="109">
        <v>1.0952059363713708E-3</v>
      </c>
      <c r="W2680" s="732">
        <v>4.6543904324713358E-4</v>
      </c>
      <c r="X2680" s="108">
        <v>9.4564373130705097E-5</v>
      </c>
      <c r="Y2680" s="109">
        <v>9.4550251556593137E-5</v>
      </c>
      <c r="Z2680" s="732">
        <v>4.0181777208191021E-5</v>
      </c>
      <c r="AA2680" s="108">
        <v>0</v>
      </c>
      <c r="AB2680" s="109">
        <v>0</v>
      </c>
      <c r="AC2680" s="732">
        <v>0</v>
      </c>
      <c r="AD2680" s="108">
        <v>0</v>
      </c>
      <c r="AE2680" s="109">
        <v>0</v>
      </c>
      <c r="AF2680" s="732">
        <v>0</v>
      </c>
      <c r="AG2680" s="108">
        <v>6.9872534316568237E-4</v>
      </c>
      <c r="AH2680" s="109">
        <v>6.9862101063205087E-4</v>
      </c>
      <c r="AI2680" s="732">
        <v>2.9689889891407965E-4</v>
      </c>
      <c r="AJ2680" s="108">
        <v>1.54906298943774E-3</v>
      </c>
      <c r="AK2680" s="109">
        <v>1.518111170018558E-3</v>
      </c>
      <c r="AL2680" s="736">
        <v>3.8359212942272756E-4</v>
      </c>
    </row>
    <row r="2681" spans="1:38" ht="13" x14ac:dyDescent="0.3">
      <c r="A2681" s="71">
        <v>2041</v>
      </c>
      <c r="B2681" s="72">
        <v>36</v>
      </c>
      <c r="C2681" s="108">
        <v>0.72564567580568573</v>
      </c>
      <c r="D2681" s="109">
        <v>0.66922965907094945</v>
      </c>
      <c r="E2681" s="732">
        <v>0.12525631393595552</v>
      </c>
      <c r="F2681" s="108">
        <v>2.080386281295649E-2</v>
      </c>
      <c r="G2681" s="109">
        <v>2.291015984056834E-2</v>
      </c>
      <c r="H2681" s="732">
        <v>1.1161602415470116E-2</v>
      </c>
      <c r="I2681" s="108">
        <v>6.4603006907656881E-3</v>
      </c>
      <c r="J2681" s="109">
        <v>8.1436297774677043E-3</v>
      </c>
      <c r="K2681" s="732">
        <v>8.3545533111118855E-2</v>
      </c>
      <c r="L2681" s="108">
        <v>1.4251334111400982E-3</v>
      </c>
      <c r="M2681" s="109">
        <v>1.3966578551099437E-3</v>
      </c>
      <c r="N2681" s="732">
        <v>3.5290361930637512E-4</v>
      </c>
      <c r="O2681" s="108">
        <v>0</v>
      </c>
      <c r="P2681" s="109">
        <v>0</v>
      </c>
      <c r="Q2681" s="732">
        <v>7.0890407831275528E-3</v>
      </c>
      <c r="R2681" s="108">
        <v>4.4422906442062918E-4</v>
      </c>
      <c r="S2681" s="109">
        <v>6.5065545370835798E-4</v>
      </c>
      <c r="T2681" s="732">
        <v>2.6706606706165775E-3</v>
      </c>
      <c r="U2681" s="108">
        <v>1.0953701994962635E-3</v>
      </c>
      <c r="V2681" s="109">
        <v>1.0952059363713708E-3</v>
      </c>
      <c r="W2681" s="732">
        <v>4.6543904324713358E-4</v>
      </c>
      <c r="X2681" s="108">
        <v>9.4564373130705097E-5</v>
      </c>
      <c r="Y2681" s="109">
        <v>9.4550251556593137E-5</v>
      </c>
      <c r="Z2681" s="732">
        <v>4.0181777208191021E-5</v>
      </c>
      <c r="AA2681" s="108">
        <v>0</v>
      </c>
      <c r="AB2681" s="109">
        <v>0</v>
      </c>
      <c r="AC2681" s="732">
        <v>0</v>
      </c>
      <c r="AD2681" s="108">
        <v>0</v>
      </c>
      <c r="AE2681" s="109">
        <v>0</v>
      </c>
      <c r="AF2681" s="732">
        <v>0</v>
      </c>
      <c r="AG2681" s="108">
        <v>6.9872534316568237E-4</v>
      </c>
      <c r="AH2681" s="109">
        <v>6.9862101063205087E-4</v>
      </c>
      <c r="AI2681" s="732">
        <v>2.9689889891407965E-4</v>
      </c>
      <c r="AJ2681" s="108">
        <v>1.54906298943774E-3</v>
      </c>
      <c r="AK2681" s="109">
        <v>1.518111170018558E-3</v>
      </c>
      <c r="AL2681" s="736">
        <v>3.8359212942272756E-4</v>
      </c>
    </row>
    <row r="2682" spans="1:38" ht="13" x14ac:dyDescent="0.3">
      <c r="A2682" s="71">
        <v>2041</v>
      </c>
      <c r="B2682" s="72">
        <v>37</v>
      </c>
      <c r="C2682" s="108">
        <v>0.72564567580568573</v>
      </c>
      <c r="D2682" s="109">
        <v>0.66922965907094945</v>
      </c>
      <c r="E2682" s="732">
        <v>0.12525631393595552</v>
      </c>
      <c r="F2682" s="108">
        <v>2.080386281295649E-2</v>
      </c>
      <c r="G2682" s="109">
        <v>2.291015984056834E-2</v>
      </c>
      <c r="H2682" s="732">
        <v>1.1161602415470116E-2</v>
      </c>
      <c r="I2682" s="108">
        <v>6.4603006907656881E-3</v>
      </c>
      <c r="J2682" s="109">
        <v>8.1436297774677043E-3</v>
      </c>
      <c r="K2682" s="732">
        <v>8.3545533111118855E-2</v>
      </c>
      <c r="L2682" s="108">
        <v>1.4251334111400982E-3</v>
      </c>
      <c r="M2682" s="109">
        <v>1.3966578551099437E-3</v>
      </c>
      <c r="N2682" s="732">
        <v>3.5290361930637512E-4</v>
      </c>
      <c r="O2682" s="108">
        <v>0</v>
      </c>
      <c r="P2682" s="109">
        <v>0</v>
      </c>
      <c r="Q2682" s="732">
        <v>7.0890407831275528E-3</v>
      </c>
      <c r="R2682" s="108">
        <v>4.4422906442062918E-4</v>
      </c>
      <c r="S2682" s="109">
        <v>6.5065545370835798E-4</v>
      </c>
      <c r="T2682" s="732">
        <v>2.6706606706165775E-3</v>
      </c>
      <c r="U2682" s="108">
        <v>1.0953701994962635E-3</v>
      </c>
      <c r="V2682" s="109">
        <v>1.0952059363713708E-3</v>
      </c>
      <c r="W2682" s="732">
        <v>4.6543904324713358E-4</v>
      </c>
      <c r="X2682" s="108">
        <v>9.4564373130705097E-5</v>
      </c>
      <c r="Y2682" s="109">
        <v>9.4550251556593137E-5</v>
      </c>
      <c r="Z2682" s="732">
        <v>4.0181777208191021E-5</v>
      </c>
      <c r="AA2682" s="108">
        <v>0</v>
      </c>
      <c r="AB2682" s="109">
        <v>0</v>
      </c>
      <c r="AC2682" s="732">
        <v>0</v>
      </c>
      <c r="AD2682" s="108">
        <v>0</v>
      </c>
      <c r="AE2682" s="109">
        <v>0</v>
      </c>
      <c r="AF2682" s="732">
        <v>0</v>
      </c>
      <c r="AG2682" s="108">
        <v>6.9872534316568237E-4</v>
      </c>
      <c r="AH2682" s="109">
        <v>6.9862101063205087E-4</v>
      </c>
      <c r="AI2682" s="732">
        <v>2.9689889891407965E-4</v>
      </c>
      <c r="AJ2682" s="108">
        <v>1.54906298943774E-3</v>
      </c>
      <c r="AK2682" s="109">
        <v>1.518111170018558E-3</v>
      </c>
      <c r="AL2682" s="736">
        <v>3.8359212942272756E-4</v>
      </c>
    </row>
    <row r="2683" spans="1:38" ht="13" x14ac:dyDescent="0.3">
      <c r="A2683" s="71">
        <v>2041</v>
      </c>
      <c r="B2683" s="72">
        <v>38</v>
      </c>
      <c r="C2683" s="108">
        <v>0.72564567580568573</v>
      </c>
      <c r="D2683" s="109">
        <v>0.66922965907094945</v>
      </c>
      <c r="E2683" s="732">
        <v>0.12525631393595552</v>
      </c>
      <c r="F2683" s="108">
        <v>2.080386281295649E-2</v>
      </c>
      <c r="G2683" s="109">
        <v>2.291015984056834E-2</v>
      </c>
      <c r="H2683" s="732">
        <v>1.1161602415470116E-2</v>
      </c>
      <c r="I2683" s="108">
        <v>6.4603006907656881E-3</v>
      </c>
      <c r="J2683" s="109">
        <v>8.1436297774677043E-3</v>
      </c>
      <c r="K2683" s="732">
        <v>8.3545533111118855E-2</v>
      </c>
      <c r="L2683" s="108">
        <v>1.4251334111400982E-3</v>
      </c>
      <c r="M2683" s="109">
        <v>1.3966578551099437E-3</v>
      </c>
      <c r="N2683" s="732">
        <v>3.5290361930637512E-4</v>
      </c>
      <c r="O2683" s="108">
        <v>0</v>
      </c>
      <c r="P2683" s="109">
        <v>0</v>
      </c>
      <c r="Q2683" s="732">
        <v>7.0890407831275528E-3</v>
      </c>
      <c r="R2683" s="108">
        <v>4.4422906442062918E-4</v>
      </c>
      <c r="S2683" s="109">
        <v>6.5065545370835798E-4</v>
      </c>
      <c r="T2683" s="732">
        <v>2.6706606706165775E-3</v>
      </c>
      <c r="U2683" s="108">
        <v>1.0953701994962635E-3</v>
      </c>
      <c r="V2683" s="109">
        <v>1.0952059363713708E-3</v>
      </c>
      <c r="W2683" s="732">
        <v>4.6543904324713358E-4</v>
      </c>
      <c r="X2683" s="108">
        <v>9.4564373130705097E-5</v>
      </c>
      <c r="Y2683" s="109">
        <v>9.4550251556593137E-5</v>
      </c>
      <c r="Z2683" s="732">
        <v>4.0181777208191021E-5</v>
      </c>
      <c r="AA2683" s="108">
        <v>0</v>
      </c>
      <c r="AB2683" s="109">
        <v>0</v>
      </c>
      <c r="AC2683" s="732">
        <v>0</v>
      </c>
      <c r="AD2683" s="108">
        <v>0</v>
      </c>
      <c r="AE2683" s="109">
        <v>0</v>
      </c>
      <c r="AF2683" s="732">
        <v>0</v>
      </c>
      <c r="AG2683" s="108">
        <v>6.9872534316568237E-4</v>
      </c>
      <c r="AH2683" s="109">
        <v>6.9862101063205087E-4</v>
      </c>
      <c r="AI2683" s="732">
        <v>2.9689889891407965E-4</v>
      </c>
      <c r="AJ2683" s="108">
        <v>1.54906298943774E-3</v>
      </c>
      <c r="AK2683" s="109">
        <v>1.518111170018558E-3</v>
      </c>
      <c r="AL2683" s="736">
        <v>3.8359212942272756E-4</v>
      </c>
    </row>
    <row r="2684" spans="1:38" ht="13.5" thickBot="1" x14ac:dyDescent="0.35">
      <c r="A2684" s="73">
        <v>2041</v>
      </c>
      <c r="B2684" s="74">
        <v>39</v>
      </c>
      <c r="C2684" s="110">
        <v>0.72564567580568573</v>
      </c>
      <c r="D2684" s="111">
        <v>0.66922965907094945</v>
      </c>
      <c r="E2684" s="733">
        <v>0.12525631393595552</v>
      </c>
      <c r="F2684" s="110">
        <v>2.080386281295649E-2</v>
      </c>
      <c r="G2684" s="111">
        <v>2.291015984056834E-2</v>
      </c>
      <c r="H2684" s="733">
        <v>1.1161602415470116E-2</v>
      </c>
      <c r="I2684" s="110">
        <v>6.4603006907656881E-3</v>
      </c>
      <c r="J2684" s="111">
        <v>8.1436297774677043E-3</v>
      </c>
      <c r="K2684" s="733">
        <v>8.3545533111118855E-2</v>
      </c>
      <c r="L2684" s="110">
        <v>1.4251334111400982E-3</v>
      </c>
      <c r="M2684" s="111">
        <v>1.3966578551099437E-3</v>
      </c>
      <c r="N2684" s="733">
        <v>3.5290361930637512E-4</v>
      </c>
      <c r="O2684" s="110">
        <v>0</v>
      </c>
      <c r="P2684" s="111">
        <v>0</v>
      </c>
      <c r="Q2684" s="733">
        <v>7.0890407831275528E-3</v>
      </c>
      <c r="R2684" s="110">
        <v>4.4422906442062918E-4</v>
      </c>
      <c r="S2684" s="111">
        <v>6.5065545370835798E-4</v>
      </c>
      <c r="T2684" s="733">
        <v>2.6706606706165775E-3</v>
      </c>
      <c r="U2684" s="110">
        <v>1.0953701994962635E-3</v>
      </c>
      <c r="V2684" s="111">
        <v>1.0952059363713708E-3</v>
      </c>
      <c r="W2684" s="733">
        <v>4.6543904324713358E-4</v>
      </c>
      <c r="X2684" s="110">
        <v>9.4564373130705097E-5</v>
      </c>
      <c r="Y2684" s="111">
        <v>9.4550251556593137E-5</v>
      </c>
      <c r="Z2684" s="733">
        <v>4.0181777208191021E-5</v>
      </c>
      <c r="AA2684" s="110">
        <v>0</v>
      </c>
      <c r="AB2684" s="111">
        <v>0</v>
      </c>
      <c r="AC2684" s="733">
        <v>0</v>
      </c>
      <c r="AD2684" s="110">
        <v>0</v>
      </c>
      <c r="AE2684" s="111">
        <v>0</v>
      </c>
      <c r="AF2684" s="733">
        <v>0</v>
      </c>
      <c r="AG2684" s="110">
        <v>6.9872534316568237E-4</v>
      </c>
      <c r="AH2684" s="111">
        <v>6.9862101063205087E-4</v>
      </c>
      <c r="AI2684" s="733">
        <v>2.9689889891407965E-4</v>
      </c>
      <c r="AJ2684" s="110">
        <v>1.54906298943774E-3</v>
      </c>
      <c r="AK2684" s="111">
        <v>1.518111170018558E-3</v>
      </c>
      <c r="AL2684" s="737">
        <v>3.8359212942272756E-4</v>
      </c>
    </row>
    <row r="2685" spans="1:38" x14ac:dyDescent="0.25">
      <c r="A2685" s="69">
        <v>2042</v>
      </c>
      <c r="B2685" s="70">
        <v>0</v>
      </c>
      <c r="C2685" s="106">
        <v>0.22654370452185282</v>
      </c>
      <c r="D2685" s="107">
        <v>0.23717438594469945</v>
      </c>
      <c r="E2685" s="730">
        <v>0.11119578760580659</v>
      </c>
      <c r="F2685" s="106">
        <v>1.8773019583656989E-2</v>
      </c>
      <c r="G2685" s="107">
        <v>2.0617755032067052E-2</v>
      </c>
      <c r="H2685" s="730">
        <v>1.6564310074277944E-2</v>
      </c>
      <c r="I2685" s="106">
        <v>4.4685381131023549E-3</v>
      </c>
      <c r="J2685" s="107">
        <v>4.1688931038327218E-3</v>
      </c>
      <c r="K2685" s="730">
        <v>8.304736041102749E-2</v>
      </c>
      <c r="L2685" s="106">
        <v>5.4073714741322487E-4</v>
      </c>
      <c r="M2685" s="107">
        <v>5.8528601553014571E-4</v>
      </c>
      <c r="N2685" s="730">
        <v>2.6101995468889139E-4</v>
      </c>
      <c r="O2685" s="106">
        <v>0</v>
      </c>
      <c r="P2685" s="107">
        <v>0</v>
      </c>
      <c r="Q2685" s="730">
        <v>1.052052120338891E-2</v>
      </c>
      <c r="R2685" s="106">
        <v>4.4422906442062918E-4</v>
      </c>
      <c r="S2685" s="107">
        <v>6.5065545370835798E-4</v>
      </c>
      <c r="T2685" s="730">
        <v>2.6706606706165775E-3</v>
      </c>
      <c r="U2685" s="106">
        <v>9.3867366147270452E-4</v>
      </c>
      <c r="V2685" s="107">
        <v>9.175860199299279E-4</v>
      </c>
      <c r="W2685" s="730">
        <v>6.9073168191034697E-4</v>
      </c>
      <c r="X2685" s="106">
        <v>8.103658251381457E-5</v>
      </c>
      <c r="Y2685" s="107">
        <v>7.9216064157949348E-5</v>
      </c>
      <c r="Z2685" s="730">
        <v>5.9631490323018622E-5</v>
      </c>
      <c r="AA2685" s="106">
        <v>0</v>
      </c>
      <c r="AB2685" s="107">
        <v>0</v>
      </c>
      <c r="AC2685" s="730">
        <v>0</v>
      </c>
      <c r="AD2685" s="106">
        <v>0</v>
      </c>
      <c r="AE2685" s="107">
        <v>0</v>
      </c>
      <c r="AF2685" s="730">
        <v>0</v>
      </c>
      <c r="AG2685" s="106">
        <v>5.9877058398331981E-4</v>
      </c>
      <c r="AH2685" s="107">
        <v>5.8531856095821741E-4</v>
      </c>
      <c r="AI2685" s="730">
        <v>4.4061092725648847E-4</v>
      </c>
      <c r="AJ2685" s="106">
        <v>5.8775951908587865E-4</v>
      </c>
      <c r="AK2685" s="107">
        <v>6.3618240100671438E-4</v>
      </c>
      <c r="AL2685" s="735">
        <v>2.8371817346888809E-4</v>
      </c>
    </row>
    <row r="2686" spans="1:38" x14ac:dyDescent="0.25">
      <c r="A2686" s="71">
        <v>2042</v>
      </c>
      <c r="B2686" s="72">
        <v>1</v>
      </c>
      <c r="C2686" s="108">
        <v>0.22641473616297939</v>
      </c>
      <c r="D2686" s="109">
        <v>0.23705650977094975</v>
      </c>
      <c r="E2686" s="731">
        <v>0.11132180024845903</v>
      </c>
      <c r="F2686" s="108">
        <v>1.8741963681106071E-2</v>
      </c>
      <c r="G2686" s="109">
        <v>2.0590040703037348E-2</v>
      </c>
      <c r="H2686" s="731">
        <v>1.6769837722932716E-2</v>
      </c>
      <c r="I2686" s="108">
        <v>4.4585458427807466E-3</v>
      </c>
      <c r="J2686" s="109">
        <v>4.160097204374779E-3</v>
      </c>
      <c r="K2686" s="731">
        <v>8.3354124206296565E-2</v>
      </c>
      <c r="L2686" s="108">
        <v>5.3985825100215997E-4</v>
      </c>
      <c r="M2686" s="109">
        <v>5.8430008440277085E-4</v>
      </c>
      <c r="N2686" s="731">
        <v>2.6144286553289397E-4</v>
      </c>
      <c r="O2686" s="108">
        <v>0</v>
      </c>
      <c r="P2686" s="109">
        <v>0</v>
      </c>
      <c r="Q2686" s="731">
        <v>1.0651075210344155E-2</v>
      </c>
      <c r="R2686" s="108">
        <v>4.4422906442062918E-4</v>
      </c>
      <c r="S2686" s="109">
        <v>6.5065545370835798E-4</v>
      </c>
      <c r="T2686" s="731">
        <v>2.6706606706165775E-3</v>
      </c>
      <c r="U2686" s="108">
        <v>9.3636519550613535E-4</v>
      </c>
      <c r="V2686" s="109">
        <v>9.1554430451599826E-4</v>
      </c>
      <c r="W2686" s="731">
        <v>6.9930218733329911E-4</v>
      </c>
      <c r="X2686" s="108">
        <v>8.0837261982526153E-5</v>
      </c>
      <c r="Y2686" s="109">
        <v>7.9039828529047439E-5</v>
      </c>
      <c r="Z2686" s="731">
        <v>6.0371449943711347E-5</v>
      </c>
      <c r="AA2686" s="108">
        <v>0</v>
      </c>
      <c r="AB2686" s="109">
        <v>0</v>
      </c>
      <c r="AC2686" s="731">
        <v>0</v>
      </c>
      <c r="AD2686" s="108">
        <v>0</v>
      </c>
      <c r="AE2686" s="109">
        <v>0</v>
      </c>
      <c r="AF2686" s="731">
        <v>0</v>
      </c>
      <c r="AG2686" s="108">
        <v>5.9729781500217924E-4</v>
      </c>
      <c r="AH2686" s="109">
        <v>5.8401627060019798E-4</v>
      </c>
      <c r="AI2686" s="731">
        <v>4.4607760060752185E-4</v>
      </c>
      <c r="AJ2686" s="108">
        <v>5.86804277746257E-4</v>
      </c>
      <c r="AK2686" s="109">
        <v>6.3511079802696052E-4</v>
      </c>
      <c r="AL2686" s="736">
        <v>2.8417791704259007E-4</v>
      </c>
    </row>
    <row r="2687" spans="1:38" x14ac:dyDescent="0.25">
      <c r="A2687" s="71">
        <v>2042</v>
      </c>
      <c r="B2687" s="72">
        <v>2</v>
      </c>
      <c r="C2687" s="108">
        <v>0.22630405563354491</v>
      </c>
      <c r="D2687" s="109">
        <v>0.23691305252852279</v>
      </c>
      <c r="E2687" s="731">
        <v>0.11144916925177971</v>
      </c>
      <c r="F2687" s="108">
        <v>1.8715340420036617E-2</v>
      </c>
      <c r="G2687" s="109">
        <v>2.0554586184612294E-2</v>
      </c>
      <c r="H2687" s="731">
        <v>1.6985896852854402E-2</v>
      </c>
      <c r="I2687" s="108">
        <v>4.4499789637511217E-3</v>
      </c>
      <c r="J2687" s="109">
        <v>4.1488277818699237E-3</v>
      </c>
      <c r="K2687" s="731">
        <v>8.3667139759254425E-2</v>
      </c>
      <c r="L2687" s="108">
        <v>5.3910452799275953E-4</v>
      </c>
      <c r="M2687" s="109">
        <v>5.8303984818051165E-4</v>
      </c>
      <c r="N2687" s="731">
        <v>2.6186923876557792E-4</v>
      </c>
      <c r="O2687" s="108">
        <v>0</v>
      </c>
      <c r="P2687" s="109">
        <v>0</v>
      </c>
      <c r="Q2687" s="731">
        <v>1.0788293083001938E-2</v>
      </c>
      <c r="R2687" s="108">
        <v>4.4422906442062918E-4</v>
      </c>
      <c r="S2687" s="109">
        <v>6.5065545370835798E-4</v>
      </c>
      <c r="T2687" s="731">
        <v>2.6706606706165775E-3</v>
      </c>
      <c r="U2687" s="108">
        <v>9.343861526038685E-4</v>
      </c>
      <c r="V2687" s="109">
        <v>9.129266691594183E-4</v>
      </c>
      <c r="W2687" s="731">
        <v>7.0831166550676123E-4</v>
      </c>
      <c r="X2687" s="108">
        <v>8.0666396507370086E-5</v>
      </c>
      <c r="Y2687" s="109">
        <v>7.8813791129027271E-5</v>
      </c>
      <c r="Z2687" s="731">
        <v>6.1149208371876089E-5</v>
      </c>
      <c r="AA2687" s="108">
        <v>0</v>
      </c>
      <c r="AB2687" s="109">
        <v>0</v>
      </c>
      <c r="AC2687" s="731">
        <v>0</v>
      </c>
      <c r="AD2687" s="108">
        <v>0</v>
      </c>
      <c r="AE2687" s="109">
        <v>0</v>
      </c>
      <c r="AF2687" s="731">
        <v>0</v>
      </c>
      <c r="AG2687" s="108">
        <v>5.9603534913534506E-4</v>
      </c>
      <c r="AH2687" s="109">
        <v>5.8234641532016094E-4</v>
      </c>
      <c r="AI2687" s="731">
        <v>4.5182499476493322E-4</v>
      </c>
      <c r="AJ2687" s="108">
        <v>5.8598499851712403E-4</v>
      </c>
      <c r="AK2687" s="109">
        <v>6.3374086948452587E-4</v>
      </c>
      <c r="AL2687" s="736">
        <v>2.8464132905867579E-4</v>
      </c>
    </row>
    <row r="2688" spans="1:38" x14ac:dyDescent="0.25">
      <c r="A2688" s="71">
        <v>2042</v>
      </c>
      <c r="B2688" s="72">
        <v>3</v>
      </c>
      <c r="C2688" s="108">
        <v>0.22621210085607066</v>
      </c>
      <c r="D2688" s="109">
        <v>0.23675928326612969</v>
      </c>
      <c r="E2688" s="731">
        <v>0.11157534460842347</v>
      </c>
      <c r="F2688" s="108">
        <v>1.8693239490228764E-2</v>
      </c>
      <c r="G2688" s="109">
        <v>2.0516624565238801E-2</v>
      </c>
      <c r="H2688" s="731">
        <v>1.7203425141272152E-2</v>
      </c>
      <c r="I2688" s="108">
        <v>4.4428649203583836E-3</v>
      </c>
      <c r="J2688" s="109">
        <v>4.1367760823517886E-3</v>
      </c>
      <c r="K2688" s="731">
        <v>8.3976228510851222E-2</v>
      </c>
      <c r="L2688" s="108">
        <v>5.3847859483371029E-4</v>
      </c>
      <c r="M2688" s="109">
        <v>5.8169123794019951E-4</v>
      </c>
      <c r="N2688" s="731">
        <v>2.6228819414618199E-4</v>
      </c>
      <c r="O2688" s="108">
        <v>0</v>
      </c>
      <c r="P2688" s="109">
        <v>0</v>
      </c>
      <c r="Q2688" s="731">
        <v>1.0926454987980389E-2</v>
      </c>
      <c r="R2688" s="108">
        <v>4.4422906442062918E-4</v>
      </c>
      <c r="S2688" s="109">
        <v>6.5065545370835798E-4</v>
      </c>
      <c r="T2688" s="731">
        <v>2.6706606706165775E-3</v>
      </c>
      <c r="U2688" s="108">
        <v>9.3274279672577701E-4</v>
      </c>
      <c r="V2688" s="109">
        <v>9.1012629766016922E-4</v>
      </c>
      <c r="W2688" s="731">
        <v>7.173828327754323E-4</v>
      </c>
      <c r="X2688" s="108">
        <v>8.0524559644689711E-5</v>
      </c>
      <c r="Y2688" s="109">
        <v>7.8572078209001564E-5</v>
      </c>
      <c r="Z2688" s="731">
        <v>6.1932321820480979E-5</v>
      </c>
      <c r="AA2688" s="108">
        <v>0</v>
      </c>
      <c r="AB2688" s="109">
        <v>0</v>
      </c>
      <c r="AC2688" s="731">
        <v>0</v>
      </c>
      <c r="AD2688" s="108">
        <v>0</v>
      </c>
      <c r="AE2688" s="109">
        <v>0</v>
      </c>
      <c r="AF2688" s="731">
        <v>0</v>
      </c>
      <c r="AG2688" s="108">
        <v>5.9498701342561831E-4</v>
      </c>
      <c r="AH2688" s="109">
        <v>5.8056045290665775E-4</v>
      </c>
      <c r="AI2688" s="731">
        <v>4.5761095299108557E-4</v>
      </c>
      <c r="AJ2688" s="108">
        <v>5.8530470958815476E-4</v>
      </c>
      <c r="AK2688" s="109">
        <v>6.3227508548140306E-4</v>
      </c>
      <c r="AL2688" s="736">
        <v>2.8509680991474831E-4</v>
      </c>
    </row>
    <row r="2689" spans="1:38" x14ac:dyDescent="0.25">
      <c r="A2689" s="71">
        <v>2042</v>
      </c>
      <c r="B2689" s="72">
        <v>4</v>
      </c>
      <c r="C2689" s="108">
        <v>0.29740810721055744</v>
      </c>
      <c r="D2689" s="109">
        <v>0.30375112007707561</v>
      </c>
      <c r="E2689" s="731">
        <v>0.13067278326181944</v>
      </c>
      <c r="F2689" s="108">
        <v>1.9328030548402993E-2</v>
      </c>
      <c r="G2689" s="109">
        <v>2.1558883952859199E-2</v>
      </c>
      <c r="H2689" s="731">
        <v>1.7158701938763718E-2</v>
      </c>
      <c r="I2689" s="108">
        <v>5.1496173507231046E-3</v>
      </c>
      <c r="J2689" s="109">
        <v>5.6742152694487487E-3</v>
      </c>
      <c r="K2689" s="731">
        <v>8.3189200570737823E-2</v>
      </c>
      <c r="L2689" s="108">
        <v>6.5137406996869981E-4</v>
      </c>
      <c r="M2689" s="109">
        <v>8.6821570146869062E-4</v>
      </c>
      <c r="N2689" s="731">
        <v>3.7158979390741856E-4</v>
      </c>
      <c r="O2689" s="108">
        <v>0</v>
      </c>
      <c r="P2689" s="109">
        <v>0</v>
      </c>
      <c r="Q2689" s="731">
        <v>1.0898033479267022E-2</v>
      </c>
      <c r="R2689" s="108">
        <v>4.4422906442062918E-4</v>
      </c>
      <c r="S2689" s="109">
        <v>6.5065545370835798E-4</v>
      </c>
      <c r="T2689" s="731">
        <v>2.6706606706165775E-3</v>
      </c>
      <c r="U2689" s="108">
        <v>9.8142635259200928E-4</v>
      </c>
      <c r="V2689" s="109">
        <v>9.9005877805522944E-4</v>
      </c>
      <c r="W2689" s="731">
        <v>7.1551737671642632E-4</v>
      </c>
      <c r="X2689" s="108">
        <v>8.4727434775541541E-5</v>
      </c>
      <c r="Y2689" s="109">
        <v>8.5472693045665179E-5</v>
      </c>
      <c r="Z2689" s="731">
        <v>6.1771321299099172E-5</v>
      </c>
      <c r="AA2689" s="108">
        <v>0</v>
      </c>
      <c r="AB2689" s="109">
        <v>0</v>
      </c>
      <c r="AC2689" s="731">
        <v>0</v>
      </c>
      <c r="AD2689" s="108">
        <v>0</v>
      </c>
      <c r="AE2689" s="109">
        <v>0</v>
      </c>
      <c r="AF2689" s="731">
        <v>0</v>
      </c>
      <c r="AG2689" s="108">
        <v>6.2604165477035234E-4</v>
      </c>
      <c r="AH2689" s="109">
        <v>6.3154813041013289E-4</v>
      </c>
      <c r="AI2689" s="731">
        <v>4.5642132204865547E-4</v>
      </c>
      <c r="AJ2689" s="108">
        <v>7.0801747950151111E-4</v>
      </c>
      <c r="AK2689" s="109">
        <v>9.4371542811285108E-4</v>
      </c>
      <c r="AL2689" s="736">
        <v>4.039032691960474E-4</v>
      </c>
    </row>
    <row r="2690" spans="1:38" x14ac:dyDescent="0.25">
      <c r="A2690" s="71">
        <v>2042</v>
      </c>
      <c r="B2690" s="72">
        <v>5</v>
      </c>
      <c r="C2690" s="108">
        <v>0.29732749790180196</v>
      </c>
      <c r="D2690" s="109">
        <v>0.3035591122802071</v>
      </c>
      <c r="E2690" s="731">
        <v>0.13036555502058086</v>
      </c>
      <c r="F2690" s="108">
        <v>1.9311415227548652E-2</v>
      </c>
      <c r="G2690" s="109">
        <v>2.1516832043756054E-2</v>
      </c>
      <c r="H2690" s="731">
        <v>1.6800297149354815E-2</v>
      </c>
      <c r="I2690" s="108">
        <v>5.1436516285507045E-3</v>
      </c>
      <c r="J2690" s="109">
        <v>5.6569781065333455E-3</v>
      </c>
      <c r="K2690" s="731">
        <v>8.2400101950315788E-2</v>
      </c>
      <c r="L2690" s="108">
        <v>6.5082528011996992E-4</v>
      </c>
      <c r="M2690" s="109">
        <v>8.6610112963416851E-4</v>
      </c>
      <c r="N2690" s="731">
        <v>3.7041531845175848E-4</v>
      </c>
      <c r="O2690" s="108">
        <v>0</v>
      </c>
      <c r="P2690" s="109">
        <v>0</v>
      </c>
      <c r="Q2690" s="731">
        <v>1.0670404651055872E-2</v>
      </c>
      <c r="R2690" s="108">
        <v>4.4422906442062918E-4</v>
      </c>
      <c r="S2690" s="109">
        <v>6.5065545370835798E-4</v>
      </c>
      <c r="T2690" s="731">
        <v>2.6706606706165775E-3</v>
      </c>
      <c r="U2690" s="108">
        <v>9.8019133424999579E-4</v>
      </c>
      <c r="V2690" s="109">
        <v>9.8694888428000455E-4</v>
      </c>
      <c r="W2690" s="731">
        <v>7.0057263602513013E-4</v>
      </c>
      <c r="X2690" s="108">
        <v>8.4620829913761085E-5</v>
      </c>
      <c r="Y2690" s="109">
        <v>8.5204193956230396E-5</v>
      </c>
      <c r="Z2690" s="731">
        <v>6.0481083621533288E-5</v>
      </c>
      <c r="AA2690" s="108">
        <v>0</v>
      </c>
      <c r="AB2690" s="109">
        <v>0</v>
      </c>
      <c r="AC2690" s="731">
        <v>0</v>
      </c>
      <c r="AD2690" s="108">
        <v>0</v>
      </c>
      <c r="AE2690" s="109">
        <v>0</v>
      </c>
      <c r="AF2690" s="731">
        <v>0</v>
      </c>
      <c r="AG2690" s="108">
        <v>6.2525409741611044E-4</v>
      </c>
      <c r="AH2690" s="109">
        <v>6.2956433378776727E-4</v>
      </c>
      <c r="AI2690" s="731">
        <v>4.4688764396784967E-4</v>
      </c>
      <c r="AJ2690" s="108">
        <v>7.0742096635701866E-4</v>
      </c>
      <c r="AK2690" s="109">
        <v>9.4141738723783929E-4</v>
      </c>
      <c r="AL2690" s="736">
        <v>4.0262660053965105E-4</v>
      </c>
    </row>
    <row r="2691" spans="1:38" x14ac:dyDescent="0.25">
      <c r="A2691" s="71">
        <v>2042</v>
      </c>
      <c r="B2691" s="72">
        <v>6</v>
      </c>
      <c r="C2691" s="108">
        <v>0.35813391293385771</v>
      </c>
      <c r="D2691" s="109">
        <v>0.35964255606790818</v>
      </c>
      <c r="E2691" s="731">
        <v>0.12999938093771535</v>
      </c>
      <c r="F2691" s="108">
        <v>1.9773407433627547E-2</v>
      </c>
      <c r="G2691" s="109">
        <v>2.2376794970682772E-2</v>
      </c>
      <c r="H2691" s="731">
        <v>1.636171501327801E-2</v>
      </c>
      <c r="I2691" s="108">
        <v>5.5254742138375118E-3</v>
      </c>
      <c r="J2691" s="109">
        <v>6.7886378022317378E-3</v>
      </c>
      <c r="K2691" s="731">
        <v>9.4683683529897589E-2</v>
      </c>
      <c r="L2691" s="108">
        <v>7.3835948876731228E-4</v>
      </c>
      <c r="M2691" s="109">
        <v>9.3632256358027301E-4</v>
      </c>
      <c r="N2691" s="731">
        <v>3.6902533146642162E-4</v>
      </c>
      <c r="O2691" s="108">
        <v>0</v>
      </c>
      <c r="P2691" s="109">
        <v>0</v>
      </c>
      <c r="Q2691" s="731">
        <v>1.039185118001023E-2</v>
      </c>
      <c r="R2691" s="108">
        <v>4.4422906442062918E-4</v>
      </c>
      <c r="S2691" s="109">
        <v>6.5065545370835798E-4</v>
      </c>
      <c r="T2691" s="731">
        <v>2.6706606706165775E-3</v>
      </c>
      <c r="U2691" s="108">
        <v>1.0155618004714141E-3</v>
      </c>
      <c r="V2691" s="109">
        <v>1.0527961112700521E-3</v>
      </c>
      <c r="W2691" s="731">
        <v>6.8228342742673019E-4</v>
      </c>
      <c r="X2691" s="108">
        <v>8.7674374689176442E-5</v>
      </c>
      <c r="Y2691" s="109">
        <v>9.0888854928312783E-5</v>
      </c>
      <c r="Z2691" s="731">
        <v>5.8902236771173332E-5</v>
      </c>
      <c r="AA2691" s="108">
        <v>0</v>
      </c>
      <c r="AB2691" s="109">
        <v>0</v>
      </c>
      <c r="AC2691" s="731">
        <v>0</v>
      </c>
      <c r="AD2691" s="108">
        <v>0</v>
      </c>
      <c r="AE2691" s="109">
        <v>0</v>
      </c>
      <c r="AF2691" s="731">
        <v>0</v>
      </c>
      <c r="AG2691" s="108">
        <v>6.4781630503738202E-4</v>
      </c>
      <c r="AH2691" s="109">
        <v>6.7156751988997588E-4</v>
      </c>
      <c r="AI2691" s="731">
        <v>4.3522182295374092E-4</v>
      </c>
      <c r="AJ2691" s="108">
        <v>8.025673786865421E-4</v>
      </c>
      <c r="AK2691" s="109">
        <v>1.0177452407705687E-3</v>
      </c>
      <c r="AL2691" s="736">
        <v>4.0111578731772302E-4</v>
      </c>
    </row>
    <row r="2692" spans="1:38" x14ac:dyDescent="0.25">
      <c r="A2692" s="71">
        <v>2042</v>
      </c>
      <c r="B2692" s="72">
        <v>7</v>
      </c>
      <c r="C2692" s="108">
        <v>0.35801010533093386</v>
      </c>
      <c r="D2692" s="109">
        <v>0.35944096333149661</v>
      </c>
      <c r="E2692" s="731">
        <v>0.12967336780666081</v>
      </c>
      <c r="F2692" s="108">
        <v>1.9750392109953833E-2</v>
      </c>
      <c r="G2692" s="109">
        <v>2.2335802158359733E-2</v>
      </c>
      <c r="H2692" s="731">
        <v>1.5974581052160673E-2</v>
      </c>
      <c r="I2692" s="108">
        <v>5.516801374250974E-3</v>
      </c>
      <c r="J2692" s="109">
        <v>6.7693919540915632E-3</v>
      </c>
      <c r="K2692" s="731">
        <v>9.3847087196846743E-2</v>
      </c>
      <c r="L2692" s="108">
        <v>7.3751557260088273E-4</v>
      </c>
      <c r="M2692" s="109">
        <v>9.3418335478688791E-4</v>
      </c>
      <c r="N2692" s="731">
        <v>3.677850984531672E-4</v>
      </c>
      <c r="O2692" s="108">
        <v>0</v>
      </c>
      <c r="P2692" s="109">
        <v>0</v>
      </c>
      <c r="Q2692" s="731">
        <v>1.0145966119644936E-2</v>
      </c>
      <c r="R2692" s="108">
        <v>4.4422906442062918E-4</v>
      </c>
      <c r="S2692" s="109">
        <v>6.5065545370835798E-4</v>
      </c>
      <c r="T2692" s="731">
        <v>2.6706606706165775E-3</v>
      </c>
      <c r="U2692" s="108">
        <v>1.0138468492065225E-3</v>
      </c>
      <c r="V2692" s="109">
        <v>1.0497606261920948E-3</v>
      </c>
      <c r="W2692" s="731">
        <v>6.661401183465066E-4</v>
      </c>
      <c r="X2692" s="108">
        <v>8.7526346175444879E-5</v>
      </c>
      <c r="Y2692" s="109">
        <v>9.0626831111347179E-5</v>
      </c>
      <c r="Z2692" s="731">
        <v>5.7508475084656455E-5</v>
      </c>
      <c r="AA2692" s="108">
        <v>0</v>
      </c>
      <c r="AB2692" s="109">
        <v>0</v>
      </c>
      <c r="AC2692" s="731">
        <v>0</v>
      </c>
      <c r="AD2692" s="108">
        <v>0</v>
      </c>
      <c r="AE2692" s="109">
        <v>0</v>
      </c>
      <c r="AF2692" s="731">
        <v>0</v>
      </c>
      <c r="AG2692" s="108">
        <v>6.467227484555088E-4</v>
      </c>
      <c r="AH2692" s="109">
        <v>6.6963151414338364E-4</v>
      </c>
      <c r="AI2692" s="731">
        <v>4.2492369369020219E-4</v>
      </c>
      <c r="AJ2692" s="108">
        <v>8.0164931870669708E-4</v>
      </c>
      <c r="AK2692" s="109">
        <v>1.0154199737941495E-3</v>
      </c>
      <c r="AL2692" s="736">
        <v>3.9976761454601817E-4</v>
      </c>
    </row>
    <row r="2693" spans="1:38" x14ac:dyDescent="0.25">
      <c r="A2693" s="71">
        <v>2042</v>
      </c>
      <c r="B2693" s="72">
        <v>8</v>
      </c>
      <c r="C2693" s="108">
        <v>0.41247534386394363</v>
      </c>
      <c r="D2693" s="109">
        <v>0.4057898757002032</v>
      </c>
      <c r="E2693" s="731">
        <v>0.12919924631962451</v>
      </c>
      <c r="F2693" s="108">
        <v>1.9990720562385357E-2</v>
      </c>
      <c r="G2693" s="109">
        <v>2.2566815026832911E-2</v>
      </c>
      <c r="H2693" s="731">
        <v>1.5549472092343844E-2</v>
      </c>
      <c r="I2693" s="108">
        <v>5.82597370166291E-3</v>
      </c>
      <c r="J2693" s="109">
        <v>7.3363549513607183E-3</v>
      </c>
      <c r="K2693" s="731">
        <v>9.2894836843696649E-2</v>
      </c>
      <c r="L2693" s="108">
        <v>8.3882027532903333E-4</v>
      </c>
      <c r="M2693" s="109">
        <v>1.0123800320807365E-3</v>
      </c>
      <c r="N2693" s="731">
        <v>3.6644064413806574E-4</v>
      </c>
      <c r="O2693" s="108">
        <v>0</v>
      </c>
      <c r="P2693" s="109">
        <v>0</v>
      </c>
      <c r="Q2693" s="731">
        <v>9.8759633023703872E-3</v>
      </c>
      <c r="R2693" s="108">
        <v>4.4422906442062918E-4</v>
      </c>
      <c r="S2693" s="109">
        <v>6.5065545370835798E-4</v>
      </c>
      <c r="T2693" s="731">
        <v>2.6706606706165775E-3</v>
      </c>
      <c r="U2693" s="108">
        <v>1.032376891629863E-3</v>
      </c>
      <c r="V2693" s="109">
        <v>1.0676634273352589E-3</v>
      </c>
      <c r="W2693" s="731">
        <v>6.4841320208987383E-4</v>
      </c>
      <c r="X2693" s="108">
        <v>8.9126070291673266E-5</v>
      </c>
      <c r="Y2693" s="109">
        <v>9.2172391485474014E-5</v>
      </c>
      <c r="Z2693" s="731">
        <v>5.5978047060902103E-5</v>
      </c>
      <c r="AA2693" s="108">
        <v>0</v>
      </c>
      <c r="AB2693" s="109">
        <v>0</v>
      </c>
      <c r="AC2693" s="731">
        <v>0</v>
      </c>
      <c r="AD2693" s="108">
        <v>0</v>
      </c>
      <c r="AE2693" s="109">
        <v>0</v>
      </c>
      <c r="AF2693" s="731">
        <v>0</v>
      </c>
      <c r="AG2693" s="108">
        <v>6.5854252222410177E-4</v>
      </c>
      <c r="AH2693" s="109">
        <v>6.8105148441362565E-4</v>
      </c>
      <c r="AI2693" s="731">
        <v>4.1361578493985226E-4</v>
      </c>
      <c r="AJ2693" s="108">
        <v>9.1176451965606408E-4</v>
      </c>
      <c r="AK2693" s="109">
        <v>1.1004165509876066E-3</v>
      </c>
      <c r="AL2693" s="736">
        <v>3.9830623747846519E-4</v>
      </c>
    </row>
    <row r="2694" spans="1:38" x14ac:dyDescent="0.25">
      <c r="A2694" s="71">
        <v>2042</v>
      </c>
      <c r="B2694" s="72">
        <v>9</v>
      </c>
      <c r="C2694" s="108">
        <v>0.41234530630070193</v>
      </c>
      <c r="D2694" s="109">
        <v>0.40557577641147624</v>
      </c>
      <c r="E2694" s="731">
        <v>0.12886519801897969</v>
      </c>
      <c r="F2694" s="108">
        <v>1.9968178020947375E-2</v>
      </c>
      <c r="G2694" s="109">
        <v>2.2525517585973275E-2</v>
      </c>
      <c r="H2694" s="731">
        <v>1.5151276189871643E-2</v>
      </c>
      <c r="I2694" s="108">
        <v>5.8171247597079787E-3</v>
      </c>
      <c r="J2694" s="109">
        <v>7.3156050808578267E-3</v>
      </c>
      <c r="K2694" s="731">
        <v>9.2037353118942677E-2</v>
      </c>
      <c r="L2694" s="108">
        <v>8.3788927953357595E-4</v>
      </c>
      <c r="M2694" s="109">
        <v>1.010063407435133E-3</v>
      </c>
      <c r="N2694" s="731">
        <v>3.6517068138181637E-4</v>
      </c>
      <c r="O2694" s="108">
        <v>0</v>
      </c>
      <c r="P2694" s="109">
        <v>0</v>
      </c>
      <c r="Q2694" s="731">
        <v>9.6230481541734643E-3</v>
      </c>
      <c r="R2694" s="108">
        <v>4.4422906442062918E-4</v>
      </c>
      <c r="S2694" s="109">
        <v>6.5065545370835798E-4</v>
      </c>
      <c r="T2694" s="731">
        <v>2.6706606706165775E-3</v>
      </c>
      <c r="U2694" s="108">
        <v>1.0306979620349015E-3</v>
      </c>
      <c r="V2694" s="109">
        <v>1.0646048912897322E-3</v>
      </c>
      <c r="W2694" s="731">
        <v>6.3180747360543164E-4</v>
      </c>
      <c r="X2694" s="108">
        <v>8.898113999425235E-5</v>
      </c>
      <c r="Y2694" s="109">
        <v>9.190834248990154E-5</v>
      </c>
      <c r="Z2694" s="731">
        <v>5.4544561108141326E-5</v>
      </c>
      <c r="AA2694" s="108">
        <v>0</v>
      </c>
      <c r="AB2694" s="109">
        <v>0</v>
      </c>
      <c r="AC2694" s="731">
        <v>0</v>
      </c>
      <c r="AD2694" s="108">
        <v>0</v>
      </c>
      <c r="AE2694" s="109">
        <v>0</v>
      </c>
      <c r="AF2694" s="731">
        <v>0</v>
      </c>
      <c r="AG2694" s="108">
        <v>6.5747156426268526E-4</v>
      </c>
      <c r="AH2694" s="109">
        <v>6.7910063813915922E-4</v>
      </c>
      <c r="AI2694" s="731">
        <v>4.0302374431056091E-4</v>
      </c>
      <c r="AJ2694" s="108">
        <v>9.1075214134657347E-4</v>
      </c>
      <c r="AK2694" s="109">
        <v>1.09789865705969E-3</v>
      </c>
      <c r="AL2694" s="736">
        <v>3.9692608739095816E-4</v>
      </c>
    </row>
    <row r="2695" spans="1:38" x14ac:dyDescent="0.25">
      <c r="A2695" s="71">
        <v>2042</v>
      </c>
      <c r="B2695" s="72">
        <v>10</v>
      </c>
      <c r="C2695" s="108">
        <v>0.57777569762570957</v>
      </c>
      <c r="D2695" s="109">
        <v>0.55008839478159111</v>
      </c>
      <c r="E2695" s="731">
        <v>0.12854353203090904</v>
      </c>
      <c r="F2695" s="108">
        <v>2.0921556792078307E-2</v>
      </c>
      <c r="G2695" s="109">
        <v>2.321476717561291E-2</v>
      </c>
      <c r="H2695" s="731">
        <v>1.4768212308608428E-2</v>
      </c>
      <c r="I2695" s="108">
        <v>6.5580344517855629E-3</v>
      </c>
      <c r="J2695" s="109">
        <v>8.393437850575251E-3</v>
      </c>
      <c r="K2695" s="731">
        <v>9.1211139726377233E-2</v>
      </c>
      <c r="L2695" s="108">
        <v>1.0427379652528017E-3</v>
      </c>
      <c r="M2695" s="109">
        <v>1.1562618996305038E-3</v>
      </c>
      <c r="N2695" s="731">
        <v>3.6394753167104491E-4</v>
      </c>
      <c r="O2695" s="108">
        <v>0</v>
      </c>
      <c r="P2695" s="109">
        <v>0</v>
      </c>
      <c r="Q2695" s="731">
        <v>9.3797535836114259E-3</v>
      </c>
      <c r="R2695" s="108">
        <v>4.4422906442062918E-4</v>
      </c>
      <c r="S2695" s="109">
        <v>6.5065545370835798E-4</v>
      </c>
      <c r="T2695" s="731">
        <v>2.6706606706165775E-3</v>
      </c>
      <c r="U2695" s="108">
        <v>1.1036295077369153E-3</v>
      </c>
      <c r="V2695" s="109">
        <v>1.1173925661249254E-3</v>
      </c>
      <c r="W2695" s="731">
        <v>6.1583424501104205E-4</v>
      </c>
      <c r="X2695" s="108">
        <v>9.5277387485462935E-5</v>
      </c>
      <c r="Y2695" s="109">
        <v>9.6465601564354542E-5</v>
      </c>
      <c r="Z2695" s="731">
        <v>5.3165542071379215E-5</v>
      </c>
      <c r="AA2695" s="108">
        <v>0</v>
      </c>
      <c r="AB2695" s="109">
        <v>0</v>
      </c>
      <c r="AC2695" s="731">
        <v>0</v>
      </c>
      <c r="AD2695" s="108">
        <v>0</v>
      </c>
      <c r="AE2695" s="109">
        <v>0</v>
      </c>
      <c r="AF2695" s="731">
        <v>0</v>
      </c>
      <c r="AG2695" s="108">
        <v>7.0399395505777937E-4</v>
      </c>
      <c r="AH2695" s="109">
        <v>7.1277313563695294E-4</v>
      </c>
      <c r="AI2695" s="731">
        <v>3.9283437849839745E-4</v>
      </c>
      <c r="AJ2695" s="108">
        <v>1.1334141902003326E-3</v>
      </c>
      <c r="AK2695" s="109">
        <v>1.2568099767626721E-3</v>
      </c>
      <c r="AL2695" s="736">
        <v>3.9559641621090587E-4</v>
      </c>
    </row>
    <row r="2696" spans="1:38" x14ac:dyDescent="0.25">
      <c r="A2696" s="71">
        <v>2042</v>
      </c>
      <c r="B2696" s="72">
        <v>11</v>
      </c>
      <c r="C2696" s="108">
        <v>0.57761024315258591</v>
      </c>
      <c r="D2696" s="109">
        <v>0.54984434050387743</v>
      </c>
      <c r="E2696" s="731">
        <v>0.12816573247482349</v>
      </c>
      <c r="F2696" s="108">
        <v>2.0897092455511645E-2</v>
      </c>
      <c r="G2696" s="109">
        <v>2.3174386793980192E-2</v>
      </c>
      <c r="H2696" s="731">
        <v>1.4308686465071408E-2</v>
      </c>
      <c r="I2696" s="108">
        <v>6.5477176939627646E-3</v>
      </c>
      <c r="J2696" s="109">
        <v>8.3709761375332526E-3</v>
      </c>
      <c r="K2696" s="731">
        <v>9.0242266579258976E-2</v>
      </c>
      <c r="L2696" s="108">
        <v>1.0415272902952542E-3</v>
      </c>
      <c r="M2696" s="109">
        <v>1.1537343683646725E-3</v>
      </c>
      <c r="N2696" s="731">
        <v>3.6251917060063632E-4</v>
      </c>
      <c r="O2696" s="108">
        <v>0</v>
      </c>
      <c r="P2696" s="109">
        <v>0</v>
      </c>
      <c r="Q2696" s="731">
        <v>9.087887526735991E-3</v>
      </c>
      <c r="R2696" s="108">
        <v>4.4422906442062918E-4</v>
      </c>
      <c r="S2696" s="109">
        <v>6.5065545370835798E-4</v>
      </c>
      <c r="T2696" s="731">
        <v>2.6706606706165775E-3</v>
      </c>
      <c r="U2696" s="108">
        <v>1.101806454739839E-3</v>
      </c>
      <c r="V2696" s="109">
        <v>1.114400059804314E-3</v>
      </c>
      <c r="W2696" s="731">
        <v>5.9667210051819936E-4</v>
      </c>
      <c r="X2696" s="108">
        <v>9.5119971800619057E-5</v>
      </c>
      <c r="Y2696" s="109">
        <v>9.620725493195392E-5</v>
      </c>
      <c r="Z2696" s="731">
        <v>5.1511261467109481E-5</v>
      </c>
      <c r="AA2696" s="108">
        <v>0</v>
      </c>
      <c r="AB2696" s="109">
        <v>0</v>
      </c>
      <c r="AC2696" s="731">
        <v>0</v>
      </c>
      <c r="AD2696" s="108">
        <v>0</v>
      </c>
      <c r="AE2696" s="109">
        <v>0</v>
      </c>
      <c r="AF2696" s="731">
        <v>0</v>
      </c>
      <c r="AG2696" s="108">
        <v>7.0283107589198964E-4</v>
      </c>
      <c r="AH2696" s="109">
        <v>7.108648204120204E-4</v>
      </c>
      <c r="AI2696" s="731">
        <v>3.8061092498231175E-4</v>
      </c>
      <c r="AJ2696" s="108">
        <v>1.1320985026945871E-3</v>
      </c>
      <c r="AK2696" s="109">
        <v>1.2540626855023606E-3</v>
      </c>
      <c r="AL2696" s="736">
        <v>3.9404384167904196E-4</v>
      </c>
    </row>
    <row r="2697" spans="1:38" x14ac:dyDescent="0.25">
      <c r="A2697" s="71">
        <v>2042</v>
      </c>
      <c r="B2697" s="72">
        <v>12</v>
      </c>
      <c r="C2697" s="108">
        <v>0.57744050728106378</v>
      </c>
      <c r="D2697" s="109">
        <v>0.54960763448179228</v>
      </c>
      <c r="E2697" s="731">
        <v>0.12777782119810061</v>
      </c>
      <c r="F2697" s="108">
        <v>2.0872050054413397E-2</v>
      </c>
      <c r="G2697" s="109">
        <v>2.3135163132969875E-2</v>
      </c>
      <c r="H2697" s="731">
        <v>1.3834302844010419E-2</v>
      </c>
      <c r="I2697" s="108">
        <v>6.5371498261149524E-3</v>
      </c>
      <c r="J2697" s="109">
        <v>8.3491592615125843E-3</v>
      </c>
      <c r="K2697" s="731">
        <v>8.9247714817600368E-2</v>
      </c>
      <c r="L2697" s="108">
        <v>1.0402865104157341E-3</v>
      </c>
      <c r="M2697" s="109">
        <v>1.1512780063737736E-3</v>
      </c>
      <c r="N2697" s="731">
        <v>3.6105498658029958E-4</v>
      </c>
      <c r="O2697" s="108">
        <v>0</v>
      </c>
      <c r="P2697" s="109">
        <v>0</v>
      </c>
      <c r="Q2697" s="731">
        <v>8.7865934610811998E-3</v>
      </c>
      <c r="R2697" s="108">
        <v>4.4422906442062918E-4</v>
      </c>
      <c r="S2697" s="109">
        <v>6.5065545370835798E-4</v>
      </c>
      <c r="T2697" s="731">
        <v>2.6706606706165775E-3</v>
      </c>
      <c r="U2697" s="108">
        <v>1.0999385013660159E-3</v>
      </c>
      <c r="V2697" s="109">
        <v>1.1114920673085669E-3</v>
      </c>
      <c r="W2697" s="731">
        <v>5.7689044892328552E-4</v>
      </c>
      <c r="X2697" s="108">
        <v>9.4958695676878864E-5</v>
      </c>
      <c r="Y2697" s="109">
        <v>9.5956221337391328E-5</v>
      </c>
      <c r="Z2697" s="731">
        <v>4.9803513203477501E-5</v>
      </c>
      <c r="AA2697" s="108">
        <v>0</v>
      </c>
      <c r="AB2697" s="109">
        <v>0</v>
      </c>
      <c r="AC2697" s="731">
        <v>0</v>
      </c>
      <c r="AD2697" s="108">
        <v>0</v>
      </c>
      <c r="AE2697" s="109">
        <v>0</v>
      </c>
      <c r="AF2697" s="731">
        <v>0</v>
      </c>
      <c r="AG2697" s="108">
        <v>7.0163952728217386E-4</v>
      </c>
      <c r="AH2697" s="109">
        <v>7.0900949056690462E-4</v>
      </c>
      <c r="AI2697" s="731">
        <v>3.6799250840105935E-4</v>
      </c>
      <c r="AJ2697" s="108">
        <v>1.1307497399558712E-3</v>
      </c>
      <c r="AK2697" s="109">
        <v>1.2513932181963811E-3</v>
      </c>
      <c r="AL2697" s="736">
        <v>3.9245219495222472E-4</v>
      </c>
    </row>
    <row r="2698" spans="1:38" x14ac:dyDescent="0.25">
      <c r="A2698" s="71">
        <v>2042</v>
      </c>
      <c r="B2698" s="72">
        <v>13</v>
      </c>
      <c r="C2698" s="108">
        <v>0.57598916096914088</v>
      </c>
      <c r="D2698" s="109">
        <v>0.54818222335740163</v>
      </c>
      <c r="E2698" s="731">
        <v>0.12707618204374665</v>
      </c>
      <c r="F2698" s="108">
        <v>2.0842201817957956E-2</v>
      </c>
      <c r="G2698" s="109">
        <v>2.3092086744902103E-2</v>
      </c>
      <c r="H2698" s="731">
        <v>1.3259178109438569E-2</v>
      </c>
      <c r="I2698" s="108">
        <v>6.5250549907204074E-3</v>
      </c>
      <c r="J2698" s="109">
        <v>8.3266625705541112E-3</v>
      </c>
      <c r="K2698" s="731">
        <v>8.7979493153478028E-2</v>
      </c>
      <c r="L2698" s="108">
        <v>1.0390156918287069E-3</v>
      </c>
      <c r="M2698" s="109">
        <v>1.1488945873960193E-3</v>
      </c>
      <c r="N2698" s="731">
        <v>3.59321139234425E-4</v>
      </c>
      <c r="O2698" s="108">
        <v>0</v>
      </c>
      <c r="P2698" s="109">
        <v>0</v>
      </c>
      <c r="Q2698" s="731">
        <v>8.4213137130809239E-3</v>
      </c>
      <c r="R2698" s="108">
        <v>4.4422906442062918E-4</v>
      </c>
      <c r="S2698" s="109">
        <v>6.5065545370835798E-4</v>
      </c>
      <c r="T2698" s="731">
        <v>2.6706606706165775E-3</v>
      </c>
      <c r="U2698" s="108">
        <v>1.0979312749408584E-3</v>
      </c>
      <c r="V2698" s="109">
        <v>1.1085713254243162E-3</v>
      </c>
      <c r="W2698" s="731">
        <v>5.5290786569134375E-4</v>
      </c>
      <c r="X2698" s="108">
        <v>9.478539813567728E-5</v>
      </c>
      <c r="Y2698" s="109">
        <v>9.5704020888786188E-5</v>
      </c>
      <c r="Z2698" s="731">
        <v>4.7733026179106062E-5</v>
      </c>
      <c r="AA2698" s="108">
        <v>0</v>
      </c>
      <c r="AB2698" s="109">
        <v>0</v>
      </c>
      <c r="AC2698" s="731">
        <v>0</v>
      </c>
      <c r="AD2698" s="108">
        <v>0</v>
      </c>
      <c r="AE2698" s="109">
        <v>0</v>
      </c>
      <c r="AF2698" s="731">
        <v>0</v>
      </c>
      <c r="AG2698" s="108">
        <v>7.0035865201460777E-4</v>
      </c>
      <c r="AH2698" s="109">
        <v>7.0714651388274752E-4</v>
      </c>
      <c r="AI2698" s="731">
        <v>3.526942801849973E-4</v>
      </c>
      <c r="AJ2698" s="108">
        <v>1.1293681433984248E-3</v>
      </c>
      <c r="AK2698" s="109">
        <v>1.2488024519539613E-3</v>
      </c>
      <c r="AL2698" s="736">
        <v>3.9056780764849661E-4</v>
      </c>
    </row>
    <row r="2699" spans="1:38" x14ac:dyDescent="0.25">
      <c r="A2699" s="71">
        <v>2042</v>
      </c>
      <c r="B2699" s="72">
        <v>14</v>
      </c>
      <c r="C2699" s="108">
        <v>0.57581255597549408</v>
      </c>
      <c r="D2699" s="109">
        <v>0.5479588105100649</v>
      </c>
      <c r="E2699" s="731">
        <v>0.12658081979994856</v>
      </c>
      <c r="F2699" s="108">
        <v>2.0816144698916354E-2</v>
      </c>
      <c r="G2699" s="109">
        <v>2.3055019732119715E-2</v>
      </c>
      <c r="H2699" s="731">
        <v>1.2638441615042958E-2</v>
      </c>
      <c r="I2699" s="108">
        <v>6.5140591243248048E-3</v>
      </c>
      <c r="J2699" s="109">
        <v>8.3060291802176476E-3</v>
      </c>
      <c r="K2699" s="731">
        <v>8.6712228135353439E-2</v>
      </c>
      <c r="L2699" s="108">
        <v>1.0377248367077689E-3</v>
      </c>
      <c r="M2699" s="109">
        <v>1.1465727657652821E-3</v>
      </c>
      <c r="N2699" s="731">
        <v>3.5746469363603738E-4</v>
      </c>
      <c r="O2699" s="108">
        <v>0</v>
      </c>
      <c r="P2699" s="109">
        <v>0</v>
      </c>
      <c r="Q2699" s="731">
        <v>8.0270640146577893E-3</v>
      </c>
      <c r="R2699" s="108">
        <v>4.4422906442062918E-4</v>
      </c>
      <c r="S2699" s="109">
        <v>6.5065545370835798E-4</v>
      </c>
      <c r="T2699" s="731">
        <v>2.6706606706165775E-3</v>
      </c>
      <c r="U2699" s="108">
        <v>1.0959869165316624E-3</v>
      </c>
      <c r="V2699" s="109">
        <v>1.1058232129072367E-3</v>
      </c>
      <c r="W2699" s="731">
        <v>5.2702304276410655E-4</v>
      </c>
      <c r="X2699" s="108">
        <v>9.4617586370590408E-5</v>
      </c>
      <c r="Y2699" s="109">
        <v>9.5466713780486076E-5</v>
      </c>
      <c r="Z2699" s="731">
        <v>4.5498415171550849E-5</v>
      </c>
      <c r="AA2699" s="108">
        <v>0</v>
      </c>
      <c r="AB2699" s="109">
        <v>0</v>
      </c>
      <c r="AC2699" s="731">
        <v>0</v>
      </c>
      <c r="AD2699" s="108">
        <v>0</v>
      </c>
      <c r="AE2699" s="109">
        <v>0</v>
      </c>
      <c r="AF2699" s="731">
        <v>0</v>
      </c>
      <c r="AG2699" s="108">
        <v>6.9911896313174632E-4</v>
      </c>
      <c r="AH2699" s="109">
        <v>7.0539270197575909E-4</v>
      </c>
      <c r="AI2699" s="731">
        <v>3.3618284407748236E-4</v>
      </c>
      <c r="AJ2699" s="108">
        <v>1.1279655159259054E-3</v>
      </c>
      <c r="AK2699" s="109">
        <v>1.2462791320594078E-3</v>
      </c>
      <c r="AL2699" s="736">
        <v>3.8854985567340038E-4</v>
      </c>
    </row>
    <row r="2700" spans="1:38" x14ac:dyDescent="0.25">
      <c r="A2700" s="71">
        <v>2042</v>
      </c>
      <c r="B2700" s="72">
        <v>15</v>
      </c>
      <c r="C2700" s="108">
        <v>0.72709225803773159</v>
      </c>
      <c r="D2700" s="109">
        <v>0.67063293464691176</v>
      </c>
      <c r="E2700" s="731">
        <v>0.12607777728982986</v>
      </c>
      <c r="F2700" s="108">
        <v>2.0889869727504992E-2</v>
      </c>
      <c r="G2700" s="109">
        <v>2.3012192240871018E-2</v>
      </c>
      <c r="H2700" s="731">
        <v>1.200517223209667E-2</v>
      </c>
      <c r="I2700" s="108">
        <v>6.4961032580810874E-3</v>
      </c>
      <c r="J2700" s="109">
        <v>8.1988882098955693E-3</v>
      </c>
      <c r="K2700" s="731">
        <v>8.542434426706888E-2</v>
      </c>
      <c r="L2700" s="108">
        <v>1.4308716566687099E-3</v>
      </c>
      <c r="M2700" s="109">
        <v>1.4043529766630347E-3</v>
      </c>
      <c r="N2700" s="731">
        <v>3.5558124280262165E-4</v>
      </c>
      <c r="O2700" s="108">
        <v>0</v>
      </c>
      <c r="P2700" s="109">
        <v>0</v>
      </c>
      <c r="Q2700" s="731">
        <v>7.6248445099895857E-3</v>
      </c>
      <c r="R2700" s="108">
        <v>4.4422906442062918E-4</v>
      </c>
      <c r="S2700" s="109">
        <v>6.5065545370835798E-4</v>
      </c>
      <c r="T2700" s="731">
        <v>2.6706606706165775E-3</v>
      </c>
      <c r="U2700" s="108">
        <v>1.1016743836198585E-3</v>
      </c>
      <c r="V2700" s="109">
        <v>1.1026319634512192E-3</v>
      </c>
      <c r="W2700" s="731">
        <v>5.006157068850616E-4</v>
      </c>
      <c r="X2700" s="108">
        <v>9.5108565095635702E-5</v>
      </c>
      <c r="Y2700" s="109">
        <v>9.5191285551552622E-5</v>
      </c>
      <c r="Z2700" s="731">
        <v>4.3218630744461508E-5</v>
      </c>
      <c r="AA2700" s="108">
        <v>0</v>
      </c>
      <c r="AB2700" s="109">
        <v>0</v>
      </c>
      <c r="AC2700" s="731">
        <v>0</v>
      </c>
      <c r="AD2700" s="108">
        <v>0</v>
      </c>
      <c r="AE2700" s="109">
        <v>0</v>
      </c>
      <c r="AF2700" s="731">
        <v>0</v>
      </c>
      <c r="AG2700" s="108">
        <v>7.0274715869743951E-4</v>
      </c>
      <c r="AH2700" s="109">
        <v>7.0335840435058487E-4</v>
      </c>
      <c r="AI2700" s="731">
        <v>3.1933780472793381E-4</v>
      </c>
      <c r="AJ2700" s="108">
        <v>1.5552993102692194E-3</v>
      </c>
      <c r="AK2700" s="109">
        <v>1.5264764393135195E-3</v>
      </c>
      <c r="AL2700" s="736">
        <v>3.8650252149568121E-4</v>
      </c>
    </row>
    <row r="2701" spans="1:38" x14ac:dyDescent="0.25">
      <c r="A2701" s="71">
        <v>2042</v>
      </c>
      <c r="B2701" s="72">
        <v>16</v>
      </c>
      <c r="C2701" s="108">
        <v>0.7268890709479171</v>
      </c>
      <c r="D2701" s="109">
        <v>0.67040861451496891</v>
      </c>
      <c r="E2701" s="731">
        <v>0.12545801625291442</v>
      </c>
      <c r="F2701" s="108">
        <v>2.0862442662435466E-2</v>
      </c>
      <c r="G2701" s="109">
        <v>2.2977849788448489E-2</v>
      </c>
      <c r="H2701" s="731">
        <v>1.1214466476469231E-2</v>
      </c>
      <c r="I2701" s="108">
        <v>6.4846076565316735E-3</v>
      </c>
      <c r="J2701" s="109">
        <v>8.1800584640567085E-3</v>
      </c>
      <c r="K2701" s="731">
        <v>8.3840509283466161E-2</v>
      </c>
      <c r="L2701" s="108">
        <v>1.4289959346035683E-3</v>
      </c>
      <c r="M2701" s="109">
        <v>1.4016981250625307E-3</v>
      </c>
      <c r="N2701" s="731">
        <v>3.5327085903692469E-4</v>
      </c>
      <c r="O2701" s="108">
        <v>0</v>
      </c>
      <c r="P2701" s="109">
        <v>0</v>
      </c>
      <c r="Q2701" s="731">
        <v>7.122638718873359E-3</v>
      </c>
      <c r="R2701" s="108">
        <v>4.4422906442062918E-4</v>
      </c>
      <c r="S2701" s="109">
        <v>6.5065545370835798E-4</v>
      </c>
      <c r="T2701" s="731">
        <v>2.6706606706165775E-3</v>
      </c>
      <c r="U2701" s="108">
        <v>1.0996293427880061E-3</v>
      </c>
      <c r="V2701" s="109">
        <v>1.1000871487730755E-3</v>
      </c>
      <c r="W2701" s="731">
        <v>4.6764322361567937E-4</v>
      </c>
      <c r="X2701" s="108">
        <v>9.4932070250527487E-5</v>
      </c>
      <c r="Y2701" s="109">
        <v>9.4971554269405651E-5</v>
      </c>
      <c r="Z2701" s="731">
        <v>4.0372091417843414E-5</v>
      </c>
      <c r="AA2701" s="108">
        <v>0</v>
      </c>
      <c r="AB2701" s="109">
        <v>0</v>
      </c>
      <c r="AC2701" s="731">
        <v>0</v>
      </c>
      <c r="AD2701" s="108">
        <v>0</v>
      </c>
      <c r="AE2701" s="109">
        <v>0</v>
      </c>
      <c r="AF2701" s="731">
        <v>0</v>
      </c>
      <c r="AG2701" s="108">
        <v>7.0144262040167387E-4</v>
      </c>
      <c r="AH2701" s="109">
        <v>7.0173354574513546E-4</v>
      </c>
      <c r="AI2701" s="731">
        <v>2.9830491615705695E-4</v>
      </c>
      <c r="AJ2701" s="108">
        <v>1.5532597513479415E-3</v>
      </c>
      <c r="AK2701" s="109">
        <v>1.5235890403100761E-3</v>
      </c>
      <c r="AL2701" s="736">
        <v>3.8399124309765141E-4</v>
      </c>
    </row>
    <row r="2702" spans="1:38" x14ac:dyDescent="0.25">
      <c r="A2702" s="71">
        <v>2042</v>
      </c>
      <c r="B2702" s="72">
        <v>17</v>
      </c>
      <c r="C2702" s="108">
        <v>0.72668077532265496</v>
      </c>
      <c r="D2702" s="109">
        <v>0.67019249068486708</v>
      </c>
      <c r="E2702" s="731">
        <v>0.12546936984640542</v>
      </c>
      <c r="F2702" s="108">
        <v>2.0834391780344977E-2</v>
      </c>
      <c r="G2702" s="109">
        <v>2.2944729303925188E-2</v>
      </c>
      <c r="H2702" s="731">
        <v>1.1262964912561161E-2</v>
      </c>
      <c r="I2702" s="108">
        <v>6.4728548026965552E-3</v>
      </c>
      <c r="J2702" s="109">
        <v>8.1618898399612606E-3</v>
      </c>
      <c r="K2702" s="731">
        <v>8.3853582375858965E-2</v>
      </c>
      <c r="L2702" s="108">
        <v>1.4270752407895015E-3</v>
      </c>
      <c r="M2702" s="109">
        <v>1.3991374866206177E-3</v>
      </c>
      <c r="N2702" s="731">
        <v>3.5327851881608992E-4</v>
      </c>
      <c r="O2702" s="108">
        <v>0</v>
      </c>
      <c r="P2702" s="109">
        <v>0</v>
      </c>
      <c r="Q2702" s="731">
        <v>7.1534325998368438E-3</v>
      </c>
      <c r="R2702" s="108">
        <v>4.4422906442062918E-4</v>
      </c>
      <c r="S2702" s="109">
        <v>6.5065545370835798E-4</v>
      </c>
      <c r="T2702" s="731">
        <v>2.6706606706165775E-3</v>
      </c>
      <c r="U2702" s="108">
        <v>1.0975377622312785E-3</v>
      </c>
      <c r="V2702" s="109">
        <v>1.097631898398767E-3</v>
      </c>
      <c r="W2702" s="731">
        <v>4.6966546413062529E-4</v>
      </c>
      <c r="X2702" s="108">
        <v>9.4751561337414039E-5</v>
      </c>
      <c r="Y2702" s="109">
        <v>9.4759598849745636E-5</v>
      </c>
      <c r="Z2702" s="731">
        <v>4.0546670987934114E-5</v>
      </c>
      <c r="AA2702" s="108">
        <v>0</v>
      </c>
      <c r="AB2702" s="109">
        <v>0</v>
      </c>
      <c r="AC2702" s="731">
        <v>0</v>
      </c>
      <c r="AD2702" s="108">
        <v>0</v>
      </c>
      <c r="AE2702" s="109">
        <v>0</v>
      </c>
      <c r="AF2702" s="731">
        <v>0</v>
      </c>
      <c r="AG2702" s="108">
        <v>7.0010825925539445E-4</v>
      </c>
      <c r="AH2702" s="109">
        <v>7.0016826996281202E-4</v>
      </c>
      <c r="AI2702" s="731">
        <v>2.9959471924627699E-4</v>
      </c>
      <c r="AJ2702" s="108">
        <v>1.5511747626068986E-3</v>
      </c>
      <c r="AK2702" s="109">
        <v>1.5208069143200654E-3</v>
      </c>
      <c r="AL2702" s="736">
        <v>3.8399962955195163E-4</v>
      </c>
    </row>
    <row r="2703" spans="1:38" x14ac:dyDescent="0.25">
      <c r="A2703" s="71">
        <v>2042</v>
      </c>
      <c r="B2703" s="72">
        <v>18</v>
      </c>
      <c r="C2703" s="108">
        <v>0.72564442933537043</v>
      </c>
      <c r="D2703" s="109">
        <v>0.66923681230962406</v>
      </c>
      <c r="E2703" s="731">
        <v>0.12532396980413374</v>
      </c>
      <c r="F2703" s="108">
        <v>2.080382848171048E-2</v>
      </c>
      <c r="G2703" s="109">
        <v>2.2910059254498023E-2</v>
      </c>
      <c r="H2703" s="731">
        <v>1.1260098820391775E-2</v>
      </c>
      <c r="I2703" s="108">
        <v>6.4602903838460041E-3</v>
      </c>
      <c r="J2703" s="109">
        <v>8.1435666681274766E-3</v>
      </c>
      <c r="K2703" s="731">
        <v>8.3729229543011569E-2</v>
      </c>
      <c r="L2703" s="108">
        <v>1.4251318714317981E-3</v>
      </c>
      <c r="M2703" s="109">
        <v>1.3966520028995582E-3</v>
      </c>
      <c r="N2703" s="731">
        <v>3.5315258390842158E-4</v>
      </c>
      <c r="O2703" s="108">
        <v>0</v>
      </c>
      <c r="P2703" s="109">
        <v>0</v>
      </c>
      <c r="Q2703" s="731">
        <v>7.1516060832687717E-3</v>
      </c>
      <c r="R2703" s="108">
        <v>4.4422906442062918E-4</v>
      </c>
      <c r="S2703" s="109">
        <v>6.5065545370835798E-4</v>
      </c>
      <c r="T2703" s="731">
        <v>2.6706606706165775E-3</v>
      </c>
      <c r="U2703" s="108">
        <v>1.0953676409485194E-3</v>
      </c>
      <c r="V2703" s="109">
        <v>1.0951974225661782E-3</v>
      </c>
      <c r="W2703" s="731">
        <v>4.6954599165710206E-4</v>
      </c>
      <c r="X2703" s="108">
        <v>9.4564076910975267E-5</v>
      </c>
      <c r="Y2703" s="109">
        <v>9.4549522457186013E-5</v>
      </c>
      <c r="Z2703" s="731">
        <v>4.0536336165048434E-5</v>
      </c>
      <c r="AA2703" s="108">
        <v>0</v>
      </c>
      <c r="AB2703" s="109">
        <v>0</v>
      </c>
      <c r="AC2703" s="731">
        <v>0</v>
      </c>
      <c r="AD2703" s="108">
        <v>0</v>
      </c>
      <c r="AE2703" s="109">
        <v>0</v>
      </c>
      <c r="AF2703" s="731">
        <v>0</v>
      </c>
      <c r="AG2703" s="108">
        <v>6.9872451132427748E-4</v>
      </c>
      <c r="AH2703" s="109">
        <v>6.9861591654452981E-4</v>
      </c>
      <c r="AI2703" s="731">
        <v>2.9951836271084197E-4</v>
      </c>
      <c r="AJ2703" s="108">
        <v>1.5490599117123879E-3</v>
      </c>
      <c r="AK2703" s="109">
        <v>1.5181042378535473E-3</v>
      </c>
      <c r="AL2703" s="736">
        <v>3.8386268649909667E-4</v>
      </c>
    </row>
    <row r="2704" spans="1:38" x14ac:dyDescent="0.25">
      <c r="A2704" s="71">
        <v>2042</v>
      </c>
      <c r="B2704" s="72">
        <v>19</v>
      </c>
      <c r="C2704" s="108">
        <v>0.72564442933537043</v>
      </c>
      <c r="D2704" s="109">
        <v>0.66923681230962406</v>
      </c>
      <c r="E2704" s="731">
        <v>0.12532396980413374</v>
      </c>
      <c r="F2704" s="108">
        <v>2.080382848171048E-2</v>
      </c>
      <c r="G2704" s="109">
        <v>2.2910059254498023E-2</v>
      </c>
      <c r="H2704" s="731">
        <v>1.1260098820391775E-2</v>
      </c>
      <c r="I2704" s="108">
        <v>6.4602903838460041E-3</v>
      </c>
      <c r="J2704" s="109">
        <v>8.1435666681274766E-3</v>
      </c>
      <c r="K2704" s="731">
        <v>8.3729229543011569E-2</v>
      </c>
      <c r="L2704" s="108">
        <v>1.4251318714317981E-3</v>
      </c>
      <c r="M2704" s="109">
        <v>1.3966520028995582E-3</v>
      </c>
      <c r="N2704" s="731">
        <v>3.5315258390842158E-4</v>
      </c>
      <c r="O2704" s="108">
        <v>0</v>
      </c>
      <c r="P2704" s="109">
        <v>0</v>
      </c>
      <c r="Q2704" s="731">
        <v>7.1516060832687717E-3</v>
      </c>
      <c r="R2704" s="108">
        <v>4.4422906442062918E-4</v>
      </c>
      <c r="S2704" s="109">
        <v>6.5065545370835798E-4</v>
      </c>
      <c r="T2704" s="731">
        <v>2.6706606706165775E-3</v>
      </c>
      <c r="U2704" s="108">
        <v>1.0953676409485194E-3</v>
      </c>
      <c r="V2704" s="109">
        <v>1.0951974225661782E-3</v>
      </c>
      <c r="W2704" s="731">
        <v>4.6954599165710206E-4</v>
      </c>
      <c r="X2704" s="108">
        <v>9.4564076910975267E-5</v>
      </c>
      <c r="Y2704" s="109">
        <v>9.4549522457186013E-5</v>
      </c>
      <c r="Z2704" s="731">
        <v>4.0536336165048434E-5</v>
      </c>
      <c r="AA2704" s="108">
        <v>0</v>
      </c>
      <c r="AB2704" s="109">
        <v>0</v>
      </c>
      <c r="AC2704" s="731">
        <v>0</v>
      </c>
      <c r="AD2704" s="108">
        <v>0</v>
      </c>
      <c r="AE2704" s="109">
        <v>0</v>
      </c>
      <c r="AF2704" s="731">
        <v>0</v>
      </c>
      <c r="AG2704" s="108">
        <v>6.9872451132427748E-4</v>
      </c>
      <c r="AH2704" s="109">
        <v>6.9861591654452981E-4</v>
      </c>
      <c r="AI2704" s="731">
        <v>2.9951836271084197E-4</v>
      </c>
      <c r="AJ2704" s="108">
        <v>1.5490599117123879E-3</v>
      </c>
      <c r="AK2704" s="109">
        <v>1.5181042378535473E-3</v>
      </c>
      <c r="AL2704" s="736">
        <v>3.8386268649909667E-4</v>
      </c>
    </row>
    <row r="2705" spans="1:38" x14ac:dyDescent="0.25">
      <c r="A2705" s="71">
        <v>2042</v>
      </c>
      <c r="B2705" s="72">
        <v>20</v>
      </c>
      <c r="C2705" s="108">
        <v>0.72564442933537043</v>
      </c>
      <c r="D2705" s="109">
        <v>0.66923681230962406</v>
      </c>
      <c r="E2705" s="731">
        <v>0.12532396980413374</v>
      </c>
      <c r="F2705" s="108">
        <v>2.080382848171048E-2</v>
      </c>
      <c r="G2705" s="109">
        <v>2.2910059254498023E-2</v>
      </c>
      <c r="H2705" s="731">
        <v>1.1260098820391775E-2</v>
      </c>
      <c r="I2705" s="108">
        <v>6.4602903838460041E-3</v>
      </c>
      <c r="J2705" s="109">
        <v>8.1435666681274766E-3</v>
      </c>
      <c r="K2705" s="731">
        <v>8.3729229543011569E-2</v>
      </c>
      <c r="L2705" s="108">
        <v>1.4251318714317981E-3</v>
      </c>
      <c r="M2705" s="109">
        <v>1.3966520028995582E-3</v>
      </c>
      <c r="N2705" s="731">
        <v>3.5315258390842158E-4</v>
      </c>
      <c r="O2705" s="108">
        <v>0</v>
      </c>
      <c r="P2705" s="109">
        <v>0</v>
      </c>
      <c r="Q2705" s="731">
        <v>7.1516060832687717E-3</v>
      </c>
      <c r="R2705" s="108">
        <v>4.4422906442062918E-4</v>
      </c>
      <c r="S2705" s="109">
        <v>6.5065545370835798E-4</v>
      </c>
      <c r="T2705" s="731">
        <v>2.6706606706165775E-3</v>
      </c>
      <c r="U2705" s="108">
        <v>1.0953676409485194E-3</v>
      </c>
      <c r="V2705" s="109">
        <v>1.0951974225661782E-3</v>
      </c>
      <c r="W2705" s="731">
        <v>4.6954599165710206E-4</v>
      </c>
      <c r="X2705" s="108">
        <v>9.4564076910975267E-5</v>
      </c>
      <c r="Y2705" s="109">
        <v>9.4549522457186013E-5</v>
      </c>
      <c r="Z2705" s="731">
        <v>4.0536336165048434E-5</v>
      </c>
      <c r="AA2705" s="108">
        <v>0</v>
      </c>
      <c r="AB2705" s="109">
        <v>0</v>
      </c>
      <c r="AC2705" s="731">
        <v>0</v>
      </c>
      <c r="AD2705" s="108">
        <v>0</v>
      </c>
      <c r="AE2705" s="109">
        <v>0</v>
      </c>
      <c r="AF2705" s="731">
        <v>0</v>
      </c>
      <c r="AG2705" s="108">
        <v>6.9872451132427748E-4</v>
      </c>
      <c r="AH2705" s="109">
        <v>6.9861591654452981E-4</v>
      </c>
      <c r="AI2705" s="731">
        <v>2.9951836271084197E-4</v>
      </c>
      <c r="AJ2705" s="108">
        <v>1.5490599117123879E-3</v>
      </c>
      <c r="AK2705" s="109">
        <v>1.5181042378535473E-3</v>
      </c>
      <c r="AL2705" s="736">
        <v>3.8386268649909667E-4</v>
      </c>
    </row>
    <row r="2706" spans="1:38" x14ac:dyDescent="0.25">
      <c r="A2706" s="71">
        <v>2042</v>
      </c>
      <c r="B2706" s="72">
        <v>21</v>
      </c>
      <c r="C2706" s="108">
        <v>0.72564442933537043</v>
      </c>
      <c r="D2706" s="109">
        <v>0.66923681230962406</v>
      </c>
      <c r="E2706" s="731">
        <v>0.12532396980413374</v>
      </c>
      <c r="F2706" s="108">
        <v>2.080382848171048E-2</v>
      </c>
      <c r="G2706" s="109">
        <v>2.2910059254498023E-2</v>
      </c>
      <c r="H2706" s="731">
        <v>1.1260098820391775E-2</v>
      </c>
      <c r="I2706" s="108">
        <v>6.4602903838460041E-3</v>
      </c>
      <c r="J2706" s="109">
        <v>8.1435666681274766E-3</v>
      </c>
      <c r="K2706" s="731">
        <v>8.3729229543011569E-2</v>
      </c>
      <c r="L2706" s="108">
        <v>1.4251318714317981E-3</v>
      </c>
      <c r="M2706" s="109">
        <v>1.3966520028995582E-3</v>
      </c>
      <c r="N2706" s="731">
        <v>3.5315258390842158E-4</v>
      </c>
      <c r="O2706" s="108">
        <v>0</v>
      </c>
      <c r="P2706" s="109">
        <v>0</v>
      </c>
      <c r="Q2706" s="731">
        <v>7.1516060832687717E-3</v>
      </c>
      <c r="R2706" s="108">
        <v>4.4422906442062918E-4</v>
      </c>
      <c r="S2706" s="109">
        <v>6.5065545370835798E-4</v>
      </c>
      <c r="T2706" s="731">
        <v>2.6706606706165775E-3</v>
      </c>
      <c r="U2706" s="108">
        <v>1.0953676409485194E-3</v>
      </c>
      <c r="V2706" s="109">
        <v>1.0951974225661782E-3</v>
      </c>
      <c r="W2706" s="731">
        <v>4.6954599165710206E-4</v>
      </c>
      <c r="X2706" s="108">
        <v>9.4564076910975267E-5</v>
      </c>
      <c r="Y2706" s="109">
        <v>9.4549522457186013E-5</v>
      </c>
      <c r="Z2706" s="731">
        <v>4.0536336165048434E-5</v>
      </c>
      <c r="AA2706" s="108">
        <v>0</v>
      </c>
      <c r="AB2706" s="109">
        <v>0</v>
      </c>
      <c r="AC2706" s="731">
        <v>0</v>
      </c>
      <c r="AD2706" s="108">
        <v>0</v>
      </c>
      <c r="AE2706" s="109">
        <v>0</v>
      </c>
      <c r="AF2706" s="731">
        <v>0</v>
      </c>
      <c r="AG2706" s="108">
        <v>6.9872451132427748E-4</v>
      </c>
      <c r="AH2706" s="109">
        <v>6.9861591654452981E-4</v>
      </c>
      <c r="AI2706" s="731">
        <v>2.9951836271084197E-4</v>
      </c>
      <c r="AJ2706" s="108">
        <v>1.5490599117123879E-3</v>
      </c>
      <c r="AK2706" s="109">
        <v>1.5181042378535473E-3</v>
      </c>
      <c r="AL2706" s="736">
        <v>3.8386268649909667E-4</v>
      </c>
    </row>
    <row r="2707" spans="1:38" x14ac:dyDescent="0.25">
      <c r="A2707" s="71">
        <v>2042</v>
      </c>
      <c r="B2707" s="72">
        <v>22</v>
      </c>
      <c r="C2707" s="108">
        <v>0.72564442933537043</v>
      </c>
      <c r="D2707" s="109">
        <v>0.66923681230962406</v>
      </c>
      <c r="E2707" s="731">
        <v>0.12532396980413374</v>
      </c>
      <c r="F2707" s="108">
        <v>2.080382848171048E-2</v>
      </c>
      <c r="G2707" s="109">
        <v>2.2910059254498023E-2</v>
      </c>
      <c r="H2707" s="731">
        <v>1.1260098820391775E-2</v>
      </c>
      <c r="I2707" s="108">
        <v>6.4602903838460041E-3</v>
      </c>
      <c r="J2707" s="109">
        <v>8.1435666681274766E-3</v>
      </c>
      <c r="K2707" s="731">
        <v>8.3729229543011569E-2</v>
      </c>
      <c r="L2707" s="108">
        <v>1.4251318714317981E-3</v>
      </c>
      <c r="M2707" s="109">
        <v>1.3966520028995582E-3</v>
      </c>
      <c r="N2707" s="731">
        <v>3.5315258390842158E-4</v>
      </c>
      <c r="O2707" s="108">
        <v>0</v>
      </c>
      <c r="P2707" s="109">
        <v>0</v>
      </c>
      <c r="Q2707" s="731">
        <v>7.1516060832687717E-3</v>
      </c>
      <c r="R2707" s="108">
        <v>4.4422906442062918E-4</v>
      </c>
      <c r="S2707" s="109">
        <v>6.5065545370835798E-4</v>
      </c>
      <c r="T2707" s="731">
        <v>2.6706606706165775E-3</v>
      </c>
      <c r="U2707" s="108">
        <v>1.0953676409485194E-3</v>
      </c>
      <c r="V2707" s="109">
        <v>1.0951974225661782E-3</v>
      </c>
      <c r="W2707" s="731">
        <v>4.6954599165710206E-4</v>
      </c>
      <c r="X2707" s="108">
        <v>9.4564076910975267E-5</v>
      </c>
      <c r="Y2707" s="109">
        <v>9.4549522457186013E-5</v>
      </c>
      <c r="Z2707" s="731">
        <v>4.0536336165048434E-5</v>
      </c>
      <c r="AA2707" s="108">
        <v>0</v>
      </c>
      <c r="AB2707" s="109">
        <v>0</v>
      </c>
      <c r="AC2707" s="731">
        <v>0</v>
      </c>
      <c r="AD2707" s="108">
        <v>0</v>
      </c>
      <c r="AE2707" s="109">
        <v>0</v>
      </c>
      <c r="AF2707" s="731">
        <v>0</v>
      </c>
      <c r="AG2707" s="108">
        <v>6.9872451132427748E-4</v>
      </c>
      <c r="AH2707" s="109">
        <v>6.9861591654452981E-4</v>
      </c>
      <c r="AI2707" s="731">
        <v>2.9951836271084197E-4</v>
      </c>
      <c r="AJ2707" s="108">
        <v>1.5490599117123879E-3</v>
      </c>
      <c r="AK2707" s="109">
        <v>1.5181042378535473E-3</v>
      </c>
      <c r="AL2707" s="736">
        <v>3.8386268649909667E-4</v>
      </c>
    </row>
    <row r="2708" spans="1:38" x14ac:dyDescent="0.25">
      <c r="A2708" s="71">
        <v>2042</v>
      </c>
      <c r="B2708" s="72">
        <v>23</v>
      </c>
      <c r="C2708" s="108">
        <v>0.72564442933537043</v>
      </c>
      <c r="D2708" s="109">
        <v>0.66923681230962406</v>
      </c>
      <c r="E2708" s="731">
        <v>0.12532396980413374</v>
      </c>
      <c r="F2708" s="108">
        <v>2.080382848171048E-2</v>
      </c>
      <c r="G2708" s="109">
        <v>2.2910059254498023E-2</v>
      </c>
      <c r="H2708" s="731">
        <v>1.1260098820391775E-2</v>
      </c>
      <c r="I2708" s="108">
        <v>6.4602903838460041E-3</v>
      </c>
      <c r="J2708" s="109">
        <v>8.1435666681274766E-3</v>
      </c>
      <c r="K2708" s="731">
        <v>8.3729229543011569E-2</v>
      </c>
      <c r="L2708" s="108">
        <v>1.4251318714317981E-3</v>
      </c>
      <c r="M2708" s="109">
        <v>1.3966520028995582E-3</v>
      </c>
      <c r="N2708" s="731">
        <v>3.5315258390842158E-4</v>
      </c>
      <c r="O2708" s="108">
        <v>0</v>
      </c>
      <c r="P2708" s="109">
        <v>0</v>
      </c>
      <c r="Q2708" s="731">
        <v>7.1516060832687717E-3</v>
      </c>
      <c r="R2708" s="108">
        <v>4.4422906442062918E-4</v>
      </c>
      <c r="S2708" s="109">
        <v>6.5065545370835798E-4</v>
      </c>
      <c r="T2708" s="731">
        <v>2.6706606706165775E-3</v>
      </c>
      <c r="U2708" s="108">
        <v>1.0953676409485194E-3</v>
      </c>
      <c r="V2708" s="109">
        <v>1.0951974225661782E-3</v>
      </c>
      <c r="W2708" s="731">
        <v>4.6954599165710206E-4</v>
      </c>
      <c r="X2708" s="108">
        <v>9.4564076910975267E-5</v>
      </c>
      <c r="Y2708" s="109">
        <v>9.4549522457186013E-5</v>
      </c>
      <c r="Z2708" s="731">
        <v>4.0536336165048434E-5</v>
      </c>
      <c r="AA2708" s="108">
        <v>0</v>
      </c>
      <c r="AB2708" s="109">
        <v>0</v>
      </c>
      <c r="AC2708" s="731">
        <v>0</v>
      </c>
      <c r="AD2708" s="108">
        <v>0</v>
      </c>
      <c r="AE2708" s="109">
        <v>0</v>
      </c>
      <c r="AF2708" s="731">
        <v>0</v>
      </c>
      <c r="AG2708" s="108">
        <v>6.9872451132427748E-4</v>
      </c>
      <c r="AH2708" s="109">
        <v>6.9861591654452981E-4</v>
      </c>
      <c r="AI2708" s="731">
        <v>2.9951836271084197E-4</v>
      </c>
      <c r="AJ2708" s="108">
        <v>1.5490599117123879E-3</v>
      </c>
      <c r="AK2708" s="109">
        <v>1.5181042378535473E-3</v>
      </c>
      <c r="AL2708" s="736">
        <v>3.8386268649909667E-4</v>
      </c>
    </row>
    <row r="2709" spans="1:38" x14ac:dyDescent="0.25">
      <c r="A2709" s="71">
        <v>2042</v>
      </c>
      <c r="B2709" s="72">
        <v>24</v>
      </c>
      <c r="C2709" s="108">
        <v>0.72564442933537043</v>
      </c>
      <c r="D2709" s="109">
        <v>0.66923681230962406</v>
      </c>
      <c r="E2709" s="731">
        <v>0.12532396980413374</v>
      </c>
      <c r="F2709" s="108">
        <v>2.080382848171048E-2</v>
      </c>
      <c r="G2709" s="109">
        <v>2.2910059254498023E-2</v>
      </c>
      <c r="H2709" s="731">
        <v>1.1260098820391775E-2</v>
      </c>
      <c r="I2709" s="108">
        <v>6.4602903838460041E-3</v>
      </c>
      <c r="J2709" s="109">
        <v>8.1435666681274766E-3</v>
      </c>
      <c r="K2709" s="731">
        <v>8.3729229543011569E-2</v>
      </c>
      <c r="L2709" s="108">
        <v>1.4251318714317981E-3</v>
      </c>
      <c r="M2709" s="109">
        <v>1.3966520028995582E-3</v>
      </c>
      <c r="N2709" s="731">
        <v>3.5315258390842158E-4</v>
      </c>
      <c r="O2709" s="108">
        <v>0</v>
      </c>
      <c r="P2709" s="109">
        <v>0</v>
      </c>
      <c r="Q2709" s="731">
        <v>7.1516060832687717E-3</v>
      </c>
      <c r="R2709" s="108">
        <v>4.4422906442062918E-4</v>
      </c>
      <c r="S2709" s="109">
        <v>6.5065545370835798E-4</v>
      </c>
      <c r="T2709" s="731">
        <v>2.6706606706165775E-3</v>
      </c>
      <c r="U2709" s="108">
        <v>1.0953676409485194E-3</v>
      </c>
      <c r="V2709" s="109">
        <v>1.0951974225661782E-3</v>
      </c>
      <c r="W2709" s="731">
        <v>4.6954599165710206E-4</v>
      </c>
      <c r="X2709" s="108">
        <v>9.4564076910975267E-5</v>
      </c>
      <c r="Y2709" s="109">
        <v>9.4549522457186013E-5</v>
      </c>
      <c r="Z2709" s="731">
        <v>4.0536336165048434E-5</v>
      </c>
      <c r="AA2709" s="108">
        <v>0</v>
      </c>
      <c r="AB2709" s="109">
        <v>0</v>
      </c>
      <c r="AC2709" s="731">
        <v>0</v>
      </c>
      <c r="AD2709" s="108">
        <v>0</v>
      </c>
      <c r="AE2709" s="109">
        <v>0</v>
      </c>
      <c r="AF2709" s="731">
        <v>0</v>
      </c>
      <c r="AG2709" s="108">
        <v>6.9872451132427748E-4</v>
      </c>
      <c r="AH2709" s="109">
        <v>6.9861591654452981E-4</v>
      </c>
      <c r="AI2709" s="731">
        <v>2.9951836271084197E-4</v>
      </c>
      <c r="AJ2709" s="108">
        <v>1.5490599117123879E-3</v>
      </c>
      <c r="AK2709" s="109">
        <v>1.5181042378535473E-3</v>
      </c>
      <c r="AL2709" s="736">
        <v>3.8386268649909667E-4</v>
      </c>
    </row>
    <row r="2710" spans="1:38" x14ac:dyDescent="0.25">
      <c r="A2710" s="71">
        <v>2042</v>
      </c>
      <c r="B2710" s="72">
        <v>25</v>
      </c>
      <c r="C2710" s="108">
        <v>0.72564442933537043</v>
      </c>
      <c r="D2710" s="109">
        <v>0.66923681230962406</v>
      </c>
      <c r="E2710" s="731">
        <v>0.12532396980413374</v>
      </c>
      <c r="F2710" s="108">
        <v>2.080382848171048E-2</v>
      </c>
      <c r="G2710" s="109">
        <v>2.2910059254498023E-2</v>
      </c>
      <c r="H2710" s="731">
        <v>1.1260098820391775E-2</v>
      </c>
      <c r="I2710" s="108">
        <v>6.4602903838460041E-3</v>
      </c>
      <c r="J2710" s="109">
        <v>8.1435666681274766E-3</v>
      </c>
      <c r="K2710" s="731">
        <v>8.3729229543011569E-2</v>
      </c>
      <c r="L2710" s="108">
        <v>1.4251318714317981E-3</v>
      </c>
      <c r="M2710" s="109">
        <v>1.3966520028995582E-3</v>
      </c>
      <c r="N2710" s="731">
        <v>3.5315258390842158E-4</v>
      </c>
      <c r="O2710" s="108">
        <v>0</v>
      </c>
      <c r="P2710" s="109">
        <v>0</v>
      </c>
      <c r="Q2710" s="731">
        <v>7.1516060832687717E-3</v>
      </c>
      <c r="R2710" s="108">
        <v>4.4422906442062918E-4</v>
      </c>
      <c r="S2710" s="109">
        <v>6.5065545370835798E-4</v>
      </c>
      <c r="T2710" s="731">
        <v>2.6706606706165775E-3</v>
      </c>
      <c r="U2710" s="108">
        <v>1.0953676409485194E-3</v>
      </c>
      <c r="V2710" s="109">
        <v>1.0951974225661782E-3</v>
      </c>
      <c r="W2710" s="731">
        <v>4.6954599165710206E-4</v>
      </c>
      <c r="X2710" s="108">
        <v>9.4564076910975267E-5</v>
      </c>
      <c r="Y2710" s="109">
        <v>9.4549522457186013E-5</v>
      </c>
      <c r="Z2710" s="731">
        <v>4.0536336165048434E-5</v>
      </c>
      <c r="AA2710" s="108">
        <v>0</v>
      </c>
      <c r="AB2710" s="109">
        <v>0</v>
      </c>
      <c r="AC2710" s="731">
        <v>0</v>
      </c>
      <c r="AD2710" s="108">
        <v>0</v>
      </c>
      <c r="AE2710" s="109">
        <v>0</v>
      </c>
      <c r="AF2710" s="731">
        <v>0</v>
      </c>
      <c r="AG2710" s="108">
        <v>6.9872451132427748E-4</v>
      </c>
      <c r="AH2710" s="109">
        <v>6.9861591654452981E-4</v>
      </c>
      <c r="AI2710" s="731">
        <v>2.9951836271084197E-4</v>
      </c>
      <c r="AJ2710" s="108">
        <v>1.5490599117123879E-3</v>
      </c>
      <c r="AK2710" s="109">
        <v>1.5181042378535473E-3</v>
      </c>
      <c r="AL2710" s="736">
        <v>3.8386268649909667E-4</v>
      </c>
    </row>
    <row r="2711" spans="1:38" x14ac:dyDescent="0.25">
      <c r="A2711" s="71">
        <v>2042</v>
      </c>
      <c r="B2711" s="72">
        <v>26</v>
      </c>
      <c r="C2711" s="108">
        <v>0.72564442933537043</v>
      </c>
      <c r="D2711" s="109">
        <v>0.66923681230962406</v>
      </c>
      <c r="E2711" s="731">
        <v>0.12532396980413374</v>
      </c>
      <c r="F2711" s="108">
        <v>2.080382848171048E-2</v>
      </c>
      <c r="G2711" s="109">
        <v>2.2910059254498023E-2</v>
      </c>
      <c r="H2711" s="731">
        <v>1.1260098820391775E-2</v>
      </c>
      <c r="I2711" s="108">
        <v>6.4602903838460041E-3</v>
      </c>
      <c r="J2711" s="109">
        <v>8.1435666681274766E-3</v>
      </c>
      <c r="K2711" s="731">
        <v>8.3729229543011569E-2</v>
      </c>
      <c r="L2711" s="108">
        <v>1.4251318714317981E-3</v>
      </c>
      <c r="M2711" s="109">
        <v>1.3966520028995582E-3</v>
      </c>
      <c r="N2711" s="731">
        <v>3.5315258390842158E-4</v>
      </c>
      <c r="O2711" s="108">
        <v>0</v>
      </c>
      <c r="P2711" s="109">
        <v>0</v>
      </c>
      <c r="Q2711" s="731">
        <v>7.1516060832687717E-3</v>
      </c>
      <c r="R2711" s="108">
        <v>4.4422906442062918E-4</v>
      </c>
      <c r="S2711" s="109">
        <v>6.5065545370835798E-4</v>
      </c>
      <c r="T2711" s="731">
        <v>2.6706606706165775E-3</v>
      </c>
      <c r="U2711" s="108">
        <v>1.0953676409485194E-3</v>
      </c>
      <c r="V2711" s="109">
        <v>1.0951974225661782E-3</v>
      </c>
      <c r="W2711" s="731">
        <v>4.6954599165710206E-4</v>
      </c>
      <c r="X2711" s="108">
        <v>9.4564076910975267E-5</v>
      </c>
      <c r="Y2711" s="109">
        <v>9.4549522457186013E-5</v>
      </c>
      <c r="Z2711" s="731">
        <v>4.0536336165048434E-5</v>
      </c>
      <c r="AA2711" s="108">
        <v>0</v>
      </c>
      <c r="AB2711" s="109">
        <v>0</v>
      </c>
      <c r="AC2711" s="731">
        <v>0</v>
      </c>
      <c r="AD2711" s="108">
        <v>0</v>
      </c>
      <c r="AE2711" s="109">
        <v>0</v>
      </c>
      <c r="AF2711" s="731">
        <v>0</v>
      </c>
      <c r="AG2711" s="108">
        <v>6.9872451132427748E-4</v>
      </c>
      <c r="AH2711" s="109">
        <v>6.9861591654452981E-4</v>
      </c>
      <c r="AI2711" s="731">
        <v>2.9951836271084197E-4</v>
      </c>
      <c r="AJ2711" s="108">
        <v>1.5490599117123879E-3</v>
      </c>
      <c r="AK2711" s="109">
        <v>1.5181042378535473E-3</v>
      </c>
      <c r="AL2711" s="736">
        <v>3.8386268649909667E-4</v>
      </c>
    </row>
    <row r="2712" spans="1:38" x14ac:dyDescent="0.25">
      <c r="A2712" s="71">
        <v>2042</v>
      </c>
      <c r="B2712" s="72">
        <v>27</v>
      </c>
      <c r="C2712" s="108">
        <v>0.72564442933537043</v>
      </c>
      <c r="D2712" s="109">
        <v>0.66923681230962406</v>
      </c>
      <c r="E2712" s="731">
        <v>0.12532396980413374</v>
      </c>
      <c r="F2712" s="108">
        <v>2.080382848171048E-2</v>
      </c>
      <c r="G2712" s="109">
        <v>2.2910059254498023E-2</v>
      </c>
      <c r="H2712" s="731">
        <v>1.1260098820391775E-2</v>
      </c>
      <c r="I2712" s="108">
        <v>6.4602903838460041E-3</v>
      </c>
      <c r="J2712" s="109">
        <v>8.1435666681274766E-3</v>
      </c>
      <c r="K2712" s="731">
        <v>8.3729229543011569E-2</v>
      </c>
      <c r="L2712" s="108">
        <v>1.4251318714317981E-3</v>
      </c>
      <c r="M2712" s="109">
        <v>1.3966520028995582E-3</v>
      </c>
      <c r="N2712" s="731">
        <v>3.5315258390842158E-4</v>
      </c>
      <c r="O2712" s="108">
        <v>0</v>
      </c>
      <c r="P2712" s="109">
        <v>0</v>
      </c>
      <c r="Q2712" s="731">
        <v>7.1516060832687717E-3</v>
      </c>
      <c r="R2712" s="108">
        <v>4.4422906442062918E-4</v>
      </c>
      <c r="S2712" s="109">
        <v>6.5065545370835798E-4</v>
      </c>
      <c r="T2712" s="731">
        <v>2.6706606706165775E-3</v>
      </c>
      <c r="U2712" s="108">
        <v>1.0953676409485194E-3</v>
      </c>
      <c r="V2712" s="109">
        <v>1.0951974225661782E-3</v>
      </c>
      <c r="W2712" s="731">
        <v>4.6954599165710206E-4</v>
      </c>
      <c r="X2712" s="108">
        <v>9.4564076910975267E-5</v>
      </c>
      <c r="Y2712" s="109">
        <v>9.4549522457186013E-5</v>
      </c>
      <c r="Z2712" s="731">
        <v>4.0536336165048434E-5</v>
      </c>
      <c r="AA2712" s="108">
        <v>0</v>
      </c>
      <c r="AB2712" s="109">
        <v>0</v>
      </c>
      <c r="AC2712" s="731">
        <v>0</v>
      </c>
      <c r="AD2712" s="108">
        <v>0</v>
      </c>
      <c r="AE2712" s="109">
        <v>0</v>
      </c>
      <c r="AF2712" s="731">
        <v>0</v>
      </c>
      <c r="AG2712" s="108">
        <v>6.9872451132427748E-4</v>
      </c>
      <c r="AH2712" s="109">
        <v>6.9861591654452981E-4</v>
      </c>
      <c r="AI2712" s="731">
        <v>2.9951836271084197E-4</v>
      </c>
      <c r="AJ2712" s="108">
        <v>1.5490599117123879E-3</v>
      </c>
      <c r="AK2712" s="109">
        <v>1.5181042378535473E-3</v>
      </c>
      <c r="AL2712" s="736">
        <v>3.8386268649909667E-4</v>
      </c>
    </row>
    <row r="2713" spans="1:38" x14ac:dyDescent="0.25">
      <c r="A2713" s="71">
        <v>2042</v>
      </c>
      <c r="B2713" s="72">
        <v>28</v>
      </c>
      <c r="C2713" s="108">
        <v>0.72564442933537043</v>
      </c>
      <c r="D2713" s="109">
        <v>0.66923681230962406</v>
      </c>
      <c r="E2713" s="731">
        <v>0.12532396980413374</v>
      </c>
      <c r="F2713" s="108">
        <v>2.080382848171048E-2</v>
      </c>
      <c r="G2713" s="109">
        <v>2.2910059254498023E-2</v>
      </c>
      <c r="H2713" s="731">
        <v>1.1260098820391775E-2</v>
      </c>
      <c r="I2713" s="108">
        <v>6.4602903838460041E-3</v>
      </c>
      <c r="J2713" s="109">
        <v>8.1435666681274766E-3</v>
      </c>
      <c r="K2713" s="731">
        <v>8.3729229543011569E-2</v>
      </c>
      <c r="L2713" s="108">
        <v>1.4251318714317981E-3</v>
      </c>
      <c r="M2713" s="109">
        <v>1.3966520028995582E-3</v>
      </c>
      <c r="N2713" s="731">
        <v>3.5315258390842158E-4</v>
      </c>
      <c r="O2713" s="108">
        <v>0</v>
      </c>
      <c r="P2713" s="109">
        <v>0</v>
      </c>
      <c r="Q2713" s="731">
        <v>7.1516060832687717E-3</v>
      </c>
      <c r="R2713" s="108">
        <v>4.4422906442062918E-4</v>
      </c>
      <c r="S2713" s="109">
        <v>6.5065545370835798E-4</v>
      </c>
      <c r="T2713" s="731">
        <v>2.6706606706165775E-3</v>
      </c>
      <c r="U2713" s="108">
        <v>1.0953676409485194E-3</v>
      </c>
      <c r="V2713" s="109">
        <v>1.0951974225661782E-3</v>
      </c>
      <c r="W2713" s="731">
        <v>4.6954599165710206E-4</v>
      </c>
      <c r="X2713" s="108">
        <v>9.4564076910975267E-5</v>
      </c>
      <c r="Y2713" s="109">
        <v>9.4549522457186013E-5</v>
      </c>
      <c r="Z2713" s="731">
        <v>4.0536336165048434E-5</v>
      </c>
      <c r="AA2713" s="108">
        <v>0</v>
      </c>
      <c r="AB2713" s="109">
        <v>0</v>
      </c>
      <c r="AC2713" s="731">
        <v>0</v>
      </c>
      <c r="AD2713" s="108">
        <v>0</v>
      </c>
      <c r="AE2713" s="109">
        <v>0</v>
      </c>
      <c r="AF2713" s="731">
        <v>0</v>
      </c>
      <c r="AG2713" s="108">
        <v>6.9872451132427748E-4</v>
      </c>
      <c r="AH2713" s="109">
        <v>6.9861591654452981E-4</v>
      </c>
      <c r="AI2713" s="731">
        <v>2.9951836271084197E-4</v>
      </c>
      <c r="AJ2713" s="108">
        <v>1.5490599117123879E-3</v>
      </c>
      <c r="AK2713" s="109">
        <v>1.5181042378535473E-3</v>
      </c>
      <c r="AL2713" s="736">
        <v>3.8386268649909667E-4</v>
      </c>
    </row>
    <row r="2714" spans="1:38" x14ac:dyDescent="0.25">
      <c r="A2714" s="71">
        <v>2042</v>
      </c>
      <c r="B2714" s="72">
        <v>29</v>
      </c>
      <c r="C2714" s="108">
        <v>0.72564442933537043</v>
      </c>
      <c r="D2714" s="109">
        <v>0.66923681230962406</v>
      </c>
      <c r="E2714" s="731">
        <v>0.12532396980413374</v>
      </c>
      <c r="F2714" s="108">
        <v>2.080382848171048E-2</v>
      </c>
      <c r="G2714" s="109">
        <v>2.2910059254498023E-2</v>
      </c>
      <c r="H2714" s="731">
        <v>1.1260098820391775E-2</v>
      </c>
      <c r="I2714" s="108">
        <v>6.4602903838460041E-3</v>
      </c>
      <c r="J2714" s="109">
        <v>8.1435666681274766E-3</v>
      </c>
      <c r="K2714" s="731">
        <v>8.3729229543011569E-2</v>
      </c>
      <c r="L2714" s="108">
        <v>1.4251318714317981E-3</v>
      </c>
      <c r="M2714" s="109">
        <v>1.3966520028995582E-3</v>
      </c>
      <c r="N2714" s="731">
        <v>3.5315258390842158E-4</v>
      </c>
      <c r="O2714" s="108">
        <v>0</v>
      </c>
      <c r="P2714" s="109">
        <v>0</v>
      </c>
      <c r="Q2714" s="731">
        <v>7.1516060832687717E-3</v>
      </c>
      <c r="R2714" s="108">
        <v>4.4422906442062918E-4</v>
      </c>
      <c r="S2714" s="109">
        <v>6.5065545370835798E-4</v>
      </c>
      <c r="T2714" s="731">
        <v>2.6706606706165775E-3</v>
      </c>
      <c r="U2714" s="108">
        <v>1.0953676409485194E-3</v>
      </c>
      <c r="V2714" s="109">
        <v>1.0951974225661782E-3</v>
      </c>
      <c r="W2714" s="731">
        <v>4.6954599165710206E-4</v>
      </c>
      <c r="X2714" s="108">
        <v>9.4564076910975267E-5</v>
      </c>
      <c r="Y2714" s="109">
        <v>9.4549522457186013E-5</v>
      </c>
      <c r="Z2714" s="731">
        <v>4.0536336165048434E-5</v>
      </c>
      <c r="AA2714" s="108">
        <v>0</v>
      </c>
      <c r="AB2714" s="109">
        <v>0</v>
      </c>
      <c r="AC2714" s="731">
        <v>0</v>
      </c>
      <c r="AD2714" s="108">
        <v>0</v>
      </c>
      <c r="AE2714" s="109">
        <v>0</v>
      </c>
      <c r="AF2714" s="731">
        <v>0</v>
      </c>
      <c r="AG2714" s="108">
        <v>6.9872451132427748E-4</v>
      </c>
      <c r="AH2714" s="109">
        <v>6.9861591654452981E-4</v>
      </c>
      <c r="AI2714" s="731">
        <v>2.9951836271084197E-4</v>
      </c>
      <c r="AJ2714" s="108">
        <v>1.5490599117123879E-3</v>
      </c>
      <c r="AK2714" s="109">
        <v>1.5181042378535473E-3</v>
      </c>
      <c r="AL2714" s="736">
        <v>3.8386268649909667E-4</v>
      </c>
    </row>
    <row r="2715" spans="1:38" x14ac:dyDescent="0.25">
      <c r="A2715" s="71">
        <v>2042</v>
      </c>
      <c r="B2715" s="72">
        <v>30</v>
      </c>
      <c r="C2715" s="108">
        <v>0.72564442933537043</v>
      </c>
      <c r="D2715" s="109">
        <v>0.66923681230962406</v>
      </c>
      <c r="E2715" s="731">
        <v>0.12532396980413374</v>
      </c>
      <c r="F2715" s="108">
        <v>2.080382848171048E-2</v>
      </c>
      <c r="G2715" s="109">
        <v>2.2910059254498023E-2</v>
      </c>
      <c r="H2715" s="731">
        <v>1.1260098820391775E-2</v>
      </c>
      <c r="I2715" s="108">
        <v>6.4602903838460041E-3</v>
      </c>
      <c r="J2715" s="109">
        <v>8.1435666681274766E-3</v>
      </c>
      <c r="K2715" s="731">
        <v>8.3729229543011569E-2</v>
      </c>
      <c r="L2715" s="108">
        <v>1.4251318714317981E-3</v>
      </c>
      <c r="M2715" s="109">
        <v>1.3966520028995582E-3</v>
      </c>
      <c r="N2715" s="731">
        <v>3.5315258390842158E-4</v>
      </c>
      <c r="O2715" s="108">
        <v>0</v>
      </c>
      <c r="P2715" s="109">
        <v>0</v>
      </c>
      <c r="Q2715" s="731">
        <v>7.1516060832687717E-3</v>
      </c>
      <c r="R2715" s="108">
        <v>4.4422906442062918E-4</v>
      </c>
      <c r="S2715" s="109">
        <v>6.5065545370835798E-4</v>
      </c>
      <c r="T2715" s="731">
        <v>2.6706606706165775E-3</v>
      </c>
      <c r="U2715" s="108">
        <v>1.0953676409485194E-3</v>
      </c>
      <c r="V2715" s="109">
        <v>1.0951974225661782E-3</v>
      </c>
      <c r="W2715" s="731">
        <v>4.6954599165710206E-4</v>
      </c>
      <c r="X2715" s="108">
        <v>9.4564076910975267E-5</v>
      </c>
      <c r="Y2715" s="109">
        <v>9.4549522457186013E-5</v>
      </c>
      <c r="Z2715" s="731">
        <v>4.0536336165048434E-5</v>
      </c>
      <c r="AA2715" s="108">
        <v>0</v>
      </c>
      <c r="AB2715" s="109">
        <v>0</v>
      </c>
      <c r="AC2715" s="731">
        <v>0</v>
      </c>
      <c r="AD2715" s="108">
        <v>0</v>
      </c>
      <c r="AE2715" s="109">
        <v>0</v>
      </c>
      <c r="AF2715" s="731">
        <v>0</v>
      </c>
      <c r="AG2715" s="108">
        <v>6.9872451132427748E-4</v>
      </c>
      <c r="AH2715" s="109">
        <v>6.9861591654452981E-4</v>
      </c>
      <c r="AI2715" s="731">
        <v>2.9951836271084197E-4</v>
      </c>
      <c r="AJ2715" s="108">
        <v>1.5490599117123879E-3</v>
      </c>
      <c r="AK2715" s="109">
        <v>1.5181042378535473E-3</v>
      </c>
      <c r="AL2715" s="736">
        <v>3.8386268649909667E-4</v>
      </c>
    </row>
    <row r="2716" spans="1:38" ht="13" x14ac:dyDescent="0.3">
      <c r="A2716" s="71">
        <v>2042</v>
      </c>
      <c r="B2716" s="72">
        <v>31</v>
      </c>
      <c r="C2716" s="108">
        <v>0.72564442933537043</v>
      </c>
      <c r="D2716" s="109">
        <v>0.66923681230962406</v>
      </c>
      <c r="E2716" s="732">
        <v>0.12532396980413374</v>
      </c>
      <c r="F2716" s="108">
        <v>2.080382848171048E-2</v>
      </c>
      <c r="G2716" s="109">
        <v>2.2910059254498023E-2</v>
      </c>
      <c r="H2716" s="732">
        <v>1.1260098820391775E-2</v>
      </c>
      <c r="I2716" s="108">
        <v>6.4602903838460041E-3</v>
      </c>
      <c r="J2716" s="109">
        <v>8.1435666681274766E-3</v>
      </c>
      <c r="K2716" s="732">
        <v>8.3729229543011569E-2</v>
      </c>
      <c r="L2716" s="108">
        <v>1.4251318714317981E-3</v>
      </c>
      <c r="M2716" s="109">
        <v>1.3966520028995582E-3</v>
      </c>
      <c r="N2716" s="732">
        <v>3.5315258390842158E-4</v>
      </c>
      <c r="O2716" s="108">
        <v>0</v>
      </c>
      <c r="P2716" s="109">
        <v>0</v>
      </c>
      <c r="Q2716" s="732">
        <v>7.1516060832687717E-3</v>
      </c>
      <c r="R2716" s="108">
        <v>4.4422906442062918E-4</v>
      </c>
      <c r="S2716" s="109">
        <v>6.5065545370835798E-4</v>
      </c>
      <c r="T2716" s="732">
        <v>2.6706606706165775E-3</v>
      </c>
      <c r="U2716" s="108">
        <v>1.0953676409485194E-3</v>
      </c>
      <c r="V2716" s="109">
        <v>1.0951974225661782E-3</v>
      </c>
      <c r="W2716" s="732">
        <v>4.6954599165710206E-4</v>
      </c>
      <c r="X2716" s="108">
        <v>9.4564076910975267E-5</v>
      </c>
      <c r="Y2716" s="109">
        <v>9.4549522457186013E-5</v>
      </c>
      <c r="Z2716" s="732">
        <v>4.0536336165048434E-5</v>
      </c>
      <c r="AA2716" s="108">
        <v>0</v>
      </c>
      <c r="AB2716" s="109">
        <v>0</v>
      </c>
      <c r="AC2716" s="732">
        <v>0</v>
      </c>
      <c r="AD2716" s="108">
        <v>0</v>
      </c>
      <c r="AE2716" s="109">
        <v>0</v>
      </c>
      <c r="AF2716" s="732">
        <v>0</v>
      </c>
      <c r="AG2716" s="108">
        <v>6.9872451132427748E-4</v>
      </c>
      <c r="AH2716" s="109">
        <v>6.9861591654452981E-4</v>
      </c>
      <c r="AI2716" s="732">
        <v>2.9951836271084197E-4</v>
      </c>
      <c r="AJ2716" s="108">
        <v>1.5490599117123879E-3</v>
      </c>
      <c r="AK2716" s="109">
        <v>1.5181042378535473E-3</v>
      </c>
      <c r="AL2716" s="736">
        <v>3.8386268649909667E-4</v>
      </c>
    </row>
    <row r="2717" spans="1:38" ht="13" x14ac:dyDescent="0.3">
      <c r="A2717" s="71">
        <v>2042</v>
      </c>
      <c r="B2717" s="72">
        <v>32</v>
      </c>
      <c r="C2717" s="108">
        <v>0.72564442933537043</v>
      </c>
      <c r="D2717" s="109">
        <v>0.66923681230962406</v>
      </c>
      <c r="E2717" s="732">
        <v>0.12532396980413374</v>
      </c>
      <c r="F2717" s="108">
        <v>2.080382848171048E-2</v>
      </c>
      <c r="G2717" s="109">
        <v>2.2910059254498023E-2</v>
      </c>
      <c r="H2717" s="732">
        <v>1.1260098820391775E-2</v>
      </c>
      <c r="I2717" s="108">
        <v>6.4602903838460041E-3</v>
      </c>
      <c r="J2717" s="109">
        <v>8.1435666681274766E-3</v>
      </c>
      <c r="K2717" s="732">
        <v>8.3729229543011569E-2</v>
      </c>
      <c r="L2717" s="108">
        <v>1.4251318714317981E-3</v>
      </c>
      <c r="M2717" s="109">
        <v>1.3966520028995582E-3</v>
      </c>
      <c r="N2717" s="732">
        <v>3.5315258390842158E-4</v>
      </c>
      <c r="O2717" s="108">
        <v>0</v>
      </c>
      <c r="P2717" s="109">
        <v>0</v>
      </c>
      <c r="Q2717" s="732">
        <v>7.1516060832687717E-3</v>
      </c>
      <c r="R2717" s="108">
        <v>4.4422906442062918E-4</v>
      </c>
      <c r="S2717" s="109">
        <v>6.5065545370835798E-4</v>
      </c>
      <c r="T2717" s="732">
        <v>2.6706606706165775E-3</v>
      </c>
      <c r="U2717" s="108">
        <v>1.0953676409485194E-3</v>
      </c>
      <c r="V2717" s="109">
        <v>1.0951974225661782E-3</v>
      </c>
      <c r="W2717" s="732">
        <v>4.6954599165710206E-4</v>
      </c>
      <c r="X2717" s="108">
        <v>9.4564076910975267E-5</v>
      </c>
      <c r="Y2717" s="109">
        <v>9.4549522457186013E-5</v>
      </c>
      <c r="Z2717" s="732">
        <v>4.0536336165048434E-5</v>
      </c>
      <c r="AA2717" s="108">
        <v>0</v>
      </c>
      <c r="AB2717" s="109">
        <v>0</v>
      </c>
      <c r="AC2717" s="732">
        <v>0</v>
      </c>
      <c r="AD2717" s="108">
        <v>0</v>
      </c>
      <c r="AE2717" s="109">
        <v>0</v>
      </c>
      <c r="AF2717" s="732">
        <v>0</v>
      </c>
      <c r="AG2717" s="108">
        <v>6.9872451132427748E-4</v>
      </c>
      <c r="AH2717" s="109">
        <v>6.9861591654452981E-4</v>
      </c>
      <c r="AI2717" s="732">
        <v>2.9951836271084197E-4</v>
      </c>
      <c r="AJ2717" s="108">
        <v>1.5490599117123879E-3</v>
      </c>
      <c r="AK2717" s="109">
        <v>1.5181042378535473E-3</v>
      </c>
      <c r="AL2717" s="736">
        <v>3.8386268649909667E-4</v>
      </c>
    </row>
    <row r="2718" spans="1:38" ht="13" x14ac:dyDescent="0.3">
      <c r="A2718" s="71">
        <v>2042</v>
      </c>
      <c r="B2718" s="72">
        <v>33</v>
      </c>
      <c r="C2718" s="108">
        <v>0.72564442933537043</v>
      </c>
      <c r="D2718" s="109">
        <v>0.66923681230962406</v>
      </c>
      <c r="E2718" s="732">
        <v>0.12532396980413374</v>
      </c>
      <c r="F2718" s="108">
        <v>2.080382848171048E-2</v>
      </c>
      <c r="G2718" s="109">
        <v>2.2910059254498023E-2</v>
      </c>
      <c r="H2718" s="732">
        <v>1.1260098820391775E-2</v>
      </c>
      <c r="I2718" s="108">
        <v>6.4602903838460041E-3</v>
      </c>
      <c r="J2718" s="109">
        <v>8.1435666681274766E-3</v>
      </c>
      <c r="K2718" s="732">
        <v>8.3729229543011569E-2</v>
      </c>
      <c r="L2718" s="108">
        <v>1.4251318714317981E-3</v>
      </c>
      <c r="M2718" s="109">
        <v>1.3966520028995582E-3</v>
      </c>
      <c r="N2718" s="732">
        <v>3.5315258390842158E-4</v>
      </c>
      <c r="O2718" s="108">
        <v>0</v>
      </c>
      <c r="P2718" s="109">
        <v>0</v>
      </c>
      <c r="Q2718" s="732">
        <v>7.1516060832687717E-3</v>
      </c>
      <c r="R2718" s="108">
        <v>4.4422906442062918E-4</v>
      </c>
      <c r="S2718" s="109">
        <v>6.5065545370835798E-4</v>
      </c>
      <c r="T2718" s="732">
        <v>2.6706606706165775E-3</v>
      </c>
      <c r="U2718" s="108">
        <v>1.0953676409485194E-3</v>
      </c>
      <c r="V2718" s="109">
        <v>1.0951974225661782E-3</v>
      </c>
      <c r="W2718" s="732">
        <v>4.6954599165710206E-4</v>
      </c>
      <c r="X2718" s="108">
        <v>9.4564076910975267E-5</v>
      </c>
      <c r="Y2718" s="109">
        <v>9.4549522457186013E-5</v>
      </c>
      <c r="Z2718" s="732">
        <v>4.0536336165048434E-5</v>
      </c>
      <c r="AA2718" s="108">
        <v>0</v>
      </c>
      <c r="AB2718" s="109">
        <v>0</v>
      </c>
      <c r="AC2718" s="732">
        <v>0</v>
      </c>
      <c r="AD2718" s="108">
        <v>0</v>
      </c>
      <c r="AE2718" s="109">
        <v>0</v>
      </c>
      <c r="AF2718" s="732">
        <v>0</v>
      </c>
      <c r="AG2718" s="108">
        <v>6.9872451132427748E-4</v>
      </c>
      <c r="AH2718" s="109">
        <v>6.9861591654452981E-4</v>
      </c>
      <c r="AI2718" s="732">
        <v>2.9951836271084197E-4</v>
      </c>
      <c r="AJ2718" s="108">
        <v>1.5490599117123879E-3</v>
      </c>
      <c r="AK2718" s="109">
        <v>1.5181042378535473E-3</v>
      </c>
      <c r="AL2718" s="736">
        <v>3.8386268649909667E-4</v>
      </c>
    </row>
    <row r="2719" spans="1:38" ht="13" x14ac:dyDescent="0.3">
      <c r="A2719" s="71">
        <v>2042</v>
      </c>
      <c r="B2719" s="72">
        <v>34</v>
      </c>
      <c r="C2719" s="108">
        <v>0.72564442933537043</v>
      </c>
      <c r="D2719" s="109">
        <v>0.66923681230962406</v>
      </c>
      <c r="E2719" s="732">
        <v>0.12532396980413374</v>
      </c>
      <c r="F2719" s="108">
        <v>2.080382848171048E-2</v>
      </c>
      <c r="G2719" s="109">
        <v>2.2910059254498023E-2</v>
      </c>
      <c r="H2719" s="732">
        <v>1.1260098820391775E-2</v>
      </c>
      <c r="I2719" s="108">
        <v>6.4602903838460041E-3</v>
      </c>
      <c r="J2719" s="109">
        <v>8.1435666681274766E-3</v>
      </c>
      <c r="K2719" s="732">
        <v>8.3729229543011569E-2</v>
      </c>
      <c r="L2719" s="108">
        <v>1.4251318714317981E-3</v>
      </c>
      <c r="M2719" s="109">
        <v>1.3966520028995582E-3</v>
      </c>
      <c r="N2719" s="732">
        <v>3.5315258390842158E-4</v>
      </c>
      <c r="O2719" s="108">
        <v>0</v>
      </c>
      <c r="P2719" s="109">
        <v>0</v>
      </c>
      <c r="Q2719" s="732">
        <v>7.1516060832687717E-3</v>
      </c>
      <c r="R2719" s="108">
        <v>4.4422906442062918E-4</v>
      </c>
      <c r="S2719" s="109">
        <v>6.5065545370835798E-4</v>
      </c>
      <c r="T2719" s="732">
        <v>2.6706606706165775E-3</v>
      </c>
      <c r="U2719" s="108">
        <v>1.0953676409485194E-3</v>
      </c>
      <c r="V2719" s="109">
        <v>1.0951974225661782E-3</v>
      </c>
      <c r="W2719" s="732">
        <v>4.6954599165710206E-4</v>
      </c>
      <c r="X2719" s="108">
        <v>9.4564076910975267E-5</v>
      </c>
      <c r="Y2719" s="109">
        <v>9.4549522457186013E-5</v>
      </c>
      <c r="Z2719" s="732">
        <v>4.0536336165048434E-5</v>
      </c>
      <c r="AA2719" s="108">
        <v>0</v>
      </c>
      <c r="AB2719" s="109">
        <v>0</v>
      </c>
      <c r="AC2719" s="732">
        <v>0</v>
      </c>
      <c r="AD2719" s="108">
        <v>0</v>
      </c>
      <c r="AE2719" s="109">
        <v>0</v>
      </c>
      <c r="AF2719" s="732">
        <v>0</v>
      </c>
      <c r="AG2719" s="108">
        <v>6.9872451132427748E-4</v>
      </c>
      <c r="AH2719" s="109">
        <v>6.9861591654452981E-4</v>
      </c>
      <c r="AI2719" s="732">
        <v>2.9951836271084197E-4</v>
      </c>
      <c r="AJ2719" s="108">
        <v>1.5490599117123879E-3</v>
      </c>
      <c r="AK2719" s="109">
        <v>1.5181042378535473E-3</v>
      </c>
      <c r="AL2719" s="736">
        <v>3.8386268649909667E-4</v>
      </c>
    </row>
    <row r="2720" spans="1:38" ht="13" x14ac:dyDescent="0.3">
      <c r="A2720" s="71">
        <v>2042</v>
      </c>
      <c r="B2720" s="72">
        <v>35</v>
      </c>
      <c r="C2720" s="108">
        <v>0.72564442933537043</v>
      </c>
      <c r="D2720" s="109">
        <v>0.66923681230962406</v>
      </c>
      <c r="E2720" s="732">
        <v>0.12532396980413374</v>
      </c>
      <c r="F2720" s="108">
        <v>2.080382848171048E-2</v>
      </c>
      <c r="G2720" s="109">
        <v>2.2910059254498023E-2</v>
      </c>
      <c r="H2720" s="732">
        <v>1.1260098820391775E-2</v>
      </c>
      <c r="I2720" s="108">
        <v>6.4602903838460041E-3</v>
      </c>
      <c r="J2720" s="109">
        <v>8.1435666681274766E-3</v>
      </c>
      <c r="K2720" s="732">
        <v>8.3729229543011569E-2</v>
      </c>
      <c r="L2720" s="108">
        <v>1.4251318714317981E-3</v>
      </c>
      <c r="M2720" s="109">
        <v>1.3966520028995582E-3</v>
      </c>
      <c r="N2720" s="732">
        <v>3.5315258390842158E-4</v>
      </c>
      <c r="O2720" s="108">
        <v>0</v>
      </c>
      <c r="P2720" s="109">
        <v>0</v>
      </c>
      <c r="Q2720" s="732">
        <v>7.1516060832687717E-3</v>
      </c>
      <c r="R2720" s="108">
        <v>4.4422906442062918E-4</v>
      </c>
      <c r="S2720" s="109">
        <v>6.5065545370835798E-4</v>
      </c>
      <c r="T2720" s="732">
        <v>2.6706606706165775E-3</v>
      </c>
      <c r="U2720" s="108">
        <v>1.0953676409485194E-3</v>
      </c>
      <c r="V2720" s="109">
        <v>1.0951974225661782E-3</v>
      </c>
      <c r="W2720" s="732">
        <v>4.6954599165710206E-4</v>
      </c>
      <c r="X2720" s="108">
        <v>9.4564076910975267E-5</v>
      </c>
      <c r="Y2720" s="109">
        <v>9.4549522457186013E-5</v>
      </c>
      <c r="Z2720" s="732">
        <v>4.0536336165048434E-5</v>
      </c>
      <c r="AA2720" s="108">
        <v>0</v>
      </c>
      <c r="AB2720" s="109">
        <v>0</v>
      </c>
      <c r="AC2720" s="732">
        <v>0</v>
      </c>
      <c r="AD2720" s="108">
        <v>0</v>
      </c>
      <c r="AE2720" s="109">
        <v>0</v>
      </c>
      <c r="AF2720" s="732">
        <v>0</v>
      </c>
      <c r="AG2720" s="108">
        <v>6.9872451132427748E-4</v>
      </c>
      <c r="AH2720" s="109">
        <v>6.9861591654452981E-4</v>
      </c>
      <c r="AI2720" s="732">
        <v>2.9951836271084197E-4</v>
      </c>
      <c r="AJ2720" s="108">
        <v>1.5490599117123879E-3</v>
      </c>
      <c r="AK2720" s="109">
        <v>1.5181042378535473E-3</v>
      </c>
      <c r="AL2720" s="736">
        <v>3.8386268649909667E-4</v>
      </c>
    </row>
    <row r="2721" spans="1:38" ht="13" x14ac:dyDescent="0.3">
      <c r="A2721" s="71">
        <v>2042</v>
      </c>
      <c r="B2721" s="72">
        <v>36</v>
      </c>
      <c r="C2721" s="108">
        <v>0.72564442933537043</v>
      </c>
      <c r="D2721" s="109">
        <v>0.66923681230962406</v>
      </c>
      <c r="E2721" s="732">
        <v>0.12532396980413374</v>
      </c>
      <c r="F2721" s="108">
        <v>2.080382848171048E-2</v>
      </c>
      <c r="G2721" s="109">
        <v>2.2910059254498023E-2</v>
      </c>
      <c r="H2721" s="732">
        <v>1.1260098820391775E-2</v>
      </c>
      <c r="I2721" s="108">
        <v>6.4602903838460041E-3</v>
      </c>
      <c r="J2721" s="109">
        <v>8.1435666681274766E-3</v>
      </c>
      <c r="K2721" s="732">
        <v>8.3729229543011569E-2</v>
      </c>
      <c r="L2721" s="108">
        <v>1.4251318714317981E-3</v>
      </c>
      <c r="M2721" s="109">
        <v>1.3966520028995582E-3</v>
      </c>
      <c r="N2721" s="732">
        <v>3.5315258390842158E-4</v>
      </c>
      <c r="O2721" s="108">
        <v>0</v>
      </c>
      <c r="P2721" s="109">
        <v>0</v>
      </c>
      <c r="Q2721" s="732">
        <v>7.1516060832687717E-3</v>
      </c>
      <c r="R2721" s="108">
        <v>4.4422906442062918E-4</v>
      </c>
      <c r="S2721" s="109">
        <v>6.5065545370835798E-4</v>
      </c>
      <c r="T2721" s="732">
        <v>2.6706606706165775E-3</v>
      </c>
      <c r="U2721" s="108">
        <v>1.0953676409485194E-3</v>
      </c>
      <c r="V2721" s="109">
        <v>1.0951974225661782E-3</v>
      </c>
      <c r="W2721" s="732">
        <v>4.6954599165710206E-4</v>
      </c>
      <c r="X2721" s="108">
        <v>9.4564076910975267E-5</v>
      </c>
      <c r="Y2721" s="109">
        <v>9.4549522457186013E-5</v>
      </c>
      <c r="Z2721" s="732">
        <v>4.0536336165048434E-5</v>
      </c>
      <c r="AA2721" s="108">
        <v>0</v>
      </c>
      <c r="AB2721" s="109">
        <v>0</v>
      </c>
      <c r="AC2721" s="732">
        <v>0</v>
      </c>
      <c r="AD2721" s="108">
        <v>0</v>
      </c>
      <c r="AE2721" s="109">
        <v>0</v>
      </c>
      <c r="AF2721" s="732">
        <v>0</v>
      </c>
      <c r="AG2721" s="108">
        <v>6.9872451132427748E-4</v>
      </c>
      <c r="AH2721" s="109">
        <v>6.9861591654452981E-4</v>
      </c>
      <c r="AI2721" s="732">
        <v>2.9951836271084197E-4</v>
      </c>
      <c r="AJ2721" s="108">
        <v>1.5490599117123879E-3</v>
      </c>
      <c r="AK2721" s="109">
        <v>1.5181042378535473E-3</v>
      </c>
      <c r="AL2721" s="736">
        <v>3.8386268649909667E-4</v>
      </c>
    </row>
    <row r="2722" spans="1:38" ht="13" x14ac:dyDescent="0.3">
      <c r="A2722" s="71">
        <v>2042</v>
      </c>
      <c r="B2722" s="72">
        <v>37</v>
      </c>
      <c r="C2722" s="108">
        <v>0.72564442933537043</v>
      </c>
      <c r="D2722" s="109">
        <v>0.66923681230962406</v>
      </c>
      <c r="E2722" s="732">
        <v>0.12532396980413374</v>
      </c>
      <c r="F2722" s="108">
        <v>2.080382848171048E-2</v>
      </c>
      <c r="G2722" s="109">
        <v>2.2910059254498023E-2</v>
      </c>
      <c r="H2722" s="732">
        <v>1.1260098820391775E-2</v>
      </c>
      <c r="I2722" s="108">
        <v>6.4602903838460041E-3</v>
      </c>
      <c r="J2722" s="109">
        <v>8.1435666681274766E-3</v>
      </c>
      <c r="K2722" s="732">
        <v>8.3729229543011569E-2</v>
      </c>
      <c r="L2722" s="108">
        <v>1.4251318714317981E-3</v>
      </c>
      <c r="M2722" s="109">
        <v>1.3966520028995582E-3</v>
      </c>
      <c r="N2722" s="732">
        <v>3.5315258390842158E-4</v>
      </c>
      <c r="O2722" s="108">
        <v>0</v>
      </c>
      <c r="P2722" s="109">
        <v>0</v>
      </c>
      <c r="Q2722" s="732">
        <v>7.1516060832687717E-3</v>
      </c>
      <c r="R2722" s="108">
        <v>4.4422906442062918E-4</v>
      </c>
      <c r="S2722" s="109">
        <v>6.5065545370835798E-4</v>
      </c>
      <c r="T2722" s="732">
        <v>2.6706606706165775E-3</v>
      </c>
      <c r="U2722" s="108">
        <v>1.0953676409485194E-3</v>
      </c>
      <c r="V2722" s="109">
        <v>1.0951974225661782E-3</v>
      </c>
      <c r="W2722" s="732">
        <v>4.6954599165710206E-4</v>
      </c>
      <c r="X2722" s="108">
        <v>9.4564076910975267E-5</v>
      </c>
      <c r="Y2722" s="109">
        <v>9.4549522457186013E-5</v>
      </c>
      <c r="Z2722" s="732">
        <v>4.0536336165048434E-5</v>
      </c>
      <c r="AA2722" s="108">
        <v>0</v>
      </c>
      <c r="AB2722" s="109">
        <v>0</v>
      </c>
      <c r="AC2722" s="732">
        <v>0</v>
      </c>
      <c r="AD2722" s="108">
        <v>0</v>
      </c>
      <c r="AE2722" s="109">
        <v>0</v>
      </c>
      <c r="AF2722" s="732">
        <v>0</v>
      </c>
      <c r="AG2722" s="108">
        <v>6.9872451132427748E-4</v>
      </c>
      <c r="AH2722" s="109">
        <v>6.9861591654452981E-4</v>
      </c>
      <c r="AI2722" s="732">
        <v>2.9951836271084197E-4</v>
      </c>
      <c r="AJ2722" s="108">
        <v>1.5490599117123879E-3</v>
      </c>
      <c r="AK2722" s="109">
        <v>1.5181042378535473E-3</v>
      </c>
      <c r="AL2722" s="736">
        <v>3.8386268649909667E-4</v>
      </c>
    </row>
    <row r="2723" spans="1:38" ht="13" x14ac:dyDescent="0.3">
      <c r="A2723" s="71">
        <v>2042</v>
      </c>
      <c r="B2723" s="72">
        <v>38</v>
      </c>
      <c r="C2723" s="108">
        <v>0.72564442933537043</v>
      </c>
      <c r="D2723" s="109">
        <v>0.66923681230962406</v>
      </c>
      <c r="E2723" s="732">
        <v>0.12532396980413374</v>
      </c>
      <c r="F2723" s="108">
        <v>2.080382848171048E-2</v>
      </c>
      <c r="G2723" s="109">
        <v>2.2910059254498023E-2</v>
      </c>
      <c r="H2723" s="732">
        <v>1.1260098820391775E-2</v>
      </c>
      <c r="I2723" s="108">
        <v>6.4602903838460041E-3</v>
      </c>
      <c r="J2723" s="109">
        <v>8.1435666681274766E-3</v>
      </c>
      <c r="K2723" s="732">
        <v>8.3729229543011569E-2</v>
      </c>
      <c r="L2723" s="108">
        <v>1.4251318714317981E-3</v>
      </c>
      <c r="M2723" s="109">
        <v>1.3966520028995582E-3</v>
      </c>
      <c r="N2723" s="732">
        <v>3.5315258390842158E-4</v>
      </c>
      <c r="O2723" s="108">
        <v>0</v>
      </c>
      <c r="P2723" s="109">
        <v>0</v>
      </c>
      <c r="Q2723" s="732">
        <v>7.1516060832687717E-3</v>
      </c>
      <c r="R2723" s="108">
        <v>4.4422906442062918E-4</v>
      </c>
      <c r="S2723" s="109">
        <v>6.5065545370835798E-4</v>
      </c>
      <c r="T2723" s="732">
        <v>2.6706606706165775E-3</v>
      </c>
      <c r="U2723" s="108">
        <v>1.0953676409485194E-3</v>
      </c>
      <c r="V2723" s="109">
        <v>1.0951974225661782E-3</v>
      </c>
      <c r="W2723" s="732">
        <v>4.6954599165710206E-4</v>
      </c>
      <c r="X2723" s="108">
        <v>9.4564076910975267E-5</v>
      </c>
      <c r="Y2723" s="109">
        <v>9.4549522457186013E-5</v>
      </c>
      <c r="Z2723" s="732">
        <v>4.0536336165048434E-5</v>
      </c>
      <c r="AA2723" s="108">
        <v>0</v>
      </c>
      <c r="AB2723" s="109">
        <v>0</v>
      </c>
      <c r="AC2723" s="732">
        <v>0</v>
      </c>
      <c r="AD2723" s="108">
        <v>0</v>
      </c>
      <c r="AE2723" s="109">
        <v>0</v>
      </c>
      <c r="AF2723" s="732">
        <v>0</v>
      </c>
      <c r="AG2723" s="108">
        <v>6.9872451132427748E-4</v>
      </c>
      <c r="AH2723" s="109">
        <v>6.9861591654452981E-4</v>
      </c>
      <c r="AI2723" s="732">
        <v>2.9951836271084197E-4</v>
      </c>
      <c r="AJ2723" s="108">
        <v>1.5490599117123879E-3</v>
      </c>
      <c r="AK2723" s="109">
        <v>1.5181042378535473E-3</v>
      </c>
      <c r="AL2723" s="736">
        <v>3.8386268649909667E-4</v>
      </c>
    </row>
    <row r="2724" spans="1:38" ht="13.5" thickBot="1" x14ac:dyDescent="0.35">
      <c r="A2724" s="73">
        <v>2042</v>
      </c>
      <c r="B2724" s="74">
        <v>39</v>
      </c>
      <c r="C2724" s="110">
        <v>0.72564442933537043</v>
      </c>
      <c r="D2724" s="111">
        <v>0.66923681230962406</v>
      </c>
      <c r="E2724" s="733">
        <v>0.12532396980413374</v>
      </c>
      <c r="F2724" s="110">
        <v>2.080382848171048E-2</v>
      </c>
      <c r="G2724" s="111">
        <v>2.2910059254498023E-2</v>
      </c>
      <c r="H2724" s="733">
        <v>1.1260098820391775E-2</v>
      </c>
      <c r="I2724" s="110">
        <v>6.4602903838460041E-3</v>
      </c>
      <c r="J2724" s="111">
        <v>8.1435666681274766E-3</v>
      </c>
      <c r="K2724" s="733">
        <v>8.3729229543011569E-2</v>
      </c>
      <c r="L2724" s="110">
        <v>1.4251318714317981E-3</v>
      </c>
      <c r="M2724" s="111">
        <v>1.3966520028995582E-3</v>
      </c>
      <c r="N2724" s="733">
        <v>3.5315258390842158E-4</v>
      </c>
      <c r="O2724" s="110">
        <v>0</v>
      </c>
      <c r="P2724" s="111">
        <v>0</v>
      </c>
      <c r="Q2724" s="733">
        <v>7.1516060832687717E-3</v>
      </c>
      <c r="R2724" s="110">
        <v>4.4422906442062918E-4</v>
      </c>
      <c r="S2724" s="111">
        <v>6.5065545370835798E-4</v>
      </c>
      <c r="T2724" s="733">
        <v>2.6706606706165775E-3</v>
      </c>
      <c r="U2724" s="110">
        <v>1.0953676409485194E-3</v>
      </c>
      <c r="V2724" s="111">
        <v>1.0951974225661782E-3</v>
      </c>
      <c r="W2724" s="733">
        <v>4.6954599165710206E-4</v>
      </c>
      <c r="X2724" s="110">
        <v>9.4564076910975267E-5</v>
      </c>
      <c r="Y2724" s="111">
        <v>9.4549522457186013E-5</v>
      </c>
      <c r="Z2724" s="733">
        <v>4.0536336165048434E-5</v>
      </c>
      <c r="AA2724" s="110">
        <v>0</v>
      </c>
      <c r="AB2724" s="111">
        <v>0</v>
      </c>
      <c r="AC2724" s="733">
        <v>0</v>
      </c>
      <c r="AD2724" s="110">
        <v>0</v>
      </c>
      <c r="AE2724" s="111">
        <v>0</v>
      </c>
      <c r="AF2724" s="733">
        <v>0</v>
      </c>
      <c r="AG2724" s="110">
        <v>6.9872451132427748E-4</v>
      </c>
      <c r="AH2724" s="111">
        <v>6.9861591654452981E-4</v>
      </c>
      <c r="AI2724" s="733">
        <v>2.9951836271084197E-4</v>
      </c>
      <c r="AJ2724" s="110">
        <v>1.5490599117123879E-3</v>
      </c>
      <c r="AK2724" s="111">
        <v>1.5181042378535473E-3</v>
      </c>
      <c r="AL2724" s="737">
        <v>3.8386268649909667E-4</v>
      </c>
    </row>
    <row r="2725" spans="1:38" x14ac:dyDescent="0.25">
      <c r="A2725" s="69">
        <v>2043</v>
      </c>
      <c r="B2725" s="70">
        <v>0</v>
      </c>
      <c r="C2725" s="106">
        <v>0.22641484885626151</v>
      </c>
      <c r="D2725" s="107">
        <v>0.23706106452841222</v>
      </c>
      <c r="E2725" s="730">
        <v>0.1113348674164447</v>
      </c>
      <c r="F2725" s="106">
        <v>1.8741982788167785E-2</v>
      </c>
      <c r="G2725" s="107">
        <v>2.0589916845815025E-2</v>
      </c>
      <c r="H2725" s="730">
        <v>1.679061000583041E-2</v>
      </c>
      <c r="I2725" s="106">
        <v>4.4585547483037479E-3</v>
      </c>
      <c r="J2725" s="107">
        <v>4.1600437159954179E-3</v>
      </c>
      <c r="K2725" s="730">
        <v>8.3391629843254253E-2</v>
      </c>
      <c r="L2725" s="106">
        <v>5.3985855996283028E-4</v>
      </c>
      <c r="M2725" s="107">
        <v>5.842961842466083E-4</v>
      </c>
      <c r="N2725" s="730">
        <v>2.6149432859031108E-4</v>
      </c>
      <c r="O2725" s="106">
        <v>0</v>
      </c>
      <c r="P2725" s="107">
        <v>0</v>
      </c>
      <c r="Q2725" s="730">
        <v>1.06642663405054E-2</v>
      </c>
      <c r="R2725" s="106">
        <v>4.4422906442062918E-4</v>
      </c>
      <c r="S2725" s="107">
        <v>6.5065545370835798E-4</v>
      </c>
      <c r="T2725" s="730">
        <v>2.6706606706165775E-3</v>
      </c>
      <c r="U2725" s="106">
        <v>9.3636613646561236E-4</v>
      </c>
      <c r="V2725" s="107">
        <v>9.1553039234685304E-4</v>
      </c>
      <c r="W2725" s="730">
        <v>7.0016906801504298E-4</v>
      </c>
      <c r="X2725" s="106">
        <v>8.0837347417844085E-5</v>
      </c>
      <c r="Y2725" s="107">
        <v>7.9038607415707411E-5</v>
      </c>
      <c r="Z2725" s="730">
        <v>6.0446202902772021E-5</v>
      </c>
      <c r="AA2725" s="106">
        <v>0</v>
      </c>
      <c r="AB2725" s="107">
        <v>0</v>
      </c>
      <c r="AC2725" s="730">
        <v>0</v>
      </c>
      <c r="AD2725" s="106">
        <v>0</v>
      </c>
      <c r="AE2725" s="107">
        <v>0</v>
      </c>
      <c r="AF2725" s="730">
        <v>0</v>
      </c>
      <c r="AG2725" s="106">
        <v>5.9729790161434655E-4</v>
      </c>
      <c r="AH2725" s="107">
        <v>5.8400754143195948E-4</v>
      </c>
      <c r="AI2725" s="730">
        <v>4.4663023016489869E-4</v>
      </c>
      <c r="AJ2725" s="106">
        <v>5.8680472465285597E-4</v>
      </c>
      <c r="AK2725" s="107">
        <v>6.3510632536967345E-4</v>
      </c>
      <c r="AL2725" s="735">
        <v>2.8423392660225966E-4</v>
      </c>
    </row>
    <row r="2726" spans="1:38" x14ac:dyDescent="0.25">
      <c r="A2726" s="71">
        <v>2043</v>
      </c>
      <c r="B2726" s="72">
        <v>1</v>
      </c>
      <c r="C2726" s="108">
        <v>0.22630359615390966</v>
      </c>
      <c r="D2726" s="109">
        <v>0.23691734941050674</v>
      </c>
      <c r="E2726" s="731">
        <v>0.11143901951941559</v>
      </c>
      <c r="F2726" s="108">
        <v>1.8715307410107317E-2</v>
      </c>
      <c r="G2726" s="109">
        <v>2.0554415321486309E-2</v>
      </c>
      <c r="H2726" s="731">
        <v>1.6975664270928319E-2</v>
      </c>
      <c r="I2726" s="108">
        <v>4.4499728730538462E-3</v>
      </c>
      <c r="J2726" s="109">
        <v>4.1487727161016825E-3</v>
      </c>
      <c r="K2726" s="731">
        <v>8.3645857557304526E-2</v>
      </c>
      <c r="L2726" s="108">
        <v>5.3910363823900589E-4</v>
      </c>
      <c r="M2726" s="109">
        <v>5.8303484231619776E-4</v>
      </c>
      <c r="N2726" s="731">
        <v>2.6183556829941336E-4</v>
      </c>
      <c r="O2726" s="108">
        <v>0</v>
      </c>
      <c r="P2726" s="109">
        <v>0</v>
      </c>
      <c r="Q2726" s="731">
        <v>1.0781785874821467E-2</v>
      </c>
      <c r="R2726" s="108">
        <v>4.4422906442062918E-4</v>
      </c>
      <c r="S2726" s="109">
        <v>6.5065545370835798E-4</v>
      </c>
      <c r="T2726" s="731">
        <v>2.6706606706165775E-3</v>
      </c>
      <c r="U2726" s="108">
        <v>9.3438436765074244E-4</v>
      </c>
      <c r="V2726" s="109">
        <v>9.1291161787608566E-4</v>
      </c>
      <c r="W2726" s="731">
        <v>7.0788493401154539E-4</v>
      </c>
      <c r="X2726" s="108">
        <v>8.0666282394306957E-5</v>
      </c>
      <c r="Y2726" s="109">
        <v>7.8812555962901452E-5</v>
      </c>
      <c r="Z2726" s="731">
        <v>6.1112372736760463E-5</v>
      </c>
      <c r="AA2726" s="108">
        <v>0</v>
      </c>
      <c r="AB2726" s="109">
        <v>0</v>
      </c>
      <c r="AC2726" s="731">
        <v>0</v>
      </c>
      <c r="AD2726" s="108">
        <v>0</v>
      </c>
      <c r="AE2726" s="109">
        <v>0</v>
      </c>
      <c r="AF2726" s="731">
        <v>0</v>
      </c>
      <c r="AG2726" s="108">
        <v>5.9603416202576233E-4</v>
      </c>
      <c r="AH2726" s="109">
        <v>5.8233708146961463E-4</v>
      </c>
      <c r="AI2726" s="731">
        <v>4.515529953168466E-4</v>
      </c>
      <c r="AJ2726" s="108">
        <v>5.8598399789737388E-4</v>
      </c>
      <c r="AK2726" s="109">
        <v>6.3373549394597241E-4</v>
      </c>
      <c r="AL2726" s="736">
        <v>2.8460460570095975E-4</v>
      </c>
    </row>
    <row r="2727" spans="1:38" x14ac:dyDescent="0.25">
      <c r="A2727" s="71">
        <v>2043</v>
      </c>
      <c r="B2727" s="72">
        <v>2</v>
      </c>
      <c r="C2727" s="108">
        <v>0.22621203479776358</v>
      </c>
      <c r="D2727" s="109">
        <v>0.23676366790498549</v>
      </c>
      <c r="E2727" s="731">
        <v>0.11154308354828109</v>
      </c>
      <c r="F2727" s="108">
        <v>1.8693225603572162E-2</v>
      </c>
      <c r="G2727" s="109">
        <v>2.0516481716798415E-2</v>
      </c>
      <c r="H2727" s="731">
        <v>1.7163541395974601E-2</v>
      </c>
      <c r="I2727" s="108">
        <v>4.4428662109932994E-3</v>
      </c>
      <c r="J2727" s="109">
        <v>4.136719274899228E-3</v>
      </c>
      <c r="K2727" s="731">
        <v>8.3898760303367889E-2</v>
      </c>
      <c r="L2727" s="108">
        <v>5.3847854771896827E-4</v>
      </c>
      <c r="M2727" s="109">
        <v>5.8168619227597768E-4</v>
      </c>
      <c r="N2727" s="731">
        <v>2.6217302270034777E-4</v>
      </c>
      <c r="O2727" s="108">
        <v>0</v>
      </c>
      <c r="P2727" s="109">
        <v>0</v>
      </c>
      <c r="Q2727" s="731">
        <v>1.0901118083868408E-2</v>
      </c>
      <c r="R2727" s="108">
        <v>4.4422906442062918E-4</v>
      </c>
      <c r="S2727" s="109">
        <v>6.5065545370835798E-4</v>
      </c>
      <c r="T2727" s="731">
        <v>2.6706606706165775E-3</v>
      </c>
      <c r="U2727" s="108">
        <v>9.3274239131852074E-4</v>
      </c>
      <c r="V2727" s="109">
        <v>9.101118333640129E-4</v>
      </c>
      <c r="W2727" s="731">
        <v>7.1571927176415065E-4</v>
      </c>
      <c r="X2727" s="108">
        <v>8.0524534759420587E-5</v>
      </c>
      <c r="Y2727" s="109">
        <v>7.8570827566209383E-5</v>
      </c>
      <c r="Z2727" s="731">
        <v>6.1788755079986437E-5</v>
      </c>
      <c r="AA2727" s="108">
        <v>0</v>
      </c>
      <c r="AB2727" s="109">
        <v>0</v>
      </c>
      <c r="AC2727" s="731">
        <v>0</v>
      </c>
      <c r="AD2727" s="108">
        <v>0</v>
      </c>
      <c r="AE2727" s="109">
        <v>0</v>
      </c>
      <c r="AF2727" s="731">
        <v>0</v>
      </c>
      <c r="AG2727" s="108">
        <v>5.9498682735773108E-4</v>
      </c>
      <c r="AH2727" s="109">
        <v>5.8055097694631116E-4</v>
      </c>
      <c r="AI2727" s="731">
        <v>4.5655011277728345E-4</v>
      </c>
      <c r="AJ2727" s="108">
        <v>5.8530489053129609E-4</v>
      </c>
      <c r="AK2727" s="109">
        <v>6.3227007225812341E-4</v>
      </c>
      <c r="AL2727" s="736">
        <v>2.8497157822005882E-4</v>
      </c>
    </row>
    <row r="2728" spans="1:38" x14ac:dyDescent="0.25">
      <c r="A2728" s="71">
        <v>2043</v>
      </c>
      <c r="B2728" s="72">
        <v>3</v>
      </c>
      <c r="C2728" s="108">
        <v>0.22612810039099002</v>
      </c>
      <c r="D2728" s="109">
        <v>0.23659575807075189</v>
      </c>
      <c r="E2728" s="731">
        <v>0.11167832776768086</v>
      </c>
      <c r="F2728" s="108">
        <v>1.867304175811732E-2</v>
      </c>
      <c r="G2728" s="109">
        <v>2.0475012445746791E-2</v>
      </c>
      <c r="H2728" s="731">
        <v>1.7398113692495991E-2</v>
      </c>
      <c r="I2728" s="108">
        <v>4.4363731483896308E-3</v>
      </c>
      <c r="J2728" s="109">
        <v>4.12354278160119E-3</v>
      </c>
      <c r="K2728" s="731">
        <v>8.4230214662071312E-2</v>
      </c>
      <c r="L2728" s="108">
        <v>5.3790718053752309E-4</v>
      </c>
      <c r="M2728" s="109">
        <v>5.802129554575903E-4</v>
      </c>
      <c r="N2728" s="731">
        <v>2.626213939814713E-4</v>
      </c>
      <c r="O2728" s="108">
        <v>0</v>
      </c>
      <c r="P2728" s="109">
        <v>0</v>
      </c>
      <c r="Q2728" s="731">
        <v>1.1050103924194792E-2</v>
      </c>
      <c r="R2728" s="108">
        <v>4.4422906442062918E-4</v>
      </c>
      <c r="S2728" s="109">
        <v>6.5065545370835798E-4</v>
      </c>
      <c r="T2728" s="731">
        <v>2.6706606706165775E-3</v>
      </c>
      <c r="U2728" s="108">
        <v>9.3124212176482531E-4</v>
      </c>
      <c r="V2728" s="109">
        <v>9.0705209539854528E-4</v>
      </c>
      <c r="W2728" s="731">
        <v>7.2550104289041488E-4</v>
      </c>
      <c r="X2728" s="108">
        <v>8.0395022953024388E-5</v>
      </c>
      <c r="Y2728" s="109">
        <v>7.8306653176579588E-5</v>
      </c>
      <c r="Z2728" s="731">
        <v>6.2633204569338447E-5</v>
      </c>
      <c r="AA2728" s="108">
        <v>0</v>
      </c>
      <c r="AB2728" s="109">
        <v>0</v>
      </c>
      <c r="AC2728" s="731">
        <v>0</v>
      </c>
      <c r="AD2728" s="108">
        <v>0</v>
      </c>
      <c r="AE2728" s="109">
        <v>0</v>
      </c>
      <c r="AF2728" s="731">
        <v>0</v>
      </c>
      <c r="AG2728" s="108">
        <v>5.9402977413012506E-4</v>
      </c>
      <c r="AH2728" s="109">
        <v>5.7859934644878498E-4</v>
      </c>
      <c r="AI2728" s="731">
        <v>4.6279015993543239E-4</v>
      </c>
      <c r="AJ2728" s="108">
        <v>5.8468362401708151E-4</v>
      </c>
      <c r="AK2728" s="109">
        <v>6.306681741202714E-4</v>
      </c>
      <c r="AL2728" s="736">
        <v>2.8545892315526788E-4</v>
      </c>
    </row>
    <row r="2729" spans="1:38" x14ac:dyDescent="0.25">
      <c r="A2729" s="71">
        <v>2043</v>
      </c>
      <c r="B2729" s="72">
        <v>4</v>
      </c>
      <c r="C2729" s="108">
        <v>0.29732728349764298</v>
      </c>
      <c r="D2729" s="109">
        <v>0.30356512056988527</v>
      </c>
      <c r="E2729" s="731">
        <v>0.13078932289071796</v>
      </c>
      <c r="F2729" s="108">
        <v>1.9311388395595132E-2</v>
      </c>
      <c r="G2729" s="109">
        <v>2.151665291482812E-2</v>
      </c>
      <c r="H2729" s="731">
        <v>1.7369608055188935E-2</v>
      </c>
      <c r="I2729" s="108">
        <v>5.1436418972752636E-3</v>
      </c>
      <c r="J2729" s="109">
        <v>5.6568984828294869E-3</v>
      </c>
      <c r="K2729" s="731">
        <v>8.3478601741234934E-2</v>
      </c>
      <c r="L2729" s="108">
        <v>6.5082419808588693E-4</v>
      </c>
      <c r="M2729" s="109">
        <v>8.6609373978503387E-4</v>
      </c>
      <c r="N2729" s="731">
        <v>3.7197382428661211E-4</v>
      </c>
      <c r="O2729" s="108">
        <v>0</v>
      </c>
      <c r="P2729" s="109">
        <v>0</v>
      </c>
      <c r="Q2729" s="731">
        <v>1.1031992977823845E-2</v>
      </c>
      <c r="R2729" s="108">
        <v>4.4422906442062918E-4</v>
      </c>
      <c r="S2729" s="109">
        <v>6.5065545370835798E-4</v>
      </c>
      <c r="T2729" s="731">
        <v>2.6706606706165775E-3</v>
      </c>
      <c r="U2729" s="108">
        <v>9.8019011211827054E-4</v>
      </c>
      <c r="V2729" s="109">
        <v>9.8693339423073178E-4</v>
      </c>
      <c r="W2729" s="731">
        <v>7.2431231665347402E-4</v>
      </c>
      <c r="X2729" s="108">
        <v>8.462072387726561E-5</v>
      </c>
      <c r="Y2729" s="109">
        <v>8.5202866648656432E-5</v>
      </c>
      <c r="Z2729" s="731">
        <v>6.2530501101232909E-5</v>
      </c>
      <c r="AA2729" s="108">
        <v>0</v>
      </c>
      <c r="AB2729" s="109">
        <v>0</v>
      </c>
      <c r="AC2729" s="731">
        <v>0</v>
      </c>
      <c r="AD2729" s="108">
        <v>0</v>
      </c>
      <c r="AE2729" s="109">
        <v>0</v>
      </c>
      <c r="AF2729" s="731">
        <v>0</v>
      </c>
      <c r="AG2729" s="108">
        <v>6.2525321718883927E-4</v>
      </c>
      <c r="AH2729" s="109">
        <v>6.2955468209129062E-4</v>
      </c>
      <c r="AI2729" s="731">
        <v>4.6203121565596011E-4</v>
      </c>
      <c r="AJ2729" s="108">
        <v>7.074200884184999E-4</v>
      </c>
      <c r="AK2729" s="109">
        <v>9.4140941883847707E-4</v>
      </c>
      <c r="AL2729" s="736">
        <v>4.0432061222481116E-4</v>
      </c>
    </row>
    <row r="2730" spans="1:38" x14ac:dyDescent="0.25">
      <c r="A2730" s="71">
        <v>2043</v>
      </c>
      <c r="B2730" s="72">
        <v>5</v>
      </c>
      <c r="C2730" s="108">
        <v>0.29720597292124512</v>
      </c>
      <c r="D2730" s="109">
        <v>0.30337744715313725</v>
      </c>
      <c r="E2730" s="731">
        <v>0.13045630890656007</v>
      </c>
      <c r="F2730" s="108">
        <v>1.9286413709963916E-2</v>
      </c>
      <c r="G2730" s="109">
        <v>2.147557237597086E-2</v>
      </c>
      <c r="H2730" s="731">
        <v>1.697542877783511E-2</v>
      </c>
      <c r="I2730" s="108">
        <v>5.1346650144441586E-3</v>
      </c>
      <c r="J2730" s="109">
        <v>5.6400587758670719E-3</v>
      </c>
      <c r="K2730" s="731">
        <v>8.2624055182183631E-2</v>
      </c>
      <c r="L2730" s="108">
        <v>6.4999820826101612E-4</v>
      </c>
      <c r="M2730" s="109">
        <v>8.6402863266725439E-4</v>
      </c>
      <c r="N2730" s="731">
        <v>3.7070566442226328E-4</v>
      </c>
      <c r="O2730" s="108">
        <v>0</v>
      </c>
      <c r="P2730" s="109">
        <v>0</v>
      </c>
      <c r="Q2730" s="731">
        <v>1.078163845945181E-2</v>
      </c>
      <c r="R2730" s="108">
        <v>4.4422906442062918E-4</v>
      </c>
      <c r="S2730" s="109">
        <v>6.5065545370835798E-4</v>
      </c>
      <c r="T2730" s="731">
        <v>2.6706606706165775E-3</v>
      </c>
      <c r="U2730" s="108">
        <v>9.7833241087561841E-4</v>
      </c>
      <c r="V2730" s="109">
        <v>9.8389525901764591E-4</v>
      </c>
      <c r="W2730" s="731">
        <v>7.0787449022153312E-4</v>
      </c>
      <c r="X2730" s="108">
        <v>8.4460342475382337E-5</v>
      </c>
      <c r="Y2730" s="109">
        <v>8.4940602762658467E-5</v>
      </c>
      <c r="Z2730" s="731">
        <v>6.1111558783958589E-5</v>
      </c>
      <c r="AA2730" s="108">
        <v>0</v>
      </c>
      <c r="AB2730" s="109">
        <v>0</v>
      </c>
      <c r="AC2730" s="731">
        <v>0</v>
      </c>
      <c r="AD2730" s="108">
        <v>0</v>
      </c>
      <c r="AE2730" s="109">
        <v>0</v>
      </c>
      <c r="AF2730" s="731">
        <v>0</v>
      </c>
      <c r="AG2730" s="108">
        <v>6.2406778098584074E-4</v>
      </c>
      <c r="AH2730" s="109">
        <v>6.2761670088984714E-4</v>
      </c>
      <c r="AI2730" s="731">
        <v>4.5154631981972603E-4</v>
      </c>
      <c r="AJ2730" s="108">
        <v>7.0652185476120582E-4</v>
      </c>
      <c r="AK2730" s="109">
        <v>9.3916441544593398E-4</v>
      </c>
      <c r="AL2730" s="736">
        <v>4.0294227703889551E-4</v>
      </c>
    </row>
    <row r="2731" spans="1:38" x14ac:dyDescent="0.25">
      <c r="A2731" s="71">
        <v>2043</v>
      </c>
      <c r="B2731" s="72">
        <v>6</v>
      </c>
      <c r="C2731" s="108">
        <v>0.35800970113759867</v>
      </c>
      <c r="D2731" s="109">
        <v>0.35944796955837632</v>
      </c>
      <c r="E2731" s="731">
        <v>0.13009360776931214</v>
      </c>
      <c r="F2731" s="108">
        <v>1.9750358942312016E-2</v>
      </c>
      <c r="G2731" s="109">
        <v>2.233564296581849E-2</v>
      </c>
      <c r="H2731" s="731">
        <v>1.6539382980051372E-2</v>
      </c>
      <c r="I2731" s="108">
        <v>5.5167978061865432E-3</v>
      </c>
      <c r="J2731" s="109">
        <v>6.7692967637930203E-3</v>
      </c>
      <c r="K2731" s="731">
        <v>9.491676720382107E-2</v>
      </c>
      <c r="L2731" s="108">
        <v>7.3751454344408583E-4</v>
      </c>
      <c r="M2731" s="109">
        <v>9.3417632375469698E-4</v>
      </c>
      <c r="N2731" s="731">
        <v>3.6933056893534086E-4</v>
      </c>
      <c r="O2731" s="108">
        <v>0</v>
      </c>
      <c r="P2731" s="109">
        <v>0</v>
      </c>
      <c r="Q2731" s="731">
        <v>1.0504694177141607E-2</v>
      </c>
      <c r="R2731" s="108">
        <v>4.4422906442062918E-4</v>
      </c>
      <c r="S2731" s="109">
        <v>6.5065545370835798E-4</v>
      </c>
      <c r="T2731" s="731">
        <v>2.6706606706165775E-3</v>
      </c>
      <c r="U2731" s="108">
        <v>1.013845940281631E-3</v>
      </c>
      <c r="V2731" s="109">
        <v>1.0497453786887014E-3</v>
      </c>
      <c r="W2731" s="731">
        <v>6.896929572633775E-4</v>
      </c>
      <c r="X2731" s="108">
        <v>8.7526230148772831E-5</v>
      </c>
      <c r="Y2731" s="109">
        <v>9.062551066611609E-5</v>
      </c>
      <c r="Z2731" s="731">
        <v>5.9541799503344047E-5</v>
      </c>
      <c r="AA2731" s="108">
        <v>0</v>
      </c>
      <c r="AB2731" s="109">
        <v>0</v>
      </c>
      <c r="AC2731" s="731">
        <v>0</v>
      </c>
      <c r="AD2731" s="108">
        <v>0</v>
      </c>
      <c r="AE2731" s="109">
        <v>0</v>
      </c>
      <c r="AF2731" s="731">
        <v>0</v>
      </c>
      <c r="AG2731" s="108">
        <v>6.4672182118740795E-4</v>
      </c>
      <c r="AH2731" s="109">
        <v>6.6962153016645763E-4</v>
      </c>
      <c r="AI2731" s="731">
        <v>4.3994777611252082E-4</v>
      </c>
      <c r="AJ2731" s="108">
        <v>8.0164893353703681E-4</v>
      </c>
      <c r="AK2731" s="109">
        <v>1.0154123936592157E-3</v>
      </c>
      <c r="AL2731" s="736">
        <v>4.0144754114675076E-4</v>
      </c>
    </row>
    <row r="2732" spans="1:38" x14ac:dyDescent="0.25">
      <c r="A2732" s="71">
        <v>2043</v>
      </c>
      <c r="B2732" s="72">
        <v>7</v>
      </c>
      <c r="C2732" s="108">
        <v>0.35788994440597904</v>
      </c>
      <c r="D2732" s="109">
        <v>0.35924441530473528</v>
      </c>
      <c r="E2732" s="731">
        <v>0.12977149983770686</v>
      </c>
      <c r="F2732" s="108">
        <v>1.9728136068249913E-2</v>
      </c>
      <c r="G2732" s="109">
        <v>2.2294222114764835E-2</v>
      </c>
      <c r="H2732" s="731">
        <v>1.6158210264211499E-2</v>
      </c>
      <c r="I2732" s="108">
        <v>5.5084276646824555E-3</v>
      </c>
      <c r="J2732" s="109">
        <v>6.7498492107432098E-3</v>
      </c>
      <c r="K2732" s="731">
        <v>9.4090240877067244E-2</v>
      </c>
      <c r="L2732" s="108">
        <v>7.3669951708739856E-4</v>
      </c>
      <c r="M2732" s="109">
        <v>9.3201471008134312E-4</v>
      </c>
      <c r="N2732" s="731">
        <v>3.6810423593406461E-4</v>
      </c>
      <c r="O2732" s="108">
        <v>0</v>
      </c>
      <c r="P2732" s="109">
        <v>0</v>
      </c>
      <c r="Q2732" s="731">
        <v>1.0262596260170174E-2</v>
      </c>
      <c r="R2732" s="108">
        <v>4.4422906442062918E-4</v>
      </c>
      <c r="S2732" s="109">
        <v>6.5065545370835798E-4</v>
      </c>
      <c r="T2732" s="731">
        <v>2.6706606706165775E-3</v>
      </c>
      <c r="U2732" s="108">
        <v>1.0121915691661877E-3</v>
      </c>
      <c r="V2732" s="109">
        <v>1.0466791862627164E-3</v>
      </c>
      <c r="W2732" s="731">
        <v>6.7379748092854077E-4</v>
      </c>
      <c r="X2732" s="108">
        <v>8.7383430937315346E-5</v>
      </c>
      <c r="Y2732" s="109">
        <v>9.0360781060358245E-5</v>
      </c>
      <c r="Z2732" s="731">
        <v>5.8169540283619281E-5</v>
      </c>
      <c r="AA2732" s="108">
        <v>0</v>
      </c>
      <c r="AB2732" s="109">
        <v>0</v>
      </c>
      <c r="AC2732" s="731">
        <v>0</v>
      </c>
      <c r="AD2732" s="108">
        <v>0</v>
      </c>
      <c r="AE2732" s="109">
        <v>0</v>
      </c>
      <c r="AF2732" s="731">
        <v>0</v>
      </c>
      <c r="AG2732" s="108">
        <v>6.4566639131522581E-4</v>
      </c>
      <c r="AH2732" s="109">
        <v>6.6766565964599257E-4</v>
      </c>
      <c r="AI2732" s="731">
        <v>4.2980845223775663E-4</v>
      </c>
      <c r="AJ2732" s="108">
        <v>8.0076283020104094E-4</v>
      </c>
      <c r="AK2732" s="109">
        <v>1.0130627803794721E-3</v>
      </c>
      <c r="AL2732" s="736">
        <v>4.0011443220408754E-4</v>
      </c>
    </row>
    <row r="2733" spans="1:38" x14ac:dyDescent="0.25">
      <c r="A2733" s="71">
        <v>2043</v>
      </c>
      <c r="B2733" s="72">
        <v>8</v>
      </c>
      <c r="C2733" s="108">
        <v>0.41234493500850466</v>
      </c>
      <c r="D2733" s="109">
        <v>0.40558392485877992</v>
      </c>
      <c r="E2733" s="731">
        <v>0.12929197592285152</v>
      </c>
      <c r="F2733" s="108">
        <v>1.996817554833789E-2</v>
      </c>
      <c r="G2733" s="109">
        <v>2.2525345595127588E-2</v>
      </c>
      <c r="H2733" s="731">
        <v>1.5725388942287685E-2</v>
      </c>
      <c r="I2733" s="108">
        <v>5.8171288410403376E-3</v>
      </c>
      <c r="J2733" s="109">
        <v>7.3155140949860203E-3</v>
      </c>
      <c r="K2733" s="731">
        <v>9.3124644990652733E-2</v>
      </c>
      <c r="L2733" s="108">
        <v>8.3788876924689726E-4</v>
      </c>
      <c r="M2733" s="109">
        <v>1.0100557960591198E-3</v>
      </c>
      <c r="N2733" s="731">
        <v>3.6674054887262839E-4</v>
      </c>
      <c r="O2733" s="108">
        <v>0</v>
      </c>
      <c r="P2733" s="109">
        <v>0</v>
      </c>
      <c r="Q2733" s="731">
        <v>9.9877025238652335E-3</v>
      </c>
      <c r="R2733" s="108">
        <v>4.4422906442062918E-4</v>
      </c>
      <c r="S2733" s="109">
        <v>6.5065545370835798E-4</v>
      </c>
      <c r="T2733" s="731">
        <v>2.6706606706165775E-3</v>
      </c>
      <c r="U2733" s="108">
        <v>1.0306981753086938E-3</v>
      </c>
      <c r="V2733" s="109">
        <v>1.0645901725643305E-3</v>
      </c>
      <c r="W2733" s="731">
        <v>6.5574914794917154E-4</v>
      </c>
      <c r="X2733" s="108">
        <v>8.8981143837902425E-5</v>
      </c>
      <c r="Y2733" s="109">
        <v>9.1907037644819349E-5</v>
      </c>
      <c r="Z2733" s="731">
        <v>5.6611414756326049E-5</v>
      </c>
      <c r="AA2733" s="108">
        <v>0</v>
      </c>
      <c r="AB2733" s="109">
        <v>0</v>
      </c>
      <c r="AC2733" s="731">
        <v>0</v>
      </c>
      <c r="AD2733" s="108">
        <v>0</v>
      </c>
      <c r="AE2733" s="109">
        <v>0</v>
      </c>
      <c r="AF2733" s="731">
        <v>0</v>
      </c>
      <c r="AG2733" s="108">
        <v>6.5747183143363892E-4</v>
      </c>
      <c r="AH2733" s="109">
        <v>6.7909083049519099E-4</v>
      </c>
      <c r="AI2733" s="731">
        <v>4.1829566629798099E-4</v>
      </c>
      <c r="AJ2733" s="108">
        <v>9.1075168909111296E-4</v>
      </c>
      <c r="AK2733" s="109">
        <v>1.0978904981858914E-3</v>
      </c>
      <c r="AL2733" s="736">
        <v>3.9863236782713442E-4</v>
      </c>
    </row>
    <row r="2734" spans="1:38" x14ac:dyDescent="0.25">
      <c r="A2734" s="71">
        <v>2043</v>
      </c>
      <c r="B2734" s="72">
        <v>9</v>
      </c>
      <c r="C2734" s="108">
        <v>0.41221181792787226</v>
      </c>
      <c r="D2734" s="109">
        <v>0.40537544969164407</v>
      </c>
      <c r="E2734" s="731">
        <v>0.12895477288400767</v>
      </c>
      <c r="F2734" s="108">
        <v>1.9945061724241722E-2</v>
      </c>
      <c r="G2734" s="109">
        <v>2.2485163404090344E-2</v>
      </c>
      <c r="H2734" s="731">
        <v>1.5321567146094504E-2</v>
      </c>
      <c r="I2734" s="108">
        <v>5.8080608384901691E-3</v>
      </c>
      <c r="J2734" s="109">
        <v>7.2953123190157834E-3</v>
      </c>
      <c r="K2734" s="731">
        <v>9.2259139740866997E-2</v>
      </c>
      <c r="L2734" s="108">
        <v>8.3693465828725002E-4</v>
      </c>
      <c r="M2734" s="109">
        <v>1.0078003181430142E-3</v>
      </c>
      <c r="N2734" s="731">
        <v>3.6546013759700162E-4</v>
      </c>
      <c r="O2734" s="108">
        <v>0</v>
      </c>
      <c r="P2734" s="109">
        <v>0</v>
      </c>
      <c r="Q2734" s="731">
        <v>9.7312123531607449E-3</v>
      </c>
      <c r="R2734" s="108">
        <v>4.4422906442062918E-4</v>
      </c>
      <c r="S2734" s="109">
        <v>6.5065545370835798E-4</v>
      </c>
      <c r="T2734" s="731">
        <v>2.6706606706165775E-3</v>
      </c>
      <c r="U2734" s="108">
        <v>1.0289770951479235E-3</v>
      </c>
      <c r="V2734" s="109">
        <v>1.0616126854075469E-3</v>
      </c>
      <c r="W2734" s="731">
        <v>6.3890945336522059E-4</v>
      </c>
      <c r="X2734" s="108">
        <v>8.8832518415374965E-5</v>
      </c>
      <c r="Y2734" s="109">
        <v>9.164997830162347E-5</v>
      </c>
      <c r="Z2734" s="731">
        <v>5.5157680141884965E-5</v>
      </c>
      <c r="AA2734" s="108">
        <v>0</v>
      </c>
      <c r="AB2734" s="109">
        <v>0</v>
      </c>
      <c r="AC2734" s="731">
        <v>0</v>
      </c>
      <c r="AD2734" s="108">
        <v>0</v>
      </c>
      <c r="AE2734" s="109">
        <v>0</v>
      </c>
      <c r="AF2734" s="731">
        <v>0</v>
      </c>
      <c r="AG2734" s="108">
        <v>6.5637377201014833E-4</v>
      </c>
      <c r="AH2734" s="109">
        <v>6.7719171649712156E-4</v>
      </c>
      <c r="AI2734" s="731">
        <v>4.0755392518576075E-4</v>
      </c>
      <c r="AJ2734" s="108">
        <v>9.0971441330043722E-4</v>
      </c>
      <c r="AK2734" s="109">
        <v>1.0954386578977838E-3</v>
      </c>
      <c r="AL2734" s="736">
        <v>3.972406468396993E-4</v>
      </c>
    </row>
    <row r="2735" spans="1:38" x14ac:dyDescent="0.25">
      <c r="A2735" s="71">
        <v>2043</v>
      </c>
      <c r="B2735" s="72">
        <v>10</v>
      </c>
      <c r="C2735" s="108">
        <v>0.5776102888567064</v>
      </c>
      <c r="D2735" s="109">
        <v>0.54985610800564166</v>
      </c>
      <c r="E2735" s="731">
        <v>0.12862892354920194</v>
      </c>
      <c r="F2735" s="108">
        <v>2.0897088862690778E-2</v>
      </c>
      <c r="G2735" s="109">
        <v>2.3174233030005889E-2</v>
      </c>
      <c r="H2735" s="731">
        <v>1.493175077474989E-2</v>
      </c>
      <c r="I2735" s="108">
        <v>6.5477146611070004E-3</v>
      </c>
      <c r="J2735" s="109">
        <v>8.3708732357523404E-3</v>
      </c>
      <c r="K2735" s="731">
        <v>9.1422418411279585E-2</v>
      </c>
      <c r="L2735" s="108">
        <v>1.0415275359051124E-3</v>
      </c>
      <c r="M2735" s="109">
        <v>1.1537261504342103E-3</v>
      </c>
      <c r="N2735" s="731">
        <v>3.6422257126586191E-4</v>
      </c>
      <c r="O2735" s="108">
        <v>0</v>
      </c>
      <c r="P2735" s="109">
        <v>0</v>
      </c>
      <c r="Q2735" s="731">
        <v>9.4836262230163226E-3</v>
      </c>
      <c r="R2735" s="108">
        <v>4.4422906442062918E-4</v>
      </c>
      <c r="S2735" s="109">
        <v>6.5065545370835798E-4</v>
      </c>
      <c r="T2735" s="731">
        <v>2.6706606706165775E-3</v>
      </c>
      <c r="U2735" s="108">
        <v>1.1018059184234126E-3</v>
      </c>
      <c r="V2735" s="109">
        <v>1.1143854701631025E-3</v>
      </c>
      <c r="W2735" s="731">
        <v>6.2265440143717836E-4</v>
      </c>
      <c r="X2735" s="108">
        <v>9.5119918876897472E-5</v>
      </c>
      <c r="Y2735" s="109">
        <v>9.6205943019759968E-5</v>
      </c>
      <c r="Z2735" s="731">
        <v>5.3754290888332668E-5</v>
      </c>
      <c r="AA2735" s="108">
        <v>0</v>
      </c>
      <c r="AB2735" s="109">
        <v>0</v>
      </c>
      <c r="AC2735" s="731">
        <v>0</v>
      </c>
      <c r="AD2735" s="108">
        <v>0</v>
      </c>
      <c r="AE2735" s="109">
        <v>0</v>
      </c>
      <c r="AF2735" s="731">
        <v>0</v>
      </c>
      <c r="AG2735" s="108">
        <v>7.0283065578248202E-4</v>
      </c>
      <c r="AH2735" s="109">
        <v>7.1085492342683328E-4</v>
      </c>
      <c r="AI2735" s="731">
        <v>3.9718444068706678E-4</v>
      </c>
      <c r="AJ2735" s="108">
        <v>1.1320980842177213E-3</v>
      </c>
      <c r="AK2735" s="109">
        <v>1.254053934500676E-3</v>
      </c>
      <c r="AL2735" s="736">
        <v>3.9589534080474061E-4</v>
      </c>
    </row>
    <row r="2736" spans="1:38" x14ac:dyDescent="0.25">
      <c r="A2736" s="71">
        <v>2043</v>
      </c>
      <c r="B2736" s="72">
        <v>11</v>
      </c>
      <c r="C2736" s="108">
        <v>0.57744056334504401</v>
      </c>
      <c r="D2736" s="109">
        <v>0.54961924820981689</v>
      </c>
      <c r="E2736" s="731">
        <v>0.12824545256930395</v>
      </c>
      <c r="F2736" s="108">
        <v>2.0872041817907437E-2</v>
      </c>
      <c r="G2736" s="109">
        <v>2.3134999708293736E-2</v>
      </c>
      <c r="H2736" s="731">
        <v>1.446358207839708E-2</v>
      </c>
      <c r="I2736" s="108">
        <v>6.5371466176913934E-3</v>
      </c>
      <c r="J2736" s="109">
        <v>8.3490477734266145E-3</v>
      </c>
      <c r="K2736" s="731">
        <v>9.0439684868483958E-2</v>
      </c>
      <c r="L2736" s="108">
        <v>1.0402863917396874E-3</v>
      </c>
      <c r="M2736" s="109">
        <v>1.1512689793014156E-3</v>
      </c>
      <c r="N2736" s="731">
        <v>3.6277449882715439E-4</v>
      </c>
      <c r="O2736" s="108">
        <v>0</v>
      </c>
      <c r="P2736" s="109">
        <v>0</v>
      </c>
      <c r="Q2736" s="731">
        <v>9.1862795392009897E-3</v>
      </c>
      <c r="R2736" s="108">
        <v>4.4422906442062918E-4</v>
      </c>
      <c r="S2736" s="109">
        <v>6.5065545370835798E-4</v>
      </c>
      <c r="T2736" s="731">
        <v>2.6706606706165775E-3</v>
      </c>
      <c r="U2736" s="108">
        <v>1.0999379053799594E-3</v>
      </c>
      <c r="V2736" s="109">
        <v>1.1114776461763332E-3</v>
      </c>
      <c r="W2736" s="731">
        <v>6.0313132581988141E-4</v>
      </c>
      <c r="X2736" s="108">
        <v>9.4958700102186017E-5</v>
      </c>
      <c r="Y2736" s="109">
        <v>9.5954896325342855E-5</v>
      </c>
      <c r="Z2736" s="731">
        <v>5.206889267793292E-5</v>
      </c>
      <c r="AA2736" s="108">
        <v>0</v>
      </c>
      <c r="AB2736" s="109">
        <v>0</v>
      </c>
      <c r="AC2736" s="731">
        <v>0</v>
      </c>
      <c r="AD2736" s="108">
        <v>0</v>
      </c>
      <c r="AE2736" s="109">
        <v>0</v>
      </c>
      <c r="AF2736" s="731">
        <v>0</v>
      </c>
      <c r="AG2736" s="108">
        <v>7.0163922244984305E-4</v>
      </c>
      <c r="AH2736" s="109">
        <v>7.0899972118685446E-4</v>
      </c>
      <c r="AI2736" s="731">
        <v>3.8473136556521327E-4</v>
      </c>
      <c r="AJ2736" s="108">
        <v>1.1307498040811176E-3</v>
      </c>
      <c r="AK2736" s="109">
        <v>1.2513843355751026E-3</v>
      </c>
      <c r="AL2736" s="736">
        <v>3.9432128223328166E-4</v>
      </c>
    </row>
    <row r="2737" spans="1:38" x14ac:dyDescent="0.25">
      <c r="A2737" s="71">
        <v>2043</v>
      </c>
      <c r="B2737" s="72">
        <v>12</v>
      </c>
      <c r="C2737" s="108">
        <v>0.57726625878279525</v>
      </c>
      <c r="D2737" s="109">
        <v>0.54938937121026576</v>
      </c>
      <c r="E2737" s="731">
        <v>0.12785181573978491</v>
      </c>
      <c r="F2737" s="108">
        <v>2.084637330999884E-2</v>
      </c>
      <c r="G2737" s="109">
        <v>2.3096938706962312E-2</v>
      </c>
      <c r="H2737" s="731">
        <v>1.3980168873008231E-2</v>
      </c>
      <c r="I2737" s="108">
        <v>6.526318534914699E-3</v>
      </c>
      <c r="J2737" s="109">
        <v>8.3278705545792361E-3</v>
      </c>
      <c r="K2737" s="731">
        <v>8.9430698940929657E-2</v>
      </c>
      <c r="L2737" s="108">
        <v>1.0390157151979169E-3</v>
      </c>
      <c r="M2737" s="109">
        <v>1.1488861515159159E-3</v>
      </c>
      <c r="N2737" s="731">
        <v>3.6129047507872333E-4</v>
      </c>
      <c r="O2737" s="108">
        <v>0</v>
      </c>
      <c r="P2737" s="109">
        <v>0</v>
      </c>
      <c r="Q2737" s="731">
        <v>8.8792390607187535E-3</v>
      </c>
      <c r="R2737" s="108">
        <v>4.4422906442062918E-4</v>
      </c>
      <c r="S2737" s="109">
        <v>6.5065545370835798E-4</v>
      </c>
      <c r="T2737" s="731">
        <v>2.6706606706165775E-3</v>
      </c>
      <c r="U2737" s="108">
        <v>1.0980236348070258E-3</v>
      </c>
      <c r="V2737" s="109">
        <v>1.1086560783327289E-3</v>
      </c>
      <c r="W2737" s="731">
        <v>5.8297288954047921E-4</v>
      </c>
      <c r="X2737" s="108">
        <v>9.4793483385463545E-5</v>
      </c>
      <c r="Y2737" s="109">
        <v>9.5711204885191067E-5</v>
      </c>
      <c r="Z2737" s="731">
        <v>5.0328596718658877E-5</v>
      </c>
      <c r="AA2737" s="108">
        <v>0</v>
      </c>
      <c r="AB2737" s="109">
        <v>0</v>
      </c>
      <c r="AC2737" s="731">
        <v>0</v>
      </c>
      <c r="AD2737" s="108">
        <v>0</v>
      </c>
      <c r="AE2737" s="109">
        <v>0</v>
      </c>
      <c r="AF2737" s="731">
        <v>0</v>
      </c>
      <c r="AG2737" s="108">
        <v>7.0041822388734461E-4</v>
      </c>
      <c r="AH2737" s="109">
        <v>7.0720005135613219E-4</v>
      </c>
      <c r="AI2737" s="731">
        <v>3.7187252590091795E-4</v>
      </c>
      <c r="AJ2737" s="108">
        <v>1.1293684459328971E-3</v>
      </c>
      <c r="AK2737" s="109">
        <v>1.2487936244373139E-3</v>
      </c>
      <c r="AL2737" s="736">
        <v>3.9270818371888708E-4</v>
      </c>
    </row>
    <row r="2738" spans="1:38" x14ac:dyDescent="0.25">
      <c r="A2738" s="71">
        <v>2043</v>
      </c>
      <c r="B2738" s="72">
        <v>13</v>
      </c>
      <c r="C2738" s="108">
        <v>0.57581203979040085</v>
      </c>
      <c r="D2738" s="109">
        <v>0.54796988232991684</v>
      </c>
      <c r="E2738" s="731">
        <v>0.12714219235505225</v>
      </c>
      <c r="F2738" s="108">
        <v>2.081612652650057E-2</v>
      </c>
      <c r="G2738" s="109">
        <v>2.3054835075065606E-2</v>
      </c>
      <c r="H2738" s="731">
        <v>1.3393249675669185E-2</v>
      </c>
      <c r="I2738" s="108">
        <v>6.5140529099546266E-3</v>
      </c>
      <c r="J2738" s="109">
        <v>8.3059135552471918E-3</v>
      </c>
      <c r="K2738" s="731">
        <v>8.814237956060364E-2</v>
      </c>
      <c r="L2738" s="108">
        <v>1.0377248335198851E-3</v>
      </c>
      <c r="M2738" s="109">
        <v>1.1465628434343845E-3</v>
      </c>
      <c r="N2738" s="731">
        <v>3.5952805117436793E-4</v>
      </c>
      <c r="O2738" s="108">
        <v>0</v>
      </c>
      <c r="P2738" s="109">
        <v>0</v>
      </c>
      <c r="Q2738" s="731">
        <v>8.5064652381069156E-3</v>
      </c>
      <c r="R2738" s="108">
        <v>4.4422906442062918E-4</v>
      </c>
      <c r="S2738" s="109">
        <v>6.5065545370835798E-4</v>
      </c>
      <c r="T2738" s="731">
        <v>2.6706606706165775E-3</v>
      </c>
      <c r="U2738" s="108">
        <v>1.0959862367035961E-3</v>
      </c>
      <c r="V2738" s="109">
        <v>1.1058056186915627E-3</v>
      </c>
      <c r="W2738" s="731">
        <v>5.5849850209726973E-4</v>
      </c>
      <c r="X2738" s="108">
        <v>9.4617559928683855E-5</v>
      </c>
      <c r="Y2738" s="109">
        <v>9.5465268017205592E-5</v>
      </c>
      <c r="Z2738" s="731">
        <v>4.8215688216222263E-5</v>
      </c>
      <c r="AA2738" s="108">
        <v>0</v>
      </c>
      <c r="AB2738" s="109">
        <v>0</v>
      </c>
      <c r="AC2738" s="731">
        <v>0</v>
      </c>
      <c r="AD2738" s="108">
        <v>0</v>
      </c>
      <c r="AE2738" s="109">
        <v>0</v>
      </c>
      <c r="AF2738" s="731">
        <v>0</v>
      </c>
      <c r="AG2738" s="108">
        <v>6.9911861744814706E-4</v>
      </c>
      <c r="AH2738" s="109">
        <v>7.0538205948136444E-4</v>
      </c>
      <c r="AI2738" s="731">
        <v>3.5626040537458997E-4</v>
      </c>
      <c r="AJ2738" s="108">
        <v>1.1279654383929852E-3</v>
      </c>
      <c r="AK2738" s="109">
        <v>1.246267844910305E-3</v>
      </c>
      <c r="AL2738" s="736">
        <v>3.9079244267906267E-4</v>
      </c>
    </row>
    <row r="2739" spans="1:38" x14ac:dyDescent="0.25">
      <c r="A2739" s="71">
        <v>2043</v>
      </c>
      <c r="B2739" s="72">
        <v>14</v>
      </c>
      <c r="C2739" s="108">
        <v>0.57563052053813324</v>
      </c>
      <c r="D2739" s="109">
        <v>0.54775367192715663</v>
      </c>
      <c r="E2739" s="731">
        <v>0.12663898759134165</v>
      </c>
      <c r="F2739" s="108">
        <v>2.0789280409974562E-2</v>
      </c>
      <c r="G2739" s="109">
        <v>2.3019093846501186E-2</v>
      </c>
      <c r="H2739" s="731">
        <v>1.2760571695293463E-2</v>
      </c>
      <c r="I2739" s="108">
        <v>6.5027244469709963E-3</v>
      </c>
      <c r="J2739" s="109">
        <v>8.2860370882927806E-3</v>
      </c>
      <c r="K2739" s="731">
        <v>8.6855621771095501E-2</v>
      </c>
      <c r="L2739" s="108">
        <v>1.0363957834981837E-3</v>
      </c>
      <c r="M2739" s="109">
        <v>1.1443263035720661E-3</v>
      </c>
      <c r="N2739" s="731">
        <v>3.576442285385311E-4</v>
      </c>
      <c r="O2739" s="108">
        <v>0</v>
      </c>
      <c r="P2739" s="109">
        <v>0</v>
      </c>
      <c r="Q2739" s="731">
        <v>8.1046251723706081E-3</v>
      </c>
      <c r="R2739" s="108">
        <v>4.4422906442062918E-4</v>
      </c>
      <c r="S2739" s="109">
        <v>6.5065545370835798E-4</v>
      </c>
      <c r="T2739" s="731">
        <v>2.6706606706165775E-3</v>
      </c>
      <c r="U2739" s="108">
        <v>1.0939847555108092E-3</v>
      </c>
      <c r="V2739" s="109">
        <v>1.103157566902047E-3</v>
      </c>
      <c r="W2739" s="731">
        <v>5.3211554700460155E-4</v>
      </c>
      <c r="X2739" s="108">
        <v>9.4444759774462643E-5</v>
      </c>
      <c r="Y2739" s="109">
        <v>9.5236623201403264E-5</v>
      </c>
      <c r="Z2739" s="731">
        <v>4.5938051208720708E-5</v>
      </c>
      <c r="AA2739" s="108">
        <v>0</v>
      </c>
      <c r="AB2739" s="109">
        <v>0</v>
      </c>
      <c r="AC2739" s="731">
        <v>0</v>
      </c>
      <c r="AD2739" s="108">
        <v>0</v>
      </c>
      <c r="AE2739" s="109">
        <v>0</v>
      </c>
      <c r="AF2739" s="731">
        <v>0</v>
      </c>
      <c r="AG2739" s="108">
        <v>6.9784167243587634E-4</v>
      </c>
      <c r="AH2739" s="109">
        <v>7.0369293373627711E-4</v>
      </c>
      <c r="AI2739" s="731">
        <v>3.3943113189002647E-4</v>
      </c>
      <c r="AJ2739" s="108">
        <v>1.1265206935007718E-3</v>
      </c>
      <c r="AK2739" s="109">
        <v>1.2438365269826642E-3</v>
      </c>
      <c r="AL2739" s="736">
        <v>3.8874495030899394E-4</v>
      </c>
    </row>
    <row r="2740" spans="1:38" x14ac:dyDescent="0.25">
      <c r="A2740" s="71">
        <v>2043</v>
      </c>
      <c r="B2740" s="72">
        <v>15</v>
      </c>
      <c r="C2740" s="108">
        <v>0.72688955862522553</v>
      </c>
      <c r="D2740" s="109">
        <v>0.67042373071645156</v>
      </c>
      <c r="E2740" s="731">
        <v>0.12612724680358395</v>
      </c>
      <c r="F2740" s="108">
        <v>2.0862432165674925E-2</v>
      </c>
      <c r="G2740" s="109">
        <v>2.2977704678935479E-2</v>
      </c>
      <c r="H2740" s="731">
        <v>1.2114486497510899E-2</v>
      </c>
      <c r="I2740" s="108">
        <v>6.4846062083652621E-3</v>
      </c>
      <c r="J2740" s="109">
        <v>8.1799515824037081E-3</v>
      </c>
      <c r="K2740" s="731">
        <v>8.5546169696421356E-2</v>
      </c>
      <c r="L2740" s="108">
        <v>1.4289947504534566E-3</v>
      </c>
      <c r="M2740" s="109">
        <v>1.4016880153453241E-3</v>
      </c>
      <c r="N2740" s="731">
        <v>3.5573020359475218E-4</v>
      </c>
      <c r="O2740" s="108">
        <v>0</v>
      </c>
      <c r="P2740" s="109">
        <v>0</v>
      </c>
      <c r="Q2740" s="731">
        <v>7.6942744036423592E-3</v>
      </c>
      <c r="R2740" s="108">
        <v>4.4422906442062918E-4</v>
      </c>
      <c r="S2740" s="109">
        <v>6.5065545370835798E-4</v>
      </c>
      <c r="T2740" s="731">
        <v>2.6706606706165775E-3</v>
      </c>
      <c r="U2740" s="108">
        <v>1.0996292271134417E-3</v>
      </c>
      <c r="V2740" s="109">
        <v>1.1000729809158775E-3</v>
      </c>
      <c r="W2740" s="731">
        <v>5.0517387004891424E-4</v>
      </c>
      <c r="X2740" s="108">
        <v>9.4932004084845206E-5</v>
      </c>
      <c r="Y2740" s="109">
        <v>9.4970288734593642E-5</v>
      </c>
      <c r="Z2740" s="731">
        <v>4.3612151455810203E-5</v>
      </c>
      <c r="AA2740" s="108">
        <v>0</v>
      </c>
      <c r="AB2740" s="109">
        <v>0</v>
      </c>
      <c r="AC2740" s="731">
        <v>0</v>
      </c>
      <c r="AD2740" s="108">
        <v>0</v>
      </c>
      <c r="AE2740" s="109">
        <v>0</v>
      </c>
      <c r="AF2740" s="731">
        <v>0</v>
      </c>
      <c r="AG2740" s="108">
        <v>7.0144221117549748E-4</v>
      </c>
      <c r="AH2740" s="109">
        <v>7.0172481879948278E-4</v>
      </c>
      <c r="AI2740" s="731">
        <v>3.2224521138251103E-4</v>
      </c>
      <c r="AJ2740" s="108">
        <v>1.5532599857526943E-3</v>
      </c>
      <c r="AK2740" s="109">
        <v>1.5235791723467904E-3</v>
      </c>
      <c r="AL2740" s="736">
        <v>3.8666450076973422E-4</v>
      </c>
    </row>
    <row r="2741" spans="1:38" x14ac:dyDescent="0.25">
      <c r="A2741" s="71">
        <v>2043</v>
      </c>
      <c r="B2741" s="72">
        <v>16</v>
      </c>
      <c r="C2741" s="108">
        <v>0.72668222197061128</v>
      </c>
      <c r="D2741" s="109">
        <v>0.67020726464684677</v>
      </c>
      <c r="E2741" s="731">
        <v>0.12549648644866745</v>
      </c>
      <c r="F2741" s="108">
        <v>2.0834407801123507E-2</v>
      </c>
      <c r="G2741" s="109">
        <v>2.294456645116634E-2</v>
      </c>
      <c r="H2741" s="731">
        <v>1.1307621011585962E-2</v>
      </c>
      <c r="I2741" s="108">
        <v>6.4728626881781891E-3</v>
      </c>
      <c r="J2741" s="109">
        <v>8.1617812688036598E-3</v>
      </c>
      <c r="K2741" s="731">
        <v>8.3934621412589477E-2</v>
      </c>
      <c r="L2741" s="108">
        <v>1.4270782818988613E-3</v>
      </c>
      <c r="M2741" s="109">
        <v>1.3991270179910388E-3</v>
      </c>
      <c r="N2741" s="731">
        <v>3.5338064366112162E-4</v>
      </c>
      <c r="O2741" s="108">
        <v>0</v>
      </c>
      <c r="P2741" s="109">
        <v>0</v>
      </c>
      <c r="Q2741" s="731">
        <v>7.1818017883030208E-3</v>
      </c>
      <c r="R2741" s="108">
        <v>4.4422906442062918E-4</v>
      </c>
      <c r="S2741" s="109">
        <v>6.5065545370835798E-4</v>
      </c>
      <c r="T2741" s="731">
        <v>2.6706606706165775E-3</v>
      </c>
      <c r="U2741" s="108">
        <v>1.0975395980752645E-3</v>
      </c>
      <c r="V2741" s="109">
        <v>1.0976168021250327E-3</v>
      </c>
      <c r="W2741" s="731">
        <v>4.7152759244936942E-4</v>
      </c>
      <c r="X2741" s="108">
        <v>9.4751653585373364E-5</v>
      </c>
      <c r="Y2741" s="109">
        <v>9.4758285205654059E-5</v>
      </c>
      <c r="Z2741" s="731">
        <v>4.0707428285642508E-5</v>
      </c>
      <c r="AA2741" s="108">
        <v>0</v>
      </c>
      <c r="AB2741" s="109">
        <v>0</v>
      </c>
      <c r="AC2741" s="731">
        <v>0</v>
      </c>
      <c r="AD2741" s="108">
        <v>0</v>
      </c>
      <c r="AE2741" s="109">
        <v>0</v>
      </c>
      <c r="AF2741" s="731">
        <v>0</v>
      </c>
      <c r="AG2741" s="108">
        <v>7.0010890948770906E-4</v>
      </c>
      <c r="AH2741" s="109">
        <v>7.0015858342211768E-4</v>
      </c>
      <c r="AI2741" s="731">
        <v>3.0078267181012715E-4</v>
      </c>
      <c r="AJ2741" s="108">
        <v>1.5511762032161839E-3</v>
      </c>
      <c r="AK2741" s="109">
        <v>1.5207937291936541E-3</v>
      </c>
      <c r="AL2741" s="736">
        <v>3.8411059961988825E-4</v>
      </c>
    </row>
    <row r="2742" spans="1:38" x14ac:dyDescent="0.25">
      <c r="A2742" s="71">
        <v>2043</v>
      </c>
      <c r="B2742" s="72">
        <v>17</v>
      </c>
      <c r="C2742" s="108">
        <v>0.72647096405773437</v>
      </c>
      <c r="D2742" s="109">
        <v>0.66999765727067984</v>
      </c>
      <c r="E2742" s="731">
        <v>0.12550999695315637</v>
      </c>
      <c r="F2742" s="108">
        <v>2.080596287087931E-2</v>
      </c>
      <c r="G2742" s="109">
        <v>2.291242054266087E-2</v>
      </c>
      <c r="H2742" s="731">
        <v>1.135801026685559E-2</v>
      </c>
      <c r="I2742" s="108">
        <v>6.4609482688468729E-3</v>
      </c>
      <c r="J2742" s="109">
        <v>8.1441446355152436E-3</v>
      </c>
      <c r="K2742" s="731">
        <v>8.3953545686264591E-2</v>
      </c>
      <c r="L2742" s="108">
        <v>1.4251325584178848E-3</v>
      </c>
      <c r="M2742" s="109">
        <v>1.3966399861354885E-3</v>
      </c>
      <c r="N2742" s="731">
        <v>3.5339736481008734E-4</v>
      </c>
      <c r="O2742" s="108">
        <v>0</v>
      </c>
      <c r="P2742" s="109">
        <v>0</v>
      </c>
      <c r="Q2742" s="731">
        <v>7.2138014329463504E-3</v>
      </c>
      <c r="R2742" s="108">
        <v>4.4422906442062918E-4</v>
      </c>
      <c r="S2742" s="109">
        <v>6.5065545370835798E-4</v>
      </c>
      <c r="T2742" s="731">
        <v>2.6706606706165775E-3</v>
      </c>
      <c r="U2742" s="108">
        <v>1.0954194191887688E-3</v>
      </c>
      <c r="V2742" s="109">
        <v>1.0952330521305656E-3</v>
      </c>
      <c r="W2742" s="731">
        <v>4.7362864629419554E-4</v>
      </c>
      <c r="X2742" s="108">
        <v>9.4568593737824944E-5</v>
      </c>
      <c r="Y2742" s="109">
        <v>9.4552564518650696E-5</v>
      </c>
      <c r="Z2742" s="731">
        <v>4.0888827739072704E-5</v>
      </c>
      <c r="AA2742" s="108">
        <v>0</v>
      </c>
      <c r="AB2742" s="109">
        <v>0</v>
      </c>
      <c r="AC2742" s="731">
        <v>0</v>
      </c>
      <c r="AD2742" s="108">
        <v>0</v>
      </c>
      <c r="AE2742" s="109">
        <v>0</v>
      </c>
      <c r="AF2742" s="731">
        <v>0</v>
      </c>
      <c r="AG2742" s="108">
        <v>6.9875702490520381E-4</v>
      </c>
      <c r="AH2742" s="109">
        <v>6.986385975210782E-4</v>
      </c>
      <c r="AI2742" s="731">
        <v>3.0212287071360852E-4</v>
      </c>
      <c r="AJ2742" s="108">
        <v>1.5490617808993318E-3</v>
      </c>
      <c r="AK2742" s="109">
        <v>1.5180927779089798E-3</v>
      </c>
      <c r="AL2742" s="736">
        <v>3.8412873153682576E-4</v>
      </c>
    </row>
    <row r="2743" spans="1:38" x14ac:dyDescent="0.25">
      <c r="A2743" s="71">
        <v>2043</v>
      </c>
      <c r="B2743" s="72">
        <v>18</v>
      </c>
      <c r="C2743" s="108">
        <v>0.72647096405773437</v>
      </c>
      <c r="D2743" s="109">
        <v>0.66999765727067984</v>
      </c>
      <c r="E2743" s="731">
        <v>0.12550999695315637</v>
      </c>
      <c r="F2743" s="108">
        <v>2.080596287087931E-2</v>
      </c>
      <c r="G2743" s="109">
        <v>2.291242054266087E-2</v>
      </c>
      <c r="H2743" s="731">
        <v>1.135801026685559E-2</v>
      </c>
      <c r="I2743" s="108">
        <v>6.4609482688468729E-3</v>
      </c>
      <c r="J2743" s="109">
        <v>8.1441446355152436E-3</v>
      </c>
      <c r="K2743" s="731">
        <v>8.3953545686264591E-2</v>
      </c>
      <c r="L2743" s="108">
        <v>1.4251325584178848E-3</v>
      </c>
      <c r="M2743" s="109">
        <v>1.3966399861354885E-3</v>
      </c>
      <c r="N2743" s="731">
        <v>3.5339736481008734E-4</v>
      </c>
      <c r="O2743" s="108">
        <v>0</v>
      </c>
      <c r="P2743" s="109">
        <v>0</v>
      </c>
      <c r="Q2743" s="731">
        <v>7.2138014329463504E-3</v>
      </c>
      <c r="R2743" s="108">
        <v>4.4422906442062918E-4</v>
      </c>
      <c r="S2743" s="109">
        <v>6.5065545370835798E-4</v>
      </c>
      <c r="T2743" s="731">
        <v>2.6706606706165775E-3</v>
      </c>
      <c r="U2743" s="108">
        <v>1.0954194191887688E-3</v>
      </c>
      <c r="V2743" s="109">
        <v>1.0952330521305656E-3</v>
      </c>
      <c r="W2743" s="731">
        <v>4.7362864629419554E-4</v>
      </c>
      <c r="X2743" s="108">
        <v>9.4568593737824944E-5</v>
      </c>
      <c r="Y2743" s="109">
        <v>9.4552564518650696E-5</v>
      </c>
      <c r="Z2743" s="731">
        <v>4.0888827739072704E-5</v>
      </c>
      <c r="AA2743" s="108">
        <v>0</v>
      </c>
      <c r="AB2743" s="109">
        <v>0</v>
      </c>
      <c r="AC2743" s="731">
        <v>0</v>
      </c>
      <c r="AD2743" s="108">
        <v>0</v>
      </c>
      <c r="AE2743" s="109">
        <v>0</v>
      </c>
      <c r="AF2743" s="731">
        <v>0</v>
      </c>
      <c r="AG2743" s="108">
        <v>6.9875702490520381E-4</v>
      </c>
      <c r="AH2743" s="109">
        <v>6.986385975210782E-4</v>
      </c>
      <c r="AI2743" s="731">
        <v>3.0212287071360852E-4</v>
      </c>
      <c r="AJ2743" s="108">
        <v>1.5490617808993318E-3</v>
      </c>
      <c r="AK2743" s="109">
        <v>1.5180927779089798E-3</v>
      </c>
      <c r="AL2743" s="736">
        <v>3.8412873153682576E-4</v>
      </c>
    </row>
    <row r="2744" spans="1:38" x14ac:dyDescent="0.25">
      <c r="A2744" s="71">
        <v>2043</v>
      </c>
      <c r="B2744" s="72">
        <v>19</v>
      </c>
      <c r="C2744" s="108">
        <v>0.72647096405773437</v>
      </c>
      <c r="D2744" s="109">
        <v>0.66999765727067984</v>
      </c>
      <c r="E2744" s="731">
        <v>0.12550999695315637</v>
      </c>
      <c r="F2744" s="108">
        <v>2.080596287087931E-2</v>
      </c>
      <c r="G2744" s="109">
        <v>2.291242054266087E-2</v>
      </c>
      <c r="H2744" s="731">
        <v>1.135801026685559E-2</v>
      </c>
      <c r="I2744" s="108">
        <v>6.4609482688468729E-3</v>
      </c>
      <c r="J2744" s="109">
        <v>8.1441446355152436E-3</v>
      </c>
      <c r="K2744" s="731">
        <v>8.3953545686264591E-2</v>
      </c>
      <c r="L2744" s="108">
        <v>1.4251325584178848E-3</v>
      </c>
      <c r="M2744" s="109">
        <v>1.3966399861354885E-3</v>
      </c>
      <c r="N2744" s="731">
        <v>3.5339736481008734E-4</v>
      </c>
      <c r="O2744" s="108">
        <v>0</v>
      </c>
      <c r="P2744" s="109">
        <v>0</v>
      </c>
      <c r="Q2744" s="731">
        <v>7.2138014329463504E-3</v>
      </c>
      <c r="R2744" s="108">
        <v>4.4422906442062918E-4</v>
      </c>
      <c r="S2744" s="109">
        <v>6.5065545370835798E-4</v>
      </c>
      <c r="T2744" s="731">
        <v>2.6706606706165775E-3</v>
      </c>
      <c r="U2744" s="108">
        <v>1.0954194191887688E-3</v>
      </c>
      <c r="V2744" s="109">
        <v>1.0952330521305656E-3</v>
      </c>
      <c r="W2744" s="731">
        <v>4.7362864629419554E-4</v>
      </c>
      <c r="X2744" s="108">
        <v>9.4568593737824944E-5</v>
      </c>
      <c r="Y2744" s="109">
        <v>9.4552564518650696E-5</v>
      </c>
      <c r="Z2744" s="731">
        <v>4.0888827739072704E-5</v>
      </c>
      <c r="AA2744" s="108">
        <v>0</v>
      </c>
      <c r="AB2744" s="109">
        <v>0</v>
      </c>
      <c r="AC2744" s="731">
        <v>0</v>
      </c>
      <c r="AD2744" s="108">
        <v>0</v>
      </c>
      <c r="AE2744" s="109">
        <v>0</v>
      </c>
      <c r="AF2744" s="731">
        <v>0</v>
      </c>
      <c r="AG2744" s="108">
        <v>6.9875702490520381E-4</v>
      </c>
      <c r="AH2744" s="109">
        <v>6.986385975210782E-4</v>
      </c>
      <c r="AI2744" s="731">
        <v>3.0212287071360852E-4</v>
      </c>
      <c r="AJ2744" s="108">
        <v>1.5490617808993318E-3</v>
      </c>
      <c r="AK2744" s="109">
        <v>1.5180927779089798E-3</v>
      </c>
      <c r="AL2744" s="736">
        <v>3.8412873153682576E-4</v>
      </c>
    </row>
    <row r="2745" spans="1:38" x14ac:dyDescent="0.25">
      <c r="A2745" s="71">
        <v>2043</v>
      </c>
      <c r="B2745" s="72">
        <v>20</v>
      </c>
      <c r="C2745" s="108">
        <v>0.72647096405773437</v>
      </c>
      <c r="D2745" s="109">
        <v>0.66999765727067984</v>
      </c>
      <c r="E2745" s="731">
        <v>0.12550999695315637</v>
      </c>
      <c r="F2745" s="108">
        <v>2.080596287087931E-2</v>
      </c>
      <c r="G2745" s="109">
        <v>2.291242054266087E-2</v>
      </c>
      <c r="H2745" s="731">
        <v>1.135801026685559E-2</v>
      </c>
      <c r="I2745" s="108">
        <v>6.4609482688468729E-3</v>
      </c>
      <c r="J2745" s="109">
        <v>8.1441446355152436E-3</v>
      </c>
      <c r="K2745" s="731">
        <v>8.3953545686264591E-2</v>
      </c>
      <c r="L2745" s="108">
        <v>1.4251325584178848E-3</v>
      </c>
      <c r="M2745" s="109">
        <v>1.3966399861354885E-3</v>
      </c>
      <c r="N2745" s="731">
        <v>3.5339736481008734E-4</v>
      </c>
      <c r="O2745" s="108">
        <v>0</v>
      </c>
      <c r="P2745" s="109">
        <v>0</v>
      </c>
      <c r="Q2745" s="731">
        <v>7.2138014329463504E-3</v>
      </c>
      <c r="R2745" s="108">
        <v>4.4422906442062918E-4</v>
      </c>
      <c r="S2745" s="109">
        <v>6.5065545370835798E-4</v>
      </c>
      <c r="T2745" s="731">
        <v>2.6706606706165775E-3</v>
      </c>
      <c r="U2745" s="108">
        <v>1.0954194191887688E-3</v>
      </c>
      <c r="V2745" s="109">
        <v>1.0952330521305656E-3</v>
      </c>
      <c r="W2745" s="731">
        <v>4.7362864629419554E-4</v>
      </c>
      <c r="X2745" s="108">
        <v>9.4568593737824944E-5</v>
      </c>
      <c r="Y2745" s="109">
        <v>9.4552564518650696E-5</v>
      </c>
      <c r="Z2745" s="731">
        <v>4.0888827739072704E-5</v>
      </c>
      <c r="AA2745" s="108">
        <v>0</v>
      </c>
      <c r="AB2745" s="109">
        <v>0</v>
      </c>
      <c r="AC2745" s="731">
        <v>0</v>
      </c>
      <c r="AD2745" s="108">
        <v>0</v>
      </c>
      <c r="AE2745" s="109">
        <v>0</v>
      </c>
      <c r="AF2745" s="731">
        <v>0</v>
      </c>
      <c r="AG2745" s="108">
        <v>6.9875702490520381E-4</v>
      </c>
      <c r="AH2745" s="109">
        <v>6.986385975210782E-4</v>
      </c>
      <c r="AI2745" s="731">
        <v>3.0212287071360852E-4</v>
      </c>
      <c r="AJ2745" s="108">
        <v>1.5490617808993318E-3</v>
      </c>
      <c r="AK2745" s="109">
        <v>1.5180927779089798E-3</v>
      </c>
      <c r="AL2745" s="736">
        <v>3.8412873153682576E-4</v>
      </c>
    </row>
    <row r="2746" spans="1:38" x14ac:dyDescent="0.25">
      <c r="A2746" s="71">
        <v>2043</v>
      </c>
      <c r="B2746" s="72">
        <v>21</v>
      </c>
      <c r="C2746" s="108">
        <v>0.72647096405773437</v>
      </c>
      <c r="D2746" s="109">
        <v>0.66999765727067984</v>
      </c>
      <c r="E2746" s="731">
        <v>0.12550999695315637</v>
      </c>
      <c r="F2746" s="108">
        <v>2.080596287087931E-2</v>
      </c>
      <c r="G2746" s="109">
        <v>2.291242054266087E-2</v>
      </c>
      <c r="H2746" s="731">
        <v>1.135801026685559E-2</v>
      </c>
      <c r="I2746" s="108">
        <v>6.4609482688468729E-3</v>
      </c>
      <c r="J2746" s="109">
        <v>8.1441446355152436E-3</v>
      </c>
      <c r="K2746" s="731">
        <v>8.3953545686264591E-2</v>
      </c>
      <c r="L2746" s="108">
        <v>1.4251325584178848E-3</v>
      </c>
      <c r="M2746" s="109">
        <v>1.3966399861354885E-3</v>
      </c>
      <c r="N2746" s="731">
        <v>3.5339736481008734E-4</v>
      </c>
      <c r="O2746" s="108">
        <v>0</v>
      </c>
      <c r="P2746" s="109">
        <v>0</v>
      </c>
      <c r="Q2746" s="731">
        <v>7.2138014329463504E-3</v>
      </c>
      <c r="R2746" s="108">
        <v>4.4422906442062918E-4</v>
      </c>
      <c r="S2746" s="109">
        <v>6.5065545370835798E-4</v>
      </c>
      <c r="T2746" s="731">
        <v>2.6706606706165775E-3</v>
      </c>
      <c r="U2746" s="108">
        <v>1.0954194191887688E-3</v>
      </c>
      <c r="V2746" s="109">
        <v>1.0952330521305656E-3</v>
      </c>
      <c r="W2746" s="731">
        <v>4.7362864629419554E-4</v>
      </c>
      <c r="X2746" s="108">
        <v>9.4568593737824944E-5</v>
      </c>
      <c r="Y2746" s="109">
        <v>9.4552564518650696E-5</v>
      </c>
      <c r="Z2746" s="731">
        <v>4.0888827739072704E-5</v>
      </c>
      <c r="AA2746" s="108">
        <v>0</v>
      </c>
      <c r="AB2746" s="109">
        <v>0</v>
      </c>
      <c r="AC2746" s="731">
        <v>0</v>
      </c>
      <c r="AD2746" s="108">
        <v>0</v>
      </c>
      <c r="AE2746" s="109">
        <v>0</v>
      </c>
      <c r="AF2746" s="731">
        <v>0</v>
      </c>
      <c r="AG2746" s="108">
        <v>6.9875702490520381E-4</v>
      </c>
      <c r="AH2746" s="109">
        <v>6.986385975210782E-4</v>
      </c>
      <c r="AI2746" s="731">
        <v>3.0212287071360852E-4</v>
      </c>
      <c r="AJ2746" s="108">
        <v>1.5490617808993318E-3</v>
      </c>
      <c r="AK2746" s="109">
        <v>1.5180927779089798E-3</v>
      </c>
      <c r="AL2746" s="736">
        <v>3.8412873153682576E-4</v>
      </c>
    </row>
    <row r="2747" spans="1:38" x14ac:dyDescent="0.25">
      <c r="A2747" s="71">
        <v>2043</v>
      </c>
      <c r="B2747" s="72">
        <v>22</v>
      </c>
      <c r="C2747" s="108">
        <v>0.72647096405773437</v>
      </c>
      <c r="D2747" s="109">
        <v>0.66999765727067984</v>
      </c>
      <c r="E2747" s="731">
        <v>0.12550999695315637</v>
      </c>
      <c r="F2747" s="108">
        <v>2.080596287087931E-2</v>
      </c>
      <c r="G2747" s="109">
        <v>2.291242054266087E-2</v>
      </c>
      <c r="H2747" s="731">
        <v>1.135801026685559E-2</v>
      </c>
      <c r="I2747" s="108">
        <v>6.4609482688468729E-3</v>
      </c>
      <c r="J2747" s="109">
        <v>8.1441446355152436E-3</v>
      </c>
      <c r="K2747" s="731">
        <v>8.3953545686264591E-2</v>
      </c>
      <c r="L2747" s="108">
        <v>1.4251325584178848E-3</v>
      </c>
      <c r="M2747" s="109">
        <v>1.3966399861354885E-3</v>
      </c>
      <c r="N2747" s="731">
        <v>3.5339736481008734E-4</v>
      </c>
      <c r="O2747" s="108">
        <v>0</v>
      </c>
      <c r="P2747" s="109">
        <v>0</v>
      </c>
      <c r="Q2747" s="731">
        <v>7.2138014329463504E-3</v>
      </c>
      <c r="R2747" s="108">
        <v>4.4422906442062918E-4</v>
      </c>
      <c r="S2747" s="109">
        <v>6.5065545370835798E-4</v>
      </c>
      <c r="T2747" s="731">
        <v>2.6706606706165775E-3</v>
      </c>
      <c r="U2747" s="108">
        <v>1.0954194191887688E-3</v>
      </c>
      <c r="V2747" s="109">
        <v>1.0952330521305656E-3</v>
      </c>
      <c r="W2747" s="731">
        <v>4.7362864629419554E-4</v>
      </c>
      <c r="X2747" s="108">
        <v>9.4568593737824944E-5</v>
      </c>
      <c r="Y2747" s="109">
        <v>9.4552564518650696E-5</v>
      </c>
      <c r="Z2747" s="731">
        <v>4.0888827739072704E-5</v>
      </c>
      <c r="AA2747" s="108">
        <v>0</v>
      </c>
      <c r="AB2747" s="109">
        <v>0</v>
      </c>
      <c r="AC2747" s="731">
        <v>0</v>
      </c>
      <c r="AD2747" s="108">
        <v>0</v>
      </c>
      <c r="AE2747" s="109">
        <v>0</v>
      </c>
      <c r="AF2747" s="731">
        <v>0</v>
      </c>
      <c r="AG2747" s="108">
        <v>6.9875702490520381E-4</v>
      </c>
      <c r="AH2747" s="109">
        <v>6.986385975210782E-4</v>
      </c>
      <c r="AI2747" s="731">
        <v>3.0212287071360852E-4</v>
      </c>
      <c r="AJ2747" s="108">
        <v>1.5490617808993318E-3</v>
      </c>
      <c r="AK2747" s="109">
        <v>1.5180927779089798E-3</v>
      </c>
      <c r="AL2747" s="736">
        <v>3.8412873153682576E-4</v>
      </c>
    </row>
    <row r="2748" spans="1:38" x14ac:dyDescent="0.25">
      <c r="A2748" s="71">
        <v>2043</v>
      </c>
      <c r="B2748" s="72">
        <v>23</v>
      </c>
      <c r="C2748" s="108">
        <v>0.72647096405773437</v>
      </c>
      <c r="D2748" s="109">
        <v>0.66999765727067984</v>
      </c>
      <c r="E2748" s="731">
        <v>0.12550999695315637</v>
      </c>
      <c r="F2748" s="108">
        <v>2.080596287087931E-2</v>
      </c>
      <c r="G2748" s="109">
        <v>2.291242054266087E-2</v>
      </c>
      <c r="H2748" s="731">
        <v>1.135801026685559E-2</v>
      </c>
      <c r="I2748" s="108">
        <v>6.4609482688468729E-3</v>
      </c>
      <c r="J2748" s="109">
        <v>8.1441446355152436E-3</v>
      </c>
      <c r="K2748" s="731">
        <v>8.3953545686264591E-2</v>
      </c>
      <c r="L2748" s="108">
        <v>1.4251325584178848E-3</v>
      </c>
      <c r="M2748" s="109">
        <v>1.3966399861354885E-3</v>
      </c>
      <c r="N2748" s="731">
        <v>3.5339736481008734E-4</v>
      </c>
      <c r="O2748" s="108">
        <v>0</v>
      </c>
      <c r="P2748" s="109">
        <v>0</v>
      </c>
      <c r="Q2748" s="731">
        <v>7.2138014329463504E-3</v>
      </c>
      <c r="R2748" s="108">
        <v>4.4422906442062918E-4</v>
      </c>
      <c r="S2748" s="109">
        <v>6.5065545370835798E-4</v>
      </c>
      <c r="T2748" s="731">
        <v>2.6706606706165775E-3</v>
      </c>
      <c r="U2748" s="108">
        <v>1.0954194191887688E-3</v>
      </c>
      <c r="V2748" s="109">
        <v>1.0952330521305656E-3</v>
      </c>
      <c r="W2748" s="731">
        <v>4.7362864629419554E-4</v>
      </c>
      <c r="X2748" s="108">
        <v>9.4568593737824944E-5</v>
      </c>
      <c r="Y2748" s="109">
        <v>9.4552564518650696E-5</v>
      </c>
      <c r="Z2748" s="731">
        <v>4.0888827739072704E-5</v>
      </c>
      <c r="AA2748" s="108">
        <v>0</v>
      </c>
      <c r="AB2748" s="109">
        <v>0</v>
      </c>
      <c r="AC2748" s="731">
        <v>0</v>
      </c>
      <c r="AD2748" s="108">
        <v>0</v>
      </c>
      <c r="AE2748" s="109">
        <v>0</v>
      </c>
      <c r="AF2748" s="731">
        <v>0</v>
      </c>
      <c r="AG2748" s="108">
        <v>6.9875702490520381E-4</v>
      </c>
      <c r="AH2748" s="109">
        <v>6.986385975210782E-4</v>
      </c>
      <c r="AI2748" s="731">
        <v>3.0212287071360852E-4</v>
      </c>
      <c r="AJ2748" s="108">
        <v>1.5490617808993318E-3</v>
      </c>
      <c r="AK2748" s="109">
        <v>1.5180927779089798E-3</v>
      </c>
      <c r="AL2748" s="736">
        <v>3.8412873153682576E-4</v>
      </c>
    </row>
    <row r="2749" spans="1:38" x14ac:dyDescent="0.25">
      <c r="A2749" s="71">
        <v>2043</v>
      </c>
      <c r="B2749" s="72">
        <v>24</v>
      </c>
      <c r="C2749" s="108">
        <v>0.72647096405773437</v>
      </c>
      <c r="D2749" s="109">
        <v>0.66999765727067984</v>
      </c>
      <c r="E2749" s="731">
        <v>0.12550999695315637</v>
      </c>
      <c r="F2749" s="108">
        <v>2.080596287087931E-2</v>
      </c>
      <c r="G2749" s="109">
        <v>2.291242054266087E-2</v>
      </c>
      <c r="H2749" s="731">
        <v>1.135801026685559E-2</v>
      </c>
      <c r="I2749" s="108">
        <v>6.4609482688468729E-3</v>
      </c>
      <c r="J2749" s="109">
        <v>8.1441446355152436E-3</v>
      </c>
      <c r="K2749" s="731">
        <v>8.3953545686264591E-2</v>
      </c>
      <c r="L2749" s="108">
        <v>1.4251325584178848E-3</v>
      </c>
      <c r="M2749" s="109">
        <v>1.3966399861354885E-3</v>
      </c>
      <c r="N2749" s="731">
        <v>3.5339736481008734E-4</v>
      </c>
      <c r="O2749" s="108">
        <v>0</v>
      </c>
      <c r="P2749" s="109">
        <v>0</v>
      </c>
      <c r="Q2749" s="731">
        <v>7.2138014329463504E-3</v>
      </c>
      <c r="R2749" s="108">
        <v>4.4422906442062918E-4</v>
      </c>
      <c r="S2749" s="109">
        <v>6.5065545370835798E-4</v>
      </c>
      <c r="T2749" s="731">
        <v>2.6706606706165775E-3</v>
      </c>
      <c r="U2749" s="108">
        <v>1.0954194191887688E-3</v>
      </c>
      <c r="V2749" s="109">
        <v>1.0952330521305656E-3</v>
      </c>
      <c r="W2749" s="731">
        <v>4.7362864629419554E-4</v>
      </c>
      <c r="X2749" s="108">
        <v>9.4568593737824944E-5</v>
      </c>
      <c r="Y2749" s="109">
        <v>9.4552564518650696E-5</v>
      </c>
      <c r="Z2749" s="731">
        <v>4.0888827739072704E-5</v>
      </c>
      <c r="AA2749" s="108">
        <v>0</v>
      </c>
      <c r="AB2749" s="109">
        <v>0</v>
      </c>
      <c r="AC2749" s="731">
        <v>0</v>
      </c>
      <c r="AD2749" s="108">
        <v>0</v>
      </c>
      <c r="AE2749" s="109">
        <v>0</v>
      </c>
      <c r="AF2749" s="731">
        <v>0</v>
      </c>
      <c r="AG2749" s="108">
        <v>6.9875702490520381E-4</v>
      </c>
      <c r="AH2749" s="109">
        <v>6.986385975210782E-4</v>
      </c>
      <c r="AI2749" s="731">
        <v>3.0212287071360852E-4</v>
      </c>
      <c r="AJ2749" s="108">
        <v>1.5490617808993318E-3</v>
      </c>
      <c r="AK2749" s="109">
        <v>1.5180927779089798E-3</v>
      </c>
      <c r="AL2749" s="736">
        <v>3.8412873153682576E-4</v>
      </c>
    </row>
    <row r="2750" spans="1:38" x14ac:dyDescent="0.25">
      <c r="A2750" s="71">
        <v>2043</v>
      </c>
      <c r="B2750" s="72">
        <v>25</v>
      </c>
      <c r="C2750" s="108">
        <v>0.72647096405773437</v>
      </c>
      <c r="D2750" s="109">
        <v>0.66999765727067984</v>
      </c>
      <c r="E2750" s="731">
        <v>0.12550999695315637</v>
      </c>
      <c r="F2750" s="108">
        <v>2.080596287087931E-2</v>
      </c>
      <c r="G2750" s="109">
        <v>2.291242054266087E-2</v>
      </c>
      <c r="H2750" s="731">
        <v>1.135801026685559E-2</v>
      </c>
      <c r="I2750" s="108">
        <v>6.4609482688468729E-3</v>
      </c>
      <c r="J2750" s="109">
        <v>8.1441446355152436E-3</v>
      </c>
      <c r="K2750" s="731">
        <v>8.3953545686264591E-2</v>
      </c>
      <c r="L2750" s="108">
        <v>1.4251325584178848E-3</v>
      </c>
      <c r="M2750" s="109">
        <v>1.3966399861354885E-3</v>
      </c>
      <c r="N2750" s="731">
        <v>3.5339736481008734E-4</v>
      </c>
      <c r="O2750" s="108">
        <v>0</v>
      </c>
      <c r="P2750" s="109">
        <v>0</v>
      </c>
      <c r="Q2750" s="731">
        <v>7.2138014329463504E-3</v>
      </c>
      <c r="R2750" s="108">
        <v>4.4422906442062918E-4</v>
      </c>
      <c r="S2750" s="109">
        <v>6.5065545370835798E-4</v>
      </c>
      <c r="T2750" s="731">
        <v>2.6706606706165775E-3</v>
      </c>
      <c r="U2750" s="108">
        <v>1.0954194191887688E-3</v>
      </c>
      <c r="V2750" s="109">
        <v>1.0952330521305656E-3</v>
      </c>
      <c r="W2750" s="731">
        <v>4.7362864629419554E-4</v>
      </c>
      <c r="X2750" s="108">
        <v>9.4568593737824944E-5</v>
      </c>
      <c r="Y2750" s="109">
        <v>9.4552564518650696E-5</v>
      </c>
      <c r="Z2750" s="731">
        <v>4.0888827739072704E-5</v>
      </c>
      <c r="AA2750" s="108">
        <v>0</v>
      </c>
      <c r="AB2750" s="109">
        <v>0</v>
      </c>
      <c r="AC2750" s="731">
        <v>0</v>
      </c>
      <c r="AD2750" s="108">
        <v>0</v>
      </c>
      <c r="AE2750" s="109">
        <v>0</v>
      </c>
      <c r="AF2750" s="731">
        <v>0</v>
      </c>
      <c r="AG2750" s="108">
        <v>6.9875702490520381E-4</v>
      </c>
      <c r="AH2750" s="109">
        <v>6.986385975210782E-4</v>
      </c>
      <c r="AI2750" s="731">
        <v>3.0212287071360852E-4</v>
      </c>
      <c r="AJ2750" s="108">
        <v>1.5490617808993318E-3</v>
      </c>
      <c r="AK2750" s="109">
        <v>1.5180927779089798E-3</v>
      </c>
      <c r="AL2750" s="736">
        <v>3.8412873153682576E-4</v>
      </c>
    </row>
    <row r="2751" spans="1:38" x14ac:dyDescent="0.25">
      <c r="A2751" s="71">
        <v>2043</v>
      </c>
      <c r="B2751" s="72">
        <v>26</v>
      </c>
      <c r="C2751" s="108">
        <v>0.72647096405773437</v>
      </c>
      <c r="D2751" s="109">
        <v>0.66999765727067984</v>
      </c>
      <c r="E2751" s="731">
        <v>0.12550999695315637</v>
      </c>
      <c r="F2751" s="108">
        <v>2.080596287087931E-2</v>
      </c>
      <c r="G2751" s="109">
        <v>2.291242054266087E-2</v>
      </c>
      <c r="H2751" s="731">
        <v>1.135801026685559E-2</v>
      </c>
      <c r="I2751" s="108">
        <v>6.4609482688468729E-3</v>
      </c>
      <c r="J2751" s="109">
        <v>8.1441446355152436E-3</v>
      </c>
      <c r="K2751" s="731">
        <v>8.3953545686264591E-2</v>
      </c>
      <c r="L2751" s="108">
        <v>1.4251325584178848E-3</v>
      </c>
      <c r="M2751" s="109">
        <v>1.3966399861354885E-3</v>
      </c>
      <c r="N2751" s="731">
        <v>3.5339736481008734E-4</v>
      </c>
      <c r="O2751" s="108">
        <v>0</v>
      </c>
      <c r="P2751" s="109">
        <v>0</v>
      </c>
      <c r="Q2751" s="731">
        <v>7.2138014329463504E-3</v>
      </c>
      <c r="R2751" s="108">
        <v>4.4422906442062918E-4</v>
      </c>
      <c r="S2751" s="109">
        <v>6.5065545370835798E-4</v>
      </c>
      <c r="T2751" s="731">
        <v>2.6706606706165775E-3</v>
      </c>
      <c r="U2751" s="108">
        <v>1.0954194191887688E-3</v>
      </c>
      <c r="V2751" s="109">
        <v>1.0952330521305656E-3</v>
      </c>
      <c r="W2751" s="731">
        <v>4.7362864629419554E-4</v>
      </c>
      <c r="X2751" s="108">
        <v>9.4568593737824944E-5</v>
      </c>
      <c r="Y2751" s="109">
        <v>9.4552564518650696E-5</v>
      </c>
      <c r="Z2751" s="731">
        <v>4.0888827739072704E-5</v>
      </c>
      <c r="AA2751" s="108">
        <v>0</v>
      </c>
      <c r="AB2751" s="109">
        <v>0</v>
      </c>
      <c r="AC2751" s="731">
        <v>0</v>
      </c>
      <c r="AD2751" s="108">
        <v>0</v>
      </c>
      <c r="AE2751" s="109">
        <v>0</v>
      </c>
      <c r="AF2751" s="731">
        <v>0</v>
      </c>
      <c r="AG2751" s="108">
        <v>6.9875702490520381E-4</v>
      </c>
      <c r="AH2751" s="109">
        <v>6.986385975210782E-4</v>
      </c>
      <c r="AI2751" s="731">
        <v>3.0212287071360852E-4</v>
      </c>
      <c r="AJ2751" s="108">
        <v>1.5490617808993318E-3</v>
      </c>
      <c r="AK2751" s="109">
        <v>1.5180927779089798E-3</v>
      </c>
      <c r="AL2751" s="736">
        <v>3.8412873153682576E-4</v>
      </c>
    </row>
    <row r="2752" spans="1:38" x14ac:dyDescent="0.25">
      <c r="A2752" s="71">
        <v>2043</v>
      </c>
      <c r="B2752" s="72">
        <v>27</v>
      </c>
      <c r="C2752" s="108">
        <v>0.72647096405773437</v>
      </c>
      <c r="D2752" s="109">
        <v>0.66999765727067984</v>
      </c>
      <c r="E2752" s="731">
        <v>0.12550999695315637</v>
      </c>
      <c r="F2752" s="108">
        <v>2.080596287087931E-2</v>
      </c>
      <c r="G2752" s="109">
        <v>2.291242054266087E-2</v>
      </c>
      <c r="H2752" s="731">
        <v>1.135801026685559E-2</v>
      </c>
      <c r="I2752" s="108">
        <v>6.4609482688468729E-3</v>
      </c>
      <c r="J2752" s="109">
        <v>8.1441446355152436E-3</v>
      </c>
      <c r="K2752" s="731">
        <v>8.3953545686264591E-2</v>
      </c>
      <c r="L2752" s="108">
        <v>1.4251325584178848E-3</v>
      </c>
      <c r="M2752" s="109">
        <v>1.3966399861354885E-3</v>
      </c>
      <c r="N2752" s="731">
        <v>3.5339736481008734E-4</v>
      </c>
      <c r="O2752" s="108">
        <v>0</v>
      </c>
      <c r="P2752" s="109">
        <v>0</v>
      </c>
      <c r="Q2752" s="731">
        <v>7.2138014329463504E-3</v>
      </c>
      <c r="R2752" s="108">
        <v>4.4422906442062918E-4</v>
      </c>
      <c r="S2752" s="109">
        <v>6.5065545370835798E-4</v>
      </c>
      <c r="T2752" s="731">
        <v>2.6706606706165775E-3</v>
      </c>
      <c r="U2752" s="108">
        <v>1.0954194191887688E-3</v>
      </c>
      <c r="V2752" s="109">
        <v>1.0952330521305656E-3</v>
      </c>
      <c r="W2752" s="731">
        <v>4.7362864629419554E-4</v>
      </c>
      <c r="X2752" s="108">
        <v>9.4568593737824944E-5</v>
      </c>
      <c r="Y2752" s="109">
        <v>9.4552564518650696E-5</v>
      </c>
      <c r="Z2752" s="731">
        <v>4.0888827739072704E-5</v>
      </c>
      <c r="AA2752" s="108">
        <v>0</v>
      </c>
      <c r="AB2752" s="109">
        <v>0</v>
      </c>
      <c r="AC2752" s="731">
        <v>0</v>
      </c>
      <c r="AD2752" s="108">
        <v>0</v>
      </c>
      <c r="AE2752" s="109">
        <v>0</v>
      </c>
      <c r="AF2752" s="731">
        <v>0</v>
      </c>
      <c r="AG2752" s="108">
        <v>6.9875702490520381E-4</v>
      </c>
      <c r="AH2752" s="109">
        <v>6.986385975210782E-4</v>
      </c>
      <c r="AI2752" s="731">
        <v>3.0212287071360852E-4</v>
      </c>
      <c r="AJ2752" s="108">
        <v>1.5490617808993318E-3</v>
      </c>
      <c r="AK2752" s="109">
        <v>1.5180927779089798E-3</v>
      </c>
      <c r="AL2752" s="736">
        <v>3.8412873153682576E-4</v>
      </c>
    </row>
    <row r="2753" spans="1:38" x14ac:dyDescent="0.25">
      <c r="A2753" s="71">
        <v>2043</v>
      </c>
      <c r="B2753" s="72">
        <v>28</v>
      </c>
      <c r="C2753" s="108">
        <v>0.72647096405773437</v>
      </c>
      <c r="D2753" s="109">
        <v>0.66999765727067984</v>
      </c>
      <c r="E2753" s="731">
        <v>0.12550999695315637</v>
      </c>
      <c r="F2753" s="108">
        <v>2.080596287087931E-2</v>
      </c>
      <c r="G2753" s="109">
        <v>2.291242054266087E-2</v>
      </c>
      <c r="H2753" s="731">
        <v>1.135801026685559E-2</v>
      </c>
      <c r="I2753" s="108">
        <v>6.4609482688468729E-3</v>
      </c>
      <c r="J2753" s="109">
        <v>8.1441446355152436E-3</v>
      </c>
      <c r="K2753" s="731">
        <v>8.3953545686264591E-2</v>
      </c>
      <c r="L2753" s="108">
        <v>1.4251325584178848E-3</v>
      </c>
      <c r="M2753" s="109">
        <v>1.3966399861354885E-3</v>
      </c>
      <c r="N2753" s="731">
        <v>3.5339736481008734E-4</v>
      </c>
      <c r="O2753" s="108">
        <v>0</v>
      </c>
      <c r="P2753" s="109">
        <v>0</v>
      </c>
      <c r="Q2753" s="731">
        <v>7.2138014329463504E-3</v>
      </c>
      <c r="R2753" s="108">
        <v>4.4422906442062918E-4</v>
      </c>
      <c r="S2753" s="109">
        <v>6.5065545370835798E-4</v>
      </c>
      <c r="T2753" s="731">
        <v>2.6706606706165775E-3</v>
      </c>
      <c r="U2753" s="108">
        <v>1.0954194191887688E-3</v>
      </c>
      <c r="V2753" s="109">
        <v>1.0952330521305656E-3</v>
      </c>
      <c r="W2753" s="731">
        <v>4.7362864629419554E-4</v>
      </c>
      <c r="X2753" s="108">
        <v>9.4568593737824944E-5</v>
      </c>
      <c r="Y2753" s="109">
        <v>9.4552564518650696E-5</v>
      </c>
      <c r="Z2753" s="731">
        <v>4.0888827739072704E-5</v>
      </c>
      <c r="AA2753" s="108">
        <v>0</v>
      </c>
      <c r="AB2753" s="109">
        <v>0</v>
      </c>
      <c r="AC2753" s="731">
        <v>0</v>
      </c>
      <c r="AD2753" s="108">
        <v>0</v>
      </c>
      <c r="AE2753" s="109">
        <v>0</v>
      </c>
      <c r="AF2753" s="731">
        <v>0</v>
      </c>
      <c r="AG2753" s="108">
        <v>6.9875702490520381E-4</v>
      </c>
      <c r="AH2753" s="109">
        <v>6.986385975210782E-4</v>
      </c>
      <c r="AI2753" s="731">
        <v>3.0212287071360852E-4</v>
      </c>
      <c r="AJ2753" s="108">
        <v>1.5490617808993318E-3</v>
      </c>
      <c r="AK2753" s="109">
        <v>1.5180927779089798E-3</v>
      </c>
      <c r="AL2753" s="736">
        <v>3.8412873153682576E-4</v>
      </c>
    </row>
    <row r="2754" spans="1:38" x14ac:dyDescent="0.25">
      <c r="A2754" s="71">
        <v>2043</v>
      </c>
      <c r="B2754" s="72">
        <v>29</v>
      </c>
      <c r="C2754" s="108">
        <v>0.72647096405773437</v>
      </c>
      <c r="D2754" s="109">
        <v>0.66999765727067984</v>
      </c>
      <c r="E2754" s="731">
        <v>0.12550999695315637</v>
      </c>
      <c r="F2754" s="108">
        <v>2.080596287087931E-2</v>
      </c>
      <c r="G2754" s="109">
        <v>2.291242054266087E-2</v>
      </c>
      <c r="H2754" s="731">
        <v>1.135801026685559E-2</v>
      </c>
      <c r="I2754" s="108">
        <v>6.4609482688468729E-3</v>
      </c>
      <c r="J2754" s="109">
        <v>8.1441446355152436E-3</v>
      </c>
      <c r="K2754" s="731">
        <v>8.3953545686264591E-2</v>
      </c>
      <c r="L2754" s="108">
        <v>1.4251325584178848E-3</v>
      </c>
      <c r="M2754" s="109">
        <v>1.3966399861354885E-3</v>
      </c>
      <c r="N2754" s="731">
        <v>3.5339736481008734E-4</v>
      </c>
      <c r="O2754" s="108">
        <v>0</v>
      </c>
      <c r="P2754" s="109">
        <v>0</v>
      </c>
      <c r="Q2754" s="731">
        <v>7.2138014329463504E-3</v>
      </c>
      <c r="R2754" s="108">
        <v>4.4422906442062918E-4</v>
      </c>
      <c r="S2754" s="109">
        <v>6.5065545370835798E-4</v>
      </c>
      <c r="T2754" s="731">
        <v>2.6706606706165775E-3</v>
      </c>
      <c r="U2754" s="108">
        <v>1.0954194191887688E-3</v>
      </c>
      <c r="V2754" s="109">
        <v>1.0952330521305656E-3</v>
      </c>
      <c r="W2754" s="731">
        <v>4.7362864629419554E-4</v>
      </c>
      <c r="X2754" s="108">
        <v>9.4568593737824944E-5</v>
      </c>
      <c r="Y2754" s="109">
        <v>9.4552564518650696E-5</v>
      </c>
      <c r="Z2754" s="731">
        <v>4.0888827739072704E-5</v>
      </c>
      <c r="AA2754" s="108">
        <v>0</v>
      </c>
      <c r="AB2754" s="109">
        <v>0</v>
      </c>
      <c r="AC2754" s="731">
        <v>0</v>
      </c>
      <c r="AD2754" s="108">
        <v>0</v>
      </c>
      <c r="AE2754" s="109">
        <v>0</v>
      </c>
      <c r="AF2754" s="731">
        <v>0</v>
      </c>
      <c r="AG2754" s="108">
        <v>6.9875702490520381E-4</v>
      </c>
      <c r="AH2754" s="109">
        <v>6.986385975210782E-4</v>
      </c>
      <c r="AI2754" s="731">
        <v>3.0212287071360852E-4</v>
      </c>
      <c r="AJ2754" s="108">
        <v>1.5490617808993318E-3</v>
      </c>
      <c r="AK2754" s="109">
        <v>1.5180927779089798E-3</v>
      </c>
      <c r="AL2754" s="736">
        <v>3.8412873153682576E-4</v>
      </c>
    </row>
    <row r="2755" spans="1:38" x14ac:dyDescent="0.25">
      <c r="A2755" s="71">
        <v>2043</v>
      </c>
      <c r="B2755" s="72">
        <v>30</v>
      </c>
      <c r="C2755" s="108">
        <v>0.72647096405773437</v>
      </c>
      <c r="D2755" s="109">
        <v>0.66999765727067984</v>
      </c>
      <c r="E2755" s="731">
        <v>0.12550999695315637</v>
      </c>
      <c r="F2755" s="108">
        <v>2.080596287087931E-2</v>
      </c>
      <c r="G2755" s="109">
        <v>2.291242054266087E-2</v>
      </c>
      <c r="H2755" s="731">
        <v>1.135801026685559E-2</v>
      </c>
      <c r="I2755" s="108">
        <v>6.4609482688468729E-3</v>
      </c>
      <c r="J2755" s="109">
        <v>8.1441446355152436E-3</v>
      </c>
      <c r="K2755" s="731">
        <v>8.3953545686264591E-2</v>
      </c>
      <c r="L2755" s="108">
        <v>1.4251325584178848E-3</v>
      </c>
      <c r="M2755" s="109">
        <v>1.3966399861354885E-3</v>
      </c>
      <c r="N2755" s="731">
        <v>3.5339736481008734E-4</v>
      </c>
      <c r="O2755" s="108">
        <v>0</v>
      </c>
      <c r="P2755" s="109">
        <v>0</v>
      </c>
      <c r="Q2755" s="731">
        <v>7.2138014329463504E-3</v>
      </c>
      <c r="R2755" s="108">
        <v>4.4422906442062918E-4</v>
      </c>
      <c r="S2755" s="109">
        <v>6.5065545370835798E-4</v>
      </c>
      <c r="T2755" s="731">
        <v>2.6706606706165775E-3</v>
      </c>
      <c r="U2755" s="108">
        <v>1.0954194191887688E-3</v>
      </c>
      <c r="V2755" s="109">
        <v>1.0952330521305656E-3</v>
      </c>
      <c r="W2755" s="731">
        <v>4.7362864629419554E-4</v>
      </c>
      <c r="X2755" s="108">
        <v>9.4568593737824944E-5</v>
      </c>
      <c r="Y2755" s="109">
        <v>9.4552564518650696E-5</v>
      </c>
      <c r="Z2755" s="731">
        <v>4.0888827739072704E-5</v>
      </c>
      <c r="AA2755" s="108">
        <v>0</v>
      </c>
      <c r="AB2755" s="109">
        <v>0</v>
      </c>
      <c r="AC2755" s="731">
        <v>0</v>
      </c>
      <c r="AD2755" s="108">
        <v>0</v>
      </c>
      <c r="AE2755" s="109">
        <v>0</v>
      </c>
      <c r="AF2755" s="731">
        <v>0</v>
      </c>
      <c r="AG2755" s="108">
        <v>6.9875702490520381E-4</v>
      </c>
      <c r="AH2755" s="109">
        <v>6.986385975210782E-4</v>
      </c>
      <c r="AI2755" s="731">
        <v>3.0212287071360852E-4</v>
      </c>
      <c r="AJ2755" s="108">
        <v>1.5490617808993318E-3</v>
      </c>
      <c r="AK2755" s="109">
        <v>1.5180927779089798E-3</v>
      </c>
      <c r="AL2755" s="736">
        <v>3.8412873153682576E-4</v>
      </c>
    </row>
    <row r="2756" spans="1:38" ht="13" x14ac:dyDescent="0.3">
      <c r="A2756" s="71">
        <v>2043</v>
      </c>
      <c r="B2756" s="72">
        <v>31</v>
      </c>
      <c r="C2756" s="108">
        <v>0.72647096405773437</v>
      </c>
      <c r="D2756" s="109">
        <v>0.66999765727067984</v>
      </c>
      <c r="E2756" s="732">
        <v>0.12550999695315637</v>
      </c>
      <c r="F2756" s="108">
        <v>2.080596287087931E-2</v>
      </c>
      <c r="G2756" s="109">
        <v>2.291242054266087E-2</v>
      </c>
      <c r="H2756" s="732">
        <v>1.135801026685559E-2</v>
      </c>
      <c r="I2756" s="108">
        <v>6.4609482688468729E-3</v>
      </c>
      <c r="J2756" s="109">
        <v>8.1441446355152436E-3</v>
      </c>
      <c r="K2756" s="732">
        <v>8.3953545686264591E-2</v>
      </c>
      <c r="L2756" s="108">
        <v>1.4251325584178848E-3</v>
      </c>
      <c r="M2756" s="109">
        <v>1.3966399861354885E-3</v>
      </c>
      <c r="N2756" s="732">
        <v>3.5339736481008734E-4</v>
      </c>
      <c r="O2756" s="108">
        <v>0</v>
      </c>
      <c r="P2756" s="109">
        <v>0</v>
      </c>
      <c r="Q2756" s="732">
        <v>7.2138014329463504E-3</v>
      </c>
      <c r="R2756" s="108">
        <v>4.4422906442062918E-4</v>
      </c>
      <c r="S2756" s="109">
        <v>6.5065545370835798E-4</v>
      </c>
      <c r="T2756" s="732">
        <v>2.6706606706165775E-3</v>
      </c>
      <c r="U2756" s="108">
        <v>1.0954194191887688E-3</v>
      </c>
      <c r="V2756" s="109">
        <v>1.0952330521305656E-3</v>
      </c>
      <c r="W2756" s="732">
        <v>4.7362864629419554E-4</v>
      </c>
      <c r="X2756" s="108">
        <v>9.4568593737824944E-5</v>
      </c>
      <c r="Y2756" s="109">
        <v>9.4552564518650696E-5</v>
      </c>
      <c r="Z2756" s="732">
        <v>4.0888827739072704E-5</v>
      </c>
      <c r="AA2756" s="108">
        <v>0</v>
      </c>
      <c r="AB2756" s="109">
        <v>0</v>
      </c>
      <c r="AC2756" s="732">
        <v>0</v>
      </c>
      <c r="AD2756" s="108">
        <v>0</v>
      </c>
      <c r="AE2756" s="109">
        <v>0</v>
      </c>
      <c r="AF2756" s="732">
        <v>0</v>
      </c>
      <c r="AG2756" s="108">
        <v>6.9875702490520381E-4</v>
      </c>
      <c r="AH2756" s="109">
        <v>6.986385975210782E-4</v>
      </c>
      <c r="AI2756" s="732">
        <v>3.0212287071360852E-4</v>
      </c>
      <c r="AJ2756" s="108">
        <v>1.5490617808993318E-3</v>
      </c>
      <c r="AK2756" s="109">
        <v>1.5180927779089798E-3</v>
      </c>
      <c r="AL2756" s="736">
        <v>3.8412873153682576E-4</v>
      </c>
    </row>
    <row r="2757" spans="1:38" ht="13" x14ac:dyDescent="0.3">
      <c r="A2757" s="71">
        <v>2043</v>
      </c>
      <c r="B2757" s="72">
        <v>32</v>
      </c>
      <c r="C2757" s="108">
        <v>0.72647096405773437</v>
      </c>
      <c r="D2757" s="109">
        <v>0.66999765727067984</v>
      </c>
      <c r="E2757" s="732">
        <v>0.12550999695315637</v>
      </c>
      <c r="F2757" s="108">
        <v>2.080596287087931E-2</v>
      </c>
      <c r="G2757" s="109">
        <v>2.291242054266087E-2</v>
      </c>
      <c r="H2757" s="732">
        <v>1.135801026685559E-2</v>
      </c>
      <c r="I2757" s="108">
        <v>6.4609482688468729E-3</v>
      </c>
      <c r="J2757" s="109">
        <v>8.1441446355152436E-3</v>
      </c>
      <c r="K2757" s="732">
        <v>8.3953545686264591E-2</v>
      </c>
      <c r="L2757" s="108">
        <v>1.4251325584178848E-3</v>
      </c>
      <c r="M2757" s="109">
        <v>1.3966399861354885E-3</v>
      </c>
      <c r="N2757" s="732">
        <v>3.5339736481008734E-4</v>
      </c>
      <c r="O2757" s="108">
        <v>0</v>
      </c>
      <c r="P2757" s="109">
        <v>0</v>
      </c>
      <c r="Q2757" s="732">
        <v>7.2138014329463504E-3</v>
      </c>
      <c r="R2757" s="108">
        <v>4.4422906442062918E-4</v>
      </c>
      <c r="S2757" s="109">
        <v>6.5065545370835798E-4</v>
      </c>
      <c r="T2757" s="732">
        <v>2.6706606706165775E-3</v>
      </c>
      <c r="U2757" s="108">
        <v>1.0954194191887688E-3</v>
      </c>
      <c r="V2757" s="109">
        <v>1.0952330521305656E-3</v>
      </c>
      <c r="W2757" s="732">
        <v>4.7362864629419554E-4</v>
      </c>
      <c r="X2757" s="108">
        <v>9.4568593737824944E-5</v>
      </c>
      <c r="Y2757" s="109">
        <v>9.4552564518650696E-5</v>
      </c>
      <c r="Z2757" s="732">
        <v>4.0888827739072704E-5</v>
      </c>
      <c r="AA2757" s="108">
        <v>0</v>
      </c>
      <c r="AB2757" s="109">
        <v>0</v>
      </c>
      <c r="AC2757" s="732">
        <v>0</v>
      </c>
      <c r="AD2757" s="108">
        <v>0</v>
      </c>
      <c r="AE2757" s="109">
        <v>0</v>
      </c>
      <c r="AF2757" s="732">
        <v>0</v>
      </c>
      <c r="AG2757" s="108">
        <v>6.9875702490520381E-4</v>
      </c>
      <c r="AH2757" s="109">
        <v>6.986385975210782E-4</v>
      </c>
      <c r="AI2757" s="732">
        <v>3.0212287071360852E-4</v>
      </c>
      <c r="AJ2757" s="108">
        <v>1.5490617808993318E-3</v>
      </c>
      <c r="AK2757" s="109">
        <v>1.5180927779089798E-3</v>
      </c>
      <c r="AL2757" s="736">
        <v>3.8412873153682576E-4</v>
      </c>
    </row>
    <row r="2758" spans="1:38" ht="13" x14ac:dyDescent="0.3">
      <c r="A2758" s="71">
        <v>2043</v>
      </c>
      <c r="B2758" s="72">
        <v>33</v>
      </c>
      <c r="C2758" s="108">
        <v>0.72647096405773437</v>
      </c>
      <c r="D2758" s="109">
        <v>0.66999765727067984</v>
      </c>
      <c r="E2758" s="732">
        <v>0.12550999695315637</v>
      </c>
      <c r="F2758" s="108">
        <v>2.080596287087931E-2</v>
      </c>
      <c r="G2758" s="109">
        <v>2.291242054266087E-2</v>
      </c>
      <c r="H2758" s="732">
        <v>1.135801026685559E-2</v>
      </c>
      <c r="I2758" s="108">
        <v>6.4609482688468729E-3</v>
      </c>
      <c r="J2758" s="109">
        <v>8.1441446355152436E-3</v>
      </c>
      <c r="K2758" s="732">
        <v>8.3953545686264591E-2</v>
      </c>
      <c r="L2758" s="108">
        <v>1.4251325584178848E-3</v>
      </c>
      <c r="M2758" s="109">
        <v>1.3966399861354885E-3</v>
      </c>
      <c r="N2758" s="732">
        <v>3.5339736481008734E-4</v>
      </c>
      <c r="O2758" s="108">
        <v>0</v>
      </c>
      <c r="P2758" s="109">
        <v>0</v>
      </c>
      <c r="Q2758" s="732">
        <v>7.2138014329463504E-3</v>
      </c>
      <c r="R2758" s="108">
        <v>4.4422906442062918E-4</v>
      </c>
      <c r="S2758" s="109">
        <v>6.5065545370835798E-4</v>
      </c>
      <c r="T2758" s="732">
        <v>2.6706606706165775E-3</v>
      </c>
      <c r="U2758" s="108">
        <v>1.0954194191887688E-3</v>
      </c>
      <c r="V2758" s="109">
        <v>1.0952330521305656E-3</v>
      </c>
      <c r="W2758" s="732">
        <v>4.7362864629419554E-4</v>
      </c>
      <c r="X2758" s="108">
        <v>9.4568593737824944E-5</v>
      </c>
      <c r="Y2758" s="109">
        <v>9.4552564518650696E-5</v>
      </c>
      <c r="Z2758" s="732">
        <v>4.0888827739072704E-5</v>
      </c>
      <c r="AA2758" s="108">
        <v>0</v>
      </c>
      <c r="AB2758" s="109">
        <v>0</v>
      </c>
      <c r="AC2758" s="732">
        <v>0</v>
      </c>
      <c r="AD2758" s="108">
        <v>0</v>
      </c>
      <c r="AE2758" s="109">
        <v>0</v>
      </c>
      <c r="AF2758" s="732">
        <v>0</v>
      </c>
      <c r="AG2758" s="108">
        <v>6.9875702490520381E-4</v>
      </c>
      <c r="AH2758" s="109">
        <v>6.986385975210782E-4</v>
      </c>
      <c r="AI2758" s="732">
        <v>3.0212287071360852E-4</v>
      </c>
      <c r="AJ2758" s="108">
        <v>1.5490617808993318E-3</v>
      </c>
      <c r="AK2758" s="109">
        <v>1.5180927779089798E-3</v>
      </c>
      <c r="AL2758" s="736">
        <v>3.8412873153682576E-4</v>
      </c>
    </row>
    <row r="2759" spans="1:38" ht="13" x14ac:dyDescent="0.3">
      <c r="A2759" s="71">
        <v>2043</v>
      </c>
      <c r="B2759" s="72">
        <v>34</v>
      </c>
      <c r="C2759" s="108">
        <v>0.72647096405773437</v>
      </c>
      <c r="D2759" s="109">
        <v>0.66999765727067984</v>
      </c>
      <c r="E2759" s="732">
        <v>0.12550999695315637</v>
      </c>
      <c r="F2759" s="108">
        <v>2.080596287087931E-2</v>
      </c>
      <c r="G2759" s="109">
        <v>2.291242054266087E-2</v>
      </c>
      <c r="H2759" s="732">
        <v>1.135801026685559E-2</v>
      </c>
      <c r="I2759" s="108">
        <v>6.4609482688468729E-3</v>
      </c>
      <c r="J2759" s="109">
        <v>8.1441446355152436E-3</v>
      </c>
      <c r="K2759" s="732">
        <v>8.3953545686264591E-2</v>
      </c>
      <c r="L2759" s="108">
        <v>1.4251325584178848E-3</v>
      </c>
      <c r="M2759" s="109">
        <v>1.3966399861354885E-3</v>
      </c>
      <c r="N2759" s="732">
        <v>3.5339736481008734E-4</v>
      </c>
      <c r="O2759" s="108">
        <v>0</v>
      </c>
      <c r="P2759" s="109">
        <v>0</v>
      </c>
      <c r="Q2759" s="732">
        <v>7.2138014329463504E-3</v>
      </c>
      <c r="R2759" s="108">
        <v>4.4422906442062918E-4</v>
      </c>
      <c r="S2759" s="109">
        <v>6.5065545370835798E-4</v>
      </c>
      <c r="T2759" s="732">
        <v>2.6706606706165775E-3</v>
      </c>
      <c r="U2759" s="108">
        <v>1.0954194191887688E-3</v>
      </c>
      <c r="V2759" s="109">
        <v>1.0952330521305656E-3</v>
      </c>
      <c r="W2759" s="732">
        <v>4.7362864629419554E-4</v>
      </c>
      <c r="X2759" s="108">
        <v>9.4568593737824944E-5</v>
      </c>
      <c r="Y2759" s="109">
        <v>9.4552564518650696E-5</v>
      </c>
      <c r="Z2759" s="732">
        <v>4.0888827739072704E-5</v>
      </c>
      <c r="AA2759" s="108">
        <v>0</v>
      </c>
      <c r="AB2759" s="109">
        <v>0</v>
      </c>
      <c r="AC2759" s="732">
        <v>0</v>
      </c>
      <c r="AD2759" s="108">
        <v>0</v>
      </c>
      <c r="AE2759" s="109">
        <v>0</v>
      </c>
      <c r="AF2759" s="732">
        <v>0</v>
      </c>
      <c r="AG2759" s="108">
        <v>6.9875702490520381E-4</v>
      </c>
      <c r="AH2759" s="109">
        <v>6.986385975210782E-4</v>
      </c>
      <c r="AI2759" s="732">
        <v>3.0212287071360852E-4</v>
      </c>
      <c r="AJ2759" s="108">
        <v>1.5490617808993318E-3</v>
      </c>
      <c r="AK2759" s="109">
        <v>1.5180927779089798E-3</v>
      </c>
      <c r="AL2759" s="736">
        <v>3.8412873153682576E-4</v>
      </c>
    </row>
    <row r="2760" spans="1:38" ht="13" x14ac:dyDescent="0.3">
      <c r="A2760" s="71">
        <v>2043</v>
      </c>
      <c r="B2760" s="72">
        <v>35</v>
      </c>
      <c r="C2760" s="108">
        <v>0.72647096405773437</v>
      </c>
      <c r="D2760" s="109">
        <v>0.66999765727067984</v>
      </c>
      <c r="E2760" s="732">
        <v>0.12550999695315637</v>
      </c>
      <c r="F2760" s="108">
        <v>2.080596287087931E-2</v>
      </c>
      <c r="G2760" s="109">
        <v>2.291242054266087E-2</v>
      </c>
      <c r="H2760" s="732">
        <v>1.135801026685559E-2</v>
      </c>
      <c r="I2760" s="108">
        <v>6.4609482688468729E-3</v>
      </c>
      <c r="J2760" s="109">
        <v>8.1441446355152436E-3</v>
      </c>
      <c r="K2760" s="732">
        <v>8.3953545686264591E-2</v>
      </c>
      <c r="L2760" s="108">
        <v>1.4251325584178848E-3</v>
      </c>
      <c r="M2760" s="109">
        <v>1.3966399861354885E-3</v>
      </c>
      <c r="N2760" s="732">
        <v>3.5339736481008734E-4</v>
      </c>
      <c r="O2760" s="108">
        <v>0</v>
      </c>
      <c r="P2760" s="109">
        <v>0</v>
      </c>
      <c r="Q2760" s="732">
        <v>7.2138014329463504E-3</v>
      </c>
      <c r="R2760" s="108">
        <v>4.4422906442062918E-4</v>
      </c>
      <c r="S2760" s="109">
        <v>6.5065545370835798E-4</v>
      </c>
      <c r="T2760" s="732">
        <v>2.6706606706165775E-3</v>
      </c>
      <c r="U2760" s="108">
        <v>1.0954194191887688E-3</v>
      </c>
      <c r="V2760" s="109">
        <v>1.0952330521305656E-3</v>
      </c>
      <c r="W2760" s="732">
        <v>4.7362864629419554E-4</v>
      </c>
      <c r="X2760" s="108">
        <v>9.4568593737824944E-5</v>
      </c>
      <c r="Y2760" s="109">
        <v>9.4552564518650696E-5</v>
      </c>
      <c r="Z2760" s="732">
        <v>4.0888827739072704E-5</v>
      </c>
      <c r="AA2760" s="108">
        <v>0</v>
      </c>
      <c r="AB2760" s="109">
        <v>0</v>
      </c>
      <c r="AC2760" s="732">
        <v>0</v>
      </c>
      <c r="AD2760" s="108">
        <v>0</v>
      </c>
      <c r="AE2760" s="109">
        <v>0</v>
      </c>
      <c r="AF2760" s="732">
        <v>0</v>
      </c>
      <c r="AG2760" s="108">
        <v>6.9875702490520381E-4</v>
      </c>
      <c r="AH2760" s="109">
        <v>6.986385975210782E-4</v>
      </c>
      <c r="AI2760" s="732">
        <v>3.0212287071360852E-4</v>
      </c>
      <c r="AJ2760" s="108">
        <v>1.5490617808993318E-3</v>
      </c>
      <c r="AK2760" s="109">
        <v>1.5180927779089798E-3</v>
      </c>
      <c r="AL2760" s="736">
        <v>3.8412873153682576E-4</v>
      </c>
    </row>
    <row r="2761" spans="1:38" ht="13" x14ac:dyDescent="0.3">
      <c r="A2761" s="71">
        <v>2043</v>
      </c>
      <c r="B2761" s="72">
        <v>36</v>
      </c>
      <c r="C2761" s="108">
        <v>0.72647096405773437</v>
      </c>
      <c r="D2761" s="109">
        <v>0.66999765727067984</v>
      </c>
      <c r="E2761" s="732">
        <v>0.12550999695315637</v>
      </c>
      <c r="F2761" s="108">
        <v>2.080596287087931E-2</v>
      </c>
      <c r="G2761" s="109">
        <v>2.291242054266087E-2</v>
      </c>
      <c r="H2761" s="732">
        <v>1.135801026685559E-2</v>
      </c>
      <c r="I2761" s="108">
        <v>6.4609482688468729E-3</v>
      </c>
      <c r="J2761" s="109">
        <v>8.1441446355152436E-3</v>
      </c>
      <c r="K2761" s="732">
        <v>8.3953545686264591E-2</v>
      </c>
      <c r="L2761" s="108">
        <v>1.4251325584178848E-3</v>
      </c>
      <c r="M2761" s="109">
        <v>1.3966399861354885E-3</v>
      </c>
      <c r="N2761" s="732">
        <v>3.5339736481008734E-4</v>
      </c>
      <c r="O2761" s="108">
        <v>0</v>
      </c>
      <c r="P2761" s="109">
        <v>0</v>
      </c>
      <c r="Q2761" s="732">
        <v>7.2138014329463504E-3</v>
      </c>
      <c r="R2761" s="108">
        <v>4.4422906442062918E-4</v>
      </c>
      <c r="S2761" s="109">
        <v>6.5065545370835798E-4</v>
      </c>
      <c r="T2761" s="732">
        <v>2.6706606706165775E-3</v>
      </c>
      <c r="U2761" s="108">
        <v>1.0954194191887688E-3</v>
      </c>
      <c r="V2761" s="109">
        <v>1.0952330521305656E-3</v>
      </c>
      <c r="W2761" s="732">
        <v>4.7362864629419554E-4</v>
      </c>
      <c r="X2761" s="108">
        <v>9.4568593737824944E-5</v>
      </c>
      <c r="Y2761" s="109">
        <v>9.4552564518650696E-5</v>
      </c>
      <c r="Z2761" s="732">
        <v>4.0888827739072704E-5</v>
      </c>
      <c r="AA2761" s="108">
        <v>0</v>
      </c>
      <c r="AB2761" s="109">
        <v>0</v>
      </c>
      <c r="AC2761" s="732">
        <v>0</v>
      </c>
      <c r="AD2761" s="108">
        <v>0</v>
      </c>
      <c r="AE2761" s="109">
        <v>0</v>
      </c>
      <c r="AF2761" s="732">
        <v>0</v>
      </c>
      <c r="AG2761" s="108">
        <v>6.9875702490520381E-4</v>
      </c>
      <c r="AH2761" s="109">
        <v>6.986385975210782E-4</v>
      </c>
      <c r="AI2761" s="732">
        <v>3.0212287071360852E-4</v>
      </c>
      <c r="AJ2761" s="108">
        <v>1.5490617808993318E-3</v>
      </c>
      <c r="AK2761" s="109">
        <v>1.5180927779089798E-3</v>
      </c>
      <c r="AL2761" s="736">
        <v>3.8412873153682576E-4</v>
      </c>
    </row>
    <row r="2762" spans="1:38" ht="13" x14ac:dyDescent="0.3">
      <c r="A2762" s="71">
        <v>2043</v>
      </c>
      <c r="B2762" s="72">
        <v>37</v>
      </c>
      <c r="C2762" s="108">
        <v>0.72647096405773437</v>
      </c>
      <c r="D2762" s="109">
        <v>0.66999765727067984</v>
      </c>
      <c r="E2762" s="732">
        <v>0.12550999695315637</v>
      </c>
      <c r="F2762" s="108">
        <v>2.080596287087931E-2</v>
      </c>
      <c r="G2762" s="109">
        <v>2.291242054266087E-2</v>
      </c>
      <c r="H2762" s="732">
        <v>1.135801026685559E-2</v>
      </c>
      <c r="I2762" s="108">
        <v>6.4609482688468729E-3</v>
      </c>
      <c r="J2762" s="109">
        <v>8.1441446355152436E-3</v>
      </c>
      <c r="K2762" s="732">
        <v>8.3953545686264591E-2</v>
      </c>
      <c r="L2762" s="108">
        <v>1.4251325584178848E-3</v>
      </c>
      <c r="M2762" s="109">
        <v>1.3966399861354885E-3</v>
      </c>
      <c r="N2762" s="732">
        <v>3.5339736481008734E-4</v>
      </c>
      <c r="O2762" s="108">
        <v>0</v>
      </c>
      <c r="P2762" s="109">
        <v>0</v>
      </c>
      <c r="Q2762" s="732">
        <v>7.2138014329463504E-3</v>
      </c>
      <c r="R2762" s="108">
        <v>4.4422906442062918E-4</v>
      </c>
      <c r="S2762" s="109">
        <v>6.5065545370835798E-4</v>
      </c>
      <c r="T2762" s="732">
        <v>2.6706606706165775E-3</v>
      </c>
      <c r="U2762" s="108">
        <v>1.0954194191887688E-3</v>
      </c>
      <c r="V2762" s="109">
        <v>1.0952330521305656E-3</v>
      </c>
      <c r="W2762" s="732">
        <v>4.7362864629419554E-4</v>
      </c>
      <c r="X2762" s="108">
        <v>9.4568593737824944E-5</v>
      </c>
      <c r="Y2762" s="109">
        <v>9.4552564518650696E-5</v>
      </c>
      <c r="Z2762" s="732">
        <v>4.0888827739072704E-5</v>
      </c>
      <c r="AA2762" s="108">
        <v>0</v>
      </c>
      <c r="AB2762" s="109">
        <v>0</v>
      </c>
      <c r="AC2762" s="732">
        <v>0</v>
      </c>
      <c r="AD2762" s="108">
        <v>0</v>
      </c>
      <c r="AE2762" s="109">
        <v>0</v>
      </c>
      <c r="AF2762" s="732">
        <v>0</v>
      </c>
      <c r="AG2762" s="108">
        <v>6.9875702490520381E-4</v>
      </c>
      <c r="AH2762" s="109">
        <v>6.986385975210782E-4</v>
      </c>
      <c r="AI2762" s="732">
        <v>3.0212287071360852E-4</v>
      </c>
      <c r="AJ2762" s="108">
        <v>1.5490617808993318E-3</v>
      </c>
      <c r="AK2762" s="109">
        <v>1.5180927779089798E-3</v>
      </c>
      <c r="AL2762" s="736">
        <v>3.8412873153682576E-4</v>
      </c>
    </row>
    <row r="2763" spans="1:38" ht="13" x14ac:dyDescent="0.3">
      <c r="A2763" s="71">
        <v>2043</v>
      </c>
      <c r="B2763" s="72">
        <v>38</v>
      </c>
      <c r="C2763" s="108">
        <v>0.72647096405773437</v>
      </c>
      <c r="D2763" s="109">
        <v>0.66999765727067984</v>
      </c>
      <c r="E2763" s="732">
        <v>0.12550999695315637</v>
      </c>
      <c r="F2763" s="108">
        <v>2.080596287087931E-2</v>
      </c>
      <c r="G2763" s="109">
        <v>2.291242054266087E-2</v>
      </c>
      <c r="H2763" s="732">
        <v>1.135801026685559E-2</v>
      </c>
      <c r="I2763" s="108">
        <v>6.4609482688468729E-3</v>
      </c>
      <c r="J2763" s="109">
        <v>8.1441446355152436E-3</v>
      </c>
      <c r="K2763" s="732">
        <v>8.3953545686264591E-2</v>
      </c>
      <c r="L2763" s="108">
        <v>1.4251325584178848E-3</v>
      </c>
      <c r="M2763" s="109">
        <v>1.3966399861354885E-3</v>
      </c>
      <c r="N2763" s="732">
        <v>3.5339736481008734E-4</v>
      </c>
      <c r="O2763" s="108">
        <v>0</v>
      </c>
      <c r="P2763" s="109">
        <v>0</v>
      </c>
      <c r="Q2763" s="732">
        <v>7.2138014329463504E-3</v>
      </c>
      <c r="R2763" s="108">
        <v>4.4422906442062918E-4</v>
      </c>
      <c r="S2763" s="109">
        <v>6.5065545370835798E-4</v>
      </c>
      <c r="T2763" s="732">
        <v>2.6706606706165775E-3</v>
      </c>
      <c r="U2763" s="108">
        <v>1.0954194191887688E-3</v>
      </c>
      <c r="V2763" s="109">
        <v>1.0952330521305656E-3</v>
      </c>
      <c r="W2763" s="732">
        <v>4.7362864629419554E-4</v>
      </c>
      <c r="X2763" s="108">
        <v>9.4568593737824944E-5</v>
      </c>
      <c r="Y2763" s="109">
        <v>9.4552564518650696E-5</v>
      </c>
      <c r="Z2763" s="732">
        <v>4.0888827739072704E-5</v>
      </c>
      <c r="AA2763" s="108">
        <v>0</v>
      </c>
      <c r="AB2763" s="109">
        <v>0</v>
      </c>
      <c r="AC2763" s="732">
        <v>0</v>
      </c>
      <c r="AD2763" s="108">
        <v>0</v>
      </c>
      <c r="AE2763" s="109">
        <v>0</v>
      </c>
      <c r="AF2763" s="732">
        <v>0</v>
      </c>
      <c r="AG2763" s="108">
        <v>6.9875702490520381E-4</v>
      </c>
      <c r="AH2763" s="109">
        <v>6.986385975210782E-4</v>
      </c>
      <c r="AI2763" s="732">
        <v>3.0212287071360852E-4</v>
      </c>
      <c r="AJ2763" s="108">
        <v>1.5490617808993318E-3</v>
      </c>
      <c r="AK2763" s="109">
        <v>1.5180927779089798E-3</v>
      </c>
      <c r="AL2763" s="736">
        <v>3.8412873153682576E-4</v>
      </c>
    </row>
    <row r="2764" spans="1:38" ht="13.5" thickBot="1" x14ac:dyDescent="0.35">
      <c r="A2764" s="73">
        <v>2043</v>
      </c>
      <c r="B2764" s="74">
        <v>39</v>
      </c>
      <c r="C2764" s="110">
        <v>0.72647096405773437</v>
      </c>
      <c r="D2764" s="111">
        <v>0.66999765727067984</v>
      </c>
      <c r="E2764" s="733">
        <v>0.12550999695315637</v>
      </c>
      <c r="F2764" s="110">
        <v>2.080596287087931E-2</v>
      </c>
      <c r="G2764" s="111">
        <v>2.291242054266087E-2</v>
      </c>
      <c r="H2764" s="733">
        <v>1.135801026685559E-2</v>
      </c>
      <c r="I2764" s="110">
        <v>6.4609482688468729E-3</v>
      </c>
      <c r="J2764" s="111">
        <v>8.1441446355152436E-3</v>
      </c>
      <c r="K2764" s="733">
        <v>8.3953545686264591E-2</v>
      </c>
      <c r="L2764" s="110">
        <v>1.4251325584178848E-3</v>
      </c>
      <c r="M2764" s="111">
        <v>1.3966399861354885E-3</v>
      </c>
      <c r="N2764" s="733">
        <v>3.5339736481008734E-4</v>
      </c>
      <c r="O2764" s="110">
        <v>0</v>
      </c>
      <c r="P2764" s="111">
        <v>0</v>
      </c>
      <c r="Q2764" s="733">
        <v>7.2138014329463504E-3</v>
      </c>
      <c r="R2764" s="110">
        <v>4.4422906442062918E-4</v>
      </c>
      <c r="S2764" s="111">
        <v>6.5065545370835798E-4</v>
      </c>
      <c r="T2764" s="733">
        <v>2.6706606706165775E-3</v>
      </c>
      <c r="U2764" s="110">
        <v>1.0954194191887688E-3</v>
      </c>
      <c r="V2764" s="111">
        <v>1.0952330521305656E-3</v>
      </c>
      <c r="W2764" s="733">
        <v>4.7362864629419554E-4</v>
      </c>
      <c r="X2764" s="110">
        <v>9.4568593737824944E-5</v>
      </c>
      <c r="Y2764" s="111">
        <v>9.4552564518650696E-5</v>
      </c>
      <c r="Z2764" s="733">
        <v>4.0888827739072704E-5</v>
      </c>
      <c r="AA2764" s="110">
        <v>0</v>
      </c>
      <c r="AB2764" s="111">
        <v>0</v>
      </c>
      <c r="AC2764" s="733">
        <v>0</v>
      </c>
      <c r="AD2764" s="110">
        <v>0</v>
      </c>
      <c r="AE2764" s="111">
        <v>0</v>
      </c>
      <c r="AF2764" s="733">
        <v>0</v>
      </c>
      <c r="AG2764" s="110">
        <v>6.9875702490520381E-4</v>
      </c>
      <c r="AH2764" s="111">
        <v>6.986385975210782E-4</v>
      </c>
      <c r="AI2764" s="733">
        <v>3.0212287071360852E-4</v>
      </c>
      <c r="AJ2764" s="110">
        <v>1.5490617808993318E-3</v>
      </c>
      <c r="AK2764" s="111">
        <v>1.5180927779089798E-3</v>
      </c>
      <c r="AL2764" s="737">
        <v>3.8412873153682576E-4</v>
      </c>
    </row>
    <row r="2765" spans="1:38" x14ac:dyDescent="0.25">
      <c r="A2765" s="69">
        <v>2044</v>
      </c>
      <c r="B2765" s="70">
        <v>0</v>
      </c>
      <c r="C2765" s="106">
        <v>0.22630334777926467</v>
      </c>
      <c r="D2765" s="107">
        <v>0.23691684989240266</v>
      </c>
      <c r="E2765" s="730">
        <v>0.11140919321976162</v>
      </c>
      <c r="F2765" s="106">
        <v>1.8715284836007196E-2</v>
      </c>
      <c r="G2765" s="107">
        <v>2.0554441010998244E-2</v>
      </c>
      <c r="H2765" s="730">
        <v>1.6935536199363256E-2</v>
      </c>
      <c r="I2765" s="106">
        <v>4.449961927732859E-3</v>
      </c>
      <c r="J2765" s="107">
        <v>4.1487796686767017E-3</v>
      </c>
      <c r="K2765" s="730">
        <v>8.357009951358163E-2</v>
      </c>
      <c r="L2765" s="106">
        <v>5.3910250348145018E-4</v>
      </c>
      <c r="M2765" s="107">
        <v>5.8303559091052155E-4</v>
      </c>
      <c r="N2765" s="730">
        <v>2.6172540332576832E-4</v>
      </c>
      <c r="O2765" s="106">
        <v>0</v>
      </c>
      <c r="P2765" s="107">
        <v>0</v>
      </c>
      <c r="Q2765" s="730">
        <v>1.0756313041569552E-2</v>
      </c>
      <c r="R2765" s="106">
        <v>4.4422906442062918E-4</v>
      </c>
      <c r="S2765" s="107">
        <v>6.5065545370835798E-4</v>
      </c>
      <c r="T2765" s="730">
        <v>2.6706606706165775E-3</v>
      </c>
      <c r="U2765" s="106">
        <v>9.3438353347233705E-4</v>
      </c>
      <c r="V2765" s="107">
        <v>9.1291427571661948E-4</v>
      </c>
      <c r="W2765" s="730">
        <v>7.0621246368245735E-4</v>
      </c>
      <c r="X2765" s="106">
        <v>8.0666191917422536E-5</v>
      </c>
      <c r="Y2765" s="107">
        <v>7.8812735017169013E-5</v>
      </c>
      <c r="Z2765" s="730">
        <v>6.0968021602017514E-5</v>
      </c>
      <c r="AA2765" s="106">
        <v>0</v>
      </c>
      <c r="AB2765" s="107">
        <v>0</v>
      </c>
      <c r="AC2765" s="730">
        <v>0</v>
      </c>
      <c r="AD2765" s="106">
        <v>0</v>
      </c>
      <c r="AE2765" s="107">
        <v>0</v>
      </c>
      <c r="AF2765" s="730">
        <v>0</v>
      </c>
      <c r="AG2765" s="106">
        <v>5.9603326539757961E-4</v>
      </c>
      <c r="AH2765" s="107">
        <v>5.8233841038800446E-4</v>
      </c>
      <c r="AI2765" s="730">
        <v>4.5048539739809461E-4</v>
      </c>
      <c r="AJ2765" s="106">
        <v>5.8598276898529393E-4</v>
      </c>
      <c r="AK2765" s="107">
        <v>6.3373646300603139E-4</v>
      </c>
      <c r="AL2765" s="735">
        <v>2.8448499238098831E-4</v>
      </c>
    </row>
    <row r="2766" spans="1:38" x14ac:dyDescent="0.25">
      <c r="A2766" s="71">
        <v>2044</v>
      </c>
      <c r="B2766" s="72">
        <v>1</v>
      </c>
      <c r="C2766" s="108">
        <v>0.22621117164547705</v>
      </c>
      <c r="D2766" s="109">
        <v>0.23676323260540122</v>
      </c>
      <c r="E2766" s="731">
        <v>0.11148855112397515</v>
      </c>
      <c r="F2766" s="108">
        <v>1.8693154927152091E-2</v>
      </c>
      <c r="G2766" s="109">
        <v>2.0516513579954751E-2</v>
      </c>
      <c r="H2766" s="731">
        <v>1.709075758221517E-2</v>
      </c>
      <c r="I2766" s="108">
        <v>4.4428459639118392E-3</v>
      </c>
      <c r="J2766" s="109">
        <v>4.1367311644524615E-3</v>
      </c>
      <c r="K2766" s="731">
        <v>8.3760874099847768E-2</v>
      </c>
      <c r="L2766" s="108">
        <v>5.3847643826911791E-4</v>
      </c>
      <c r="M2766" s="109">
        <v>5.8168773585151319E-4</v>
      </c>
      <c r="N2766" s="731">
        <v>2.6197255078876607E-4</v>
      </c>
      <c r="O2766" s="108">
        <v>0</v>
      </c>
      <c r="P2766" s="109">
        <v>0</v>
      </c>
      <c r="Q2766" s="731">
        <v>1.085489153779697E-2</v>
      </c>
      <c r="R2766" s="108">
        <v>4.4422906442062918E-4</v>
      </c>
      <c r="S2766" s="109">
        <v>6.5065545370835798E-4</v>
      </c>
      <c r="T2766" s="731">
        <v>2.6706606706165775E-3</v>
      </c>
      <c r="U2766" s="108">
        <v>9.3273852418930526E-4</v>
      </c>
      <c r="V2766" s="109">
        <v>9.1011512314521448E-4</v>
      </c>
      <c r="W2766" s="731">
        <v>7.1268467082461937E-4</v>
      </c>
      <c r="X2766" s="108">
        <v>8.052419751797488E-5</v>
      </c>
      <c r="Y2766" s="109">
        <v>7.8571073541973079E-5</v>
      </c>
      <c r="Z2766" s="731">
        <v>6.1526761287401344E-5</v>
      </c>
      <c r="AA2766" s="108">
        <v>0</v>
      </c>
      <c r="AB2766" s="109">
        <v>0</v>
      </c>
      <c r="AC2766" s="731">
        <v>0</v>
      </c>
      <c r="AD2766" s="108">
        <v>0</v>
      </c>
      <c r="AE2766" s="109">
        <v>0</v>
      </c>
      <c r="AF2766" s="731">
        <v>0</v>
      </c>
      <c r="AG2766" s="108">
        <v>5.9498425266287674E-4</v>
      </c>
      <c r="AH2766" s="109">
        <v>5.8055287081281673E-4</v>
      </c>
      <c r="AI2766" s="731">
        <v>4.5461410875214118E-4</v>
      </c>
      <c r="AJ2766" s="108">
        <v>5.8530209623193659E-4</v>
      </c>
      <c r="AK2766" s="109">
        <v>6.3227105706985048E-4</v>
      </c>
      <c r="AL2766" s="736">
        <v>2.847537003986204E-4</v>
      </c>
    </row>
    <row r="2767" spans="1:38" x14ac:dyDescent="0.25">
      <c r="A2767" s="71">
        <v>2044</v>
      </c>
      <c r="B2767" s="72">
        <v>2</v>
      </c>
      <c r="C2767" s="108">
        <v>0.22612749913818192</v>
      </c>
      <c r="D2767" s="109">
        <v>0.236595115694062</v>
      </c>
      <c r="E2767" s="731">
        <v>0.11160059261859281</v>
      </c>
      <c r="F2767" s="108">
        <v>1.8672985158482369E-2</v>
      </c>
      <c r="G2767" s="109">
        <v>2.0475037808018865E-2</v>
      </c>
      <c r="H2767" s="731">
        <v>1.7293872624192332E-2</v>
      </c>
      <c r="I2767" s="108">
        <v>4.4363561959379801E-3</v>
      </c>
      <c r="J2767" s="109">
        <v>4.1235547347865525E-3</v>
      </c>
      <c r="K2767" s="731">
        <v>8.4032877774703946E-2</v>
      </c>
      <c r="L2767" s="108">
        <v>5.3790550677793719E-4</v>
      </c>
      <c r="M2767" s="109">
        <v>5.8021346380453872E-4</v>
      </c>
      <c r="N2767" s="731">
        <v>2.6233501697485668E-4</v>
      </c>
      <c r="O2767" s="108">
        <v>0</v>
      </c>
      <c r="P2767" s="109">
        <v>0</v>
      </c>
      <c r="Q2767" s="731">
        <v>1.0983895835136436E-2</v>
      </c>
      <c r="R2767" s="108">
        <v>4.4422906442062918E-4</v>
      </c>
      <c r="S2767" s="109">
        <v>6.5065545370835798E-4</v>
      </c>
      <c r="T2767" s="731">
        <v>2.6706606706165775E-3</v>
      </c>
      <c r="U2767" s="108">
        <v>9.3123936885657857E-4</v>
      </c>
      <c r="V2767" s="109">
        <v>9.0705446486073846E-4</v>
      </c>
      <c r="W2767" s="731">
        <v>7.2115472181493183E-4</v>
      </c>
      <c r="X2767" s="108">
        <v>8.0394774051504753E-5</v>
      </c>
      <c r="Y2767" s="109">
        <v>7.8306863598949505E-5</v>
      </c>
      <c r="Z2767" s="731">
        <v>6.2257954169715296E-5</v>
      </c>
      <c r="AA2767" s="108">
        <v>0</v>
      </c>
      <c r="AB2767" s="109">
        <v>0</v>
      </c>
      <c r="AC2767" s="731">
        <v>0</v>
      </c>
      <c r="AD2767" s="108">
        <v>0</v>
      </c>
      <c r="AE2767" s="109">
        <v>0</v>
      </c>
      <c r="AF2767" s="731">
        <v>0</v>
      </c>
      <c r="AG2767" s="108">
        <v>5.9402784318745259E-4</v>
      </c>
      <c r="AH2767" s="109">
        <v>5.7860050531009495E-4</v>
      </c>
      <c r="AI2767" s="731">
        <v>4.6001677017290906E-4</v>
      </c>
      <c r="AJ2767" s="108">
        <v>5.8468183258881569E-4</v>
      </c>
      <c r="AK2767" s="109">
        <v>6.3066895951560686E-4</v>
      </c>
      <c r="AL2767" s="736">
        <v>2.8514782123525496E-4</v>
      </c>
    </row>
    <row r="2768" spans="1:38" x14ac:dyDescent="0.25">
      <c r="A2768" s="71">
        <v>2044</v>
      </c>
      <c r="B2768" s="72">
        <v>3</v>
      </c>
      <c r="C2768" s="108">
        <v>0.22606088622025458</v>
      </c>
      <c r="D2768" s="109">
        <v>0.23643425160513626</v>
      </c>
      <c r="E2768" s="731">
        <v>0.11175818047043723</v>
      </c>
      <c r="F2768" s="108">
        <v>1.8656971285352791E-2</v>
      </c>
      <c r="G2768" s="109">
        <v>2.0435285775476285E-2</v>
      </c>
      <c r="H2768" s="731">
        <v>1.755595746900885E-2</v>
      </c>
      <c r="I2768" s="108">
        <v>4.4312014538463096E-3</v>
      </c>
      <c r="J2768" s="109">
        <v>4.1109246631709853E-3</v>
      </c>
      <c r="K2768" s="731">
        <v>8.4421220398535057E-2</v>
      </c>
      <c r="L2768" s="108">
        <v>5.3745179418652849E-4</v>
      </c>
      <c r="M2768" s="109">
        <v>5.788009366262262E-4</v>
      </c>
      <c r="N2768" s="731">
        <v>2.6286730298504571E-4</v>
      </c>
      <c r="O2768" s="108">
        <v>0</v>
      </c>
      <c r="P2768" s="109">
        <v>0</v>
      </c>
      <c r="Q2768" s="731">
        <v>1.1150349301223191E-2</v>
      </c>
      <c r="R2768" s="108">
        <v>4.4422906442062918E-4</v>
      </c>
      <c r="S2768" s="109">
        <v>6.5065545370835798E-4</v>
      </c>
      <c r="T2768" s="731">
        <v>2.6706606706165775E-3</v>
      </c>
      <c r="U2768" s="108">
        <v>9.3004840139000874E-4</v>
      </c>
      <c r="V2768" s="109">
        <v>9.0411993468939174E-4</v>
      </c>
      <c r="W2768" s="731">
        <v>7.3208373929015992E-4</v>
      </c>
      <c r="X2768" s="108">
        <v>8.0291943077081361E-5</v>
      </c>
      <c r="Y2768" s="109">
        <v>7.8053524157293855E-5</v>
      </c>
      <c r="Z2768" s="731">
        <v>6.3201461036863248E-5</v>
      </c>
      <c r="AA2768" s="108">
        <v>0</v>
      </c>
      <c r="AB2768" s="109">
        <v>0</v>
      </c>
      <c r="AC2768" s="731">
        <v>0</v>
      </c>
      <c r="AD2768" s="108">
        <v>0</v>
      </c>
      <c r="AE2768" s="109">
        <v>0</v>
      </c>
      <c r="AF2768" s="731">
        <v>0</v>
      </c>
      <c r="AG2768" s="108">
        <v>5.9326820484879893E-4</v>
      </c>
      <c r="AH2768" s="109">
        <v>5.7672878491005252E-4</v>
      </c>
      <c r="AI2768" s="731">
        <v>4.6698876407195777E-4</v>
      </c>
      <c r="AJ2768" s="108">
        <v>5.8418883411616039E-4</v>
      </c>
      <c r="AK2768" s="109">
        <v>6.2913305830213995E-4</v>
      </c>
      <c r="AL2768" s="736">
        <v>2.8572626999903884E-4</v>
      </c>
    </row>
    <row r="2769" spans="1:38" x14ac:dyDescent="0.25">
      <c r="A2769" s="71">
        <v>2044</v>
      </c>
      <c r="B2769" s="72">
        <v>4</v>
      </c>
      <c r="C2769" s="108">
        <v>0.29720531364490549</v>
      </c>
      <c r="D2769" s="109">
        <v>0.30337688504823701</v>
      </c>
      <c r="E2769" s="731">
        <v>0.13085508704953833</v>
      </c>
      <c r="F2769" s="108">
        <v>1.9286376583763157E-2</v>
      </c>
      <c r="G2769" s="109">
        <v>2.1475611398235422E-2</v>
      </c>
      <c r="H2769" s="731">
        <v>1.7507941692501541E-2</v>
      </c>
      <c r="I2769" s="108">
        <v>5.1346551590940922E-3</v>
      </c>
      <c r="J2769" s="109">
        <v>5.64007763637598E-3</v>
      </c>
      <c r="K2769" s="731">
        <v>8.3634829915058717E-2</v>
      </c>
      <c r="L2769" s="108">
        <v>6.4999649360779159E-4</v>
      </c>
      <c r="M2769" s="109">
        <v>8.6403058286572867E-4</v>
      </c>
      <c r="N2769" s="731">
        <v>3.7216949494102273E-4</v>
      </c>
      <c r="O2769" s="108">
        <v>0</v>
      </c>
      <c r="P2769" s="109">
        <v>0</v>
      </c>
      <c r="Q2769" s="731">
        <v>1.1119854091823214E-2</v>
      </c>
      <c r="R2769" s="108">
        <v>4.4422906442062918E-4</v>
      </c>
      <c r="S2769" s="109">
        <v>6.5065545370835798E-4</v>
      </c>
      <c r="T2769" s="731">
        <v>2.6706606706165775E-3</v>
      </c>
      <c r="U2769" s="108">
        <v>9.7833000409190164E-4</v>
      </c>
      <c r="V2769" s="109">
        <v>9.8389844469955645E-4</v>
      </c>
      <c r="W2769" s="731">
        <v>7.300810745945103E-4</v>
      </c>
      <c r="X2769" s="108">
        <v>8.4460147429907069E-5</v>
      </c>
      <c r="Y2769" s="109">
        <v>8.4940864013493763E-5</v>
      </c>
      <c r="Z2769" s="731">
        <v>6.3028578639621807E-5</v>
      </c>
      <c r="AA2769" s="108">
        <v>0</v>
      </c>
      <c r="AB2769" s="109">
        <v>0</v>
      </c>
      <c r="AC2769" s="731">
        <v>0</v>
      </c>
      <c r="AD2769" s="108">
        <v>0</v>
      </c>
      <c r="AE2769" s="109">
        <v>0</v>
      </c>
      <c r="AF2769" s="731">
        <v>0</v>
      </c>
      <c r="AG2769" s="108">
        <v>6.2406660794052382E-4</v>
      </c>
      <c r="AH2769" s="109">
        <v>6.2761853037362017E-4</v>
      </c>
      <c r="AI2769" s="731">
        <v>4.6571107780543007E-4</v>
      </c>
      <c r="AJ2769" s="108">
        <v>7.0652039439903804E-4</v>
      </c>
      <c r="AK2769" s="109">
        <v>9.3916636370630364E-4</v>
      </c>
      <c r="AL2769" s="736">
        <v>4.0453329301991139E-4</v>
      </c>
    </row>
    <row r="2770" spans="1:38" x14ac:dyDescent="0.25">
      <c r="A2770" s="71">
        <v>2044</v>
      </c>
      <c r="B2770" s="72">
        <v>5</v>
      </c>
      <c r="C2770" s="108">
        <v>0.29709631653537699</v>
      </c>
      <c r="D2770" s="109">
        <v>0.30319743371811209</v>
      </c>
      <c r="E2770" s="731">
        <v>0.1305269624438164</v>
      </c>
      <c r="F2770" s="108">
        <v>1.9263916527379646E-2</v>
      </c>
      <c r="G2770" s="109">
        <v>2.1436344035635369E-2</v>
      </c>
      <c r="H2770" s="731">
        <v>1.7117816321792035E-2</v>
      </c>
      <c r="I2770" s="108">
        <v>5.1265781012037898E-3</v>
      </c>
      <c r="J2770" s="109">
        <v>5.6239842288059666E-3</v>
      </c>
      <c r="K2770" s="731">
        <v>8.2792701302601399E-2</v>
      </c>
      <c r="L2770" s="108">
        <v>6.492538620031116E-4</v>
      </c>
      <c r="M2770" s="109">
        <v>8.6205616408185969E-4</v>
      </c>
      <c r="N2770" s="731">
        <v>3.7092108531998808E-4</v>
      </c>
      <c r="O2770" s="108">
        <v>0</v>
      </c>
      <c r="P2770" s="109">
        <v>0</v>
      </c>
      <c r="Q2770" s="731">
        <v>1.0872071811688012E-2</v>
      </c>
      <c r="R2770" s="108">
        <v>4.4422906442062918E-4</v>
      </c>
      <c r="S2770" s="109">
        <v>6.5065545370835798E-4</v>
      </c>
      <c r="T2770" s="731">
        <v>2.6706606706165775E-3</v>
      </c>
      <c r="U2770" s="108">
        <v>9.7665839373785573E-4</v>
      </c>
      <c r="V2770" s="109">
        <v>9.8099505224956765E-4</v>
      </c>
      <c r="W2770" s="731">
        <v>7.1381329707646888E-4</v>
      </c>
      <c r="X2770" s="108">
        <v>8.4315824404460749E-5</v>
      </c>
      <c r="Y2770" s="109">
        <v>8.4690190649674871E-5</v>
      </c>
      <c r="Z2770" s="731">
        <v>6.1624160544895552E-5</v>
      </c>
      <c r="AA2770" s="108">
        <v>0</v>
      </c>
      <c r="AB2770" s="109">
        <v>0</v>
      </c>
      <c r="AC2770" s="731">
        <v>0</v>
      </c>
      <c r="AD2770" s="108">
        <v>0</v>
      </c>
      <c r="AE2770" s="109">
        <v>0</v>
      </c>
      <c r="AF2770" s="731">
        <v>0</v>
      </c>
      <c r="AG2770" s="108">
        <v>6.2300039741911505E-4</v>
      </c>
      <c r="AH2770" s="109">
        <v>6.2576652007252567E-4</v>
      </c>
      <c r="AI2770" s="731">
        <v>4.5533351937372381E-4</v>
      </c>
      <c r="AJ2770" s="108">
        <v>7.0571229157699578E-4</v>
      </c>
      <c r="AK2770" s="109">
        <v>9.3702048186250085E-4</v>
      </c>
      <c r="AL2770" s="736">
        <v>4.031762827938479E-4</v>
      </c>
    </row>
    <row r="2771" spans="1:38" x14ac:dyDescent="0.25">
      <c r="A2771" s="71">
        <v>2044</v>
      </c>
      <c r="B2771" s="72">
        <v>6</v>
      </c>
      <c r="C2771" s="108">
        <v>0.35788931290359521</v>
      </c>
      <c r="D2771" s="109">
        <v>0.35924389476920987</v>
      </c>
      <c r="E2771" s="731">
        <v>0.13016952099595872</v>
      </c>
      <c r="F2771" s="108">
        <v>1.9728108459842224E-2</v>
      </c>
      <c r="G2771" s="109">
        <v>2.2294261164973225E-2</v>
      </c>
      <c r="H2771" s="731">
        <v>1.6689293478004144E-2</v>
      </c>
      <c r="I2771" s="108">
        <v>5.5084149715544971E-3</v>
      </c>
      <c r="J2771" s="109">
        <v>6.749871099504731E-3</v>
      </c>
      <c r="K2771" s="731">
        <v>9.5098458049771115E-2</v>
      </c>
      <c r="L2771" s="108">
        <v>7.3669860819491049E-4</v>
      </c>
      <c r="M2771" s="109">
        <v>9.3201687257607306E-4</v>
      </c>
      <c r="N2771" s="731">
        <v>3.6956459911715125E-4</v>
      </c>
      <c r="O2771" s="108">
        <v>0</v>
      </c>
      <c r="P2771" s="109">
        <v>0</v>
      </c>
      <c r="Q2771" s="731">
        <v>1.0599904842341554E-2</v>
      </c>
      <c r="R2771" s="108">
        <v>4.4422906442062918E-4</v>
      </c>
      <c r="S2771" s="109">
        <v>6.5065545370835798E-4</v>
      </c>
      <c r="T2771" s="731">
        <v>2.6706606706165775E-3</v>
      </c>
      <c r="U2771" s="108">
        <v>1.0121898306073769E-3</v>
      </c>
      <c r="V2771" s="109">
        <v>1.0466816635810493E-3</v>
      </c>
      <c r="W2771" s="731">
        <v>6.9594362330656725E-4</v>
      </c>
      <c r="X2771" s="108">
        <v>8.7383319902052643E-5</v>
      </c>
      <c r="Y2771" s="109">
        <v>9.0361005455210771E-5</v>
      </c>
      <c r="Z2771" s="731">
        <v>6.0081493432119582E-5</v>
      </c>
      <c r="AA2771" s="108">
        <v>0</v>
      </c>
      <c r="AB2771" s="109">
        <v>0</v>
      </c>
      <c r="AC2771" s="731">
        <v>0</v>
      </c>
      <c r="AD2771" s="108">
        <v>0</v>
      </c>
      <c r="AE2771" s="109">
        <v>0</v>
      </c>
      <c r="AF2771" s="731">
        <v>0</v>
      </c>
      <c r="AG2771" s="108">
        <v>6.4566525234200701E-4</v>
      </c>
      <c r="AH2771" s="109">
        <v>6.6766772038100327E-4</v>
      </c>
      <c r="AI2771" s="731">
        <v>4.4393562857222981E-4</v>
      </c>
      <c r="AJ2771" s="108">
        <v>8.0076158954610636E-4</v>
      </c>
      <c r="AK2771" s="109">
        <v>1.013065256223406E-3</v>
      </c>
      <c r="AL2771" s="736">
        <v>4.017020546742606E-4</v>
      </c>
    </row>
    <row r="2772" spans="1:38" x14ac:dyDescent="0.25">
      <c r="A2772" s="71">
        <v>2044</v>
      </c>
      <c r="B2772" s="72">
        <v>7</v>
      </c>
      <c r="C2772" s="108">
        <v>0.35776921801032241</v>
      </c>
      <c r="D2772" s="109">
        <v>0.35904278479310098</v>
      </c>
      <c r="E2772" s="731">
        <v>0.12984432508441998</v>
      </c>
      <c r="F2772" s="108">
        <v>1.9705807172602108E-2</v>
      </c>
      <c r="G2772" s="109">
        <v>2.2253386641097866E-2</v>
      </c>
      <c r="H2772" s="731">
        <v>1.6302958803309026E-2</v>
      </c>
      <c r="I2772" s="108">
        <v>5.5000162662105492E-3</v>
      </c>
      <c r="J2772" s="109">
        <v>6.7306789810800882E-3</v>
      </c>
      <c r="K2772" s="731">
        <v>9.4263601139955133E-2</v>
      </c>
      <c r="L2772" s="108">
        <v>7.3588060968488923E-4</v>
      </c>
      <c r="M2772" s="109">
        <v>9.2988365839039499E-4</v>
      </c>
      <c r="N2772" s="731">
        <v>3.6832721230232546E-4</v>
      </c>
      <c r="O2772" s="108">
        <v>0</v>
      </c>
      <c r="P2772" s="109">
        <v>0</v>
      </c>
      <c r="Q2772" s="731">
        <v>1.0354530600528303E-2</v>
      </c>
      <c r="R2772" s="108">
        <v>4.4422906442062918E-4</v>
      </c>
      <c r="S2772" s="109">
        <v>6.5065545370835798E-4</v>
      </c>
      <c r="T2772" s="731">
        <v>2.6706606706165775E-3</v>
      </c>
      <c r="U2772" s="108">
        <v>1.0105294332321431E-3</v>
      </c>
      <c r="V2772" s="109">
        <v>1.0436558953415052E-3</v>
      </c>
      <c r="W2772" s="731">
        <v>6.7983413728040073E-4</v>
      </c>
      <c r="X2772" s="108">
        <v>8.7239978268933277E-5</v>
      </c>
      <c r="Y2772" s="109">
        <v>9.0099809299977503E-5</v>
      </c>
      <c r="Z2772" s="731">
        <v>5.8690694829501419E-5</v>
      </c>
      <c r="AA2772" s="108">
        <v>0</v>
      </c>
      <c r="AB2772" s="109">
        <v>0</v>
      </c>
      <c r="AC2772" s="731">
        <v>0</v>
      </c>
      <c r="AD2772" s="108">
        <v>0</v>
      </c>
      <c r="AE2772" s="109">
        <v>0</v>
      </c>
      <c r="AF2772" s="731">
        <v>0</v>
      </c>
      <c r="AG2772" s="108">
        <v>6.446065533456069E-4</v>
      </c>
      <c r="AH2772" s="109">
        <v>6.6573734063562009E-4</v>
      </c>
      <c r="AI2772" s="731">
        <v>4.3365873600330552E-4</v>
      </c>
      <c r="AJ2772" s="108">
        <v>7.9987316731063008E-4</v>
      </c>
      <c r="AK2772" s="109">
        <v>1.0107462187586068E-3</v>
      </c>
      <c r="AL2772" s="736">
        <v>4.0035701321825516E-4</v>
      </c>
    </row>
    <row r="2773" spans="1:38" x14ac:dyDescent="0.25">
      <c r="A2773" s="71">
        <v>2044</v>
      </c>
      <c r="B2773" s="72">
        <v>8</v>
      </c>
      <c r="C2773" s="108">
        <v>0.41221055291272352</v>
      </c>
      <c r="D2773" s="109">
        <v>0.40537424737490518</v>
      </c>
      <c r="E2773" s="731">
        <v>0.12936231327277056</v>
      </c>
      <c r="F2773" s="108">
        <v>1.9945016625556988E-2</v>
      </c>
      <c r="G2773" s="109">
        <v>2.2485199548540002E-2</v>
      </c>
      <c r="H2773" s="731">
        <v>1.5865748325033922E-2</v>
      </c>
      <c r="I2773" s="108">
        <v>5.8080406573230636E-3</v>
      </c>
      <c r="J2773" s="109">
        <v>7.2953239896417369E-3</v>
      </c>
      <c r="K2773" s="731">
        <v>9.3292162051087466E-2</v>
      </c>
      <c r="L2773" s="108">
        <v>8.3693211176737344E-4</v>
      </c>
      <c r="M2773" s="109">
        <v>1.0078017664776444E-3</v>
      </c>
      <c r="N2773" s="731">
        <v>3.6695562444215198E-4</v>
      </c>
      <c r="O2773" s="108">
        <v>0</v>
      </c>
      <c r="P2773" s="109">
        <v>0</v>
      </c>
      <c r="Q2773" s="731">
        <v>1.0076841760372388E-2</v>
      </c>
      <c r="R2773" s="108">
        <v>4.4422906442062918E-4</v>
      </c>
      <c r="S2773" s="109">
        <v>6.5065545370835798E-4</v>
      </c>
      <c r="T2773" s="731">
        <v>2.6706606706165775E-3</v>
      </c>
      <c r="U2773" s="108">
        <v>1.0289746895074258E-3</v>
      </c>
      <c r="V2773" s="109">
        <v>1.0616148440686002E-3</v>
      </c>
      <c r="W2773" s="731">
        <v>6.6160154035157929E-4</v>
      </c>
      <c r="X2773" s="108">
        <v>8.8832363808617217E-5</v>
      </c>
      <c r="Y2773" s="109">
        <v>9.1650235907483942E-5</v>
      </c>
      <c r="Z2773" s="731">
        <v>5.711671072035325E-5</v>
      </c>
      <c r="AA2773" s="108">
        <v>0</v>
      </c>
      <c r="AB2773" s="109">
        <v>0</v>
      </c>
      <c r="AC2773" s="731">
        <v>0</v>
      </c>
      <c r="AD2773" s="108">
        <v>0</v>
      </c>
      <c r="AE2773" s="109">
        <v>0</v>
      </c>
      <c r="AF2773" s="731">
        <v>0</v>
      </c>
      <c r="AG2773" s="108">
        <v>6.5637239027997718E-4</v>
      </c>
      <c r="AH2773" s="109">
        <v>6.7719337330118617E-4</v>
      </c>
      <c r="AI2773" s="731">
        <v>4.220289685642148E-4</v>
      </c>
      <c r="AJ2773" s="108">
        <v>9.0971217981304111E-4</v>
      </c>
      <c r="AK2773" s="109">
        <v>1.0954401430452239E-3</v>
      </c>
      <c r="AL2773" s="736">
        <v>3.9886610171134713E-4</v>
      </c>
    </row>
    <row r="2774" spans="1:38" x14ac:dyDescent="0.25">
      <c r="A2774" s="71">
        <v>2044</v>
      </c>
      <c r="B2774" s="72">
        <v>9</v>
      </c>
      <c r="C2774" s="108">
        <v>0.41207532172364481</v>
      </c>
      <c r="D2774" s="109">
        <v>0.4051705422099906</v>
      </c>
      <c r="E2774" s="731">
        <v>0.12902160884346026</v>
      </c>
      <c r="F2774" s="108">
        <v>1.9921480338471957E-2</v>
      </c>
      <c r="G2774" s="109">
        <v>2.2445950421632808E-2</v>
      </c>
      <c r="H2774" s="731">
        <v>1.5456471226902831E-2</v>
      </c>
      <c r="I2774" s="108">
        <v>5.7988039680694457E-3</v>
      </c>
      <c r="J2774" s="109">
        <v>7.2756031618870657E-3</v>
      </c>
      <c r="K2774" s="731">
        <v>9.2418481438403338E-2</v>
      </c>
      <c r="L2774" s="108">
        <v>8.359600126196028E-4</v>
      </c>
      <c r="M2774" s="109">
        <v>1.0056004606471872E-3</v>
      </c>
      <c r="N2774" s="731">
        <v>3.6566368154711569E-4</v>
      </c>
      <c r="O2774" s="108">
        <v>0</v>
      </c>
      <c r="P2774" s="109">
        <v>0</v>
      </c>
      <c r="Q2774" s="731">
        <v>9.8169010388939812E-3</v>
      </c>
      <c r="R2774" s="108">
        <v>4.4422906442062918E-4</v>
      </c>
      <c r="S2774" s="109">
        <v>6.5065545370835798E-4</v>
      </c>
      <c r="T2774" s="731">
        <v>2.6706606706165775E-3</v>
      </c>
      <c r="U2774" s="108">
        <v>1.0272213236518341E-3</v>
      </c>
      <c r="V2774" s="109">
        <v>1.0587076390423174E-3</v>
      </c>
      <c r="W2774" s="731">
        <v>6.445344446962117E-4</v>
      </c>
      <c r="X2774" s="108">
        <v>8.8680982693078018E-5</v>
      </c>
      <c r="Y2774" s="109">
        <v>9.1399247154622435E-5</v>
      </c>
      <c r="Z2774" s="731">
        <v>5.5643303041680551E-5</v>
      </c>
      <c r="AA2774" s="108">
        <v>0</v>
      </c>
      <c r="AB2774" s="109">
        <v>0</v>
      </c>
      <c r="AC2774" s="731">
        <v>0</v>
      </c>
      <c r="AD2774" s="108">
        <v>0</v>
      </c>
      <c r="AE2774" s="109">
        <v>0</v>
      </c>
      <c r="AF2774" s="731">
        <v>0</v>
      </c>
      <c r="AG2774" s="108">
        <v>6.5525337741969181E-4</v>
      </c>
      <c r="AH2774" s="109">
        <v>6.7533866061744718E-4</v>
      </c>
      <c r="AI2774" s="731">
        <v>4.1114221408990799E-4</v>
      </c>
      <c r="AJ2774" s="108">
        <v>9.0865509030626981E-4</v>
      </c>
      <c r="AK2774" s="109">
        <v>1.0930467046338147E-3</v>
      </c>
      <c r="AL2774" s="736">
        <v>3.9746168319433313E-4</v>
      </c>
    </row>
    <row r="2775" spans="1:38" x14ac:dyDescent="0.25">
      <c r="A2775" s="71">
        <v>2044</v>
      </c>
      <c r="B2775" s="72">
        <v>10</v>
      </c>
      <c r="C2775" s="108">
        <v>0.57743878577285013</v>
      </c>
      <c r="D2775" s="109">
        <v>0.54961763395933316</v>
      </c>
      <c r="E2775" s="731">
        <v>0.12869266909721641</v>
      </c>
      <c r="F2775" s="108">
        <v>2.0871984264493201E-2</v>
      </c>
      <c r="G2775" s="109">
        <v>2.313501471319784E-2</v>
      </c>
      <c r="H2775" s="731">
        <v>1.5061199302735378E-2</v>
      </c>
      <c r="I2775" s="108">
        <v>6.5371239945731328E-3</v>
      </c>
      <c r="J2775" s="109">
        <v>8.3490643088003358E-3</v>
      </c>
      <c r="K2775" s="731">
        <v>9.1574070852693326E-2</v>
      </c>
      <c r="L2775" s="108">
        <v>1.0402830229604273E-3</v>
      </c>
      <c r="M2775" s="109">
        <v>1.1512705544729105E-3</v>
      </c>
      <c r="N2775" s="731">
        <v>3.6441566748305205E-4</v>
      </c>
      <c r="O2775" s="108">
        <v>0</v>
      </c>
      <c r="P2775" s="109">
        <v>0</v>
      </c>
      <c r="Q2775" s="731">
        <v>9.5658339674664639E-3</v>
      </c>
      <c r="R2775" s="108">
        <v>4.4422906442062918E-4</v>
      </c>
      <c r="S2775" s="109">
        <v>6.5065545370835798E-4</v>
      </c>
      <c r="T2775" s="731">
        <v>2.6706606706165775E-3</v>
      </c>
      <c r="U2775" s="108">
        <v>1.0999353991854241E-3</v>
      </c>
      <c r="V2775" s="109">
        <v>1.1114796353435749E-3</v>
      </c>
      <c r="W2775" s="731">
        <v>6.2805169990655613E-4</v>
      </c>
      <c r="X2775" s="108">
        <v>9.4958383540015402E-5</v>
      </c>
      <c r="Y2775" s="109">
        <v>9.5955044027630376E-5</v>
      </c>
      <c r="Z2775" s="731">
        <v>5.4220308391920141E-5</v>
      </c>
      <c r="AA2775" s="108">
        <v>0</v>
      </c>
      <c r="AB2775" s="109">
        <v>0</v>
      </c>
      <c r="AC2775" s="731">
        <v>0</v>
      </c>
      <c r="AD2775" s="108">
        <v>0</v>
      </c>
      <c r="AE2775" s="109">
        <v>0</v>
      </c>
      <c r="AF2775" s="731">
        <v>0</v>
      </c>
      <c r="AG2775" s="108">
        <v>7.0163680164308086E-4</v>
      </c>
      <c r="AH2775" s="109">
        <v>7.0900095281325852E-4</v>
      </c>
      <c r="AI2775" s="731">
        <v>4.0062792124858807E-4</v>
      </c>
      <c r="AJ2775" s="108">
        <v>1.1307463488219218E-3</v>
      </c>
      <c r="AK2775" s="109">
        <v>1.2513848811514126E-3</v>
      </c>
      <c r="AL2775" s="736">
        <v>3.9610520980194812E-4</v>
      </c>
    </row>
    <row r="2776" spans="1:38" x14ac:dyDescent="0.25">
      <c r="A2776" s="71">
        <v>2044</v>
      </c>
      <c r="B2776" s="72">
        <v>11</v>
      </c>
      <c r="C2776" s="108">
        <v>0.5772652893307213</v>
      </c>
      <c r="D2776" s="109">
        <v>0.54938816834750936</v>
      </c>
      <c r="E2776" s="731">
        <v>0.12830514841823529</v>
      </c>
      <c r="F2776" s="108">
        <v>2.084634287954051E-2</v>
      </c>
      <c r="G2776" s="109">
        <v>2.3096971035988852E-2</v>
      </c>
      <c r="H2776" s="731">
        <v>1.45862322799944E-2</v>
      </c>
      <c r="I2776" s="108">
        <v>6.5263048754370225E-3</v>
      </c>
      <c r="J2776" s="109">
        <v>8.3278961235503535E-3</v>
      </c>
      <c r="K2776" s="731">
        <v>9.058115563346697E-2</v>
      </c>
      <c r="L2776" s="108">
        <v>1.0390132392918241E-3</v>
      </c>
      <c r="M2776" s="109">
        <v>1.148888030485078E-3</v>
      </c>
      <c r="N2776" s="731">
        <v>3.6295375461329986E-4</v>
      </c>
      <c r="O2776" s="108">
        <v>0</v>
      </c>
      <c r="P2776" s="109">
        <v>0</v>
      </c>
      <c r="Q2776" s="731">
        <v>9.2641757744820544E-3</v>
      </c>
      <c r="R2776" s="108">
        <v>4.4422906442062918E-4</v>
      </c>
      <c r="S2776" s="109">
        <v>6.5065545370835798E-4</v>
      </c>
      <c r="T2776" s="731">
        <v>2.6706606706165775E-3</v>
      </c>
      <c r="U2776" s="108">
        <v>1.09802218489761E-3</v>
      </c>
      <c r="V2776" s="109">
        <v>1.1086583824550219E-3</v>
      </c>
      <c r="W2776" s="731">
        <v>6.0824642984736962E-4</v>
      </c>
      <c r="X2776" s="108">
        <v>9.4793307912681435E-5</v>
      </c>
      <c r="Y2776" s="109">
        <v>9.5711516354868794E-5</v>
      </c>
      <c r="Z2776" s="731">
        <v>5.2510477536883718E-5</v>
      </c>
      <c r="AA2776" s="108">
        <v>0</v>
      </c>
      <c r="AB2776" s="109">
        <v>0</v>
      </c>
      <c r="AC2776" s="731">
        <v>0</v>
      </c>
      <c r="AD2776" s="108">
        <v>0</v>
      </c>
      <c r="AE2776" s="109">
        <v>0</v>
      </c>
      <c r="AF2776" s="731">
        <v>0</v>
      </c>
      <c r="AG2776" s="108">
        <v>7.0041701872931351E-4</v>
      </c>
      <c r="AH2776" s="109">
        <v>7.0720165240309159E-4</v>
      </c>
      <c r="AI2776" s="731">
        <v>3.8799385492577871E-4</v>
      </c>
      <c r="AJ2776" s="108">
        <v>1.1293658670753976E-3</v>
      </c>
      <c r="AK2776" s="109">
        <v>1.2487957997420478E-3</v>
      </c>
      <c r="AL2776" s="736">
        <v>3.9451625219834042E-4</v>
      </c>
    </row>
    <row r="2777" spans="1:38" x14ac:dyDescent="0.25">
      <c r="A2777" s="71">
        <v>2044</v>
      </c>
      <c r="B2777" s="72">
        <v>12</v>
      </c>
      <c r="C2777" s="108">
        <v>0.57708904145508755</v>
      </c>
      <c r="D2777" s="109">
        <v>0.54916436681598879</v>
      </c>
      <c r="E2777" s="731">
        <v>0.12790644948385982</v>
      </c>
      <c r="F2777" s="108">
        <v>2.0820282327151926E-2</v>
      </c>
      <c r="G2777" s="109">
        <v>2.305988441374611E-2</v>
      </c>
      <c r="H2777" s="731">
        <v>1.4095091686553539E-2</v>
      </c>
      <c r="I2777" s="108">
        <v>6.5153152711555353E-3</v>
      </c>
      <c r="J2777" s="109">
        <v>8.3072560622612299E-3</v>
      </c>
      <c r="K2777" s="731">
        <v>8.9559732070314022E-2</v>
      </c>
      <c r="L2777" s="108">
        <v>1.0377229922130847E-3</v>
      </c>
      <c r="M2777" s="109">
        <v>1.1465658982966272E-3</v>
      </c>
      <c r="N2777" s="731">
        <v>3.6145207017797049E-4</v>
      </c>
      <c r="O2777" s="108">
        <v>0</v>
      </c>
      <c r="P2777" s="109">
        <v>0</v>
      </c>
      <c r="Q2777" s="731">
        <v>8.9522361462579074E-3</v>
      </c>
      <c r="R2777" s="108">
        <v>4.4422906442062918E-4</v>
      </c>
      <c r="S2777" s="109">
        <v>6.5065545370835798E-4</v>
      </c>
      <c r="T2777" s="731">
        <v>2.6706606706165775E-3</v>
      </c>
      <c r="U2777" s="108">
        <v>1.0960793307887608E-3</v>
      </c>
      <c r="V2777" s="109">
        <v>1.1059083314795067E-3</v>
      </c>
      <c r="W2777" s="731">
        <v>5.8776559145096066E-4</v>
      </c>
      <c r="X2777" s="108">
        <v>9.4625624586587687E-5</v>
      </c>
      <c r="Y2777" s="109">
        <v>9.547407494520846E-5</v>
      </c>
      <c r="Z2777" s="731">
        <v>5.0742335956376349E-5</v>
      </c>
      <c r="AA2777" s="108">
        <v>0</v>
      </c>
      <c r="AB2777" s="109">
        <v>0</v>
      </c>
      <c r="AC2777" s="731">
        <v>0</v>
      </c>
      <c r="AD2777" s="108">
        <v>0</v>
      </c>
      <c r="AE2777" s="109">
        <v>0</v>
      </c>
      <c r="AF2777" s="731">
        <v>0</v>
      </c>
      <c r="AG2777" s="108">
        <v>6.9917834669627559E-4</v>
      </c>
      <c r="AH2777" s="109">
        <v>7.0544777323956536E-4</v>
      </c>
      <c r="AI2777" s="731">
        <v>3.7492970631168652E-4</v>
      </c>
      <c r="AJ2777" s="108">
        <v>1.1279636672992879E-3</v>
      </c>
      <c r="AK2777" s="109">
        <v>1.2462708304757275E-3</v>
      </c>
      <c r="AL2777" s="736">
        <v>3.9288383092771982E-4</v>
      </c>
    </row>
    <row r="2778" spans="1:38" x14ac:dyDescent="0.25">
      <c r="A2778" s="71">
        <v>2044</v>
      </c>
      <c r="B2778" s="72">
        <v>13</v>
      </c>
      <c r="C2778" s="108">
        <v>0.5756286536408961</v>
      </c>
      <c r="D2778" s="109">
        <v>0.54775299696081547</v>
      </c>
      <c r="E2778" s="731">
        <v>0.12719162304567433</v>
      </c>
      <c r="F2778" s="108">
        <v>2.0789213787601197E-2</v>
      </c>
      <c r="G2778" s="109">
        <v>2.3019133084113318E-2</v>
      </c>
      <c r="H2778" s="731">
        <v>1.3499743111211677E-2</v>
      </c>
      <c r="I2778" s="108">
        <v>6.5027058964211865E-3</v>
      </c>
      <c r="J2778" s="109">
        <v>8.2860542286857207E-3</v>
      </c>
      <c r="K2778" s="731">
        <v>8.8258620183839898E-2</v>
      </c>
      <c r="L2778" s="108">
        <v>1.0363914551898528E-3</v>
      </c>
      <c r="M2778" s="109">
        <v>1.1443280384883974E-3</v>
      </c>
      <c r="N2778" s="731">
        <v>3.5967215785110389E-4</v>
      </c>
      <c r="O2778" s="108">
        <v>0</v>
      </c>
      <c r="P2778" s="109">
        <v>0</v>
      </c>
      <c r="Q2778" s="731">
        <v>8.5741000006416997E-3</v>
      </c>
      <c r="R2778" s="108">
        <v>4.4422906442062918E-4</v>
      </c>
      <c r="S2778" s="109">
        <v>6.5065545370835798E-4</v>
      </c>
      <c r="T2778" s="731">
        <v>2.6706606706165775E-3</v>
      </c>
      <c r="U2778" s="108">
        <v>1.0939813319066208E-3</v>
      </c>
      <c r="V2778" s="109">
        <v>1.1031609550015014E-3</v>
      </c>
      <c r="W2778" s="731">
        <v>5.6293926394444381E-4</v>
      </c>
      <c r="X2778" s="108">
        <v>9.4444423473159539E-5</v>
      </c>
      <c r="Y2778" s="109">
        <v>9.5236884796721439E-5</v>
      </c>
      <c r="Z2778" s="731">
        <v>4.8599066667542052E-5</v>
      </c>
      <c r="AA2778" s="108">
        <v>0</v>
      </c>
      <c r="AB2778" s="109">
        <v>0</v>
      </c>
      <c r="AC2778" s="731">
        <v>0</v>
      </c>
      <c r="AD2778" s="108">
        <v>0</v>
      </c>
      <c r="AE2778" s="109">
        <v>0</v>
      </c>
      <c r="AF2778" s="731">
        <v>0</v>
      </c>
      <c r="AG2778" s="108">
        <v>6.978395977162605E-4</v>
      </c>
      <c r="AH2778" s="109">
        <v>7.0369465920660525E-4</v>
      </c>
      <c r="AI2778" s="731">
        <v>3.5909296838853558E-4</v>
      </c>
      <c r="AJ2778" s="108">
        <v>1.126516435970417E-3</v>
      </c>
      <c r="AK2778" s="109">
        <v>1.2438390225120856E-3</v>
      </c>
      <c r="AL2778" s="736">
        <v>3.9094932332164428E-4</v>
      </c>
    </row>
    <row r="2779" spans="1:38" x14ac:dyDescent="0.25">
      <c r="A2779" s="71">
        <v>2044</v>
      </c>
      <c r="B2779" s="72">
        <v>14</v>
      </c>
      <c r="C2779" s="108">
        <v>0.5754428841492728</v>
      </c>
      <c r="D2779" s="109">
        <v>0.54754448340456963</v>
      </c>
      <c r="E2779" s="731">
        <v>0.12668205605109908</v>
      </c>
      <c r="F2779" s="108">
        <v>2.0761769584392391E-2</v>
      </c>
      <c r="G2779" s="109">
        <v>2.2984606652514662E-2</v>
      </c>
      <c r="H2779" s="731">
        <v>1.2857173606680162E-2</v>
      </c>
      <c r="I2779" s="108">
        <v>6.4911328269352322E-3</v>
      </c>
      <c r="J2779" s="109">
        <v>8.2668421958725646E-3</v>
      </c>
      <c r="K2779" s="731">
        <v>8.6955931525187685E-2</v>
      </c>
      <c r="L2779" s="108">
        <v>1.0350325133538017E-3</v>
      </c>
      <c r="M2779" s="109">
        <v>1.1421648277614362E-3</v>
      </c>
      <c r="N2779" s="731">
        <v>3.5776614479696552E-4</v>
      </c>
      <c r="O2779" s="108">
        <v>0</v>
      </c>
      <c r="P2779" s="109">
        <v>0</v>
      </c>
      <c r="Q2779" s="731">
        <v>8.1659880312310758E-3</v>
      </c>
      <c r="R2779" s="108">
        <v>4.4422906442062918E-4</v>
      </c>
      <c r="S2779" s="109">
        <v>6.5065545370835798E-4</v>
      </c>
      <c r="T2779" s="731">
        <v>2.6706606706165775E-3</v>
      </c>
      <c r="U2779" s="108">
        <v>1.0919350485382214E-3</v>
      </c>
      <c r="V2779" s="109">
        <v>1.1006001510028185E-3</v>
      </c>
      <c r="W2779" s="731">
        <v>5.3614438717518201E-4</v>
      </c>
      <c r="X2779" s="108">
        <v>9.426780993854597E-5</v>
      </c>
      <c r="Y2779" s="109">
        <v>9.5015793493548534E-5</v>
      </c>
      <c r="Z2779" s="731">
        <v>4.6285843320129429E-5</v>
      </c>
      <c r="AA2779" s="108">
        <v>0</v>
      </c>
      <c r="AB2779" s="109">
        <v>0</v>
      </c>
      <c r="AC2779" s="731">
        <v>0</v>
      </c>
      <c r="AD2779" s="108">
        <v>0</v>
      </c>
      <c r="AE2779" s="109">
        <v>0</v>
      </c>
      <c r="AF2779" s="731">
        <v>0</v>
      </c>
      <c r="AG2779" s="108">
        <v>6.9653449072374339E-4</v>
      </c>
      <c r="AH2779" s="109">
        <v>7.0206121360417192E-4</v>
      </c>
      <c r="AI2779" s="731">
        <v>3.4200112288697618E-4</v>
      </c>
      <c r="AJ2779" s="108">
        <v>1.1250390181750296E-3</v>
      </c>
      <c r="AK2779" s="109">
        <v>1.2414882939006193E-3</v>
      </c>
      <c r="AL2779" s="736">
        <v>3.8887748119687123E-4</v>
      </c>
    </row>
    <row r="2780" spans="1:38" x14ac:dyDescent="0.25">
      <c r="A2780" s="71">
        <v>2044</v>
      </c>
      <c r="B2780" s="72">
        <v>15</v>
      </c>
      <c r="C2780" s="108">
        <v>0.72667870154759839</v>
      </c>
      <c r="D2780" s="109">
        <v>0.67020673900253602</v>
      </c>
      <c r="E2780" s="731">
        <v>0.12616386712609567</v>
      </c>
      <c r="F2780" s="108">
        <v>2.083431352328504E-2</v>
      </c>
      <c r="G2780" s="109">
        <v>2.2944604825598545E-2</v>
      </c>
      <c r="H2780" s="731">
        <v>1.2201112745696324E-2</v>
      </c>
      <c r="I2780" s="108">
        <v>6.4728374537089224E-3</v>
      </c>
      <c r="J2780" s="109">
        <v>8.1618045976658594E-3</v>
      </c>
      <c r="K2780" s="731">
        <v>8.5630369723390401E-2</v>
      </c>
      <c r="L2780" s="108">
        <v>1.4270713997928544E-3</v>
      </c>
      <c r="M2780" s="109">
        <v>1.3991281902384787E-3</v>
      </c>
      <c r="N2780" s="731">
        <v>3.5582959782521289E-4</v>
      </c>
      <c r="O2780" s="108">
        <v>0</v>
      </c>
      <c r="P2780" s="109">
        <v>0</v>
      </c>
      <c r="Q2780" s="731">
        <v>7.7492915349080954E-3</v>
      </c>
      <c r="R2780" s="108">
        <v>4.4422906442062918E-4</v>
      </c>
      <c r="S2780" s="109">
        <v>6.5065545370835798E-4</v>
      </c>
      <c r="T2780" s="731">
        <v>2.6706606706165775E-3</v>
      </c>
      <c r="U2780" s="108">
        <v>1.0975345235381896E-3</v>
      </c>
      <c r="V2780" s="109">
        <v>1.0976196018454927E-3</v>
      </c>
      <c r="W2780" s="731">
        <v>5.0878613401131572E-4</v>
      </c>
      <c r="X2780" s="108">
        <v>9.4751219348607177E-5</v>
      </c>
      <c r="Y2780" s="109">
        <v>9.4758519582762709E-5</v>
      </c>
      <c r="Z2780" s="731">
        <v>4.3923999355586558E-5</v>
      </c>
      <c r="AA2780" s="108">
        <v>0</v>
      </c>
      <c r="AB2780" s="109">
        <v>0</v>
      </c>
      <c r="AC2780" s="731">
        <v>0</v>
      </c>
      <c r="AD2780" s="108">
        <v>0</v>
      </c>
      <c r="AE2780" s="109">
        <v>0</v>
      </c>
      <c r="AF2780" s="731">
        <v>0</v>
      </c>
      <c r="AG2780" s="108">
        <v>7.0010601324792374E-4</v>
      </c>
      <c r="AH2780" s="109">
        <v>7.0016042493558901E-4</v>
      </c>
      <c r="AI2780" s="731">
        <v>3.2454952685973069E-4</v>
      </c>
      <c r="AJ2780" s="108">
        <v>1.5511702566293462E-3</v>
      </c>
      <c r="AK2780" s="109">
        <v>1.520796389220417E-3</v>
      </c>
      <c r="AL2780" s="736">
        <v>3.8677255127810098E-4</v>
      </c>
    </row>
    <row r="2781" spans="1:38" x14ac:dyDescent="0.25">
      <c r="A2781" s="71">
        <v>2044</v>
      </c>
      <c r="B2781" s="72">
        <v>16</v>
      </c>
      <c r="C2781" s="108">
        <v>0.72646901796989605</v>
      </c>
      <c r="D2781" s="109">
        <v>0.66999720314592992</v>
      </c>
      <c r="E2781" s="731">
        <v>0.12552385030339169</v>
      </c>
      <c r="F2781" s="108">
        <v>2.0805919349475979E-2</v>
      </c>
      <c r="G2781" s="109">
        <v>2.2912456087313161E-2</v>
      </c>
      <c r="H2781" s="731">
        <v>1.1380913530328489E-2</v>
      </c>
      <c r="I2781" s="108">
        <v>6.4609311622028194E-3</v>
      </c>
      <c r="J2781" s="109">
        <v>8.144167856425447E-3</v>
      </c>
      <c r="K2781" s="731">
        <v>8.3995750666103999E-2</v>
      </c>
      <c r="L2781" s="108">
        <v>1.4251299142584402E-3</v>
      </c>
      <c r="M2781" s="109">
        <v>1.3966419883442035E-3</v>
      </c>
      <c r="N2781" s="731">
        <v>3.534469462707525E-4</v>
      </c>
      <c r="O2781" s="108">
        <v>0</v>
      </c>
      <c r="P2781" s="109">
        <v>0</v>
      </c>
      <c r="Q2781" s="731">
        <v>7.2283552744916001E-3</v>
      </c>
      <c r="R2781" s="108">
        <v>4.4422906442062918E-4</v>
      </c>
      <c r="S2781" s="109">
        <v>6.5065545370835798E-4</v>
      </c>
      <c r="T2781" s="731">
        <v>2.6706606706165775E-3</v>
      </c>
      <c r="U2781" s="108">
        <v>1.095417028639862E-3</v>
      </c>
      <c r="V2781" s="109">
        <v>1.0952366886723059E-3</v>
      </c>
      <c r="W2781" s="731">
        <v>4.7458392212849855E-4</v>
      </c>
      <c r="X2781" s="108">
        <v>9.45683347066115E-5</v>
      </c>
      <c r="Y2781" s="109">
        <v>9.4552887404937753E-5</v>
      </c>
      <c r="Z2781" s="731">
        <v>4.0971308094468941E-5</v>
      </c>
      <c r="AA2781" s="108">
        <v>0</v>
      </c>
      <c r="AB2781" s="109">
        <v>0</v>
      </c>
      <c r="AC2781" s="731">
        <v>0</v>
      </c>
      <c r="AD2781" s="108">
        <v>0</v>
      </c>
      <c r="AE2781" s="109">
        <v>0</v>
      </c>
      <c r="AF2781" s="731">
        <v>0</v>
      </c>
      <c r="AG2781" s="108">
        <v>6.9875473068434148E-4</v>
      </c>
      <c r="AH2781" s="109">
        <v>6.9864018566836766E-4</v>
      </c>
      <c r="AI2781" s="731">
        <v>3.0273227871768603E-4</v>
      </c>
      <c r="AJ2781" s="108">
        <v>1.5490589299569119E-3</v>
      </c>
      <c r="AK2781" s="109">
        <v>1.518095028992743E-3</v>
      </c>
      <c r="AL2781" s="736">
        <v>3.8418268204984721E-4</v>
      </c>
    </row>
    <row r="2782" spans="1:38" x14ac:dyDescent="0.25">
      <c r="A2782" s="71">
        <v>2044</v>
      </c>
      <c r="B2782" s="72">
        <v>17</v>
      </c>
      <c r="C2782" s="108">
        <v>0.72646901796989605</v>
      </c>
      <c r="D2782" s="109">
        <v>0.66999720314592992</v>
      </c>
      <c r="E2782" s="731">
        <v>0.12552385030339169</v>
      </c>
      <c r="F2782" s="108">
        <v>2.0805919349475979E-2</v>
      </c>
      <c r="G2782" s="109">
        <v>2.2912456087313161E-2</v>
      </c>
      <c r="H2782" s="731">
        <v>1.1380913530328489E-2</v>
      </c>
      <c r="I2782" s="108">
        <v>6.4609311622028194E-3</v>
      </c>
      <c r="J2782" s="109">
        <v>8.144167856425447E-3</v>
      </c>
      <c r="K2782" s="731">
        <v>8.3995750666103999E-2</v>
      </c>
      <c r="L2782" s="108">
        <v>1.4251299142584402E-3</v>
      </c>
      <c r="M2782" s="109">
        <v>1.3966419883442035E-3</v>
      </c>
      <c r="N2782" s="731">
        <v>3.534469462707525E-4</v>
      </c>
      <c r="O2782" s="108">
        <v>0</v>
      </c>
      <c r="P2782" s="109">
        <v>0</v>
      </c>
      <c r="Q2782" s="731">
        <v>7.2283552744916001E-3</v>
      </c>
      <c r="R2782" s="108">
        <v>4.4422906442062918E-4</v>
      </c>
      <c r="S2782" s="109">
        <v>6.5065545370835798E-4</v>
      </c>
      <c r="T2782" s="731">
        <v>2.6706606706165775E-3</v>
      </c>
      <c r="U2782" s="108">
        <v>1.095417028639862E-3</v>
      </c>
      <c r="V2782" s="109">
        <v>1.0952366886723059E-3</v>
      </c>
      <c r="W2782" s="731">
        <v>4.7458392212849855E-4</v>
      </c>
      <c r="X2782" s="108">
        <v>9.45683347066115E-5</v>
      </c>
      <c r="Y2782" s="109">
        <v>9.4552887404937753E-5</v>
      </c>
      <c r="Z2782" s="731">
        <v>4.0971308094468941E-5</v>
      </c>
      <c r="AA2782" s="108">
        <v>0</v>
      </c>
      <c r="AB2782" s="109">
        <v>0</v>
      </c>
      <c r="AC2782" s="731">
        <v>0</v>
      </c>
      <c r="AD2782" s="108">
        <v>0</v>
      </c>
      <c r="AE2782" s="109">
        <v>0</v>
      </c>
      <c r="AF2782" s="731">
        <v>0</v>
      </c>
      <c r="AG2782" s="108">
        <v>6.9875473068434148E-4</v>
      </c>
      <c r="AH2782" s="109">
        <v>6.9864018566836766E-4</v>
      </c>
      <c r="AI2782" s="731">
        <v>3.0273227871768603E-4</v>
      </c>
      <c r="AJ2782" s="108">
        <v>1.5490589299569119E-3</v>
      </c>
      <c r="AK2782" s="109">
        <v>1.518095028992743E-3</v>
      </c>
      <c r="AL2782" s="736">
        <v>3.8418268204984721E-4</v>
      </c>
    </row>
    <row r="2783" spans="1:38" x14ac:dyDescent="0.25">
      <c r="A2783" s="71">
        <v>2044</v>
      </c>
      <c r="B2783" s="72">
        <v>18</v>
      </c>
      <c r="C2783" s="108">
        <v>0.72646901796989605</v>
      </c>
      <c r="D2783" s="109">
        <v>0.66999720314592992</v>
      </c>
      <c r="E2783" s="731">
        <v>0.12552385030339169</v>
      </c>
      <c r="F2783" s="108">
        <v>2.0805919349475979E-2</v>
      </c>
      <c r="G2783" s="109">
        <v>2.2912456087313161E-2</v>
      </c>
      <c r="H2783" s="731">
        <v>1.1380913530328489E-2</v>
      </c>
      <c r="I2783" s="108">
        <v>6.4609311622028194E-3</v>
      </c>
      <c r="J2783" s="109">
        <v>8.144167856425447E-3</v>
      </c>
      <c r="K2783" s="731">
        <v>8.3995750666103999E-2</v>
      </c>
      <c r="L2783" s="108">
        <v>1.4251299142584402E-3</v>
      </c>
      <c r="M2783" s="109">
        <v>1.3966419883442035E-3</v>
      </c>
      <c r="N2783" s="731">
        <v>3.534469462707525E-4</v>
      </c>
      <c r="O2783" s="108">
        <v>0</v>
      </c>
      <c r="P2783" s="109">
        <v>0</v>
      </c>
      <c r="Q2783" s="731">
        <v>7.2283552744916001E-3</v>
      </c>
      <c r="R2783" s="108">
        <v>4.4422906442062918E-4</v>
      </c>
      <c r="S2783" s="109">
        <v>6.5065545370835798E-4</v>
      </c>
      <c r="T2783" s="731">
        <v>2.6706606706165775E-3</v>
      </c>
      <c r="U2783" s="108">
        <v>1.095417028639862E-3</v>
      </c>
      <c r="V2783" s="109">
        <v>1.0952366886723059E-3</v>
      </c>
      <c r="W2783" s="731">
        <v>4.7458392212849855E-4</v>
      </c>
      <c r="X2783" s="108">
        <v>9.45683347066115E-5</v>
      </c>
      <c r="Y2783" s="109">
        <v>9.4552887404937753E-5</v>
      </c>
      <c r="Z2783" s="731">
        <v>4.0971308094468941E-5</v>
      </c>
      <c r="AA2783" s="108">
        <v>0</v>
      </c>
      <c r="AB2783" s="109">
        <v>0</v>
      </c>
      <c r="AC2783" s="731">
        <v>0</v>
      </c>
      <c r="AD2783" s="108">
        <v>0</v>
      </c>
      <c r="AE2783" s="109">
        <v>0</v>
      </c>
      <c r="AF2783" s="731">
        <v>0</v>
      </c>
      <c r="AG2783" s="108">
        <v>6.9875473068434148E-4</v>
      </c>
      <c r="AH2783" s="109">
        <v>6.9864018566836766E-4</v>
      </c>
      <c r="AI2783" s="731">
        <v>3.0273227871768603E-4</v>
      </c>
      <c r="AJ2783" s="108">
        <v>1.5490589299569119E-3</v>
      </c>
      <c r="AK2783" s="109">
        <v>1.518095028992743E-3</v>
      </c>
      <c r="AL2783" s="736">
        <v>3.8418268204984721E-4</v>
      </c>
    </row>
    <row r="2784" spans="1:38" x14ac:dyDescent="0.25">
      <c r="A2784" s="71">
        <v>2044</v>
      </c>
      <c r="B2784" s="72">
        <v>19</v>
      </c>
      <c r="C2784" s="108">
        <v>0.72646901796989605</v>
      </c>
      <c r="D2784" s="109">
        <v>0.66999720314592992</v>
      </c>
      <c r="E2784" s="731">
        <v>0.12552385030339169</v>
      </c>
      <c r="F2784" s="108">
        <v>2.0805919349475979E-2</v>
      </c>
      <c r="G2784" s="109">
        <v>2.2912456087313161E-2</v>
      </c>
      <c r="H2784" s="731">
        <v>1.1380913530328489E-2</v>
      </c>
      <c r="I2784" s="108">
        <v>6.4609311622028194E-3</v>
      </c>
      <c r="J2784" s="109">
        <v>8.144167856425447E-3</v>
      </c>
      <c r="K2784" s="731">
        <v>8.3995750666103999E-2</v>
      </c>
      <c r="L2784" s="108">
        <v>1.4251299142584402E-3</v>
      </c>
      <c r="M2784" s="109">
        <v>1.3966419883442035E-3</v>
      </c>
      <c r="N2784" s="731">
        <v>3.534469462707525E-4</v>
      </c>
      <c r="O2784" s="108">
        <v>0</v>
      </c>
      <c r="P2784" s="109">
        <v>0</v>
      </c>
      <c r="Q2784" s="731">
        <v>7.2283552744916001E-3</v>
      </c>
      <c r="R2784" s="108">
        <v>4.4422906442062918E-4</v>
      </c>
      <c r="S2784" s="109">
        <v>6.5065545370835798E-4</v>
      </c>
      <c r="T2784" s="731">
        <v>2.6706606706165775E-3</v>
      </c>
      <c r="U2784" s="108">
        <v>1.095417028639862E-3</v>
      </c>
      <c r="V2784" s="109">
        <v>1.0952366886723059E-3</v>
      </c>
      <c r="W2784" s="731">
        <v>4.7458392212849855E-4</v>
      </c>
      <c r="X2784" s="108">
        <v>9.45683347066115E-5</v>
      </c>
      <c r="Y2784" s="109">
        <v>9.4552887404937753E-5</v>
      </c>
      <c r="Z2784" s="731">
        <v>4.0971308094468941E-5</v>
      </c>
      <c r="AA2784" s="108">
        <v>0</v>
      </c>
      <c r="AB2784" s="109">
        <v>0</v>
      </c>
      <c r="AC2784" s="731">
        <v>0</v>
      </c>
      <c r="AD2784" s="108">
        <v>0</v>
      </c>
      <c r="AE2784" s="109">
        <v>0</v>
      </c>
      <c r="AF2784" s="731">
        <v>0</v>
      </c>
      <c r="AG2784" s="108">
        <v>6.9875473068434148E-4</v>
      </c>
      <c r="AH2784" s="109">
        <v>6.9864018566836766E-4</v>
      </c>
      <c r="AI2784" s="731">
        <v>3.0273227871768603E-4</v>
      </c>
      <c r="AJ2784" s="108">
        <v>1.5490589299569119E-3</v>
      </c>
      <c r="AK2784" s="109">
        <v>1.518095028992743E-3</v>
      </c>
      <c r="AL2784" s="736">
        <v>3.8418268204984721E-4</v>
      </c>
    </row>
    <row r="2785" spans="1:38" x14ac:dyDescent="0.25">
      <c r="A2785" s="71">
        <v>2044</v>
      </c>
      <c r="B2785" s="72">
        <v>20</v>
      </c>
      <c r="C2785" s="108">
        <v>0.72646901796989605</v>
      </c>
      <c r="D2785" s="109">
        <v>0.66999720314592992</v>
      </c>
      <c r="E2785" s="731">
        <v>0.12552385030339169</v>
      </c>
      <c r="F2785" s="108">
        <v>2.0805919349475979E-2</v>
      </c>
      <c r="G2785" s="109">
        <v>2.2912456087313161E-2</v>
      </c>
      <c r="H2785" s="731">
        <v>1.1380913530328489E-2</v>
      </c>
      <c r="I2785" s="108">
        <v>6.4609311622028194E-3</v>
      </c>
      <c r="J2785" s="109">
        <v>8.144167856425447E-3</v>
      </c>
      <c r="K2785" s="731">
        <v>8.3995750666103999E-2</v>
      </c>
      <c r="L2785" s="108">
        <v>1.4251299142584402E-3</v>
      </c>
      <c r="M2785" s="109">
        <v>1.3966419883442035E-3</v>
      </c>
      <c r="N2785" s="731">
        <v>3.534469462707525E-4</v>
      </c>
      <c r="O2785" s="108">
        <v>0</v>
      </c>
      <c r="P2785" s="109">
        <v>0</v>
      </c>
      <c r="Q2785" s="731">
        <v>7.2283552744916001E-3</v>
      </c>
      <c r="R2785" s="108">
        <v>4.4422906442062918E-4</v>
      </c>
      <c r="S2785" s="109">
        <v>6.5065545370835798E-4</v>
      </c>
      <c r="T2785" s="731">
        <v>2.6706606706165775E-3</v>
      </c>
      <c r="U2785" s="108">
        <v>1.095417028639862E-3</v>
      </c>
      <c r="V2785" s="109">
        <v>1.0952366886723059E-3</v>
      </c>
      <c r="W2785" s="731">
        <v>4.7458392212849855E-4</v>
      </c>
      <c r="X2785" s="108">
        <v>9.45683347066115E-5</v>
      </c>
      <c r="Y2785" s="109">
        <v>9.4552887404937753E-5</v>
      </c>
      <c r="Z2785" s="731">
        <v>4.0971308094468941E-5</v>
      </c>
      <c r="AA2785" s="108">
        <v>0</v>
      </c>
      <c r="AB2785" s="109">
        <v>0</v>
      </c>
      <c r="AC2785" s="731">
        <v>0</v>
      </c>
      <c r="AD2785" s="108">
        <v>0</v>
      </c>
      <c r="AE2785" s="109">
        <v>0</v>
      </c>
      <c r="AF2785" s="731">
        <v>0</v>
      </c>
      <c r="AG2785" s="108">
        <v>6.9875473068434148E-4</v>
      </c>
      <c r="AH2785" s="109">
        <v>6.9864018566836766E-4</v>
      </c>
      <c r="AI2785" s="731">
        <v>3.0273227871768603E-4</v>
      </c>
      <c r="AJ2785" s="108">
        <v>1.5490589299569119E-3</v>
      </c>
      <c r="AK2785" s="109">
        <v>1.518095028992743E-3</v>
      </c>
      <c r="AL2785" s="736">
        <v>3.8418268204984721E-4</v>
      </c>
    </row>
    <row r="2786" spans="1:38" x14ac:dyDescent="0.25">
      <c r="A2786" s="71">
        <v>2044</v>
      </c>
      <c r="B2786" s="72">
        <v>21</v>
      </c>
      <c r="C2786" s="108">
        <v>0.72646901796989605</v>
      </c>
      <c r="D2786" s="109">
        <v>0.66999720314592992</v>
      </c>
      <c r="E2786" s="731">
        <v>0.12552385030339169</v>
      </c>
      <c r="F2786" s="108">
        <v>2.0805919349475979E-2</v>
      </c>
      <c r="G2786" s="109">
        <v>2.2912456087313161E-2</v>
      </c>
      <c r="H2786" s="731">
        <v>1.1380913530328489E-2</v>
      </c>
      <c r="I2786" s="108">
        <v>6.4609311622028194E-3</v>
      </c>
      <c r="J2786" s="109">
        <v>8.144167856425447E-3</v>
      </c>
      <c r="K2786" s="731">
        <v>8.3995750666103999E-2</v>
      </c>
      <c r="L2786" s="108">
        <v>1.4251299142584402E-3</v>
      </c>
      <c r="M2786" s="109">
        <v>1.3966419883442035E-3</v>
      </c>
      <c r="N2786" s="731">
        <v>3.534469462707525E-4</v>
      </c>
      <c r="O2786" s="108">
        <v>0</v>
      </c>
      <c r="P2786" s="109">
        <v>0</v>
      </c>
      <c r="Q2786" s="731">
        <v>7.2283552744916001E-3</v>
      </c>
      <c r="R2786" s="108">
        <v>4.4422906442062918E-4</v>
      </c>
      <c r="S2786" s="109">
        <v>6.5065545370835798E-4</v>
      </c>
      <c r="T2786" s="731">
        <v>2.6706606706165775E-3</v>
      </c>
      <c r="U2786" s="108">
        <v>1.095417028639862E-3</v>
      </c>
      <c r="V2786" s="109">
        <v>1.0952366886723059E-3</v>
      </c>
      <c r="W2786" s="731">
        <v>4.7458392212849855E-4</v>
      </c>
      <c r="X2786" s="108">
        <v>9.45683347066115E-5</v>
      </c>
      <c r="Y2786" s="109">
        <v>9.4552887404937753E-5</v>
      </c>
      <c r="Z2786" s="731">
        <v>4.0971308094468941E-5</v>
      </c>
      <c r="AA2786" s="108">
        <v>0</v>
      </c>
      <c r="AB2786" s="109">
        <v>0</v>
      </c>
      <c r="AC2786" s="731">
        <v>0</v>
      </c>
      <c r="AD2786" s="108">
        <v>0</v>
      </c>
      <c r="AE2786" s="109">
        <v>0</v>
      </c>
      <c r="AF2786" s="731">
        <v>0</v>
      </c>
      <c r="AG2786" s="108">
        <v>6.9875473068434148E-4</v>
      </c>
      <c r="AH2786" s="109">
        <v>6.9864018566836766E-4</v>
      </c>
      <c r="AI2786" s="731">
        <v>3.0273227871768603E-4</v>
      </c>
      <c r="AJ2786" s="108">
        <v>1.5490589299569119E-3</v>
      </c>
      <c r="AK2786" s="109">
        <v>1.518095028992743E-3</v>
      </c>
      <c r="AL2786" s="736">
        <v>3.8418268204984721E-4</v>
      </c>
    </row>
    <row r="2787" spans="1:38" x14ac:dyDescent="0.25">
      <c r="A2787" s="71">
        <v>2044</v>
      </c>
      <c r="B2787" s="72">
        <v>22</v>
      </c>
      <c r="C2787" s="108">
        <v>0.72646901796989605</v>
      </c>
      <c r="D2787" s="109">
        <v>0.66999720314592992</v>
      </c>
      <c r="E2787" s="731">
        <v>0.12552385030339169</v>
      </c>
      <c r="F2787" s="108">
        <v>2.0805919349475979E-2</v>
      </c>
      <c r="G2787" s="109">
        <v>2.2912456087313161E-2</v>
      </c>
      <c r="H2787" s="731">
        <v>1.1380913530328489E-2</v>
      </c>
      <c r="I2787" s="108">
        <v>6.4609311622028194E-3</v>
      </c>
      <c r="J2787" s="109">
        <v>8.144167856425447E-3</v>
      </c>
      <c r="K2787" s="731">
        <v>8.3995750666103999E-2</v>
      </c>
      <c r="L2787" s="108">
        <v>1.4251299142584402E-3</v>
      </c>
      <c r="M2787" s="109">
        <v>1.3966419883442035E-3</v>
      </c>
      <c r="N2787" s="731">
        <v>3.534469462707525E-4</v>
      </c>
      <c r="O2787" s="108">
        <v>0</v>
      </c>
      <c r="P2787" s="109">
        <v>0</v>
      </c>
      <c r="Q2787" s="731">
        <v>7.2283552744916001E-3</v>
      </c>
      <c r="R2787" s="108">
        <v>4.4422906442062918E-4</v>
      </c>
      <c r="S2787" s="109">
        <v>6.5065545370835798E-4</v>
      </c>
      <c r="T2787" s="731">
        <v>2.6706606706165775E-3</v>
      </c>
      <c r="U2787" s="108">
        <v>1.095417028639862E-3</v>
      </c>
      <c r="V2787" s="109">
        <v>1.0952366886723059E-3</v>
      </c>
      <c r="W2787" s="731">
        <v>4.7458392212849855E-4</v>
      </c>
      <c r="X2787" s="108">
        <v>9.45683347066115E-5</v>
      </c>
      <c r="Y2787" s="109">
        <v>9.4552887404937753E-5</v>
      </c>
      <c r="Z2787" s="731">
        <v>4.0971308094468941E-5</v>
      </c>
      <c r="AA2787" s="108">
        <v>0</v>
      </c>
      <c r="AB2787" s="109">
        <v>0</v>
      </c>
      <c r="AC2787" s="731">
        <v>0</v>
      </c>
      <c r="AD2787" s="108">
        <v>0</v>
      </c>
      <c r="AE2787" s="109">
        <v>0</v>
      </c>
      <c r="AF2787" s="731">
        <v>0</v>
      </c>
      <c r="AG2787" s="108">
        <v>6.9875473068434148E-4</v>
      </c>
      <c r="AH2787" s="109">
        <v>6.9864018566836766E-4</v>
      </c>
      <c r="AI2787" s="731">
        <v>3.0273227871768603E-4</v>
      </c>
      <c r="AJ2787" s="108">
        <v>1.5490589299569119E-3</v>
      </c>
      <c r="AK2787" s="109">
        <v>1.518095028992743E-3</v>
      </c>
      <c r="AL2787" s="736">
        <v>3.8418268204984721E-4</v>
      </c>
    </row>
    <row r="2788" spans="1:38" x14ac:dyDescent="0.25">
      <c r="A2788" s="71">
        <v>2044</v>
      </c>
      <c r="B2788" s="72">
        <v>23</v>
      </c>
      <c r="C2788" s="108">
        <v>0.72646901796989605</v>
      </c>
      <c r="D2788" s="109">
        <v>0.66999720314592992</v>
      </c>
      <c r="E2788" s="731">
        <v>0.12552385030339169</v>
      </c>
      <c r="F2788" s="108">
        <v>2.0805919349475979E-2</v>
      </c>
      <c r="G2788" s="109">
        <v>2.2912456087313161E-2</v>
      </c>
      <c r="H2788" s="731">
        <v>1.1380913530328489E-2</v>
      </c>
      <c r="I2788" s="108">
        <v>6.4609311622028194E-3</v>
      </c>
      <c r="J2788" s="109">
        <v>8.144167856425447E-3</v>
      </c>
      <c r="K2788" s="731">
        <v>8.3995750666103999E-2</v>
      </c>
      <c r="L2788" s="108">
        <v>1.4251299142584402E-3</v>
      </c>
      <c r="M2788" s="109">
        <v>1.3966419883442035E-3</v>
      </c>
      <c r="N2788" s="731">
        <v>3.534469462707525E-4</v>
      </c>
      <c r="O2788" s="108">
        <v>0</v>
      </c>
      <c r="P2788" s="109">
        <v>0</v>
      </c>
      <c r="Q2788" s="731">
        <v>7.2283552744916001E-3</v>
      </c>
      <c r="R2788" s="108">
        <v>4.4422906442062918E-4</v>
      </c>
      <c r="S2788" s="109">
        <v>6.5065545370835798E-4</v>
      </c>
      <c r="T2788" s="731">
        <v>2.6706606706165775E-3</v>
      </c>
      <c r="U2788" s="108">
        <v>1.095417028639862E-3</v>
      </c>
      <c r="V2788" s="109">
        <v>1.0952366886723059E-3</v>
      </c>
      <c r="W2788" s="731">
        <v>4.7458392212849855E-4</v>
      </c>
      <c r="X2788" s="108">
        <v>9.45683347066115E-5</v>
      </c>
      <c r="Y2788" s="109">
        <v>9.4552887404937753E-5</v>
      </c>
      <c r="Z2788" s="731">
        <v>4.0971308094468941E-5</v>
      </c>
      <c r="AA2788" s="108">
        <v>0</v>
      </c>
      <c r="AB2788" s="109">
        <v>0</v>
      </c>
      <c r="AC2788" s="731">
        <v>0</v>
      </c>
      <c r="AD2788" s="108">
        <v>0</v>
      </c>
      <c r="AE2788" s="109">
        <v>0</v>
      </c>
      <c r="AF2788" s="731">
        <v>0</v>
      </c>
      <c r="AG2788" s="108">
        <v>6.9875473068434148E-4</v>
      </c>
      <c r="AH2788" s="109">
        <v>6.9864018566836766E-4</v>
      </c>
      <c r="AI2788" s="731">
        <v>3.0273227871768603E-4</v>
      </c>
      <c r="AJ2788" s="108">
        <v>1.5490589299569119E-3</v>
      </c>
      <c r="AK2788" s="109">
        <v>1.518095028992743E-3</v>
      </c>
      <c r="AL2788" s="736">
        <v>3.8418268204984721E-4</v>
      </c>
    </row>
    <row r="2789" spans="1:38" x14ac:dyDescent="0.25">
      <c r="A2789" s="71">
        <v>2044</v>
      </c>
      <c r="B2789" s="72">
        <v>24</v>
      </c>
      <c r="C2789" s="108">
        <v>0.72646901796989605</v>
      </c>
      <c r="D2789" s="109">
        <v>0.66999720314592992</v>
      </c>
      <c r="E2789" s="731">
        <v>0.12552385030339169</v>
      </c>
      <c r="F2789" s="108">
        <v>2.0805919349475979E-2</v>
      </c>
      <c r="G2789" s="109">
        <v>2.2912456087313161E-2</v>
      </c>
      <c r="H2789" s="731">
        <v>1.1380913530328489E-2</v>
      </c>
      <c r="I2789" s="108">
        <v>6.4609311622028194E-3</v>
      </c>
      <c r="J2789" s="109">
        <v>8.144167856425447E-3</v>
      </c>
      <c r="K2789" s="731">
        <v>8.3995750666103999E-2</v>
      </c>
      <c r="L2789" s="108">
        <v>1.4251299142584402E-3</v>
      </c>
      <c r="M2789" s="109">
        <v>1.3966419883442035E-3</v>
      </c>
      <c r="N2789" s="731">
        <v>3.534469462707525E-4</v>
      </c>
      <c r="O2789" s="108">
        <v>0</v>
      </c>
      <c r="P2789" s="109">
        <v>0</v>
      </c>
      <c r="Q2789" s="731">
        <v>7.2283552744916001E-3</v>
      </c>
      <c r="R2789" s="108">
        <v>4.4422906442062918E-4</v>
      </c>
      <c r="S2789" s="109">
        <v>6.5065545370835798E-4</v>
      </c>
      <c r="T2789" s="731">
        <v>2.6706606706165775E-3</v>
      </c>
      <c r="U2789" s="108">
        <v>1.095417028639862E-3</v>
      </c>
      <c r="V2789" s="109">
        <v>1.0952366886723059E-3</v>
      </c>
      <c r="W2789" s="731">
        <v>4.7458392212849855E-4</v>
      </c>
      <c r="X2789" s="108">
        <v>9.45683347066115E-5</v>
      </c>
      <c r="Y2789" s="109">
        <v>9.4552887404937753E-5</v>
      </c>
      <c r="Z2789" s="731">
        <v>4.0971308094468941E-5</v>
      </c>
      <c r="AA2789" s="108">
        <v>0</v>
      </c>
      <c r="AB2789" s="109">
        <v>0</v>
      </c>
      <c r="AC2789" s="731">
        <v>0</v>
      </c>
      <c r="AD2789" s="108">
        <v>0</v>
      </c>
      <c r="AE2789" s="109">
        <v>0</v>
      </c>
      <c r="AF2789" s="731">
        <v>0</v>
      </c>
      <c r="AG2789" s="108">
        <v>6.9875473068434148E-4</v>
      </c>
      <c r="AH2789" s="109">
        <v>6.9864018566836766E-4</v>
      </c>
      <c r="AI2789" s="731">
        <v>3.0273227871768603E-4</v>
      </c>
      <c r="AJ2789" s="108">
        <v>1.5490589299569119E-3</v>
      </c>
      <c r="AK2789" s="109">
        <v>1.518095028992743E-3</v>
      </c>
      <c r="AL2789" s="736">
        <v>3.8418268204984721E-4</v>
      </c>
    </row>
    <row r="2790" spans="1:38" x14ac:dyDescent="0.25">
      <c r="A2790" s="71">
        <v>2044</v>
      </c>
      <c r="B2790" s="72">
        <v>25</v>
      </c>
      <c r="C2790" s="108">
        <v>0.72646901796989605</v>
      </c>
      <c r="D2790" s="109">
        <v>0.66999720314592992</v>
      </c>
      <c r="E2790" s="731">
        <v>0.12552385030339169</v>
      </c>
      <c r="F2790" s="108">
        <v>2.0805919349475979E-2</v>
      </c>
      <c r="G2790" s="109">
        <v>2.2912456087313161E-2</v>
      </c>
      <c r="H2790" s="731">
        <v>1.1380913530328489E-2</v>
      </c>
      <c r="I2790" s="108">
        <v>6.4609311622028194E-3</v>
      </c>
      <c r="J2790" s="109">
        <v>8.144167856425447E-3</v>
      </c>
      <c r="K2790" s="731">
        <v>8.3995750666103999E-2</v>
      </c>
      <c r="L2790" s="108">
        <v>1.4251299142584402E-3</v>
      </c>
      <c r="M2790" s="109">
        <v>1.3966419883442035E-3</v>
      </c>
      <c r="N2790" s="731">
        <v>3.534469462707525E-4</v>
      </c>
      <c r="O2790" s="108">
        <v>0</v>
      </c>
      <c r="P2790" s="109">
        <v>0</v>
      </c>
      <c r="Q2790" s="731">
        <v>7.2283552744916001E-3</v>
      </c>
      <c r="R2790" s="108">
        <v>4.4422906442062918E-4</v>
      </c>
      <c r="S2790" s="109">
        <v>6.5065545370835798E-4</v>
      </c>
      <c r="T2790" s="731">
        <v>2.6706606706165775E-3</v>
      </c>
      <c r="U2790" s="108">
        <v>1.095417028639862E-3</v>
      </c>
      <c r="V2790" s="109">
        <v>1.0952366886723059E-3</v>
      </c>
      <c r="W2790" s="731">
        <v>4.7458392212849855E-4</v>
      </c>
      <c r="X2790" s="108">
        <v>9.45683347066115E-5</v>
      </c>
      <c r="Y2790" s="109">
        <v>9.4552887404937753E-5</v>
      </c>
      <c r="Z2790" s="731">
        <v>4.0971308094468941E-5</v>
      </c>
      <c r="AA2790" s="108">
        <v>0</v>
      </c>
      <c r="AB2790" s="109">
        <v>0</v>
      </c>
      <c r="AC2790" s="731">
        <v>0</v>
      </c>
      <c r="AD2790" s="108">
        <v>0</v>
      </c>
      <c r="AE2790" s="109">
        <v>0</v>
      </c>
      <c r="AF2790" s="731">
        <v>0</v>
      </c>
      <c r="AG2790" s="108">
        <v>6.9875473068434148E-4</v>
      </c>
      <c r="AH2790" s="109">
        <v>6.9864018566836766E-4</v>
      </c>
      <c r="AI2790" s="731">
        <v>3.0273227871768603E-4</v>
      </c>
      <c r="AJ2790" s="108">
        <v>1.5490589299569119E-3</v>
      </c>
      <c r="AK2790" s="109">
        <v>1.518095028992743E-3</v>
      </c>
      <c r="AL2790" s="736">
        <v>3.8418268204984721E-4</v>
      </c>
    </row>
    <row r="2791" spans="1:38" x14ac:dyDescent="0.25">
      <c r="A2791" s="71">
        <v>2044</v>
      </c>
      <c r="B2791" s="72">
        <v>26</v>
      </c>
      <c r="C2791" s="108">
        <v>0.72646901796989605</v>
      </c>
      <c r="D2791" s="109">
        <v>0.66999720314592992</v>
      </c>
      <c r="E2791" s="731">
        <v>0.12552385030339169</v>
      </c>
      <c r="F2791" s="108">
        <v>2.0805919349475979E-2</v>
      </c>
      <c r="G2791" s="109">
        <v>2.2912456087313161E-2</v>
      </c>
      <c r="H2791" s="731">
        <v>1.1380913530328489E-2</v>
      </c>
      <c r="I2791" s="108">
        <v>6.4609311622028194E-3</v>
      </c>
      <c r="J2791" s="109">
        <v>8.144167856425447E-3</v>
      </c>
      <c r="K2791" s="731">
        <v>8.3995750666103999E-2</v>
      </c>
      <c r="L2791" s="108">
        <v>1.4251299142584402E-3</v>
      </c>
      <c r="M2791" s="109">
        <v>1.3966419883442035E-3</v>
      </c>
      <c r="N2791" s="731">
        <v>3.534469462707525E-4</v>
      </c>
      <c r="O2791" s="108">
        <v>0</v>
      </c>
      <c r="P2791" s="109">
        <v>0</v>
      </c>
      <c r="Q2791" s="731">
        <v>7.2283552744916001E-3</v>
      </c>
      <c r="R2791" s="108">
        <v>4.4422906442062918E-4</v>
      </c>
      <c r="S2791" s="109">
        <v>6.5065545370835798E-4</v>
      </c>
      <c r="T2791" s="731">
        <v>2.6706606706165775E-3</v>
      </c>
      <c r="U2791" s="108">
        <v>1.095417028639862E-3</v>
      </c>
      <c r="V2791" s="109">
        <v>1.0952366886723059E-3</v>
      </c>
      <c r="W2791" s="731">
        <v>4.7458392212849855E-4</v>
      </c>
      <c r="X2791" s="108">
        <v>9.45683347066115E-5</v>
      </c>
      <c r="Y2791" s="109">
        <v>9.4552887404937753E-5</v>
      </c>
      <c r="Z2791" s="731">
        <v>4.0971308094468941E-5</v>
      </c>
      <c r="AA2791" s="108">
        <v>0</v>
      </c>
      <c r="AB2791" s="109">
        <v>0</v>
      </c>
      <c r="AC2791" s="731">
        <v>0</v>
      </c>
      <c r="AD2791" s="108">
        <v>0</v>
      </c>
      <c r="AE2791" s="109">
        <v>0</v>
      </c>
      <c r="AF2791" s="731">
        <v>0</v>
      </c>
      <c r="AG2791" s="108">
        <v>6.9875473068434148E-4</v>
      </c>
      <c r="AH2791" s="109">
        <v>6.9864018566836766E-4</v>
      </c>
      <c r="AI2791" s="731">
        <v>3.0273227871768603E-4</v>
      </c>
      <c r="AJ2791" s="108">
        <v>1.5490589299569119E-3</v>
      </c>
      <c r="AK2791" s="109">
        <v>1.518095028992743E-3</v>
      </c>
      <c r="AL2791" s="736">
        <v>3.8418268204984721E-4</v>
      </c>
    </row>
    <row r="2792" spans="1:38" x14ac:dyDescent="0.25">
      <c r="A2792" s="71">
        <v>2044</v>
      </c>
      <c r="B2792" s="72">
        <v>27</v>
      </c>
      <c r="C2792" s="108">
        <v>0.72646901796989605</v>
      </c>
      <c r="D2792" s="109">
        <v>0.66999720314592992</v>
      </c>
      <c r="E2792" s="731">
        <v>0.12552385030339169</v>
      </c>
      <c r="F2792" s="108">
        <v>2.0805919349475979E-2</v>
      </c>
      <c r="G2792" s="109">
        <v>2.2912456087313161E-2</v>
      </c>
      <c r="H2792" s="731">
        <v>1.1380913530328489E-2</v>
      </c>
      <c r="I2792" s="108">
        <v>6.4609311622028194E-3</v>
      </c>
      <c r="J2792" s="109">
        <v>8.144167856425447E-3</v>
      </c>
      <c r="K2792" s="731">
        <v>8.3995750666103999E-2</v>
      </c>
      <c r="L2792" s="108">
        <v>1.4251299142584402E-3</v>
      </c>
      <c r="M2792" s="109">
        <v>1.3966419883442035E-3</v>
      </c>
      <c r="N2792" s="731">
        <v>3.534469462707525E-4</v>
      </c>
      <c r="O2792" s="108">
        <v>0</v>
      </c>
      <c r="P2792" s="109">
        <v>0</v>
      </c>
      <c r="Q2792" s="731">
        <v>7.2283552744916001E-3</v>
      </c>
      <c r="R2792" s="108">
        <v>4.4422906442062918E-4</v>
      </c>
      <c r="S2792" s="109">
        <v>6.5065545370835798E-4</v>
      </c>
      <c r="T2792" s="731">
        <v>2.6706606706165775E-3</v>
      </c>
      <c r="U2792" s="108">
        <v>1.095417028639862E-3</v>
      </c>
      <c r="V2792" s="109">
        <v>1.0952366886723059E-3</v>
      </c>
      <c r="W2792" s="731">
        <v>4.7458392212849855E-4</v>
      </c>
      <c r="X2792" s="108">
        <v>9.45683347066115E-5</v>
      </c>
      <c r="Y2792" s="109">
        <v>9.4552887404937753E-5</v>
      </c>
      <c r="Z2792" s="731">
        <v>4.0971308094468941E-5</v>
      </c>
      <c r="AA2792" s="108">
        <v>0</v>
      </c>
      <c r="AB2792" s="109">
        <v>0</v>
      </c>
      <c r="AC2792" s="731">
        <v>0</v>
      </c>
      <c r="AD2792" s="108">
        <v>0</v>
      </c>
      <c r="AE2792" s="109">
        <v>0</v>
      </c>
      <c r="AF2792" s="731">
        <v>0</v>
      </c>
      <c r="AG2792" s="108">
        <v>6.9875473068434148E-4</v>
      </c>
      <c r="AH2792" s="109">
        <v>6.9864018566836766E-4</v>
      </c>
      <c r="AI2792" s="731">
        <v>3.0273227871768603E-4</v>
      </c>
      <c r="AJ2792" s="108">
        <v>1.5490589299569119E-3</v>
      </c>
      <c r="AK2792" s="109">
        <v>1.518095028992743E-3</v>
      </c>
      <c r="AL2792" s="736">
        <v>3.8418268204984721E-4</v>
      </c>
    </row>
    <row r="2793" spans="1:38" x14ac:dyDescent="0.25">
      <c r="A2793" s="71">
        <v>2044</v>
      </c>
      <c r="B2793" s="72">
        <v>28</v>
      </c>
      <c r="C2793" s="108">
        <v>0.72646901796989605</v>
      </c>
      <c r="D2793" s="109">
        <v>0.66999720314592992</v>
      </c>
      <c r="E2793" s="731">
        <v>0.12552385030339169</v>
      </c>
      <c r="F2793" s="108">
        <v>2.0805919349475979E-2</v>
      </c>
      <c r="G2793" s="109">
        <v>2.2912456087313161E-2</v>
      </c>
      <c r="H2793" s="731">
        <v>1.1380913530328489E-2</v>
      </c>
      <c r="I2793" s="108">
        <v>6.4609311622028194E-3</v>
      </c>
      <c r="J2793" s="109">
        <v>8.144167856425447E-3</v>
      </c>
      <c r="K2793" s="731">
        <v>8.3995750666103999E-2</v>
      </c>
      <c r="L2793" s="108">
        <v>1.4251299142584402E-3</v>
      </c>
      <c r="M2793" s="109">
        <v>1.3966419883442035E-3</v>
      </c>
      <c r="N2793" s="731">
        <v>3.534469462707525E-4</v>
      </c>
      <c r="O2793" s="108">
        <v>0</v>
      </c>
      <c r="P2793" s="109">
        <v>0</v>
      </c>
      <c r="Q2793" s="731">
        <v>7.2283552744916001E-3</v>
      </c>
      <c r="R2793" s="108">
        <v>4.4422906442062918E-4</v>
      </c>
      <c r="S2793" s="109">
        <v>6.5065545370835798E-4</v>
      </c>
      <c r="T2793" s="731">
        <v>2.6706606706165775E-3</v>
      </c>
      <c r="U2793" s="108">
        <v>1.095417028639862E-3</v>
      </c>
      <c r="V2793" s="109">
        <v>1.0952366886723059E-3</v>
      </c>
      <c r="W2793" s="731">
        <v>4.7458392212849855E-4</v>
      </c>
      <c r="X2793" s="108">
        <v>9.45683347066115E-5</v>
      </c>
      <c r="Y2793" s="109">
        <v>9.4552887404937753E-5</v>
      </c>
      <c r="Z2793" s="731">
        <v>4.0971308094468941E-5</v>
      </c>
      <c r="AA2793" s="108">
        <v>0</v>
      </c>
      <c r="AB2793" s="109">
        <v>0</v>
      </c>
      <c r="AC2793" s="731">
        <v>0</v>
      </c>
      <c r="AD2793" s="108">
        <v>0</v>
      </c>
      <c r="AE2793" s="109">
        <v>0</v>
      </c>
      <c r="AF2793" s="731">
        <v>0</v>
      </c>
      <c r="AG2793" s="108">
        <v>6.9875473068434148E-4</v>
      </c>
      <c r="AH2793" s="109">
        <v>6.9864018566836766E-4</v>
      </c>
      <c r="AI2793" s="731">
        <v>3.0273227871768603E-4</v>
      </c>
      <c r="AJ2793" s="108">
        <v>1.5490589299569119E-3</v>
      </c>
      <c r="AK2793" s="109">
        <v>1.518095028992743E-3</v>
      </c>
      <c r="AL2793" s="736">
        <v>3.8418268204984721E-4</v>
      </c>
    </row>
    <row r="2794" spans="1:38" x14ac:dyDescent="0.25">
      <c r="A2794" s="71">
        <v>2044</v>
      </c>
      <c r="B2794" s="72">
        <v>29</v>
      </c>
      <c r="C2794" s="108">
        <v>0.72646901796989605</v>
      </c>
      <c r="D2794" s="109">
        <v>0.66999720314592992</v>
      </c>
      <c r="E2794" s="731">
        <v>0.12552385030339169</v>
      </c>
      <c r="F2794" s="108">
        <v>2.0805919349475979E-2</v>
      </c>
      <c r="G2794" s="109">
        <v>2.2912456087313161E-2</v>
      </c>
      <c r="H2794" s="731">
        <v>1.1380913530328489E-2</v>
      </c>
      <c r="I2794" s="108">
        <v>6.4609311622028194E-3</v>
      </c>
      <c r="J2794" s="109">
        <v>8.144167856425447E-3</v>
      </c>
      <c r="K2794" s="731">
        <v>8.3995750666103999E-2</v>
      </c>
      <c r="L2794" s="108">
        <v>1.4251299142584402E-3</v>
      </c>
      <c r="M2794" s="109">
        <v>1.3966419883442035E-3</v>
      </c>
      <c r="N2794" s="731">
        <v>3.534469462707525E-4</v>
      </c>
      <c r="O2794" s="108">
        <v>0</v>
      </c>
      <c r="P2794" s="109">
        <v>0</v>
      </c>
      <c r="Q2794" s="731">
        <v>7.2283552744916001E-3</v>
      </c>
      <c r="R2794" s="108">
        <v>4.4422906442062918E-4</v>
      </c>
      <c r="S2794" s="109">
        <v>6.5065545370835798E-4</v>
      </c>
      <c r="T2794" s="731">
        <v>2.6706606706165775E-3</v>
      </c>
      <c r="U2794" s="108">
        <v>1.095417028639862E-3</v>
      </c>
      <c r="V2794" s="109">
        <v>1.0952366886723059E-3</v>
      </c>
      <c r="W2794" s="731">
        <v>4.7458392212849855E-4</v>
      </c>
      <c r="X2794" s="108">
        <v>9.45683347066115E-5</v>
      </c>
      <c r="Y2794" s="109">
        <v>9.4552887404937753E-5</v>
      </c>
      <c r="Z2794" s="731">
        <v>4.0971308094468941E-5</v>
      </c>
      <c r="AA2794" s="108">
        <v>0</v>
      </c>
      <c r="AB2794" s="109">
        <v>0</v>
      </c>
      <c r="AC2794" s="731">
        <v>0</v>
      </c>
      <c r="AD2794" s="108">
        <v>0</v>
      </c>
      <c r="AE2794" s="109">
        <v>0</v>
      </c>
      <c r="AF2794" s="731">
        <v>0</v>
      </c>
      <c r="AG2794" s="108">
        <v>6.9875473068434148E-4</v>
      </c>
      <c r="AH2794" s="109">
        <v>6.9864018566836766E-4</v>
      </c>
      <c r="AI2794" s="731">
        <v>3.0273227871768603E-4</v>
      </c>
      <c r="AJ2794" s="108">
        <v>1.5490589299569119E-3</v>
      </c>
      <c r="AK2794" s="109">
        <v>1.518095028992743E-3</v>
      </c>
      <c r="AL2794" s="736">
        <v>3.8418268204984721E-4</v>
      </c>
    </row>
    <row r="2795" spans="1:38" x14ac:dyDescent="0.25">
      <c r="A2795" s="71">
        <v>2044</v>
      </c>
      <c r="B2795" s="72">
        <v>30</v>
      </c>
      <c r="C2795" s="108">
        <v>0.72646901796989605</v>
      </c>
      <c r="D2795" s="109">
        <v>0.66999720314592992</v>
      </c>
      <c r="E2795" s="731">
        <v>0.12552385030339169</v>
      </c>
      <c r="F2795" s="108">
        <v>2.0805919349475979E-2</v>
      </c>
      <c r="G2795" s="109">
        <v>2.2912456087313161E-2</v>
      </c>
      <c r="H2795" s="731">
        <v>1.1380913530328489E-2</v>
      </c>
      <c r="I2795" s="108">
        <v>6.4609311622028194E-3</v>
      </c>
      <c r="J2795" s="109">
        <v>8.144167856425447E-3</v>
      </c>
      <c r="K2795" s="731">
        <v>8.3995750666103999E-2</v>
      </c>
      <c r="L2795" s="108">
        <v>1.4251299142584402E-3</v>
      </c>
      <c r="M2795" s="109">
        <v>1.3966419883442035E-3</v>
      </c>
      <c r="N2795" s="731">
        <v>3.534469462707525E-4</v>
      </c>
      <c r="O2795" s="108">
        <v>0</v>
      </c>
      <c r="P2795" s="109">
        <v>0</v>
      </c>
      <c r="Q2795" s="731">
        <v>7.2283552744916001E-3</v>
      </c>
      <c r="R2795" s="108">
        <v>4.4422906442062918E-4</v>
      </c>
      <c r="S2795" s="109">
        <v>6.5065545370835798E-4</v>
      </c>
      <c r="T2795" s="731">
        <v>2.6706606706165775E-3</v>
      </c>
      <c r="U2795" s="108">
        <v>1.095417028639862E-3</v>
      </c>
      <c r="V2795" s="109">
        <v>1.0952366886723059E-3</v>
      </c>
      <c r="W2795" s="731">
        <v>4.7458392212849855E-4</v>
      </c>
      <c r="X2795" s="108">
        <v>9.45683347066115E-5</v>
      </c>
      <c r="Y2795" s="109">
        <v>9.4552887404937753E-5</v>
      </c>
      <c r="Z2795" s="731">
        <v>4.0971308094468941E-5</v>
      </c>
      <c r="AA2795" s="108">
        <v>0</v>
      </c>
      <c r="AB2795" s="109">
        <v>0</v>
      </c>
      <c r="AC2795" s="731">
        <v>0</v>
      </c>
      <c r="AD2795" s="108">
        <v>0</v>
      </c>
      <c r="AE2795" s="109">
        <v>0</v>
      </c>
      <c r="AF2795" s="731">
        <v>0</v>
      </c>
      <c r="AG2795" s="108">
        <v>6.9875473068434148E-4</v>
      </c>
      <c r="AH2795" s="109">
        <v>6.9864018566836766E-4</v>
      </c>
      <c r="AI2795" s="731">
        <v>3.0273227871768603E-4</v>
      </c>
      <c r="AJ2795" s="108">
        <v>1.5490589299569119E-3</v>
      </c>
      <c r="AK2795" s="109">
        <v>1.518095028992743E-3</v>
      </c>
      <c r="AL2795" s="736">
        <v>3.8418268204984721E-4</v>
      </c>
    </row>
    <row r="2796" spans="1:38" ht="13" x14ac:dyDescent="0.3">
      <c r="A2796" s="71">
        <v>2044</v>
      </c>
      <c r="B2796" s="72">
        <v>31</v>
      </c>
      <c r="C2796" s="108">
        <v>0.72646901796989605</v>
      </c>
      <c r="D2796" s="109">
        <v>0.66999720314592992</v>
      </c>
      <c r="E2796" s="732">
        <v>0.12552385030339169</v>
      </c>
      <c r="F2796" s="108">
        <v>2.0805919349475979E-2</v>
      </c>
      <c r="G2796" s="109">
        <v>2.2912456087313161E-2</v>
      </c>
      <c r="H2796" s="732">
        <v>1.1380913530328489E-2</v>
      </c>
      <c r="I2796" s="108">
        <v>6.4609311622028194E-3</v>
      </c>
      <c r="J2796" s="109">
        <v>8.144167856425447E-3</v>
      </c>
      <c r="K2796" s="732">
        <v>8.3995750666103999E-2</v>
      </c>
      <c r="L2796" s="108">
        <v>1.4251299142584402E-3</v>
      </c>
      <c r="M2796" s="109">
        <v>1.3966419883442035E-3</v>
      </c>
      <c r="N2796" s="732">
        <v>3.534469462707525E-4</v>
      </c>
      <c r="O2796" s="108">
        <v>0</v>
      </c>
      <c r="P2796" s="109">
        <v>0</v>
      </c>
      <c r="Q2796" s="732">
        <v>7.2283552744916001E-3</v>
      </c>
      <c r="R2796" s="108">
        <v>4.4422906442062918E-4</v>
      </c>
      <c r="S2796" s="109">
        <v>6.5065545370835798E-4</v>
      </c>
      <c r="T2796" s="732">
        <v>2.6706606706165775E-3</v>
      </c>
      <c r="U2796" s="108">
        <v>1.095417028639862E-3</v>
      </c>
      <c r="V2796" s="109">
        <v>1.0952366886723059E-3</v>
      </c>
      <c r="W2796" s="732">
        <v>4.7458392212849855E-4</v>
      </c>
      <c r="X2796" s="108">
        <v>9.45683347066115E-5</v>
      </c>
      <c r="Y2796" s="109">
        <v>9.4552887404937753E-5</v>
      </c>
      <c r="Z2796" s="732">
        <v>4.0971308094468941E-5</v>
      </c>
      <c r="AA2796" s="108">
        <v>0</v>
      </c>
      <c r="AB2796" s="109">
        <v>0</v>
      </c>
      <c r="AC2796" s="732">
        <v>0</v>
      </c>
      <c r="AD2796" s="108">
        <v>0</v>
      </c>
      <c r="AE2796" s="109">
        <v>0</v>
      </c>
      <c r="AF2796" s="732">
        <v>0</v>
      </c>
      <c r="AG2796" s="108">
        <v>6.9875473068434148E-4</v>
      </c>
      <c r="AH2796" s="109">
        <v>6.9864018566836766E-4</v>
      </c>
      <c r="AI2796" s="732">
        <v>3.0273227871768603E-4</v>
      </c>
      <c r="AJ2796" s="108">
        <v>1.5490589299569119E-3</v>
      </c>
      <c r="AK2796" s="109">
        <v>1.518095028992743E-3</v>
      </c>
      <c r="AL2796" s="736">
        <v>3.8418268204984721E-4</v>
      </c>
    </row>
    <row r="2797" spans="1:38" ht="13" x14ac:dyDescent="0.3">
      <c r="A2797" s="71">
        <v>2044</v>
      </c>
      <c r="B2797" s="72">
        <v>32</v>
      </c>
      <c r="C2797" s="108">
        <v>0.72646901796989605</v>
      </c>
      <c r="D2797" s="109">
        <v>0.66999720314592992</v>
      </c>
      <c r="E2797" s="732">
        <v>0.12552385030339169</v>
      </c>
      <c r="F2797" s="108">
        <v>2.0805919349475979E-2</v>
      </c>
      <c r="G2797" s="109">
        <v>2.2912456087313161E-2</v>
      </c>
      <c r="H2797" s="732">
        <v>1.1380913530328489E-2</v>
      </c>
      <c r="I2797" s="108">
        <v>6.4609311622028194E-3</v>
      </c>
      <c r="J2797" s="109">
        <v>8.144167856425447E-3</v>
      </c>
      <c r="K2797" s="732">
        <v>8.3995750666103999E-2</v>
      </c>
      <c r="L2797" s="108">
        <v>1.4251299142584402E-3</v>
      </c>
      <c r="M2797" s="109">
        <v>1.3966419883442035E-3</v>
      </c>
      <c r="N2797" s="732">
        <v>3.534469462707525E-4</v>
      </c>
      <c r="O2797" s="108">
        <v>0</v>
      </c>
      <c r="P2797" s="109">
        <v>0</v>
      </c>
      <c r="Q2797" s="732">
        <v>7.2283552744916001E-3</v>
      </c>
      <c r="R2797" s="108">
        <v>4.4422906442062918E-4</v>
      </c>
      <c r="S2797" s="109">
        <v>6.5065545370835798E-4</v>
      </c>
      <c r="T2797" s="732">
        <v>2.6706606706165775E-3</v>
      </c>
      <c r="U2797" s="108">
        <v>1.095417028639862E-3</v>
      </c>
      <c r="V2797" s="109">
        <v>1.0952366886723059E-3</v>
      </c>
      <c r="W2797" s="732">
        <v>4.7458392212849855E-4</v>
      </c>
      <c r="X2797" s="108">
        <v>9.45683347066115E-5</v>
      </c>
      <c r="Y2797" s="109">
        <v>9.4552887404937753E-5</v>
      </c>
      <c r="Z2797" s="732">
        <v>4.0971308094468941E-5</v>
      </c>
      <c r="AA2797" s="108">
        <v>0</v>
      </c>
      <c r="AB2797" s="109">
        <v>0</v>
      </c>
      <c r="AC2797" s="732">
        <v>0</v>
      </c>
      <c r="AD2797" s="108">
        <v>0</v>
      </c>
      <c r="AE2797" s="109">
        <v>0</v>
      </c>
      <c r="AF2797" s="732">
        <v>0</v>
      </c>
      <c r="AG2797" s="108">
        <v>6.9875473068434148E-4</v>
      </c>
      <c r="AH2797" s="109">
        <v>6.9864018566836766E-4</v>
      </c>
      <c r="AI2797" s="732">
        <v>3.0273227871768603E-4</v>
      </c>
      <c r="AJ2797" s="108">
        <v>1.5490589299569119E-3</v>
      </c>
      <c r="AK2797" s="109">
        <v>1.518095028992743E-3</v>
      </c>
      <c r="AL2797" s="736">
        <v>3.8418268204984721E-4</v>
      </c>
    </row>
    <row r="2798" spans="1:38" ht="13" x14ac:dyDescent="0.3">
      <c r="A2798" s="71">
        <v>2044</v>
      </c>
      <c r="B2798" s="72">
        <v>33</v>
      </c>
      <c r="C2798" s="108">
        <v>0.72646901796989605</v>
      </c>
      <c r="D2798" s="109">
        <v>0.66999720314592992</v>
      </c>
      <c r="E2798" s="732">
        <v>0.12552385030339169</v>
      </c>
      <c r="F2798" s="108">
        <v>2.0805919349475979E-2</v>
      </c>
      <c r="G2798" s="109">
        <v>2.2912456087313161E-2</v>
      </c>
      <c r="H2798" s="732">
        <v>1.1380913530328489E-2</v>
      </c>
      <c r="I2798" s="108">
        <v>6.4609311622028194E-3</v>
      </c>
      <c r="J2798" s="109">
        <v>8.144167856425447E-3</v>
      </c>
      <c r="K2798" s="732">
        <v>8.3995750666103999E-2</v>
      </c>
      <c r="L2798" s="108">
        <v>1.4251299142584402E-3</v>
      </c>
      <c r="M2798" s="109">
        <v>1.3966419883442035E-3</v>
      </c>
      <c r="N2798" s="732">
        <v>3.534469462707525E-4</v>
      </c>
      <c r="O2798" s="108">
        <v>0</v>
      </c>
      <c r="P2798" s="109">
        <v>0</v>
      </c>
      <c r="Q2798" s="732">
        <v>7.2283552744916001E-3</v>
      </c>
      <c r="R2798" s="108">
        <v>4.4422906442062918E-4</v>
      </c>
      <c r="S2798" s="109">
        <v>6.5065545370835798E-4</v>
      </c>
      <c r="T2798" s="732">
        <v>2.6706606706165775E-3</v>
      </c>
      <c r="U2798" s="108">
        <v>1.095417028639862E-3</v>
      </c>
      <c r="V2798" s="109">
        <v>1.0952366886723059E-3</v>
      </c>
      <c r="W2798" s="732">
        <v>4.7458392212849855E-4</v>
      </c>
      <c r="X2798" s="108">
        <v>9.45683347066115E-5</v>
      </c>
      <c r="Y2798" s="109">
        <v>9.4552887404937753E-5</v>
      </c>
      <c r="Z2798" s="732">
        <v>4.0971308094468941E-5</v>
      </c>
      <c r="AA2798" s="108">
        <v>0</v>
      </c>
      <c r="AB2798" s="109">
        <v>0</v>
      </c>
      <c r="AC2798" s="732">
        <v>0</v>
      </c>
      <c r="AD2798" s="108">
        <v>0</v>
      </c>
      <c r="AE2798" s="109">
        <v>0</v>
      </c>
      <c r="AF2798" s="732">
        <v>0</v>
      </c>
      <c r="AG2798" s="108">
        <v>6.9875473068434148E-4</v>
      </c>
      <c r="AH2798" s="109">
        <v>6.9864018566836766E-4</v>
      </c>
      <c r="AI2798" s="732">
        <v>3.0273227871768603E-4</v>
      </c>
      <c r="AJ2798" s="108">
        <v>1.5490589299569119E-3</v>
      </c>
      <c r="AK2798" s="109">
        <v>1.518095028992743E-3</v>
      </c>
      <c r="AL2798" s="736">
        <v>3.8418268204984721E-4</v>
      </c>
    </row>
    <row r="2799" spans="1:38" ht="13" x14ac:dyDescent="0.3">
      <c r="A2799" s="71">
        <v>2044</v>
      </c>
      <c r="B2799" s="72">
        <v>34</v>
      </c>
      <c r="C2799" s="108">
        <v>0.72646901796989605</v>
      </c>
      <c r="D2799" s="109">
        <v>0.66999720314592992</v>
      </c>
      <c r="E2799" s="732">
        <v>0.12552385030339169</v>
      </c>
      <c r="F2799" s="108">
        <v>2.0805919349475979E-2</v>
      </c>
      <c r="G2799" s="109">
        <v>2.2912456087313161E-2</v>
      </c>
      <c r="H2799" s="732">
        <v>1.1380913530328489E-2</v>
      </c>
      <c r="I2799" s="108">
        <v>6.4609311622028194E-3</v>
      </c>
      <c r="J2799" s="109">
        <v>8.144167856425447E-3</v>
      </c>
      <c r="K2799" s="732">
        <v>8.3995750666103999E-2</v>
      </c>
      <c r="L2799" s="108">
        <v>1.4251299142584402E-3</v>
      </c>
      <c r="M2799" s="109">
        <v>1.3966419883442035E-3</v>
      </c>
      <c r="N2799" s="732">
        <v>3.534469462707525E-4</v>
      </c>
      <c r="O2799" s="108">
        <v>0</v>
      </c>
      <c r="P2799" s="109">
        <v>0</v>
      </c>
      <c r="Q2799" s="732">
        <v>7.2283552744916001E-3</v>
      </c>
      <c r="R2799" s="108">
        <v>4.4422906442062918E-4</v>
      </c>
      <c r="S2799" s="109">
        <v>6.5065545370835798E-4</v>
      </c>
      <c r="T2799" s="732">
        <v>2.6706606706165775E-3</v>
      </c>
      <c r="U2799" s="108">
        <v>1.095417028639862E-3</v>
      </c>
      <c r="V2799" s="109">
        <v>1.0952366886723059E-3</v>
      </c>
      <c r="W2799" s="732">
        <v>4.7458392212849855E-4</v>
      </c>
      <c r="X2799" s="108">
        <v>9.45683347066115E-5</v>
      </c>
      <c r="Y2799" s="109">
        <v>9.4552887404937753E-5</v>
      </c>
      <c r="Z2799" s="732">
        <v>4.0971308094468941E-5</v>
      </c>
      <c r="AA2799" s="108">
        <v>0</v>
      </c>
      <c r="AB2799" s="109">
        <v>0</v>
      </c>
      <c r="AC2799" s="732">
        <v>0</v>
      </c>
      <c r="AD2799" s="108">
        <v>0</v>
      </c>
      <c r="AE2799" s="109">
        <v>0</v>
      </c>
      <c r="AF2799" s="732">
        <v>0</v>
      </c>
      <c r="AG2799" s="108">
        <v>6.9875473068434148E-4</v>
      </c>
      <c r="AH2799" s="109">
        <v>6.9864018566836766E-4</v>
      </c>
      <c r="AI2799" s="732">
        <v>3.0273227871768603E-4</v>
      </c>
      <c r="AJ2799" s="108">
        <v>1.5490589299569119E-3</v>
      </c>
      <c r="AK2799" s="109">
        <v>1.518095028992743E-3</v>
      </c>
      <c r="AL2799" s="736">
        <v>3.8418268204984721E-4</v>
      </c>
    </row>
    <row r="2800" spans="1:38" ht="13" x14ac:dyDescent="0.3">
      <c r="A2800" s="71">
        <v>2044</v>
      </c>
      <c r="B2800" s="72">
        <v>35</v>
      </c>
      <c r="C2800" s="108">
        <v>0.72646901796989605</v>
      </c>
      <c r="D2800" s="109">
        <v>0.66999720314592992</v>
      </c>
      <c r="E2800" s="732">
        <v>0.12552385030339169</v>
      </c>
      <c r="F2800" s="108">
        <v>2.0805919349475979E-2</v>
      </c>
      <c r="G2800" s="109">
        <v>2.2912456087313161E-2</v>
      </c>
      <c r="H2800" s="732">
        <v>1.1380913530328489E-2</v>
      </c>
      <c r="I2800" s="108">
        <v>6.4609311622028194E-3</v>
      </c>
      <c r="J2800" s="109">
        <v>8.144167856425447E-3</v>
      </c>
      <c r="K2800" s="732">
        <v>8.3995750666103999E-2</v>
      </c>
      <c r="L2800" s="108">
        <v>1.4251299142584402E-3</v>
      </c>
      <c r="M2800" s="109">
        <v>1.3966419883442035E-3</v>
      </c>
      <c r="N2800" s="732">
        <v>3.534469462707525E-4</v>
      </c>
      <c r="O2800" s="108">
        <v>0</v>
      </c>
      <c r="P2800" s="109">
        <v>0</v>
      </c>
      <c r="Q2800" s="732">
        <v>7.2283552744916001E-3</v>
      </c>
      <c r="R2800" s="108">
        <v>4.4422906442062918E-4</v>
      </c>
      <c r="S2800" s="109">
        <v>6.5065545370835798E-4</v>
      </c>
      <c r="T2800" s="732">
        <v>2.6706606706165775E-3</v>
      </c>
      <c r="U2800" s="108">
        <v>1.095417028639862E-3</v>
      </c>
      <c r="V2800" s="109">
        <v>1.0952366886723059E-3</v>
      </c>
      <c r="W2800" s="732">
        <v>4.7458392212849855E-4</v>
      </c>
      <c r="X2800" s="108">
        <v>9.45683347066115E-5</v>
      </c>
      <c r="Y2800" s="109">
        <v>9.4552887404937753E-5</v>
      </c>
      <c r="Z2800" s="732">
        <v>4.0971308094468941E-5</v>
      </c>
      <c r="AA2800" s="108">
        <v>0</v>
      </c>
      <c r="AB2800" s="109">
        <v>0</v>
      </c>
      <c r="AC2800" s="732">
        <v>0</v>
      </c>
      <c r="AD2800" s="108">
        <v>0</v>
      </c>
      <c r="AE2800" s="109">
        <v>0</v>
      </c>
      <c r="AF2800" s="732">
        <v>0</v>
      </c>
      <c r="AG2800" s="108">
        <v>6.9875473068434148E-4</v>
      </c>
      <c r="AH2800" s="109">
        <v>6.9864018566836766E-4</v>
      </c>
      <c r="AI2800" s="732">
        <v>3.0273227871768603E-4</v>
      </c>
      <c r="AJ2800" s="108">
        <v>1.5490589299569119E-3</v>
      </c>
      <c r="AK2800" s="109">
        <v>1.518095028992743E-3</v>
      </c>
      <c r="AL2800" s="736">
        <v>3.8418268204984721E-4</v>
      </c>
    </row>
    <row r="2801" spans="1:38" ht="13" x14ac:dyDescent="0.3">
      <c r="A2801" s="71">
        <v>2044</v>
      </c>
      <c r="B2801" s="72">
        <v>36</v>
      </c>
      <c r="C2801" s="108">
        <v>0.72646901796989605</v>
      </c>
      <c r="D2801" s="109">
        <v>0.66999720314592992</v>
      </c>
      <c r="E2801" s="732">
        <v>0.12552385030339169</v>
      </c>
      <c r="F2801" s="108">
        <v>2.0805919349475979E-2</v>
      </c>
      <c r="G2801" s="109">
        <v>2.2912456087313161E-2</v>
      </c>
      <c r="H2801" s="732">
        <v>1.1380913530328489E-2</v>
      </c>
      <c r="I2801" s="108">
        <v>6.4609311622028194E-3</v>
      </c>
      <c r="J2801" s="109">
        <v>8.144167856425447E-3</v>
      </c>
      <c r="K2801" s="732">
        <v>8.3995750666103999E-2</v>
      </c>
      <c r="L2801" s="108">
        <v>1.4251299142584402E-3</v>
      </c>
      <c r="M2801" s="109">
        <v>1.3966419883442035E-3</v>
      </c>
      <c r="N2801" s="732">
        <v>3.534469462707525E-4</v>
      </c>
      <c r="O2801" s="108">
        <v>0</v>
      </c>
      <c r="P2801" s="109">
        <v>0</v>
      </c>
      <c r="Q2801" s="732">
        <v>7.2283552744916001E-3</v>
      </c>
      <c r="R2801" s="108">
        <v>4.4422906442062918E-4</v>
      </c>
      <c r="S2801" s="109">
        <v>6.5065545370835798E-4</v>
      </c>
      <c r="T2801" s="732">
        <v>2.6706606706165775E-3</v>
      </c>
      <c r="U2801" s="108">
        <v>1.095417028639862E-3</v>
      </c>
      <c r="V2801" s="109">
        <v>1.0952366886723059E-3</v>
      </c>
      <c r="W2801" s="732">
        <v>4.7458392212849855E-4</v>
      </c>
      <c r="X2801" s="108">
        <v>9.45683347066115E-5</v>
      </c>
      <c r="Y2801" s="109">
        <v>9.4552887404937753E-5</v>
      </c>
      <c r="Z2801" s="732">
        <v>4.0971308094468941E-5</v>
      </c>
      <c r="AA2801" s="108">
        <v>0</v>
      </c>
      <c r="AB2801" s="109">
        <v>0</v>
      </c>
      <c r="AC2801" s="732">
        <v>0</v>
      </c>
      <c r="AD2801" s="108">
        <v>0</v>
      </c>
      <c r="AE2801" s="109">
        <v>0</v>
      </c>
      <c r="AF2801" s="732">
        <v>0</v>
      </c>
      <c r="AG2801" s="108">
        <v>6.9875473068434148E-4</v>
      </c>
      <c r="AH2801" s="109">
        <v>6.9864018566836766E-4</v>
      </c>
      <c r="AI2801" s="732">
        <v>3.0273227871768603E-4</v>
      </c>
      <c r="AJ2801" s="108">
        <v>1.5490589299569119E-3</v>
      </c>
      <c r="AK2801" s="109">
        <v>1.518095028992743E-3</v>
      </c>
      <c r="AL2801" s="736">
        <v>3.8418268204984721E-4</v>
      </c>
    </row>
    <row r="2802" spans="1:38" ht="13" x14ac:dyDescent="0.3">
      <c r="A2802" s="71">
        <v>2044</v>
      </c>
      <c r="B2802" s="72">
        <v>37</v>
      </c>
      <c r="C2802" s="108">
        <v>0.72646901796989605</v>
      </c>
      <c r="D2802" s="109">
        <v>0.66999720314592992</v>
      </c>
      <c r="E2802" s="732">
        <v>0.12552385030339169</v>
      </c>
      <c r="F2802" s="108">
        <v>2.0805919349475979E-2</v>
      </c>
      <c r="G2802" s="109">
        <v>2.2912456087313161E-2</v>
      </c>
      <c r="H2802" s="732">
        <v>1.1380913530328489E-2</v>
      </c>
      <c r="I2802" s="108">
        <v>6.4609311622028194E-3</v>
      </c>
      <c r="J2802" s="109">
        <v>8.144167856425447E-3</v>
      </c>
      <c r="K2802" s="732">
        <v>8.3995750666103999E-2</v>
      </c>
      <c r="L2802" s="108">
        <v>1.4251299142584402E-3</v>
      </c>
      <c r="M2802" s="109">
        <v>1.3966419883442035E-3</v>
      </c>
      <c r="N2802" s="732">
        <v>3.534469462707525E-4</v>
      </c>
      <c r="O2802" s="108">
        <v>0</v>
      </c>
      <c r="P2802" s="109">
        <v>0</v>
      </c>
      <c r="Q2802" s="732">
        <v>7.2283552744916001E-3</v>
      </c>
      <c r="R2802" s="108">
        <v>4.4422906442062918E-4</v>
      </c>
      <c r="S2802" s="109">
        <v>6.5065545370835798E-4</v>
      </c>
      <c r="T2802" s="732">
        <v>2.6706606706165775E-3</v>
      </c>
      <c r="U2802" s="108">
        <v>1.095417028639862E-3</v>
      </c>
      <c r="V2802" s="109">
        <v>1.0952366886723059E-3</v>
      </c>
      <c r="W2802" s="732">
        <v>4.7458392212849855E-4</v>
      </c>
      <c r="X2802" s="108">
        <v>9.45683347066115E-5</v>
      </c>
      <c r="Y2802" s="109">
        <v>9.4552887404937753E-5</v>
      </c>
      <c r="Z2802" s="732">
        <v>4.0971308094468941E-5</v>
      </c>
      <c r="AA2802" s="108">
        <v>0</v>
      </c>
      <c r="AB2802" s="109">
        <v>0</v>
      </c>
      <c r="AC2802" s="732">
        <v>0</v>
      </c>
      <c r="AD2802" s="108">
        <v>0</v>
      </c>
      <c r="AE2802" s="109">
        <v>0</v>
      </c>
      <c r="AF2802" s="732">
        <v>0</v>
      </c>
      <c r="AG2802" s="108">
        <v>6.9875473068434148E-4</v>
      </c>
      <c r="AH2802" s="109">
        <v>6.9864018566836766E-4</v>
      </c>
      <c r="AI2802" s="732">
        <v>3.0273227871768603E-4</v>
      </c>
      <c r="AJ2802" s="108">
        <v>1.5490589299569119E-3</v>
      </c>
      <c r="AK2802" s="109">
        <v>1.518095028992743E-3</v>
      </c>
      <c r="AL2802" s="736">
        <v>3.8418268204984721E-4</v>
      </c>
    </row>
    <row r="2803" spans="1:38" ht="13" x14ac:dyDescent="0.3">
      <c r="A2803" s="71">
        <v>2044</v>
      </c>
      <c r="B2803" s="72">
        <v>38</v>
      </c>
      <c r="C2803" s="108">
        <v>0.72646901796989605</v>
      </c>
      <c r="D2803" s="109">
        <v>0.66999720314592992</v>
      </c>
      <c r="E2803" s="732">
        <v>0.12552385030339169</v>
      </c>
      <c r="F2803" s="108">
        <v>2.0805919349475979E-2</v>
      </c>
      <c r="G2803" s="109">
        <v>2.2912456087313161E-2</v>
      </c>
      <c r="H2803" s="732">
        <v>1.1380913530328489E-2</v>
      </c>
      <c r="I2803" s="108">
        <v>6.4609311622028194E-3</v>
      </c>
      <c r="J2803" s="109">
        <v>8.144167856425447E-3</v>
      </c>
      <c r="K2803" s="732">
        <v>8.3995750666103999E-2</v>
      </c>
      <c r="L2803" s="108">
        <v>1.4251299142584402E-3</v>
      </c>
      <c r="M2803" s="109">
        <v>1.3966419883442035E-3</v>
      </c>
      <c r="N2803" s="732">
        <v>3.534469462707525E-4</v>
      </c>
      <c r="O2803" s="108">
        <v>0</v>
      </c>
      <c r="P2803" s="109">
        <v>0</v>
      </c>
      <c r="Q2803" s="732">
        <v>7.2283552744916001E-3</v>
      </c>
      <c r="R2803" s="108">
        <v>4.4422906442062918E-4</v>
      </c>
      <c r="S2803" s="109">
        <v>6.5065545370835798E-4</v>
      </c>
      <c r="T2803" s="732">
        <v>2.6706606706165775E-3</v>
      </c>
      <c r="U2803" s="108">
        <v>1.095417028639862E-3</v>
      </c>
      <c r="V2803" s="109">
        <v>1.0952366886723059E-3</v>
      </c>
      <c r="W2803" s="732">
        <v>4.7458392212849855E-4</v>
      </c>
      <c r="X2803" s="108">
        <v>9.45683347066115E-5</v>
      </c>
      <c r="Y2803" s="109">
        <v>9.4552887404937753E-5</v>
      </c>
      <c r="Z2803" s="732">
        <v>4.0971308094468941E-5</v>
      </c>
      <c r="AA2803" s="108">
        <v>0</v>
      </c>
      <c r="AB2803" s="109">
        <v>0</v>
      </c>
      <c r="AC2803" s="732">
        <v>0</v>
      </c>
      <c r="AD2803" s="108">
        <v>0</v>
      </c>
      <c r="AE2803" s="109">
        <v>0</v>
      </c>
      <c r="AF2803" s="732">
        <v>0</v>
      </c>
      <c r="AG2803" s="108">
        <v>6.9875473068434148E-4</v>
      </c>
      <c r="AH2803" s="109">
        <v>6.9864018566836766E-4</v>
      </c>
      <c r="AI2803" s="732">
        <v>3.0273227871768603E-4</v>
      </c>
      <c r="AJ2803" s="108">
        <v>1.5490589299569119E-3</v>
      </c>
      <c r="AK2803" s="109">
        <v>1.518095028992743E-3</v>
      </c>
      <c r="AL2803" s="736">
        <v>3.8418268204984721E-4</v>
      </c>
    </row>
    <row r="2804" spans="1:38" ht="13.5" thickBot="1" x14ac:dyDescent="0.35">
      <c r="A2804" s="73">
        <v>2044</v>
      </c>
      <c r="B2804" s="74">
        <v>39</v>
      </c>
      <c r="C2804" s="110">
        <v>0.72646901796989605</v>
      </c>
      <c r="D2804" s="111">
        <v>0.66999720314592992</v>
      </c>
      <c r="E2804" s="733">
        <v>0.12552385030339169</v>
      </c>
      <c r="F2804" s="110">
        <v>2.0805919349475979E-2</v>
      </c>
      <c r="G2804" s="111">
        <v>2.2912456087313161E-2</v>
      </c>
      <c r="H2804" s="733">
        <v>1.1380913530328489E-2</v>
      </c>
      <c r="I2804" s="110">
        <v>6.4609311622028194E-3</v>
      </c>
      <c r="J2804" s="111">
        <v>8.144167856425447E-3</v>
      </c>
      <c r="K2804" s="733">
        <v>8.3995750666103999E-2</v>
      </c>
      <c r="L2804" s="110">
        <v>1.4251299142584402E-3</v>
      </c>
      <c r="M2804" s="111">
        <v>1.3966419883442035E-3</v>
      </c>
      <c r="N2804" s="733">
        <v>3.534469462707525E-4</v>
      </c>
      <c r="O2804" s="110">
        <v>0</v>
      </c>
      <c r="P2804" s="111">
        <v>0</v>
      </c>
      <c r="Q2804" s="733">
        <v>7.2283552744916001E-3</v>
      </c>
      <c r="R2804" s="110">
        <v>4.4422906442062918E-4</v>
      </c>
      <c r="S2804" s="111">
        <v>6.5065545370835798E-4</v>
      </c>
      <c r="T2804" s="733">
        <v>2.6706606706165775E-3</v>
      </c>
      <c r="U2804" s="110">
        <v>1.095417028639862E-3</v>
      </c>
      <c r="V2804" s="111">
        <v>1.0952366886723059E-3</v>
      </c>
      <c r="W2804" s="733">
        <v>4.7458392212849855E-4</v>
      </c>
      <c r="X2804" s="110">
        <v>9.45683347066115E-5</v>
      </c>
      <c r="Y2804" s="111">
        <v>9.4552887404937753E-5</v>
      </c>
      <c r="Z2804" s="733">
        <v>4.0971308094468941E-5</v>
      </c>
      <c r="AA2804" s="110">
        <v>0</v>
      </c>
      <c r="AB2804" s="111">
        <v>0</v>
      </c>
      <c r="AC2804" s="733">
        <v>0</v>
      </c>
      <c r="AD2804" s="110">
        <v>0</v>
      </c>
      <c r="AE2804" s="111">
        <v>0</v>
      </c>
      <c r="AF2804" s="733">
        <v>0</v>
      </c>
      <c r="AG2804" s="110">
        <v>6.9875473068434148E-4</v>
      </c>
      <c r="AH2804" s="111">
        <v>6.9864018566836766E-4</v>
      </c>
      <c r="AI2804" s="733">
        <v>3.0273227871768603E-4</v>
      </c>
      <c r="AJ2804" s="110">
        <v>1.5490589299569119E-3</v>
      </c>
      <c r="AK2804" s="111">
        <v>1.518095028992743E-3</v>
      </c>
      <c r="AL2804" s="737">
        <v>3.8418268204984721E-4</v>
      </c>
    </row>
    <row r="2805" spans="1:38" x14ac:dyDescent="0.25">
      <c r="A2805" s="69">
        <v>2045</v>
      </c>
      <c r="B2805" s="70">
        <v>0</v>
      </c>
      <c r="C2805" s="106">
        <v>0.22621103882941582</v>
      </c>
      <c r="D2805" s="107">
        <v>0.2367626368095313</v>
      </c>
      <c r="E2805" s="730">
        <v>0.11150501773877586</v>
      </c>
      <c r="F2805" s="106">
        <v>1.869315692348434E-2</v>
      </c>
      <c r="G2805" s="107">
        <v>2.0516537740388596E-2</v>
      </c>
      <c r="H2805" s="730">
        <v>1.7112609169813643E-2</v>
      </c>
      <c r="I2805" s="106">
        <v>4.4428497152968491E-3</v>
      </c>
      <c r="J2805" s="107">
        <v>4.1367379079227428E-3</v>
      </c>
      <c r="K2805" s="730">
        <v>8.3802506079245706E-2</v>
      </c>
      <c r="L2805" s="106">
        <v>5.3847637259483788E-4</v>
      </c>
      <c r="M2805" s="107">
        <v>5.8168882439969035E-4</v>
      </c>
      <c r="N2805" s="730">
        <v>2.6203312426984637E-4</v>
      </c>
      <c r="O2805" s="106">
        <v>0</v>
      </c>
      <c r="P2805" s="107">
        <v>0</v>
      </c>
      <c r="Q2805" s="730">
        <v>1.0868775969879584E-2</v>
      </c>
      <c r="R2805" s="106">
        <v>4.4422906442062918E-4</v>
      </c>
      <c r="S2805" s="107">
        <v>6.5065545370835798E-4</v>
      </c>
      <c r="T2805" s="730">
        <v>2.6706606706165775E-3</v>
      </c>
      <c r="U2805" s="106">
        <v>9.3273896627636286E-4</v>
      </c>
      <c r="V2805" s="107">
        <v>9.1011708087278167E-4</v>
      </c>
      <c r="W2805" s="730">
        <v>7.1359583626642267E-4</v>
      </c>
      <c r="X2805" s="106">
        <v>8.0524237953575142E-5</v>
      </c>
      <c r="Y2805" s="107">
        <v>7.8571247037018436E-5</v>
      </c>
      <c r="Z2805" s="730">
        <v>6.1605391412656251E-5</v>
      </c>
      <c r="AA2805" s="106">
        <v>0</v>
      </c>
      <c r="AB2805" s="107">
        <v>0</v>
      </c>
      <c r="AC2805" s="730">
        <v>0</v>
      </c>
      <c r="AD2805" s="106">
        <v>0</v>
      </c>
      <c r="AE2805" s="107">
        <v>0</v>
      </c>
      <c r="AF2805" s="730">
        <v>0</v>
      </c>
      <c r="AG2805" s="106">
        <v>5.9498464439809186E-4</v>
      </c>
      <c r="AH2805" s="107">
        <v>5.8055406631250177E-4</v>
      </c>
      <c r="AI2805" s="730">
        <v>4.551955364656811E-4</v>
      </c>
      <c r="AJ2805" s="106">
        <v>5.8530253176547779E-4</v>
      </c>
      <c r="AK2805" s="107">
        <v>6.3227220886329951E-4</v>
      </c>
      <c r="AL2805" s="735">
        <v>2.8481940745524366E-4</v>
      </c>
    </row>
    <row r="2806" spans="1:38" x14ac:dyDescent="0.25">
      <c r="A2806" s="71">
        <v>2045</v>
      </c>
      <c r="B2806" s="72">
        <v>1</v>
      </c>
      <c r="C2806" s="108">
        <v>0.22612715892472793</v>
      </c>
      <c r="D2806" s="109">
        <v>0.236594528347706</v>
      </c>
      <c r="E2806" s="731">
        <v>0.1115929171314243</v>
      </c>
      <c r="F2806" s="108">
        <v>1.8672969595831278E-2</v>
      </c>
      <c r="G2806" s="109">
        <v>2.0475073829013417E-2</v>
      </c>
      <c r="H2806" s="731">
        <v>1.7283652105004651E-2</v>
      </c>
      <c r="I2806" s="108">
        <v>4.4363532898091329E-3</v>
      </c>
      <c r="J2806" s="109">
        <v>4.1235627939506603E-3</v>
      </c>
      <c r="K2806" s="731">
        <v>8.4013616189574841E-2</v>
      </c>
      <c r="L2806" s="108">
        <v>5.3790547680305882E-4</v>
      </c>
      <c r="M2806" s="109">
        <v>5.8021505904836583E-4</v>
      </c>
      <c r="N2806" s="731">
        <v>2.6230712620262391E-4</v>
      </c>
      <c r="O2806" s="108">
        <v>0</v>
      </c>
      <c r="P2806" s="109">
        <v>0</v>
      </c>
      <c r="Q2806" s="731">
        <v>1.0977404269487956E-2</v>
      </c>
      <c r="R2806" s="108">
        <v>4.4422906442062918E-4</v>
      </c>
      <c r="S2806" s="109">
        <v>6.5065545370835798E-4</v>
      </c>
      <c r="T2806" s="731">
        <v>2.6706606706165775E-3</v>
      </c>
      <c r="U2806" s="108">
        <v>9.312388117397642E-4</v>
      </c>
      <c r="V2806" s="109">
        <v>9.0705678030782893E-4</v>
      </c>
      <c r="W2806" s="731">
        <v>7.2072825593582225E-4</v>
      </c>
      <c r="X2806" s="108">
        <v>8.0394717777397391E-5</v>
      </c>
      <c r="Y2806" s="109">
        <v>7.8307055382812236E-5</v>
      </c>
      <c r="Z2806" s="731">
        <v>6.2221146012792297E-5</v>
      </c>
      <c r="AA2806" s="108">
        <v>0</v>
      </c>
      <c r="AB2806" s="109">
        <v>0</v>
      </c>
      <c r="AC2806" s="731">
        <v>0</v>
      </c>
      <c r="AD2806" s="108">
        <v>0</v>
      </c>
      <c r="AE2806" s="109">
        <v>0</v>
      </c>
      <c r="AF2806" s="731">
        <v>0</v>
      </c>
      <c r="AG2806" s="108">
        <v>5.9402751809984309E-4</v>
      </c>
      <c r="AH2806" s="109">
        <v>5.7860236885747278E-4</v>
      </c>
      <c r="AI2806" s="731">
        <v>4.5974521522020191E-4</v>
      </c>
      <c r="AJ2806" s="108">
        <v>5.8468148697341416E-4</v>
      </c>
      <c r="AK2806" s="109">
        <v>6.3067038191506062E-4</v>
      </c>
      <c r="AL2806" s="736">
        <v>2.8511733745063594E-4</v>
      </c>
    </row>
    <row r="2807" spans="1:38" x14ac:dyDescent="0.25">
      <c r="A2807" s="71">
        <v>2045</v>
      </c>
      <c r="B2807" s="72">
        <v>2</v>
      </c>
      <c r="C2807" s="108">
        <v>0.2260606383273181</v>
      </c>
      <c r="D2807" s="109">
        <v>0.23643347009897214</v>
      </c>
      <c r="E2807" s="731">
        <v>0.11172749419379893</v>
      </c>
      <c r="F2807" s="108">
        <v>1.8656955972482379E-2</v>
      </c>
      <c r="G2807" s="109">
        <v>2.0435298797373023E-2</v>
      </c>
      <c r="H2807" s="731">
        <v>1.7515019359384616E-2</v>
      </c>
      <c r="I2807" s="108">
        <v>4.4311988869407846E-3</v>
      </c>
      <c r="J2807" s="109">
        <v>4.1109312818802647E-3</v>
      </c>
      <c r="K2807" s="731">
        <v>8.4343665678899934E-2</v>
      </c>
      <c r="L2807" s="108">
        <v>5.3745197915633239E-4</v>
      </c>
      <c r="M2807" s="109">
        <v>5.7880138862360475E-4</v>
      </c>
      <c r="N2807" s="731">
        <v>2.6275477404037246E-4</v>
      </c>
      <c r="O2807" s="108">
        <v>0</v>
      </c>
      <c r="P2807" s="109">
        <v>0</v>
      </c>
      <c r="Q2807" s="731">
        <v>1.1124350389968025E-2</v>
      </c>
      <c r="R2807" s="108">
        <v>4.4422906442062918E-4</v>
      </c>
      <c r="S2807" s="109">
        <v>6.5065545370835798E-4</v>
      </c>
      <c r="T2807" s="731">
        <v>2.6706606706165775E-3</v>
      </c>
      <c r="U2807" s="108">
        <v>9.3004792847442184E-4</v>
      </c>
      <c r="V2807" s="109">
        <v>9.0412186589275466E-4</v>
      </c>
      <c r="W2807" s="731">
        <v>7.3037611509895904E-4</v>
      </c>
      <c r="X2807" s="108">
        <v>8.029190489549463E-5</v>
      </c>
      <c r="Y2807" s="109">
        <v>7.8053708353192095E-5</v>
      </c>
      <c r="Z2807" s="731">
        <v>6.305410064124799E-5</v>
      </c>
      <c r="AA2807" s="108">
        <v>0</v>
      </c>
      <c r="AB2807" s="109">
        <v>0</v>
      </c>
      <c r="AC2807" s="731">
        <v>0</v>
      </c>
      <c r="AD2807" s="108">
        <v>0</v>
      </c>
      <c r="AE2807" s="109">
        <v>0</v>
      </c>
      <c r="AF2807" s="731">
        <v>0</v>
      </c>
      <c r="AG2807" s="108">
        <v>5.9326834417532711E-4</v>
      </c>
      <c r="AH2807" s="109">
        <v>5.7672996082607918E-4</v>
      </c>
      <c r="AI2807" s="731">
        <v>4.6589929515537229E-4</v>
      </c>
      <c r="AJ2807" s="108">
        <v>5.8418857861119555E-4</v>
      </c>
      <c r="AK2807" s="109">
        <v>6.2913413607509146E-4</v>
      </c>
      <c r="AL2807" s="736">
        <v>2.8560398447566521E-4</v>
      </c>
    </row>
    <row r="2808" spans="1:38" x14ac:dyDescent="0.25">
      <c r="A2808" s="71">
        <v>2045</v>
      </c>
      <c r="B2808" s="72">
        <v>3</v>
      </c>
      <c r="C2808" s="108">
        <v>0.22596054097436288</v>
      </c>
      <c r="D2808" s="109">
        <v>0.23627605419364997</v>
      </c>
      <c r="E2808" s="731">
        <v>0.11187843982681686</v>
      </c>
      <c r="F2808" s="108">
        <v>1.8632859050772999E-2</v>
      </c>
      <c r="G2808" s="109">
        <v>2.0396460641761038E-2</v>
      </c>
      <c r="H2808" s="731">
        <v>1.776689914262717E-2</v>
      </c>
      <c r="I2808" s="108">
        <v>4.4234478343167499E-3</v>
      </c>
      <c r="J2808" s="109">
        <v>4.0985942315965099E-3</v>
      </c>
      <c r="K2808" s="731">
        <v>8.4715078134585106E-2</v>
      </c>
      <c r="L2808" s="108">
        <v>5.3677011656076289E-4</v>
      </c>
      <c r="M2808" s="109">
        <v>5.774211825465309E-4</v>
      </c>
      <c r="N2808" s="731">
        <v>2.6326334121337859E-4</v>
      </c>
      <c r="O2808" s="108">
        <v>0</v>
      </c>
      <c r="P2808" s="109">
        <v>0</v>
      </c>
      <c r="Q2808" s="731">
        <v>1.1284332341801474E-2</v>
      </c>
      <c r="R2808" s="108">
        <v>4.4422906442062918E-4</v>
      </c>
      <c r="S2808" s="109">
        <v>6.5065545370835798E-4</v>
      </c>
      <c r="T2808" s="731">
        <v>2.6706606706165775E-3</v>
      </c>
      <c r="U2808" s="108">
        <v>9.2825632215918867E-4</v>
      </c>
      <c r="V2808" s="109">
        <v>9.0125546305175341E-4</v>
      </c>
      <c r="W2808" s="731">
        <v>7.4087942152175831E-4</v>
      </c>
      <c r="X2808" s="108">
        <v>8.0137263689905667E-5</v>
      </c>
      <c r="Y2808" s="109">
        <v>7.7806219891298929E-5</v>
      </c>
      <c r="Z2808" s="731">
        <v>6.396084343585835E-5</v>
      </c>
      <c r="AA2808" s="108">
        <v>0</v>
      </c>
      <c r="AB2808" s="109">
        <v>0</v>
      </c>
      <c r="AC2808" s="731">
        <v>0</v>
      </c>
      <c r="AD2808" s="108">
        <v>0</v>
      </c>
      <c r="AE2808" s="109">
        <v>0</v>
      </c>
      <c r="AF2808" s="731">
        <v>0</v>
      </c>
      <c r="AG2808" s="108">
        <v>5.9212524024504346E-4</v>
      </c>
      <c r="AH2808" s="109">
        <v>5.7490167057083394E-4</v>
      </c>
      <c r="AI2808" s="731">
        <v>4.7259914516397197E-4</v>
      </c>
      <c r="AJ2808" s="108">
        <v>5.8344728204704995E-4</v>
      </c>
      <c r="AK2808" s="109">
        <v>6.2763352586897689E-4</v>
      </c>
      <c r="AL2808" s="736">
        <v>2.8615673571384345E-4</v>
      </c>
    </row>
    <row r="2809" spans="1:38" x14ac:dyDescent="0.25">
      <c r="A2809" s="71">
        <v>2045</v>
      </c>
      <c r="B2809" s="72">
        <v>4</v>
      </c>
      <c r="C2809" s="108">
        <v>0.29709611363032296</v>
      </c>
      <c r="D2809" s="109">
        <v>0.30319641113524709</v>
      </c>
      <c r="E2809" s="731">
        <v>0.13097844321102328</v>
      </c>
      <c r="F2809" s="108">
        <v>1.9263919523437995E-2</v>
      </c>
      <c r="G2809" s="109">
        <v>2.1436368927862569E-2</v>
      </c>
      <c r="H2809" s="731">
        <v>1.7720552061754134E-2</v>
      </c>
      <c r="I2809" s="108">
        <v>5.1265718530459385E-3</v>
      </c>
      <c r="J2809" s="109">
        <v>5.623990884535978E-3</v>
      </c>
      <c r="K2809" s="731">
        <v>8.3936605855764665E-2</v>
      </c>
      <c r="L2809" s="108">
        <v>6.492528051997321E-4</v>
      </c>
      <c r="M2809" s="109">
        <v>8.620573157379738E-4</v>
      </c>
      <c r="N2809" s="731">
        <v>3.7257870705262861E-4</v>
      </c>
      <c r="O2809" s="108">
        <v>0</v>
      </c>
      <c r="P2809" s="109">
        <v>0</v>
      </c>
      <c r="Q2809" s="731">
        <v>1.125489185334232E-2</v>
      </c>
      <c r="R2809" s="108">
        <v>4.4422906442062918E-4</v>
      </c>
      <c r="S2809" s="109">
        <v>6.5065545370835798E-4</v>
      </c>
      <c r="T2809" s="731">
        <v>2.6706606706165775E-3</v>
      </c>
      <c r="U2809" s="108">
        <v>9.7665759642998171E-4</v>
      </c>
      <c r="V2809" s="109">
        <v>9.809972398515973E-4</v>
      </c>
      <c r="W2809" s="731">
        <v>7.3894757046519309E-4</v>
      </c>
      <c r="X2809" s="108">
        <v>8.4315802969838985E-5</v>
      </c>
      <c r="Y2809" s="109">
        <v>8.4690441355310145E-5</v>
      </c>
      <c r="Z2809" s="731">
        <v>6.3793968735469491E-5</v>
      </c>
      <c r="AA2809" s="108">
        <v>0</v>
      </c>
      <c r="AB2809" s="109">
        <v>0</v>
      </c>
      <c r="AC2809" s="731">
        <v>0</v>
      </c>
      <c r="AD2809" s="108">
        <v>0</v>
      </c>
      <c r="AE2809" s="109">
        <v>0</v>
      </c>
      <c r="AF2809" s="731">
        <v>0</v>
      </c>
      <c r="AG2809" s="108">
        <v>6.2299996396711496E-4</v>
      </c>
      <c r="AH2809" s="109">
        <v>6.2576807109795008E-4</v>
      </c>
      <c r="AI2809" s="731">
        <v>4.7136681545850798E-4</v>
      </c>
      <c r="AJ2809" s="108">
        <v>7.057120087762248E-4</v>
      </c>
      <c r="AK2809" s="109">
        <v>9.3702212450518711E-4</v>
      </c>
      <c r="AL2809" s="736">
        <v>4.049781490080121E-4</v>
      </c>
    </row>
    <row r="2810" spans="1:38" x14ac:dyDescent="0.25">
      <c r="A2810" s="71">
        <v>2045</v>
      </c>
      <c r="B2810" s="72">
        <v>5</v>
      </c>
      <c r="C2810" s="108">
        <v>0.29699072644156954</v>
      </c>
      <c r="D2810" s="109">
        <v>0.30301517599320349</v>
      </c>
      <c r="E2810" s="731">
        <v>0.13065281677361743</v>
      </c>
      <c r="F2810" s="108">
        <v>1.9242242452196027E-2</v>
      </c>
      <c r="G2810" s="109">
        <v>2.1396702384129399E-2</v>
      </c>
      <c r="H2810" s="731">
        <v>1.7334693817283871E-2</v>
      </c>
      <c r="I2810" s="108">
        <v>5.1187805831980973E-3</v>
      </c>
      <c r="J2810" s="109">
        <v>5.6077285236756811E-3</v>
      </c>
      <c r="K2810" s="731">
        <v>8.3101286931167556E-2</v>
      </c>
      <c r="L2810" s="108">
        <v>6.4853646427058737E-4</v>
      </c>
      <c r="M2810" s="109">
        <v>8.6006300115096604E-4</v>
      </c>
      <c r="N2810" s="731">
        <v>3.7133914989462659E-4</v>
      </c>
      <c r="O2810" s="108">
        <v>0</v>
      </c>
      <c r="P2810" s="109">
        <v>0</v>
      </c>
      <c r="Q2810" s="731">
        <v>1.1009821146476391E-2</v>
      </c>
      <c r="R2810" s="108">
        <v>4.4422906442062918E-4</v>
      </c>
      <c r="S2810" s="109">
        <v>6.5065545370835798E-4</v>
      </c>
      <c r="T2810" s="731">
        <v>2.6706606706165775E-3</v>
      </c>
      <c r="U2810" s="108">
        <v>9.7504574958207492E-4</v>
      </c>
      <c r="V2810" s="109">
        <v>9.7806367554489145E-4</v>
      </c>
      <c r="W2810" s="731">
        <v>7.2285725653556431E-4</v>
      </c>
      <c r="X2810" s="108">
        <v>8.4176645299089502E-5</v>
      </c>
      <c r="Y2810" s="109">
        <v>8.4437168561724073E-5</v>
      </c>
      <c r="Z2810" s="731">
        <v>6.2404934172557433E-5</v>
      </c>
      <c r="AA2810" s="108">
        <v>0</v>
      </c>
      <c r="AB2810" s="109">
        <v>0</v>
      </c>
      <c r="AC2810" s="731">
        <v>0</v>
      </c>
      <c r="AD2810" s="108">
        <v>0</v>
      </c>
      <c r="AE2810" s="109">
        <v>0</v>
      </c>
      <c r="AF2810" s="731">
        <v>0</v>
      </c>
      <c r="AG2810" s="108">
        <v>6.219718624327497E-4</v>
      </c>
      <c r="AH2810" s="109">
        <v>6.2389680900440869E-4</v>
      </c>
      <c r="AI2810" s="731">
        <v>4.6110301715490432E-4</v>
      </c>
      <c r="AJ2810" s="108">
        <v>7.0493274605970199E-4</v>
      </c>
      <c r="AK2810" s="109">
        <v>9.3485383894142352E-4</v>
      </c>
      <c r="AL2810" s="736">
        <v>4.0363089748384872E-4</v>
      </c>
    </row>
    <row r="2811" spans="1:38" x14ac:dyDescent="0.25">
      <c r="A2811" s="71">
        <v>2045</v>
      </c>
      <c r="B2811" s="72">
        <v>6</v>
      </c>
      <c r="C2811" s="108">
        <v>0.35776933550221912</v>
      </c>
      <c r="D2811" s="109">
        <v>0.35904138516748357</v>
      </c>
      <c r="E2811" s="731">
        <v>0.13028986521407676</v>
      </c>
      <c r="F2811" s="108">
        <v>1.9705801310435797E-2</v>
      </c>
      <c r="G2811" s="109">
        <v>2.2253410347248231E-2</v>
      </c>
      <c r="H2811" s="731">
        <v>1.6897942495483383E-2</v>
      </c>
      <c r="I2811" s="108">
        <v>5.5000185367398667E-3</v>
      </c>
      <c r="J2811" s="109">
        <v>6.7306918624502228E-3</v>
      </c>
      <c r="K2811" s="731">
        <v>9.5392844969367965E-2</v>
      </c>
      <c r="L2811" s="108">
        <v>7.3588117099558442E-4</v>
      </c>
      <c r="M2811" s="109">
        <v>9.2988441740592381E-4</v>
      </c>
      <c r="N2811" s="731">
        <v>3.699628520348912E-4</v>
      </c>
      <c r="O2811" s="108">
        <v>0</v>
      </c>
      <c r="P2811" s="109">
        <v>0</v>
      </c>
      <c r="Q2811" s="731">
        <v>1.0732421402766409E-2</v>
      </c>
      <c r="R2811" s="108">
        <v>4.4422906442062918E-4</v>
      </c>
      <c r="S2811" s="109">
        <v>6.5065545370835798E-4</v>
      </c>
      <c r="T2811" s="731">
        <v>2.6706606706165775E-3</v>
      </c>
      <c r="U2811" s="108">
        <v>1.0105296069483768E-3</v>
      </c>
      <c r="V2811" s="109">
        <v>1.0436584483117881E-3</v>
      </c>
      <c r="W2811" s="731">
        <v>7.0464433912169366E-4</v>
      </c>
      <c r="X2811" s="108">
        <v>8.7239955307660732E-5</v>
      </c>
      <c r="Y2811" s="109">
        <v>9.0099974224695049E-5</v>
      </c>
      <c r="Z2811" s="731">
        <v>6.0832581673326425E-5</v>
      </c>
      <c r="AA2811" s="108">
        <v>0</v>
      </c>
      <c r="AB2811" s="109">
        <v>0</v>
      </c>
      <c r="AC2811" s="731">
        <v>0</v>
      </c>
      <c r="AD2811" s="108">
        <v>0</v>
      </c>
      <c r="AE2811" s="109">
        <v>0</v>
      </c>
      <c r="AF2811" s="731">
        <v>0</v>
      </c>
      <c r="AG2811" s="108">
        <v>6.4460624710481788E-4</v>
      </c>
      <c r="AH2811" s="109">
        <v>6.6573883972872181E-4</v>
      </c>
      <c r="AI2811" s="731">
        <v>4.4948511313616885E-4</v>
      </c>
      <c r="AJ2811" s="108">
        <v>7.9987300924329308E-4</v>
      </c>
      <c r="AK2811" s="109">
        <v>1.0107471972109227E-3</v>
      </c>
      <c r="AL2811" s="736">
        <v>4.0213478459865006E-4</v>
      </c>
    </row>
    <row r="2812" spans="1:38" x14ac:dyDescent="0.25">
      <c r="A2812" s="71">
        <v>2045</v>
      </c>
      <c r="B2812" s="72">
        <v>7</v>
      </c>
      <c r="C2812" s="108">
        <v>0.35764616184479875</v>
      </c>
      <c r="D2812" s="109">
        <v>0.35884579598573318</v>
      </c>
      <c r="E2812" s="731">
        <v>0.12996110953951764</v>
      </c>
      <c r="F2812" s="108">
        <v>1.9682952416775985E-2</v>
      </c>
      <c r="G2812" s="109">
        <v>2.2213637479544777E-2</v>
      </c>
      <c r="H2812" s="731">
        <v>1.6505899973945692E-2</v>
      </c>
      <c r="I2812" s="108">
        <v>5.4914107879684539E-3</v>
      </c>
      <c r="J2812" s="109">
        <v>6.7120111313506963E-3</v>
      </c>
      <c r="K2812" s="731">
        <v>9.4549615847933394E-2</v>
      </c>
      <c r="L2812" s="108">
        <v>7.3504283766756204E-4</v>
      </c>
      <c r="M2812" s="109">
        <v>9.2780773449089725E-4</v>
      </c>
      <c r="N2812" s="731">
        <v>3.687136255587488E-4</v>
      </c>
      <c r="O2812" s="108">
        <v>0</v>
      </c>
      <c r="P2812" s="109">
        <v>0</v>
      </c>
      <c r="Q2812" s="731">
        <v>1.0483422272619612E-2</v>
      </c>
      <c r="R2812" s="108">
        <v>4.4422906442062918E-4</v>
      </c>
      <c r="S2812" s="109">
        <v>6.5065545370835798E-4</v>
      </c>
      <c r="T2812" s="731">
        <v>2.6706606706165775E-3</v>
      </c>
      <c r="U2812" s="108">
        <v>1.0088275220755405E-3</v>
      </c>
      <c r="V2812" s="109">
        <v>1.0407124284006284E-3</v>
      </c>
      <c r="W2812" s="731">
        <v>6.8829592223692345E-4</v>
      </c>
      <c r="X2812" s="108">
        <v>8.7092973239600319E-5</v>
      </c>
      <c r="Y2812" s="109">
        <v>8.9845675881542172E-5</v>
      </c>
      <c r="Z2812" s="731">
        <v>5.9421243150327068E-5</v>
      </c>
      <c r="AA2812" s="108">
        <v>0</v>
      </c>
      <c r="AB2812" s="109">
        <v>0</v>
      </c>
      <c r="AC2812" s="731">
        <v>0</v>
      </c>
      <c r="AD2812" s="108">
        <v>0</v>
      </c>
      <c r="AE2812" s="109">
        <v>0</v>
      </c>
      <c r="AF2812" s="731">
        <v>0</v>
      </c>
      <c r="AG2812" s="108">
        <v>6.435203404905526E-4</v>
      </c>
      <c r="AH2812" s="109">
        <v>6.6385958223352109E-4</v>
      </c>
      <c r="AI2812" s="731">
        <v>4.3905689532647323E-4</v>
      </c>
      <c r="AJ2812" s="108">
        <v>7.9896204402768478E-4</v>
      </c>
      <c r="AK2812" s="109">
        <v>1.008490385713877E-3</v>
      </c>
      <c r="AL2812" s="736">
        <v>4.0077720806431019E-4</v>
      </c>
    </row>
    <row r="2813" spans="1:38" x14ac:dyDescent="0.25">
      <c r="A2813" s="71">
        <v>2045</v>
      </c>
      <c r="B2813" s="72">
        <v>8</v>
      </c>
      <c r="C2813" s="108">
        <v>0.41207543265448987</v>
      </c>
      <c r="D2813" s="109">
        <v>0.40516934528185561</v>
      </c>
      <c r="E2813" s="731">
        <v>0.12947366797105395</v>
      </c>
      <c r="F2813" s="108">
        <v>1.9921467800020756E-2</v>
      </c>
      <c r="G2813" s="109">
        <v>2.2445960056786445E-2</v>
      </c>
      <c r="H2813" s="731">
        <v>1.6060416567949841E-2</v>
      </c>
      <c r="I2813" s="108">
        <v>5.7987997861933148E-3</v>
      </c>
      <c r="J2813" s="109">
        <v>7.275617294399914E-3</v>
      </c>
      <c r="K2813" s="731">
        <v>9.3564747607412638E-2</v>
      </c>
      <c r="L2813" s="108">
        <v>8.3596011212064291E-4</v>
      </c>
      <c r="M2813" s="109">
        <v>1.0056012351815319E-3</v>
      </c>
      <c r="N2813" s="731">
        <v>3.6732317677043761E-4</v>
      </c>
      <c r="O2813" s="108">
        <v>0</v>
      </c>
      <c r="P2813" s="109">
        <v>0</v>
      </c>
      <c r="Q2813" s="731">
        <v>1.0200493185549662E-2</v>
      </c>
      <c r="R2813" s="108">
        <v>4.4422906442062918E-4</v>
      </c>
      <c r="S2813" s="109">
        <v>6.5065545370835798E-4</v>
      </c>
      <c r="T2813" s="731">
        <v>2.6706606706165775E-3</v>
      </c>
      <c r="U2813" s="108">
        <v>1.0272207217995118E-3</v>
      </c>
      <c r="V2813" s="109">
        <v>1.0587096973834864E-3</v>
      </c>
      <c r="W2813" s="731">
        <v>6.6972015663382099E-4</v>
      </c>
      <c r="X2813" s="108">
        <v>8.8680916307348274E-5</v>
      </c>
      <c r="Y2813" s="109">
        <v>9.1399385984073029E-5</v>
      </c>
      <c r="Z2813" s="731">
        <v>5.7817485545000384E-5</v>
      </c>
      <c r="AA2813" s="108">
        <v>0</v>
      </c>
      <c r="AB2813" s="109">
        <v>0</v>
      </c>
      <c r="AC2813" s="731">
        <v>0</v>
      </c>
      <c r="AD2813" s="108">
        <v>0</v>
      </c>
      <c r="AE2813" s="109">
        <v>0</v>
      </c>
      <c r="AF2813" s="731">
        <v>0</v>
      </c>
      <c r="AG2813" s="108">
        <v>6.5525329785829831E-4</v>
      </c>
      <c r="AH2813" s="109">
        <v>6.7534000152141068E-4</v>
      </c>
      <c r="AI2813" s="731">
        <v>4.2720729570892797E-4</v>
      </c>
      <c r="AJ2813" s="108">
        <v>9.0865525955615052E-4</v>
      </c>
      <c r="AK2813" s="109">
        <v>1.0930482494433172E-3</v>
      </c>
      <c r="AL2813" s="736">
        <v>3.9926548721738627E-4</v>
      </c>
    </row>
    <row r="2814" spans="1:38" x14ac:dyDescent="0.25">
      <c r="A2814" s="71">
        <v>2045</v>
      </c>
      <c r="B2814" s="72">
        <v>9</v>
      </c>
      <c r="C2814" s="108">
        <v>0.41193682348115318</v>
      </c>
      <c r="D2814" s="109">
        <v>0.40497109177403434</v>
      </c>
      <c r="E2814" s="731">
        <v>0.12912818572407633</v>
      </c>
      <c r="F2814" s="108">
        <v>1.9897346963474848E-2</v>
      </c>
      <c r="G2814" s="109">
        <v>2.2407789707335802E-2</v>
      </c>
      <c r="H2814" s="731">
        <v>1.5643254882255535E-2</v>
      </c>
      <c r="I2814" s="108">
        <v>5.7893385059012209E-3</v>
      </c>
      <c r="J2814" s="109">
        <v>7.2564399038444975E-3</v>
      </c>
      <c r="K2814" s="731">
        <v>9.2678801407278258E-2</v>
      </c>
      <c r="L2814" s="108">
        <v>8.3496479304631969E-4</v>
      </c>
      <c r="M2814" s="109">
        <v>1.0034601605753194E-3</v>
      </c>
      <c r="N2814" s="731">
        <v>3.6601446119190428E-4</v>
      </c>
      <c r="O2814" s="108">
        <v>0</v>
      </c>
      <c r="P2814" s="109">
        <v>0</v>
      </c>
      <c r="Q2814" s="731">
        <v>9.935527951901205E-3</v>
      </c>
      <c r="R2814" s="108">
        <v>4.4422906442062918E-4</v>
      </c>
      <c r="S2814" s="109">
        <v>6.5065545370835798E-4</v>
      </c>
      <c r="T2814" s="731">
        <v>2.6706606706165775E-3</v>
      </c>
      <c r="U2814" s="108">
        <v>1.0254255430884147E-3</v>
      </c>
      <c r="V2814" s="109">
        <v>1.0558832149394402E-3</v>
      </c>
      <c r="W2814" s="731">
        <v>6.5232394245445639E-4</v>
      </c>
      <c r="X2814" s="108">
        <v>8.8525968528853726E-5</v>
      </c>
      <c r="Y2814" s="109">
        <v>9.1155417372379175E-5</v>
      </c>
      <c r="Z2814" s="731">
        <v>5.6315689422798878E-5</v>
      </c>
      <c r="AA2814" s="108">
        <v>0</v>
      </c>
      <c r="AB2814" s="109">
        <v>0</v>
      </c>
      <c r="AC2814" s="731">
        <v>0</v>
      </c>
      <c r="AD2814" s="108">
        <v>0</v>
      </c>
      <c r="AE2814" s="109">
        <v>0</v>
      </c>
      <c r="AF2814" s="731">
        <v>0</v>
      </c>
      <c r="AG2814" s="108">
        <v>6.5410818219360811E-4</v>
      </c>
      <c r="AH2814" s="109">
        <v>6.7353706044740846E-4</v>
      </c>
      <c r="AI2814" s="731">
        <v>4.1611047314821432E-4</v>
      </c>
      <c r="AJ2814" s="108">
        <v>9.0757331094146762E-4</v>
      </c>
      <c r="AK2814" s="109">
        <v>1.0907209565674696E-3</v>
      </c>
      <c r="AL2814" s="736">
        <v>3.9784321636979826E-4</v>
      </c>
    </row>
    <row r="2815" spans="1:38" x14ac:dyDescent="0.25">
      <c r="A2815" s="71">
        <v>2045</v>
      </c>
      <c r="B2815" s="72">
        <v>10</v>
      </c>
      <c r="C2815" s="108">
        <v>0.57726429665845314</v>
      </c>
      <c r="D2815" s="109">
        <v>0.54938610332985627</v>
      </c>
      <c r="E2815" s="731">
        <v>0.12879433680159016</v>
      </c>
      <c r="F2815" s="108">
        <v>2.0846316876659322E-2</v>
      </c>
      <c r="G2815" s="109">
        <v>2.309701032330903E-2</v>
      </c>
      <c r="H2815" s="731">
        <v>1.5240261396317838E-2</v>
      </c>
      <c r="I2815" s="108">
        <v>6.5262996275188894E-3</v>
      </c>
      <c r="J2815" s="109">
        <v>8.3279093393017548E-3</v>
      </c>
      <c r="K2815" s="731">
        <v>9.1822398564861782E-2</v>
      </c>
      <c r="L2815" s="108">
        <v>1.0390118267339888E-3</v>
      </c>
      <c r="M2815" s="109">
        <v>1.148890289056001E-3</v>
      </c>
      <c r="N2815" s="731">
        <v>3.6474990813573478E-4</v>
      </c>
      <c r="O2815" s="108">
        <v>0</v>
      </c>
      <c r="P2815" s="109">
        <v>0</v>
      </c>
      <c r="Q2815" s="731">
        <v>9.6795811166799084E-3</v>
      </c>
      <c r="R2815" s="108">
        <v>4.4422906442062918E-4</v>
      </c>
      <c r="S2815" s="109">
        <v>6.5065545370835798E-4</v>
      </c>
      <c r="T2815" s="731">
        <v>2.6706606706165775E-3</v>
      </c>
      <c r="U2815" s="108">
        <v>1.0980209076481373E-3</v>
      </c>
      <c r="V2815" s="109">
        <v>1.108660733012882E-3</v>
      </c>
      <c r="W2815" s="731">
        <v>6.3551956583408399E-4</v>
      </c>
      <c r="X2815" s="108">
        <v>9.4793216698617816E-5</v>
      </c>
      <c r="Y2815" s="109">
        <v>9.5711718914043468E-5</v>
      </c>
      <c r="Z2815" s="731">
        <v>5.4864974960043825E-5</v>
      </c>
      <c r="AA2815" s="108">
        <v>0</v>
      </c>
      <c r="AB2815" s="109">
        <v>0</v>
      </c>
      <c r="AC2815" s="731">
        <v>0</v>
      </c>
      <c r="AD2815" s="108">
        <v>0</v>
      </c>
      <c r="AE2815" s="109">
        <v>0</v>
      </c>
      <c r="AF2815" s="731">
        <v>0</v>
      </c>
      <c r="AG2815" s="108">
        <v>7.0041659719589922E-4</v>
      </c>
      <c r="AH2815" s="109">
        <v>7.0720325863235251E-4</v>
      </c>
      <c r="AI2815" s="731">
        <v>4.0539119332989962E-4</v>
      </c>
      <c r="AJ2815" s="108">
        <v>1.1293645012131154E-3</v>
      </c>
      <c r="AK2815" s="109">
        <v>1.2487976152310597E-3</v>
      </c>
      <c r="AL2815" s="736">
        <v>3.9646849296404851E-4</v>
      </c>
    </row>
    <row r="2816" spans="1:38" x14ac:dyDescent="0.25">
      <c r="A2816" s="71">
        <v>2045</v>
      </c>
      <c r="B2816" s="72">
        <v>11</v>
      </c>
      <c r="C2816" s="108">
        <v>0.57708802808187287</v>
      </c>
      <c r="D2816" s="109">
        <v>0.54916152513699712</v>
      </c>
      <c r="E2816" s="731">
        <v>0.12840019012800657</v>
      </c>
      <c r="F2816" s="108">
        <v>2.0820253277766407E-2</v>
      </c>
      <c r="G2816" s="109">
        <v>2.3059871138913869E-2</v>
      </c>
      <c r="H2816" s="731">
        <v>1.4755247851999038E-2</v>
      </c>
      <c r="I2816" s="108">
        <v>6.5153078444383236E-3</v>
      </c>
      <c r="J2816" s="109">
        <v>8.3072632948314202E-3</v>
      </c>
      <c r="K2816" s="731">
        <v>9.081270421679026E-2</v>
      </c>
      <c r="L2816" s="108">
        <v>1.0377224237592892E-3</v>
      </c>
      <c r="M2816" s="109">
        <v>1.1465659307514408E-3</v>
      </c>
      <c r="N2816" s="731">
        <v>3.6326453238820706E-4</v>
      </c>
      <c r="O2816" s="108">
        <v>0</v>
      </c>
      <c r="P2816" s="109">
        <v>0</v>
      </c>
      <c r="Q2816" s="731">
        <v>9.3715253532195043E-3</v>
      </c>
      <c r="R2816" s="108">
        <v>4.4422906442062918E-4</v>
      </c>
      <c r="S2816" s="109">
        <v>6.5065545370835798E-4</v>
      </c>
      <c r="T2816" s="731">
        <v>2.6706606706165775E-3</v>
      </c>
      <c r="U2816" s="108">
        <v>1.0960786952272734E-3</v>
      </c>
      <c r="V2816" s="109">
        <v>1.1059087526312846E-3</v>
      </c>
      <c r="W2816" s="731">
        <v>6.1529389139461897E-4</v>
      </c>
      <c r="X2816" s="108">
        <v>9.4625488050302967E-5</v>
      </c>
      <c r="Y2816" s="109">
        <v>9.5474170213432461E-5</v>
      </c>
      <c r="Z2816" s="731">
        <v>5.3118893109843021E-5</v>
      </c>
      <c r="AA2816" s="108">
        <v>0</v>
      </c>
      <c r="AB2816" s="109">
        <v>0</v>
      </c>
      <c r="AC2816" s="731">
        <v>0</v>
      </c>
      <c r="AD2816" s="108">
        <v>0</v>
      </c>
      <c r="AE2816" s="109">
        <v>0</v>
      </c>
      <c r="AF2816" s="731">
        <v>0</v>
      </c>
      <c r="AG2816" s="108">
        <v>6.9917748927379589E-4</v>
      </c>
      <c r="AH2816" s="109">
        <v>7.054482642591184E-4</v>
      </c>
      <c r="AI2816" s="731">
        <v>3.9248965254194674E-4</v>
      </c>
      <c r="AJ2816" s="108">
        <v>1.1279627609509545E-3</v>
      </c>
      <c r="AK2816" s="109">
        <v>1.2462712430289741E-3</v>
      </c>
      <c r="AL2816" s="736">
        <v>3.9485401673641383E-4</v>
      </c>
    </row>
    <row r="2817" spans="1:38" x14ac:dyDescent="0.25">
      <c r="A2817" s="71">
        <v>2045</v>
      </c>
      <c r="B2817" s="72">
        <v>12</v>
      </c>
      <c r="C2817" s="108">
        <v>0.57690602890490361</v>
      </c>
      <c r="D2817" s="109">
        <v>0.5489459780896504</v>
      </c>
      <c r="E2817" s="731">
        <v>0.12799543771178107</v>
      </c>
      <c r="F2817" s="108">
        <v>2.0793394935083458E-2</v>
      </c>
      <c r="G2817" s="109">
        <v>2.3024159186376836E-2</v>
      </c>
      <c r="H2817" s="731">
        <v>1.4254702878610311E-2</v>
      </c>
      <c r="I2817" s="108">
        <v>6.5039808224418563E-3</v>
      </c>
      <c r="J2817" s="109">
        <v>8.2873871429078854E-3</v>
      </c>
      <c r="K2817" s="731">
        <v>8.9776614560862902E-2</v>
      </c>
      <c r="L2817" s="108">
        <v>1.0363922132292662E-3</v>
      </c>
      <c r="M2817" s="109">
        <v>1.1443297115206635E-3</v>
      </c>
      <c r="N2817" s="731">
        <v>3.6174199327752902E-4</v>
      </c>
      <c r="O2817" s="108">
        <v>0</v>
      </c>
      <c r="P2817" s="109">
        <v>0</v>
      </c>
      <c r="Q2817" s="731">
        <v>9.0536040122031845E-3</v>
      </c>
      <c r="R2817" s="108">
        <v>4.4422906442062918E-4</v>
      </c>
      <c r="S2817" s="109">
        <v>6.5065545370835798E-4</v>
      </c>
      <c r="T2817" s="731">
        <v>2.6706606706165775E-3</v>
      </c>
      <c r="U2817" s="108">
        <v>1.0940766210476643E-3</v>
      </c>
      <c r="V2817" s="109">
        <v>1.1032611298713432E-3</v>
      </c>
      <c r="W2817" s="731">
        <v>5.9442066392027121E-4</v>
      </c>
      <c r="X2817" s="108">
        <v>9.445264713259577E-5</v>
      </c>
      <c r="Y2817" s="109">
        <v>9.5245557321484183E-5</v>
      </c>
      <c r="Z2817" s="731">
        <v>5.1316885085552573E-5</v>
      </c>
      <c r="AA2817" s="108">
        <v>0</v>
      </c>
      <c r="AB2817" s="109">
        <v>0</v>
      </c>
      <c r="AC2817" s="731">
        <v>0</v>
      </c>
      <c r="AD2817" s="108">
        <v>0</v>
      </c>
      <c r="AE2817" s="109">
        <v>0</v>
      </c>
      <c r="AF2817" s="731">
        <v>0</v>
      </c>
      <c r="AG2817" s="108">
        <v>6.9789996733398156E-4</v>
      </c>
      <c r="AH2817" s="109">
        <v>7.0375871573500476E-4</v>
      </c>
      <c r="AI2817" s="731">
        <v>3.7917486409415221E-4</v>
      </c>
      <c r="AJ2817" s="108">
        <v>1.1265163909677108E-3</v>
      </c>
      <c r="AK2817" s="109">
        <v>1.2438400567310588E-3</v>
      </c>
      <c r="AL2817" s="736">
        <v>3.9319930580688936E-4</v>
      </c>
    </row>
    <row r="2818" spans="1:38" x14ac:dyDescent="0.25">
      <c r="A2818" s="71">
        <v>2045</v>
      </c>
      <c r="B2818" s="72">
        <v>13</v>
      </c>
      <c r="C2818" s="108">
        <v>0.57544241899481141</v>
      </c>
      <c r="D2818" s="109">
        <v>0.54754214805128321</v>
      </c>
      <c r="E2818" s="731">
        <v>0.12727246399590894</v>
      </c>
      <c r="F2818" s="108">
        <v>2.0761775977514885E-2</v>
      </c>
      <c r="G2818" s="109">
        <v>2.2984622463649833E-2</v>
      </c>
      <c r="H2818" s="731">
        <v>1.3647037167203255E-2</v>
      </c>
      <c r="I2818" s="108">
        <v>6.4911281932315034E-3</v>
      </c>
      <c r="J2818" s="109">
        <v>8.2668579384871099E-3</v>
      </c>
      <c r="K2818" s="731">
        <v>8.8454905838398656E-2</v>
      </c>
      <c r="L2818" s="108">
        <v>1.0350322759454448E-3</v>
      </c>
      <c r="M2818" s="109">
        <v>1.1421670545840581E-3</v>
      </c>
      <c r="N2818" s="731">
        <v>3.5993344917931711E-4</v>
      </c>
      <c r="O2818" s="108">
        <v>0</v>
      </c>
      <c r="P2818" s="109">
        <v>0</v>
      </c>
      <c r="Q2818" s="731">
        <v>8.667651403786945E-3</v>
      </c>
      <c r="R2818" s="108">
        <v>4.4422906442062918E-4</v>
      </c>
      <c r="S2818" s="109">
        <v>6.5065545370835798E-4</v>
      </c>
      <c r="T2818" s="731">
        <v>2.6706606706165775E-3</v>
      </c>
      <c r="U2818" s="108">
        <v>1.0919353991272914E-3</v>
      </c>
      <c r="V2818" s="109">
        <v>1.1006018653321589E-3</v>
      </c>
      <c r="W2818" s="731">
        <v>5.6908147109820822E-4</v>
      </c>
      <c r="X2818" s="108">
        <v>9.4267844076238914E-5</v>
      </c>
      <c r="Y2818" s="109">
        <v>9.501598624747118E-5</v>
      </c>
      <c r="Z2818" s="731">
        <v>4.9129354171114796E-5</v>
      </c>
      <c r="AA2818" s="108">
        <v>0</v>
      </c>
      <c r="AB2818" s="109">
        <v>0</v>
      </c>
      <c r="AC2818" s="731">
        <v>0</v>
      </c>
      <c r="AD2818" s="108">
        <v>0</v>
      </c>
      <c r="AE2818" s="109">
        <v>0</v>
      </c>
      <c r="AF2818" s="731">
        <v>0</v>
      </c>
      <c r="AG2818" s="108">
        <v>6.9653420310648439E-4</v>
      </c>
      <c r="AH2818" s="109">
        <v>7.0206228837039737E-4</v>
      </c>
      <c r="AI2818" s="731">
        <v>3.6301126567069166E-4</v>
      </c>
      <c r="AJ2818" s="108">
        <v>1.1250394350222623E-3</v>
      </c>
      <c r="AK2818" s="109">
        <v>1.2414894301559282E-3</v>
      </c>
      <c r="AL2818" s="736">
        <v>3.9123317007955103E-4</v>
      </c>
    </row>
    <row r="2819" spans="1:38" x14ac:dyDescent="0.25">
      <c r="A2819" s="71">
        <v>2045</v>
      </c>
      <c r="B2819" s="72">
        <v>14</v>
      </c>
      <c r="C2819" s="108">
        <v>0.57525269749049734</v>
      </c>
      <c r="D2819" s="109">
        <v>0.54734069437285349</v>
      </c>
      <c r="E2819" s="731">
        <v>0.1267539681800455</v>
      </c>
      <c r="F2819" s="108">
        <v>2.073373305499851E-2</v>
      </c>
      <c r="G2819" s="109">
        <v>2.2951283566240571E-2</v>
      </c>
      <c r="H2819" s="731">
        <v>1.2991218885540631E-2</v>
      </c>
      <c r="I2819" s="108">
        <v>6.4792975873569723E-3</v>
      </c>
      <c r="J2819" s="109">
        <v>8.2483137952498505E-3</v>
      </c>
      <c r="K2819" s="731">
        <v>8.7129923694289735E-2</v>
      </c>
      <c r="L2819" s="108">
        <v>1.0336442071822963E-3</v>
      </c>
      <c r="M2819" s="109">
        <v>1.1400798012703884E-3</v>
      </c>
      <c r="N2819" s="731">
        <v>3.579957011569616E-4</v>
      </c>
      <c r="O2819" s="108">
        <v>0</v>
      </c>
      <c r="P2819" s="109">
        <v>0</v>
      </c>
      <c r="Q2819" s="731">
        <v>8.2511237721203893E-3</v>
      </c>
      <c r="R2819" s="108">
        <v>4.4422906442062918E-4</v>
      </c>
      <c r="S2819" s="109">
        <v>6.5065545370835798E-4</v>
      </c>
      <c r="T2819" s="731">
        <v>2.6706606706165775E-3</v>
      </c>
      <c r="U2819" s="108">
        <v>1.0898441174245965E-3</v>
      </c>
      <c r="V2819" s="109">
        <v>1.0981307885605202E-3</v>
      </c>
      <c r="W2819" s="731">
        <v>5.4173378427469735E-4</v>
      </c>
      <c r="X2819" s="108">
        <v>9.4087269525597867E-5</v>
      </c>
      <c r="Y2819" s="109">
        <v>9.4802625309973714E-5</v>
      </c>
      <c r="Z2819" s="731">
        <v>4.676840237682634E-5</v>
      </c>
      <c r="AA2819" s="108">
        <v>0</v>
      </c>
      <c r="AB2819" s="109">
        <v>0</v>
      </c>
      <c r="AC2819" s="731">
        <v>0</v>
      </c>
      <c r="AD2819" s="108">
        <v>0</v>
      </c>
      <c r="AE2819" s="109">
        <v>0</v>
      </c>
      <c r="AF2819" s="731">
        <v>0</v>
      </c>
      <c r="AG2819" s="108">
        <v>6.9520025093668743E-4</v>
      </c>
      <c r="AH2819" s="109">
        <v>7.0048643590363681E-4</v>
      </c>
      <c r="AI2819" s="731">
        <v>3.4556661858904262E-4</v>
      </c>
      <c r="AJ2819" s="108">
        <v>1.1235297662329565E-3</v>
      </c>
      <c r="AK2819" s="109">
        <v>1.239220112993803E-3</v>
      </c>
      <c r="AL2819" s="736">
        <v>3.8912688605385908E-4</v>
      </c>
    </row>
    <row r="2820" spans="1:38" x14ac:dyDescent="0.25">
      <c r="A2820" s="71">
        <v>2045</v>
      </c>
      <c r="B2820" s="72">
        <v>15</v>
      </c>
      <c r="C2820" s="108">
        <v>0.72646791385061993</v>
      </c>
      <c r="D2820" s="109">
        <v>0.66999522319295768</v>
      </c>
      <c r="E2820" s="731">
        <v>0.12622597224100116</v>
      </c>
      <c r="F2820" s="108">
        <v>2.0805894812688901E-2</v>
      </c>
      <c r="G2820" s="109">
        <v>2.2912466923549042E-2</v>
      </c>
      <c r="H2820" s="731">
        <v>1.2320994759055947E-2</v>
      </c>
      <c r="I2820" s="108">
        <v>6.4609134013699932E-3</v>
      </c>
      <c r="J2820" s="109">
        <v>8.1441694991910354E-3</v>
      </c>
      <c r="K2820" s="731">
        <v>8.5779810141119184E-2</v>
      </c>
      <c r="L2820" s="108">
        <v>1.4251269890557692E-3</v>
      </c>
      <c r="M2820" s="109">
        <v>1.3966443390236664E-3</v>
      </c>
      <c r="N2820" s="731">
        <v>3.5602432378661349E-4</v>
      </c>
      <c r="O2820" s="108">
        <v>0</v>
      </c>
      <c r="P2820" s="109">
        <v>0</v>
      </c>
      <c r="Q2820" s="731">
        <v>7.825432750022971E-3</v>
      </c>
      <c r="R2820" s="108">
        <v>4.4422906442062918E-4</v>
      </c>
      <c r="S2820" s="109">
        <v>6.5065545370835798E-4</v>
      </c>
      <c r="T2820" s="731">
        <v>2.6706606706165775E-3</v>
      </c>
      <c r="U2820" s="108">
        <v>1.0954155948633673E-3</v>
      </c>
      <c r="V2820" s="109">
        <v>1.0952383906205107E-3</v>
      </c>
      <c r="W2820" s="731">
        <v>5.1378515241328479E-4</v>
      </c>
      <c r="X2820" s="108">
        <v>9.4568239252685934E-5</v>
      </c>
      <c r="Y2820" s="109">
        <v>9.4552911433499703E-5</v>
      </c>
      <c r="Z2820" s="731">
        <v>4.4355579399645847E-5</v>
      </c>
      <c r="AA2820" s="108">
        <v>0</v>
      </c>
      <c r="AB2820" s="109">
        <v>0</v>
      </c>
      <c r="AC2820" s="731">
        <v>0</v>
      </c>
      <c r="AD2820" s="108">
        <v>0</v>
      </c>
      <c r="AE2820" s="109">
        <v>0</v>
      </c>
      <c r="AF2820" s="731">
        <v>0</v>
      </c>
      <c r="AG2820" s="108">
        <v>6.9875402839357948E-4</v>
      </c>
      <c r="AH2820" s="109">
        <v>6.9864081621032398E-4</v>
      </c>
      <c r="AI2820" s="731">
        <v>3.2773842280711934E-4</v>
      </c>
      <c r="AJ2820" s="108">
        <v>1.5490566629877466E-3</v>
      </c>
      <c r="AK2820" s="109">
        <v>1.5180969082328557E-3</v>
      </c>
      <c r="AL2820" s="736">
        <v>3.8698421744641644E-4</v>
      </c>
    </row>
    <row r="2821" spans="1:38" x14ac:dyDescent="0.25">
      <c r="A2821" s="71">
        <v>2045</v>
      </c>
      <c r="B2821" s="72">
        <v>16</v>
      </c>
      <c r="C2821" s="108">
        <v>0.72646791385061993</v>
      </c>
      <c r="D2821" s="109">
        <v>0.66999522319295768</v>
      </c>
      <c r="E2821" s="731">
        <v>0.12622597224100116</v>
      </c>
      <c r="F2821" s="108">
        <v>2.0805894812688901E-2</v>
      </c>
      <c r="G2821" s="109">
        <v>2.2912466923549042E-2</v>
      </c>
      <c r="H2821" s="731">
        <v>1.2320994759055947E-2</v>
      </c>
      <c r="I2821" s="108">
        <v>6.4609134013699932E-3</v>
      </c>
      <c r="J2821" s="109">
        <v>8.1441694991910354E-3</v>
      </c>
      <c r="K2821" s="731">
        <v>8.5779810141119184E-2</v>
      </c>
      <c r="L2821" s="108">
        <v>1.4251269890557692E-3</v>
      </c>
      <c r="M2821" s="109">
        <v>1.3966443390236664E-3</v>
      </c>
      <c r="N2821" s="731">
        <v>3.5602432378661349E-4</v>
      </c>
      <c r="O2821" s="108">
        <v>0</v>
      </c>
      <c r="P2821" s="109">
        <v>0</v>
      </c>
      <c r="Q2821" s="731">
        <v>7.825432750022971E-3</v>
      </c>
      <c r="R2821" s="108">
        <v>4.4422906442062918E-4</v>
      </c>
      <c r="S2821" s="109">
        <v>6.5065545370835798E-4</v>
      </c>
      <c r="T2821" s="731">
        <v>2.6706606706165775E-3</v>
      </c>
      <c r="U2821" s="108">
        <v>1.0954155948633673E-3</v>
      </c>
      <c r="V2821" s="109">
        <v>1.0952383906205107E-3</v>
      </c>
      <c r="W2821" s="731">
        <v>5.1378515241328479E-4</v>
      </c>
      <c r="X2821" s="108">
        <v>9.4568239252685934E-5</v>
      </c>
      <c r="Y2821" s="109">
        <v>9.4552911433499703E-5</v>
      </c>
      <c r="Z2821" s="731">
        <v>4.4355579399645847E-5</v>
      </c>
      <c r="AA2821" s="108">
        <v>0</v>
      </c>
      <c r="AB2821" s="109">
        <v>0</v>
      </c>
      <c r="AC2821" s="731">
        <v>0</v>
      </c>
      <c r="AD2821" s="108">
        <v>0</v>
      </c>
      <c r="AE2821" s="109">
        <v>0</v>
      </c>
      <c r="AF2821" s="731">
        <v>0</v>
      </c>
      <c r="AG2821" s="108">
        <v>6.9875402839357948E-4</v>
      </c>
      <c r="AH2821" s="109">
        <v>6.9864081621032398E-4</v>
      </c>
      <c r="AI2821" s="731">
        <v>3.2773842280711934E-4</v>
      </c>
      <c r="AJ2821" s="108">
        <v>1.5490566629877466E-3</v>
      </c>
      <c r="AK2821" s="109">
        <v>1.5180969082328557E-3</v>
      </c>
      <c r="AL2821" s="736">
        <v>3.8698421744641644E-4</v>
      </c>
    </row>
    <row r="2822" spans="1:38" x14ac:dyDescent="0.25">
      <c r="A2822" s="71">
        <v>2045</v>
      </c>
      <c r="B2822" s="72">
        <v>17</v>
      </c>
      <c r="C2822" s="108">
        <v>0.72646791385061993</v>
      </c>
      <c r="D2822" s="109">
        <v>0.66999522319295768</v>
      </c>
      <c r="E2822" s="731">
        <v>0.12622597224100116</v>
      </c>
      <c r="F2822" s="108">
        <v>2.0805894812688901E-2</v>
      </c>
      <c r="G2822" s="109">
        <v>2.2912466923549042E-2</v>
      </c>
      <c r="H2822" s="731">
        <v>1.2320994759055947E-2</v>
      </c>
      <c r="I2822" s="108">
        <v>6.4609134013699932E-3</v>
      </c>
      <c r="J2822" s="109">
        <v>8.1441694991910354E-3</v>
      </c>
      <c r="K2822" s="731">
        <v>8.5779810141119184E-2</v>
      </c>
      <c r="L2822" s="108">
        <v>1.4251269890557692E-3</v>
      </c>
      <c r="M2822" s="109">
        <v>1.3966443390236664E-3</v>
      </c>
      <c r="N2822" s="731">
        <v>3.5602432378661349E-4</v>
      </c>
      <c r="O2822" s="108">
        <v>0</v>
      </c>
      <c r="P2822" s="109">
        <v>0</v>
      </c>
      <c r="Q2822" s="731">
        <v>7.825432750022971E-3</v>
      </c>
      <c r="R2822" s="108">
        <v>4.4422906442062918E-4</v>
      </c>
      <c r="S2822" s="109">
        <v>6.5065545370835798E-4</v>
      </c>
      <c r="T2822" s="731">
        <v>2.6706606706165775E-3</v>
      </c>
      <c r="U2822" s="108">
        <v>1.0954155948633673E-3</v>
      </c>
      <c r="V2822" s="109">
        <v>1.0952383906205107E-3</v>
      </c>
      <c r="W2822" s="731">
        <v>5.1378515241328479E-4</v>
      </c>
      <c r="X2822" s="108">
        <v>9.4568239252685934E-5</v>
      </c>
      <c r="Y2822" s="109">
        <v>9.4552911433499703E-5</v>
      </c>
      <c r="Z2822" s="731">
        <v>4.4355579399645847E-5</v>
      </c>
      <c r="AA2822" s="108">
        <v>0</v>
      </c>
      <c r="AB2822" s="109">
        <v>0</v>
      </c>
      <c r="AC2822" s="731">
        <v>0</v>
      </c>
      <c r="AD2822" s="108">
        <v>0</v>
      </c>
      <c r="AE2822" s="109">
        <v>0</v>
      </c>
      <c r="AF2822" s="731">
        <v>0</v>
      </c>
      <c r="AG2822" s="108">
        <v>6.9875402839357948E-4</v>
      </c>
      <c r="AH2822" s="109">
        <v>6.9864081621032398E-4</v>
      </c>
      <c r="AI2822" s="731">
        <v>3.2773842280711934E-4</v>
      </c>
      <c r="AJ2822" s="108">
        <v>1.5490566629877466E-3</v>
      </c>
      <c r="AK2822" s="109">
        <v>1.5180969082328557E-3</v>
      </c>
      <c r="AL2822" s="736">
        <v>3.8698421744641644E-4</v>
      </c>
    </row>
    <row r="2823" spans="1:38" x14ac:dyDescent="0.25">
      <c r="A2823" s="71">
        <v>2045</v>
      </c>
      <c r="B2823" s="72">
        <v>18</v>
      </c>
      <c r="C2823" s="108">
        <v>0.72646791385061993</v>
      </c>
      <c r="D2823" s="109">
        <v>0.66999522319295768</v>
      </c>
      <c r="E2823" s="731">
        <v>0.12622597224100116</v>
      </c>
      <c r="F2823" s="108">
        <v>2.0805894812688901E-2</v>
      </c>
      <c r="G2823" s="109">
        <v>2.2912466923549042E-2</v>
      </c>
      <c r="H2823" s="731">
        <v>1.2320994759055947E-2</v>
      </c>
      <c r="I2823" s="108">
        <v>6.4609134013699932E-3</v>
      </c>
      <c r="J2823" s="109">
        <v>8.1441694991910354E-3</v>
      </c>
      <c r="K2823" s="731">
        <v>8.5779810141119184E-2</v>
      </c>
      <c r="L2823" s="108">
        <v>1.4251269890557692E-3</v>
      </c>
      <c r="M2823" s="109">
        <v>1.3966443390236664E-3</v>
      </c>
      <c r="N2823" s="731">
        <v>3.5602432378661349E-4</v>
      </c>
      <c r="O2823" s="108">
        <v>0</v>
      </c>
      <c r="P2823" s="109">
        <v>0</v>
      </c>
      <c r="Q2823" s="731">
        <v>7.825432750022971E-3</v>
      </c>
      <c r="R2823" s="108">
        <v>4.4422906442062918E-4</v>
      </c>
      <c r="S2823" s="109">
        <v>6.5065545370835798E-4</v>
      </c>
      <c r="T2823" s="731">
        <v>2.6706606706165775E-3</v>
      </c>
      <c r="U2823" s="108">
        <v>1.0954155948633673E-3</v>
      </c>
      <c r="V2823" s="109">
        <v>1.0952383906205107E-3</v>
      </c>
      <c r="W2823" s="731">
        <v>5.1378515241328479E-4</v>
      </c>
      <c r="X2823" s="108">
        <v>9.4568239252685934E-5</v>
      </c>
      <c r="Y2823" s="109">
        <v>9.4552911433499703E-5</v>
      </c>
      <c r="Z2823" s="731">
        <v>4.4355579399645847E-5</v>
      </c>
      <c r="AA2823" s="108">
        <v>0</v>
      </c>
      <c r="AB2823" s="109">
        <v>0</v>
      </c>
      <c r="AC2823" s="731">
        <v>0</v>
      </c>
      <c r="AD2823" s="108">
        <v>0</v>
      </c>
      <c r="AE2823" s="109">
        <v>0</v>
      </c>
      <c r="AF2823" s="731">
        <v>0</v>
      </c>
      <c r="AG2823" s="108">
        <v>6.9875402839357948E-4</v>
      </c>
      <c r="AH2823" s="109">
        <v>6.9864081621032398E-4</v>
      </c>
      <c r="AI2823" s="731">
        <v>3.2773842280711934E-4</v>
      </c>
      <c r="AJ2823" s="108">
        <v>1.5490566629877466E-3</v>
      </c>
      <c r="AK2823" s="109">
        <v>1.5180969082328557E-3</v>
      </c>
      <c r="AL2823" s="736">
        <v>3.8698421744641644E-4</v>
      </c>
    </row>
    <row r="2824" spans="1:38" x14ac:dyDescent="0.25">
      <c r="A2824" s="71">
        <v>2045</v>
      </c>
      <c r="B2824" s="72">
        <v>19</v>
      </c>
      <c r="C2824" s="108">
        <v>0.72646791385061993</v>
      </c>
      <c r="D2824" s="109">
        <v>0.66999522319295768</v>
      </c>
      <c r="E2824" s="731">
        <v>0.12622597224100116</v>
      </c>
      <c r="F2824" s="108">
        <v>2.0805894812688901E-2</v>
      </c>
      <c r="G2824" s="109">
        <v>2.2912466923549042E-2</v>
      </c>
      <c r="H2824" s="731">
        <v>1.2320994759055947E-2</v>
      </c>
      <c r="I2824" s="108">
        <v>6.4609134013699932E-3</v>
      </c>
      <c r="J2824" s="109">
        <v>8.1441694991910354E-3</v>
      </c>
      <c r="K2824" s="731">
        <v>8.5779810141119184E-2</v>
      </c>
      <c r="L2824" s="108">
        <v>1.4251269890557692E-3</v>
      </c>
      <c r="M2824" s="109">
        <v>1.3966443390236664E-3</v>
      </c>
      <c r="N2824" s="731">
        <v>3.5602432378661349E-4</v>
      </c>
      <c r="O2824" s="108">
        <v>0</v>
      </c>
      <c r="P2824" s="109">
        <v>0</v>
      </c>
      <c r="Q2824" s="731">
        <v>7.825432750022971E-3</v>
      </c>
      <c r="R2824" s="108">
        <v>4.4422906442062918E-4</v>
      </c>
      <c r="S2824" s="109">
        <v>6.5065545370835798E-4</v>
      </c>
      <c r="T2824" s="731">
        <v>2.6706606706165775E-3</v>
      </c>
      <c r="U2824" s="108">
        <v>1.0954155948633673E-3</v>
      </c>
      <c r="V2824" s="109">
        <v>1.0952383906205107E-3</v>
      </c>
      <c r="W2824" s="731">
        <v>5.1378515241328479E-4</v>
      </c>
      <c r="X2824" s="108">
        <v>9.4568239252685934E-5</v>
      </c>
      <c r="Y2824" s="109">
        <v>9.4552911433499703E-5</v>
      </c>
      <c r="Z2824" s="731">
        <v>4.4355579399645847E-5</v>
      </c>
      <c r="AA2824" s="108">
        <v>0</v>
      </c>
      <c r="AB2824" s="109">
        <v>0</v>
      </c>
      <c r="AC2824" s="731">
        <v>0</v>
      </c>
      <c r="AD2824" s="108">
        <v>0</v>
      </c>
      <c r="AE2824" s="109">
        <v>0</v>
      </c>
      <c r="AF2824" s="731">
        <v>0</v>
      </c>
      <c r="AG2824" s="108">
        <v>6.9875402839357948E-4</v>
      </c>
      <c r="AH2824" s="109">
        <v>6.9864081621032398E-4</v>
      </c>
      <c r="AI2824" s="731">
        <v>3.2773842280711934E-4</v>
      </c>
      <c r="AJ2824" s="108">
        <v>1.5490566629877466E-3</v>
      </c>
      <c r="AK2824" s="109">
        <v>1.5180969082328557E-3</v>
      </c>
      <c r="AL2824" s="736">
        <v>3.8698421744641644E-4</v>
      </c>
    </row>
    <row r="2825" spans="1:38" x14ac:dyDescent="0.25">
      <c r="A2825" s="71">
        <v>2045</v>
      </c>
      <c r="B2825" s="72">
        <v>20</v>
      </c>
      <c r="C2825" s="108">
        <v>0.72646791385061993</v>
      </c>
      <c r="D2825" s="109">
        <v>0.66999522319295768</v>
      </c>
      <c r="E2825" s="731">
        <v>0.12622597224100116</v>
      </c>
      <c r="F2825" s="108">
        <v>2.0805894812688901E-2</v>
      </c>
      <c r="G2825" s="109">
        <v>2.2912466923549042E-2</v>
      </c>
      <c r="H2825" s="731">
        <v>1.2320994759055947E-2</v>
      </c>
      <c r="I2825" s="108">
        <v>6.4609134013699932E-3</v>
      </c>
      <c r="J2825" s="109">
        <v>8.1441694991910354E-3</v>
      </c>
      <c r="K2825" s="731">
        <v>8.5779810141119184E-2</v>
      </c>
      <c r="L2825" s="108">
        <v>1.4251269890557692E-3</v>
      </c>
      <c r="M2825" s="109">
        <v>1.3966443390236664E-3</v>
      </c>
      <c r="N2825" s="731">
        <v>3.5602432378661349E-4</v>
      </c>
      <c r="O2825" s="108">
        <v>0</v>
      </c>
      <c r="P2825" s="109">
        <v>0</v>
      </c>
      <c r="Q2825" s="731">
        <v>7.825432750022971E-3</v>
      </c>
      <c r="R2825" s="108">
        <v>4.4422906442062918E-4</v>
      </c>
      <c r="S2825" s="109">
        <v>6.5065545370835798E-4</v>
      </c>
      <c r="T2825" s="731">
        <v>2.6706606706165775E-3</v>
      </c>
      <c r="U2825" s="108">
        <v>1.0954155948633673E-3</v>
      </c>
      <c r="V2825" s="109">
        <v>1.0952383906205107E-3</v>
      </c>
      <c r="W2825" s="731">
        <v>5.1378515241328479E-4</v>
      </c>
      <c r="X2825" s="108">
        <v>9.4568239252685934E-5</v>
      </c>
      <c r="Y2825" s="109">
        <v>9.4552911433499703E-5</v>
      </c>
      <c r="Z2825" s="731">
        <v>4.4355579399645847E-5</v>
      </c>
      <c r="AA2825" s="108">
        <v>0</v>
      </c>
      <c r="AB2825" s="109">
        <v>0</v>
      </c>
      <c r="AC2825" s="731">
        <v>0</v>
      </c>
      <c r="AD2825" s="108">
        <v>0</v>
      </c>
      <c r="AE2825" s="109">
        <v>0</v>
      </c>
      <c r="AF2825" s="731">
        <v>0</v>
      </c>
      <c r="AG2825" s="108">
        <v>6.9875402839357948E-4</v>
      </c>
      <c r="AH2825" s="109">
        <v>6.9864081621032398E-4</v>
      </c>
      <c r="AI2825" s="731">
        <v>3.2773842280711934E-4</v>
      </c>
      <c r="AJ2825" s="108">
        <v>1.5490566629877466E-3</v>
      </c>
      <c r="AK2825" s="109">
        <v>1.5180969082328557E-3</v>
      </c>
      <c r="AL2825" s="736">
        <v>3.8698421744641644E-4</v>
      </c>
    </row>
    <row r="2826" spans="1:38" x14ac:dyDescent="0.25">
      <c r="A2826" s="71">
        <v>2045</v>
      </c>
      <c r="B2826" s="72">
        <v>21</v>
      </c>
      <c r="C2826" s="108">
        <v>0.72646791385061993</v>
      </c>
      <c r="D2826" s="109">
        <v>0.66999522319295768</v>
      </c>
      <c r="E2826" s="731">
        <v>0.12622597224100116</v>
      </c>
      <c r="F2826" s="108">
        <v>2.0805894812688901E-2</v>
      </c>
      <c r="G2826" s="109">
        <v>2.2912466923549042E-2</v>
      </c>
      <c r="H2826" s="731">
        <v>1.2320994759055947E-2</v>
      </c>
      <c r="I2826" s="108">
        <v>6.4609134013699932E-3</v>
      </c>
      <c r="J2826" s="109">
        <v>8.1441694991910354E-3</v>
      </c>
      <c r="K2826" s="731">
        <v>8.5779810141119184E-2</v>
      </c>
      <c r="L2826" s="108">
        <v>1.4251269890557692E-3</v>
      </c>
      <c r="M2826" s="109">
        <v>1.3966443390236664E-3</v>
      </c>
      <c r="N2826" s="731">
        <v>3.5602432378661349E-4</v>
      </c>
      <c r="O2826" s="108">
        <v>0</v>
      </c>
      <c r="P2826" s="109">
        <v>0</v>
      </c>
      <c r="Q2826" s="731">
        <v>7.825432750022971E-3</v>
      </c>
      <c r="R2826" s="108">
        <v>4.4422906442062918E-4</v>
      </c>
      <c r="S2826" s="109">
        <v>6.5065545370835798E-4</v>
      </c>
      <c r="T2826" s="731">
        <v>2.6706606706165775E-3</v>
      </c>
      <c r="U2826" s="108">
        <v>1.0954155948633673E-3</v>
      </c>
      <c r="V2826" s="109">
        <v>1.0952383906205107E-3</v>
      </c>
      <c r="W2826" s="731">
        <v>5.1378515241328479E-4</v>
      </c>
      <c r="X2826" s="108">
        <v>9.4568239252685934E-5</v>
      </c>
      <c r="Y2826" s="109">
        <v>9.4552911433499703E-5</v>
      </c>
      <c r="Z2826" s="731">
        <v>4.4355579399645847E-5</v>
      </c>
      <c r="AA2826" s="108">
        <v>0</v>
      </c>
      <c r="AB2826" s="109">
        <v>0</v>
      </c>
      <c r="AC2826" s="731">
        <v>0</v>
      </c>
      <c r="AD2826" s="108">
        <v>0</v>
      </c>
      <c r="AE2826" s="109">
        <v>0</v>
      </c>
      <c r="AF2826" s="731">
        <v>0</v>
      </c>
      <c r="AG2826" s="108">
        <v>6.9875402839357948E-4</v>
      </c>
      <c r="AH2826" s="109">
        <v>6.9864081621032398E-4</v>
      </c>
      <c r="AI2826" s="731">
        <v>3.2773842280711934E-4</v>
      </c>
      <c r="AJ2826" s="108">
        <v>1.5490566629877466E-3</v>
      </c>
      <c r="AK2826" s="109">
        <v>1.5180969082328557E-3</v>
      </c>
      <c r="AL2826" s="736">
        <v>3.8698421744641644E-4</v>
      </c>
    </row>
    <row r="2827" spans="1:38" x14ac:dyDescent="0.25">
      <c r="A2827" s="71">
        <v>2045</v>
      </c>
      <c r="B2827" s="72">
        <v>22</v>
      </c>
      <c r="C2827" s="108">
        <v>0.72646791385061993</v>
      </c>
      <c r="D2827" s="109">
        <v>0.66999522319295768</v>
      </c>
      <c r="E2827" s="731">
        <v>0.12622597224100116</v>
      </c>
      <c r="F2827" s="108">
        <v>2.0805894812688901E-2</v>
      </c>
      <c r="G2827" s="109">
        <v>2.2912466923549042E-2</v>
      </c>
      <c r="H2827" s="731">
        <v>1.2320994759055947E-2</v>
      </c>
      <c r="I2827" s="108">
        <v>6.4609134013699932E-3</v>
      </c>
      <c r="J2827" s="109">
        <v>8.1441694991910354E-3</v>
      </c>
      <c r="K2827" s="731">
        <v>8.5779810141119184E-2</v>
      </c>
      <c r="L2827" s="108">
        <v>1.4251269890557692E-3</v>
      </c>
      <c r="M2827" s="109">
        <v>1.3966443390236664E-3</v>
      </c>
      <c r="N2827" s="731">
        <v>3.5602432378661349E-4</v>
      </c>
      <c r="O2827" s="108">
        <v>0</v>
      </c>
      <c r="P2827" s="109">
        <v>0</v>
      </c>
      <c r="Q2827" s="731">
        <v>7.825432750022971E-3</v>
      </c>
      <c r="R2827" s="108">
        <v>4.4422906442062918E-4</v>
      </c>
      <c r="S2827" s="109">
        <v>6.5065545370835798E-4</v>
      </c>
      <c r="T2827" s="731">
        <v>2.6706606706165775E-3</v>
      </c>
      <c r="U2827" s="108">
        <v>1.0954155948633673E-3</v>
      </c>
      <c r="V2827" s="109">
        <v>1.0952383906205107E-3</v>
      </c>
      <c r="W2827" s="731">
        <v>5.1378515241328479E-4</v>
      </c>
      <c r="X2827" s="108">
        <v>9.4568239252685934E-5</v>
      </c>
      <c r="Y2827" s="109">
        <v>9.4552911433499703E-5</v>
      </c>
      <c r="Z2827" s="731">
        <v>4.4355579399645847E-5</v>
      </c>
      <c r="AA2827" s="108">
        <v>0</v>
      </c>
      <c r="AB2827" s="109">
        <v>0</v>
      </c>
      <c r="AC2827" s="731">
        <v>0</v>
      </c>
      <c r="AD2827" s="108">
        <v>0</v>
      </c>
      <c r="AE2827" s="109">
        <v>0</v>
      </c>
      <c r="AF2827" s="731">
        <v>0</v>
      </c>
      <c r="AG2827" s="108">
        <v>6.9875402839357948E-4</v>
      </c>
      <c r="AH2827" s="109">
        <v>6.9864081621032398E-4</v>
      </c>
      <c r="AI2827" s="731">
        <v>3.2773842280711934E-4</v>
      </c>
      <c r="AJ2827" s="108">
        <v>1.5490566629877466E-3</v>
      </c>
      <c r="AK2827" s="109">
        <v>1.5180969082328557E-3</v>
      </c>
      <c r="AL2827" s="736">
        <v>3.8698421744641644E-4</v>
      </c>
    </row>
    <row r="2828" spans="1:38" x14ac:dyDescent="0.25">
      <c r="A2828" s="71">
        <v>2045</v>
      </c>
      <c r="B2828" s="72">
        <v>23</v>
      </c>
      <c r="C2828" s="108">
        <v>0.72646791385061993</v>
      </c>
      <c r="D2828" s="109">
        <v>0.66999522319295768</v>
      </c>
      <c r="E2828" s="731">
        <v>0.12622597224100116</v>
      </c>
      <c r="F2828" s="108">
        <v>2.0805894812688901E-2</v>
      </c>
      <c r="G2828" s="109">
        <v>2.2912466923549042E-2</v>
      </c>
      <c r="H2828" s="731">
        <v>1.2320994759055947E-2</v>
      </c>
      <c r="I2828" s="108">
        <v>6.4609134013699932E-3</v>
      </c>
      <c r="J2828" s="109">
        <v>8.1441694991910354E-3</v>
      </c>
      <c r="K2828" s="731">
        <v>8.5779810141119184E-2</v>
      </c>
      <c r="L2828" s="108">
        <v>1.4251269890557692E-3</v>
      </c>
      <c r="M2828" s="109">
        <v>1.3966443390236664E-3</v>
      </c>
      <c r="N2828" s="731">
        <v>3.5602432378661349E-4</v>
      </c>
      <c r="O2828" s="108">
        <v>0</v>
      </c>
      <c r="P2828" s="109">
        <v>0</v>
      </c>
      <c r="Q2828" s="731">
        <v>7.825432750022971E-3</v>
      </c>
      <c r="R2828" s="108">
        <v>4.4422906442062918E-4</v>
      </c>
      <c r="S2828" s="109">
        <v>6.5065545370835798E-4</v>
      </c>
      <c r="T2828" s="731">
        <v>2.6706606706165775E-3</v>
      </c>
      <c r="U2828" s="108">
        <v>1.0954155948633673E-3</v>
      </c>
      <c r="V2828" s="109">
        <v>1.0952383906205107E-3</v>
      </c>
      <c r="W2828" s="731">
        <v>5.1378515241328479E-4</v>
      </c>
      <c r="X2828" s="108">
        <v>9.4568239252685934E-5</v>
      </c>
      <c r="Y2828" s="109">
        <v>9.4552911433499703E-5</v>
      </c>
      <c r="Z2828" s="731">
        <v>4.4355579399645847E-5</v>
      </c>
      <c r="AA2828" s="108">
        <v>0</v>
      </c>
      <c r="AB2828" s="109">
        <v>0</v>
      </c>
      <c r="AC2828" s="731">
        <v>0</v>
      </c>
      <c r="AD2828" s="108">
        <v>0</v>
      </c>
      <c r="AE2828" s="109">
        <v>0</v>
      </c>
      <c r="AF2828" s="731">
        <v>0</v>
      </c>
      <c r="AG2828" s="108">
        <v>6.9875402839357948E-4</v>
      </c>
      <c r="AH2828" s="109">
        <v>6.9864081621032398E-4</v>
      </c>
      <c r="AI2828" s="731">
        <v>3.2773842280711934E-4</v>
      </c>
      <c r="AJ2828" s="108">
        <v>1.5490566629877466E-3</v>
      </c>
      <c r="AK2828" s="109">
        <v>1.5180969082328557E-3</v>
      </c>
      <c r="AL2828" s="736">
        <v>3.8698421744641644E-4</v>
      </c>
    </row>
    <row r="2829" spans="1:38" x14ac:dyDescent="0.25">
      <c r="A2829" s="71">
        <v>2045</v>
      </c>
      <c r="B2829" s="72">
        <v>24</v>
      </c>
      <c r="C2829" s="108">
        <v>0.72646791385061993</v>
      </c>
      <c r="D2829" s="109">
        <v>0.66999522319295768</v>
      </c>
      <c r="E2829" s="731">
        <v>0.12622597224100116</v>
      </c>
      <c r="F2829" s="108">
        <v>2.0805894812688901E-2</v>
      </c>
      <c r="G2829" s="109">
        <v>2.2912466923549042E-2</v>
      </c>
      <c r="H2829" s="731">
        <v>1.2320994759055947E-2</v>
      </c>
      <c r="I2829" s="108">
        <v>6.4609134013699932E-3</v>
      </c>
      <c r="J2829" s="109">
        <v>8.1441694991910354E-3</v>
      </c>
      <c r="K2829" s="731">
        <v>8.5779810141119184E-2</v>
      </c>
      <c r="L2829" s="108">
        <v>1.4251269890557692E-3</v>
      </c>
      <c r="M2829" s="109">
        <v>1.3966443390236664E-3</v>
      </c>
      <c r="N2829" s="731">
        <v>3.5602432378661349E-4</v>
      </c>
      <c r="O2829" s="108">
        <v>0</v>
      </c>
      <c r="P2829" s="109">
        <v>0</v>
      </c>
      <c r="Q2829" s="731">
        <v>7.825432750022971E-3</v>
      </c>
      <c r="R2829" s="108">
        <v>4.4422906442062918E-4</v>
      </c>
      <c r="S2829" s="109">
        <v>6.5065545370835798E-4</v>
      </c>
      <c r="T2829" s="731">
        <v>2.6706606706165775E-3</v>
      </c>
      <c r="U2829" s="108">
        <v>1.0954155948633673E-3</v>
      </c>
      <c r="V2829" s="109">
        <v>1.0952383906205107E-3</v>
      </c>
      <c r="W2829" s="731">
        <v>5.1378515241328479E-4</v>
      </c>
      <c r="X2829" s="108">
        <v>9.4568239252685934E-5</v>
      </c>
      <c r="Y2829" s="109">
        <v>9.4552911433499703E-5</v>
      </c>
      <c r="Z2829" s="731">
        <v>4.4355579399645847E-5</v>
      </c>
      <c r="AA2829" s="108">
        <v>0</v>
      </c>
      <c r="AB2829" s="109">
        <v>0</v>
      </c>
      <c r="AC2829" s="731">
        <v>0</v>
      </c>
      <c r="AD2829" s="108">
        <v>0</v>
      </c>
      <c r="AE2829" s="109">
        <v>0</v>
      </c>
      <c r="AF2829" s="731">
        <v>0</v>
      </c>
      <c r="AG2829" s="108">
        <v>6.9875402839357948E-4</v>
      </c>
      <c r="AH2829" s="109">
        <v>6.9864081621032398E-4</v>
      </c>
      <c r="AI2829" s="731">
        <v>3.2773842280711934E-4</v>
      </c>
      <c r="AJ2829" s="108">
        <v>1.5490566629877466E-3</v>
      </c>
      <c r="AK2829" s="109">
        <v>1.5180969082328557E-3</v>
      </c>
      <c r="AL2829" s="736">
        <v>3.8698421744641644E-4</v>
      </c>
    </row>
    <row r="2830" spans="1:38" x14ac:dyDescent="0.25">
      <c r="A2830" s="71">
        <v>2045</v>
      </c>
      <c r="B2830" s="72">
        <v>25</v>
      </c>
      <c r="C2830" s="108">
        <v>0.72646791385061993</v>
      </c>
      <c r="D2830" s="109">
        <v>0.66999522319295768</v>
      </c>
      <c r="E2830" s="731">
        <v>0.12622597224100116</v>
      </c>
      <c r="F2830" s="108">
        <v>2.0805894812688901E-2</v>
      </c>
      <c r="G2830" s="109">
        <v>2.2912466923549042E-2</v>
      </c>
      <c r="H2830" s="731">
        <v>1.2320994759055947E-2</v>
      </c>
      <c r="I2830" s="108">
        <v>6.4609134013699932E-3</v>
      </c>
      <c r="J2830" s="109">
        <v>8.1441694991910354E-3</v>
      </c>
      <c r="K2830" s="731">
        <v>8.5779810141119184E-2</v>
      </c>
      <c r="L2830" s="108">
        <v>1.4251269890557692E-3</v>
      </c>
      <c r="M2830" s="109">
        <v>1.3966443390236664E-3</v>
      </c>
      <c r="N2830" s="731">
        <v>3.5602432378661349E-4</v>
      </c>
      <c r="O2830" s="108">
        <v>0</v>
      </c>
      <c r="P2830" s="109">
        <v>0</v>
      </c>
      <c r="Q2830" s="731">
        <v>7.825432750022971E-3</v>
      </c>
      <c r="R2830" s="108">
        <v>4.4422906442062918E-4</v>
      </c>
      <c r="S2830" s="109">
        <v>6.5065545370835798E-4</v>
      </c>
      <c r="T2830" s="731">
        <v>2.6706606706165775E-3</v>
      </c>
      <c r="U2830" s="108">
        <v>1.0954155948633673E-3</v>
      </c>
      <c r="V2830" s="109">
        <v>1.0952383906205107E-3</v>
      </c>
      <c r="W2830" s="731">
        <v>5.1378515241328479E-4</v>
      </c>
      <c r="X2830" s="108">
        <v>9.4568239252685934E-5</v>
      </c>
      <c r="Y2830" s="109">
        <v>9.4552911433499703E-5</v>
      </c>
      <c r="Z2830" s="731">
        <v>4.4355579399645847E-5</v>
      </c>
      <c r="AA2830" s="108">
        <v>0</v>
      </c>
      <c r="AB2830" s="109">
        <v>0</v>
      </c>
      <c r="AC2830" s="731">
        <v>0</v>
      </c>
      <c r="AD2830" s="108">
        <v>0</v>
      </c>
      <c r="AE2830" s="109">
        <v>0</v>
      </c>
      <c r="AF2830" s="731">
        <v>0</v>
      </c>
      <c r="AG2830" s="108">
        <v>6.9875402839357948E-4</v>
      </c>
      <c r="AH2830" s="109">
        <v>6.9864081621032398E-4</v>
      </c>
      <c r="AI2830" s="731">
        <v>3.2773842280711934E-4</v>
      </c>
      <c r="AJ2830" s="108">
        <v>1.5490566629877466E-3</v>
      </c>
      <c r="AK2830" s="109">
        <v>1.5180969082328557E-3</v>
      </c>
      <c r="AL2830" s="736">
        <v>3.8698421744641644E-4</v>
      </c>
    </row>
    <row r="2831" spans="1:38" x14ac:dyDescent="0.25">
      <c r="A2831" s="71">
        <v>2045</v>
      </c>
      <c r="B2831" s="72">
        <v>26</v>
      </c>
      <c r="C2831" s="108">
        <v>0.72646791385061993</v>
      </c>
      <c r="D2831" s="109">
        <v>0.66999522319295768</v>
      </c>
      <c r="E2831" s="731">
        <v>0.12622597224100116</v>
      </c>
      <c r="F2831" s="108">
        <v>2.0805894812688901E-2</v>
      </c>
      <c r="G2831" s="109">
        <v>2.2912466923549042E-2</v>
      </c>
      <c r="H2831" s="731">
        <v>1.2320994759055947E-2</v>
      </c>
      <c r="I2831" s="108">
        <v>6.4609134013699932E-3</v>
      </c>
      <c r="J2831" s="109">
        <v>8.1441694991910354E-3</v>
      </c>
      <c r="K2831" s="731">
        <v>8.5779810141119184E-2</v>
      </c>
      <c r="L2831" s="108">
        <v>1.4251269890557692E-3</v>
      </c>
      <c r="M2831" s="109">
        <v>1.3966443390236664E-3</v>
      </c>
      <c r="N2831" s="731">
        <v>3.5602432378661349E-4</v>
      </c>
      <c r="O2831" s="108">
        <v>0</v>
      </c>
      <c r="P2831" s="109">
        <v>0</v>
      </c>
      <c r="Q2831" s="731">
        <v>7.825432750022971E-3</v>
      </c>
      <c r="R2831" s="108">
        <v>4.4422906442062918E-4</v>
      </c>
      <c r="S2831" s="109">
        <v>6.5065545370835798E-4</v>
      </c>
      <c r="T2831" s="731">
        <v>2.6706606706165775E-3</v>
      </c>
      <c r="U2831" s="108">
        <v>1.0954155948633673E-3</v>
      </c>
      <c r="V2831" s="109">
        <v>1.0952383906205107E-3</v>
      </c>
      <c r="W2831" s="731">
        <v>5.1378515241328479E-4</v>
      </c>
      <c r="X2831" s="108">
        <v>9.4568239252685934E-5</v>
      </c>
      <c r="Y2831" s="109">
        <v>9.4552911433499703E-5</v>
      </c>
      <c r="Z2831" s="731">
        <v>4.4355579399645847E-5</v>
      </c>
      <c r="AA2831" s="108">
        <v>0</v>
      </c>
      <c r="AB2831" s="109">
        <v>0</v>
      </c>
      <c r="AC2831" s="731">
        <v>0</v>
      </c>
      <c r="AD2831" s="108">
        <v>0</v>
      </c>
      <c r="AE2831" s="109">
        <v>0</v>
      </c>
      <c r="AF2831" s="731">
        <v>0</v>
      </c>
      <c r="AG2831" s="108">
        <v>6.9875402839357948E-4</v>
      </c>
      <c r="AH2831" s="109">
        <v>6.9864081621032398E-4</v>
      </c>
      <c r="AI2831" s="731">
        <v>3.2773842280711934E-4</v>
      </c>
      <c r="AJ2831" s="108">
        <v>1.5490566629877466E-3</v>
      </c>
      <c r="AK2831" s="109">
        <v>1.5180969082328557E-3</v>
      </c>
      <c r="AL2831" s="736">
        <v>3.8698421744641644E-4</v>
      </c>
    </row>
    <row r="2832" spans="1:38" x14ac:dyDescent="0.25">
      <c r="A2832" s="71">
        <v>2045</v>
      </c>
      <c r="B2832" s="72">
        <v>27</v>
      </c>
      <c r="C2832" s="108">
        <v>0.72646791385061993</v>
      </c>
      <c r="D2832" s="109">
        <v>0.66999522319295768</v>
      </c>
      <c r="E2832" s="731">
        <v>0.12622597224100116</v>
      </c>
      <c r="F2832" s="108">
        <v>2.0805894812688901E-2</v>
      </c>
      <c r="G2832" s="109">
        <v>2.2912466923549042E-2</v>
      </c>
      <c r="H2832" s="731">
        <v>1.2320994759055947E-2</v>
      </c>
      <c r="I2832" s="108">
        <v>6.4609134013699932E-3</v>
      </c>
      <c r="J2832" s="109">
        <v>8.1441694991910354E-3</v>
      </c>
      <c r="K2832" s="731">
        <v>8.5779810141119184E-2</v>
      </c>
      <c r="L2832" s="108">
        <v>1.4251269890557692E-3</v>
      </c>
      <c r="M2832" s="109">
        <v>1.3966443390236664E-3</v>
      </c>
      <c r="N2832" s="731">
        <v>3.5602432378661349E-4</v>
      </c>
      <c r="O2832" s="108">
        <v>0</v>
      </c>
      <c r="P2832" s="109">
        <v>0</v>
      </c>
      <c r="Q2832" s="731">
        <v>7.825432750022971E-3</v>
      </c>
      <c r="R2832" s="108">
        <v>4.4422906442062918E-4</v>
      </c>
      <c r="S2832" s="109">
        <v>6.5065545370835798E-4</v>
      </c>
      <c r="T2832" s="731">
        <v>2.6706606706165775E-3</v>
      </c>
      <c r="U2832" s="108">
        <v>1.0954155948633673E-3</v>
      </c>
      <c r="V2832" s="109">
        <v>1.0952383906205107E-3</v>
      </c>
      <c r="W2832" s="731">
        <v>5.1378515241328479E-4</v>
      </c>
      <c r="X2832" s="108">
        <v>9.4568239252685934E-5</v>
      </c>
      <c r="Y2832" s="109">
        <v>9.4552911433499703E-5</v>
      </c>
      <c r="Z2832" s="731">
        <v>4.4355579399645847E-5</v>
      </c>
      <c r="AA2832" s="108">
        <v>0</v>
      </c>
      <c r="AB2832" s="109">
        <v>0</v>
      </c>
      <c r="AC2832" s="731">
        <v>0</v>
      </c>
      <c r="AD2832" s="108">
        <v>0</v>
      </c>
      <c r="AE2832" s="109">
        <v>0</v>
      </c>
      <c r="AF2832" s="731">
        <v>0</v>
      </c>
      <c r="AG2832" s="108">
        <v>6.9875402839357948E-4</v>
      </c>
      <c r="AH2832" s="109">
        <v>6.9864081621032398E-4</v>
      </c>
      <c r="AI2832" s="731">
        <v>3.2773842280711934E-4</v>
      </c>
      <c r="AJ2832" s="108">
        <v>1.5490566629877466E-3</v>
      </c>
      <c r="AK2832" s="109">
        <v>1.5180969082328557E-3</v>
      </c>
      <c r="AL2832" s="736">
        <v>3.8698421744641644E-4</v>
      </c>
    </row>
    <row r="2833" spans="1:38" x14ac:dyDescent="0.25">
      <c r="A2833" s="71">
        <v>2045</v>
      </c>
      <c r="B2833" s="72">
        <v>28</v>
      </c>
      <c r="C2833" s="108">
        <v>0.72646791385061993</v>
      </c>
      <c r="D2833" s="109">
        <v>0.66999522319295768</v>
      </c>
      <c r="E2833" s="731">
        <v>0.12622597224100116</v>
      </c>
      <c r="F2833" s="108">
        <v>2.0805894812688901E-2</v>
      </c>
      <c r="G2833" s="109">
        <v>2.2912466923549042E-2</v>
      </c>
      <c r="H2833" s="731">
        <v>1.2320994759055947E-2</v>
      </c>
      <c r="I2833" s="108">
        <v>6.4609134013699932E-3</v>
      </c>
      <c r="J2833" s="109">
        <v>8.1441694991910354E-3</v>
      </c>
      <c r="K2833" s="731">
        <v>8.5779810141119184E-2</v>
      </c>
      <c r="L2833" s="108">
        <v>1.4251269890557692E-3</v>
      </c>
      <c r="M2833" s="109">
        <v>1.3966443390236664E-3</v>
      </c>
      <c r="N2833" s="731">
        <v>3.5602432378661349E-4</v>
      </c>
      <c r="O2833" s="108">
        <v>0</v>
      </c>
      <c r="P2833" s="109">
        <v>0</v>
      </c>
      <c r="Q2833" s="731">
        <v>7.825432750022971E-3</v>
      </c>
      <c r="R2833" s="108">
        <v>4.4422906442062918E-4</v>
      </c>
      <c r="S2833" s="109">
        <v>6.5065545370835798E-4</v>
      </c>
      <c r="T2833" s="731">
        <v>2.6706606706165775E-3</v>
      </c>
      <c r="U2833" s="108">
        <v>1.0954155948633673E-3</v>
      </c>
      <c r="V2833" s="109">
        <v>1.0952383906205107E-3</v>
      </c>
      <c r="W2833" s="731">
        <v>5.1378515241328479E-4</v>
      </c>
      <c r="X2833" s="108">
        <v>9.4568239252685934E-5</v>
      </c>
      <c r="Y2833" s="109">
        <v>9.4552911433499703E-5</v>
      </c>
      <c r="Z2833" s="731">
        <v>4.4355579399645847E-5</v>
      </c>
      <c r="AA2833" s="108">
        <v>0</v>
      </c>
      <c r="AB2833" s="109">
        <v>0</v>
      </c>
      <c r="AC2833" s="731">
        <v>0</v>
      </c>
      <c r="AD2833" s="108">
        <v>0</v>
      </c>
      <c r="AE2833" s="109">
        <v>0</v>
      </c>
      <c r="AF2833" s="731">
        <v>0</v>
      </c>
      <c r="AG2833" s="108">
        <v>6.9875402839357948E-4</v>
      </c>
      <c r="AH2833" s="109">
        <v>6.9864081621032398E-4</v>
      </c>
      <c r="AI2833" s="731">
        <v>3.2773842280711934E-4</v>
      </c>
      <c r="AJ2833" s="108">
        <v>1.5490566629877466E-3</v>
      </c>
      <c r="AK2833" s="109">
        <v>1.5180969082328557E-3</v>
      </c>
      <c r="AL2833" s="736">
        <v>3.8698421744641644E-4</v>
      </c>
    </row>
    <row r="2834" spans="1:38" x14ac:dyDescent="0.25">
      <c r="A2834" s="71">
        <v>2045</v>
      </c>
      <c r="B2834" s="72">
        <v>29</v>
      </c>
      <c r="C2834" s="108">
        <v>0.72646791385061993</v>
      </c>
      <c r="D2834" s="109">
        <v>0.66999522319295768</v>
      </c>
      <c r="E2834" s="731">
        <v>0.12622597224100116</v>
      </c>
      <c r="F2834" s="108">
        <v>2.0805894812688901E-2</v>
      </c>
      <c r="G2834" s="109">
        <v>2.2912466923549042E-2</v>
      </c>
      <c r="H2834" s="731">
        <v>1.2320994759055947E-2</v>
      </c>
      <c r="I2834" s="108">
        <v>6.4609134013699932E-3</v>
      </c>
      <c r="J2834" s="109">
        <v>8.1441694991910354E-3</v>
      </c>
      <c r="K2834" s="731">
        <v>8.5779810141119184E-2</v>
      </c>
      <c r="L2834" s="108">
        <v>1.4251269890557692E-3</v>
      </c>
      <c r="M2834" s="109">
        <v>1.3966443390236664E-3</v>
      </c>
      <c r="N2834" s="731">
        <v>3.5602432378661349E-4</v>
      </c>
      <c r="O2834" s="108">
        <v>0</v>
      </c>
      <c r="P2834" s="109">
        <v>0</v>
      </c>
      <c r="Q2834" s="731">
        <v>7.825432750022971E-3</v>
      </c>
      <c r="R2834" s="108">
        <v>4.4422906442062918E-4</v>
      </c>
      <c r="S2834" s="109">
        <v>6.5065545370835798E-4</v>
      </c>
      <c r="T2834" s="731">
        <v>2.6706606706165775E-3</v>
      </c>
      <c r="U2834" s="108">
        <v>1.0954155948633673E-3</v>
      </c>
      <c r="V2834" s="109">
        <v>1.0952383906205107E-3</v>
      </c>
      <c r="W2834" s="731">
        <v>5.1378515241328479E-4</v>
      </c>
      <c r="X2834" s="108">
        <v>9.4568239252685934E-5</v>
      </c>
      <c r="Y2834" s="109">
        <v>9.4552911433499703E-5</v>
      </c>
      <c r="Z2834" s="731">
        <v>4.4355579399645847E-5</v>
      </c>
      <c r="AA2834" s="108">
        <v>0</v>
      </c>
      <c r="AB2834" s="109">
        <v>0</v>
      </c>
      <c r="AC2834" s="731">
        <v>0</v>
      </c>
      <c r="AD2834" s="108">
        <v>0</v>
      </c>
      <c r="AE2834" s="109">
        <v>0</v>
      </c>
      <c r="AF2834" s="731">
        <v>0</v>
      </c>
      <c r="AG2834" s="108">
        <v>6.9875402839357948E-4</v>
      </c>
      <c r="AH2834" s="109">
        <v>6.9864081621032398E-4</v>
      </c>
      <c r="AI2834" s="731">
        <v>3.2773842280711934E-4</v>
      </c>
      <c r="AJ2834" s="108">
        <v>1.5490566629877466E-3</v>
      </c>
      <c r="AK2834" s="109">
        <v>1.5180969082328557E-3</v>
      </c>
      <c r="AL2834" s="736">
        <v>3.8698421744641644E-4</v>
      </c>
    </row>
    <row r="2835" spans="1:38" x14ac:dyDescent="0.25">
      <c r="A2835" s="71">
        <v>2045</v>
      </c>
      <c r="B2835" s="72">
        <v>30</v>
      </c>
      <c r="C2835" s="108">
        <v>0.72646791385061993</v>
      </c>
      <c r="D2835" s="109">
        <v>0.66999522319295768</v>
      </c>
      <c r="E2835" s="731">
        <v>0.12622597224100116</v>
      </c>
      <c r="F2835" s="108">
        <v>2.0805894812688901E-2</v>
      </c>
      <c r="G2835" s="109">
        <v>2.2912466923549042E-2</v>
      </c>
      <c r="H2835" s="731">
        <v>1.2320994759055947E-2</v>
      </c>
      <c r="I2835" s="108">
        <v>6.4609134013699932E-3</v>
      </c>
      <c r="J2835" s="109">
        <v>8.1441694991910354E-3</v>
      </c>
      <c r="K2835" s="731">
        <v>8.5779810141119184E-2</v>
      </c>
      <c r="L2835" s="108">
        <v>1.4251269890557692E-3</v>
      </c>
      <c r="M2835" s="109">
        <v>1.3966443390236664E-3</v>
      </c>
      <c r="N2835" s="731">
        <v>3.5602432378661349E-4</v>
      </c>
      <c r="O2835" s="108">
        <v>0</v>
      </c>
      <c r="P2835" s="109">
        <v>0</v>
      </c>
      <c r="Q2835" s="731">
        <v>7.825432750022971E-3</v>
      </c>
      <c r="R2835" s="108">
        <v>4.4422906442062918E-4</v>
      </c>
      <c r="S2835" s="109">
        <v>6.5065545370835798E-4</v>
      </c>
      <c r="T2835" s="731">
        <v>2.6706606706165775E-3</v>
      </c>
      <c r="U2835" s="108">
        <v>1.0954155948633673E-3</v>
      </c>
      <c r="V2835" s="109">
        <v>1.0952383906205107E-3</v>
      </c>
      <c r="W2835" s="731">
        <v>5.1378515241328479E-4</v>
      </c>
      <c r="X2835" s="108">
        <v>9.4568239252685934E-5</v>
      </c>
      <c r="Y2835" s="109">
        <v>9.4552911433499703E-5</v>
      </c>
      <c r="Z2835" s="731">
        <v>4.4355579399645847E-5</v>
      </c>
      <c r="AA2835" s="108">
        <v>0</v>
      </c>
      <c r="AB2835" s="109">
        <v>0</v>
      </c>
      <c r="AC2835" s="731">
        <v>0</v>
      </c>
      <c r="AD2835" s="108">
        <v>0</v>
      </c>
      <c r="AE2835" s="109">
        <v>0</v>
      </c>
      <c r="AF2835" s="731">
        <v>0</v>
      </c>
      <c r="AG2835" s="108">
        <v>6.9875402839357948E-4</v>
      </c>
      <c r="AH2835" s="109">
        <v>6.9864081621032398E-4</v>
      </c>
      <c r="AI2835" s="731">
        <v>3.2773842280711934E-4</v>
      </c>
      <c r="AJ2835" s="108">
        <v>1.5490566629877466E-3</v>
      </c>
      <c r="AK2835" s="109">
        <v>1.5180969082328557E-3</v>
      </c>
      <c r="AL2835" s="736">
        <v>3.8698421744641644E-4</v>
      </c>
    </row>
    <row r="2836" spans="1:38" ht="13" x14ac:dyDescent="0.3">
      <c r="A2836" s="71">
        <v>2045</v>
      </c>
      <c r="B2836" s="72">
        <v>31</v>
      </c>
      <c r="C2836" s="108">
        <v>0.72646791385061993</v>
      </c>
      <c r="D2836" s="109">
        <v>0.66999522319295768</v>
      </c>
      <c r="E2836" s="732">
        <v>0.12622597224100116</v>
      </c>
      <c r="F2836" s="108">
        <v>2.0805894812688901E-2</v>
      </c>
      <c r="G2836" s="109">
        <v>2.2912466923549042E-2</v>
      </c>
      <c r="H2836" s="732">
        <v>1.2320994759055947E-2</v>
      </c>
      <c r="I2836" s="108">
        <v>6.4609134013699932E-3</v>
      </c>
      <c r="J2836" s="109">
        <v>8.1441694991910354E-3</v>
      </c>
      <c r="K2836" s="732">
        <v>8.5779810141119184E-2</v>
      </c>
      <c r="L2836" s="108">
        <v>1.4251269890557692E-3</v>
      </c>
      <c r="M2836" s="109">
        <v>1.3966443390236664E-3</v>
      </c>
      <c r="N2836" s="732">
        <v>3.5602432378661349E-4</v>
      </c>
      <c r="O2836" s="108">
        <v>0</v>
      </c>
      <c r="P2836" s="109">
        <v>0</v>
      </c>
      <c r="Q2836" s="732">
        <v>7.825432750022971E-3</v>
      </c>
      <c r="R2836" s="108">
        <v>4.4422906442062918E-4</v>
      </c>
      <c r="S2836" s="109">
        <v>6.5065545370835798E-4</v>
      </c>
      <c r="T2836" s="732">
        <v>2.6706606706165775E-3</v>
      </c>
      <c r="U2836" s="108">
        <v>1.0954155948633673E-3</v>
      </c>
      <c r="V2836" s="109">
        <v>1.0952383906205107E-3</v>
      </c>
      <c r="W2836" s="732">
        <v>5.1378515241328479E-4</v>
      </c>
      <c r="X2836" s="108">
        <v>9.4568239252685934E-5</v>
      </c>
      <c r="Y2836" s="109">
        <v>9.4552911433499703E-5</v>
      </c>
      <c r="Z2836" s="732">
        <v>4.4355579399645847E-5</v>
      </c>
      <c r="AA2836" s="108">
        <v>0</v>
      </c>
      <c r="AB2836" s="109">
        <v>0</v>
      </c>
      <c r="AC2836" s="732">
        <v>0</v>
      </c>
      <c r="AD2836" s="108">
        <v>0</v>
      </c>
      <c r="AE2836" s="109">
        <v>0</v>
      </c>
      <c r="AF2836" s="732">
        <v>0</v>
      </c>
      <c r="AG2836" s="108">
        <v>6.9875402839357948E-4</v>
      </c>
      <c r="AH2836" s="109">
        <v>6.9864081621032398E-4</v>
      </c>
      <c r="AI2836" s="732">
        <v>3.2773842280711934E-4</v>
      </c>
      <c r="AJ2836" s="108">
        <v>1.5490566629877466E-3</v>
      </c>
      <c r="AK2836" s="109">
        <v>1.5180969082328557E-3</v>
      </c>
      <c r="AL2836" s="736">
        <v>3.8698421744641644E-4</v>
      </c>
    </row>
    <row r="2837" spans="1:38" ht="13" x14ac:dyDescent="0.3">
      <c r="A2837" s="71">
        <v>2045</v>
      </c>
      <c r="B2837" s="72">
        <v>32</v>
      </c>
      <c r="C2837" s="108">
        <v>0.72646791385061993</v>
      </c>
      <c r="D2837" s="109">
        <v>0.66999522319295768</v>
      </c>
      <c r="E2837" s="732">
        <v>0.12622597224100116</v>
      </c>
      <c r="F2837" s="108">
        <v>2.0805894812688901E-2</v>
      </c>
      <c r="G2837" s="109">
        <v>2.2912466923549042E-2</v>
      </c>
      <c r="H2837" s="732">
        <v>1.2320994759055947E-2</v>
      </c>
      <c r="I2837" s="108">
        <v>6.4609134013699932E-3</v>
      </c>
      <c r="J2837" s="109">
        <v>8.1441694991910354E-3</v>
      </c>
      <c r="K2837" s="732">
        <v>8.5779810141119184E-2</v>
      </c>
      <c r="L2837" s="108">
        <v>1.4251269890557692E-3</v>
      </c>
      <c r="M2837" s="109">
        <v>1.3966443390236664E-3</v>
      </c>
      <c r="N2837" s="732">
        <v>3.5602432378661349E-4</v>
      </c>
      <c r="O2837" s="108">
        <v>0</v>
      </c>
      <c r="P2837" s="109">
        <v>0</v>
      </c>
      <c r="Q2837" s="732">
        <v>7.825432750022971E-3</v>
      </c>
      <c r="R2837" s="108">
        <v>4.4422906442062918E-4</v>
      </c>
      <c r="S2837" s="109">
        <v>6.5065545370835798E-4</v>
      </c>
      <c r="T2837" s="732">
        <v>2.6706606706165775E-3</v>
      </c>
      <c r="U2837" s="108">
        <v>1.0954155948633673E-3</v>
      </c>
      <c r="V2837" s="109">
        <v>1.0952383906205107E-3</v>
      </c>
      <c r="W2837" s="732">
        <v>5.1378515241328479E-4</v>
      </c>
      <c r="X2837" s="108">
        <v>9.4568239252685934E-5</v>
      </c>
      <c r="Y2837" s="109">
        <v>9.4552911433499703E-5</v>
      </c>
      <c r="Z2837" s="732">
        <v>4.4355579399645847E-5</v>
      </c>
      <c r="AA2837" s="108">
        <v>0</v>
      </c>
      <c r="AB2837" s="109">
        <v>0</v>
      </c>
      <c r="AC2837" s="732">
        <v>0</v>
      </c>
      <c r="AD2837" s="108">
        <v>0</v>
      </c>
      <c r="AE2837" s="109">
        <v>0</v>
      </c>
      <c r="AF2837" s="732">
        <v>0</v>
      </c>
      <c r="AG2837" s="108">
        <v>6.9875402839357948E-4</v>
      </c>
      <c r="AH2837" s="109">
        <v>6.9864081621032398E-4</v>
      </c>
      <c r="AI2837" s="732">
        <v>3.2773842280711934E-4</v>
      </c>
      <c r="AJ2837" s="108">
        <v>1.5490566629877466E-3</v>
      </c>
      <c r="AK2837" s="109">
        <v>1.5180969082328557E-3</v>
      </c>
      <c r="AL2837" s="736">
        <v>3.8698421744641644E-4</v>
      </c>
    </row>
    <row r="2838" spans="1:38" ht="13" x14ac:dyDescent="0.3">
      <c r="A2838" s="71">
        <v>2045</v>
      </c>
      <c r="B2838" s="72">
        <v>33</v>
      </c>
      <c r="C2838" s="108">
        <v>0.72646791385061993</v>
      </c>
      <c r="D2838" s="109">
        <v>0.66999522319295768</v>
      </c>
      <c r="E2838" s="732">
        <v>0.12622597224100116</v>
      </c>
      <c r="F2838" s="108">
        <v>2.0805894812688901E-2</v>
      </c>
      <c r="G2838" s="109">
        <v>2.2912466923549042E-2</v>
      </c>
      <c r="H2838" s="732">
        <v>1.2320994759055947E-2</v>
      </c>
      <c r="I2838" s="108">
        <v>6.4609134013699932E-3</v>
      </c>
      <c r="J2838" s="109">
        <v>8.1441694991910354E-3</v>
      </c>
      <c r="K2838" s="732">
        <v>8.5779810141119184E-2</v>
      </c>
      <c r="L2838" s="108">
        <v>1.4251269890557692E-3</v>
      </c>
      <c r="M2838" s="109">
        <v>1.3966443390236664E-3</v>
      </c>
      <c r="N2838" s="732">
        <v>3.5602432378661349E-4</v>
      </c>
      <c r="O2838" s="108">
        <v>0</v>
      </c>
      <c r="P2838" s="109">
        <v>0</v>
      </c>
      <c r="Q2838" s="732">
        <v>7.825432750022971E-3</v>
      </c>
      <c r="R2838" s="108">
        <v>4.4422906442062918E-4</v>
      </c>
      <c r="S2838" s="109">
        <v>6.5065545370835798E-4</v>
      </c>
      <c r="T2838" s="732">
        <v>2.6706606706165775E-3</v>
      </c>
      <c r="U2838" s="108">
        <v>1.0954155948633673E-3</v>
      </c>
      <c r="V2838" s="109">
        <v>1.0952383906205107E-3</v>
      </c>
      <c r="W2838" s="732">
        <v>5.1378515241328479E-4</v>
      </c>
      <c r="X2838" s="108">
        <v>9.4568239252685934E-5</v>
      </c>
      <c r="Y2838" s="109">
        <v>9.4552911433499703E-5</v>
      </c>
      <c r="Z2838" s="732">
        <v>4.4355579399645847E-5</v>
      </c>
      <c r="AA2838" s="108">
        <v>0</v>
      </c>
      <c r="AB2838" s="109">
        <v>0</v>
      </c>
      <c r="AC2838" s="732">
        <v>0</v>
      </c>
      <c r="AD2838" s="108">
        <v>0</v>
      </c>
      <c r="AE2838" s="109">
        <v>0</v>
      </c>
      <c r="AF2838" s="732">
        <v>0</v>
      </c>
      <c r="AG2838" s="108">
        <v>6.9875402839357948E-4</v>
      </c>
      <c r="AH2838" s="109">
        <v>6.9864081621032398E-4</v>
      </c>
      <c r="AI2838" s="732">
        <v>3.2773842280711934E-4</v>
      </c>
      <c r="AJ2838" s="108">
        <v>1.5490566629877466E-3</v>
      </c>
      <c r="AK2838" s="109">
        <v>1.5180969082328557E-3</v>
      </c>
      <c r="AL2838" s="736">
        <v>3.8698421744641644E-4</v>
      </c>
    </row>
    <row r="2839" spans="1:38" ht="13" x14ac:dyDescent="0.3">
      <c r="A2839" s="71">
        <v>2045</v>
      </c>
      <c r="B2839" s="72">
        <v>34</v>
      </c>
      <c r="C2839" s="108">
        <v>0.72646791385061993</v>
      </c>
      <c r="D2839" s="109">
        <v>0.66999522319295768</v>
      </c>
      <c r="E2839" s="732">
        <v>0.12622597224100116</v>
      </c>
      <c r="F2839" s="108">
        <v>2.0805894812688901E-2</v>
      </c>
      <c r="G2839" s="109">
        <v>2.2912466923549042E-2</v>
      </c>
      <c r="H2839" s="732">
        <v>1.2320994759055947E-2</v>
      </c>
      <c r="I2839" s="108">
        <v>6.4609134013699932E-3</v>
      </c>
      <c r="J2839" s="109">
        <v>8.1441694991910354E-3</v>
      </c>
      <c r="K2839" s="732">
        <v>8.5779810141119184E-2</v>
      </c>
      <c r="L2839" s="108">
        <v>1.4251269890557692E-3</v>
      </c>
      <c r="M2839" s="109">
        <v>1.3966443390236664E-3</v>
      </c>
      <c r="N2839" s="732">
        <v>3.5602432378661349E-4</v>
      </c>
      <c r="O2839" s="108">
        <v>0</v>
      </c>
      <c r="P2839" s="109">
        <v>0</v>
      </c>
      <c r="Q2839" s="732">
        <v>7.825432750022971E-3</v>
      </c>
      <c r="R2839" s="108">
        <v>4.4422906442062918E-4</v>
      </c>
      <c r="S2839" s="109">
        <v>6.5065545370835798E-4</v>
      </c>
      <c r="T2839" s="732">
        <v>2.6706606706165775E-3</v>
      </c>
      <c r="U2839" s="108">
        <v>1.0954155948633673E-3</v>
      </c>
      <c r="V2839" s="109">
        <v>1.0952383906205107E-3</v>
      </c>
      <c r="W2839" s="732">
        <v>5.1378515241328479E-4</v>
      </c>
      <c r="X2839" s="108">
        <v>9.4568239252685934E-5</v>
      </c>
      <c r="Y2839" s="109">
        <v>9.4552911433499703E-5</v>
      </c>
      <c r="Z2839" s="732">
        <v>4.4355579399645847E-5</v>
      </c>
      <c r="AA2839" s="108">
        <v>0</v>
      </c>
      <c r="AB2839" s="109">
        <v>0</v>
      </c>
      <c r="AC2839" s="732">
        <v>0</v>
      </c>
      <c r="AD2839" s="108">
        <v>0</v>
      </c>
      <c r="AE2839" s="109">
        <v>0</v>
      </c>
      <c r="AF2839" s="732">
        <v>0</v>
      </c>
      <c r="AG2839" s="108">
        <v>6.9875402839357948E-4</v>
      </c>
      <c r="AH2839" s="109">
        <v>6.9864081621032398E-4</v>
      </c>
      <c r="AI2839" s="732">
        <v>3.2773842280711934E-4</v>
      </c>
      <c r="AJ2839" s="108">
        <v>1.5490566629877466E-3</v>
      </c>
      <c r="AK2839" s="109">
        <v>1.5180969082328557E-3</v>
      </c>
      <c r="AL2839" s="736">
        <v>3.8698421744641644E-4</v>
      </c>
    </row>
    <row r="2840" spans="1:38" ht="13" x14ac:dyDescent="0.3">
      <c r="A2840" s="71">
        <v>2045</v>
      </c>
      <c r="B2840" s="72">
        <v>35</v>
      </c>
      <c r="C2840" s="108">
        <v>0.72646791385061993</v>
      </c>
      <c r="D2840" s="109">
        <v>0.66999522319295768</v>
      </c>
      <c r="E2840" s="732">
        <v>0.12622597224100116</v>
      </c>
      <c r="F2840" s="108">
        <v>2.0805894812688901E-2</v>
      </c>
      <c r="G2840" s="109">
        <v>2.2912466923549042E-2</v>
      </c>
      <c r="H2840" s="732">
        <v>1.2320994759055947E-2</v>
      </c>
      <c r="I2840" s="108">
        <v>6.4609134013699932E-3</v>
      </c>
      <c r="J2840" s="109">
        <v>8.1441694991910354E-3</v>
      </c>
      <c r="K2840" s="732">
        <v>8.5779810141119184E-2</v>
      </c>
      <c r="L2840" s="108">
        <v>1.4251269890557692E-3</v>
      </c>
      <c r="M2840" s="109">
        <v>1.3966443390236664E-3</v>
      </c>
      <c r="N2840" s="732">
        <v>3.5602432378661349E-4</v>
      </c>
      <c r="O2840" s="108">
        <v>0</v>
      </c>
      <c r="P2840" s="109">
        <v>0</v>
      </c>
      <c r="Q2840" s="732">
        <v>7.825432750022971E-3</v>
      </c>
      <c r="R2840" s="108">
        <v>4.4422906442062918E-4</v>
      </c>
      <c r="S2840" s="109">
        <v>6.5065545370835798E-4</v>
      </c>
      <c r="T2840" s="732">
        <v>2.6706606706165775E-3</v>
      </c>
      <c r="U2840" s="108">
        <v>1.0954155948633673E-3</v>
      </c>
      <c r="V2840" s="109">
        <v>1.0952383906205107E-3</v>
      </c>
      <c r="W2840" s="732">
        <v>5.1378515241328479E-4</v>
      </c>
      <c r="X2840" s="108">
        <v>9.4568239252685934E-5</v>
      </c>
      <c r="Y2840" s="109">
        <v>9.4552911433499703E-5</v>
      </c>
      <c r="Z2840" s="732">
        <v>4.4355579399645847E-5</v>
      </c>
      <c r="AA2840" s="108">
        <v>0</v>
      </c>
      <c r="AB2840" s="109">
        <v>0</v>
      </c>
      <c r="AC2840" s="732">
        <v>0</v>
      </c>
      <c r="AD2840" s="108">
        <v>0</v>
      </c>
      <c r="AE2840" s="109">
        <v>0</v>
      </c>
      <c r="AF2840" s="732">
        <v>0</v>
      </c>
      <c r="AG2840" s="108">
        <v>6.9875402839357948E-4</v>
      </c>
      <c r="AH2840" s="109">
        <v>6.9864081621032398E-4</v>
      </c>
      <c r="AI2840" s="732">
        <v>3.2773842280711934E-4</v>
      </c>
      <c r="AJ2840" s="108">
        <v>1.5490566629877466E-3</v>
      </c>
      <c r="AK2840" s="109">
        <v>1.5180969082328557E-3</v>
      </c>
      <c r="AL2840" s="736">
        <v>3.8698421744641644E-4</v>
      </c>
    </row>
    <row r="2841" spans="1:38" ht="13" x14ac:dyDescent="0.3">
      <c r="A2841" s="71">
        <v>2045</v>
      </c>
      <c r="B2841" s="72">
        <v>36</v>
      </c>
      <c r="C2841" s="108">
        <v>0.72646791385061993</v>
      </c>
      <c r="D2841" s="109">
        <v>0.66999522319295768</v>
      </c>
      <c r="E2841" s="732">
        <v>0.12622597224100116</v>
      </c>
      <c r="F2841" s="108">
        <v>2.0805894812688901E-2</v>
      </c>
      <c r="G2841" s="109">
        <v>2.2912466923549042E-2</v>
      </c>
      <c r="H2841" s="732">
        <v>1.2320994759055947E-2</v>
      </c>
      <c r="I2841" s="108">
        <v>6.4609134013699932E-3</v>
      </c>
      <c r="J2841" s="109">
        <v>8.1441694991910354E-3</v>
      </c>
      <c r="K2841" s="732">
        <v>8.5779810141119184E-2</v>
      </c>
      <c r="L2841" s="108">
        <v>1.4251269890557692E-3</v>
      </c>
      <c r="M2841" s="109">
        <v>1.3966443390236664E-3</v>
      </c>
      <c r="N2841" s="732">
        <v>3.5602432378661349E-4</v>
      </c>
      <c r="O2841" s="108">
        <v>0</v>
      </c>
      <c r="P2841" s="109">
        <v>0</v>
      </c>
      <c r="Q2841" s="732">
        <v>7.825432750022971E-3</v>
      </c>
      <c r="R2841" s="108">
        <v>4.4422906442062918E-4</v>
      </c>
      <c r="S2841" s="109">
        <v>6.5065545370835798E-4</v>
      </c>
      <c r="T2841" s="732">
        <v>2.6706606706165775E-3</v>
      </c>
      <c r="U2841" s="108">
        <v>1.0954155948633673E-3</v>
      </c>
      <c r="V2841" s="109">
        <v>1.0952383906205107E-3</v>
      </c>
      <c r="W2841" s="732">
        <v>5.1378515241328479E-4</v>
      </c>
      <c r="X2841" s="108">
        <v>9.4568239252685934E-5</v>
      </c>
      <c r="Y2841" s="109">
        <v>9.4552911433499703E-5</v>
      </c>
      <c r="Z2841" s="732">
        <v>4.4355579399645847E-5</v>
      </c>
      <c r="AA2841" s="108">
        <v>0</v>
      </c>
      <c r="AB2841" s="109">
        <v>0</v>
      </c>
      <c r="AC2841" s="732">
        <v>0</v>
      </c>
      <c r="AD2841" s="108">
        <v>0</v>
      </c>
      <c r="AE2841" s="109">
        <v>0</v>
      </c>
      <c r="AF2841" s="732">
        <v>0</v>
      </c>
      <c r="AG2841" s="108">
        <v>6.9875402839357948E-4</v>
      </c>
      <c r="AH2841" s="109">
        <v>6.9864081621032398E-4</v>
      </c>
      <c r="AI2841" s="732">
        <v>3.2773842280711934E-4</v>
      </c>
      <c r="AJ2841" s="108">
        <v>1.5490566629877466E-3</v>
      </c>
      <c r="AK2841" s="109">
        <v>1.5180969082328557E-3</v>
      </c>
      <c r="AL2841" s="736">
        <v>3.8698421744641644E-4</v>
      </c>
    </row>
    <row r="2842" spans="1:38" ht="13" x14ac:dyDescent="0.3">
      <c r="A2842" s="71">
        <v>2045</v>
      </c>
      <c r="B2842" s="72">
        <v>37</v>
      </c>
      <c r="C2842" s="108">
        <v>0.72646791385061993</v>
      </c>
      <c r="D2842" s="109">
        <v>0.66999522319295768</v>
      </c>
      <c r="E2842" s="732">
        <v>0.12622597224100116</v>
      </c>
      <c r="F2842" s="108">
        <v>2.0805894812688901E-2</v>
      </c>
      <c r="G2842" s="109">
        <v>2.2912466923549042E-2</v>
      </c>
      <c r="H2842" s="732">
        <v>1.2320994759055947E-2</v>
      </c>
      <c r="I2842" s="108">
        <v>6.4609134013699932E-3</v>
      </c>
      <c r="J2842" s="109">
        <v>8.1441694991910354E-3</v>
      </c>
      <c r="K2842" s="732">
        <v>8.5779810141119184E-2</v>
      </c>
      <c r="L2842" s="108">
        <v>1.4251269890557692E-3</v>
      </c>
      <c r="M2842" s="109">
        <v>1.3966443390236664E-3</v>
      </c>
      <c r="N2842" s="732">
        <v>3.5602432378661349E-4</v>
      </c>
      <c r="O2842" s="108">
        <v>0</v>
      </c>
      <c r="P2842" s="109">
        <v>0</v>
      </c>
      <c r="Q2842" s="732">
        <v>7.825432750022971E-3</v>
      </c>
      <c r="R2842" s="108">
        <v>4.4422906442062918E-4</v>
      </c>
      <c r="S2842" s="109">
        <v>6.5065545370835798E-4</v>
      </c>
      <c r="T2842" s="732">
        <v>2.6706606706165775E-3</v>
      </c>
      <c r="U2842" s="108">
        <v>1.0954155948633673E-3</v>
      </c>
      <c r="V2842" s="109">
        <v>1.0952383906205107E-3</v>
      </c>
      <c r="W2842" s="732">
        <v>5.1378515241328479E-4</v>
      </c>
      <c r="X2842" s="108">
        <v>9.4568239252685934E-5</v>
      </c>
      <c r="Y2842" s="109">
        <v>9.4552911433499703E-5</v>
      </c>
      <c r="Z2842" s="732">
        <v>4.4355579399645847E-5</v>
      </c>
      <c r="AA2842" s="108">
        <v>0</v>
      </c>
      <c r="AB2842" s="109">
        <v>0</v>
      </c>
      <c r="AC2842" s="732">
        <v>0</v>
      </c>
      <c r="AD2842" s="108">
        <v>0</v>
      </c>
      <c r="AE2842" s="109">
        <v>0</v>
      </c>
      <c r="AF2842" s="732">
        <v>0</v>
      </c>
      <c r="AG2842" s="108">
        <v>6.9875402839357948E-4</v>
      </c>
      <c r="AH2842" s="109">
        <v>6.9864081621032398E-4</v>
      </c>
      <c r="AI2842" s="732">
        <v>3.2773842280711934E-4</v>
      </c>
      <c r="AJ2842" s="108">
        <v>1.5490566629877466E-3</v>
      </c>
      <c r="AK2842" s="109">
        <v>1.5180969082328557E-3</v>
      </c>
      <c r="AL2842" s="736">
        <v>3.8698421744641644E-4</v>
      </c>
    </row>
    <row r="2843" spans="1:38" ht="13" x14ac:dyDescent="0.3">
      <c r="A2843" s="71">
        <v>2045</v>
      </c>
      <c r="B2843" s="72">
        <v>38</v>
      </c>
      <c r="C2843" s="108">
        <v>0.72646791385061993</v>
      </c>
      <c r="D2843" s="109">
        <v>0.66999522319295768</v>
      </c>
      <c r="E2843" s="732">
        <v>0.12622597224100116</v>
      </c>
      <c r="F2843" s="108">
        <v>2.0805894812688901E-2</v>
      </c>
      <c r="G2843" s="109">
        <v>2.2912466923549042E-2</v>
      </c>
      <c r="H2843" s="732">
        <v>1.2320994759055947E-2</v>
      </c>
      <c r="I2843" s="108">
        <v>6.4609134013699932E-3</v>
      </c>
      <c r="J2843" s="109">
        <v>8.1441694991910354E-3</v>
      </c>
      <c r="K2843" s="732">
        <v>8.5779810141119184E-2</v>
      </c>
      <c r="L2843" s="108">
        <v>1.4251269890557692E-3</v>
      </c>
      <c r="M2843" s="109">
        <v>1.3966443390236664E-3</v>
      </c>
      <c r="N2843" s="732">
        <v>3.5602432378661349E-4</v>
      </c>
      <c r="O2843" s="108">
        <v>0</v>
      </c>
      <c r="P2843" s="109">
        <v>0</v>
      </c>
      <c r="Q2843" s="732">
        <v>7.825432750022971E-3</v>
      </c>
      <c r="R2843" s="108">
        <v>4.4422906442062918E-4</v>
      </c>
      <c r="S2843" s="109">
        <v>6.5065545370835798E-4</v>
      </c>
      <c r="T2843" s="732">
        <v>2.6706606706165775E-3</v>
      </c>
      <c r="U2843" s="108">
        <v>1.0954155948633673E-3</v>
      </c>
      <c r="V2843" s="109">
        <v>1.0952383906205107E-3</v>
      </c>
      <c r="W2843" s="732">
        <v>5.1378515241328479E-4</v>
      </c>
      <c r="X2843" s="108">
        <v>9.4568239252685934E-5</v>
      </c>
      <c r="Y2843" s="109">
        <v>9.4552911433499703E-5</v>
      </c>
      <c r="Z2843" s="732">
        <v>4.4355579399645847E-5</v>
      </c>
      <c r="AA2843" s="108">
        <v>0</v>
      </c>
      <c r="AB2843" s="109">
        <v>0</v>
      </c>
      <c r="AC2843" s="732">
        <v>0</v>
      </c>
      <c r="AD2843" s="108">
        <v>0</v>
      </c>
      <c r="AE2843" s="109">
        <v>0</v>
      </c>
      <c r="AF2843" s="732">
        <v>0</v>
      </c>
      <c r="AG2843" s="108">
        <v>6.9875402839357948E-4</v>
      </c>
      <c r="AH2843" s="109">
        <v>6.9864081621032398E-4</v>
      </c>
      <c r="AI2843" s="732">
        <v>3.2773842280711934E-4</v>
      </c>
      <c r="AJ2843" s="108">
        <v>1.5490566629877466E-3</v>
      </c>
      <c r="AK2843" s="109">
        <v>1.5180969082328557E-3</v>
      </c>
      <c r="AL2843" s="736">
        <v>3.8698421744641644E-4</v>
      </c>
    </row>
    <row r="2844" spans="1:38" ht="13.5" thickBot="1" x14ac:dyDescent="0.35">
      <c r="A2844" s="73">
        <v>2045</v>
      </c>
      <c r="B2844" s="74">
        <v>39</v>
      </c>
      <c r="C2844" s="110">
        <v>0.72646791385061993</v>
      </c>
      <c r="D2844" s="111">
        <v>0.66999522319295768</v>
      </c>
      <c r="E2844" s="733">
        <v>0.12622597224100116</v>
      </c>
      <c r="F2844" s="110">
        <v>2.0805894812688901E-2</v>
      </c>
      <c r="G2844" s="111">
        <v>2.2912466923549042E-2</v>
      </c>
      <c r="H2844" s="733">
        <v>1.2320994759055947E-2</v>
      </c>
      <c r="I2844" s="110">
        <v>6.4609134013699932E-3</v>
      </c>
      <c r="J2844" s="111">
        <v>8.1441694991910354E-3</v>
      </c>
      <c r="K2844" s="733">
        <v>8.5779810141119184E-2</v>
      </c>
      <c r="L2844" s="110">
        <v>1.4251269890557692E-3</v>
      </c>
      <c r="M2844" s="111">
        <v>1.3966443390236664E-3</v>
      </c>
      <c r="N2844" s="733">
        <v>3.5602432378661349E-4</v>
      </c>
      <c r="O2844" s="110">
        <v>0</v>
      </c>
      <c r="P2844" s="111">
        <v>0</v>
      </c>
      <c r="Q2844" s="733">
        <v>7.825432750022971E-3</v>
      </c>
      <c r="R2844" s="110">
        <v>4.4422906442062918E-4</v>
      </c>
      <c r="S2844" s="111">
        <v>6.5065545370835798E-4</v>
      </c>
      <c r="T2844" s="733">
        <v>2.6706606706165775E-3</v>
      </c>
      <c r="U2844" s="110">
        <v>1.0954155948633673E-3</v>
      </c>
      <c r="V2844" s="111">
        <v>1.0952383906205107E-3</v>
      </c>
      <c r="W2844" s="733">
        <v>5.1378515241328479E-4</v>
      </c>
      <c r="X2844" s="110">
        <v>9.4568239252685934E-5</v>
      </c>
      <c r="Y2844" s="111">
        <v>9.4552911433499703E-5</v>
      </c>
      <c r="Z2844" s="733">
        <v>4.4355579399645847E-5</v>
      </c>
      <c r="AA2844" s="110">
        <v>0</v>
      </c>
      <c r="AB2844" s="111">
        <v>0</v>
      </c>
      <c r="AC2844" s="733">
        <v>0</v>
      </c>
      <c r="AD2844" s="110">
        <v>0</v>
      </c>
      <c r="AE2844" s="111">
        <v>0</v>
      </c>
      <c r="AF2844" s="733">
        <v>0</v>
      </c>
      <c r="AG2844" s="110">
        <v>6.9875402839357948E-4</v>
      </c>
      <c r="AH2844" s="111">
        <v>6.9864081621032398E-4</v>
      </c>
      <c r="AI2844" s="733">
        <v>3.2773842280711934E-4</v>
      </c>
      <c r="AJ2844" s="110">
        <v>1.5490566629877466E-3</v>
      </c>
      <c r="AK2844" s="111">
        <v>1.5180969082328557E-3</v>
      </c>
      <c r="AL2844" s="737">
        <v>3.8698421744641644E-4</v>
      </c>
    </row>
    <row r="2845" spans="1:38" x14ac:dyDescent="0.25">
      <c r="A2845" s="69">
        <v>2046</v>
      </c>
      <c r="B2845" s="70">
        <v>0</v>
      </c>
      <c r="C2845" s="106">
        <v>0.22612772799006839</v>
      </c>
      <c r="D2845" s="107">
        <v>0.23659374818166096</v>
      </c>
      <c r="E2845" s="730">
        <v>0.11152170232044713</v>
      </c>
      <c r="F2845" s="106">
        <v>1.8673037818155502E-2</v>
      </c>
      <c r="G2845" s="107">
        <v>2.0475092917411168E-2</v>
      </c>
      <c r="H2845" s="730">
        <v>1.7188153359087931E-2</v>
      </c>
      <c r="I2845" s="106">
        <v>4.4363662936532169E-3</v>
      </c>
      <c r="J2845" s="107">
        <v>4.1235708722541526E-3</v>
      </c>
      <c r="K2845" s="730">
        <v>8.383284185646292E-2</v>
      </c>
      <c r="L2845" s="106">
        <v>5.3790651009691783E-4</v>
      </c>
      <c r="M2845" s="107">
        <v>5.8021562725132426E-4</v>
      </c>
      <c r="N2845" s="730">
        <v>2.6204509949599361E-4</v>
      </c>
      <c r="O2845" s="106">
        <v>0</v>
      </c>
      <c r="P2845" s="107">
        <v>0</v>
      </c>
      <c r="Q2845" s="730">
        <v>1.0916761308630703E-2</v>
      </c>
      <c r="R2845" s="106">
        <v>4.4422906442062918E-4</v>
      </c>
      <c r="S2845" s="107">
        <v>6.5065545370835798E-4</v>
      </c>
      <c r="T2845" s="730">
        <v>2.6706606706165775E-3</v>
      </c>
      <c r="U2845" s="106">
        <v>9.312412132055014E-4</v>
      </c>
      <c r="V2845" s="107">
        <v>9.0705854752222415E-4</v>
      </c>
      <c r="W2845" s="730">
        <v>7.1674610875807415E-4</v>
      </c>
      <c r="X2845" s="106">
        <v>8.0394934621522607E-5</v>
      </c>
      <c r="Y2845" s="107">
        <v>7.8307234824186389E-5</v>
      </c>
      <c r="Z2845" s="730">
        <v>6.1877401663982786E-5</v>
      </c>
      <c r="AA2845" s="106">
        <v>0</v>
      </c>
      <c r="AB2845" s="107">
        <v>0</v>
      </c>
      <c r="AC2845" s="730">
        <v>0</v>
      </c>
      <c r="AD2845" s="106">
        <v>0</v>
      </c>
      <c r="AE2845" s="107">
        <v>0</v>
      </c>
      <c r="AF2845" s="730">
        <v>0</v>
      </c>
      <c r="AG2845" s="106">
        <v>5.9402917363159981E-4</v>
      </c>
      <c r="AH2845" s="107">
        <v>5.7860324290794931E-4</v>
      </c>
      <c r="AI2845" s="730">
        <v>4.5720488050991607E-4</v>
      </c>
      <c r="AJ2845" s="106">
        <v>5.846833427465524E-4</v>
      </c>
      <c r="AK2845" s="107">
        <v>6.3067049727320488E-4</v>
      </c>
      <c r="AL2845" s="735">
        <v>2.8483254567955981E-4</v>
      </c>
    </row>
    <row r="2846" spans="1:38" x14ac:dyDescent="0.25">
      <c r="A2846" s="71">
        <v>2046</v>
      </c>
      <c r="B2846" s="72">
        <v>1</v>
      </c>
      <c r="C2846" s="108">
        <v>0.22606059685651736</v>
      </c>
      <c r="D2846" s="109">
        <v>0.23643253493990685</v>
      </c>
      <c r="E2846" s="731">
        <v>0.11162992625246633</v>
      </c>
      <c r="F2846" s="108">
        <v>1.8656956793935451E-2</v>
      </c>
      <c r="G2846" s="109">
        <v>2.0435316245500837E-2</v>
      </c>
      <c r="H2846" s="731">
        <v>1.7384516613245984E-2</v>
      </c>
      <c r="I2846" s="108">
        <v>4.4311993239916168E-3</v>
      </c>
      <c r="J2846" s="109">
        <v>4.1109327447907355E-3</v>
      </c>
      <c r="K2846" s="731">
        <v>8.4096415130363866E-2</v>
      </c>
      <c r="L2846" s="108">
        <v>5.3745184486015556E-4</v>
      </c>
      <c r="M2846" s="109">
        <v>5.7880191274166132E-4</v>
      </c>
      <c r="N2846" s="731">
        <v>2.6239606532675824E-4</v>
      </c>
      <c r="O2846" s="108">
        <v>0</v>
      </c>
      <c r="P2846" s="109">
        <v>0</v>
      </c>
      <c r="Q2846" s="731">
        <v>1.1041461900915286E-2</v>
      </c>
      <c r="R2846" s="108">
        <v>4.4422906442062918E-4</v>
      </c>
      <c r="S2846" s="109">
        <v>6.5065545370835798E-4</v>
      </c>
      <c r="T2846" s="731">
        <v>2.6706606706165775E-3</v>
      </c>
      <c r="U2846" s="108">
        <v>9.3004781219752802E-4</v>
      </c>
      <c r="V2846" s="109">
        <v>9.0412370064025865E-4</v>
      </c>
      <c r="W2846" s="731">
        <v>7.2493465993932421E-4</v>
      </c>
      <c r="X2846" s="108">
        <v>8.0291890326801752E-5</v>
      </c>
      <c r="Y2846" s="109">
        <v>7.8053840708541784E-5</v>
      </c>
      <c r="Z2846" s="731">
        <v>6.2584288627505681E-5</v>
      </c>
      <c r="AA2846" s="108">
        <v>0</v>
      </c>
      <c r="AB2846" s="109">
        <v>0</v>
      </c>
      <c r="AC2846" s="731">
        <v>0</v>
      </c>
      <c r="AD2846" s="108">
        <v>0</v>
      </c>
      <c r="AE2846" s="109">
        <v>0</v>
      </c>
      <c r="AF2846" s="731">
        <v>0</v>
      </c>
      <c r="AG2846" s="108">
        <v>5.9326810716757677E-4</v>
      </c>
      <c r="AH2846" s="109">
        <v>5.7673125236493692E-4</v>
      </c>
      <c r="AI2846" s="731">
        <v>4.6242821728301089E-4</v>
      </c>
      <c r="AJ2846" s="108">
        <v>5.8418858783730447E-4</v>
      </c>
      <c r="AK2846" s="109">
        <v>6.2913449565665867E-4</v>
      </c>
      <c r="AL2846" s="736">
        <v>2.8521402812049025E-4</v>
      </c>
    </row>
    <row r="2847" spans="1:38" x14ac:dyDescent="0.25">
      <c r="A2847" s="71">
        <v>2046</v>
      </c>
      <c r="B2847" s="72">
        <v>2</v>
      </c>
      <c r="C2847" s="108">
        <v>0.22596054584364664</v>
      </c>
      <c r="D2847" s="109">
        <v>0.23627497616932258</v>
      </c>
      <c r="E2847" s="731">
        <v>0.11175555946782392</v>
      </c>
      <c r="F2847" s="108">
        <v>1.8632882224629613E-2</v>
      </c>
      <c r="G2847" s="109">
        <v>2.0396461183004609E-2</v>
      </c>
      <c r="H2847" s="731">
        <v>1.7602490229545638E-2</v>
      </c>
      <c r="I2847" s="108">
        <v>4.4234487875664088E-3</v>
      </c>
      <c r="J2847" s="109">
        <v>4.0985963256249718E-3</v>
      </c>
      <c r="K2847" s="731">
        <v>8.4403542229239778E-2</v>
      </c>
      <c r="L2847" s="108">
        <v>5.3677015740964142E-4</v>
      </c>
      <c r="M2847" s="109">
        <v>5.7742134993472556E-4</v>
      </c>
      <c r="N2847" s="731">
        <v>2.6281151484656794E-4</v>
      </c>
      <c r="O2847" s="108">
        <v>0</v>
      </c>
      <c r="P2847" s="109">
        <v>0</v>
      </c>
      <c r="Q2847" s="731">
        <v>1.1179907575141441E-2</v>
      </c>
      <c r="R2847" s="108">
        <v>4.4422906442062918E-4</v>
      </c>
      <c r="S2847" s="109">
        <v>6.5065545370835798E-4</v>
      </c>
      <c r="T2847" s="731">
        <v>2.6706606706165775E-3</v>
      </c>
      <c r="U2847" s="108">
        <v>9.2825707496335739E-4</v>
      </c>
      <c r="V2847" s="109">
        <v>9.0125654052492887E-4</v>
      </c>
      <c r="W2847" s="731">
        <v>7.3402416435910782E-4</v>
      </c>
      <c r="X2847" s="108">
        <v>8.0137304606046992E-5</v>
      </c>
      <c r="Y2847" s="109">
        <v>7.7806330848421759E-5</v>
      </c>
      <c r="Z2847" s="731">
        <v>6.3368934247014745E-5</v>
      </c>
      <c r="AA2847" s="108">
        <v>0</v>
      </c>
      <c r="AB2847" s="109">
        <v>0</v>
      </c>
      <c r="AC2847" s="731">
        <v>0</v>
      </c>
      <c r="AD2847" s="108">
        <v>0</v>
      </c>
      <c r="AE2847" s="109">
        <v>0</v>
      </c>
      <c r="AF2847" s="731">
        <v>0</v>
      </c>
      <c r="AG2847" s="108">
        <v>5.9212569273394268E-4</v>
      </c>
      <c r="AH2847" s="109">
        <v>5.7490240372888156E-4</v>
      </c>
      <c r="AI2847" s="731">
        <v>4.6822635699973075E-4</v>
      </c>
      <c r="AJ2847" s="108">
        <v>5.8344746659453857E-4</v>
      </c>
      <c r="AK2847" s="109">
        <v>6.2763380899951012E-4</v>
      </c>
      <c r="AL2847" s="736">
        <v>2.8566560127731976E-4</v>
      </c>
    </row>
    <row r="2848" spans="1:38" x14ac:dyDescent="0.25">
      <c r="A2848" s="71">
        <v>2046</v>
      </c>
      <c r="B2848" s="72">
        <v>3</v>
      </c>
      <c r="C2848" s="108">
        <v>0.22587036498150567</v>
      </c>
      <c r="D2848" s="109">
        <v>0.23612472836676535</v>
      </c>
      <c r="E2848" s="731">
        <v>0.11191669593103759</v>
      </c>
      <c r="F2848" s="108">
        <v>1.8611192848274418E-2</v>
      </c>
      <c r="G2848" s="109">
        <v>2.035936253418142E-2</v>
      </c>
      <c r="H2848" s="731">
        <v>1.7865922393083759E-2</v>
      </c>
      <c r="I2848" s="108">
        <v>4.4164683029747926E-3</v>
      </c>
      <c r="J2848" s="109">
        <v>4.0868076322049659E-3</v>
      </c>
      <c r="K2848" s="731">
        <v>8.480149042874055E-2</v>
      </c>
      <c r="L2848" s="108">
        <v>5.3615601080567209E-4</v>
      </c>
      <c r="M2848" s="109">
        <v>5.7610260333761478E-4</v>
      </c>
      <c r="N2848" s="731">
        <v>2.6335980766613797E-4</v>
      </c>
      <c r="O2848" s="108">
        <v>0</v>
      </c>
      <c r="P2848" s="109">
        <v>0</v>
      </c>
      <c r="Q2848" s="731">
        <v>1.134721452085702E-2</v>
      </c>
      <c r="R2848" s="108">
        <v>4.4422906442062918E-4</v>
      </c>
      <c r="S2848" s="109">
        <v>6.5065545370835798E-4</v>
      </c>
      <c r="T2848" s="731">
        <v>2.6706606706165775E-3</v>
      </c>
      <c r="U2848" s="108">
        <v>9.2664457082563753E-4</v>
      </c>
      <c r="V2848" s="109">
        <v>8.985185001791358E-4</v>
      </c>
      <c r="W2848" s="731">
        <v>7.4500876126256765E-4</v>
      </c>
      <c r="X2848" s="108">
        <v>7.9998065607229002E-5</v>
      </c>
      <c r="Y2848" s="109">
        <v>7.7569929586592139E-5</v>
      </c>
      <c r="Z2848" s="731">
        <v>6.4317357834711055E-5</v>
      </c>
      <c r="AA2848" s="108">
        <v>0</v>
      </c>
      <c r="AB2848" s="109">
        <v>0</v>
      </c>
      <c r="AC2848" s="731">
        <v>0</v>
      </c>
      <c r="AD2848" s="108">
        <v>0</v>
      </c>
      <c r="AE2848" s="109">
        <v>0</v>
      </c>
      <c r="AF2848" s="731">
        <v>0</v>
      </c>
      <c r="AG2848" s="108">
        <v>5.9109683784631343E-4</v>
      </c>
      <c r="AH2848" s="109">
        <v>5.7315594198551682E-4</v>
      </c>
      <c r="AI2848" s="731">
        <v>4.7523389185636841E-4</v>
      </c>
      <c r="AJ2848" s="108">
        <v>5.8277996452973902E-4</v>
      </c>
      <c r="AK2848" s="109">
        <v>6.2620056871983765E-4</v>
      </c>
      <c r="AL2848" s="736">
        <v>2.8626143517289978E-4</v>
      </c>
    </row>
    <row r="2849" spans="1:38" x14ac:dyDescent="0.25">
      <c r="A2849" s="71">
        <v>2046</v>
      </c>
      <c r="B2849" s="72">
        <v>4</v>
      </c>
      <c r="C2849" s="108">
        <v>0.2969908598668286</v>
      </c>
      <c r="D2849" s="109">
        <v>0.30301391055156646</v>
      </c>
      <c r="E2849" s="731">
        <v>0.13102135154576394</v>
      </c>
      <c r="F2849" s="108">
        <v>1.924225818792278E-2</v>
      </c>
      <c r="G2849" s="109">
        <v>2.1396712501751451E-2</v>
      </c>
      <c r="H2849" s="731">
        <v>1.7826294180165864E-2</v>
      </c>
      <c r="I2849" s="108">
        <v>5.1187788243311433E-3</v>
      </c>
      <c r="J2849" s="109">
        <v>5.6077376813438874E-3</v>
      </c>
      <c r="K2849" s="731">
        <v>8.4034536602246121E-2</v>
      </c>
      <c r="L2849" s="108">
        <v>6.4853675052080199E-4</v>
      </c>
      <c r="M2849" s="109">
        <v>8.6006297999081027E-4</v>
      </c>
      <c r="N2849" s="731">
        <v>3.7269163668842635E-4</v>
      </c>
      <c r="O2849" s="108">
        <v>0</v>
      </c>
      <c r="P2849" s="109">
        <v>0</v>
      </c>
      <c r="Q2849" s="731">
        <v>1.132205036262221E-2</v>
      </c>
      <c r="R2849" s="108">
        <v>4.4422906442062918E-4</v>
      </c>
      <c r="S2849" s="109">
        <v>6.5065545370835798E-4</v>
      </c>
      <c r="T2849" s="731">
        <v>2.6706606706165775E-3</v>
      </c>
      <c r="U2849" s="108">
        <v>9.7504623949551731E-4</v>
      </c>
      <c r="V2849" s="109">
        <v>9.7806482523530073E-4</v>
      </c>
      <c r="W2849" s="731">
        <v>7.433560722702934E-4</v>
      </c>
      <c r="X2849" s="108">
        <v>8.4176645066397354E-5</v>
      </c>
      <c r="Y2849" s="109">
        <v>8.4437259795727376E-5</v>
      </c>
      <c r="Z2849" s="731">
        <v>6.4174651864045963E-5</v>
      </c>
      <c r="AA2849" s="108">
        <v>0</v>
      </c>
      <c r="AB2849" s="109">
        <v>0</v>
      </c>
      <c r="AC2849" s="731">
        <v>0</v>
      </c>
      <c r="AD2849" s="108">
        <v>0</v>
      </c>
      <c r="AE2849" s="109">
        <v>0</v>
      </c>
      <c r="AF2849" s="731">
        <v>0</v>
      </c>
      <c r="AG2849" s="108">
        <v>6.2197201923838707E-4</v>
      </c>
      <c r="AH2849" s="109">
        <v>6.238975600797869E-4</v>
      </c>
      <c r="AI2849" s="731">
        <v>4.7417932341774926E-4</v>
      </c>
      <c r="AJ2849" s="108">
        <v>7.0493348012434494E-4</v>
      </c>
      <c r="AK2849" s="109">
        <v>9.3485401002582624E-4</v>
      </c>
      <c r="AL2849" s="736">
        <v>4.0510075311881181E-4</v>
      </c>
    </row>
    <row r="2850" spans="1:38" x14ac:dyDescent="0.25">
      <c r="A2850" s="71">
        <v>2046</v>
      </c>
      <c r="B2850" s="72">
        <v>5</v>
      </c>
      <c r="C2850" s="108">
        <v>0.29688529480681863</v>
      </c>
      <c r="D2850" s="109">
        <v>0.30283504895097779</v>
      </c>
      <c r="E2850" s="731">
        <v>0.13069385742255515</v>
      </c>
      <c r="F2850" s="108">
        <v>1.9220522804530144E-2</v>
      </c>
      <c r="G2850" s="109">
        <v>2.1357563858015679E-2</v>
      </c>
      <c r="H2850" s="731">
        <v>1.7437092554117187E-2</v>
      </c>
      <c r="I2850" s="108">
        <v>5.1109593997952871E-3</v>
      </c>
      <c r="J2850" s="109">
        <v>5.5916930532152404E-3</v>
      </c>
      <c r="K2850" s="731">
        <v>8.3194245364222486E-2</v>
      </c>
      <c r="L2850" s="108">
        <v>6.4781752909006535E-4</v>
      </c>
      <c r="M2850" s="109">
        <v>8.5809512577293798E-4</v>
      </c>
      <c r="N2850" s="731">
        <v>3.7144539122922684E-4</v>
      </c>
      <c r="O2850" s="108">
        <v>0</v>
      </c>
      <c r="P2850" s="109">
        <v>0</v>
      </c>
      <c r="Q2850" s="731">
        <v>1.1074860822117573E-2</v>
      </c>
      <c r="R2850" s="108">
        <v>4.4422906442062918E-4</v>
      </c>
      <c r="S2850" s="109">
        <v>6.5065545370835798E-4</v>
      </c>
      <c r="T2850" s="731">
        <v>2.6706606706165775E-3</v>
      </c>
      <c r="U2850" s="108">
        <v>9.734285284111288E-4</v>
      </c>
      <c r="V2850" s="109">
        <v>9.7517102093152804E-4</v>
      </c>
      <c r="W2850" s="731">
        <v>7.2712741322390317E-4</v>
      </c>
      <c r="X2850" s="108">
        <v>8.4037019576375807E-5</v>
      </c>
      <c r="Y2850" s="109">
        <v>8.4187372872431552E-5</v>
      </c>
      <c r="Z2850" s="731">
        <v>6.2773545943868811E-5</v>
      </c>
      <c r="AA2850" s="108">
        <v>0</v>
      </c>
      <c r="AB2850" s="109">
        <v>0</v>
      </c>
      <c r="AC2850" s="731">
        <v>0</v>
      </c>
      <c r="AD2850" s="108">
        <v>0</v>
      </c>
      <c r="AE2850" s="109">
        <v>0</v>
      </c>
      <c r="AF2850" s="731">
        <v>0</v>
      </c>
      <c r="AG2850" s="108">
        <v>6.2093979170200488E-4</v>
      </c>
      <c r="AH2850" s="109">
        <v>6.2205132044458069E-4</v>
      </c>
      <c r="AI2850" s="731">
        <v>4.6382738229766433E-4</v>
      </c>
      <c r="AJ2850" s="108">
        <v>7.0415148180849824E-4</v>
      </c>
      <c r="AK2850" s="109">
        <v>9.327150071989711E-4</v>
      </c>
      <c r="AL2850" s="736">
        <v>4.0374618941803905E-4</v>
      </c>
    </row>
    <row r="2851" spans="1:38" x14ac:dyDescent="0.25">
      <c r="A2851" s="71">
        <v>2046</v>
      </c>
      <c r="B2851" s="72">
        <v>6</v>
      </c>
      <c r="C2851" s="108">
        <v>0.35764643240014127</v>
      </c>
      <c r="D2851" s="109">
        <v>0.3588447712116542</v>
      </c>
      <c r="E2851" s="731">
        <v>0.13032987874494395</v>
      </c>
      <c r="F2851" s="108">
        <v>1.9682961052030698E-2</v>
      </c>
      <c r="G2851" s="109">
        <v>2.2213646351360448E-2</v>
      </c>
      <c r="H2851" s="731">
        <v>1.6998245756190619E-2</v>
      </c>
      <c r="I2851" s="108">
        <v>5.491416167577764E-3</v>
      </c>
      <c r="J2851" s="109">
        <v>6.712020108669556E-3</v>
      </c>
      <c r="K2851" s="731">
        <v>9.5484277548842034E-2</v>
      </c>
      <c r="L2851" s="108">
        <v>7.3504348822429184E-4</v>
      </c>
      <c r="M2851" s="109">
        <v>9.2780869547169794E-4</v>
      </c>
      <c r="N2851" s="731">
        <v>3.7006683100545629E-4</v>
      </c>
      <c r="O2851" s="108">
        <v>0</v>
      </c>
      <c r="P2851" s="109">
        <v>0</v>
      </c>
      <c r="Q2851" s="731">
        <v>1.0796128257096145E-2</v>
      </c>
      <c r="R2851" s="108">
        <v>4.4422906442062918E-4</v>
      </c>
      <c r="S2851" s="109">
        <v>6.5065545370835798E-4</v>
      </c>
      <c r="T2851" s="731">
        <v>2.6706606706165775E-3</v>
      </c>
      <c r="U2851" s="108">
        <v>1.0088283019962867E-3</v>
      </c>
      <c r="V2851" s="109">
        <v>1.040713633680709E-3</v>
      </c>
      <c r="W2851" s="731">
        <v>7.0882623724909035E-4</v>
      </c>
      <c r="X2851" s="108">
        <v>8.7093081527356522E-5</v>
      </c>
      <c r="Y2851" s="109">
        <v>8.9845837294922555E-5</v>
      </c>
      <c r="Z2851" s="731">
        <v>6.1193693796900988E-5</v>
      </c>
      <c r="AA2851" s="108">
        <v>0</v>
      </c>
      <c r="AB2851" s="109">
        <v>0</v>
      </c>
      <c r="AC2851" s="731">
        <v>0</v>
      </c>
      <c r="AD2851" s="108">
        <v>0</v>
      </c>
      <c r="AE2851" s="109">
        <v>0</v>
      </c>
      <c r="AF2851" s="731">
        <v>0</v>
      </c>
      <c r="AG2851" s="108">
        <v>6.4352112978579429E-4</v>
      </c>
      <c r="AH2851" s="109">
        <v>6.6386038028684981E-4</v>
      </c>
      <c r="AI2851" s="731">
        <v>4.5215368467363209E-4</v>
      </c>
      <c r="AJ2851" s="108">
        <v>7.9896237891266813E-4</v>
      </c>
      <c r="AK2851" s="109">
        <v>1.0084909849511809E-3</v>
      </c>
      <c r="AL2851" s="736">
        <v>4.0224783456968658E-4</v>
      </c>
    </row>
    <row r="2852" spans="1:38" x14ac:dyDescent="0.25">
      <c r="A2852" s="71">
        <v>2046</v>
      </c>
      <c r="B2852" s="72">
        <v>7</v>
      </c>
      <c r="C2852" s="108">
        <v>0.35752119912296149</v>
      </c>
      <c r="D2852" s="109">
        <v>0.35865401481202447</v>
      </c>
      <c r="E2852" s="731">
        <v>0.12999980911609041</v>
      </c>
      <c r="F2852" s="108">
        <v>1.9659673166339275E-2</v>
      </c>
      <c r="G2852" s="109">
        <v>2.2174813886235326E-2</v>
      </c>
      <c r="H2852" s="731">
        <v>1.6603062939963737E-2</v>
      </c>
      <c r="I2852" s="108">
        <v>5.4826453095131178E-3</v>
      </c>
      <c r="J2852" s="109">
        <v>6.6937845825550913E-3</v>
      </c>
      <c r="K2852" s="731">
        <v>9.4637477556524074E-2</v>
      </c>
      <c r="L2852" s="108">
        <v>7.3418977157905716E-4</v>
      </c>
      <c r="M2852" s="109">
        <v>9.257819555555175E-4</v>
      </c>
      <c r="N2852" s="731">
        <v>3.6881361744924961E-4</v>
      </c>
      <c r="O2852" s="108">
        <v>0</v>
      </c>
      <c r="P2852" s="109">
        <v>0</v>
      </c>
      <c r="Q2852" s="731">
        <v>1.0545128611355179E-2</v>
      </c>
      <c r="R2852" s="108">
        <v>4.4422906442062918E-4</v>
      </c>
      <c r="S2852" s="109">
        <v>6.5065545370835798E-4</v>
      </c>
      <c r="T2852" s="731">
        <v>2.6706606706165775E-3</v>
      </c>
      <c r="U2852" s="108">
        <v>1.0070943915531029E-3</v>
      </c>
      <c r="V2852" s="109">
        <v>1.0378386777943264E-3</v>
      </c>
      <c r="W2852" s="731">
        <v>6.9234791269275693E-4</v>
      </c>
      <c r="X2852" s="108">
        <v>8.6943381658334423E-5</v>
      </c>
      <c r="Y2852" s="109">
        <v>8.9597589143626194E-5</v>
      </c>
      <c r="Z2852" s="731">
        <v>5.9771021639596427E-5</v>
      </c>
      <c r="AA2852" s="108">
        <v>0</v>
      </c>
      <c r="AB2852" s="109">
        <v>0</v>
      </c>
      <c r="AC2852" s="731">
        <v>0</v>
      </c>
      <c r="AD2852" s="108">
        <v>0</v>
      </c>
      <c r="AE2852" s="109">
        <v>0</v>
      </c>
      <c r="AF2852" s="731">
        <v>0</v>
      </c>
      <c r="AG2852" s="108">
        <v>6.4241549065228347E-4</v>
      </c>
      <c r="AH2852" s="109">
        <v>6.6202650933654377E-4</v>
      </c>
      <c r="AI2852" s="731">
        <v>4.416414016359111E-4</v>
      </c>
      <c r="AJ2852" s="108">
        <v>7.9803428326362673E-4</v>
      </c>
      <c r="AK2852" s="109">
        <v>1.0062879975133779E-3</v>
      </c>
      <c r="AL2852" s="736">
        <v>4.008854714778674E-4</v>
      </c>
    </row>
    <row r="2853" spans="1:38" x14ac:dyDescent="0.25">
      <c r="A2853" s="71">
        <v>2046</v>
      </c>
      <c r="B2853" s="72">
        <v>8</v>
      </c>
      <c r="C2853" s="108">
        <v>0.41193731282718471</v>
      </c>
      <c r="D2853" s="109">
        <v>0.40496999448083915</v>
      </c>
      <c r="E2853" s="731">
        <v>0.12951052958417825</v>
      </c>
      <c r="F2853" s="108">
        <v>1.9897378331441107E-2</v>
      </c>
      <c r="G2853" s="109">
        <v>2.2407823240207368E-2</v>
      </c>
      <c r="H2853" s="731">
        <v>1.6153650525385879E-2</v>
      </c>
      <c r="I2853" s="108">
        <v>5.7893436145886965E-3</v>
      </c>
      <c r="J2853" s="109">
        <v>7.2564580028904799E-3</v>
      </c>
      <c r="K2853" s="731">
        <v>9.3647849166545449E-2</v>
      </c>
      <c r="L2853" s="108">
        <v>8.3496588297877724E-4</v>
      </c>
      <c r="M2853" s="109">
        <v>1.0034610323281464E-3</v>
      </c>
      <c r="N2853" s="731">
        <v>3.6741730628332513E-4</v>
      </c>
      <c r="O2853" s="108">
        <v>0</v>
      </c>
      <c r="P2853" s="109">
        <v>0</v>
      </c>
      <c r="Q2853" s="731">
        <v>1.0259700877302491E-2</v>
      </c>
      <c r="R2853" s="108">
        <v>4.4422906442062918E-4</v>
      </c>
      <c r="S2853" s="109">
        <v>6.5065545370835798E-4</v>
      </c>
      <c r="T2853" s="731">
        <v>2.6706606706165775E-3</v>
      </c>
      <c r="U2853" s="108">
        <v>1.0254266770971371E-3</v>
      </c>
      <c r="V2853" s="109">
        <v>1.0558856466256403E-3</v>
      </c>
      <c r="W2853" s="731">
        <v>6.73607433704529E-4</v>
      </c>
      <c r="X2853" s="108">
        <v>8.8526046696419666E-5</v>
      </c>
      <c r="Y2853" s="109">
        <v>9.1155568567216031E-5</v>
      </c>
      <c r="Z2853" s="731">
        <v>5.815316197896002E-5</v>
      </c>
      <c r="AA2853" s="108">
        <v>0</v>
      </c>
      <c r="AB2853" s="109">
        <v>0</v>
      </c>
      <c r="AC2853" s="731">
        <v>0</v>
      </c>
      <c r="AD2853" s="108">
        <v>0</v>
      </c>
      <c r="AE2853" s="109">
        <v>0</v>
      </c>
      <c r="AF2853" s="731">
        <v>0</v>
      </c>
      <c r="AG2853" s="108">
        <v>6.541088979188721E-4</v>
      </c>
      <c r="AH2853" s="109">
        <v>6.7353875191909557E-4</v>
      </c>
      <c r="AI2853" s="731">
        <v>4.296873328009611E-4</v>
      </c>
      <c r="AJ2853" s="108">
        <v>9.0757401658288629E-4</v>
      </c>
      <c r="AK2853" s="109">
        <v>1.0907217589712188E-3</v>
      </c>
      <c r="AL2853" s="736">
        <v>3.9936791340317723E-4</v>
      </c>
    </row>
    <row r="2854" spans="1:38" x14ac:dyDescent="0.25">
      <c r="A2854" s="71">
        <v>2046</v>
      </c>
      <c r="B2854" s="72">
        <v>9</v>
      </c>
      <c r="C2854" s="108">
        <v>0.41179535857802319</v>
      </c>
      <c r="D2854" s="109">
        <v>0.40477759848770767</v>
      </c>
      <c r="E2854" s="731">
        <v>0.12916304946066448</v>
      </c>
      <c r="F2854" s="108">
        <v>1.9872691642933059E-2</v>
      </c>
      <c r="G2854" s="109">
        <v>2.2370793382858706E-2</v>
      </c>
      <c r="H2854" s="731">
        <v>1.5732756328480337E-2</v>
      </c>
      <c r="I2854" s="108">
        <v>5.7796501547066632E-3</v>
      </c>
      <c r="J2854" s="109">
        <v>7.2378443691217395E-3</v>
      </c>
      <c r="K2854" s="731">
        <v>9.2757440179637149E-2</v>
      </c>
      <c r="L2854" s="108">
        <v>8.3394657328091071E-4</v>
      </c>
      <c r="M2854" s="109">
        <v>1.0013833386329077E-3</v>
      </c>
      <c r="N2854" s="731">
        <v>3.6610251717219909E-4</v>
      </c>
      <c r="O2854" s="108">
        <v>0</v>
      </c>
      <c r="P2854" s="109">
        <v>0</v>
      </c>
      <c r="Q2854" s="731">
        <v>9.9923739331650926E-3</v>
      </c>
      <c r="R2854" s="108">
        <v>4.4422906442062918E-4</v>
      </c>
      <c r="S2854" s="109">
        <v>6.5065545370835798E-4</v>
      </c>
      <c r="T2854" s="731">
        <v>2.6706606706165775E-3</v>
      </c>
      <c r="U2854" s="108">
        <v>1.0235870981299073E-3</v>
      </c>
      <c r="V2854" s="109">
        <v>1.0531424089031808E-3</v>
      </c>
      <c r="W2854" s="731">
        <v>6.560561298668765E-4</v>
      </c>
      <c r="X2854" s="108">
        <v>8.836727701964388E-5</v>
      </c>
      <c r="Y2854" s="109">
        <v>9.0918783314734256E-5</v>
      </c>
      <c r="Z2854" s="731">
        <v>5.6637904375693074E-5</v>
      </c>
      <c r="AA2854" s="108">
        <v>0</v>
      </c>
      <c r="AB2854" s="109">
        <v>0</v>
      </c>
      <c r="AC2854" s="731">
        <v>0</v>
      </c>
      <c r="AD2854" s="108">
        <v>0</v>
      </c>
      <c r="AE2854" s="109">
        <v>0</v>
      </c>
      <c r="AF2854" s="731">
        <v>0</v>
      </c>
      <c r="AG2854" s="108">
        <v>6.5293580358451598E-4</v>
      </c>
      <c r="AH2854" s="109">
        <v>6.7178893615522375E-4</v>
      </c>
      <c r="AI2854" s="731">
        <v>4.184913623313689E-4</v>
      </c>
      <c r="AJ2854" s="108">
        <v>9.0646605480427839E-4</v>
      </c>
      <c r="AK2854" s="109">
        <v>1.0884635734614611E-3</v>
      </c>
      <c r="AL2854" s="736">
        <v>3.9793875389222591E-4</v>
      </c>
    </row>
    <row r="2855" spans="1:38" x14ac:dyDescent="0.25">
      <c r="A2855" s="71">
        <v>2046</v>
      </c>
      <c r="B2855" s="72">
        <v>10</v>
      </c>
      <c r="C2855" s="108">
        <v>0.57708903399185107</v>
      </c>
      <c r="D2855" s="109">
        <v>0.54916050823302143</v>
      </c>
      <c r="E2855" s="731">
        <v>0.12882692460005629</v>
      </c>
      <c r="F2855" s="108">
        <v>2.0820251227014572E-2</v>
      </c>
      <c r="G2855" s="109">
        <v>2.305992505517011E-2</v>
      </c>
      <c r="H2855" s="731">
        <v>1.5325548857349654E-2</v>
      </c>
      <c r="I2855" s="108">
        <v>6.5153117631097301E-3</v>
      </c>
      <c r="J2855" s="109">
        <v>8.3072774831727987E-3</v>
      </c>
      <c r="K2855" s="731">
        <v>9.1895312358793585E-2</v>
      </c>
      <c r="L2855" s="108">
        <v>1.0377225823998875E-3</v>
      </c>
      <c r="M2855" s="109">
        <v>1.1465668294062521E-3</v>
      </c>
      <c r="N2855" s="731">
        <v>3.6483039149579348E-4</v>
      </c>
      <c r="O2855" s="108">
        <v>0</v>
      </c>
      <c r="P2855" s="109">
        <v>0</v>
      </c>
      <c r="Q2855" s="731">
        <v>9.7337356338474817E-3</v>
      </c>
      <c r="R2855" s="108">
        <v>4.4422906442062918E-4</v>
      </c>
      <c r="S2855" s="109">
        <v>6.5065545370835798E-4</v>
      </c>
      <c r="T2855" s="731">
        <v>2.6706606706165775E-3</v>
      </c>
      <c r="U2855" s="108">
        <v>1.0960790958502139E-3</v>
      </c>
      <c r="V2855" s="109">
        <v>1.105911730995211E-3</v>
      </c>
      <c r="W2855" s="731">
        <v>6.3907498857769789E-4</v>
      </c>
      <c r="X2855" s="108">
        <v>9.4625566924792142E-5</v>
      </c>
      <c r="Y2855" s="109">
        <v>9.5474424989912824E-5</v>
      </c>
      <c r="Z2855" s="731">
        <v>5.5171954582557671E-5</v>
      </c>
      <c r="AA2855" s="108">
        <v>0</v>
      </c>
      <c r="AB2855" s="109">
        <v>0</v>
      </c>
      <c r="AC2855" s="731">
        <v>0</v>
      </c>
      <c r="AD2855" s="108">
        <v>0</v>
      </c>
      <c r="AE2855" s="109">
        <v>0</v>
      </c>
      <c r="AF2855" s="731">
        <v>0</v>
      </c>
      <c r="AG2855" s="108">
        <v>6.9917767461869667E-4</v>
      </c>
      <c r="AH2855" s="109">
        <v>7.0544977080210316E-4</v>
      </c>
      <c r="AI2855" s="731">
        <v>4.076594779531123E-4</v>
      </c>
      <c r="AJ2855" s="108">
        <v>1.1279626090565536E-3</v>
      </c>
      <c r="AK2855" s="109">
        <v>1.2462727066787976E-3</v>
      </c>
      <c r="AL2855" s="736">
        <v>3.965559318099257E-4</v>
      </c>
    </row>
    <row r="2856" spans="1:38" x14ac:dyDescent="0.25">
      <c r="A2856" s="71">
        <v>2046</v>
      </c>
      <c r="B2856" s="72">
        <v>11</v>
      </c>
      <c r="C2856" s="108">
        <v>0.57690679948157109</v>
      </c>
      <c r="D2856" s="109">
        <v>0.54894485444031571</v>
      </c>
      <c r="E2856" s="731">
        <v>0.12843078369144811</v>
      </c>
      <c r="F2856" s="108">
        <v>2.079339850941549E-2</v>
      </c>
      <c r="G2856" s="109">
        <v>2.3024193401689E-2</v>
      </c>
      <c r="H2856" s="731">
        <v>1.4836553862298957E-2</v>
      </c>
      <c r="I2856" s="108">
        <v>6.5039883838055815E-3</v>
      </c>
      <c r="J2856" s="109">
        <v>8.2873986178762446E-3</v>
      </c>
      <c r="K2856" s="731">
        <v>9.0881242022290726E-2</v>
      </c>
      <c r="L2856" s="108">
        <v>1.0363931897737033E-3</v>
      </c>
      <c r="M2856" s="109">
        <v>1.1443302734591221E-3</v>
      </c>
      <c r="N2856" s="731">
        <v>3.6333929171071641E-4</v>
      </c>
      <c r="O2856" s="108">
        <v>0</v>
      </c>
      <c r="P2856" s="109">
        <v>0</v>
      </c>
      <c r="Q2856" s="731">
        <v>9.4231663611042179E-3</v>
      </c>
      <c r="R2856" s="108">
        <v>4.4422906442062918E-4</v>
      </c>
      <c r="S2856" s="109">
        <v>6.5065545370835798E-4</v>
      </c>
      <c r="T2856" s="731">
        <v>2.6706606706165775E-3</v>
      </c>
      <c r="U2856" s="108">
        <v>1.0940774731347969E-3</v>
      </c>
      <c r="V2856" s="109">
        <v>1.1032632618631171E-3</v>
      </c>
      <c r="W2856" s="731">
        <v>6.1868462728461714E-4</v>
      </c>
      <c r="X2856" s="108">
        <v>9.4452706440853226E-5</v>
      </c>
      <c r="Y2856" s="109">
        <v>9.5245777171802906E-5</v>
      </c>
      <c r="Z2856" s="731">
        <v>5.3411618568685599E-5</v>
      </c>
      <c r="AA2856" s="108">
        <v>0</v>
      </c>
      <c r="AB2856" s="109">
        <v>0</v>
      </c>
      <c r="AC2856" s="731">
        <v>0</v>
      </c>
      <c r="AD2856" s="108">
        <v>0</v>
      </c>
      <c r="AE2856" s="109">
        <v>0</v>
      </c>
      <c r="AF2856" s="731">
        <v>0</v>
      </c>
      <c r="AG2856" s="108">
        <v>6.9790048179004481E-4</v>
      </c>
      <c r="AH2856" s="109">
        <v>7.0376013939353708E-4</v>
      </c>
      <c r="AI2856" s="731">
        <v>3.9465259769774454E-4</v>
      </c>
      <c r="AJ2856" s="108">
        <v>1.1265176186745129E-3</v>
      </c>
      <c r="AK2856" s="109">
        <v>1.2438408319590658E-3</v>
      </c>
      <c r="AL2856" s="736">
        <v>3.9493537725622882E-4</v>
      </c>
    </row>
    <row r="2857" spans="1:38" x14ac:dyDescent="0.25">
      <c r="A2857" s="71">
        <v>2046</v>
      </c>
      <c r="B2857" s="72">
        <v>12</v>
      </c>
      <c r="C2857" s="108">
        <v>0.57672108175441417</v>
      </c>
      <c r="D2857" s="109">
        <v>0.54873609761506736</v>
      </c>
      <c r="E2857" s="731">
        <v>0.12802360705385407</v>
      </c>
      <c r="F2857" s="108">
        <v>2.076596982070374E-2</v>
      </c>
      <c r="G2857" s="109">
        <v>2.2989647344445932E-2</v>
      </c>
      <c r="H2857" s="731">
        <v>1.4331250367986029E-2</v>
      </c>
      <c r="I2857" s="108">
        <v>6.4924080230175721E-3</v>
      </c>
      <c r="J2857" s="109">
        <v>8.2681758671253394E-3</v>
      </c>
      <c r="K2857" s="731">
        <v>8.9838968151510989E-2</v>
      </c>
      <c r="L2857" s="108">
        <v>1.0350339499654673E-3</v>
      </c>
      <c r="M2857" s="109">
        <v>1.142166380444141E-3</v>
      </c>
      <c r="N2857" s="731">
        <v>3.6180899534191206E-4</v>
      </c>
      <c r="O2857" s="108">
        <v>0</v>
      </c>
      <c r="P2857" s="109">
        <v>0</v>
      </c>
      <c r="Q2857" s="731">
        <v>9.1022173675430734E-3</v>
      </c>
      <c r="R2857" s="108">
        <v>4.4422906442062918E-4</v>
      </c>
      <c r="S2857" s="109">
        <v>6.5065545370835798E-4</v>
      </c>
      <c r="T2857" s="731">
        <v>2.6706606706165775E-3</v>
      </c>
      <c r="U2857" s="108">
        <v>1.0920305836058415E-3</v>
      </c>
      <c r="V2857" s="109">
        <v>1.1007022792698287E-3</v>
      </c>
      <c r="W2857" s="731">
        <v>5.9761282717010853E-4</v>
      </c>
      <c r="X2857" s="108">
        <v>9.427598563135728E-5</v>
      </c>
      <c r="Y2857" s="109">
        <v>9.5024585457023319E-5</v>
      </c>
      <c r="Z2857" s="731">
        <v>5.1592459366180589E-5</v>
      </c>
      <c r="AA2857" s="108">
        <v>0</v>
      </c>
      <c r="AB2857" s="109">
        <v>0</v>
      </c>
      <c r="AC2857" s="731">
        <v>0</v>
      </c>
      <c r="AD2857" s="108">
        <v>0</v>
      </c>
      <c r="AE2857" s="109">
        <v>0</v>
      </c>
      <c r="AF2857" s="731">
        <v>0</v>
      </c>
      <c r="AG2857" s="108">
        <v>6.9659484228679655E-4</v>
      </c>
      <c r="AH2857" s="109">
        <v>7.0212597955609027E-4</v>
      </c>
      <c r="AI2857" s="731">
        <v>3.8121100675337136E-4</v>
      </c>
      <c r="AJ2857" s="108">
        <v>1.1250401773488321E-3</v>
      </c>
      <c r="AK2857" s="109">
        <v>1.2414899124433365E-3</v>
      </c>
      <c r="AL2857" s="736">
        <v>3.9327185743101236E-4</v>
      </c>
    </row>
    <row r="2858" spans="1:38" x14ac:dyDescent="0.25">
      <c r="A2858" s="71">
        <v>2046</v>
      </c>
      <c r="B2858" s="72">
        <v>13</v>
      </c>
      <c r="C2858" s="108">
        <v>0.57525359834218426</v>
      </c>
      <c r="D2858" s="109">
        <v>0.54733961636099593</v>
      </c>
      <c r="E2858" s="731">
        <v>0.12729722722048031</v>
      </c>
      <c r="F2858" s="108">
        <v>2.0733742304877539E-2</v>
      </c>
      <c r="G2858" s="109">
        <v>2.2951313545615245E-2</v>
      </c>
      <c r="H2858" s="731">
        <v>1.3717864868618977E-2</v>
      </c>
      <c r="I2858" s="108">
        <v>6.4793034059382757E-3</v>
      </c>
      <c r="J2858" s="109">
        <v>8.2483212071410971E-3</v>
      </c>
      <c r="K2858" s="731">
        <v>8.8509189756684634E-2</v>
      </c>
      <c r="L2858" s="108">
        <v>1.0336446238841577E-3</v>
      </c>
      <c r="M2858" s="109">
        <v>1.1400807739098541E-3</v>
      </c>
      <c r="N2858" s="731">
        <v>3.5998918685964452E-4</v>
      </c>
      <c r="O2858" s="108">
        <v>0</v>
      </c>
      <c r="P2858" s="109">
        <v>0</v>
      </c>
      <c r="Q2858" s="731">
        <v>8.7126330303996628E-3</v>
      </c>
      <c r="R2858" s="108">
        <v>4.4422906442062918E-4</v>
      </c>
      <c r="S2858" s="109">
        <v>6.5065545370835798E-4</v>
      </c>
      <c r="T2858" s="731">
        <v>2.6706606706165775E-3</v>
      </c>
      <c r="U2858" s="108">
        <v>1.0898440653813583E-3</v>
      </c>
      <c r="V2858" s="109">
        <v>1.0981322183129119E-3</v>
      </c>
      <c r="W2858" s="731">
        <v>5.7203482632195684E-4</v>
      </c>
      <c r="X2858" s="108">
        <v>9.4087279153816445E-5</v>
      </c>
      <c r="Y2858" s="109">
        <v>9.48028253785696E-5</v>
      </c>
      <c r="Z2858" s="731">
        <v>4.9384296225604783E-5</v>
      </c>
      <c r="AA2858" s="108">
        <v>0</v>
      </c>
      <c r="AB2858" s="109">
        <v>0</v>
      </c>
      <c r="AC2858" s="731">
        <v>0</v>
      </c>
      <c r="AD2858" s="108">
        <v>0</v>
      </c>
      <c r="AE2858" s="109">
        <v>0</v>
      </c>
      <c r="AF2858" s="731">
        <v>0</v>
      </c>
      <c r="AG2858" s="108">
        <v>6.9520050217556728E-4</v>
      </c>
      <c r="AH2858" s="109">
        <v>7.0048758933012264E-4</v>
      </c>
      <c r="AI2858" s="731">
        <v>3.6489518619527221E-4</v>
      </c>
      <c r="AJ2858" s="108">
        <v>1.1235297138347164E-3</v>
      </c>
      <c r="AK2858" s="109">
        <v>1.2392214710267727E-3</v>
      </c>
      <c r="AL2858" s="736">
        <v>3.9129374427308774E-4</v>
      </c>
    </row>
    <row r="2859" spans="1:38" x14ac:dyDescent="0.25">
      <c r="A2859" s="71">
        <v>2046</v>
      </c>
      <c r="B2859" s="72">
        <v>14</v>
      </c>
      <c r="C2859" s="108">
        <v>0.57506066126761346</v>
      </c>
      <c r="D2859" s="109">
        <v>0.54714367259129049</v>
      </c>
      <c r="E2859" s="731">
        <v>0.12677444852192879</v>
      </c>
      <c r="F2859" s="108">
        <v>2.0705289453211838E-2</v>
      </c>
      <c r="G2859" s="109">
        <v>2.2918940038044726E-2</v>
      </c>
      <c r="H2859" s="731">
        <v>1.3055145124528846E-2</v>
      </c>
      <c r="I2859" s="108">
        <v>6.4673000914791485E-3</v>
      </c>
      <c r="J2859" s="109">
        <v>8.2303164253764854E-3</v>
      </c>
      <c r="K2859" s="731">
        <v>8.7173426422807024E-2</v>
      </c>
      <c r="L2859" s="108">
        <v>1.0322362271610174E-3</v>
      </c>
      <c r="M2859" s="109">
        <v>1.138052758253225E-3</v>
      </c>
      <c r="N2859" s="731">
        <v>3.5803665786577937E-4</v>
      </c>
      <c r="O2859" s="108">
        <v>0</v>
      </c>
      <c r="P2859" s="109">
        <v>0</v>
      </c>
      <c r="Q2859" s="731">
        <v>8.291714019146388E-3</v>
      </c>
      <c r="R2859" s="108">
        <v>4.4422906442062918E-4</v>
      </c>
      <c r="S2859" s="109">
        <v>6.5065545370835798E-4</v>
      </c>
      <c r="T2859" s="731">
        <v>2.6706606706165775E-3</v>
      </c>
      <c r="U2859" s="108">
        <v>1.0877236661387818E-3</v>
      </c>
      <c r="V2859" s="109">
        <v>1.0957326026489471E-3</v>
      </c>
      <c r="W2859" s="731">
        <v>5.4439926249230241E-4</v>
      </c>
      <c r="X2859" s="108">
        <v>9.3904230475913732E-5</v>
      </c>
      <c r="Y2859" s="109">
        <v>9.4595674610219396E-5</v>
      </c>
      <c r="Z2859" s="731">
        <v>4.699848932186364E-5</v>
      </c>
      <c r="AA2859" s="108">
        <v>0</v>
      </c>
      <c r="AB2859" s="109">
        <v>0</v>
      </c>
      <c r="AC2859" s="731">
        <v>0</v>
      </c>
      <c r="AD2859" s="108">
        <v>0</v>
      </c>
      <c r="AE2859" s="109">
        <v>0</v>
      </c>
      <c r="AF2859" s="731">
        <v>0</v>
      </c>
      <c r="AG2859" s="108">
        <v>6.9384714126660794E-4</v>
      </c>
      <c r="AH2859" s="109">
        <v>6.9895650795089265E-4</v>
      </c>
      <c r="AI2859" s="731">
        <v>3.4726670538684566E-4</v>
      </c>
      <c r="AJ2859" s="108">
        <v>1.1219987380969728E-3</v>
      </c>
      <c r="AK2859" s="109">
        <v>1.2370185385278567E-3</v>
      </c>
      <c r="AL2859" s="736">
        <v>3.891715516984841E-4</v>
      </c>
    </row>
    <row r="2860" spans="1:38" x14ac:dyDescent="0.25">
      <c r="A2860" s="71">
        <v>2046</v>
      </c>
      <c r="B2860" s="72">
        <v>15</v>
      </c>
      <c r="C2860" s="108">
        <v>0.57506066126761346</v>
      </c>
      <c r="D2860" s="109">
        <v>0.54714367259129049</v>
      </c>
      <c r="E2860" s="731">
        <v>0.12677444852192879</v>
      </c>
      <c r="F2860" s="108">
        <v>2.0705289453211838E-2</v>
      </c>
      <c r="G2860" s="109">
        <v>2.2918940038044726E-2</v>
      </c>
      <c r="H2860" s="731">
        <v>1.3055145124528846E-2</v>
      </c>
      <c r="I2860" s="108">
        <v>6.4673000914791485E-3</v>
      </c>
      <c r="J2860" s="109">
        <v>8.2303164253764854E-3</v>
      </c>
      <c r="K2860" s="731">
        <v>8.7173426422807024E-2</v>
      </c>
      <c r="L2860" s="108">
        <v>1.0322362271610174E-3</v>
      </c>
      <c r="M2860" s="109">
        <v>1.138052758253225E-3</v>
      </c>
      <c r="N2860" s="731">
        <v>3.5803665786577937E-4</v>
      </c>
      <c r="O2860" s="108">
        <v>0</v>
      </c>
      <c r="P2860" s="109">
        <v>0</v>
      </c>
      <c r="Q2860" s="731">
        <v>8.291714019146388E-3</v>
      </c>
      <c r="R2860" s="108">
        <v>4.4422906442062918E-4</v>
      </c>
      <c r="S2860" s="109">
        <v>6.5065545370835798E-4</v>
      </c>
      <c r="T2860" s="731">
        <v>2.6706606706165775E-3</v>
      </c>
      <c r="U2860" s="108">
        <v>1.0877236661387818E-3</v>
      </c>
      <c r="V2860" s="109">
        <v>1.0957326026489471E-3</v>
      </c>
      <c r="W2860" s="731">
        <v>5.4439926249230241E-4</v>
      </c>
      <c r="X2860" s="108">
        <v>9.3904230475913732E-5</v>
      </c>
      <c r="Y2860" s="109">
        <v>9.4595674610219396E-5</v>
      </c>
      <c r="Z2860" s="731">
        <v>4.699848932186364E-5</v>
      </c>
      <c r="AA2860" s="108">
        <v>0</v>
      </c>
      <c r="AB2860" s="109">
        <v>0</v>
      </c>
      <c r="AC2860" s="731">
        <v>0</v>
      </c>
      <c r="AD2860" s="108">
        <v>0</v>
      </c>
      <c r="AE2860" s="109">
        <v>0</v>
      </c>
      <c r="AF2860" s="731">
        <v>0</v>
      </c>
      <c r="AG2860" s="108">
        <v>6.9384714126660794E-4</v>
      </c>
      <c r="AH2860" s="109">
        <v>6.9895650795089265E-4</v>
      </c>
      <c r="AI2860" s="731">
        <v>3.4726670538684566E-4</v>
      </c>
      <c r="AJ2860" s="108">
        <v>1.1219987380969728E-3</v>
      </c>
      <c r="AK2860" s="109">
        <v>1.2370185385278567E-3</v>
      </c>
      <c r="AL2860" s="736">
        <v>3.891715516984841E-4</v>
      </c>
    </row>
    <row r="2861" spans="1:38" x14ac:dyDescent="0.25">
      <c r="A2861" s="71">
        <v>2046</v>
      </c>
      <c r="B2861" s="72">
        <v>16</v>
      </c>
      <c r="C2861" s="108">
        <v>0.57506066126761346</v>
      </c>
      <c r="D2861" s="109">
        <v>0.54714367259129049</v>
      </c>
      <c r="E2861" s="731">
        <v>0.12677444852192879</v>
      </c>
      <c r="F2861" s="108">
        <v>2.0705289453211838E-2</v>
      </c>
      <c r="G2861" s="109">
        <v>2.2918940038044726E-2</v>
      </c>
      <c r="H2861" s="731">
        <v>1.3055145124528846E-2</v>
      </c>
      <c r="I2861" s="108">
        <v>6.4673000914791485E-3</v>
      </c>
      <c r="J2861" s="109">
        <v>8.2303164253764854E-3</v>
      </c>
      <c r="K2861" s="731">
        <v>8.7173426422807024E-2</v>
      </c>
      <c r="L2861" s="108">
        <v>1.0322362271610174E-3</v>
      </c>
      <c r="M2861" s="109">
        <v>1.138052758253225E-3</v>
      </c>
      <c r="N2861" s="731">
        <v>3.5803665786577937E-4</v>
      </c>
      <c r="O2861" s="108">
        <v>0</v>
      </c>
      <c r="P2861" s="109">
        <v>0</v>
      </c>
      <c r="Q2861" s="731">
        <v>8.291714019146388E-3</v>
      </c>
      <c r="R2861" s="108">
        <v>4.4422906442062918E-4</v>
      </c>
      <c r="S2861" s="109">
        <v>6.5065545370835798E-4</v>
      </c>
      <c r="T2861" s="731">
        <v>2.6706606706165775E-3</v>
      </c>
      <c r="U2861" s="108">
        <v>1.0877236661387818E-3</v>
      </c>
      <c r="V2861" s="109">
        <v>1.0957326026489471E-3</v>
      </c>
      <c r="W2861" s="731">
        <v>5.4439926249230241E-4</v>
      </c>
      <c r="X2861" s="108">
        <v>9.3904230475913732E-5</v>
      </c>
      <c r="Y2861" s="109">
        <v>9.4595674610219396E-5</v>
      </c>
      <c r="Z2861" s="731">
        <v>4.699848932186364E-5</v>
      </c>
      <c r="AA2861" s="108">
        <v>0</v>
      </c>
      <c r="AB2861" s="109">
        <v>0</v>
      </c>
      <c r="AC2861" s="731">
        <v>0</v>
      </c>
      <c r="AD2861" s="108">
        <v>0</v>
      </c>
      <c r="AE2861" s="109">
        <v>0</v>
      </c>
      <c r="AF2861" s="731">
        <v>0</v>
      </c>
      <c r="AG2861" s="108">
        <v>6.9384714126660794E-4</v>
      </c>
      <c r="AH2861" s="109">
        <v>6.9895650795089265E-4</v>
      </c>
      <c r="AI2861" s="731">
        <v>3.4726670538684566E-4</v>
      </c>
      <c r="AJ2861" s="108">
        <v>1.1219987380969728E-3</v>
      </c>
      <c r="AK2861" s="109">
        <v>1.2370185385278567E-3</v>
      </c>
      <c r="AL2861" s="736">
        <v>3.891715516984841E-4</v>
      </c>
    </row>
    <row r="2862" spans="1:38" x14ac:dyDescent="0.25">
      <c r="A2862" s="71">
        <v>2046</v>
      </c>
      <c r="B2862" s="72">
        <v>17</v>
      </c>
      <c r="C2862" s="108">
        <v>0.57506066126761346</v>
      </c>
      <c r="D2862" s="109">
        <v>0.54714367259129049</v>
      </c>
      <c r="E2862" s="731">
        <v>0.12677444852192879</v>
      </c>
      <c r="F2862" s="108">
        <v>2.0705289453211838E-2</v>
      </c>
      <c r="G2862" s="109">
        <v>2.2918940038044726E-2</v>
      </c>
      <c r="H2862" s="731">
        <v>1.3055145124528846E-2</v>
      </c>
      <c r="I2862" s="108">
        <v>6.4673000914791485E-3</v>
      </c>
      <c r="J2862" s="109">
        <v>8.2303164253764854E-3</v>
      </c>
      <c r="K2862" s="731">
        <v>8.7173426422807024E-2</v>
      </c>
      <c r="L2862" s="108">
        <v>1.0322362271610174E-3</v>
      </c>
      <c r="M2862" s="109">
        <v>1.138052758253225E-3</v>
      </c>
      <c r="N2862" s="731">
        <v>3.5803665786577937E-4</v>
      </c>
      <c r="O2862" s="108">
        <v>0</v>
      </c>
      <c r="P2862" s="109">
        <v>0</v>
      </c>
      <c r="Q2862" s="731">
        <v>8.291714019146388E-3</v>
      </c>
      <c r="R2862" s="108">
        <v>4.4422906442062918E-4</v>
      </c>
      <c r="S2862" s="109">
        <v>6.5065545370835798E-4</v>
      </c>
      <c r="T2862" s="731">
        <v>2.6706606706165775E-3</v>
      </c>
      <c r="U2862" s="108">
        <v>1.0877236661387818E-3</v>
      </c>
      <c r="V2862" s="109">
        <v>1.0957326026489471E-3</v>
      </c>
      <c r="W2862" s="731">
        <v>5.4439926249230241E-4</v>
      </c>
      <c r="X2862" s="108">
        <v>9.3904230475913732E-5</v>
      </c>
      <c r="Y2862" s="109">
        <v>9.4595674610219396E-5</v>
      </c>
      <c r="Z2862" s="731">
        <v>4.699848932186364E-5</v>
      </c>
      <c r="AA2862" s="108">
        <v>0</v>
      </c>
      <c r="AB2862" s="109">
        <v>0</v>
      </c>
      <c r="AC2862" s="731">
        <v>0</v>
      </c>
      <c r="AD2862" s="108">
        <v>0</v>
      </c>
      <c r="AE2862" s="109">
        <v>0</v>
      </c>
      <c r="AF2862" s="731">
        <v>0</v>
      </c>
      <c r="AG2862" s="108">
        <v>6.9384714126660794E-4</v>
      </c>
      <c r="AH2862" s="109">
        <v>6.9895650795089265E-4</v>
      </c>
      <c r="AI2862" s="731">
        <v>3.4726670538684566E-4</v>
      </c>
      <c r="AJ2862" s="108">
        <v>1.1219987380969728E-3</v>
      </c>
      <c r="AK2862" s="109">
        <v>1.2370185385278567E-3</v>
      </c>
      <c r="AL2862" s="736">
        <v>3.891715516984841E-4</v>
      </c>
    </row>
    <row r="2863" spans="1:38" x14ac:dyDescent="0.25">
      <c r="A2863" s="71">
        <v>2046</v>
      </c>
      <c r="B2863" s="72">
        <v>18</v>
      </c>
      <c r="C2863" s="108">
        <v>0.57506066126761346</v>
      </c>
      <c r="D2863" s="109">
        <v>0.54714367259129049</v>
      </c>
      <c r="E2863" s="731">
        <v>0.12677444852192879</v>
      </c>
      <c r="F2863" s="108">
        <v>2.0705289453211838E-2</v>
      </c>
      <c r="G2863" s="109">
        <v>2.2918940038044726E-2</v>
      </c>
      <c r="H2863" s="731">
        <v>1.3055145124528846E-2</v>
      </c>
      <c r="I2863" s="108">
        <v>6.4673000914791485E-3</v>
      </c>
      <c r="J2863" s="109">
        <v>8.2303164253764854E-3</v>
      </c>
      <c r="K2863" s="731">
        <v>8.7173426422807024E-2</v>
      </c>
      <c r="L2863" s="108">
        <v>1.0322362271610174E-3</v>
      </c>
      <c r="M2863" s="109">
        <v>1.138052758253225E-3</v>
      </c>
      <c r="N2863" s="731">
        <v>3.5803665786577937E-4</v>
      </c>
      <c r="O2863" s="108">
        <v>0</v>
      </c>
      <c r="P2863" s="109">
        <v>0</v>
      </c>
      <c r="Q2863" s="731">
        <v>8.291714019146388E-3</v>
      </c>
      <c r="R2863" s="108">
        <v>4.4422906442062918E-4</v>
      </c>
      <c r="S2863" s="109">
        <v>6.5065545370835798E-4</v>
      </c>
      <c r="T2863" s="731">
        <v>2.6706606706165775E-3</v>
      </c>
      <c r="U2863" s="108">
        <v>1.0877236661387818E-3</v>
      </c>
      <c r="V2863" s="109">
        <v>1.0957326026489471E-3</v>
      </c>
      <c r="W2863" s="731">
        <v>5.4439926249230241E-4</v>
      </c>
      <c r="X2863" s="108">
        <v>9.3904230475913732E-5</v>
      </c>
      <c r="Y2863" s="109">
        <v>9.4595674610219396E-5</v>
      </c>
      <c r="Z2863" s="731">
        <v>4.699848932186364E-5</v>
      </c>
      <c r="AA2863" s="108">
        <v>0</v>
      </c>
      <c r="AB2863" s="109">
        <v>0</v>
      </c>
      <c r="AC2863" s="731">
        <v>0</v>
      </c>
      <c r="AD2863" s="108">
        <v>0</v>
      </c>
      <c r="AE2863" s="109">
        <v>0</v>
      </c>
      <c r="AF2863" s="731">
        <v>0</v>
      </c>
      <c r="AG2863" s="108">
        <v>6.9384714126660794E-4</v>
      </c>
      <c r="AH2863" s="109">
        <v>6.9895650795089265E-4</v>
      </c>
      <c r="AI2863" s="731">
        <v>3.4726670538684566E-4</v>
      </c>
      <c r="AJ2863" s="108">
        <v>1.1219987380969728E-3</v>
      </c>
      <c r="AK2863" s="109">
        <v>1.2370185385278567E-3</v>
      </c>
      <c r="AL2863" s="736">
        <v>3.891715516984841E-4</v>
      </c>
    </row>
    <row r="2864" spans="1:38" x14ac:dyDescent="0.25">
      <c r="A2864" s="71">
        <v>2046</v>
      </c>
      <c r="B2864" s="72">
        <v>19</v>
      </c>
      <c r="C2864" s="108">
        <v>0.57506066126761346</v>
      </c>
      <c r="D2864" s="109">
        <v>0.54714367259129049</v>
      </c>
      <c r="E2864" s="731">
        <v>0.12677444852192879</v>
      </c>
      <c r="F2864" s="108">
        <v>2.0705289453211838E-2</v>
      </c>
      <c r="G2864" s="109">
        <v>2.2918940038044726E-2</v>
      </c>
      <c r="H2864" s="731">
        <v>1.3055145124528846E-2</v>
      </c>
      <c r="I2864" s="108">
        <v>6.4673000914791485E-3</v>
      </c>
      <c r="J2864" s="109">
        <v>8.2303164253764854E-3</v>
      </c>
      <c r="K2864" s="731">
        <v>8.7173426422807024E-2</v>
      </c>
      <c r="L2864" s="108">
        <v>1.0322362271610174E-3</v>
      </c>
      <c r="M2864" s="109">
        <v>1.138052758253225E-3</v>
      </c>
      <c r="N2864" s="731">
        <v>3.5803665786577937E-4</v>
      </c>
      <c r="O2864" s="108">
        <v>0</v>
      </c>
      <c r="P2864" s="109">
        <v>0</v>
      </c>
      <c r="Q2864" s="731">
        <v>8.291714019146388E-3</v>
      </c>
      <c r="R2864" s="108">
        <v>4.4422906442062918E-4</v>
      </c>
      <c r="S2864" s="109">
        <v>6.5065545370835798E-4</v>
      </c>
      <c r="T2864" s="731">
        <v>2.6706606706165775E-3</v>
      </c>
      <c r="U2864" s="108">
        <v>1.0877236661387818E-3</v>
      </c>
      <c r="V2864" s="109">
        <v>1.0957326026489471E-3</v>
      </c>
      <c r="W2864" s="731">
        <v>5.4439926249230241E-4</v>
      </c>
      <c r="X2864" s="108">
        <v>9.3904230475913732E-5</v>
      </c>
      <c r="Y2864" s="109">
        <v>9.4595674610219396E-5</v>
      </c>
      <c r="Z2864" s="731">
        <v>4.699848932186364E-5</v>
      </c>
      <c r="AA2864" s="108">
        <v>0</v>
      </c>
      <c r="AB2864" s="109">
        <v>0</v>
      </c>
      <c r="AC2864" s="731">
        <v>0</v>
      </c>
      <c r="AD2864" s="108">
        <v>0</v>
      </c>
      <c r="AE2864" s="109">
        <v>0</v>
      </c>
      <c r="AF2864" s="731">
        <v>0</v>
      </c>
      <c r="AG2864" s="108">
        <v>6.9384714126660794E-4</v>
      </c>
      <c r="AH2864" s="109">
        <v>6.9895650795089265E-4</v>
      </c>
      <c r="AI2864" s="731">
        <v>3.4726670538684566E-4</v>
      </c>
      <c r="AJ2864" s="108">
        <v>1.1219987380969728E-3</v>
      </c>
      <c r="AK2864" s="109">
        <v>1.2370185385278567E-3</v>
      </c>
      <c r="AL2864" s="736">
        <v>3.891715516984841E-4</v>
      </c>
    </row>
    <row r="2865" spans="1:38" x14ac:dyDescent="0.25">
      <c r="A2865" s="71">
        <v>2046</v>
      </c>
      <c r="B2865" s="72">
        <v>20</v>
      </c>
      <c r="C2865" s="108">
        <v>0.57506066126761346</v>
      </c>
      <c r="D2865" s="109">
        <v>0.54714367259129049</v>
      </c>
      <c r="E2865" s="731">
        <v>0.12677444852192879</v>
      </c>
      <c r="F2865" s="108">
        <v>2.0705289453211838E-2</v>
      </c>
      <c r="G2865" s="109">
        <v>2.2918940038044726E-2</v>
      </c>
      <c r="H2865" s="731">
        <v>1.3055145124528846E-2</v>
      </c>
      <c r="I2865" s="108">
        <v>6.4673000914791485E-3</v>
      </c>
      <c r="J2865" s="109">
        <v>8.2303164253764854E-3</v>
      </c>
      <c r="K2865" s="731">
        <v>8.7173426422807024E-2</v>
      </c>
      <c r="L2865" s="108">
        <v>1.0322362271610174E-3</v>
      </c>
      <c r="M2865" s="109">
        <v>1.138052758253225E-3</v>
      </c>
      <c r="N2865" s="731">
        <v>3.5803665786577937E-4</v>
      </c>
      <c r="O2865" s="108">
        <v>0</v>
      </c>
      <c r="P2865" s="109">
        <v>0</v>
      </c>
      <c r="Q2865" s="731">
        <v>8.291714019146388E-3</v>
      </c>
      <c r="R2865" s="108">
        <v>4.4422906442062918E-4</v>
      </c>
      <c r="S2865" s="109">
        <v>6.5065545370835798E-4</v>
      </c>
      <c r="T2865" s="731">
        <v>2.6706606706165775E-3</v>
      </c>
      <c r="U2865" s="108">
        <v>1.0877236661387818E-3</v>
      </c>
      <c r="V2865" s="109">
        <v>1.0957326026489471E-3</v>
      </c>
      <c r="W2865" s="731">
        <v>5.4439926249230241E-4</v>
      </c>
      <c r="X2865" s="108">
        <v>9.3904230475913732E-5</v>
      </c>
      <c r="Y2865" s="109">
        <v>9.4595674610219396E-5</v>
      </c>
      <c r="Z2865" s="731">
        <v>4.699848932186364E-5</v>
      </c>
      <c r="AA2865" s="108">
        <v>0</v>
      </c>
      <c r="AB2865" s="109">
        <v>0</v>
      </c>
      <c r="AC2865" s="731">
        <v>0</v>
      </c>
      <c r="AD2865" s="108">
        <v>0</v>
      </c>
      <c r="AE2865" s="109">
        <v>0</v>
      </c>
      <c r="AF2865" s="731">
        <v>0</v>
      </c>
      <c r="AG2865" s="108">
        <v>6.9384714126660794E-4</v>
      </c>
      <c r="AH2865" s="109">
        <v>6.9895650795089265E-4</v>
      </c>
      <c r="AI2865" s="731">
        <v>3.4726670538684566E-4</v>
      </c>
      <c r="AJ2865" s="108">
        <v>1.1219987380969728E-3</v>
      </c>
      <c r="AK2865" s="109">
        <v>1.2370185385278567E-3</v>
      </c>
      <c r="AL2865" s="736">
        <v>3.891715516984841E-4</v>
      </c>
    </row>
    <row r="2866" spans="1:38" x14ac:dyDescent="0.25">
      <c r="A2866" s="71">
        <v>2046</v>
      </c>
      <c r="B2866" s="72">
        <v>21</v>
      </c>
      <c r="C2866" s="108">
        <v>0.57506066126761346</v>
      </c>
      <c r="D2866" s="109">
        <v>0.54714367259129049</v>
      </c>
      <c r="E2866" s="731">
        <v>0.12677444852192879</v>
      </c>
      <c r="F2866" s="108">
        <v>2.0705289453211838E-2</v>
      </c>
      <c r="G2866" s="109">
        <v>2.2918940038044726E-2</v>
      </c>
      <c r="H2866" s="731">
        <v>1.3055145124528846E-2</v>
      </c>
      <c r="I2866" s="108">
        <v>6.4673000914791485E-3</v>
      </c>
      <c r="J2866" s="109">
        <v>8.2303164253764854E-3</v>
      </c>
      <c r="K2866" s="731">
        <v>8.7173426422807024E-2</v>
      </c>
      <c r="L2866" s="108">
        <v>1.0322362271610174E-3</v>
      </c>
      <c r="M2866" s="109">
        <v>1.138052758253225E-3</v>
      </c>
      <c r="N2866" s="731">
        <v>3.5803665786577937E-4</v>
      </c>
      <c r="O2866" s="108">
        <v>0</v>
      </c>
      <c r="P2866" s="109">
        <v>0</v>
      </c>
      <c r="Q2866" s="731">
        <v>8.291714019146388E-3</v>
      </c>
      <c r="R2866" s="108">
        <v>4.4422906442062918E-4</v>
      </c>
      <c r="S2866" s="109">
        <v>6.5065545370835798E-4</v>
      </c>
      <c r="T2866" s="731">
        <v>2.6706606706165775E-3</v>
      </c>
      <c r="U2866" s="108">
        <v>1.0877236661387818E-3</v>
      </c>
      <c r="V2866" s="109">
        <v>1.0957326026489471E-3</v>
      </c>
      <c r="W2866" s="731">
        <v>5.4439926249230241E-4</v>
      </c>
      <c r="X2866" s="108">
        <v>9.3904230475913732E-5</v>
      </c>
      <c r="Y2866" s="109">
        <v>9.4595674610219396E-5</v>
      </c>
      <c r="Z2866" s="731">
        <v>4.699848932186364E-5</v>
      </c>
      <c r="AA2866" s="108">
        <v>0</v>
      </c>
      <c r="AB2866" s="109">
        <v>0</v>
      </c>
      <c r="AC2866" s="731">
        <v>0</v>
      </c>
      <c r="AD2866" s="108">
        <v>0</v>
      </c>
      <c r="AE2866" s="109">
        <v>0</v>
      </c>
      <c r="AF2866" s="731">
        <v>0</v>
      </c>
      <c r="AG2866" s="108">
        <v>6.9384714126660794E-4</v>
      </c>
      <c r="AH2866" s="109">
        <v>6.9895650795089265E-4</v>
      </c>
      <c r="AI2866" s="731">
        <v>3.4726670538684566E-4</v>
      </c>
      <c r="AJ2866" s="108">
        <v>1.1219987380969728E-3</v>
      </c>
      <c r="AK2866" s="109">
        <v>1.2370185385278567E-3</v>
      </c>
      <c r="AL2866" s="736">
        <v>3.891715516984841E-4</v>
      </c>
    </row>
    <row r="2867" spans="1:38" x14ac:dyDescent="0.25">
      <c r="A2867" s="71">
        <v>2046</v>
      </c>
      <c r="B2867" s="72">
        <v>22</v>
      </c>
      <c r="C2867" s="108">
        <v>0.57506066126761346</v>
      </c>
      <c r="D2867" s="109">
        <v>0.54714367259129049</v>
      </c>
      <c r="E2867" s="731">
        <v>0.12677444852192879</v>
      </c>
      <c r="F2867" s="108">
        <v>2.0705289453211838E-2</v>
      </c>
      <c r="G2867" s="109">
        <v>2.2918940038044726E-2</v>
      </c>
      <c r="H2867" s="731">
        <v>1.3055145124528846E-2</v>
      </c>
      <c r="I2867" s="108">
        <v>6.4673000914791485E-3</v>
      </c>
      <c r="J2867" s="109">
        <v>8.2303164253764854E-3</v>
      </c>
      <c r="K2867" s="731">
        <v>8.7173426422807024E-2</v>
      </c>
      <c r="L2867" s="108">
        <v>1.0322362271610174E-3</v>
      </c>
      <c r="M2867" s="109">
        <v>1.138052758253225E-3</v>
      </c>
      <c r="N2867" s="731">
        <v>3.5803665786577937E-4</v>
      </c>
      <c r="O2867" s="108">
        <v>0</v>
      </c>
      <c r="P2867" s="109">
        <v>0</v>
      </c>
      <c r="Q2867" s="731">
        <v>8.291714019146388E-3</v>
      </c>
      <c r="R2867" s="108">
        <v>4.4422906442062918E-4</v>
      </c>
      <c r="S2867" s="109">
        <v>6.5065545370835798E-4</v>
      </c>
      <c r="T2867" s="731">
        <v>2.6706606706165775E-3</v>
      </c>
      <c r="U2867" s="108">
        <v>1.0877236661387818E-3</v>
      </c>
      <c r="V2867" s="109">
        <v>1.0957326026489471E-3</v>
      </c>
      <c r="W2867" s="731">
        <v>5.4439926249230241E-4</v>
      </c>
      <c r="X2867" s="108">
        <v>9.3904230475913732E-5</v>
      </c>
      <c r="Y2867" s="109">
        <v>9.4595674610219396E-5</v>
      </c>
      <c r="Z2867" s="731">
        <v>4.699848932186364E-5</v>
      </c>
      <c r="AA2867" s="108">
        <v>0</v>
      </c>
      <c r="AB2867" s="109">
        <v>0</v>
      </c>
      <c r="AC2867" s="731">
        <v>0</v>
      </c>
      <c r="AD2867" s="108">
        <v>0</v>
      </c>
      <c r="AE2867" s="109">
        <v>0</v>
      </c>
      <c r="AF2867" s="731">
        <v>0</v>
      </c>
      <c r="AG2867" s="108">
        <v>6.9384714126660794E-4</v>
      </c>
      <c r="AH2867" s="109">
        <v>6.9895650795089265E-4</v>
      </c>
      <c r="AI2867" s="731">
        <v>3.4726670538684566E-4</v>
      </c>
      <c r="AJ2867" s="108">
        <v>1.1219987380969728E-3</v>
      </c>
      <c r="AK2867" s="109">
        <v>1.2370185385278567E-3</v>
      </c>
      <c r="AL2867" s="736">
        <v>3.891715516984841E-4</v>
      </c>
    </row>
    <row r="2868" spans="1:38" x14ac:dyDescent="0.25">
      <c r="A2868" s="71">
        <v>2046</v>
      </c>
      <c r="B2868" s="72">
        <v>23</v>
      </c>
      <c r="C2868" s="108">
        <v>0.57506066126761346</v>
      </c>
      <c r="D2868" s="109">
        <v>0.54714367259129049</v>
      </c>
      <c r="E2868" s="731">
        <v>0.12677444852192879</v>
      </c>
      <c r="F2868" s="108">
        <v>2.0705289453211838E-2</v>
      </c>
      <c r="G2868" s="109">
        <v>2.2918940038044726E-2</v>
      </c>
      <c r="H2868" s="731">
        <v>1.3055145124528846E-2</v>
      </c>
      <c r="I2868" s="108">
        <v>6.4673000914791485E-3</v>
      </c>
      <c r="J2868" s="109">
        <v>8.2303164253764854E-3</v>
      </c>
      <c r="K2868" s="731">
        <v>8.7173426422807024E-2</v>
      </c>
      <c r="L2868" s="108">
        <v>1.0322362271610174E-3</v>
      </c>
      <c r="M2868" s="109">
        <v>1.138052758253225E-3</v>
      </c>
      <c r="N2868" s="731">
        <v>3.5803665786577937E-4</v>
      </c>
      <c r="O2868" s="108">
        <v>0</v>
      </c>
      <c r="P2868" s="109">
        <v>0</v>
      </c>
      <c r="Q2868" s="731">
        <v>8.291714019146388E-3</v>
      </c>
      <c r="R2868" s="108">
        <v>4.4422906442062918E-4</v>
      </c>
      <c r="S2868" s="109">
        <v>6.5065545370835798E-4</v>
      </c>
      <c r="T2868" s="731">
        <v>2.6706606706165775E-3</v>
      </c>
      <c r="U2868" s="108">
        <v>1.0877236661387818E-3</v>
      </c>
      <c r="V2868" s="109">
        <v>1.0957326026489471E-3</v>
      </c>
      <c r="W2868" s="731">
        <v>5.4439926249230241E-4</v>
      </c>
      <c r="X2868" s="108">
        <v>9.3904230475913732E-5</v>
      </c>
      <c r="Y2868" s="109">
        <v>9.4595674610219396E-5</v>
      </c>
      <c r="Z2868" s="731">
        <v>4.699848932186364E-5</v>
      </c>
      <c r="AA2868" s="108">
        <v>0</v>
      </c>
      <c r="AB2868" s="109">
        <v>0</v>
      </c>
      <c r="AC2868" s="731">
        <v>0</v>
      </c>
      <c r="AD2868" s="108">
        <v>0</v>
      </c>
      <c r="AE2868" s="109">
        <v>0</v>
      </c>
      <c r="AF2868" s="731">
        <v>0</v>
      </c>
      <c r="AG2868" s="108">
        <v>6.9384714126660794E-4</v>
      </c>
      <c r="AH2868" s="109">
        <v>6.9895650795089265E-4</v>
      </c>
      <c r="AI2868" s="731">
        <v>3.4726670538684566E-4</v>
      </c>
      <c r="AJ2868" s="108">
        <v>1.1219987380969728E-3</v>
      </c>
      <c r="AK2868" s="109">
        <v>1.2370185385278567E-3</v>
      </c>
      <c r="AL2868" s="736">
        <v>3.891715516984841E-4</v>
      </c>
    </row>
    <row r="2869" spans="1:38" x14ac:dyDescent="0.25">
      <c r="A2869" s="71">
        <v>2046</v>
      </c>
      <c r="B2869" s="72">
        <v>24</v>
      </c>
      <c r="C2869" s="108">
        <v>0.57506066126761346</v>
      </c>
      <c r="D2869" s="109">
        <v>0.54714367259129049</v>
      </c>
      <c r="E2869" s="731">
        <v>0.12677444852192879</v>
      </c>
      <c r="F2869" s="108">
        <v>2.0705289453211838E-2</v>
      </c>
      <c r="G2869" s="109">
        <v>2.2918940038044726E-2</v>
      </c>
      <c r="H2869" s="731">
        <v>1.3055145124528846E-2</v>
      </c>
      <c r="I2869" s="108">
        <v>6.4673000914791485E-3</v>
      </c>
      <c r="J2869" s="109">
        <v>8.2303164253764854E-3</v>
      </c>
      <c r="K2869" s="731">
        <v>8.7173426422807024E-2</v>
      </c>
      <c r="L2869" s="108">
        <v>1.0322362271610174E-3</v>
      </c>
      <c r="M2869" s="109">
        <v>1.138052758253225E-3</v>
      </c>
      <c r="N2869" s="731">
        <v>3.5803665786577937E-4</v>
      </c>
      <c r="O2869" s="108">
        <v>0</v>
      </c>
      <c r="P2869" s="109">
        <v>0</v>
      </c>
      <c r="Q2869" s="731">
        <v>8.291714019146388E-3</v>
      </c>
      <c r="R2869" s="108">
        <v>4.4422906442062918E-4</v>
      </c>
      <c r="S2869" s="109">
        <v>6.5065545370835798E-4</v>
      </c>
      <c r="T2869" s="731">
        <v>2.6706606706165775E-3</v>
      </c>
      <c r="U2869" s="108">
        <v>1.0877236661387818E-3</v>
      </c>
      <c r="V2869" s="109">
        <v>1.0957326026489471E-3</v>
      </c>
      <c r="W2869" s="731">
        <v>5.4439926249230241E-4</v>
      </c>
      <c r="X2869" s="108">
        <v>9.3904230475913732E-5</v>
      </c>
      <c r="Y2869" s="109">
        <v>9.4595674610219396E-5</v>
      </c>
      <c r="Z2869" s="731">
        <v>4.699848932186364E-5</v>
      </c>
      <c r="AA2869" s="108">
        <v>0</v>
      </c>
      <c r="AB2869" s="109">
        <v>0</v>
      </c>
      <c r="AC2869" s="731">
        <v>0</v>
      </c>
      <c r="AD2869" s="108">
        <v>0</v>
      </c>
      <c r="AE2869" s="109">
        <v>0</v>
      </c>
      <c r="AF2869" s="731">
        <v>0</v>
      </c>
      <c r="AG2869" s="108">
        <v>6.9384714126660794E-4</v>
      </c>
      <c r="AH2869" s="109">
        <v>6.9895650795089265E-4</v>
      </c>
      <c r="AI2869" s="731">
        <v>3.4726670538684566E-4</v>
      </c>
      <c r="AJ2869" s="108">
        <v>1.1219987380969728E-3</v>
      </c>
      <c r="AK2869" s="109">
        <v>1.2370185385278567E-3</v>
      </c>
      <c r="AL2869" s="736">
        <v>3.891715516984841E-4</v>
      </c>
    </row>
    <row r="2870" spans="1:38" x14ac:dyDescent="0.25">
      <c r="A2870" s="71">
        <v>2046</v>
      </c>
      <c r="B2870" s="72">
        <v>25</v>
      </c>
      <c r="C2870" s="108">
        <v>0.57506066126761346</v>
      </c>
      <c r="D2870" s="109">
        <v>0.54714367259129049</v>
      </c>
      <c r="E2870" s="731">
        <v>0.12677444852192879</v>
      </c>
      <c r="F2870" s="108">
        <v>2.0705289453211838E-2</v>
      </c>
      <c r="G2870" s="109">
        <v>2.2918940038044726E-2</v>
      </c>
      <c r="H2870" s="731">
        <v>1.3055145124528846E-2</v>
      </c>
      <c r="I2870" s="108">
        <v>6.4673000914791485E-3</v>
      </c>
      <c r="J2870" s="109">
        <v>8.2303164253764854E-3</v>
      </c>
      <c r="K2870" s="731">
        <v>8.7173426422807024E-2</v>
      </c>
      <c r="L2870" s="108">
        <v>1.0322362271610174E-3</v>
      </c>
      <c r="M2870" s="109">
        <v>1.138052758253225E-3</v>
      </c>
      <c r="N2870" s="731">
        <v>3.5803665786577937E-4</v>
      </c>
      <c r="O2870" s="108">
        <v>0</v>
      </c>
      <c r="P2870" s="109">
        <v>0</v>
      </c>
      <c r="Q2870" s="731">
        <v>8.291714019146388E-3</v>
      </c>
      <c r="R2870" s="108">
        <v>4.4422906442062918E-4</v>
      </c>
      <c r="S2870" s="109">
        <v>6.5065545370835798E-4</v>
      </c>
      <c r="T2870" s="731">
        <v>2.6706606706165775E-3</v>
      </c>
      <c r="U2870" s="108">
        <v>1.0877236661387818E-3</v>
      </c>
      <c r="V2870" s="109">
        <v>1.0957326026489471E-3</v>
      </c>
      <c r="W2870" s="731">
        <v>5.4439926249230241E-4</v>
      </c>
      <c r="X2870" s="108">
        <v>9.3904230475913732E-5</v>
      </c>
      <c r="Y2870" s="109">
        <v>9.4595674610219396E-5</v>
      </c>
      <c r="Z2870" s="731">
        <v>4.699848932186364E-5</v>
      </c>
      <c r="AA2870" s="108">
        <v>0</v>
      </c>
      <c r="AB2870" s="109">
        <v>0</v>
      </c>
      <c r="AC2870" s="731">
        <v>0</v>
      </c>
      <c r="AD2870" s="108">
        <v>0</v>
      </c>
      <c r="AE2870" s="109">
        <v>0</v>
      </c>
      <c r="AF2870" s="731">
        <v>0</v>
      </c>
      <c r="AG2870" s="108">
        <v>6.9384714126660794E-4</v>
      </c>
      <c r="AH2870" s="109">
        <v>6.9895650795089265E-4</v>
      </c>
      <c r="AI2870" s="731">
        <v>3.4726670538684566E-4</v>
      </c>
      <c r="AJ2870" s="108">
        <v>1.1219987380969728E-3</v>
      </c>
      <c r="AK2870" s="109">
        <v>1.2370185385278567E-3</v>
      </c>
      <c r="AL2870" s="736">
        <v>3.891715516984841E-4</v>
      </c>
    </row>
    <row r="2871" spans="1:38" x14ac:dyDescent="0.25">
      <c r="A2871" s="71">
        <v>2046</v>
      </c>
      <c r="B2871" s="72">
        <v>26</v>
      </c>
      <c r="C2871" s="108">
        <v>0.57506066126761346</v>
      </c>
      <c r="D2871" s="109">
        <v>0.54714367259129049</v>
      </c>
      <c r="E2871" s="731">
        <v>0.12677444852192879</v>
      </c>
      <c r="F2871" s="108">
        <v>2.0705289453211838E-2</v>
      </c>
      <c r="G2871" s="109">
        <v>2.2918940038044726E-2</v>
      </c>
      <c r="H2871" s="731">
        <v>1.3055145124528846E-2</v>
      </c>
      <c r="I2871" s="108">
        <v>6.4673000914791485E-3</v>
      </c>
      <c r="J2871" s="109">
        <v>8.2303164253764854E-3</v>
      </c>
      <c r="K2871" s="731">
        <v>8.7173426422807024E-2</v>
      </c>
      <c r="L2871" s="108">
        <v>1.0322362271610174E-3</v>
      </c>
      <c r="M2871" s="109">
        <v>1.138052758253225E-3</v>
      </c>
      <c r="N2871" s="731">
        <v>3.5803665786577937E-4</v>
      </c>
      <c r="O2871" s="108">
        <v>0</v>
      </c>
      <c r="P2871" s="109">
        <v>0</v>
      </c>
      <c r="Q2871" s="731">
        <v>8.291714019146388E-3</v>
      </c>
      <c r="R2871" s="108">
        <v>4.4422906442062918E-4</v>
      </c>
      <c r="S2871" s="109">
        <v>6.5065545370835798E-4</v>
      </c>
      <c r="T2871" s="731">
        <v>2.6706606706165775E-3</v>
      </c>
      <c r="U2871" s="108">
        <v>1.0877236661387818E-3</v>
      </c>
      <c r="V2871" s="109">
        <v>1.0957326026489471E-3</v>
      </c>
      <c r="W2871" s="731">
        <v>5.4439926249230241E-4</v>
      </c>
      <c r="X2871" s="108">
        <v>9.3904230475913732E-5</v>
      </c>
      <c r="Y2871" s="109">
        <v>9.4595674610219396E-5</v>
      </c>
      <c r="Z2871" s="731">
        <v>4.699848932186364E-5</v>
      </c>
      <c r="AA2871" s="108">
        <v>0</v>
      </c>
      <c r="AB2871" s="109">
        <v>0</v>
      </c>
      <c r="AC2871" s="731">
        <v>0</v>
      </c>
      <c r="AD2871" s="108">
        <v>0</v>
      </c>
      <c r="AE2871" s="109">
        <v>0</v>
      </c>
      <c r="AF2871" s="731">
        <v>0</v>
      </c>
      <c r="AG2871" s="108">
        <v>6.9384714126660794E-4</v>
      </c>
      <c r="AH2871" s="109">
        <v>6.9895650795089265E-4</v>
      </c>
      <c r="AI2871" s="731">
        <v>3.4726670538684566E-4</v>
      </c>
      <c r="AJ2871" s="108">
        <v>1.1219987380969728E-3</v>
      </c>
      <c r="AK2871" s="109">
        <v>1.2370185385278567E-3</v>
      </c>
      <c r="AL2871" s="736">
        <v>3.891715516984841E-4</v>
      </c>
    </row>
    <row r="2872" spans="1:38" x14ac:dyDescent="0.25">
      <c r="A2872" s="71">
        <v>2046</v>
      </c>
      <c r="B2872" s="72">
        <v>27</v>
      </c>
      <c r="C2872" s="108">
        <v>0.57506066126761346</v>
      </c>
      <c r="D2872" s="109">
        <v>0.54714367259129049</v>
      </c>
      <c r="E2872" s="731">
        <v>0.12677444852192879</v>
      </c>
      <c r="F2872" s="108">
        <v>2.0705289453211838E-2</v>
      </c>
      <c r="G2872" s="109">
        <v>2.2918940038044726E-2</v>
      </c>
      <c r="H2872" s="731">
        <v>1.3055145124528846E-2</v>
      </c>
      <c r="I2872" s="108">
        <v>6.4673000914791485E-3</v>
      </c>
      <c r="J2872" s="109">
        <v>8.2303164253764854E-3</v>
      </c>
      <c r="K2872" s="731">
        <v>8.7173426422807024E-2</v>
      </c>
      <c r="L2872" s="108">
        <v>1.0322362271610174E-3</v>
      </c>
      <c r="M2872" s="109">
        <v>1.138052758253225E-3</v>
      </c>
      <c r="N2872" s="731">
        <v>3.5803665786577937E-4</v>
      </c>
      <c r="O2872" s="108">
        <v>0</v>
      </c>
      <c r="P2872" s="109">
        <v>0</v>
      </c>
      <c r="Q2872" s="731">
        <v>8.291714019146388E-3</v>
      </c>
      <c r="R2872" s="108">
        <v>4.4422906442062918E-4</v>
      </c>
      <c r="S2872" s="109">
        <v>6.5065545370835798E-4</v>
      </c>
      <c r="T2872" s="731">
        <v>2.6706606706165775E-3</v>
      </c>
      <c r="U2872" s="108">
        <v>1.0877236661387818E-3</v>
      </c>
      <c r="V2872" s="109">
        <v>1.0957326026489471E-3</v>
      </c>
      <c r="W2872" s="731">
        <v>5.4439926249230241E-4</v>
      </c>
      <c r="X2872" s="108">
        <v>9.3904230475913732E-5</v>
      </c>
      <c r="Y2872" s="109">
        <v>9.4595674610219396E-5</v>
      </c>
      <c r="Z2872" s="731">
        <v>4.699848932186364E-5</v>
      </c>
      <c r="AA2872" s="108">
        <v>0</v>
      </c>
      <c r="AB2872" s="109">
        <v>0</v>
      </c>
      <c r="AC2872" s="731">
        <v>0</v>
      </c>
      <c r="AD2872" s="108">
        <v>0</v>
      </c>
      <c r="AE2872" s="109">
        <v>0</v>
      </c>
      <c r="AF2872" s="731">
        <v>0</v>
      </c>
      <c r="AG2872" s="108">
        <v>6.9384714126660794E-4</v>
      </c>
      <c r="AH2872" s="109">
        <v>6.9895650795089265E-4</v>
      </c>
      <c r="AI2872" s="731">
        <v>3.4726670538684566E-4</v>
      </c>
      <c r="AJ2872" s="108">
        <v>1.1219987380969728E-3</v>
      </c>
      <c r="AK2872" s="109">
        <v>1.2370185385278567E-3</v>
      </c>
      <c r="AL2872" s="736">
        <v>3.891715516984841E-4</v>
      </c>
    </row>
    <row r="2873" spans="1:38" x14ac:dyDescent="0.25">
      <c r="A2873" s="71">
        <v>2046</v>
      </c>
      <c r="B2873" s="72">
        <v>28</v>
      </c>
      <c r="C2873" s="108">
        <v>0.57506066126761346</v>
      </c>
      <c r="D2873" s="109">
        <v>0.54714367259129049</v>
      </c>
      <c r="E2873" s="731">
        <v>0.12677444852192879</v>
      </c>
      <c r="F2873" s="108">
        <v>2.0705289453211838E-2</v>
      </c>
      <c r="G2873" s="109">
        <v>2.2918940038044726E-2</v>
      </c>
      <c r="H2873" s="731">
        <v>1.3055145124528846E-2</v>
      </c>
      <c r="I2873" s="108">
        <v>6.4673000914791485E-3</v>
      </c>
      <c r="J2873" s="109">
        <v>8.2303164253764854E-3</v>
      </c>
      <c r="K2873" s="731">
        <v>8.7173426422807024E-2</v>
      </c>
      <c r="L2873" s="108">
        <v>1.0322362271610174E-3</v>
      </c>
      <c r="M2873" s="109">
        <v>1.138052758253225E-3</v>
      </c>
      <c r="N2873" s="731">
        <v>3.5803665786577937E-4</v>
      </c>
      <c r="O2873" s="108">
        <v>0</v>
      </c>
      <c r="P2873" s="109">
        <v>0</v>
      </c>
      <c r="Q2873" s="731">
        <v>8.291714019146388E-3</v>
      </c>
      <c r="R2873" s="108">
        <v>4.4422906442062918E-4</v>
      </c>
      <c r="S2873" s="109">
        <v>6.5065545370835798E-4</v>
      </c>
      <c r="T2873" s="731">
        <v>2.6706606706165775E-3</v>
      </c>
      <c r="U2873" s="108">
        <v>1.0877236661387818E-3</v>
      </c>
      <c r="V2873" s="109">
        <v>1.0957326026489471E-3</v>
      </c>
      <c r="W2873" s="731">
        <v>5.4439926249230241E-4</v>
      </c>
      <c r="X2873" s="108">
        <v>9.3904230475913732E-5</v>
      </c>
      <c r="Y2873" s="109">
        <v>9.4595674610219396E-5</v>
      </c>
      <c r="Z2873" s="731">
        <v>4.699848932186364E-5</v>
      </c>
      <c r="AA2873" s="108">
        <v>0</v>
      </c>
      <c r="AB2873" s="109">
        <v>0</v>
      </c>
      <c r="AC2873" s="731">
        <v>0</v>
      </c>
      <c r="AD2873" s="108">
        <v>0</v>
      </c>
      <c r="AE2873" s="109">
        <v>0</v>
      </c>
      <c r="AF2873" s="731">
        <v>0</v>
      </c>
      <c r="AG2873" s="108">
        <v>6.9384714126660794E-4</v>
      </c>
      <c r="AH2873" s="109">
        <v>6.9895650795089265E-4</v>
      </c>
      <c r="AI2873" s="731">
        <v>3.4726670538684566E-4</v>
      </c>
      <c r="AJ2873" s="108">
        <v>1.1219987380969728E-3</v>
      </c>
      <c r="AK2873" s="109">
        <v>1.2370185385278567E-3</v>
      </c>
      <c r="AL2873" s="736">
        <v>3.891715516984841E-4</v>
      </c>
    </row>
    <row r="2874" spans="1:38" x14ac:dyDescent="0.25">
      <c r="A2874" s="71">
        <v>2046</v>
      </c>
      <c r="B2874" s="72">
        <v>29</v>
      </c>
      <c r="C2874" s="108">
        <v>0.57506066126761346</v>
      </c>
      <c r="D2874" s="109">
        <v>0.54714367259129049</v>
      </c>
      <c r="E2874" s="731">
        <v>0.12677444852192879</v>
      </c>
      <c r="F2874" s="108">
        <v>2.0705289453211838E-2</v>
      </c>
      <c r="G2874" s="109">
        <v>2.2918940038044726E-2</v>
      </c>
      <c r="H2874" s="731">
        <v>1.3055145124528846E-2</v>
      </c>
      <c r="I2874" s="108">
        <v>6.4673000914791485E-3</v>
      </c>
      <c r="J2874" s="109">
        <v>8.2303164253764854E-3</v>
      </c>
      <c r="K2874" s="731">
        <v>8.7173426422807024E-2</v>
      </c>
      <c r="L2874" s="108">
        <v>1.0322362271610174E-3</v>
      </c>
      <c r="M2874" s="109">
        <v>1.138052758253225E-3</v>
      </c>
      <c r="N2874" s="731">
        <v>3.5803665786577937E-4</v>
      </c>
      <c r="O2874" s="108">
        <v>0</v>
      </c>
      <c r="P2874" s="109">
        <v>0</v>
      </c>
      <c r="Q2874" s="731">
        <v>8.291714019146388E-3</v>
      </c>
      <c r="R2874" s="108">
        <v>4.4422906442062918E-4</v>
      </c>
      <c r="S2874" s="109">
        <v>6.5065545370835798E-4</v>
      </c>
      <c r="T2874" s="731">
        <v>2.6706606706165775E-3</v>
      </c>
      <c r="U2874" s="108">
        <v>1.0877236661387818E-3</v>
      </c>
      <c r="V2874" s="109">
        <v>1.0957326026489471E-3</v>
      </c>
      <c r="W2874" s="731">
        <v>5.4439926249230241E-4</v>
      </c>
      <c r="X2874" s="108">
        <v>9.3904230475913732E-5</v>
      </c>
      <c r="Y2874" s="109">
        <v>9.4595674610219396E-5</v>
      </c>
      <c r="Z2874" s="731">
        <v>4.699848932186364E-5</v>
      </c>
      <c r="AA2874" s="108">
        <v>0</v>
      </c>
      <c r="AB2874" s="109">
        <v>0</v>
      </c>
      <c r="AC2874" s="731">
        <v>0</v>
      </c>
      <c r="AD2874" s="108">
        <v>0</v>
      </c>
      <c r="AE2874" s="109">
        <v>0</v>
      </c>
      <c r="AF2874" s="731">
        <v>0</v>
      </c>
      <c r="AG2874" s="108">
        <v>6.9384714126660794E-4</v>
      </c>
      <c r="AH2874" s="109">
        <v>6.9895650795089265E-4</v>
      </c>
      <c r="AI2874" s="731">
        <v>3.4726670538684566E-4</v>
      </c>
      <c r="AJ2874" s="108">
        <v>1.1219987380969728E-3</v>
      </c>
      <c r="AK2874" s="109">
        <v>1.2370185385278567E-3</v>
      </c>
      <c r="AL2874" s="736">
        <v>3.891715516984841E-4</v>
      </c>
    </row>
    <row r="2875" spans="1:38" x14ac:dyDescent="0.25">
      <c r="A2875" s="71">
        <v>2046</v>
      </c>
      <c r="B2875" s="72">
        <v>30</v>
      </c>
      <c r="C2875" s="108">
        <v>0.57506066126761346</v>
      </c>
      <c r="D2875" s="109">
        <v>0.54714367259129049</v>
      </c>
      <c r="E2875" s="731">
        <v>0.12677444852192879</v>
      </c>
      <c r="F2875" s="108">
        <v>2.0705289453211838E-2</v>
      </c>
      <c r="G2875" s="109">
        <v>2.2918940038044726E-2</v>
      </c>
      <c r="H2875" s="731">
        <v>1.3055145124528846E-2</v>
      </c>
      <c r="I2875" s="108">
        <v>6.4673000914791485E-3</v>
      </c>
      <c r="J2875" s="109">
        <v>8.2303164253764854E-3</v>
      </c>
      <c r="K2875" s="731">
        <v>8.7173426422807024E-2</v>
      </c>
      <c r="L2875" s="108">
        <v>1.0322362271610174E-3</v>
      </c>
      <c r="M2875" s="109">
        <v>1.138052758253225E-3</v>
      </c>
      <c r="N2875" s="731">
        <v>3.5803665786577937E-4</v>
      </c>
      <c r="O2875" s="108">
        <v>0</v>
      </c>
      <c r="P2875" s="109">
        <v>0</v>
      </c>
      <c r="Q2875" s="731">
        <v>8.291714019146388E-3</v>
      </c>
      <c r="R2875" s="108">
        <v>4.4422906442062918E-4</v>
      </c>
      <c r="S2875" s="109">
        <v>6.5065545370835798E-4</v>
      </c>
      <c r="T2875" s="731">
        <v>2.6706606706165775E-3</v>
      </c>
      <c r="U2875" s="108">
        <v>1.0877236661387818E-3</v>
      </c>
      <c r="V2875" s="109">
        <v>1.0957326026489471E-3</v>
      </c>
      <c r="W2875" s="731">
        <v>5.4439926249230241E-4</v>
      </c>
      <c r="X2875" s="108">
        <v>9.3904230475913732E-5</v>
      </c>
      <c r="Y2875" s="109">
        <v>9.4595674610219396E-5</v>
      </c>
      <c r="Z2875" s="731">
        <v>4.699848932186364E-5</v>
      </c>
      <c r="AA2875" s="108">
        <v>0</v>
      </c>
      <c r="AB2875" s="109">
        <v>0</v>
      </c>
      <c r="AC2875" s="731">
        <v>0</v>
      </c>
      <c r="AD2875" s="108">
        <v>0</v>
      </c>
      <c r="AE2875" s="109">
        <v>0</v>
      </c>
      <c r="AF2875" s="731">
        <v>0</v>
      </c>
      <c r="AG2875" s="108">
        <v>6.9384714126660794E-4</v>
      </c>
      <c r="AH2875" s="109">
        <v>6.9895650795089265E-4</v>
      </c>
      <c r="AI2875" s="731">
        <v>3.4726670538684566E-4</v>
      </c>
      <c r="AJ2875" s="108">
        <v>1.1219987380969728E-3</v>
      </c>
      <c r="AK2875" s="109">
        <v>1.2370185385278567E-3</v>
      </c>
      <c r="AL2875" s="736">
        <v>3.891715516984841E-4</v>
      </c>
    </row>
    <row r="2876" spans="1:38" ht="13" x14ac:dyDescent="0.3">
      <c r="A2876" s="71">
        <v>2046</v>
      </c>
      <c r="B2876" s="72">
        <v>31</v>
      </c>
      <c r="C2876" s="108">
        <v>0.57506066126761346</v>
      </c>
      <c r="D2876" s="109">
        <v>0.54714367259129049</v>
      </c>
      <c r="E2876" s="732">
        <v>0.12677444852192879</v>
      </c>
      <c r="F2876" s="108">
        <v>2.0705289453211838E-2</v>
      </c>
      <c r="G2876" s="109">
        <v>2.2918940038044726E-2</v>
      </c>
      <c r="H2876" s="732">
        <v>1.3055145124528846E-2</v>
      </c>
      <c r="I2876" s="108">
        <v>6.4673000914791485E-3</v>
      </c>
      <c r="J2876" s="109">
        <v>8.2303164253764854E-3</v>
      </c>
      <c r="K2876" s="732">
        <v>8.7173426422807024E-2</v>
      </c>
      <c r="L2876" s="108">
        <v>1.0322362271610174E-3</v>
      </c>
      <c r="M2876" s="109">
        <v>1.138052758253225E-3</v>
      </c>
      <c r="N2876" s="732">
        <v>3.5803665786577937E-4</v>
      </c>
      <c r="O2876" s="108">
        <v>0</v>
      </c>
      <c r="P2876" s="109">
        <v>0</v>
      </c>
      <c r="Q2876" s="732">
        <v>8.291714019146388E-3</v>
      </c>
      <c r="R2876" s="108">
        <v>4.4422906442062918E-4</v>
      </c>
      <c r="S2876" s="109">
        <v>6.5065545370835798E-4</v>
      </c>
      <c r="T2876" s="732">
        <v>2.6706606706165775E-3</v>
      </c>
      <c r="U2876" s="108">
        <v>1.0877236661387818E-3</v>
      </c>
      <c r="V2876" s="109">
        <v>1.0957326026489471E-3</v>
      </c>
      <c r="W2876" s="732">
        <v>5.4439926249230241E-4</v>
      </c>
      <c r="X2876" s="108">
        <v>9.3904230475913732E-5</v>
      </c>
      <c r="Y2876" s="109">
        <v>9.4595674610219396E-5</v>
      </c>
      <c r="Z2876" s="732">
        <v>4.699848932186364E-5</v>
      </c>
      <c r="AA2876" s="108">
        <v>0</v>
      </c>
      <c r="AB2876" s="109">
        <v>0</v>
      </c>
      <c r="AC2876" s="732">
        <v>0</v>
      </c>
      <c r="AD2876" s="108">
        <v>0</v>
      </c>
      <c r="AE2876" s="109">
        <v>0</v>
      </c>
      <c r="AF2876" s="732">
        <v>0</v>
      </c>
      <c r="AG2876" s="108">
        <v>6.9384714126660794E-4</v>
      </c>
      <c r="AH2876" s="109">
        <v>6.9895650795089265E-4</v>
      </c>
      <c r="AI2876" s="732">
        <v>3.4726670538684566E-4</v>
      </c>
      <c r="AJ2876" s="108">
        <v>1.1219987380969728E-3</v>
      </c>
      <c r="AK2876" s="109">
        <v>1.2370185385278567E-3</v>
      </c>
      <c r="AL2876" s="736">
        <v>3.891715516984841E-4</v>
      </c>
    </row>
    <row r="2877" spans="1:38" ht="13" x14ac:dyDescent="0.3">
      <c r="A2877" s="71">
        <v>2046</v>
      </c>
      <c r="B2877" s="72">
        <v>32</v>
      </c>
      <c r="C2877" s="108">
        <v>0.57506066126761346</v>
      </c>
      <c r="D2877" s="109">
        <v>0.54714367259129049</v>
      </c>
      <c r="E2877" s="732">
        <v>0.12677444852192879</v>
      </c>
      <c r="F2877" s="108">
        <v>2.0705289453211838E-2</v>
      </c>
      <c r="G2877" s="109">
        <v>2.2918940038044726E-2</v>
      </c>
      <c r="H2877" s="732">
        <v>1.3055145124528846E-2</v>
      </c>
      <c r="I2877" s="108">
        <v>6.4673000914791485E-3</v>
      </c>
      <c r="J2877" s="109">
        <v>8.2303164253764854E-3</v>
      </c>
      <c r="K2877" s="732">
        <v>8.7173426422807024E-2</v>
      </c>
      <c r="L2877" s="108">
        <v>1.0322362271610174E-3</v>
      </c>
      <c r="M2877" s="109">
        <v>1.138052758253225E-3</v>
      </c>
      <c r="N2877" s="732">
        <v>3.5803665786577937E-4</v>
      </c>
      <c r="O2877" s="108">
        <v>0</v>
      </c>
      <c r="P2877" s="109">
        <v>0</v>
      </c>
      <c r="Q2877" s="732">
        <v>8.291714019146388E-3</v>
      </c>
      <c r="R2877" s="108">
        <v>4.4422906442062918E-4</v>
      </c>
      <c r="S2877" s="109">
        <v>6.5065545370835798E-4</v>
      </c>
      <c r="T2877" s="732">
        <v>2.6706606706165775E-3</v>
      </c>
      <c r="U2877" s="108">
        <v>1.0877236661387818E-3</v>
      </c>
      <c r="V2877" s="109">
        <v>1.0957326026489471E-3</v>
      </c>
      <c r="W2877" s="732">
        <v>5.4439926249230241E-4</v>
      </c>
      <c r="X2877" s="108">
        <v>9.3904230475913732E-5</v>
      </c>
      <c r="Y2877" s="109">
        <v>9.4595674610219396E-5</v>
      </c>
      <c r="Z2877" s="732">
        <v>4.699848932186364E-5</v>
      </c>
      <c r="AA2877" s="108">
        <v>0</v>
      </c>
      <c r="AB2877" s="109">
        <v>0</v>
      </c>
      <c r="AC2877" s="732">
        <v>0</v>
      </c>
      <c r="AD2877" s="108">
        <v>0</v>
      </c>
      <c r="AE2877" s="109">
        <v>0</v>
      </c>
      <c r="AF2877" s="732">
        <v>0</v>
      </c>
      <c r="AG2877" s="108">
        <v>6.9384714126660794E-4</v>
      </c>
      <c r="AH2877" s="109">
        <v>6.9895650795089265E-4</v>
      </c>
      <c r="AI2877" s="732">
        <v>3.4726670538684566E-4</v>
      </c>
      <c r="AJ2877" s="108">
        <v>1.1219987380969728E-3</v>
      </c>
      <c r="AK2877" s="109">
        <v>1.2370185385278567E-3</v>
      </c>
      <c r="AL2877" s="736">
        <v>3.891715516984841E-4</v>
      </c>
    </row>
    <row r="2878" spans="1:38" ht="13" x14ac:dyDescent="0.3">
      <c r="A2878" s="71">
        <v>2046</v>
      </c>
      <c r="B2878" s="72">
        <v>33</v>
      </c>
      <c r="C2878" s="108">
        <v>0.57506066126761346</v>
      </c>
      <c r="D2878" s="109">
        <v>0.54714367259129049</v>
      </c>
      <c r="E2878" s="732">
        <v>0.12677444852192879</v>
      </c>
      <c r="F2878" s="108">
        <v>2.0705289453211838E-2</v>
      </c>
      <c r="G2878" s="109">
        <v>2.2918940038044726E-2</v>
      </c>
      <c r="H2878" s="732">
        <v>1.3055145124528846E-2</v>
      </c>
      <c r="I2878" s="108">
        <v>6.4673000914791485E-3</v>
      </c>
      <c r="J2878" s="109">
        <v>8.2303164253764854E-3</v>
      </c>
      <c r="K2878" s="732">
        <v>8.7173426422807024E-2</v>
      </c>
      <c r="L2878" s="108">
        <v>1.0322362271610174E-3</v>
      </c>
      <c r="M2878" s="109">
        <v>1.138052758253225E-3</v>
      </c>
      <c r="N2878" s="732">
        <v>3.5803665786577937E-4</v>
      </c>
      <c r="O2878" s="108">
        <v>0</v>
      </c>
      <c r="P2878" s="109">
        <v>0</v>
      </c>
      <c r="Q2878" s="732">
        <v>8.291714019146388E-3</v>
      </c>
      <c r="R2878" s="108">
        <v>4.4422906442062918E-4</v>
      </c>
      <c r="S2878" s="109">
        <v>6.5065545370835798E-4</v>
      </c>
      <c r="T2878" s="732">
        <v>2.6706606706165775E-3</v>
      </c>
      <c r="U2878" s="108">
        <v>1.0877236661387818E-3</v>
      </c>
      <c r="V2878" s="109">
        <v>1.0957326026489471E-3</v>
      </c>
      <c r="W2878" s="732">
        <v>5.4439926249230241E-4</v>
      </c>
      <c r="X2878" s="108">
        <v>9.3904230475913732E-5</v>
      </c>
      <c r="Y2878" s="109">
        <v>9.4595674610219396E-5</v>
      </c>
      <c r="Z2878" s="732">
        <v>4.699848932186364E-5</v>
      </c>
      <c r="AA2878" s="108">
        <v>0</v>
      </c>
      <c r="AB2878" s="109">
        <v>0</v>
      </c>
      <c r="AC2878" s="732">
        <v>0</v>
      </c>
      <c r="AD2878" s="108">
        <v>0</v>
      </c>
      <c r="AE2878" s="109">
        <v>0</v>
      </c>
      <c r="AF2878" s="732">
        <v>0</v>
      </c>
      <c r="AG2878" s="108">
        <v>6.9384714126660794E-4</v>
      </c>
      <c r="AH2878" s="109">
        <v>6.9895650795089265E-4</v>
      </c>
      <c r="AI2878" s="732">
        <v>3.4726670538684566E-4</v>
      </c>
      <c r="AJ2878" s="108">
        <v>1.1219987380969728E-3</v>
      </c>
      <c r="AK2878" s="109">
        <v>1.2370185385278567E-3</v>
      </c>
      <c r="AL2878" s="736">
        <v>3.891715516984841E-4</v>
      </c>
    </row>
    <row r="2879" spans="1:38" ht="13" x14ac:dyDescent="0.3">
      <c r="A2879" s="71">
        <v>2046</v>
      </c>
      <c r="B2879" s="72">
        <v>34</v>
      </c>
      <c r="C2879" s="108">
        <v>0.57506066126761346</v>
      </c>
      <c r="D2879" s="109">
        <v>0.54714367259129049</v>
      </c>
      <c r="E2879" s="732">
        <v>0.12677444852192879</v>
      </c>
      <c r="F2879" s="108">
        <v>2.0705289453211838E-2</v>
      </c>
      <c r="G2879" s="109">
        <v>2.2918940038044726E-2</v>
      </c>
      <c r="H2879" s="732">
        <v>1.3055145124528846E-2</v>
      </c>
      <c r="I2879" s="108">
        <v>6.4673000914791485E-3</v>
      </c>
      <c r="J2879" s="109">
        <v>8.2303164253764854E-3</v>
      </c>
      <c r="K2879" s="732">
        <v>8.7173426422807024E-2</v>
      </c>
      <c r="L2879" s="108">
        <v>1.0322362271610174E-3</v>
      </c>
      <c r="M2879" s="109">
        <v>1.138052758253225E-3</v>
      </c>
      <c r="N2879" s="732">
        <v>3.5803665786577937E-4</v>
      </c>
      <c r="O2879" s="108">
        <v>0</v>
      </c>
      <c r="P2879" s="109">
        <v>0</v>
      </c>
      <c r="Q2879" s="732">
        <v>8.291714019146388E-3</v>
      </c>
      <c r="R2879" s="108">
        <v>4.4422906442062918E-4</v>
      </c>
      <c r="S2879" s="109">
        <v>6.5065545370835798E-4</v>
      </c>
      <c r="T2879" s="732">
        <v>2.6706606706165775E-3</v>
      </c>
      <c r="U2879" s="108">
        <v>1.0877236661387818E-3</v>
      </c>
      <c r="V2879" s="109">
        <v>1.0957326026489471E-3</v>
      </c>
      <c r="W2879" s="732">
        <v>5.4439926249230241E-4</v>
      </c>
      <c r="X2879" s="108">
        <v>9.3904230475913732E-5</v>
      </c>
      <c r="Y2879" s="109">
        <v>9.4595674610219396E-5</v>
      </c>
      <c r="Z2879" s="732">
        <v>4.699848932186364E-5</v>
      </c>
      <c r="AA2879" s="108">
        <v>0</v>
      </c>
      <c r="AB2879" s="109">
        <v>0</v>
      </c>
      <c r="AC2879" s="732">
        <v>0</v>
      </c>
      <c r="AD2879" s="108">
        <v>0</v>
      </c>
      <c r="AE2879" s="109">
        <v>0</v>
      </c>
      <c r="AF2879" s="732">
        <v>0</v>
      </c>
      <c r="AG2879" s="108">
        <v>6.9384714126660794E-4</v>
      </c>
      <c r="AH2879" s="109">
        <v>6.9895650795089265E-4</v>
      </c>
      <c r="AI2879" s="732">
        <v>3.4726670538684566E-4</v>
      </c>
      <c r="AJ2879" s="108">
        <v>1.1219987380969728E-3</v>
      </c>
      <c r="AK2879" s="109">
        <v>1.2370185385278567E-3</v>
      </c>
      <c r="AL2879" s="736">
        <v>3.891715516984841E-4</v>
      </c>
    </row>
    <row r="2880" spans="1:38" ht="13" x14ac:dyDescent="0.3">
      <c r="A2880" s="71">
        <v>2046</v>
      </c>
      <c r="B2880" s="72">
        <v>35</v>
      </c>
      <c r="C2880" s="108">
        <v>0.57506066126761346</v>
      </c>
      <c r="D2880" s="109">
        <v>0.54714367259129049</v>
      </c>
      <c r="E2880" s="732">
        <v>0.12677444852192879</v>
      </c>
      <c r="F2880" s="108">
        <v>2.0705289453211838E-2</v>
      </c>
      <c r="G2880" s="109">
        <v>2.2918940038044726E-2</v>
      </c>
      <c r="H2880" s="732">
        <v>1.3055145124528846E-2</v>
      </c>
      <c r="I2880" s="108">
        <v>6.4673000914791485E-3</v>
      </c>
      <c r="J2880" s="109">
        <v>8.2303164253764854E-3</v>
      </c>
      <c r="K2880" s="732">
        <v>8.7173426422807024E-2</v>
      </c>
      <c r="L2880" s="108">
        <v>1.0322362271610174E-3</v>
      </c>
      <c r="M2880" s="109">
        <v>1.138052758253225E-3</v>
      </c>
      <c r="N2880" s="732">
        <v>3.5803665786577937E-4</v>
      </c>
      <c r="O2880" s="108">
        <v>0</v>
      </c>
      <c r="P2880" s="109">
        <v>0</v>
      </c>
      <c r="Q2880" s="732">
        <v>8.291714019146388E-3</v>
      </c>
      <c r="R2880" s="108">
        <v>4.4422906442062918E-4</v>
      </c>
      <c r="S2880" s="109">
        <v>6.5065545370835798E-4</v>
      </c>
      <c r="T2880" s="732">
        <v>2.6706606706165775E-3</v>
      </c>
      <c r="U2880" s="108">
        <v>1.0877236661387818E-3</v>
      </c>
      <c r="V2880" s="109">
        <v>1.0957326026489471E-3</v>
      </c>
      <c r="W2880" s="732">
        <v>5.4439926249230241E-4</v>
      </c>
      <c r="X2880" s="108">
        <v>9.3904230475913732E-5</v>
      </c>
      <c r="Y2880" s="109">
        <v>9.4595674610219396E-5</v>
      </c>
      <c r="Z2880" s="732">
        <v>4.699848932186364E-5</v>
      </c>
      <c r="AA2880" s="108">
        <v>0</v>
      </c>
      <c r="AB2880" s="109">
        <v>0</v>
      </c>
      <c r="AC2880" s="732">
        <v>0</v>
      </c>
      <c r="AD2880" s="108">
        <v>0</v>
      </c>
      <c r="AE2880" s="109">
        <v>0</v>
      </c>
      <c r="AF2880" s="732">
        <v>0</v>
      </c>
      <c r="AG2880" s="108">
        <v>6.9384714126660794E-4</v>
      </c>
      <c r="AH2880" s="109">
        <v>6.9895650795089265E-4</v>
      </c>
      <c r="AI2880" s="732">
        <v>3.4726670538684566E-4</v>
      </c>
      <c r="AJ2880" s="108">
        <v>1.1219987380969728E-3</v>
      </c>
      <c r="AK2880" s="109">
        <v>1.2370185385278567E-3</v>
      </c>
      <c r="AL2880" s="736">
        <v>3.891715516984841E-4</v>
      </c>
    </row>
    <row r="2881" spans="1:38" ht="13" x14ac:dyDescent="0.3">
      <c r="A2881" s="71">
        <v>2046</v>
      </c>
      <c r="B2881" s="72">
        <v>36</v>
      </c>
      <c r="C2881" s="108">
        <v>0.57506066126761346</v>
      </c>
      <c r="D2881" s="109">
        <v>0.54714367259129049</v>
      </c>
      <c r="E2881" s="732">
        <v>0.12677444852192879</v>
      </c>
      <c r="F2881" s="108">
        <v>2.0705289453211838E-2</v>
      </c>
      <c r="G2881" s="109">
        <v>2.2918940038044726E-2</v>
      </c>
      <c r="H2881" s="732">
        <v>1.3055145124528846E-2</v>
      </c>
      <c r="I2881" s="108">
        <v>6.4673000914791485E-3</v>
      </c>
      <c r="J2881" s="109">
        <v>8.2303164253764854E-3</v>
      </c>
      <c r="K2881" s="732">
        <v>8.7173426422807024E-2</v>
      </c>
      <c r="L2881" s="108">
        <v>1.0322362271610174E-3</v>
      </c>
      <c r="M2881" s="109">
        <v>1.138052758253225E-3</v>
      </c>
      <c r="N2881" s="732">
        <v>3.5803665786577937E-4</v>
      </c>
      <c r="O2881" s="108">
        <v>0</v>
      </c>
      <c r="P2881" s="109">
        <v>0</v>
      </c>
      <c r="Q2881" s="732">
        <v>8.291714019146388E-3</v>
      </c>
      <c r="R2881" s="108">
        <v>4.4422906442062918E-4</v>
      </c>
      <c r="S2881" s="109">
        <v>6.5065545370835798E-4</v>
      </c>
      <c r="T2881" s="732">
        <v>2.6706606706165775E-3</v>
      </c>
      <c r="U2881" s="108">
        <v>1.0877236661387818E-3</v>
      </c>
      <c r="V2881" s="109">
        <v>1.0957326026489471E-3</v>
      </c>
      <c r="W2881" s="732">
        <v>5.4439926249230241E-4</v>
      </c>
      <c r="X2881" s="108">
        <v>9.3904230475913732E-5</v>
      </c>
      <c r="Y2881" s="109">
        <v>9.4595674610219396E-5</v>
      </c>
      <c r="Z2881" s="732">
        <v>4.699848932186364E-5</v>
      </c>
      <c r="AA2881" s="108">
        <v>0</v>
      </c>
      <c r="AB2881" s="109">
        <v>0</v>
      </c>
      <c r="AC2881" s="732">
        <v>0</v>
      </c>
      <c r="AD2881" s="108">
        <v>0</v>
      </c>
      <c r="AE2881" s="109">
        <v>0</v>
      </c>
      <c r="AF2881" s="732">
        <v>0</v>
      </c>
      <c r="AG2881" s="108">
        <v>6.9384714126660794E-4</v>
      </c>
      <c r="AH2881" s="109">
        <v>6.9895650795089265E-4</v>
      </c>
      <c r="AI2881" s="732">
        <v>3.4726670538684566E-4</v>
      </c>
      <c r="AJ2881" s="108">
        <v>1.1219987380969728E-3</v>
      </c>
      <c r="AK2881" s="109">
        <v>1.2370185385278567E-3</v>
      </c>
      <c r="AL2881" s="736">
        <v>3.891715516984841E-4</v>
      </c>
    </row>
    <row r="2882" spans="1:38" ht="13" x14ac:dyDescent="0.3">
      <c r="A2882" s="71">
        <v>2046</v>
      </c>
      <c r="B2882" s="72">
        <v>37</v>
      </c>
      <c r="C2882" s="108">
        <v>0.57506066126761346</v>
      </c>
      <c r="D2882" s="109">
        <v>0.54714367259129049</v>
      </c>
      <c r="E2882" s="732">
        <v>0.12677444852192879</v>
      </c>
      <c r="F2882" s="108">
        <v>2.0705289453211838E-2</v>
      </c>
      <c r="G2882" s="109">
        <v>2.2918940038044726E-2</v>
      </c>
      <c r="H2882" s="732">
        <v>1.3055145124528846E-2</v>
      </c>
      <c r="I2882" s="108">
        <v>6.4673000914791485E-3</v>
      </c>
      <c r="J2882" s="109">
        <v>8.2303164253764854E-3</v>
      </c>
      <c r="K2882" s="732">
        <v>8.7173426422807024E-2</v>
      </c>
      <c r="L2882" s="108">
        <v>1.0322362271610174E-3</v>
      </c>
      <c r="M2882" s="109">
        <v>1.138052758253225E-3</v>
      </c>
      <c r="N2882" s="732">
        <v>3.5803665786577937E-4</v>
      </c>
      <c r="O2882" s="108">
        <v>0</v>
      </c>
      <c r="P2882" s="109">
        <v>0</v>
      </c>
      <c r="Q2882" s="732">
        <v>8.291714019146388E-3</v>
      </c>
      <c r="R2882" s="108">
        <v>4.4422906442062918E-4</v>
      </c>
      <c r="S2882" s="109">
        <v>6.5065545370835798E-4</v>
      </c>
      <c r="T2882" s="732">
        <v>2.6706606706165775E-3</v>
      </c>
      <c r="U2882" s="108">
        <v>1.0877236661387818E-3</v>
      </c>
      <c r="V2882" s="109">
        <v>1.0957326026489471E-3</v>
      </c>
      <c r="W2882" s="732">
        <v>5.4439926249230241E-4</v>
      </c>
      <c r="X2882" s="108">
        <v>9.3904230475913732E-5</v>
      </c>
      <c r="Y2882" s="109">
        <v>9.4595674610219396E-5</v>
      </c>
      <c r="Z2882" s="732">
        <v>4.699848932186364E-5</v>
      </c>
      <c r="AA2882" s="108">
        <v>0</v>
      </c>
      <c r="AB2882" s="109">
        <v>0</v>
      </c>
      <c r="AC2882" s="732">
        <v>0</v>
      </c>
      <c r="AD2882" s="108">
        <v>0</v>
      </c>
      <c r="AE2882" s="109">
        <v>0</v>
      </c>
      <c r="AF2882" s="732">
        <v>0</v>
      </c>
      <c r="AG2882" s="108">
        <v>6.9384714126660794E-4</v>
      </c>
      <c r="AH2882" s="109">
        <v>6.9895650795089265E-4</v>
      </c>
      <c r="AI2882" s="732">
        <v>3.4726670538684566E-4</v>
      </c>
      <c r="AJ2882" s="108">
        <v>1.1219987380969728E-3</v>
      </c>
      <c r="AK2882" s="109">
        <v>1.2370185385278567E-3</v>
      </c>
      <c r="AL2882" s="736">
        <v>3.891715516984841E-4</v>
      </c>
    </row>
    <row r="2883" spans="1:38" ht="13" x14ac:dyDescent="0.3">
      <c r="A2883" s="71">
        <v>2046</v>
      </c>
      <c r="B2883" s="72">
        <v>38</v>
      </c>
      <c r="C2883" s="108">
        <v>0.57506066126761346</v>
      </c>
      <c r="D2883" s="109">
        <v>0.54714367259129049</v>
      </c>
      <c r="E2883" s="732">
        <v>0.12677444852192879</v>
      </c>
      <c r="F2883" s="108">
        <v>2.0705289453211838E-2</v>
      </c>
      <c r="G2883" s="109">
        <v>2.2918940038044726E-2</v>
      </c>
      <c r="H2883" s="732">
        <v>1.3055145124528846E-2</v>
      </c>
      <c r="I2883" s="108">
        <v>6.4673000914791485E-3</v>
      </c>
      <c r="J2883" s="109">
        <v>8.2303164253764854E-3</v>
      </c>
      <c r="K2883" s="732">
        <v>8.7173426422807024E-2</v>
      </c>
      <c r="L2883" s="108">
        <v>1.0322362271610174E-3</v>
      </c>
      <c r="M2883" s="109">
        <v>1.138052758253225E-3</v>
      </c>
      <c r="N2883" s="732">
        <v>3.5803665786577937E-4</v>
      </c>
      <c r="O2883" s="108">
        <v>0</v>
      </c>
      <c r="P2883" s="109">
        <v>0</v>
      </c>
      <c r="Q2883" s="732">
        <v>8.291714019146388E-3</v>
      </c>
      <c r="R2883" s="108">
        <v>4.4422906442062918E-4</v>
      </c>
      <c r="S2883" s="109">
        <v>6.5065545370835798E-4</v>
      </c>
      <c r="T2883" s="732">
        <v>2.6706606706165775E-3</v>
      </c>
      <c r="U2883" s="108">
        <v>1.0877236661387818E-3</v>
      </c>
      <c r="V2883" s="109">
        <v>1.0957326026489471E-3</v>
      </c>
      <c r="W2883" s="732">
        <v>5.4439926249230241E-4</v>
      </c>
      <c r="X2883" s="108">
        <v>9.3904230475913732E-5</v>
      </c>
      <c r="Y2883" s="109">
        <v>9.4595674610219396E-5</v>
      </c>
      <c r="Z2883" s="732">
        <v>4.699848932186364E-5</v>
      </c>
      <c r="AA2883" s="108">
        <v>0</v>
      </c>
      <c r="AB2883" s="109">
        <v>0</v>
      </c>
      <c r="AC2883" s="732">
        <v>0</v>
      </c>
      <c r="AD2883" s="108">
        <v>0</v>
      </c>
      <c r="AE2883" s="109">
        <v>0</v>
      </c>
      <c r="AF2883" s="732">
        <v>0</v>
      </c>
      <c r="AG2883" s="108">
        <v>6.9384714126660794E-4</v>
      </c>
      <c r="AH2883" s="109">
        <v>6.9895650795089265E-4</v>
      </c>
      <c r="AI2883" s="732">
        <v>3.4726670538684566E-4</v>
      </c>
      <c r="AJ2883" s="108">
        <v>1.1219987380969728E-3</v>
      </c>
      <c r="AK2883" s="109">
        <v>1.2370185385278567E-3</v>
      </c>
      <c r="AL2883" s="736">
        <v>3.891715516984841E-4</v>
      </c>
    </row>
    <row r="2884" spans="1:38" ht="13.5" thickBot="1" x14ac:dyDescent="0.35">
      <c r="A2884" s="73">
        <v>2046</v>
      </c>
      <c r="B2884" s="74">
        <v>39</v>
      </c>
      <c r="C2884" s="110">
        <v>0.57506066126761346</v>
      </c>
      <c r="D2884" s="111">
        <v>0.54714367259129049</v>
      </c>
      <c r="E2884" s="733">
        <v>0.12677444852192879</v>
      </c>
      <c r="F2884" s="110">
        <v>2.0705289453211838E-2</v>
      </c>
      <c r="G2884" s="111">
        <v>2.2918940038044726E-2</v>
      </c>
      <c r="H2884" s="733">
        <v>1.3055145124528846E-2</v>
      </c>
      <c r="I2884" s="110">
        <v>6.4673000914791485E-3</v>
      </c>
      <c r="J2884" s="111">
        <v>8.2303164253764854E-3</v>
      </c>
      <c r="K2884" s="733">
        <v>8.7173426422807024E-2</v>
      </c>
      <c r="L2884" s="110">
        <v>1.0322362271610174E-3</v>
      </c>
      <c r="M2884" s="111">
        <v>1.138052758253225E-3</v>
      </c>
      <c r="N2884" s="733">
        <v>3.5803665786577937E-4</v>
      </c>
      <c r="O2884" s="110">
        <v>0</v>
      </c>
      <c r="P2884" s="111">
        <v>0</v>
      </c>
      <c r="Q2884" s="733">
        <v>8.291714019146388E-3</v>
      </c>
      <c r="R2884" s="110">
        <v>4.4422906442062918E-4</v>
      </c>
      <c r="S2884" s="111">
        <v>6.5065545370835798E-4</v>
      </c>
      <c r="T2884" s="733">
        <v>2.6706606706165775E-3</v>
      </c>
      <c r="U2884" s="110">
        <v>1.0877236661387818E-3</v>
      </c>
      <c r="V2884" s="111">
        <v>1.0957326026489471E-3</v>
      </c>
      <c r="W2884" s="733">
        <v>5.4439926249230241E-4</v>
      </c>
      <c r="X2884" s="110">
        <v>9.3904230475913732E-5</v>
      </c>
      <c r="Y2884" s="111">
        <v>9.4595674610219396E-5</v>
      </c>
      <c r="Z2884" s="733">
        <v>4.699848932186364E-5</v>
      </c>
      <c r="AA2884" s="110">
        <v>0</v>
      </c>
      <c r="AB2884" s="111">
        <v>0</v>
      </c>
      <c r="AC2884" s="733">
        <v>0</v>
      </c>
      <c r="AD2884" s="110">
        <v>0</v>
      </c>
      <c r="AE2884" s="111">
        <v>0</v>
      </c>
      <c r="AF2884" s="733">
        <v>0</v>
      </c>
      <c r="AG2884" s="110">
        <v>6.9384714126660794E-4</v>
      </c>
      <c r="AH2884" s="111">
        <v>6.9895650795089265E-4</v>
      </c>
      <c r="AI2884" s="733">
        <v>3.4726670538684566E-4</v>
      </c>
      <c r="AJ2884" s="110">
        <v>1.1219987380969728E-3</v>
      </c>
      <c r="AK2884" s="111">
        <v>1.2370185385278567E-3</v>
      </c>
      <c r="AL2884" s="737">
        <v>3.891715516984841E-4</v>
      </c>
    </row>
    <row r="2885" spans="1:38" x14ac:dyDescent="0.25">
      <c r="A2885" s="69">
        <v>2047</v>
      </c>
      <c r="B2885" s="70">
        <v>0</v>
      </c>
      <c r="C2885" s="106">
        <v>0.22606113407506642</v>
      </c>
      <c r="D2885" s="107">
        <v>0.23643217730632266</v>
      </c>
      <c r="E2885" s="730">
        <v>0.11160257878782</v>
      </c>
      <c r="F2885" s="106">
        <v>1.8657004398327934E-2</v>
      </c>
      <c r="G2885" s="107">
        <v>2.0435341463290058E-2</v>
      </c>
      <c r="H2885" s="730">
        <v>1.734742713045653E-2</v>
      </c>
      <c r="I2885" s="106">
        <v>4.4312079767133408E-3</v>
      </c>
      <c r="J2885" s="107">
        <v>4.1109504902838755E-3</v>
      </c>
      <c r="K2885" s="730">
        <v>8.4026432245860233E-2</v>
      </c>
      <c r="L2885" s="106">
        <v>5.3745306974492882E-4</v>
      </c>
      <c r="M2885" s="107">
        <v>5.7880285615545893E-4</v>
      </c>
      <c r="N2885" s="730">
        <v>2.6229482277901706E-4</v>
      </c>
      <c r="O2885" s="106">
        <v>0</v>
      </c>
      <c r="P2885" s="107">
        <v>0</v>
      </c>
      <c r="Q2885" s="730">
        <v>1.1017911229067853E-2</v>
      </c>
      <c r="R2885" s="106">
        <v>4.4422906442062918E-4</v>
      </c>
      <c r="S2885" s="107">
        <v>6.5065545370835798E-4</v>
      </c>
      <c r="T2885" s="730">
        <v>2.6706606706165775E-3</v>
      </c>
      <c r="U2885" s="106">
        <v>9.3005028390933308E-4</v>
      </c>
      <c r="V2885" s="107">
        <v>9.0412616023897508E-4</v>
      </c>
      <c r="W2885" s="730">
        <v>7.2338800759224144E-4</v>
      </c>
      <c r="X2885" s="106">
        <v>8.0292126664741165E-5</v>
      </c>
      <c r="Y2885" s="107">
        <v>7.8054015599097313E-5</v>
      </c>
      <c r="Z2885" s="730">
        <v>6.2450752031318932E-5</v>
      </c>
      <c r="AA2885" s="106">
        <v>0</v>
      </c>
      <c r="AB2885" s="107">
        <v>0</v>
      </c>
      <c r="AC2885" s="730">
        <v>0</v>
      </c>
      <c r="AD2885" s="106">
        <v>0</v>
      </c>
      <c r="AE2885" s="107">
        <v>0</v>
      </c>
      <c r="AF2885" s="730">
        <v>0</v>
      </c>
      <c r="AG2885" s="106">
        <v>5.9326940755977109E-4</v>
      </c>
      <c r="AH2885" s="107">
        <v>5.7673265618828919E-4</v>
      </c>
      <c r="AI2885" s="730">
        <v>4.6144157127289264E-4</v>
      </c>
      <c r="AJ2885" s="106">
        <v>5.8419002027769169E-4</v>
      </c>
      <c r="AK2885" s="107">
        <v>6.2913585600954413E-4</v>
      </c>
      <c r="AL2885" s="735">
        <v>2.8510407705999239E-4</v>
      </c>
    </row>
    <row r="2886" spans="1:38" x14ac:dyDescent="0.25">
      <c r="A2886" s="71">
        <v>2047</v>
      </c>
      <c r="B2886" s="72">
        <v>1</v>
      </c>
      <c r="C2886" s="108">
        <v>0.22596121218209375</v>
      </c>
      <c r="D2886" s="109">
        <v>0.23627464870391668</v>
      </c>
      <c r="E2886" s="731">
        <v>0.11170241806340866</v>
      </c>
      <c r="F2886" s="108">
        <v>1.8632932341687881E-2</v>
      </c>
      <c r="G2886" s="109">
        <v>2.0396488475764519E-2</v>
      </c>
      <c r="H2886" s="731">
        <v>1.7531265813666454E-2</v>
      </c>
      <c r="I2886" s="108">
        <v>4.4234610588518609E-3</v>
      </c>
      <c r="J2886" s="109">
        <v>4.0986080492625351E-3</v>
      </c>
      <c r="K2886" s="731">
        <v>8.4268676301298182E-2</v>
      </c>
      <c r="L2886" s="108">
        <v>5.3677133070910486E-4</v>
      </c>
      <c r="M2886" s="109">
        <v>5.7742234006278226E-4</v>
      </c>
      <c r="N2886" s="731">
        <v>2.6261606068320203E-4</v>
      </c>
      <c r="O2886" s="108">
        <v>0</v>
      </c>
      <c r="P2886" s="109">
        <v>0</v>
      </c>
      <c r="Q2886" s="731">
        <v>1.1134680428425081E-2</v>
      </c>
      <c r="R2886" s="108">
        <v>4.4422906442062918E-4</v>
      </c>
      <c r="S2886" s="109">
        <v>6.5065545370835798E-4</v>
      </c>
      <c r="T2886" s="731">
        <v>2.6706606706165775E-3</v>
      </c>
      <c r="U2886" s="108">
        <v>9.2825937031534335E-4</v>
      </c>
      <c r="V2886" s="109">
        <v>9.0125922477250417E-4</v>
      </c>
      <c r="W2886" s="731">
        <v>7.3105386173833939E-4</v>
      </c>
      <c r="X2886" s="108">
        <v>8.0137494661026979E-5</v>
      </c>
      <c r="Y2886" s="109">
        <v>7.7806507526004032E-5</v>
      </c>
      <c r="Z2886" s="731">
        <v>6.3112596514149262E-5</v>
      </c>
      <c r="AA2886" s="108">
        <v>0</v>
      </c>
      <c r="AB2886" s="109">
        <v>0</v>
      </c>
      <c r="AC2886" s="731">
        <v>0</v>
      </c>
      <c r="AD2886" s="108">
        <v>0</v>
      </c>
      <c r="AE2886" s="109">
        <v>0</v>
      </c>
      <c r="AF2886" s="731">
        <v>0</v>
      </c>
      <c r="AG2886" s="108">
        <v>5.9212692934272452E-4</v>
      </c>
      <c r="AH2886" s="109">
        <v>5.7490403047583518E-4</v>
      </c>
      <c r="AI2886" s="731">
        <v>4.6633189163838813E-4</v>
      </c>
      <c r="AJ2886" s="108">
        <v>5.834492833745738E-4</v>
      </c>
      <c r="AK2886" s="109">
        <v>6.2763501579553489E-4</v>
      </c>
      <c r="AL2886" s="736">
        <v>2.8545298760888161E-4</v>
      </c>
    </row>
    <row r="2887" spans="1:38" x14ac:dyDescent="0.25">
      <c r="A2887" s="71">
        <v>2047</v>
      </c>
      <c r="B2887" s="72">
        <v>2</v>
      </c>
      <c r="C2887" s="108">
        <v>0.22587096847632918</v>
      </c>
      <c r="D2887" s="109">
        <v>0.23612431058901562</v>
      </c>
      <c r="E2887" s="731">
        <v>0.11183881113611271</v>
      </c>
      <c r="F2887" s="108">
        <v>1.8611237508958309E-2</v>
      </c>
      <c r="G2887" s="109">
        <v>2.0359379242037519E-2</v>
      </c>
      <c r="H2887" s="731">
        <v>1.7761710415857349E-2</v>
      </c>
      <c r="I2887" s="108">
        <v>4.4164801653627335E-3</v>
      </c>
      <c r="J2887" s="109">
        <v>4.0868213686168064E-3</v>
      </c>
      <c r="K2887" s="731">
        <v>8.4604015273381641E-2</v>
      </c>
      <c r="L2887" s="108">
        <v>5.3615774791152145E-4</v>
      </c>
      <c r="M2887" s="109">
        <v>5.7610369503178181E-4</v>
      </c>
      <c r="N2887" s="731">
        <v>2.6307336765949828E-4</v>
      </c>
      <c r="O2887" s="108">
        <v>0</v>
      </c>
      <c r="P2887" s="109">
        <v>0</v>
      </c>
      <c r="Q2887" s="731">
        <v>1.1281028742243139E-2</v>
      </c>
      <c r="R2887" s="108">
        <v>4.4422906442062918E-4</v>
      </c>
      <c r="S2887" s="109">
        <v>6.5065545370835798E-4</v>
      </c>
      <c r="T2887" s="731">
        <v>2.6706606706165775E-3</v>
      </c>
      <c r="U2887" s="108">
        <v>9.2664693903152825E-4</v>
      </c>
      <c r="V2887" s="109">
        <v>8.9852065904205951E-4</v>
      </c>
      <c r="W2887" s="731">
        <v>7.4066300299079882E-4</v>
      </c>
      <c r="X2887" s="108">
        <v>7.999829805757652E-5</v>
      </c>
      <c r="Y2887" s="109">
        <v>7.7570133691664853E-5</v>
      </c>
      <c r="Z2887" s="731">
        <v>6.3942118669697596E-5</v>
      </c>
      <c r="AA2887" s="108">
        <v>0</v>
      </c>
      <c r="AB2887" s="109">
        <v>0</v>
      </c>
      <c r="AC2887" s="731">
        <v>0</v>
      </c>
      <c r="AD2887" s="108">
        <v>0</v>
      </c>
      <c r="AE2887" s="109">
        <v>0</v>
      </c>
      <c r="AF2887" s="731">
        <v>0</v>
      </c>
      <c r="AG2887" s="108">
        <v>5.9109871295894565E-4</v>
      </c>
      <c r="AH2887" s="109">
        <v>5.7315700738602715E-4</v>
      </c>
      <c r="AI2887" s="731">
        <v>4.7246137448583132E-4</v>
      </c>
      <c r="AJ2887" s="108">
        <v>5.8278170394654644E-4</v>
      </c>
      <c r="AK2887" s="109">
        <v>6.2620136280470864E-4</v>
      </c>
      <c r="AL2887" s="736">
        <v>2.8595016386677663E-4</v>
      </c>
    </row>
    <row r="2888" spans="1:38" x14ac:dyDescent="0.25">
      <c r="A2888" s="71">
        <v>2047</v>
      </c>
      <c r="B2888" s="72">
        <v>3</v>
      </c>
      <c r="C2888" s="108">
        <v>0.22578418264763758</v>
      </c>
      <c r="D2888" s="109">
        <v>0.23597193782783027</v>
      </c>
      <c r="E2888" s="731">
        <v>0.11201065673450182</v>
      </c>
      <c r="F2888" s="108">
        <v>1.859032834892619E-2</v>
      </c>
      <c r="G2888" s="109">
        <v>2.0321859199544556E-2</v>
      </c>
      <c r="H2888" s="731">
        <v>1.8039713855483596E-2</v>
      </c>
      <c r="I2888" s="108">
        <v>4.4097521913366317E-3</v>
      </c>
      <c r="J2888" s="109">
        <v>4.0748992876887442E-3</v>
      </c>
      <c r="K2888" s="731">
        <v>8.5028502663713673E-2</v>
      </c>
      <c r="L2888" s="108">
        <v>5.3556589871749257E-4</v>
      </c>
      <c r="M2888" s="109">
        <v>5.7476997293946666E-4</v>
      </c>
      <c r="N2888" s="731">
        <v>2.6365985011427137E-4</v>
      </c>
      <c r="O2888" s="108">
        <v>0</v>
      </c>
      <c r="P2888" s="109">
        <v>0</v>
      </c>
      <c r="Q2888" s="731">
        <v>1.145759536238474E-2</v>
      </c>
      <c r="R2888" s="108">
        <v>4.4422906442062918E-4</v>
      </c>
      <c r="S2888" s="109">
        <v>6.5065545370835798E-4</v>
      </c>
      <c r="T2888" s="731">
        <v>2.6706606706165775E-3</v>
      </c>
      <c r="U2888" s="108">
        <v>9.2509280771348255E-4</v>
      </c>
      <c r="V2888" s="109">
        <v>8.9575188756382525E-4</v>
      </c>
      <c r="W2888" s="731">
        <v>7.5225610317251662E-4</v>
      </c>
      <c r="X2888" s="108">
        <v>7.9864133927958343E-5</v>
      </c>
      <c r="Y2888" s="109">
        <v>7.7331075043133663E-5</v>
      </c>
      <c r="Z2888" s="731">
        <v>6.4942977479009128E-5</v>
      </c>
      <c r="AA2888" s="108">
        <v>0</v>
      </c>
      <c r="AB2888" s="109">
        <v>0</v>
      </c>
      <c r="AC2888" s="731">
        <v>0</v>
      </c>
      <c r="AD2888" s="108">
        <v>0</v>
      </c>
      <c r="AE2888" s="109">
        <v>0</v>
      </c>
      <c r="AF2888" s="731">
        <v>0</v>
      </c>
      <c r="AG2888" s="108">
        <v>5.9010714827273467E-4</v>
      </c>
      <c r="AH2888" s="109">
        <v>5.7139086452782191E-4</v>
      </c>
      <c r="AI2888" s="731">
        <v>4.7985621815303E-4</v>
      </c>
      <c r="AJ2888" s="108">
        <v>5.8213875179041394E-4</v>
      </c>
      <c r="AK2888" s="109">
        <v>6.2475188857407434E-4</v>
      </c>
      <c r="AL2888" s="736">
        <v>2.8658783131311344E-4</v>
      </c>
    </row>
    <row r="2889" spans="1:38" x14ac:dyDescent="0.25">
      <c r="A2889" s="71">
        <v>2047</v>
      </c>
      <c r="B2889" s="72">
        <v>4</v>
      </c>
      <c r="C2889" s="108">
        <v>0.2968860604931115</v>
      </c>
      <c r="D2889" s="109">
        <v>0.30283448784397748</v>
      </c>
      <c r="E2889" s="731">
        <v>0.13111233257050381</v>
      </c>
      <c r="F2889" s="108">
        <v>1.9220564104698124E-2</v>
      </c>
      <c r="G2889" s="109">
        <v>2.1357580803006902E-2</v>
      </c>
      <c r="H2889" s="731">
        <v>1.7995392142144719E-2</v>
      </c>
      <c r="I2889" s="108">
        <v>5.1109797443225575E-3</v>
      </c>
      <c r="J2889" s="109">
        <v>5.5917077543785132E-3</v>
      </c>
      <c r="K2889" s="731">
        <v>8.425396033175063E-2</v>
      </c>
      <c r="L2889" s="108">
        <v>6.478194374312504E-4</v>
      </c>
      <c r="M2889" s="109">
        <v>8.5809592589506918E-4</v>
      </c>
      <c r="N2889" s="731">
        <v>3.7298121428194314E-4</v>
      </c>
      <c r="O2889" s="108">
        <v>0</v>
      </c>
      <c r="P2889" s="109">
        <v>0</v>
      </c>
      <c r="Q2889" s="731">
        <v>1.1429448998315283E-2</v>
      </c>
      <c r="R2889" s="108">
        <v>4.4422906442062918E-4</v>
      </c>
      <c r="S2889" s="109">
        <v>6.5065545370835798E-4</v>
      </c>
      <c r="T2889" s="731">
        <v>2.6706606706165775E-3</v>
      </c>
      <c r="U2889" s="108">
        <v>9.7343125703146986E-4</v>
      </c>
      <c r="V2889" s="109">
        <v>9.7517324497759937E-4</v>
      </c>
      <c r="W2889" s="731">
        <v>7.5040751417364065E-4</v>
      </c>
      <c r="X2889" s="108">
        <v>8.4037207046814733E-5</v>
      </c>
      <c r="Y2889" s="109">
        <v>8.4187622065693145E-5</v>
      </c>
      <c r="Z2889" s="731">
        <v>6.478342577852956E-5</v>
      </c>
      <c r="AA2889" s="108">
        <v>0</v>
      </c>
      <c r="AB2889" s="109">
        <v>0</v>
      </c>
      <c r="AC2889" s="731">
        <v>0</v>
      </c>
      <c r="AD2889" s="108">
        <v>0</v>
      </c>
      <c r="AE2889" s="109">
        <v>0</v>
      </c>
      <c r="AF2889" s="731">
        <v>0</v>
      </c>
      <c r="AG2889" s="108">
        <v>6.2094198696402685E-4</v>
      </c>
      <c r="AH2889" s="109">
        <v>6.2205304934492335E-4</v>
      </c>
      <c r="AI2889" s="731">
        <v>4.7867712144767586E-4</v>
      </c>
      <c r="AJ2889" s="108">
        <v>7.0415399504525637E-4</v>
      </c>
      <c r="AK2889" s="109">
        <v>9.3271596719434423E-4</v>
      </c>
      <c r="AL2889" s="736">
        <v>4.054155359324833E-4</v>
      </c>
    </row>
    <row r="2890" spans="1:38" x14ac:dyDescent="0.25">
      <c r="A2890" s="71">
        <v>2047</v>
      </c>
      <c r="B2890" s="72">
        <v>5</v>
      </c>
      <c r="C2890" s="108">
        <v>0.29677770272815412</v>
      </c>
      <c r="D2890" s="109">
        <v>0.3026602792703646</v>
      </c>
      <c r="E2890" s="731">
        <v>0.13078284431010964</v>
      </c>
      <c r="F2890" s="108">
        <v>1.919827630771689E-2</v>
      </c>
      <c r="G2890" s="109">
        <v>2.1319467174334077E-2</v>
      </c>
      <c r="H2890" s="731">
        <v>1.7602542142705093E-2</v>
      </c>
      <c r="I2890" s="108">
        <v>5.1029606485159832E-3</v>
      </c>
      <c r="J2890" s="109">
        <v>5.576083091978417E-3</v>
      </c>
      <c r="K2890" s="731">
        <v>8.3409263521451477E-2</v>
      </c>
      <c r="L2890" s="108">
        <v>6.4708194844303709E-4</v>
      </c>
      <c r="M2890" s="109">
        <v>8.561798787627249E-4</v>
      </c>
      <c r="N2890" s="731">
        <v>3.7172934766340529E-4</v>
      </c>
      <c r="O2890" s="108">
        <v>0</v>
      </c>
      <c r="P2890" s="109">
        <v>0</v>
      </c>
      <c r="Q2890" s="731">
        <v>1.1179935186034905E-2</v>
      </c>
      <c r="R2890" s="108">
        <v>4.4422906442062918E-4</v>
      </c>
      <c r="S2890" s="109">
        <v>6.5065545370835798E-4</v>
      </c>
      <c r="T2890" s="731">
        <v>2.6706606706165775E-3</v>
      </c>
      <c r="U2890" s="108">
        <v>9.7177258304829333E-4</v>
      </c>
      <c r="V2890" s="109">
        <v>9.7235470946365453E-4</v>
      </c>
      <c r="W2890" s="731">
        <v>7.3402625136813067E-4</v>
      </c>
      <c r="X2890" s="108">
        <v>8.3894033871556052E-5</v>
      </c>
      <c r="Y2890" s="109">
        <v>8.3944301775587153E-5</v>
      </c>
      <c r="Z2890" s="731">
        <v>6.3369214447768702E-5</v>
      </c>
      <c r="AA2890" s="108">
        <v>0</v>
      </c>
      <c r="AB2890" s="109">
        <v>0</v>
      </c>
      <c r="AC2890" s="731">
        <v>0</v>
      </c>
      <c r="AD2890" s="108">
        <v>0</v>
      </c>
      <c r="AE2890" s="109">
        <v>0</v>
      </c>
      <c r="AF2890" s="731">
        <v>0</v>
      </c>
      <c r="AG2890" s="108">
        <v>6.1988363443333941E-4</v>
      </c>
      <c r="AH2890" s="109">
        <v>6.2025501432525876E-4</v>
      </c>
      <c r="AI2890" s="731">
        <v>4.682280761295868E-4</v>
      </c>
      <c r="AJ2890" s="108">
        <v>7.0335197456882035E-4</v>
      </c>
      <c r="AK2890" s="109">
        <v>9.3063300966139554E-4</v>
      </c>
      <c r="AL2890" s="736">
        <v>4.0405493028339062E-4</v>
      </c>
    </row>
    <row r="2891" spans="1:38" x14ac:dyDescent="0.25">
      <c r="A2891" s="71">
        <v>2047</v>
      </c>
      <c r="B2891" s="72">
        <v>6</v>
      </c>
      <c r="C2891" s="108">
        <v>0.35752214900254031</v>
      </c>
      <c r="D2891" s="109">
        <v>0.35865294065539294</v>
      </c>
      <c r="E2891" s="731">
        <v>0.13041533367035565</v>
      </c>
      <c r="F2891" s="108">
        <v>1.965973704736123E-2</v>
      </c>
      <c r="G2891" s="109">
        <v>2.2174837963249767E-2</v>
      </c>
      <c r="H2891" s="731">
        <v>1.715767836980123E-2</v>
      </c>
      <c r="I2891" s="108">
        <v>5.4826634441568003E-3</v>
      </c>
      <c r="J2891" s="109">
        <v>6.6937917892758159E-3</v>
      </c>
      <c r="K2891" s="731">
        <v>9.5690190400919417E-2</v>
      </c>
      <c r="L2891" s="108">
        <v>7.3419150995762401E-4</v>
      </c>
      <c r="M2891" s="109">
        <v>9.2578230570223674E-4</v>
      </c>
      <c r="N2891" s="731">
        <v>3.703384978338893E-4</v>
      </c>
      <c r="O2891" s="108">
        <v>0</v>
      </c>
      <c r="P2891" s="109">
        <v>0</v>
      </c>
      <c r="Q2891" s="731">
        <v>1.0897388537296019E-2</v>
      </c>
      <c r="R2891" s="108">
        <v>4.4422906442062918E-4</v>
      </c>
      <c r="S2891" s="109">
        <v>6.5065545370835798E-4</v>
      </c>
      <c r="T2891" s="731">
        <v>2.6706606706165775E-3</v>
      </c>
      <c r="U2891" s="108">
        <v>1.0070972364940004E-3</v>
      </c>
      <c r="V2891" s="109">
        <v>1.0378406797427538E-3</v>
      </c>
      <c r="W2891" s="731">
        <v>7.1547501181928983E-4</v>
      </c>
      <c r="X2891" s="108">
        <v>8.6943678565180822E-5</v>
      </c>
      <c r="Y2891" s="109">
        <v>8.9597743563035081E-5</v>
      </c>
      <c r="Z2891" s="731">
        <v>6.1767664989329247E-5</v>
      </c>
      <c r="AA2891" s="108">
        <v>0</v>
      </c>
      <c r="AB2891" s="109">
        <v>0</v>
      </c>
      <c r="AC2891" s="731">
        <v>0</v>
      </c>
      <c r="AD2891" s="108">
        <v>0</v>
      </c>
      <c r="AE2891" s="109">
        <v>0</v>
      </c>
      <c r="AF2891" s="731">
        <v>0</v>
      </c>
      <c r="AG2891" s="108">
        <v>6.4241687288486393E-4</v>
      </c>
      <c r="AH2891" s="109">
        <v>6.6202770661612882E-4</v>
      </c>
      <c r="AI2891" s="731">
        <v>4.5639433222976426E-4</v>
      </c>
      <c r="AJ2891" s="108">
        <v>7.9803664794661023E-4</v>
      </c>
      <c r="AK2891" s="109">
        <v>1.0062884516666122E-3</v>
      </c>
      <c r="AL2891" s="736">
        <v>4.0254314666446291E-4</v>
      </c>
    </row>
    <row r="2892" spans="1:38" x14ac:dyDescent="0.25">
      <c r="A2892" s="71">
        <v>2047</v>
      </c>
      <c r="B2892" s="72">
        <v>7</v>
      </c>
      <c r="C2892" s="108">
        <v>0.35739351292874205</v>
      </c>
      <c r="D2892" s="109">
        <v>0.35846707494908947</v>
      </c>
      <c r="E2892" s="731">
        <v>0.13008191104439071</v>
      </c>
      <c r="F2892" s="108">
        <v>1.9635879049624511E-2</v>
      </c>
      <c r="G2892" s="109">
        <v>2.2137064996903058E-2</v>
      </c>
      <c r="H2892" s="731">
        <v>1.6756906180050372E-2</v>
      </c>
      <c r="I2892" s="108">
        <v>5.4736777503623189E-3</v>
      </c>
      <c r="J2892" s="109">
        <v>6.6760542224647435E-3</v>
      </c>
      <c r="K2892" s="731">
        <v>9.4835382262189377E-2</v>
      </c>
      <c r="L2892" s="108">
        <v>7.3331701352577884E-4</v>
      </c>
      <c r="M2892" s="109">
        <v>9.2381142818421331E-4</v>
      </c>
      <c r="N2892" s="731">
        <v>3.6907414599634267E-4</v>
      </c>
      <c r="O2892" s="108">
        <v>0</v>
      </c>
      <c r="P2892" s="109">
        <v>0</v>
      </c>
      <c r="Q2892" s="731">
        <v>1.0642844699323521E-2</v>
      </c>
      <c r="R2892" s="108">
        <v>4.4422906442062918E-4</v>
      </c>
      <c r="S2892" s="109">
        <v>6.5065545370835798E-4</v>
      </c>
      <c r="T2892" s="731">
        <v>2.6706606706165775E-3</v>
      </c>
      <c r="U2892" s="108">
        <v>1.005320937463903E-3</v>
      </c>
      <c r="V2892" s="109">
        <v>1.0350438874815132E-3</v>
      </c>
      <c r="W2892" s="731">
        <v>6.987633342330486E-4</v>
      </c>
      <c r="X2892" s="108">
        <v>8.6790286400771426E-5</v>
      </c>
      <c r="Y2892" s="109">
        <v>8.9356291472756239E-5</v>
      </c>
      <c r="Z2892" s="731">
        <v>6.0324935444224984E-5</v>
      </c>
      <c r="AA2892" s="108">
        <v>0</v>
      </c>
      <c r="AB2892" s="109">
        <v>0</v>
      </c>
      <c r="AC2892" s="731">
        <v>0</v>
      </c>
      <c r="AD2892" s="108">
        <v>0</v>
      </c>
      <c r="AE2892" s="109">
        <v>0</v>
      </c>
      <c r="AF2892" s="731">
        <v>0</v>
      </c>
      <c r="AG2892" s="108">
        <v>6.4128386025668878E-4</v>
      </c>
      <c r="AH2892" s="109">
        <v>6.6024406048141972E-4</v>
      </c>
      <c r="AI2892" s="731">
        <v>4.4573387722367995E-4</v>
      </c>
      <c r="AJ2892" s="108">
        <v>7.9708627606041294E-4</v>
      </c>
      <c r="AK2892" s="109">
        <v>1.0041456589903451E-3</v>
      </c>
      <c r="AL2892" s="736">
        <v>4.0116880824242609E-4</v>
      </c>
    </row>
    <row r="2893" spans="1:38" x14ac:dyDescent="0.25">
      <c r="A2893" s="71">
        <v>2047</v>
      </c>
      <c r="B2893" s="72">
        <v>8</v>
      </c>
      <c r="C2893" s="108">
        <v>0.41179624812769305</v>
      </c>
      <c r="D2893" s="109">
        <v>0.40477690111004888</v>
      </c>
      <c r="E2893" s="731">
        <v>0.12958862335673285</v>
      </c>
      <c r="F2893" s="108">
        <v>1.9872727483178934E-2</v>
      </c>
      <c r="G2893" s="109">
        <v>2.237083044623342E-2</v>
      </c>
      <c r="H2893" s="731">
        <v>1.6301075422888354E-2</v>
      </c>
      <c r="I2893" s="108">
        <v>5.7796662836004766E-3</v>
      </c>
      <c r="J2893" s="109">
        <v>7.2378643079813081E-3</v>
      </c>
      <c r="K2893" s="731">
        <v>9.3836187605132418E-2</v>
      </c>
      <c r="L2893" s="108">
        <v>8.3394810787736225E-4</v>
      </c>
      <c r="M2893" s="109">
        <v>1.0013849783564988E-3</v>
      </c>
      <c r="N2893" s="731">
        <v>3.6766446485469306E-4</v>
      </c>
      <c r="O2893" s="108">
        <v>0</v>
      </c>
      <c r="P2893" s="109">
        <v>0</v>
      </c>
      <c r="Q2893" s="731">
        <v>1.035332979176041E-2</v>
      </c>
      <c r="R2893" s="108">
        <v>4.4422906442062918E-4</v>
      </c>
      <c r="S2893" s="109">
        <v>6.5065545370835798E-4</v>
      </c>
      <c r="T2893" s="731">
        <v>2.6706606706165775E-3</v>
      </c>
      <c r="U2893" s="108">
        <v>1.0235897159116762E-3</v>
      </c>
      <c r="V2893" s="109">
        <v>1.053145870199739E-3</v>
      </c>
      <c r="W2893" s="731">
        <v>6.7975425920556041E-4</v>
      </c>
      <c r="X2893" s="108">
        <v>8.8367465904973919E-5</v>
      </c>
      <c r="Y2893" s="109">
        <v>9.0919060826825064E-5</v>
      </c>
      <c r="Z2893" s="731">
        <v>5.8683873148287953E-5</v>
      </c>
      <c r="AA2893" s="108">
        <v>0</v>
      </c>
      <c r="AB2893" s="109">
        <v>0</v>
      </c>
      <c r="AC2893" s="731">
        <v>0</v>
      </c>
      <c r="AD2893" s="108">
        <v>0</v>
      </c>
      <c r="AE2893" s="109">
        <v>0</v>
      </c>
      <c r="AF2893" s="731">
        <v>0</v>
      </c>
      <c r="AG2893" s="108">
        <v>6.5293749931825138E-4</v>
      </c>
      <c r="AH2893" s="109">
        <v>6.7179087822247859E-4</v>
      </c>
      <c r="AI2893" s="731">
        <v>4.3360857479653213E-4</v>
      </c>
      <c r="AJ2893" s="108">
        <v>9.0646817629959787E-4</v>
      </c>
      <c r="AK2893" s="109">
        <v>1.088465556524823E-3</v>
      </c>
      <c r="AL2893" s="736">
        <v>3.9963650595518219E-4</v>
      </c>
    </row>
    <row r="2894" spans="1:38" x14ac:dyDescent="0.25">
      <c r="A2894" s="71">
        <v>2047</v>
      </c>
      <c r="B2894" s="72">
        <v>9</v>
      </c>
      <c r="C2894" s="108">
        <v>0.41165172268450778</v>
      </c>
      <c r="D2894" s="109">
        <v>0.40458947767257503</v>
      </c>
      <c r="E2894" s="731">
        <v>0.12923714517274379</v>
      </c>
      <c r="F2894" s="108">
        <v>1.9847631297430501E-2</v>
      </c>
      <c r="G2894" s="109">
        <v>2.2334738679450447E-2</v>
      </c>
      <c r="H2894" s="731">
        <v>1.5873518622253811E-2</v>
      </c>
      <c r="I2894" s="108">
        <v>5.7698161333919612E-3</v>
      </c>
      <c r="J2894" s="109">
        <v>7.2197240221855592E-3</v>
      </c>
      <c r="K2894" s="731">
        <v>9.2935479256584894E-2</v>
      </c>
      <c r="L2894" s="108">
        <v>8.3291186516625784E-4</v>
      </c>
      <c r="M2894" s="109">
        <v>9.9935949674783255E-4</v>
      </c>
      <c r="N2894" s="731">
        <v>3.6633571542215692E-4</v>
      </c>
      <c r="O2894" s="108">
        <v>0</v>
      </c>
      <c r="P2894" s="109">
        <v>0</v>
      </c>
      <c r="Q2894" s="731">
        <v>1.0081770478128391E-2</v>
      </c>
      <c r="R2894" s="108">
        <v>4.4422906442062918E-4</v>
      </c>
      <c r="S2894" s="109">
        <v>6.5065545370835798E-4</v>
      </c>
      <c r="T2894" s="731">
        <v>2.6706606706165775E-3</v>
      </c>
      <c r="U2894" s="108">
        <v>1.0217215949729975E-3</v>
      </c>
      <c r="V2894" s="109">
        <v>1.0504720422588518E-3</v>
      </c>
      <c r="W2894" s="731">
        <v>6.6192573169415758E-4</v>
      </c>
      <c r="X2894" s="108">
        <v>8.8206136094406526E-5</v>
      </c>
      <c r="Y2894" s="109">
        <v>9.0688237497070753E-5</v>
      </c>
      <c r="Z2894" s="731">
        <v>5.714466507469726E-5</v>
      </c>
      <c r="AA2894" s="108">
        <v>0</v>
      </c>
      <c r="AB2894" s="109">
        <v>0</v>
      </c>
      <c r="AC2894" s="731">
        <v>0</v>
      </c>
      <c r="AD2894" s="108">
        <v>0</v>
      </c>
      <c r="AE2894" s="109">
        <v>0</v>
      </c>
      <c r="AF2894" s="731">
        <v>0</v>
      </c>
      <c r="AG2894" s="108">
        <v>6.5174535340789953E-4</v>
      </c>
      <c r="AH2894" s="109">
        <v>6.7008544535056519E-4</v>
      </c>
      <c r="AI2894" s="731">
        <v>4.2223575440725772E-4</v>
      </c>
      <c r="AJ2894" s="108">
        <v>9.0534210939775318E-4</v>
      </c>
      <c r="AK2894" s="109">
        <v>1.086263884375531E-3</v>
      </c>
      <c r="AL2894" s="736">
        <v>3.9819229973385862E-4</v>
      </c>
    </row>
    <row r="2895" spans="1:38" x14ac:dyDescent="0.25">
      <c r="A2895" s="71">
        <v>2047</v>
      </c>
      <c r="B2895" s="72">
        <v>10</v>
      </c>
      <c r="C2895" s="108">
        <v>0.57690861264008608</v>
      </c>
      <c r="D2895" s="109">
        <v>0.5489430048462719</v>
      </c>
      <c r="E2895" s="731">
        <v>0.12889815057751011</v>
      </c>
      <c r="F2895" s="108">
        <v>2.0793465602395082E-2</v>
      </c>
      <c r="G2895" s="109">
        <v>2.3024201471132044E-2</v>
      </c>
      <c r="H2895" s="731">
        <v>1.5461063341472953E-2</v>
      </c>
      <c r="I2895" s="108">
        <v>6.5040020918505385E-3</v>
      </c>
      <c r="J2895" s="109">
        <v>8.2874065485370133E-3</v>
      </c>
      <c r="K2895" s="731">
        <v>9.2066548833867307E-2</v>
      </c>
      <c r="L2895" s="108">
        <v>1.0363953095845957E-3</v>
      </c>
      <c r="M2895" s="109">
        <v>1.1443312951832686E-3</v>
      </c>
      <c r="N2895" s="731">
        <v>3.6505459802583373E-4</v>
      </c>
      <c r="O2895" s="108">
        <v>0</v>
      </c>
      <c r="P2895" s="109">
        <v>0</v>
      </c>
      <c r="Q2895" s="731">
        <v>9.8197972638261466E-3</v>
      </c>
      <c r="R2895" s="108">
        <v>4.4422906442062918E-4</v>
      </c>
      <c r="S2895" s="109">
        <v>6.5065545370835798E-4</v>
      </c>
      <c r="T2895" s="731">
        <v>2.6706606706165775E-3</v>
      </c>
      <c r="U2895" s="108">
        <v>1.0940806467881841E-3</v>
      </c>
      <c r="V2895" s="109">
        <v>1.1032649346877515E-3</v>
      </c>
      <c r="W2895" s="731">
        <v>6.4472624254283562E-4</v>
      </c>
      <c r="X2895" s="108">
        <v>9.4452966361061738E-5</v>
      </c>
      <c r="Y2895" s="109">
        <v>9.5245894347988991E-5</v>
      </c>
      <c r="Z2895" s="731">
        <v>5.5659792657052737E-5</v>
      </c>
      <c r="AA2895" s="108">
        <v>0</v>
      </c>
      <c r="AB2895" s="109">
        <v>0</v>
      </c>
      <c r="AC2895" s="731">
        <v>0</v>
      </c>
      <c r="AD2895" s="108">
        <v>0</v>
      </c>
      <c r="AE2895" s="109">
        <v>0</v>
      </c>
      <c r="AF2895" s="731">
        <v>0</v>
      </c>
      <c r="AG2895" s="108">
        <v>6.9790272518915257E-4</v>
      </c>
      <c r="AH2895" s="109">
        <v>7.0376103317334505E-4</v>
      </c>
      <c r="AI2895" s="731">
        <v>4.1126412934222584E-4</v>
      </c>
      <c r="AJ2895" s="108">
        <v>1.126520543302057E-3</v>
      </c>
      <c r="AK2895" s="109">
        <v>1.2438421705546745E-3</v>
      </c>
      <c r="AL2895" s="736">
        <v>3.9679961159544251E-4</v>
      </c>
    </row>
    <row r="2896" spans="1:38" x14ac:dyDescent="0.25">
      <c r="A2896" s="71">
        <v>2047</v>
      </c>
      <c r="B2896" s="72">
        <v>11</v>
      </c>
      <c r="C2896" s="108">
        <v>0.57672265936169753</v>
      </c>
      <c r="D2896" s="109">
        <v>0.54873463352541108</v>
      </c>
      <c r="E2896" s="731">
        <v>0.1284976213786512</v>
      </c>
      <c r="F2896" s="108">
        <v>2.0766046584480932E-2</v>
      </c>
      <c r="G2896" s="109">
        <v>2.2989654122121676E-2</v>
      </c>
      <c r="H2896" s="731">
        <v>1.4964883941110877E-2</v>
      </c>
      <c r="I2896" s="108">
        <v>6.4924219582376957E-3</v>
      </c>
      <c r="J2896" s="109">
        <v>8.2681900887371252E-3</v>
      </c>
      <c r="K2896" s="731">
        <v>9.1041640333678495E-2</v>
      </c>
      <c r="L2896" s="108">
        <v>1.0350372994059058E-3</v>
      </c>
      <c r="M2896" s="109">
        <v>1.1421681320979028E-3</v>
      </c>
      <c r="N2896" s="731">
        <v>3.6354865722934386E-4</v>
      </c>
      <c r="O2896" s="108">
        <v>0</v>
      </c>
      <c r="P2896" s="109">
        <v>0</v>
      </c>
      <c r="Q2896" s="731">
        <v>9.5046697068903434E-3</v>
      </c>
      <c r="R2896" s="108">
        <v>4.4422906442062918E-4</v>
      </c>
      <c r="S2896" s="109">
        <v>6.5065545370835798E-4</v>
      </c>
      <c r="T2896" s="731">
        <v>2.6706606706165775E-3</v>
      </c>
      <c r="U2896" s="108">
        <v>1.0920346817477416E-3</v>
      </c>
      <c r="V2896" s="109">
        <v>1.1007039544626007E-3</v>
      </c>
      <c r="W2896" s="731">
        <v>6.2403600673909465E-4</v>
      </c>
      <c r="X2896" s="108">
        <v>9.4276395919013018E-5</v>
      </c>
      <c r="Y2896" s="109">
        <v>9.502478483601858E-5</v>
      </c>
      <c r="Z2896" s="731">
        <v>5.3873614011740633E-5</v>
      </c>
      <c r="AA2896" s="108">
        <v>0</v>
      </c>
      <c r="AB2896" s="109">
        <v>0</v>
      </c>
      <c r="AC2896" s="731">
        <v>0</v>
      </c>
      <c r="AD2896" s="108">
        <v>0</v>
      </c>
      <c r="AE2896" s="109">
        <v>0</v>
      </c>
      <c r="AF2896" s="731">
        <v>0</v>
      </c>
      <c r="AG2896" s="108">
        <v>6.9659733294522713E-4</v>
      </c>
      <c r="AH2896" s="109">
        <v>7.0212734810125689E-4</v>
      </c>
      <c r="AI2896" s="731">
        <v>3.9806616536880213E-4</v>
      </c>
      <c r="AJ2896" s="108">
        <v>1.1250443371237687E-3</v>
      </c>
      <c r="AK2896" s="109">
        <v>1.2414913713597233E-3</v>
      </c>
      <c r="AL2896" s="736">
        <v>3.951628378223722E-4</v>
      </c>
    </row>
    <row r="2897" spans="1:38" x14ac:dyDescent="0.25">
      <c r="A2897" s="71">
        <v>2047</v>
      </c>
      <c r="B2897" s="72">
        <v>12</v>
      </c>
      <c r="C2897" s="108">
        <v>0.57653237833564674</v>
      </c>
      <c r="D2897" s="109">
        <v>0.54853277005959888</v>
      </c>
      <c r="E2897" s="731">
        <v>0.12808615428780395</v>
      </c>
      <c r="F2897" s="108">
        <v>2.0737987523482899E-2</v>
      </c>
      <c r="G2897" s="109">
        <v>2.2956300224897627E-2</v>
      </c>
      <c r="H2897" s="731">
        <v>1.4452357458956171E-2</v>
      </c>
      <c r="I2897" s="108">
        <v>6.480587799802851E-3</v>
      </c>
      <c r="J2897" s="109">
        <v>8.2496383994589435E-3</v>
      </c>
      <c r="K2897" s="731">
        <v>8.9988528615526114E-2</v>
      </c>
      <c r="L2897" s="108">
        <v>1.0336474822781158E-3</v>
      </c>
      <c r="M2897" s="109">
        <v>1.1400797620170777E-3</v>
      </c>
      <c r="N2897" s="731">
        <v>3.6200369672157633E-4</v>
      </c>
      <c r="O2897" s="108">
        <v>0</v>
      </c>
      <c r="P2897" s="109">
        <v>0</v>
      </c>
      <c r="Q2897" s="731">
        <v>9.1791447688009137E-3</v>
      </c>
      <c r="R2897" s="108">
        <v>4.4422906442062918E-4</v>
      </c>
      <c r="S2897" s="109">
        <v>6.5065545370835798E-4</v>
      </c>
      <c r="T2897" s="731">
        <v>2.6706606706165775E-3</v>
      </c>
      <c r="U2897" s="108">
        <v>1.0899420869083572E-3</v>
      </c>
      <c r="V2897" s="109">
        <v>1.0982315259558835E-3</v>
      </c>
      <c r="W2897" s="731">
        <v>6.0266314929979586E-4</v>
      </c>
      <c r="X2897" s="108">
        <v>9.4095689463064304E-5</v>
      </c>
      <c r="Y2897" s="109">
        <v>9.4811383278901019E-5</v>
      </c>
      <c r="Z2897" s="731">
        <v>5.2028480296622444E-5</v>
      </c>
      <c r="AA2897" s="108">
        <v>0</v>
      </c>
      <c r="AB2897" s="109">
        <v>0</v>
      </c>
      <c r="AC2897" s="731">
        <v>0</v>
      </c>
      <c r="AD2897" s="108">
        <v>0</v>
      </c>
      <c r="AE2897" s="109">
        <v>0</v>
      </c>
      <c r="AF2897" s="731">
        <v>0</v>
      </c>
      <c r="AG2897" s="108">
        <v>6.9526284051010139E-4</v>
      </c>
      <c r="AH2897" s="109">
        <v>7.0055061010892517E-4</v>
      </c>
      <c r="AI2897" s="731">
        <v>3.8443281551431285E-4</v>
      </c>
      <c r="AJ2897" s="108">
        <v>1.1235334630399587E-3</v>
      </c>
      <c r="AK2897" s="109">
        <v>1.239221239593439E-3</v>
      </c>
      <c r="AL2897" s="736">
        <v>3.9348340597233379E-4</v>
      </c>
    </row>
    <row r="2898" spans="1:38" x14ac:dyDescent="0.25">
      <c r="A2898" s="71">
        <v>2047</v>
      </c>
      <c r="B2898" s="72">
        <v>13</v>
      </c>
      <c r="C2898" s="108">
        <v>0.5750621495848095</v>
      </c>
      <c r="D2898" s="109">
        <v>0.54714212012499608</v>
      </c>
      <c r="E2898" s="731">
        <v>0.12735342422761667</v>
      </c>
      <c r="F2898" s="108">
        <v>2.0705365411239116E-2</v>
      </c>
      <c r="G2898" s="109">
        <v>2.291894654141443E-2</v>
      </c>
      <c r="H2898" s="731">
        <v>1.3829367736022693E-2</v>
      </c>
      <c r="I2898" s="108">
        <v>6.4673199178706536E-3</v>
      </c>
      <c r="J2898" s="109">
        <v>8.2303235715554136E-3</v>
      </c>
      <c r="K2898" s="731">
        <v>8.8642918002807769E-2</v>
      </c>
      <c r="L2898" s="108">
        <v>1.0322391618616119E-3</v>
      </c>
      <c r="M2898" s="109">
        <v>1.1380538589882104E-3</v>
      </c>
      <c r="N2898" s="731">
        <v>3.6016162282311763E-4</v>
      </c>
      <c r="O2898" s="108">
        <v>0</v>
      </c>
      <c r="P2898" s="109">
        <v>0</v>
      </c>
      <c r="Q2898" s="731">
        <v>8.7834566472954657E-3</v>
      </c>
      <c r="R2898" s="108">
        <v>4.4422906442062918E-4</v>
      </c>
      <c r="S2898" s="109">
        <v>6.5065545370835798E-4</v>
      </c>
      <c r="T2898" s="731">
        <v>2.6706606706165775E-3</v>
      </c>
      <c r="U2898" s="108">
        <v>1.0877269912900882E-3</v>
      </c>
      <c r="V2898" s="109">
        <v>1.0957350007816567E-3</v>
      </c>
      <c r="W2898" s="731">
        <v>5.7668461564206093E-4</v>
      </c>
      <c r="X2898" s="108">
        <v>9.3904499784035393E-5</v>
      </c>
      <c r="Y2898" s="109">
        <v>9.4595818011947849E-5</v>
      </c>
      <c r="Z2898" s="731">
        <v>4.9785717139079191E-5</v>
      </c>
      <c r="AA2898" s="108">
        <v>0</v>
      </c>
      <c r="AB2898" s="109">
        <v>0</v>
      </c>
      <c r="AC2898" s="731">
        <v>0</v>
      </c>
      <c r="AD2898" s="108">
        <v>0</v>
      </c>
      <c r="AE2898" s="109">
        <v>0</v>
      </c>
      <c r="AF2898" s="731">
        <v>0</v>
      </c>
      <c r="AG2898" s="108">
        <v>6.9385007032805022E-4</v>
      </c>
      <c r="AH2898" s="109">
        <v>6.9895776881924909E-4</v>
      </c>
      <c r="AI2898" s="731">
        <v>3.678611195921652E-4</v>
      </c>
      <c r="AJ2898" s="108">
        <v>1.122002604225802E-3</v>
      </c>
      <c r="AK2898" s="109">
        <v>1.2370195085709922E-3</v>
      </c>
      <c r="AL2898" s="736">
        <v>3.9148126478496625E-4</v>
      </c>
    </row>
    <row r="2899" spans="1:38" x14ac:dyDescent="0.25">
      <c r="A2899" s="71">
        <v>2047</v>
      </c>
      <c r="B2899" s="72">
        <v>14</v>
      </c>
      <c r="C2899" s="108">
        <v>0.5750621495848095</v>
      </c>
      <c r="D2899" s="109">
        <v>0.54714212012499608</v>
      </c>
      <c r="E2899" s="731">
        <v>0.12735342422761667</v>
      </c>
      <c r="F2899" s="108">
        <v>2.0705365411239116E-2</v>
      </c>
      <c r="G2899" s="109">
        <v>2.291894654141443E-2</v>
      </c>
      <c r="H2899" s="731">
        <v>1.3829367736022693E-2</v>
      </c>
      <c r="I2899" s="108">
        <v>6.4673199178706536E-3</v>
      </c>
      <c r="J2899" s="109">
        <v>8.2303235715554136E-3</v>
      </c>
      <c r="K2899" s="731">
        <v>8.8642918002807769E-2</v>
      </c>
      <c r="L2899" s="108">
        <v>1.0322391618616119E-3</v>
      </c>
      <c r="M2899" s="109">
        <v>1.1380538589882104E-3</v>
      </c>
      <c r="N2899" s="731">
        <v>3.6016162282311763E-4</v>
      </c>
      <c r="O2899" s="108">
        <v>0</v>
      </c>
      <c r="P2899" s="109">
        <v>0</v>
      </c>
      <c r="Q2899" s="731">
        <v>8.7834566472954657E-3</v>
      </c>
      <c r="R2899" s="108">
        <v>4.4422906442062918E-4</v>
      </c>
      <c r="S2899" s="109">
        <v>6.5065545370835798E-4</v>
      </c>
      <c r="T2899" s="731">
        <v>2.6706606706165775E-3</v>
      </c>
      <c r="U2899" s="108">
        <v>1.0877269912900882E-3</v>
      </c>
      <c r="V2899" s="109">
        <v>1.0957350007816567E-3</v>
      </c>
      <c r="W2899" s="731">
        <v>5.7668461564206093E-4</v>
      </c>
      <c r="X2899" s="108">
        <v>9.3904499784035393E-5</v>
      </c>
      <c r="Y2899" s="109">
        <v>9.4595818011947849E-5</v>
      </c>
      <c r="Z2899" s="731">
        <v>4.9785717139079191E-5</v>
      </c>
      <c r="AA2899" s="108">
        <v>0</v>
      </c>
      <c r="AB2899" s="109">
        <v>0</v>
      </c>
      <c r="AC2899" s="731">
        <v>0</v>
      </c>
      <c r="AD2899" s="108">
        <v>0</v>
      </c>
      <c r="AE2899" s="109">
        <v>0</v>
      </c>
      <c r="AF2899" s="731">
        <v>0</v>
      </c>
      <c r="AG2899" s="108">
        <v>6.9385007032805022E-4</v>
      </c>
      <c r="AH2899" s="109">
        <v>6.9895776881924909E-4</v>
      </c>
      <c r="AI2899" s="731">
        <v>3.678611195921652E-4</v>
      </c>
      <c r="AJ2899" s="108">
        <v>1.122002604225802E-3</v>
      </c>
      <c r="AK2899" s="109">
        <v>1.2370195085709922E-3</v>
      </c>
      <c r="AL2899" s="736">
        <v>3.9148126478496625E-4</v>
      </c>
    </row>
    <row r="2900" spans="1:38" x14ac:dyDescent="0.25">
      <c r="A2900" s="71">
        <v>2047</v>
      </c>
      <c r="B2900" s="72">
        <v>15</v>
      </c>
      <c r="C2900" s="108">
        <v>0.5750621495848095</v>
      </c>
      <c r="D2900" s="109">
        <v>0.54714212012499608</v>
      </c>
      <c r="E2900" s="731">
        <v>0.12735342422761667</v>
      </c>
      <c r="F2900" s="108">
        <v>2.0705365411239116E-2</v>
      </c>
      <c r="G2900" s="109">
        <v>2.291894654141443E-2</v>
      </c>
      <c r="H2900" s="731">
        <v>1.3829367736022693E-2</v>
      </c>
      <c r="I2900" s="108">
        <v>6.4673199178706536E-3</v>
      </c>
      <c r="J2900" s="109">
        <v>8.2303235715554136E-3</v>
      </c>
      <c r="K2900" s="731">
        <v>8.8642918002807769E-2</v>
      </c>
      <c r="L2900" s="108">
        <v>1.0322391618616119E-3</v>
      </c>
      <c r="M2900" s="109">
        <v>1.1380538589882104E-3</v>
      </c>
      <c r="N2900" s="731">
        <v>3.6016162282311763E-4</v>
      </c>
      <c r="O2900" s="108">
        <v>0</v>
      </c>
      <c r="P2900" s="109">
        <v>0</v>
      </c>
      <c r="Q2900" s="731">
        <v>8.7834566472954657E-3</v>
      </c>
      <c r="R2900" s="108">
        <v>4.4422906442062918E-4</v>
      </c>
      <c r="S2900" s="109">
        <v>6.5065545370835798E-4</v>
      </c>
      <c r="T2900" s="731">
        <v>2.6706606706165775E-3</v>
      </c>
      <c r="U2900" s="108">
        <v>1.0877269912900882E-3</v>
      </c>
      <c r="V2900" s="109">
        <v>1.0957350007816567E-3</v>
      </c>
      <c r="W2900" s="731">
        <v>5.7668461564206093E-4</v>
      </c>
      <c r="X2900" s="108">
        <v>9.3904499784035393E-5</v>
      </c>
      <c r="Y2900" s="109">
        <v>9.4595818011947849E-5</v>
      </c>
      <c r="Z2900" s="731">
        <v>4.9785717139079191E-5</v>
      </c>
      <c r="AA2900" s="108">
        <v>0</v>
      </c>
      <c r="AB2900" s="109">
        <v>0</v>
      </c>
      <c r="AC2900" s="731">
        <v>0</v>
      </c>
      <c r="AD2900" s="108">
        <v>0</v>
      </c>
      <c r="AE2900" s="109">
        <v>0</v>
      </c>
      <c r="AF2900" s="731">
        <v>0</v>
      </c>
      <c r="AG2900" s="108">
        <v>6.9385007032805022E-4</v>
      </c>
      <c r="AH2900" s="109">
        <v>6.9895776881924909E-4</v>
      </c>
      <c r="AI2900" s="731">
        <v>3.678611195921652E-4</v>
      </c>
      <c r="AJ2900" s="108">
        <v>1.122002604225802E-3</v>
      </c>
      <c r="AK2900" s="109">
        <v>1.2370195085709922E-3</v>
      </c>
      <c r="AL2900" s="736">
        <v>3.9148126478496625E-4</v>
      </c>
    </row>
    <row r="2901" spans="1:38" x14ac:dyDescent="0.25">
      <c r="A2901" s="71">
        <v>2047</v>
      </c>
      <c r="B2901" s="72">
        <v>16</v>
      </c>
      <c r="C2901" s="108">
        <v>0.5750621495848095</v>
      </c>
      <c r="D2901" s="109">
        <v>0.54714212012499608</v>
      </c>
      <c r="E2901" s="731">
        <v>0.12735342422761667</v>
      </c>
      <c r="F2901" s="108">
        <v>2.0705365411239116E-2</v>
      </c>
      <c r="G2901" s="109">
        <v>2.291894654141443E-2</v>
      </c>
      <c r="H2901" s="731">
        <v>1.3829367736022693E-2</v>
      </c>
      <c r="I2901" s="108">
        <v>6.4673199178706536E-3</v>
      </c>
      <c r="J2901" s="109">
        <v>8.2303235715554136E-3</v>
      </c>
      <c r="K2901" s="731">
        <v>8.8642918002807769E-2</v>
      </c>
      <c r="L2901" s="108">
        <v>1.0322391618616119E-3</v>
      </c>
      <c r="M2901" s="109">
        <v>1.1380538589882104E-3</v>
      </c>
      <c r="N2901" s="731">
        <v>3.6016162282311763E-4</v>
      </c>
      <c r="O2901" s="108">
        <v>0</v>
      </c>
      <c r="P2901" s="109">
        <v>0</v>
      </c>
      <c r="Q2901" s="731">
        <v>8.7834566472954657E-3</v>
      </c>
      <c r="R2901" s="108">
        <v>4.4422906442062918E-4</v>
      </c>
      <c r="S2901" s="109">
        <v>6.5065545370835798E-4</v>
      </c>
      <c r="T2901" s="731">
        <v>2.6706606706165775E-3</v>
      </c>
      <c r="U2901" s="108">
        <v>1.0877269912900882E-3</v>
      </c>
      <c r="V2901" s="109">
        <v>1.0957350007816567E-3</v>
      </c>
      <c r="W2901" s="731">
        <v>5.7668461564206093E-4</v>
      </c>
      <c r="X2901" s="108">
        <v>9.3904499784035393E-5</v>
      </c>
      <c r="Y2901" s="109">
        <v>9.4595818011947849E-5</v>
      </c>
      <c r="Z2901" s="731">
        <v>4.9785717139079191E-5</v>
      </c>
      <c r="AA2901" s="108">
        <v>0</v>
      </c>
      <c r="AB2901" s="109">
        <v>0</v>
      </c>
      <c r="AC2901" s="731">
        <v>0</v>
      </c>
      <c r="AD2901" s="108">
        <v>0</v>
      </c>
      <c r="AE2901" s="109">
        <v>0</v>
      </c>
      <c r="AF2901" s="731">
        <v>0</v>
      </c>
      <c r="AG2901" s="108">
        <v>6.9385007032805022E-4</v>
      </c>
      <c r="AH2901" s="109">
        <v>6.9895776881924909E-4</v>
      </c>
      <c r="AI2901" s="731">
        <v>3.678611195921652E-4</v>
      </c>
      <c r="AJ2901" s="108">
        <v>1.122002604225802E-3</v>
      </c>
      <c r="AK2901" s="109">
        <v>1.2370195085709922E-3</v>
      </c>
      <c r="AL2901" s="736">
        <v>3.9148126478496625E-4</v>
      </c>
    </row>
    <row r="2902" spans="1:38" x14ac:dyDescent="0.25">
      <c r="A2902" s="71">
        <v>2047</v>
      </c>
      <c r="B2902" s="72">
        <v>17</v>
      </c>
      <c r="C2902" s="108">
        <v>0.5750621495848095</v>
      </c>
      <c r="D2902" s="109">
        <v>0.54714212012499608</v>
      </c>
      <c r="E2902" s="731">
        <v>0.12735342422761667</v>
      </c>
      <c r="F2902" s="108">
        <v>2.0705365411239116E-2</v>
      </c>
      <c r="G2902" s="109">
        <v>2.291894654141443E-2</v>
      </c>
      <c r="H2902" s="731">
        <v>1.3829367736022693E-2</v>
      </c>
      <c r="I2902" s="108">
        <v>6.4673199178706536E-3</v>
      </c>
      <c r="J2902" s="109">
        <v>8.2303235715554136E-3</v>
      </c>
      <c r="K2902" s="731">
        <v>8.8642918002807769E-2</v>
      </c>
      <c r="L2902" s="108">
        <v>1.0322391618616119E-3</v>
      </c>
      <c r="M2902" s="109">
        <v>1.1380538589882104E-3</v>
      </c>
      <c r="N2902" s="731">
        <v>3.6016162282311763E-4</v>
      </c>
      <c r="O2902" s="108">
        <v>0</v>
      </c>
      <c r="P2902" s="109">
        <v>0</v>
      </c>
      <c r="Q2902" s="731">
        <v>8.7834566472954657E-3</v>
      </c>
      <c r="R2902" s="108">
        <v>4.4422906442062918E-4</v>
      </c>
      <c r="S2902" s="109">
        <v>6.5065545370835798E-4</v>
      </c>
      <c r="T2902" s="731">
        <v>2.6706606706165775E-3</v>
      </c>
      <c r="U2902" s="108">
        <v>1.0877269912900882E-3</v>
      </c>
      <c r="V2902" s="109">
        <v>1.0957350007816567E-3</v>
      </c>
      <c r="W2902" s="731">
        <v>5.7668461564206093E-4</v>
      </c>
      <c r="X2902" s="108">
        <v>9.3904499784035393E-5</v>
      </c>
      <c r="Y2902" s="109">
        <v>9.4595818011947849E-5</v>
      </c>
      <c r="Z2902" s="731">
        <v>4.9785717139079191E-5</v>
      </c>
      <c r="AA2902" s="108">
        <v>0</v>
      </c>
      <c r="AB2902" s="109">
        <v>0</v>
      </c>
      <c r="AC2902" s="731">
        <v>0</v>
      </c>
      <c r="AD2902" s="108">
        <v>0</v>
      </c>
      <c r="AE2902" s="109">
        <v>0</v>
      </c>
      <c r="AF2902" s="731">
        <v>0</v>
      </c>
      <c r="AG2902" s="108">
        <v>6.9385007032805022E-4</v>
      </c>
      <c r="AH2902" s="109">
        <v>6.9895776881924909E-4</v>
      </c>
      <c r="AI2902" s="731">
        <v>3.678611195921652E-4</v>
      </c>
      <c r="AJ2902" s="108">
        <v>1.122002604225802E-3</v>
      </c>
      <c r="AK2902" s="109">
        <v>1.2370195085709922E-3</v>
      </c>
      <c r="AL2902" s="736">
        <v>3.9148126478496625E-4</v>
      </c>
    </row>
    <row r="2903" spans="1:38" x14ac:dyDescent="0.25">
      <c r="A2903" s="71">
        <v>2047</v>
      </c>
      <c r="B2903" s="72">
        <v>18</v>
      </c>
      <c r="C2903" s="108">
        <v>0.5750621495848095</v>
      </c>
      <c r="D2903" s="109">
        <v>0.54714212012499608</v>
      </c>
      <c r="E2903" s="731">
        <v>0.12735342422761667</v>
      </c>
      <c r="F2903" s="108">
        <v>2.0705365411239116E-2</v>
      </c>
      <c r="G2903" s="109">
        <v>2.291894654141443E-2</v>
      </c>
      <c r="H2903" s="731">
        <v>1.3829367736022693E-2</v>
      </c>
      <c r="I2903" s="108">
        <v>6.4673199178706536E-3</v>
      </c>
      <c r="J2903" s="109">
        <v>8.2303235715554136E-3</v>
      </c>
      <c r="K2903" s="731">
        <v>8.8642918002807769E-2</v>
      </c>
      <c r="L2903" s="108">
        <v>1.0322391618616119E-3</v>
      </c>
      <c r="M2903" s="109">
        <v>1.1380538589882104E-3</v>
      </c>
      <c r="N2903" s="731">
        <v>3.6016162282311763E-4</v>
      </c>
      <c r="O2903" s="108">
        <v>0</v>
      </c>
      <c r="P2903" s="109">
        <v>0</v>
      </c>
      <c r="Q2903" s="731">
        <v>8.7834566472954657E-3</v>
      </c>
      <c r="R2903" s="108">
        <v>4.4422906442062918E-4</v>
      </c>
      <c r="S2903" s="109">
        <v>6.5065545370835798E-4</v>
      </c>
      <c r="T2903" s="731">
        <v>2.6706606706165775E-3</v>
      </c>
      <c r="U2903" s="108">
        <v>1.0877269912900882E-3</v>
      </c>
      <c r="V2903" s="109">
        <v>1.0957350007816567E-3</v>
      </c>
      <c r="W2903" s="731">
        <v>5.7668461564206093E-4</v>
      </c>
      <c r="X2903" s="108">
        <v>9.3904499784035393E-5</v>
      </c>
      <c r="Y2903" s="109">
        <v>9.4595818011947849E-5</v>
      </c>
      <c r="Z2903" s="731">
        <v>4.9785717139079191E-5</v>
      </c>
      <c r="AA2903" s="108">
        <v>0</v>
      </c>
      <c r="AB2903" s="109">
        <v>0</v>
      </c>
      <c r="AC2903" s="731">
        <v>0</v>
      </c>
      <c r="AD2903" s="108">
        <v>0</v>
      </c>
      <c r="AE2903" s="109">
        <v>0</v>
      </c>
      <c r="AF2903" s="731">
        <v>0</v>
      </c>
      <c r="AG2903" s="108">
        <v>6.9385007032805022E-4</v>
      </c>
      <c r="AH2903" s="109">
        <v>6.9895776881924909E-4</v>
      </c>
      <c r="AI2903" s="731">
        <v>3.678611195921652E-4</v>
      </c>
      <c r="AJ2903" s="108">
        <v>1.122002604225802E-3</v>
      </c>
      <c r="AK2903" s="109">
        <v>1.2370195085709922E-3</v>
      </c>
      <c r="AL2903" s="736">
        <v>3.9148126478496625E-4</v>
      </c>
    </row>
    <row r="2904" spans="1:38" x14ac:dyDescent="0.25">
      <c r="A2904" s="71">
        <v>2047</v>
      </c>
      <c r="B2904" s="72">
        <v>19</v>
      </c>
      <c r="C2904" s="108">
        <v>0.5750621495848095</v>
      </c>
      <c r="D2904" s="109">
        <v>0.54714212012499608</v>
      </c>
      <c r="E2904" s="731">
        <v>0.12735342422761667</v>
      </c>
      <c r="F2904" s="108">
        <v>2.0705365411239116E-2</v>
      </c>
      <c r="G2904" s="109">
        <v>2.291894654141443E-2</v>
      </c>
      <c r="H2904" s="731">
        <v>1.3829367736022693E-2</v>
      </c>
      <c r="I2904" s="108">
        <v>6.4673199178706536E-3</v>
      </c>
      <c r="J2904" s="109">
        <v>8.2303235715554136E-3</v>
      </c>
      <c r="K2904" s="731">
        <v>8.8642918002807769E-2</v>
      </c>
      <c r="L2904" s="108">
        <v>1.0322391618616119E-3</v>
      </c>
      <c r="M2904" s="109">
        <v>1.1380538589882104E-3</v>
      </c>
      <c r="N2904" s="731">
        <v>3.6016162282311763E-4</v>
      </c>
      <c r="O2904" s="108">
        <v>0</v>
      </c>
      <c r="P2904" s="109">
        <v>0</v>
      </c>
      <c r="Q2904" s="731">
        <v>8.7834566472954657E-3</v>
      </c>
      <c r="R2904" s="108">
        <v>4.4422906442062918E-4</v>
      </c>
      <c r="S2904" s="109">
        <v>6.5065545370835798E-4</v>
      </c>
      <c r="T2904" s="731">
        <v>2.6706606706165775E-3</v>
      </c>
      <c r="U2904" s="108">
        <v>1.0877269912900882E-3</v>
      </c>
      <c r="V2904" s="109">
        <v>1.0957350007816567E-3</v>
      </c>
      <c r="W2904" s="731">
        <v>5.7668461564206093E-4</v>
      </c>
      <c r="X2904" s="108">
        <v>9.3904499784035393E-5</v>
      </c>
      <c r="Y2904" s="109">
        <v>9.4595818011947849E-5</v>
      </c>
      <c r="Z2904" s="731">
        <v>4.9785717139079191E-5</v>
      </c>
      <c r="AA2904" s="108">
        <v>0</v>
      </c>
      <c r="AB2904" s="109">
        <v>0</v>
      </c>
      <c r="AC2904" s="731">
        <v>0</v>
      </c>
      <c r="AD2904" s="108">
        <v>0</v>
      </c>
      <c r="AE2904" s="109">
        <v>0</v>
      </c>
      <c r="AF2904" s="731">
        <v>0</v>
      </c>
      <c r="AG2904" s="108">
        <v>6.9385007032805022E-4</v>
      </c>
      <c r="AH2904" s="109">
        <v>6.9895776881924909E-4</v>
      </c>
      <c r="AI2904" s="731">
        <v>3.678611195921652E-4</v>
      </c>
      <c r="AJ2904" s="108">
        <v>1.122002604225802E-3</v>
      </c>
      <c r="AK2904" s="109">
        <v>1.2370195085709922E-3</v>
      </c>
      <c r="AL2904" s="736">
        <v>3.9148126478496625E-4</v>
      </c>
    </row>
    <row r="2905" spans="1:38" x14ac:dyDescent="0.25">
      <c r="A2905" s="71">
        <v>2047</v>
      </c>
      <c r="B2905" s="72">
        <v>20</v>
      </c>
      <c r="C2905" s="108">
        <v>0.5750621495848095</v>
      </c>
      <c r="D2905" s="109">
        <v>0.54714212012499608</v>
      </c>
      <c r="E2905" s="731">
        <v>0.12735342422761667</v>
      </c>
      <c r="F2905" s="108">
        <v>2.0705365411239116E-2</v>
      </c>
      <c r="G2905" s="109">
        <v>2.291894654141443E-2</v>
      </c>
      <c r="H2905" s="731">
        <v>1.3829367736022693E-2</v>
      </c>
      <c r="I2905" s="108">
        <v>6.4673199178706536E-3</v>
      </c>
      <c r="J2905" s="109">
        <v>8.2303235715554136E-3</v>
      </c>
      <c r="K2905" s="731">
        <v>8.8642918002807769E-2</v>
      </c>
      <c r="L2905" s="108">
        <v>1.0322391618616119E-3</v>
      </c>
      <c r="M2905" s="109">
        <v>1.1380538589882104E-3</v>
      </c>
      <c r="N2905" s="731">
        <v>3.6016162282311763E-4</v>
      </c>
      <c r="O2905" s="108">
        <v>0</v>
      </c>
      <c r="P2905" s="109">
        <v>0</v>
      </c>
      <c r="Q2905" s="731">
        <v>8.7834566472954657E-3</v>
      </c>
      <c r="R2905" s="108">
        <v>4.4422906442062918E-4</v>
      </c>
      <c r="S2905" s="109">
        <v>6.5065545370835798E-4</v>
      </c>
      <c r="T2905" s="731">
        <v>2.6706606706165775E-3</v>
      </c>
      <c r="U2905" s="108">
        <v>1.0877269912900882E-3</v>
      </c>
      <c r="V2905" s="109">
        <v>1.0957350007816567E-3</v>
      </c>
      <c r="W2905" s="731">
        <v>5.7668461564206093E-4</v>
      </c>
      <c r="X2905" s="108">
        <v>9.3904499784035393E-5</v>
      </c>
      <c r="Y2905" s="109">
        <v>9.4595818011947849E-5</v>
      </c>
      <c r="Z2905" s="731">
        <v>4.9785717139079191E-5</v>
      </c>
      <c r="AA2905" s="108">
        <v>0</v>
      </c>
      <c r="AB2905" s="109">
        <v>0</v>
      </c>
      <c r="AC2905" s="731">
        <v>0</v>
      </c>
      <c r="AD2905" s="108">
        <v>0</v>
      </c>
      <c r="AE2905" s="109">
        <v>0</v>
      </c>
      <c r="AF2905" s="731">
        <v>0</v>
      </c>
      <c r="AG2905" s="108">
        <v>6.9385007032805022E-4</v>
      </c>
      <c r="AH2905" s="109">
        <v>6.9895776881924909E-4</v>
      </c>
      <c r="AI2905" s="731">
        <v>3.678611195921652E-4</v>
      </c>
      <c r="AJ2905" s="108">
        <v>1.122002604225802E-3</v>
      </c>
      <c r="AK2905" s="109">
        <v>1.2370195085709922E-3</v>
      </c>
      <c r="AL2905" s="736">
        <v>3.9148126478496625E-4</v>
      </c>
    </row>
    <row r="2906" spans="1:38" x14ac:dyDescent="0.25">
      <c r="A2906" s="71">
        <v>2047</v>
      </c>
      <c r="B2906" s="72">
        <v>21</v>
      </c>
      <c r="C2906" s="108">
        <v>0.5750621495848095</v>
      </c>
      <c r="D2906" s="109">
        <v>0.54714212012499608</v>
      </c>
      <c r="E2906" s="731">
        <v>0.12735342422761667</v>
      </c>
      <c r="F2906" s="108">
        <v>2.0705365411239116E-2</v>
      </c>
      <c r="G2906" s="109">
        <v>2.291894654141443E-2</v>
      </c>
      <c r="H2906" s="731">
        <v>1.3829367736022693E-2</v>
      </c>
      <c r="I2906" s="108">
        <v>6.4673199178706536E-3</v>
      </c>
      <c r="J2906" s="109">
        <v>8.2303235715554136E-3</v>
      </c>
      <c r="K2906" s="731">
        <v>8.8642918002807769E-2</v>
      </c>
      <c r="L2906" s="108">
        <v>1.0322391618616119E-3</v>
      </c>
      <c r="M2906" s="109">
        <v>1.1380538589882104E-3</v>
      </c>
      <c r="N2906" s="731">
        <v>3.6016162282311763E-4</v>
      </c>
      <c r="O2906" s="108">
        <v>0</v>
      </c>
      <c r="P2906" s="109">
        <v>0</v>
      </c>
      <c r="Q2906" s="731">
        <v>8.7834566472954657E-3</v>
      </c>
      <c r="R2906" s="108">
        <v>4.4422906442062918E-4</v>
      </c>
      <c r="S2906" s="109">
        <v>6.5065545370835798E-4</v>
      </c>
      <c r="T2906" s="731">
        <v>2.6706606706165775E-3</v>
      </c>
      <c r="U2906" s="108">
        <v>1.0877269912900882E-3</v>
      </c>
      <c r="V2906" s="109">
        <v>1.0957350007816567E-3</v>
      </c>
      <c r="W2906" s="731">
        <v>5.7668461564206093E-4</v>
      </c>
      <c r="X2906" s="108">
        <v>9.3904499784035393E-5</v>
      </c>
      <c r="Y2906" s="109">
        <v>9.4595818011947849E-5</v>
      </c>
      <c r="Z2906" s="731">
        <v>4.9785717139079191E-5</v>
      </c>
      <c r="AA2906" s="108">
        <v>0</v>
      </c>
      <c r="AB2906" s="109">
        <v>0</v>
      </c>
      <c r="AC2906" s="731">
        <v>0</v>
      </c>
      <c r="AD2906" s="108">
        <v>0</v>
      </c>
      <c r="AE2906" s="109">
        <v>0</v>
      </c>
      <c r="AF2906" s="731">
        <v>0</v>
      </c>
      <c r="AG2906" s="108">
        <v>6.9385007032805022E-4</v>
      </c>
      <c r="AH2906" s="109">
        <v>6.9895776881924909E-4</v>
      </c>
      <c r="AI2906" s="731">
        <v>3.678611195921652E-4</v>
      </c>
      <c r="AJ2906" s="108">
        <v>1.122002604225802E-3</v>
      </c>
      <c r="AK2906" s="109">
        <v>1.2370195085709922E-3</v>
      </c>
      <c r="AL2906" s="736">
        <v>3.9148126478496625E-4</v>
      </c>
    </row>
    <row r="2907" spans="1:38" x14ac:dyDescent="0.25">
      <c r="A2907" s="71">
        <v>2047</v>
      </c>
      <c r="B2907" s="72">
        <v>22</v>
      </c>
      <c r="C2907" s="108">
        <v>0.5750621495848095</v>
      </c>
      <c r="D2907" s="109">
        <v>0.54714212012499608</v>
      </c>
      <c r="E2907" s="731">
        <v>0.12735342422761667</v>
      </c>
      <c r="F2907" s="108">
        <v>2.0705365411239116E-2</v>
      </c>
      <c r="G2907" s="109">
        <v>2.291894654141443E-2</v>
      </c>
      <c r="H2907" s="731">
        <v>1.3829367736022693E-2</v>
      </c>
      <c r="I2907" s="108">
        <v>6.4673199178706536E-3</v>
      </c>
      <c r="J2907" s="109">
        <v>8.2303235715554136E-3</v>
      </c>
      <c r="K2907" s="731">
        <v>8.8642918002807769E-2</v>
      </c>
      <c r="L2907" s="108">
        <v>1.0322391618616119E-3</v>
      </c>
      <c r="M2907" s="109">
        <v>1.1380538589882104E-3</v>
      </c>
      <c r="N2907" s="731">
        <v>3.6016162282311763E-4</v>
      </c>
      <c r="O2907" s="108">
        <v>0</v>
      </c>
      <c r="P2907" s="109">
        <v>0</v>
      </c>
      <c r="Q2907" s="731">
        <v>8.7834566472954657E-3</v>
      </c>
      <c r="R2907" s="108">
        <v>4.4422906442062918E-4</v>
      </c>
      <c r="S2907" s="109">
        <v>6.5065545370835798E-4</v>
      </c>
      <c r="T2907" s="731">
        <v>2.6706606706165775E-3</v>
      </c>
      <c r="U2907" s="108">
        <v>1.0877269912900882E-3</v>
      </c>
      <c r="V2907" s="109">
        <v>1.0957350007816567E-3</v>
      </c>
      <c r="W2907" s="731">
        <v>5.7668461564206093E-4</v>
      </c>
      <c r="X2907" s="108">
        <v>9.3904499784035393E-5</v>
      </c>
      <c r="Y2907" s="109">
        <v>9.4595818011947849E-5</v>
      </c>
      <c r="Z2907" s="731">
        <v>4.9785717139079191E-5</v>
      </c>
      <c r="AA2907" s="108">
        <v>0</v>
      </c>
      <c r="AB2907" s="109">
        <v>0</v>
      </c>
      <c r="AC2907" s="731">
        <v>0</v>
      </c>
      <c r="AD2907" s="108">
        <v>0</v>
      </c>
      <c r="AE2907" s="109">
        <v>0</v>
      </c>
      <c r="AF2907" s="731">
        <v>0</v>
      </c>
      <c r="AG2907" s="108">
        <v>6.9385007032805022E-4</v>
      </c>
      <c r="AH2907" s="109">
        <v>6.9895776881924909E-4</v>
      </c>
      <c r="AI2907" s="731">
        <v>3.678611195921652E-4</v>
      </c>
      <c r="AJ2907" s="108">
        <v>1.122002604225802E-3</v>
      </c>
      <c r="AK2907" s="109">
        <v>1.2370195085709922E-3</v>
      </c>
      <c r="AL2907" s="736">
        <v>3.9148126478496625E-4</v>
      </c>
    </row>
    <row r="2908" spans="1:38" x14ac:dyDescent="0.25">
      <c r="A2908" s="71">
        <v>2047</v>
      </c>
      <c r="B2908" s="72">
        <v>23</v>
      </c>
      <c r="C2908" s="108">
        <v>0.5750621495848095</v>
      </c>
      <c r="D2908" s="109">
        <v>0.54714212012499608</v>
      </c>
      <c r="E2908" s="731">
        <v>0.12735342422761667</v>
      </c>
      <c r="F2908" s="108">
        <v>2.0705365411239116E-2</v>
      </c>
      <c r="G2908" s="109">
        <v>2.291894654141443E-2</v>
      </c>
      <c r="H2908" s="731">
        <v>1.3829367736022693E-2</v>
      </c>
      <c r="I2908" s="108">
        <v>6.4673199178706536E-3</v>
      </c>
      <c r="J2908" s="109">
        <v>8.2303235715554136E-3</v>
      </c>
      <c r="K2908" s="731">
        <v>8.8642918002807769E-2</v>
      </c>
      <c r="L2908" s="108">
        <v>1.0322391618616119E-3</v>
      </c>
      <c r="M2908" s="109">
        <v>1.1380538589882104E-3</v>
      </c>
      <c r="N2908" s="731">
        <v>3.6016162282311763E-4</v>
      </c>
      <c r="O2908" s="108">
        <v>0</v>
      </c>
      <c r="P2908" s="109">
        <v>0</v>
      </c>
      <c r="Q2908" s="731">
        <v>8.7834566472954657E-3</v>
      </c>
      <c r="R2908" s="108">
        <v>4.4422906442062918E-4</v>
      </c>
      <c r="S2908" s="109">
        <v>6.5065545370835798E-4</v>
      </c>
      <c r="T2908" s="731">
        <v>2.6706606706165775E-3</v>
      </c>
      <c r="U2908" s="108">
        <v>1.0877269912900882E-3</v>
      </c>
      <c r="V2908" s="109">
        <v>1.0957350007816567E-3</v>
      </c>
      <c r="W2908" s="731">
        <v>5.7668461564206093E-4</v>
      </c>
      <c r="X2908" s="108">
        <v>9.3904499784035393E-5</v>
      </c>
      <c r="Y2908" s="109">
        <v>9.4595818011947849E-5</v>
      </c>
      <c r="Z2908" s="731">
        <v>4.9785717139079191E-5</v>
      </c>
      <c r="AA2908" s="108">
        <v>0</v>
      </c>
      <c r="AB2908" s="109">
        <v>0</v>
      </c>
      <c r="AC2908" s="731">
        <v>0</v>
      </c>
      <c r="AD2908" s="108">
        <v>0</v>
      </c>
      <c r="AE2908" s="109">
        <v>0</v>
      </c>
      <c r="AF2908" s="731">
        <v>0</v>
      </c>
      <c r="AG2908" s="108">
        <v>6.9385007032805022E-4</v>
      </c>
      <c r="AH2908" s="109">
        <v>6.9895776881924909E-4</v>
      </c>
      <c r="AI2908" s="731">
        <v>3.678611195921652E-4</v>
      </c>
      <c r="AJ2908" s="108">
        <v>1.122002604225802E-3</v>
      </c>
      <c r="AK2908" s="109">
        <v>1.2370195085709922E-3</v>
      </c>
      <c r="AL2908" s="736">
        <v>3.9148126478496625E-4</v>
      </c>
    </row>
    <row r="2909" spans="1:38" x14ac:dyDescent="0.25">
      <c r="A2909" s="71">
        <v>2047</v>
      </c>
      <c r="B2909" s="72">
        <v>24</v>
      </c>
      <c r="C2909" s="108">
        <v>0.5750621495848095</v>
      </c>
      <c r="D2909" s="109">
        <v>0.54714212012499608</v>
      </c>
      <c r="E2909" s="731">
        <v>0.12735342422761667</v>
      </c>
      <c r="F2909" s="108">
        <v>2.0705365411239116E-2</v>
      </c>
      <c r="G2909" s="109">
        <v>2.291894654141443E-2</v>
      </c>
      <c r="H2909" s="731">
        <v>1.3829367736022693E-2</v>
      </c>
      <c r="I2909" s="108">
        <v>6.4673199178706536E-3</v>
      </c>
      <c r="J2909" s="109">
        <v>8.2303235715554136E-3</v>
      </c>
      <c r="K2909" s="731">
        <v>8.8642918002807769E-2</v>
      </c>
      <c r="L2909" s="108">
        <v>1.0322391618616119E-3</v>
      </c>
      <c r="M2909" s="109">
        <v>1.1380538589882104E-3</v>
      </c>
      <c r="N2909" s="731">
        <v>3.6016162282311763E-4</v>
      </c>
      <c r="O2909" s="108">
        <v>0</v>
      </c>
      <c r="P2909" s="109">
        <v>0</v>
      </c>
      <c r="Q2909" s="731">
        <v>8.7834566472954657E-3</v>
      </c>
      <c r="R2909" s="108">
        <v>4.4422906442062918E-4</v>
      </c>
      <c r="S2909" s="109">
        <v>6.5065545370835798E-4</v>
      </c>
      <c r="T2909" s="731">
        <v>2.6706606706165775E-3</v>
      </c>
      <c r="U2909" s="108">
        <v>1.0877269912900882E-3</v>
      </c>
      <c r="V2909" s="109">
        <v>1.0957350007816567E-3</v>
      </c>
      <c r="W2909" s="731">
        <v>5.7668461564206093E-4</v>
      </c>
      <c r="X2909" s="108">
        <v>9.3904499784035393E-5</v>
      </c>
      <c r="Y2909" s="109">
        <v>9.4595818011947849E-5</v>
      </c>
      <c r="Z2909" s="731">
        <v>4.9785717139079191E-5</v>
      </c>
      <c r="AA2909" s="108">
        <v>0</v>
      </c>
      <c r="AB2909" s="109">
        <v>0</v>
      </c>
      <c r="AC2909" s="731">
        <v>0</v>
      </c>
      <c r="AD2909" s="108">
        <v>0</v>
      </c>
      <c r="AE2909" s="109">
        <v>0</v>
      </c>
      <c r="AF2909" s="731">
        <v>0</v>
      </c>
      <c r="AG2909" s="108">
        <v>6.9385007032805022E-4</v>
      </c>
      <c r="AH2909" s="109">
        <v>6.9895776881924909E-4</v>
      </c>
      <c r="AI2909" s="731">
        <v>3.678611195921652E-4</v>
      </c>
      <c r="AJ2909" s="108">
        <v>1.122002604225802E-3</v>
      </c>
      <c r="AK2909" s="109">
        <v>1.2370195085709922E-3</v>
      </c>
      <c r="AL2909" s="736">
        <v>3.9148126478496625E-4</v>
      </c>
    </row>
    <row r="2910" spans="1:38" x14ac:dyDescent="0.25">
      <c r="A2910" s="71">
        <v>2047</v>
      </c>
      <c r="B2910" s="72">
        <v>25</v>
      </c>
      <c r="C2910" s="108">
        <v>0.5750621495848095</v>
      </c>
      <c r="D2910" s="109">
        <v>0.54714212012499608</v>
      </c>
      <c r="E2910" s="731">
        <v>0.12735342422761667</v>
      </c>
      <c r="F2910" s="108">
        <v>2.0705365411239116E-2</v>
      </c>
      <c r="G2910" s="109">
        <v>2.291894654141443E-2</v>
      </c>
      <c r="H2910" s="731">
        <v>1.3829367736022693E-2</v>
      </c>
      <c r="I2910" s="108">
        <v>6.4673199178706536E-3</v>
      </c>
      <c r="J2910" s="109">
        <v>8.2303235715554136E-3</v>
      </c>
      <c r="K2910" s="731">
        <v>8.8642918002807769E-2</v>
      </c>
      <c r="L2910" s="108">
        <v>1.0322391618616119E-3</v>
      </c>
      <c r="M2910" s="109">
        <v>1.1380538589882104E-3</v>
      </c>
      <c r="N2910" s="731">
        <v>3.6016162282311763E-4</v>
      </c>
      <c r="O2910" s="108">
        <v>0</v>
      </c>
      <c r="P2910" s="109">
        <v>0</v>
      </c>
      <c r="Q2910" s="731">
        <v>8.7834566472954657E-3</v>
      </c>
      <c r="R2910" s="108">
        <v>4.4422906442062918E-4</v>
      </c>
      <c r="S2910" s="109">
        <v>6.5065545370835798E-4</v>
      </c>
      <c r="T2910" s="731">
        <v>2.6706606706165775E-3</v>
      </c>
      <c r="U2910" s="108">
        <v>1.0877269912900882E-3</v>
      </c>
      <c r="V2910" s="109">
        <v>1.0957350007816567E-3</v>
      </c>
      <c r="W2910" s="731">
        <v>5.7668461564206093E-4</v>
      </c>
      <c r="X2910" s="108">
        <v>9.3904499784035393E-5</v>
      </c>
      <c r="Y2910" s="109">
        <v>9.4595818011947849E-5</v>
      </c>
      <c r="Z2910" s="731">
        <v>4.9785717139079191E-5</v>
      </c>
      <c r="AA2910" s="108">
        <v>0</v>
      </c>
      <c r="AB2910" s="109">
        <v>0</v>
      </c>
      <c r="AC2910" s="731">
        <v>0</v>
      </c>
      <c r="AD2910" s="108">
        <v>0</v>
      </c>
      <c r="AE2910" s="109">
        <v>0</v>
      </c>
      <c r="AF2910" s="731">
        <v>0</v>
      </c>
      <c r="AG2910" s="108">
        <v>6.9385007032805022E-4</v>
      </c>
      <c r="AH2910" s="109">
        <v>6.9895776881924909E-4</v>
      </c>
      <c r="AI2910" s="731">
        <v>3.678611195921652E-4</v>
      </c>
      <c r="AJ2910" s="108">
        <v>1.122002604225802E-3</v>
      </c>
      <c r="AK2910" s="109">
        <v>1.2370195085709922E-3</v>
      </c>
      <c r="AL2910" s="736">
        <v>3.9148126478496625E-4</v>
      </c>
    </row>
    <row r="2911" spans="1:38" x14ac:dyDescent="0.25">
      <c r="A2911" s="71">
        <v>2047</v>
      </c>
      <c r="B2911" s="72">
        <v>26</v>
      </c>
      <c r="C2911" s="108">
        <v>0.5750621495848095</v>
      </c>
      <c r="D2911" s="109">
        <v>0.54714212012499608</v>
      </c>
      <c r="E2911" s="731">
        <v>0.12735342422761667</v>
      </c>
      <c r="F2911" s="108">
        <v>2.0705365411239116E-2</v>
      </c>
      <c r="G2911" s="109">
        <v>2.291894654141443E-2</v>
      </c>
      <c r="H2911" s="731">
        <v>1.3829367736022693E-2</v>
      </c>
      <c r="I2911" s="108">
        <v>6.4673199178706536E-3</v>
      </c>
      <c r="J2911" s="109">
        <v>8.2303235715554136E-3</v>
      </c>
      <c r="K2911" s="731">
        <v>8.8642918002807769E-2</v>
      </c>
      <c r="L2911" s="108">
        <v>1.0322391618616119E-3</v>
      </c>
      <c r="M2911" s="109">
        <v>1.1380538589882104E-3</v>
      </c>
      <c r="N2911" s="731">
        <v>3.6016162282311763E-4</v>
      </c>
      <c r="O2911" s="108">
        <v>0</v>
      </c>
      <c r="P2911" s="109">
        <v>0</v>
      </c>
      <c r="Q2911" s="731">
        <v>8.7834566472954657E-3</v>
      </c>
      <c r="R2911" s="108">
        <v>4.4422906442062918E-4</v>
      </c>
      <c r="S2911" s="109">
        <v>6.5065545370835798E-4</v>
      </c>
      <c r="T2911" s="731">
        <v>2.6706606706165775E-3</v>
      </c>
      <c r="U2911" s="108">
        <v>1.0877269912900882E-3</v>
      </c>
      <c r="V2911" s="109">
        <v>1.0957350007816567E-3</v>
      </c>
      <c r="W2911" s="731">
        <v>5.7668461564206093E-4</v>
      </c>
      <c r="X2911" s="108">
        <v>9.3904499784035393E-5</v>
      </c>
      <c r="Y2911" s="109">
        <v>9.4595818011947849E-5</v>
      </c>
      <c r="Z2911" s="731">
        <v>4.9785717139079191E-5</v>
      </c>
      <c r="AA2911" s="108">
        <v>0</v>
      </c>
      <c r="AB2911" s="109">
        <v>0</v>
      </c>
      <c r="AC2911" s="731">
        <v>0</v>
      </c>
      <c r="AD2911" s="108">
        <v>0</v>
      </c>
      <c r="AE2911" s="109">
        <v>0</v>
      </c>
      <c r="AF2911" s="731">
        <v>0</v>
      </c>
      <c r="AG2911" s="108">
        <v>6.9385007032805022E-4</v>
      </c>
      <c r="AH2911" s="109">
        <v>6.9895776881924909E-4</v>
      </c>
      <c r="AI2911" s="731">
        <v>3.678611195921652E-4</v>
      </c>
      <c r="AJ2911" s="108">
        <v>1.122002604225802E-3</v>
      </c>
      <c r="AK2911" s="109">
        <v>1.2370195085709922E-3</v>
      </c>
      <c r="AL2911" s="736">
        <v>3.9148126478496625E-4</v>
      </c>
    </row>
    <row r="2912" spans="1:38" x14ac:dyDescent="0.25">
      <c r="A2912" s="71">
        <v>2047</v>
      </c>
      <c r="B2912" s="72">
        <v>27</v>
      </c>
      <c r="C2912" s="108">
        <v>0.5750621495848095</v>
      </c>
      <c r="D2912" s="109">
        <v>0.54714212012499608</v>
      </c>
      <c r="E2912" s="731">
        <v>0.12735342422761667</v>
      </c>
      <c r="F2912" s="108">
        <v>2.0705365411239116E-2</v>
      </c>
      <c r="G2912" s="109">
        <v>2.291894654141443E-2</v>
      </c>
      <c r="H2912" s="731">
        <v>1.3829367736022693E-2</v>
      </c>
      <c r="I2912" s="108">
        <v>6.4673199178706536E-3</v>
      </c>
      <c r="J2912" s="109">
        <v>8.2303235715554136E-3</v>
      </c>
      <c r="K2912" s="731">
        <v>8.8642918002807769E-2</v>
      </c>
      <c r="L2912" s="108">
        <v>1.0322391618616119E-3</v>
      </c>
      <c r="M2912" s="109">
        <v>1.1380538589882104E-3</v>
      </c>
      <c r="N2912" s="731">
        <v>3.6016162282311763E-4</v>
      </c>
      <c r="O2912" s="108">
        <v>0</v>
      </c>
      <c r="P2912" s="109">
        <v>0</v>
      </c>
      <c r="Q2912" s="731">
        <v>8.7834566472954657E-3</v>
      </c>
      <c r="R2912" s="108">
        <v>4.4422906442062918E-4</v>
      </c>
      <c r="S2912" s="109">
        <v>6.5065545370835798E-4</v>
      </c>
      <c r="T2912" s="731">
        <v>2.6706606706165775E-3</v>
      </c>
      <c r="U2912" s="108">
        <v>1.0877269912900882E-3</v>
      </c>
      <c r="V2912" s="109">
        <v>1.0957350007816567E-3</v>
      </c>
      <c r="W2912" s="731">
        <v>5.7668461564206093E-4</v>
      </c>
      <c r="X2912" s="108">
        <v>9.3904499784035393E-5</v>
      </c>
      <c r="Y2912" s="109">
        <v>9.4595818011947849E-5</v>
      </c>
      <c r="Z2912" s="731">
        <v>4.9785717139079191E-5</v>
      </c>
      <c r="AA2912" s="108">
        <v>0</v>
      </c>
      <c r="AB2912" s="109">
        <v>0</v>
      </c>
      <c r="AC2912" s="731">
        <v>0</v>
      </c>
      <c r="AD2912" s="108">
        <v>0</v>
      </c>
      <c r="AE2912" s="109">
        <v>0</v>
      </c>
      <c r="AF2912" s="731">
        <v>0</v>
      </c>
      <c r="AG2912" s="108">
        <v>6.9385007032805022E-4</v>
      </c>
      <c r="AH2912" s="109">
        <v>6.9895776881924909E-4</v>
      </c>
      <c r="AI2912" s="731">
        <v>3.678611195921652E-4</v>
      </c>
      <c r="AJ2912" s="108">
        <v>1.122002604225802E-3</v>
      </c>
      <c r="AK2912" s="109">
        <v>1.2370195085709922E-3</v>
      </c>
      <c r="AL2912" s="736">
        <v>3.9148126478496625E-4</v>
      </c>
    </row>
    <row r="2913" spans="1:38" x14ac:dyDescent="0.25">
      <c r="A2913" s="71">
        <v>2047</v>
      </c>
      <c r="B2913" s="72">
        <v>28</v>
      </c>
      <c r="C2913" s="108">
        <v>0.5750621495848095</v>
      </c>
      <c r="D2913" s="109">
        <v>0.54714212012499608</v>
      </c>
      <c r="E2913" s="731">
        <v>0.12735342422761667</v>
      </c>
      <c r="F2913" s="108">
        <v>2.0705365411239116E-2</v>
      </c>
      <c r="G2913" s="109">
        <v>2.291894654141443E-2</v>
      </c>
      <c r="H2913" s="731">
        <v>1.3829367736022693E-2</v>
      </c>
      <c r="I2913" s="108">
        <v>6.4673199178706536E-3</v>
      </c>
      <c r="J2913" s="109">
        <v>8.2303235715554136E-3</v>
      </c>
      <c r="K2913" s="731">
        <v>8.8642918002807769E-2</v>
      </c>
      <c r="L2913" s="108">
        <v>1.0322391618616119E-3</v>
      </c>
      <c r="M2913" s="109">
        <v>1.1380538589882104E-3</v>
      </c>
      <c r="N2913" s="731">
        <v>3.6016162282311763E-4</v>
      </c>
      <c r="O2913" s="108">
        <v>0</v>
      </c>
      <c r="P2913" s="109">
        <v>0</v>
      </c>
      <c r="Q2913" s="731">
        <v>8.7834566472954657E-3</v>
      </c>
      <c r="R2913" s="108">
        <v>4.4422906442062918E-4</v>
      </c>
      <c r="S2913" s="109">
        <v>6.5065545370835798E-4</v>
      </c>
      <c r="T2913" s="731">
        <v>2.6706606706165775E-3</v>
      </c>
      <c r="U2913" s="108">
        <v>1.0877269912900882E-3</v>
      </c>
      <c r="V2913" s="109">
        <v>1.0957350007816567E-3</v>
      </c>
      <c r="W2913" s="731">
        <v>5.7668461564206093E-4</v>
      </c>
      <c r="X2913" s="108">
        <v>9.3904499784035393E-5</v>
      </c>
      <c r="Y2913" s="109">
        <v>9.4595818011947849E-5</v>
      </c>
      <c r="Z2913" s="731">
        <v>4.9785717139079191E-5</v>
      </c>
      <c r="AA2913" s="108">
        <v>0</v>
      </c>
      <c r="AB2913" s="109">
        <v>0</v>
      </c>
      <c r="AC2913" s="731">
        <v>0</v>
      </c>
      <c r="AD2913" s="108">
        <v>0</v>
      </c>
      <c r="AE2913" s="109">
        <v>0</v>
      </c>
      <c r="AF2913" s="731">
        <v>0</v>
      </c>
      <c r="AG2913" s="108">
        <v>6.9385007032805022E-4</v>
      </c>
      <c r="AH2913" s="109">
        <v>6.9895776881924909E-4</v>
      </c>
      <c r="AI2913" s="731">
        <v>3.678611195921652E-4</v>
      </c>
      <c r="AJ2913" s="108">
        <v>1.122002604225802E-3</v>
      </c>
      <c r="AK2913" s="109">
        <v>1.2370195085709922E-3</v>
      </c>
      <c r="AL2913" s="736">
        <v>3.9148126478496625E-4</v>
      </c>
    </row>
    <row r="2914" spans="1:38" x14ac:dyDescent="0.25">
      <c r="A2914" s="71">
        <v>2047</v>
      </c>
      <c r="B2914" s="72">
        <v>29</v>
      </c>
      <c r="C2914" s="108">
        <v>0.5750621495848095</v>
      </c>
      <c r="D2914" s="109">
        <v>0.54714212012499608</v>
      </c>
      <c r="E2914" s="731">
        <v>0.12735342422761667</v>
      </c>
      <c r="F2914" s="108">
        <v>2.0705365411239116E-2</v>
      </c>
      <c r="G2914" s="109">
        <v>2.291894654141443E-2</v>
      </c>
      <c r="H2914" s="731">
        <v>1.3829367736022693E-2</v>
      </c>
      <c r="I2914" s="108">
        <v>6.4673199178706536E-3</v>
      </c>
      <c r="J2914" s="109">
        <v>8.2303235715554136E-3</v>
      </c>
      <c r="K2914" s="731">
        <v>8.8642918002807769E-2</v>
      </c>
      <c r="L2914" s="108">
        <v>1.0322391618616119E-3</v>
      </c>
      <c r="M2914" s="109">
        <v>1.1380538589882104E-3</v>
      </c>
      <c r="N2914" s="731">
        <v>3.6016162282311763E-4</v>
      </c>
      <c r="O2914" s="108">
        <v>0</v>
      </c>
      <c r="P2914" s="109">
        <v>0</v>
      </c>
      <c r="Q2914" s="731">
        <v>8.7834566472954657E-3</v>
      </c>
      <c r="R2914" s="108">
        <v>4.4422906442062918E-4</v>
      </c>
      <c r="S2914" s="109">
        <v>6.5065545370835798E-4</v>
      </c>
      <c r="T2914" s="731">
        <v>2.6706606706165775E-3</v>
      </c>
      <c r="U2914" s="108">
        <v>1.0877269912900882E-3</v>
      </c>
      <c r="V2914" s="109">
        <v>1.0957350007816567E-3</v>
      </c>
      <c r="W2914" s="731">
        <v>5.7668461564206093E-4</v>
      </c>
      <c r="X2914" s="108">
        <v>9.3904499784035393E-5</v>
      </c>
      <c r="Y2914" s="109">
        <v>9.4595818011947849E-5</v>
      </c>
      <c r="Z2914" s="731">
        <v>4.9785717139079191E-5</v>
      </c>
      <c r="AA2914" s="108">
        <v>0</v>
      </c>
      <c r="AB2914" s="109">
        <v>0</v>
      </c>
      <c r="AC2914" s="731">
        <v>0</v>
      </c>
      <c r="AD2914" s="108">
        <v>0</v>
      </c>
      <c r="AE2914" s="109">
        <v>0</v>
      </c>
      <c r="AF2914" s="731">
        <v>0</v>
      </c>
      <c r="AG2914" s="108">
        <v>6.9385007032805022E-4</v>
      </c>
      <c r="AH2914" s="109">
        <v>6.9895776881924909E-4</v>
      </c>
      <c r="AI2914" s="731">
        <v>3.678611195921652E-4</v>
      </c>
      <c r="AJ2914" s="108">
        <v>1.122002604225802E-3</v>
      </c>
      <c r="AK2914" s="109">
        <v>1.2370195085709922E-3</v>
      </c>
      <c r="AL2914" s="736">
        <v>3.9148126478496625E-4</v>
      </c>
    </row>
    <row r="2915" spans="1:38" x14ac:dyDescent="0.25">
      <c r="A2915" s="71">
        <v>2047</v>
      </c>
      <c r="B2915" s="72">
        <v>30</v>
      </c>
      <c r="C2915" s="108">
        <v>0.5750621495848095</v>
      </c>
      <c r="D2915" s="109">
        <v>0.54714212012499608</v>
      </c>
      <c r="E2915" s="731">
        <v>0.12735342422761667</v>
      </c>
      <c r="F2915" s="108">
        <v>2.0705365411239116E-2</v>
      </c>
      <c r="G2915" s="109">
        <v>2.291894654141443E-2</v>
      </c>
      <c r="H2915" s="731">
        <v>1.3829367736022693E-2</v>
      </c>
      <c r="I2915" s="108">
        <v>6.4673199178706536E-3</v>
      </c>
      <c r="J2915" s="109">
        <v>8.2303235715554136E-3</v>
      </c>
      <c r="K2915" s="731">
        <v>8.8642918002807769E-2</v>
      </c>
      <c r="L2915" s="108">
        <v>1.0322391618616119E-3</v>
      </c>
      <c r="M2915" s="109">
        <v>1.1380538589882104E-3</v>
      </c>
      <c r="N2915" s="731">
        <v>3.6016162282311763E-4</v>
      </c>
      <c r="O2915" s="108">
        <v>0</v>
      </c>
      <c r="P2915" s="109">
        <v>0</v>
      </c>
      <c r="Q2915" s="731">
        <v>8.7834566472954657E-3</v>
      </c>
      <c r="R2915" s="108">
        <v>4.4422906442062918E-4</v>
      </c>
      <c r="S2915" s="109">
        <v>6.5065545370835798E-4</v>
      </c>
      <c r="T2915" s="731">
        <v>2.6706606706165775E-3</v>
      </c>
      <c r="U2915" s="108">
        <v>1.0877269912900882E-3</v>
      </c>
      <c r="V2915" s="109">
        <v>1.0957350007816567E-3</v>
      </c>
      <c r="W2915" s="731">
        <v>5.7668461564206093E-4</v>
      </c>
      <c r="X2915" s="108">
        <v>9.3904499784035393E-5</v>
      </c>
      <c r="Y2915" s="109">
        <v>9.4595818011947849E-5</v>
      </c>
      <c r="Z2915" s="731">
        <v>4.9785717139079191E-5</v>
      </c>
      <c r="AA2915" s="108">
        <v>0</v>
      </c>
      <c r="AB2915" s="109">
        <v>0</v>
      </c>
      <c r="AC2915" s="731">
        <v>0</v>
      </c>
      <c r="AD2915" s="108">
        <v>0</v>
      </c>
      <c r="AE2915" s="109">
        <v>0</v>
      </c>
      <c r="AF2915" s="731">
        <v>0</v>
      </c>
      <c r="AG2915" s="108">
        <v>6.9385007032805022E-4</v>
      </c>
      <c r="AH2915" s="109">
        <v>6.9895776881924909E-4</v>
      </c>
      <c r="AI2915" s="731">
        <v>3.678611195921652E-4</v>
      </c>
      <c r="AJ2915" s="108">
        <v>1.122002604225802E-3</v>
      </c>
      <c r="AK2915" s="109">
        <v>1.2370195085709922E-3</v>
      </c>
      <c r="AL2915" s="736">
        <v>3.9148126478496625E-4</v>
      </c>
    </row>
    <row r="2916" spans="1:38" ht="13" x14ac:dyDescent="0.3">
      <c r="A2916" s="71">
        <v>2047</v>
      </c>
      <c r="B2916" s="72">
        <v>31</v>
      </c>
      <c r="C2916" s="108">
        <v>0.5750621495848095</v>
      </c>
      <c r="D2916" s="109">
        <v>0.54714212012499608</v>
      </c>
      <c r="E2916" s="732">
        <v>0.12735342422761667</v>
      </c>
      <c r="F2916" s="108">
        <v>2.0705365411239116E-2</v>
      </c>
      <c r="G2916" s="109">
        <v>2.291894654141443E-2</v>
      </c>
      <c r="H2916" s="732">
        <v>1.3829367736022693E-2</v>
      </c>
      <c r="I2916" s="108">
        <v>6.4673199178706536E-3</v>
      </c>
      <c r="J2916" s="109">
        <v>8.2303235715554136E-3</v>
      </c>
      <c r="K2916" s="732">
        <v>8.8642918002807769E-2</v>
      </c>
      <c r="L2916" s="108">
        <v>1.0322391618616119E-3</v>
      </c>
      <c r="M2916" s="109">
        <v>1.1380538589882104E-3</v>
      </c>
      <c r="N2916" s="732">
        <v>3.6016162282311763E-4</v>
      </c>
      <c r="O2916" s="108">
        <v>0</v>
      </c>
      <c r="P2916" s="109">
        <v>0</v>
      </c>
      <c r="Q2916" s="732">
        <v>8.7834566472954657E-3</v>
      </c>
      <c r="R2916" s="108">
        <v>4.4422906442062918E-4</v>
      </c>
      <c r="S2916" s="109">
        <v>6.5065545370835798E-4</v>
      </c>
      <c r="T2916" s="732">
        <v>2.6706606706165775E-3</v>
      </c>
      <c r="U2916" s="108">
        <v>1.0877269912900882E-3</v>
      </c>
      <c r="V2916" s="109">
        <v>1.0957350007816567E-3</v>
      </c>
      <c r="W2916" s="732">
        <v>5.7668461564206093E-4</v>
      </c>
      <c r="X2916" s="108">
        <v>9.3904499784035393E-5</v>
      </c>
      <c r="Y2916" s="109">
        <v>9.4595818011947849E-5</v>
      </c>
      <c r="Z2916" s="732">
        <v>4.9785717139079191E-5</v>
      </c>
      <c r="AA2916" s="108">
        <v>0</v>
      </c>
      <c r="AB2916" s="109">
        <v>0</v>
      </c>
      <c r="AC2916" s="732">
        <v>0</v>
      </c>
      <c r="AD2916" s="108">
        <v>0</v>
      </c>
      <c r="AE2916" s="109">
        <v>0</v>
      </c>
      <c r="AF2916" s="732">
        <v>0</v>
      </c>
      <c r="AG2916" s="108">
        <v>6.9385007032805022E-4</v>
      </c>
      <c r="AH2916" s="109">
        <v>6.9895776881924909E-4</v>
      </c>
      <c r="AI2916" s="732">
        <v>3.678611195921652E-4</v>
      </c>
      <c r="AJ2916" s="108">
        <v>1.122002604225802E-3</v>
      </c>
      <c r="AK2916" s="109">
        <v>1.2370195085709922E-3</v>
      </c>
      <c r="AL2916" s="736">
        <v>3.9148126478496625E-4</v>
      </c>
    </row>
    <row r="2917" spans="1:38" ht="13" x14ac:dyDescent="0.3">
      <c r="A2917" s="71">
        <v>2047</v>
      </c>
      <c r="B2917" s="72">
        <v>32</v>
      </c>
      <c r="C2917" s="108">
        <v>0.5750621495848095</v>
      </c>
      <c r="D2917" s="109">
        <v>0.54714212012499608</v>
      </c>
      <c r="E2917" s="732">
        <v>0.12735342422761667</v>
      </c>
      <c r="F2917" s="108">
        <v>2.0705365411239116E-2</v>
      </c>
      <c r="G2917" s="109">
        <v>2.291894654141443E-2</v>
      </c>
      <c r="H2917" s="732">
        <v>1.3829367736022693E-2</v>
      </c>
      <c r="I2917" s="108">
        <v>6.4673199178706536E-3</v>
      </c>
      <c r="J2917" s="109">
        <v>8.2303235715554136E-3</v>
      </c>
      <c r="K2917" s="732">
        <v>8.8642918002807769E-2</v>
      </c>
      <c r="L2917" s="108">
        <v>1.0322391618616119E-3</v>
      </c>
      <c r="M2917" s="109">
        <v>1.1380538589882104E-3</v>
      </c>
      <c r="N2917" s="732">
        <v>3.6016162282311763E-4</v>
      </c>
      <c r="O2917" s="108">
        <v>0</v>
      </c>
      <c r="P2917" s="109">
        <v>0</v>
      </c>
      <c r="Q2917" s="732">
        <v>8.7834566472954657E-3</v>
      </c>
      <c r="R2917" s="108">
        <v>4.4422906442062918E-4</v>
      </c>
      <c r="S2917" s="109">
        <v>6.5065545370835798E-4</v>
      </c>
      <c r="T2917" s="732">
        <v>2.6706606706165775E-3</v>
      </c>
      <c r="U2917" s="108">
        <v>1.0877269912900882E-3</v>
      </c>
      <c r="V2917" s="109">
        <v>1.0957350007816567E-3</v>
      </c>
      <c r="W2917" s="732">
        <v>5.7668461564206093E-4</v>
      </c>
      <c r="X2917" s="108">
        <v>9.3904499784035393E-5</v>
      </c>
      <c r="Y2917" s="109">
        <v>9.4595818011947849E-5</v>
      </c>
      <c r="Z2917" s="732">
        <v>4.9785717139079191E-5</v>
      </c>
      <c r="AA2917" s="108">
        <v>0</v>
      </c>
      <c r="AB2917" s="109">
        <v>0</v>
      </c>
      <c r="AC2917" s="732">
        <v>0</v>
      </c>
      <c r="AD2917" s="108">
        <v>0</v>
      </c>
      <c r="AE2917" s="109">
        <v>0</v>
      </c>
      <c r="AF2917" s="732">
        <v>0</v>
      </c>
      <c r="AG2917" s="108">
        <v>6.9385007032805022E-4</v>
      </c>
      <c r="AH2917" s="109">
        <v>6.9895776881924909E-4</v>
      </c>
      <c r="AI2917" s="732">
        <v>3.678611195921652E-4</v>
      </c>
      <c r="AJ2917" s="108">
        <v>1.122002604225802E-3</v>
      </c>
      <c r="AK2917" s="109">
        <v>1.2370195085709922E-3</v>
      </c>
      <c r="AL2917" s="736">
        <v>3.9148126478496625E-4</v>
      </c>
    </row>
    <row r="2918" spans="1:38" ht="13" x14ac:dyDescent="0.3">
      <c r="A2918" s="71">
        <v>2047</v>
      </c>
      <c r="B2918" s="72">
        <v>33</v>
      </c>
      <c r="C2918" s="108">
        <v>0.5750621495848095</v>
      </c>
      <c r="D2918" s="109">
        <v>0.54714212012499608</v>
      </c>
      <c r="E2918" s="732">
        <v>0.12735342422761667</v>
      </c>
      <c r="F2918" s="108">
        <v>2.0705365411239116E-2</v>
      </c>
      <c r="G2918" s="109">
        <v>2.291894654141443E-2</v>
      </c>
      <c r="H2918" s="732">
        <v>1.3829367736022693E-2</v>
      </c>
      <c r="I2918" s="108">
        <v>6.4673199178706536E-3</v>
      </c>
      <c r="J2918" s="109">
        <v>8.2303235715554136E-3</v>
      </c>
      <c r="K2918" s="732">
        <v>8.8642918002807769E-2</v>
      </c>
      <c r="L2918" s="108">
        <v>1.0322391618616119E-3</v>
      </c>
      <c r="M2918" s="109">
        <v>1.1380538589882104E-3</v>
      </c>
      <c r="N2918" s="732">
        <v>3.6016162282311763E-4</v>
      </c>
      <c r="O2918" s="108">
        <v>0</v>
      </c>
      <c r="P2918" s="109">
        <v>0</v>
      </c>
      <c r="Q2918" s="732">
        <v>8.7834566472954657E-3</v>
      </c>
      <c r="R2918" s="108">
        <v>4.4422906442062918E-4</v>
      </c>
      <c r="S2918" s="109">
        <v>6.5065545370835798E-4</v>
      </c>
      <c r="T2918" s="732">
        <v>2.6706606706165775E-3</v>
      </c>
      <c r="U2918" s="108">
        <v>1.0877269912900882E-3</v>
      </c>
      <c r="V2918" s="109">
        <v>1.0957350007816567E-3</v>
      </c>
      <c r="W2918" s="732">
        <v>5.7668461564206093E-4</v>
      </c>
      <c r="X2918" s="108">
        <v>9.3904499784035393E-5</v>
      </c>
      <c r="Y2918" s="109">
        <v>9.4595818011947849E-5</v>
      </c>
      <c r="Z2918" s="732">
        <v>4.9785717139079191E-5</v>
      </c>
      <c r="AA2918" s="108">
        <v>0</v>
      </c>
      <c r="AB2918" s="109">
        <v>0</v>
      </c>
      <c r="AC2918" s="732">
        <v>0</v>
      </c>
      <c r="AD2918" s="108">
        <v>0</v>
      </c>
      <c r="AE2918" s="109">
        <v>0</v>
      </c>
      <c r="AF2918" s="732">
        <v>0</v>
      </c>
      <c r="AG2918" s="108">
        <v>6.9385007032805022E-4</v>
      </c>
      <c r="AH2918" s="109">
        <v>6.9895776881924909E-4</v>
      </c>
      <c r="AI2918" s="732">
        <v>3.678611195921652E-4</v>
      </c>
      <c r="AJ2918" s="108">
        <v>1.122002604225802E-3</v>
      </c>
      <c r="AK2918" s="109">
        <v>1.2370195085709922E-3</v>
      </c>
      <c r="AL2918" s="736">
        <v>3.9148126478496625E-4</v>
      </c>
    </row>
    <row r="2919" spans="1:38" ht="13" x14ac:dyDescent="0.3">
      <c r="A2919" s="71">
        <v>2047</v>
      </c>
      <c r="B2919" s="72">
        <v>34</v>
      </c>
      <c r="C2919" s="108">
        <v>0.5750621495848095</v>
      </c>
      <c r="D2919" s="109">
        <v>0.54714212012499608</v>
      </c>
      <c r="E2919" s="732">
        <v>0.12735342422761667</v>
      </c>
      <c r="F2919" s="108">
        <v>2.0705365411239116E-2</v>
      </c>
      <c r="G2919" s="109">
        <v>2.291894654141443E-2</v>
      </c>
      <c r="H2919" s="732">
        <v>1.3829367736022693E-2</v>
      </c>
      <c r="I2919" s="108">
        <v>6.4673199178706536E-3</v>
      </c>
      <c r="J2919" s="109">
        <v>8.2303235715554136E-3</v>
      </c>
      <c r="K2919" s="732">
        <v>8.8642918002807769E-2</v>
      </c>
      <c r="L2919" s="108">
        <v>1.0322391618616119E-3</v>
      </c>
      <c r="M2919" s="109">
        <v>1.1380538589882104E-3</v>
      </c>
      <c r="N2919" s="732">
        <v>3.6016162282311763E-4</v>
      </c>
      <c r="O2919" s="108">
        <v>0</v>
      </c>
      <c r="P2919" s="109">
        <v>0</v>
      </c>
      <c r="Q2919" s="732">
        <v>8.7834566472954657E-3</v>
      </c>
      <c r="R2919" s="108">
        <v>4.4422906442062918E-4</v>
      </c>
      <c r="S2919" s="109">
        <v>6.5065545370835798E-4</v>
      </c>
      <c r="T2919" s="732">
        <v>2.6706606706165775E-3</v>
      </c>
      <c r="U2919" s="108">
        <v>1.0877269912900882E-3</v>
      </c>
      <c r="V2919" s="109">
        <v>1.0957350007816567E-3</v>
      </c>
      <c r="W2919" s="732">
        <v>5.7668461564206093E-4</v>
      </c>
      <c r="X2919" s="108">
        <v>9.3904499784035393E-5</v>
      </c>
      <c r="Y2919" s="109">
        <v>9.4595818011947849E-5</v>
      </c>
      <c r="Z2919" s="732">
        <v>4.9785717139079191E-5</v>
      </c>
      <c r="AA2919" s="108">
        <v>0</v>
      </c>
      <c r="AB2919" s="109">
        <v>0</v>
      </c>
      <c r="AC2919" s="732">
        <v>0</v>
      </c>
      <c r="AD2919" s="108">
        <v>0</v>
      </c>
      <c r="AE2919" s="109">
        <v>0</v>
      </c>
      <c r="AF2919" s="732">
        <v>0</v>
      </c>
      <c r="AG2919" s="108">
        <v>6.9385007032805022E-4</v>
      </c>
      <c r="AH2919" s="109">
        <v>6.9895776881924909E-4</v>
      </c>
      <c r="AI2919" s="732">
        <v>3.678611195921652E-4</v>
      </c>
      <c r="AJ2919" s="108">
        <v>1.122002604225802E-3</v>
      </c>
      <c r="AK2919" s="109">
        <v>1.2370195085709922E-3</v>
      </c>
      <c r="AL2919" s="736">
        <v>3.9148126478496625E-4</v>
      </c>
    </row>
    <row r="2920" spans="1:38" ht="13" x14ac:dyDescent="0.3">
      <c r="A2920" s="71">
        <v>2047</v>
      </c>
      <c r="B2920" s="72">
        <v>35</v>
      </c>
      <c r="C2920" s="108">
        <v>0.5750621495848095</v>
      </c>
      <c r="D2920" s="109">
        <v>0.54714212012499608</v>
      </c>
      <c r="E2920" s="732">
        <v>0.12735342422761667</v>
      </c>
      <c r="F2920" s="108">
        <v>2.0705365411239116E-2</v>
      </c>
      <c r="G2920" s="109">
        <v>2.291894654141443E-2</v>
      </c>
      <c r="H2920" s="732">
        <v>1.3829367736022693E-2</v>
      </c>
      <c r="I2920" s="108">
        <v>6.4673199178706536E-3</v>
      </c>
      <c r="J2920" s="109">
        <v>8.2303235715554136E-3</v>
      </c>
      <c r="K2920" s="732">
        <v>8.8642918002807769E-2</v>
      </c>
      <c r="L2920" s="108">
        <v>1.0322391618616119E-3</v>
      </c>
      <c r="M2920" s="109">
        <v>1.1380538589882104E-3</v>
      </c>
      <c r="N2920" s="732">
        <v>3.6016162282311763E-4</v>
      </c>
      <c r="O2920" s="108">
        <v>0</v>
      </c>
      <c r="P2920" s="109">
        <v>0</v>
      </c>
      <c r="Q2920" s="732">
        <v>8.7834566472954657E-3</v>
      </c>
      <c r="R2920" s="108">
        <v>4.4422906442062918E-4</v>
      </c>
      <c r="S2920" s="109">
        <v>6.5065545370835798E-4</v>
      </c>
      <c r="T2920" s="732">
        <v>2.6706606706165775E-3</v>
      </c>
      <c r="U2920" s="108">
        <v>1.0877269912900882E-3</v>
      </c>
      <c r="V2920" s="109">
        <v>1.0957350007816567E-3</v>
      </c>
      <c r="W2920" s="732">
        <v>5.7668461564206093E-4</v>
      </c>
      <c r="X2920" s="108">
        <v>9.3904499784035393E-5</v>
      </c>
      <c r="Y2920" s="109">
        <v>9.4595818011947849E-5</v>
      </c>
      <c r="Z2920" s="732">
        <v>4.9785717139079191E-5</v>
      </c>
      <c r="AA2920" s="108">
        <v>0</v>
      </c>
      <c r="AB2920" s="109">
        <v>0</v>
      </c>
      <c r="AC2920" s="732">
        <v>0</v>
      </c>
      <c r="AD2920" s="108">
        <v>0</v>
      </c>
      <c r="AE2920" s="109">
        <v>0</v>
      </c>
      <c r="AF2920" s="732">
        <v>0</v>
      </c>
      <c r="AG2920" s="108">
        <v>6.9385007032805022E-4</v>
      </c>
      <c r="AH2920" s="109">
        <v>6.9895776881924909E-4</v>
      </c>
      <c r="AI2920" s="732">
        <v>3.678611195921652E-4</v>
      </c>
      <c r="AJ2920" s="108">
        <v>1.122002604225802E-3</v>
      </c>
      <c r="AK2920" s="109">
        <v>1.2370195085709922E-3</v>
      </c>
      <c r="AL2920" s="736">
        <v>3.9148126478496625E-4</v>
      </c>
    </row>
    <row r="2921" spans="1:38" ht="13" x14ac:dyDescent="0.3">
      <c r="A2921" s="71">
        <v>2047</v>
      </c>
      <c r="B2921" s="72">
        <v>36</v>
      </c>
      <c r="C2921" s="108">
        <v>0.5750621495848095</v>
      </c>
      <c r="D2921" s="109">
        <v>0.54714212012499608</v>
      </c>
      <c r="E2921" s="732">
        <v>0.12735342422761667</v>
      </c>
      <c r="F2921" s="108">
        <v>2.0705365411239116E-2</v>
      </c>
      <c r="G2921" s="109">
        <v>2.291894654141443E-2</v>
      </c>
      <c r="H2921" s="732">
        <v>1.3829367736022693E-2</v>
      </c>
      <c r="I2921" s="108">
        <v>6.4673199178706536E-3</v>
      </c>
      <c r="J2921" s="109">
        <v>8.2303235715554136E-3</v>
      </c>
      <c r="K2921" s="732">
        <v>8.8642918002807769E-2</v>
      </c>
      <c r="L2921" s="108">
        <v>1.0322391618616119E-3</v>
      </c>
      <c r="M2921" s="109">
        <v>1.1380538589882104E-3</v>
      </c>
      <c r="N2921" s="732">
        <v>3.6016162282311763E-4</v>
      </c>
      <c r="O2921" s="108">
        <v>0</v>
      </c>
      <c r="P2921" s="109">
        <v>0</v>
      </c>
      <c r="Q2921" s="732">
        <v>8.7834566472954657E-3</v>
      </c>
      <c r="R2921" s="108">
        <v>4.4422906442062918E-4</v>
      </c>
      <c r="S2921" s="109">
        <v>6.5065545370835798E-4</v>
      </c>
      <c r="T2921" s="732">
        <v>2.6706606706165775E-3</v>
      </c>
      <c r="U2921" s="108">
        <v>1.0877269912900882E-3</v>
      </c>
      <c r="V2921" s="109">
        <v>1.0957350007816567E-3</v>
      </c>
      <c r="W2921" s="732">
        <v>5.7668461564206093E-4</v>
      </c>
      <c r="X2921" s="108">
        <v>9.3904499784035393E-5</v>
      </c>
      <c r="Y2921" s="109">
        <v>9.4595818011947849E-5</v>
      </c>
      <c r="Z2921" s="732">
        <v>4.9785717139079191E-5</v>
      </c>
      <c r="AA2921" s="108">
        <v>0</v>
      </c>
      <c r="AB2921" s="109">
        <v>0</v>
      </c>
      <c r="AC2921" s="732">
        <v>0</v>
      </c>
      <c r="AD2921" s="108">
        <v>0</v>
      </c>
      <c r="AE2921" s="109">
        <v>0</v>
      </c>
      <c r="AF2921" s="732">
        <v>0</v>
      </c>
      <c r="AG2921" s="108">
        <v>6.9385007032805022E-4</v>
      </c>
      <c r="AH2921" s="109">
        <v>6.9895776881924909E-4</v>
      </c>
      <c r="AI2921" s="732">
        <v>3.678611195921652E-4</v>
      </c>
      <c r="AJ2921" s="108">
        <v>1.122002604225802E-3</v>
      </c>
      <c r="AK2921" s="109">
        <v>1.2370195085709922E-3</v>
      </c>
      <c r="AL2921" s="736">
        <v>3.9148126478496625E-4</v>
      </c>
    </row>
    <row r="2922" spans="1:38" ht="13" x14ac:dyDescent="0.3">
      <c r="A2922" s="71">
        <v>2047</v>
      </c>
      <c r="B2922" s="72">
        <v>37</v>
      </c>
      <c r="C2922" s="108">
        <v>0.5750621495848095</v>
      </c>
      <c r="D2922" s="109">
        <v>0.54714212012499608</v>
      </c>
      <c r="E2922" s="732">
        <v>0.12735342422761667</v>
      </c>
      <c r="F2922" s="108">
        <v>2.0705365411239116E-2</v>
      </c>
      <c r="G2922" s="109">
        <v>2.291894654141443E-2</v>
      </c>
      <c r="H2922" s="732">
        <v>1.3829367736022693E-2</v>
      </c>
      <c r="I2922" s="108">
        <v>6.4673199178706536E-3</v>
      </c>
      <c r="J2922" s="109">
        <v>8.2303235715554136E-3</v>
      </c>
      <c r="K2922" s="732">
        <v>8.8642918002807769E-2</v>
      </c>
      <c r="L2922" s="108">
        <v>1.0322391618616119E-3</v>
      </c>
      <c r="M2922" s="109">
        <v>1.1380538589882104E-3</v>
      </c>
      <c r="N2922" s="732">
        <v>3.6016162282311763E-4</v>
      </c>
      <c r="O2922" s="108">
        <v>0</v>
      </c>
      <c r="P2922" s="109">
        <v>0</v>
      </c>
      <c r="Q2922" s="732">
        <v>8.7834566472954657E-3</v>
      </c>
      <c r="R2922" s="108">
        <v>4.4422906442062918E-4</v>
      </c>
      <c r="S2922" s="109">
        <v>6.5065545370835798E-4</v>
      </c>
      <c r="T2922" s="732">
        <v>2.6706606706165775E-3</v>
      </c>
      <c r="U2922" s="108">
        <v>1.0877269912900882E-3</v>
      </c>
      <c r="V2922" s="109">
        <v>1.0957350007816567E-3</v>
      </c>
      <c r="W2922" s="732">
        <v>5.7668461564206093E-4</v>
      </c>
      <c r="X2922" s="108">
        <v>9.3904499784035393E-5</v>
      </c>
      <c r="Y2922" s="109">
        <v>9.4595818011947849E-5</v>
      </c>
      <c r="Z2922" s="732">
        <v>4.9785717139079191E-5</v>
      </c>
      <c r="AA2922" s="108">
        <v>0</v>
      </c>
      <c r="AB2922" s="109">
        <v>0</v>
      </c>
      <c r="AC2922" s="732">
        <v>0</v>
      </c>
      <c r="AD2922" s="108">
        <v>0</v>
      </c>
      <c r="AE2922" s="109">
        <v>0</v>
      </c>
      <c r="AF2922" s="732">
        <v>0</v>
      </c>
      <c r="AG2922" s="108">
        <v>6.9385007032805022E-4</v>
      </c>
      <c r="AH2922" s="109">
        <v>6.9895776881924909E-4</v>
      </c>
      <c r="AI2922" s="732">
        <v>3.678611195921652E-4</v>
      </c>
      <c r="AJ2922" s="108">
        <v>1.122002604225802E-3</v>
      </c>
      <c r="AK2922" s="109">
        <v>1.2370195085709922E-3</v>
      </c>
      <c r="AL2922" s="736">
        <v>3.9148126478496625E-4</v>
      </c>
    </row>
    <row r="2923" spans="1:38" ht="13" x14ac:dyDescent="0.3">
      <c r="A2923" s="71">
        <v>2047</v>
      </c>
      <c r="B2923" s="72">
        <v>38</v>
      </c>
      <c r="C2923" s="108">
        <v>0.5750621495848095</v>
      </c>
      <c r="D2923" s="109">
        <v>0.54714212012499608</v>
      </c>
      <c r="E2923" s="732">
        <v>0.12735342422761667</v>
      </c>
      <c r="F2923" s="108">
        <v>2.0705365411239116E-2</v>
      </c>
      <c r="G2923" s="109">
        <v>2.291894654141443E-2</v>
      </c>
      <c r="H2923" s="732">
        <v>1.3829367736022693E-2</v>
      </c>
      <c r="I2923" s="108">
        <v>6.4673199178706536E-3</v>
      </c>
      <c r="J2923" s="109">
        <v>8.2303235715554136E-3</v>
      </c>
      <c r="K2923" s="732">
        <v>8.8642918002807769E-2</v>
      </c>
      <c r="L2923" s="108">
        <v>1.0322391618616119E-3</v>
      </c>
      <c r="M2923" s="109">
        <v>1.1380538589882104E-3</v>
      </c>
      <c r="N2923" s="732">
        <v>3.6016162282311763E-4</v>
      </c>
      <c r="O2923" s="108">
        <v>0</v>
      </c>
      <c r="P2923" s="109">
        <v>0</v>
      </c>
      <c r="Q2923" s="732">
        <v>8.7834566472954657E-3</v>
      </c>
      <c r="R2923" s="108">
        <v>4.4422906442062918E-4</v>
      </c>
      <c r="S2923" s="109">
        <v>6.5065545370835798E-4</v>
      </c>
      <c r="T2923" s="732">
        <v>2.6706606706165775E-3</v>
      </c>
      <c r="U2923" s="108">
        <v>1.0877269912900882E-3</v>
      </c>
      <c r="V2923" s="109">
        <v>1.0957350007816567E-3</v>
      </c>
      <c r="W2923" s="732">
        <v>5.7668461564206093E-4</v>
      </c>
      <c r="X2923" s="108">
        <v>9.3904499784035393E-5</v>
      </c>
      <c r="Y2923" s="109">
        <v>9.4595818011947849E-5</v>
      </c>
      <c r="Z2923" s="732">
        <v>4.9785717139079191E-5</v>
      </c>
      <c r="AA2923" s="108">
        <v>0</v>
      </c>
      <c r="AB2923" s="109">
        <v>0</v>
      </c>
      <c r="AC2923" s="732">
        <v>0</v>
      </c>
      <c r="AD2923" s="108">
        <v>0</v>
      </c>
      <c r="AE2923" s="109">
        <v>0</v>
      </c>
      <c r="AF2923" s="732">
        <v>0</v>
      </c>
      <c r="AG2923" s="108">
        <v>6.9385007032805022E-4</v>
      </c>
      <c r="AH2923" s="109">
        <v>6.9895776881924909E-4</v>
      </c>
      <c r="AI2923" s="732">
        <v>3.678611195921652E-4</v>
      </c>
      <c r="AJ2923" s="108">
        <v>1.122002604225802E-3</v>
      </c>
      <c r="AK2923" s="109">
        <v>1.2370195085709922E-3</v>
      </c>
      <c r="AL2923" s="736">
        <v>3.9148126478496625E-4</v>
      </c>
    </row>
    <row r="2924" spans="1:38" ht="13.5" thickBot="1" x14ac:dyDescent="0.35">
      <c r="A2924" s="73">
        <v>2047</v>
      </c>
      <c r="B2924" s="74">
        <v>39</v>
      </c>
      <c r="C2924" s="110">
        <v>0.5750621495848095</v>
      </c>
      <c r="D2924" s="111">
        <v>0.54714212012499608</v>
      </c>
      <c r="E2924" s="733">
        <v>0.12735342422761667</v>
      </c>
      <c r="F2924" s="110">
        <v>2.0705365411239116E-2</v>
      </c>
      <c r="G2924" s="111">
        <v>2.291894654141443E-2</v>
      </c>
      <c r="H2924" s="733">
        <v>1.3829367736022693E-2</v>
      </c>
      <c r="I2924" s="110">
        <v>6.4673199178706536E-3</v>
      </c>
      <c r="J2924" s="111">
        <v>8.2303235715554136E-3</v>
      </c>
      <c r="K2924" s="733">
        <v>8.8642918002807769E-2</v>
      </c>
      <c r="L2924" s="110">
        <v>1.0322391618616119E-3</v>
      </c>
      <c r="M2924" s="111">
        <v>1.1380538589882104E-3</v>
      </c>
      <c r="N2924" s="733">
        <v>3.6016162282311763E-4</v>
      </c>
      <c r="O2924" s="110">
        <v>0</v>
      </c>
      <c r="P2924" s="111">
        <v>0</v>
      </c>
      <c r="Q2924" s="733">
        <v>8.7834566472954657E-3</v>
      </c>
      <c r="R2924" s="110">
        <v>4.4422906442062918E-4</v>
      </c>
      <c r="S2924" s="111">
        <v>6.5065545370835798E-4</v>
      </c>
      <c r="T2924" s="733">
        <v>2.6706606706165775E-3</v>
      </c>
      <c r="U2924" s="110">
        <v>1.0877269912900882E-3</v>
      </c>
      <c r="V2924" s="111">
        <v>1.0957350007816567E-3</v>
      </c>
      <c r="W2924" s="733">
        <v>5.7668461564206093E-4</v>
      </c>
      <c r="X2924" s="110">
        <v>9.3904499784035393E-5</v>
      </c>
      <c r="Y2924" s="111">
        <v>9.4595818011947849E-5</v>
      </c>
      <c r="Z2924" s="733">
        <v>4.9785717139079191E-5</v>
      </c>
      <c r="AA2924" s="110">
        <v>0</v>
      </c>
      <c r="AB2924" s="111">
        <v>0</v>
      </c>
      <c r="AC2924" s="733">
        <v>0</v>
      </c>
      <c r="AD2924" s="110">
        <v>0</v>
      </c>
      <c r="AE2924" s="111">
        <v>0</v>
      </c>
      <c r="AF2924" s="733">
        <v>0</v>
      </c>
      <c r="AG2924" s="110">
        <v>6.9385007032805022E-4</v>
      </c>
      <c r="AH2924" s="111">
        <v>6.9895776881924909E-4</v>
      </c>
      <c r="AI2924" s="733">
        <v>3.678611195921652E-4</v>
      </c>
      <c r="AJ2924" s="110">
        <v>1.122002604225802E-3</v>
      </c>
      <c r="AK2924" s="111">
        <v>1.2370195085709922E-3</v>
      </c>
      <c r="AL2924" s="737">
        <v>3.9148126478496625E-4</v>
      </c>
    </row>
    <row r="2925" spans="1:38" x14ac:dyDescent="0.25">
      <c r="A2925" s="69">
        <v>2048</v>
      </c>
      <c r="B2925" s="70">
        <v>0</v>
      </c>
      <c r="C2925" s="106">
        <v>0.22596102274864457</v>
      </c>
      <c r="D2925" s="107">
        <v>0.23627398103197103</v>
      </c>
      <c r="E2925" s="730">
        <v>0.11169089740635887</v>
      </c>
      <c r="F2925" s="106">
        <v>1.8632909820313022E-2</v>
      </c>
      <c r="G2925" s="107">
        <v>2.0396500045845398E-2</v>
      </c>
      <c r="H2925" s="730">
        <v>1.7515716553942313E-2</v>
      </c>
      <c r="I2925" s="106">
        <v>4.4234540380436839E-3</v>
      </c>
      <c r="J2925" s="107">
        <v>4.0986072307834598E-3</v>
      </c>
      <c r="K2925" s="730">
        <v>8.4239333988597065E-2</v>
      </c>
      <c r="L2925" s="106">
        <v>5.3677104377455962E-4</v>
      </c>
      <c r="M2925" s="107">
        <v>5.7742215871420027E-4</v>
      </c>
      <c r="N2925" s="730">
        <v>2.6257354353372302E-4</v>
      </c>
      <c r="O2925" s="106">
        <v>0</v>
      </c>
      <c r="P2925" s="107">
        <v>0</v>
      </c>
      <c r="Q2925" s="730">
        <v>1.1124795876050699E-2</v>
      </c>
      <c r="R2925" s="106">
        <v>4.4422906442062918E-4</v>
      </c>
      <c r="S2925" s="107">
        <v>6.5065545370835798E-4</v>
      </c>
      <c r="T2925" s="730">
        <v>2.6706606706165775E-3</v>
      </c>
      <c r="U2925" s="106">
        <v>9.2825847129862876E-4</v>
      </c>
      <c r="V2925" s="107">
        <v>9.0125991073044902E-4</v>
      </c>
      <c r="W2925" s="730">
        <v>7.3040550944184184E-4</v>
      </c>
      <c r="X2925" s="106">
        <v>8.0137432592084003E-5</v>
      </c>
      <c r="Y2925" s="107">
        <v>7.7806620688552591E-5</v>
      </c>
      <c r="Z2925" s="730">
        <v>6.3056582966552175E-5</v>
      </c>
      <c r="AA2925" s="106">
        <v>0</v>
      </c>
      <c r="AB2925" s="107">
        <v>0</v>
      </c>
      <c r="AC2925" s="730">
        <v>0</v>
      </c>
      <c r="AD2925" s="106">
        <v>0</v>
      </c>
      <c r="AE2925" s="107">
        <v>0</v>
      </c>
      <c r="AF2925" s="730">
        <v>0</v>
      </c>
      <c r="AG2925" s="106">
        <v>5.9212643980230374E-4</v>
      </c>
      <c r="AH2925" s="107">
        <v>5.7490432142461468E-4</v>
      </c>
      <c r="AI2925" s="730">
        <v>4.6591821625204129E-4</v>
      </c>
      <c r="AJ2925" s="106">
        <v>5.8344884259632277E-4</v>
      </c>
      <c r="AK2925" s="107">
        <v>6.2763471405096654E-4</v>
      </c>
      <c r="AL2925" s="735">
        <v>2.8540690002632309E-4</v>
      </c>
    </row>
    <row r="2926" spans="1:38" x14ac:dyDescent="0.25">
      <c r="A2926" s="71">
        <v>2048</v>
      </c>
      <c r="B2926" s="72">
        <v>1</v>
      </c>
      <c r="C2926" s="108">
        <v>0.22587118806688231</v>
      </c>
      <c r="D2926" s="109">
        <v>0.23612345019135395</v>
      </c>
      <c r="E2926" s="731">
        <v>0.11180165684717924</v>
      </c>
      <c r="F2926" s="108">
        <v>1.8611242555077796E-2</v>
      </c>
      <c r="G2926" s="109">
        <v>2.0359378613728215E-2</v>
      </c>
      <c r="H2926" s="731">
        <v>1.7711898925139885E-2</v>
      </c>
      <c r="I2926" s="108">
        <v>4.4164836691915179E-3</v>
      </c>
      <c r="J2926" s="109">
        <v>4.0868177239240782E-3</v>
      </c>
      <c r="K2926" s="731">
        <v>8.4509687059795446E-2</v>
      </c>
      <c r="L2926" s="108">
        <v>5.3615796825622183E-4</v>
      </c>
      <c r="M2926" s="109">
        <v>5.7610300488638232E-4</v>
      </c>
      <c r="N2926" s="731">
        <v>2.6293661768446973E-4</v>
      </c>
      <c r="O2926" s="108">
        <v>0</v>
      </c>
      <c r="P2926" s="109">
        <v>0</v>
      </c>
      <c r="Q2926" s="731">
        <v>1.1249392614501117E-2</v>
      </c>
      <c r="R2926" s="108">
        <v>4.4422906442062918E-4</v>
      </c>
      <c r="S2926" s="109">
        <v>6.5065545370835798E-4</v>
      </c>
      <c r="T2926" s="731">
        <v>2.6706606706165775E-3</v>
      </c>
      <c r="U2926" s="108">
        <v>9.2664800077222741E-4</v>
      </c>
      <c r="V2926" s="109">
        <v>8.9852121805949884E-4</v>
      </c>
      <c r="W2926" s="731">
        <v>7.3858634769064695E-4</v>
      </c>
      <c r="X2926" s="108">
        <v>7.9998366843959481E-5</v>
      </c>
      <c r="Y2926" s="109">
        <v>7.7570193551833257E-5</v>
      </c>
      <c r="Z2926" s="731">
        <v>6.3762827185277296E-5</v>
      </c>
      <c r="AA2926" s="108">
        <v>0</v>
      </c>
      <c r="AB2926" s="109">
        <v>0</v>
      </c>
      <c r="AC2926" s="731">
        <v>0</v>
      </c>
      <c r="AD2926" s="108">
        <v>0</v>
      </c>
      <c r="AE2926" s="109">
        <v>0</v>
      </c>
      <c r="AF2926" s="731">
        <v>0</v>
      </c>
      <c r="AG2926" s="108">
        <v>5.910986898707047E-4</v>
      </c>
      <c r="AH2926" s="109">
        <v>5.7315741522499201E-4</v>
      </c>
      <c r="AI2926" s="731">
        <v>4.711363479611835E-4</v>
      </c>
      <c r="AJ2926" s="108">
        <v>5.8278229784787343E-4</v>
      </c>
      <c r="AK2926" s="109">
        <v>6.2620107519603186E-4</v>
      </c>
      <c r="AL2926" s="736">
        <v>2.8580143618002393E-4</v>
      </c>
    </row>
    <row r="2927" spans="1:38" x14ac:dyDescent="0.25">
      <c r="A2927" s="71">
        <v>2048</v>
      </c>
      <c r="B2927" s="72">
        <v>2</v>
      </c>
      <c r="C2927" s="108">
        <v>0.22578426325691464</v>
      </c>
      <c r="D2927" s="109">
        <v>0.23597134373761269</v>
      </c>
      <c r="E2927" s="731">
        <v>0.11194877205576209</v>
      </c>
      <c r="F2927" s="108">
        <v>1.8590330827337246E-2</v>
      </c>
      <c r="G2927" s="109">
        <v>2.0321851071649057E-2</v>
      </c>
      <c r="H2927" s="731">
        <v>1.7956838397700656E-2</v>
      </c>
      <c r="I2927" s="108">
        <v>4.4097527470696356E-3</v>
      </c>
      <c r="J2927" s="109">
        <v>4.074900614018071E-3</v>
      </c>
      <c r="K2927" s="731">
        <v>8.4871446527789426E-2</v>
      </c>
      <c r="L2927" s="108">
        <v>5.3556584897416896E-4</v>
      </c>
      <c r="M2927" s="109">
        <v>5.7476987511605908E-4</v>
      </c>
      <c r="N2927" s="731">
        <v>2.6343234097050673E-4</v>
      </c>
      <c r="O2927" s="108">
        <v>0</v>
      </c>
      <c r="P2927" s="109">
        <v>0</v>
      </c>
      <c r="Q2927" s="731">
        <v>1.1404969884027574E-2</v>
      </c>
      <c r="R2927" s="108">
        <v>4.4422906442062918E-4</v>
      </c>
      <c r="S2927" s="109">
        <v>6.5065545370835798E-4</v>
      </c>
      <c r="T2927" s="731">
        <v>2.6706606706165775E-3</v>
      </c>
      <c r="U2927" s="108">
        <v>9.2509319007051281E-4</v>
      </c>
      <c r="V2927" s="109">
        <v>8.9575276584313379E-4</v>
      </c>
      <c r="W2927" s="731">
        <v>7.4880042990857205E-4</v>
      </c>
      <c r="X2927" s="108">
        <v>7.9864138255891158E-5</v>
      </c>
      <c r="Y2927" s="109">
        <v>7.7331155914160132E-5</v>
      </c>
      <c r="Z2927" s="731">
        <v>6.4644587867014575E-5</v>
      </c>
      <c r="AA2927" s="108">
        <v>0</v>
      </c>
      <c r="AB2927" s="109">
        <v>0</v>
      </c>
      <c r="AC2927" s="731">
        <v>0</v>
      </c>
      <c r="AD2927" s="108">
        <v>0</v>
      </c>
      <c r="AE2927" s="109">
        <v>0</v>
      </c>
      <c r="AF2927" s="731">
        <v>0</v>
      </c>
      <c r="AG2927" s="108">
        <v>5.9010747039698664E-4</v>
      </c>
      <c r="AH2927" s="109">
        <v>5.7139136411718625E-4</v>
      </c>
      <c r="AI2927" s="731">
        <v>4.7765166958093827E-4</v>
      </c>
      <c r="AJ2927" s="108">
        <v>5.8213864953575673E-4</v>
      </c>
      <c r="AK2927" s="109">
        <v>6.2475215791289349E-4</v>
      </c>
      <c r="AL2927" s="736">
        <v>2.863403717329271E-4</v>
      </c>
    </row>
    <row r="2928" spans="1:38" x14ac:dyDescent="0.25">
      <c r="A2928" s="71">
        <v>2048</v>
      </c>
      <c r="B2928" s="72">
        <v>3</v>
      </c>
      <c r="C2928" s="108">
        <v>0.22569704455850714</v>
      </c>
      <c r="D2928" s="109">
        <v>0.23582118907950958</v>
      </c>
      <c r="E2928" s="731">
        <v>0.11212499957026147</v>
      </c>
      <c r="F2928" s="108">
        <v>1.8569348575894644E-2</v>
      </c>
      <c r="G2928" s="109">
        <v>2.0284855288787838E-2</v>
      </c>
      <c r="H2928" s="731">
        <v>1.8240674327900976E-2</v>
      </c>
      <c r="I2928" s="108">
        <v>4.40300292140042E-3</v>
      </c>
      <c r="J2928" s="109">
        <v>4.0631463430631214E-3</v>
      </c>
      <c r="K2928" s="731">
        <v>8.5308109537066759E-2</v>
      </c>
      <c r="L2928" s="108">
        <v>5.3497227107559176E-4</v>
      </c>
      <c r="M2928" s="109">
        <v>5.7345479509686892E-4</v>
      </c>
      <c r="N2928" s="731">
        <v>2.6403628739738724E-4</v>
      </c>
      <c r="O2928" s="108">
        <v>0</v>
      </c>
      <c r="P2928" s="109">
        <v>0</v>
      </c>
      <c r="Q2928" s="731">
        <v>1.1585241855420342E-2</v>
      </c>
      <c r="R2928" s="108">
        <v>4.4422906442062918E-4</v>
      </c>
      <c r="S2928" s="109">
        <v>6.5065545370835798E-4</v>
      </c>
      <c r="T2928" s="731">
        <v>2.6706606706165775E-3</v>
      </c>
      <c r="U2928" s="108">
        <v>9.2353335003006627E-4</v>
      </c>
      <c r="V2928" s="109">
        <v>8.9302212131891015E-4</v>
      </c>
      <c r="W2928" s="731">
        <v>7.6063709192029266E-4</v>
      </c>
      <c r="X2928" s="108">
        <v>7.9729469560919548E-5</v>
      </c>
      <c r="Y2928" s="109">
        <v>7.7095438780700582E-5</v>
      </c>
      <c r="Z2928" s="731">
        <v>6.5666438225030284E-5</v>
      </c>
      <c r="AA2928" s="108">
        <v>0</v>
      </c>
      <c r="AB2928" s="109">
        <v>0</v>
      </c>
      <c r="AC2928" s="731">
        <v>0</v>
      </c>
      <c r="AD2928" s="108">
        <v>0</v>
      </c>
      <c r="AE2928" s="109">
        <v>0</v>
      </c>
      <c r="AF2928" s="731">
        <v>0</v>
      </c>
      <c r="AG2928" s="108">
        <v>5.8911217839658324E-4</v>
      </c>
      <c r="AH2928" s="109">
        <v>5.6964985365365892E-4</v>
      </c>
      <c r="AI2928" s="731">
        <v>4.8520229779704739E-4</v>
      </c>
      <c r="AJ2928" s="108">
        <v>5.8149307292196836E-4</v>
      </c>
      <c r="AK2928" s="109">
        <v>6.2332228872808283E-4</v>
      </c>
      <c r="AL2928" s="736">
        <v>2.8699687847865199E-4</v>
      </c>
    </row>
    <row r="2929" spans="1:38" x14ac:dyDescent="0.25">
      <c r="A2929" s="71">
        <v>2048</v>
      </c>
      <c r="B2929" s="72">
        <v>4</v>
      </c>
      <c r="C2929" s="108">
        <v>0.29677783447308481</v>
      </c>
      <c r="D2929" s="109">
        <v>0.30265917831052824</v>
      </c>
      <c r="E2929" s="731">
        <v>0.13122500455288119</v>
      </c>
      <c r="F2929" s="108">
        <v>1.9198290650114341E-2</v>
      </c>
      <c r="G2929" s="109">
        <v>2.1319450042346078E-2</v>
      </c>
      <c r="H2929" s="731">
        <v>1.8192764532158096E-2</v>
      </c>
      <c r="I2929" s="108">
        <v>5.1029647988680227E-3</v>
      </c>
      <c r="J2929" s="109">
        <v>5.5760840545872542E-3</v>
      </c>
      <c r="K2929" s="731">
        <v>8.452939894899493E-2</v>
      </c>
      <c r="L2929" s="108">
        <v>6.4708229062908926E-4</v>
      </c>
      <c r="M2929" s="109">
        <v>8.5618021987161951E-4</v>
      </c>
      <c r="N2929" s="731">
        <v>3.7335248886887076E-4</v>
      </c>
      <c r="O2929" s="108">
        <v>0</v>
      </c>
      <c r="P2929" s="109">
        <v>0</v>
      </c>
      <c r="Q2929" s="731">
        <v>1.1554809672219713E-2</v>
      </c>
      <c r="R2929" s="108">
        <v>4.4422906442062918E-4</v>
      </c>
      <c r="S2929" s="109">
        <v>6.5065545370835798E-4</v>
      </c>
      <c r="T2929" s="731">
        <v>2.6706606706165775E-3</v>
      </c>
      <c r="U2929" s="108">
        <v>9.7177318734857903E-4</v>
      </c>
      <c r="V2929" s="109">
        <v>9.7235452141963461E-4</v>
      </c>
      <c r="W2929" s="731">
        <v>7.5863846491610308E-4</v>
      </c>
      <c r="X2929" s="108">
        <v>8.3894115877388475E-5</v>
      </c>
      <c r="Y2929" s="109">
        <v>8.3944269365120874E-5</v>
      </c>
      <c r="Z2929" s="731">
        <v>6.5493946003573387E-5</v>
      </c>
      <c r="AA2929" s="108">
        <v>0</v>
      </c>
      <c r="AB2929" s="109">
        <v>0</v>
      </c>
      <c r="AC2929" s="731">
        <v>0</v>
      </c>
      <c r="AD2929" s="108">
        <v>0</v>
      </c>
      <c r="AE2929" s="109">
        <v>0</v>
      </c>
      <c r="AF2929" s="731">
        <v>0</v>
      </c>
      <c r="AG2929" s="108">
        <v>6.1988416887285495E-4</v>
      </c>
      <c r="AH2929" s="109">
        <v>6.2025512890873471E-4</v>
      </c>
      <c r="AI2929" s="731">
        <v>4.8392749838693837E-4</v>
      </c>
      <c r="AJ2929" s="108">
        <v>7.0335271373753009E-4</v>
      </c>
      <c r="AK2929" s="109">
        <v>9.3063295131234599E-4</v>
      </c>
      <c r="AL2929" s="736">
        <v>4.0581932702869061E-4</v>
      </c>
    </row>
    <row r="2930" spans="1:38" x14ac:dyDescent="0.25">
      <c r="A2930" s="71">
        <v>2048</v>
      </c>
      <c r="B2930" s="72">
        <v>5</v>
      </c>
      <c r="C2930" s="108">
        <v>0.29666729699610761</v>
      </c>
      <c r="D2930" s="109">
        <v>0.30248897758687276</v>
      </c>
      <c r="E2930" s="731">
        <v>0.1308916385011723</v>
      </c>
      <c r="F2930" s="108">
        <v>1.9175554326173048E-2</v>
      </c>
      <c r="G2930" s="109">
        <v>2.1282239156110879E-2</v>
      </c>
      <c r="H2930" s="731">
        <v>1.7793787837150007E-2</v>
      </c>
      <c r="I2930" s="108">
        <v>5.0947913136490022E-3</v>
      </c>
      <c r="J2930" s="109">
        <v>5.5608345410528915E-3</v>
      </c>
      <c r="K2930" s="731">
        <v>8.3675297843513394E-2</v>
      </c>
      <c r="L2930" s="108">
        <v>6.4633030778295871E-4</v>
      </c>
      <c r="M2930" s="109">
        <v>8.5430851571678787E-4</v>
      </c>
      <c r="N2930" s="731">
        <v>3.7208732292560076E-4</v>
      </c>
      <c r="O2930" s="108">
        <v>0</v>
      </c>
      <c r="P2930" s="109">
        <v>0</v>
      </c>
      <c r="Q2930" s="731">
        <v>1.1301403453092685E-2</v>
      </c>
      <c r="R2930" s="108">
        <v>4.4422906442062918E-4</v>
      </c>
      <c r="S2930" s="109">
        <v>6.5065545370835798E-4</v>
      </c>
      <c r="T2930" s="731">
        <v>2.6706606706165775E-3</v>
      </c>
      <c r="U2930" s="108">
        <v>9.7008191399186323E-4</v>
      </c>
      <c r="V2930" s="109">
        <v>9.6960306328921033E-4</v>
      </c>
      <c r="W2930" s="731">
        <v>7.4200129077062833E-4</v>
      </c>
      <c r="X2930" s="108">
        <v>8.3748102153396228E-5</v>
      </c>
      <c r="Y2930" s="109">
        <v>8.3706753732023072E-5</v>
      </c>
      <c r="Z2930" s="731">
        <v>6.4057654231552478E-5</v>
      </c>
      <c r="AA2930" s="108">
        <v>0</v>
      </c>
      <c r="AB2930" s="109">
        <v>0</v>
      </c>
      <c r="AC2930" s="731">
        <v>0</v>
      </c>
      <c r="AD2930" s="108">
        <v>0</v>
      </c>
      <c r="AE2930" s="109">
        <v>0</v>
      </c>
      <c r="AF2930" s="731">
        <v>0</v>
      </c>
      <c r="AG2930" s="108">
        <v>6.1880517622009943E-4</v>
      </c>
      <c r="AH2930" s="109">
        <v>6.1849992879393814E-4</v>
      </c>
      <c r="AI2930" s="731">
        <v>4.7331486049650946E-4</v>
      </c>
      <c r="AJ2930" s="108">
        <v>7.0253530854535323E-4</v>
      </c>
      <c r="AK2930" s="109">
        <v>9.2859896968400702E-4</v>
      </c>
      <c r="AL2930" s="736">
        <v>4.0444418653527329E-4</v>
      </c>
    </row>
    <row r="2931" spans="1:38" x14ac:dyDescent="0.25">
      <c r="A2931" s="71">
        <v>2048</v>
      </c>
      <c r="B2931" s="72">
        <v>6</v>
      </c>
      <c r="C2931" s="108">
        <v>0.35739396883810798</v>
      </c>
      <c r="D2931" s="109">
        <v>0.35846580508403825</v>
      </c>
      <c r="E2931" s="731">
        <v>0.13051983627716215</v>
      </c>
      <c r="F2931" s="108">
        <v>1.9635883252135087E-2</v>
      </c>
      <c r="G2931" s="109">
        <v>2.2137056415114934E-2</v>
      </c>
      <c r="H2931" s="731">
        <v>1.734169009631165E-2</v>
      </c>
      <c r="I2931" s="108">
        <v>5.4736826630295207E-3</v>
      </c>
      <c r="J2931" s="109">
        <v>6.6760651816559404E-3</v>
      </c>
      <c r="K2931" s="731">
        <v>9.5945233514511605E-2</v>
      </c>
      <c r="L2931" s="108">
        <v>7.3331793171288462E-4</v>
      </c>
      <c r="M2931" s="109">
        <v>9.2381139849990253E-4</v>
      </c>
      <c r="N2931" s="731">
        <v>3.7068186966763363E-4</v>
      </c>
      <c r="O2931" s="108">
        <v>0</v>
      </c>
      <c r="P2931" s="109">
        <v>0</v>
      </c>
      <c r="Q2931" s="731">
        <v>1.1014262489093637E-2</v>
      </c>
      <c r="R2931" s="108">
        <v>4.4422906442062918E-4</v>
      </c>
      <c r="S2931" s="109">
        <v>6.5065545370835798E-4</v>
      </c>
      <c r="T2931" s="731">
        <v>2.6706606706165775E-3</v>
      </c>
      <c r="U2931" s="108">
        <v>1.0053219565655581E-3</v>
      </c>
      <c r="V2931" s="109">
        <v>1.035043958081538E-3</v>
      </c>
      <c r="W2931" s="731">
        <v>7.2314903681902165E-4</v>
      </c>
      <c r="X2931" s="108">
        <v>8.679039856781291E-5</v>
      </c>
      <c r="Y2931" s="109">
        <v>8.9356342074827289E-5</v>
      </c>
      <c r="Z2931" s="731">
        <v>6.2430093897573456E-5</v>
      </c>
      <c r="AA2931" s="108">
        <v>0</v>
      </c>
      <c r="AB2931" s="109">
        <v>0</v>
      </c>
      <c r="AC2931" s="731">
        <v>0</v>
      </c>
      <c r="AD2931" s="108">
        <v>0</v>
      </c>
      <c r="AE2931" s="109">
        <v>0</v>
      </c>
      <c r="AF2931" s="731">
        <v>0</v>
      </c>
      <c r="AG2931" s="108">
        <v>6.4128442836884571E-4</v>
      </c>
      <c r="AH2931" s="109">
        <v>6.6024421723880912E-4</v>
      </c>
      <c r="AI2931" s="731">
        <v>4.612888176988165E-4</v>
      </c>
      <c r="AJ2931" s="108">
        <v>7.9708775338601897E-4</v>
      </c>
      <c r="AK2931" s="109">
        <v>1.0041464110520789E-3</v>
      </c>
      <c r="AL2931" s="736">
        <v>4.0291626855143929E-4</v>
      </c>
    </row>
    <row r="2932" spans="1:38" x14ac:dyDescent="0.25">
      <c r="A2932" s="71">
        <v>2048</v>
      </c>
      <c r="B2932" s="72">
        <v>7</v>
      </c>
      <c r="C2932" s="108">
        <v>0.35726249819564954</v>
      </c>
      <c r="D2932" s="109">
        <v>0.35828561886186144</v>
      </c>
      <c r="E2932" s="731">
        <v>0.13018276722548422</v>
      </c>
      <c r="F2932" s="108">
        <v>1.9611471041199716E-2</v>
      </c>
      <c r="G2932" s="109">
        <v>2.2100429019803434E-2</v>
      </c>
      <c r="H2932" s="731">
        <v>1.693446170067734E-2</v>
      </c>
      <c r="I2932" s="108">
        <v>5.464480455826177E-3</v>
      </c>
      <c r="J2932" s="109">
        <v>6.6588582262061512E-3</v>
      </c>
      <c r="K2932" s="731">
        <v>9.5080998780679882E-2</v>
      </c>
      <c r="L2932" s="108">
        <v>7.3242277453945172E-4</v>
      </c>
      <c r="M2932" s="109">
        <v>9.2189921392063371E-4</v>
      </c>
      <c r="N2932" s="731">
        <v>3.6940503953631504E-4</v>
      </c>
      <c r="O2932" s="108">
        <v>0</v>
      </c>
      <c r="P2932" s="109">
        <v>0</v>
      </c>
      <c r="Q2932" s="731">
        <v>1.0755615274017112E-2</v>
      </c>
      <c r="R2932" s="108">
        <v>4.4422906442062918E-4</v>
      </c>
      <c r="S2932" s="109">
        <v>6.5065545370835798E-4</v>
      </c>
      <c r="T2932" s="731">
        <v>2.6706606706165775E-3</v>
      </c>
      <c r="U2932" s="108">
        <v>1.0035030078706995E-3</v>
      </c>
      <c r="V2932" s="109">
        <v>1.0323317504053863E-3</v>
      </c>
      <c r="W2932" s="731">
        <v>7.0616758206860973E-4</v>
      </c>
      <c r="X2932" s="108">
        <v>8.6633383436386167E-5</v>
      </c>
      <c r="Y2932" s="109">
        <v>8.9122150165198044E-5</v>
      </c>
      <c r="Z2932" s="731">
        <v>6.0964110509515311E-5</v>
      </c>
      <c r="AA2932" s="108">
        <v>0</v>
      </c>
      <c r="AB2932" s="109">
        <v>0</v>
      </c>
      <c r="AC2932" s="731">
        <v>0</v>
      </c>
      <c r="AD2932" s="108">
        <v>0</v>
      </c>
      <c r="AE2932" s="109">
        <v>0</v>
      </c>
      <c r="AF2932" s="731">
        <v>0</v>
      </c>
      <c r="AG2932" s="108">
        <v>6.4012401974941678E-4</v>
      </c>
      <c r="AH2932" s="109">
        <v>6.5851363102762913E-4</v>
      </c>
      <c r="AI2932" s="731">
        <v>4.5045664334514957E-4</v>
      </c>
      <c r="AJ2932" s="108">
        <v>7.9611417058683296E-4</v>
      </c>
      <c r="AK2932" s="109">
        <v>1.0020674977581484E-3</v>
      </c>
      <c r="AL2932" s="736">
        <v>4.0152854701025313E-4</v>
      </c>
    </row>
    <row r="2933" spans="1:38" x14ac:dyDescent="0.25">
      <c r="A2933" s="71">
        <v>2048</v>
      </c>
      <c r="B2933" s="72">
        <v>8</v>
      </c>
      <c r="C2933" s="108">
        <v>0.4116518945514348</v>
      </c>
      <c r="D2933" s="109">
        <v>0.40458805254982355</v>
      </c>
      <c r="E2933" s="731">
        <v>0.12968389864118246</v>
      </c>
      <c r="F2933" s="108">
        <v>1.9847642355973066E-2</v>
      </c>
      <c r="G2933" s="109">
        <v>2.2334707729821469E-2</v>
      </c>
      <c r="H2933" s="731">
        <v>1.6470409204721904E-2</v>
      </c>
      <c r="I2933" s="108">
        <v>5.7698265764140376E-3</v>
      </c>
      <c r="J2933" s="109">
        <v>7.219726315442045E-3</v>
      </c>
      <c r="K2933" s="731">
        <v>9.4068315488947049E-2</v>
      </c>
      <c r="L2933" s="108">
        <v>8.3291210324730805E-4</v>
      </c>
      <c r="M2933" s="109">
        <v>9.9935955620264667E-4</v>
      </c>
      <c r="N2933" s="731">
        <v>3.6797591530425371E-4</v>
      </c>
      <c r="O2933" s="108">
        <v>0</v>
      </c>
      <c r="P2933" s="109">
        <v>0</v>
      </c>
      <c r="Q2933" s="731">
        <v>1.0460889316688161E-2</v>
      </c>
      <c r="R2933" s="108">
        <v>4.4422906442062918E-4</v>
      </c>
      <c r="S2933" s="109">
        <v>6.5065545370835798E-4</v>
      </c>
      <c r="T2933" s="731">
        <v>2.6706606706165775E-3</v>
      </c>
      <c r="U2933" s="108">
        <v>1.0217218225541513E-3</v>
      </c>
      <c r="V2933" s="109">
        <v>1.0504720718840521E-3</v>
      </c>
      <c r="W2933" s="731">
        <v>6.8681656632044099E-4</v>
      </c>
      <c r="X2933" s="108">
        <v>8.8206212317894781E-5</v>
      </c>
      <c r="Y2933" s="109">
        <v>9.0688236921281472E-5</v>
      </c>
      <c r="Z2933" s="731">
        <v>5.929350084537709E-5</v>
      </c>
      <c r="AA2933" s="108">
        <v>0</v>
      </c>
      <c r="AB2933" s="109">
        <v>0</v>
      </c>
      <c r="AC2933" s="731">
        <v>0</v>
      </c>
      <c r="AD2933" s="108">
        <v>0</v>
      </c>
      <c r="AE2933" s="109">
        <v>0</v>
      </c>
      <c r="AF2933" s="731">
        <v>0</v>
      </c>
      <c r="AG2933" s="108">
        <v>6.5174609363573331E-4</v>
      </c>
      <c r="AH2933" s="109">
        <v>6.7008521164649846E-4</v>
      </c>
      <c r="AI2933" s="731">
        <v>4.3811309317498331E-4</v>
      </c>
      <c r="AJ2933" s="108">
        <v>9.0534204006777555E-4</v>
      </c>
      <c r="AK2933" s="109">
        <v>1.0862636261288619E-3</v>
      </c>
      <c r="AL2933" s="736">
        <v>3.9997527513567575E-4</v>
      </c>
    </row>
    <row r="2934" spans="1:38" x14ac:dyDescent="0.25">
      <c r="A2934" s="71">
        <v>2048</v>
      </c>
      <c r="B2934" s="72">
        <v>9</v>
      </c>
      <c r="C2934" s="108">
        <v>0.41150321679351115</v>
      </c>
      <c r="D2934" s="109">
        <v>0.40440781927229064</v>
      </c>
      <c r="E2934" s="731">
        <v>0.12932881126367532</v>
      </c>
      <c r="F2934" s="108">
        <v>1.9821812307584646E-2</v>
      </c>
      <c r="G2934" s="109">
        <v>2.2299975757278268E-2</v>
      </c>
      <c r="H2934" s="731">
        <v>1.6036505943505964E-2</v>
      </c>
      <c r="I2934" s="108">
        <v>5.7596804687459462E-3</v>
      </c>
      <c r="J2934" s="109">
        <v>7.2022642838300219E-3</v>
      </c>
      <c r="K2934" s="731">
        <v>9.3158813732623372E-2</v>
      </c>
      <c r="L2934" s="108">
        <v>8.3184465096734599E-4</v>
      </c>
      <c r="M2934" s="109">
        <v>9.9741001785657452E-4</v>
      </c>
      <c r="N2934" s="731">
        <v>3.6663560499443392E-4</v>
      </c>
      <c r="O2934" s="108">
        <v>0</v>
      </c>
      <c r="P2934" s="109">
        <v>0</v>
      </c>
      <c r="Q2934" s="731">
        <v>1.0185288577984144E-2</v>
      </c>
      <c r="R2934" s="108">
        <v>4.4422906442062918E-4</v>
      </c>
      <c r="S2934" s="109">
        <v>6.5065545370835798E-4</v>
      </c>
      <c r="T2934" s="731">
        <v>2.6706606706165775E-3</v>
      </c>
      <c r="U2934" s="108">
        <v>1.0197967151444123E-3</v>
      </c>
      <c r="V2934" s="109">
        <v>1.0478979545190908E-3</v>
      </c>
      <c r="W2934" s="731">
        <v>6.6872187062958464E-4</v>
      </c>
      <c r="X2934" s="108">
        <v>8.8040034804517006E-5</v>
      </c>
      <c r="Y2934" s="109">
        <v>9.0466083546526452E-5</v>
      </c>
      <c r="Z2934" s="731">
        <v>5.773142960958534E-5</v>
      </c>
      <c r="AA2934" s="108">
        <v>0</v>
      </c>
      <c r="AB2934" s="109">
        <v>0</v>
      </c>
      <c r="AC2934" s="731">
        <v>0</v>
      </c>
      <c r="AD2934" s="108">
        <v>0</v>
      </c>
      <c r="AE2934" s="109">
        <v>0</v>
      </c>
      <c r="AF2934" s="731">
        <v>0</v>
      </c>
      <c r="AG2934" s="108">
        <v>6.5051817974981138E-4</v>
      </c>
      <c r="AH2934" s="109">
        <v>6.68443599012965E-4</v>
      </c>
      <c r="AI2934" s="731">
        <v>4.265709630260958E-4</v>
      </c>
      <c r="AJ2934" s="108">
        <v>9.0418207737105293E-4</v>
      </c>
      <c r="AK2934" s="109">
        <v>1.0841447307167458E-3</v>
      </c>
      <c r="AL2934" s="736">
        <v>3.9851815922662998E-4</v>
      </c>
    </row>
    <row r="2935" spans="1:38" x14ac:dyDescent="0.25">
      <c r="A2935" s="71">
        <v>2048</v>
      </c>
      <c r="B2935" s="72">
        <v>10</v>
      </c>
      <c r="C2935" s="108">
        <v>0.57672238334134762</v>
      </c>
      <c r="D2935" s="109">
        <v>0.54873331268101144</v>
      </c>
      <c r="E2935" s="731">
        <v>0.12898576840243089</v>
      </c>
      <c r="F2935" s="108">
        <v>2.0766032907469718E-2</v>
      </c>
      <c r="G2935" s="109">
        <v>2.2989633970738999E-2</v>
      </c>
      <c r="H2935" s="731">
        <v>1.5617269363197149E-2</v>
      </c>
      <c r="I2935" s="108">
        <v>6.4924289604126953E-3</v>
      </c>
      <c r="J2935" s="109">
        <v>8.2681911060834574E-3</v>
      </c>
      <c r="K2935" s="731">
        <v>9.2279828396969341E-2</v>
      </c>
      <c r="L2935" s="108">
        <v>1.0350373581652615E-3</v>
      </c>
      <c r="M2935" s="109">
        <v>1.14216776340857E-3</v>
      </c>
      <c r="N2935" s="731">
        <v>3.6534074917131382E-4</v>
      </c>
      <c r="O2935" s="108">
        <v>0</v>
      </c>
      <c r="P2935" s="109">
        <v>0</v>
      </c>
      <c r="Q2935" s="731">
        <v>9.9190230510769091E-3</v>
      </c>
      <c r="R2935" s="108">
        <v>4.4422906442062918E-4</v>
      </c>
      <c r="S2935" s="109">
        <v>6.5065545370835798E-4</v>
      </c>
      <c r="T2935" s="731">
        <v>2.6706606706165775E-3</v>
      </c>
      <c r="U2935" s="108">
        <v>1.0920342142693245E-3</v>
      </c>
      <c r="V2935" s="109">
        <v>1.1007029445911968E-3</v>
      </c>
      <c r="W2935" s="731">
        <v>6.5124036896443082E-4</v>
      </c>
      <c r="X2935" s="108">
        <v>9.4276349737618332E-5</v>
      </c>
      <c r="Y2935" s="109">
        <v>9.502474219484782E-5</v>
      </c>
      <c r="Z2935" s="731">
        <v>5.622217624030261E-5</v>
      </c>
      <c r="AA2935" s="108">
        <v>0</v>
      </c>
      <c r="AB2935" s="109">
        <v>0</v>
      </c>
      <c r="AC2935" s="731">
        <v>0</v>
      </c>
      <c r="AD2935" s="108">
        <v>0</v>
      </c>
      <c r="AE2935" s="109">
        <v>0</v>
      </c>
      <c r="AF2935" s="731">
        <v>0</v>
      </c>
      <c r="AG2935" s="108">
        <v>6.9659770959854623E-4</v>
      </c>
      <c r="AH2935" s="109">
        <v>7.0212732233541865E-4</v>
      </c>
      <c r="AI2935" s="731">
        <v>4.1541941260018935E-4</v>
      </c>
      <c r="AJ2935" s="108">
        <v>1.1250441463397673E-3</v>
      </c>
      <c r="AK2935" s="109">
        <v>1.2414901585843462E-3</v>
      </c>
      <c r="AL2935" s="736">
        <v>3.9711067920896175E-4</v>
      </c>
    </row>
    <row r="2936" spans="1:38" x14ac:dyDescent="0.25">
      <c r="A2936" s="71">
        <v>2048</v>
      </c>
      <c r="B2936" s="72">
        <v>11</v>
      </c>
      <c r="C2936" s="108">
        <v>0.57653190910919472</v>
      </c>
      <c r="D2936" s="109">
        <v>0.54853227573765195</v>
      </c>
      <c r="E2936" s="731">
        <v>0.12858037822312704</v>
      </c>
      <c r="F2936" s="108">
        <v>2.0737962727506276E-2</v>
      </c>
      <c r="G2936" s="109">
        <v>2.2956312827038847E-2</v>
      </c>
      <c r="H2936" s="731">
        <v>1.511315694316983E-2</v>
      </c>
      <c r="I2936" s="108">
        <v>6.4805837014272017E-3</v>
      </c>
      <c r="J2936" s="109">
        <v>8.2496561911297051E-3</v>
      </c>
      <c r="K2936" s="731">
        <v>9.1242728108054033E-2</v>
      </c>
      <c r="L2936" s="108">
        <v>1.0336478383792503E-3</v>
      </c>
      <c r="M2936" s="109">
        <v>1.1400806802432674E-3</v>
      </c>
      <c r="N2936" s="731">
        <v>3.6381796858250007E-4</v>
      </c>
      <c r="O2936" s="108">
        <v>0</v>
      </c>
      <c r="P2936" s="109">
        <v>0</v>
      </c>
      <c r="Q2936" s="731">
        <v>9.5988471855413676E-3</v>
      </c>
      <c r="R2936" s="108">
        <v>4.4422906442062918E-4</v>
      </c>
      <c r="S2936" s="109">
        <v>6.5065545370835798E-4</v>
      </c>
      <c r="T2936" s="731">
        <v>2.6706606706165775E-3</v>
      </c>
      <c r="U2936" s="108">
        <v>1.0899415828655998E-3</v>
      </c>
      <c r="V2936" s="109">
        <v>1.0982332223464725E-3</v>
      </c>
      <c r="W2936" s="731">
        <v>6.302188247009154E-4</v>
      </c>
      <c r="X2936" s="108">
        <v>9.4095627703413539E-5</v>
      </c>
      <c r="Y2936" s="109">
        <v>9.4811481479167229E-5</v>
      </c>
      <c r="Z2936" s="731">
        <v>5.4407381319655813E-5</v>
      </c>
      <c r="AA2936" s="108">
        <v>0</v>
      </c>
      <c r="AB2936" s="109">
        <v>0</v>
      </c>
      <c r="AC2936" s="731">
        <v>0</v>
      </c>
      <c r="AD2936" s="108">
        <v>0</v>
      </c>
      <c r="AE2936" s="109">
        <v>0</v>
      </c>
      <c r="AF2936" s="731">
        <v>0</v>
      </c>
      <c r="AG2936" s="108">
        <v>6.9526227417556993E-4</v>
      </c>
      <c r="AH2936" s="109">
        <v>7.0055154395377644E-4</v>
      </c>
      <c r="AI2936" s="731">
        <v>4.0200997697385185E-4</v>
      </c>
      <c r="AJ2936" s="108">
        <v>1.1235331484539151E-3</v>
      </c>
      <c r="AK2936" s="109">
        <v>1.2392225686232881E-3</v>
      </c>
      <c r="AL2936" s="736">
        <v>3.9545569139221877E-4</v>
      </c>
    </row>
    <row r="2937" spans="1:38" x14ac:dyDescent="0.25">
      <c r="A2937" s="71">
        <v>2048</v>
      </c>
      <c r="B2937" s="72">
        <v>12</v>
      </c>
      <c r="C2937" s="108">
        <v>0.57633937719664508</v>
      </c>
      <c r="D2937" s="109">
        <v>0.54833639489257269</v>
      </c>
      <c r="E2937" s="731">
        <v>0.1281629011440201</v>
      </c>
      <c r="F2937" s="108">
        <v>2.07095326225228E-2</v>
      </c>
      <c r="G2937" s="109">
        <v>2.2923954771240526E-2</v>
      </c>
      <c r="H2937" s="731">
        <v>1.4591645527348178E-2</v>
      </c>
      <c r="I2937" s="108">
        <v>6.4685898813890202E-3</v>
      </c>
      <c r="J2937" s="109">
        <v>8.231638737673224E-3</v>
      </c>
      <c r="K2937" s="731">
        <v>9.0174911238240188E-2</v>
      </c>
      <c r="L2937" s="108">
        <v>1.032239648250831E-3</v>
      </c>
      <c r="M2937" s="109">
        <v>1.1380545467965619E-3</v>
      </c>
      <c r="N2937" s="731">
        <v>3.6225206255676595E-4</v>
      </c>
      <c r="O2937" s="108">
        <v>0</v>
      </c>
      <c r="P2937" s="109">
        <v>0</v>
      </c>
      <c r="Q2937" s="731">
        <v>9.2676237097001381E-3</v>
      </c>
      <c r="R2937" s="108">
        <v>4.4422906442062918E-4</v>
      </c>
      <c r="S2937" s="109">
        <v>6.5065545370835798E-4</v>
      </c>
      <c r="T2937" s="731">
        <v>2.6706606706165775E-3</v>
      </c>
      <c r="U2937" s="108">
        <v>1.0878215888411374E-3</v>
      </c>
      <c r="V2937" s="109">
        <v>1.0958332944281011E-3</v>
      </c>
      <c r="W2937" s="731">
        <v>6.0847223713829022E-4</v>
      </c>
      <c r="X2937" s="108">
        <v>9.3912607005610792E-5</v>
      </c>
      <c r="Y2937" s="109">
        <v>9.4604331958085048E-5</v>
      </c>
      <c r="Z2937" s="731">
        <v>5.2529978837236937E-5</v>
      </c>
      <c r="AA2937" s="108">
        <v>0</v>
      </c>
      <c r="AB2937" s="109">
        <v>0</v>
      </c>
      <c r="AC2937" s="731">
        <v>0</v>
      </c>
      <c r="AD2937" s="108">
        <v>0</v>
      </c>
      <c r="AE2937" s="109">
        <v>0</v>
      </c>
      <c r="AF2937" s="731">
        <v>0</v>
      </c>
      <c r="AG2937" s="108">
        <v>6.9391014641593033E-4</v>
      </c>
      <c r="AH2937" s="109">
        <v>6.9902107942016508E-4</v>
      </c>
      <c r="AI2937" s="731">
        <v>3.8813812451435076E-4</v>
      </c>
      <c r="AJ2937" s="108">
        <v>1.1220033505614567E-3</v>
      </c>
      <c r="AK2937" s="109">
        <v>1.2370196012935015E-3</v>
      </c>
      <c r="AL2937" s="736">
        <v>3.9375346333570048E-4</v>
      </c>
    </row>
    <row r="2938" spans="1:38" x14ac:dyDescent="0.25">
      <c r="A2938" s="71">
        <v>2048</v>
      </c>
      <c r="B2938" s="72">
        <v>13</v>
      </c>
      <c r="C2938" s="108">
        <v>0.57633937719664508</v>
      </c>
      <c r="D2938" s="109">
        <v>0.54833639489257269</v>
      </c>
      <c r="E2938" s="731">
        <v>0.1281629011440201</v>
      </c>
      <c r="F2938" s="108">
        <v>2.07095326225228E-2</v>
      </c>
      <c r="G2938" s="109">
        <v>2.2923954771240526E-2</v>
      </c>
      <c r="H2938" s="731">
        <v>1.4591645527348178E-2</v>
      </c>
      <c r="I2938" s="108">
        <v>6.4685898813890202E-3</v>
      </c>
      <c r="J2938" s="109">
        <v>8.231638737673224E-3</v>
      </c>
      <c r="K2938" s="731">
        <v>9.0174911238240188E-2</v>
      </c>
      <c r="L2938" s="108">
        <v>1.032239648250831E-3</v>
      </c>
      <c r="M2938" s="109">
        <v>1.1380545467965619E-3</v>
      </c>
      <c r="N2938" s="731">
        <v>3.6225206255676595E-4</v>
      </c>
      <c r="O2938" s="108">
        <v>0</v>
      </c>
      <c r="P2938" s="109">
        <v>0</v>
      </c>
      <c r="Q2938" s="731">
        <v>9.2676237097001381E-3</v>
      </c>
      <c r="R2938" s="108">
        <v>4.4422906442062918E-4</v>
      </c>
      <c r="S2938" s="109">
        <v>6.5065545370835798E-4</v>
      </c>
      <c r="T2938" s="731">
        <v>2.6706606706165775E-3</v>
      </c>
      <c r="U2938" s="108">
        <v>1.0878215888411374E-3</v>
      </c>
      <c r="V2938" s="109">
        <v>1.0958332944281011E-3</v>
      </c>
      <c r="W2938" s="731">
        <v>6.0847223713829022E-4</v>
      </c>
      <c r="X2938" s="108">
        <v>9.3912607005610792E-5</v>
      </c>
      <c r="Y2938" s="109">
        <v>9.4604331958085048E-5</v>
      </c>
      <c r="Z2938" s="731">
        <v>5.2529978837236937E-5</v>
      </c>
      <c r="AA2938" s="108">
        <v>0</v>
      </c>
      <c r="AB2938" s="109">
        <v>0</v>
      </c>
      <c r="AC2938" s="731">
        <v>0</v>
      </c>
      <c r="AD2938" s="108">
        <v>0</v>
      </c>
      <c r="AE2938" s="109">
        <v>0</v>
      </c>
      <c r="AF2938" s="731">
        <v>0</v>
      </c>
      <c r="AG2938" s="108">
        <v>6.9391014641593033E-4</v>
      </c>
      <c r="AH2938" s="109">
        <v>6.9902107942016508E-4</v>
      </c>
      <c r="AI2938" s="731">
        <v>3.8813812451435076E-4</v>
      </c>
      <c r="AJ2938" s="108">
        <v>1.1220033505614567E-3</v>
      </c>
      <c r="AK2938" s="109">
        <v>1.2370196012935015E-3</v>
      </c>
      <c r="AL2938" s="736">
        <v>3.9375346333570048E-4</v>
      </c>
    </row>
    <row r="2939" spans="1:38" x14ac:dyDescent="0.25">
      <c r="A2939" s="71">
        <v>2048</v>
      </c>
      <c r="B2939" s="72">
        <v>14</v>
      </c>
      <c r="C2939" s="108">
        <v>0.57633937719664508</v>
      </c>
      <c r="D2939" s="109">
        <v>0.54833639489257269</v>
      </c>
      <c r="E2939" s="731">
        <v>0.1281629011440201</v>
      </c>
      <c r="F2939" s="108">
        <v>2.07095326225228E-2</v>
      </c>
      <c r="G2939" s="109">
        <v>2.2923954771240526E-2</v>
      </c>
      <c r="H2939" s="731">
        <v>1.4591645527348178E-2</v>
      </c>
      <c r="I2939" s="108">
        <v>6.4685898813890202E-3</v>
      </c>
      <c r="J2939" s="109">
        <v>8.231638737673224E-3</v>
      </c>
      <c r="K2939" s="731">
        <v>9.0174911238240188E-2</v>
      </c>
      <c r="L2939" s="108">
        <v>1.032239648250831E-3</v>
      </c>
      <c r="M2939" s="109">
        <v>1.1380545467965619E-3</v>
      </c>
      <c r="N2939" s="731">
        <v>3.6225206255676595E-4</v>
      </c>
      <c r="O2939" s="108">
        <v>0</v>
      </c>
      <c r="P2939" s="109">
        <v>0</v>
      </c>
      <c r="Q2939" s="731">
        <v>9.2676237097001381E-3</v>
      </c>
      <c r="R2939" s="108">
        <v>4.4422906442062918E-4</v>
      </c>
      <c r="S2939" s="109">
        <v>6.5065545370835798E-4</v>
      </c>
      <c r="T2939" s="731">
        <v>2.6706606706165775E-3</v>
      </c>
      <c r="U2939" s="108">
        <v>1.0878215888411374E-3</v>
      </c>
      <c r="V2939" s="109">
        <v>1.0958332944281011E-3</v>
      </c>
      <c r="W2939" s="731">
        <v>6.0847223713829022E-4</v>
      </c>
      <c r="X2939" s="108">
        <v>9.3912607005610792E-5</v>
      </c>
      <c r="Y2939" s="109">
        <v>9.4604331958085048E-5</v>
      </c>
      <c r="Z2939" s="731">
        <v>5.2529978837236937E-5</v>
      </c>
      <c r="AA2939" s="108">
        <v>0</v>
      </c>
      <c r="AB2939" s="109">
        <v>0</v>
      </c>
      <c r="AC2939" s="731">
        <v>0</v>
      </c>
      <c r="AD2939" s="108">
        <v>0</v>
      </c>
      <c r="AE2939" s="109">
        <v>0</v>
      </c>
      <c r="AF2939" s="731">
        <v>0</v>
      </c>
      <c r="AG2939" s="108">
        <v>6.9391014641593033E-4</v>
      </c>
      <c r="AH2939" s="109">
        <v>6.9902107942016508E-4</v>
      </c>
      <c r="AI2939" s="731">
        <v>3.8813812451435076E-4</v>
      </c>
      <c r="AJ2939" s="108">
        <v>1.1220033505614567E-3</v>
      </c>
      <c r="AK2939" s="109">
        <v>1.2370196012935015E-3</v>
      </c>
      <c r="AL2939" s="736">
        <v>3.9375346333570048E-4</v>
      </c>
    </row>
    <row r="2940" spans="1:38" x14ac:dyDescent="0.25">
      <c r="A2940" s="71">
        <v>2048</v>
      </c>
      <c r="B2940" s="72">
        <v>15</v>
      </c>
      <c r="C2940" s="108">
        <v>0.57633937719664508</v>
      </c>
      <c r="D2940" s="109">
        <v>0.54833639489257269</v>
      </c>
      <c r="E2940" s="731">
        <v>0.1281629011440201</v>
      </c>
      <c r="F2940" s="108">
        <v>2.07095326225228E-2</v>
      </c>
      <c r="G2940" s="109">
        <v>2.2923954771240526E-2</v>
      </c>
      <c r="H2940" s="731">
        <v>1.4591645527348178E-2</v>
      </c>
      <c r="I2940" s="108">
        <v>6.4685898813890202E-3</v>
      </c>
      <c r="J2940" s="109">
        <v>8.231638737673224E-3</v>
      </c>
      <c r="K2940" s="731">
        <v>9.0174911238240188E-2</v>
      </c>
      <c r="L2940" s="108">
        <v>1.032239648250831E-3</v>
      </c>
      <c r="M2940" s="109">
        <v>1.1380545467965619E-3</v>
      </c>
      <c r="N2940" s="731">
        <v>3.6225206255676595E-4</v>
      </c>
      <c r="O2940" s="108">
        <v>0</v>
      </c>
      <c r="P2940" s="109">
        <v>0</v>
      </c>
      <c r="Q2940" s="731">
        <v>9.2676237097001381E-3</v>
      </c>
      <c r="R2940" s="108">
        <v>4.4422906442062918E-4</v>
      </c>
      <c r="S2940" s="109">
        <v>6.5065545370835798E-4</v>
      </c>
      <c r="T2940" s="731">
        <v>2.6706606706165775E-3</v>
      </c>
      <c r="U2940" s="108">
        <v>1.0878215888411374E-3</v>
      </c>
      <c r="V2940" s="109">
        <v>1.0958332944281011E-3</v>
      </c>
      <c r="W2940" s="731">
        <v>6.0847223713829022E-4</v>
      </c>
      <c r="X2940" s="108">
        <v>9.3912607005610792E-5</v>
      </c>
      <c r="Y2940" s="109">
        <v>9.4604331958085048E-5</v>
      </c>
      <c r="Z2940" s="731">
        <v>5.2529978837236937E-5</v>
      </c>
      <c r="AA2940" s="108">
        <v>0</v>
      </c>
      <c r="AB2940" s="109">
        <v>0</v>
      </c>
      <c r="AC2940" s="731">
        <v>0</v>
      </c>
      <c r="AD2940" s="108">
        <v>0</v>
      </c>
      <c r="AE2940" s="109">
        <v>0</v>
      </c>
      <c r="AF2940" s="731">
        <v>0</v>
      </c>
      <c r="AG2940" s="108">
        <v>6.9391014641593033E-4</v>
      </c>
      <c r="AH2940" s="109">
        <v>6.9902107942016508E-4</v>
      </c>
      <c r="AI2940" s="731">
        <v>3.8813812451435076E-4</v>
      </c>
      <c r="AJ2940" s="108">
        <v>1.1220033505614567E-3</v>
      </c>
      <c r="AK2940" s="109">
        <v>1.2370196012935015E-3</v>
      </c>
      <c r="AL2940" s="736">
        <v>3.9375346333570048E-4</v>
      </c>
    </row>
    <row r="2941" spans="1:38" x14ac:dyDescent="0.25">
      <c r="A2941" s="71">
        <v>2048</v>
      </c>
      <c r="B2941" s="72">
        <v>16</v>
      </c>
      <c r="C2941" s="108">
        <v>0.57633937719664508</v>
      </c>
      <c r="D2941" s="109">
        <v>0.54833639489257269</v>
      </c>
      <c r="E2941" s="731">
        <v>0.1281629011440201</v>
      </c>
      <c r="F2941" s="108">
        <v>2.07095326225228E-2</v>
      </c>
      <c r="G2941" s="109">
        <v>2.2923954771240526E-2</v>
      </c>
      <c r="H2941" s="731">
        <v>1.4591645527348178E-2</v>
      </c>
      <c r="I2941" s="108">
        <v>6.4685898813890202E-3</v>
      </c>
      <c r="J2941" s="109">
        <v>8.231638737673224E-3</v>
      </c>
      <c r="K2941" s="731">
        <v>9.0174911238240188E-2</v>
      </c>
      <c r="L2941" s="108">
        <v>1.032239648250831E-3</v>
      </c>
      <c r="M2941" s="109">
        <v>1.1380545467965619E-3</v>
      </c>
      <c r="N2941" s="731">
        <v>3.6225206255676595E-4</v>
      </c>
      <c r="O2941" s="108">
        <v>0</v>
      </c>
      <c r="P2941" s="109">
        <v>0</v>
      </c>
      <c r="Q2941" s="731">
        <v>9.2676237097001381E-3</v>
      </c>
      <c r="R2941" s="108">
        <v>4.4422906442062918E-4</v>
      </c>
      <c r="S2941" s="109">
        <v>6.5065545370835798E-4</v>
      </c>
      <c r="T2941" s="731">
        <v>2.6706606706165775E-3</v>
      </c>
      <c r="U2941" s="108">
        <v>1.0878215888411374E-3</v>
      </c>
      <c r="V2941" s="109">
        <v>1.0958332944281011E-3</v>
      </c>
      <c r="W2941" s="731">
        <v>6.0847223713829022E-4</v>
      </c>
      <c r="X2941" s="108">
        <v>9.3912607005610792E-5</v>
      </c>
      <c r="Y2941" s="109">
        <v>9.4604331958085048E-5</v>
      </c>
      <c r="Z2941" s="731">
        <v>5.2529978837236937E-5</v>
      </c>
      <c r="AA2941" s="108">
        <v>0</v>
      </c>
      <c r="AB2941" s="109">
        <v>0</v>
      </c>
      <c r="AC2941" s="731">
        <v>0</v>
      </c>
      <c r="AD2941" s="108">
        <v>0</v>
      </c>
      <c r="AE2941" s="109">
        <v>0</v>
      </c>
      <c r="AF2941" s="731">
        <v>0</v>
      </c>
      <c r="AG2941" s="108">
        <v>6.9391014641593033E-4</v>
      </c>
      <c r="AH2941" s="109">
        <v>6.9902107942016508E-4</v>
      </c>
      <c r="AI2941" s="731">
        <v>3.8813812451435076E-4</v>
      </c>
      <c r="AJ2941" s="108">
        <v>1.1220033505614567E-3</v>
      </c>
      <c r="AK2941" s="109">
        <v>1.2370196012935015E-3</v>
      </c>
      <c r="AL2941" s="736">
        <v>3.9375346333570048E-4</v>
      </c>
    </row>
    <row r="2942" spans="1:38" x14ac:dyDescent="0.25">
      <c r="A2942" s="71">
        <v>2048</v>
      </c>
      <c r="B2942" s="72">
        <v>17</v>
      </c>
      <c r="C2942" s="108">
        <v>0.57633937719664508</v>
      </c>
      <c r="D2942" s="109">
        <v>0.54833639489257269</v>
      </c>
      <c r="E2942" s="731">
        <v>0.1281629011440201</v>
      </c>
      <c r="F2942" s="108">
        <v>2.07095326225228E-2</v>
      </c>
      <c r="G2942" s="109">
        <v>2.2923954771240526E-2</v>
      </c>
      <c r="H2942" s="731">
        <v>1.4591645527348178E-2</v>
      </c>
      <c r="I2942" s="108">
        <v>6.4685898813890202E-3</v>
      </c>
      <c r="J2942" s="109">
        <v>8.231638737673224E-3</v>
      </c>
      <c r="K2942" s="731">
        <v>9.0174911238240188E-2</v>
      </c>
      <c r="L2942" s="108">
        <v>1.032239648250831E-3</v>
      </c>
      <c r="M2942" s="109">
        <v>1.1380545467965619E-3</v>
      </c>
      <c r="N2942" s="731">
        <v>3.6225206255676595E-4</v>
      </c>
      <c r="O2942" s="108">
        <v>0</v>
      </c>
      <c r="P2942" s="109">
        <v>0</v>
      </c>
      <c r="Q2942" s="731">
        <v>9.2676237097001381E-3</v>
      </c>
      <c r="R2942" s="108">
        <v>4.4422906442062918E-4</v>
      </c>
      <c r="S2942" s="109">
        <v>6.5065545370835798E-4</v>
      </c>
      <c r="T2942" s="731">
        <v>2.6706606706165775E-3</v>
      </c>
      <c r="U2942" s="108">
        <v>1.0878215888411374E-3</v>
      </c>
      <c r="V2942" s="109">
        <v>1.0958332944281011E-3</v>
      </c>
      <c r="W2942" s="731">
        <v>6.0847223713829022E-4</v>
      </c>
      <c r="X2942" s="108">
        <v>9.3912607005610792E-5</v>
      </c>
      <c r="Y2942" s="109">
        <v>9.4604331958085048E-5</v>
      </c>
      <c r="Z2942" s="731">
        <v>5.2529978837236937E-5</v>
      </c>
      <c r="AA2942" s="108">
        <v>0</v>
      </c>
      <c r="AB2942" s="109">
        <v>0</v>
      </c>
      <c r="AC2942" s="731">
        <v>0</v>
      </c>
      <c r="AD2942" s="108">
        <v>0</v>
      </c>
      <c r="AE2942" s="109">
        <v>0</v>
      </c>
      <c r="AF2942" s="731">
        <v>0</v>
      </c>
      <c r="AG2942" s="108">
        <v>6.9391014641593033E-4</v>
      </c>
      <c r="AH2942" s="109">
        <v>6.9902107942016508E-4</v>
      </c>
      <c r="AI2942" s="731">
        <v>3.8813812451435076E-4</v>
      </c>
      <c r="AJ2942" s="108">
        <v>1.1220033505614567E-3</v>
      </c>
      <c r="AK2942" s="109">
        <v>1.2370196012935015E-3</v>
      </c>
      <c r="AL2942" s="736">
        <v>3.9375346333570048E-4</v>
      </c>
    </row>
    <row r="2943" spans="1:38" x14ac:dyDescent="0.25">
      <c r="A2943" s="71">
        <v>2048</v>
      </c>
      <c r="B2943" s="72">
        <v>18</v>
      </c>
      <c r="C2943" s="108">
        <v>0.57633937719664508</v>
      </c>
      <c r="D2943" s="109">
        <v>0.54833639489257269</v>
      </c>
      <c r="E2943" s="731">
        <v>0.1281629011440201</v>
      </c>
      <c r="F2943" s="108">
        <v>2.07095326225228E-2</v>
      </c>
      <c r="G2943" s="109">
        <v>2.2923954771240526E-2</v>
      </c>
      <c r="H2943" s="731">
        <v>1.4591645527348178E-2</v>
      </c>
      <c r="I2943" s="108">
        <v>6.4685898813890202E-3</v>
      </c>
      <c r="J2943" s="109">
        <v>8.231638737673224E-3</v>
      </c>
      <c r="K2943" s="731">
        <v>9.0174911238240188E-2</v>
      </c>
      <c r="L2943" s="108">
        <v>1.032239648250831E-3</v>
      </c>
      <c r="M2943" s="109">
        <v>1.1380545467965619E-3</v>
      </c>
      <c r="N2943" s="731">
        <v>3.6225206255676595E-4</v>
      </c>
      <c r="O2943" s="108">
        <v>0</v>
      </c>
      <c r="P2943" s="109">
        <v>0</v>
      </c>
      <c r="Q2943" s="731">
        <v>9.2676237097001381E-3</v>
      </c>
      <c r="R2943" s="108">
        <v>4.4422906442062918E-4</v>
      </c>
      <c r="S2943" s="109">
        <v>6.5065545370835798E-4</v>
      </c>
      <c r="T2943" s="731">
        <v>2.6706606706165775E-3</v>
      </c>
      <c r="U2943" s="108">
        <v>1.0878215888411374E-3</v>
      </c>
      <c r="V2943" s="109">
        <v>1.0958332944281011E-3</v>
      </c>
      <c r="W2943" s="731">
        <v>6.0847223713829022E-4</v>
      </c>
      <c r="X2943" s="108">
        <v>9.3912607005610792E-5</v>
      </c>
      <c r="Y2943" s="109">
        <v>9.4604331958085048E-5</v>
      </c>
      <c r="Z2943" s="731">
        <v>5.2529978837236937E-5</v>
      </c>
      <c r="AA2943" s="108">
        <v>0</v>
      </c>
      <c r="AB2943" s="109">
        <v>0</v>
      </c>
      <c r="AC2943" s="731">
        <v>0</v>
      </c>
      <c r="AD2943" s="108">
        <v>0</v>
      </c>
      <c r="AE2943" s="109">
        <v>0</v>
      </c>
      <c r="AF2943" s="731">
        <v>0</v>
      </c>
      <c r="AG2943" s="108">
        <v>6.9391014641593033E-4</v>
      </c>
      <c r="AH2943" s="109">
        <v>6.9902107942016508E-4</v>
      </c>
      <c r="AI2943" s="731">
        <v>3.8813812451435076E-4</v>
      </c>
      <c r="AJ2943" s="108">
        <v>1.1220033505614567E-3</v>
      </c>
      <c r="AK2943" s="109">
        <v>1.2370196012935015E-3</v>
      </c>
      <c r="AL2943" s="736">
        <v>3.9375346333570048E-4</v>
      </c>
    </row>
    <row r="2944" spans="1:38" x14ac:dyDescent="0.25">
      <c r="A2944" s="71">
        <v>2048</v>
      </c>
      <c r="B2944" s="72">
        <v>19</v>
      </c>
      <c r="C2944" s="108">
        <v>0.57633937719664508</v>
      </c>
      <c r="D2944" s="109">
        <v>0.54833639489257269</v>
      </c>
      <c r="E2944" s="731">
        <v>0.1281629011440201</v>
      </c>
      <c r="F2944" s="108">
        <v>2.07095326225228E-2</v>
      </c>
      <c r="G2944" s="109">
        <v>2.2923954771240526E-2</v>
      </c>
      <c r="H2944" s="731">
        <v>1.4591645527348178E-2</v>
      </c>
      <c r="I2944" s="108">
        <v>6.4685898813890202E-3</v>
      </c>
      <c r="J2944" s="109">
        <v>8.231638737673224E-3</v>
      </c>
      <c r="K2944" s="731">
        <v>9.0174911238240188E-2</v>
      </c>
      <c r="L2944" s="108">
        <v>1.032239648250831E-3</v>
      </c>
      <c r="M2944" s="109">
        <v>1.1380545467965619E-3</v>
      </c>
      <c r="N2944" s="731">
        <v>3.6225206255676595E-4</v>
      </c>
      <c r="O2944" s="108">
        <v>0</v>
      </c>
      <c r="P2944" s="109">
        <v>0</v>
      </c>
      <c r="Q2944" s="731">
        <v>9.2676237097001381E-3</v>
      </c>
      <c r="R2944" s="108">
        <v>4.4422906442062918E-4</v>
      </c>
      <c r="S2944" s="109">
        <v>6.5065545370835798E-4</v>
      </c>
      <c r="T2944" s="731">
        <v>2.6706606706165775E-3</v>
      </c>
      <c r="U2944" s="108">
        <v>1.0878215888411374E-3</v>
      </c>
      <c r="V2944" s="109">
        <v>1.0958332944281011E-3</v>
      </c>
      <c r="W2944" s="731">
        <v>6.0847223713829022E-4</v>
      </c>
      <c r="X2944" s="108">
        <v>9.3912607005610792E-5</v>
      </c>
      <c r="Y2944" s="109">
        <v>9.4604331958085048E-5</v>
      </c>
      <c r="Z2944" s="731">
        <v>5.2529978837236937E-5</v>
      </c>
      <c r="AA2944" s="108">
        <v>0</v>
      </c>
      <c r="AB2944" s="109">
        <v>0</v>
      </c>
      <c r="AC2944" s="731">
        <v>0</v>
      </c>
      <c r="AD2944" s="108">
        <v>0</v>
      </c>
      <c r="AE2944" s="109">
        <v>0</v>
      </c>
      <c r="AF2944" s="731">
        <v>0</v>
      </c>
      <c r="AG2944" s="108">
        <v>6.9391014641593033E-4</v>
      </c>
      <c r="AH2944" s="109">
        <v>6.9902107942016508E-4</v>
      </c>
      <c r="AI2944" s="731">
        <v>3.8813812451435076E-4</v>
      </c>
      <c r="AJ2944" s="108">
        <v>1.1220033505614567E-3</v>
      </c>
      <c r="AK2944" s="109">
        <v>1.2370196012935015E-3</v>
      </c>
      <c r="AL2944" s="736">
        <v>3.9375346333570048E-4</v>
      </c>
    </row>
    <row r="2945" spans="1:38" x14ac:dyDescent="0.25">
      <c r="A2945" s="71">
        <v>2048</v>
      </c>
      <c r="B2945" s="72">
        <v>20</v>
      </c>
      <c r="C2945" s="108">
        <v>0.57633937719664508</v>
      </c>
      <c r="D2945" s="109">
        <v>0.54833639489257269</v>
      </c>
      <c r="E2945" s="731">
        <v>0.1281629011440201</v>
      </c>
      <c r="F2945" s="108">
        <v>2.07095326225228E-2</v>
      </c>
      <c r="G2945" s="109">
        <v>2.2923954771240526E-2</v>
      </c>
      <c r="H2945" s="731">
        <v>1.4591645527348178E-2</v>
      </c>
      <c r="I2945" s="108">
        <v>6.4685898813890202E-3</v>
      </c>
      <c r="J2945" s="109">
        <v>8.231638737673224E-3</v>
      </c>
      <c r="K2945" s="731">
        <v>9.0174911238240188E-2</v>
      </c>
      <c r="L2945" s="108">
        <v>1.032239648250831E-3</v>
      </c>
      <c r="M2945" s="109">
        <v>1.1380545467965619E-3</v>
      </c>
      <c r="N2945" s="731">
        <v>3.6225206255676595E-4</v>
      </c>
      <c r="O2945" s="108">
        <v>0</v>
      </c>
      <c r="P2945" s="109">
        <v>0</v>
      </c>
      <c r="Q2945" s="731">
        <v>9.2676237097001381E-3</v>
      </c>
      <c r="R2945" s="108">
        <v>4.4422906442062918E-4</v>
      </c>
      <c r="S2945" s="109">
        <v>6.5065545370835798E-4</v>
      </c>
      <c r="T2945" s="731">
        <v>2.6706606706165775E-3</v>
      </c>
      <c r="U2945" s="108">
        <v>1.0878215888411374E-3</v>
      </c>
      <c r="V2945" s="109">
        <v>1.0958332944281011E-3</v>
      </c>
      <c r="W2945" s="731">
        <v>6.0847223713829022E-4</v>
      </c>
      <c r="X2945" s="108">
        <v>9.3912607005610792E-5</v>
      </c>
      <c r="Y2945" s="109">
        <v>9.4604331958085048E-5</v>
      </c>
      <c r="Z2945" s="731">
        <v>5.2529978837236937E-5</v>
      </c>
      <c r="AA2945" s="108">
        <v>0</v>
      </c>
      <c r="AB2945" s="109">
        <v>0</v>
      </c>
      <c r="AC2945" s="731">
        <v>0</v>
      </c>
      <c r="AD2945" s="108">
        <v>0</v>
      </c>
      <c r="AE2945" s="109">
        <v>0</v>
      </c>
      <c r="AF2945" s="731">
        <v>0</v>
      </c>
      <c r="AG2945" s="108">
        <v>6.9391014641593033E-4</v>
      </c>
      <c r="AH2945" s="109">
        <v>6.9902107942016508E-4</v>
      </c>
      <c r="AI2945" s="731">
        <v>3.8813812451435076E-4</v>
      </c>
      <c r="AJ2945" s="108">
        <v>1.1220033505614567E-3</v>
      </c>
      <c r="AK2945" s="109">
        <v>1.2370196012935015E-3</v>
      </c>
      <c r="AL2945" s="736">
        <v>3.9375346333570048E-4</v>
      </c>
    </row>
    <row r="2946" spans="1:38" x14ac:dyDescent="0.25">
      <c r="A2946" s="71">
        <v>2048</v>
      </c>
      <c r="B2946" s="72">
        <v>21</v>
      </c>
      <c r="C2946" s="108">
        <v>0.57633937719664508</v>
      </c>
      <c r="D2946" s="109">
        <v>0.54833639489257269</v>
      </c>
      <c r="E2946" s="731">
        <v>0.1281629011440201</v>
      </c>
      <c r="F2946" s="108">
        <v>2.07095326225228E-2</v>
      </c>
      <c r="G2946" s="109">
        <v>2.2923954771240526E-2</v>
      </c>
      <c r="H2946" s="731">
        <v>1.4591645527348178E-2</v>
      </c>
      <c r="I2946" s="108">
        <v>6.4685898813890202E-3</v>
      </c>
      <c r="J2946" s="109">
        <v>8.231638737673224E-3</v>
      </c>
      <c r="K2946" s="731">
        <v>9.0174911238240188E-2</v>
      </c>
      <c r="L2946" s="108">
        <v>1.032239648250831E-3</v>
      </c>
      <c r="M2946" s="109">
        <v>1.1380545467965619E-3</v>
      </c>
      <c r="N2946" s="731">
        <v>3.6225206255676595E-4</v>
      </c>
      <c r="O2946" s="108">
        <v>0</v>
      </c>
      <c r="P2946" s="109">
        <v>0</v>
      </c>
      <c r="Q2946" s="731">
        <v>9.2676237097001381E-3</v>
      </c>
      <c r="R2946" s="108">
        <v>4.4422906442062918E-4</v>
      </c>
      <c r="S2946" s="109">
        <v>6.5065545370835798E-4</v>
      </c>
      <c r="T2946" s="731">
        <v>2.6706606706165775E-3</v>
      </c>
      <c r="U2946" s="108">
        <v>1.0878215888411374E-3</v>
      </c>
      <c r="V2946" s="109">
        <v>1.0958332944281011E-3</v>
      </c>
      <c r="W2946" s="731">
        <v>6.0847223713829022E-4</v>
      </c>
      <c r="X2946" s="108">
        <v>9.3912607005610792E-5</v>
      </c>
      <c r="Y2946" s="109">
        <v>9.4604331958085048E-5</v>
      </c>
      <c r="Z2946" s="731">
        <v>5.2529978837236937E-5</v>
      </c>
      <c r="AA2946" s="108">
        <v>0</v>
      </c>
      <c r="AB2946" s="109">
        <v>0</v>
      </c>
      <c r="AC2946" s="731">
        <v>0</v>
      </c>
      <c r="AD2946" s="108">
        <v>0</v>
      </c>
      <c r="AE2946" s="109">
        <v>0</v>
      </c>
      <c r="AF2946" s="731">
        <v>0</v>
      </c>
      <c r="AG2946" s="108">
        <v>6.9391014641593033E-4</v>
      </c>
      <c r="AH2946" s="109">
        <v>6.9902107942016508E-4</v>
      </c>
      <c r="AI2946" s="731">
        <v>3.8813812451435076E-4</v>
      </c>
      <c r="AJ2946" s="108">
        <v>1.1220033505614567E-3</v>
      </c>
      <c r="AK2946" s="109">
        <v>1.2370196012935015E-3</v>
      </c>
      <c r="AL2946" s="736">
        <v>3.9375346333570048E-4</v>
      </c>
    </row>
    <row r="2947" spans="1:38" x14ac:dyDescent="0.25">
      <c r="A2947" s="71">
        <v>2048</v>
      </c>
      <c r="B2947" s="72">
        <v>22</v>
      </c>
      <c r="C2947" s="108">
        <v>0.57633937719664508</v>
      </c>
      <c r="D2947" s="109">
        <v>0.54833639489257269</v>
      </c>
      <c r="E2947" s="731">
        <v>0.1281629011440201</v>
      </c>
      <c r="F2947" s="108">
        <v>2.07095326225228E-2</v>
      </c>
      <c r="G2947" s="109">
        <v>2.2923954771240526E-2</v>
      </c>
      <c r="H2947" s="731">
        <v>1.4591645527348178E-2</v>
      </c>
      <c r="I2947" s="108">
        <v>6.4685898813890202E-3</v>
      </c>
      <c r="J2947" s="109">
        <v>8.231638737673224E-3</v>
      </c>
      <c r="K2947" s="731">
        <v>9.0174911238240188E-2</v>
      </c>
      <c r="L2947" s="108">
        <v>1.032239648250831E-3</v>
      </c>
      <c r="M2947" s="109">
        <v>1.1380545467965619E-3</v>
      </c>
      <c r="N2947" s="731">
        <v>3.6225206255676595E-4</v>
      </c>
      <c r="O2947" s="108">
        <v>0</v>
      </c>
      <c r="P2947" s="109">
        <v>0</v>
      </c>
      <c r="Q2947" s="731">
        <v>9.2676237097001381E-3</v>
      </c>
      <c r="R2947" s="108">
        <v>4.4422906442062918E-4</v>
      </c>
      <c r="S2947" s="109">
        <v>6.5065545370835798E-4</v>
      </c>
      <c r="T2947" s="731">
        <v>2.6706606706165775E-3</v>
      </c>
      <c r="U2947" s="108">
        <v>1.0878215888411374E-3</v>
      </c>
      <c r="V2947" s="109">
        <v>1.0958332944281011E-3</v>
      </c>
      <c r="W2947" s="731">
        <v>6.0847223713829022E-4</v>
      </c>
      <c r="X2947" s="108">
        <v>9.3912607005610792E-5</v>
      </c>
      <c r="Y2947" s="109">
        <v>9.4604331958085048E-5</v>
      </c>
      <c r="Z2947" s="731">
        <v>5.2529978837236937E-5</v>
      </c>
      <c r="AA2947" s="108">
        <v>0</v>
      </c>
      <c r="AB2947" s="109">
        <v>0</v>
      </c>
      <c r="AC2947" s="731">
        <v>0</v>
      </c>
      <c r="AD2947" s="108">
        <v>0</v>
      </c>
      <c r="AE2947" s="109">
        <v>0</v>
      </c>
      <c r="AF2947" s="731">
        <v>0</v>
      </c>
      <c r="AG2947" s="108">
        <v>6.9391014641593033E-4</v>
      </c>
      <c r="AH2947" s="109">
        <v>6.9902107942016508E-4</v>
      </c>
      <c r="AI2947" s="731">
        <v>3.8813812451435076E-4</v>
      </c>
      <c r="AJ2947" s="108">
        <v>1.1220033505614567E-3</v>
      </c>
      <c r="AK2947" s="109">
        <v>1.2370196012935015E-3</v>
      </c>
      <c r="AL2947" s="736">
        <v>3.9375346333570048E-4</v>
      </c>
    </row>
    <row r="2948" spans="1:38" x14ac:dyDescent="0.25">
      <c r="A2948" s="71">
        <v>2048</v>
      </c>
      <c r="B2948" s="72">
        <v>23</v>
      </c>
      <c r="C2948" s="108">
        <v>0.57633937719664508</v>
      </c>
      <c r="D2948" s="109">
        <v>0.54833639489257269</v>
      </c>
      <c r="E2948" s="731">
        <v>0.1281629011440201</v>
      </c>
      <c r="F2948" s="108">
        <v>2.07095326225228E-2</v>
      </c>
      <c r="G2948" s="109">
        <v>2.2923954771240526E-2</v>
      </c>
      <c r="H2948" s="731">
        <v>1.4591645527348178E-2</v>
      </c>
      <c r="I2948" s="108">
        <v>6.4685898813890202E-3</v>
      </c>
      <c r="J2948" s="109">
        <v>8.231638737673224E-3</v>
      </c>
      <c r="K2948" s="731">
        <v>9.0174911238240188E-2</v>
      </c>
      <c r="L2948" s="108">
        <v>1.032239648250831E-3</v>
      </c>
      <c r="M2948" s="109">
        <v>1.1380545467965619E-3</v>
      </c>
      <c r="N2948" s="731">
        <v>3.6225206255676595E-4</v>
      </c>
      <c r="O2948" s="108">
        <v>0</v>
      </c>
      <c r="P2948" s="109">
        <v>0</v>
      </c>
      <c r="Q2948" s="731">
        <v>9.2676237097001381E-3</v>
      </c>
      <c r="R2948" s="108">
        <v>4.4422906442062918E-4</v>
      </c>
      <c r="S2948" s="109">
        <v>6.5065545370835798E-4</v>
      </c>
      <c r="T2948" s="731">
        <v>2.6706606706165775E-3</v>
      </c>
      <c r="U2948" s="108">
        <v>1.0878215888411374E-3</v>
      </c>
      <c r="V2948" s="109">
        <v>1.0958332944281011E-3</v>
      </c>
      <c r="W2948" s="731">
        <v>6.0847223713829022E-4</v>
      </c>
      <c r="X2948" s="108">
        <v>9.3912607005610792E-5</v>
      </c>
      <c r="Y2948" s="109">
        <v>9.4604331958085048E-5</v>
      </c>
      <c r="Z2948" s="731">
        <v>5.2529978837236937E-5</v>
      </c>
      <c r="AA2948" s="108">
        <v>0</v>
      </c>
      <c r="AB2948" s="109">
        <v>0</v>
      </c>
      <c r="AC2948" s="731">
        <v>0</v>
      </c>
      <c r="AD2948" s="108">
        <v>0</v>
      </c>
      <c r="AE2948" s="109">
        <v>0</v>
      </c>
      <c r="AF2948" s="731">
        <v>0</v>
      </c>
      <c r="AG2948" s="108">
        <v>6.9391014641593033E-4</v>
      </c>
      <c r="AH2948" s="109">
        <v>6.9902107942016508E-4</v>
      </c>
      <c r="AI2948" s="731">
        <v>3.8813812451435076E-4</v>
      </c>
      <c r="AJ2948" s="108">
        <v>1.1220033505614567E-3</v>
      </c>
      <c r="AK2948" s="109">
        <v>1.2370196012935015E-3</v>
      </c>
      <c r="AL2948" s="736">
        <v>3.9375346333570048E-4</v>
      </c>
    </row>
    <row r="2949" spans="1:38" x14ac:dyDescent="0.25">
      <c r="A2949" s="71">
        <v>2048</v>
      </c>
      <c r="B2949" s="72">
        <v>24</v>
      </c>
      <c r="C2949" s="108">
        <v>0.57633937719664508</v>
      </c>
      <c r="D2949" s="109">
        <v>0.54833639489257269</v>
      </c>
      <c r="E2949" s="731">
        <v>0.1281629011440201</v>
      </c>
      <c r="F2949" s="108">
        <v>2.07095326225228E-2</v>
      </c>
      <c r="G2949" s="109">
        <v>2.2923954771240526E-2</v>
      </c>
      <c r="H2949" s="731">
        <v>1.4591645527348178E-2</v>
      </c>
      <c r="I2949" s="108">
        <v>6.4685898813890202E-3</v>
      </c>
      <c r="J2949" s="109">
        <v>8.231638737673224E-3</v>
      </c>
      <c r="K2949" s="731">
        <v>9.0174911238240188E-2</v>
      </c>
      <c r="L2949" s="108">
        <v>1.032239648250831E-3</v>
      </c>
      <c r="M2949" s="109">
        <v>1.1380545467965619E-3</v>
      </c>
      <c r="N2949" s="731">
        <v>3.6225206255676595E-4</v>
      </c>
      <c r="O2949" s="108">
        <v>0</v>
      </c>
      <c r="P2949" s="109">
        <v>0</v>
      </c>
      <c r="Q2949" s="731">
        <v>9.2676237097001381E-3</v>
      </c>
      <c r="R2949" s="108">
        <v>4.4422906442062918E-4</v>
      </c>
      <c r="S2949" s="109">
        <v>6.5065545370835798E-4</v>
      </c>
      <c r="T2949" s="731">
        <v>2.6706606706165775E-3</v>
      </c>
      <c r="U2949" s="108">
        <v>1.0878215888411374E-3</v>
      </c>
      <c r="V2949" s="109">
        <v>1.0958332944281011E-3</v>
      </c>
      <c r="W2949" s="731">
        <v>6.0847223713829022E-4</v>
      </c>
      <c r="X2949" s="108">
        <v>9.3912607005610792E-5</v>
      </c>
      <c r="Y2949" s="109">
        <v>9.4604331958085048E-5</v>
      </c>
      <c r="Z2949" s="731">
        <v>5.2529978837236937E-5</v>
      </c>
      <c r="AA2949" s="108">
        <v>0</v>
      </c>
      <c r="AB2949" s="109">
        <v>0</v>
      </c>
      <c r="AC2949" s="731">
        <v>0</v>
      </c>
      <c r="AD2949" s="108">
        <v>0</v>
      </c>
      <c r="AE2949" s="109">
        <v>0</v>
      </c>
      <c r="AF2949" s="731">
        <v>0</v>
      </c>
      <c r="AG2949" s="108">
        <v>6.9391014641593033E-4</v>
      </c>
      <c r="AH2949" s="109">
        <v>6.9902107942016508E-4</v>
      </c>
      <c r="AI2949" s="731">
        <v>3.8813812451435076E-4</v>
      </c>
      <c r="AJ2949" s="108">
        <v>1.1220033505614567E-3</v>
      </c>
      <c r="AK2949" s="109">
        <v>1.2370196012935015E-3</v>
      </c>
      <c r="AL2949" s="736">
        <v>3.9375346333570048E-4</v>
      </c>
    </row>
    <row r="2950" spans="1:38" x14ac:dyDescent="0.25">
      <c r="A2950" s="71">
        <v>2048</v>
      </c>
      <c r="B2950" s="72">
        <v>25</v>
      </c>
      <c r="C2950" s="108">
        <v>0.57633937719664508</v>
      </c>
      <c r="D2950" s="109">
        <v>0.54833639489257269</v>
      </c>
      <c r="E2950" s="731">
        <v>0.1281629011440201</v>
      </c>
      <c r="F2950" s="108">
        <v>2.07095326225228E-2</v>
      </c>
      <c r="G2950" s="109">
        <v>2.2923954771240526E-2</v>
      </c>
      <c r="H2950" s="731">
        <v>1.4591645527348178E-2</v>
      </c>
      <c r="I2950" s="108">
        <v>6.4685898813890202E-3</v>
      </c>
      <c r="J2950" s="109">
        <v>8.231638737673224E-3</v>
      </c>
      <c r="K2950" s="731">
        <v>9.0174911238240188E-2</v>
      </c>
      <c r="L2950" s="108">
        <v>1.032239648250831E-3</v>
      </c>
      <c r="M2950" s="109">
        <v>1.1380545467965619E-3</v>
      </c>
      <c r="N2950" s="731">
        <v>3.6225206255676595E-4</v>
      </c>
      <c r="O2950" s="108">
        <v>0</v>
      </c>
      <c r="P2950" s="109">
        <v>0</v>
      </c>
      <c r="Q2950" s="731">
        <v>9.2676237097001381E-3</v>
      </c>
      <c r="R2950" s="108">
        <v>4.4422906442062918E-4</v>
      </c>
      <c r="S2950" s="109">
        <v>6.5065545370835798E-4</v>
      </c>
      <c r="T2950" s="731">
        <v>2.6706606706165775E-3</v>
      </c>
      <c r="U2950" s="108">
        <v>1.0878215888411374E-3</v>
      </c>
      <c r="V2950" s="109">
        <v>1.0958332944281011E-3</v>
      </c>
      <c r="W2950" s="731">
        <v>6.0847223713829022E-4</v>
      </c>
      <c r="X2950" s="108">
        <v>9.3912607005610792E-5</v>
      </c>
      <c r="Y2950" s="109">
        <v>9.4604331958085048E-5</v>
      </c>
      <c r="Z2950" s="731">
        <v>5.2529978837236937E-5</v>
      </c>
      <c r="AA2950" s="108">
        <v>0</v>
      </c>
      <c r="AB2950" s="109">
        <v>0</v>
      </c>
      <c r="AC2950" s="731">
        <v>0</v>
      </c>
      <c r="AD2950" s="108">
        <v>0</v>
      </c>
      <c r="AE2950" s="109">
        <v>0</v>
      </c>
      <c r="AF2950" s="731">
        <v>0</v>
      </c>
      <c r="AG2950" s="108">
        <v>6.9391014641593033E-4</v>
      </c>
      <c r="AH2950" s="109">
        <v>6.9902107942016508E-4</v>
      </c>
      <c r="AI2950" s="731">
        <v>3.8813812451435076E-4</v>
      </c>
      <c r="AJ2950" s="108">
        <v>1.1220033505614567E-3</v>
      </c>
      <c r="AK2950" s="109">
        <v>1.2370196012935015E-3</v>
      </c>
      <c r="AL2950" s="736">
        <v>3.9375346333570048E-4</v>
      </c>
    </row>
    <row r="2951" spans="1:38" x14ac:dyDescent="0.25">
      <c r="A2951" s="71">
        <v>2048</v>
      </c>
      <c r="B2951" s="72">
        <v>26</v>
      </c>
      <c r="C2951" s="108">
        <v>0.57633937719664508</v>
      </c>
      <c r="D2951" s="109">
        <v>0.54833639489257269</v>
      </c>
      <c r="E2951" s="731">
        <v>0.1281629011440201</v>
      </c>
      <c r="F2951" s="108">
        <v>2.07095326225228E-2</v>
      </c>
      <c r="G2951" s="109">
        <v>2.2923954771240526E-2</v>
      </c>
      <c r="H2951" s="731">
        <v>1.4591645527348178E-2</v>
      </c>
      <c r="I2951" s="108">
        <v>6.4685898813890202E-3</v>
      </c>
      <c r="J2951" s="109">
        <v>8.231638737673224E-3</v>
      </c>
      <c r="K2951" s="731">
        <v>9.0174911238240188E-2</v>
      </c>
      <c r="L2951" s="108">
        <v>1.032239648250831E-3</v>
      </c>
      <c r="M2951" s="109">
        <v>1.1380545467965619E-3</v>
      </c>
      <c r="N2951" s="731">
        <v>3.6225206255676595E-4</v>
      </c>
      <c r="O2951" s="108">
        <v>0</v>
      </c>
      <c r="P2951" s="109">
        <v>0</v>
      </c>
      <c r="Q2951" s="731">
        <v>9.2676237097001381E-3</v>
      </c>
      <c r="R2951" s="108">
        <v>4.4422906442062918E-4</v>
      </c>
      <c r="S2951" s="109">
        <v>6.5065545370835798E-4</v>
      </c>
      <c r="T2951" s="731">
        <v>2.6706606706165775E-3</v>
      </c>
      <c r="U2951" s="108">
        <v>1.0878215888411374E-3</v>
      </c>
      <c r="V2951" s="109">
        <v>1.0958332944281011E-3</v>
      </c>
      <c r="W2951" s="731">
        <v>6.0847223713829022E-4</v>
      </c>
      <c r="X2951" s="108">
        <v>9.3912607005610792E-5</v>
      </c>
      <c r="Y2951" s="109">
        <v>9.4604331958085048E-5</v>
      </c>
      <c r="Z2951" s="731">
        <v>5.2529978837236937E-5</v>
      </c>
      <c r="AA2951" s="108">
        <v>0</v>
      </c>
      <c r="AB2951" s="109">
        <v>0</v>
      </c>
      <c r="AC2951" s="731">
        <v>0</v>
      </c>
      <c r="AD2951" s="108">
        <v>0</v>
      </c>
      <c r="AE2951" s="109">
        <v>0</v>
      </c>
      <c r="AF2951" s="731">
        <v>0</v>
      </c>
      <c r="AG2951" s="108">
        <v>6.9391014641593033E-4</v>
      </c>
      <c r="AH2951" s="109">
        <v>6.9902107942016508E-4</v>
      </c>
      <c r="AI2951" s="731">
        <v>3.8813812451435076E-4</v>
      </c>
      <c r="AJ2951" s="108">
        <v>1.1220033505614567E-3</v>
      </c>
      <c r="AK2951" s="109">
        <v>1.2370196012935015E-3</v>
      </c>
      <c r="AL2951" s="736">
        <v>3.9375346333570048E-4</v>
      </c>
    </row>
    <row r="2952" spans="1:38" x14ac:dyDescent="0.25">
      <c r="A2952" s="71">
        <v>2048</v>
      </c>
      <c r="B2952" s="72">
        <v>27</v>
      </c>
      <c r="C2952" s="108">
        <v>0.57633937719664508</v>
      </c>
      <c r="D2952" s="109">
        <v>0.54833639489257269</v>
      </c>
      <c r="E2952" s="731">
        <v>0.1281629011440201</v>
      </c>
      <c r="F2952" s="108">
        <v>2.07095326225228E-2</v>
      </c>
      <c r="G2952" s="109">
        <v>2.2923954771240526E-2</v>
      </c>
      <c r="H2952" s="731">
        <v>1.4591645527348178E-2</v>
      </c>
      <c r="I2952" s="108">
        <v>6.4685898813890202E-3</v>
      </c>
      <c r="J2952" s="109">
        <v>8.231638737673224E-3</v>
      </c>
      <c r="K2952" s="731">
        <v>9.0174911238240188E-2</v>
      </c>
      <c r="L2952" s="108">
        <v>1.032239648250831E-3</v>
      </c>
      <c r="M2952" s="109">
        <v>1.1380545467965619E-3</v>
      </c>
      <c r="N2952" s="731">
        <v>3.6225206255676595E-4</v>
      </c>
      <c r="O2952" s="108">
        <v>0</v>
      </c>
      <c r="P2952" s="109">
        <v>0</v>
      </c>
      <c r="Q2952" s="731">
        <v>9.2676237097001381E-3</v>
      </c>
      <c r="R2952" s="108">
        <v>4.4422906442062918E-4</v>
      </c>
      <c r="S2952" s="109">
        <v>6.5065545370835798E-4</v>
      </c>
      <c r="T2952" s="731">
        <v>2.6706606706165775E-3</v>
      </c>
      <c r="U2952" s="108">
        <v>1.0878215888411374E-3</v>
      </c>
      <c r="V2952" s="109">
        <v>1.0958332944281011E-3</v>
      </c>
      <c r="W2952" s="731">
        <v>6.0847223713829022E-4</v>
      </c>
      <c r="X2952" s="108">
        <v>9.3912607005610792E-5</v>
      </c>
      <c r="Y2952" s="109">
        <v>9.4604331958085048E-5</v>
      </c>
      <c r="Z2952" s="731">
        <v>5.2529978837236937E-5</v>
      </c>
      <c r="AA2952" s="108">
        <v>0</v>
      </c>
      <c r="AB2952" s="109">
        <v>0</v>
      </c>
      <c r="AC2952" s="731">
        <v>0</v>
      </c>
      <c r="AD2952" s="108">
        <v>0</v>
      </c>
      <c r="AE2952" s="109">
        <v>0</v>
      </c>
      <c r="AF2952" s="731">
        <v>0</v>
      </c>
      <c r="AG2952" s="108">
        <v>6.9391014641593033E-4</v>
      </c>
      <c r="AH2952" s="109">
        <v>6.9902107942016508E-4</v>
      </c>
      <c r="AI2952" s="731">
        <v>3.8813812451435076E-4</v>
      </c>
      <c r="AJ2952" s="108">
        <v>1.1220033505614567E-3</v>
      </c>
      <c r="AK2952" s="109">
        <v>1.2370196012935015E-3</v>
      </c>
      <c r="AL2952" s="736">
        <v>3.9375346333570048E-4</v>
      </c>
    </row>
    <row r="2953" spans="1:38" x14ac:dyDescent="0.25">
      <c r="A2953" s="71">
        <v>2048</v>
      </c>
      <c r="B2953" s="72">
        <v>28</v>
      </c>
      <c r="C2953" s="108">
        <v>0.57633937719664508</v>
      </c>
      <c r="D2953" s="109">
        <v>0.54833639489257269</v>
      </c>
      <c r="E2953" s="731">
        <v>0.1281629011440201</v>
      </c>
      <c r="F2953" s="108">
        <v>2.07095326225228E-2</v>
      </c>
      <c r="G2953" s="109">
        <v>2.2923954771240526E-2</v>
      </c>
      <c r="H2953" s="731">
        <v>1.4591645527348178E-2</v>
      </c>
      <c r="I2953" s="108">
        <v>6.4685898813890202E-3</v>
      </c>
      <c r="J2953" s="109">
        <v>8.231638737673224E-3</v>
      </c>
      <c r="K2953" s="731">
        <v>9.0174911238240188E-2</v>
      </c>
      <c r="L2953" s="108">
        <v>1.032239648250831E-3</v>
      </c>
      <c r="M2953" s="109">
        <v>1.1380545467965619E-3</v>
      </c>
      <c r="N2953" s="731">
        <v>3.6225206255676595E-4</v>
      </c>
      <c r="O2953" s="108">
        <v>0</v>
      </c>
      <c r="P2953" s="109">
        <v>0</v>
      </c>
      <c r="Q2953" s="731">
        <v>9.2676237097001381E-3</v>
      </c>
      <c r="R2953" s="108">
        <v>4.4422906442062918E-4</v>
      </c>
      <c r="S2953" s="109">
        <v>6.5065545370835798E-4</v>
      </c>
      <c r="T2953" s="731">
        <v>2.6706606706165775E-3</v>
      </c>
      <c r="U2953" s="108">
        <v>1.0878215888411374E-3</v>
      </c>
      <c r="V2953" s="109">
        <v>1.0958332944281011E-3</v>
      </c>
      <c r="W2953" s="731">
        <v>6.0847223713829022E-4</v>
      </c>
      <c r="X2953" s="108">
        <v>9.3912607005610792E-5</v>
      </c>
      <c r="Y2953" s="109">
        <v>9.4604331958085048E-5</v>
      </c>
      <c r="Z2953" s="731">
        <v>5.2529978837236937E-5</v>
      </c>
      <c r="AA2953" s="108">
        <v>0</v>
      </c>
      <c r="AB2953" s="109">
        <v>0</v>
      </c>
      <c r="AC2953" s="731">
        <v>0</v>
      </c>
      <c r="AD2953" s="108">
        <v>0</v>
      </c>
      <c r="AE2953" s="109">
        <v>0</v>
      </c>
      <c r="AF2953" s="731">
        <v>0</v>
      </c>
      <c r="AG2953" s="108">
        <v>6.9391014641593033E-4</v>
      </c>
      <c r="AH2953" s="109">
        <v>6.9902107942016508E-4</v>
      </c>
      <c r="AI2953" s="731">
        <v>3.8813812451435076E-4</v>
      </c>
      <c r="AJ2953" s="108">
        <v>1.1220033505614567E-3</v>
      </c>
      <c r="AK2953" s="109">
        <v>1.2370196012935015E-3</v>
      </c>
      <c r="AL2953" s="736">
        <v>3.9375346333570048E-4</v>
      </c>
    </row>
    <row r="2954" spans="1:38" x14ac:dyDescent="0.25">
      <c r="A2954" s="71">
        <v>2048</v>
      </c>
      <c r="B2954" s="72">
        <v>29</v>
      </c>
      <c r="C2954" s="108">
        <v>0.57633937719664508</v>
      </c>
      <c r="D2954" s="109">
        <v>0.54833639489257269</v>
      </c>
      <c r="E2954" s="731">
        <v>0.1281629011440201</v>
      </c>
      <c r="F2954" s="108">
        <v>2.07095326225228E-2</v>
      </c>
      <c r="G2954" s="109">
        <v>2.2923954771240526E-2</v>
      </c>
      <c r="H2954" s="731">
        <v>1.4591645527348178E-2</v>
      </c>
      <c r="I2954" s="108">
        <v>6.4685898813890202E-3</v>
      </c>
      <c r="J2954" s="109">
        <v>8.231638737673224E-3</v>
      </c>
      <c r="K2954" s="731">
        <v>9.0174911238240188E-2</v>
      </c>
      <c r="L2954" s="108">
        <v>1.032239648250831E-3</v>
      </c>
      <c r="M2954" s="109">
        <v>1.1380545467965619E-3</v>
      </c>
      <c r="N2954" s="731">
        <v>3.6225206255676595E-4</v>
      </c>
      <c r="O2954" s="108">
        <v>0</v>
      </c>
      <c r="P2954" s="109">
        <v>0</v>
      </c>
      <c r="Q2954" s="731">
        <v>9.2676237097001381E-3</v>
      </c>
      <c r="R2954" s="108">
        <v>4.4422906442062918E-4</v>
      </c>
      <c r="S2954" s="109">
        <v>6.5065545370835798E-4</v>
      </c>
      <c r="T2954" s="731">
        <v>2.6706606706165775E-3</v>
      </c>
      <c r="U2954" s="108">
        <v>1.0878215888411374E-3</v>
      </c>
      <c r="V2954" s="109">
        <v>1.0958332944281011E-3</v>
      </c>
      <c r="W2954" s="731">
        <v>6.0847223713829022E-4</v>
      </c>
      <c r="X2954" s="108">
        <v>9.3912607005610792E-5</v>
      </c>
      <c r="Y2954" s="109">
        <v>9.4604331958085048E-5</v>
      </c>
      <c r="Z2954" s="731">
        <v>5.2529978837236937E-5</v>
      </c>
      <c r="AA2954" s="108">
        <v>0</v>
      </c>
      <c r="AB2954" s="109">
        <v>0</v>
      </c>
      <c r="AC2954" s="731">
        <v>0</v>
      </c>
      <c r="AD2954" s="108">
        <v>0</v>
      </c>
      <c r="AE2954" s="109">
        <v>0</v>
      </c>
      <c r="AF2954" s="731">
        <v>0</v>
      </c>
      <c r="AG2954" s="108">
        <v>6.9391014641593033E-4</v>
      </c>
      <c r="AH2954" s="109">
        <v>6.9902107942016508E-4</v>
      </c>
      <c r="AI2954" s="731">
        <v>3.8813812451435076E-4</v>
      </c>
      <c r="AJ2954" s="108">
        <v>1.1220033505614567E-3</v>
      </c>
      <c r="AK2954" s="109">
        <v>1.2370196012935015E-3</v>
      </c>
      <c r="AL2954" s="736">
        <v>3.9375346333570048E-4</v>
      </c>
    </row>
    <row r="2955" spans="1:38" x14ac:dyDescent="0.25">
      <c r="A2955" s="71">
        <v>2048</v>
      </c>
      <c r="B2955" s="72">
        <v>30</v>
      </c>
      <c r="C2955" s="108">
        <v>0.57633937719664508</v>
      </c>
      <c r="D2955" s="109">
        <v>0.54833639489257269</v>
      </c>
      <c r="E2955" s="731">
        <v>0.1281629011440201</v>
      </c>
      <c r="F2955" s="108">
        <v>2.07095326225228E-2</v>
      </c>
      <c r="G2955" s="109">
        <v>2.2923954771240526E-2</v>
      </c>
      <c r="H2955" s="731">
        <v>1.4591645527348178E-2</v>
      </c>
      <c r="I2955" s="108">
        <v>6.4685898813890202E-3</v>
      </c>
      <c r="J2955" s="109">
        <v>8.231638737673224E-3</v>
      </c>
      <c r="K2955" s="731">
        <v>9.0174911238240188E-2</v>
      </c>
      <c r="L2955" s="108">
        <v>1.032239648250831E-3</v>
      </c>
      <c r="M2955" s="109">
        <v>1.1380545467965619E-3</v>
      </c>
      <c r="N2955" s="731">
        <v>3.6225206255676595E-4</v>
      </c>
      <c r="O2955" s="108">
        <v>0</v>
      </c>
      <c r="P2955" s="109">
        <v>0</v>
      </c>
      <c r="Q2955" s="731">
        <v>9.2676237097001381E-3</v>
      </c>
      <c r="R2955" s="108">
        <v>4.4422906442062918E-4</v>
      </c>
      <c r="S2955" s="109">
        <v>6.5065545370835798E-4</v>
      </c>
      <c r="T2955" s="731">
        <v>2.6706606706165775E-3</v>
      </c>
      <c r="U2955" s="108">
        <v>1.0878215888411374E-3</v>
      </c>
      <c r="V2955" s="109">
        <v>1.0958332944281011E-3</v>
      </c>
      <c r="W2955" s="731">
        <v>6.0847223713829022E-4</v>
      </c>
      <c r="X2955" s="108">
        <v>9.3912607005610792E-5</v>
      </c>
      <c r="Y2955" s="109">
        <v>9.4604331958085048E-5</v>
      </c>
      <c r="Z2955" s="731">
        <v>5.2529978837236937E-5</v>
      </c>
      <c r="AA2955" s="108">
        <v>0</v>
      </c>
      <c r="AB2955" s="109">
        <v>0</v>
      </c>
      <c r="AC2955" s="731">
        <v>0</v>
      </c>
      <c r="AD2955" s="108">
        <v>0</v>
      </c>
      <c r="AE2955" s="109">
        <v>0</v>
      </c>
      <c r="AF2955" s="731">
        <v>0</v>
      </c>
      <c r="AG2955" s="108">
        <v>6.9391014641593033E-4</v>
      </c>
      <c r="AH2955" s="109">
        <v>6.9902107942016508E-4</v>
      </c>
      <c r="AI2955" s="731">
        <v>3.8813812451435076E-4</v>
      </c>
      <c r="AJ2955" s="108">
        <v>1.1220033505614567E-3</v>
      </c>
      <c r="AK2955" s="109">
        <v>1.2370196012935015E-3</v>
      </c>
      <c r="AL2955" s="736">
        <v>3.9375346333570048E-4</v>
      </c>
    </row>
    <row r="2956" spans="1:38" ht="13" x14ac:dyDescent="0.3">
      <c r="A2956" s="71">
        <v>2048</v>
      </c>
      <c r="B2956" s="72">
        <v>31</v>
      </c>
      <c r="C2956" s="108">
        <v>0.57633937719664508</v>
      </c>
      <c r="D2956" s="109">
        <v>0.54833639489257269</v>
      </c>
      <c r="E2956" s="732">
        <v>0.1281629011440201</v>
      </c>
      <c r="F2956" s="108">
        <v>2.07095326225228E-2</v>
      </c>
      <c r="G2956" s="109">
        <v>2.2923954771240526E-2</v>
      </c>
      <c r="H2956" s="732">
        <v>1.4591645527348178E-2</v>
      </c>
      <c r="I2956" s="108">
        <v>6.4685898813890202E-3</v>
      </c>
      <c r="J2956" s="109">
        <v>8.231638737673224E-3</v>
      </c>
      <c r="K2956" s="732">
        <v>9.0174911238240188E-2</v>
      </c>
      <c r="L2956" s="108">
        <v>1.032239648250831E-3</v>
      </c>
      <c r="M2956" s="109">
        <v>1.1380545467965619E-3</v>
      </c>
      <c r="N2956" s="732">
        <v>3.6225206255676595E-4</v>
      </c>
      <c r="O2956" s="108">
        <v>0</v>
      </c>
      <c r="P2956" s="109">
        <v>0</v>
      </c>
      <c r="Q2956" s="732">
        <v>9.2676237097001381E-3</v>
      </c>
      <c r="R2956" s="108">
        <v>4.4422906442062918E-4</v>
      </c>
      <c r="S2956" s="109">
        <v>6.5065545370835798E-4</v>
      </c>
      <c r="T2956" s="732">
        <v>2.6706606706165775E-3</v>
      </c>
      <c r="U2956" s="108">
        <v>1.0878215888411374E-3</v>
      </c>
      <c r="V2956" s="109">
        <v>1.0958332944281011E-3</v>
      </c>
      <c r="W2956" s="732">
        <v>6.0847223713829022E-4</v>
      </c>
      <c r="X2956" s="108">
        <v>9.3912607005610792E-5</v>
      </c>
      <c r="Y2956" s="109">
        <v>9.4604331958085048E-5</v>
      </c>
      <c r="Z2956" s="732">
        <v>5.2529978837236937E-5</v>
      </c>
      <c r="AA2956" s="108">
        <v>0</v>
      </c>
      <c r="AB2956" s="109">
        <v>0</v>
      </c>
      <c r="AC2956" s="732">
        <v>0</v>
      </c>
      <c r="AD2956" s="108">
        <v>0</v>
      </c>
      <c r="AE2956" s="109">
        <v>0</v>
      </c>
      <c r="AF2956" s="732">
        <v>0</v>
      </c>
      <c r="AG2956" s="108">
        <v>6.9391014641593033E-4</v>
      </c>
      <c r="AH2956" s="109">
        <v>6.9902107942016508E-4</v>
      </c>
      <c r="AI2956" s="732">
        <v>3.8813812451435076E-4</v>
      </c>
      <c r="AJ2956" s="108">
        <v>1.1220033505614567E-3</v>
      </c>
      <c r="AK2956" s="109">
        <v>1.2370196012935015E-3</v>
      </c>
      <c r="AL2956" s="736">
        <v>3.9375346333570048E-4</v>
      </c>
    </row>
    <row r="2957" spans="1:38" ht="13" x14ac:dyDescent="0.3">
      <c r="A2957" s="71">
        <v>2048</v>
      </c>
      <c r="B2957" s="72">
        <v>32</v>
      </c>
      <c r="C2957" s="108">
        <v>0.57633937719664508</v>
      </c>
      <c r="D2957" s="109">
        <v>0.54833639489257269</v>
      </c>
      <c r="E2957" s="732">
        <v>0.1281629011440201</v>
      </c>
      <c r="F2957" s="108">
        <v>2.07095326225228E-2</v>
      </c>
      <c r="G2957" s="109">
        <v>2.2923954771240526E-2</v>
      </c>
      <c r="H2957" s="732">
        <v>1.4591645527348178E-2</v>
      </c>
      <c r="I2957" s="108">
        <v>6.4685898813890202E-3</v>
      </c>
      <c r="J2957" s="109">
        <v>8.231638737673224E-3</v>
      </c>
      <c r="K2957" s="732">
        <v>9.0174911238240188E-2</v>
      </c>
      <c r="L2957" s="108">
        <v>1.032239648250831E-3</v>
      </c>
      <c r="M2957" s="109">
        <v>1.1380545467965619E-3</v>
      </c>
      <c r="N2957" s="732">
        <v>3.6225206255676595E-4</v>
      </c>
      <c r="O2957" s="108">
        <v>0</v>
      </c>
      <c r="P2957" s="109">
        <v>0</v>
      </c>
      <c r="Q2957" s="732">
        <v>9.2676237097001381E-3</v>
      </c>
      <c r="R2957" s="108">
        <v>4.4422906442062918E-4</v>
      </c>
      <c r="S2957" s="109">
        <v>6.5065545370835798E-4</v>
      </c>
      <c r="T2957" s="732">
        <v>2.6706606706165775E-3</v>
      </c>
      <c r="U2957" s="108">
        <v>1.0878215888411374E-3</v>
      </c>
      <c r="V2957" s="109">
        <v>1.0958332944281011E-3</v>
      </c>
      <c r="W2957" s="732">
        <v>6.0847223713829022E-4</v>
      </c>
      <c r="X2957" s="108">
        <v>9.3912607005610792E-5</v>
      </c>
      <c r="Y2957" s="109">
        <v>9.4604331958085048E-5</v>
      </c>
      <c r="Z2957" s="732">
        <v>5.2529978837236937E-5</v>
      </c>
      <c r="AA2957" s="108">
        <v>0</v>
      </c>
      <c r="AB2957" s="109">
        <v>0</v>
      </c>
      <c r="AC2957" s="732">
        <v>0</v>
      </c>
      <c r="AD2957" s="108">
        <v>0</v>
      </c>
      <c r="AE2957" s="109">
        <v>0</v>
      </c>
      <c r="AF2957" s="732">
        <v>0</v>
      </c>
      <c r="AG2957" s="108">
        <v>6.9391014641593033E-4</v>
      </c>
      <c r="AH2957" s="109">
        <v>6.9902107942016508E-4</v>
      </c>
      <c r="AI2957" s="732">
        <v>3.8813812451435076E-4</v>
      </c>
      <c r="AJ2957" s="108">
        <v>1.1220033505614567E-3</v>
      </c>
      <c r="AK2957" s="109">
        <v>1.2370196012935015E-3</v>
      </c>
      <c r="AL2957" s="736">
        <v>3.9375346333570048E-4</v>
      </c>
    </row>
    <row r="2958" spans="1:38" ht="13" x14ac:dyDescent="0.3">
      <c r="A2958" s="71">
        <v>2048</v>
      </c>
      <c r="B2958" s="72">
        <v>33</v>
      </c>
      <c r="C2958" s="108">
        <v>0.57633937719664508</v>
      </c>
      <c r="D2958" s="109">
        <v>0.54833639489257269</v>
      </c>
      <c r="E2958" s="732">
        <v>0.1281629011440201</v>
      </c>
      <c r="F2958" s="108">
        <v>2.07095326225228E-2</v>
      </c>
      <c r="G2958" s="109">
        <v>2.2923954771240526E-2</v>
      </c>
      <c r="H2958" s="732">
        <v>1.4591645527348178E-2</v>
      </c>
      <c r="I2958" s="108">
        <v>6.4685898813890202E-3</v>
      </c>
      <c r="J2958" s="109">
        <v>8.231638737673224E-3</v>
      </c>
      <c r="K2958" s="732">
        <v>9.0174911238240188E-2</v>
      </c>
      <c r="L2958" s="108">
        <v>1.032239648250831E-3</v>
      </c>
      <c r="M2958" s="109">
        <v>1.1380545467965619E-3</v>
      </c>
      <c r="N2958" s="732">
        <v>3.6225206255676595E-4</v>
      </c>
      <c r="O2958" s="108">
        <v>0</v>
      </c>
      <c r="P2958" s="109">
        <v>0</v>
      </c>
      <c r="Q2958" s="732">
        <v>9.2676237097001381E-3</v>
      </c>
      <c r="R2958" s="108">
        <v>4.4422906442062918E-4</v>
      </c>
      <c r="S2958" s="109">
        <v>6.5065545370835798E-4</v>
      </c>
      <c r="T2958" s="732">
        <v>2.6706606706165775E-3</v>
      </c>
      <c r="U2958" s="108">
        <v>1.0878215888411374E-3</v>
      </c>
      <c r="V2958" s="109">
        <v>1.0958332944281011E-3</v>
      </c>
      <c r="W2958" s="732">
        <v>6.0847223713829022E-4</v>
      </c>
      <c r="X2958" s="108">
        <v>9.3912607005610792E-5</v>
      </c>
      <c r="Y2958" s="109">
        <v>9.4604331958085048E-5</v>
      </c>
      <c r="Z2958" s="732">
        <v>5.2529978837236937E-5</v>
      </c>
      <c r="AA2958" s="108">
        <v>0</v>
      </c>
      <c r="AB2958" s="109">
        <v>0</v>
      </c>
      <c r="AC2958" s="732">
        <v>0</v>
      </c>
      <c r="AD2958" s="108">
        <v>0</v>
      </c>
      <c r="AE2958" s="109">
        <v>0</v>
      </c>
      <c r="AF2958" s="732">
        <v>0</v>
      </c>
      <c r="AG2958" s="108">
        <v>6.9391014641593033E-4</v>
      </c>
      <c r="AH2958" s="109">
        <v>6.9902107942016508E-4</v>
      </c>
      <c r="AI2958" s="732">
        <v>3.8813812451435076E-4</v>
      </c>
      <c r="AJ2958" s="108">
        <v>1.1220033505614567E-3</v>
      </c>
      <c r="AK2958" s="109">
        <v>1.2370196012935015E-3</v>
      </c>
      <c r="AL2958" s="736">
        <v>3.9375346333570048E-4</v>
      </c>
    </row>
    <row r="2959" spans="1:38" ht="13" x14ac:dyDescent="0.3">
      <c r="A2959" s="71">
        <v>2048</v>
      </c>
      <c r="B2959" s="72">
        <v>34</v>
      </c>
      <c r="C2959" s="108">
        <v>0.57633937719664508</v>
      </c>
      <c r="D2959" s="109">
        <v>0.54833639489257269</v>
      </c>
      <c r="E2959" s="732">
        <v>0.1281629011440201</v>
      </c>
      <c r="F2959" s="108">
        <v>2.07095326225228E-2</v>
      </c>
      <c r="G2959" s="109">
        <v>2.2923954771240526E-2</v>
      </c>
      <c r="H2959" s="732">
        <v>1.4591645527348178E-2</v>
      </c>
      <c r="I2959" s="108">
        <v>6.4685898813890202E-3</v>
      </c>
      <c r="J2959" s="109">
        <v>8.231638737673224E-3</v>
      </c>
      <c r="K2959" s="732">
        <v>9.0174911238240188E-2</v>
      </c>
      <c r="L2959" s="108">
        <v>1.032239648250831E-3</v>
      </c>
      <c r="M2959" s="109">
        <v>1.1380545467965619E-3</v>
      </c>
      <c r="N2959" s="732">
        <v>3.6225206255676595E-4</v>
      </c>
      <c r="O2959" s="108">
        <v>0</v>
      </c>
      <c r="P2959" s="109">
        <v>0</v>
      </c>
      <c r="Q2959" s="732">
        <v>9.2676237097001381E-3</v>
      </c>
      <c r="R2959" s="108">
        <v>4.4422906442062918E-4</v>
      </c>
      <c r="S2959" s="109">
        <v>6.5065545370835798E-4</v>
      </c>
      <c r="T2959" s="732">
        <v>2.6706606706165775E-3</v>
      </c>
      <c r="U2959" s="108">
        <v>1.0878215888411374E-3</v>
      </c>
      <c r="V2959" s="109">
        <v>1.0958332944281011E-3</v>
      </c>
      <c r="W2959" s="732">
        <v>6.0847223713829022E-4</v>
      </c>
      <c r="X2959" s="108">
        <v>9.3912607005610792E-5</v>
      </c>
      <c r="Y2959" s="109">
        <v>9.4604331958085048E-5</v>
      </c>
      <c r="Z2959" s="732">
        <v>5.2529978837236937E-5</v>
      </c>
      <c r="AA2959" s="108">
        <v>0</v>
      </c>
      <c r="AB2959" s="109">
        <v>0</v>
      </c>
      <c r="AC2959" s="732">
        <v>0</v>
      </c>
      <c r="AD2959" s="108">
        <v>0</v>
      </c>
      <c r="AE2959" s="109">
        <v>0</v>
      </c>
      <c r="AF2959" s="732">
        <v>0</v>
      </c>
      <c r="AG2959" s="108">
        <v>6.9391014641593033E-4</v>
      </c>
      <c r="AH2959" s="109">
        <v>6.9902107942016508E-4</v>
      </c>
      <c r="AI2959" s="732">
        <v>3.8813812451435076E-4</v>
      </c>
      <c r="AJ2959" s="108">
        <v>1.1220033505614567E-3</v>
      </c>
      <c r="AK2959" s="109">
        <v>1.2370196012935015E-3</v>
      </c>
      <c r="AL2959" s="736">
        <v>3.9375346333570048E-4</v>
      </c>
    </row>
    <row r="2960" spans="1:38" ht="13" x14ac:dyDescent="0.3">
      <c r="A2960" s="71">
        <v>2048</v>
      </c>
      <c r="B2960" s="72">
        <v>35</v>
      </c>
      <c r="C2960" s="108">
        <v>0.57633937719664508</v>
      </c>
      <c r="D2960" s="109">
        <v>0.54833639489257269</v>
      </c>
      <c r="E2960" s="732">
        <v>0.1281629011440201</v>
      </c>
      <c r="F2960" s="108">
        <v>2.07095326225228E-2</v>
      </c>
      <c r="G2960" s="109">
        <v>2.2923954771240526E-2</v>
      </c>
      <c r="H2960" s="732">
        <v>1.4591645527348178E-2</v>
      </c>
      <c r="I2960" s="108">
        <v>6.4685898813890202E-3</v>
      </c>
      <c r="J2960" s="109">
        <v>8.231638737673224E-3</v>
      </c>
      <c r="K2960" s="732">
        <v>9.0174911238240188E-2</v>
      </c>
      <c r="L2960" s="108">
        <v>1.032239648250831E-3</v>
      </c>
      <c r="M2960" s="109">
        <v>1.1380545467965619E-3</v>
      </c>
      <c r="N2960" s="732">
        <v>3.6225206255676595E-4</v>
      </c>
      <c r="O2960" s="108">
        <v>0</v>
      </c>
      <c r="P2960" s="109">
        <v>0</v>
      </c>
      <c r="Q2960" s="732">
        <v>9.2676237097001381E-3</v>
      </c>
      <c r="R2960" s="108">
        <v>4.4422906442062918E-4</v>
      </c>
      <c r="S2960" s="109">
        <v>6.5065545370835798E-4</v>
      </c>
      <c r="T2960" s="732">
        <v>2.6706606706165775E-3</v>
      </c>
      <c r="U2960" s="108">
        <v>1.0878215888411374E-3</v>
      </c>
      <c r="V2960" s="109">
        <v>1.0958332944281011E-3</v>
      </c>
      <c r="W2960" s="732">
        <v>6.0847223713829022E-4</v>
      </c>
      <c r="X2960" s="108">
        <v>9.3912607005610792E-5</v>
      </c>
      <c r="Y2960" s="109">
        <v>9.4604331958085048E-5</v>
      </c>
      <c r="Z2960" s="732">
        <v>5.2529978837236937E-5</v>
      </c>
      <c r="AA2960" s="108">
        <v>0</v>
      </c>
      <c r="AB2960" s="109">
        <v>0</v>
      </c>
      <c r="AC2960" s="732">
        <v>0</v>
      </c>
      <c r="AD2960" s="108">
        <v>0</v>
      </c>
      <c r="AE2960" s="109">
        <v>0</v>
      </c>
      <c r="AF2960" s="732">
        <v>0</v>
      </c>
      <c r="AG2960" s="108">
        <v>6.9391014641593033E-4</v>
      </c>
      <c r="AH2960" s="109">
        <v>6.9902107942016508E-4</v>
      </c>
      <c r="AI2960" s="732">
        <v>3.8813812451435076E-4</v>
      </c>
      <c r="AJ2960" s="108">
        <v>1.1220033505614567E-3</v>
      </c>
      <c r="AK2960" s="109">
        <v>1.2370196012935015E-3</v>
      </c>
      <c r="AL2960" s="736">
        <v>3.9375346333570048E-4</v>
      </c>
    </row>
    <row r="2961" spans="1:38" ht="13" x14ac:dyDescent="0.3">
      <c r="A2961" s="71">
        <v>2048</v>
      </c>
      <c r="B2961" s="72">
        <v>36</v>
      </c>
      <c r="C2961" s="108">
        <v>0.57633937719664508</v>
      </c>
      <c r="D2961" s="109">
        <v>0.54833639489257269</v>
      </c>
      <c r="E2961" s="732">
        <v>0.1281629011440201</v>
      </c>
      <c r="F2961" s="108">
        <v>2.07095326225228E-2</v>
      </c>
      <c r="G2961" s="109">
        <v>2.2923954771240526E-2</v>
      </c>
      <c r="H2961" s="732">
        <v>1.4591645527348178E-2</v>
      </c>
      <c r="I2961" s="108">
        <v>6.4685898813890202E-3</v>
      </c>
      <c r="J2961" s="109">
        <v>8.231638737673224E-3</v>
      </c>
      <c r="K2961" s="732">
        <v>9.0174911238240188E-2</v>
      </c>
      <c r="L2961" s="108">
        <v>1.032239648250831E-3</v>
      </c>
      <c r="M2961" s="109">
        <v>1.1380545467965619E-3</v>
      </c>
      <c r="N2961" s="732">
        <v>3.6225206255676595E-4</v>
      </c>
      <c r="O2961" s="108">
        <v>0</v>
      </c>
      <c r="P2961" s="109">
        <v>0</v>
      </c>
      <c r="Q2961" s="732">
        <v>9.2676237097001381E-3</v>
      </c>
      <c r="R2961" s="108">
        <v>4.4422906442062918E-4</v>
      </c>
      <c r="S2961" s="109">
        <v>6.5065545370835798E-4</v>
      </c>
      <c r="T2961" s="732">
        <v>2.6706606706165775E-3</v>
      </c>
      <c r="U2961" s="108">
        <v>1.0878215888411374E-3</v>
      </c>
      <c r="V2961" s="109">
        <v>1.0958332944281011E-3</v>
      </c>
      <c r="W2961" s="732">
        <v>6.0847223713829022E-4</v>
      </c>
      <c r="X2961" s="108">
        <v>9.3912607005610792E-5</v>
      </c>
      <c r="Y2961" s="109">
        <v>9.4604331958085048E-5</v>
      </c>
      <c r="Z2961" s="732">
        <v>5.2529978837236937E-5</v>
      </c>
      <c r="AA2961" s="108">
        <v>0</v>
      </c>
      <c r="AB2961" s="109">
        <v>0</v>
      </c>
      <c r="AC2961" s="732">
        <v>0</v>
      </c>
      <c r="AD2961" s="108">
        <v>0</v>
      </c>
      <c r="AE2961" s="109">
        <v>0</v>
      </c>
      <c r="AF2961" s="732">
        <v>0</v>
      </c>
      <c r="AG2961" s="108">
        <v>6.9391014641593033E-4</v>
      </c>
      <c r="AH2961" s="109">
        <v>6.9902107942016508E-4</v>
      </c>
      <c r="AI2961" s="732">
        <v>3.8813812451435076E-4</v>
      </c>
      <c r="AJ2961" s="108">
        <v>1.1220033505614567E-3</v>
      </c>
      <c r="AK2961" s="109">
        <v>1.2370196012935015E-3</v>
      </c>
      <c r="AL2961" s="736">
        <v>3.9375346333570048E-4</v>
      </c>
    </row>
    <row r="2962" spans="1:38" ht="13" x14ac:dyDescent="0.3">
      <c r="A2962" s="71">
        <v>2048</v>
      </c>
      <c r="B2962" s="72">
        <v>37</v>
      </c>
      <c r="C2962" s="108">
        <v>0.57633937719664508</v>
      </c>
      <c r="D2962" s="109">
        <v>0.54833639489257269</v>
      </c>
      <c r="E2962" s="732">
        <v>0.1281629011440201</v>
      </c>
      <c r="F2962" s="108">
        <v>2.07095326225228E-2</v>
      </c>
      <c r="G2962" s="109">
        <v>2.2923954771240526E-2</v>
      </c>
      <c r="H2962" s="732">
        <v>1.4591645527348178E-2</v>
      </c>
      <c r="I2962" s="108">
        <v>6.4685898813890202E-3</v>
      </c>
      <c r="J2962" s="109">
        <v>8.231638737673224E-3</v>
      </c>
      <c r="K2962" s="732">
        <v>9.0174911238240188E-2</v>
      </c>
      <c r="L2962" s="108">
        <v>1.032239648250831E-3</v>
      </c>
      <c r="M2962" s="109">
        <v>1.1380545467965619E-3</v>
      </c>
      <c r="N2962" s="732">
        <v>3.6225206255676595E-4</v>
      </c>
      <c r="O2962" s="108">
        <v>0</v>
      </c>
      <c r="P2962" s="109">
        <v>0</v>
      </c>
      <c r="Q2962" s="732">
        <v>9.2676237097001381E-3</v>
      </c>
      <c r="R2962" s="108">
        <v>4.4422906442062918E-4</v>
      </c>
      <c r="S2962" s="109">
        <v>6.5065545370835798E-4</v>
      </c>
      <c r="T2962" s="732">
        <v>2.6706606706165775E-3</v>
      </c>
      <c r="U2962" s="108">
        <v>1.0878215888411374E-3</v>
      </c>
      <c r="V2962" s="109">
        <v>1.0958332944281011E-3</v>
      </c>
      <c r="W2962" s="732">
        <v>6.0847223713829022E-4</v>
      </c>
      <c r="X2962" s="108">
        <v>9.3912607005610792E-5</v>
      </c>
      <c r="Y2962" s="109">
        <v>9.4604331958085048E-5</v>
      </c>
      <c r="Z2962" s="732">
        <v>5.2529978837236937E-5</v>
      </c>
      <c r="AA2962" s="108">
        <v>0</v>
      </c>
      <c r="AB2962" s="109">
        <v>0</v>
      </c>
      <c r="AC2962" s="732">
        <v>0</v>
      </c>
      <c r="AD2962" s="108">
        <v>0</v>
      </c>
      <c r="AE2962" s="109">
        <v>0</v>
      </c>
      <c r="AF2962" s="732">
        <v>0</v>
      </c>
      <c r="AG2962" s="108">
        <v>6.9391014641593033E-4</v>
      </c>
      <c r="AH2962" s="109">
        <v>6.9902107942016508E-4</v>
      </c>
      <c r="AI2962" s="732">
        <v>3.8813812451435076E-4</v>
      </c>
      <c r="AJ2962" s="108">
        <v>1.1220033505614567E-3</v>
      </c>
      <c r="AK2962" s="109">
        <v>1.2370196012935015E-3</v>
      </c>
      <c r="AL2962" s="736">
        <v>3.9375346333570048E-4</v>
      </c>
    </row>
    <row r="2963" spans="1:38" ht="13" x14ac:dyDescent="0.3">
      <c r="A2963" s="71">
        <v>2048</v>
      </c>
      <c r="B2963" s="72">
        <v>38</v>
      </c>
      <c r="C2963" s="108">
        <v>0.57633937719664508</v>
      </c>
      <c r="D2963" s="109">
        <v>0.54833639489257269</v>
      </c>
      <c r="E2963" s="732">
        <v>0.1281629011440201</v>
      </c>
      <c r="F2963" s="108">
        <v>2.07095326225228E-2</v>
      </c>
      <c r="G2963" s="109">
        <v>2.2923954771240526E-2</v>
      </c>
      <c r="H2963" s="732">
        <v>1.4591645527348178E-2</v>
      </c>
      <c r="I2963" s="108">
        <v>6.4685898813890202E-3</v>
      </c>
      <c r="J2963" s="109">
        <v>8.231638737673224E-3</v>
      </c>
      <c r="K2963" s="732">
        <v>9.0174911238240188E-2</v>
      </c>
      <c r="L2963" s="108">
        <v>1.032239648250831E-3</v>
      </c>
      <c r="M2963" s="109">
        <v>1.1380545467965619E-3</v>
      </c>
      <c r="N2963" s="732">
        <v>3.6225206255676595E-4</v>
      </c>
      <c r="O2963" s="108">
        <v>0</v>
      </c>
      <c r="P2963" s="109">
        <v>0</v>
      </c>
      <c r="Q2963" s="732">
        <v>9.2676237097001381E-3</v>
      </c>
      <c r="R2963" s="108">
        <v>4.4422906442062918E-4</v>
      </c>
      <c r="S2963" s="109">
        <v>6.5065545370835798E-4</v>
      </c>
      <c r="T2963" s="732">
        <v>2.6706606706165775E-3</v>
      </c>
      <c r="U2963" s="108">
        <v>1.0878215888411374E-3</v>
      </c>
      <c r="V2963" s="109">
        <v>1.0958332944281011E-3</v>
      </c>
      <c r="W2963" s="732">
        <v>6.0847223713829022E-4</v>
      </c>
      <c r="X2963" s="108">
        <v>9.3912607005610792E-5</v>
      </c>
      <c r="Y2963" s="109">
        <v>9.4604331958085048E-5</v>
      </c>
      <c r="Z2963" s="732">
        <v>5.2529978837236937E-5</v>
      </c>
      <c r="AA2963" s="108">
        <v>0</v>
      </c>
      <c r="AB2963" s="109">
        <v>0</v>
      </c>
      <c r="AC2963" s="732">
        <v>0</v>
      </c>
      <c r="AD2963" s="108">
        <v>0</v>
      </c>
      <c r="AE2963" s="109">
        <v>0</v>
      </c>
      <c r="AF2963" s="732">
        <v>0</v>
      </c>
      <c r="AG2963" s="108">
        <v>6.9391014641593033E-4</v>
      </c>
      <c r="AH2963" s="109">
        <v>6.9902107942016508E-4</v>
      </c>
      <c r="AI2963" s="732">
        <v>3.8813812451435076E-4</v>
      </c>
      <c r="AJ2963" s="108">
        <v>1.1220033505614567E-3</v>
      </c>
      <c r="AK2963" s="109">
        <v>1.2370196012935015E-3</v>
      </c>
      <c r="AL2963" s="736">
        <v>3.9375346333570048E-4</v>
      </c>
    </row>
    <row r="2964" spans="1:38" ht="13.5" thickBot="1" x14ac:dyDescent="0.35">
      <c r="A2964" s="73">
        <v>2048</v>
      </c>
      <c r="B2964" s="74">
        <v>39</v>
      </c>
      <c r="C2964" s="110">
        <v>0.57633937719664508</v>
      </c>
      <c r="D2964" s="111">
        <v>0.54833639489257269</v>
      </c>
      <c r="E2964" s="733">
        <v>0.1281629011440201</v>
      </c>
      <c r="F2964" s="110">
        <v>2.07095326225228E-2</v>
      </c>
      <c r="G2964" s="111">
        <v>2.2923954771240526E-2</v>
      </c>
      <c r="H2964" s="733">
        <v>1.4591645527348178E-2</v>
      </c>
      <c r="I2964" s="110">
        <v>6.4685898813890202E-3</v>
      </c>
      <c r="J2964" s="111">
        <v>8.231638737673224E-3</v>
      </c>
      <c r="K2964" s="733">
        <v>9.0174911238240188E-2</v>
      </c>
      <c r="L2964" s="110">
        <v>1.032239648250831E-3</v>
      </c>
      <c r="M2964" s="111">
        <v>1.1380545467965619E-3</v>
      </c>
      <c r="N2964" s="733">
        <v>3.6225206255676595E-4</v>
      </c>
      <c r="O2964" s="110">
        <v>0</v>
      </c>
      <c r="P2964" s="111">
        <v>0</v>
      </c>
      <c r="Q2964" s="733">
        <v>9.2676237097001381E-3</v>
      </c>
      <c r="R2964" s="110">
        <v>4.4422906442062918E-4</v>
      </c>
      <c r="S2964" s="111">
        <v>6.5065545370835798E-4</v>
      </c>
      <c r="T2964" s="733">
        <v>2.6706606706165775E-3</v>
      </c>
      <c r="U2964" s="110">
        <v>1.0878215888411374E-3</v>
      </c>
      <c r="V2964" s="111">
        <v>1.0958332944281011E-3</v>
      </c>
      <c r="W2964" s="733">
        <v>6.0847223713829022E-4</v>
      </c>
      <c r="X2964" s="110">
        <v>9.3912607005610792E-5</v>
      </c>
      <c r="Y2964" s="111">
        <v>9.4604331958085048E-5</v>
      </c>
      <c r="Z2964" s="733">
        <v>5.2529978837236937E-5</v>
      </c>
      <c r="AA2964" s="110">
        <v>0</v>
      </c>
      <c r="AB2964" s="111">
        <v>0</v>
      </c>
      <c r="AC2964" s="733">
        <v>0</v>
      </c>
      <c r="AD2964" s="110">
        <v>0</v>
      </c>
      <c r="AE2964" s="111">
        <v>0</v>
      </c>
      <c r="AF2964" s="733">
        <v>0</v>
      </c>
      <c r="AG2964" s="110">
        <v>6.9391014641593033E-4</v>
      </c>
      <c r="AH2964" s="111">
        <v>6.9902107942016508E-4</v>
      </c>
      <c r="AI2964" s="733">
        <v>3.8813812451435076E-4</v>
      </c>
      <c r="AJ2964" s="110">
        <v>1.1220033505614567E-3</v>
      </c>
      <c r="AK2964" s="111">
        <v>1.2370196012935015E-3</v>
      </c>
      <c r="AL2964" s="737">
        <v>3.9375346333570048E-4</v>
      </c>
    </row>
    <row r="2965" spans="1:38" x14ac:dyDescent="0.25">
      <c r="A2965" s="69">
        <v>2049</v>
      </c>
      <c r="B2965" s="70">
        <v>0</v>
      </c>
      <c r="C2965" s="106">
        <v>0.22586947618058562</v>
      </c>
      <c r="D2965" s="107">
        <v>0.23612331688912089</v>
      </c>
      <c r="E2965" s="730">
        <v>0.11177794135162482</v>
      </c>
      <c r="F2965" s="106">
        <v>1.8611134091801512E-2</v>
      </c>
      <c r="G2965" s="107">
        <v>2.0359426048770873E-2</v>
      </c>
      <c r="H2965" s="730">
        <v>1.7679902474718869E-2</v>
      </c>
      <c r="I2965" s="106">
        <v>4.4164548778432454E-3</v>
      </c>
      <c r="J2965" s="107">
        <v>4.0868342840096163E-3</v>
      </c>
      <c r="K2965" s="730">
        <v>8.4449209256157926E-2</v>
      </c>
      <c r="L2965" s="106">
        <v>5.3615470035255617E-4</v>
      </c>
      <c r="M2965" s="107">
        <v>5.7610431039816466E-4</v>
      </c>
      <c r="N2965" s="730">
        <v>2.6284889177910899E-4</v>
      </c>
      <c r="O2965" s="106">
        <v>0</v>
      </c>
      <c r="P2965" s="107">
        <v>0</v>
      </c>
      <c r="Q2965" s="730">
        <v>1.1229081736573604E-2</v>
      </c>
      <c r="R2965" s="106">
        <v>4.4422906442062918E-4</v>
      </c>
      <c r="S2965" s="107">
        <v>6.5065545370835798E-4</v>
      </c>
      <c r="T2965" s="730">
        <v>2.6706606706165775E-3</v>
      </c>
      <c r="U2965" s="106">
        <v>9.2664223347192266E-4</v>
      </c>
      <c r="V2965" s="107">
        <v>8.9852437635728371E-4</v>
      </c>
      <c r="W2965" s="730">
        <v>7.3725266449544541E-4</v>
      </c>
      <c r="X2965" s="106">
        <v>7.9997851154553034E-5</v>
      </c>
      <c r="Y2965" s="107">
        <v>7.7570483584756851E-5</v>
      </c>
      <c r="Z2965" s="730">
        <v>6.364768795295038E-5</v>
      </c>
      <c r="AA2965" s="106">
        <v>0</v>
      </c>
      <c r="AB2965" s="107">
        <v>0</v>
      </c>
      <c r="AC2965" s="730">
        <v>0</v>
      </c>
      <c r="AD2965" s="106">
        <v>0</v>
      </c>
      <c r="AE2965" s="107">
        <v>0</v>
      </c>
      <c r="AF2965" s="730">
        <v>0</v>
      </c>
      <c r="AG2965" s="106">
        <v>5.9109520788627322E-4</v>
      </c>
      <c r="AH2965" s="107">
        <v>5.7315940308524417E-4</v>
      </c>
      <c r="AI2965" s="730">
        <v>4.7028569720231278E-4</v>
      </c>
      <c r="AJ2965" s="106">
        <v>5.8277865074161429E-4</v>
      </c>
      <c r="AK2965" s="107">
        <v>6.2620232438962613E-4</v>
      </c>
      <c r="AL2965" s="735">
        <v>2.8570624646285549E-4</v>
      </c>
    </row>
    <row r="2966" spans="1:38" x14ac:dyDescent="0.25">
      <c r="A2966" s="71">
        <v>2049</v>
      </c>
      <c r="B2966" s="72">
        <v>1</v>
      </c>
      <c r="C2966" s="108">
        <v>0.2257831172351423</v>
      </c>
      <c r="D2966" s="109">
        <v>0.23597119628057525</v>
      </c>
      <c r="E2966" s="731">
        <v>0.11189834518554451</v>
      </c>
      <c r="F2966" s="108">
        <v>1.8590255896766775E-2</v>
      </c>
      <c r="G2966" s="109">
        <v>2.0321923160016329E-2</v>
      </c>
      <c r="H2966" s="731">
        <v>1.7889586491072574E-2</v>
      </c>
      <c r="I2966" s="108">
        <v>4.409738266936321E-3</v>
      </c>
      <c r="J2966" s="109">
        <v>4.0749149003455193E-3</v>
      </c>
      <c r="K2966" s="731">
        <v>8.4743978634368292E-2</v>
      </c>
      <c r="L2966" s="108">
        <v>5.355636680320526E-4</v>
      </c>
      <c r="M2966" s="109">
        <v>5.7477111701459362E-4</v>
      </c>
      <c r="N2966" s="731">
        <v>2.6324690071011318E-4</v>
      </c>
      <c r="O2966" s="108">
        <v>0</v>
      </c>
      <c r="P2966" s="109">
        <v>0</v>
      </c>
      <c r="Q2966" s="731">
        <v>1.1362243108916341E-2</v>
      </c>
      <c r="R2966" s="108">
        <v>4.4422906442062918E-4</v>
      </c>
      <c r="S2966" s="109">
        <v>6.5065545370835798E-4</v>
      </c>
      <c r="T2966" s="731">
        <v>2.6706606706165775E-3</v>
      </c>
      <c r="U2966" s="108">
        <v>9.2508898486953338E-4</v>
      </c>
      <c r="V2966" s="109">
        <v>8.9575631861898302E-4</v>
      </c>
      <c r="W2966" s="731">
        <v>7.4599522422786029E-4</v>
      </c>
      <c r="X2966" s="108">
        <v>7.9863824590740027E-5</v>
      </c>
      <c r="Y2966" s="109">
        <v>7.7331465707542282E-5</v>
      </c>
      <c r="Z2966" s="731">
        <v>6.4402473911954558E-5</v>
      </c>
      <c r="AA2966" s="108">
        <v>0</v>
      </c>
      <c r="AB2966" s="109">
        <v>0</v>
      </c>
      <c r="AC2966" s="731">
        <v>0</v>
      </c>
      <c r="AD2966" s="108">
        <v>0</v>
      </c>
      <c r="AE2966" s="109">
        <v>0</v>
      </c>
      <c r="AF2966" s="731">
        <v>0</v>
      </c>
      <c r="AG2966" s="108">
        <v>5.9010489879725216E-4</v>
      </c>
      <c r="AH2966" s="109">
        <v>5.7139372449411955E-4</v>
      </c>
      <c r="AI2966" s="731">
        <v>4.7586278295922384E-4</v>
      </c>
      <c r="AJ2966" s="108">
        <v>5.8213627071414839E-4</v>
      </c>
      <c r="AK2966" s="109">
        <v>6.2475320845309704E-4</v>
      </c>
      <c r="AL2966" s="736">
        <v>2.8613899253376483E-4</v>
      </c>
    </row>
    <row r="2967" spans="1:38" x14ac:dyDescent="0.25">
      <c r="A2967" s="71">
        <v>2049</v>
      </c>
      <c r="B2967" s="72">
        <v>2</v>
      </c>
      <c r="C2967" s="108">
        <v>0.22569572676293079</v>
      </c>
      <c r="D2967" s="109">
        <v>0.23582125759145212</v>
      </c>
      <c r="E2967" s="731">
        <v>0.11204950361602434</v>
      </c>
      <c r="F2967" s="108">
        <v>1.8569272046772254E-2</v>
      </c>
      <c r="G2967" s="109">
        <v>2.0284925532346534E-2</v>
      </c>
      <c r="H2967" s="731">
        <v>1.8139406388058218E-2</v>
      </c>
      <c r="I2967" s="108">
        <v>4.402977819102454E-3</v>
      </c>
      <c r="J2967" s="109">
        <v>4.063161878328103E-3</v>
      </c>
      <c r="K2967" s="731">
        <v>8.5116293060658668E-2</v>
      </c>
      <c r="L2967" s="108">
        <v>5.3496907112463694E-4</v>
      </c>
      <c r="M2967" s="109">
        <v>5.7345634307761554E-4</v>
      </c>
      <c r="N2967" s="731">
        <v>2.6375821203024363E-4</v>
      </c>
      <c r="O2967" s="108">
        <v>0</v>
      </c>
      <c r="P2967" s="109">
        <v>0</v>
      </c>
      <c r="Q2967" s="731">
        <v>1.1520927817732392E-2</v>
      </c>
      <c r="R2967" s="108">
        <v>4.4422906442062918E-4</v>
      </c>
      <c r="S2967" s="109">
        <v>6.5065545370835798E-4</v>
      </c>
      <c r="T2967" s="731">
        <v>2.6706606706165775E-3</v>
      </c>
      <c r="U2967" s="108">
        <v>9.2352825101532589E-4</v>
      </c>
      <c r="V2967" s="109">
        <v>8.9302582080429919E-4</v>
      </c>
      <c r="W2967" s="731">
        <v>7.5641388771854152E-4</v>
      </c>
      <c r="X2967" s="108">
        <v>7.9729080853021024E-5</v>
      </c>
      <c r="Y2967" s="109">
        <v>7.709576968644867E-5</v>
      </c>
      <c r="Z2967" s="731">
        <v>6.5301873484254779E-5</v>
      </c>
      <c r="AA2967" s="108">
        <v>0</v>
      </c>
      <c r="AB2967" s="109">
        <v>0</v>
      </c>
      <c r="AC2967" s="731">
        <v>0</v>
      </c>
      <c r="AD2967" s="108">
        <v>0</v>
      </c>
      <c r="AE2967" s="109">
        <v>0</v>
      </c>
      <c r="AF2967" s="731">
        <v>0</v>
      </c>
      <c r="AG2967" s="108">
        <v>5.8910944112234838E-4</v>
      </c>
      <c r="AH2967" s="109">
        <v>5.6965212656633123E-4</v>
      </c>
      <c r="AI2967" s="731">
        <v>4.8250822225748605E-4</v>
      </c>
      <c r="AJ2967" s="108">
        <v>5.814902188881172E-4</v>
      </c>
      <c r="AK2967" s="109">
        <v>6.2332426826251319E-4</v>
      </c>
      <c r="AL2967" s="736">
        <v>2.8669461909050232E-4</v>
      </c>
    </row>
    <row r="2968" spans="1:38" x14ac:dyDescent="0.25">
      <c r="A2968" s="71">
        <v>2049</v>
      </c>
      <c r="B2968" s="72">
        <v>3</v>
      </c>
      <c r="C2968" s="108">
        <v>0.22560644541717559</v>
      </c>
      <c r="D2968" s="109">
        <v>0.23567501637498717</v>
      </c>
      <c r="E2968" s="731">
        <v>0.11223263137396776</v>
      </c>
      <c r="F2968" s="108">
        <v>1.8547758712451026E-2</v>
      </c>
      <c r="G2968" s="109">
        <v>2.0248866152351868E-2</v>
      </c>
      <c r="H2968" s="731">
        <v>1.8430771070057129E-2</v>
      </c>
      <c r="I2968" s="108">
        <v>4.3960578910648357E-3</v>
      </c>
      <c r="J2968" s="109">
        <v>4.0517147343709413E-3</v>
      </c>
      <c r="K2968" s="731">
        <v>8.5569941545603545E-2</v>
      </c>
      <c r="L2968" s="108">
        <v>5.3436057156017625E-4</v>
      </c>
      <c r="M2968" s="109">
        <v>5.7217544517287465E-4</v>
      </c>
      <c r="N2968" s="731">
        <v>2.6438803623410779E-4</v>
      </c>
      <c r="O2968" s="108">
        <v>0</v>
      </c>
      <c r="P2968" s="109">
        <v>0</v>
      </c>
      <c r="Q2968" s="731">
        <v>1.1705978981539909E-2</v>
      </c>
      <c r="R2968" s="108">
        <v>4.4422906442062918E-4</v>
      </c>
      <c r="S2968" s="109">
        <v>6.5065545370835798E-4</v>
      </c>
      <c r="T2968" s="731">
        <v>2.6706606706165775E-3</v>
      </c>
      <c r="U2968" s="108">
        <v>9.2192969708473275E-4</v>
      </c>
      <c r="V2968" s="109">
        <v>8.9036627743079141E-4</v>
      </c>
      <c r="W2968" s="731">
        <v>7.6856311987987989E-4</v>
      </c>
      <c r="X2968" s="108">
        <v>7.9591014241617397E-5</v>
      </c>
      <c r="Y2968" s="109">
        <v>7.6866112307819056E-5</v>
      </c>
      <c r="Z2968" s="731">
        <v>6.6350797779054461E-5</v>
      </c>
      <c r="AA2968" s="108">
        <v>0</v>
      </c>
      <c r="AB2968" s="109">
        <v>0</v>
      </c>
      <c r="AC2968" s="731">
        <v>0</v>
      </c>
      <c r="AD2968" s="108">
        <v>0</v>
      </c>
      <c r="AE2968" s="109">
        <v>0</v>
      </c>
      <c r="AF2968" s="731">
        <v>0</v>
      </c>
      <c r="AG2968" s="108">
        <v>5.8808951153094442E-4</v>
      </c>
      <c r="AH2968" s="109">
        <v>5.679551297373942E-4</v>
      </c>
      <c r="AI2968" s="731">
        <v>4.9025839188814426E-4</v>
      </c>
      <c r="AJ2968" s="108">
        <v>5.8082857232568991E-4</v>
      </c>
      <c r="AK2968" s="109">
        <v>6.219317003859395E-4</v>
      </c>
      <c r="AL2968" s="736">
        <v>2.8737932098191031E-4</v>
      </c>
    </row>
    <row r="2969" spans="1:38" x14ac:dyDescent="0.25">
      <c r="A2969" s="71">
        <v>2049</v>
      </c>
      <c r="B2969" s="72">
        <v>4</v>
      </c>
      <c r="C2969" s="108">
        <v>0.29666596263881145</v>
      </c>
      <c r="D2969" s="109">
        <v>0.30248883283988132</v>
      </c>
      <c r="E2969" s="731">
        <v>0.13132950506069324</v>
      </c>
      <c r="F2969" s="108">
        <v>1.9175475717373231E-2</v>
      </c>
      <c r="G2969" s="109">
        <v>2.1282305609228912E-2</v>
      </c>
      <c r="H2969" s="731">
        <v>1.8377978937430487E-2</v>
      </c>
      <c r="I2969" s="108">
        <v>5.0947698203939844E-3</v>
      </c>
      <c r="J2969" s="109">
        <v>5.5608556498248996E-3</v>
      </c>
      <c r="K2969" s="731">
        <v>8.4784146921465242E-2</v>
      </c>
      <c r="L2969" s="108">
        <v>6.46326998989848E-4</v>
      </c>
      <c r="M2969" s="109">
        <v>8.5431115183200515E-4</v>
      </c>
      <c r="N2969" s="731">
        <v>3.7369439487585612E-4</v>
      </c>
      <c r="O2969" s="108">
        <v>0</v>
      </c>
      <c r="P2969" s="109">
        <v>0</v>
      </c>
      <c r="Q2969" s="731">
        <v>1.1672441343534061E-2</v>
      </c>
      <c r="R2969" s="108">
        <v>4.4422906442062918E-4</v>
      </c>
      <c r="S2969" s="109">
        <v>6.5065545370835798E-4</v>
      </c>
      <c r="T2969" s="731">
        <v>2.6706606706165775E-3</v>
      </c>
      <c r="U2969" s="108">
        <v>9.7007829464278964E-4</v>
      </c>
      <c r="V2969" s="109">
        <v>9.696074310540947E-4</v>
      </c>
      <c r="W2969" s="731">
        <v>7.6636142237370623E-4</v>
      </c>
      <c r="X2969" s="108">
        <v>8.3747771191317494E-5</v>
      </c>
      <c r="Y2969" s="109">
        <v>8.3707090923937396E-5</v>
      </c>
      <c r="Z2969" s="731">
        <v>6.6160703801206947E-5</v>
      </c>
      <c r="AA2969" s="108">
        <v>0</v>
      </c>
      <c r="AB2969" s="109">
        <v>0</v>
      </c>
      <c r="AC2969" s="731">
        <v>0</v>
      </c>
      <c r="AD2969" s="108">
        <v>0</v>
      </c>
      <c r="AE2969" s="109">
        <v>0</v>
      </c>
      <c r="AF2969" s="731">
        <v>0</v>
      </c>
      <c r="AG2969" s="108">
        <v>6.1880301523729181E-4</v>
      </c>
      <c r="AH2969" s="109">
        <v>6.1850262024647066E-4</v>
      </c>
      <c r="AI2969" s="731">
        <v>4.8885408145119143E-4</v>
      </c>
      <c r="AJ2969" s="108">
        <v>7.0253174792832675E-4</v>
      </c>
      <c r="AK2969" s="109">
        <v>9.2860194502167727E-4</v>
      </c>
      <c r="AL2969" s="736">
        <v>4.0619094166044825E-4</v>
      </c>
    </row>
    <row r="2970" spans="1:38" x14ac:dyDescent="0.25">
      <c r="A2970" s="71">
        <v>2049</v>
      </c>
      <c r="B2970" s="72">
        <v>5</v>
      </c>
      <c r="C2970" s="108">
        <v>0.29655301022153319</v>
      </c>
      <c r="D2970" s="109">
        <v>0.30232343556021063</v>
      </c>
      <c r="E2970" s="731">
        <v>0.13099278218489904</v>
      </c>
      <c r="F2970" s="108">
        <v>1.9152225229926385E-2</v>
      </c>
      <c r="G2970" s="109">
        <v>2.1246122844510832E-2</v>
      </c>
      <c r="H2970" s="731">
        <v>1.797300700042876E-2</v>
      </c>
      <c r="I2970" s="108">
        <v>5.0864053994990168E-3</v>
      </c>
      <c r="J2970" s="109">
        <v>5.5460266528115183E-3</v>
      </c>
      <c r="K2970" s="731">
        <v>8.3921340179107115E-2</v>
      </c>
      <c r="L2970" s="108">
        <v>6.4555752158454666E-4</v>
      </c>
      <c r="M2970" s="109">
        <v>8.5249226709366147E-4</v>
      </c>
      <c r="N2970" s="731">
        <v>3.7241781029569051E-4</v>
      </c>
      <c r="O2970" s="108">
        <v>0</v>
      </c>
      <c r="P2970" s="109">
        <v>0</v>
      </c>
      <c r="Q2970" s="731">
        <v>1.1415238170225772E-2</v>
      </c>
      <c r="R2970" s="108">
        <v>4.4422906442062918E-4</v>
      </c>
      <c r="S2970" s="109">
        <v>6.5065545370835798E-4</v>
      </c>
      <c r="T2970" s="731">
        <v>2.6706606706165775E-3</v>
      </c>
      <c r="U2970" s="108">
        <v>9.6834786281784152E-4</v>
      </c>
      <c r="V2970" s="109">
        <v>9.6693198622951307E-4</v>
      </c>
      <c r="W2970" s="731">
        <v>7.4947435103593044E-4</v>
      </c>
      <c r="X2970" s="108">
        <v>8.3598373818397862E-5</v>
      </c>
      <c r="Y2970" s="109">
        <v>8.3476121716174396E-5</v>
      </c>
      <c r="Z2970" s="731">
        <v>6.4702809375209383E-5</v>
      </c>
      <c r="AA2970" s="108">
        <v>0</v>
      </c>
      <c r="AB2970" s="109">
        <v>0</v>
      </c>
      <c r="AC2970" s="731">
        <v>0</v>
      </c>
      <c r="AD2970" s="108">
        <v>0</v>
      </c>
      <c r="AE2970" s="109">
        <v>0</v>
      </c>
      <c r="AF2970" s="731">
        <v>0</v>
      </c>
      <c r="AG2970" s="108">
        <v>6.1769937276253534E-4</v>
      </c>
      <c r="AH2970" s="109">
        <v>6.1679586376446084E-4</v>
      </c>
      <c r="AI2970" s="731">
        <v>4.7808240199615144E-4</v>
      </c>
      <c r="AJ2970" s="108">
        <v>7.0169563933064464E-4</v>
      </c>
      <c r="AK2970" s="109">
        <v>9.2662505928833134E-4</v>
      </c>
      <c r="AL2970" s="736">
        <v>4.0480325291746575E-4</v>
      </c>
    </row>
    <row r="2971" spans="1:38" x14ac:dyDescent="0.25">
      <c r="A2971" s="71">
        <v>2049</v>
      </c>
      <c r="B2971" s="72">
        <v>6</v>
      </c>
      <c r="C2971" s="108">
        <v>0.35726106332736518</v>
      </c>
      <c r="D2971" s="109">
        <v>0.35828523287341818</v>
      </c>
      <c r="E2971" s="731">
        <v>0.13061677371678224</v>
      </c>
      <c r="F2971" s="108">
        <v>1.9611389087149371E-2</v>
      </c>
      <c r="G2971" s="109">
        <v>2.2100438972255148E-2</v>
      </c>
      <c r="H2971" s="731">
        <v>1.7514066432971365E-2</v>
      </c>
      <c r="I2971" s="108">
        <v>5.4644613651636002E-3</v>
      </c>
      <c r="J2971" s="109">
        <v>6.6588718696729225E-3</v>
      </c>
      <c r="K2971" s="731">
        <v>9.6181031397560054E-2</v>
      </c>
      <c r="L2971" s="108">
        <v>7.3241952922341812E-4</v>
      </c>
      <c r="M2971" s="109">
        <v>9.2190024203923134E-4</v>
      </c>
      <c r="N2971" s="731">
        <v>3.7099809602145401E-4</v>
      </c>
      <c r="O2971" s="108">
        <v>0</v>
      </c>
      <c r="P2971" s="109">
        <v>0</v>
      </c>
      <c r="Q2971" s="731">
        <v>1.1123745354770407E-2</v>
      </c>
      <c r="R2971" s="108">
        <v>4.4422906442062918E-4</v>
      </c>
      <c r="S2971" s="109">
        <v>6.5065545370835798E-4</v>
      </c>
      <c r="T2971" s="731">
        <v>2.6706606706165775E-3</v>
      </c>
      <c r="U2971" s="108">
        <v>1.0034991751662469E-3</v>
      </c>
      <c r="V2971" s="109">
        <v>1.0323342155144095E-3</v>
      </c>
      <c r="W2971" s="731">
        <v>7.3033621381502834E-4</v>
      </c>
      <c r="X2971" s="108">
        <v>8.6632977391540688E-5</v>
      </c>
      <c r="Y2971" s="109">
        <v>8.9122380259121003E-5</v>
      </c>
      <c r="Z2971" s="731">
        <v>6.3050602510026748E-5</v>
      </c>
      <c r="AA2971" s="108">
        <v>0</v>
      </c>
      <c r="AB2971" s="109">
        <v>0</v>
      </c>
      <c r="AC2971" s="731">
        <v>0</v>
      </c>
      <c r="AD2971" s="108">
        <v>0</v>
      </c>
      <c r="AE2971" s="109">
        <v>0</v>
      </c>
      <c r="AF2971" s="731">
        <v>0</v>
      </c>
      <c r="AG2971" s="108">
        <v>6.4012164876927811E-4</v>
      </c>
      <c r="AH2971" s="109">
        <v>6.5851509740886649E-4</v>
      </c>
      <c r="AI2971" s="731">
        <v>4.6587433375665108E-4</v>
      </c>
      <c r="AJ2971" s="108">
        <v>7.9611037855586563E-4</v>
      </c>
      <c r="AK2971" s="109">
        <v>1.0020688215045287E-3</v>
      </c>
      <c r="AL2971" s="736">
        <v>4.0326001103762075E-4</v>
      </c>
    </row>
    <row r="2972" spans="1:38" x14ac:dyDescent="0.25">
      <c r="A2972" s="71">
        <v>2049</v>
      </c>
      <c r="B2972" s="72">
        <v>7</v>
      </c>
      <c r="C2972" s="108">
        <v>0.35712756783692035</v>
      </c>
      <c r="D2972" s="109">
        <v>0.35810997431460373</v>
      </c>
      <c r="E2972" s="731">
        <v>0.13027497592146725</v>
      </c>
      <c r="F2972" s="108">
        <v>1.9586556300656848E-2</v>
      </c>
      <c r="G2972" s="109">
        <v>2.2064763207493825E-2</v>
      </c>
      <c r="H2972" s="731">
        <v>1.7099925398029722E-2</v>
      </c>
      <c r="I2972" s="108">
        <v>5.4551106785955226E-3</v>
      </c>
      <c r="J2972" s="109">
        <v>6.6421068660332799E-3</v>
      </c>
      <c r="K2972" s="731">
        <v>9.5305728871802983E-2</v>
      </c>
      <c r="L2972" s="108">
        <v>7.3150991543047012E-4</v>
      </c>
      <c r="M2972" s="109">
        <v>9.2003759814012224E-4</v>
      </c>
      <c r="N2972" s="731">
        <v>3.6970506349721851E-4</v>
      </c>
      <c r="O2972" s="108">
        <v>0</v>
      </c>
      <c r="P2972" s="109">
        <v>0</v>
      </c>
      <c r="Q2972" s="731">
        <v>1.0860705835908369E-2</v>
      </c>
      <c r="R2972" s="108">
        <v>4.4422906442062918E-4</v>
      </c>
      <c r="S2972" s="109">
        <v>6.5065545370835798E-4</v>
      </c>
      <c r="T2972" s="731">
        <v>2.6706606706165775E-3</v>
      </c>
      <c r="U2972" s="108">
        <v>1.0016505103839612E-3</v>
      </c>
      <c r="V2972" s="109">
        <v>1.0296909937063331E-3</v>
      </c>
      <c r="W2972" s="731">
        <v>7.1306676712293412E-4</v>
      </c>
      <c r="X2972" s="108">
        <v>8.6473485117577155E-5</v>
      </c>
      <c r="Y2972" s="109">
        <v>8.8894172099656798E-5</v>
      </c>
      <c r="Z2972" s="731">
        <v>6.155977692080205E-5</v>
      </c>
      <c r="AA2972" s="108">
        <v>0</v>
      </c>
      <c r="AB2972" s="109">
        <v>0</v>
      </c>
      <c r="AC2972" s="731">
        <v>0</v>
      </c>
      <c r="AD2972" s="108">
        <v>0</v>
      </c>
      <c r="AE2972" s="109">
        <v>0</v>
      </c>
      <c r="AF2972" s="731">
        <v>0</v>
      </c>
      <c r="AG2972" s="108">
        <v>6.389428388206092E-4</v>
      </c>
      <c r="AH2972" s="109">
        <v>6.5682902460487624E-4</v>
      </c>
      <c r="AI2972" s="731">
        <v>4.5485790648900585E-4</v>
      </c>
      <c r="AJ2972" s="108">
        <v>7.9512167148971797E-4</v>
      </c>
      <c r="AK2972" s="109">
        <v>1.0000434878956899E-3</v>
      </c>
      <c r="AL2972" s="736">
        <v>4.0185480455845587E-4</v>
      </c>
    </row>
    <row r="2973" spans="1:38" x14ac:dyDescent="0.25">
      <c r="A2973" s="71">
        <v>2049</v>
      </c>
      <c r="B2973" s="72">
        <v>8</v>
      </c>
      <c r="C2973" s="108">
        <v>0.41150159815065979</v>
      </c>
      <c r="D2973" s="109">
        <v>0.40440759187132813</v>
      </c>
      <c r="E2973" s="731">
        <v>0.12977287672454496</v>
      </c>
      <c r="F2973" s="108">
        <v>1.9821738709176657E-2</v>
      </c>
      <c r="G2973" s="109">
        <v>2.2300033038331096E-2</v>
      </c>
      <c r="H2973" s="731">
        <v>1.6629578802475245E-2</v>
      </c>
      <c r="I2973" s="108">
        <v>5.7596594578366161E-3</v>
      </c>
      <c r="J2973" s="109">
        <v>7.202283197291633E-3</v>
      </c>
      <c r="K2973" s="731">
        <v>9.4284538581479921E-2</v>
      </c>
      <c r="L2973" s="108">
        <v>8.31841903183775E-4</v>
      </c>
      <c r="M2973" s="109">
        <v>9.9741206430854767E-4</v>
      </c>
      <c r="N2973" s="731">
        <v>3.6826531667058922E-4</v>
      </c>
      <c r="O2973" s="108">
        <v>0</v>
      </c>
      <c r="P2973" s="109">
        <v>0</v>
      </c>
      <c r="Q2973" s="731">
        <v>1.0561973472418796E-2</v>
      </c>
      <c r="R2973" s="108">
        <v>4.4422906442062918E-4</v>
      </c>
      <c r="S2973" s="109">
        <v>6.5065545370835798E-4</v>
      </c>
      <c r="T2973" s="731">
        <v>2.6706606706165775E-3</v>
      </c>
      <c r="U2973" s="108">
        <v>1.0197930493234756E-3</v>
      </c>
      <c r="V2973" s="109">
        <v>1.0479017387192546E-3</v>
      </c>
      <c r="W2973" s="731">
        <v>6.934538517821856E-4</v>
      </c>
      <c r="X2973" s="108">
        <v>8.803970109365751E-5</v>
      </c>
      <c r="Y2973" s="109">
        <v>9.0466318008498587E-5</v>
      </c>
      <c r="Z2973" s="731">
        <v>5.9866487310960375E-5</v>
      </c>
      <c r="AA2973" s="108">
        <v>0</v>
      </c>
      <c r="AB2973" s="109">
        <v>0</v>
      </c>
      <c r="AC2973" s="731">
        <v>0</v>
      </c>
      <c r="AD2973" s="108">
        <v>0</v>
      </c>
      <c r="AE2973" s="109">
        <v>0</v>
      </c>
      <c r="AF2973" s="731">
        <v>0</v>
      </c>
      <c r="AG2973" s="108">
        <v>6.5051526947852408E-4</v>
      </c>
      <c r="AH2973" s="109">
        <v>6.6844551054610446E-4</v>
      </c>
      <c r="AI2973" s="731">
        <v>4.4234696265298346E-4</v>
      </c>
      <c r="AJ2973" s="108">
        <v>9.0417876598977568E-4</v>
      </c>
      <c r="AK2973" s="109">
        <v>1.084146924350598E-3</v>
      </c>
      <c r="AL2973" s="736">
        <v>4.0028977279615022E-4</v>
      </c>
    </row>
    <row r="2974" spans="1:38" x14ac:dyDescent="0.25">
      <c r="A2974" s="71">
        <v>2049</v>
      </c>
      <c r="B2974" s="72">
        <v>9</v>
      </c>
      <c r="C2974" s="108">
        <v>0.41135003165371981</v>
      </c>
      <c r="D2974" s="109">
        <v>0.40423311633630671</v>
      </c>
      <c r="E2974" s="731">
        <v>0.12941366632847204</v>
      </c>
      <c r="F2974" s="108">
        <v>1.9795342924893142E-2</v>
      </c>
      <c r="G2974" s="109">
        <v>2.2266406138809529E-2</v>
      </c>
      <c r="H2974" s="731">
        <v>1.6189095170318718E-2</v>
      </c>
      <c r="I2974" s="108">
        <v>5.7492964016473865E-3</v>
      </c>
      <c r="J2974" s="109">
        <v>7.1853942513676753E-3</v>
      </c>
      <c r="K2974" s="731">
        <v>9.336519116835848E-2</v>
      </c>
      <c r="L2974" s="108">
        <v>8.3075170686482309E-4</v>
      </c>
      <c r="M2974" s="109">
        <v>9.9552627832868632E-4</v>
      </c>
      <c r="N2974" s="731">
        <v>3.6691129732373224E-4</v>
      </c>
      <c r="O2974" s="108">
        <v>0</v>
      </c>
      <c r="P2974" s="109">
        <v>0</v>
      </c>
      <c r="Q2974" s="731">
        <v>1.0282209631236173E-2</v>
      </c>
      <c r="R2974" s="108">
        <v>4.4422906442062918E-4</v>
      </c>
      <c r="S2974" s="109">
        <v>6.5065545370835798E-4</v>
      </c>
      <c r="T2974" s="731">
        <v>2.6706606706165775E-3</v>
      </c>
      <c r="U2974" s="108">
        <v>1.0178264350064132E-3</v>
      </c>
      <c r="V2974" s="109">
        <v>1.045412009568266E-3</v>
      </c>
      <c r="W2974" s="731">
        <v>6.750853416585919E-4</v>
      </c>
      <c r="X2974" s="108">
        <v>8.7869932583866991E-5</v>
      </c>
      <c r="Y2974" s="109">
        <v>9.0251356115102698E-5</v>
      </c>
      <c r="Z2974" s="731">
        <v>5.8280754795547696E-5</v>
      </c>
      <c r="AA2974" s="108">
        <v>0</v>
      </c>
      <c r="AB2974" s="109">
        <v>0</v>
      </c>
      <c r="AC2974" s="731">
        <v>0</v>
      </c>
      <c r="AD2974" s="108">
        <v>0</v>
      </c>
      <c r="AE2974" s="109">
        <v>0</v>
      </c>
      <c r="AF2974" s="731">
        <v>0</v>
      </c>
      <c r="AG2974" s="108">
        <v>6.4926149551387954E-4</v>
      </c>
      <c r="AH2974" s="109">
        <v>6.6685735703893106E-4</v>
      </c>
      <c r="AI2974" s="731">
        <v>4.3062982283893775E-4</v>
      </c>
      <c r="AJ2974" s="108">
        <v>9.0299401010322257E-4</v>
      </c>
      <c r="AK2974" s="109">
        <v>1.0820972237271785E-3</v>
      </c>
      <c r="AL2974" s="736">
        <v>3.9881764206566272E-4</v>
      </c>
    </row>
    <row r="2975" spans="1:38" x14ac:dyDescent="0.25">
      <c r="A2975" s="71">
        <v>2049</v>
      </c>
      <c r="B2975" s="72">
        <v>10</v>
      </c>
      <c r="C2975" s="108">
        <v>0.57653007335318407</v>
      </c>
      <c r="D2975" s="109">
        <v>0.54853129221994912</v>
      </c>
      <c r="E2975" s="731">
        <v>0.12906717456824604</v>
      </c>
      <c r="F2975" s="108">
        <v>2.0737895503766E-2</v>
      </c>
      <c r="G2975" s="109">
        <v>2.295635653095373E-2</v>
      </c>
      <c r="H2975" s="731">
        <v>1.5763894887971166E-2</v>
      </c>
      <c r="I2975" s="108">
        <v>6.4805620974220032E-3</v>
      </c>
      <c r="J2975" s="109">
        <v>8.24967284115782E-3</v>
      </c>
      <c r="K2975" s="731">
        <v>9.2477786267297468E-2</v>
      </c>
      <c r="L2975" s="108">
        <v>1.0336433506160834E-3</v>
      </c>
      <c r="M2975" s="109">
        <v>1.1400825427666347E-3</v>
      </c>
      <c r="N2975" s="731">
        <v>3.6560493814646032E-4</v>
      </c>
      <c r="O2975" s="108">
        <v>0</v>
      </c>
      <c r="P2975" s="109">
        <v>0</v>
      </c>
      <c r="Q2975" s="731">
        <v>1.0012146662674625E-2</v>
      </c>
      <c r="R2975" s="108">
        <v>4.4422906442062918E-4</v>
      </c>
      <c r="S2975" s="109">
        <v>6.5065545370835798E-4</v>
      </c>
      <c r="T2975" s="731">
        <v>2.6706606706165775E-3</v>
      </c>
      <c r="U2975" s="108">
        <v>1.089938030314181E-3</v>
      </c>
      <c r="V2975" s="109">
        <v>1.0982357855893877E-3</v>
      </c>
      <c r="W2975" s="731">
        <v>6.5735519960077372E-4</v>
      </c>
      <c r="X2975" s="108">
        <v>9.4095364881952397E-5</v>
      </c>
      <c r="Y2975" s="109">
        <v>9.4811761695673315E-5</v>
      </c>
      <c r="Z2975" s="731">
        <v>5.6750034623688631E-5</v>
      </c>
      <c r="AA2975" s="108">
        <v>0</v>
      </c>
      <c r="AB2975" s="109">
        <v>0</v>
      </c>
      <c r="AC2975" s="731">
        <v>0</v>
      </c>
      <c r="AD2975" s="108">
        <v>0</v>
      </c>
      <c r="AE2975" s="109">
        <v>0</v>
      </c>
      <c r="AF2975" s="731">
        <v>0</v>
      </c>
      <c r="AG2975" s="108">
        <v>6.9525998162433926E-4</v>
      </c>
      <c r="AH2975" s="109">
        <v>7.0055334215025065E-4</v>
      </c>
      <c r="AI2975" s="731">
        <v>4.1931965616425279E-4</v>
      </c>
      <c r="AJ2975" s="108">
        <v>1.1235284766594094E-3</v>
      </c>
      <c r="AK2975" s="109">
        <v>1.2392236158643511E-3</v>
      </c>
      <c r="AL2975" s="736">
        <v>3.9739775140781923E-4</v>
      </c>
    </row>
    <row r="2976" spans="1:38" x14ac:dyDescent="0.25">
      <c r="A2976" s="71">
        <v>2049</v>
      </c>
      <c r="B2976" s="72">
        <v>11</v>
      </c>
      <c r="C2976" s="108">
        <v>0.57633784166505664</v>
      </c>
      <c r="D2976" s="109">
        <v>0.54833592979312284</v>
      </c>
      <c r="E2976" s="731">
        <v>0.12865651168688041</v>
      </c>
      <c r="F2976" s="108">
        <v>2.0709457118111608E-2</v>
      </c>
      <c r="G2976" s="109">
        <v>2.2924004686418042E-2</v>
      </c>
      <c r="H2976" s="731">
        <v>1.5251727937919662E-2</v>
      </c>
      <c r="I2976" s="108">
        <v>6.4685635156097416E-3</v>
      </c>
      <c r="J2976" s="109">
        <v>8.2316676788629223E-3</v>
      </c>
      <c r="K2976" s="731">
        <v>9.1427624165583796E-2</v>
      </c>
      <c r="L2976" s="108">
        <v>1.0322352361377841E-3</v>
      </c>
      <c r="M2976" s="109">
        <v>1.1380559007221638E-3</v>
      </c>
      <c r="N2976" s="731">
        <v>3.6406383443877939E-4</v>
      </c>
      <c r="O2976" s="108">
        <v>0</v>
      </c>
      <c r="P2976" s="109">
        <v>0</v>
      </c>
      <c r="Q2976" s="731">
        <v>9.686856895839091E-3</v>
      </c>
      <c r="R2976" s="108">
        <v>4.4422906442062918E-4</v>
      </c>
      <c r="S2976" s="109">
        <v>6.5065545370835798E-4</v>
      </c>
      <c r="T2976" s="731">
        <v>2.6706606706165775E-3</v>
      </c>
      <c r="U2976" s="108">
        <v>1.0878176502006499E-3</v>
      </c>
      <c r="V2976" s="109">
        <v>1.0958369244650783E-3</v>
      </c>
      <c r="W2976" s="731">
        <v>6.3599698188713031E-4</v>
      </c>
      <c r="X2976" s="108">
        <v>9.3912367998592338E-5</v>
      </c>
      <c r="Y2976" s="109">
        <v>9.4604682856414728E-5</v>
      </c>
      <c r="Z2976" s="731">
        <v>5.4906234538093264E-5</v>
      </c>
      <c r="AA2976" s="108">
        <v>0</v>
      </c>
      <c r="AB2976" s="109">
        <v>0</v>
      </c>
      <c r="AC2976" s="731">
        <v>0</v>
      </c>
      <c r="AD2976" s="108">
        <v>0</v>
      </c>
      <c r="AE2976" s="109">
        <v>0</v>
      </c>
      <c r="AF2976" s="731">
        <v>0</v>
      </c>
      <c r="AG2976" s="108">
        <v>6.9390748378037677E-4</v>
      </c>
      <c r="AH2976" s="109">
        <v>6.9902349308676706E-4</v>
      </c>
      <c r="AI2976" s="731">
        <v>4.0569590236045895E-4</v>
      </c>
      <c r="AJ2976" s="108">
        <v>1.1219987595689352E-3</v>
      </c>
      <c r="AK2976" s="109">
        <v>1.237021509925028E-3</v>
      </c>
      <c r="AL2976" s="736">
        <v>3.9572287398096951E-4</v>
      </c>
    </row>
    <row r="2977" spans="1:38" x14ac:dyDescent="0.25">
      <c r="A2977" s="71">
        <v>2049</v>
      </c>
      <c r="B2977" s="72">
        <v>12</v>
      </c>
      <c r="C2977" s="108">
        <v>0.57633784166505664</v>
      </c>
      <c r="D2977" s="109">
        <v>0.54833592979312284</v>
      </c>
      <c r="E2977" s="731">
        <v>0.12865651168688041</v>
      </c>
      <c r="F2977" s="108">
        <v>2.0709457118111608E-2</v>
      </c>
      <c r="G2977" s="109">
        <v>2.2924004686418042E-2</v>
      </c>
      <c r="H2977" s="731">
        <v>1.5251727937919662E-2</v>
      </c>
      <c r="I2977" s="108">
        <v>6.4685635156097416E-3</v>
      </c>
      <c r="J2977" s="109">
        <v>8.2316676788629223E-3</v>
      </c>
      <c r="K2977" s="731">
        <v>9.1427624165583796E-2</v>
      </c>
      <c r="L2977" s="108">
        <v>1.0322352361377841E-3</v>
      </c>
      <c r="M2977" s="109">
        <v>1.1380559007221638E-3</v>
      </c>
      <c r="N2977" s="731">
        <v>3.6406383443877939E-4</v>
      </c>
      <c r="O2977" s="108">
        <v>0</v>
      </c>
      <c r="P2977" s="109">
        <v>0</v>
      </c>
      <c r="Q2977" s="731">
        <v>9.686856895839091E-3</v>
      </c>
      <c r="R2977" s="108">
        <v>4.4422906442062918E-4</v>
      </c>
      <c r="S2977" s="109">
        <v>6.5065545370835798E-4</v>
      </c>
      <c r="T2977" s="731">
        <v>2.6706606706165775E-3</v>
      </c>
      <c r="U2977" s="108">
        <v>1.0878176502006499E-3</v>
      </c>
      <c r="V2977" s="109">
        <v>1.0958369244650783E-3</v>
      </c>
      <c r="W2977" s="731">
        <v>6.3599698188713031E-4</v>
      </c>
      <c r="X2977" s="108">
        <v>9.3912367998592338E-5</v>
      </c>
      <c r="Y2977" s="109">
        <v>9.4604682856414728E-5</v>
      </c>
      <c r="Z2977" s="731">
        <v>5.4906234538093264E-5</v>
      </c>
      <c r="AA2977" s="108">
        <v>0</v>
      </c>
      <c r="AB2977" s="109">
        <v>0</v>
      </c>
      <c r="AC2977" s="731">
        <v>0</v>
      </c>
      <c r="AD2977" s="108">
        <v>0</v>
      </c>
      <c r="AE2977" s="109">
        <v>0</v>
      </c>
      <c r="AF2977" s="731">
        <v>0</v>
      </c>
      <c r="AG2977" s="108">
        <v>6.9390748378037677E-4</v>
      </c>
      <c r="AH2977" s="109">
        <v>6.9902349308676706E-4</v>
      </c>
      <c r="AI2977" s="731">
        <v>4.0569590236045895E-4</v>
      </c>
      <c r="AJ2977" s="108">
        <v>1.1219987595689352E-3</v>
      </c>
      <c r="AK2977" s="109">
        <v>1.237021509925028E-3</v>
      </c>
      <c r="AL2977" s="736">
        <v>3.9572287398096951E-4</v>
      </c>
    </row>
    <row r="2978" spans="1:38" x14ac:dyDescent="0.25">
      <c r="A2978" s="71">
        <v>2049</v>
      </c>
      <c r="B2978" s="72">
        <v>13</v>
      </c>
      <c r="C2978" s="108">
        <v>0.57633784166505664</v>
      </c>
      <c r="D2978" s="109">
        <v>0.54833592979312284</v>
      </c>
      <c r="E2978" s="731">
        <v>0.12865651168688041</v>
      </c>
      <c r="F2978" s="108">
        <v>2.0709457118111608E-2</v>
      </c>
      <c r="G2978" s="109">
        <v>2.2924004686418042E-2</v>
      </c>
      <c r="H2978" s="731">
        <v>1.5251727937919662E-2</v>
      </c>
      <c r="I2978" s="108">
        <v>6.4685635156097416E-3</v>
      </c>
      <c r="J2978" s="109">
        <v>8.2316676788629223E-3</v>
      </c>
      <c r="K2978" s="731">
        <v>9.1427624165583796E-2</v>
      </c>
      <c r="L2978" s="108">
        <v>1.0322352361377841E-3</v>
      </c>
      <c r="M2978" s="109">
        <v>1.1380559007221638E-3</v>
      </c>
      <c r="N2978" s="731">
        <v>3.6406383443877939E-4</v>
      </c>
      <c r="O2978" s="108">
        <v>0</v>
      </c>
      <c r="P2978" s="109">
        <v>0</v>
      </c>
      <c r="Q2978" s="731">
        <v>9.686856895839091E-3</v>
      </c>
      <c r="R2978" s="108">
        <v>4.4422906442062918E-4</v>
      </c>
      <c r="S2978" s="109">
        <v>6.5065545370835798E-4</v>
      </c>
      <c r="T2978" s="731">
        <v>2.6706606706165775E-3</v>
      </c>
      <c r="U2978" s="108">
        <v>1.0878176502006499E-3</v>
      </c>
      <c r="V2978" s="109">
        <v>1.0958369244650783E-3</v>
      </c>
      <c r="W2978" s="731">
        <v>6.3599698188713031E-4</v>
      </c>
      <c r="X2978" s="108">
        <v>9.3912367998592338E-5</v>
      </c>
      <c r="Y2978" s="109">
        <v>9.4604682856414728E-5</v>
      </c>
      <c r="Z2978" s="731">
        <v>5.4906234538093264E-5</v>
      </c>
      <c r="AA2978" s="108">
        <v>0</v>
      </c>
      <c r="AB2978" s="109">
        <v>0</v>
      </c>
      <c r="AC2978" s="731">
        <v>0</v>
      </c>
      <c r="AD2978" s="108">
        <v>0</v>
      </c>
      <c r="AE2978" s="109">
        <v>0</v>
      </c>
      <c r="AF2978" s="731">
        <v>0</v>
      </c>
      <c r="AG2978" s="108">
        <v>6.9390748378037677E-4</v>
      </c>
      <c r="AH2978" s="109">
        <v>6.9902349308676706E-4</v>
      </c>
      <c r="AI2978" s="731">
        <v>4.0569590236045895E-4</v>
      </c>
      <c r="AJ2978" s="108">
        <v>1.1219987595689352E-3</v>
      </c>
      <c r="AK2978" s="109">
        <v>1.237021509925028E-3</v>
      </c>
      <c r="AL2978" s="736">
        <v>3.9572287398096951E-4</v>
      </c>
    </row>
    <row r="2979" spans="1:38" x14ac:dyDescent="0.25">
      <c r="A2979" s="71">
        <v>2049</v>
      </c>
      <c r="B2979" s="72">
        <v>14</v>
      </c>
      <c r="C2979" s="108">
        <v>0.57633784166505664</v>
      </c>
      <c r="D2979" s="109">
        <v>0.54833592979312284</v>
      </c>
      <c r="E2979" s="731">
        <v>0.12865651168688041</v>
      </c>
      <c r="F2979" s="108">
        <v>2.0709457118111608E-2</v>
      </c>
      <c r="G2979" s="109">
        <v>2.2924004686418042E-2</v>
      </c>
      <c r="H2979" s="731">
        <v>1.5251727937919662E-2</v>
      </c>
      <c r="I2979" s="108">
        <v>6.4685635156097416E-3</v>
      </c>
      <c r="J2979" s="109">
        <v>8.2316676788629223E-3</v>
      </c>
      <c r="K2979" s="731">
        <v>9.1427624165583796E-2</v>
      </c>
      <c r="L2979" s="108">
        <v>1.0322352361377841E-3</v>
      </c>
      <c r="M2979" s="109">
        <v>1.1380559007221638E-3</v>
      </c>
      <c r="N2979" s="731">
        <v>3.6406383443877939E-4</v>
      </c>
      <c r="O2979" s="108">
        <v>0</v>
      </c>
      <c r="P2979" s="109">
        <v>0</v>
      </c>
      <c r="Q2979" s="731">
        <v>9.686856895839091E-3</v>
      </c>
      <c r="R2979" s="108">
        <v>4.4422906442062918E-4</v>
      </c>
      <c r="S2979" s="109">
        <v>6.5065545370835798E-4</v>
      </c>
      <c r="T2979" s="731">
        <v>2.6706606706165775E-3</v>
      </c>
      <c r="U2979" s="108">
        <v>1.0878176502006499E-3</v>
      </c>
      <c r="V2979" s="109">
        <v>1.0958369244650783E-3</v>
      </c>
      <c r="W2979" s="731">
        <v>6.3599698188713031E-4</v>
      </c>
      <c r="X2979" s="108">
        <v>9.3912367998592338E-5</v>
      </c>
      <c r="Y2979" s="109">
        <v>9.4604682856414728E-5</v>
      </c>
      <c r="Z2979" s="731">
        <v>5.4906234538093264E-5</v>
      </c>
      <c r="AA2979" s="108">
        <v>0</v>
      </c>
      <c r="AB2979" s="109">
        <v>0</v>
      </c>
      <c r="AC2979" s="731">
        <v>0</v>
      </c>
      <c r="AD2979" s="108">
        <v>0</v>
      </c>
      <c r="AE2979" s="109">
        <v>0</v>
      </c>
      <c r="AF2979" s="731">
        <v>0</v>
      </c>
      <c r="AG2979" s="108">
        <v>6.9390748378037677E-4</v>
      </c>
      <c r="AH2979" s="109">
        <v>6.9902349308676706E-4</v>
      </c>
      <c r="AI2979" s="731">
        <v>4.0569590236045895E-4</v>
      </c>
      <c r="AJ2979" s="108">
        <v>1.1219987595689352E-3</v>
      </c>
      <c r="AK2979" s="109">
        <v>1.237021509925028E-3</v>
      </c>
      <c r="AL2979" s="736">
        <v>3.9572287398096951E-4</v>
      </c>
    </row>
    <row r="2980" spans="1:38" x14ac:dyDescent="0.25">
      <c r="A2980" s="71">
        <v>2049</v>
      </c>
      <c r="B2980" s="72">
        <v>15</v>
      </c>
      <c r="C2980" s="108">
        <v>0.57633784166505664</v>
      </c>
      <c r="D2980" s="109">
        <v>0.54833592979312284</v>
      </c>
      <c r="E2980" s="731">
        <v>0.12865651168688041</v>
      </c>
      <c r="F2980" s="108">
        <v>2.0709457118111608E-2</v>
      </c>
      <c r="G2980" s="109">
        <v>2.2924004686418042E-2</v>
      </c>
      <c r="H2980" s="731">
        <v>1.5251727937919662E-2</v>
      </c>
      <c r="I2980" s="108">
        <v>6.4685635156097416E-3</v>
      </c>
      <c r="J2980" s="109">
        <v>8.2316676788629223E-3</v>
      </c>
      <c r="K2980" s="731">
        <v>9.1427624165583796E-2</v>
      </c>
      <c r="L2980" s="108">
        <v>1.0322352361377841E-3</v>
      </c>
      <c r="M2980" s="109">
        <v>1.1380559007221638E-3</v>
      </c>
      <c r="N2980" s="731">
        <v>3.6406383443877939E-4</v>
      </c>
      <c r="O2980" s="108">
        <v>0</v>
      </c>
      <c r="P2980" s="109">
        <v>0</v>
      </c>
      <c r="Q2980" s="731">
        <v>9.686856895839091E-3</v>
      </c>
      <c r="R2980" s="108">
        <v>4.4422906442062918E-4</v>
      </c>
      <c r="S2980" s="109">
        <v>6.5065545370835798E-4</v>
      </c>
      <c r="T2980" s="731">
        <v>2.6706606706165775E-3</v>
      </c>
      <c r="U2980" s="108">
        <v>1.0878176502006499E-3</v>
      </c>
      <c r="V2980" s="109">
        <v>1.0958369244650783E-3</v>
      </c>
      <c r="W2980" s="731">
        <v>6.3599698188713031E-4</v>
      </c>
      <c r="X2980" s="108">
        <v>9.3912367998592338E-5</v>
      </c>
      <c r="Y2980" s="109">
        <v>9.4604682856414728E-5</v>
      </c>
      <c r="Z2980" s="731">
        <v>5.4906234538093264E-5</v>
      </c>
      <c r="AA2980" s="108">
        <v>0</v>
      </c>
      <c r="AB2980" s="109">
        <v>0</v>
      </c>
      <c r="AC2980" s="731">
        <v>0</v>
      </c>
      <c r="AD2980" s="108">
        <v>0</v>
      </c>
      <c r="AE2980" s="109">
        <v>0</v>
      </c>
      <c r="AF2980" s="731">
        <v>0</v>
      </c>
      <c r="AG2980" s="108">
        <v>6.9390748378037677E-4</v>
      </c>
      <c r="AH2980" s="109">
        <v>6.9902349308676706E-4</v>
      </c>
      <c r="AI2980" s="731">
        <v>4.0569590236045895E-4</v>
      </c>
      <c r="AJ2980" s="108">
        <v>1.1219987595689352E-3</v>
      </c>
      <c r="AK2980" s="109">
        <v>1.237021509925028E-3</v>
      </c>
      <c r="AL2980" s="736">
        <v>3.9572287398096951E-4</v>
      </c>
    </row>
    <row r="2981" spans="1:38" x14ac:dyDescent="0.25">
      <c r="A2981" s="71">
        <v>2049</v>
      </c>
      <c r="B2981" s="72">
        <v>16</v>
      </c>
      <c r="C2981" s="108">
        <v>0.57633784166505664</v>
      </c>
      <c r="D2981" s="109">
        <v>0.54833592979312284</v>
      </c>
      <c r="E2981" s="731">
        <v>0.12865651168688041</v>
      </c>
      <c r="F2981" s="108">
        <v>2.0709457118111608E-2</v>
      </c>
      <c r="G2981" s="109">
        <v>2.2924004686418042E-2</v>
      </c>
      <c r="H2981" s="731">
        <v>1.5251727937919662E-2</v>
      </c>
      <c r="I2981" s="108">
        <v>6.4685635156097416E-3</v>
      </c>
      <c r="J2981" s="109">
        <v>8.2316676788629223E-3</v>
      </c>
      <c r="K2981" s="731">
        <v>9.1427624165583796E-2</v>
      </c>
      <c r="L2981" s="108">
        <v>1.0322352361377841E-3</v>
      </c>
      <c r="M2981" s="109">
        <v>1.1380559007221638E-3</v>
      </c>
      <c r="N2981" s="731">
        <v>3.6406383443877939E-4</v>
      </c>
      <c r="O2981" s="108">
        <v>0</v>
      </c>
      <c r="P2981" s="109">
        <v>0</v>
      </c>
      <c r="Q2981" s="731">
        <v>9.686856895839091E-3</v>
      </c>
      <c r="R2981" s="108">
        <v>4.4422906442062918E-4</v>
      </c>
      <c r="S2981" s="109">
        <v>6.5065545370835798E-4</v>
      </c>
      <c r="T2981" s="731">
        <v>2.6706606706165775E-3</v>
      </c>
      <c r="U2981" s="108">
        <v>1.0878176502006499E-3</v>
      </c>
      <c r="V2981" s="109">
        <v>1.0958369244650783E-3</v>
      </c>
      <c r="W2981" s="731">
        <v>6.3599698188713031E-4</v>
      </c>
      <c r="X2981" s="108">
        <v>9.3912367998592338E-5</v>
      </c>
      <c r="Y2981" s="109">
        <v>9.4604682856414728E-5</v>
      </c>
      <c r="Z2981" s="731">
        <v>5.4906234538093264E-5</v>
      </c>
      <c r="AA2981" s="108">
        <v>0</v>
      </c>
      <c r="AB2981" s="109">
        <v>0</v>
      </c>
      <c r="AC2981" s="731">
        <v>0</v>
      </c>
      <c r="AD2981" s="108">
        <v>0</v>
      </c>
      <c r="AE2981" s="109">
        <v>0</v>
      </c>
      <c r="AF2981" s="731">
        <v>0</v>
      </c>
      <c r="AG2981" s="108">
        <v>6.9390748378037677E-4</v>
      </c>
      <c r="AH2981" s="109">
        <v>6.9902349308676706E-4</v>
      </c>
      <c r="AI2981" s="731">
        <v>4.0569590236045895E-4</v>
      </c>
      <c r="AJ2981" s="108">
        <v>1.1219987595689352E-3</v>
      </c>
      <c r="AK2981" s="109">
        <v>1.237021509925028E-3</v>
      </c>
      <c r="AL2981" s="736">
        <v>3.9572287398096951E-4</v>
      </c>
    </row>
    <row r="2982" spans="1:38" x14ac:dyDescent="0.25">
      <c r="A2982" s="71">
        <v>2049</v>
      </c>
      <c r="B2982" s="72">
        <v>17</v>
      </c>
      <c r="C2982" s="108">
        <v>0.57633784166505664</v>
      </c>
      <c r="D2982" s="109">
        <v>0.54833592979312284</v>
      </c>
      <c r="E2982" s="731">
        <v>0.12865651168688041</v>
      </c>
      <c r="F2982" s="108">
        <v>2.0709457118111608E-2</v>
      </c>
      <c r="G2982" s="109">
        <v>2.2924004686418042E-2</v>
      </c>
      <c r="H2982" s="731">
        <v>1.5251727937919662E-2</v>
      </c>
      <c r="I2982" s="108">
        <v>6.4685635156097416E-3</v>
      </c>
      <c r="J2982" s="109">
        <v>8.2316676788629223E-3</v>
      </c>
      <c r="K2982" s="731">
        <v>9.1427624165583796E-2</v>
      </c>
      <c r="L2982" s="108">
        <v>1.0322352361377841E-3</v>
      </c>
      <c r="M2982" s="109">
        <v>1.1380559007221638E-3</v>
      </c>
      <c r="N2982" s="731">
        <v>3.6406383443877939E-4</v>
      </c>
      <c r="O2982" s="108">
        <v>0</v>
      </c>
      <c r="P2982" s="109">
        <v>0</v>
      </c>
      <c r="Q2982" s="731">
        <v>9.686856895839091E-3</v>
      </c>
      <c r="R2982" s="108">
        <v>4.4422906442062918E-4</v>
      </c>
      <c r="S2982" s="109">
        <v>6.5065545370835798E-4</v>
      </c>
      <c r="T2982" s="731">
        <v>2.6706606706165775E-3</v>
      </c>
      <c r="U2982" s="108">
        <v>1.0878176502006499E-3</v>
      </c>
      <c r="V2982" s="109">
        <v>1.0958369244650783E-3</v>
      </c>
      <c r="W2982" s="731">
        <v>6.3599698188713031E-4</v>
      </c>
      <c r="X2982" s="108">
        <v>9.3912367998592338E-5</v>
      </c>
      <c r="Y2982" s="109">
        <v>9.4604682856414728E-5</v>
      </c>
      <c r="Z2982" s="731">
        <v>5.4906234538093264E-5</v>
      </c>
      <c r="AA2982" s="108">
        <v>0</v>
      </c>
      <c r="AB2982" s="109">
        <v>0</v>
      </c>
      <c r="AC2982" s="731">
        <v>0</v>
      </c>
      <c r="AD2982" s="108">
        <v>0</v>
      </c>
      <c r="AE2982" s="109">
        <v>0</v>
      </c>
      <c r="AF2982" s="731">
        <v>0</v>
      </c>
      <c r="AG2982" s="108">
        <v>6.9390748378037677E-4</v>
      </c>
      <c r="AH2982" s="109">
        <v>6.9902349308676706E-4</v>
      </c>
      <c r="AI2982" s="731">
        <v>4.0569590236045895E-4</v>
      </c>
      <c r="AJ2982" s="108">
        <v>1.1219987595689352E-3</v>
      </c>
      <c r="AK2982" s="109">
        <v>1.237021509925028E-3</v>
      </c>
      <c r="AL2982" s="736">
        <v>3.9572287398096951E-4</v>
      </c>
    </row>
    <row r="2983" spans="1:38" x14ac:dyDescent="0.25">
      <c r="A2983" s="71">
        <v>2049</v>
      </c>
      <c r="B2983" s="72">
        <v>18</v>
      </c>
      <c r="C2983" s="108">
        <v>0.57633784166505664</v>
      </c>
      <c r="D2983" s="109">
        <v>0.54833592979312284</v>
      </c>
      <c r="E2983" s="731">
        <v>0.12865651168688041</v>
      </c>
      <c r="F2983" s="108">
        <v>2.0709457118111608E-2</v>
      </c>
      <c r="G2983" s="109">
        <v>2.2924004686418042E-2</v>
      </c>
      <c r="H2983" s="731">
        <v>1.5251727937919662E-2</v>
      </c>
      <c r="I2983" s="108">
        <v>6.4685635156097416E-3</v>
      </c>
      <c r="J2983" s="109">
        <v>8.2316676788629223E-3</v>
      </c>
      <c r="K2983" s="731">
        <v>9.1427624165583796E-2</v>
      </c>
      <c r="L2983" s="108">
        <v>1.0322352361377841E-3</v>
      </c>
      <c r="M2983" s="109">
        <v>1.1380559007221638E-3</v>
      </c>
      <c r="N2983" s="731">
        <v>3.6406383443877939E-4</v>
      </c>
      <c r="O2983" s="108">
        <v>0</v>
      </c>
      <c r="P2983" s="109">
        <v>0</v>
      </c>
      <c r="Q2983" s="731">
        <v>9.686856895839091E-3</v>
      </c>
      <c r="R2983" s="108">
        <v>4.4422906442062918E-4</v>
      </c>
      <c r="S2983" s="109">
        <v>6.5065545370835798E-4</v>
      </c>
      <c r="T2983" s="731">
        <v>2.6706606706165775E-3</v>
      </c>
      <c r="U2983" s="108">
        <v>1.0878176502006499E-3</v>
      </c>
      <c r="V2983" s="109">
        <v>1.0958369244650783E-3</v>
      </c>
      <c r="W2983" s="731">
        <v>6.3599698188713031E-4</v>
      </c>
      <c r="X2983" s="108">
        <v>9.3912367998592338E-5</v>
      </c>
      <c r="Y2983" s="109">
        <v>9.4604682856414728E-5</v>
      </c>
      <c r="Z2983" s="731">
        <v>5.4906234538093264E-5</v>
      </c>
      <c r="AA2983" s="108">
        <v>0</v>
      </c>
      <c r="AB2983" s="109">
        <v>0</v>
      </c>
      <c r="AC2983" s="731">
        <v>0</v>
      </c>
      <c r="AD2983" s="108">
        <v>0</v>
      </c>
      <c r="AE2983" s="109">
        <v>0</v>
      </c>
      <c r="AF2983" s="731">
        <v>0</v>
      </c>
      <c r="AG2983" s="108">
        <v>6.9390748378037677E-4</v>
      </c>
      <c r="AH2983" s="109">
        <v>6.9902349308676706E-4</v>
      </c>
      <c r="AI2983" s="731">
        <v>4.0569590236045895E-4</v>
      </c>
      <c r="AJ2983" s="108">
        <v>1.1219987595689352E-3</v>
      </c>
      <c r="AK2983" s="109">
        <v>1.237021509925028E-3</v>
      </c>
      <c r="AL2983" s="736">
        <v>3.9572287398096951E-4</v>
      </c>
    </row>
    <row r="2984" spans="1:38" x14ac:dyDescent="0.25">
      <c r="A2984" s="71">
        <v>2049</v>
      </c>
      <c r="B2984" s="72">
        <v>19</v>
      </c>
      <c r="C2984" s="108">
        <v>0.57633784166505664</v>
      </c>
      <c r="D2984" s="109">
        <v>0.54833592979312284</v>
      </c>
      <c r="E2984" s="731">
        <v>0.12865651168688041</v>
      </c>
      <c r="F2984" s="108">
        <v>2.0709457118111608E-2</v>
      </c>
      <c r="G2984" s="109">
        <v>2.2924004686418042E-2</v>
      </c>
      <c r="H2984" s="731">
        <v>1.5251727937919662E-2</v>
      </c>
      <c r="I2984" s="108">
        <v>6.4685635156097416E-3</v>
      </c>
      <c r="J2984" s="109">
        <v>8.2316676788629223E-3</v>
      </c>
      <c r="K2984" s="731">
        <v>9.1427624165583796E-2</v>
      </c>
      <c r="L2984" s="108">
        <v>1.0322352361377841E-3</v>
      </c>
      <c r="M2984" s="109">
        <v>1.1380559007221638E-3</v>
      </c>
      <c r="N2984" s="731">
        <v>3.6406383443877939E-4</v>
      </c>
      <c r="O2984" s="108">
        <v>0</v>
      </c>
      <c r="P2984" s="109">
        <v>0</v>
      </c>
      <c r="Q2984" s="731">
        <v>9.686856895839091E-3</v>
      </c>
      <c r="R2984" s="108">
        <v>4.4422906442062918E-4</v>
      </c>
      <c r="S2984" s="109">
        <v>6.5065545370835798E-4</v>
      </c>
      <c r="T2984" s="731">
        <v>2.6706606706165775E-3</v>
      </c>
      <c r="U2984" s="108">
        <v>1.0878176502006499E-3</v>
      </c>
      <c r="V2984" s="109">
        <v>1.0958369244650783E-3</v>
      </c>
      <c r="W2984" s="731">
        <v>6.3599698188713031E-4</v>
      </c>
      <c r="X2984" s="108">
        <v>9.3912367998592338E-5</v>
      </c>
      <c r="Y2984" s="109">
        <v>9.4604682856414728E-5</v>
      </c>
      <c r="Z2984" s="731">
        <v>5.4906234538093264E-5</v>
      </c>
      <c r="AA2984" s="108">
        <v>0</v>
      </c>
      <c r="AB2984" s="109">
        <v>0</v>
      </c>
      <c r="AC2984" s="731">
        <v>0</v>
      </c>
      <c r="AD2984" s="108">
        <v>0</v>
      </c>
      <c r="AE2984" s="109">
        <v>0</v>
      </c>
      <c r="AF2984" s="731">
        <v>0</v>
      </c>
      <c r="AG2984" s="108">
        <v>6.9390748378037677E-4</v>
      </c>
      <c r="AH2984" s="109">
        <v>6.9902349308676706E-4</v>
      </c>
      <c r="AI2984" s="731">
        <v>4.0569590236045895E-4</v>
      </c>
      <c r="AJ2984" s="108">
        <v>1.1219987595689352E-3</v>
      </c>
      <c r="AK2984" s="109">
        <v>1.237021509925028E-3</v>
      </c>
      <c r="AL2984" s="736">
        <v>3.9572287398096951E-4</v>
      </c>
    </row>
    <row r="2985" spans="1:38" x14ac:dyDescent="0.25">
      <c r="A2985" s="71">
        <v>2049</v>
      </c>
      <c r="B2985" s="72">
        <v>20</v>
      </c>
      <c r="C2985" s="108">
        <v>0.57633784166505664</v>
      </c>
      <c r="D2985" s="109">
        <v>0.54833592979312284</v>
      </c>
      <c r="E2985" s="731">
        <v>0.12865651168688041</v>
      </c>
      <c r="F2985" s="108">
        <v>2.0709457118111608E-2</v>
      </c>
      <c r="G2985" s="109">
        <v>2.2924004686418042E-2</v>
      </c>
      <c r="H2985" s="731">
        <v>1.5251727937919662E-2</v>
      </c>
      <c r="I2985" s="108">
        <v>6.4685635156097416E-3</v>
      </c>
      <c r="J2985" s="109">
        <v>8.2316676788629223E-3</v>
      </c>
      <c r="K2985" s="731">
        <v>9.1427624165583796E-2</v>
      </c>
      <c r="L2985" s="108">
        <v>1.0322352361377841E-3</v>
      </c>
      <c r="M2985" s="109">
        <v>1.1380559007221638E-3</v>
      </c>
      <c r="N2985" s="731">
        <v>3.6406383443877939E-4</v>
      </c>
      <c r="O2985" s="108">
        <v>0</v>
      </c>
      <c r="P2985" s="109">
        <v>0</v>
      </c>
      <c r="Q2985" s="731">
        <v>9.686856895839091E-3</v>
      </c>
      <c r="R2985" s="108">
        <v>4.4422906442062918E-4</v>
      </c>
      <c r="S2985" s="109">
        <v>6.5065545370835798E-4</v>
      </c>
      <c r="T2985" s="731">
        <v>2.6706606706165775E-3</v>
      </c>
      <c r="U2985" s="108">
        <v>1.0878176502006499E-3</v>
      </c>
      <c r="V2985" s="109">
        <v>1.0958369244650783E-3</v>
      </c>
      <c r="W2985" s="731">
        <v>6.3599698188713031E-4</v>
      </c>
      <c r="X2985" s="108">
        <v>9.3912367998592338E-5</v>
      </c>
      <c r="Y2985" s="109">
        <v>9.4604682856414728E-5</v>
      </c>
      <c r="Z2985" s="731">
        <v>5.4906234538093264E-5</v>
      </c>
      <c r="AA2985" s="108">
        <v>0</v>
      </c>
      <c r="AB2985" s="109">
        <v>0</v>
      </c>
      <c r="AC2985" s="731">
        <v>0</v>
      </c>
      <c r="AD2985" s="108">
        <v>0</v>
      </c>
      <c r="AE2985" s="109">
        <v>0</v>
      </c>
      <c r="AF2985" s="731">
        <v>0</v>
      </c>
      <c r="AG2985" s="108">
        <v>6.9390748378037677E-4</v>
      </c>
      <c r="AH2985" s="109">
        <v>6.9902349308676706E-4</v>
      </c>
      <c r="AI2985" s="731">
        <v>4.0569590236045895E-4</v>
      </c>
      <c r="AJ2985" s="108">
        <v>1.1219987595689352E-3</v>
      </c>
      <c r="AK2985" s="109">
        <v>1.237021509925028E-3</v>
      </c>
      <c r="AL2985" s="736">
        <v>3.9572287398096951E-4</v>
      </c>
    </row>
    <row r="2986" spans="1:38" x14ac:dyDescent="0.25">
      <c r="A2986" s="71">
        <v>2049</v>
      </c>
      <c r="B2986" s="72">
        <v>21</v>
      </c>
      <c r="C2986" s="108">
        <v>0.57633784166505664</v>
      </c>
      <c r="D2986" s="109">
        <v>0.54833592979312284</v>
      </c>
      <c r="E2986" s="731">
        <v>0.12865651168688041</v>
      </c>
      <c r="F2986" s="108">
        <v>2.0709457118111608E-2</v>
      </c>
      <c r="G2986" s="109">
        <v>2.2924004686418042E-2</v>
      </c>
      <c r="H2986" s="731">
        <v>1.5251727937919662E-2</v>
      </c>
      <c r="I2986" s="108">
        <v>6.4685635156097416E-3</v>
      </c>
      <c r="J2986" s="109">
        <v>8.2316676788629223E-3</v>
      </c>
      <c r="K2986" s="731">
        <v>9.1427624165583796E-2</v>
      </c>
      <c r="L2986" s="108">
        <v>1.0322352361377841E-3</v>
      </c>
      <c r="M2986" s="109">
        <v>1.1380559007221638E-3</v>
      </c>
      <c r="N2986" s="731">
        <v>3.6406383443877939E-4</v>
      </c>
      <c r="O2986" s="108">
        <v>0</v>
      </c>
      <c r="P2986" s="109">
        <v>0</v>
      </c>
      <c r="Q2986" s="731">
        <v>9.686856895839091E-3</v>
      </c>
      <c r="R2986" s="108">
        <v>4.4422906442062918E-4</v>
      </c>
      <c r="S2986" s="109">
        <v>6.5065545370835798E-4</v>
      </c>
      <c r="T2986" s="731">
        <v>2.6706606706165775E-3</v>
      </c>
      <c r="U2986" s="108">
        <v>1.0878176502006499E-3</v>
      </c>
      <c r="V2986" s="109">
        <v>1.0958369244650783E-3</v>
      </c>
      <c r="W2986" s="731">
        <v>6.3599698188713031E-4</v>
      </c>
      <c r="X2986" s="108">
        <v>9.3912367998592338E-5</v>
      </c>
      <c r="Y2986" s="109">
        <v>9.4604682856414728E-5</v>
      </c>
      <c r="Z2986" s="731">
        <v>5.4906234538093264E-5</v>
      </c>
      <c r="AA2986" s="108">
        <v>0</v>
      </c>
      <c r="AB2986" s="109">
        <v>0</v>
      </c>
      <c r="AC2986" s="731">
        <v>0</v>
      </c>
      <c r="AD2986" s="108">
        <v>0</v>
      </c>
      <c r="AE2986" s="109">
        <v>0</v>
      </c>
      <c r="AF2986" s="731">
        <v>0</v>
      </c>
      <c r="AG2986" s="108">
        <v>6.9390748378037677E-4</v>
      </c>
      <c r="AH2986" s="109">
        <v>6.9902349308676706E-4</v>
      </c>
      <c r="AI2986" s="731">
        <v>4.0569590236045895E-4</v>
      </c>
      <c r="AJ2986" s="108">
        <v>1.1219987595689352E-3</v>
      </c>
      <c r="AK2986" s="109">
        <v>1.237021509925028E-3</v>
      </c>
      <c r="AL2986" s="736">
        <v>3.9572287398096951E-4</v>
      </c>
    </row>
    <row r="2987" spans="1:38" x14ac:dyDescent="0.25">
      <c r="A2987" s="71">
        <v>2049</v>
      </c>
      <c r="B2987" s="72">
        <v>22</v>
      </c>
      <c r="C2987" s="108">
        <v>0.57633784166505664</v>
      </c>
      <c r="D2987" s="109">
        <v>0.54833592979312284</v>
      </c>
      <c r="E2987" s="731">
        <v>0.12865651168688041</v>
      </c>
      <c r="F2987" s="108">
        <v>2.0709457118111608E-2</v>
      </c>
      <c r="G2987" s="109">
        <v>2.2924004686418042E-2</v>
      </c>
      <c r="H2987" s="731">
        <v>1.5251727937919662E-2</v>
      </c>
      <c r="I2987" s="108">
        <v>6.4685635156097416E-3</v>
      </c>
      <c r="J2987" s="109">
        <v>8.2316676788629223E-3</v>
      </c>
      <c r="K2987" s="731">
        <v>9.1427624165583796E-2</v>
      </c>
      <c r="L2987" s="108">
        <v>1.0322352361377841E-3</v>
      </c>
      <c r="M2987" s="109">
        <v>1.1380559007221638E-3</v>
      </c>
      <c r="N2987" s="731">
        <v>3.6406383443877939E-4</v>
      </c>
      <c r="O2987" s="108">
        <v>0</v>
      </c>
      <c r="P2987" s="109">
        <v>0</v>
      </c>
      <c r="Q2987" s="731">
        <v>9.686856895839091E-3</v>
      </c>
      <c r="R2987" s="108">
        <v>4.4422906442062918E-4</v>
      </c>
      <c r="S2987" s="109">
        <v>6.5065545370835798E-4</v>
      </c>
      <c r="T2987" s="731">
        <v>2.6706606706165775E-3</v>
      </c>
      <c r="U2987" s="108">
        <v>1.0878176502006499E-3</v>
      </c>
      <c r="V2987" s="109">
        <v>1.0958369244650783E-3</v>
      </c>
      <c r="W2987" s="731">
        <v>6.3599698188713031E-4</v>
      </c>
      <c r="X2987" s="108">
        <v>9.3912367998592338E-5</v>
      </c>
      <c r="Y2987" s="109">
        <v>9.4604682856414728E-5</v>
      </c>
      <c r="Z2987" s="731">
        <v>5.4906234538093264E-5</v>
      </c>
      <c r="AA2987" s="108">
        <v>0</v>
      </c>
      <c r="AB2987" s="109">
        <v>0</v>
      </c>
      <c r="AC2987" s="731">
        <v>0</v>
      </c>
      <c r="AD2987" s="108">
        <v>0</v>
      </c>
      <c r="AE2987" s="109">
        <v>0</v>
      </c>
      <c r="AF2987" s="731">
        <v>0</v>
      </c>
      <c r="AG2987" s="108">
        <v>6.9390748378037677E-4</v>
      </c>
      <c r="AH2987" s="109">
        <v>6.9902349308676706E-4</v>
      </c>
      <c r="AI2987" s="731">
        <v>4.0569590236045895E-4</v>
      </c>
      <c r="AJ2987" s="108">
        <v>1.1219987595689352E-3</v>
      </c>
      <c r="AK2987" s="109">
        <v>1.237021509925028E-3</v>
      </c>
      <c r="AL2987" s="736">
        <v>3.9572287398096951E-4</v>
      </c>
    </row>
    <row r="2988" spans="1:38" x14ac:dyDescent="0.25">
      <c r="A2988" s="71">
        <v>2049</v>
      </c>
      <c r="B2988" s="72">
        <v>23</v>
      </c>
      <c r="C2988" s="108">
        <v>0.57633784166505664</v>
      </c>
      <c r="D2988" s="109">
        <v>0.54833592979312284</v>
      </c>
      <c r="E2988" s="731">
        <v>0.12865651168688041</v>
      </c>
      <c r="F2988" s="108">
        <v>2.0709457118111608E-2</v>
      </c>
      <c r="G2988" s="109">
        <v>2.2924004686418042E-2</v>
      </c>
      <c r="H2988" s="731">
        <v>1.5251727937919662E-2</v>
      </c>
      <c r="I2988" s="108">
        <v>6.4685635156097416E-3</v>
      </c>
      <c r="J2988" s="109">
        <v>8.2316676788629223E-3</v>
      </c>
      <c r="K2988" s="731">
        <v>9.1427624165583796E-2</v>
      </c>
      <c r="L2988" s="108">
        <v>1.0322352361377841E-3</v>
      </c>
      <c r="M2988" s="109">
        <v>1.1380559007221638E-3</v>
      </c>
      <c r="N2988" s="731">
        <v>3.6406383443877939E-4</v>
      </c>
      <c r="O2988" s="108">
        <v>0</v>
      </c>
      <c r="P2988" s="109">
        <v>0</v>
      </c>
      <c r="Q2988" s="731">
        <v>9.686856895839091E-3</v>
      </c>
      <c r="R2988" s="108">
        <v>4.4422906442062918E-4</v>
      </c>
      <c r="S2988" s="109">
        <v>6.5065545370835798E-4</v>
      </c>
      <c r="T2988" s="731">
        <v>2.6706606706165775E-3</v>
      </c>
      <c r="U2988" s="108">
        <v>1.0878176502006499E-3</v>
      </c>
      <c r="V2988" s="109">
        <v>1.0958369244650783E-3</v>
      </c>
      <c r="W2988" s="731">
        <v>6.3599698188713031E-4</v>
      </c>
      <c r="X2988" s="108">
        <v>9.3912367998592338E-5</v>
      </c>
      <c r="Y2988" s="109">
        <v>9.4604682856414728E-5</v>
      </c>
      <c r="Z2988" s="731">
        <v>5.4906234538093264E-5</v>
      </c>
      <c r="AA2988" s="108">
        <v>0</v>
      </c>
      <c r="AB2988" s="109">
        <v>0</v>
      </c>
      <c r="AC2988" s="731">
        <v>0</v>
      </c>
      <c r="AD2988" s="108">
        <v>0</v>
      </c>
      <c r="AE2988" s="109">
        <v>0</v>
      </c>
      <c r="AF2988" s="731">
        <v>0</v>
      </c>
      <c r="AG2988" s="108">
        <v>6.9390748378037677E-4</v>
      </c>
      <c r="AH2988" s="109">
        <v>6.9902349308676706E-4</v>
      </c>
      <c r="AI2988" s="731">
        <v>4.0569590236045895E-4</v>
      </c>
      <c r="AJ2988" s="108">
        <v>1.1219987595689352E-3</v>
      </c>
      <c r="AK2988" s="109">
        <v>1.237021509925028E-3</v>
      </c>
      <c r="AL2988" s="736">
        <v>3.9572287398096951E-4</v>
      </c>
    </row>
    <row r="2989" spans="1:38" x14ac:dyDescent="0.25">
      <c r="A2989" s="71">
        <v>2049</v>
      </c>
      <c r="B2989" s="72">
        <v>24</v>
      </c>
      <c r="C2989" s="108">
        <v>0.57633784166505664</v>
      </c>
      <c r="D2989" s="109">
        <v>0.54833592979312284</v>
      </c>
      <c r="E2989" s="731">
        <v>0.12865651168688041</v>
      </c>
      <c r="F2989" s="108">
        <v>2.0709457118111608E-2</v>
      </c>
      <c r="G2989" s="109">
        <v>2.2924004686418042E-2</v>
      </c>
      <c r="H2989" s="731">
        <v>1.5251727937919662E-2</v>
      </c>
      <c r="I2989" s="108">
        <v>6.4685635156097416E-3</v>
      </c>
      <c r="J2989" s="109">
        <v>8.2316676788629223E-3</v>
      </c>
      <c r="K2989" s="731">
        <v>9.1427624165583796E-2</v>
      </c>
      <c r="L2989" s="108">
        <v>1.0322352361377841E-3</v>
      </c>
      <c r="M2989" s="109">
        <v>1.1380559007221638E-3</v>
      </c>
      <c r="N2989" s="731">
        <v>3.6406383443877939E-4</v>
      </c>
      <c r="O2989" s="108">
        <v>0</v>
      </c>
      <c r="P2989" s="109">
        <v>0</v>
      </c>
      <c r="Q2989" s="731">
        <v>9.686856895839091E-3</v>
      </c>
      <c r="R2989" s="108">
        <v>4.4422906442062918E-4</v>
      </c>
      <c r="S2989" s="109">
        <v>6.5065545370835798E-4</v>
      </c>
      <c r="T2989" s="731">
        <v>2.6706606706165775E-3</v>
      </c>
      <c r="U2989" s="108">
        <v>1.0878176502006499E-3</v>
      </c>
      <c r="V2989" s="109">
        <v>1.0958369244650783E-3</v>
      </c>
      <c r="W2989" s="731">
        <v>6.3599698188713031E-4</v>
      </c>
      <c r="X2989" s="108">
        <v>9.3912367998592338E-5</v>
      </c>
      <c r="Y2989" s="109">
        <v>9.4604682856414728E-5</v>
      </c>
      <c r="Z2989" s="731">
        <v>5.4906234538093264E-5</v>
      </c>
      <c r="AA2989" s="108">
        <v>0</v>
      </c>
      <c r="AB2989" s="109">
        <v>0</v>
      </c>
      <c r="AC2989" s="731">
        <v>0</v>
      </c>
      <c r="AD2989" s="108">
        <v>0</v>
      </c>
      <c r="AE2989" s="109">
        <v>0</v>
      </c>
      <c r="AF2989" s="731">
        <v>0</v>
      </c>
      <c r="AG2989" s="108">
        <v>6.9390748378037677E-4</v>
      </c>
      <c r="AH2989" s="109">
        <v>6.9902349308676706E-4</v>
      </c>
      <c r="AI2989" s="731">
        <v>4.0569590236045895E-4</v>
      </c>
      <c r="AJ2989" s="108">
        <v>1.1219987595689352E-3</v>
      </c>
      <c r="AK2989" s="109">
        <v>1.237021509925028E-3</v>
      </c>
      <c r="AL2989" s="736">
        <v>3.9572287398096951E-4</v>
      </c>
    </row>
    <row r="2990" spans="1:38" x14ac:dyDescent="0.25">
      <c r="A2990" s="71">
        <v>2049</v>
      </c>
      <c r="B2990" s="72">
        <v>25</v>
      </c>
      <c r="C2990" s="108">
        <v>0.57633784166505664</v>
      </c>
      <c r="D2990" s="109">
        <v>0.54833592979312284</v>
      </c>
      <c r="E2990" s="731">
        <v>0.12865651168688041</v>
      </c>
      <c r="F2990" s="108">
        <v>2.0709457118111608E-2</v>
      </c>
      <c r="G2990" s="109">
        <v>2.2924004686418042E-2</v>
      </c>
      <c r="H2990" s="731">
        <v>1.5251727937919662E-2</v>
      </c>
      <c r="I2990" s="108">
        <v>6.4685635156097416E-3</v>
      </c>
      <c r="J2990" s="109">
        <v>8.2316676788629223E-3</v>
      </c>
      <c r="K2990" s="731">
        <v>9.1427624165583796E-2</v>
      </c>
      <c r="L2990" s="108">
        <v>1.0322352361377841E-3</v>
      </c>
      <c r="M2990" s="109">
        <v>1.1380559007221638E-3</v>
      </c>
      <c r="N2990" s="731">
        <v>3.6406383443877939E-4</v>
      </c>
      <c r="O2990" s="108">
        <v>0</v>
      </c>
      <c r="P2990" s="109">
        <v>0</v>
      </c>
      <c r="Q2990" s="731">
        <v>9.686856895839091E-3</v>
      </c>
      <c r="R2990" s="108">
        <v>4.4422906442062918E-4</v>
      </c>
      <c r="S2990" s="109">
        <v>6.5065545370835798E-4</v>
      </c>
      <c r="T2990" s="731">
        <v>2.6706606706165775E-3</v>
      </c>
      <c r="U2990" s="108">
        <v>1.0878176502006499E-3</v>
      </c>
      <c r="V2990" s="109">
        <v>1.0958369244650783E-3</v>
      </c>
      <c r="W2990" s="731">
        <v>6.3599698188713031E-4</v>
      </c>
      <c r="X2990" s="108">
        <v>9.3912367998592338E-5</v>
      </c>
      <c r="Y2990" s="109">
        <v>9.4604682856414728E-5</v>
      </c>
      <c r="Z2990" s="731">
        <v>5.4906234538093264E-5</v>
      </c>
      <c r="AA2990" s="108">
        <v>0</v>
      </c>
      <c r="AB2990" s="109">
        <v>0</v>
      </c>
      <c r="AC2990" s="731">
        <v>0</v>
      </c>
      <c r="AD2990" s="108">
        <v>0</v>
      </c>
      <c r="AE2990" s="109">
        <v>0</v>
      </c>
      <c r="AF2990" s="731">
        <v>0</v>
      </c>
      <c r="AG2990" s="108">
        <v>6.9390748378037677E-4</v>
      </c>
      <c r="AH2990" s="109">
        <v>6.9902349308676706E-4</v>
      </c>
      <c r="AI2990" s="731">
        <v>4.0569590236045895E-4</v>
      </c>
      <c r="AJ2990" s="108">
        <v>1.1219987595689352E-3</v>
      </c>
      <c r="AK2990" s="109">
        <v>1.237021509925028E-3</v>
      </c>
      <c r="AL2990" s="736">
        <v>3.9572287398096951E-4</v>
      </c>
    </row>
    <row r="2991" spans="1:38" x14ac:dyDescent="0.25">
      <c r="A2991" s="71">
        <v>2049</v>
      </c>
      <c r="B2991" s="72">
        <v>26</v>
      </c>
      <c r="C2991" s="108">
        <v>0.57633784166505664</v>
      </c>
      <c r="D2991" s="109">
        <v>0.54833592979312284</v>
      </c>
      <c r="E2991" s="731">
        <v>0.12865651168688041</v>
      </c>
      <c r="F2991" s="108">
        <v>2.0709457118111608E-2</v>
      </c>
      <c r="G2991" s="109">
        <v>2.2924004686418042E-2</v>
      </c>
      <c r="H2991" s="731">
        <v>1.5251727937919662E-2</v>
      </c>
      <c r="I2991" s="108">
        <v>6.4685635156097416E-3</v>
      </c>
      <c r="J2991" s="109">
        <v>8.2316676788629223E-3</v>
      </c>
      <c r="K2991" s="731">
        <v>9.1427624165583796E-2</v>
      </c>
      <c r="L2991" s="108">
        <v>1.0322352361377841E-3</v>
      </c>
      <c r="M2991" s="109">
        <v>1.1380559007221638E-3</v>
      </c>
      <c r="N2991" s="731">
        <v>3.6406383443877939E-4</v>
      </c>
      <c r="O2991" s="108">
        <v>0</v>
      </c>
      <c r="P2991" s="109">
        <v>0</v>
      </c>
      <c r="Q2991" s="731">
        <v>9.686856895839091E-3</v>
      </c>
      <c r="R2991" s="108">
        <v>4.4422906442062918E-4</v>
      </c>
      <c r="S2991" s="109">
        <v>6.5065545370835798E-4</v>
      </c>
      <c r="T2991" s="731">
        <v>2.6706606706165775E-3</v>
      </c>
      <c r="U2991" s="108">
        <v>1.0878176502006499E-3</v>
      </c>
      <c r="V2991" s="109">
        <v>1.0958369244650783E-3</v>
      </c>
      <c r="W2991" s="731">
        <v>6.3599698188713031E-4</v>
      </c>
      <c r="X2991" s="108">
        <v>9.3912367998592338E-5</v>
      </c>
      <c r="Y2991" s="109">
        <v>9.4604682856414728E-5</v>
      </c>
      <c r="Z2991" s="731">
        <v>5.4906234538093264E-5</v>
      </c>
      <c r="AA2991" s="108">
        <v>0</v>
      </c>
      <c r="AB2991" s="109">
        <v>0</v>
      </c>
      <c r="AC2991" s="731">
        <v>0</v>
      </c>
      <c r="AD2991" s="108">
        <v>0</v>
      </c>
      <c r="AE2991" s="109">
        <v>0</v>
      </c>
      <c r="AF2991" s="731">
        <v>0</v>
      </c>
      <c r="AG2991" s="108">
        <v>6.9390748378037677E-4</v>
      </c>
      <c r="AH2991" s="109">
        <v>6.9902349308676706E-4</v>
      </c>
      <c r="AI2991" s="731">
        <v>4.0569590236045895E-4</v>
      </c>
      <c r="AJ2991" s="108">
        <v>1.1219987595689352E-3</v>
      </c>
      <c r="AK2991" s="109">
        <v>1.237021509925028E-3</v>
      </c>
      <c r="AL2991" s="736">
        <v>3.9572287398096951E-4</v>
      </c>
    </row>
    <row r="2992" spans="1:38" x14ac:dyDescent="0.25">
      <c r="A2992" s="71">
        <v>2049</v>
      </c>
      <c r="B2992" s="72">
        <v>27</v>
      </c>
      <c r="C2992" s="108">
        <v>0.57633784166505664</v>
      </c>
      <c r="D2992" s="109">
        <v>0.54833592979312284</v>
      </c>
      <c r="E2992" s="731">
        <v>0.12865651168688041</v>
      </c>
      <c r="F2992" s="108">
        <v>2.0709457118111608E-2</v>
      </c>
      <c r="G2992" s="109">
        <v>2.2924004686418042E-2</v>
      </c>
      <c r="H2992" s="731">
        <v>1.5251727937919662E-2</v>
      </c>
      <c r="I2992" s="108">
        <v>6.4685635156097416E-3</v>
      </c>
      <c r="J2992" s="109">
        <v>8.2316676788629223E-3</v>
      </c>
      <c r="K2992" s="731">
        <v>9.1427624165583796E-2</v>
      </c>
      <c r="L2992" s="108">
        <v>1.0322352361377841E-3</v>
      </c>
      <c r="M2992" s="109">
        <v>1.1380559007221638E-3</v>
      </c>
      <c r="N2992" s="731">
        <v>3.6406383443877939E-4</v>
      </c>
      <c r="O2992" s="108">
        <v>0</v>
      </c>
      <c r="P2992" s="109">
        <v>0</v>
      </c>
      <c r="Q2992" s="731">
        <v>9.686856895839091E-3</v>
      </c>
      <c r="R2992" s="108">
        <v>4.4422906442062918E-4</v>
      </c>
      <c r="S2992" s="109">
        <v>6.5065545370835798E-4</v>
      </c>
      <c r="T2992" s="731">
        <v>2.6706606706165775E-3</v>
      </c>
      <c r="U2992" s="108">
        <v>1.0878176502006499E-3</v>
      </c>
      <c r="V2992" s="109">
        <v>1.0958369244650783E-3</v>
      </c>
      <c r="W2992" s="731">
        <v>6.3599698188713031E-4</v>
      </c>
      <c r="X2992" s="108">
        <v>9.3912367998592338E-5</v>
      </c>
      <c r="Y2992" s="109">
        <v>9.4604682856414728E-5</v>
      </c>
      <c r="Z2992" s="731">
        <v>5.4906234538093264E-5</v>
      </c>
      <c r="AA2992" s="108">
        <v>0</v>
      </c>
      <c r="AB2992" s="109">
        <v>0</v>
      </c>
      <c r="AC2992" s="731">
        <v>0</v>
      </c>
      <c r="AD2992" s="108">
        <v>0</v>
      </c>
      <c r="AE2992" s="109">
        <v>0</v>
      </c>
      <c r="AF2992" s="731">
        <v>0</v>
      </c>
      <c r="AG2992" s="108">
        <v>6.9390748378037677E-4</v>
      </c>
      <c r="AH2992" s="109">
        <v>6.9902349308676706E-4</v>
      </c>
      <c r="AI2992" s="731">
        <v>4.0569590236045895E-4</v>
      </c>
      <c r="AJ2992" s="108">
        <v>1.1219987595689352E-3</v>
      </c>
      <c r="AK2992" s="109">
        <v>1.237021509925028E-3</v>
      </c>
      <c r="AL2992" s="736">
        <v>3.9572287398096951E-4</v>
      </c>
    </row>
    <row r="2993" spans="1:38" x14ac:dyDescent="0.25">
      <c r="A2993" s="71">
        <v>2049</v>
      </c>
      <c r="B2993" s="72">
        <v>28</v>
      </c>
      <c r="C2993" s="108">
        <v>0.57633784166505664</v>
      </c>
      <c r="D2993" s="109">
        <v>0.54833592979312284</v>
      </c>
      <c r="E2993" s="731">
        <v>0.12865651168688041</v>
      </c>
      <c r="F2993" s="108">
        <v>2.0709457118111608E-2</v>
      </c>
      <c r="G2993" s="109">
        <v>2.2924004686418042E-2</v>
      </c>
      <c r="H2993" s="731">
        <v>1.5251727937919662E-2</v>
      </c>
      <c r="I2993" s="108">
        <v>6.4685635156097416E-3</v>
      </c>
      <c r="J2993" s="109">
        <v>8.2316676788629223E-3</v>
      </c>
      <c r="K2993" s="731">
        <v>9.1427624165583796E-2</v>
      </c>
      <c r="L2993" s="108">
        <v>1.0322352361377841E-3</v>
      </c>
      <c r="M2993" s="109">
        <v>1.1380559007221638E-3</v>
      </c>
      <c r="N2993" s="731">
        <v>3.6406383443877939E-4</v>
      </c>
      <c r="O2993" s="108">
        <v>0</v>
      </c>
      <c r="P2993" s="109">
        <v>0</v>
      </c>
      <c r="Q2993" s="731">
        <v>9.686856895839091E-3</v>
      </c>
      <c r="R2993" s="108">
        <v>4.4422906442062918E-4</v>
      </c>
      <c r="S2993" s="109">
        <v>6.5065545370835798E-4</v>
      </c>
      <c r="T2993" s="731">
        <v>2.6706606706165775E-3</v>
      </c>
      <c r="U2993" s="108">
        <v>1.0878176502006499E-3</v>
      </c>
      <c r="V2993" s="109">
        <v>1.0958369244650783E-3</v>
      </c>
      <c r="W2993" s="731">
        <v>6.3599698188713031E-4</v>
      </c>
      <c r="X2993" s="108">
        <v>9.3912367998592338E-5</v>
      </c>
      <c r="Y2993" s="109">
        <v>9.4604682856414728E-5</v>
      </c>
      <c r="Z2993" s="731">
        <v>5.4906234538093264E-5</v>
      </c>
      <c r="AA2993" s="108">
        <v>0</v>
      </c>
      <c r="AB2993" s="109">
        <v>0</v>
      </c>
      <c r="AC2993" s="731">
        <v>0</v>
      </c>
      <c r="AD2993" s="108">
        <v>0</v>
      </c>
      <c r="AE2993" s="109">
        <v>0</v>
      </c>
      <c r="AF2993" s="731">
        <v>0</v>
      </c>
      <c r="AG2993" s="108">
        <v>6.9390748378037677E-4</v>
      </c>
      <c r="AH2993" s="109">
        <v>6.9902349308676706E-4</v>
      </c>
      <c r="AI2993" s="731">
        <v>4.0569590236045895E-4</v>
      </c>
      <c r="AJ2993" s="108">
        <v>1.1219987595689352E-3</v>
      </c>
      <c r="AK2993" s="109">
        <v>1.237021509925028E-3</v>
      </c>
      <c r="AL2993" s="736">
        <v>3.9572287398096951E-4</v>
      </c>
    </row>
    <row r="2994" spans="1:38" x14ac:dyDescent="0.25">
      <c r="A2994" s="71">
        <v>2049</v>
      </c>
      <c r="B2994" s="72">
        <v>29</v>
      </c>
      <c r="C2994" s="108">
        <v>0.57633784166505664</v>
      </c>
      <c r="D2994" s="109">
        <v>0.54833592979312284</v>
      </c>
      <c r="E2994" s="731">
        <v>0.12865651168688041</v>
      </c>
      <c r="F2994" s="108">
        <v>2.0709457118111608E-2</v>
      </c>
      <c r="G2994" s="109">
        <v>2.2924004686418042E-2</v>
      </c>
      <c r="H2994" s="731">
        <v>1.5251727937919662E-2</v>
      </c>
      <c r="I2994" s="108">
        <v>6.4685635156097416E-3</v>
      </c>
      <c r="J2994" s="109">
        <v>8.2316676788629223E-3</v>
      </c>
      <c r="K2994" s="731">
        <v>9.1427624165583796E-2</v>
      </c>
      <c r="L2994" s="108">
        <v>1.0322352361377841E-3</v>
      </c>
      <c r="M2994" s="109">
        <v>1.1380559007221638E-3</v>
      </c>
      <c r="N2994" s="731">
        <v>3.6406383443877939E-4</v>
      </c>
      <c r="O2994" s="108">
        <v>0</v>
      </c>
      <c r="P2994" s="109">
        <v>0</v>
      </c>
      <c r="Q2994" s="731">
        <v>9.686856895839091E-3</v>
      </c>
      <c r="R2994" s="108">
        <v>4.4422906442062918E-4</v>
      </c>
      <c r="S2994" s="109">
        <v>6.5065545370835798E-4</v>
      </c>
      <c r="T2994" s="731">
        <v>2.6706606706165775E-3</v>
      </c>
      <c r="U2994" s="108">
        <v>1.0878176502006499E-3</v>
      </c>
      <c r="V2994" s="109">
        <v>1.0958369244650783E-3</v>
      </c>
      <c r="W2994" s="731">
        <v>6.3599698188713031E-4</v>
      </c>
      <c r="X2994" s="108">
        <v>9.3912367998592338E-5</v>
      </c>
      <c r="Y2994" s="109">
        <v>9.4604682856414728E-5</v>
      </c>
      <c r="Z2994" s="731">
        <v>5.4906234538093264E-5</v>
      </c>
      <c r="AA2994" s="108">
        <v>0</v>
      </c>
      <c r="AB2994" s="109">
        <v>0</v>
      </c>
      <c r="AC2994" s="731">
        <v>0</v>
      </c>
      <c r="AD2994" s="108">
        <v>0</v>
      </c>
      <c r="AE2994" s="109">
        <v>0</v>
      </c>
      <c r="AF2994" s="731">
        <v>0</v>
      </c>
      <c r="AG2994" s="108">
        <v>6.9390748378037677E-4</v>
      </c>
      <c r="AH2994" s="109">
        <v>6.9902349308676706E-4</v>
      </c>
      <c r="AI2994" s="731">
        <v>4.0569590236045895E-4</v>
      </c>
      <c r="AJ2994" s="108">
        <v>1.1219987595689352E-3</v>
      </c>
      <c r="AK2994" s="109">
        <v>1.237021509925028E-3</v>
      </c>
      <c r="AL2994" s="736">
        <v>3.9572287398096951E-4</v>
      </c>
    </row>
    <row r="2995" spans="1:38" x14ac:dyDescent="0.25">
      <c r="A2995" s="71">
        <v>2049</v>
      </c>
      <c r="B2995" s="72">
        <v>30</v>
      </c>
      <c r="C2995" s="108">
        <v>0.57633784166505664</v>
      </c>
      <c r="D2995" s="109">
        <v>0.54833592979312284</v>
      </c>
      <c r="E2995" s="731">
        <v>0.12865651168688041</v>
      </c>
      <c r="F2995" s="108">
        <v>2.0709457118111608E-2</v>
      </c>
      <c r="G2995" s="109">
        <v>2.2924004686418042E-2</v>
      </c>
      <c r="H2995" s="731">
        <v>1.5251727937919662E-2</v>
      </c>
      <c r="I2995" s="108">
        <v>6.4685635156097416E-3</v>
      </c>
      <c r="J2995" s="109">
        <v>8.2316676788629223E-3</v>
      </c>
      <c r="K2995" s="731">
        <v>9.1427624165583796E-2</v>
      </c>
      <c r="L2995" s="108">
        <v>1.0322352361377841E-3</v>
      </c>
      <c r="M2995" s="109">
        <v>1.1380559007221638E-3</v>
      </c>
      <c r="N2995" s="731">
        <v>3.6406383443877939E-4</v>
      </c>
      <c r="O2995" s="108">
        <v>0</v>
      </c>
      <c r="P2995" s="109">
        <v>0</v>
      </c>
      <c r="Q2995" s="731">
        <v>9.686856895839091E-3</v>
      </c>
      <c r="R2995" s="108">
        <v>4.4422906442062918E-4</v>
      </c>
      <c r="S2995" s="109">
        <v>6.5065545370835798E-4</v>
      </c>
      <c r="T2995" s="731">
        <v>2.6706606706165775E-3</v>
      </c>
      <c r="U2995" s="108">
        <v>1.0878176502006499E-3</v>
      </c>
      <c r="V2995" s="109">
        <v>1.0958369244650783E-3</v>
      </c>
      <c r="W2995" s="731">
        <v>6.3599698188713031E-4</v>
      </c>
      <c r="X2995" s="108">
        <v>9.3912367998592338E-5</v>
      </c>
      <c r="Y2995" s="109">
        <v>9.4604682856414728E-5</v>
      </c>
      <c r="Z2995" s="731">
        <v>5.4906234538093264E-5</v>
      </c>
      <c r="AA2995" s="108">
        <v>0</v>
      </c>
      <c r="AB2995" s="109">
        <v>0</v>
      </c>
      <c r="AC2995" s="731">
        <v>0</v>
      </c>
      <c r="AD2995" s="108">
        <v>0</v>
      </c>
      <c r="AE2995" s="109">
        <v>0</v>
      </c>
      <c r="AF2995" s="731">
        <v>0</v>
      </c>
      <c r="AG2995" s="108">
        <v>6.9390748378037677E-4</v>
      </c>
      <c r="AH2995" s="109">
        <v>6.9902349308676706E-4</v>
      </c>
      <c r="AI2995" s="731">
        <v>4.0569590236045895E-4</v>
      </c>
      <c r="AJ2995" s="108">
        <v>1.1219987595689352E-3</v>
      </c>
      <c r="AK2995" s="109">
        <v>1.237021509925028E-3</v>
      </c>
      <c r="AL2995" s="736">
        <v>3.9572287398096951E-4</v>
      </c>
    </row>
    <row r="2996" spans="1:38" ht="13" x14ac:dyDescent="0.3">
      <c r="A2996" s="71">
        <v>2049</v>
      </c>
      <c r="B2996" s="72">
        <v>31</v>
      </c>
      <c r="C2996" s="108">
        <v>0.57633784166505664</v>
      </c>
      <c r="D2996" s="109">
        <v>0.54833592979312284</v>
      </c>
      <c r="E2996" s="732">
        <v>0.12865651168688041</v>
      </c>
      <c r="F2996" s="108">
        <v>2.0709457118111608E-2</v>
      </c>
      <c r="G2996" s="109">
        <v>2.2924004686418042E-2</v>
      </c>
      <c r="H2996" s="732">
        <v>1.5251727937919662E-2</v>
      </c>
      <c r="I2996" s="108">
        <v>6.4685635156097416E-3</v>
      </c>
      <c r="J2996" s="109">
        <v>8.2316676788629223E-3</v>
      </c>
      <c r="K2996" s="732">
        <v>9.1427624165583796E-2</v>
      </c>
      <c r="L2996" s="108">
        <v>1.0322352361377841E-3</v>
      </c>
      <c r="M2996" s="109">
        <v>1.1380559007221638E-3</v>
      </c>
      <c r="N2996" s="732">
        <v>3.6406383443877939E-4</v>
      </c>
      <c r="O2996" s="108">
        <v>0</v>
      </c>
      <c r="P2996" s="109">
        <v>0</v>
      </c>
      <c r="Q2996" s="732">
        <v>9.686856895839091E-3</v>
      </c>
      <c r="R2996" s="108">
        <v>4.4422906442062918E-4</v>
      </c>
      <c r="S2996" s="109">
        <v>6.5065545370835798E-4</v>
      </c>
      <c r="T2996" s="732">
        <v>2.6706606706165775E-3</v>
      </c>
      <c r="U2996" s="108">
        <v>1.0878176502006499E-3</v>
      </c>
      <c r="V2996" s="109">
        <v>1.0958369244650783E-3</v>
      </c>
      <c r="W2996" s="732">
        <v>6.3599698188713031E-4</v>
      </c>
      <c r="X2996" s="108">
        <v>9.3912367998592338E-5</v>
      </c>
      <c r="Y2996" s="109">
        <v>9.4604682856414728E-5</v>
      </c>
      <c r="Z2996" s="732">
        <v>5.4906234538093264E-5</v>
      </c>
      <c r="AA2996" s="108">
        <v>0</v>
      </c>
      <c r="AB2996" s="109">
        <v>0</v>
      </c>
      <c r="AC2996" s="732">
        <v>0</v>
      </c>
      <c r="AD2996" s="108">
        <v>0</v>
      </c>
      <c r="AE2996" s="109">
        <v>0</v>
      </c>
      <c r="AF2996" s="732">
        <v>0</v>
      </c>
      <c r="AG2996" s="108">
        <v>6.9390748378037677E-4</v>
      </c>
      <c r="AH2996" s="109">
        <v>6.9902349308676706E-4</v>
      </c>
      <c r="AI2996" s="732">
        <v>4.0569590236045895E-4</v>
      </c>
      <c r="AJ2996" s="108">
        <v>1.1219987595689352E-3</v>
      </c>
      <c r="AK2996" s="109">
        <v>1.237021509925028E-3</v>
      </c>
      <c r="AL2996" s="736">
        <v>3.9572287398096951E-4</v>
      </c>
    </row>
    <row r="2997" spans="1:38" ht="13" x14ac:dyDescent="0.3">
      <c r="A2997" s="71">
        <v>2049</v>
      </c>
      <c r="B2997" s="72">
        <v>32</v>
      </c>
      <c r="C2997" s="108">
        <v>0.57633784166505664</v>
      </c>
      <c r="D2997" s="109">
        <v>0.54833592979312284</v>
      </c>
      <c r="E2997" s="732">
        <v>0.12865651168688041</v>
      </c>
      <c r="F2997" s="108">
        <v>2.0709457118111608E-2</v>
      </c>
      <c r="G2997" s="109">
        <v>2.2924004686418042E-2</v>
      </c>
      <c r="H2997" s="732">
        <v>1.5251727937919662E-2</v>
      </c>
      <c r="I2997" s="108">
        <v>6.4685635156097416E-3</v>
      </c>
      <c r="J2997" s="109">
        <v>8.2316676788629223E-3</v>
      </c>
      <c r="K2997" s="732">
        <v>9.1427624165583796E-2</v>
      </c>
      <c r="L2997" s="108">
        <v>1.0322352361377841E-3</v>
      </c>
      <c r="M2997" s="109">
        <v>1.1380559007221638E-3</v>
      </c>
      <c r="N2997" s="732">
        <v>3.6406383443877939E-4</v>
      </c>
      <c r="O2997" s="108">
        <v>0</v>
      </c>
      <c r="P2997" s="109">
        <v>0</v>
      </c>
      <c r="Q2997" s="732">
        <v>9.686856895839091E-3</v>
      </c>
      <c r="R2997" s="108">
        <v>4.4422906442062918E-4</v>
      </c>
      <c r="S2997" s="109">
        <v>6.5065545370835798E-4</v>
      </c>
      <c r="T2997" s="732">
        <v>2.6706606706165775E-3</v>
      </c>
      <c r="U2997" s="108">
        <v>1.0878176502006499E-3</v>
      </c>
      <c r="V2997" s="109">
        <v>1.0958369244650783E-3</v>
      </c>
      <c r="W2997" s="732">
        <v>6.3599698188713031E-4</v>
      </c>
      <c r="X2997" s="108">
        <v>9.3912367998592338E-5</v>
      </c>
      <c r="Y2997" s="109">
        <v>9.4604682856414728E-5</v>
      </c>
      <c r="Z2997" s="732">
        <v>5.4906234538093264E-5</v>
      </c>
      <c r="AA2997" s="108">
        <v>0</v>
      </c>
      <c r="AB2997" s="109">
        <v>0</v>
      </c>
      <c r="AC2997" s="732">
        <v>0</v>
      </c>
      <c r="AD2997" s="108">
        <v>0</v>
      </c>
      <c r="AE2997" s="109">
        <v>0</v>
      </c>
      <c r="AF2997" s="732">
        <v>0</v>
      </c>
      <c r="AG2997" s="108">
        <v>6.9390748378037677E-4</v>
      </c>
      <c r="AH2997" s="109">
        <v>6.9902349308676706E-4</v>
      </c>
      <c r="AI2997" s="732">
        <v>4.0569590236045895E-4</v>
      </c>
      <c r="AJ2997" s="108">
        <v>1.1219987595689352E-3</v>
      </c>
      <c r="AK2997" s="109">
        <v>1.237021509925028E-3</v>
      </c>
      <c r="AL2997" s="736">
        <v>3.9572287398096951E-4</v>
      </c>
    </row>
    <row r="2998" spans="1:38" ht="13" x14ac:dyDescent="0.3">
      <c r="A2998" s="71">
        <v>2049</v>
      </c>
      <c r="B2998" s="72">
        <v>33</v>
      </c>
      <c r="C2998" s="108">
        <v>0.57633784166505664</v>
      </c>
      <c r="D2998" s="109">
        <v>0.54833592979312284</v>
      </c>
      <c r="E2998" s="732">
        <v>0.12865651168688041</v>
      </c>
      <c r="F2998" s="108">
        <v>2.0709457118111608E-2</v>
      </c>
      <c r="G2998" s="109">
        <v>2.2924004686418042E-2</v>
      </c>
      <c r="H2998" s="732">
        <v>1.5251727937919662E-2</v>
      </c>
      <c r="I2998" s="108">
        <v>6.4685635156097416E-3</v>
      </c>
      <c r="J2998" s="109">
        <v>8.2316676788629223E-3</v>
      </c>
      <c r="K2998" s="732">
        <v>9.1427624165583796E-2</v>
      </c>
      <c r="L2998" s="108">
        <v>1.0322352361377841E-3</v>
      </c>
      <c r="M2998" s="109">
        <v>1.1380559007221638E-3</v>
      </c>
      <c r="N2998" s="732">
        <v>3.6406383443877939E-4</v>
      </c>
      <c r="O2998" s="108">
        <v>0</v>
      </c>
      <c r="P2998" s="109">
        <v>0</v>
      </c>
      <c r="Q2998" s="732">
        <v>9.686856895839091E-3</v>
      </c>
      <c r="R2998" s="108">
        <v>4.4422906442062918E-4</v>
      </c>
      <c r="S2998" s="109">
        <v>6.5065545370835798E-4</v>
      </c>
      <c r="T2998" s="732">
        <v>2.6706606706165775E-3</v>
      </c>
      <c r="U2998" s="108">
        <v>1.0878176502006499E-3</v>
      </c>
      <c r="V2998" s="109">
        <v>1.0958369244650783E-3</v>
      </c>
      <c r="W2998" s="732">
        <v>6.3599698188713031E-4</v>
      </c>
      <c r="X2998" s="108">
        <v>9.3912367998592338E-5</v>
      </c>
      <c r="Y2998" s="109">
        <v>9.4604682856414728E-5</v>
      </c>
      <c r="Z2998" s="732">
        <v>5.4906234538093264E-5</v>
      </c>
      <c r="AA2998" s="108">
        <v>0</v>
      </c>
      <c r="AB2998" s="109">
        <v>0</v>
      </c>
      <c r="AC2998" s="732">
        <v>0</v>
      </c>
      <c r="AD2998" s="108">
        <v>0</v>
      </c>
      <c r="AE2998" s="109">
        <v>0</v>
      </c>
      <c r="AF2998" s="732">
        <v>0</v>
      </c>
      <c r="AG2998" s="108">
        <v>6.9390748378037677E-4</v>
      </c>
      <c r="AH2998" s="109">
        <v>6.9902349308676706E-4</v>
      </c>
      <c r="AI2998" s="732">
        <v>4.0569590236045895E-4</v>
      </c>
      <c r="AJ2998" s="108">
        <v>1.1219987595689352E-3</v>
      </c>
      <c r="AK2998" s="109">
        <v>1.237021509925028E-3</v>
      </c>
      <c r="AL2998" s="736">
        <v>3.9572287398096951E-4</v>
      </c>
    </row>
    <row r="2999" spans="1:38" ht="13" x14ac:dyDescent="0.3">
      <c r="A2999" s="71">
        <v>2049</v>
      </c>
      <c r="B2999" s="72">
        <v>34</v>
      </c>
      <c r="C2999" s="108">
        <v>0.57633784166505664</v>
      </c>
      <c r="D2999" s="109">
        <v>0.54833592979312284</v>
      </c>
      <c r="E2999" s="732">
        <v>0.12865651168688041</v>
      </c>
      <c r="F2999" s="108">
        <v>2.0709457118111608E-2</v>
      </c>
      <c r="G2999" s="109">
        <v>2.2924004686418042E-2</v>
      </c>
      <c r="H2999" s="732">
        <v>1.5251727937919662E-2</v>
      </c>
      <c r="I2999" s="108">
        <v>6.4685635156097416E-3</v>
      </c>
      <c r="J2999" s="109">
        <v>8.2316676788629223E-3</v>
      </c>
      <c r="K2999" s="732">
        <v>9.1427624165583796E-2</v>
      </c>
      <c r="L2999" s="108">
        <v>1.0322352361377841E-3</v>
      </c>
      <c r="M2999" s="109">
        <v>1.1380559007221638E-3</v>
      </c>
      <c r="N2999" s="732">
        <v>3.6406383443877939E-4</v>
      </c>
      <c r="O2999" s="108">
        <v>0</v>
      </c>
      <c r="P2999" s="109">
        <v>0</v>
      </c>
      <c r="Q2999" s="732">
        <v>9.686856895839091E-3</v>
      </c>
      <c r="R2999" s="108">
        <v>4.4422906442062918E-4</v>
      </c>
      <c r="S2999" s="109">
        <v>6.5065545370835798E-4</v>
      </c>
      <c r="T2999" s="732">
        <v>2.6706606706165775E-3</v>
      </c>
      <c r="U2999" s="108">
        <v>1.0878176502006499E-3</v>
      </c>
      <c r="V2999" s="109">
        <v>1.0958369244650783E-3</v>
      </c>
      <c r="W2999" s="732">
        <v>6.3599698188713031E-4</v>
      </c>
      <c r="X2999" s="108">
        <v>9.3912367998592338E-5</v>
      </c>
      <c r="Y2999" s="109">
        <v>9.4604682856414728E-5</v>
      </c>
      <c r="Z2999" s="732">
        <v>5.4906234538093264E-5</v>
      </c>
      <c r="AA2999" s="108">
        <v>0</v>
      </c>
      <c r="AB2999" s="109">
        <v>0</v>
      </c>
      <c r="AC2999" s="732">
        <v>0</v>
      </c>
      <c r="AD2999" s="108">
        <v>0</v>
      </c>
      <c r="AE2999" s="109">
        <v>0</v>
      </c>
      <c r="AF2999" s="732">
        <v>0</v>
      </c>
      <c r="AG2999" s="108">
        <v>6.9390748378037677E-4</v>
      </c>
      <c r="AH2999" s="109">
        <v>6.9902349308676706E-4</v>
      </c>
      <c r="AI2999" s="732">
        <v>4.0569590236045895E-4</v>
      </c>
      <c r="AJ2999" s="108">
        <v>1.1219987595689352E-3</v>
      </c>
      <c r="AK2999" s="109">
        <v>1.237021509925028E-3</v>
      </c>
      <c r="AL2999" s="736">
        <v>3.9572287398096951E-4</v>
      </c>
    </row>
    <row r="3000" spans="1:38" ht="13" x14ac:dyDescent="0.3">
      <c r="A3000" s="71">
        <v>2049</v>
      </c>
      <c r="B3000" s="72">
        <v>35</v>
      </c>
      <c r="C3000" s="108">
        <v>0.57633784166505664</v>
      </c>
      <c r="D3000" s="109">
        <v>0.54833592979312284</v>
      </c>
      <c r="E3000" s="732">
        <v>0.12865651168688041</v>
      </c>
      <c r="F3000" s="108">
        <v>2.0709457118111608E-2</v>
      </c>
      <c r="G3000" s="109">
        <v>2.2924004686418042E-2</v>
      </c>
      <c r="H3000" s="732">
        <v>1.5251727937919662E-2</v>
      </c>
      <c r="I3000" s="108">
        <v>6.4685635156097416E-3</v>
      </c>
      <c r="J3000" s="109">
        <v>8.2316676788629223E-3</v>
      </c>
      <c r="K3000" s="732">
        <v>9.1427624165583796E-2</v>
      </c>
      <c r="L3000" s="108">
        <v>1.0322352361377841E-3</v>
      </c>
      <c r="M3000" s="109">
        <v>1.1380559007221638E-3</v>
      </c>
      <c r="N3000" s="732">
        <v>3.6406383443877939E-4</v>
      </c>
      <c r="O3000" s="108">
        <v>0</v>
      </c>
      <c r="P3000" s="109">
        <v>0</v>
      </c>
      <c r="Q3000" s="732">
        <v>9.686856895839091E-3</v>
      </c>
      <c r="R3000" s="108">
        <v>4.4422906442062918E-4</v>
      </c>
      <c r="S3000" s="109">
        <v>6.5065545370835798E-4</v>
      </c>
      <c r="T3000" s="732">
        <v>2.6706606706165775E-3</v>
      </c>
      <c r="U3000" s="108">
        <v>1.0878176502006499E-3</v>
      </c>
      <c r="V3000" s="109">
        <v>1.0958369244650783E-3</v>
      </c>
      <c r="W3000" s="732">
        <v>6.3599698188713031E-4</v>
      </c>
      <c r="X3000" s="108">
        <v>9.3912367998592338E-5</v>
      </c>
      <c r="Y3000" s="109">
        <v>9.4604682856414728E-5</v>
      </c>
      <c r="Z3000" s="732">
        <v>5.4906234538093264E-5</v>
      </c>
      <c r="AA3000" s="108">
        <v>0</v>
      </c>
      <c r="AB3000" s="109">
        <v>0</v>
      </c>
      <c r="AC3000" s="732">
        <v>0</v>
      </c>
      <c r="AD3000" s="108">
        <v>0</v>
      </c>
      <c r="AE3000" s="109">
        <v>0</v>
      </c>
      <c r="AF3000" s="732">
        <v>0</v>
      </c>
      <c r="AG3000" s="108">
        <v>6.9390748378037677E-4</v>
      </c>
      <c r="AH3000" s="109">
        <v>6.9902349308676706E-4</v>
      </c>
      <c r="AI3000" s="732">
        <v>4.0569590236045895E-4</v>
      </c>
      <c r="AJ3000" s="108">
        <v>1.1219987595689352E-3</v>
      </c>
      <c r="AK3000" s="109">
        <v>1.237021509925028E-3</v>
      </c>
      <c r="AL3000" s="736">
        <v>3.9572287398096951E-4</v>
      </c>
    </row>
    <row r="3001" spans="1:38" ht="13" x14ac:dyDescent="0.3">
      <c r="A3001" s="71">
        <v>2049</v>
      </c>
      <c r="B3001" s="72">
        <v>36</v>
      </c>
      <c r="C3001" s="108">
        <v>0.57633784166505664</v>
      </c>
      <c r="D3001" s="109">
        <v>0.54833592979312284</v>
      </c>
      <c r="E3001" s="732">
        <v>0.12865651168688041</v>
      </c>
      <c r="F3001" s="108">
        <v>2.0709457118111608E-2</v>
      </c>
      <c r="G3001" s="109">
        <v>2.2924004686418042E-2</v>
      </c>
      <c r="H3001" s="732">
        <v>1.5251727937919662E-2</v>
      </c>
      <c r="I3001" s="108">
        <v>6.4685635156097416E-3</v>
      </c>
      <c r="J3001" s="109">
        <v>8.2316676788629223E-3</v>
      </c>
      <c r="K3001" s="732">
        <v>9.1427624165583796E-2</v>
      </c>
      <c r="L3001" s="108">
        <v>1.0322352361377841E-3</v>
      </c>
      <c r="M3001" s="109">
        <v>1.1380559007221638E-3</v>
      </c>
      <c r="N3001" s="732">
        <v>3.6406383443877939E-4</v>
      </c>
      <c r="O3001" s="108">
        <v>0</v>
      </c>
      <c r="P3001" s="109">
        <v>0</v>
      </c>
      <c r="Q3001" s="732">
        <v>9.686856895839091E-3</v>
      </c>
      <c r="R3001" s="108">
        <v>4.4422906442062918E-4</v>
      </c>
      <c r="S3001" s="109">
        <v>6.5065545370835798E-4</v>
      </c>
      <c r="T3001" s="732">
        <v>2.6706606706165775E-3</v>
      </c>
      <c r="U3001" s="108">
        <v>1.0878176502006499E-3</v>
      </c>
      <c r="V3001" s="109">
        <v>1.0958369244650783E-3</v>
      </c>
      <c r="W3001" s="732">
        <v>6.3599698188713031E-4</v>
      </c>
      <c r="X3001" s="108">
        <v>9.3912367998592338E-5</v>
      </c>
      <c r="Y3001" s="109">
        <v>9.4604682856414728E-5</v>
      </c>
      <c r="Z3001" s="732">
        <v>5.4906234538093264E-5</v>
      </c>
      <c r="AA3001" s="108">
        <v>0</v>
      </c>
      <c r="AB3001" s="109">
        <v>0</v>
      </c>
      <c r="AC3001" s="732">
        <v>0</v>
      </c>
      <c r="AD3001" s="108">
        <v>0</v>
      </c>
      <c r="AE3001" s="109">
        <v>0</v>
      </c>
      <c r="AF3001" s="732">
        <v>0</v>
      </c>
      <c r="AG3001" s="108">
        <v>6.9390748378037677E-4</v>
      </c>
      <c r="AH3001" s="109">
        <v>6.9902349308676706E-4</v>
      </c>
      <c r="AI3001" s="732">
        <v>4.0569590236045895E-4</v>
      </c>
      <c r="AJ3001" s="108">
        <v>1.1219987595689352E-3</v>
      </c>
      <c r="AK3001" s="109">
        <v>1.237021509925028E-3</v>
      </c>
      <c r="AL3001" s="736">
        <v>3.9572287398096951E-4</v>
      </c>
    </row>
    <row r="3002" spans="1:38" ht="13" x14ac:dyDescent="0.3">
      <c r="A3002" s="71">
        <v>2049</v>
      </c>
      <c r="B3002" s="72">
        <v>37</v>
      </c>
      <c r="C3002" s="108">
        <v>0.57633784166505664</v>
      </c>
      <c r="D3002" s="109">
        <v>0.54833592979312284</v>
      </c>
      <c r="E3002" s="732">
        <v>0.12865651168688041</v>
      </c>
      <c r="F3002" s="108">
        <v>2.0709457118111608E-2</v>
      </c>
      <c r="G3002" s="109">
        <v>2.2924004686418042E-2</v>
      </c>
      <c r="H3002" s="732">
        <v>1.5251727937919662E-2</v>
      </c>
      <c r="I3002" s="108">
        <v>6.4685635156097416E-3</v>
      </c>
      <c r="J3002" s="109">
        <v>8.2316676788629223E-3</v>
      </c>
      <c r="K3002" s="732">
        <v>9.1427624165583796E-2</v>
      </c>
      <c r="L3002" s="108">
        <v>1.0322352361377841E-3</v>
      </c>
      <c r="M3002" s="109">
        <v>1.1380559007221638E-3</v>
      </c>
      <c r="N3002" s="732">
        <v>3.6406383443877939E-4</v>
      </c>
      <c r="O3002" s="108">
        <v>0</v>
      </c>
      <c r="P3002" s="109">
        <v>0</v>
      </c>
      <c r="Q3002" s="732">
        <v>9.686856895839091E-3</v>
      </c>
      <c r="R3002" s="108">
        <v>4.4422906442062918E-4</v>
      </c>
      <c r="S3002" s="109">
        <v>6.5065545370835798E-4</v>
      </c>
      <c r="T3002" s="732">
        <v>2.6706606706165775E-3</v>
      </c>
      <c r="U3002" s="108">
        <v>1.0878176502006499E-3</v>
      </c>
      <c r="V3002" s="109">
        <v>1.0958369244650783E-3</v>
      </c>
      <c r="W3002" s="732">
        <v>6.3599698188713031E-4</v>
      </c>
      <c r="X3002" s="108">
        <v>9.3912367998592338E-5</v>
      </c>
      <c r="Y3002" s="109">
        <v>9.4604682856414728E-5</v>
      </c>
      <c r="Z3002" s="732">
        <v>5.4906234538093264E-5</v>
      </c>
      <c r="AA3002" s="108">
        <v>0</v>
      </c>
      <c r="AB3002" s="109">
        <v>0</v>
      </c>
      <c r="AC3002" s="732">
        <v>0</v>
      </c>
      <c r="AD3002" s="108">
        <v>0</v>
      </c>
      <c r="AE3002" s="109">
        <v>0</v>
      </c>
      <c r="AF3002" s="732">
        <v>0</v>
      </c>
      <c r="AG3002" s="108">
        <v>6.9390748378037677E-4</v>
      </c>
      <c r="AH3002" s="109">
        <v>6.9902349308676706E-4</v>
      </c>
      <c r="AI3002" s="732">
        <v>4.0569590236045895E-4</v>
      </c>
      <c r="AJ3002" s="108">
        <v>1.1219987595689352E-3</v>
      </c>
      <c r="AK3002" s="109">
        <v>1.237021509925028E-3</v>
      </c>
      <c r="AL3002" s="736">
        <v>3.9572287398096951E-4</v>
      </c>
    </row>
    <row r="3003" spans="1:38" ht="13" x14ac:dyDescent="0.3">
      <c r="A3003" s="71">
        <v>2049</v>
      </c>
      <c r="B3003" s="72">
        <v>38</v>
      </c>
      <c r="C3003" s="108">
        <v>0.57633784166505664</v>
      </c>
      <c r="D3003" s="109">
        <v>0.54833592979312284</v>
      </c>
      <c r="E3003" s="732">
        <v>0.12865651168688041</v>
      </c>
      <c r="F3003" s="108">
        <v>2.0709457118111608E-2</v>
      </c>
      <c r="G3003" s="109">
        <v>2.2924004686418042E-2</v>
      </c>
      <c r="H3003" s="732">
        <v>1.5251727937919662E-2</v>
      </c>
      <c r="I3003" s="108">
        <v>6.4685635156097416E-3</v>
      </c>
      <c r="J3003" s="109">
        <v>8.2316676788629223E-3</v>
      </c>
      <c r="K3003" s="732">
        <v>9.1427624165583796E-2</v>
      </c>
      <c r="L3003" s="108">
        <v>1.0322352361377841E-3</v>
      </c>
      <c r="M3003" s="109">
        <v>1.1380559007221638E-3</v>
      </c>
      <c r="N3003" s="732">
        <v>3.6406383443877939E-4</v>
      </c>
      <c r="O3003" s="108">
        <v>0</v>
      </c>
      <c r="P3003" s="109">
        <v>0</v>
      </c>
      <c r="Q3003" s="732">
        <v>9.686856895839091E-3</v>
      </c>
      <c r="R3003" s="108">
        <v>4.4422906442062918E-4</v>
      </c>
      <c r="S3003" s="109">
        <v>6.5065545370835798E-4</v>
      </c>
      <c r="T3003" s="732">
        <v>2.6706606706165775E-3</v>
      </c>
      <c r="U3003" s="108">
        <v>1.0878176502006499E-3</v>
      </c>
      <c r="V3003" s="109">
        <v>1.0958369244650783E-3</v>
      </c>
      <c r="W3003" s="732">
        <v>6.3599698188713031E-4</v>
      </c>
      <c r="X3003" s="108">
        <v>9.3912367998592338E-5</v>
      </c>
      <c r="Y3003" s="109">
        <v>9.4604682856414728E-5</v>
      </c>
      <c r="Z3003" s="732">
        <v>5.4906234538093264E-5</v>
      </c>
      <c r="AA3003" s="108">
        <v>0</v>
      </c>
      <c r="AB3003" s="109">
        <v>0</v>
      </c>
      <c r="AC3003" s="732">
        <v>0</v>
      </c>
      <c r="AD3003" s="108">
        <v>0</v>
      </c>
      <c r="AE3003" s="109">
        <v>0</v>
      </c>
      <c r="AF3003" s="732">
        <v>0</v>
      </c>
      <c r="AG3003" s="108">
        <v>6.9390748378037677E-4</v>
      </c>
      <c r="AH3003" s="109">
        <v>6.9902349308676706E-4</v>
      </c>
      <c r="AI3003" s="732">
        <v>4.0569590236045895E-4</v>
      </c>
      <c r="AJ3003" s="108">
        <v>1.1219987595689352E-3</v>
      </c>
      <c r="AK3003" s="109">
        <v>1.237021509925028E-3</v>
      </c>
      <c r="AL3003" s="736">
        <v>3.9572287398096951E-4</v>
      </c>
    </row>
    <row r="3004" spans="1:38" ht="13.5" thickBot="1" x14ac:dyDescent="0.35">
      <c r="A3004" s="73">
        <v>2049</v>
      </c>
      <c r="B3004" s="74">
        <v>39</v>
      </c>
      <c r="C3004" s="110">
        <v>0.57633784166505664</v>
      </c>
      <c r="D3004" s="111">
        <v>0.54833592979312284</v>
      </c>
      <c r="E3004" s="733">
        <v>0.12865651168688041</v>
      </c>
      <c r="F3004" s="110">
        <v>2.0709457118111608E-2</v>
      </c>
      <c r="G3004" s="111">
        <v>2.2924004686418042E-2</v>
      </c>
      <c r="H3004" s="733">
        <v>1.5251727937919662E-2</v>
      </c>
      <c r="I3004" s="110">
        <v>6.4685635156097416E-3</v>
      </c>
      <c r="J3004" s="111">
        <v>8.2316676788629223E-3</v>
      </c>
      <c r="K3004" s="733">
        <v>9.1427624165583796E-2</v>
      </c>
      <c r="L3004" s="110">
        <v>1.0322352361377841E-3</v>
      </c>
      <c r="M3004" s="111">
        <v>1.1380559007221638E-3</v>
      </c>
      <c r="N3004" s="733">
        <v>3.6406383443877939E-4</v>
      </c>
      <c r="O3004" s="110">
        <v>0</v>
      </c>
      <c r="P3004" s="111">
        <v>0</v>
      </c>
      <c r="Q3004" s="733">
        <v>9.686856895839091E-3</v>
      </c>
      <c r="R3004" s="110">
        <v>4.4422906442062918E-4</v>
      </c>
      <c r="S3004" s="111">
        <v>6.5065545370835798E-4</v>
      </c>
      <c r="T3004" s="733">
        <v>2.6706606706165775E-3</v>
      </c>
      <c r="U3004" s="110">
        <v>1.0878176502006499E-3</v>
      </c>
      <c r="V3004" s="111">
        <v>1.0958369244650783E-3</v>
      </c>
      <c r="W3004" s="733">
        <v>6.3599698188713031E-4</v>
      </c>
      <c r="X3004" s="110">
        <v>9.3912367998592338E-5</v>
      </c>
      <c r="Y3004" s="111">
        <v>9.4604682856414728E-5</v>
      </c>
      <c r="Z3004" s="733">
        <v>5.4906234538093264E-5</v>
      </c>
      <c r="AA3004" s="110">
        <v>0</v>
      </c>
      <c r="AB3004" s="111">
        <v>0</v>
      </c>
      <c r="AC3004" s="733">
        <v>0</v>
      </c>
      <c r="AD3004" s="110">
        <v>0</v>
      </c>
      <c r="AE3004" s="111">
        <v>0</v>
      </c>
      <c r="AF3004" s="733">
        <v>0</v>
      </c>
      <c r="AG3004" s="110">
        <v>6.9390748378037677E-4</v>
      </c>
      <c r="AH3004" s="111">
        <v>6.9902349308676706E-4</v>
      </c>
      <c r="AI3004" s="733">
        <v>4.0569590236045895E-4</v>
      </c>
      <c r="AJ3004" s="110">
        <v>1.1219987595689352E-3</v>
      </c>
      <c r="AK3004" s="111">
        <v>1.237021509925028E-3</v>
      </c>
      <c r="AL3004" s="737">
        <v>3.9572287398096951E-4</v>
      </c>
    </row>
    <row r="3005" spans="1:38" x14ac:dyDescent="0.25">
      <c r="A3005" s="69">
        <v>2050</v>
      </c>
      <c r="B3005" s="70">
        <v>0</v>
      </c>
      <c r="C3005" s="106">
        <v>0.2257832570663604</v>
      </c>
      <c r="D3005" s="107">
        <v>0.23597078899371571</v>
      </c>
      <c r="E3005" s="730">
        <v>0.11190821474311644</v>
      </c>
      <c r="F3005" s="106">
        <v>1.8590262490967652E-2</v>
      </c>
      <c r="G3005" s="107">
        <v>2.0321935686242618E-2</v>
      </c>
      <c r="H3005" s="730">
        <v>1.790217968194539E-2</v>
      </c>
      <c r="I3005" s="106">
        <v>4.4097329104036643E-3</v>
      </c>
      <c r="J3005" s="107">
        <v>4.0749229667544438E-3</v>
      </c>
      <c r="K3005" s="730">
        <v>8.476822969584262E-2</v>
      </c>
      <c r="L3005" s="106">
        <v>5.3556363325814543E-4</v>
      </c>
      <c r="M3005" s="107">
        <v>5.7477200762776081E-4</v>
      </c>
      <c r="N3005" s="730">
        <v>2.6328244440739217E-4</v>
      </c>
      <c r="O3005" s="106">
        <v>0</v>
      </c>
      <c r="P3005" s="107">
        <v>0</v>
      </c>
      <c r="Q3005" s="730">
        <v>1.1370250957028722E-2</v>
      </c>
      <c r="R3005" s="106">
        <v>4.4422906442062918E-4</v>
      </c>
      <c r="S3005" s="107">
        <v>6.5065545370835798E-4</v>
      </c>
      <c r="T3005" s="730">
        <v>2.6706606706165775E-3</v>
      </c>
      <c r="U3005" s="106">
        <v>9.2508863686957456E-4</v>
      </c>
      <c r="V3005" s="107">
        <v>8.9575827523441813E-4</v>
      </c>
      <c r="W3005" s="730">
        <v>7.4652089574153366E-4</v>
      </c>
      <c r="X3005" s="106">
        <v>7.9863769341067921E-5</v>
      </c>
      <c r="Y3005" s="107">
        <v>7.7331628719260324E-5</v>
      </c>
      <c r="Z3005" s="730">
        <v>6.4447837094863412E-5</v>
      </c>
      <c r="AA3005" s="106">
        <v>0</v>
      </c>
      <c r="AB3005" s="107">
        <v>0</v>
      </c>
      <c r="AC3005" s="730">
        <v>0</v>
      </c>
      <c r="AD3005" s="106">
        <v>0</v>
      </c>
      <c r="AE3005" s="107">
        <v>0</v>
      </c>
      <c r="AF3005" s="730">
        <v>0</v>
      </c>
      <c r="AG3005" s="106">
        <v>5.9010465285409418E-4</v>
      </c>
      <c r="AH3005" s="107">
        <v>5.7139478467920152E-4</v>
      </c>
      <c r="AI3005" s="730">
        <v>4.7619823780212234E-4</v>
      </c>
      <c r="AJ3005" s="106">
        <v>5.8213597982765966E-4</v>
      </c>
      <c r="AK3005" s="107">
        <v>6.2475406104021383E-4</v>
      </c>
      <c r="AL3005" s="735">
        <v>2.8617757621412029E-4</v>
      </c>
    </row>
    <row r="3006" spans="1:38" x14ac:dyDescent="0.25">
      <c r="A3006" s="71">
        <v>2050</v>
      </c>
      <c r="B3006" s="72">
        <v>1</v>
      </c>
      <c r="C3006" s="108">
        <v>0.22569610842050139</v>
      </c>
      <c r="D3006" s="109">
        <v>0.23582083443031482</v>
      </c>
      <c r="E3006" s="731">
        <v>0.11203303443804354</v>
      </c>
      <c r="F3006" s="108">
        <v>1.8569268738707945E-2</v>
      </c>
      <c r="G3006" s="109">
        <v>2.0284940433447671E-2</v>
      </c>
      <c r="H3006" s="731">
        <v>1.8117062083749448E-2</v>
      </c>
      <c r="I3006" s="108">
        <v>4.4029832049514352E-3</v>
      </c>
      <c r="J3006" s="109">
        <v>4.0631694179415973E-3</v>
      </c>
      <c r="K3006" s="731">
        <v>8.5074202883861055E-2</v>
      </c>
      <c r="L3006" s="108">
        <v>5.3496929116721409E-4</v>
      </c>
      <c r="M3006" s="109">
        <v>5.7345701358726834E-4</v>
      </c>
      <c r="N3006" s="731">
        <v>2.6369716240939661E-4</v>
      </c>
      <c r="O3006" s="108">
        <v>0</v>
      </c>
      <c r="P3006" s="109">
        <v>0</v>
      </c>
      <c r="Q3006" s="731">
        <v>1.150673230235106E-2</v>
      </c>
      <c r="R3006" s="108">
        <v>4.4422906442062918E-4</v>
      </c>
      <c r="S3006" s="109">
        <v>6.5065545370835798E-4</v>
      </c>
      <c r="T3006" s="731">
        <v>2.6706606706165775E-3</v>
      </c>
      <c r="U3006" s="108">
        <v>9.2352858517925961E-4</v>
      </c>
      <c r="V3006" s="109">
        <v>8.9302785488071972E-4</v>
      </c>
      <c r="W3006" s="731">
        <v>7.5548204565771104E-4</v>
      </c>
      <c r="X3006" s="108">
        <v>7.9729109974730936E-5</v>
      </c>
      <c r="Y3006" s="109">
        <v>7.7095912492503859E-5</v>
      </c>
      <c r="Z3006" s="731">
        <v>6.5221493488830845E-5</v>
      </c>
      <c r="AA3006" s="108">
        <v>0</v>
      </c>
      <c r="AB3006" s="109">
        <v>0</v>
      </c>
      <c r="AC3006" s="731">
        <v>0</v>
      </c>
      <c r="AD3006" s="108">
        <v>0</v>
      </c>
      <c r="AE3006" s="109">
        <v>0</v>
      </c>
      <c r="AF3006" s="731">
        <v>0</v>
      </c>
      <c r="AG3006" s="108">
        <v>5.8910959198970865E-4</v>
      </c>
      <c r="AH3006" s="109">
        <v>5.6965305140763318E-4</v>
      </c>
      <c r="AI3006" s="731">
        <v>4.8191413261519932E-4</v>
      </c>
      <c r="AJ3006" s="108">
        <v>5.8149048817932286E-4</v>
      </c>
      <c r="AK3006" s="109">
        <v>6.2332466382672685E-4</v>
      </c>
      <c r="AL3006" s="736">
        <v>2.8662833136404859E-4</v>
      </c>
    </row>
    <row r="3007" spans="1:38" x14ac:dyDescent="0.25">
      <c r="A3007" s="71">
        <v>2050</v>
      </c>
      <c r="B3007" s="72">
        <v>2</v>
      </c>
      <c r="C3007" s="108">
        <v>0.22560665113635575</v>
      </c>
      <c r="D3007" s="109">
        <v>0.23567466976202595</v>
      </c>
      <c r="E3007" s="731">
        <v>0.11219082703500316</v>
      </c>
      <c r="F3007" s="108">
        <v>1.8547755201825986E-2</v>
      </c>
      <c r="G3007" s="109">
        <v>2.0248895397377141E-2</v>
      </c>
      <c r="H3007" s="731">
        <v>1.8374777341080402E-2</v>
      </c>
      <c r="I3007" s="108">
        <v>4.396058440475541E-3</v>
      </c>
      <c r="J3007" s="109">
        <v>4.0517254405015822E-3</v>
      </c>
      <c r="K3007" s="731">
        <v>8.5463964410557244E-2</v>
      </c>
      <c r="L3007" s="108">
        <v>5.3436063396766103E-4</v>
      </c>
      <c r="M3007" s="109">
        <v>5.7217636773652101E-4</v>
      </c>
      <c r="N3007" s="731">
        <v>2.6423430627101177E-4</v>
      </c>
      <c r="O3007" s="108">
        <v>0</v>
      </c>
      <c r="P3007" s="109">
        <v>0</v>
      </c>
      <c r="Q3007" s="731">
        <v>1.167041575374205E-2</v>
      </c>
      <c r="R3007" s="108">
        <v>4.4422906442062918E-4</v>
      </c>
      <c r="S3007" s="109">
        <v>6.5065545370835798E-4</v>
      </c>
      <c r="T3007" s="731">
        <v>2.6706606706165775E-3</v>
      </c>
      <c r="U3007" s="108">
        <v>9.2192947451555471E-4</v>
      </c>
      <c r="V3007" s="109">
        <v>8.9036851725535009E-4</v>
      </c>
      <c r="W3007" s="731">
        <v>7.6622899824319295E-4</v>
      </c>
      <c r="X3007" s="108">
        <v>7.9591052404183129E-5</v>
      </c>
      <c r="Y3007" s="109">
        <v>7.6866334179858826E-5</v>
      </c>
      <c r="Z3007" s="731">
        <v>6.6149191982052495E-5</v>
      </c>
      <c r="AA3007" s="108">
        <v>0</v>
      </c>
      <c r="AB3007" s="109">
        <v>0</v>
      </c>
      <c r="AC3007" s="731">
        <v>0</v>
      </c>
      <c r="AD3007" s="108">
        <v>0</v>
      </c>
      <c r="AE3007" s="109">
        <v>0</v>
      </c>
      <c r="AF3007" s="731">
        <v>0</v>
      </c>
      <c r="AG3007" s="108">
        <v>5.8808920377114294E-4</v>
      </c>
      <c r="AH3007" s="109">
        <v>5.6795680929954773E-4</v>
      </c>
      <c r="AI3007" s="731">
        <v>4.8876909370027932E-4</v>
      </c>
      <c r="AJ3007" s="108">
        <v>5.8082849950594944E-4</v>
      </c>
      <c r="AK3007" s="109">
        <v>6.2193280624971712E-4</v>
      </c>
      <c r="AL3007" s="736">
        <v>2.8721204726357523E-4</v>
      </c>
    </row>
    <row r="3008" spans="1:38" x14ac:dyDescent="0.25">
      <c r="A3008" s="71">
        <v>2050</v>
      </c>
      <c r="B3008" s="72">
        <v>3</v>
      </c>
      <c r="C3008" s="108">
        <v>0.22551549389600534</v>
      </c>
      <c r="D3008" s="109">
        <v>0.23553206795323731</v>
      </c>
      <c r="E3008" s="731">
        <v>0.1123803009461001</v>
      </c>
      <c r="F3008" s="108">
        <v>1.8525810453537128E-2</v>
      </c>
      <c r="G3008" s="109">
        <v>2.0213726892569225E-2</v>
      </c>
      <c r="H3008" s="731">
        <v>1.867335727212581E-2</v>
      </c>
      <c r="I3008" s="108">
        <v>4.388998126922272E-3</v>
      </c>
      <c r="J3008" s="109">
        <v>4.0405486483794627E-3</v>
      </c>
      <c r="K3008" s="731">
        <v>8.5933641966328578E-2</v>
      </c>
      <c r="L3008" s="108">
        <v>5.3373987011718011E-4</v>
      </c>
      <c r="M3008" s="109">
        <v>5.7092613092263008E-4</v>
      </c>
      <c r="N3008" s="731">
        <v>2.6488810673645752E-4</v>
      </c>
      <c r="O3008" s="108">
        <v>0</v>
      </c>
      <c r="P3008" s="109">
        <v>0</v>
      </c>
      <c r="Q3008" s="731">
        <v>1.1860053951036856E-2</v>
      </c>
      <c r="R3008" s="108">
        <v>4.4422906442062918E-4</v>
      </c>
      <c r="S3008" s="109">
        <v>6.5065545370835798E-4</v>
      </c>
      <c r="T3008" s="731">
        <v>2.6706606706165775E-3</v>
      </c>
      <c r="U3008" s="108">
        <v>9.202988142502968E-4</v>
      </c>
      <c r="V3008" s="109">
        <v>8.8777237647286774E-4</v>
      </c>
      <c r="W3008" s="731">
        <v>7.786792813169115E-4</v>
      </c>
      <c r="X3008" s="108">
        <v>7.9450247601198367E-5</v>
      </c>
      <c r="Y3008" s="109">
        <v>7.6642239482155842E-5</v>
      </c>
      <c r="Z3008" s="731">
        <v>6.7224091484709625E-5</v>
      </c>
      <c r="AA3008" s="108">
        <v>0</v>
      </c>
      <c r="AB3008" s="109">
        <v>0</v>
      </c>
      <c r="AC3008" s="731">
        <v>0</v>
      </c>
      <c r="AD3008" s="108">
        <v>0</v>
      </c>
      <c r="AE3008" s="109">
        <v>0</v>
      </c>
      <c r="AF3008" s="731">
        <v>0</v>
      </c>
      <c r="AG3008" s="108">
        <v>5.8704907318809997E-4</v>
      </c>
      <c r="AH3008" s="109">
        <v>5.6630098268274241E-4</v>
      </c>
      <c r="AI3008" s="731">
        <v>4.9671111372231222E-4</v>
      </c>
      <c r="AJ3008" s="108">
        <v>5.8015367551708457E-4</v>
      </c>
      <c r="AK3008" s="109">
        <v>6.2057381002318191E-4</v>
      </c>
      <c r="AL3008" s="736">
        <v>2.879228104306027E-4</v>
      </c>
    </row>
    <row r="3009" spans="1:38" x14ac:dyDescent="0.25">
      <c r="A3009" s="71">
        <v>2050</v>
      </c>
      <c r="B3009" s="72">
        <v>4</v>
      </c>
      <c r="C3009" s="108">
        <v>0.29655340172330175</v>
      </c>
      <c r="D3009" s="109">
        <v>0.3023232697517646</v>
      </c>
      <c r="E3009" s="731">
        <v>0.13147315079910799</v>
      </c>
      <c r="F3009" s="108">
        <v>1.9152242741964941E-2</v>
      </c>
      <c r="G3009" s="109">
        <v>2.12461636998563E-2</v>
      </c>
      <c r="H3009" s="731">
        <v>1.8613937562934661E-2</v>
      </c>
      <c r="I3009" s="108">
        <v>5.0864169252091305E-3</v>
      </c>
      <c r="J3009" s="109">
        <v>5.5460355137446028E-3</v>
      </c>
      <c r="K3009" s="731">
        <v>8.5137897734063481E-2</v>
      </c>
      <c r="L3009" s="108">
        <v>6.4555841936804448E-4</v>
      </c>
      <c r="M3009" s="109">
        <v>8.5249321458511363E-4</v>
      </c>
      <c r="N3009" s="731">
        <v>3.7418106670750054E-4</v>
      </c>
      <c r="O3009" s="108">
        <v>0</v>
      </c>
      <c r="P3009" s="109">
        <v>0</v>
      </c>
      <c r="Q3009" s="731">
        <v>1.1822313558946636E-2</v>
      </c>
      <c r="R3009" s="108">
        <v>4.4422906442062918E-4</v>
      </c>
      <c r="S3009" s="109">
        <v>6.5065545370835798E-4</v>
      </c>
      <c r="T3009" s="731">
        <v>2.6706606706165775E-3</v>
      </c>
      <c r="U3009" s="108">
        <v>9.683485910801288E-4</v>
      </c>
      <c r="V3009" s="109">
        <v>9.6693419147472054E-4</v>
      </c>
      <c r="W3009" s="731">
        <v>7.7620152390500577E-4</v>
      </c>
      <c r="X3009" s="108">
        <v>8.3598418624760448E-5</v>
      </c>
      <c r="Y3009" s="109">
        <v>8.3476313856920744E-5</v>
      </c>
      <c r="Z3009" s="731">
        <v>6.7010184917840152E-5</v>
      </c>
      <c r="AA3009" s="108">
        <v>0</v>
      </c>
      <c r="AB3009" s="109">
        <v>0</v>
      </c>
      <c r="AC3009" s="731">
        <v>0</v>
      </c>
      <c r="AD3009" s="108">
        <v>0</v>
      </c>
      <c r="AE3009" s="109">
        <v>0</v>
      </c>
      <c r="AF3009" s="731">
        <v>0</v>
      </c>
      <c r="AG3009" s="108">
        <v>6.1769954396184159E-4</v>
      </c>
      <c r="AH3009" s="109">
        <v>6.1679732076696571E-4</v>
      </c>
      <c r="AI3009" s="731">
        <v>4.9513096436172945E-4</v>
      </c>
      <c r="AJ3009" s="108">
        <v>7.0169632333446968E-4</v>
      </c>
      <c r="AK3009" s="109">
        <v>9.2662609091156338E-4</v>
      </c>
      <c r="AL3009" s="736">
        <v>4.06719986890376E-4</v>
      </c>
    </row>
    <row r="3010" spans="1:38" x14ac:dyDescent="0.25">
      <c r="A3010" s="71">
        <v>2050</v>
      </c>
      <c r="B3010" s="72">
        <v>5</v>
      </c>
      <c r="C3010" s="108">
        <v>0.29643758435896767</v>
      </c>
      <c r="D3010" s="109">
        <v>0.30216275098526424</v>
      </c>
      <c r="E3010" s="731">
        <v>0.13113165480787065</v>
      </c>
      <c r="F3010" s="108">
        <v>1.9128426585611088E-2</v>
      </c>
      <c r="G3010" s="109">
        <v>2.1211037333584804E-2</v>
      </c>
      <c r="H3010" s="731">
        <v>1.8201272899036228E-2</v>
      </c>
      <c r="I3010" s="108">
        <v>5.0778420762753471E-3</v>
      </c>
      <c r="J3010" s="109">
        <v>5.531644797184509E-3</v>
      </c>
      <c r="K3010" s="731">
        <v>8.4263235019426175E-2</v>
      </c>
      <c r="L3010" s="108">
        <v>6.4477031425509137E-4</v>
      </c>
      <c r="M3010" s="109">
        <v>8.5072853404922902E-4</v>
      </c>
      <c r="N3010" s="731">
        <v>3.7288810147036221E-4</v>
      </c>
      <c r="O3010" s="108">
        <v>0</v>
      </c>
      <c r="P3010" s="109">
        <v>0</v>
      </c>
      <c r="Q3010" s="731">
        <v>1.1560216540320143E-2</v>
      </c>
      <c r="R3010" s="108">
        <v>4.4422906442062918E-4</v>
      </c>
      <c r="S3010" s="109">
        <v>6.5065545370835798E-4</v>
      </c>
      <c r="T3010" s="731">
        <v>2.6706606706165775E-3</v>
      </c>
      <c r="U3010" s="108">
        <v>9.6657566639281941E-4</v>
      </c>
      <c r="V3010" s="109">
        <v>9.6433815810018303E-4</v>
      </c>
      <c r="W3010" s="731">
        <v>7.5899244001456862E-4</v>
      </c>
      <c r="X3010" s="108">
        <v>8.3445383396816165E-5</v>
      </c>
      <c r="Y3010" s="109">
        <v>8.3252214794375125E-5</v>
      </c>
      <c r="Z3010" s="731">
        <v>6.5524602789885083E-5</v>
      </c>
      <c r="AA3010" s="108">
        <v>0</v>
      </c>
      <c r="AB3010" s="109">
        <v>0</v>
      </c>
      <c r="AC3010" s="731">
        <v>0</v>
      </c>
      <c r="AD3010" s="108">
        <v>0</v>
      </c>
      <c r="AE3010" s="109">
        <v>0</v>
      </c>
      <c r="AF3010" s="731">
        <v>0</v>
      </c>
      <c r="AG3010" s="108">
        <v>6.1656882494294084E-4</v>
      </c>
      <c r="AH3010" s="109">
        <v>6.1514122997396927E-4</v>
      </c>
      <c r="AI3010" s="731">
        <v>4.8415384166115442E-4</v>
      </c>
      <c r="AJ3010" s="108">
        <v>7.0083957529877637E-4</v>
      </c>
      <c r="AK3010" s="109">
        <v>9.2470743670374129E-4</v>
      </c>
      <c r="AL3010" s="736">
        <v>4.0531445577999208E-4</v>
      </c>
    </row>
    <row r="3011" spans="1:38" x14ac:dyDescent="0.25">
      <c r="A3011" s="71">
        <v>2050</v>
      </c>
      <c r="B3011" s="72">
        <v>6</v>
      </c>
      <c r="C3011" s="108">
        <v>0.35712762131562203</v>
      </c>
      <c r="D3011" s="109">
        <v>0.35810910552755881</v>
      </c>
      <c r="E3011" s="731">
        <v>0.13074915931913689</v>
      </c>
      <c r="F3011" s="108">
        <v>1.9586580793270882E-2</v>
      </c>
      <c r="G3011" s="109">
        <v>2.2064759458715458E-2</v>
      </c>
      <c r="H3011" s="731">
        <v>1.7732755807086012E-2</v>
      </c>
      <c r="I3011" s="108">
        <v>5.455108550913244E-3</v>
      </c>
      <c r="J3011" s="109">
        <v>6.6421111944496751E-3</v>
      </c>
      <c r="K3011" s="731">
        <v>9.6506918275738998E-2</v>
      </c>
      <c r="L3011" s="108">
        <v>7.315095983101179E-4</v>
      </c>
      <c r="M3011" s="109">
        <v>9.2003790783298702E-4</v>
      </c>
      <c r="N3011" s="731">
        <v>3.7144563411212867E-4</v>
      </c>
      <c r="O3011" s="108">
        <v>0</v>
      </c>
      <c r="P3011" s="109">
        <v>0</v>
      </c>
      <c r="Q3011" s="731">
        <v>1.1262637638694733E-2</v>
      </c>
      <c r="R3011" s="108">
        <v>4.4422906442062918E-4</v>
      </c>
      <c r="S3011" s="109">
        <v>6.5065545370835798E-4</v>
      </c>
      <c r="T3011" s="731">
        <v>2.6706606706165775E-3</v>
      </c>
      <c r="U3011" s="108">
        <v>1.0016508827604131E-3</v>
      </c>
      <c r="V3011" s="109">
        <v>1.0296913386393632E-3</v>
      </c>
      <c r="W3011" s="731">
        <v>7.3945648456471603E-4</v>
      </c>
      <c r="X3011" s="108">
        <v>8.6473455406765992E-5</v>
      </c>
      <c r="Y3011" s="109">
        <v>8.8894241983377908E-5</v>
      </c>
      <c r="Z3011" s="731">
        <v>6.3837885142426808E-5</v>
      </c>
      <c r="AA3011" s="108">
        <v>0</v>
      </c>
      <c r="AB3011" s="109">
        <v>0</v>
      </c>
      <c r="AC3011" s="731">
        <v>0</v>
      </c>
      <c r="AD3011" s="108">
        <v>0</v>
      </c>
      <c r="AE3011" s="109">
        <v>0</v>
      </c>
      <c r="AF3011" s="731">
        <v>0</v>
      </c>
      <c r="AG3011" s="108">
        <v>6.3894277933794475E-4</v>
      </c>
      <c r="AH3011" s="109">
        <v>6.5682955668464982E-4</v>
      </c>
      <c r="AI3011" s="731">
        <v>4.716910296712121E-4</v>
      </c>
      <c r="AJ3011" s="108">
        <v>7.9512137578154334E-4</v>
      </c>
      <c r="AK3011" s="109">
        <v>1.0000443616089338E-3</v>
      </c>
      <c r="AL3011" s="736">
        <v>4.0374629992097881E-4</v>
      </c>
    </row>
    <row r="3012" spans="1:38" x14ac:dyDescent="0.25">
      <c r="A3012" s="71">
        <v>2050</v>
      </c>
      <c r="B3012" s="72">
        <v>7</v>
      </c>
      <c r="C3012" s="108">
        <v>0.35698995703208614</v>
      </c>
      <c r="D3012" s="109">
        <v>0.35794015574516552</v>
      </c>
      <c r="E3012" s="731">
        <v>0.13040320923006071</v>
      </c>
      <c r="F3012" s="108">
        <v>1.956100534657745E-2</v>
      </c>
      <c r="G3012" s="109">
        <v>2.203039131002308E-2</v>
      </c>
      <c r="H3012" s="731">
        <v>1.7311452132217624E-2</v>
      </c>
      <c r="I3012" s="108">
        <v>5.4454765766305605E-3</v>
      </c>
      <c r="J3012" s="109">
        <v>6.6259672336720392E-3</v>
      </c>
      <c r="K3012" s="731">
        <v>9.5621276934567997E-2</v>
      </c>
      <c r="L3012" s="108">
        <v>7.3057216956354547E-4</v>
      </c>
      <c r="M3012" s="109">
        <v>9.1824329262416645E-4</v>
      </c>
      <c r="N3012" s="731">
        <v>3.7013864106945268E-4</v>
      </c>
      <c r="O3012" s="108">
        <v>0</v>
      </c>
      <c r="P3012" s="109">
        <v>0</v>
      </c>
      <c r="Q3012" s="731">
        <v>1.099505764535106E-2</v>
      </c>
      <c r="R3012" s="108">
        <v>4.4422906442062918E-4</v>
      </c>
      <c r="S3012" s="109">
        <v>6.5065545370835798E-4</v>
      </c>
      <c r="T3012" s="731">
        <v>2.6706606706165775E-3</v>
      </c>
      <c r="U3012" s="108">
        <v>9.9974735401024803E-4</v>
      </c>
      <c r="V3012" s="109">
        <v>1.027144994067516E-3</v>
      </c>
      <c r="W3012" s="731">
        <v>7.2188743719976602E-4</v>
      </c>
      <c r="X3012" s="108">
        <v>8.630910340467854E-5</v>
      </c>
      <c r="Y3012" s="109">
        <v>8.8674415815090827E-5</v>
      </c>
      <c r="Z3012" s="731">
        <v>6.2321204255687507E-5</v>
      </c>
      <c r="AA3012" s="108">
        <v>0</v>
      </c>
      <c r="AB3012" s="109">
        <v>0</v>
      </c>
      <c r="AC3012" s="731">
        <v>0</v>
      </c>
      <c r="AD3012" s="108">
        <v>0</v>
      </c>
      <c r="AE3012" s="109">
        <v>0</v>
      </c>
      <c r="AF3012" s="731">
        <v>0</v>
      </c>
      <c r="AG3012" s="108">
        <v>6.3772850562153645E-4</v>
      </c>
      <c r="AH3012" s="109">
        <v>6.5520540269353971E-4</v>
      </c>
      <c r="AI3012" s="731">
        <v>4.6048469669511484E-4</v>
      </c>
      <c r="AJ3012" s="108">
        <v>7.9410283710559836E-4</v>
      </c>
      <c r="AK3012" s="109">
        <v>9.9809393206379878E-4</v>
      </c>
      <c r="AL3012" s="736">
        <v>4.0232586445934241E-4</v>
      </c>
    </row>
    <row r="3013" spans="1:38" x14ac:dyDescent="0.25">
      <c r="A3013" s="71">
        <v>2050</v>
      </c>
      <c r="B3013" s="72">
        <v>8</v>
      </c>
      <c r="C3013" s="108">
        <v>0.41134970106407726</v>
      </c>
      <c r="D3013" s="109">
        <v>0.40423238892716695</v>
      </c>
      <c r="E3013" s="731">
        <v>0.12989541838431554</v>
      </c>
      <c r="F3013" s="108">
        <v>1.9795330176661748E-2</v>
      </c>
      <c r="G3013" s="109">
        <v>2.2266439971318577E-2</v>
      </c>
      <c r="H3013" s="731">
        <v>1.6832152230092694E-2</v>
      </c>
      <c r="I3013" s="108">
        <v>5.7492884718056301E-3</v>
      </c>
      <c r="J3013" s="109">
        <v>7.1854097819220863E-3</v>
      </c>
      <c r="K3013" s="731">
        <v>9.4585863677123252E-2</v>
      </c>
      <c r="L3013" s="108">
        <v>8.3075105360050751E-4</v>
      </c>
      <c r="M3013" s="109">
        <v>9.9552887941985625E-4</v>
      </c>
      <c r="N3013" s="731">
        <v>3.686791068274442E-4</v>
      </c>
      <c r="O3013" s="108">
        <v>0</v>
      </c>
      <c r="P3013" s="109">
        <v>0</v>
      </c>
      <c r="Q3013" s="731">
        <v>1.0690637173378774E-2</v>
      </c>
      <c r="R3013" s="108">
        <v>4.4422906442062918E-4</v>
      </c>
      <c r="S3013" s="109">
        <v>6.5065545370835798E-4</v>
      </c>
      <c r="T3013" s="731">
        <v>2.6706606706165775E-3</v>
      </c>
      <c r="U3013" s="108">
        <v>1.0178261924369287E-3</v>
      </c>
      <c r="V3013" s="109">
        <v>1.0454138603776524E-3</v>
      </c>
      <c r="W3013" s="731">
        <v>7.0190065445446934E-4</v>
      </c>
      <c r="X3013" s="108">
        <v>8.7869872345851041E-5</v>
      </c>
      <c r="Y3013" s="109">
        <v>9.0251565148705598E-5</v>
      </c>
      <c r="Z3013" s="731">
        <v>6.0595735549617219E-5</v>
      </c>
      <c r="AA3013" s="108">
        <v>0</v>
      </c>
      <c r="AB3013" s="109">
        <v>0</v>
      </c>
      <c r="AC3013" s="731">
        <v>0</v>
      </c>
      <c r="AD3013" s="108">
        <v>0</v>
      </c>
      <c r="AE3013" s="109">
        <v>0</v>
      </c>
      <c r="AF3013" s="731">
        <v>0</v>
      </c>
      <c r="AG3013" s="108">
        <v>6.4926066683238751E-4</v>
      </c>
      <c r="AH3013" s="109">
        <v>6.6685872499941477E-4</v>
      </c>
      <c r="AI3013" s="731">
        <v>4.477352511059849E-4</v>
      </c>
      <c r="AJ3013" s="108">
        <v>9.0299292529873046E-4</v>
      </c>
      <c r="AK3013" s="109">
        <v>1.0820998069951502E-3</v>
      </c>
      <c r="AL3013" s="736">
        <v>4.0073953335063135E-4</v>
      </c>
    </row>
    <row r="3014" spans="1:38" x14ac:dyDescent="0.25">
      <c r="A3014" s="71">
        <v>2050</v>
      </c>
      <c r="B3014" s="72">
        <v>9</v>
      </c>
      <c r="C3014" s="108">
        <v>0.41119460110848349</v>
      </c>
      <c r="D3014" s="109">
        <v>0.40406414425468706</v>
      </c>
      <c r="E3014" s="731">
        <v>0.12953125938514071</v>
      </c>
      <c r="F3014" s="108">
        <v>1.9768348726828852E-2</v>
      </c>
      <c r="G3014" s="109">
        <v>2.2234023277534914E-2</v>
      </c>
      <c r="H3014" s="731">
        <v>1.6383695278075386E-2</v>
      </c>
      <c r="I3014" s="108">
        <v>5.7386969682618064E-3</v>
      </c>
      <c r="J3014" s="109">
        <v>7.1691167077359034E-3</v>
      </c>
      <c r="K3014" s="731">
        <v>9.3654311927654457E-2</v>
      </c>
      <c r="L3014" s="108">
        <v>8.2963612068138147E-4</v>
      </c>
      <c r="M3014" s="109">
        <v>9.937093841138223E-4</v>
      </c>
      <c r="N3014" s="731">
        <v>3.6730812655211053E-4</v>
      </c>
      <c r="O3014" s="108">
        <v>0</v>
      </c>
      <c r="P3014" s="109">
        <v>0</v>
      </c>
      <c r="Q3014" s="731">
        <v>1.0405808494837618E-2</v>
      </c>
      <c r="R3014" s="108">
        <v>4.4422906442062918E-4</v>
      </c>
      <c r="S3014" s="109">
        <v>6.5065545370835798E-4</v>
      </c>
      <c r="T3014" s="731">
        <v>2.6706606706165775E-3</v>
      </c>
      <c r="U3014" s="108">
        <v>1.0158150602044933E-3</v>
      </c>
      <c r="V3014" s="109">
        <v>1.0430127366788024E-3</v>
      </c>
      <c r="W3014" s="731">
        <v>6.8320015475509472E-4</v>
      </c>
      <c r="X3014" s="108">
        <v>8.7696283772625049E-5</v>
      </c>
      <c r="Y3014" s="109">
        <v>9.0044262539580984E-5</v>
      </c>
      <c r="Z3014" s="731">
        <v>5.8981322756198507E-5</v>
      </c>
      <c r="AA3014" s="108">
        <v>0</v>
      </c>
      <c r="AB3014" s="109">
        <v>0</v>
      </c>
      <c r="AC3014" s="731">
        <v>0</v>
      </c>
      <c r="AD3014" s="108">
        <v>0</v>
      </c>
      <c r="AE3014" s="109">
        <v>0</v>
      </c>
      <c r="AF3014" s="731">
        <v>0</v>
      </c>
      <c r="AG3014" s="108">
        <v>6.4797812214560516E-4</v>
      </c>
      <c r="AH3014" s="109">
        <v>6.6532710070402819E-4</v>
      </c>
      <c r="AI3014" s="731">
        <v>4.3580645065017067E-4</v>
      </c>
      <c r="AJ3014" s="108">
        <v>9.0178137543514851E-4</v>
      </c>
      <c r="AK3014" s="109">
        <v>1.0801224798489197E-3</v>
      </c>
      <c r="AL3014" s="736">
        <v>3.9924927566576665E-4</v>
      </c>
    </row>
    <row r="3015" spans="1:38" x14ac:dyDescent="0.25">
      <c r="A3015" s="71">
        <v>2050</v>
      </c>
      <c r="B3015" s="72">
        <v>10</v>
      </c>
      <c r="C3015" s="108">
        <v>0.57633708312428455</v>
      </c>
      <c r="D3015" s="109">
        <v>0.54833501858921119</v>
      </c>
      <c r="E3015" s="731">
        <v>0.12917932224545539</v>
      </c>
      <c r="F3015" s="108">
        <v>2.0709456539095988E-2</v>
      </c>
      <c r="G3015" s="109">
        <v>2.2924008701577427E-2</v>
      </c>
      <c r="H3015" s="731">
        <v>1.5950134912489089E-2</v>
      </c>
      <c r="I3015" s="108">
        <v>6.4685583968292961E-3</v>
      </c>
      <c r="J3015" s="109">
        <v>8.231675206378495E-3</v>
      </c>
      <c r="K3015" s="731">
        <v>9.2753266056071051E-2</v>
      </c>
      <c r="L3015" s="108">
        <v>1.0322355702783023E-3</v>
      </c>
      <c r="M3015" s="109">
        <v>1.1380575831241703E-3</v>
      </c>
      <c r="N3015" s="731">
        <v>3.6598281716903447E-4</v>
      </c>
      <c r="O3015" s="108">
        <v>0</v>
      </c>
      <c r="P3015" s="109">
        <v>0</v>
      </c>
      <c r="Q3015" s="731">
        <v>1.0130434000867321E-2</v>
      </c>
      <c r="R3015" s="108">
        <v>4.4422906442062918E-4</v>
      </c>
      <c r="S3015" s="109">
        <v>6.5065545370835798E-4</v>
      </c>
      <c r="T3015" s="731">
        <v>2.6706606706165775E-3</v>
      </c>
      <c r="U3015" s="108">
        <v>1.0878174065500961E-3</v>
      </c>
      <c r="V3015" s="109">
        <v>1.0958384685452035E-3</v>
      </c>
      <c r="W3015" s="731">
        <v>6.6512039737396181E-4</v>
      </c>
      <c r="X3015" s="108">
        <v>9.3912250274257432E-5</v>
      </c>
      <c r="Y3015" s="109">
        <v>9.4604752590596143E-5</v>
      </c>
      <c r="Z3015" s="731">
        <v>5.7420479894288583E-5</v>
      </c>
      <c r="AA3015" s="108">
        <v>0</v>
      </c>
      <c r="AB3015" s="109">
        <v>0</v>
      </c>
      <c r="AC3015" s="731">
        <v>0</v>
      </c>
      <c r="AD3015" s="108">
        <v>0</v>
      </c>
      <c r="AE3015" s="109">
        <v>0</v>
      </c>
      <c r="AF3015" s="731">
        <v>0</v>
      </c>
      <c r="AG3015" s="108">
        <v>6.939073190843179E-4</v>
      </c>
      <c r="AH3015" s="109">
        <v>6.9902416470888381E-4</v>
      </c>
      <c r="AI3015" s="731">
        <v>4.2427354744394946E-4</v>
      </c>
      <c r="AJ3015" s="108">
        <v>1.121998491452401E-3</v>
      </c>
      <c r="AK3015" s="109">
        <v>1.237022785936435E-3</v>
      </c>
      <c r="AL3015" s="736">
        <v>3.9780849374124199E-4</v>
      </c>
    </row>
    <row r="3016" spans="1:38" x14ac:dyDescent="0.25">
      <c r="A3016" s="71">
        <v>2050</v>
      </c>
      <c r="B3016" s="72">
        <v>11</v>
      </c>
      <c r="C3016" s="108">
        <v>0.57633708312428455</v>
      </c>
      <c r="D3016" s="109">
        <v>0.54833501858921119</v>
      </c>
      <c r="E3016" s="731">
        <v>0.12917932224545539</v>
      </c>
      <c r="F3016" s="108">
        <v>2.0709456539095988E-2</v>
      </c>
      <c r="G3016" s="109">
        <v>2.2924008701577427E-2</v>
      </c>
      <c r="H3016" s="731">
        <v>1.5950134912489089E-2</v>
      </c>
      <c r="I3016" s="108">
        <v>6.4685583968292961E-3</v>
      </c>
      <c r="J3016" s="109">
        <v>8.231675206378495E-3</v>
      </c>
      <c r="K3016" s="731">
        <v>9.2753266056071051E-2</v>
      </c>
      <c r="L3016" s="108">
        <v>1.0322355702783023E-3</v>
      </c>
      <c r="M3016" s="109">
        <v>1.1380575831241703E-3</v>
      </c>
      <c r="N3016" s="731">
        <v>3.6598281716903447E-4</v>
      </c>
      <c r="O3016" s="108">
        <v>0</v>
      </c>
      <c r="P3016" s="109">
        <v>0</v>
      </c>
      <c r="Q3016" s="731">
        <v>1.0130434000867321E-2</v>
      </c>
      <c r="R3016" s="108">
        <v>4.4422906442062918E-4</v>
      </c>
      <c r="S3016" s="109">
        <v>6.5065545370835798E-4</v>
      </c>
      <c r="T3016" s="731">
        <v>2.6706606706165775E-3</v>
      </c>
      <c r="U3016" s="108">
        <v>1.0878174065500961E-3</v>
      </c>
      <c r="V3016" s="109">
        <v>1.0958384685452035E-3</v>
      </c>
      <c r="W3016" s="731">
        <v>6.6512039737396181E-4</v>
      </c>
      <c r="X3016" s="108">
        <v>9.3912250274257432E-5</v>
      </c>
      <c r="Y3016" s="109">
        <v>9.4604752590596143E-5</v>
      </c>
      <c r="Z3016" s="731">
        <v>5.7420479894288583E-5</v>
      </c>
      <c r="AA3016" s="108">
        <v>0</v>
      </c>
      <c r="AB3016" s="109">
        <v>0</v>
      </c>
      <c r="AC3016" s="731">
        <v>0</v>
      </c>
      <c r="AD3016" s="108">
        <v>0</v>
      </c>
      <c r="AE3016" s="109">
        <v>0</v>
      </c>
      <c r="AF3016" s="731">
        <v>0</v>
      </c>
      <c r="AG3016" s="108">
        <v>6.939073190843179E-4</v>
      </c>
      <c r="AH3016" s="109">
        <v>6.9902416470888381E-4</v>
      </c>
      <c r="AI3016" s="731">
        <v>4.2427354744394946E-4</v>
      </c>
      <c r="AJ3016" s="108">
        <v>1.121998491452401E-3</v>
      </c>
      <c r="AK3016" s="109">
        <v>1.237022785936435E-3</v>
      </c>
      <c r="AL3016" s="736">
        <v>3.9780849374124199E-4</v>
      </c>
    </row>
    <row r="3017" spans="1:38" x14ac:dyDescent="0.25">
      <c r="A3017" s="71">
        <v>2050</v>
      </c>
      <c r="B3017" s="72">
        <v>12</v>
      </c>
      <c r="C3017" s="108">
        <v>0.57633708312428455</v>
      </c>
      <c r="D3017" s="109">
        <v>0.54833501858921119</v>
      </c>
      <c r="E3017" s="731">
        <v>0.12917932224545539</v>
      </c>
      <c r="F3017" s="108">
        <v>2.0709456539095988E-2</v>
      </c>
      <c r="G3017" s="109">
        <v>2.2924008701577427E-2</v>
      </c>
      <c r="H3017" s="731">
        <v>1.5950134912489089E-2</v>
      </c>
      <c r="I3017" s="108">
        <v>6.4685583968292961E-3</v>
      </c>
      <c r="J3017" s="109">
        <v>8.231675206378495E-3</v>
      </c>
      <c r="K3017" s="731">
        <v>9.2753266056071051E-2</v>
      </c>
      <c r="L3017" s="108">
        <v>1.0322355702783023E-3</v>
      </c>
      <c r="M3017" s="109">
        <v>1.1380575831241703E-3</v>
      </c>
      <c r="N3017" s="731">
        <v>3.6598281716903447E-4</v>
      </c>
      <c r="O3017" s="108">
        <v>0</v>
      </c>
      <c r="P3017" s="109">
        <v>0</v>
      </c>
      <c r="Q3017" s="731">
        <v>1.0130434000867321E-2</v>
      </c>
      <c r="R3017" s="108">
        <v>4.4422906442062918E-4</v>
      </c>
      <c r="S3017" s="109">
        <v>6.5065545370835798E-4</v>
      </c>
      <c r="T3017" s="731">
        <v>2.6706606706165775E-3</v>
      </c>
      <c r="U3017" s="108">
        <v>1.0878174065500961E-3</v>
      </c>
      <c r="V3017" s="109">
        <v>1.0958384685452035E-3</v>
      </c>
      <c r="W3017" s="731">
        <v>6.6512039737396181E-4</v>
      </c>
      <c r="X3017" s="108">
        <v>9.3912250274257432E-5</v>
      </c>
      <c r="Y3017" s="109">
        <v>9.4604752590596143E-5</v>
      </c>
      <c r="Z3017" s="731">
        <v>5.7420479894288583E-5</v>
      </c>
      <c r="AA3017" s="108">
        <v>0</v>
      </c>
      <c r="AB3017" s="109">
        <v>0</v>
      </c>
      <c r="AC3017" s="731">
        <v>0</v>
      </c>
      <c r="AD3017" s="108">
        <v>0</v>
      </c>
      <c r="AE3017" s="109">
        <v>0</v>
      </c>
      <c r="AF3017" s="731">
        <v>0</v>
      </c>
      <c r="AG3017" s="108">
        <v>6.939073190843179E-4</v>
      </c>
      <c r="AH3017" s="109">
        <v>6.9902416470888381E-4</v>
      </c>
      <c r="AI3017" s="731">
        <v>4.2427354744394946E-4</v>
      </c>
      <c r="AJ3017" s="108">
        <v>1.121998491452401E-3</v>
      </c>
      <c r="AK3017" s="109">
        <v>1.237022785936435E-3</v>
      </c>
      <c r="AL3017" s="736">
        <v>3.9780849374124199E-4</v>
      </c>
    </row>
    <row r="3018" spans="1:38" x14ac:dyDescent="0.25">
      <c r="A3018" s="71">
        <v>2050</v>
      </c>
      <c r="B3018" s="72">
        <v>13</v>
      </c>
      <c r="C3018" s="108">
        <v>0.57633708312428455</v>
      </c>
      <c r="D3018" s="109">
        <v>0.54833501858921119</v>
      </c>
      <c r="E3018" s="731">
        <v>0.12917932224545539</v>
      </c>
      <c r="F3018" s="108">
        <v>2.0709456539095988E-2</v>
      </c>
      <c r="G3018" s="109">
        <v>2.2924008701577427E-2</v>
      </c>
      <c r="H3018" s="731">
        <v>1.5950134912489089E-2</v>
      </c>
      <c r="I3018" s="108">
        <v>6.4685583968292961E-3</v>
      </c>
      <c r="J3018" s="109">
        <v>8.231675206378495E-3</v>
      </c>
      <c r="K3018" s="731">
        <v>9.2753266056071051E-2</v>
      </c>
      <c r="L3018" s="108">
        <v>1.0322355702783023E-3</v>
      </c>
      <c r="M3018" s="109">
        <v>1.1380575831241703E-3</v>
      </c>
      <c r="N3018" s="731">
        <v>3.6598281716903447E-4</v>
      </c>
      <c r="O3018" s="108">
        <v>0</v>
      </c>
      <c r="P3018" s="109">
        <v>0</v>
      </c>
      <c r="Q3018" s="731">
        <v>1.0130434000867321E-2</v>
      </c>
      <c r="R3018" s="108">
        <v>4.4422906442062918E-4</v>
      </c>
      <c r="S3018" s="109">
        <v>6.5065545370835798E-4</v>
      </c>
      <c r="T3018" s="731">
        <v>2.6706606706165775E-3</v>
      </c>
      <c r="U3018" s="108">
        <v>1.0878174065500961E-3</v>
      </c>
      <c r="V3018" s="109">
        <v>1.0958384685452035E-3</v>
      </c>
      <c r="W3018" s="731">
        <v>6.6512039737396181E-4</v>
      </c>
      <c r="X3018" s="108">
        <v>9.3912250274257432E-5</v>
      </c>
      <c r="Y3018" s="109">
        <v>9.4604752590596143E-5</v>
      </c>
      <c r="Z3018" s="731">
        <v>5.7420479894288583E-5</v>
      </c>
      <c r="AA3018" s="108">
        <v>0</v>
      </c>
      <c r="AB3018" s="109">
        <v>0</v>
      </c>
      <c r="AC3018" s="731">
        <v>0</v>
      </c>
      <c r="AD3018" s="108">
        <v>0</v>
      </c>
      <c r="AE3018" s="109">
        <v>0</v>
      </c>
      <c r="AF3018" s="731">
        <v>0</v>
      </c>
      <c r="AG3018" s="108">
        <v>6.939073190843179E-4</v>
      </c>
      <c r="AH3018" s="109">
        <v>6.9902416470888381E-4</v>
      </c>
      <c r="AI3018" s="731">
        <v>4.2427354744394946E-4</v>
      </c>
      <c r="AJ3018" s="108">
        <v>1.121998491452401E-3</v>
      </c>
      <c r="AK3018" s="109">
        <v>1.237022785936435E-3</v>
      </c>
      <c r="AL3018" s="736">
        <v>3.9780849374124199E-4</v>
      </c>
    </row>
    <row r="3019" spans="1:38" x14ac:dyDescent="0.25">
      <c r="A3019" s="71">
        <v>2050</v>
      </c>
      <c r="B3019" s="72">
        <v>14</v>
      </c>
      <c r="C3019" s="108">
        <v>0.57633708312428455</v>
      </c>
      <c r="D3019" s="109">
        <v>0.54833501858921119</v>
      </c>
      <c r="E3019" s="731">
        <v>0.12917932224545539</v>
      </c>
      <c r="F3019" s="108">
        <v>2.0709456539095988E-2</v>
      </c>
      <c r="G3019" s="109">
        <v>2.2924008701577427E-2</v>
      </c>
      <c r="H3019" s="731">
        <v>1.5950134912489089E-2</v>
      </c>
      <c r="I3019" s="108">
        <v>6.4685583968292961E-3</v>
      </c>
      <c r="J3019" s="109">
        <v>8.231675206378495E-3</v>
      </c>
      <c r="K3019" s="731">
        <v>9.2753266056071051E-2</v>
      </c>
      <c r="L3019" s="108">
        <v>1.0322355702783023E-3</v>
      </c>
      <c r="M3019" s="109">
        <v>1.1380575831241703E-3</v>
      </c>
      <c r="N3019" s="731">
        <v>3.6598281716903447E-4</v>
      </c>
      <c r="O3019" s="108">
        <v>0</v>
      </c>
      <c r="P3019" s="109">
        <v>0</v>
      </c>
      <c r="Q3019" s="731">
        <v>1.0130434000867321E-2</v>
      </c>
      <c r="R3019" s="108">
        <v>4.4422906442062918E-4</v>
      </c>
      <c r="S3019" s="109">
        <v>6.5065545370835798E-4</v>
      </c>
      <c r="T3019" s="731">
        <v>2.6706606706165775E-3</v>
      </c>
      <c r="U3019" s="108">
        <v>1.0878174065500961E-3</v>
      </c>
      <c r="V3019" s="109">
        <v>1.0958384685452035E-3</v>
      </c>
      <c r="W3019" s="731">
        <v>6.6512039737396181E-4</v>
      </c>
      <c r="X3019" s="108">
        <v>9.3912250274257432E-5</v>
      </c>
      <c r="Y3019" s="109">
        <v>9.4604752590596143E-5</v>
      </c>
      <c r="Z3019" s="731">
        <v>5.7420479894288583E-5</v>
      </c>
      <c r="AA3019" s="108">
        <v>0</v>
      </c>
      <c r="AB3019" s="109">
        <v>0</v>
      </c>
      <c r="AC3019" s="731">
        <v>0</v>
      </c>
      <c r="AD3019" s="108">
        <v>0</v>
      </c>
      <c r="AE3019" s="109">
        <v>0</v>
      </c>
      <c r="AF3019" s="731">
        <v>0</v>
      </c>
      <c r="AG3019" s="108">
        <v>6.939073190843179E-4</v>
      </c>
      <c r="AH3019" s="109">
        <v>6.9902416470888381E-4</v>
      </c>
      <c r="AI3019" s="731">
        <v>4.2427354744394946E-4</v>
      </c>
      <c r="AJ3019" s="108">
        <v>1.121998491452401E-3</v>
      </c>
      <c r="AK3019" s="109">
        <v>1.237022785936435E-3</v>
      </c>
      <c r="AL3019" s="736">
        <v>3.9780849374124199E-4</v>
      </c>
    </row>
    <row r="3020" spans="1:38" x14ac:dyDescent="0.25">
      <c r="A3020" s="71">
        <v>2050</v>
      </c>
      <c r="B3020" s="72">
        <v>15</v>
      </c>
      <c r="C3020" s="108">
        <v>0.57633708312428455</v>
      </c>
      <c r="D3020" s="109">
        <v>0.54833501858921119</v>
      </c>
      <c r="E3020" s="731">
        <v>0.12917932224545539</v>
      </c>
      <c r="F3020" s="108">
        <v>2.0709456539095988E-2</v>
      </c>
      <c r="G3020" s="109">
        <v>2.2924008701577427E-2</v>
      </c>
      <c r="H3020" s="731">
        <v>1.5950134912489089E-2</v>
      </c>
      <c r="I3020" s="108">
        <v>6.4685583968292961E-3</v>
      </c>
      <c r="J3020" s="109">
        <v>8.231675206378495E-3</v>
      </c>
      <c r="K3020" s="731">
        <v>9.2753266056071051E-2</v>
      </c>
      <c r="L3020" s="108">
        <v>1.0322355702783023E-3</v>
      </c>
      <c r="M3020" s="109">
        <v>1.1380575831241703E-3</v>
      </c>
      <c r="N3020" s="731">
        <v>3.6598281716903447E-4</v>
      </c>
      <c r="O3020" s="108">
        <v>0</v>
      </c>
      <c r="P3020" s="109">
        <v>0</v>
      </c>
      <c r="Q3020" s="731">
        <v>1.0130434000867321E-2</v>
      </c>
      <c r="R3020" s="108">
        <v>4.4422906442062918E-4</v>
      </c>
      <c r="S3020" s="109">
        <v>6.5065545370835798E-4</v>
      </c>
      <c r="T3020" s="731">
        <v>2.6706606706165775E-3</v>
      </c>
      <c r="U3020" s="108">
        <v>1.0878174065500961E-3</v>
      </c>
      <c r="V3020" s="109">
        <v>1.0958384685452035E-3</v>
      </c>
      <c r="W3020" s="731">
        <v>6.6512039737396181E-4</v>
      </c>
      <c r="X3020" s="108">
        <v>9.3912250274257432E-5</v>
      </c>
      <c r="Y3020" s="109">
        <v>9.4604752590596143E-5</v>
      </c>
      <c r="Z3020" s="731">
        <v>5.7420479894288583E-5</v>
      </c>
      <c r="AA3020" s="108">
        <v>0</v>
      </c>
      <c r="AB3020" s="109">
        <v>0</v>
      </c>
      <c r="AC3020" s="731">
        <v>0</v>
      </c>
      <c r="AD3020" s="108">
        <v>0</v>
      </c>
      <c r="AE3020" s="109">
        <v>0</v>
      </c>
      <c r="AF3020" s="731">
        <v>0</v>
      </c>
      <c r="AG3020" s="108">
        <v>6.939073190843179E-4</v>
      </c>
      <c r="AH3020" s="109">
        <v>6.9902416470888381E-4</v>
      </c>
      <c r="AI3020" s="731">
        <v>4.2427354744394946E-4</v>
      </c>
      <c r="AJ3020" s="108">
        <v>1.121998491452401E-3</v>
      </c>
      <c r="AK3020" s="109">
        <v>1.237022785936435E-3</v>
      </c>
      <c r="AL3020" s="736">
        <v>3.9780849374124199E-4</v>
      </c>
    </row>
    <row r="3021" spans="1:38" x14ac:dyDescent="0.25">
      <c r="A3021" s="71">
        <v>2050</v>
      </c>
      <c r="B3021" s="72">
        <v>16</v>
      </c>
      <c r="C3021" s="108">
        <v>0.57633708312428455</v>
      </c>
      <c r="D3021" s="109">
        <v>0.54833501858921119</v>
      </c>
      <c r="E3021" s="731">
        <v>0.12917932224545539</v>
      </c>
      <c r="F3021" s="108">
        <v>2.0709456539095988E-2</v>
      </c>
      <c r="G3021" s="109">
        <v>2.2924008701577427E-2</v>
      </c>
      <c r="H3021" s="731">
        <v>1.5950134912489089E-2</v>
      </c>
      <c r="I3021" s="108">
        <v>6.4685583968292961E-3</v>
      </c>
      <c r="J3021" s="109">
        <v>8.231675206378495E-3</v>
      </c>
      <c r="K3021" s="731">
        <v>9.2753266056071051E-2</v>
      </c>
      <c r="L3021" s="108">
        <v>1.0322355702783023E-3</v>
      </c>
      <c r="M3021" s="109">
        <v>1.1380575831241703E-3</v>
      </c>
      <c r="N3021" s="731">
        <v>3.6598281716903447E-4</v>
      </c>
      <c r="O3021" s="108">
        <v>0</v>
      </c>
      <c r="P3021" s="109">
        <v>0</v>
      </c>
      <c r="Q3021" s="731">
        <v>1.0130434000867321E-2</v>
      </c>
      <c r="R3021" s="108">
        <v>4.4422906442062918E-4</v>
      </c>
      <c r="S3021" s="109">
        <v>6.5065545370835798E-4</v>
      </c>
      <c r="T3021" s="731">
        <v>2.6706606706165775E-3</v>
      </c>
      <c r="U3021" s="108">
        <v>1.0878174065500961E-3</v>
      </c>
      <c r="V3021" s="109">
        <v>1.0958384685452035E-3</v>
      </c>
      <c r="W3021" s="731">
        <v>6.6512039737396181E-4</v>
      </c>
      <c r="X3021" s="108">
        <v>9.3912250274257432E-5</v>
      </c>
      <c r="Y3021" s="109">
        <v>9.4604752590596143E-5</v>
      </c>
      <c r="Z3021" s="731">
        <v>5.7420479894288583E-5</v>
      </c>
      <c r="AA3021" s="108">
        <v>0</v>
      </c>
      <c r="AB3021" s="109">
        <v>0</v>
      </c>
      <c r="AC3021" s="731">
        <v>0</v>
      </c>
      <c r="AD3021" s="108">
        <v>0</v>
      </c>
      <c r="AE3021" s="109">
        <v>0</v>
      </c>
      <c r="AF3021" s="731">
        <v>0</v>
      </c>
      <c r="AG3021" s="108">
        <v>6.939073190843179E-4</v>
      </c>
      <c r="AH3021" s="109">
        <v>6.9902416470888381E-4</v>
      </c>
      <c r="AI3021" s="731">
        <v>4.2427354744394946E-4</v>
      </c>
      <c r="AJ3021" s="108">
        <v>1.121998491452401E-3</v>
      </c>
      <c r="AK3021" s="109">
        <v>1.237022785936435E-3</v>
      </c>
      <c r="AL3021" s="736">
        <v>3.9780849374124199E-4</v>
      </c>
    </row>
    <row r="3022" spans="1:38" x14ac:dyDescent="0.25">
      <c r="A3022" s="71">
        <v>2050</v>
      </c>
      <c r="B3022" s="72">
        <v>17</v>
      </c>
      <c r="C3022" s="108">
        <v>0.57633708312428455</v>
      </c>
      <c r="D3022" s="109">
        <v>0.54833501858921119</v>
      </c>
      <c r="E3022" s="731">
        <v>0.12917932224545539</v>
      </c>
      <c r="F3022" s="108">
        <v>2.0709456539095988E-2</v>
      </c>
      <c r="G3022" s="109">
        <v>2.2924008701577427E-2</v>
      </c>
      <c r="H3022" s="731">
        <v>1.5950134912489089E-2</v>
      </c>
      <c r="I3022" s="108">
        <v>6.4685583968292961E-3</v>
      </c>
      <c r="J3022" s="109">
        <v>8.231675206378495E-3</v>
      </c>
      <c r="K3022" s="731">
        <v>9.2753266056071051E-2</v>
      </c>
      <c r="L3022" s="108">
        <v>1.0322355702783023E-3</v>
      </c>
      <c r="M3022" s="109">
        <v>1.1380575831241703E-3</v>
      </c>
      <c r="N3022" s="731">
        <v>3.6598281716903447E-4</v>
      </c>
      <c r="O3022" s="108">
        <v>0</v>
      </c>
      <c r="P3022" s="109">
        <v>0</v>
      </c>
      <c r="Q3022" s="731">
        <v>1.0130434000867321E-2</v>
      </c>
      <c r="R3022" s="108">
        <v>4.4422906442062918E-4</v>
      </c>
      <c r="S3022" s="109">
        <v>6.5065545370835798E-4</v>
      </c>
      <c r="T3022" s="731">
        <v>2.6706606706165775E-3</v>
      </c>
      <c r="U3022" s="108">
        <v>1.0878174065500961E-3</v>
      </c>
      <c r="V3022" s="109">
        <v>1.0958384685452035E-3</v>
      </c>
      <c r="W3022" s="731">
        <v>6.6512039737396181E-4</v>
      </c>
      <c r="X3022" s="108">
        <v>9.3912250274257432E-5</v>
      </c>
      <c r="Y3022" s="109">
        <v>9.4604752590596143E-5</v>
      </c>
      <c r="Z3022" s="731">
        <v>5.7420479894288583E-5</v>
      </c>
      <c r="AA3022" s="108">
        <v>0</v>
      </c>
      <c r="AB3022" s="109">
        <v>0</v>
      </c>
      <c r="AC3022" s="731">
        <v>0</v>
      </c>
      <c r="AD3022" s="108">
        <v>0</v>
      </c>
      <c r="AE3022" s="109">
        <v>0</v>
      </c>
      <c r="AF3022" s="731">
        <v>0</v>
      </c>
      <c r="AG3022" s="108">
        <v>6.939073190843179E-4</v>
      </c>
      <c r="AH3022" s="109">
        <v>6.9902416470888381E-4</v>
      </c>
      <c r="AI3022" s="731">
        <v>4.2427354744394946E-4</v>
      </c>
      <c r="AJ3022" s="108">
        <v>1.121998491452401E-3</v>
      </c>
      <c r="AK3022" s="109">
        <v>1.237022785936435E-3</v>
      </c>
      <c r="AL3022" s="736">
        <v>3.9780849374124199E-4</v>
      </c>
    </row>
    <row r="3023" spans="1:38" x14ac:dyDescent="0.25">
      <c r="A3023" s="71">
        <v>2050</v>
      </c>
      <c r="B3023" s="72">
        <v>18</v>
      </c>
      <c r="C3023" s="108">
        <v>0.57633708312428455</v>
      </c>
      <c r="D3023" s="109">
        <v>0.54833501858921119</v>
      </c>
      <c r="E3023" s="731">
        <v>0.12917932224545539</v>
      </c>
      <c r="F3023" s="108">
        <v>2.0709456539095988E-2</v>
      </c>
      <c r="G3023" s="109">
        <v>2.2924008701577427E-2</v>
      </c>
      <c r="H3023" s="731">
        <v>1.5950134912489089E-2</v>
      </c>
      <c r="I3023" s="108">
        <v>6.4685583968292961E-3</v>
      </c>
      <c r="J3023" s="109">
        <v>8.231675206378495E-3</v>
      </c>
      <c r="K3023" s="731">
        <v>9.2753266056071051E-2</v>
      </c>
      <c r="L3023" s="108">
        <v>1.0322355702783023E-3</v>
      </c>
      <c r="M3023" s="109">
        <v>1.1380575831241703E-3</v>
      </c>
      <c r="N3023" s="731">
        <v>3.6598281716903447E-4</v>
      </c>
      <c r="O3023" s="108">
        <v>0</v>
      </c>
      <c r="P3023" s="109">
        <v>0</v>
      </c>
      <c r="Q3023" s="731">
        <v>1.0130434000867321E-2</v>
      </c>
      <c r="R3023" s="108">
        <v>4.4422906442062918E-4</v>
      </c>
      <c r="S3023" s="109">
        <v>6.5065545370835798E-4</v>
      </c>
      <c r="T3023" s="731">
        <v>2.6706606706165775E-3</v>
      </c>
      <c r="U3023" s="108">
        <v>1.0878174065500961E-3</v>
      </c>
      <c r="V3023" s="109">
        <v>1.0958384685452035E-3</v>
      </c>
      <c r="W3023" s="731">
        <v>6.6512039737396181E-4</v>
      </c>
      <c r="X3023" s="108">
        <v>9.3912250274257432E-5</v>
      </c>
      <c r="Y3023" s="109">
        <v>9.4604752590596143E-5</v>
      </c>
      <c r="Z3023" s="731">
        <v>5.7420479894288583E-5</v>
      </c>
      <c r="AA3023" s="108">
        <v>0</v>
      </c>
      <c r="AB3023" s="109">
        <v>0</v>
      </c>
      <c r="AC3023" s="731">
        <v>0</v>
      </c>
      <c r="AD3023" s="108">
        <v>0</v>
      </c>
      <c r="AE3023" s="109">
        <v>0</v>
      </c>
      <c r="AF3023" s="731">
        <v>0</v>
      </c>
      <c r="AG3023" s="108">
        <v>6.939073190843179E-4</v>
      </c>
      <c r="AH3023" s="109">
        <v>6.9902416470888381E-4</v>
      </c>
      <c r="AI3023" s="731">
        <v>4.2427354744394946E-4</v>
      </c>
      <c r="AJ3023" s="108">
        <v>1.121998491452401E-3</v>
      </c>
      <c r="AK3023" s="109">
        <v>1.237022785936435E-3</v>
      </c>
      <c r="AL3023" s="736">
        <v>3.9780849374124199E-4</v>
      </c>
    </row>
    <row r="3024" spans="1:38" x14ac:dyDescent="0.25">
      <c r="A3024" s="71">
        <v>2050</v>
      </c>
      <c r="B3024" s="72">
        <v>19</v>
      </c>
      <c r="C3024" s="108">
        <v>0.57633708312428455</v>
      </c>
      <c r="D3024" s="109">
        <v>0.54833501858921119</v>
      </c>
      <c r="E3024" s="731">
        <v>0.12917932224545539</v>
      </c>
      <c r="F3024" s="108">
        <v>2.0709456539095988E-2</v>
      </c>
      <c r="G3024" s="109">
        <v>2.2924008701577427E-2</v>
      </c>
      <c r="H3024" s="731">
        <v>1.5950134912489089E-2</v>
      </c>
      <c r="I3024" s="108">
        <v>6.4685583968292961E-3</v>
      </c>
      <c r="J3024" s="109">
        <v>8.231675206378495E-3</v>
      </c>
      <c r="K3024" s="731">
        <v>9.2753266056071051E-2</v>
      </c>
      <c r="L3024" s="108">
        <v>1.0322355702783023E-3</v>
      </c>
      <c r="M3024" s="109">
        <v>1.1380575831241703E-3</v>
      </c>
      <c r="N3024" s="731">
        <v>3.6598281716903447E-4</v>
      </c>
      <c r="O3024" s="108">
        <v>0</v>
      </c>
      <c r="P3024" s="109">
        <v>0</v>
      </c>
      <c r="Q3024" s="731">
        <v>1.0130434000867321E-2</v>
      </c>
      <c r="R3024" s="108">
        <v>4.4422906442062918E-4</v>
      </c>
      <c r="S3024" s="109">
        <v>6.5065545370835798E-4</v>
      </c>
      <c r="T3024" s="731">
        <v>2.6706606706165775E-3</v>
      </c>
      <c r="U3024" s="108">
        <v>1.0878174065500961E-3</v>
      </c>
      <c r="V3024" s="109">
        <v>1.0958384685452035E-3</v>
      </c>
      <c r="W3024" s="731">
        <v>6.6512039737396181E-4</v>
      </c>
      <c r="X3024" s="108">
        <v>9.3912250274257432E-5</v>
      </c>
      <c r="Y3024" s="109">
        <v>9.4604752590596143E-5</v>
      </c>
      <c r="Z3024" s="731">
        <v>5.7420479894288583E-5</v>
      </c>
      <c r="AA3024" s="108">
        <v>0</v>
      </c>
      <c r="AB3024" s="109">
        <v>0</v>
      </c>
      <c r="AC3024" s="731">
        <v>0</v>
      </c>
      <c r="AD3024" s="108">
        <v>0</v>
      </c>
      <c r="AE3024" s="109">
        <v>0</v>
      </c>
      <c r="AF3024" s="731">
        <v>0</v>
      </c>
      <c r="AG3024" s="108">
        <v>6.939073190843179E-4</v>
      </c>
      <c r="AH3024" s="109">
        <v>6.9902416470888381E-4</v>
      </c>
      <c r="AI3024" s="731">
        <v>4.2427354744394946E-4</v>
      </c>
      <c r="AJ3024" s="108">
        <v>1.121998491452401E-3</v>
      </c>
      <c r="AK3024" s="109">
        <v>1.237022785936435E-3</v>
      </c>
      <c r="AL3024" s="736">
        <v>3.9780849374124199E-4</v>
      </c>
    </row>
    <row r="3025" spans="1:38" x14ac:dyDescent="0.25">
      <c r="A3025" s="71">
        <v>2050</v>
      </c>
      <c r="B3025" s="72">
        <v>20</v>
      </c>
      <c r="C3025" s="108">
        <v>0.57633708312428455</v>
      </c>
      <c r="D3025" s="109">
        <v>0.54833501858921119</v>
      </c>
      <c r="E3025" s="731">
        <v>0.12917932224545539</v>
      </c>
      <c r="F3025" s="108">
        <v>2.0709456539095988E-2</v>
      </c>
      <c r="G3025" s="109">
        <v>2.2924008701577427E-2</v>
      </c>
      <c r="H3025" s="731">
        <v>1.5950134912489089E-2</v>
      </c>
      <c r="I3025" s="108">
        <v>6.4685583968292961E-3</v>
      </c>
      <c r="J3025" s="109">
        <v>8.231675206378495E-3</v>
      </c>
      <c r="K3025" s="731">
        <v>9.2753266056071051E-2</v>
      </c>
      <c r="L3025" s="108">
        <v>1.0322355702783023E-3</v>
      </c>
      <c r="M3025" s="109">
        <v>1.1380575831241703E-3</v>
      </c>
      <c r="N3025" s="731">
        <v>3.6598281716903447E-4</v>
      </c>
      <c r="O3025" s="108">
        <v>0</v>
      </c>
      <c r="P3025" s="109">
        <v>0</v>
      </c>
      <c r="Q3025" s="731">
        <v>1.0130434000867321E-2</v>
      </c>
      <c r="R3025" s="108">
        <v>4.4422906442062918E-4</v>
      </c>
      <c r="S3025" s="109">
        <v>6.5065545370835798E-4</v>
      </c>
      <c r="T3025" s="731">
        <v>2.6706606706165775E-3</v>
      </c>
      <c r="U3025" s="108">
        <v>1.0878174065500961E-3</v>
      </c>
      <c r="V3025" s="109">
        <v>1.0958384685452035E-3</v>
      </c>
      <c r="W3025" s="731">
        <v>6.6512039737396181E-4</v>
      </c>
      <c r="X3025" s="108">
        <v>9.3912250274257432E-5</v>
      </c>
      <c r="Y3025" s="109">
        <v>9.4604752590596143E-5</v>
      </c>
      <c r="Z3025" s="731">
        <v>5.7420479894288583E-5</v>
      </c>
      <c r="AA3025" s="108">
        <v>0</v>
      </c>
      <c r="AB3025" s="109">
        <v>0</v>
      </c>
      <c r="AC3025" s="731">
        <v>0</v>
      </c>
      <c r="AD3025" s="108">
        <v>0</v>
      </c>
      <c r="AE3025" s="109">
        <v>0</v>
      </c>
      <c r="AF3025" s="731">
        <v>0</v>
      </c>
      <c r="AG3025" s="108">
        <v>6.939073190843179E-4</v>
      </c>
      <c r="AH3025" s="109">
        <v>6.9902416470888381E-4</v>
      </c>
      <c r="AI3025" s="731">
        <v>4.2427354744394946E-4</v>
      </c>
      <c r="AJ3025" s="108">
        <v>1.121998491452401E-3</v>
      </c>
      <c r="AK3025" s="109">
        <v>1.237022785936435E-3</v>
      </c>
      <c r="AL3025" s="736">
        <v>3.9780849374124199E-4</v>
      </c>
    </row>
    <row r="3026" spans="1:38" x14ac:dyDescent="0.25">
      <c r="A3026" s="71">
        <v>2050</v>
      </c>
      <c r="B3026" s="72">
        <v>21</v>
      </c>
      <c r="C3026" s="108">
        <v>0.57633708312428455</v>
      </c>
      <c r="D3026" s="109">
        <v>0.54833501858921119</v>
      </c>
      <c r="E3026" s="731">
        <v>0.12917932224545539</v>
      </c>
      <c r="F3026" s="108">
        <v>2.0709456539095988E-2</v>
      </c>
      <c r="G3026" s="109">
        <v>2.2924008701577427E-2</v>
      </c>
      <c r="H3026" s="731">
        <v>1.5950134912489089E-2</v>
      </c>
      <c r="I3026" s="108">
        <v>6.4685583968292961E-3</v>
      </c>
      <c r="J3026" s="109">
        <v>8.231675206378495E-3</v>
      </c>
      <c r="K3026" s="731">
        <v>9.2753266056071051E-2</v>
      </c>
      <c r="L3026" s="108">
        <v>1.0322355702783023E-3</v>
      </c>
      <c r="M3026" s="109">
        <v>1.1380575831241703E-3</v>
      </c>
      <c r="N3026" s="731">
        <v>3.6598281716903447E-4</v>
      </c>
      <c r="O3026" s="108">
        <v>0</v>
      </c>
      <c r="P3026" s="109">
        <v>0</v>
      </c>
      <c r="Q3026" s="731">
        <v>1.0130434000867321E-2</v>
      </c>
      <c r="R3026" s="108">
        <v>4.4422906442062918E-4</v>
      </c>
      <c r="S3026" s="109">
        <v>6.5065545370835798E-4</v>
      </c>
      <c r="T3026" s="731">
        <v>2.6706606706165775E-3</v>
      </c>
      <c r="U3026" s="108">
        <v>1.0878174065500961E-3</v>
      </c>
      <c r="V3026" s="109">
        <v>1.0958384685452035E-3</v>
      </c>
      <c r="W3026" s="731">
        <v>6.6512039737396181E-4</v>
      </c>
      <c r="X3026" s="108">
        <v>9.3912250274257432E-5</v>
      </c>
      <c r="Y3026" s="109">
        <v>9.4604752590596143E-5</v>
      </c>
      <c r="Z3026" s="731">
        <v>5.7420479894288583E-5</v>
      </c>
      <c r="AA3026" s="108">
        <v>0</v>
      </c>
      <c r="AB3026" s="109">
        <v>0</v>
      </c>
      <c r="AC3026" s="731">
        <v>0</v>
      </c>
      <c r="AD3026" s="108">
        <v>0</v>
      </c>
      <c r="AE3026" s="109">
        <v>0</v>
      </c>
      <c r="AF3026" s="731">
        <v>0</v>
      </c>
      <c r="AG3026" s="108">
        <v>6.939073190843179E-4</v>
      </c>
      <c r="AH3026" s="109">
        <v>6.9902416470888381E-4</v>
      </c>
      <c r="AI3026" s="731">
        <v>4.2427354744394946E-4</v>
      </c>
      <c r="AJ3026" s="108">
        <v>1.121998491452401E-3</v>
      </c>
      <c r="AK3026" s="109">
        <v>1.237022785936435E-3</v>
      </c>
      <c r="AL3026" s="736">
        <v>3.9780849374124199E-4</v>
      </c>
    </row>
    <row r="3027" spans="1:38" x14ac:dyDescent="0.25">
      <c r="A3027" s="71">
        <v>2050</v>
      </c>
      <c r="B3027" s="72">
        <v>22</v>
      </c>
      <c r="C3027" s="108">
        <v>0.57633708312428455</v>
      </c>
      <c r="D3027" s="109">
        <v>0.54833501858921119</v>
      </c>
      <c r="E3027" s="731">
        <v>0.12917932224545539</v>
      </c>
      <c r="F3027" s="108">
        <v>2.0709456539095988E-2</v>
      </c>
      <c r="G3027" s="109">
        <v>2.2924008701577427E-2</v>
      </c>
      <c r="H3027" s="731">
        <v>1.5950134912489089E-2</v>
      </c>
      <c r="I3027" s="108">
        <v>6.4685583968292961E-3</v>
      </c>
      <c r="J3027" s="109">
        <v>8.231675206378495E-3</v>
      </c>
      <c r="K3027" s="731">
        <v>9.2753266056071051E-2</v>
      </c>
      <c r="L3027" s="108">
        <v>1.0322355702783023E-3</v>
      </c>
      <c r="M3027" s="109">
        <v>1.1380575831241703E-3</v>
      </c>
      <c r="N3027" s="731">
        <v>3.6598281716903447E-4</v>
      </c>
      <c r="O3027" s="108">
        <v>0</v>
      </c>
      <c r="P3027" s="109">
        <v>0</v>
      </c>
      <c r="Q3027" s="731">
        <v>1.0130434000867321E-2</v>
      </c>
      <c r="R3027" s="108">
        <v>4.4422906442062918E-4</v>
      </c>
      <c r="S3027" s="109">
        <v>6.5065545370835798E-4</v>
      </c>
      <c r="T3027" s="731">
        <v>2.6706606706165775E-3</v>
      </c>
      <c r="U3027" s="108">
        <v>1.0878174065500961E-3</v>
      </c>
      <c r="V3027" s="109">
        <v>1.0958384685452035E-3</v>
      </c>
      <c r="W3027" s="731">
        <v>6.6512039737396181E-4</v>
      </c>
      <c r="X3027" s="108">
        <v>9.3912250274257432E-5</v>
      </c>
      <c r="Y3027" s="109">
        <v>9.4604752590596143E-5</v>
      </c>
      <c r="Z3027" s="731">
        <v>5.7420479894288583E-5</v>
      </c>
      <c r="AA3027" s="108">
        <v>0</v>
      </c>
      <c r="AB3027" s="109">
        <v>0</v>
      </c>
      <c r="AC3027" s="731">
        <v>0</v>
      </c>
      <c r="AD3027" s="108">
        <v>0</v>
      </c>
      <c r="AE3027" s="109">
        <v>0</v>
      </c>
      <c r="AF3027" s="731">
        <v>0</v>
      </c>
      <c r="AG3027" s="108">
        <v>6.939073190843179E-4</v>
      </c>
      <c r="AH3027" s="109">
        <v>6.9902416470888381E-4</v>
      </c>
      <c r="AI3027" s="731">
        <v>4.2427354744394946E-4</v>
      </c>
      <c r="AJ3027" s="108">
        <v>1.121998491452401E-3</v>
      </c>
      <c r="AK3027" s="109">
        <v>1.237022785936435E-3</v>
      </c>
      <c r="AL3027" s="736">
        <v>3.9780849374124199E-4</v>
      </c>
    </row>
    <row r="3028" spans="1:38" x14ac:dyDescent="0.25">
      <c r="A3028" s="71">
        <v>2050</v>
      </c>
      <c r="B3028" s="72">
        <v>23</v>
      </c>
      <c r="C3028" s="108">
        <v>0.57633708312428455</v>
      </c>
      <c r="D3028" s="109">
        <v>0.54833501858921119</v>
      </c>
      <c r="E3028" s="731">
        <v>0.12917932224545539</v>
      </c>
      <c r="F3028" s="108">
        <v>2.0709456539095988E-2</v>
      </c>
      <c r="G3028" s="109">
        <v>2.2924008701577427E-2</v>
      </c>
      <c r="H3028" s="731">
        <v>1.5950134912489089E-2</v>
      </c>
      <c r="I3028" s="108">
        <v>6.4685583968292961E-3</v>
      </c>
      <c r="J3028" s="109">
        <v>8.231675206378495E-3</v>
      </c>
      <c r="K3028" s="731">
        <v>9.2753266056071051E-2</v>
      </c>
      <c r="L3028" s="108">
        <v>1.0322355702783023E-3</v>
      </c>
      <c r="M3028" s="109">
        <v>1.1380575831241703E-3</v>
      </c>
      <c r="N3028" s="731">
        <v>3.6598281716903447E-4</v>
      </c>
      <c r="O3028" s="108">
        <v>0</v>
      </c>
      <c r="P3028" s="109">
        <v>0</v>
      </c>
      <c r="Q3028" s="731">
        <v>1.0130434000867321E-2</v>
      </c>
      <c r="R3028" s="108">
        <v>4.4422906442062918E-4</v>
      </c>
      <c r="S3028" s="109">
        <v>6.5065545370835798E-4</v>
      </c>
      <c r="T3028" s="731">
        <v>2.6706606706165775E-3</v>
      </c>
      <c r="U3028" s="108">
        <v>1.0878174065500961E-3</v>
      </c>
      <c r="V3028" s="109">
        <v>1.0958384685452035E-3</v>
      </c>
      <c r="W3028" s="731">
        <v>6.6512039737396181E-4</v>
      </c>
      <c r="X3028" s="108">
        <v>9.3912250274257432E-5</v>
      </c>
      <c r="Y3028" s="109">
        <v>9.4604752590596143E-5</v>
      </c>
      <c r="Z3028" s="731">
        <v>5.7420479894288583E-5</v>
      </c>
      <c r="AA3028" s="108">
        <v>0</v>
      </c>
      <c r="AB3028" s="109">
        <v>0</v>
      </c>
      <c r="AC3028" s="731">
        <v>0</v>
      </c>
      <c r="AD3028" s="108">
        <v>0</v>
      </c>
      <c r="AE3028" s="109">
        <v>0</v>
      </c>
      <c r="AF3028" s="731">
        <v>0</v>
      </c>
      <c r="AG3028" s="108">
        <v>6.939073190843179E-4</v>
      </c>
      <c r="AH3028" s="109">
        <v>6.9902416470888381E-4</v>
      </c>
      <c r="AI3028" s="731">
        <v>4.2427354744394946E-4</v>
      </c>
      <c r="AJ3028" s="108">
        <v>1.121998491452401E-3</v>
      </c>
      <c r="AK3028" s="109">
        <v>1.237022785936435E-3</v>
      </c>
      <c r="AL3028" s="736">
        <v>3.9780849374124199E-4</v>
      </c>
    </row>
    <row r="3029" spans="1:38" x14ac:dyDescent="0.25">
      <c r="A3029" s="71">
        <v>2050</v>
      </c>
      <c r="B3029" s="72">
        <v>24</v>
      </c>
      <c r="C3029" s="108">
        <v>0.57633708312428455</v>
      </c>
      <c r="D3029" s="109">
        <v>0.54833501858921119</v>
      </c>
      <c r="E3029" s="731">
        <v>0.12917932224545539</v>
      </c>
      <c r="F3029" s="108">
        <v>2.0709456539095988E-2</v>
      </c>
      <c r="G3029" s="109">
        <v>2.2924008701577427E-2</v>
      </c>
      <c r="H3029" s="731">
        <v>1.5950134912489089E-2</v>
      </c>
      <c r="I3029" s="108">
        <v>6.4685583968292961E-3</v>
      </c>
      <c r="J3029" s="109">
        <v>8.231675206378495E-3</v>
      </c>
      <c r="K3029" s="731">
        <v>9.2753266056071051E-2</v>
      </c>
      <c r="L3029" s="108">
        <v>1.0322355702783023E-3</v>
      </c>
      <c r="M3029" s="109">
        <v>1.1380575831241703E-3</v>
      </c>
      <c r="N3029" s="731">
        <v>3.6598281716903447E-4</v>
      </c>
      <c r="O3029" s="108">
        <v>0</v>
      </c>
      <c r="P3029" s="109">
        <v>0</v>
      </c>
      <c r="Q3029" s="731">
        <v>1.0130434000867321E-2</v>
      </c>
      <c r="R3029" s="108">
        <v>4.4422906442062918E-4</v>
      </c>
      <c r="S3029" s="109">
        <v>6.5065545370835798E-4</v>
      </c>
      <c r="T3029" s="731">
        <v>2.6706606706165775E-3</v>
      </c>
      <c r="U3029" s="108">
        <v>1.0878174065500961E-3</v>
      </c>
      <c r="V3029" s="109">
        <v>1.0958384685452035E-3</v>
      </c>
      <c r="W3029" s="731">
        <v>6.6512039737396181E-4</v>
      </c>
      <c r="X3029" s="108">
        <v>9.3912250274257432E-5</v>
      </c>
      <c r="Y3029" s="109">
        <v>9.4604752590596143E-5</v>
      </c>
      <c r="Z3029" s="731">
        <v>5.7420479894288583E-5</v>
      </c>
      <c r="AA3029" s="108">
        <v>0</v>
      </c>
      <c r="AB3029" s="109">
        <v>0</v>
      </c>
      <c r="AC3029" s="731">
        <v>0</v>
      </c>
      <c r="AD3029" s="108">
        <v>0</v>
      </c>
      <c r="AE3029" s="109">
        <v>0</v>
      </c>
      <c r="AF3029" s="731">
        <v>0</v>
      </c>
      <c r="AG3029" s="108">
        <v>6.939073190843179E-4</v>
      </c>
      <c r="AH3029" s="109">
        <v>6.9902416470888381E-4</v>
      </c>
      <c r="AI3029" s="731">
        <v>4.2427354744394946E-4</v>
      </c>
      <c r="AJ3029" s="108">
        <v>1.121998491452401E-3</v>
      </c>
      <c r="AK3029" s="109">
        <v>1.237022785936435E-3</v>
      </c>
      <c r="AL3029" s="736">
        <v>3.9780849374124199E-4</v>
      </c>
    </row>
    <row r="3030" spans="1:38" x14ac:dyDescent="0.25">
      <c r="A3030" s="71">
        <v>2050</v>
      </c>
      <c r="B3030" s="72">
        <v>25</v>
      </c>
      <c r="C3030" s="108">
        <v>0.57633708312428455</v>
      </c>
      <c r="D3030" s="109">
        <v>0.54833501858921119</v>
      </c>
      <c r="E3030" s="731">
        <v>0.12917932224545539</v>
      </c>
      <c r="F3030" s="108">
        <v>2.0709456539095988E-2</v>
      </c>
      <c r="G3030" s="109">
        <v>2.2924008701577427E-2</v>
      </c>
      <c r="H3030" s="731">
        <v>1.5950134912489089E-2</v>
      </c>
      <c r="I3030" s="108">
        <v>6.4685583968292961E-3</v>
      </c>
      <c r="J3030" s="109">
        <v>8.231675206378495E-3</v>
      </c>
      <c r="K3030" s="731">
        <v>9.2753266056071051E-2</v>
      </c>
      <c r="L3030" s="108">
        <v>1.0322355702783023E-3</v>
      </c>
      <c r="M3030" s="109">
        <v>1.1380575831241703E-3</v>
      </c>
      <c r="N3030" s="731">
        <v>3.6598281716903447E-4</v>
      </c>
      <c r="O3030" s="108">
        <v>0</v>
      </c>
      <c r="P3030" s="109">
        <v>0</v>
      </c>
      <c r="Q3030" s="731">
        <v>1.0130434000867321E-2</v>
      </c>
      <c r="R3030" s="108">
        <v>4.4422906442062918E-4</v>
      </c>
      <c r="S3030" s="109">
        <v>6.5065545370835798E-4</v>
      </c>
      <c r="T3030" s="731">
        <v>2.6706606706165775E-3</v>
      </c>
      <c r="U3030" s="108">
        <v>1.0878174065500961E-3</v>
      </c>
      <c r="V3030" s="109">
        <v>1.0958384685452035E-3</v>
      </c>
      <c r="W3030" s="731">
        <v>6.6512039737396181E-4</v>
      </c>
      <c r="X3030" s="108">
        <v>9.3912250274257432E-5</v>
      </c>
      <c r="Y3030" s="109">
        <v>9.4604752590596143E-5</v>
      </c>
      <c r="Z3030" s="731">
        <v>5.7420479894288583E-5</v>
      </c>
      <c r="AA3030" s="108">
        <v>0</v>
      </c>
      <c r="AB3030" s="109">
        <v>0</v>
      </c>
      <c r="AC3030" s="731">
        <v>0</v>
      </c>
      <c r="AD3030" s="108">
        <v>0</v>
      </c>
      <c r="AE3030" s="109">
        <v>0</v>
      </c>
      <c r="AF3030" s="731">
        <v>0</v>
      </c>
      <c r="AG3030" s="108">
        <v>6.939073190843179E-4</v>
      </c>
      <c r="AH3030" s="109">
        <v>6.9902416470888381E-4</v>
      </c>
      <c r="AI3030" s="731">
        <v>4.2427354744394946E-4</v>
      </c>
      <c r="AJ3030" s="108">
        <v>1.121998491452401E-3</v>
      </c>
      <c r="AK3030" s="109">
        <v>1.237022785936435E-3</v>
      </c>
      <c r="AL3030" s="736">
        <v>3.9780849374124199E-4</v>
      </c>
    </row>
    <row r="3031" spans="1:38" x14ac:dyDescent="0.25">
      <c r="A3031" s="71">
        <v>2050</v>
      </c>
      <c r="B3031" s="72">
        <v>26</v>
      </c>
      <c r="C3031" s="108">
        <v>0.57633708312428455</v>
      </c>
      <c r="D3031" s="109">
        <v>0.54833501858921119</v>
      </c>
      <c r="E3031" s="731">
        <v>0.12917932224545539</v>
      </c>
      <c r="F3031" s="108">
        <v>2.0709456539095988E-2</v>
      </c>
      <c r="G3031" s="109">
        <v>2.2924008701577427E-2</v>
      </c>
      <c r="H3031" s="731">
        <v>1.5950134912489089E-2</v>
      </c>
      <c r="I3031" s="108">
        <v>6.4685583968292961E-3</v>
      </c>
      <c r="J3031" s="109">
        <v>8.231675206378495E-3</v>
      </c>
      <c r="K3031" s="731">
        <v>9.2753266056071051E-2</v>
      </c>
      <c r="L3031" s="108">
        <v>1.0322355702783023E-3</v>
      </c>
      <c r="M3031" s="109">
        <v>1.1380575831241703E-3</v>
      </c>
      <c r="N3031" s="731">
        <v>3.6598281716903447E-4</v>
      </c>
      <c r="O3031" s="108">
        <v>0</v>
      </c>
      <c r="P3031" s="109">
        <v>0</v>
      </c>
      <c r="Q3031" s="731">
        <v>1.0130434000867321E-2</v>
      </c>
      <c r="R3031" s="108">
        <v>4.4422906442062918E-4</v>
      </c>
      <c r="S3031" s="109">
        <v>6.5065545370835798E-4</v>
      </c>
      <c r="T3031" s="731">
        <v>2.6706606706165775E-3</v>
      </c>
      <c r="U3031" s="108">
        <v>1.0878174065500961E-3</v>
      </c>
      <c r="V3031" s="109">
        <v>1.0958384685452035E-3</v>
      </c>
      <c r="W3031" s="731">
        <v>6.6512039737396181E-4</v>
      </c>
      <c r="X3031" s="108">
        <v>9.3912250274257432E-5</v>
      </c>
      <c r="Y3031" s="109">
        <v>9.4604752590596143E-5</v>
      </c>
      <c r="Z3031" s="731">
        <v>5.7420479894288583E-5</v>
      </c>
      <c r="AA3031" s="108">
        <v>0</v>
      </c>
      <c r="AB3031" s="109">
        <v>0</v>
      </c>
      <c r="AC3031" s="731">
        <v>0</v>
      </c>
      <c r="AD3031" s="108">
        <v>0</v>
      </c>
      <c r="AE3031" s="109">
        <v>0</v>
      </c>
      <c r="AF3031" s="731">
        <v>0</v>
      </c>
      <c r="AG3031" s="108">
        <v>6.939073190843179E-4</v>
      </c>
      <c r="AH3031" s="109">
        <v>6.9902416470888381E-4</v>
      </c>
      <c r="AI3031" s="731">
        <v>4.2427354744394946E-4</v>
      </c>
      <c r="AJ3031" s="108">
        <v>1.121998491452401E-3</v>
      </c>
      <c r="AK3031" s="109">
        <v>1.237022785936435E-3</v>
      </c>
      <c r="AL3031" s="736">
        <v>3.9780849374124199E-4</v>
      </c>
    </row>
    <row r="3032" spans="1:38" x14ac:dyDescent="0.25">
      <c r="A3032" s="71">
        <v>2050</v>
      </c>
      <c r="B3032" s="72">
        <v>27</v>
      </c>
      <c r="C3032" s="108">
        <v>0.57633708312428455</v>
      </c>
      <c r="D3032" s="109">
        <v>0.54833501858921119</v>
      </c>
      <c r="E3032" s="731">
        <v>0.12917932224545539</v>
      </c>
      <c r="F3032" s="108">
        <v>2.0709456539095988E-2</v>
      </c>
      <c r="G3032" s="109">
        <v>2.2924008701577427E-2</v>
      </c>
      <c r="H3032" s="731">
        <v>1.5950134912489089E-2</v>
      </c>
      <c r="I3032" s="108">
        <v>6.4685583968292961E-3</v>
      </c>
      <c r="J3032" s="109">
        <v>8.231675206378495E-3</v>
      </c>
      <c r="K3032" s="731">
        <v>9.2753266056071051E-2</v>
      </c>
      <c r="L3032" s="108">
        <v>1.0322355702783023E-3</v>
      </c>
      <c r="M3032" s="109">
        <v>1.1380575831241703E-3</v>
      </c>
      <c r="N3032" s="731">
        <v>3.6598281716903447E-4</v>
      </c>
      <c r="O3032" s="108">
        <v>0</v>
      </c>
      <c r="P3032" s="109">
        <v>0</v>
      </c>
      <c r="Q3032" s="731">
        <v>1.0130434000867321E-2</v>
      </c>
      <c r="R3032" s="108">
        <v>4.4422906442062918E-4</v>
      </c>
      <c r="S3032" s="109">
        <v>6.5065545370835798E-4</v>
      </c>
      <c r="T3032" s="731">
        <v>2.6706606706165775E-3</v>
      </c>
      <c r="U3032" s="108">
        <v>1.0878174065500961E-3</v>
      </c>
      <c r="V3032" s="109">
        <v>1.0958384685452035E-3</v>
      </c>
      <c r="W3032" s="731">
        <v>6.6512039737396181E-4</v>
      </c>
      <c r="X3032" s="108">
        <v>9.3912250274257432E-5</v>
      </c>
      <c r="Y3032" s="109">
        <v>9.4604752590596143E-5</v>
      </c>
      <c r="Z3032" s="731">
        <v>5.7420479894288583E-5</v>
      </c>
      <c r="AA3032" s="108">
        <v>0</v>
      </c>
      <c r="AB3032" s="109">
        <v>0</v>
      </c>
      <c r="AC3032" s="731">
        <v>0</v>
      </c>
      <c r="AD3032" s="108">
        <v>0</v>
      </c>
      <c r="AE3032" s="109">
        <v>0</v>
      </c>
      <c r="AF3032" s="731">
        <v>0</v>
      </c>
      <c r="AG3032" s="108">
        <v>6.939073190843179E-4</v>
      </c>
      <c r="AH3032" s="109">
        <v>6.9902416470888381E-4</v>
      </c>
      <c r="AI3032" s="731">
        <v>4.2427354744394946E-4</v>
      </c>
      <c r="AJ3032" s="108">
        <v>1.121998491452401E-3</v>
      </c>
      <c r="AK3032" s="109">
        <v>1.237022785936435E-3</v>
      </c>
      <c r="AL3032" s="736">
        <v>3.9780849374124199E-4</v>
      </c>
    </row>
    <row r="3033" spans="1:38" x14ac:dyDescent="0.25">
      <c r="A3033" s="71">
        <v>2050</v>
      </c>
      <c r="B3033" s="72">
        <v>28</v>
      </c>
      <c r="C3033" s="108">
        <v>0.57633708312428455</v>
      </c>
      <c r="D3033" s="109">
        <v>0.54833501858921119</v>
      </c>
      <c r="E3033" s="731">
        <v>0.12917932224545539</v>
      </c>
      <c r="F3033" s="108">
        <v>2.0709456539095988E-2</v>
      </c>
      <c r="G3033" s="109">
        <v>2.2924008701577427E-2</v>
      </c>
      <c r="H3033" s="731">
        <v>1.5950134912489089E-2</v>
      </c>
      <c r="I3033" s="108">
        <v>6.4685583968292961E-3</v>
      </c>
      <c r="J3033" s="109">
        <v>8.231675206378495E-3</v>
      </c>
      <c r="K3033" s="731">
        <v>9.2753266056071051E-2</v>
      </c>
      <c r="L3033" s="108">
        <v>1.0322355702783023E-3</v>
      </c>
      <c r="M3033" s="109">
        <v>1.1380575831241703E-3</v>
      </c>
      <c r="N3033" s="731">
        <v>3.6598281716903447E-4</v>
      </c>
      <c r="O3033" s="108">
        <v>0</v>
      </c>
      <c r="P3033" s="109">
        <v>0</v>
      </c>
      <c r="Q3033" s="731">
        <v>1.0130434000867321E-2</v>
      </c>
      <c r="R3033" s="108">
        <v>4.4422906442062918E-4</v>
      </c>
      <c r="S3033" s="109">
        <v>6.5065545370835798E-4</v>
      </c>
      <c r="T3033" s="731">
        <v>2.6706606706165775E-3</v>
      </c>
      <c r="U3033" s="108">
        <v>1.0878174065500961E-3</v>
      </c>
      <c r="V3033" s="109">
        <v>1.0958384685452035E-3</v>
      </c>
      <c r="W3033" s="731">
        <v>6.6512039737396181E-4</v>
      </c>
      <c r="X3033" s="108">
        <v>9.3912250274257432E-5</v>
      </c>
      <c r="Y3033" s="109">
        <v>9.4604752590596143E-5</v>
      </c>
      <c r="Z3033" s="731">
        <v>5.7420479894288583E-5</v>
      </c>
      <c r="AA3033" s="108">
        <v>0</v>
      </c>
      <c r="AB3033" s="109">
        <v>0</v>
      </c>
      <c r="AC3033" s="731">
        <v>0</v>
      </c>
      <c r="AD3033" s="108">
        <v>0</v>
      </c>
      <c r="AE3033" s="109">
        <v>0</v>
      </c>
      <c r="AF3033" s="731">
        <v>0</v>
      </c>
      <c r="AG3033" s="108">
        <v>6.939073190843179E-4</v>
      </c>
      <c r="AH3033" s="109">
        <v>6.9902416470888381E-4</v>
      </c>
      <c r="AI3033" s="731">
        <v>4.2427354744394946E-4</v>
      </c>
      <c r="AJ3033" s="108">
        <v>1.121998491452401E-3</v>
      </c>
      <c r="AK3033" s="109">
        <v>1.237022785936435E-3</v>
      </c>
      <c r="AL3033" s="736">
        <v>3.9780849374124199E-4</v>
      </c>
    </row>
    <row r="3034" spans="1:38" x14ac:dyDescent="0.25">
      <c r="A3034" s="71">
        <v>2050</v>
      </c>
      <c r="B3034" s="72">
        <v>29</v>
      </c>
      <c r="C3034" s="108">
        <v>0.57633708312428455</v>
      </c>
      <c r="D3034" s="109">
        <v>0.54833501858921119</v>
      </c>
      <c r="E3034" s="731">
        <v>0.12917932224545539</v>
      </c>
      <c r="F3034" s="108">
        <v>2.0709456539095988E-2</v>
      </c>
      <c r="G3034" s="109">
        <v>2.2924008701577427E-2</v>
      </c>
      <c r="H3034" s="731">
        <v>1.5950134912489089E-2</v>
      </c>
      <c r="I3034" s="108">
        <v>6.4685583968292961E-3</v>
      </c>
      <c r="J3034" s="109">
        <v>8.231675206378495E-3</v>
      </c>
      <c r="K3034" s="731">
        <v>9.2753266056071051E-2</v>
      </c>
      <c r="L3034" s="108">
        <v>1.0322355702783023E-3</v>
      </c>
      <c r="M3034" s="109">
        <v>1.1380575831241703E-3</v>
      </c>
      <c r="N3034" s="731">
        <v>3.6598281716903447E-4</v>
      </c>
      <c r="O3034" s="108">
        <v>0</v>
      </c>
      <c r="P3034" s="109">
        <v>0</v>
      </c>
      <c r="Q3034" s="731">
        <v>1.0130434000867321E-2</v>
      </c>
      <c r="R3034" s="108">
        <v>4.4422906442062918E-4</v>
      </c>
      <c r="S3034" s="109">
        <v>6.5065545370835798E-4</v>
      </c>
      <c r="T3034" s="731">
        <v>2.6706606706165775E-3</v>
      </c>
      <c r="U3034" s="108">
        <v>1.0878174065500961E-3</v>
      </c>
      <c r="V3034" s="109">
        <v>1.0958384685452035E-3</v>
      </c>
      <c r="W3034" s="731">
        <v>6.6512039737396181E-4</v>
      </c>
      <c r="X3034" s="108">
        <v>9.3912250274257432E-5</v>
      </c>
      <c r="Y3034" s="109">
        <v>9.4604752590596143E-5</v>
      </c>
      <c r="Z3034" s="731">
        <v>5.7420479894288583E-5</v>
      </c>
      <c r="AA3034" s="108">
        <v>0</v>
      </c>
      <c r="AB3034" s="109">
        <v>0</v>
      </c>
      <c r="AC3034" s="731">
        <v>0</v>
      </c>
      <c r="AD3034" s="108">
        <v>0</v>
      </c>
      <c r="AE3034" s="109">
        <v>0</v>
      </c>
      <c r="AF3034" s="731">
        <v>0</v>
      </c>
      <c r="AG3034" s="108">
        <v>6.939073190843179E-4</v>
      </c>
      <c r="AH3034" s="109">
        <v>6.9902416470888381E-4</v>
      </c>
      <c r="AI3034" s="731">
        <v>4.2427354744394946E-4</v>
      </c>
      <c r="AJ3034" s="108">
        <v>1.121998491452401E-3</v>
      </c>
      <c r="AK3034" s="109">
        <v>1.237022785936435E-3</v>
      </c>
      <c r="AL3034" s="736">
        <v>3.9780849374124199E-4</v>
      </c>
    </row>
    <row r="3035" spans="1:38" x14ac:dyDescent="0.25">
      <c r="A3035" s="71">
        <v>2050</v>
      </c>
      <c r="B3035" s="72">
        <v>30</v>
      </c>
      <c r="C3035" s="108">
        <v>0.57633708312428455</v>
      </c>
      <c r="D3035" s="109">
        <v>0.54833501858921119</v>
      </c>
      <c r="E3035" s="731">
        <v>0.12917932224545539</v>
      </c>
      <c r="F3035" s="108">
        <v>2.0709456539095988E-2</v>
      </c>
      <c r="G3035" s="109">
        <v>2.2924008701577427E-2</v>
      </c>
      <c r="H3035" s="731">
        <v>1.5950134912489089E-2</v>
      </c>
      <c r="I3035" s="108">
        <v>6.4685583968292961E-3</v>
      </c>
      <c r="J3035" s="109">
        <v>8.231675206378495E-3</v>
      </c>
      <c r="K3035" s="731">
        <v>9.2753266056071051E-2</v>
      </c>
      <c r="L3035" s="108">
        <v>1.0322355702783023E-3</v>
      </c>
      <c r="M3035" s="109">
        <v>1.1380575831241703E-3</v>
      </c>
      <c r="N3035" s="731">
        <v>3.6598281716903447E-4</v>
      </c>
      <c r="O3035" s="108">
        <v>0</v>
      </c>
      <c r="P3035" s="109">
        <v>0</v>
      </c>
      <c r="Q3035" s="731">
        <v>1.0130434000867321E-2</v>
      </c>
      <c r="R3035" s="108">
        <v>4.4422906442062918E-4</v>
      </c>
      <c r="S3035" s="109">
        <v>6.5065545370835798E-4</v>
      </c>
      <c r="T3035" s="731">
        <v>2.6706606706165775E-3</v>
      </c>
      <c r="U3035" s="108">
        <v>1.0878174065500961E-3</v>
      </c>
      <c r="V3035" s="109">
        <v>1.0958384685452035E-3</v>
      </c>
      <c r="W3035" s="731">
        <v>6.6512039737396181E-4</v>
      </c>
      <c r="X3035" s="108">
        <v>9.3912250274257432E-5</v>
      </c>
      <c r="Y3035" s="109">
        <v>9.4604752590596143E-5</v>
      </c>
      <c r="Z3035" s="731">
        <v>5.7420479894288583E-5</v>
      </c>
      <c r="AA3035" s="108">
        <v>0</v>
      </c>
      <c r="AB3035" s="109">
        <v>0</v>
      </c>
      <c r="AC3035" s="731">
        <v>0</v>
      </c>
      <c r="AD3035" s="108">
        <v>0</v>
      </c>
      <c r="AE3035" s="109">
        <v>0</v>
      </c>
      <c r="AF3035" s="731">
        <v>0</v>
      </c>
      <c r="AG3035" s="108">
        <v>6.939073190843179E-4</v>
      </c>
      <c r="AH3035" s="109">
        <v>6.9902416470888381E-4</v>
      </c>
      <c r="AI3035" s="731">
        <v>4.2427354744394946E-4</v>
      </c>
      <c r="AJ3035" s="108">
        <v>1.121998491452401E-3</v>
      </c>
      <c r="AK3035" s="109">
        <v>1.237022785936435E-3</v>
      </c>
      <c r="AL3035" s="736">
        <v>3.9780849374124199E-4</v>
      </c>
    </row>
    <row r="3036" spans="1:38" ht="13" x14ac:dyDescent="0.3">
      <c r="A3036" s="71">
        <v>2050</v>
      </c>
      <c r="B3036" s="72">
        <v>31</v>
      </c>
      <c r="C3036" s="108">
        <v>0.57633708312428455</v>
      </c>
      <c r="D3036" s="109">
        <v>0.54833501858921119</v>
      </c>
      <c r="E3036" s="732">
        <v>0.12917932224545539</v>
      </c>
      <c r="F3036" s="108">
        <v>2.0709456539095988E-2</v>
      </c>
      <c r="G3036" s="109">
        <v>2.2924008701577427E-2</v>
      </c>
      <c r="H3036" s="732">
        <v>1.5950134912489089E-2</v>
      </c>
      <c r="I3036" s="108">
        <v>6.4685583968292961E-3</v>
      </c>
      <c r="J3036" s="109">
        <v>8.231675206378495E-3</v>
      </c>
      <c r="K3036" s="732">
        <v>9.2753266056071051E-2</v>
      </c>
      <c r="L3036" s="108">
        <v>1.0322355702783023E-3</v>
      </c>
      <c r="M3036" s="109">
        <v>1.1380575831241703E-3</v>
      </c>
      <c r="N3036" s="732">
        <v>3.6598281716903447E-4</v>
      </c>
      <c r="O3036" s="108">
        <v>0</v>
      </c>
      <c r="P3036" s="109">
        <v>0</v>
      </c>
      <c r="Q3036" s="732">
        <v>1.0130434000867321E-2</v>
      </c>
      <c r="R3036" s="108">
        <v>4.4422906442062918E-4</v>
      </c>
      <c r="S3036" s="109">
        <v>6.5065545370835798E-4</v>
      </c>
      <c r="T3036" s="732">
        <v>2.6706606706165775E-3</v>
      </c>
      <c r="U3036" s="108">
        <v>1.0878174065500961E-3</v>
      </c>
      <c r="V3036" s="109">
        <v>1.0958384685452035E-3</v>
      </c>
      <c r="W3036" s="732">
        <v>6.6512039737396181E-4</v>
      </c>
      <c r="X3036" s="108">
        <v>9.3912250274257432E-5</v>
      </c>
      <c r="Y3036" s="109">
        <v>9.4604752590596143E-5</v>
      </c>
      <c r="Z3036" s="732">
        <v>5.7420479894288583E-5</v>
      </c>
      <c r="AA3036" s="108">
        <v>0</v>
      </c>
      <c r="AB3036" s="109">
        <v>0</v>
      </c>
      <c r="AC3036" s="732">
        <v>0</v>
      </c>
      <c r="AD3036" s="108">
        <v>0</v>
      </c>
      <c r="AE3036" s="109">
        <v>0</v>
      </c>
      <c r="AF3036" s="732">
        <v>0</v>
      </c>
      <c r="AG3036" s="108">
        <v>6.939073190843179E-4</v>
      </c>
      <c r="AH3036" s="109">
        <v>6.9902416470888381E-4</v>
      </c>
      <c r="AI3036" s="732">
        <v>4.2427354744394946E-4</v>
      </c>
      <c r="AJ3036" s="108">
        <v>1.121998491452401E-3</v>
      </c>
      <c r="AK3036" s="109">
        <v>1.237022785936435E-3</v>
      </c>
      <c r="AL3036" s="736">
        <v>3.9780849374124199E-4</v>
      </c>
    </row>
    <row r="3037" spans="1:38" ht="13" x14ac:dyDescent="0.3">
      <c r="A3037" s="71">
        <v>2050</v>
      </c>
      <c r="B3037" s="72">
        <v>32</v>
      </c>
      <c r="C3037" s="108">
        <v>0.57633708312428455</v>
      </c>
      <c r="D3037" s="109">
        <v>0.54833501858921119</v>
      </c>
      <c r="E3037" s="732">
        <v>0.12917932224545539</v>
      </c>
      <c r="F3037" s="108">
        <v>2.0709456539095988E-2</v>
      </c>
      <c r="G3037" s="109">
        <v>2.2924008701577427E-2</v>
      </c>
      <c r="H3037" s="732">
        <v>1.5950134912489089E-2</v>
      </c>
      <c r="I3037" s="108">
        <v>6.4685583968292961E-3</v>
      </c>
      <c r="J3037" s="109">
        <v>8.231675206378495E-3</v>
      </c>
      <c r="K3037" s="732">
        <v>9.2753266056071051E-2</v>
      </c>
      <c r="L3037" s="108">
        <v>1.0322355702783023E-3</v>
      </c>
      <c r="M3037" s="109">
        <v>1.1380575831241703E-3</v>
      </c>
      <c r="N3037" s="732">
        <v>3.6598281716903447E-4</v>
      </c>
      <c r="O3037" s="108">
        <v>0</v>
      </c>
      <c r="P3037" s="109">
        <v>0</v>
      </c>
      <c r="Q3037" s="732">
        <v>1.0130434000867321E-2</v>
      </c>
      <c r="R3037" s="108">
        <v>4.4422906442062918E-4</v>
      </c>
      <c r="S3037" s="109">
        <v>6.5065545370835798E-4</v>
      </c>
      <c r="T3037" s="732">
        <v>2.6706606706165775E-3</v>
      </c>
      <c r="U3037" s="108">
        <v>1.0878174065500961E-3</v>
      </c>
      <c r="V3037" s="109">
        <v>1.0958384685452035E-3</v>
      </c>
      <c r="W3037" s="732">
        <v>6.6512039737396181E-4</v>
      </c>
      <c r="X3037" s="108">
        <v>9.3912250274257432E-5</v>
      </c>
      <c r="Y3037" s="109">
        <v>9.4604752590596143E-5</v>
      </c>
      <c r="Z3037" s="732">
        <v>5.7420479894288583E-5</v>
      </c>
      <c r="AA3037" s="108">
        <v>0</v>
      </c>
      <c r="AB3037" s="109">
        <v>0</v>
      </c>
      <c r="AC3037" s="732">
        <v>0</v>
      </c>
      <c r="AD3037" s="108">
        <v>0</v>
      </c>
      <c r="AE3037" s="109">
        <v>0</v>
      </c>
      <c r="AF3037" s="732">
        <v>0</v>
      </c>
      <c r="AG3037" s="108">
        <v>6.939073190843179E-4</v>
      </c>
      <c r="AH3037" s="109">
        <v>6.9902416470888381E-4</v>
      </c>
      <c r="AI3037" s="732">
        <v>4.2427354744394946E-4</v>
      </c>
      <c r="AJ3037" s="108">
        <v>1.121998491452401E-3</v>
      </c>
      <c r="AK3037" s="109">
        <v>1.237022785936435E-3</v>
      </c>
      <c r="AL3037" s="736">
        <v>3.9780849374124199E-4</v>
      </c>
    </row>
    <row r="3038" spans="1:38" ht="13" x14ac:dyDescent="0.3">
      <c r="A3038" s="71">
        <v>2050</v>
      </c>
      <c r="B3038" s="72">
        <v>33</v>
      </c>
      <c r="C3038" s="108">
        <v>0.57633708312428455</v>
      </c>
      <c r="D3038" s="109">
        <v>0.54833501858921119</v>
      </c>
      <c r="E3038" s="732">
        <v>0.12917932224545539</v>
      </c>
      <c r="F3038" s="108">
        <v>2.0709456539095988E-2</v>
      </c>
      <c r="G3038" s="109">
        <v>2.2924008701577427E-2</v>
      </c>
      <c r="H3038" s="732">
        <v>1.5950134912489089E-2</v>
      </c>
      <c r="I3038" s="108">
        <v>6.4685583968292961E-3</v>
      </c>
      <c r="J3038" s="109">
        <v>8.231675206378495E-3</v>
      </c>
      <c r="K3038" s="732">
        <v>9.2753266056071051E-2</v>
      </c>
      <c r="L3038" s="108">
        <v>1.0322355702783023E-3</v>
      </c>
      <c r="M3038" s="109">
        <v>1.1380575831241703E-3</v>
      </c>
      <c r="N3038" s="732">
        <v>3.6598281716903447E-4</v>
      </c>
      <c r="O3038" s="108">
        <v>0</v>
      </c>
      <c r="P3038" s="109">
        <v>0</v>
      </c>
      <c r="Q3038" s="732">
        <v>1.0130434000867321E-2</v>
      </c>
      <c r="R3038" s="108">
        <v>4.4422906442062918E-4</v>
      </c>
      <c r="S3038" s="109">
        <v>6.5065545370835798E-4</v>
      </c>
      <c r="T3038" s="732">
        <v>2.6706606706165775E-3</v>
      </c>
      <c r="U3038" s="108">
        <v>1.0878174065500961E-3</v>
      </c>
      <c r="V3038" s="109">
        <v>1.0958384685452035E-3</v>
      </c>
      <c r="W3038" s="732">
        <v>6.6512039737396181E-4</v>
      </c>
      <c r="X3038" s="108">
        <v>9.3912250274257432E-5</v>
      </c>
      <c r="Y3038" s="109">
        <v>9.4604752590596143E-5</v>
      </c>
      <c r="Z3038" s="732">
        <v>5.7420479894288583E-5</v>
      </c>
      <c r="AA3038" s="108">
        <v>0</v>
      </c>
      <c r="AB3038" s="109">
        <v>0</v>
      </c>
      <c r="AC3038" s="732">
        <v>0</v>
      </c>
      <c r="AD3038" s="108">
        <v>0</v>
      </c>
      <c r="AE3038" s="109">
        <v>0</v>
      </c>
      <c r="AF3038" s="732">
        <v>0</v>
      </c>
      <c r="AG3038" s="108">
        <v>6.939073190843179E-4</v>
      </c>
      <c r="AH3038" s="109">
        <v>6.9902416470888381E-4</v>
      </c>
      <c r="AI3038" s="732">
        <v>4.2427354744394946E-4</v>
      </c>
      <c r="AJ3038" s="108">
        <v>1.121998491452401E-3</v>
      </c>
      <c r="AK3038" s="109">
        <v>1.237022785936435E-3</v>
      </c>
      <c r="AL3038" s="736">
        <v>3.9780849374124199E-4</v>
      </c>
    </row>
    <row r="3039" spans="1:38" ht="13" x14ac:dyDescent="0.3">
      <c r="A3039" s="71">
        <v>2050</v>
      </c>
      <c r="B3039" s="72">
        <v>34</v>
      </c>
      <c r="C3039" s="108">
        <v>0.57633708312428455</v>
      </c>
      <c r="D3039" s="109">
        <v>0.54833501858921119</v>
      </c>
      <c r="E3039" s="732">
        <v>0.12917932224545539</v>
      </c>
      <c r="F3039" s="108">
        <v>2.0709456539095988E-2</v>
      </c>
      <c r="G3039" s="109">
        <v>2.2924008701577427E-2</v>
      </c>
      <c r="H3039" s="732">
        <v>1.5950134912489089E-2</v>
      </c>
      <c r="I3039" s="108">
        <v>6.4685583968292961E-3</v>
      </c>
      <c r="J3039" s="109">
        <v>8.231675206378495E-3</v>
      </c>
      <c r="K3039" s="732">
        <v>9.2753266056071051E-2</v>
      </c>
      <c r="L3039" s="108">
        <v>1.0322355702783023E-3</v>
      </c>
      <c r="M3039" s="109">
        <v>1.1380575831241703E-3</v>
      </c>
      <c r="N3039" s="732">
        <v>3.6598281716903447E-4</v>
      </c>
      <c r="O3039" s="108">
        <v>0</v>
      </c>
      <c r="P3039" s="109">
        <v>0</v>
      </c>
      <c r="Q3039" s="732">
        <v>1.0130434000867321E-2</v>
      </c>
      <c r="R3039" s="108">
        <v>4.4422906442062918E-4</v>
      </c>
      <c r="S3039" s="109">
        <v>6.5065545370835798E-4</v>
      </c>
      <c r="T3039" s="732">
        <v>2.6706606706165775E-3</v>
      </c>
      <c r="U3039" s="108">
        <v>1.0878174065500961E-3</v>
      </c>
      <c r="V3039" s="109">
        <v>1.0958384685452035E-3</v>
      </c>
      <c r="W3039" s="732">
        <v>6.6512039737396181E-4</v>
      </c>
      <c r="X3039" s="108">
        <v>9.3912250274257432E-5</v>
      </c>
      <c r="Y3039" s="109">
        <v>9.4604752590596143E-5</v>
      </c>
      <c r="Z3039" s="732">
        <v>5.7420479894288583E-5</v>
      </c>
      <c r="AA3039" s="108">
        <v>0</v>
      </c>
      <c r="AB3039" s="109">
        <v>0</v>
      </c>
      <c r="AC3039" s="732">
        <v>0</v>
      </c>
      <c r="AD3039" s="108">
        <v>0</v>
      </c>
      <c r="AE3039" s="109">
        <v>0</v>
      </c>
      <c r="AF3039" s="732">
        <v>0</v>
      </c>
      <c r="AG3039" s="108">
        <v>6.939073190843179E-4</v>
      </c>
      <c r="AH3039" s="109">
        <v>6.9902416470888381E-4</v>
      </c>
      <c r="AI3039" s="732">
        <v>4.2427354744394946E-4</v>
      </c>
      <c r="AJ3039" s="108">
        <v>1.121998491452401E-3</v>
      </c>
      <c r="AK3039" s="109">
        <v>1.237022785936435E-3</v>
      </c>
      <c r="AL3039" s="736">
        <v>3.9780849374124199E-4</v>
      </c>
    </row>
    <row r="3040" spans="1:38" ht="13" x14ac:dyDescent="0.3">
      <c r="A3040" s="71">
        <v>2050</v>
      </c>
      <c r="B3040" s="72">
        <v>35</v>
      </c>
      <c r="C3040" s="108">
        <v>0.57633708312428455</v>
      </c>
      <c r="D3040" s="109">
        <v>0.54833501858921119</v>
      </c>
      <c r="E3040" s="732">
        <v>0.12917932224545539</v>
      </c>
      <c r="F3040" s="108">
        <v>2.0709456539095988E-2</v>
      </c>
      <c r="G3040" s="109">
        <v>2.2924008701577427E-2</v>
      </c>
      <c r="H3040" s="732">
        <v>1.5950134912489089E-2</v>
      </c>
      <c r="I3040" s="108">
        <v>6.4685583968292961E-3</v>
      </c>
      <c r="J3040" s="109">
        <v>8.231675206378495E-3</v>
      </c>
      <c r="K3040" s="732">
        <v>9.2753266056071051E-2</v>
      </c>
      <c r="L3040" s="108">
        <v>1.0322355702783023E-3</v>
      </c>
      <c r="M3040" s="109">
        <v>1.1380575831241703E-3</v>
      </c>
      <c r="N3040" s="732">
        <v>3.6598281716903447E-4</v>
      </c>
      <c r="O3040" s="108">
        <v>0</v>
      </c>
      <c r="P3040" s="109">
        <v>0</v>
      </c>
      <c r="Q3040" s="732">
        <v>1.0130434000867321E-2</v>
      </c>
      <c r="R3040" s="108">
        <v>4.4422906442062918E-4</v>
      </c>
      <c r="S3040" s="109">
        <v>6.5065545370835798E-4</v>
      </c>
      <c r="T3040" s="732">
        <v>2.6706606706165775E-3</v>
      </c>
      <c r="U3040" s="108">
        <v>1.0878174065500961E-3</v>
      </c>
      <c r="V3040" s="109">
        <v>1.0958384685452035E-3</v>
      </c>
      <c r="W3040" s="732">
        <v>6.6512039737396181E-4</v>
      </c>
      <c r="X3040" s="108">
        <v>9.3912250274257432E-5</v>
      </c>
      <c r="Y3040" s="109">
        <v>9.4604752590596143E-5</v>
      </c>
      <c r="Z3040" s="732">
        <v>5.7420479894288583E-5</v>
      </c>
      <c r="AA3040" s="108">
        <v>0</v>
      </c>
      <c r="AB3040" s="109">
        <v>0</v>
      </c>
      <c r="AC3040" s="732">
        <v>0</v>
      </c>
      <c r="AD3040" s="108">
        <v>0</v>
      </c>
      <c r="AE3040" s="109">
        <v>0</v>
      </c>
      <c r="AF3040" s="732">
        <v>0</v>
      </c>
      <c r="AG3040" s="108">
        <v>6.939073190843179E-4</v>
      </c>
      <c r="AH3040" s="109">
        <v>6.9902416470888381E-4</v>
      </c>
      <c r="AI3040" s="732">
        <v>4.2427354744394946E-4</v>
      </c>
      <c r="AJ3040" s="108">
        <v>1.121998491452401E-3</v>
      </c>
      <c r="AK3040" s="109">
        <v>1.237022785936435E-3</v>
      </c>
      <c r="AL3040" s="736">
        <v>3.9780849374124199E-4</v>
      </c>
    </row>
    <row r="3041" spans="1:38" ht="13" x14ac:dyDescent="0.3">
      <c r="A3041" s="71">
        <v>2050</v>
      </c>
      <c r="B3041" s="72">
        <v>36</v>
      </c>
      <c r="C3041" s="108">
        <v>0.57633708312428455</v>
      </c>
      <c r="D3041" s="109">
        <v>0.54833501858921119</v>
      </c>
      <c r="E3041" s="732">
        <v>0.12917932224545539</v>
      </c>
      <c r="F3041" s="108">
        <v>2.0709456539095988E-2</v>
      </c>
      <c r="G3041" s="109">
        <v>2.2924008701577427E-2</v>
      </c>
      <c r="H3041" s="732">
        <v>1.5950134912489089E-2</v>
      </c>
      <c r="I3041" s="108">
        <v>6.4685583968292961E-3</v>
      </c>
      <c r="J3041" s="109">
        <v>8.231675206378495E-3</v>
      </c>
      <c r="K3041" s="732">
        <v>9.2753266056071051E-2</v>
      </c>
      <c r="L3041" s="108">
        <v>1.0322355702783023E-3</v>
      </c>
      <c r="M3041" s="109">
        <v>1.1380575831241703E-3</v>
      </c>
      <c r="N3041" s="732">
        <v>3.6598281716903447E-4</v>
      </c>
      <c r="O3041" s="108">
        <v>0</v>
      </c>
      <c r="P3041" s="109">
        <v>0</v>
      </c>
      <c r="Q3041" s="732">
        <v>1.0130434000867321E-2</v>
      </c>
      <c r="R3041" s="108">
        <v>4.4422906442062918E-4</v>
      </c>
      <c r="S3041" s="109">
        <v>6.5065545370835798E-4</v>
      </c>
      <c r="T3041" s="732">
        <v>2.6706606706165775E-3</v>
      </c>
      <c r="U3041" s="108">
        <v>1.0878174065500961E-3</v>
      </c>
      <c r="V3041" s="109">
        <v>1.0958384685452035E-3</v>
      </c>
      <c r="W3041" s="732">
        <v>6.6512039737396181E-4</v>
      </c>
      <c r="X3041" s="108">
        <v>9.3912250274257432E-5</v>
      </c>
      <c r="Y3041" s="109">
        <v>9.4604752590596143E-5</v>
      </c>
      <c r="Z3041" s="732">
        <v>5.7420479894288583E-5</v>
      </c>
      <c r="AA3041" s="108">
        <v>0</v>
      </c>
      <c r="AB3041" s="109">
        <v>0</v>
      </c>
      <c r="AC3041" s="732">
        <v>0</v>
      </c>
      <c r="AD3041" s="108">
        <v>0</v>
      </c>
      <c r="AE3041" s="109">
        <v>0</v>
      </c>
      <c r="AF3041" s="732">
        <v>0</v>
      </c>
      <c r="AG3041" s="108">
        <v>6.939073190843179E-4</v>
      </c>
      <c r="AH3041" s="109">
        <v>6.9902416470888381E-4</v>
      </c>
      <c r="AI3041" s="732">
        <v>4.2427354744394946E-4</v>
      </c>
      <c r="AJ3041" s="108">
        <v>1.121998491452401E-3</v>
      </c>
      <c r="AK3041" s="109">
        <v>1.237022785936435E-3</v>
      </c>
      <c r="AL3041" s="736">
        <v>3.9780849374124199E-4</v>
      </c>
    </row>
    <row r="3042" spans="1:38" ht="13" x14ac:dyDescent="0.3">
      <c r="A3042" s="71">
        <v>2050</v>
      </c>
      <c r="B3042" s="72">
        <v>37</v>
      </c>
      <c r="C3042" s="108">
        <v>0.57633708312428455</v>
      </c>
      <c r="D3042" s="109">
        <v>0.54833501858921119</v>
      </c>
      <c r="E3042" s="732">
        <v>0.12917932224545539</v>
      </c>
      <c r="F3042" s="108">
        <v>2.0709456539095988E-2</v>
      </c>
      <c r="G3042" s="109">
        <v>2.2924008701577427E-2</v>
      </c>
      <c r="H3042" s="732">
        <v>1.5950134912489089E-2</v>
      </c>
      <c r="I3042" s="108">
        <v>6.4685583968292961E-3</v>
      </c>
      <c r="J3042" s="109">
        <v>8.231675206378495E-3</v>
      </c>
      <c r="K3042" s="732">
        <v>9.2753266056071051E-2</v>
      </c>
      <c r="L3042" s="108">
        <v>1.0322355702783023E-3</v>
      </c>
      <c r="M3042" s="109">
        <v>1.1380575831241703E-3</v>
      </c>
      <c r="N3042" s="732">
        <v>3.6598281716903447E-4</v>
      </c>
      <c r="O3042" s="108">
        <v>0</v>
      </c>
      <c r="P3042" s="109">
        <v>0</v>
      </c>
      <c r="Q3042" s="732">
        <v>1.0130434000867321E-2</v>
      </c>
      <c r="R3042" s="108">
        <v>4.4422906442062918E-4</v>
      </c>
      <c r="S3042" s="109">
        <v>6.5065545370835798E-4</v>
      </c>
      <c r="T3042" s="732">
        <v>2.6706606706165775E-3</v>
      </c>
      <c r="U3042" s="108">
        <v>1.0878174065500961E-3</v>
      </c>
      <c r="V3042" s="109">
        <v>1.0958384685452035E-3</v>
      </c>
      <c r="W3042" s="732">
        <v>6.6512039737396181E-4</v>
      </c>
      <c r="X3042" s="108">
        <v>9.3912250274257432E-5</v>
      </c>
      <c r="Y3042" s="109">
        <v>9.4604752590596143E-5</v>
      </c>
      <c r="Z3042" s="732">
        <v>5.7420479894288583E-5</v>
      </c>
      <c r="AA3042" s="108">
        <v>0</v>
      </c>
      <c r="AB3042" s="109">
        <v>0</v>
      </c>
      <c r="AC3042" s="732">
        <v>0</v>
      </c>
      <c r="AD3042" s="108">
        <v>0</v>
      </c>
      <c r="AE3042" s="109">
        <v>0</v>
      </c>
      <c r="AF3042" s="732">
        <v>0</v>
      </c>
      <c r="AG3042" s="108">
        <v>6.939073190843179E-4</v>
      </c>
      <c r="AH3042" s="109">
        <v>6.9902416470888381E-4</v>
      </c>
      <c r="AI3042" s="732">
        <v>4.2427354744394946E-4</v>
      </c>
      <c r="AJ3042" s="108">
        <v>1.121998491452401E-3</v>
      </c>
      <c r="AK3042" s="109">
        <v>1.237022785936435E-3</v>
      </c>
      <c r="AL3042" s="736">
        <v>3.9780849374124199E-4</v>
      </c>
    </row>
    <row r="3043" spans="1:38" ht="13" x14ac:dyDescent="0.3">
      <c r="A3043" s="71">
        <v>2050</v>
      </c>
      <c r="B3043" s="72">
        <v>38</v>
      </c>
      <c r="C3043" s="108">
        <v>0.57633708312428455</v>
      </c>
      <c r="D3043" s="109">
        <v>0.54833501858921119</v>
      </c>
      <c r="E3043" s="732">
        <v>0.12917932224545539</v>
      </c>
      <c r="F3043" s="108">
        <v>2.0709456539095988E-2</v>
      </c>
      <c r="G3043" s="109">
        <v>2.2924008701577427E-2</v>
      </c>
      <c r="H3043" s="732">
        <v>1.5950134912489089E-2</v>
      </c>
      <c r="I3043" s="108">
        <v>6.4685583968292961E-3</v>
      </c>
      <c r="J3043" s="109">
        <v>8.231675206378495E-3</v>
      </c>
      <c r="K3043" s="732">
        <v>9.2753266056071051E-2</v>
      </c>
      <c r="L3043" s="108">
        <v>1.0322355702783023E-3</v>
      </c>
      <c r="M3043" s="109">
        <v>1.1380575831241703E-3</v>
      </c>
      <c r="N3043" s="732">
        <v>3.6598281716903447E-4</v>
      </c>
      <c r="O3043" s="108">
        <v>0</v>
      </c>
      <c r="P3043" s="109">
        <v>0</v>
      </c>
      <c r="Q3043" s="732">
        <v>1.0130434000867321E-2</v>
      </c>
      <c r="R3043" s="108">
        <v>4.4422906442062918E-4</v>
      </c>
      <c r="S3043" s="109">
        <v>6.5065545370835798E-4</v>
      </c>
      <c r="T3043" s="732">
        <v>2.6706606706165775E-3</v>
      </c>
      <c r="U3043" s="108">
        <v>1.0878174065500961E-3</v>
      </c>
      <c r="V3043" s="109">
        <v>1.0958384685452035E-3</v>
      </c>
      <c r="W3043" s="732">
        <v>6.6512039737396181E-4</v>
      </c>
      <c r="X3043" s="108">
        <v>9.3912250274257432E-5</v>
      </c>
      <c r="Y3043" s="109">
        <v>9.4604752590596143E-5</v>
      </c>
      <c r="Z3043" s="732">
        <v>5.7420479894288583E-5</v>
      </c>
      <c r="AA3043" s="108">
        <v>0</v>
      </c>
      <c r="AB3043" s="109">
        <v>0</v>
      </c>
      <c r="AC3043" s="732">
        <v>0</v>
      </c>
      <c r="AD3043" s="108">
        <v>0</v>
      </c>
      <c r="AE3043" s="109">
        <v>0</v>
      </c>
      <c r="AF3043" s="732">
        <v>0</v>
      </c>
      <c r="AG3043" s="108">
        <v>6.939073190843179E-4</v>
      </c>
      <c r="AH3043" s="109">
        <v>6.9902416470888381E-4</v>
      </c>
      <c r="AI3043" s="732">
        <v>4.2427354744394946E-4</v>
      </c>
      <c r="AJ3043" s="108">
        <v>1.121998491452401E-3</v>
      </c>
      <c r="AK3043" s="109">
        <v>1.237022785936435E-3</v>
      </c>
      <c r="AL3043" s="736">
        <v>3.9780849374124199E-4</v>
      </c>
    </row>
    <row r="3044" spans="1:38" ht="13.5" thickBot="1" x14ac:dyDescent="0.35">
      <c r="A3044" s="73">
        <v>2050</v>
      </c>
      <c r="B3044" s="74">
        <v>39</v>
      </c>
      <c r="C3044" s="110">
        <v>0.57633708312428455</v>
      </c>
      <c r="D3044" s="111">
        <v>0.54833501858921119</v>
      </c>
      <c r="E3044" s="733">
        <v>0.12917932224545539</v>
      </c>
      <c r="F3044" s="110">
        <v>2.0709456539095988E-2</v>
      </c>
      <c r="G3044" s="111">
        <v>2.2924008701577427E-2</v>
      </c>
      <c r="H3044" s="733">
        <v>1.5950134912489089E-2</v>
      </c>
      <c r="I3044" s="110">
        <v>6.4685583968292961E-3</v>
      </c>
      <c r="J3044" s="111">
        <v>8.231675206378495E-3</v>
      </c>
      <c r="K3044" s="733">
        <v>9.2753266056071051E-2</v>
      </c>
      <c r="L3044" s="110">
        <v>1.0322355702783023E-3</v>
      </c>
      <c r="M3044" s="111">
        <v>1.1380575831241703E-3</v>
      </c>
      <c r="N3044" s="733">
        <v>3.6598281716903447E-4</v>
      </c>
      <c r="O3044" s="110">
        <v>0</v>
      </c>
      <c r="P3044" s="111">
        <v>0</v>
      </c>
      <c r="Q3044" s="733">
        <v>1.0130434000867321E-2</v>
      </c>
      <c r="R3044" s="110">
        <v>4.4422906442062918E-4</v>
      </c>
      <c r="S3044" s="111">
        <v>6.5065545370835798E-4</v>
      </c>
      <c r="T3044" s="733">
        <v>2.6706606706165775E-3</v>
      </c>
      <c r="U3044" s="110">
        <v>1.0878174065500961E-3</v>
      </c>
      <c r="V3044" s="111">
        <v>1.0958384685452035E-3</v>
      </c>
      <c r="W3044" s="733">
        <v>6.6512039737396181E-4</v>
      </c>
      <c r="X3044" s="110">
        <v>9.3912250274257432E-5</v>
      </c>
      <c r="Y3044" s="111">
        <v>9.4604752590596143E-5</v>
      </c>
      <c r="Z3044" s="733">
        <v>5.7420479894288583E-5</v>
      </c>
      <c r="AA3044" s="110">
        <v>0</v>
      </c>
      <c r="AB3044" s="111">
        <v>0</v>
      </c>
      <c r="AC3044" s="733">
        <v>0</v>
      </c>
      <c r="AD3044" s="110">
        <v>0</v>
      </c>
      <c r="AE3044" s="111">
        <v>0</v>
      </c>
      <c r="AF3044" s="733">
        <v>0</v>
      </c>
      <c r="AG3044" s="110">
        <v>6.939073190843179E-4</v>
      </c>
      <c r="AH3044" s="111">
        <v>6.9902416470888381E-4</v>
      </c>
      <c r="AI3044" s="733">
        <v>4.2427354744394946E-4</v>
      </c>
      <c r="AJ3044" s="110">
        <v>1.121998491452401E-3</v>
      </c>
      <c r="AK3044" s="111">
        <v>1.237022785936435E-3</v>
      </c>
      <c r="AL3044" s="737">
        <v>3.9780849374124199E-4</v>
      </c>
    </row>
    <row r="3045" spans="1:38" x14ac:dyDescent="0.25">
      <c r="A3045" s="720">
        <f>A3005+1</f>
        <v>2051</v>
      </c>
      <c r="B3045" s="70">
        <v>0</v>
      </c>
      <c r="C3045" s="106">
        <v>0.22569563671257223</v>
      </c>
      <c r="D3045" s="107">
        <v>0.23582039796662119</v>
      </c>
      <c r="E3045" s="730">
        <v>0.11202886644083342</v>
      </c>
      <c r="F3045" s="106">
        <v>1.856922926626315E-2</v>
      </c>
      <c r="G3045" s="107">
        <v>2.0284954612277827E-2</v>
      </c>
      <c r="H3045" s="730">
        <v>1.8111499745662594E-2</v>
      </c>
      <c r="I3045" s="106">
        <v>4.4029709007392627E-3</v>
      </c>
      <c r="J3045" s="107">
        <v>4.0631757711656969E-3</v>
      </c>
      <c r="K3045" s="730">
        <v>8.5063766318533962E-2</v>
      </c>
      <c r="L3045" s="106">
        <v>5.3496844753496181E-4</v>
      </c>
      <c r="M3045" s="107">
        <v>5.7345753823639033E-4</v>
      </c>
      <c r="N3045" s="730">
        <v>2.636819241456021E-4</v>
      </c>
      <c r="O3045" s="106">
        <v>0</v>
      </c>
      <c r="P3045" s="107">
        <v>0</v>
      </c>
      <c r="Q3045" s="730">
        <v>1.1503206316938762E-2</v>
      </c>
      <c r="R3045" s="106">
        <v>4.4422906442062918E-4</v>
      </c>
      <c r="S3045" s="107">
        <v>6.5065545370835798E-4</v>
      </c>
      <c r="T3045" s="730">
        <v>2.6706606706165775E-3</v>
      </c>
      <c r="U3045" s="106">
        <v>9.2352700147662692E-4</v>
      </c>
      <c r="V3045" s="107">
        <v>8.9302919888461032E-4</v>
      </c>
      <c r="W3045" s="730">
        <v>7.5524944249583993E-4</v>
      </c>
      <c r="X3045" s="106">
        <v>7.972890925190919E-5</v>
      </c>
      <c r="Y3045" s="107">
        <v>7.7096050485344307E-5</v>
      </c>
      <c r="Z3045" s="730">
        <v>6.5201377203819626E-5</v>
      </c>
      <c r="AA3045" s="106">
        <v>0</v>
      </c>
      <c r="AB3045" s="107">
        <v>0</v>
      </c>
      <c r="AC3045" s="730">
        <v>0</v>
      </c>
      <c r="AD3045" s="106">
        <v>0</v>
      </c>
      <c r="AE3045" s="107">
        <v>0</v>
      </c>
      <c r="AF3045" s="730">
        <v>0</v>
      </c>
      <c r="AG3045" s="106">
        <v>5.8910827255788975E-4</v>
      </c>
      <c r="AH3045" s="107">
        <v>5.6965430002383862E-4</v>
      </c>
      <c r="AI3045" s="730">
        <v>4.8176633555996296E-4</v>
      </c>
      <c r="AJ3045" s="106">
        <v>5.8148932251319446E-4</v>
      </c>
      <c r="AK3045" s="107">
        <v>6.2332528879528563E-4</v>
      </c>
      <c r="AL3045" s="735">
        <v>2.8661176808554274E-4</v>
      </c>
    </row>
    <row r="3046" spans="1:38" x14ac:dyDescent="0.25">
      <c r="A3046" s="71">
        <f>A3006+1</f>
        <v>2051</v>
      </c>
      <c r="B3046" s="718">
        <v>1</v>
      </c>
      <c r="C3046" s="108">
        <v>0.22560670774622968</v>
      </c>
      <c r="D3046" s="109">
        <v>0.23567417548592606</v>
      </c>
      <c r="E3046" s="731">
        <v>0.11215992439131897</v>
      </c>
      <c r="F3046" s="108">
        <v>1.8547751096224772E-2</v>
      </c>
      <c r="G3046" s="109">
        <v>2.0248918676946143E-2</v>
      </c>
      <c r="H3046" s="731">
        <v>1.8333256929628939E-2</v>
      </c>
      <c r="I3046" s="108">
        <v>4.3960552592729992E-3</v>
      </c>
      <c r="J3046" s="109">
        <v>4.0517281260228355E-3</v>
      </c>
      <c r="K3046" s="731">
        <v>8.5385420272780982E-2</v>
      </c>
      <c r="L3046" s="108">
        <v>5.3436053762723375E-4</v>
      </c>
      <c r="M3046" s="109">
        <v>5.7217674314588617E-4</v>
      </c>
      <c r="N3046" s="731">
        <v>2.6412046123481961E-4</v>
      </c>
      <c r="O3046" s="108">
        <v>0</v>
      </c>
      <c r="P3046" s="109">
        <v>0</v>
      </c>
      <c r="Q3046" s="731">
        <v>1.1644036091353206E-2</v>
      </c>
      <c r="R3046" s="108">
        <v>4.4422906442062918E-4</v>
      </c>
      <c r="S3046" s="109">
        <v>6.5065545370835798E-4</v>
      </c>
      <c r="T3046" s="731">
        <v>2.6706606706165775E-3</v>
      </c>
      <c r="U3046" s="108">
        <v>9.2192904847150745E-4</v>
      </c>
      <c r="V3046" s="109">
        <v>8.9036991372627684E-4</v>
      </c>
      <c r="W3046" s="731">
        <v>7.6449630545778182E-4</v>
      </c>
      <c r="X3046" s="108">
        <v>7.9591008141261839E-5</v>
      </c>
      <c r="Y3046" s="109">
        <v>7.6866446919359897E-5</v>
      </c>
      <c r="Z3046" s="731">
        <v>6.5999725559647238E-5</v>
      </c>
      <c r="AA3046" s="108">
        <v>0</v>
      </c>
      <c r="AB3046" s="109">
        <v>0</v>
      </c>
      <c r="AC3046" s="731">
        <v>0</v>
      </c>
      <c r="AD3046" s="108">
        <v>0</v>
      </c>
      <c r="AE3046" s="109">
        <v>0</v>
      </c>
      <c r="AF3046" s="731">
        <v>0</v>
      </c>
      <c r="AG3046" s="108">
        <v>5.8808924968719136E-4</v>
      </c>
      <c r="AH3046" s="109">
        <v>5.6795728971067777E-4</v>
      </c>
      <c r="AI3046" s="731">
        <v>4.8766434102954972E-4</v>
      </c>
      <c r="AJ3046" s="108">
        <v>5.808286633758005E-4</v>
      </c>
      <c r="AK3046" s="109">
        <v>6.2193327062231532E-4</v>
      </c>
      <c r="AL3046" s="736">
        <v>2.8708842258960205E-4</v>
      </c>
    </row>
    <row r="3047" spans="1:38" x14ac:dyDescent="0.25">
      <c r="A3047" s="71">
        <f t="shared" ref="A3047:A3110" si="0">A3007+1</f>
        <v>2051</v>
      </c>
      <c r="B3047" s="718">
        <v>2</v>
      </c>
      <c r="C3047" s="108">
        <v>0.22551556542993142</v>
      </c>
      <c r="D3047" s="109">
        <v>0.2355313963167521</v>
      </c>
      <c r="E3047" s="731">
        <v>0.11232316575286946</v>
      </c>
      <c r="F3047" s="108">
        <v>1.8525829858037739E-2</v>
      </c>
      <c r="G3047" s="109">
        <v>2.0213724781788199E-2</v>
      </c>
      <c r="H3047" s="731">
        <v>1.8597024914673087E-2</v>
      </c>
      <c r="I3047" s="108">
        <v>4.3890034011120436E-3</v>
      </c>
      <c r="J3047" s="109">
        <v>4.0405495964466204E-3</v>
      </c>
      <c r="K3047" s="731">
        <v>8.5789011261167905E-2</v>
      </c>
      <c r="L3047" s="108">
        <v>5.3373998355668486E-4</v>
      </c>
      <c r="M3047" s="109">
        <v>5.7092658852525731E-4</v>
      </c>
      <c r="N3047" s="731">
        <v>2.6467828467660663E-4</v>
      </c>
      <c r="O3047" s="108">
        <v>0</v>
      </c>
      <c r="P3047" s="109">
        <v>0</v>
      </c>
      <c r="Q3047" s="731">
        <v>1.1811575499712125E-2</v>
      </c>
      <c r="R3047" s="108">
        <v>4.4422906442062918E-4</v>
      </c>
      <c r="S3047" s="109">
        <v>6.5065545370835798E-4</v>
      </c>
      <c r="T3047" s="731">
        <v>2.6706606706165775E-3</v>
      </c>
      <c r="U3047" s="108">
        <v>9.202994042613378E-4</v>
      </c>
      <c r="V3047" s="109">
        <v>8.8777337625127928E-4</v>
      </c>
      <c r="W3047" s="731">
        <v>7.7549600416209924E-4</v>
      </c>
      <c r="X3047" s="108">
        <v>7.9450308475117364E-5</v>
      </c>
      <c r="Y3047" s="109">
        <v>7.6642341964025567E-5</v>
      </c>
      <c r="Z3047" s="731">
        <v>6.6949286206523703E-5</v>
      </c>
      <c r="AA3047" s="108">
        <v>0</v>
      </c>
      <c r="AB3047" s="109">
        <v>0</v>
      </c>
      <c r="AC3047" s="731">
        <v>0</v>
      </c>
      <c r="AD3047" s="108">
        <v>0</v>
      </c>
      <c r="AE3047" s="109">
        <v>0</v>
      </c>
      <c r="AF3047" s="731">
        <v>0</v>
      </c>
      <c r="AG3047" s="108">
        <v>5.870494970004244E-4</v>
      </c>
      <c r="AH3047" s="109">
        <v>5.6630150866869252E-4</v>
      </c>
      <c r="AI3047" s="731">
        <v>4.9468115085213532E-4</v>
      </c>
      <c r="AJ3047" s="108">
        <v>5.8015408545139795E-4</v>
      </c>
      <c r="AK3047" s="109">
        <v>6.2057375407066791E-4</v>
      </c>
      <c r="AL3047" s="736">
        <v>2.8769465775378445E-4</v>
      </c>
    </row>
    <row r="3048" spans="1:38" x14ac:dyDescent="0.25">
      <c r="A3048" s="71">
        <f t="shared" si="0"/>
        <v>2051</v>
      </c>
      <c r="B3048" s="718">
        <v>3</v>
      </c>
      <c r="C3048" s="108">
        <v>0.22542210290990697</v>
      </c>
      <c r="D3048" s="109">
        <v>0.23539290695029144</v>
      </c>
      <c r="E3048" s="731">
        <v>0.11251801968669145</v>
      </c>
      <c r="F3048" s="108">
        <v>1.8503368677454564E-2</v>
      </c>
      <c r="G3048" s="109">
        <v>2.0179549642063182E-2</v>
      </c>
      <c r="H3048" s="731">
        <v>1.8902040675567101E-2</v>
      </c>
      <c r="I3048" s="108">
        <v>4.3817785896980857E-3</v>
      </c>
      <c r="J3048" s="109">
        <v>4.0296878634708726E-3</v>
      </c>
      <c r="K3048" s="731">
        <v>8.6273310373734369E-2</v>
      </c>
      <c r="L3048" s="108">
        <v>5.3310418864043927E-4</v>
      </c>
      <c r="M3048" s="109">
        <v>5.697112202447727E-4</v>
      </c>
      <c r="N3048" s="731">
        <v>2.6535367087520767E-4</v>
      </c>
      <c r="O3048" s="108">
        <v>0</v>
      </c>
      <c r="P3048" s="109">
        <v>0</v>
      </c>
      <c r="Q3048" s="731">
        <v>1.2005280359482293E-2</v>
      </c>
      <c r="R3048" s="108">
        <v>4.4422906442062918E-4</v>
      </c>
      <c r="S3048" s="109">
        <v>6.5065545370835798E-4</v>
      </c>
      <c r="T3048" s="731">
        <v>2.6706606706165775E-3</v>
      </c>
      <c r="U3048" s="108">
        <v>9.1863009326983449E-4</v>
      </c>
      <c r="V3048" s="109">
        <v>8.8525032347485679E-4</v>
      </c>
      <c r="W3048" s="731">
        <v>7.882142775061129E-4</v>
      </c>
      <c r="X3048" s="108">
        <v>7.9306194630859744E-5</v>
      </c>
      <c r="Y3048" s="109">
        <v>7.6424450756610747E-5</v>
      </c>
      <c r="Z3048" s="731">
        <v>6.8047324607931213E-5</v>
      </c>
      <c r="AA3048" s="108">
        <v>0</v>
      </c>
      <c r="AB3048" s="109">
        <v>0</v>
      </c>
      <c r="AC3048" s="731">
        <v>0</v>
      </c>
      <c r="AD3048" s="108">
        <v>0</v>
      </c>
      <c r="AE3048" s="109">
        <v>0</v>
      </c>
      <c r="AF3048" s="731">
        <v>0</v>
      </c>
      <c r="AG3048" s="108">
        <v>5.8598465552179375E-4</v>
      </c>
      <c r="AH3048" s="109">
        <v>5.6469193467624968E-4</v>
      </c>
      <c r="AI3048" s="731">
        <v>5.0279395558785371E-4</v>
      </c>
      <c r="AJ3048" s="108">
        <v>5.7946307374567461E-4</v>
      </c>
      <c r="AK3048" s="109">
        <v>6.192536158303759E-4</v>
      </c>
      <c r="AL3048" s="736">
        <v>2.8842881750960902E-4</v>
      </c>
    </row>
    <row r="3049" spans="1:38" x14ac:dyDescent="0.25">
      <c r="A3049" s="71">
        <f t="shared" si="0"/>
        <v>2051</v>
      </c>
      <c r="B3049" s="718">
        <v>4</v>
      </c>
      <c r="C3049" s="108">
        <v>0.29643733647476711</v>
      </c>
      <c r="D3049" s="109">
        <v>0.30216206655949962</v>
      </c>
      <c r="E3049" s="731">
        <v>0.13160735701212911</v>
      </c>
      <c r="F3049" s="108">
        <v>1.9128402049856934E-2</v>
      </c>
      <c r="G3049" s="109">
        <v>2.1211046288256138E-2</v>
      </c>
      <c r="H3049" s="731">
        <v>1.8836350764682323E-2</v>
      </c>
      <c r="I3049" s="108">
        <v>5.0778381215560364E-3</v>
      </c>
      <c r="J3049" s="109">
        <v>5.5316527892224129E-3</v>
      </c>
      <c r="K3049" s="731">
        <v>8.5468534251642692E-2</v>
      </c>
      <c r="L3049" s="108">
        <v>6.4476964345600019E-4</v>
      </c>
      <c r="M3049" s="109">
        <v>8.5072843127953273E-4</v>
      </c>
      <c r="N3049" s="731">
        <v>3.746344159560509E-4</v>
      </c>
      <c r="O3049" s="108">
        <v>0</v>
      </c>
      <c r="P3049" s="109">
        <v>0</v>
      </c>
      <c r="Q3049" s="731">
        <v>1.1963574572568473E-2</v>
      </c>
      <c r="R3049" s="108">
        <v>4.4422906442062918E-4</v>
      </c>
      <c r="S3049" s="109">
        <v>6.5065545370835798E-4</v>
      </c>
      <c r="T3049" s="731">
        <v>2.6706606706165775E-3</v>
      </c>
      <c r="U3049" s="108">
        <v>9.6657451458081458E-4</v>
      </c>
      <c r="V3049" s="109">
        <v>9.6433955356023274E-4</v>
      </c>
      <c r="W3049" s="731">
        <v>7.8547600356097455E-4</v>
      </c>
      <c r="X3049" s="108">
        <v>8.3445300331244437E-5</v>
      </c>
      <c r="Y3049" s="109">
        <v>8.3252351315579907E-5</v>
      </c>
      <c r="Z3049" s="731">
        <v>6.7810890859600515E-5</v>
      </c>
      <c r="AA3049" s="108">
        <v>0</v>
      </c>
      <c r="AB3049" s="109">
        <v>0</v>
      </c>
      <c r="AC3049" s="731">
        <v>0</v>
      </c>
      <c r="AD3049" s="108">
        <v>0</v>
      </c>
      <c r="AE3049" s="109">
        <v>0</v>
      </c>
      <c r="AF3049" s="731">
        <v>0</v>
      </c>
      <c r="AG3049" s="108">
        <v>6.1656810133182982E-4</v>
      </c>
      <c r="AH3049" s="109">
        <v>6.1514203490366823E-4</v>
      </c>
      <c r="AI3049" s="731">
        <v>5.0104700137694892E-4</v>
      </c>
      <c r="AJ3049" s="108">
        <v>7.0083870242609164E-4</v>
      </c>
      <c r="AK3049" s="109">
        <v>9.2470796279521788E-4</v>
      </c>
      <c r="AL3049" s="736">
        <v>4.0721255646062926E-4</v>
      </c>
    </row>
    <row r="3050" spans="1:38" x14ac:dyDescent="0.25">
      <c r="A3050" s="71">
        <f t="shared" si="0"/>
        <v>2051</v>
      </c>
      <c r="B3050" s="718">
        <v>5</v>
      </c>
      <c r="C3050" s="108">
        <v>0.29631977804321058</v>
      </c>
      <c r="D3050" s="109">
        <v>0.30200568952912982</v>
      </c>
      <c r="E3050" s="731">
        <v>0.13126058500620799</v>
      </c>
      <c r="F3050" s="108">
        <v>1.9104204890848242E-2</v>
      </c>
      <c r="G3050" s="109">
        <v>2.1176831512010795E-2</v>
      </c>
      <c r="H3050" s="731">
        <v>1.8415542168702819E-2</v>
      </c>
      <c r="I3050" s="108">
        <v>5.0691338196893875E-3</v>
      </c>
      <c r="J3050" s="109">
        <v>5.5176278325006845E-3</v>
      </c>
      <c r="K3050" s="731">
        <v>8.4580614859129197E-2</v>
      </c>
      <c r="L3050" s="108">
        <v>6.4396892628880084E-4</v>
      </c>
      <c r="M3050" s="109">
        <v>8.4900856534500828E-4</v>
      </c>
      <c r="N3050" s="731">
        <v>3.7332284852736869E-4</v>
      </c>
      <c r="O3050" s="108">
        <v>0</v>
      </c>
      <c r="P3050" s="109">
        <v>0</v>
      </c>
      <c r="Q3050" s="731">
        <v>1.1696309148455345E-2</v>
      </c>
      <c r="R3050" s="108">
        <v>4.4422906442062918E-4</v>
      </c>
      <c r="S3050" s="109">
        <v>6.5065545370835798E-4</v>
      </c>
      <c r="T3050" s="731">
        <v>2.6706606706165775E-3</v>
      </c>
      <c r="U3050" s="108">
        <v>9.6477411817908181E-4</v>
      </c>
      <c r="V3050" s="109">
        <v>9.6180925533146907E-4</v>
      </c>
      <c r="W3050" s="731">
        <v>7.6792814220655672E-4</v>
      </c>
      <c r="X3050" s="108">
        <v>8.3289836963143223E-5</v>
      </c>
      <c r="Y3050" s="109">
        <v>8.3033888395669275E-5</v>
      </c>
      <c r="Z3050" s="731">
        <v>6.6296006499843229E-5</v>
      </c>
      <c r="AA3050" s="108">
        <v>0</v>
      </c>
      <c r="AB3050" s="109">
        <v>0</v>
      </c>
      <c r="AC3050" s="731">
        <v>0</v>
      </c>
      <c r="AD3050" s="108">
        <v>0</v>
      </c>
      <c r="AE3050" s="109">
        <v>0</v>
      </c>
      <c r="AF3050" s="731">
        <v>0</v>
      </c>
      <c r="AG3050" s="108">
        <v>6.1541920147245588E-4</v>
      </c>
      <c r="AH3050" s="109">
        <v>6.1352814613508354E-4</v>
      </c>
      <c r="AI3050" s="731">
        <v>4.8985353203805917E-4</v>
      </c>
      <c r="AJ3050" s="108">
        <v>6.9996834066546375E-4</v>
      </c>
      <c r="AK3050" s="109">
        <v>9.2283824440459817E-4</v>
      </c>
      <c r="AL3050" s="736">
        <v>4.0578706132673786E-4</v>
      </c>
    </row>
    <row r="3051" spans="1:38" x14ac:dyDescent="0.25">
      <c r="A3051" s="71">
        <f t="shared" si="0"/>
        <v>2051</v>
      </c>
      <c r="B3051" s="718">
        <v>6</v>
      </c>
      <c r="C3051" s="108">
        <v>0.3569899716235525</v>
      </c>
      <c r="D3051" s="109">
        <v>0.35793943749937829</v>
      </c>
      <c r="E3051" s="731">
        <v>0.13087348137360308</v>
      </c>
      <c r="F3051" s="108">
        <v>1.9561017956987056E-2</v>
      </c>
      <c r="G3051" s="109">
        <v>2.2030386462144214E-2</v>
      </c>
      <c r="H3051" s="731">
        <v>1.7939454972505521E-2</v>
      </c>
      <c r="I3051" s="108">
        <v>5.4454764663470013E-3</v>
      </c>
      <c r="J3051" s="109">
        <v>6.6259750800123996E-3</v>
      </c>
      <c r="K3051" s="731">
        <v>9.6813149216864125E-2</v>
      </c>
      <c r="L3051" s="108">
        <v>7.305721548773479E-4</v>
      </c>
      <c r="M3051" s="109">
        <v>9.1824396636994111E-4</v>
      </c>
      <c r="N3051" s="731">
        <v>3.7186501818873001E-4</v>
      </c>
      <c r="O3051" s="108">
        <v>0</v>
      </c>
      <c r="P3051" s="109">
        <v>0</v>
      </c>
      <c r="Q3051" s="731">
        <v>1.1393916498949622E-2</v>
      </c>
      <c r="R3051" s="108">
        <v>4.4422906442062918E-4</v>
      </c>
      <c r="S3051" s="109">
        <v>6.5065545370835798E-4</v>
      </c>
      <c r="T3051" s="731">
        <v>2.6706606706165775E-3</v>
      </c>
      <c r="U3051" s="108">
        <v>9.9974685927895282E-4</v>
      </c>
      <c r="V3051" s="109">
        <v>1.0271461987349571E-3</v>
      </c>
      <c r="W3051" s="731">
        <v>7.4807482504505869E-4</v>
      </c>
      <c r="X3051" s="108">
        <v>8.630910621612627E-5</v>
      </c>
      <c r="Y3051" s="109">
        <v>8.8674501506555154E-5</v>
      </c>
      <c r="Z3051" s="731">
        <v>6.4582041891971038E-5</v>
      </c>
      <c r="AA3051" s="108">
        <v>0</v>
      </c>
      <c r="AB3051" s="109">
        <v>0</v>
      </c>
      <c r="AC3051" s="731">
        <v>0</v>
      </c>
      <c r="AD3051" s="108">
        <v>0</v>
      </c>
      <c r="AE3051" s="109">
        <v>0</v>
      </c>
      <c r="AF3051" s="731">
        <v>0</v>
      </c>
      <c r="AG3051" s="108">
        <v>6.3772848128394787E-4</v>
      </c>
      <c r="AH3051" s="109">
        <v>6.5520574190345963E-4</v>
      </c>
      <c r="AI3051" s="731">
        <v>4.7718946295731678E-4</v>
      </c>
      <c r="AJ3051" s="108">
        <v>7.9410246302706827E-4</v>
      </c>
      <c r="AK3051" s="109">
        <v>9.9809398309921144E-4</v>
      </c>
      <c r="AL3051" s="736">
        <v>4.042023182069792E-4</v>
      </c>
    </row>
    <row r="3052" spans="1:38" x14ac:dyDescent="0.25">
      <c r="A3052" s="71">
        <f t="shared" si="0"/>
        <v>2051</v>
      </c>
      <c r="B3052" s="718">
        <v>7</v>
      </c>
      <c r="C3052" s="108">
        <v>0.35684913958124459</v>
      </c>
      <c r="D3052" s="109">
        <v>0.35777564224400937</v>
      </c>
      <c r="E3052" s="731">
        <v>0.1305231746456085</v>
      </c>
      <c r="F3052" s="108">
        <v>1.9534884707327498E-2</v>
      </c>
      <c r="G3052" s="109">
        <v>2.1997136004584514E-2</v>
      </c>
      <c r="H3052" s="731">
        <v>1.7510779723081172E-2</v>
      </c>
      <c r="I3052" s="108">
        <v>5.4356338363118883E-3</v>
      </c>
      <c r="J3052" s="109">
        <v>6.6103520282111434E-3</v>
      </c>
      <c r="K3052" s="731">
        <v>9.5916405353846435E-2</v>
      </c>
      <c r="L3052" s="108">
        <v>7.2961405114277552E-4</v>
      </c>
      <c r="M3052" s="109">
        <v>9.165076116033307E-4</v>
      </c>
      <c r="N3052" s="731">
        <v>3.7054319386740334E-4</v>
      </c>
      <c r="O3052" s="108">
        <v>0</v>
      </c>
      <c r="P3052" s="109">
        <v>0</v>
      </c>
      <c r="Q3052" s="731">
        <v>1.1121660853298389E-2</v>
      </c>
      <c r="R3052" s="108">
        <v>4.4422906442062918E-4</v>
      </c>
      <c r="S3052" s="109">
        <v>6.5065545370835798E-4</v>
      </c>
      <c r="T3052" s="731">
        <v>2.6706606706165775E-3</v>
      </c>
      <c r="U3052" s="108">
        <v>9.9780100767055038E-4</v>
      </c>
      <c r="V3052" s="109">
        <v>1.0246831184504673E-3</v>
      </c>
      <c r="W3052" s="731">
        <v>7.3019982056514736E-4</v>
      </c>
      <c r="X3052" s="108">
        <v>8.6141089650279117E-5</v>
      </c>
      <c r="Y3052" s="109">
        <v>8.8461866930235531E-5</v>
      </c>
      <c r="Z3052" s="731">
        <v>6.303879153849076E-5</v>
      </c>
      <c r="AA3052" s="108">
        <v>0</v>
      </c>
      <c r="AB3052" s="109">
        <v>0</v>
      </c>
      <c r="AC3052" s="731">
        <v>0</v>
      </c>
      <c r="AD3052" s="108">
        <v>0</v>
      </c>
      <c r="AE3052" s="109">
        <v>0</v>
      </c>
      <c r="AF3052" s="731">
        <v>0</v>
      </c>
      <c r="AG3052" s="108">
        <v>6.3648710500082946E-4</v>
      </c>
      <c r="AH3052" s="109">
        <v>6.5363487084474522E-4</v>
      </c>
      <c r="AI3052" s="731">
        <v>4.6578676670348568E-4</v>
      </c>
      <c r="AJ3052" s="108">
        <v>7.9306126440140416E-4</v>
      </c>
      <c r="AK3052" s="109">
        <v>9.9620709116722225E-4</v>
      </c>
      <c r="AL3052" s="736">
        <v>4.0276562608617896E-4</v>
      </c>
    </row>
    <row r="3053" spans="1:38" x14ac:dyDescent="0.25">
      <c r="A3053" s="71">
        <f t="shared" si="0"/>
        <v>2051</v>
      </c>
      <c r="B3053" s="718">
        <v>8</v>
      </c>
      <c r="C3053" s="108">
        <v>0.41119444283944839</v>
      </c>
      <c r="D3053" s="109">
        <v>0.40406335895382667</v>
      </c>
      <c r="E3053" s="731">
        <v>0.13001022796783279</v>
      </c>
      <c r="F3053" s="108">
        <v>1.9768323350445059E-2</v>
      </c>
      <c r="G3053" s="109">
        <v>2.2234024634274142E-2</v>
      </c>
      <c r="H3053" s="731">
        <v>1.7023466378500239E-2</v>
      </c>
      <c r="I3053" s="108">
        <v>5.7386872110117282E-3</v>
      </c>
      <c r="J3053" s="109">
        <v>7.1691265700129896E-3</v>
      </c>
      <c r="K3053" s="731">
        <v>9.486854231930722E-2</v>
      </c>
      <c r="L3053" s="108">
        <v>8.2963553169832264E-4</v>
      </c>
      <c r="M3053" s="109">
        <v>9.9370985427363247E-4</v>
      </c>
      <c r="N3053" s="731">
        <v>3.6906623022581447E-4</v>
      </c>
      <c r="O3053" s="108">
        <v>0</v>
      </c>
      <c r="P3053" s="109">
        <v>0</v>
      </c>
      <c r="Q3053" s="731">
        <v>1.0812147277966267E-2</v>
      </c>
      <c r="R3053" s="108">
        <v>4.4422906442062918E-4</v>
      </c>
      <c r="S3053" s="109">
        <v>6.5065545370835798E-4</v>
      </c>
      <c r="T3053" s="731">
        <v>2.6706606706165775E-3</v>
      </c>
      <c r="U3053" s="108">
        <v>1.0158145120541834E-3</v>
      </c>
      <c r="V3053" s="109">
        <v>1.0430139786985668E-3</v>
      </c>
      <c r="W3053" s="731">
        <v>7.0987825723874175E-4</v>
      </c>
      <c r="X3053" s="108">
        <v>8.7696237475249286E-5</v>
      </c>
      <c r="Y3053" s="109">
        <v>9.0044369479522926E-5</v>
      </c>
      <c r="Z3053" s="731">
        <v>6.1284443564296951E-5</v>
      </c>
      <c r="AA3053" s="108">
        <v>0</v>
      </c>
      <c r="AB3053" s="109">
        <v>0</v>
      </c>
      <c r="AC3053" s="731">
        <v>0</v>
      </c>
      <c r="AD3053" s="108">
        <v>0</v>
      </c>
      <c r="AE3053" s="109">
        <v>0</v>
      </c>
      <c r="AF3053" s="731">
        <v>0</v>
      </c>
      <c r="AG3053" s="108">
        <v>6.4797820259263473E-4</v>
      </c>
      <c r="AH3053" s="109">
        <v>6.6532780348921923E-4</v>
      </c>
      <c r="AI3053" s="731">
        <v>4.5282409531276837E-4</v>
      </c>
      <c r="AJ3053" s="108">
        <v>9.017810442921968E-4</v>
      </c>
      <c r="AK3053" s="109">
        <v>1.0801226450159736E-3</v>
      </c>
      <c r="AL3053" s="736">
        <v>4.0116009531689691E-4</v>
      </c>
    </row>
    <row r="3054" spans="1:38" x14ac:dyDescent="0.25">
      <c r="A3054" s="71">
        <f t="shared" si="0"/>
        <v>2051</v>
      </c>
      <c r="B3054" s="718">
        <v>9</v>
      </c>
      <c r="C3054" s="108">
        <v>0.41103732149061117</v>
      </c>
      <c r="D3054" s="109">
        <v>0.40389939951874149</v>
      </c>
      <c r="E3054" s="731">
        <v>0.12964086339211087</v>
      </c>
      <c r="F3054" s="108">
        <v>1.974097208478828E-2</v>
      </c>
      <c r="G3054" s="109">
        <v>2.2202522155510135E-2</v>
      </c>
      <c r="H3054" s="731">
        <v>1.656684647898558E-2</v>
      </c>
      <c r="I3054" s="108">
        <v>5.7279537236363618E-3</v>
      </c>
      <c r="J3054" s="109">
        <v>7.1532999990773401E-3</v>
      </c>
      <c r="K3054" s="731">
        <v>9.3923826110645967E-2</v>
      </c>
      <c r="L3054" s="108">
        <v>8.2850597052796994E-4</v>
      </c>
      <c r="M3054" s="109">
        <v>9.9194248279548046E-4</v>
      </c>
      <c r="N3054" s="731">
        <v>3.6767681145804951E-4</v>
      </c>
      <c r="O3054" s="108">
        <v>0</v>
      </c>
      <c r="P3054" s="109">
        <v>0</v>
      </c>
      <c r="Q3054" s="731">
        <v>1.0522132185598415E-2</v>
      </c>
      <c r="R3054" s="108">
        <v>4.4422906442062918E-4</v>
      </c>
      <c r="S3054" s="109">
        <v>6.5065545370835798E-4</v>
      </c>
      <c r="T3054" s="731">
        <v>2.6706606706165775E-3</v>
      </c>
      <c r="U3054" s="108">
        <v>1.013777068095289E-3</v>
      </c>
      <c r="V3054" s="109">
        <v>1.0406808410063167E-3</v>
      </c>
      <c r="W3054" s="731">
        <v>6.9083793763241076E-4</v>
      </c>
      <c r="X3054" s="108">
        <v>8.7520329214159178E-5</v>
      </c>
      <c r="Y3054" s="109">
        <v>8.9842948319376366E-5</v>
      </c>
      <c r="Z3054" s="731">
        <v>5.9640624180401496E-5</v>
      </c>
      <c r="AA3054" s="108">
        <v>0</v>
      </c>
      <c r="AB3054" s="109">
        <v>0</v>
      </c>
      <c r="AC3054" s="731">
        <v>0</v>
      </c>
      <c r="AD3054" s="108">
        <v>0</v>
      </c>
      <c r="AE3054" s="109">
        <v>0</v>
      </c>
      <c r="AF3054" s="731">
        <v>0</v>
      </c>
      <c r="AG3054" s="108">
        <v>6.4667754254197664E-4</v>
      </c>
      <c r="AH3054" s="109">
        <v>6.6383965827026214E-4</v>
      </c>
      <c r="AI3054" s="731">
        <v>4.4067835587891245E-4</v>
      </c>
      <c r="AJ3054" s="108">
        <v>9.0055301381385187E-4</v>
      </c>
      <c r="AK3054" s="109">
        <v>1.0782016779838689E-3</v>
      </c>
      <c r="AL3054" s="736">
        <v>3.9965002899152883E-4</v>
      </c>
    </row>
    <row r="3055" spans="1:38" x14ac:dyDescent="0.25">
      <c r="A3055" s="71">
        <f t="shared" si="0"/>
        <v>2051</v>
      </c>
      <c r="B3055" s="718">
        <v>10</v>
      </c>
      <c r="C3055" s="108">
        <v>0.41103732149061117</v>
      </c>
      <c r="D3055" s="109">
        <v>0.40389939951874149</v>
      </c>
      <c r="E3055" s="731">
        <v>0.12964086339211087</v>
      </c>
      <c r="F3055" s="108">
        <v>1.974097208478828E-2</v>
      </c>
      <c r="G3055" s="109">
        <v>2.2202522155510135E-2</v>
      </c>
      <c r="H3055" s="731">
        <v>1.656684647898558E-2</v>
      </c>
      <c r="I3055" s="108">
        <v>5.7279537236363618E-3</v>
      </c>
      <c r="J3055" s="109">
        <v>7.1532999990773401E-3</v>
      </c>
      <c r="K3055" s="731">
        <v>9.3923826110645967E-2</v>
      </c>
      <c r="L3055" s="108">
        <v>8.2850597052796994E-4</v>
      </c>
      <c r="M3055" s="109">
        <v>9.9194248279548046E-4</v>
      </c>
      <c r="N3055" s="731">
        <v>3.6767681145804951E-4</v>
      </c>
      <c r="O3055" s="108">
        <v>0</v>
      </c>
      <c r="P3055" s="109">
        <v>0</v>
      </c>
      <c r="Q3055" s="731">
        <v>1.0522132185598415E-2</v>
      </c>
      <c r="R3055" s="108">
        <v>4.4422906442062918E-4</v>
      </c>
      <c r="S3055" s="109">
        <v>6.5065545370835798E-4</v>
      </c>
      <c r="T3055" s="731">
        <v>2.6706606706165775E-3</v>
      </c>
      <c r="U3055" s="108">
        <v>1.013777068095289E-3</v>
      </c>
      <c r="V3055" s="109">
        <v>1.0406808410063167E-3</v>
      </c>
      <c r="W3055" s="731">
        <v>6.9083793763241076E-4</v>
      </c>
      <c r="X3055" s="108">
        <v>8.7520329214159178E-5</v>
      </c>
      <c r="Y3055" s="109">
        <v>8.9842948319376366E-5</v>
      </c>
      <c r="Z3055" s="731">
        <v>5.9640624180401496E-5</v>
      </c>
      <c r="AA3055" s="108">
        <v>0</v>
      </c>
      <c r="AB3055" s="109">
        <v>0</v>
      </c>
      <c r="AC3055" s="731">
        <v>0</v>
      </c>
      <c r="AD3055" s="108">
        <v>0</v>
      </c>
      <c r="AE3055" s="109">
        <v>0</v>
      </c>
      <c r="AF3055" s="731">
        <v>0</v>
      </c>
      <c r="AG3055" s="108">
        <v>6.4667754254197664E-4</v>
      </c>
      <c r="AH3055" s="109">
        <v>6.6383965827026214E-4</v>
      </c>
      <c r="AI3055" s="731">
        <v>4.4067835587891245E-4</v>
      </c>
      <c r="AJ3055" s="108">
        <v>9.0055301381385187E-4</v>
      </c>
      <c r="AK3055" s="109">
        <v>1.0782016779838689E-3</v>
      </c>
      <c r="AL3055" s="736">
        <v>3.9965002899152883E-4</v>
      </c>
    </row>
    <row r="3056" spans="1:38" x14ac:dyDescent="0.25">
      <c r="A3056" s="71">
        <f t="shared" si="0"/>
        <v>2051</v>
      </c>
      <c r="B3056" s="718">
        <v>11</v>
      </c>
      <c r="C3056" s="108">
        <v>0.41103732149061117</v>
      </c>
      <c r="D3056" s="109">
        <v>0.40389939951874149</v>
      </c>
      <c r="E3056" s="731">
        <v>0.12964086339211087</v>
      </c>
      <c r="F3056" s="108">
        <v>1.974097208478828E-2</v>
      </c>
      <c r="G3056" s="109">
        <v>2.2202522155510135E-2</v>
      </c>
      <c r="H3056" s="731">
        <v>1.656684647898558E-2</v>
      </c>
      <c r="I3056" s="108">
        <v>5.7279537236363618E-3</v>
      </c>
      <c r="J3056" s="109">
        <v>7.1532999990773401E-3</v>
      </c>
      <c r="K3056" s="731">
        <v>9.3923826110645967E-2</v>
      </c>
      <c r="L3056" s="108">
        <v>8.2850597052796994E-4</v>
      </c>
      <c r="M3056" s="109">
        <v>9.9194248279548046E-4</v>
      </c>
      <c r="N3056" s="731">
        <v>3.6767681145804951E-4</v>
      </c>
      <c r="O3056" s="108">
        <v>0</v>
      </c>
      <c r="P3056" s="109">
        <v>0</v>
      </c>
      <c r="Q3056" s="731">
        <v>1.0522132185598415E-2</v>
      </c>
      <c r="R3056" s="108">
        <v>4.4422906442062918E-4</v>
      </c>
      <c r="S3056" s="109">
        <v>6.5065545370835798E-4</v>
      </c>
      <c r="T3056" s="731">
        <v>2.6706606706165775E-3</v>
      </c>
      <c r="U3056" s="108">
        <v>1.013777068095289E-3</v>
      </c>
      <c r="V3056" s="109">
        <v>1.0406808410063167E-3</v>
      </c>
      <c r="W3056" s="731">
        <v>6.9083793763241076E-4</v>
      </c>
      <c r="X3056" s="108">
        <v>8.7520329214159178E-5</v>
      </c>
      <c r="Y3056" s="109">
        <v>8.9842948319376366E-5</v>
      </c>
      <c r="Z3056" s="731">
        <v>5.9640624180401496E-5</v>
      </c>
      <c r="AA3056" s="108">
        <v>0</v>
      </c>
      <c r="AB3056" s="109">
        <v>0</v>
      </c>
      <c r="AC3056" s="731">
        <v>0</v>
      </c>
      <c r="AD3056" s="108">
        <v>0</v>
      </c>
      <c r="AE3056" s="109">
        <v>0</v>
      </c>
      <c r="AF3056" s="731">
        <v>0</v>
      </c>
      <c r="AG3056" s="108">
        <v>6.4667754254197664E-4</v>
      </c>
      <c r="AH3056" s="109">
        <v>6.6383965827026214E-4</v>
      </c>
      <c r="AI3056" s="731">
        <v>4.4067835587891245E-4</v>
      </c>
      <c r="AJ3056" s="108">
        <v>9.0055301381385187E-4</v>
      </c>
      <c r="AK3056" s="109">
        <v>1.0782016779838689E-3</v>
      </c>
      <c r="AL3056" s="736">
        <v>3.9965002899152883E-4</v>
      </c>
    </row>
    <row r="3057" spans="1:38" x14ac:dyDescent="0.25">
      <c r="A3057" s="71">
        <f t="shared" si="0"/>
        <v>2051</v>
      </c>
      <c r="B3057" s="718">
        <v>12</v>
      </c>
      <c r="C3057" s="108">
        <v>0.41103732149061117</v>
      </c>
      <c r="D3057" s="109">
        <v>0.40389939951874149</v>
      </c>
      <c r="E3057" s="731">
        <v>0.12964086339211087</v>
      </c>
      <c r="F3057" s="108">
        <v>1.974097208478828E-2</v>
      </c>
      <c r="G3057" s="109">
        <v>2.2202522155510135E-2</v>
      </c>
      <c r="H3057" s="731">
        <v>1.656684647898558E-2</v>
      </c>
      <c r="I3057" s="108">
        <v>5.7279537236363618E-3</v>
      </c>
      <c r="J3057" s="109">
        <v>7.1532999990773401E-3</v>
      </c>
      <c r="K3057" s="731">
        <v>9.3923826110645967E-2</v>
      </c>
      <c r="L3057" s="108">
        <v>8.2850597052796994E-4</v>
      </c>
      <c r="M3057" s="109">
        <v>9.9194248279548046E-4</v>
      </c>
      <c r="N3057" s="731">
        <v>3.6767681145804951E-4</v>
      </c>
      <c r="O3057" s="108">
        <v>0</v>
      </c>
      <c r="P3057" s="109">
        <v>0</v>
      </c>
      <c r="Q3057" s="731">
        <v>1.0522132185598415E-2</v>
      </c>
      <c r="R3057" s="108">
        <v>4.4422906442062918E-4</v>
      </c>
      <c r="S3057" s="109">
        <v>6.5065545370835798E-4</v>
      </c>
      <c r="T3057" s="731">
        <v>2.6706606706165775E-3</v>
      </c>
      <c r="U3057" s="108">
        <v>1.013777068095289E-3</v>
      </c>
      <c r="V3057" s="109">
        <v>1.0406808410063167E-3</v>
      </c>
      <c r="W3057" s="731">
        <v>6.9083793763241076E-4</v>
      </c>
      <c r="X3057" s="108">
        <v>8.7520329214159178E-5</v>
      </c>
      <c r="Y3057" s="109">
        <v>8.9842948319376366E-5</v>
      </c>
      <c r="Z3057" s="731">
        <v>5.9640624180401496E-5</v>
      </c>
      <c r="AA3057" s="108">
        <v>0</v>
      </c>
      <c r="AB3057" s="109">
        <v>0</v>
      </c>
      <c r="AC3057" s="731">
        <v>0</v>
      </c>
      <c r="AD3057" s="108">
        <v>0</v>
      </c>
      <c r="AE3057" s="109">
        <v>0</v>
      </c>
      <c r="AF3057" s="731">
        <v>0</v>
      </c>
      <c r="AG3057" s="108">
        <v>6.4667754254197664E-4</v>
      </c>
      <c r="AH3057" s="109">
        <v>6.6383965827026214E-4</v>
      </c>
      <c r="AI3057" s="731">
        <v>4.4067835587891245E-4</v>
      </c>
      <c r="AJ3057" s="108">
        <v>9.0055301381385187E-4</v>
      </c>
      <c r="AK3057" s="109">
        <v>1.0782016779838689E-3</v>
      </c>
      <c r="AL3057" s="736">
        <v>3.9965002899152883E-4</v>
      </c>
    </row>
    <row r="3058" spans="1:38" x14ac:dyDescent="0.25">
      <c r="A3058" s="71">
        <f t="shared" si="0"/>
        <v>2051</v>
      </c>
      <c r="B3058" s="718">
        <v>13</v>
      </c>
      <c r="C3058" s="108">
        <v>0.41103732149061117</v>
      </c>
      <c r="D3058" s="109">
        <v>0.40389939951874149</v>
      </c>
      <c r="E3058" s="731">
        <v>0.12964086339211087</v>
      </c>
      <c r="F3058" s="108">
        <v>1.974097208478828E-2</v>
      </c>
      <c r="G3058" s="109">
        <v>2.2202522155510135E-2</v>
      </c>
      <c r="H3058" s="731">
        <v>1.656684647898558E-2</v>
      </c>
      <c r="I3058" s="108">
        <v>5.7279537236363618E-3</v>
      </c>
      <c r="J3058" s="109">
        <v>7.1532999990773401E-3</v>
      </c>
      <c r="K3058" s="731">
        <v>9.3923826110645967E-2</v>
      </c>
      <c r="L3058" s="108">
        <v>8.2850597052796994E-4</v>
      </c>
      <c r="M3058" s="109">
        <v>9.9194248279548046E-4</v>
      </c>
      <c r="N3058" s="731">
        <v>3.6767681145804951E-4</v>
      </c>
      <c r="O3058" s="108">
        <v>0</v>
      </c>
      <c r="P3058" s="109">
        <v>0</v>
      </c>
      <c r="Q3058" s="731">
        <v>1.0522132185598415E-2</v>
      </c>
      <c r="R3058" s="108">
        <v>4.4422906442062918E-4</v>
      </c>
      <c r="S3058" s="109">
        <v>6.5065545370835798E-4</v>
      </c>
      <c r="T3058" s="731">
        <v>2.6706606706165775E-3</v>
      </c>
      <c r="U3058" s="108">
        <v>1.013777068095289E-3</v>
      </c>
      <c r="V3058" s="109">
        <v>1.0406808410063167E-3</v>
      </c>
      <c r="W3058" s="731">
        <v>6.9083793763241076E-4</v>
      </c>
      <c r="X3058" s="108">
        <v>8.7520329214159178E-5</v>
      </c>
      <c r="Y3058" s="109">
        <v>8.9842948319376366E-5</v>
      </c>
      <c r="Z3058" s="731">
        <v>5.9640624180401496E-5</v>
      </c>
      <c r="AA3058" s="108">
        <v>0</v>
      </c>
      <c r="AB3058" s="109">
        <v>0</v>
      </c>
      <c r="AC3058" s="731">
        <v>0</v>
      </c>
      <c r="AD3058" s="108">
        <v>0</v>
      </c>
      <c r="AE3058" s="109">
        <v>0</v>
      </c>
      <c r="AF3058" s="731">
        <v>0</v>
      </c>
      <c r="AG3058" s="108">
        <v>6.4667754254197664E-4</v>
      </c>
      <c r="AH3058" s="109">
        <v>6.6383965827026214E-4</v>
      </c>
      <c r="AI3058" s="731">
        <v>4.4067835587891245E-4</v>
      </c>
      <c r="AJ3058" s="108">
        <v>9.0055301381385187E-4</v>
      </c>
      <c r="AK3058" s="109">
        <v>1.0782016779838689E-3</v>
      </c>
      <c r="AL3058" s="736">
        <v>3.9965002899152883E-4</v>
      </c>
    </row>
    <row r="3059" spans="1:38" x14ac:dyDescent="0.25">
      <c r="A3059" s="71">
        <f t="shared" si="0"/>
        <v>2051</v>
      </c>
      <c r="B3059" s="718">
        <v>14</v>
      </c>
      <c r="C3059" s="108">
        <v>0.41103732149061117</v>
      </c>
      <c r="D3059" s="109">
        <v>0.40389939951874149</v>
      </c>
      <c r="E3059" s="731">
        <v>0.12964086339211087</v>
      </c>
      <c r="F3059" s="108">
        <v>1.974097208478828E-2</v>
      </c>
      <c r="G3059" s="109">
        <v>2.2202522155510135E-2</v>
      </c>
      <c r="H3059" s="731">
        <v>1.656684647898558E-2</v>
      </c>
      <c r="I3059" s="108">
        <v>5.7279537236363618E-3</v>
      </c>
      <c r="J3059" s="109">
        <v>7.1532999990773401E-3</v>
      </c>
      <c r="K3059" s="731">
        <v>9.3923826110645967E-2</v>
      </c>
      <c r="L3059" s="108">
        <v>8.2850597052796994E-4</v>
      </c>
      <c r="M3059" s="109">
        <v>9.9194248279548046E-4</v>
      </c>
      <c r="N3059" s="731">
        <v>3.6767681145804951E-4</v>
      </c>
      <c r="O3059" s="108">
        <v>0</v>
      </c>
      <c r="P3059" s="109">
        <v>0</v>
      </c>
      <c r="Q3059" s="731">
        <v>1.0522132185598415E-2</v>
      </c>
      <c r="R3059" s="108">
        <v>4.4422906442062918E-4</v>
      </c>
      <c r="S3059" s="109">
        <v>6.5065545370835798E-4</v>
      </c>
      <c r="T3059" s="731">
        <v>2.6706606706165775E-3</v>
      </c>
      <c r="U3059" s="108">
        <v>1.013777068095289E-3</v>
      </c>
      <c r="V3059" s="109">
        <v>1.0406808410063167E-3</v>
      </c>
      <c r="W3059" s="731">
        <v>6.9083793763241076E-4</v>
      </c>
      <c r="X3059" s="108">
        <v>8.7520329214159178E-5</v>
      </c>
      <c r="Y3059" s="109">
        <v>8.9842948319376366E-5</v>
      </c>
      <c r="Z3059" s="731">
        <v>5.9640624180401496E-5</v>
      </c>
      <c r="AA3059" s="108">
        <v>0</v>
      </c>
      <c r="AB3059" s="109">
        <v>0</v>
      </c>
      <c r="AC3059" s="731">
        <v>0</v>
      </c>
      <c r="AD3059" s="108">
        <v>0</v>
      </c>
      <c r="AE3059" s="109">
        <v>0</v>
      </c>
      <c r="AF3059" s="731">
        <v>0</v>
      </c>
      <c r="AG3059" s="108">
        <v>6.4667754254197664E-4</v>
      </c>
      <c r="AH3059" s="109">
        <v>6.6383965827026214E-4</v>
      </c>
      <c r="AI3059" s="731">
        <v>4.4067835587891245E-4</v>
      </c>
      <c r="AJ3059" s="108">
        <v>9.0055301381385187E-4</v>
      </c>
      <c r="AK3059" s="109">
        <v>1.0782016779838689E-3</v>
      </c>
      <c r="AL3059" s="736">
        <v>3.9965002899152883E-4</v>
      </c>
    </row>
    <row r="3060" spans="1:38" x14ac:dyDescent="0.25">
      <c r="A3060" s="71">
        <f t="shared" si="0"/>
        <v>2051</v>
      </c>
      <c r="B3060" s="718">
        <v>15</v>
      </c>
      <c r="C3060" s="108">
        <v>0.41103732149061117</v>
      </c>
      <c r="D3060" s="109">
        <v>0.40389939951874149</v>
      </c>
      <c r="E3060" s="731">
        <v>0.12964086339211087</v>
      </c>
      <c r="F3060" s="108">
        <v>1.974097208478828E-2</v>
      </c>
      <c r="G3060" s="109">
        <v>2.2202522155510135E-2</v>
      </c>
      <c r="H3060" s="731">
        <v>1.656684647898558E-2</v>
      </c>
      <c r="I3060" s="108">
        <v>5.7279537236363618E-3</v>
      </c>
      <c r="J3060" s="109">
        <v>7.1532999990773401E-3</v>
      </c>
      <c r="K3060" s="731">
        <v>9.3923826110645967E-2</v>
      </c>
      <c r="L3060" s="108">
        <v>8.2850597052796994E-4</v>
      </c>
      <c r="M3060" s="109">
        <v>9.9194248279548046E-4</v>
      </c>
      <c r="N3060" s="731">
        <v>3.6767681145804951E-4</v>
      </c>
      <c r="O3060" s="108">
        <v>0</v>
      </c>
      <c r="P3060" s="109">
        <v>0</v>
      </c>
      <c r="Q3060" s="731">
        <v>1.0522132185598415E-2</v>
      </c>
      <c r="R3060" s="108">
        <v>4.4422906442062918E-4</v>
      </c>
      <c r="S3060" s="109">
        <v>6.5065545370835798E-4</v>
      </c>
      <c r="T3060" s="731">
        <v>2.6706606706165775E-3</v>
      </c>
      <c r="U3060" s="108">
        <v>1.013777068095289E-3</v>
      </c>
      <c r="V3060" s="109">
        <v>1.0406808410063167E-3</v>
      </c>
      <c r="W3060" s="731">
        <v>6.9083793763241076E-4</v>
      </c>
      <c r="X3060" s="108">
        <v>8.7520329214159178E-5</v>
      </c>
      <c r="Y3060" s="109">
        <v>8.9842948319376366E-5</v>
      </c>
      <c r="Z3060" s="731">
        <v>5.9640624180401496E-5</v>
      </c>
      <c r="AA3060" s="108">
        <v>0</v>
      </c>
      <c r="AB3060" s="109">
        <v>0</v>
      </c>
      <c r="AC3060" s="731">
        <v>0</v>
      </c>
      <c r="AD3060" s="108">
        <v>0</v>
      </c>
      <c r="AE3060" s="109">
        <v>0</v>
      </c>
      <c r="AF3060" s="731">
        <v>0</v>
      </c>
      <c r="AG3060" s="108">
        <v>6.4667754254197664E-4</v>
      </c>
      <c r="AH3060" s="109">
        <v>6.6383965827026214E-4</v>
      </c>
      <c r="AI3060" s="731">
        <v>4.4067835587891245E-4</v>
      </c>
      <c r="AJ3060" s="108">
        <v>9.0055301381385187E-4</v>
      </c>
      <c r="AK3060" s="109">
        <v>1.0782016779838689E-3</v>
      </c>
      <c r="AL3060" s="736">
        <v>3.9965002899152883E-4</v>
      </c>
    </row>
    <row r="3061" spans="1:38" x14ac:dyDescent="0.25">
      <c r="A3061" s="71">
        <f t="shared" si="0"/>
        <v>2051</v>
      </c>
      <c r="B3061" s="718">
        <v>16</v>
      </c>
      <c r="C3061" s="108">
        <v>0.41103732149061117</v>
      </c>
      <c r="D3061" s="109">
        <v>0.40389939951874149</v>
      </c>
      <c r="E3061" s="731">
        <v>0.12964086339211087</v>
      </c>
      <c r="F3061" s="108">
        <v>1.974097208478828E-2</v>
      </c>
      <c r="G3061" s="109">
        <v>2.2202522155510135E-2</v>
      </c>
      <c r="H3061" s="731">
        <v>1.656684647898558E-2</v>
      </c>
      <c r="I3061" s="108">
        <v>5.7279537236363618E-3</v>
      </c>
      <c r="J3061" s="109">
        <v>7.1532999990773401E-3</v>
      </c>
      <c r="K3061" s="731">
        <v>9.3923826110645967E-2</v>
      </c>
      <c r="L3061" s="108">
        <v>8.2850597052796994E-4</v>
      </c>
      <c r="M3061" s="109">
        <v>9.9194248279548046E-4</v>
      </c>
      <c r="N3061" s="731">
        <v>3.6767681145804951E-4</v>
      </c>
      <c r="O3061" s="108">
        <v>0</v>
      </c>
      <c r="P3061" s="109">
        <v>0</v>
      </c>
      <c r="Q3061" s="731">
        <v>1.0522132185598415E-2</v>
      </c>
      <c r="R3061" s="108">
        <v>4.4422906442062918E-4</v>
      </c>
      <c r="S3061" s="109">
        <v>6.5065545370835798E-4</v>
      </c>
      <c r="T3061" s="731">
        <v>2.6706606706165775E-3</v>
      </c>
      <c r="U3061" s="108">
        <v>1.013777068095289E-3</v>
      </c>
      <c r="V3061" s="109">
        <v>1.0406808410063167E-3</v>
      </c>
      <c r="W3061" s="731">
        <v>6.9083793763241076E-4</v>
      </c>
      <c r="X3061" s="108">
        <v>8.7520329214159178E-5</v>
      </c>
      <c r="Y3061" s="109">
        <v>8.9842948319376366E-5</v>
      </c>
      <c r="Z3061" s="731">
        <v>5.9640624180401496E-5</v>
      </c>
      <c r="AA3061" s="108">
        <v>0</v>
      </c>
      <c r="AB3061" s="109">
        <v>0</v>
      </c>
      <c r="AC3061" s="731">
        <v>0</v>
      </c>
      <c r="AD3061" s="108">
        <v>0</v>
      </c>
      <c r="AE3061" s="109">
        <v>0</v>
      </c>
      <c r="AF3061" s="731">
        <v>0</v>
      </c>
      <c r="AG3061" s="108">
        <v>6.4667754254197664E-4</v>
      </c>
      <c r="AH3061" s="109">
        <v>6.6383965827026214E-4</v>
      </c>
      <c r="AI3061" s="731">
        <v>4.4067835587891245E-4</v>
      </c>
      <c r="AJ3061" s="108">
        <v>9.0055301381385187E-4</v>
      </c>
      <c r="AK3061" s="109">
        <v>1.0782016779838689E-3</v>
      </c>
      <c r="AL3061" s="736">
        <v>3.9965002899152883E-4</v>
      </c>
    </row>
    <row r="3062" spans="1:38" x14ac:dyDescent="0.25">
      <c r="A3062" s="71">
        <f t="shared" si="0"/>
        <v>2051</v>
      </c>
      <c r="B3062" s="718">
        <v>17</v>
      </c>
      <c r="C3062" s="108">
        <v>0.41103732149061117</v>
      </c>
      <c r="D3062" s="109">
        <v>0.40389939951874149</v>
      </c>
      <c r="E3062" s="731">
        <v>0.12964086339211087</v>
      </c>
      <c r="F3062" s="108">
        <v>1.974097208478828E-2</v>
      </c>
      <c r="G3062" s="109">
        <v>2.2202522155510135E-2</v>
      </c>
      <c r="H3062" s="731">
        <v>1.656684647898558E-2</v>
      </c>
      <c r="I3062" s="108">
        <v>5.7279537236363618E-3</v>
      </c>
      <c r="J3062" s="109">
        <v>7.1532999990773401E-3</v>
      </c>
      <c r="K3062" s="731">
        <v>9.3923826110645967E-2</v>
      </c>
      <c r="L3062" s="108">
        <v>8.2850597052796994E-4</v>
      </c>
      <c r="M3062" s="109">
        <v>9.9194248279548046E-4</v>
      </c>
      <c r="N3062" s="731">
        <v>3.6767681145804951E-4</v>
      </c>
      <c r="O3062" s="108">
        <v>0</v>
      </c>
      <c r="P3062" s="109">
        <v>0</v>
      </c>
      <c r="Q3062" s="731">
        <v>1.0522132185598415E-2</v>
      </c>
      <c r="R3062" s="108">
        <v>4.4422906442062918E-4</v>
      </c>
      <c r="S3062" s="109">
        <v>6.5065545370835798E-4</v>
      </c>
      <c r="T3062" s="731">
        <v>2.6706606706165775E-3</v>
      </c>
      <c r="U3062" s="108">
        <v>1.013777068095289E-3</v>
      </c>
      <c r="V3062" s="109">
        <v>1.0406808410063167E-3</v>
      </c>
      <c r="W3062" s="731">
        <v>6.9083793763241076E-4</v>
      </c>
      <c r="X3062" s="108">
        <v>8.7520329214159178E-5</v>
      </c>
      <c r="Y3062" s="109">
        <v>8.9842948319376366E-5</v>
      </c>
      <c r="Z3062" s="731">
        <v>5.9640624180401496E-5</v>
      </c>
      <c r="AA3062" s="108">
        <v>0</v>
      </c>
      <c r="AB3062" s="109">
        <v>0</v>
      </c>
      <c r="AC3062" s="731">
        <v>0</v>
      </c>
      <c r="AD3062" s="108">
        <v>0</v>
      </c>
      <c r="AE3062" s="109">
        <v>0</v>
      </c>
      <c r="AF3062" s="731">
        <v>0</v>
      </c>
      <c r="AG3062" s="108">
        <v>6.4667754254197664E-4</v>
      </c>
      <c r="AH3062" s="109">
        <v>6.6383965827026214E-4</v>
      </c>
      <c r="AI3062" s="731">
        <v>4.4067835587891245E-4</v>
      </c>
      <c r="AJ3062" s="108">
        <v>9.0055301381385187E-4</v>
      </c>
      <c r="AK3062" s="109">
        <v>1.0782016779838689E-3</v>
      </c>
      <c r="AL3062" s="736">
        <v>3.9965002899152883E-4</v>
      </c>
    </row>
    <row r="3063" spans="1:38" x14ac:dyDescent="0.25">
      <c r="A3063" s="71">
        <f t="shared" si="0"/>
        <v>2051</v>
      </c>
      <c r="B3063" s="718">
        <v>18</v>
      </c>
      <c r="C3063" s="108">
        <v>0.41103732149061117</v>
      </c>
      <c r="D3063" s="109">
        <v>0.40389939951874149</v>
      </c>
      <c r="E3063" s="731">
        <v>0.12964086339211087</v>
      </c>
      <c r="F3063" s="108">
        <v>1.974097208478828E-2</v>
      </c>
      <c r="G3063" s="109">
        <v>2.2202522155510135E-2</v>
      </c>
      <c r="H3063" s="731">
        <v>1.656684647898558E-2</v>
      </c>
      <c r="I3063" s="108">
        <v>5.7279537236363618E-3</v>
      </c>
      <c r="J3063" s="109">
        <v>7.1532999990773401E-3</v>
      </c>
      <c r="K3063" s="731">
        <v>9.3923826110645967E-2</v>
      </c>
      <c r="L3063" s="108">
        <v>8.2850597052796994E-4</v>
      </c>
      <c r="M3063" s="109">
        <v>9.9194248279548046E-4</v>
      </c>
      <c r="N3063" s="731">
        <v>3.6767681145804951E-4</v>
      </c>
      <c r="O3063" s="108">
        <v>0</v>
      </c>
      <c r="P3063" s="109">
        <v>0</v>
      </c>
      <c r="Q3063" s="731">
        <v>1.0522132185598415E-2</v>
      </c>
      <c r="R3063" s="108">
        <v>4.4422906442062918E-4</v>
      </c>
      <c r="S3063" s="109">
        <v>6.5065545370835798E-4</v>
      </c>
      <c r="T3063" s="731">
        <v>2.6706606706165775E-3</v>
      </c>
      <c r="U3063" s="108">
        <v>1.013777068095289E-3</v>
      </c>
      <c r="V3063" s="109">
        <v>1.0406808410063167E-3</v>
      </c>
      <c r="W3063" s="731">
        <v>6.9083793763241076E-4</v>
      </c>
      <c r="X3063" s="108">
        <v>8.7520329214159178E-5</v>
      </c>
      <c r="Y3063" s="109">
        <v>8.9842948319376366E-5</v>
      </c>
      <c r="Z3063" s="731">
        <v>5.9640624180401496E-5</v>
      </c>
      <c r="AA3063" s="108">
        <v>0</v>
      </c>
      <c r="AB3063" s="109">
        <v>0</v>
      </c>
      <c r="AC3063" s="731">
        <v>0</v>
      </c>
      <c r="AD3063" s="108">
        <v>0</v>
      </c>
      <c r="AE3063" s="109">
        <v>0</v>
      </c>
      <c r="AF3063" s="731">
        <v>0</v>
      </c>
      <c r="AG3063" s="108">
        <v>6.4667754254197664E-4</v>
      </c>
      <c r="AH3063" s="109">
        <v>6.6383965827026214E-4</v>
      </c>
      <c r="AI3063" s="731">
        <v>4.4067835587891245E-4</v>
      </c>
      <c r="AJ3063" s="108">
        <v>9.0055301381385187E-4</v>
      </c>
      <c r="AK3063" s="109">
        <v>1.0782016779838689E-3</v>
      </c>
      <c r="AL3063" s="736">
        <v>3.9965002899152883E-4</v>
      </c>
    </row>
    <row r="3064" spans="1:38" x14ac:dyDescent="0.25">
      <c r="A3064" s="71">
        <f t="shared" si="0"/>
        <v>2051</v>
      </c>
      <c r="B3064" s="718">
        <v>19</v>
      </c>
      <c r="C3064" s="108">
        <v>0.41103732149061117</v>
      </c>
      <c r="D3064" s="109">
        <v>0.40389939951874149</v>
      </c>
      <c r="E3064" s="731">
        <v>0.12964086339211087</v>
      </c>
      <c r="F3064" s="108">
        <v>1.974097208478828E-2</v>
      </c>
      <c r="G3064" s="109">
        <v>2.2202522155510135E-2</v>
      </c>
      <c r="H3064" s="731">
        <v>1.656684647898558E-2</v>
      </c>
      <c r="I3064" s="108">
        <v>5.7279537236363618E-3</v>
      </c>
      <c r="J3064" s="109">
        <v>7.1532999990773401E-3</v>
      </c>
      <c r="K3064" s="731">
        <v>9.3923826110645967E-2</v>
      </c>
      <c r="L3064" s="108">
        <v>8.2850597052796994E-4</v>
      </c>
      <c r="M3064" s="109">
        <v>9.9194248279548046E-4</v>
      </c>
      <c r="N3064" s="731">
        <v>3.6767681145804951E-4</v>
      </c>
      <c r="O3064" s="108">
        <v>0</v>
      </c>
      <c r="P3064" s="109">
        <v>0</v>
      </c>
      <c r="Q3064" s="731">
        <v>1.0522132185598415E-2</v>
      </c>
      <c r="R3064" s="108">
        <v>4.4422906442062918E-4</v>
      </c>
      <c r="S3064" s="109">
        <v>6.5065545370835798E-4</v>
      </c>
      <c r="T3064" s="731">
        <v>2.6706606706165775E-3</v>
      </c>
      <c r="U3064" s="108">
        <v>1.013777068095289E-3</v>
      </c>
      <c r="V3064" s="109">
        <v>1.0406808410063167E-3</v>
      </c>
      <c r="W3064" s="731">
        <v>6.9083793763241076E-4</v>
      </c>
      <c r="X3064" s="108">
        <v>8.7520329214159178E-5</v>
      </c>
      <c r="Y3064" s="109">
        <v>8.9842948319376366E-5</v>
      </c>
      <c r="Z3064" s="731">
        <v>5.9640624180401496E-5</v>
      </c>
      <c r="AA3064" s="108">
        <v>0</v>
      </c>
      <c r="AB3064" s="109">
        <v>0</v>
      </c>
      <c r="AC3064" s="731">
        <v>0</v>
      </c>
      <c r="AD3064" s="108">
        <v>0</v>
      </c>
      <c r="AE3064" s="109">
        <v>0</v>
      </c>
      <c r="AF3064" s="731">
        <v>0</v>
      </c>
      <c r="AG3064" s="108">
        <v>6.4667754254197664E-4</v>
      </c>
      <c r="AH3064" s="109">
        <v>6.6383965827026214E-4</v>
      </c>
      <c r="AI3064" s="731">
        <v>4.4067835587891245E-4</v>
      </c>
      <c r="AJ3064" s="108">
        <v>9.0055301381385187E-4</v>
      </c>
      <c r="AK3064" s="109">
        <v>1.0782016779838689E-3</v>
      </c>
      <c r="AL3064" s="736">
        <v>3.9965002899152883E-4</v>
      </c>
    </row>
    <row r="3065" spans="1:38" x14ac:dyDescent="0.25">
      <c r="A3065" s="71">
        <f t="shared" si="0"/>
        <v>2051</v>
      </c>
      <c r="B3065" s="718">
        <v>20</v>
      </c>
      <c r="C3065" s="108">
        <v>0.41103732149061117</v>
      </c>
      <c r="D3065" s="109">
        <v>0.40389939951874149</v>
      </c>
      <c r="E3065" s="731">
        <v>0.12964086339211087</v>
      </c>
      <c r="F3065" s="108">
        <v>1.974097208478828E-2</v>
      </c>
      <c r="G3065" s="109">
        <v>2.2202522155510135E-2</v>
      </c>
      <c r="H3065" s="731">
        <v>1.656684647898558E-2</v>
      </c>
      <c r="I3065" s="108">
        <v>5.7279537236363618E-3</v>
      </c>
      <c r="J3065" s="109">
        <v>7.1532999990773401E-3</v>
      </c>
      <c r="K3065" s="731">
        <v>9.3923826110645967E-2</v>
      </c>
      <c r="L3065" s="108">
        <v>8.2850597052796994E-4</v>
      </c>
      <c r="M3065" s="109">
        <v>9.9194248279548046E-4</v>
      </c>
      <c r="N3065" s="731">
        <v>3.6767681145804951E-4</v>
      </c>
      <c r="O3065" s="108">
        <v>0</v>
      </c>
      <c r="P3065" s="109">
        <v>0</v>
      </c>
      <c r="Q3065" s="731">
        <v>1.0522132185598415E-2</v>
      </c>
      <c r="R3065" s="108">
        <v>4.4422906442062918E-4</v>
      </c>
      <c r="S3065" s="109">
        <v>6.5065545370835798E-4</v>
      </c>
      <c r="T3065" s="731">
        <v>2.6706606706165775E-3</v>
      </c>
      <c r="U3065" s="108">
        <v>1.013777068095289E-3</v>
      </c>
      <c r="V3065" s="109">
        <v>1.0406808410063167E-3</v>
      </c>
      <c r="W3065" s="731">
        <v>6.9083793763241076E-4</v>
      </c>
      <c r="X3065" s="108">
        <v>8.7520329214159178E-5</v>
      </c>
      <c r="Y3065" s="109">
        <v>8.9842948319376366E-5</v>
      </c>
      <c r="Z3065" s="731">
        <v>5.9640624180401496E-5</v>
      </c>
      <c r="AA3065" s="108">
        <v>0</v>
      </c>
      <c r="AB3065" s="109">
        <v>0</v>
      </c>
      <c r="AC3065" s="731">
        <v>0</v>
      </c>
      <c r="AD3065" s="108">
        <v>0</v>
      </c>
      <c r="AE3065" s="109">
        <v>0</v>
      </c>
      <c r="AF3065" s="731">
        <v>0</v>
      </c>
      <c r="AG3065" s="108">
        <v>6.4667754254197664E-4</v>
      </c>
      <c r="AH3065" s="109">
        <v>6.6383965827026214E-4</v>
      </c>
      <c r="AI3065" s="731">
        <v>4.4067835587891245E-4</v>
      </c>
      <c r="AJ3065" s="108">
        <v>9.0055301381385187E-4</v>
      </c>
      <c r="AK3065" s="109">
        <v>1.0782016779838689E-3</v>
      </c>
      <c r="AL3065" s="736">
        <v>3.9965002899152883E-4</v>
      </c>
    </row>
    <row r="3066" spans="1:38" x14ac:dyDescent="0.25">
      <c r="A3066" s="71">
        <f t="shared" si="0"/>
        <v>2051</v>
      </c>
      <c r="B3066" s="718">
        <v>21</v>
      </c>
      <c r="C3066" s="108">
        <v>0.41103732149061117</v>
      </c>
      <c r="D3066" s="109">
        <v>0.40389939951874149</v>
      </c>
      <c r="E3066" s="731">
        <v>0.12964086339211087</v>
      </c>
      <c r="F3066" s="108">
        <v>1.974097208478828E-2</v>
      </c>
      <c r="G3066" s="109">
        <v>2.2202522155510135E-2</v>
      </c>
      <c r="H3066" s="731">
        <v>1.656684647898558E-2</v>
      </c>
      <c r="I3066" s="108">
        <v>5.7279537236363618E-3</v>
      </c>
      <c r="J3066" s="109">
        <v>7.1532999990773401E-3</v>
      </c>
      <c r="K3066" s="731">
        <v>9.3923826110645967E-2</v>
      </c>
      <c r="L3066" s="108">
        <v>8.2850597052796994E-4</v>
      </c>
      <c r="M3066" s="109">
        <v>9.9194248279548046E-4</v>
      </c>
      <c r="N3066" s="731">
        <v>3.6767681145804951E-4</v>
      </c>
      <c r="O3066" s="108">
        <v>0</v>
      </c>
      <c r="P3066" s="109">
        <v>0</v>
      </c>
      <c r="Q3066" s="731">
        <v>1.0522132185598415E-2</v>
      </c>
      <c r="R3066" s="108">
        <v>4.4422906442062918E-4</v>
      </c>
      <c r="S3066" s="109">
        <v>6.5065545370835798E-4</v>
      </c>
      <c r="T3066" s="731">
        <v>2.6706606706165775E-3</v>
      </c>
      <c r="U3066" s="108">
        <v>1.013777068095289E-3</v>
      </c>
      <c r="V3066" s="109">
        <v>1.0406808410063167E-3</v>
      </c>
      <c r="W3066" s="731">
        <v>6.9083793763241076E-4</v>
      </c>
      <c r="X3066" s="108">
        <v>8.7520329214159178E-5</v>
      </c>
      <c r="Y3066" s="109">
        <v>8.9842948319376366E-5</v>
      </c>
      <c r="Z3066" s="731">
        <v>5.9640624180401496E-5</v>
      </c>
      <c r="AA3066" s="108">
        <v>0</v>
      </c>
      <c r="AB3066" s="109">
        <v>0</v>
      </c>
      <c r="AC3066" s="731">
        <v>0</v>
      </c>
      <c r="AD3066" s="108">
        <v>0</v>
      </c>
      <c r="AE3066" s="109">
        <v>0</v>
      </c>
      <c r="AF3066" s="731">
        <v>0</v>
      </c>
      <c r="AG3066" s="108">
        <v>6.4667754254197664E-4</v>
      </c>
      <c r="AH3066" s="109">
        <v>6.6383965827026214E-4</v>
      </c>
      <c r="AI3066" s="731">
        <v>4.4067835587891245E-4</v>
      </c>
      <c r="AJ3066" s="108">
        <v>9.0055301381385187E-4</v>
      </c>
      <c r="AK3066" s="109">
        <v>1.0782016779838689E-3</v>
      </c>
      <c r="AL3066" s="736">
        <v>3.9965002899152883E-4</v>
      </c>
    </row>
    <row r="3067" spans="1:38" x14ac:dyDescent="0.25">
      <c r="A3067" s="71">
        <f t="shared" si="0"/>
        <v>2051</v>
      </c>
      <c r="B3067" s="718">
        <v>22</v>
      </c>
      <c r="C3067" s="108">
        <v>0.41103732149061117</v>
      </c>
      <c r="D3067" s="109">
        <v>0.40389939951874149</v>
      </c>
      <c r="E3067" s="731">
        <v>0.12964086339211087</v>
      </c>
      <c r="F3067" s="108">
        <v>1.974097208478828E-2</v>
      </c>
      <c r="G3067" s="109">
        <v>2.2202522155510135E-2</v>
      </c>
      <c r="H3067" s="731">
        <v>1.656684647898558E-2</v>
      </c>
      <c r="I3067" s="108">
        <v>5.7279537236363618E-3</v>
      </c>
      <c r="J3067" s="109">
        <v>7.1532999990773401E-3</v>
      </c>
      <c r="K3067" s="731">
        <v>9.3923826110645967E-2</v>
      </c>
      <c r="L3067" s="108">
        <v>8.2850597052796994E-4</v>
      </c>
      <c r="M3067" s="109">
        <v>9.9194248279548046E-4</v>
      </c>
      <c r="N3067" s="731">
        <v>3.6767681145804951E-4</v>
      </c>
      <c r="O3067" s="108">
        <v>0</v>
      </c>
      <c r="P3067" s="109">
        <v>0</v>
      </c>
      <c r="Q3067" s="731">
        <v>1.0522132185598415E-2</v>
      </c>
      <c r="R3067" s="108">
        <v>4.4422906442062918E-4</v>
      </c>
      <c r="S3067" s="109">
        <v>6.5065545370835798E-4</v>
      </c>
      <c r="T3067" s="731">
        <v>2.6706606706165775E-3</v>
      </c>
      <c r="U3067" s="108">
        <v>1.013777068095289E-3</v>
      </c>
      <c r="V3067" s="109">
        <v>1.0406808410063167E-3</v>
      </c>
      <c r="W3067" s="731">
        <v>6.9083793763241076E-4</v>
      </c>
      <c r="X3067" s="108">
        <v>8.7520329214159178E-5</v>
      </c>
      <c r="Y3067" s="109">
        <v>8.9842948319376366E-5</v>
      </c>
      <c r="Z3067" s="731">
        <v>5.9640624180401496E-5</v>
      </c>
      <c r="AA3067" s="108">
        <v>0</v>
      </c>
      <c r="AB3067" s="109">
        <v>0</v>
      </c>
      <c r="AC3067" s="731">
        <v>0</v>
      </c>
      <c r="AD3067" s="108">
        <v>0</v>
      </c>
      <c r="AE3067" s="109">
        <v>0</v>
      </c>
      <c r="AF3067" s="731">
        <v>0</v>
      </c>
      <c r="AG3067" s="108">
        <v>6.4667754254197664E-4</v>
      </c>
      <c r="AH3067" s="109">
        <v>6.6383965827026214E-4</v>
      </c>
      <c r="AI3067" s="731">
        <v>4.4067835587891245E-4</v>
      </c>
      <c r="AJ3067" s="108">
        <v>9.0055301381385187E-4</v>
      </c>
      <c r="AK3067" s="109">
        <v>1.0782016779838689E-3</v>
      </c>
      <c r="AL3067" s="736">
        <v>3.9965002899152883E-4</v>
      </c>
    </row>
    <row r="3068" spans="1:38" x14ac:dyDescent="0.25">
      <c r="A3068" s="71">
        <f t="shared" si="0"/>
        <v>2051</v>
      </c>
      <c r="B3068" s="718">
        <v>23</v>
      </c>
      <c r="C3068" s="108">
        <v>0.41103732149061117</v>
      </c>
      <c r="D3068" s="109">
        <v>0.40389939951874149</v>
      </c>
      <c r="E3068" s="731">
        <v>0.12964086339211087</v>
      </c>
      <c r="F3068" s="108">
        <v>1.974097208478828E-2</v>
      </c>
      <c r="G3068" s="109">
        <v>2.2202522155510135E-2</v>
      </c>
      <c r="H3068" s="731">
        <v>1.656684647898558E-2</v>
      </c>
      <c r="I3068" s="108">
        <v>5.7279537236363618E-3</v>
      </c>
      <c r="J3068" s="109">
        <v>7.1532999990773401E-3</v>
      </c>
      <c r="K3068" s="731">
        <v>9.3923826110645967E-2</v>
      </c>
      <c r="L3068" s="108">
        <v>8.2850597052796994E-4</v>
      </c>
      <c r="M3068" s="109">
        <v>9.9194248279548046E-4</v>
      </c>
      <c r="N3068" s="731">
        <v>3.6767681145804951E-4</v>
      </c>
      <c r="O3068" s="108">
        <v>0</v>
      </c>
      <c r="P3068" s="109">
        <v>0</v>
      </c>
      <c r="Q3068" s="731">
        <v>1.0522132185598415E-2</v>
      </c>
      <c r="R3068" s="108">
        <v>4.4422906442062918E-4</v>
      </c>
      <c r="S3068" s="109">
        <v>6.5065545370835798E-4</v>
      </c>
      <c r="T3068" s="731">
        <v>2.6706606706165775E-3</v>
      </c>
      <c r="U3068" s="108">
        <v>1.013777068095289E-3</v>
      </c>
      <c r="V3068" s="109">
        <v>1.0406808410063167E-3</v>
      </c>
      <c r="W3068" s="731">
        <v>6.9083793763241076E-4</v>
      </c>
      <c r="X3068" s="108">
        <v>8.7520329214159178E-5</v>
      </c>
      <c r="Y3068" s="109">
        <v>8.9842948319376366E-5</v>
      </c>
      <c r="Z3068" s="731">
        <v>5.9640624180401496E-5</v>
      </c>
      <c r="AA3068" s="108">
        <v>0</v>
      </c>
      <c r="AB3068" s="109">
        <v>0</v>
      </c>
      <c r="AC3068" s="731">
        <v>0</v>
      </c>
      <c r="AD3068" s="108">
        <v>0</v>
      </c>
      <c r="AE3068" s="109">
        <v>0</v>
      </c>
      <c r="AF3068" s="731">
        <v>0</v>
      </c>
      <c r="AG3068" s="108">
        <v>6.4667754254197664E-4</v>
      </c>
      <c r="AH3068" s="109">
        <v>6.6383965827026214E-4</v>
      </c>
      <c r="AI3068" s="731">
        <v>4.4067835587891245E-4</v>
      </c>
      <c r="AJ3068" s="108">
        <v>9.0055301381385187E-4</v>
      </c>
      <c r="AK3068" s="109">
        <v>1.0782016779838689E-3</v>
      </c>
      <c r="AL3068" s="736">
        <v>3.9965002899152883E-4</v>
      </c>
    </row>
    <row r="3069" spans="1:38" x14ac:dyDescent="0.25">
      <c r="A3069" s="71">
        <f t="shared" si="0"/>
        <v>2051</v>
      </c>
      <c r="B3069" s="718">
        <v>24</v>
      </c>
      <c r="C3069" s="108">
        <v>0.41103732149061117</v>
      </c>
      <c r="D3069" s="109">
        <v>0.40389939951874149</v>
      </c>
      <c r="E3069" s="731">
        <v>0.12964086339211087</v>
      </c>
      <c r="F3069" s="108">
        <v>1.974097208478828E-2</v>
      </c>
      <c r="G3069" s="109">
        <v>2.2202522155510135E-2</v>
      </c>
      <c r="H3069" s="731">
        <v>1.656684647898558E-2</v>
      </c>
      <c r="I3069" s="108">
        <v>5.7279537236363618E-3</v>
      </c>
      <c r="J3069" s="109">
        <v>7.1532999990773401E-3</v>
      </c>
      <c r="K3069" s="731">
        <v>9.3923826110645967E-2</v>
      </c>
      <c r="L3069" s="108">
        <v>8.2850597052796994E-4</v>
      </c>
      <c r="M3069" s="109">
        <v>9.9194248279548046E-4</v>
      </c>
      <c r="N3069" s="731">
        <v>3.6767681145804951E-4</v>
      </c>
      <c r="O3069" s="108">
        <v>0</v>
      </c>
      <c r="P3069" s="109">
        <v>0</v>
      </c>
      <c r="Q3069" s="731">
        <v>1.0522132185598415E-2</v>
      </c>
      <c r="R3069" s="108">
        <v>4.4422906442062918E-4</v>
      </c>
      <c r="S3069" s="109">
        <v>6.5065545370835798E-4</v>
      </c>
      <c r="T3069" s="731">
        <v>2.6706606706165775E-3</v>
      </c>
      <c r="U3069" s="108">
        <v>1.013777068095289E-3</v>
      </c>
      <c r="V3069" s="109">
        <v>1.0406808410063167E-3</v>
      </c>
      <c r="W3069" s="731">
        <v>6.9083793763241076E-4</v>
      </c>
      <c r="X3069" s="108">
        <v>8.7520329214159178E-5</v>
      </c>
      <c r="Y3069" s="109">
        <v>8.9842948319376366E-5</v>
      </c>
      <c r="Z3069" s="731">
        <v>5.9640624180401496E-5</v>
      </c>
      <c r="AA3069" s="108">
        <v>0</v>
      </c>
      <c r="AB3069" s="109">
        <v>0</v>
      </c>
      <c r="AC3069" s="731">
        <v>0</v>
      </c>
      <c r="AD3069" s="108">
        <v>0</v>
      </c>
      <c r="AE3069" s="109">
        <v>0</v>
      </c>
      <c r="AF3069" s="731">
        <v>0</v>
      </c>
      <c r="AG3069" s="108">
        <v>6.4667754254197664E-4</v>
      </c>
      <c r="AH3069" s="109">
        <v>6.6383965827026214E-4</v>
      </c>
      <c r="AI3069" s="731">
        <v>4.4067835587891245E-4</v>
      </c>
      <c r="AJ3069" s="108">
        <v>9.0055301381385187E-4</v>
      </c>
      <c r="AK3069" s="109">
        <v>1.0782016779838689E-3</v>
      </c>
      <c r="AL3069" s="736">
        <v>3.9965002899152883E-4</v>
      </c>
    </row>
    <row r="3070" spans="1:38" x14ac:dyDescent="0.25">
      <c r="A3070" s="71">
        <f t="shared" si="0"/>
        <v>2051</v>
      </c>
      <c r="B3070" s="718">
        <v>25</v>
      </c>
      <c r="C3070" s="108">
        <v>0.41103732149061117</v>
      </c>
      <c r="D3070" s="109">
        <v>0.40389939951874149</v>
      </c>
      <c r="E3070" s="731">
        <v>0.12964086339211087</v>
      </c>
      <c r="F3070" s="108">
        <v>1.974097208478828E-2</v>
      </c>
      <c r="G3070" s="109">
        <v>2.2202522155510135E-2</v>
      </c>
      <c r="H3070" s="731">
        <v>1.656684647898558E-2</v>
      </c>
      <c r="I3070" s="108">
        <v>5.7279537236363618E-3</v>
      </c>
      <c r="J3070" s="109">
        <v>7.1532999990773401E-3</v>
      </c>
      <c r="K3070" s="731">
        <v>9.3923826110645967E-2</v>
      </c>
      <c r="L3070" s="108">
        <v>8.2850597052796994E-4</v>
      </c>
      <c r="M3070" s="109">
        <v>9.9194248279548046E-4</v>
      </c>
      <c r="N3070" s="731">
        <v>3.6767681145804951E-4</v>
      </c>
      <c r="O3070" s="108">
        <v>0</v>
      </c>
      <c r="P3070" s="109">
        <v>0</v>
      </c>
      <c r="Q3070" s="731">
        <v>1.0522132185598415E-2</v>
      </c>
      <c r="R3070" s="108">
        <v>4.4422906442062918E-4</v>
      </c>
      <c r="S3070" s="109">
        <v>6.5065545370835798E-4</v>
      </c>
      <c r="T3070" s="731">
        <v>2.6706606706165775E-3</v>
      </c>
      <c r="U3070" s="108">
        <v>1.013777068095289E-3</v>
      </c>
      <c r="V3070" s="109">
        <v>1.0406808410063167E-3</v>
      </c>
      <c r="W3070" s="731">
        <v>6.9083793763241076E-4</v>
      </c>
      <c r="X3070" s="108">
        <v>8.7520329214159178E-5</v>
      </c>
      <c r="Y3070" s="109">
        <v>8.9842948319376366E-5</v>
      </c>
      <c r="Z3070" s="731">
        <v>5.9640624180401496E-5</v>
      </c>
      <c r="AA3070" s="108">
        <v>0</v>
      </c>
      <c r="AB3070" s="109">
        <v>0</v>
      </c>
      <c r="AC3070" s="731">
        <v>0</v>
      </c>
      <c r="AD3070" s="108">
        <v>0</v>
      </c>
      <c r="AE3070" s="109">
        <v>0</v>
      </c>
      <c r="AF3070" s="731">
        <v>0</v>
      </c>
      <c r="AG3070" s="108">
        <v>6.4667754254197664E-4</v>
      </c>
      <c r="AH3070" s="109">
        <v>6.6383965827026214E-4</v>
      </c>
      <c r="AI3070" s="731">
        <v>4.4067835587891245E-4</v>
      </c>
      <c r="AJ3070" s="108">
        <v>9.0055301381385187E-4</v>
      </c>
      <c r="AK3070" s="109">
        <v>1.0782016779838689E-3</v>
      </c>
      <c r="AL3070" s="736">
        <v>3.9965002899152883E-4</v>
      </c>
    </row>
    <row r="3071" spans="1:38" x14ac:dyDescent="0.25">
      <c r="A3071" s="71">
        <f t="shared" si="0"/>
        <v>2051</v>
      </c>
      <c r="B3071" s="718">
        <v>26</v>
      </c>
      <c r="C3071" s="108">
        <v>0.41103732149061117</v>
      </c>
      <c r="D3071" s="109">
        <v>0.40389939951874149</v>
      </c>
      <c r="E3071" s="731">
        <v>0.12964086339211087</v>
      </c>
      <c r="F3071" s="108">
        <v>1.974097208478828E-2</v>
      </c>
      <c r="G3071" s="109">
        <v>2.2202522155510135E-2</v>
      </c>
      <c r="H3071" s="731">
        <v>1.656684647898558E-2</v>
      </c>
      <c r="I3071" s="108">
        <v>5.7279537236363618E-3</v>
      </c>
      <c r="J3071" s="109">
        <v>7.1532999990773401E-3</v>
      </c>
      <c r="K3071" s="731">
        <v>9.3923826110645967E-2</v>
      </c>
      <c r="L3071" s="108">
        <v>8.2850597052796994E-4</v>
      </c>
      <c r="M3071" s="109">
        <v>9.9194248279548046E-4</v>
      </c>
      <c r="N3071" s="731">
        <v>3.6767681145804951E-4</v>
      </c>
      <c r="O3071" s="108">
        <v>0</v>
      </c>
      <c r="P3071" s="109">
        <v>0</v>
      </c>
      <c r="Q3071" s="731">
        <v>1.0522132185598415E-2</v>
      </c>
      <c r="R3071" s="108">
        <v>4.4422906442062918E-4</v>
      </c>
      <c r="S3071" s="109">
        <v>6.5065545370835798E-4</v>
      </c>
      <c r="T3071" s="731">
        <v>2.6706606706165775E-3</v>
      </c>
      <c r="U3071" s="108">
        <v>1.013777068095289E-3</v>
      </c>
      <c r="V3071" s="109">
        <v>1.0406808410063167E-3</v>
      </c>
      <c r="W3071" s="731">
        <v>6.9083793763241076E-4</v>
      </c>
      <c r="X3071" s="108">
        <v>8.7520329214159178E-5</v>
      </c>
      <c r="Y3071" s="109">
        <v>8.9842948319376366E-5</v>
      </c>
      <c r="Z3071" s="731">
        <v>5.9640624180401496E-5</v>
      </c>
      <c r="AA3071" s="108">
        <v>0</v>
      </c>
      <c r="AB3071" s="109">
        <v>0</v>
      </c>
      <c r="AC3071" s="731">
        <v>0</v>
      </c>
      <c r="AD3071" s="108">
        <v>0</v>
      </c>
      <c r="AE3071" s="109">
        <v>0</v>
      </c>
      <c r="AF3071" s="731">
        <v>0</v>
      </c>
      <c r="AG3071" s="108">
        <v>6.4667754254197664E-4</v>
      </c>
      <c r="AH3071" s="109">
        <v>6.6383965827026214E-4</v>
      </c>
      <c r="AI3071" s="731">
        <v>4.4067835587891245E-4</v>
      </c>
      <c r="AJ3071" s="108">
        <v>9.0055301381385187E-4</v>
      </c>
      <c r="AK3071" s="109">
        <v>1.0782016779838689E-3</v>
      </c>
      <c r="AL3071" s="736">
        <v>3.9965002899152883E-4</v>
      </c>
    </row>
    <row r="3072" spans="1:38" x14ac:dyDescent="0.25">
      <c r="A3072" s="71">
        <f t="shared" si="0"/>
        <v>2051</v>
      </c>
      <c r="B3072" s="718">
        <v>27</v>
      </c>
      <c r="C3072" s="108">
        <v>0.41103732149061117</v>
      </c>
      <c r="D3072" s="109">
        <v>0.40389939951874149</v>
      </c>
      <c r="E3072" s="731">
        <v>0.12964086339211087</v>
      </c>
      <c r="F3072" s="108">
        <v>1.974097208478828E-2</v>
      </c>
      <c r="G3072" s="109">
        <v>2.2202522155510135E-2</v>
      </c>
      <c r="H3072" s="731">
        <v>1.656684647898558E-2</v>
      </c>
      <c r="I3072" s="108">
        <v>5.7279537236363618E-3</v>
      </c>
      <c r="J3072" s="109">
        <v>7.1532999990773401E-3</v>
      </c>
      <c r="K3072" s="731">
        <v>9.3923826110645967E-2</v>
      </c>
      <c r="L3072" s="108">
        <v>8.2850597052796994E-4</v>
      </c>
      <c r="M3072" s="109">
        <v>9.9194248279548046E-4</v>
      </c>
      <c r="N3072" s="731">
        <v>3.6767681145804951E-4</v>
      </c>
      <c r="O3072" s="108">
        <v>0</v>
      </c>
      <c r="P3072" s="109">
        <v>0</v>
      </c>
      <c r="Q3072" s="731">
        <v>1.0522132185598415E-2</v>
      </c>
      <c r="R3072" s="108">
        <v>4.4422906442062918E-4</v>
      </c>
      <c r="S3072" s="109">
        <v>6.5065545370835798E-4</v>
      </c>
      <c r="T3072" s="731">
        <v>2.6706606706165775E-3</v>
      </c>
      <c r="U3072" s="108">
        <v>1.013777068095289E-3</v>
      </c>
      <c r="V3072" s="109">
        <v>1.0406808410063167E-3</v>
      </c>
      <c r="W3072" s="731">
        <v>6.9083793763241076E-4</v>
      </c>
      <c r="X3072" s="108">
        <v>8.7520329214159178E-5</v>
      </c>
      <c r="Y3072" s="109">
        <v>8.9842948319376366E-5</v>
      </c>
      <c r="Z3072" s="731">
        <v>5.9640624180401496E-5</v>
      </c>
      <c r="AA3072" s="108">
        <v>0</v>
      </c>
      <c r="AB3072" s="109">
        <v>0</v>
      </c>
      <c r="AC3072" s="731">
        <v>0</v>
      </c>
      <c r="AD3072" s="108">
        <v>0</v>
      </c>
      <c r="AE3072" s="109">
        <v>0</v>
      </c>
      <c r="AF3072" s="731">
        <v>0</v>
      </c>
      <c r="AG3072" s="108">
        <v>6.4667754254197664E-4</v>
      </c>
      <c r="AH3072" s="109">
        <v>6.6383965827026214E-4</v>
      </c>
      <c r="AI3072" s="731">
        <v>4.4067835587891245E-4</v>
      </c>
      <c r="AJ3072" s="108">
        <v>9.0055301381385187E-4</v>
      </c>
      <c r="AK3072" s="109">
        <v>1.0782016779838689E-3</v>
      </c>
      <c r="AL3072" s="736">
        <v>3.9965002899152883E-4</v>
      </c>
    </row>
    <row r="3073" spans="1:38" x14ac:dyDescent="0.25">
      <c r="A3073" s="71">
        <f t="shared" si="0"/>
        <v>2051</v>
      </c>
      <c r="B3073" s="718">
        <v>28</v>
      </c>
      <c r="C3073" s="108">
        <v>0.41103732149061117</v>
      </c>
      <c r="D3073" s="109">
        <v>0.40389939951874149</v>
      </c>
      <c r="E3073" s="731">
        <v>0.12964086339211087</v>
      </c>
      <c r="F3073" s="108">
        <v>1.974097208478828E-2</v>
      </c>
      <c r="G3073" s="109">
        <v>2.2202522155510135E-2</v>
      </c>
      <c r="H3073" s="731">
        <v>1.656684647898558E-2</v>
      </c>
      <c r="I3073" s="108">
        <v>5.7279537236363618E-3</v>
      </c>
      <c r="J3073" s="109">
        <v>7.1532999990773401E-3</v>
      </c>
      <c r="K3073" s="731">
        <v>9.3923826110645967E-2</v>
      </c>
      <c r="L3073" s="108">
        <v>8.2850597052796994E-4</v>
      </c>
      <c r="M3073" s="109">
        <v>9.9194248279548046E-4</v>
      </c>
      <c r="N3073" s="731">
        <v>3.6767681145804951E-4</v>
      </c>
      <c r="O3073" s="108">
        <v>0</v>
      </c>
      <c r="P3073" s="109">
        <v>0</v>
      </c>
      <c r="Q3073" s="731">
        <v>1.0522132185598415E-2</v>
      </c>
      <c r="R3073" s="108">
        <v>4.4422906442062918E-4</v>
      </c>
      <c r="S3073" s="109">
        <v>6.5065545370835798E-4</v>
      </c>
      <c r="T3073" s="731">
        <v>2.6706606706165775E-3</v>
      </c>
      <c r="U3073" s="108">
        <v>1.013777068095289E-3</v>
      </c>
      <c r="V3073" s="109">
        <v>1.0406808410063167E-3</v>
      </c>
      <c r="W3073" s="731">
        <v>6.9083793763241076E-4</v>
      </c>
      <c r="X3073" s="108">
        <v>8.7520329214159178E-5</v>
      </c>
      <c r="Y3073" s="109">
        <v>8.9842948319376366E-5</v>
      </c>
      <c r="Z3073" s="731">
        <v>5.9640624180401496E-5</v>
      </c>
      <c r="AA3073" s="108">
        <v>0</v>
      </c>
      <c r="AB3073" s="109">
        <v>0</v>
      </c>
      <c r="AC3073" s="731">
        <v>0</v>
      </c>
      <c r="AD3073" s="108">
        <v>0</v>
      </c>
      <c r="AE3073" s="109">
        <v>0</v>
      </c>
      <c r="AF3073" s="731">
        <v>0</v>
      </c>
      <c r="AG3073" s="108">
        <v>6.4667754254197664E-4</v>
      </c>
      <c r="AH3073" s="109">
        <v>6.6383965827026214E-4</v>
      </c>
      <c r="AI3073" s="731">
        <v>4.4067835587891245E-4</v>
      </c>
      <c r="AJ3073" s="108">
        <v>9.0055301381385187E-4</v>
      </c>
      <c r="AK3073" s="109">
        <v>1.0782016779838689E-3</v>
      </c>
      <c r="AL3073" s="736">
        <v>3.9965002899152883E-4</v>
      </c>
    </row>
    <row r="3074" spans="1:38" x14ac:dyDescent="0.25">
      <c r="A3074" s="71">
        <f t="shared" si="0"/>
        <v>2051</v>
      </c>
      <c r="B3074" s="718">
        <v>29</v>
      </c>
      <c r="C3074" s="108">
        <v>0.41103732149061117</v>
      </c>
      <c r="D3074" s="109">
        <v>0.40389939951874149</v>
      </c>
      <c r="E3074" s="731">
        <v>0.12964086339211087</v>
      </c>
      <c r="F3074" s="108">
        <v>1.974097208478828E-2</v>
      </c>
      <c r="G3074" s="109">
        <v>2.2202522155510135E-2</v>
      </c>
      <c r="H3074" s="731">
        <v>1.656684647898558E-2</v>
      </c>
      <c r="I3074" s="108">
        <v>5.7279537236363618E-3</v>
      </c>
      <c r="J3074" s="109">
        <v>7.1532999990773401E-3</v>
      </c>
      <c r="K3074" s="731">
        <v>9.3923826110645967E-2</v>
      </c>
      <c r="L3074" s="108">
        <v>8.2850597052796994E-4</v>
      </c>
      <c r="M3074" s="109">
        <v>9.9194248279548046E-4</v>
      </c>
      <c r="N3074" s="731">
        <v>3.6767681145804951E-4</v>
      </c>
      <c r="O3074" s="108">
        <v>0</v>
      </c>
      <c r="P3074" s="109">
        <v>0</v>
      </c>
      <c r="Q3074" s="731">
        <v>1.0522132185598415E-2</v>
      </c>
      <c r="R3074" s="108">
        <v>4.4422906442062918E-4</v>
      </c>
      <c r="S3074" s="109">
        <v>6.5065545370835798E-4</v>
      </c>
      <c r="T3074" s="731">
        <v>2.6706606706165775E-3</v>
      </c>
      <c r="U3074" s="108">
        <v>1.013777068095289E-3</v>
      </c>
      <c r="V3074" s="109">
        <v>1.0406808410063167E-3</v>
      </c>
      <c r="W3074" s="731">
        <v>6.9083793763241076E-4</v>
      </c>
      <c r="X3074" s="108">
        <v>8.7520329214159178E-5</v>
      </c>
      <c r="Y3074" s="109">
        <v>8.9842948319376366E-5</v>
      </c>
      <c r="Z3074" s="731">
        <v>5.9640624180401496E-5</v>
      </c>
      <c r="AA3074" s="108">
        <v>0</v>
      </c>
      <c r="AB3074" s="109">
        <v>0</v>
      </c>
      <c r="AC3074" s="731">
        <v>0</v>
      </c>
      <c r="AD3074" s="108">
        <v>0</v>
      </c>
      <c r="AE3074" s="109">
        <v>0</v>
      </c>
      <c r="AF3074" s="731">
        <v>0</v>
      </c>
      <c r="AG3074" s="108">
        <v>6.4667754254197664E-4</v>
      </c>
      <c r="AH3074" s="109">
        <v>6.6383965827026214E-4</v>
      </c>
      <c r="AI3074" s="731">
        <v>4.4067835587891245E-4</v>
      </c>
      <c r="AJ3074" s="108">
        <v>9.0055301381385187E-4</v>
      </c>
      <c r="AK3074" s="109">
        <v>1.0782016779838689E-3</v>
      </c>
      <c r="AL3074" s="736">
        <v>3.9965002899152883E-4</v>
      </c>
    </row>
    <row r="3075" spans="1:38" x14ac:dyDescent="0.25">
      <c r="A3075" s="71">
        <f t="shared" si="0"/>
        <v>2051</v>
      </c>
      <c r="B3075" s="718">
        <v>30</v>
      </c>
      <c r="C3075" s="108">
        <v>0.41103732149061117</v>
      </c>
      <c r="D3075" s="109">
        <v>0.40389939951874149</v>
      </c>
      <c r="E3075" s="731">
        <v>0.12964086339211087</v>
      </c>
      <c r="F3075" s="108">
        <v>1.974097208478828E-2</v>
      </c>
      <c r="G3075" s="109">
        <v>2.2202522155510135E-2</v>
      </c>
      <c r="H3075" s="731">
        <v>1.656684647898558E-2</v>
      </c>
      <c r="I3075" s="108">
        <v>5.7279537236363618E-3</v>
      </c>
      <c r="J3075" s="109">
        <v>7.1532999990773401E-3</v>
      </c>
      <c r="K3075" s="731">
        <v>9.3923826110645967E-2</v>
      </c>
      <c r="L3075" s="108">
        <v>8.2850597052796994E-4</v>
      </c>
      <c r="M3075" s="109">
        <v>9.9194248279548046E-4</v>
      </c>
      <c r="N3075" s="731">
        <v>3.6767681145804951E-4</v>
      </c>
      <c r="O3075" s="108">
        <v>0</v>
      </c>
      <c r="P3075" s="109">
        <v>0</v>
      </c>
      <c r="Q3075" s="731">
        <v>1.0522132185598415E-2</v>
      </c>
      <c r="R3075" s="108">
        <v>4.4422906442062918E-4</v>
      </c>
      <c r="S3075" s="109">
        <v>6.5065545370835798E-4</v>
      </c>
      <c r="T3075" s="731">
        <v>2.6706606706165775E-3</v>
      </c>
      <c r="U3075" s="108">
        <v>1.013777068095289E-3</v>
      </c>
      <c r="V3075" s="109">
        <v>1.0406808410063167E-3</v>
      </c>
      <c r="W3075" s="731">
        <v>6.9083793763241076E-4</v>
      </c>
      <c r="X3075" s="108">
        <v>8.7520329214159178E-5</v>
      </c>
      <c r="Y3075" s="109">
        <v>8.9842948319376366E-5</v>
      </c>
      <c r="Z3075" s="731">
        <v>5.9640624180401496E-5</v>
      </c>
      <c r="AA3075" s="108">
        <v>0</v>
      </c>
      <c r="AB3075" s="109">
        <v>0</v>
      </c>
      <c r="AC3075" s="731">
        <v>0</v>
      </c>
      <c r="AD3075" s="108">
        <v>0</v>
      </c>
      <c r="AE3075" s="109">
        <v>0</v>
      </c>
      <c r="AF3075" s="731">
        <v>0</v>
      </c>
      <c r="AG3075" s="108">
        <v>6.4667754254197664E-4</v>
      </c>
      <c r="AH3075" s="109">
        <v>6.6383965827026214E-4</v>
      </c>
      <c r="AI3075" s="731">
        <v>4.4067835587891245E-4</v>
      </c>
      <c r="AJ3075" s="108">
        <v>9.0055301381385187E-4</v>
      </c>
      <c r="AK3075" s="109">
        <v>1.0782016779838689E-3</v>
      </c>
      <c r="AL3075" s="736">
        <v>3.9965002899152883E-4</v>
      </c>
    </row>
    <row r="3076" spans="1:38" ht="13" x14ac:dyDescent="0.3">
      <c r="A3076" s="71">
        <f t="shared" si="0"/>
        <v>2051</v>
      </c>
      <c r="B3076" s="718">
        <v>31</v>
      </c>
      <c r="C3076" s="108">
        <v>0.41103732149061117</v>
      </c>
      <c r="D3076" s="109">
        <v>0.40389939951874149</v>
      </c>
      <c r="E3076" s="732">
        <v>0.12964086339211087</v>
      </c>
      <c r="F3076" s="108">
        <v>1.974097208478828E-2</v>
      </c>
      <c r="G3076" s="109">
        <v>2.2202522155510135E-2</v>
      </c>
      <c r="H3076" s="732">
        <v>1.656684647898558E-2</v>
      </c>
      <c r="I3076" s="108">
        <v>5.7279537236363618E-3</v>
      </c>
      <c r="J3076" s="109">
        <v>7.1532999990773401E-3</v>
      </c>
      <c r="K3076" s="732">
        <v>9.3923826110645967E-2</v>
      </c>
      <c r="L3076" s="108">
        <v>8.2850597052796994E-4</v>
      </c>
      <c r="M3076" s="109">
        <v>9.9194248279548046E-4</v>
      </c>
      <c r="N3076" s="732">
        <v>3.6767681145804951E-4</v>
      </c>
      <c r="O3076" s="108">
        <v>0</v>
      </c>
      <c r="P3076" s="109">
        <v>0</v>
      </c>
      <c r="Q3076" s="732">
        <v>1.0522132185598415E-2</v>
      </c>
      <c r="R3076" s="108">
        <v>4.4422906442062918E-4</v>
      </c>
      <c r="S3076" s="109">
        <v>6.5065545370835798E-4</v>
      </c>
      <c r="T3076" s="732">
        <v>2.6706606706165775E-3</v>
      </c>
      <c r="U3076" s="108">
        <v>1.013777068095289E-3</v>
      </c>
      <c r="V3076" s="109">
        <v>1.0406808410063167E-3</v>
      </c>
      <c r="W3076" s="732">
        <v>6.9083793763241076E-4</v>
      </c>
      <c r="X3076" s="108">
        <v>8.7520329214159178E-5</v>
      </c>
      <c r="Y3076" s="109">
        <v>8.9842948319376366E-5</v>
      </c>
      <c r="Z3076" s="732">
        <v>5.9640624180401496E-5</v>
      </c>
      <c r="AA3076" s="108">
        <v>0</v>
      </c>
      <c r="AB3076" s="109">
        <v>0</v>
      </c>
      <c r="AC3076" s="732">
        <v>0</v>
      </c>
      <c r="AD3076" s="108">
        <v>0</v>
      </c>
      <c r="AE3076" s="109">
        <v>0</v>
      </c>
      <c r="AF3076" s="732">
        <v>0</v>
      </c>
      <c r="AG3076" s="108">
        <v>6.4667754254197664E-4</v>
      </c>
      <c r="AH3076" s="109">
        <v>6.6383965827026214E-4</v>
      </c>
      <c r="AI3076" s="732">
        <v>4.4067835587891245E-4</v>
      </c>
      <c r="AJ3076" s="108">
        <v>9.0055301381385187E-4</v>
      </c>
      <c r="AK3076" s="109">
        <v>1.0782016779838689E-3</v>
      </c>
      <c r="AL3076" s="736">
        <v>3.9965002899152883E-4</v>
      </c>
    </row>
    <row r="3077" spans="1:38" ht="13" x14ac:dyDescent="0.3">
      <c r="A3077" s="71">
        <f t="shared" si="0"/>
        <v>2051</v>
      </c>
      <c r="B3077" s="718">
        <v>32</v>
      </c>
      <c r="C3077" s="108">
        <v>0.41103732149061117</v>
      </c>
      <c r="D3077" s="109">
        <v>0.40389939951874149</v>
      </c>
      <c r="E3077" s="732">
        <v>0.12964086339211087</v>
      </c>
      <c r="F3077" s="108">
        <v>1.974097208478828E-2</v>
      </c>
      <c r="G3077" s="109">
        <v>2.2202522155510135E-2</v>
      </c>
      <c r="H3077" s="732">
        <v>1.656684647898558E-2</v>
      </c>
      <c r="I3077" s="108">
        <v>5.7279537236363618E-3</v>
      </c>
      <c r="J3077" s="109">
        <v>7.1532999990773401E-3</v>
      </c>
      <c r="K3077" s="732">
        <v>9.3923826110645967E-2</v>
      </c>
      <c r="L3077" s="108">
        <v>8.2850597052796994E-4</v>
      </c>
      <c r="M3077" s="109">
        <v>9.9194248279548046E-4</v>
      </c>
      <c r="N3077" s="732">
        <v>3.6767681145804951E-4</v>
      </c>
      <c r="O3077" s="108">
        <v>0</v>
      </c>
      <c r="P3077" s="109">
        <v>0</v>
      </c>
      <c r="Q3077" s="732">
        <v>1.0522132185598415E-2</v>
      </c>
      <c r="R3077" s="108">
        <v>4.4422906442062918E-4</v>
      </c>
      <c r="S3077" s="109">
        <v>6.5065545370835798E-4</v>
      </c>
      <c r="T3077" s="732">
        <v>2.6706606706165775E-3</v>
      </c>
      <c r="U3077" s="108">
        <v>1.013777068095289E-3</v>
      </c>
      <c r="V3077" s="109">
        <v>1.0406808410063167E-3</v>
      </c>
      <c r="W3077" s="732">
        <v>6.9083793763241076E-4</v>
      </c>
      <c r="X3077" s="108">
        <v>8.7520329214159178E-5</v>
      </c>
      <c r="Y3077" s="109">
        <v>8.9842948319376366E-5</v>
      </c>
      <c r="Z3077" s="732">
        <v>5.9640624180401496E-5</v>
      </c>
      <c r="AA3077" s="108">
        <v>0</v>
      </c>
      <c r="AB3077" s="109">
        <v>0</v>
      </c>
      <c r="AC3077" s="732">
        <v>0</v>
      </c>
      <c r="AD3077" s="108">
        <v>0</v>
      </c>
      <c r="AE3077" s="109">
        <v>0</v>
      </c>
      <c r="AF3077" s="732">
        <v>0</v>
      </c>
      <c r="AG3077" s="108">
        <v>6.4667754254197664E-4</v>
      </c>
      <c r="AH3077" s="109">
        <v>6.6383965827026214E-4</v>
      </c>
      <c r="AI3077" s="732">
        <v>4.4067835587891245E-4</v>
      </c>
      <c r="AJ3077" s="108">
        <v>9.0055301381385187E-4</v>
      </c>
      <c r="AK3077" s="109">
        <v>1.0782016779838689E-3</v>
      </c>
      <c r="AL3077" s="736">
        <v>3.9965002899152883E-4</v>
      </c>
    </row>
    <row r="3078" spans="1:38" ht="13" x14ac:dyDescent="0.3">
      <c r="A3078" s="71">
        <f t="shared" si="0"/>
        <v>2051</v>
      </c>
      <c r="B3078" s="718">
        <v>33</v>
      </c>
      <c r="C3078" s="108">
        <v>0.41103732149061117</v>
      </c>
      <c r="D3078" s="109">
        <v>0.40389939951874149</v>
      </c>
      <c r="E3078" s="732">
        <v>0.12964086339211087</v>
      </c>
      <c r="F3078" s="108">
        <v>1.974097208478828E-2</v>
      </c>
      <c r="G3078" s="109">
        <v>2.2202522155510135E-2</v>
      </c>
      <c r="H3078" s="732">
        <v>1.656684647898558E-2</v>
      </c>
      <c r="I3078" s="108">
        <v>5.7279537236363618E-3</v>
      </c>
      <c r="J3078" s="109">
        <v>7.1532999990773401E-3</v>
      </c>
      <c r="K3078" s="732">
        <v>9.3923826110645967E-2</v>
      </c>
      <c r="L3078" s="108">
        <v>8.2850597052796994E-4</v>
      </c>
      <c r="M3078" s="109">
        <v>9.9194248279548046E-4</v>
      </c>
      <c r="N3078" s="732">
        <v>3.6767681145804951E-4</v>
      </c>
      <c r="O3078" s="108">
        <v>0</v>
      </c>
      <c r="P3078" s="109">
        <v>0</v>
      </c>
      <c r="Q3078" s="732">
        <v>1.0522132185598415E-2</v>
      </c>
      <c r="R3078" s="108">
        <v>4.4422906442062918E-4</v>
      </c>
      <c r="S3078" s="109">
        <v>6.5065545370835798E-4</v>
      </c>
      <c r="T3078" s="732">
        <v>2.6706606706165775E-3</v>
      </c>
      <c r="U3078" s="108">
        <v>1.013777068095289E-3</v>
      </c>
      <c r="V3078" s="109">
        <v>1.0406808410063167E-3</v>
      </c>
      <c r="W3078" s="732">
        <v>6.9083793763241076E-4</v>
      </c>
      <c r="X3078" s="108">
        <v>8.7520329214159178E-5</v>
      </c>
      <c r="Y3078" s="109">
        <v>8.9842948319376366E-5</v>
      </c>
      <c r="Z3078" s="732">
        <v>5.9640624180401496E-5</v>
      </c>
      <c r="AA3078" s="108">
        <v>0</v>
      </c>
      <c r="AB3078" s="109">
        <v>0</v>
      </c>
      <c r="AC3078" s="732">
        <v>0</v>
      </c>
      <c r="AD3078" s="108">
        <v>0</v>
      </c>
      <c r="AE3078" s="109">
        <v>0</v>
      </c>
      <c r="AF3078" s="732">
        <v>0</v>
      </c>
      <c r="AG3078" s="108">
        <v>6.4667754254197664E-4</v>
      </c>
      <c r="AH3078" s="109">
        <v>6.6383965827026214E-4</v>
      </c>
      <c r="AI3078" s="732">
        <v>4.4067835587891245E-4</v>
      </c>
      <c r="AJ3078" s="108">
        <v>9.0055301381385187E-4</v>
      </c>
      <c r="AK3078" s="109">
        <v>1.0782016779838689E-3</v>
      </c>
      <c r="AL3078" s="736">
        <v>3.9965002899152883E-4</v>
      </c>
    </row>
    <row r="3079" spans="1:38" ht="13" x14ac:dyDescent="0.3">
      <c r="A3079" s="71">
        <f t="shared" si="0"/>
        <v>2051</v>
      </c>
      <c r="B3079" s="718">
        <v>34</v>
      </c>
      <c r="C3079" s="108">
        <v>0.41103732149061117</v>
      </c>
      <c r="D3079" s="109">
        <v>0.40389939951874149</v>
      </c>
      <c r="E3079" s="732">
        <v>0.12964086339211087</v>
      </c>
      <c r="F3079" s="108">
        <v>1.974097208478828E-2</v>
      </c>
      <c r="G3079" s="109">
        <v>2.2202522155510135E-2</v>
      </c>
      <c r="H3079" s="732">
        <v>1.656684647898558E-2</v>
      </c>
      <c r="I3079" s="108">
        <v>5.7279537236363618E-3</v>
      </c>
      <c r="J3079" s="109">
        <v>7.1532999990773401E-3</v>
      </c>
      <c r="K3079" s="732">
        <v>9.3923826110645967E-2</v>
      </c>
      <c r="L3079" s="108">
        <v>8.2850597052796994E-4</v>
      </c>
      <c r="M3079" s="109">
        <v>9.9194248279548046E-4</v>
      </c>
      <c r="N3079" s="732">
        <v>3.6767681145804951E-4</v>
      </c>
      <c r="O3079" s="108">
        <v>0</v>
      </c>
      <c r="P3079" s="109">
        <v>0</v>
      </c>
      <c r="Q3079" s="732">
        <v>1.0522132185598415E-2</v>
      </c>
      <c r="R3079" s="108">
        <v>4.4422906442062918E-4</v>
      </c>
      <c r="S3079" s="109">
        <v>6.5065545370835798E-4</v>
      </c>
      <c r="T3079" s="732">
        <v>2.6706606706165775E-3</v>
      </c>
      <c r="U3079" s="108">
        <v>1.013777068095289E-3</v>
      </c>
      <c r="V3079" s="109">
        <v>1.0406808410063167E-3</v>
      </c>
      <c r="W3079" s="732">
        <v>6.9083793763241076E-4</v>
      </c>
      <c r="X3079" s="108">
        <v>8.7520329214159178E-5</v>
      </c>
      <c r="Y3079" s="109">
        <v>8.9842948319376366E-5</v>
      </c>
      <c r="Z3079" s="732">
        <v>5.9640624180401496E-5</v>
      </c>
      <c r="AA3079" s="108">
        <v>0</v>
      </c>
      <c r="AB3079" s="109">
        <v>0</v>
      </c>
      <c r="AC3079" s="732">
        <v>0</v>
      </c>
      <c r="AD3079" s="108">
        <v>0</v>
      </c>
      <c r="AE3079" s="109">
        <v>0</v>
      </c>
      <c r="AF3079" s="732">
        <v>0</v>
      </c>
      <c r="AG3079" s="108">
        <v>6.4667754254197664E-4</v>
      </c>
      <c r="AH3079" s="109">
        <v>6.6383965827026214E-4</v>
      </c>
      <c r="AI3079" s="732">
        <v>4.4067835587891245E-4</v>
      </c>
      <c r="AJ3079" s="108">
        <v>9.0055301381385187E-4</v>
      </c>
      <c r="AK3079" s="109">
        <v>1.0782016779838689E-3</v>
      </c>
      <c r="AL3079" s="736">
        <v>3.9965002899152883E-4</v>
      </c>
    </row>
    <row r="3080" spans="1:38" ht="13" x14ac:dyDescent="0.3">
      <c r="A3080" s="71">
        <f t="shared" si="0"/>
        <v>2051</v>
      </c>
      <c r="B3080" s="718">
        <v>35</v>
      </c>
      <c r="C3080" s="108">
        <v>0.41103732149061117</v>
      </c>
      <c r="D3080" s="109">
        <v>0.40389939951874149</v>
      </c>
      <c r="E3080" s="732">
        <v>0.12964086339211087</v>
      </c>
      <c r="F3080" s="108">
        <v>1.974097208478828E-2</v>
      </c>
      <c r="G3080" s="109">
        <v>2.2202522155510135E-2</v>
      </c>
      <c r="H3080" s="732">
        <v>1.656684647898558E-2</v>
      </c>
      <c r="I3080" s="108">
        <v>5.7279537236363618E-3</v>
      </c>
      <c r="J3080" s="109">
        <v>7.1532999990773401E-3</v>
      </c>
      <c r="K3080" s="732">
        <v>9.3923826110645967E-2</v>
      </c>
      <c r="L3080" s="108">
        <v>8.2850597052796994E-4</v>
      </c>
      <c r="M3080" s="109">
        <v>9.9194248279548046E-4</v>
      </c>
      <c r="N3080" s="732">
        <v>3.6767681145804951E-4</v>
      </c>
      <c r="O3080" s="108">
        <v>0</v>
      </c>
      <c r="P3080" s="109">
        <v>0</v>
      </c>
      <c r="Q3080" s="732">
        <v>1.0522132185598415E-2</v>
      </c>
      <c r="R3080" s="108">
        <v>4.4422906442062918E-4</v>
      </c>
      <c r="S3080" s="109">
        <v>6.5065545370835798E-4</v>
      </c>
      <c r="T3080" s="732">
        <v>2.6706606706165775E-3</v>
      </c>
      <c r="U3080" s="108">
        <v>1.013777068095289E-3</v>
      </c>
      <c r="V3080" s="109">
        <v>1.0406808410063167E-3</v>
      </c>
      <c r="W3080" s="732">
        <v>6.9083793763241076E-4</v>
      </c>
      <c r="X3080" s="108">
        <v>8.7520329214159178E-5</v>
      </c>
      <c r="Y3080" s="109">
        <v>8.9842948319376366E-5</v>
      </c>
      <c r="Z3080" s="732">
        <v>5.9640624180401496E-5</v>
      </c>
      <c r="AA3080" s="108">
        <v>0</v>
      </c>
      <c r="AB3080" s="109">
        <v>0</v>
      </c>
      <c r="AC3080" s="732">
        <v>0</v>
      </c>
      <c r="AD3080" s="108">
        <v>0</v>
      </c>
      <c r="AE3080" s="109">
        <v>0</v>
      </c>
      <c r="AF3080" s="732">
        <v>0</v>
      </c>
      <c r="AG3080" s="108">
        <v>6.4667754254197664E-4</v>
      </c>
      <c r="AH3080" s="109">
        <v>6.6383965827026214E-4</v>
      </c>
      <c r="AI3080" s="732">
        <v>4.4067835587891245E-4</v>
      </c>
      <c r="AJ3080" s="108">
        <v>9.0055301381385187E-4</v>
      </c>
      <c r="AK3080" s="109">
        <v>1.0782016779838689E-3</v>
      </c>
      <c r="AL3080" s="736">
        <v>3.9965002899152883E-4</v>
      </c>
    </row>
    <row r="3081" spans="1:38" ht="13" x14ac:dyDescent="0.3">
      <c r="A3081" s="71">
        <f t="shared" si="0"/>
        <v>2051</v>
      </c>
      <c r="B3081" s="718">
        <v>36</v>
      </c>
      <c r="C3081" s="108">
        <v>0.41103732149061117</v>
      </c>
      <c r="D3081" s="109">
        <v>0.40389939951874149</v>
      </c>
      <c r="E3081" s="732">
        <v>0.12964086339211087</v>
      </c>
      <c r="F3081" s="108">
        <v>1.974097208478828E-2</v>
      </c>
      <c r="G3081" s="109">
        <v>2.2202522155510135E-2</v>
      </c>
      <c r="H3081" s="732">
        <v>1.656684647898558E-2</v>
      </c>
      <c r="I3081" s="108">
        <v>5.7279537236363618E-3</v>
      </c>
      <c r="J3081" s="109">
        <v>7.1532999990773401E-3</v>
      </c>
      <c r="K3081" s="732">
        <v>9.3923826110645967E-2</v>
      </c>
      <c r="L3081" s="108">
        <v>8.2850597052796994E-4</v>
      </c>
      <c r="M3081" s="109">
        <v>9.9194248279548046E-4</v>
      </c>
      <c r="N3081" s="732">
        <v>3.6767681145804951E-4</v>
      </c>
      <c r="O3081" s="108">
        <v>0</v>
      </c>
      <c r="P3081" s="109">
        <v>0</v>
      </c>
      <c r="Q3081" s="732">
        <v>1.0522132185598415E-2</v>
      </c>
      <c r="R3081" s="108">
        <v>4.4422906442062918E-4</v>
      </c>
      <c r="S3081" s="109">
        <v>6.5065545370835798E-4</v>
      </c>
      <c r="T3081" s="732">
        <v>2.6706606706165775E-3</v>
      </c>
      <c r="U3081" s="108">
        <v>1.013777068095289E-3</v>
      </c>
      <c r="V3081" s="109">
        <v>1.0406808410063167E-3</v>
      </c>
      <c r="W3081" s="732">
        <v>6.9083793763241076E-4</v>
      </c>
      <c r="X3081" s="108">
        <v>8.7520329214159178E-5</v>
      </c>
      <c r="Y3081" s="109">
        <v>8.9842948319376366E-5</v>
      </c>
      <c r="Z3081" s="732">
        <v>5.9640624180401496E-5</v>
      </c>
      <c r="AA3081" s="108">
        <v>0</v>
      </c>
      <c r="AB3081" s="109">
        <v>0</v>
      </c>
      <c r="AC3081" s="732">
        <v>0</v>
      </c>
      <c r="AD3081" s="108">
        <v>0</v>
      </c>
      <c r="AE3081" s="109">
        <v>0</v>
      </c>
      <c r="AF3081" s="732">
        <v>0</v>
      </c>
      <c r="AG3081" s="108">
        <v>6.4667754254197664E-4</v>
      </c>
      <c r="AH3081" s="109">
        <v>6.6383965827026214E-4</v>
      </c>
      <c r="AI3081" s="732">
        <v>4.4067835587891245E-4</v>
      </c>
      <c r="AJ3081" s="108">
        <v>9.0055301381385187E-4</v>
      </c>
      <c r="AK3081" s="109">
        <v>1.0782016779838689E-3</v>
      </c>
      <c r="AL3081" s="736">
        <v>3.9965002899152883E-4</v>
      </c>
    </row>
    <row r="3082" spans="1:38" ht="13" x14ac:dyDescent="0.3">
      <c r="A3082" s="71">
        <f t="shared" si="0"/>
        <v>2051</v>
      </c>
      <c r="B3082" s="718">
        <v>37</v>
      </c>
      <c r="C3082" s="108">
        <v>0.41103732149061117</v>
      </c>
      <c r="D3082" s="109">
        <v>0.40389939951874149</v>
      </c>
      <c r="E3082" s="732">
        <v>0.12964086339211087</v>
      </c>
      <c r="F3082" s="108">
        <v>1.974097208478828E-2</v>
      </c>
      <c r="G3082" s="109">
        <v>2.2202522155510135E-2</v>
      </c>
      <c r="H3082" s="732">
        <v>1.656684647898558E-2</v>
      </c>
      <c r="I3082" s="108">
        <v>5.7279537236363618E-3</v>
      </c>
      <c r="J3082" s="109">
        <v>7.1532999990773401E-3</v>
      </c>
      <c r="K3082" s="732">
        <v>9.3923826110645967E-2</v>
      </c>
      <c r="L3082" s="108">
        <v>8.2850597052796994E-4</v>
      </c>
      <c r="M3082" s="109">
        <v>9.9194248279548046E-4</v>
      </c>
      <c r="N3082" s="732">
        <v>3.6767681145804951E-4</v>
      </c>
      <c r="O3082" s="108">
        <v>0</v>
      </c>
      <c r="P3082" s="109">
        <v>0</v>
      </c>
      <c r="Q3082" s="732">
        <v>1.0522132185598415E-2</v>
      </c>
      <c r="R3082" s="108">
        <v>4.4422906442062918E-4</v>
      </c>
      <c r="S3082" s="109">
        <v>6.5065545370835798E-4</v>
      </c>
      <c r="T3082" s="732">
        <v>2.6706606706165775E-3</v>
      </c>
      <c r="U3082" s="108">
        <v>1.013777068095289E-3</v>
      </c>
      <c r="V3082" s="109">
        <v>1.0406808410063167E-3</v>
      </c>
      <c r="W3082" s="732">
        <v>6.9083793763241076E-4</v>
      </c>
      <c r="X3082" s="108">
        <v>8.7520329214159178E-5</v>
      </c>
      <c r="Y3082" s="109">
        <v>8.9842948319376366E-5</v>
      </c>
      <c r="Z3082" s="732">
        <v>5.9640624180401496E-5</v>
      </c>
      <c r="AA3082" s="108">
        <v>0</v>
      </c>
      <c r="AB3082" s="109">
        <v>0</v>
      </c>
      <c r="AC3082" s="732">
        <v>0</v>
      </c>
      <c r="AD3082" s="108">
        <v>0</v>
      </c>
      <c r="AE3082" s="109">
        <v>0</v>
      </c>
      <c r="AF3082" s="732">
        <v>0</v>
      </c>
      <c r="AG3082" s="108">
        <v>6.4667754254197664E-4</v>
      </c>
      <c r="AH3082" s="109">
        <v>6.6383965827026214E-4</v>
      </c>
      <c r="AI3082" s="732">
        <v>4.4067835587891245E-4</v>
      </c>
      <c r="AJ3082" s="108">
        <v>9.0055301381385187E-4</v>
      </c>
      <c r="AK3082" s="109">
        <v>1.0782016779838689E-3</v>
      </c>
      <c r="AL3082" s="736">
        <v>3.9965002899152883E-4</v>
      </c>
    </row>
    <row r="3083" spans="1:38" ht="13" x14ac:dyDescent="0.3">
      <c r="A3083" s="71">
        <f t="shared" si="0"/>
        <v>2051</v>
      </c>
      <c r="B3083" s="718">
        <v>38</v>
      </c>
      <c r="C3083" s="108">
        <v>0.41103732149061117</v>
      </c>
      <c r="D3083" s="109">
        <v>0.40389939951874149</v>
      </c>
      <c r="E3083" s="732">
        <v>0.12964086339211087</v>
      </c>
      <c r="F3083" s="108">
        <v>1.974097208478828E-2</v>
      </c>
      <c r="G3083" s="109">
        <v>2.2202522155510135E-2</v>
      </c>
      <c r="H3083" s="732">
        <v>1.656684647898558E-2</v>
      </c>
      <c r="I3083" s="108">
        <v>5.7279537236363618E-3</v>
      </c>
      <c r="J3083" s="109">
        <v>7.1532999990773401E-3</v>
      </c>
      <c r="K3083" s="732">
        <v>9.3923826110645967E-2</v>
      </c>
      <c r="L3083" s="108">
        <v>8.2850597052796994E-4</v>
      </c>
      <c r="M3083" s="109">
        <v>9.9194248279548046E-4</v>
      </c>
      <c r="N3083" s="732">
        <v>3.6767681145804951E-4</v>
      </c>
      <c r="O3083" s="108">
        <v>0</v>
      </c>
      <c r="P3083" s="109">
        <v>0</v>
      </c>
      <c r="Q3083" s="732">
        <v>1.0522132185598415E-2</v>
      </c>
      <c r="R3083" s="108">
        <v>4.4422906442062918E-4</v>
      </c>
      <c r="S3083" s="109">
        <v>6.5065545370835798E-4</v>
      </c>
      <c r="T3083" s="732">
        <v>2.6706606706165775E-3</v>
      </c>
      <c r="U3083" s="108">
        <v>1.013777068095289E-3</v>
      </c>
      <c r="V3083" s="109">
        <v>1.0406808410063167E-3</v>
      </c>
      <c r="W3083" s="732">
        <v>6.9083793763241076E-4</v>
      </c>
      <c r="X3083" s="108">
        <v>8.7520329214159178E-5</v>
      </c>
      <c r="Y3083" s="109">
        <v>8.9842948319376366E-5</v>
      </c>
      <c r="Z3083" s="732">
        <v>5.9640624180401496E-5</v>
      </c>
      <c r="AA3083" s="108">
        <v>0</v>
      </c>
      <c r="AB3083" s="109">
        <v>0</v>
      </c>
      <c r="AC3083" s="732">
        <v>0</v>
      </c>
      <c r="AD3083" s="108">
        <v>0</v>
      </c>
      <c r="AE3083" s="109">
        <v>0</v>
      </c>
      <c r="AF3083" s="732">
        <v>0</v>
      </c>
      <c r="AG3083" s="108">
        <v>6.4667754254197664E-4</v>
      </c>
      <c r="AH3083" s="109">
        <v>6.6383965827026214E-4</v>
      </c>
      <c r="AI3083" s="732">
        <v>4.4067835587891245E-4</v>
      </c>
      <c r="AJ3083" s="108">
        <v>9.0055301381385187E-4</v>
      </c>
      <c r="AK3083" s="109">
        <v>1.0782016779838689E-3</v>
      </c>
      <c r="AL3083" s="736">
        <v>3.9965002899152883E-4</v>
      </c>
    </row>
    <row r="3084" spans="1:38" ht="13.5" thickBot="1" x14ac:dyDescent="0.35">
      <c r="A3084" s="71">
        <f t="shared" si="0"/>
        <v>2051</v>
      </c>
      <c r="B3084" s="719">
        <v>39</v>
      </c>
      <c r="C3084" s="110">
        <v>0.41103732149061117</v>
      </c>
      <c r="D3084" s="111">
        <v>0.40389939951874149</v>
      </c>
      <c r="E3084" s="733">
        <v>0.12964086339211087</v>
      </c>
      <c r="F3084" s="110">
        <v>1.974097208478828E-2</v>
      </c>
      <c r="G3084" s="111">
        <v>2.2202522155510135E-2</v>
      </c>
      <c r="H3084" s="733">
        <v>1.656684647898558E-2</v>
      </c>
      <c r="I3084" s="110">
        <v>5.7279537236363618E-3</v>
      </c>
      <c r="J3084" s="111">
        <v>7.1532999990773401E-3</v>
      </c>
      <c r="K3084" s="733">
        <v>9.3923826110645967E-2</v>
      </c>
      <c r="L3084" s="110">
        <v>8.2850597052796994E-4</v>
      </c>
      <c r="M3084" s="111">
        <v>9.9194248279548046E-4</v>
      </c>
      <c r="N3084" s="733">
        <v>3.6767681145804951E-4</v>
      </c>
      <c r="O3084" s="110">
        <v>0</v>
      </c>
      <c r="P3084" s="111">
        <v>0</v>
      </c>
      <c r="Q3084" s="733">
        <v>1.0522132185598415E-2</v>
      </c>
      <c r="R3084" s="110">
        <v>4.4422906442062918E-4</v>
      </c>
      <c r="S3084" s="111">
        <v>6.5065545370835798E-4</v>
      </c>
      <c r="T3084" s="733">
        <v>2.6706606706165775E-3</v>
      </c>
      <c r="U3084" s="110">
        <v>1.013777068095289E-3</v>
      </c>
      <c r="V3084" s="111">
        <v>1.0406808410063167E-3</v>
      </c>
      <c r="W3084" s="733">
        <v>6.9083793763241076E-4</v>
      </c>
      <c r="X3084" s="110">
        <v>8.7520329214159178E-5</v>
      </c>
      <c r="Y3084" s="111">
        <v>8.9842948319376366E-5</v>
      </c>
      <c r="Z3084" s="733">
        <v>5.9640624180401496E-5</v>
      </c>
      <c r="AA3084" s="110">
        <v>0</v>
      </c>
      <c r="AB3084" s="111">
        <v>0</v>
      </c>
      <c r="AC3084" s="733">
        <v>0</v>
      </c>
      <c r="AD3084" s="110">
        <v>0</v>
      </c>
      <c r="AE3084" s="111">
        <v>0</v>
      </c>
      <c r="AF3084" s="733">
        <v>0</v>
      </c>
      <c r="AG3084" s="110">
        <v>6.4667754254197664E-4</v>
      </c>
      <c r="AH3084" s="111">
        <v>6.6383965827026214E-4</v>
      </c>
      <c r="AI3084" s="733">
        <v>4.4067835587891245E-4</v>
      </c>
      <c r="AJ3084" s="110">
        <v>9.0055301381385187E-4</v>
      </c>
      <c r="AK3084" s="111">
        <v>1.0782016779838689E-3</v>
      </c>
      <c r="AL3084" s="737">
        <v>3.9965002899152883E-4</v>
      </c>
    </row>
    <row r="3085" spans="1:38" x14ac:dyDescent="0.25">
      <c r="A3085" s="720">
        <f t="shared" si="0"/>
        <v>2052</v>
      </c>
      <c r="B3085" s="70">
        <v>0</v>
      </c>
      <c r="C3085" s="106">
        <v>0.22560668676245985</v>
      </c>
      <c r="D3085" s="107">
        <v>0.23567390467352839</v>
      </c>
      <c r="E3085" s="730">
        <v>0.11215267122305657</v>
      </c>
      <c r="F3085" s="106">
        <v>1.8547752551103441E-2</v>
      </c>
      <c r="G3085" s="107">
        <v>2.0248944325784182E-2</v>
      </c>
      <c r="H3085" s="730">
        <v>1.8323575516671745E-2</v>
      </c>
      <c r="I3085" s="106">
        <v>4.3960582993610676E-3</v>
      </c>
      <c r="J3085" s="107">
        <v>4.0517343181848643E-3</v>
      </c>
      <c r="K3085" s="730">
        <v>8.5367179030097287E-2</v>
      </c>
      <c r="L3085" s="106">
        <v>5.3436056816448963E-4</v>
      </c>
      <c r="M3085" s="107">
        <v>5.7217733376582736E-4</v>
      </c>
      <c r="N3085" s="730">
        <v>2.6409364800819796E-4</v>
      </c>
      <c r="O3085" s="106">
        <v>0</v>
      </c>
      <c r="P3085" s="107">
        <v>0</v>
      </c>
      <c r="Q3085" s="730">
        <v>1.1637901425535247E-2</v>
      </c>
      <c r="R3085" s="106">
        <v>4.4422906442062918E-4</v>
      </c>
      <c r="S3085" s="107">
        <v>6.5065545370835798E-4</v>
      </c>
      <c r="T3085" s="730">
        <v>2.6706606706165775E-3</v>
      </c>
      <c r="U3085" s="106">
        <v>9.2192897773096089E-4</v>
      </c>
      <c r="V3085" s="107">
        <v>8.9037160295270788E-4</v>
      </c>
      <c r="W3085" s="730">
        <v>7.6409290867222542E-4</v>
      </c>
      <c r="X3085" s="106">
        <v>7.9591015491175499E-5</v>
      </c>
      <c r="Y3085" s="107">
        <v>7.6866616641538604E-5</v>
      </c>
      <c r="Z3085" s="730">
        <v>6.5964901145010183E-5</v>
      </c>
      <c r="AA3085" s="106">
        <v>0</v>
      </c>
      <c r="AB3085" s="107">
        <v>0</v>
      </c>
      <c r="AC3085" s="730">
        <v>0</v>
      </c>
      <c r="AD3085" s="106">
        <v>0</v>
      </c>
      <c r="AE3085" s="107">
        <v>0</v>
      </c>
      <c r="AF3085" s="730">
        <v>0</v>
      </c>
      <c r="AG3085" s="106">
        <v>5.8808945886788019E-4</v>
      </c>
      <c r="AH3085" s="107">
        <v>5.6795902679867628E-4</v>
      </c>
      <c r="AI3085" s="730">
        <v>4.8740753006272026E-4</v>
      </c>
      <c r="AJ3085" s="106">
        <v>5.8082833636515549E-4</v>
      </c>
      <c r="AK3085" s="107">
        <v>6.2193384421412718E-4</v>
      </c>
      <c r="AL3085" s="735">
        <v>2.8705928653795275E-4</v>
      </c>
    </row>
    <row r="3086" spans="1:38" x14ac:dyDescent="0.25">
      <c r="A3086" s="71">
        <f t="shared" si="0"/>
        <v>2052</v>
      </c>
      <c r="B3086" s="718">
        <v>1</v>
      </c>
      <c r="C3086" s="108">
        <v>0.22551575111007702</v>
      </c>
      <c r="D3086" s="109">
        <v>0.23553112533830747</v>
      </c>
      <c r="E3086" s="731">
        <v>0.11228829764032865</v>
      </c>
      <c r="F3086" s="108">
        <v>1.8525836048665808E-2</v>
      </c>
      <c r="G3086" s="109">
        <v>2.0213759246715118E-2</v>
      </c>
      <c r="H3086" s="731">
        <v>1.8550557858625003E-2</v>
      </c>
      <c r="I3086" s="108">
        <v>4.3890093274472517E-3</v>
      </c>
      <c r="J3086" s="109">
        <v>4.0405570069484706E-3</v>
      </c>
      <c r="K3086" s="731">
        <v>8.5700953055388232E-2</v>
      </c>
      <c r="L3086" s="108">
        <v>5.3374030241379344E-4</v>
      </c>
      <c r="M3086" s="109">
        <v>5.7092692828958022E-4</v>
      </c>
      <c r="N3086" s="731">
        <v>2.645502632998522E-4</v>
      </c>
      <c r="O3086" s="108">
        <v>0</v>
      </c>
      <c r="P3086" s="109">
        <v>0</v>
      </c>
      <c r="Q3086" s="731">
        <v>1.1782051734635056E-2</v>
      </c>
      <c r="R3086" s="108">
        <v>4.4422906442062918E-4</v>
      </c>
      <c r="S3086" s="109">
        <v>6.5065545370835798E-4</v>
      </c>
      <c r="T3086" s="731">
        <v>2.6706606706165775E-3</v>
      </c>
      <c r="U3086" s="108">
        <v>9.203004603605331E-4</v>
      </c>
      <c r="V3086" s="109">
        <v>8.8777535320650304E-4</v>
      </c>
      <c r="W3086" s="731">
        <v>7.7355847600301287E-4</v>
      </c>
      <c r="X3086" s="108">
        <v>7.9450391850529638E-5</v>
      </c>
      <c r="Y3086" s="109">
        <v>7.6642474879272382E-5</v>
      </c>
      <c r="Z3086" s="731">
        <v>6.6781957689319716E-5</v>
      </c>
      <c r="AA3086" s="108">
        <v>0</v>
      </c>
      <c r="AB3086" s="109">
        <v>0</v>
      </c>
      <c r="AC3086" s="731">
        <v>0</v>
      </c>
      <c r="AD3086" s="108">
        <v>0</v>
      </c>
      <c r="AE3086" s="109">
        <v>0</v>
      </c>
      <c r="AF3086" s="731">
        <v>0</v>
      </c>
      <c r="AG3086" s="108">
        <v>5.8704975347548575E-4</v>
      </c>
      <c r="AH3086" s="109">
        <v>5.6630276833400468E-4</v>
      </c>
      <c r="AI3086" s="731">
        <v>4.934447175593932E-4</v>
      </c>
      <c r="AJ3086" s="108">
        <v>5.8015474482090692E-4</v>
      </c>
      <c r="AK3086" s="109">
        <v>6.205749942183237E-4</v>
      </c>
      <c r="AL3086" s="736">
        <v>2.8755555333134536E-4</v>
      </c>
    </row>
    <row r="3087" spans="1:38" x14ac:dyDescent="0.25">
      <c r="A3087" s="71">
        <f t="shared" si="0"/>
        <v>2052</v>
      </c>
      <c r="B3087" s="718">
        <v>2</v>
      </c>
      <c r="C3087" s="108">
        <v>0.22542216306581644</v>
      </c>
      <c r="D3087" s="109">
        <v>0.23539237918741177</v>
      </c>
      <c r="E3087" s="731">
        <v>0.1124568034812172</v>
      </c>
      <c r="F3087" s="108">
        <v>1.8503362896405036E-2</v>
      </c>
      <c r="G3087" s="109">
        <v>2.0179562729486206E-2</v>
      </c>
      <c r="H3087" s="731">
        <v>1.8820065714562049E-2</v>
      </c>
      <c r="I3087" s="108">
        <v>4.3817777017618196E-3</v>
      </c>
      <c r="J3087" s="109">
        <v>4.0296934275150763E-3</v>
      </c>
      <c r="K3087" s="731">
        <v>8.6118062646174123E-2</v>
      </c>
      <c r="L3087" s="108">
        <v>5.3310401391404934E-4</v>
      </c>
      <c r="M3087" s="109">
        <v>5.6971132134152531E-4</v>
      </c>
      <c r="N3087" s="731">
        <v>2.651284480840126E-4</v>
      </c>
      <c r="O3087" s="108">
        <v>0</v>
      </c>
      <c r="P3087" s="109">
        <v>0</v>
      </c>
      <c r="Q3087" s="731">
        <v>1.1953225583226449E-2</v>
      </c>
      <c r="R3087" s="108">
        <v>4.4422906442062918E-4</v>
      </c>
      <c r="S3087" s="109">
        <v>6.5065545370835798E-4</v>
      </c>
      <c r="T3087" s="731">
        <v>2.6706606706165775E-3</v>
      </c>
      <c r="U3087" s="108">
        <v>9.1863000356657263E-4</v>
      </c>
      <c r="V3087" s="109">
        <v>8.8525179621031479E-4</v>
      </c>
      <c r="W3087" s="731">
        <v>7.8479665428725712E-4</v>
      </c>
      <c r="X3087" s="108">
        <v>7.9306201549482334E-5</v>
      </c>
      <c r="Y3087" s="109">
        <v>7.6424623139591954E-5</v>
      </c>
      <c r="Z3087" s="731">
        <v>6.775221766328495E-5</v>
      </c>
      <c r="AA3087" s="108">
        <v>0</v>
      </c>
      <c r="AB3087" s="109">
        <v>0</v>
      </c>
      <c r="AC3087" s="731">
        <v>0</v>
      </c>
      <c r="AD3087" s="108">
        <v>0</v>
      </c>
      <c r="AE3087" s="109">
        <v>0</v>
      </c>
      <c r="AF3087" s="731">
        <v>0</v>
      </c>
      <c r="AG3087" s="108">
        <v>5.859849006534108E-4</v>
      </c>
      <c r="AH3087" s="109">
        <v>5.6469275660144208E-4</v>
      </c>
      <c r="AI3087" s="731">
        <v>5.0061383050149593E-4</v>
      </c>
      <c r="AJ3087" s="108">
        <v>5.7946292732714442E-4</v>
      </c>
      <c r="AK3087" s="109">
        <v>6.1925377294539232E-4</v>
      </c>
      <c r="AL3087" s="736">
        <v>2.8818402290627359E-4</v>
      </c>
    </row>
    <row r="3088" spans="1:38" x14ac:dyDescent="0.25">
      <c r="A3088" s="71">
        <f t="shared" si="0"/>
        <v>2052</v>
      </c>
      <c r="B3088" s="718">
        <v>3</v>
      </c>
      <c r="C3088" s="108">
        <v>0.22532660737082896</v>
      </c>
      <c r="D3088" s="109">
        <v>0.23525768209929407</v>
      </c>
      <c r="E3088" s="731">
        <v>0.11265766079138488</v>
      </c>
      <c r="F3088" s="108">
        <v>1.8480378397895569E-2</v>
      </c>
      <c r="G3088" s="109">
        <v>2.0146355988999765E-2</v>
      </c>
      <c r="H3088" s="731">
        <v>1.9131548194961941E-2</v>
      </c>
      <c r="I3088" s="108">
        <v>4.3743786914822056E-3</v>
      </c>
      <c r="J3088" s="109">
        <v>4.0191512202673359E-3</v>
      </c>
      <c r="K3088" s="731">
        <v>8.6617475220401446E-2</v>
      </c>
      <c r="L3088" s="108">
        <v>5.3245310224402944E-4</v>
      </c>
      <c r="M3088" s="109">
        <v>5.6853184210624828E-4</v>
      </c>
      <c r="N3088" s="731">
        <v>2.6582667870224272E-4</v>
      </c>
      <c r="O3088" s="108">
        <v>0</v>
      </c>
      <c r="P3088" s="109">
        <v>0</v>
      </c>
      <c r="Q3088" s="731">
        <v>1.2151058210376134E-2</v>
      </c>
      <c r="R3088" s="108">
        <v>4.4422906442062918E-4</v>
      </c>
      <c r="S3088" s="109">
        <v>6.5065545370835798E-4</v>
      </c>
      <c r="T3088" s="731">
        <v>2.6706606706165775E-3</v>
      </c>
      <c r="U3088" s="108">
        <v>9.1692060692256569E-4</v>
      </c>
      <c r="V3088" s="109">
        <v>8.8280187694991579E-4</v>
      </c>
      <c r="W3088" s="731">
        <v>7.9778541281992057E-4</v>
      </c>
      <c r="X3088" s="108">
        <v>7.9158613776546193E-5</v>
      </c>
      <c r="Y3088" s="109">
        <v>7.6213091137875265E-5</v>
      </c>
      <c r="Z3088" s="731">
        <v>6.8873577395472867E-5</v>
      </c>
      <c r="AA3088" s="108">
        <v>0</v>
      </c>
      <c r="AB3088" s="109">
        <v>0</v>
      </c>
      <c r="AC3088" s="731">
        <v>0</v>
      </c>
      <c r="AD3088" s="108">
        <v>0</v>
      </c>
      <c r="AE3088" s="109">
        <v>0</v>
      </c>
      <c r="AF3088" s="731">
        <v>0</v>
      </c>
      <c r="AG3088" s="108">
        <v>5.8489413891321034E-4</v>
      </c>
      <c r="AH3088" s="109">
        <v>5.6313018768518837E-4</v>
      </c>
      <c r="AI3088" s="731">
        <v>5.0889884170097403E-4</v>
      </c>
      <c r="AJ3088" s="108">
        <v>5.7875570095210227E-4</v>
      </c>
      <c r="AK3088" s="109">
        <v>6.1797113975730754E-4</v>
      </c>
      <c r="AL3088" s="736">
        <v>2.8894290153248515E-4</v>
      </c>
    </row>
    <row r="3089" spans="1:38" x14ac:dyDescent="0.25">
      <c r="A3089" s="71">
        <f t="shared" si="0"/>
        <v>2052</v>
      </c>
      <c r="B3089" s="718">
        <v>4</v>
      </c>
      <c r="C3089" s="108">
        <v>0.29631988470736498</v>
      </c>
      <c r="D3089" s="109">
        <v>0.30200501063327057</v>
      </c>
      <c r="E3089" s="731">
        <v>0.13174212614195899</v>
      </c>
      <c r="F3089" s="108">
        <v>1.9104212855551018E-2</v>
      </c>
      <c r="G3089" s="109">
        <v>2.117684772138689E-2</v>
      </c>
      <c r="H3089" s="731">
        <v>1.9058616425702262E-2</v>
      </c>
      <c r="I3089" s="108">
        <v>5.0691364620976146E-3</v>
      </c>
      <c r="J3089" s="109">
        <v>5.5176333624908473E-3</v>
      </c>
      <c r="K3089" s="731">
        <v>8.5801017777980756E-2</v>
      </c>
      <c r="L3089" s="108">
        <v>6.4396894933446735E-4</v>
      </c>
      <c r="M3089" s="109">
        <v>8.4900888024126557E-4</v>
      </c>
      <c r="N3089" s="731">
        <v>3.7509082429410114E-4</v>
      </c>
      <c r="O3089" s="108">
        <v>0</v>
      </c>
      <c r="P3089" s="109">
        <v>0</v>
      </c>
      <c r="Q3089" s="731">
        <v>1.2104747662423893E-2</v>
      </c>
      <c r="R3089" s="108">
        <v>4.4422906442062918E-4</v>
      </c>
      <c r="S3089" s="109">
        <v>6.5065545370835798E-4</v>
      </c>
      <c r="T3089" s="731">
        <v>2.6706606706165775E-3</v>
      </c>
      <c r="U3089" s="108">
        <v>9.6477392857228182E-4</v>
      </c>
      <c r="V3089" s="109">
        <v>9.6181051538075945E-4</v>
      </c>
      <c r="W3089" s="731">
        <v>7.9474456528314593E-4</v>
      </c>
      <c r="X3089" s="108">
        <v>8.3289821213960882E-5</v>
      </c>
      <c r="Y3089" s="109">
        <v>8.3033988003494667E-5</v>
      </c>
      <c r="Z3089" s="731">
        <v>6.8611029470822793E-5</v>
      </c>
      <c r="AA3089" s="108">
        <v>0</v>
      </c>
      <c r="AB3089" s="109">
        <v>0</v>
      </c>
      <c r="AC3089" s="731">
        <v>0</v>
      </c>
      <c r="AD3089" s="108">
        <v>0</v>
      </c>
      <c r="AE3089" s="109">
        <v>0</v>
      </c>
      <c r="AF3089" s="731">
        <v>0</v>
      </c>
      <c r="AG3089" s="108">
        <v>6.1541935864491864E-4</v>
      </c>
      <c r="AH3089" s="109">
        <v>6.1352896066476335E-4</v>
      </c>
      <c r="AI3089" s="731">
        <v>5.0695917814303035E-4</v>
      </c>
      <c r="AJ3089" s="108">
        <v>6.9996856146594625E-4</v>
      </c>
      <c r="AK3089" s="109">
        <v>9.2283869971719439E-4</v>
      </c>
      <c r="AL3089" s="736">
        <v>4.0770873433427997E-4</v>
      </c>
    </row>
    <row r="3090" spans="1:38" x14ac:dyDescent="0.25">
      <c r="A3090" s="71">
        <f t="shared" si="0"/>
        <v>2052</v>
      </c>
      <c r="B3090" s="718">
        <v>5</v>
      </c>
      <c r="C3090" s="108">
        <v>0.29619862802104174</v>
      </c>
      <c r="D3090" s="109">
        <v>0.30185449820731874</v>
      </c>
      <c r="E3090" s="731">
        <v>0.13139170567706709</v>
      </c>
      <c r="F3090" s="108">
        <v>1.907926763973045E-2</v>
      </c>
      <c r="G3090" s="109">
        <v>2.1143899798529625E-2</v>
      </c>
      <c r="H3090" s="731">
        <v>1.863119879605803E-2</v>
      </c>
      <c r="I3090" s="108">
        <v>5.0601667635662168E-3</v>
      </c>
      <c r="J3090" s="109">
        <v>5.5041272473967491E-3</v>
      </c>
      <c r="K3090" s="731">
        <v>8.4903888269896241E-2</v>
      </c>
      <c r="L3090" s="108">
        <v>6.431440873226553E-4</v>
      </c>
      <c r="M3090" s="109">
        <v>8.4735257936633225E-4</v>
      </c>
      <c r="N3090" s="731">
        <v>3.7376730546578841E-4</v>
      </c>
      <c r="O3090" s="108">
        <v>0</v>
      </c>
      <c r="P3090" s="109">
        <v>0</v>
      </c>
      <c r="Q3090" s="731">
        <v>1.1833273603162444E-2</v>
      </c>
      <c r="R3090" s="108">
        <v>4.4422906442062918E-4</v>
      </c>
      <c r="S3090" s="109">
        <v>6.5065545370835798E-4</v>
      </c>
      <c r="T3090" s="731">
        <v>2.6706606706165775E-3</v>
      </c>
      <c r="U3090" s="108">
        <v>9.629189474127239E-4</v>
      </c>
      <c r="V3090" s="109">
        <v>9.593741246324602E-4</v>
      </c>
      <c r="W3090" s="731">
        <v>7.7692097387178634E-4</v>
      </c>
      <c r="X3090" s="108">
        <v>8.3129661408867924E-5</v>
      </c>
      <c r="Y3090" s="109">
        <v>8.2823679810601939E-5</v>
      </c>
      <c r="Z3090" s="731">
        <v>6.7072352242765688E-5</v>
      </c>
      <c r="AA3090" s="108">
        <v>0</v>
      </c>
      <c r="AB3090" s="109">
        <v>0</v>
      </c>
      <c r="AC3090" s="731">
        <v>0</v>
      </c>
      <c r="AD3090" s="108">
        <v>0</v>
      </c>
      <c r="AE3090" s="109">
        <v>0</v>
      </c>
      <c r="AF3090" s="731">
        <v>0</v>
      </c>
      <c r="AG3090" s="108">
        <v>6.1423581966457631E-4</v>
      </c>
      <c r="AH3090" s="109">
        <v>6.1197497841523083E-4</v>
      </c>
      <c r="AI3090" s="731">
        <v>4.9558939395900144E-4</v>
      </c>
      <c r="AJ3090" s="108">
        <v>6.9907166284858082E-4</v>
      </c>
      <c r="AK3090" s="109">
        <v>9.2103807825123264E-4</v>
      </c>
      <c r="AL3090" s="736">
        <v>4.062700985796242E-4</v>
      </c>
    </row>
    <row r="3091" spans="1:38" x14ac:dyDescent="0.25">
      <c r="A3091" s="71">
        <f t="shared" si="0"/>
        <v>2052</v>
      </c>
      <c r="B3091" s="718">
        <v>6</v>
      </c>
      <c r="C3091" s="108">
        <v>0.35684929971502188</v>
      </c>
      <c r="D3091" s="109">
        <v>0.35777518477363524</v>
      </c>
      <c r="E3091" s="731">
        <v>0.13099937842954676</v>
      </c>
      <c r="F3091" s="108">
        <v>1.9534866002680121E-2</v>
      </c>
      <c r="G3091" s="109">
        <v>2.1997154111483661E-2</v>
      </c>
      <c r="H3091" s="731">
        <v>1.8146797826547358E-2</v>
      </c>
      <c r="I3091" s="108">
        <v>5.435638230498278E-3</v>
      </c>
      <c r="J3091" s="109">
        <v>6.6103617319594066E-3</v>
      </c>
      <c r="K3091" s="731">
        <v>9.7123417752281865E-2</v>
      </c>
      <c r="L3091" s="108">
        <v>7.2961446649751321E-4</v>
      </c>
      <c r="M3091" s="109">
        <v>9.1650862020115412E-4</v>
      </c>
      <c r="N3091" s="731">
        <v>3.7229121183140763E-4</v>
      </c>
      <c r="O3091" s="108">
        <v>0</v>
      </c>
      <c r="P3091" s="109">
        <v>0</v>
      </c>
      <c r="Q3091" s="731">
        <v>1.1525605460579263E-2</v>
      </c>
      <c r="R3091" s="108">
        <v>4.4422906442062918E-4</v>
      </c>
      <c r="S3091" s="109">
        <v>6.5065545370835798E-4</v>
      </c>
      <c r="T3091" s="731">
        <v>2.6706606706165775E-3</v>
      </c>
      <c r="U3091" s="108">
        <v>9.9780159476139138E-4</v>
      </c>
      <c r="V3091" s="109">
        <v>1.0246849804504915E-3</v>
      </c>
      <c r="W3091" s="731">
        <v>7.5672084489655149E-4</v>
      </c>
      <c r="X3091" s="108">
        <v>8.6141133386856194E-5</v>
      </c>
      <c r="Y3091" s="109">
        <v>8.8462025513930657E-5</v>
      </c>
      <c r="Z3091" s="731">
        <v>6.5328475290343048E-5</v>
      </c>
      <c r="AA3091" s="108">
        <v>0</v>
      </c>
      <c r="AB3091" s="109">
        <v>0</v>
      </c>
      <c r="AC3091" s="731">
        <v>0</v>
      </c>
      <c r="AD3091" s="108">
        <v>0</v>
      </c>
      <c r="AE3091" s="109">
        <v>0</v>
      </c>
      <c r="AF3091" s="731">
        <v>0</v>
      </c>
      <c r="AG3091" s="108">
        <v>6.3648685978225452E-4</v>
      </c>
      <c r="AH3091" s="109">
        <v>6.5363623638750351E-4</v>
      </c>
      <c r="AI3091" s="731">
        <v>4.8270493364462313E-4</v>
      </c>
      <c r="AJ3091" s="108">
        <v>7.9306145922127284E-4</v>
      </c>
      <c r="AK3091" s="109">
        <v>9.9620825479998574E-4</v>
      </c>
      <c r="AL3091" s="736">
        <v>4.0466554687798714E-4</v>
      </c>
    </row>
    <row r="3092" spans="1:38" x14ac:dyDescent="0.25">
      <c r="A3092" s="71">
        <f t="shared" si="0"/>
        <v>2052</v>
      </c>
      <c r="B3092" s="718">
        <v>7</v>
      </c>
      <c r="C3092" s="108">
        <v>0.35670565887071409</v>
      </c>
      <c r="D3092" s="109">
        <v>0.35761742418709819</v>
      </c>
      <c r="E3092" s="731">
        <v>0.1306444856354424</v>
      </c>
      <c r="F3092" s="108">
        <v>1.9508172776975027E-2</v>
      </c>
      <c r="G3092" s="109">
        <v>2.1965057423599128E-2</v>
      </c>
      <c r="H3092" s="731">
        <v>1.7711107268911362E-2</v>
      </c>
      <c r="I3092" s="108">
        <v>5.4255738686866612E-3</v>
      </c>
      <c r="J3092" s="109">
        <v>6.5952941335988471E-3</v>
      </c>
      <c r="K3092" s="731">
        <v>9.6216036382633818E-2</v>
      </c>
      <c r="L3092" s="108">
        <v>7.2863494904439594E-4</v>
      </c>
      <c r="M3092" s="109">
        <v>9.1483419597972746E-4</v>
      </c>
      <c r="N3092" s="731">
        <v>3.7095419097401563E-4</v>
      </c>
      <c r="O3092" s="108">
        <v>0</v>
      </c>
      <c r="P3092" s="109">
        <v>0</v>
      </c>
      <c r="Q3092" s="731">
        <v>1.1248891632831047E-2</v>
      </c>
      <c r="R3092" s="108">
        <v>4.4422906442062918E-4</v>
      </c>
      <c r="S3092" s="109">
        <v>6.5065545370835798E-4</v>
      </c>
      <c r="T3092" s="731">
        <v>2.6706606706165775E-3</v>
      </c>
      <c r="U3092" s="108">
        <v>9.9581249490106848E-4</v>
      </c>
      <c r="V3092" s="109">
        <v>1.0223093601696646E-3</v>
      </c>
      <c r="W3092" s="731">
        <v>7.3855312996405631E-4</v>
      </c>
      <c r="X3092" s="108">
        <v>8.5969398064928774E-5</v>
      </c>
      <c r="Y3092" s="109">
        <v>8.825690618915532E-5</v>
      </c>
      <c r="Z3092" s="731">
        <v>6.3760028288894555E-5</v>
      </c>
      <c r="AA3092" s="108">
        <v>0</v>
      </c>
      <c r="AB3092" s="109">
        <v>0</v>
      </c>
      <c r="AC3092" s="731">
        <v>0</v>
      </c>
      <c r="AD3092" s="108">
        <v>0</v>
      </c>
      <c r="AE3092" s="109">
        <v>0</v>
      </c>
      <c r="AF3092" s="731">
        <v>0</v>
      </c>
      <c r="AG3092" s="108">
        <v>6.3521853521744491E-4</v>
      </c>
      <c r="AH3092" s="109">
        <v>6.5212067009161713E-4</v>
      </c>
      <c r="AI3092" s="731">
        <v>4.7111520312617791E-4</v>
      </c>
      <c r="AJ3092" s="108">
        <v>7.9199735824904969E-4</v>
      </c>
      <c r="AK3092" s="109">
        <v>9.9438790101173398E-4</v>
      </c>
      <c r="AL3092" s="736">
        <v>4.0321237144636473E-4</v>
      </c>
    </row>
    <row r="3093" spans="1:38" x14ac:dyDescent="0.25">
      <c r="A3093" s="71">
        <f t="shared" si="0"/>
        <v>2052</v>
      </c>
      <c r="B3093" s="718">
        <v>8</v>
      </c>
      <c r="C3093" s="108">
        <v>0.41103721952778205</v>
      </c>
      <c r="D3093" s="109">
        <v>0.40389898519943318</v>
      </c>
      <c r="E3093" s="731">
        <v>0.13012621404633565</v>
      </c>
      <c r="F3093" s="108">
        <v>1.9740972550146396E-2</v>
      </c>
      <c r="G3093" s="109">
        <v>2.2202558029556164E-2</v>
      </c>
      <c r="H3093" s="731">
        <v>1.7215096897425661E-2</v>
      </c>
      <c r="I3093" s="108">
        <v>5.7279531191444409E-3</v>
      </c>
      <c r="J3093" s="109">
        <v>7.1533140539781466E-3</v>
      </c>
      <c r="K3093" s="731">
        <v>9.5154214865157724E-2</v>
      </c>
      <c r="L3093" s="108">
        <v>8.2850614758012229E-4</v>
      </c>
      <c r="M3093" s="109">
        <v>9.9194395087229248E-4</v>
      </c>
      <c r="N3093" s="731">
        <v>3.694583455356941E-4</v>
      </c>
      <c r="O3093" s="108">
        <v>0</v>
      </c>
      <c r="P3093" s="109">
        <v>0</v>
      </c>
      <c r="Q3093" s="731">
        <v>1.0933861815589663E-2</v>
      </c>
      <c r="R3093" s="108">
        <v>4.4422906442062918E-4</v>
      </c>
      <c r="S3093" s="109">
        <v>6.5065545370835798E-4</v>
      </c>
      <c r="T3093" s="731">
        <v>2.6706606706165775E-3</v>
      </c>
      <c r="U3093" s="108">
        <v>1.0137766871883766E-3</v>
      </c>
      <c r="V3093" s="109">
        <v>1.0406831352001201E-3</v>
      </c>
      <c r="W3093" s="731">
        <v>7.1786938305964324E-4</v>
      </c>
      <c r="X3093" s="108">
        <v>8.7520277437893936E-5</v>
      </c>
      <c r="Y3093" s="109">
        <v>8.9843139943441628E-5</v>
      </c>
      <c r="Z3093" s="731">
        <v>6.1974383009339332E-5</v>
      </c>
      <c r="AA3093" s="108">
        <v>0</v>
      </c>
      <c r="AB3093" s="109">
        <v>0</v>
      </c>
      <c r="AC3093" s="731">
        <v>0</v>
      </c>
      <c r="AD3093" s="108">
        <v>0</v>
      </c>
      <c r="AE3093" s="109">
        <v>0</v>
      </c>
      <c r="AF3093" s="731">
        <v>0</v>
      </c>
      <c r="AG3093" s="108">
        <v>6.4667801390537699E-4</v>
      </c>
      <c r="AH3093" s="109">
        <v>6.6384099655444082E-4</v>
      </c>
      <c r="AI3093" s="731">
        <v>4.5792186866702169E-4</v>
      </c>
      <c r="AJ3093" s="108">
        <v>9.0055315340259012E-4</v>
      </c>
      <c r="AK3093" s="109">
        <v>1.0782032342826612E-3</v>
      </c>
      <c r="AL3093" s="736">
        <v>4.0158637346679021E-4</v>
      </c>
    </row>
    <row r="3094" spans="1:38" x14ac:dyDescent="0.25">
      <c r="A3094" s="71">
        <f t="shared" si="0"/>
        <v>2052</v>
      </c>
      <c r="B3094" s="718">
        <v>9</v>
      </c>
      <c r="C3094" s="108">
        <v>0.41103721952778205</v>
      </c>
      <c r="D3094" s="109">
        <v>0.40389898519943318</v>
      </c>
      <c r="E3094" s="731">
        <v>0.13012621404633565</v>
      </c>
      <c r="F3094" s="108">
        <v>1.9740972550146396E-2</v>
      </c>
      <c r="G3094" s="109">
        <v>2.2202558029556164E-2</v>
      </c>
      <c r="H3094" s="731">
        <v>1.7215096897425661E-2</v>
      </c>
      <c r="I3094" s="108">
        <v>5.7279531191444409E-3</v>
      </c>
      <c r="J3094" s="109">
        <v>7.1533140539781466E-3</v>
      </c>
      <c r="K3094" s="731">
        <v>9.5154214865157724E-2</v>
      </c>
      <c r="L3094" s="108">
        <v>8.2850614758012229E-4</v>
      </c>
      <c r="M3094" s="109">
        <v>9.9194395087229248E-4</v>
      </c>
      <c r="N3094" s="731">
        <v>3.694583455356941E-4</v>
      </c>
      <c r="O3094" s="108">
        <v>0</v>
      </c>
      <c r="P3094" s="109">
        <v>0</v>
      </c>
      <c r="Q3094" s="731">
        <v>1.0933861815589663E-2</v>
      </c>
      <c r="R3094" s="108">
        <v>4.4422906442062918E-4</v>
      </c>
      <c r="S3094" s="109">
        <v>6.5065545370835798E-4</v>
      </c>
      <c r="T3094" s="731">
        <v>2.6706606706165775E-3</v>
      </c>
      <c r="U3094" s="108">
        <v>1.0137766871883766E-3</v>
      </c>
      <c r="V3094" s="109">
        <v>1.0406831352001201E-3</v>
      </c>
      <c r="W3094" s="731">
        <v>7.1786938305964324E-4</v>
      </c>
      <c r="X3094" s="108">
        <v>8.7520277437893936E-5</v>
      </c>
      <c r="Y3094" s="109">
        <v>8.9843139943441628E-5</v>
      </c>
      <c r="Z3094" s="731">
        <v>6.1974383009339332E-5</v>
      </c>
      <c r="AA3094" s="108">
        <v>0</v>
      </c>
      <c r="AB3094" s="109">
        <v>0</v>
      </c>
      <c r="AC3094" s="731">
        <v>0</v>
      </c>
      <c r="AD3094" s="108">
        <v>0</v>
      </c>
      <c r="AE3094" s="109">
        <v>0</v>
      </c>
      <c r="AF3094" s="731">
        <v>0</v>
      </c>
      <c r="AG3094" s="108">
        <v>6.4667801390537699E-4</v>
      </c>
      <c r="AH3094" s="109">
        <v>6.6384099655444082E-4</v>
      </c>
      <c r="AI3094" s="731">
        <v>4.5792186866702169E-4</v>
      </c>
      <c r="AJ3094" s="108">
        <v>9.0055315340259012E-4</v>
      </c>
      <c r="AK3094" s="109">
        <v>1.0782032342826612E-3</v>
      </c>
      <c r="AL3094" s="736">
        <v>4.0158637346679021E-4</v>
      </c>
    </row>
    <row r="3095" spans="1:38" x14ac:dyDescent="0.25">
      <c r="A3095" s="71">
        <f t="shared" si="0"/>
        <v>2052</v>
      </c>
      <c r="B3095" s="718">
        <v>10</v>
      </c>
      <c r="C3095" s="108">
        <v>0.41103721952778205</v>
      </c>
      <c r="D3095" s="109">
        <v>0.40389898519943318</v>
      </c>
      <c r="E3095" s="731">
        <v>0.13012621404633565</v>
      </c>
      <c r="F3095" s="108">
        <v>1.9740972550146396E-2</v>
      </c>
      <c r="G3095" s="109">
        <v>2.2202558029556164E-2</v>
      </c>
      <c r="H3095" s="731">
        <v>1.7215096897425661E-2</v>
      </c>
      <c r="I3095" s="108">
        <v>5.7279531191444409E-3</v>
      </c>
      <c r="J3095" s="109">
        <v>7.1533140539781466E-3</v>
      </c>
      <c r="K3095" s="731">
        <v>9.5154214865157724E-2</v>
      </c>
      <c r="L3095" s="108">
        <v>8.2850614758012229E-4</v>
      </c>
      <c r="M3095" s="109">
        <v>9.9194395087229248E-4</v>
      </c>
      <c r="N3095" s="731">
        <v>3.694583455356941E-4</v>
      </c>
      <c r="O3095" s="108">
        <v>0</v>
      </c>
      <c r="P3095" s="109">
        <v>0</v>
      </c>
      <c r="Q3095" s="731">
        <v>1.0933861815589663E-2</v>
      </c>
      <c r="R3095" s="108">
        <v>4.4422906442062918E-4</v>
      </c>
      <c r="S3095" s="109">
        <v>6.5065545370835798E-4</v>
      </c>
      <c r="T3095" s="731">
        <v>2.6706606706165775E-3</v>
      </c>
      <c r="U3095" s="108">
        <v>1.0137766871883766E-3</v>
      </c>
      <c r="V3095" s="109">
        <v>1.0406831352001201E-3</v>
      </c>
      <c r="W3095" s="731">
        <v>7.1786938305964324E-4</v>
      </c>
      <c r="X3095" s="108">
        <v>8.7520277437893936E-5</v>
      </c>
      <c r="Y3095" s="109">
        <v>8.9843139943441628E-5</v>
      </c>
      <c r="Z3095" s="731">
        <v>6.1974383009339332E-5</v>
      </c>
      <c r="AA3095" s="108">
        <v>0</v>
      </c>
      <c r="AB3095" s="109">
        <v>0</v>
      </c>
      <c r="AC3095" s="731">
        <v>0</v>
      </c>
      <c r="AD3095" s="108">
        <v>0</v>
      </c>
      <c r="AE3095" s="109">
        <v>0</v>
      </c>
      <c r="AF3095" s="731">
        <v>0</v>
      </c>
      <c r="AG3095" s="108">
        <v>6.4667801390537699E-4</v>
      </c>
      <c r="AH3095" s="109">
        <v>6.6384099655444082E-4</v>
      </c>
      <c r="AI3095" s="731">
        <v>4.5792186866702169E-4</v>
      </c>
      <c r="AJ3095" s="108">
        <v>9.0055315340259012E-4</v>
      </c>
      <c r="AK3095" s="109">
        <v>1.0782032342826612E-3</v>
      </c>
      <c r="AL3095" s="736">
        <v>4.0158637346679021E-4</v>
      </c>
    </row>
    <row r="3096" spans="1:38" x14ac:dyDescent="0.25">
      <c r="A3096" s="71">
        <f t="shared" si="0"/>
        <v>2052</v>
      </c>
      <c r="B3096" s="718">
        <v>11</v>
      </c>
      <c r="C3096" s="108">
        <v>0.41103721952778205</v>
      </c>
      <c r="D3096" s="109">
        <v>0.40389898519943318</v>
      </c>
      <c r="E3096" s="731">
        <v>0.13012621404633565</v>
      </c>
      <c r="F3096" s="108">
        <v>1.9740972550146396E-2</v>
      </c>
      <c r="G3096" s="109">
        <v>2.2202558029556164E-2</v>
      </c>
      <c r="H3096" s="731">
        <v>1.7215096897425661E-2</v>
      </c>
      <c r="I3096" s="108">
        <v>5.7279531191444409E-3</v>
      </c>
      <c r="J3096" s="109">
        <v>7.1533140539781466E-3</v>
      </c>
      <c r="K3096" s="731">
        <v>9.5154214865157724E-2</v>
      </c>
      <c r="L3096" s="108">
        <v>8.2850614758012229E-4</v>
      </c>
      <c r="M3096" s="109">
        <v>9.9194395087229248E-4</v>
      </c>
      <c r="N3096" s="731">
        <v>3.694583455356941E-4</v>
      </c>
      <c r="O3096" s="108">
        <v>0</v>
      </c>
      <c r="P3096" s="109">
        <v>0</v>
      </c>
      <c r="Q3096" s="731">
        <v>1.0933861815589663E-2</v>
      </c>
      <c r="R3096" s="108">
        <v>4.4422906442062918E-4</v>
      </c>
      <c r="S3096" s="109">
        <v>6.5065545370835798E-4</v>
      </c>
      <c r="T3096" s="731">
        <v>2.6706606706165775E-3</v>
      </c>
      <c r="U3096" s="108">
        <v>1.0137766871883766E-3</v>
      </c>
      <c r="V3096" s="109">
        <v>1.0406831352001201E-3</v>
      </c>
      <c r="W3096" s="731">
        <v>7.1786938305964324E-4</v>
      </c>
      <c r="X3096" s="108">
        <v>8.7520277437893936E-5</v>
      </c>
      <c r="Y3096" s="109">
        <v>8.9843139943441628E-5</v>
      </c>
      <c r="Z3096" s="731">
        <v>6.1974383009339332E-5</v>
      </c>
      <c r="AA3096" s="108">
        <v>0</v>
      </c>
      <c r="AB3096" s="109">
        <v>0</v>
      </c>
      <c r="AC3096" s="731">
        <v>0</v>
      </c>
      <c r="AD3096" s="108">
        <v>0</v>
      </c>
      <c r="AE3096" s="109">
        <v>0</v>
      </c>
      <c r="AF3096" s="731">
        <v>0</v>
      </c>
      <c r="AG3096" s="108">
        <v>6.4667801390537699E-4</v>
      </c>
      <c r="AH3096" s="109">
        <v>6.6384099655444082E-4</v>
      </c>
      <c r="AI3096" s="731">
        <v>4.5792186866702169E-4</v>
      </c>
      <c r="AJ3096" s="108">
        <v>9.0055315340259012E-4</v>
      </c>
      <c r="AK3096" s="109">
        <v>1.0782032342826612E-3</v>
      </c>
      <c r="AL3096" s="736">
        <v>4.0158637346679021E-4</v>
      </c>
    </row>
    <row r="3097" spans="1:38" x14ac:dyDescent="0.25">
      <c r="A3097" s="71">
        <f t="shared" si="0"/>
        <v>2052</v>
      </c>
      <c r="B3097" s="718">
        <v>12</v>
      </c>
      <c r="C3097" s="108">
        <v>0.41103721952778205</v>
      </c>
      <c r="D3097" s="109">
        <v>0.40389898519943318</v>
      </c>
      <c r="E3097" s="731">
        <v>0.13012621404633565</v>
      </c>
      <c r="F3097" s="108">
        <v>1.9740972550146396E-2</v>
      </c>
      <c r="G3097" s="109">
        <v>2.2202558029556164E-2</v>
      </c>
      <c r="H3097" s="731">
        <v>1.7215096897425661E-2</v>
      </c>
      <c r="I3097" s="108">
        <v>5.7279531191444409E-3</v>
      </c>
      <c r="J3097" s="109">
        <v>7.1533140539781466E-3</v>
      </c>
      <c r="K3097" s="731">
        <v>9.5154214865157724E-2</v>
      </c>
      <c r="L3097" s="108">
        <v>8.2850614758012229E-4</v>
      </c>
      <c r="M3097" s="109">
        <v>9.9194395087229248E-4</v>
      </c>
      <c r="N3097" s="731">
        <v>3.694583455356941E-4</v>
      </c>
      <c r="O3097" s="108">
        <v>0</v>
      </c>
      <c r="P3097" s="109">
        <v>0</v>
      </c>
      <c r="Q3097" s="731">
        <v>1.0933861815589663E-2</v>
      </c>
      <c r="R3097" s="108">
        <v>4.4422906442062918E-4</v>
      </c>
      <c r="S3097" s="109">
        <v>6.5065545370835798E-4</v>
      </c>
      <c r="T3097" s="731">
        <v>2.6706606706165775E-3</v>
      </c>
      <c r="U3097" s="108">
        <v>1.0137766871883766E-3</v>
      </c>
      <c r="V3097" s="109">
        <v>1.0406831352001201E-3</v>
      </c>
      <c r="W3097" s="731">
        <v>7.1786938305964324E-4</v>
      </c>
      <c r="X3097" s="108">
        <v>8.7520277437893936E-5</v>
      </c>
      <c r="Y3097" s="109">
        <v>8.9843139943441628E-5</v>
      </c>
      <c r="Z3097" s="731">
        <v>6.1974383009339332E-5</v>
      </c>
      <c r="AA3097" s="108">
        <v>0</v>
      </c>
      <c r="AB3097" s="109">
        <v>0</v>
      </c>
      <c r="AC3097" s="731">
        <v>0</v>
      </c>
      <c r="AD3097" s="108">
        <v>0</v>
      </c>
      <c r="AE3097" s="109">
        <v>0</v>
      </c>
      <c r="AF3097" s="731">
        <v>0</v>
      </c>
      <c r="AG3097" s="108">
        <v>6.4667801390537699E-4</v>
      </c>
      <c r="AH3097" s="109">
        <v>6.6384099655444082E-4</v>
      </c>
      <c r="AI3097" s="731">
        <v>4.5792186866702169E-4</v>
      </c>
      <c r="AJ3097" s="108">
        <v>9.0055315340259012E-4</v>
      </c>
      <c r="AK3097" s="109">
        <v>1.0782032342826612E-3</v>
      </c>
      <c r="AL3097" s="736">
        <v>4.0158637346679021E-4</v>
      </c>
    </row>
    <row r="3098" spans="1:38" x14ac:dyDescent="0.25">
      <c r="A3098" s="71">
        <f t="shared" si="0"/>
        <v>2052</v>
      </c>
      <c r="B3098" s="718">
        <v>13</v>
      </c>
      <c r="C3098" s="108">
        <v>0.41103721952778205</v>
      </c>
      <c r="D3098" s="109">
        <v>0.40389898519943318</v>
      </c>
      <c r="E3098" s="731">
        <v>0.13012621404633565</v>
      </c>
      <c r="F3098" s="108">
        <v>1.9740972550146396E-2</v>
      </c>
      <c r="G3098" s="109">
        <v>2.2202558029556164E-2</v>
      </c>
      <c r="H3098" s="731">
        <v>1.7215096897425661E-2</v>
      </c>
      <c r="I3098" s="108">
        <v>5.7279531191444409E-3</v>
      </c>
      <c r="J3098" s="109">
        <v>7.1533140539781466E-3</v>
      </c>
      <c r="K3098" s="731">
        <v>9.5154214865157724E-2</v>
      </c>
      <c r="L3098" s="108">
        <v>8.2850614758012229E-4</v>
      </c>
      <c r="M3098" s="109">
        <v>9.9194395087229248E-4</v>
      </c>
      <c r="N3098" s="731">
        <v>3.694583455356941E-4</v>
      </c>
      <c r="O3098" s="108">
        <v>0</v>
      </c>
      <c r="P3098" s="109">
        <v>0</v>
      </c>
      <c r="Q3098" s="731">
        <v>1.0933861815589663E-2</v>
      </c>
      <c r="R3098" s="108">
        <v>4.4422906442062918E-4</v>
      </c>
      <c r="S3098" s="109">
        <v>6.5065545370835798E-4</v>
      </c>
      <c r="T3098" s="731">
        <v>2.6706606706165775E-3</v>
      </c>
      <c r="U3098" s="108">
        <v>1.0137766871883766E-3</v>
      </c>
      <c r="V3098" s="109">
        <v>1.0406831352001201E-3</v>
      </c>
      <c r="W3098" s="731">
        <v>7.1786938305964324E-4</v>
      </c>
      <c r="X3098" s="108">
        <v>8.7520277437893936E-5</v>
      </c>
      <c r="Y3098" s="109">
        <v>8.9843139943441628E-5</v>
      </c>
      <c r="Z3098" s="731">
        <v>6.1974383009339332E-5</v>
      </c>
      <c r="AA3098" s="108">
        <v>0</v>
      </c>
      <c r="AB3098" s="109">
        <v>0</v>
      </c>
      <c r="AC3098" s="731">
        <v>0</v>
      </c>
      <c r="AD3098" s="108">
        <v>0</v>
      </c>
      <c r="AE3098" s="109">
        <v>0</v>
      </c>
      <c r="AF3098" s="731">
        <v>0</v>
      </c>
      <c r="AG3098" s="108">
        <v>6.4667801390537699E-4</v>
      </c>
      <c r="AH3098" s="109">
        <v>6.6384099655444082E-4</v>
      </c>
      <c r="AI3098" s="731">
        <v>4.5792186866702169E-4</v>
      </c>
      <c r="AJ3098" s="108">
        <v>9.0055315340259012E-4</v>
      </c>
      <c r="AK3098" s="109">
        <v>1.0782032342826612E-3</v>
      </c>
      <c r="AL3098" s="736">
        <v>4.0158637346679021E-4</v>
      </c>
    </row>
    <row r="3099" spans="1:38" x14ac:dyDescent="0.25">
      <c r="A3099" s="71">
        <f t="shared" si="0"/>
        <v>2052</v>
      </c>
      <c r="B3099" s="718">
        <v>14</v>
      </c>
      <c r="C3099" s="108">
        <v>0.41103721952778205</v>
      </c>
      <c r="D3099" s="109">
        <v>0.40389898519943318</v>
      </c>
      <c r="E3099" s="731">
        <v>0.13012621404633565</v>
      </c>
      <c r="F3099" s="108">
        <v>1.9740972550146396E-2</v>
      </c>
      <c r="G3099" s="109">
        <v>2.2202558029556164E-2</v>
      </c>
      <c r="H3099" s="731">
        <v>1.7215096897425661E-2</v>
      </c>
      <c r="I3099" s="108">
        <v>5.7279531191444409E-3</v>
      </c>
      <c r="J3099" s="109">
        <v>7.1533140539781466E-3</v>
      </c>
      <c r="K3099" s="731">
        <v>9.5154214865157724E-2</v>
      </c>
      <c r="L3099" s="108">
        <v>8.2850614758012229E-4</v>
      </c>
      <c r="M3099" s="109">
        <v>9.9194395087229248E-4</v>
      </c>
      <c r="N3099" s="731">
        <v>3.694583455356941E-4</v>
      </c>
      <c r="O3099" s="108">
        <v>0</v>
      </c>
      <c r="P3099" s="109">
        <v>0</v>
      </c>
      <c r="Q3099" s="731">
        <v>1.0933861815589663E-2</v>
      </c>
      <c r="R3099" s="108">
        <v>4.4422906442062918E-4</v>
      </c>
      <c r="S3099" s="109">
        <v>6.5065545370835798E-4</v>
      </c>
      <c r="T3099" s="731">
        <v>2.6706606706165775E-3</v>
      </c>
      <c r="U3099" s="108">
        <v>1.0137766871883766E-3</v>
      </c>
      <c r="V3099" s="109">
        <v>1.0406831352001201E-3</v>
      </c>
      <c r="W3099" s="731">
        <v>7.1786938305964324E-4</v>
      </c>
      <c r="X3099" s="108">
        <v>8.7520277437893936E-5</v>
      </c>
      <c r="Y3099" s="109">
        <v>8.9843139943441628E-5</v>
      </c>
      <c r="Z3099" s="731">
        <v>6.1974383009339332E-5</v>
      </c>
      <c r="AA3099" s="108">
        <v>0</v>
      </c>
      <c r="AB3099" s="109">
        <v>0</v>
      </c>
      <c r="AC3099" s="731">
        <v>0</v>
      </c>
      <c r="AD3099" s="108">
        <v>0</v>
      </c>
      <c r="AE3099" s="109">
        <v>0</v>
      </c>
      <c r="AF3099" s="731">
        <v>0</v>
      </c>
      <c r="AG3099" s="108">
        <v>6.4667801390537699E-4</v>
      </c>
      <c r="AH3099" s="109">
        <v>6.6384099655444082E-4</v>
      </c>
      <c r="AI3099" s="731">
        <v>4.5792186866702169E-4</v>
      </c>
      <c r="AJ3099" s="108">
        <v>9.0055315340259012E-4</v>
      </c>
      <c r="AK3099" s="109">
        <v>1.0782032342826612E-3</v>
      </c>
      <c r="AL3099" s="736">
        <v>4.0158637346679021E-4</v>
      </c>
    </row>
    <row r="3100" spans="1:38" x14ac:dyDescent="0.25">
      <c r="A3100" s="71">
        <f t="shared" si="0"/>
        <v>2052</v>
      </c>
      <c r="B3100" s="718">
        <v>15</v>
      </c>
      <c r="C3100" s="108">
        <v>0.41103721952778205</v>
      </c>
      <c r="D3100" s="109">
        <v>0.40389898519943318</v>
      </c>
      <c r="E3100" s="731">
        <v>0.13012621404633565</v>
      </c>
      <c r="F3100" s="108">
        <v>1.9740972550146396E-2</v>
      </c>
      <c r="G3100" s="109">
        <v>2.2202558029556164E-2</v>
      </c>
      <c r="H3100" s="731">
        <v>1.7215096897425661E-2</v>
      </c>
      <c r="I3100" s="108">
        <v>5.7279531191444409E-3</v>
      </c>
      <c r="J3100" s="109">
        <v>7.1533140539781466E-3</v>
      </c>
      <c r="K3100" s="731">
        <v>9.5154214865157724E-2</v>
      </c>
      <c r="L3100" s="108">
        <v>8.2850614758012229E-4</v>
      </c>
      <c r="M3100" s="109">
        <v>9.9194395087229248E-4</v>
      </c>
      <c r="N3100" s="731">
        <v>3.694583455356941E-4</v>
      </c>
      <c r="O3100" s="108">
        <v>0</v>
      </c>
      <c r="P3100" s="109">
        <v>0</v>
      </c>
      <c r="Q3100" s="731">
        <v>1.0933861815589663E-2</v>
      </c>
      <c r="R3100" s="108">
        <v>4.4422906442062918E-4</v>
      </c>
      <c r="S3100" s="109">
        <v>6.5065545370835798E-4</v>
      </c>
      <c r="T3100" s="731">
        <v>2.6706606706165775E-3</v>
      </c>
      <c r="U3100" s="108">
        <v>1.0137766871883766E-3</v>
      </c>
      <c r="V3100" s="109">
        <v>1.0406831352001201E-3</v>
      </c>
      <c r="W3100" s="731">
        <v>7.1786938305964324E-4</v>
      </c>
      <c r="X3100" s="108">
        <v>8.7520277437893936E-5</v>
      </c>
      <c r="Y3100" s="109">
        <v>8.9843139943441628E-5</v>
      </c>
      <c r="Z3100" s="731">
        <v>6.1974383009339332E-5</v>
      </c>
      <c r="AA3100" s="108">
        <v>0</v>
      </c>
      <c r="AB3100" s="109">
        <v>0</v>
      </c>
      <c r="AC3100" s="731">
        <v>0</v>
      </c>
      <c r="AD3100" s="108">
        <v>0</v>
      </c>
      <c r="AE3100" s="109">
        <v>0</v>
      </c>
      <c r="AF3100" s="731">
        <v>0</v>
      </c>
      <c r="AG3100" s="108">
        <v>6.4667801390537699E-4</v>
      </c>
      <c r="AH3100" s="109">
        <v>6.6384099655444082E-4</v>
      </c>
      <c r="AI3100" s="731">
        <v>4.5792186866702169E-4</v>
      </c>
      <c r="AJ3100" s="108">
        <v>9.0055315340259012E-4</v>
      </c>
      <c r="AK3100" s="109">
        <v>1.0782032342826612E-3</v>
      </c>
      <c r="AL3100" s="736">
        <v>4.0158637346679021E-4</v>
      </c>
    </row>
    <row r="3101" spans="1:38" x14ac:dyDescent="0.25">
      <c r="A3101" s="71">
        <f t="shared" si="0"/>
        <v>2052</v>
      </c>
      <c r="B3101" s="718">
        <v>16</v>
      </c>
      <c r="C3101" s="108">
        <v>0.41103721952778205</v>
      </c>
      <c r="D3101" s="109">
        <v>0.40389898519943318</v>
      </c>
      <c r="E3101" s="731">
        <v>0.13012621404633565</v>
      </c>
      <c r="F3101" s="108">
        <v>1.9740972550146396E-2</v>
      </c>
      <c r="G3101" s="109">
        <v>2.2202558029556164E-2</v>
      </c>
      <c r="H3101" s="731">
        <v>1.7215096897425661E-2</v>
      </c>
      <c r="I3101" s="108">
        <v>5.7279531191444409E-3</v>
      </c>
      <c r="J3101" s="109">
        <v>7.1533140539781466E-3</v>
      </c>
      <c r="K3101" s="731">
        <v>9.5154214865157724E-2</v>
      </c>
      <c r="L3101" s="108">
        <v>8.2850614758012229E-4</v>
      </c>
      <c r="M3101" s="109">
        <v>9.9194395087229248E-4</v>
      </c>
      <c r="N3101" s="731">
        <v>3.694583455356941E-4</v>
      </c>
      <c r="O3101" s="108">
        <v>0</v>
      </c>
      <c r="P3101" s="109">
        <v>0</v>
      </c>
      <c r="Q3101" s="731">
        <v>1.0933861815589663E-2</v>
      </c>
      <c r="R3101" s="108">
        <v>4.4422906442062918E-4</v>
      </c>
      <c r="S3101" s="109">
        <v>6.5065545370835798E-4</v>
      </c>
      <c r="T3101" s="731">
        <v>2.6706606706165775E-3</v>
      </c>
      <c r="U3101" s="108">
        <v>1.0137766871883766E-3</v>
      </c>
      <c r="V3101" s="109">
        <v>1.0406831352001201E-3</v>
      </c>
      <c r="W3101" s="731">
        <v>7.1786938305964324E-4</v>
      </c>
      <c r="X3101" s="108">
        <v>8.7520277437893936E-5</v>
      </c>
      <c r="Y3101" s="109">
        <v>8.9843139943441628E-5</v>
      </c>
      <c r="Z3101" s="731">
        <v>6.1974383009339332E-5</v>
      </c>
      <c r="AA3101" s="108">
        <v>0</v>
      </c>
      <c r="AB3101" s="109">
        <v>0</v>
      </c>
      <c r="AC3101" s="731">
        <v>0</v>
      </c>
      <c r="AD3101" s="108">
        <v>0</v>
      </c>
      <c r="AE3101" s="109">
        <v>0</v>
      </c>
      <c r="AF3101" s="731">
        <v>0</v>
      </c>
      <c r="AG3101" s="108">
        <v>6.4667801390537699E-4</v>
      </c>
      <c r="AH3101" s="109">
        <v>6.6384099655444082E-4</v>
      </c>
      <c r="AI3101" s="731">
        <v>4.5792186866702169E-4</v>
      </c>
      <c r="AJ3101" s="108">
        <v>9.0055315340259012E-4</v>
      </c>
      <c r="AK3101" s="109">
        <v>1.0782032342826612E-3</v>
      </c>
      <c r="AL3101" s="736">
        <v>4.0158637346679021E-4</v>
      </c>
    </row>
    <row r="3102" spans="1:38" x14ac:dyDescent="0.25">
      <c r="A3102" s="71">
        <f t="shared" si="0"/>
        <v>2052</v>
      </c>
      <c r="B3102" s="718">
        <v>17</v>
      </c>
      <c r="C3102" s="108">
        <v>0.41103721952778205</v>
      </c>
      <c r="D3102" s="109">
        <v>0.40389898519943318</v>
      </c>
      <c r="E3102" s="731">
        <v>0.13012621404633565</v>
      </c>
      <c r="F3102" s="108">
        <v>1.9740972550146396E-2</v>
      </c>
      <c r="G3102" s="109">
        <v>2.2202558029556164E-2</v>
      </c>
      <c r="H3102" s="731">
        <v>1.7215096897425661E-2</v>
      </c>
      <c r="I3102" s="108">
        <v>5.7279531191444409E-3</v>
      </c>
      <c r="J3102" s="109">
        <v>7.1533140539781466E-3</v>
      </c>
      <c r="K3102" s="731">
        <v>9.5154214865157724E-2</v>
      </c>
      <c r="L3102" s="108">
        <v>8.2850614758012229E-4</v>
      </c>
      <c r="M3102" s="109">
        <v>9.9194395087229248E-4</v>
      </c>
      <c r="N3102" s="731">
        <v>3.694583455356941E-4</v>
      </c>
      <c r="O3102" s="108">
        <v>0</v>
      </c>
      <c r="P3102" s="109">
        <v>0</v>
      </c>
      <c r="Q3102" s="731">
        <v>1.0933861815589663E-2</v>
      </c>
      <c r="R3102" s="108">
        <v>4.4422906442062918E-4</v>
      </c>
      <c r="S3102" s="109">
        <v>6.5065545370835798E-4</v>
      </c>
      <c r="T3102" s="731">
        <v>2.6706606706165775E-3</v>
      </c>
      <c r="U3102" s="108">
        <v>1.0137766871883766E-3</v>
      </c>
      <c r="V3102" s="109">
        <v>1.0406831352001201E-3</v>
      </c>
      <c r="W3102" s="731">
        <v>7.1786938305964324E-4</v>
      </c>
      <c r="X3102" s="108">
        <v>8.7520277437893936E-5</v>
      </c>
      <c r="Y3102" s="109">
        <v>8.9843139943441628E-5</v>
      </c>
      <c r="Z3102" s="731">
        <v>6.1974383009339332E-5</v>
      </c>
      <c r="AA3102" s="108">
        <v>0</v>
      </c>
      <c r="AB3102" s="109">
        <v>0</v>
      </c>
      <c r="AC3102" s="731">
        <v>0</v>
      </c>
      <c r="AD3102" s="108">
        <v>0</v>
      </c>
      <c r="AE3102" s="109">
        <v>0</v>
      </c>
      <c r="AF3102" s="731">
        <v>0</v>
      </c>
      <c r="AG3102" s="108">
        <v>6.4667801390537699E-4</v>
      </c>
      <c r="AH3102" s="109">
        <v>6.6384099655444082E-4</v>
      </c>
      <c r="AI3102" s="731">
        <v>4.5792186866702169E-4</v>
      </c>
      <c r="AJ3102" s="108">
        <v>9.0055315340259012E-4</v>
      </c>
      <c r="AK3102" s="109">
        <v>1.0782032342826612E-3</v>
      </c>
      <c r="AL3102" s="736">
        <v>4.0158637346679021E-4</v>
      </c>
    </row>
    <row r="3103" spans="1:38" x14ac:dyDescent="0.25">
      <c r="A3103" s="71">
        <f t="shared" si="0"/>
        <v>2052</v>
      </c>
      <c r="B3103" s="718">
        <v>18</v>
      </c>
      <c r="C3103" s="108">
        <v>0.41103721952778205</v>
      </c>
      <c r="D3103" s="109">
        <v>0.40389898519943318</v>
      </c>
      <c r="E3103" s="731">
        <v>0.13012621404633565</v>
      </c>
      <c r="F3103" s="108">
        <v>1.9740972550146396E-2</v>
      </c>
      <c r="G3103" s="109">
        <v>2.2202558029556164E-2</v>
      </c>
      <c r="H3103" s="731">
        <v>1.7215096897425661E-2</v>
      </c>
      <c r="I3103" s="108">
        <v>5.7279531191444409E-3</v>
      </c>
      <c r="J3103" s="109">
        <v>7.1533140539781466E-3</v>
      </c>
      <c r="K3103" s="731">
        <v>9.5154214865157724E-2</v>
      </c>
      <c r="L3103" s="108">
        <v>8.2850614758012229E-4</v>
      </c>
      <c r="M3103" s="109">
        <v>9.9194395087229248E-4</v>
      </c>
      <c r="N3103" s="731">
        <v>3.694583455356941E-4</v>
      </c>
      <c r="O3103" s="108">
        <v>0</v>
      </c>
      <c r="P3103" s="109">
        <v>0</v>
      </c>
      <c r="Q3103" s="731">
        <v>1.0933861815589663E-2</v>
      </c>
      <c r="R3103" s="108">
        <v>4.4422906442062918E-4</v>
      </c>
      <c r="S3103" s="109">
        <v>6.5065545370835798E-4</v>
      </c>
      <c r="T3103" s="731">
        <v>2.6706606706165775E-3</v>
      </c>
      <c r="U3103" s="108">
        <v>1.0137766871883766E-3</v>
      </c>
      <c r="V3103" s="109">
        <v>1.0406831352001201E-3</v>
      </c>
      <c r="W3103" s="731">
        <v>7.1786938305964324E-4</v>
      </c>
      <c r="X3103" s="108">
        <v>8.7520277437893936E-5</v>
      </c>
      <c r="Y3103" s="109">
        <v>8.9843139943441628E-5</v>
      </c>
      <c r="Z3103" s="731">
        <v>6.1974383009339332E-5</v>
      </c>
      <c r="AA3103" s="108">
        <v>0</v>
      </c>
      <c r="AB3103" s="109">
        <v>0</v>
      </c>
      <c r="AC3103" s="731">
        <v>0</v>
      </c>
      <c r="AD3103" s="108">
        <v>0</v>
      </c>
      <c r="AE3103" s="109">
        <v>0</v>
      </c>
      <c r="AF3103" s="731">
        <v>0</v>
      </c>
      <c r="AG3103" s="108">
        <v>6.4667801390537699E-4</v>
      </c>
      <c r="AH3103" s="109">
        <v>6.6384099655444082E-4</v>
      </c>
      <c r="AI3103" s="731">
        <v>4.5792186866702169E-4</v>
      </c>
      <c r="AJ3103" s="108">
        <v>9.0055315340259012E-4</v>
      </c>
      <c r="AK3103" s="109">
        <v>1.0782032342826612E-3</v>
      </c>
      <c r="AL3103" s="736">
        <v>4.0158637346679021E-4</v>
      </c>
    </row>
    <row r="3104" spans="1:38" x14ac:dyDescent="0.25">
      <c r="A3104" s="71">
        <f t="shared" si="0"/>
        <v>2052</v>
      </c>
      <c r="B3104" s="718">
        <v>19</v>
      </c>
      <c r="C3104" s="108">
        <v>0.41103721952778205</v>
      </c>
      <c r="D3104" s="109">
        <v>0.40389898519943318</v>
      </c>
      <c r="E3104" s="731">
        <v>0.13012621404633565</v>
      </c>
      <c r="F3104" s="108">
        <v>1.9740972550146396E-2</v>
      </c>
      <c r="G3104" s="109">
        <v>2.2202558029556164E-2</v>
      </c>
      <c r="H3104" s="731">
        <v>1.7215096897425661E-2</v>
      </c>
      <c r="I3104" s="108">
        <v>5.7279531191444409E-3</v>
      </c>
      <c r="J3104" s="109">
        <v>7.1533140539781466E-3</v>
      </c>
      <c r="K3104" s="731">
        <v>9.5154214865157724E-2</v>
      </c>
      <c r="L3104" s="108">
        <v>8.2850614758012229E-4</v>
      </c>
      <c r="M3104" s="109">
        <v>9.9194395087229248E-4</v>
      </c>
      <c r="N3104" s="731">
        <v>3.694583455356941E-4</v>
      </c>
      <c r="O3104" s="108">
        <v>0</v>
      </c>
      <c r="P3104" s="109">
        <v>0</v>
      </c>
      <c r="Q3104" s="731">
        <v>1.0933861815589663E-2</v>
      </c>
      <c r="R3104" s="108">
        <v>4.4422906442062918E-4</v>
      </c>
      <c r="S3104" s="109">
        <v>6.5065545370835798E-4</v>
      </c>
      <c r="T3104" s="731">
        <v>2.6706606706165775E-3</v>
      </c>
      <c r="U3104" s="108">
        <v>1.0137766871883766E-3</v>
      </c>
      <c r="V3104" s="109">
        <v>1.0406831352001201E-3</v>
      </c>
      <c r="W3104" s="731">
        <v>7.1786938305964324E-4</v>
      </c>
      <c r="X3104" s="108">
        <v>8.7520277437893936E-5</v>
      </c>
      <c r="Y3104" s="109">
        <v>8.9843139943441628E-5</v>
      </c>
      <c r="Z3104" s="731">
        <v>6.1974383009339332E-5</v>
      </c>
      <c r="AA3104" s="108">
        <v>0</v>
      </c>
      <c r="AB3104" s="109">
        <v>0</v>
      </c>
      <c r="AC3104" s="731">
        <v>0</v>
      </c>
      <c r="AD3104" s="108">
        <v>0</v>
      </c>
      <c r="AE3104" s="109">
        <v>0</v>
      </c>
      <c r="AF3104" s="731">
        <v>0</v>
      </c>
      <c r="AG3104" s="108">
        <v>6.4667801390537699E-4</v>
      </c>
      <c r="AH3104" s="109">
        <v>6.6384099655444082E-4</v>
      </c>
      <c r="AI3104" s="731">
        <v>4.5792186866702169E-4</v>
      </c>
      <c r="AJ3104" s="108">
        <v>9.0055315340259012E-4</v>
      </c>
      <c r="AK3104" s="109">
        <v>1.0782032342826612E-3</v>
      </c>
      <c r="AL3104" s="736">
        <v>4.0158637346679021E-4</v>
      </c>
    </row>
    <row r="3105" spans="1:38" x14ac:dyDescent="0.25">
      <c r="A3105" s="71">
        <f t="shared" si="0"/>
        <v>2052</v>
      </c>
      <c r="B3105" s="718">
        <v>20</v>
      </c>
      <c r="C3105" s="108">
        <v>0.41103721952778205</v>
      </c>
      <c r="D3105" s="109">
        <v>0.40389898519943318</v>
      </c>
      <c r="E3105" s="731">
        <v>0.13012621404633565</v>
      </c>
      <c r="F3105" s="108">
        <v>1.9740972550146396E-2</v>
      </c>
      <c r="G3105" s="109">
        <v>2.2202558029556164E-2</v>
      </c>
      <c r="H3105" s="731">
        <v>1.7215096897425661E-2</v>
      </c>
      <c r="I3105" s="108">
        <v>5.7279531191444409E-3</v>
      </c>
      <c r="J3105" s="109">
        <v>7.1533140539781466E-3</v>
      </c>
      <c r="K3105" s="731">
        <v>9.5154214865157724E-2</v>
      </c>
      <c r="L3105" s="108">
        <v>8.2850614758012229E-4</v>
      </c>
      <c r="M3105" s="109">
        <v>9.9194395087229248E-4</v>
      </c>
      <c r="N3105" s="731">
        <v>3.694583455356941E-4</v>
      </c>
      <c r="O3105" s="108">
        <v>0</v>
      </c>
      <c r="P3105" s="109">
        <v>0</v>
      </c>
      <c r="Q3105" s="731">
        <v>1.0933861815589663E-2</v>
      </c>
      <c r="R3105" s="108">
        <v>4.4422906442062918E-4</v>
      </c>
      <c r="S3105" s="109">
        <v>6.5065545370835798E-4</v>
      </c>
      <c r="T3105" s="731">
        <v>2.6706606706165775E-3</v>
      </c>
      <c r="U3105" s="108">
        <v>1.0137766871883766E-3</v>
      </c>
      <c r="V3105" s="109">
        <v>1.0406831352001201E-3</v>
      </c>
      <c r="W3105" s="731">
        <v>7.1786938305964324E-4</v>
      </c>
      <c r="X3105" s="108">
        <v>8.7520277437893936E-5</v>
      </c>
      <c r="Y3105" s="109">
        <v>8.9843139943441628E-5</v>
      </c>
      <c r="Z3105" s="731">
        <v>6.1974383009339332E-5</v>
      </c>
      <c r="AA3105" s="108">
        <v>0</v>
      </c>
      <c r="AB3105" s="109">
        <v>0</v>
      </c>
      <c r="AC3105" s="731">
        <v>0</v>
      </c>
      <c r="AD3105" s="108">
        <v>0</v>
      </c>
      <c r="AE3105" s="109">
        <v>0</v>
      </c>
      <c r="AF3105" s="731">
        <v>0</v>
      </c>
      <c r="AG3105" s="108">
        <v>6.4667801390537699E-4</v>
      </c>
      <c r="AH3105" s="109">
        <v>6.6384099655444082E-4</v>
      </c>
      <c r="AI3105" s="731">
        <v>4.5792186866702169E-4</v>
      </c>
      <c r="AJ3105" s="108">
        <v>9.0055315340259012E-4</v>
      </c>
      <c r="AK3105" s="109">
        <v>1.0782032342826612E-3</v>
      </c>
      <c r="AL3105" s="736">
        <v>4.0158637346679021E-4</v>
      </c>
    </row>
    <row r="3106" spans="1:38" x14ac:dyDescent="0.25">
      <c r="A3106" s="71">
        <f t="shared" si="0"/>
        <v>2052</v>
      </c>
      <c r="B3106" s="718">
        <v>21</v>
      </c>
      <c r="C3106" s="108">
        <v>0.41103721952778205</v>
      </c>
      <c r="D3106" s="109">
        <v>0.40389898519943318</v>
      </c>
      <c r="E3106" s="731">
        <v>0.13012621404633565</v>
      </c>
      <c r="F3106" s="108">
        <v>1.9740972550146396E-2</v>
      </c>
      <c r="G3106" s="109">
        <v>2.2202558029556164E-2</v>
      </c>
      <c r="H3106" s="731">
        <v>1.7215096897425661E-2</v>
      </c>
      <c r="I3106" s="108">
        <v>5.7279531191444409E-3</v>
      </c>
      <c r="J3106" s="109">
        <v>7.1533140539781466E-3</v>
      </c>
      <c r="K3106" s="731">
        <v>9.5154214865157724E-2</v>
      </c>
      <c r="L3106" s="108">
        <v>8.2850614758012229E-4</v>
      </c>
      <c r="M3106" s="109">
        <v>9.9194395087229248E-4</v>
      </c>
      <c r="N3106" s="731">
        <v>3.694583455356941E-4</v>
      </c>
      <c r="O3106" s="108">
        <v>0</v>
      </c>
      <c r="P3106" s="109">
        <v>0</v>
      </c>
      <c r="Q3106" s="731">
        <v>1.0933861815589663E-2</v>
      </c>
      <c r="R3106" s="108">
        <v>4.4422906442062918E-4</v>
      </c>
      <c r="S3106" s="109">
        <v>6.5065545370835798E-4</v>
      </c>
      <c r="T3106" s="731">
        <v>2.6706606706165775E-3</v>
      </c>
      <c r="U3106" s="108">
        <v>1.0137766871883766E-3</v>
      </c>
      <c r="V3106" s="109">
        <v>1.0406831352001201E-3</v>
      </c>
      <c r="W3106" s="731">
        <v>7.1786938305964324E-4</v>
      </c>
      <c r="X3106" s="108">
        <v>8.7520277437893936E-5</v>
      </c>
      <c r="Y3106" s="109">
        <v>8.9843139943441628E-5</v>
      </c>
      <c r="Z3106" s="731">
        <v>6.1974383009339332E-5</v>
      </c>
      <c r="AA3106" s="108">
        <v>0</v>
      </c>
      <c r="AB3106" s="109">
        <v>0</v>
      </c>
      <c r="AC3106" s="731">
        <v>0</v>
      </c>
      <c r="AD3106" s="108">
        <v>0</v>
      </c>
      <c r="AE3106" s="109">
        <v>0</v>
      </c>
      <c r="AF3106" s="731">
        <v>0</v>
      </c>
      <c r="AG3106" s="108">
        <v>6.4667801390537699E-4</v>
      </c>
      <c r="AH3106" s="109">
        <v>6.6384099655444082E-4</v>
      </c>
      <c r="AI3106" s="731">
        <v>4.5792186866702169E-4</v>
      </c>
      <c r="AJ3106" s="108">
        <v>9.0055315340259012E-4</v>
      </c>
      <c r="AK3106" s="109">
        <v>1.0782032342826612E-3</v>
      </c>
      <c r="AL3106" s="736">
        <v>4.0158637346679021E-4</v>
      </c>
    </row>
    <row r="3107" spans="1:38" x14ac:dyDescent="0.25">
      <c r="A3107" s="71">
        <f t="shared" si="0"/>
        <v>2052</v>
      </c>
      <c r="B3107" s="718">
        <v>22</v>
      </c>
      <c r="C3107" s="108">
        <v>0.41103721952778205</v>
      </c>
      <c r="D3107" s="109">
        <v>0.40389898519943318</v>
      </c>
      <c r="E3107" s="731">
        <v>0.13012621404633565</v>
      </c>
      <c r="F3107" s="108">
        <v>1.9740972550146396E-2</v>
      </c>
      <c r="G3107" s="109">
        <v>2.2202558029556164E-2</v>
      </c>
      <c r="H3107" s="731">
        <v>1.7215096897425661E-2</v>
      </c>
      <c r="I3107" s="108">
        <v>5.7279531191444409E-3</v>
      </c>
      <c r="J3107" s="109">
        <v>7.1533140539781466E-3</v>
      </c>
      <c r="K3107" s="731">
        <v>9.5154214865157724E-2</v>
      </c>
      <c r="L3107" s="108">
        <v>8.2850614758012229E-4</v>
      </c>
      <c r="M3107" s="109">
        <v>9.9194395087229248E-4</v>
      </c>
      <c r="N3107" s="731">
        <v>3.694583455356941E-4</v>
      </c>
      <c r="O3107" s="108">
        <v>0</v>
      </c>
      <c r="P3107" s="109">
        <v>0</v>
      </c>
      <c r="Q3107" s="731">
        <v>1.0933861815589663E-2</v>
      </c>
      <c r="R3107" s="108">
        <v>4.4422906442062918E-4</v>
      </c>
      <c r="S3107" s="109">
        <v>6.5065545370835798E-4</v>
      </c>
      <c r="T3107" s="731">
        <v>2.6706606706165775E-3</v>
      </c>
      <c r="U3107" s="108">
        <v>1.0137766871883766E-3</v>
      </c>
      <c r="V3107" s="109">
        <v>1.0406831352001201E-3</v>
      </c>
      <c r="W3107" s="731">
        <v>7.1786938305964324E-4</v>
      </c>
      <c r="X3107" s="108">
        <v>8.7520277437893936E-5</v>
      </c>
      <c r="Y3107" s="109">
        <v>8.9843139943441628E-5</v>
      </c>
      <c r="Z3107" s="731">
        <v>6.1974383009339332E-5</v>
      </c>
      <c r="AA3107" s="108">
        <v>0</v>
      </c>
      <c r="AB3107" s="109">
        <v>0</v>
      </c>
      <c r="AC3107" s="731">
        <v>0</v>
      </c>
      <c r="AD3107" s="108">
        <v>0</v>
      </c>
      <c r="AE3107" s="109">
        <v>0</v>
      </c>
      <c r="AF3107" s="731">
        <v>0</v>
      </c>
      <c r="AG3107" s="108">
        <v>6.4667801390537699E-4</v>
      </c>
      <c r="AH3107" s="109">
        <v>6.6384099655444082E-4</v>
      </c>
      <c r="AI3107" s="731">
        <v>4.5792186866702169E-4</v>
      </c>
      <c r="AJ3107" s="108">
        <v>9.0055315340259012E-4</v>
      </c>
      <c r="AK3107" s="109">
        <v>1.0782032342826612E-3</v>
      </c>
      <c r="AL3107" s="736">
        <v>4.0158637346679021E-4</v>
      </c>
    </row>
    <row r="3108" spans="1:38" x14ac:dyDescent="0.25">
      <c r="A3108" s="71">
        <f t="shared" si="0"/>
        <v>2052</v>
      </c>
      <c r="B3108" s="718">
        <v>23</v>
      </c>
      <c r="C3108" s="108">
        <v>0.41103721952778205</v>
      </c>
      <c r="D3108" s="109">
        <v>0.40389898519943318</v>
      </c>
      <c r="E3108" s="731">
        <v>0.13012621404633565</v>
      </c>
      <c r="F3108" s="108">
        <v>1.9740972550146396E-2</v>
      </c>
      <c r="G3108" s="109">
        <v>2.2202558029556164E-2</v>
      </c>
      <c r="H3108" s="731">
        <v>1.7215096897425661E-2</v>
      </c>
      <c r="I3108" s="108">
        <v>5.7279531191444409E-3</v>
      </c>
      <c r="J3108" s="109">
        <v>7.1533140539781466E-3</v>
      </c>
      <c r="K3108" s="731">
        <v>9.5154214865157724E-2</v>
      </c>
      <c r="L3108" s="108">
        <v>8.2850614758012229E-4</v>
      </c>
      <c r="M3108" s="109">
        <v>9.9194395087229248E-4</v>
      </c>
      <c r="N3108" s="731">
        <v>3.694583455356941E-4</v>
      </c>
      <c r="O3108" s="108">
        <v>0</v>
      </c>
      <c r="P3108" s="109">
        <v>0</v>
      </c>
      <c r="Q3108" s="731">
        <v>1.0933861815589663E-2</v>
      </c>
      <c r="R3108" s="108">
        <v>4.4422906442062918E-4</v>
      </c>
      <c r="S3108" s="109">
        <v>6.5065545370835798E-4</v>
      </c>
      <c r="T3108" s="731">
        <v>2.6706606706165775E-3</v>
      </c>
      <c r="U3108" s="108">
        <v>1.0137766871883766E-3</v>
      </c>
      <c r="V3108" s="109">
        <v>1.0406831352001201E-3</v>
      </c>
      <c r="W3108" s="731">
        <v>7.1786938305964324E-4</v>
      </c>
      <c r="X3108" s="108">
        <v>8.7520277437893936E-5</v>
      </c>
      <c r="Y3108" s="109">
        <v>8.9843139943441628E-5</v>
      </c>
      <c r="Z3108" s="731">
        <v>6.1974383009339332E-5</v>
      </c>
      <c r="AA3108" s="108">
        <v>0</v>
      </c>
      <c r="AB3108" s="109">
        <v>0</v>
      </c>
      <c r="AC3108" s="731">
        <v>0</v>
      </c>
      <c r="AD3108" s="108">
        <v>0</v>
      </c>
      <c r="AE3108" s="109">
        <v>0</v>
      </c>
      <c r="AF3108" s="731">
        <v>0</v>
      </c>
      <c r="AG3108" s="108">
        <v>6.4667801390537699E-4</v>
      </c>
      <c r="AH3108" s="109">
        <v>6.6384099655444082E-4</v>
      </c>
      <c r="AI3108" s="731">
        <v>4.5792186866702169E-4</v>
      </c>
      <c r="AJ3108" s="108">
        <v>9.0055315340259012E-4</v>
      </c>
      <c r="AK3108" s="109">
        <v>1.0782032342826612E-3</v>
      </c>
      <c r="AL3108" s="736">
        <v>4.0158637346679021E-4</v>
      </c>
    </row>
    <row r="3109" spans="1:38" x14ac:dyDescent="0.25">
      <c r="A3109" s="71">
        <f t="shared" si="0"/>
        <v>2052</v>
      </c>
      <c r="B3109" s="718">
        <v>24</v>
      </c>
      <c r="C3109" s="108">
        <v>0.41103721952778205</v>
      </c>
      <c r="D3109" s="109">
        <v>0.40389898519943318</v>
      </c>
      <c r="E3109" s="731">
        <v>0.13012621404633565</v>
      </c>
      <c r="F3109" s="108">
        <v>1.9740972550146396E-2</v>
      </c>
      <c r="G3109" s="109">
        <v>2.2202558029556164E-2</v>
      </c>
      <c r="H3109" s="731">
        <v>1.7215096897425661E-2</v>
      </c>
      <c r="I3109" s="108">
        <v>5.7279531191444409E-3</v>
      </c>
      <c r="J3109" s="109">
        <v>7.1533140539781466E-3</v>
      </c>
      <c r="K3109" s="731">
        <v>9.5154214865157724E-2</v>
      </c>
      <c r="L3109" s="108">
        <v>8.2850614758012229E-4</v>
      </c>
      <c r="M3109" s="109">
        <v>9.9194395087229248E-4</v>
      </c>
      <c r="N3109" s="731">
        <v>3.694583455356941E-4</v>
      </c>
      <c r="O3109" s="108">
        <v>0</v>
      </c>
      <c r="P3109" s="109">
        <v>0</v>
      </c>
      <c r="Q3109" s="731">
        <v>1.0933861815589663E-2</v>
      </c>
      <c r="R3109" s="108">
        <v>4.4422906442062918E-4</v>
      </c>
      <c r="S3109" s="109">
        <v>6.5065545370835798E-4</v>
      </c>
      <c r="T3109" s="731">
        <v>2.6706606706165775E-3</v>
      </c>
      <c r="U3109" s="108">
        <v>1.0137766871883766E-3</v>
      </c>
      <c r="V3109" s="109">
        <v>1.0406831352001201E-3</v>
      </c>
      <c r="W3109" s="731">
        <v>7.1786938305964324E-4</v>
      </c>
      <c r="X3109" s="108">
        <v>8.7520277437893936E-5</v>
      </c>
      <c r="Y3109" s="109">
        <v>8.9843139943441628E-5</v>
      </c>
      <c r="Z3109" s="731">
        <v>6.1974383009339332E-5</v>
      </c>
      <c r="AA3109" s="108">
        <v>0</v>
      </c>
      <c r="AB3109" s="109">
        <v>0</v>
      </c>
      <c r="AC3109" s="731">
        <v>0</v>
      </c>
      <c r="AD3109" s="108">
        <v>0</v>
      </c>
      <c r="AE3109" s="109">
        <v>0</v>
      </c>
      <c r="AF3109" s="731">
        <v>0</v>
      </c>
      <c r="AG3109" s="108">
        <v>6.4667801390537699E-4</v>
      </c>
      <c r="AH3109" s="109">
        <v>6.6384099655444082E-4</v>
      </c>
      <c r="AI3109" s="731">
        <v>4.5792186866702169E-4</v>
      </c>
      <c r="AJ3109" s="108">
        <v>9.0055315340259012E-4</v>
      </c>
      <c r="AK3109" s="109">
        <v>1.0782032342826612E-3</v>
      </c>
      <c r="AL3109" s="736">
        <v>4.0158637346679021E-4</v>
      </c>
    </row>
    <row r="3110" spans="1:38" x14ac:dyDescent="0.25">
      <c r="A3110" s="71">
        <f t="shared" si="0"/>
        <v>2052</v>
      </c>
      <c r="B3110" s="718">
        <v>25</v>
      </c>
      <c r="C3110" s="108">
        <v>0.41103721952778205</v>
      </c>
      <c r="D3110" s="109">
        <v>0.40389898519943318</v>
      </c>
      <c r="E3110" s="731">
        <v>0.13012621404633565</v>
      </c>
      <c r="F3110" s="108">
        <v>1.9740972550146396E-2</v>
      </c>
      <c r="G3110" s="109">
        <v>2.2202558029556164E-2</v>
      </c>
      <c r="H3110" s="731">
        <v>1.7215096897425661E-2</v>
      </c>
      <c r="I3110" s="108">
        <v>5.7279531191444409E-3</v>
      </c>
      <c r="J3110" s="109">
        <v>7.1533140539781466E-3</v>
      </c>
      <c r="K3110" s="731">
        <v>9.5154214865157724E-2</v>
      </c>
      <c r="L3110" s="108">
        <v>8.2850614758012229E-4</v>
      </c>
      <c r="M3110" s="109">
        <v>9.9194395087229248E-4</v>
      </c>
      <c r="N3110" s="731">
        <v>3.694583455356941E-4</v>
      </c>
      <c r="O3110" s="108">
        <v>0</v>
      </c>
      <c r="P3110" s="109">
        <v>0</v>
      </c>
      <c r="Q3110" s="731">
        <v>1.0933861815589663E-2</v>
      </c>
      <c r="R3110" s="108">
        <v>4.4422906442062918E-4</v>
      </c>
      <c r="S3110" s="109">
        <v>6.5065545370835798E-4</v>
      </c>
      <c r="T3110" s="731">
        <v>2.6706606706165775E-3</v>
      </c>
      <c r="U3110" s="108">
        <v>1.0137766871883766E-3</v>
      </c>
      <c r="V3110" s="109">
        <v>1.0406831352001201E-3</v>
      </c>
      <c r="W3110" s="731">
        <v>7.1786938305964324E-4</v>
      </c>
      <c r="X3110" s="108">
        <v>8.7520277437893936E-5</v>
      </c>
      <c r="Y3110" s="109">
        <v>8.9843139943441628E-5</v>
      </c>
      <c r="Z3110" s="731">
        <v>6.1974383009339332E-5</v>
      </c>
      <c r="AA3110" s="108">
        <v>0</v>
      </c>
      <c r="AB3110" s="109">
        <v>0</v>
      </c>
      <c r="AC3110" s="731">
        <v>0</v>
      </c>
      <c r="AD3110" s="108">
        <v>0</v>
      </c>
      <c r="AE3110" s="109">
        <v>0</v>
      </c>
      <c r="AF3110" s="731">
        <v>0</v>
      </c>
      <c r="AG3110" s="108">
        <v>6.4667801390537699E-4</v>
      </c>
      <c r="AH3110" s="109">
        <v>6.6384099655444082E-4</v>
      </c>
      <c r="AI3110" s="731">
        <v>4.5792186866702169E-4</v>
      </c>
      <c r="AJ3110" s="108">
        <v>9.0055315340259012E-4</v>
      </c>
      <c r="AK3110" s="109">
        <v>1.0782032342826612E-3</v>
      </c>
      <c r="AL3110" s="736">
        <v>4.0158637346679021E-4</v>
      </c>
    </row>
    <row r="3111" spans="1:38" x14ac:dyDescent="0.25">
      <c r="A3111" s="71">
        <f t="shared" ref="A3111:A3174" si="1">A3071+1</f>
        <v>2052</v>
      </c>
      <c r="B3111" s="718">
        <v>26</v>
      </c>
      <c r="C3111" s="108">
        <v>0.41103721952778205</v>
      </c>
      <c r="D3111" s="109">
        <v>0.40389898519943318</v>
      </c>
      <c r="E3111" s="731">
        <v>0.13012621404633565</v>
      </c>
      <c r="F3111" s="108">
        <v>1.9740972550146396E-2</v>
      </c>
      <c r="G3111" s="109">
        <v>2.2202558029556164E-2</v>
      </c>
      <c r="H3111" s="731">
        <v>1.7215096897425661E-2</v>
      </c>
      <c r="I3111" s="108">
        <v>5.7279531191444409E-3</v>
      </c>
      <c r="J3111" s="109">
        <v>7.1533140539781466E-3</v>
      </c>
      <c r="K3111" s="731">
        <v>9.5154214865157724E-2</v>
      </c>
      <c r="L3111" s="108">
        <v>8.2850614758012229E-4</v>
      </c>
      <c r="M3111" s="109">
        <v>9.9194395087229248E-4</v>
      </c>
      <c r="N3111" s="731">
        <v>3.694583455356941E-4</v>
      </c>
      <c r="O3111" s="108">
        <v>0</v>
      </c>
      <c r="P3111" s="109">
        <v>0</v>
      </c>
      <c r="Q3111" s="731">
        <v>1.0933861815589663E-2</v>
      </c>
      <c r="R3111" s="108">
        <v>4.4422906442062918E-4</v>
      </c>
      <c r="S3111" s="109">
        <v>6.5065545370835798E-4</v>
      </c>
      <c r="T3111" s="731">
        <v>2.6706606706165775E-3</v>
      </c>
      <c r="U3111" s="108">
        <v>1.0137766871883766E-3</v>
      </c>
      <c r="V3111" s="109">
        <v>1.0406831352001201E-3</v>
      </c>
      <c r="W3111" s="731">
        <v>7.1786938305964324E-4</v>
      </c>
      <c r="X3111" s="108">
        <v>8.7520277437893936E-5</v>
      </c>
      <c r="Y3111" s="109">
        <v>8.9843139943441628E-5</v>
      </c>
      <c r="Z3111" s="731">
        <v>6.1974383009339332E-5</v>
      </c>
      <c r="AA3111" s="108">
        <v>0</v>
      </c>
      <c r="AB3111" s="109">
        <v>0</v>
      </c>
      <c r="AC3111" s="731">
        <v>0</v>
      </c>
      <c r="AD3111" s="108">
        <v>0</v>
      </c>
      <c r="AE3111" s="109">
        <v>0</v>
      </c>
      <c r="AF3111" s="731">
        <v>0</v>
      </c>
      <c r="AG3111" s="108">
        <v>6.4667801390537699E-4</v>
      </c>
      <c r="AH3111" s="109">
        <v>6.6384099655444082E-4</v>
      </c>
      <c r="AI3111" s="731">
        <v>4.5792186866702169E-4</v>
      </c>
      <c r="AJ3111" s="108">
        <v>9.0055315340259012E-4</v>
      </c>
      <c r="AK3111" s="109">
        <v>1.0782032342826612E-3</v>
      </c>
      <c r="AL3111" s="736">
        <v>4.0158637346679021E-4</v>
      </c>
    </row>
    <row r="3112" spans="1:38" x14ac:dyDescent="0.25">
      <c r="A3112" s="71">
        <f t="shared" si="1"/>
        <v>2052</v>
      </c>
      <c r="B3112" s="718">
        <v>27</v>
      </c>
      <c r="C3112" s="108">
        <v>0.41103721952778205</v>
      </c>
      <c r="D3112" s="109">
        <v>0.40389898519943318</v>
      </c>
      <c r="E3112" s="731">
        <v>0.13012621404633565</v>
      </c>
      <c r="F3112" s="108">
        <v>1.9740972550146396E-2</v>
      </c>
      <c r="G3112" s="109">
        <v>2.2202558029556164E-2</v>
      </c>
      <c r="H3112" s="731">
        <v>1.7215096897425661E-2</v>
      </c>
      <c r="I3112" s="108">
        <v>5.7279531191444409E-3</v>
      </c>
      <c r="J3112" s="109">
        <v>7.1533140539781466E-3</v>
      </c>
      <c r="K3112" s="731">
        <v>9.5154214865157724E-2</v>
      </c>
      <c r="L3112" s="108">
        <v>8.2850614758012229E-4</v>
      </c>
      <c r="M3112" s="109">
        <v>9.9194395087229248E-4</v>
      </c>
      <c r="N3112" s="731">
        <v>3.694583455356941E-4</v>
      </c>
      <c r="O3112" s="108">
        <v>0</v>
      </c>
      <c r="P3112" s="109">
        <v>0</v>
      </c>
      <c r="Q3112" s="731">
        <v>1.0933861815589663E-2</v>
      </c>
      <c r="R3112" s="108">
        <v>4.4422906442062918E-4</v>
      </c>
      <c r="S3112" s="109">
        <v>6.5065545370835798E-4</v>
      </c>
      <c r="T3112" s="731">
        <v>2.6706606706165775E-3</v>
      </c>
      <c r="U3112" s="108">
        <v>1.0137766871883766E-3</v>
      </c>
      <c r="V3112" s="109">
        <v>1.0406831352001201E-3</v>
      </c>
      <c r="W3112" s="731">
        <v>7.1786938305964324E-4</v>
      </c>
      <c r="X3112" s="108">
        <v>8.7520277437893936E-5</v>
      </c>
      <c r="Y3112" s="109">
        <v>8.9843139943441628E-5</v>
      </c>
      <c r="Z3112" s="731">
        <v>6.1974383009339332E-5</v>
      </c>
      <c r="AA3112" s="108">
        <v>0</v>
      </c>
      <c r="AB3112" s="109">
        <v>0</v>
      </c>
      <c r="AC3112" s="731">
        <v>0</v>
      </c>
      <c r="AD3112" s="108">
        <v>0</v>
      </c>
      <c r="AE3112" s="109">
        <v>0</v>
      </c>
      <c r="AF3112" s="731">
        <v>0</v>
      </c>
      <c r="AG3112" s="108">
        <v>6.4667801390537699E-4</v>
      </c>
      <c r="AH3112" s="109">
        <v>6.6384099655444082E-4</v>
      </c>
      <c r="AI3112" s="731">
        <v>4.5792186866702169E-4</v>
      </c>
      <c r="AJ3112" s="108">
        <v>9.0055315340259012E-4</v>
      </c>
      <c r="AK3112" s="109">
        <v>1.0782032342826612E-3</v>
      </c>
      <c r="AL3112" s="736">
        <v>4.0158637346679021E-4</v>
      </c>
    </row>
    <row r="3113" spans="1:38" x14ac:dyDescent="0.25">
      <c r="A3113" s="71">
        <f t="shared" si="1"/>
        <v>2052</v>
      </c>
      <c r="B3113" s="718">
        <v>28</v>
      </c>
      <c r="C3113" s="108">
        <v>0.41103721952778205</v>
      </c>
      <c r="D3113" s="109">
        <v>0.40389898519943318</v>
      </c>
      <c r="E3113" s="731">
        <v>0.13012621404633565</v>
      </c>
      <c r="F3113" s="108">
        <v>1.9740972550146396E-2</v>
      </c>
      <c r="G3113" s="109">
        <v>2.2202558029556164E-2</v>
      </c>
      <c r="H3113" s="731">
        <v>1.7215096897425661E-2</v>
      </c>
      <c r="I3113" s="108">
        <v>5.7279531191444409E-3</v>
      </c>
      <c r="J3113" s="109">
        <v>7.1533140539781466E-3</v>
      </c>
      <c r="K3113" s="731">
        <v>9.5154214865157724E-2</v>
      </c>
      <c r="L3113" s="108">
        <v>8.2850614758012229E-4</v>
      </c>
      <c r="M3113" s="109">
        <v>9.9194395087229248E-4</v>
      </c>
      <c r="N3113" s="731">
        <v>3.694583455356941E-4</v>
      </c>
      <c r="O3113" s="108">
        <v>0</v>
      </c>
      <c r="P3113" s="109">
        <v>0</v>
      </c>
      <c r="Q3113" s="731">
        <v>1.0933861815589663E-2</v>
      </c>
      <c r="R3113" s="108">
        <v>4.4422906442062918E-4</v>
      </c>
      <c r="S3113" s="109">
        <v>6.5065545370835798E-4</v>
      </c>
      <c r="T3113" s="731">
        <v>2.6706606706165775E-3</v>
      </c>
      <c r="U3113" s="108">
        <v>1.0137766871883766E-3</v>
      </c>
      <c r="V3113" s="109">
        <v>1.0406831352001201E-3</v>
      </c>
      <c r="W3113" s="731">
        <v>7.1786938305964324E-4</v>
      </c>
      <c r="X3113" s="108">
        <v>8.7520277437893936E-5</v>
      </c>
      <c r="Y3113" s="109">
        <v>8.9843139943441628E-5</v>
      </c>
      <c r="Z3113" s="731">
        <v>6.1974383009339332E-5</v>
      </c>
      <c r="AA3113" s="108">
        <v>0</v>
      </c>
      <c r="AB3113" s="109">
        <v>0</v>
      </c>
      <c r="AC3113" s="731">
        <v>0</v>
      </c>
      <c r="AD3113" s="108">
        <v>0</v>
      </c>
      <c r="AE3113" s="109">
        <v>0</v>
      </c>
      <c r="AF3113" s="731">
        <v>0</v>
      </c>
      <c r="AG3113" s="108">
        <v>6.4667801390537699E-4</v>
      </c>
      <c r="AH3113" s="109">
        <v>6.6384099655444082E-4</v>
      </c>
      <c r="AI3113" s="731">
        <v>4.5792186866702169E-4</v>
      </c>
      <c r="AJ3113" s="108">
        <v>9.0055315340259012E-4</v>
      </c>
      <c r="AK3113" s="109">
        <v>1.0782032342826612E-3</v>
      </c>
      <c r="AL3113" s="736">
        <v>4.0158637346679021E-4</v>
      </c>
    </row>
    <row r="3114" spans="1:38" x14ac:dyDescent="0.25">
      <c r="A3114" s="71">
        <f t="shared" si="1"/>
        <v>2052</v>
      </c>
      <c r="B3114" s="718">
        <v>29</v>
      </c>
      <c r="C3114" s="108">
        <v>0.41103721952778205</v>
      </c>
      <c r="D3114" s="109">
        <v>0.40389898519943318</v>
      </c>
      <c r="E3114" s="731">
        <v>0.13012621404633565</v>
      </c>
      <c r="F3114" s="108">
        <v>1.9740972550146396E-2</v>
      </c>
      <c r="G3114" s="109">
        <v>2.2202558029556164E-2</v>
      </c>
      <c r="H3114" s="731">
        <v>1.7215096897425661E-2</v>
      </c>
      <c r="I3114" s="108">
        <v>5.7279531191444409E-3</v>
      </c>
      <c r="J3114" s="109">
        <v>7.1533140539781466E-3</v>
      </c>
      <c r="K3114" s="731">
        <v>9.5154214865157724E-2</v>
      </c>
      <c r="L3114" s="108">
        <v>8.2850614758012229E-4</v>
      </c>
      <c r="M3114" s="109">
        <v>9.9194395087229248E-4</v>
      </c>
      <c r="N3114" s="731">
        <v>3.694583455356941E-4</v>
      </c>
      <c r="O3114" s="108">
        <v>0</v>
      </c>
      <c r="P3114" s="109">
        <v>0</v>
      </c>
      <c r="Q3114" s="731">
        <v>1.0933861815589663E-2</v>
      </c>
      <c r="R3114" s="108">
        <v>4.4422906442062918E-4</v>
      </c>
      <c r="S3114" s="109">
        <v>6.5065545370835798E-4</v>
      </c>
      <c r="T3114" s="731">
        <v>2.6706606706165775E-3</v>
      </c>
      <c r="U3114" s="108">
        <v>1.0137766871883766E-3</v>
      </c>
      <c r="V3114" s="109">
        <v>1.0406831352001201E-3</v>
      </c>
      <c r="W3114" s="731">
        <v>7.1786938305964324E-4</v>
      </c>
      <c r="X3114" s="108">
        <v>8.7520277437893936E-5</v>
      </c>
      <c r="Y3114" s="109">
        <v>8.9843139943441628E-5</v>
      </c>
      <c r="Z3114" s="731">
        <v>6.1974383009339332E-5</v>
      </c>
      <c r="AA3114" s="108">
        <v>0</v>
      </c>
      <c r="AB3114" s="109">
        <v>0</v>
      </c>
      <c r="AC3114" s="731">
        <v>0</v>
      </c>
      <c r="AD3114" s="108">
        <v>0</v>
      </c>
      <c r="AE3114" s="109">
        <v>0</v>
      </c>
      <c r="AF3114" s="731">
        <v>0</v>
      </c>
      <c r="AG3114" s="108">
        <v>6.4667801390537699E-4</v>
      </c>
      <c r="AH3114" s="109">
        <v>6.6384099655444082E-4</v>
      </c>
      <c r="AI3114" s="731">
        <v>4.5792186866702169E-4</v>
      </c>
      <c r="AJ3114" s="108">
        <v>9.0055315340259012E-4</v>
      </c>
      <c r="AK3114" s="109">
        <v>1.0782032342826612E-3</v>
      </c>
      <c r="AL3114" s="736">
        <v>4.0158637346679021E-4</v>
      </c>
    </row>
    <row r="3115" spans="1:38" x14ac:dyDescent="0.25">
      <c r="A3115" s="71">
        <f t="shared" si="1"/>
        <v>2052</v>
      </c>
      <c r="B3115" s="718">
        <v>30</v>
      </c>
      <c r="C3115" s="108">
        <v>0.41103721952778205</v>
      </c>
      <c r="D3115" s="109">
        <v>0.40389898519943318</v>
      </c>
      <c r="E3115" s="731">
        <v>0.13012621404633565</v>
      </c>
      <c r="F3115" s="108">
        <v>1.9740972550146396E-2</v>
      </c>
      <c r="G3115" s="109">
        <v>2.2202558029556164E-2</v>
      </c>
      <c r="H3115" s="731">
        <v>1.7215096897425661E-2</v>
      </c>
      <c r="I3115" s="108">
        <v>5.7279531191444409E-3</v>
      </c>
      <c r="J3115" s="109">
        <v>7.1533140539781466E-3</v>
      </c>
      <c r="K3115" s="731">
        <v>9.5154214865157724E-2</v>
      </c>
      <c r="L3115" s="108">
        <v>8.2850614758012229E-4</v>
      </c>
      <c r="M3115" s="109">
        <v>9.9194395087229248E-4</v>
      </c>
      <c r="N3115" s="731">
        <v>3.694583455356941E-4</v>
      </c>
      <c r="O3115" s="108">
        <v>0</v>
      </c>
      <c r="P3115" s="109">
        <v>0</v>
      </c>
      <c r="Q3115" s="731">
        <v>1.0933861815589663E-2</v>
      </c>
      <c r="R3115" s="108">
        <v>4.4422906442062918E-4</v>
      </c>
      <c r="S3115" s="109">
        <v>6.5065545370835798E-4</v>
      </c>
      <c r="T3115" s="731">
        <v>2.6706606706165775E-3</v>
      </c>
      <c r="U3115" s="108">
        <v>1.0137766871883766E-3</v>
      </c>
      <c r="V3115" s="109">
        <v>1.0406831352001201E-3</v>
      </c>
      <c r="W3115" s="731">
        <v>7.1786938305964324E-4</v>
      </c>
      <c r="X3115" s="108">
        <v>8.7520277437893936E-5</v>
      </c>
      <c r="Y3115" s="109">
        <v>8.9843139943441628E-5</v>
      </c>
      <c r="Z3115" s="731">
        <v>6.1974383009339332E-5</v>
      </c>
      <c r="AA3115" s="108">
        <v>0</v>
      </c>
      <c r="AB3115" s="109">
        <v>0</v>
      </c>
      <c r="AC3115" s="731">
        <v>0</v>
      </c>
      <c r="AD3115" s="108">
        <v>0</v>
      </c>
      <c r="AE3115" s="109">
        <v>0</v>
      </c>
      <c r="AF3115" s="731">
        <v>0</v>
      </c>
      <c r="AG3115" s="108">
        <v>6.4667801390537699E-4</v>
      </c>
      <c r="AH3115" s="109">
        <v>6.6384099655444082E-4</v>
      </c>
      <c r="AI3115" s="731">
        <v>4.5792186866702169E-4</v>
      </c>
      <c r="AJ3115" s="108">
        <v>9.0055315340259012E-4</v>
      </c>
      <c r="AK3115" s="109">
        <v>1.0782032342826612E-3</v>
      </c>
      <c r="AL3115" s="736">
        <v>4.0158637346679021E-4</v>
      </c>
    </row>
    <row r="3116" spans="1:38" ht="13" x14ac:dyDescent="0.3">
      <c r="A3116" s="71">
        <f t="shared" si="1"/>
        <v>2052</v>
      </c>
      <c r="B3116" s="718">
        <v>31</v>
      </c>
      <c r="C3116" s="108">
        <v>0.41103721952778205</v>
      </c>
      <c r="D3116" s="109">
        <v>0.40389898519943318</v>
      </c>
      <c r="E3116" s="732">
        <v>0.13012621404633565</v>
      </c>
      <c r="F3116" s="108">
        <v>1.9740972550146396E-2</v>
      </c>
      <c r="G3116" s="109">
        <v>2.2202558029556164E-2</v>
      </c>
      <c r="H3116" s="732">
        <v>1.7215096897425661E-2</v>
      </c>
      <c r="I3116" s="108">
        <v>5.7279531191444409E-3</v>
      </c>
      <c r="J3116" s="109">
        <v>7.1533140539781466E-3</v>
      </c>
      <c r="K3116" s="732">
        <v>9.5154214865157724E-2</v>
      </c>
      <c r="L3116" s="108">
        <v>8.2850614758012229E-4</v>
      </c>
      <c r="M3116" s="109">
        <v>9.9194395087229248E-4</v>
      </c>
      <c r="N3116" s="732">
        <v>3.694583455356941E-4</v>
      </c>
      <c r="O3116" s="108">
        <v>0</v>
      </c>
      <c r="P3116" s="109">
        <v>0</v>
      </c>
      <c r="Q3116" s="732">
        <v>1.0933861815589663E-2</v>
      </c>
      <c r="R3116" s="108">
        <v>4.4422906442062918E-4</v>
      </c>
      <c r="S3116" s="109">
        <v>6.5065545370835798E-4</v>
      </c>
      <c r="T3116" s="732">
        <v>2.6706606706165775E-3</v>
      </c>
      <c r="U3116" s="108">
        <v>1.0137766871883766E-3</v>
      </c>
      <c r="V3116" s="109">
        <v>1.0406831352001201E-3</v>
      </c>
      <c r="W3116" s="732">
        <v>7.1786938305964324E-4</v>
      </c>
      <c r="X3116" s="108">
        <v>8.7520277437893936E-5</v>
      </c>
      <c r="Y3116" s="109">
        <v>8.9843139943441628E-5</v>
      </c>
      <c r="Z3116" s="732">
        <v>6.1974383009339332E-5</v>
      </c>
      <c r="AA3116" s="108">
        <v>0</v>
      </c>
      <c r="AB3116" s="109">
        <v>0</v>
      </c>
      <c r="AC3116" s="732">
        <v>0</v>
      </c>
      <c r="AD3116" s="108">
        <v>0</v>
      </c>
      <c r="AE3116" s="109">
        <v>0</v>
      </c>
      <c r="AF3116" s="732">
        <v>0</v>
      </c>
      <c r="AG3116" s="108">
        <v>6.4667801390537699E-4</v>
      </c>
      <c r="AH3116" s="109">
        <v>6.6384099655444082E-4</v>
      </c>
      <c r="AI3116" s="732">
        <v>4.5792186866702169E-4</v>
      </c>
      <c r="AJ3116" s="108">
        <v>9.0055315340259012E-4</v>
      </c>
      <c r="AK3116" s="109">
        <v>1.0782032342826612E-3</v>
      </c>
      <c r="AL3116" s="736">
        <v>4.0158637346679021E-4</v>
      </c>
    </row>
    <row r="3117" spans="1:38" ht="13" x14ac:dyDescent="0.3">
      <c r="A3117" s="71">
        <f t="shared" si="1"/>
        <v>2052</v>
      </c>
      <c r="B3117" s="718">
        <v>32</v>
      </c>
      <c r="C3117" s="108">
        <v>0.41103721952778205</v>
      </c>
      <c r="D3117" s="109">
        <v>0.40389898519943318</v>
      </c>
      <c r="E3117" s="732">
        <v>0.13012621404633565</v>
      </c>
      <c r="F3117" s="108">
        <v>1.9740972550146396E-2</v>
      </c>
      <c r="G3117" s="109">
        <v>2.2202558029556164E-2</v>
      </c>
      <c r="H3117" s="732">
        <v>1.7215096897425661E-2</v>
      </c>
      <c r="I3117" s="108">
        <v>5.7279531191444409E-3</v>
      </c>
      <c r="J3117" s="109">
        <v>7.1533140539781466E-3</v>
      </c>
      <c r="K3117" s="732">
        <v>9.5154214865157724E-2</v>
      </c>
      <c r="L3117" s="108">
        <v>8.2850614758012229E-4</v>
      </c>
      <c r="M3117" s="109">
        <v>9.9194395087229248E-4</v>
      </c>
      <c r="N3117" s="732">
        <v>3.694583455356941E-4</v>
      </c>
      <c r="O3117" s="108">
        <v>0</v>
      </c>
      <c r="P3117" s="109">
        <v>0</v>
      </c>
      <c r="Q3117" s="732">
        <v>1.0933861815589663E-2</v>
      </c>
      <c r="R3117" s="108">
        <v>4.4422906442062918E-4</v>
      </c>
      <c r="S3117" s="109">
        <v>6.5065545370835798E-4</v>
      </c>
      <c r="T3117" s="732">
        <v>2.6706606706165775E-3</v>
      </c>
      <c r="U3117" s="108">
        <v>1.0137766871883766E-3</v>
      </c>
      <c r="V3117" s="109">
        <v>1.0406831352001201E-3</v>
      </c>
      <c r="W3117" s="732">
        <v>7.1786938305964324E-4</v>
      </c>
      <c r="X3117" s="108">
        <v>8.7520277437893936E-5</v>
      </c>
      <c r="Y3117" s="109">
        <v>8.9843139943441628E-5</v>
      </c>
      <c r="Z3117" s="732">
        <v>6.1974383009339332E-5</v>
      </c>
      <c r="AA3117" s="108">
        <v>0</v>
      </c>
      <c r="AB3117" s="109">
        <v>0</v>
      </c>
      <c r="AC3117" s="732">
        <v>0</v>
      </c>
      <c r="AD3117" s="108">
        <v>0</v>
      </c>
      <c r="AE3117" s="109">
        <v>0</v>
      </c>
      <c r="AF3117" s="732">
        <v>0</v>
      </c>
      <c r="AG3117" s="108">
        <v>6.4667801390537699E-4</v>
      </c>
      <c r="AH3117" s="109">
        <v>6.6384099655444082E-4</v>
      </c>
      <c r="AI3117" s="732">
        <v>4.5792186866702169E-4</v>
      </c>
      <c r="AJ3117" s="108">
        <v>9.0055315340259012E-4</v>
      </c>
      <c r="AK3117" s="109">
        <v>1.0782032342826612E-3</v>
      </c>
      <c r="AL3117" s="736">
        <v>4.0158637346679021E-4</v>
      </c>
    </row>
    <row r="3118" spans="1:38" ht="13" x14ac:dyDescent="0.3">
      <c r="A3118" s="71">
        <f t="shared" si="1"/>
        <v>2052</v>
      </c>
      <c r="B3118" s="718">
        <v>33</v>
      </c>
      <c r="C3118" s="108">
        <v>0.41103721952778205</v>
      </c>
      <c r="D3118" s="109">
        <v>0.40389898519943318</v>
      </c>
      <c r="E3118" s="732">
        <v>0.13012621404633565</v>
      </c>
      <c r="F3118" s="108">
        <v>1.9740972550146396E-2</v>
      </c>
      <c r="G3118" s="109">
        <v>2.2202558029556164E-2</v>
      </c>
      <c r="H3118" s="732">
        <v>1.7215096897425661E-2</v>
      </c>
      <c r="I3118" s="108">
        <v>5.7279531191444409E-3</v>
      </c>
      <c r="J3118" s="109">
        <v>7.1533140539781466E-3</v>
      </c>
      <c r="K3118" s="732">
        <v>9.5154214865157724E-2</v>
      </c>
      <c r="L3118" s="108">
        <v>8.2850614758012229E-4</v>
      </c>
      <c r="M3118" s="109">
        <v>9.9194395087229248E-4</v>
      </c>
      <c r="N3118" s="732">
        <v>3.694583455356941E-4</v>
      </c>
      <c r="O3118" s="108">
        <v>0</v>
      </c>
      <c r="P3118" s="109">
        <v>0</v>
      </c>
      <c r="Q3118" s="732">
        <v>1.0933861815589663E-2</v>
      </c>
      <c r="R3118" s="108">
        <v>4.4422906442062918E-4</v>
      </c>
      <c r="S3118" s="109">
        <v>6.5065545370835798E-4</v>
      </c>
      <c r="T3118" s="732">
        <v>2.6706606706165775E-3</v>
      </c>
      <c r="U3118" s="108">
        <v>1.0137766871883766E-3</v>
      </c>
      <c r="V3118" s="109">
        <v>1.0406831352001201E-3</v>
      </c>
      <c r="W3118" s="732">
        <v>7.1786938305964324E-4</v>
      </c>
      <c r="X3118" s="108">
        <v>8.7520277437893936E-5</v>
      </c>
      <c r="Y3118" s="109">
        <v>8.9843139943441628E-5</v>
      </c>
      <c r="Z3118" s="732">
        <v>6.1974383009339332E-5</v>
      </c>
      <c r="AA3118" s="108">
        <v>0</v>
      </c>
      <c r="AB3118" s="109">
        <v>0</v>
      </c>
      <c r="AC3118" s="732">
        <v>0</v>
      </c>
      <c r="AD3118" s="108">
        <v>0</v>
      </c>
      <c r="AE3118" s="109">
        <v>0</v>
      </c>
      <c r="AF3118" s="732">
        <v>0</v>
      </c>
      <c r="AG3118" s="108">
        <v>6.4667801390537699E-4</v>
      </c>
      <c r="AH3118" s="109">
        <v>6.6384099655444082E-4</v>
      </c>
      <c r="AI3118" s="732">
        <v>4.5792186866702169E-4</v>
      </c>
      <c r="AJ3118" s="108">
        <v>9.0055315340259012E-4</v>
      </c>
      <c r="AK3118" s="109">
        <v>1.0782032342826612E-3</v>
      </c>
      <c r="AL3118" s="736">
        <v>4.0158637346679021E-4</v>
      </c>
    </row>
    <row r="3119" spans="1:38" ht="13" x14ac:dyDescent="0.3">
      <c r="A3119" s="71">
        <f t="shared" si="1"/>
        <v>2052</v>
      </c>
      <c r="B3119" s="718">
        <v>34</v>
      </c>
      <c r="C3119" s="108">
        <v>0.41103721952778205</v>
      </c>
      <c r="D3119" s="109">
        <v>0.40389898519943318</v>
      </c>
      <c r="E3119" s="732">
        <v>0.13012621404633565</v>
      </c>
      <c r="F3119" s="108">
        <v>1.9740972550146396E-2</v>
      </c>
      <c r="G3119" s="109">
        <v>2.2202558029556164E-2</v>
      </c>
      <c r="H3119" s="732">
        <v>1.7215096897425661E-2</v>
      </c>
      <c r="I3119" s="108">
        <v>5.7279531191444409E-3</v>
      </c>
      <c r="J3119" s="109">
        <v>7.1533140539781466E-3</v>
      </c>
      <c r="K3119" s="732">
        <v>9.5154214865157724E-2</v>
      </c>
      <c r="L3119" s="108">
        <v>8.2850614758012229E-4</v>
      </c>
      <c r="M3119" s="109">
        <v>9.9194395087229248E-4</v>
      </c>
      <c r="N3119" s="732">
        <v>3.694583455356941E-4</v>
      </c>
      <c r="O3119" s="108">
        <v>0</v>
      </c>
      <c r="P3119" s="109">
        <v>0</v>
      </c>
      <c r="Q3119" s="732">
        <v>1.0933861815589663E-2</v>
      </c>
      <c r="R3119" s="108">
        <v>4.4422906442062918E-4</v>
      </c>
      <c r="S3119" s="109">
        <v>6.5065545370835798E-4</v>
      </c>
      <c r="T3119" s="732">
        <v>2.6706606706165775E-3</v>
      </c>
      <c r="U3119" s="108">
        <v>1.0137766871883766E-3</v>
      </c>
      <c r="V3119" s="109">
        <v>1.0406831352001201E-3</v>
      </c>
      <c r="W3119" s="732">
        <v>7.1786938305964324E-4</v>
      </c>
      <c r="X3119" s="108">
        <v>8.7520277437893936E-5</v>
      </c>
      <c r="Y3119" s="109">
        <v>8.9843139943441628E-5</v>
      </c>
      <c r="Z3119" s="732">
        <v>6.1974383009339332E-5</v>
      </c>
      <c r="AA3119" s="108">
        <v>0</v>
      </c>
      <c r="AB3119" s="109">
        <v>0</v>
      </c>
      <c r="AC3119" s="732">
        <v>0</v>
      </c>
      <c r="AD3119" s="108">
        <v>0</v>
      </c>
      <c r="AE3119" s="109">
        <v>0</v>
      </c>
      <c r="AF3119" s="732">
        <v>0</v>
      </c>
      <c r="AG3119" s="108">
        <v>6.4667801390537699E-4</v>
      </c>
      <c r="AH3119" s="109">
        <v>6.6384099655444082E-4</v>
      </c>
      <c r="AI3119" s="732">
        <v>4.5792186866702169E-4</v>
      </c>
      <c r="AJ3119" s="108">
        <v>9.0055315340259012E-4</v>
      </c>
      <c r="AK3119" s="109">
        <v>1.0782032342826612E-3</v>
      </c>
      <c r="AL3119" s="736">
        <v>4.0158637346679021E-4</v>
      </c>
    </row>
    <row r="3120" spans="1:38" ht="13" x14ac:dyDescent="0.3">
      <c r="A3120" s="71">
        <f t="shared" si="1"/>
        <v>2052</v>
      </c>
      <c r="B3120" s="718">
        <v>35</v>
      </c>
      <c r="C3120" s="108">
        <v>0.41103721952778205</v>
      </c>
      <c r="D3120" s="109">
        <v>0.40389898519943318</v>
      </c>
      <c r="E3120" s="732">
        <v>0.13012621404633565</v>
      </c>
      <c r="F3120" s="108">
        <v>1.9740972550146396E-2</v>
      </c>
      <c r="G3120" s="109">
        <v>2.2202558029556164E-2</v>
      </c>
      <c r="H3120" s="732">
        <v>1.7215096897425661E-2</v>
      </c>
      <c r="I3120" s="108">
        <v>5.7279531191444409E-3</v>
      </c>
      <c r="J3120" s="109">
        <v>7.1533140539781466E-3</v>
      </c>
      <c r="K3120" s="732">
        <v>9.5154214865157724E-2</v>
      </c>
      <c r="L3120" s="108">
        <v>8.2850614758012229E-4</v>
      </c>
      <c r="M3120" s="109">
        <v>9.9194395087229248E-4</v>
      </c>
      <c r="N3120" s="732">
        <v>3.694583455356941E-4</v>
      </c>
      <c r="O3120" s="108">
        <v>0</v>
      </c>
      <c r="P3120" s="109">
        <v>0</v>
      </c>
      <c r="Q3120" s="732">
        <v>1.0933861815589663E-2</v>
      </c>
      <c r="R3120" s="108">
        <v>4.4422906442062918E-4</v>
      </c>
      <c r="S3120" s="109">
        <v>6.5065545370835798E-4</v>
      </c>
      <c r="T3120" s="732">
        <v>2.6706606706165775E-3</v>
      </c>
      <c r="U3120" s="108">
        <v>1.0137766871883766E-3</v>
      </c>
      <c r="V3120" s="109">
        <v>1.0406831352001201E-3</v>
      </c>
      <c r="W3120" s="732">
        <v>7.1786938305964324E-4</v>
      </c>
      <c r="X3120" s="108">
        <v>8.7520277437893936E-5</v>
      </c>
      <c r="Y3120" s="109">
        <v>8.9843139943441628E-5</v>
      </c>
      <c r="Z3120" s="732">
        <v>6.1974383009339332E-5</v>
      </c>
      <c r="AA3120" s="108">
        <v>0</v>
      </c>
      <c r="AB3120" s="109">
        <v>0</v>
      </c>
      <c r="AC3120" s="732">
        <v>0</v>
      </c>
      <c r="AD3120" s="108">
        <v>0</v>
      </c>
      <c r="AE3120" s="109">
        <v>0</v>
      </c>
      <c r="AF3120" s="732">
        <v>0</v>
      </c>
      <c r="AG3120" s="108">
        <v>6.4667801390537699E-4</v>
      </c>
      <c r="AH3120" s="109">
        <v>6.6384099655444082E-4</v>
      </c>
      <c r="AI3120" s="732">
        <v>4.5792186866702169E-4</v>
      </c>
      <c r="AJ3120" s="108">
        <v>9.0055315340259012E-4</v>
      </c>
      <c r="AK3120" s="109">
        <v>1.0782032342826612E-3</v>
      </c>
      <c r="AL3120" s="736">
        <v>4.0158637346679021E-4</v>
      </c>
    </row>
    <row r="3121" spans="1:38" ht="13" x14ac:dyDescent="0.3">
      <c r="A3121" s="71">
        <f t="shared" si="1"/>
        <v>2052</v>
      </c>
      <c r="B3121" s="718">
        <v>36</v>
      </c>
      <c r="C3121" s="108">
        <v>0.41103721952778205</v>
      </c>
      <c r="D3121" s="109">
        <v>0.40389898519943318</v>
      </c>
      <c r="E3121" s="732">
        <v>0.13012621404633565</v>
      </c>
      <c r="F3121" s="108">
        <v>1.9740972550146396E-2</v>
      </c>
      <c r="G3121" s="109">
        <v>2.2202558029556164E-2</v>
      </c>
      <c r="H3121" s="732">
        <v>1.7215096897425661E-2</v>
      </c>
      <c r="I3121" s="108">
        <v>5.7279531191444409E-3</v>
      </c>
      <c r="J3121" s="109">
        <v>7.1533140539781466E-3</v>
      </c>
      <c r="K3121" s="732">
        <v>9.5154214865157724E-2</v>
      </c>
      <c r="L3121" s="108">
        <v>8.2850614758012229E-4</v>
      </c>
      <c r="M3121" s="109">
        <v>9.9194395087229248E-4</v>
      </c>
      <c r="N3121" s="732">
        <v>3.694583455356941E-4</v>
      </c>
      <c r="O3121" s="108">
        <v>0</v>
      </c>
      <c r="P3121" s="109">
        <v>0</v>
      </c>
      <c r="Q3121" s="732">
        <v>1.0933861815589663E-2</v>
      </c>
      <c r="R3121" s="108">
        <v>4.4422906442062918E-4</v>
      </c>
      <c r="S3121" s="109">
        <v>6.5065545370835798E-4</v>
      </c>
      <c r="T3121" s="732">
        <v>2.6706606706165775E-3</v>
      </c>
      <c r="U3121" s="108">
        <v>1.0137766871883766E-3</v>
      </c>
      <c r="V3121" s="109">
        <v>1.0406831352001201E-3</v>
      </c>
      <c r="W3121" s="732">
        <v>7.1786938305964324E-4</v>
      </c>
      <c r="X3121" s="108">
        <v>8.7520277437893936E-5</v>
      </c>
      <c r="Y3121" s="109">
        <v>8.9843139943441628E-5</v>
      </c>
      <c r="Z3121" s="732">
        <v>6.1974383009339332E-5</v>
      </c>
      <c r="AA3121" s="108">
        <v>0</v>
      </c>
      <c r="AB3121" s="109">
        <v>0</v>
      </c>
      <c r="AC3121" s="732">
        <v>0</v>
      </c>
      <c r="AD3121" s="108">
        <v>0</v>
      </c>
      <c r="AE3121" s="109">
        <v>0</v>
      </c>
      <c r="AF3121" s="732">
        <v>0</v>
      </c>
      <c r="AG3121" s="108">
        <v>6.4667801390537699E-4</v>
      </c>
      <c r="AH3121" s="109">
        <v>6.6384099655444082E-4</v>
      </c>
      <c r="AI3121" s="732">
        <v>4.5792186866702169E-4</v>
      </c>
      <c r="AJ3121" s="108">
        <v>9.0055315340259012E-4</v>
      </c>
      <c r="AK3121" s="109">
        <v>1.0782032342826612E-3</v>
      </c>
      <c r="AL3121" s="736">
        <v>4.0158637346679021E-4</v>
      </c>
    </row>
    <row r="3122" spans="1:38" ht="13" x14ac:dyDescent="0.3">
      <c r="A3122" s="71">
        <f t="shared" si="1"/>
        <v>2052</v>
      </c>
      <c r="B3122" s="718">
        <v>37</v>
      </c>
      <c r="C3122" s="108">
        <v>0.41103721952778205</v>
      </c>
      <c r="D3122" s="109">
        <v>0.40389898519943318</v>
      </c>
      <c r="E3122" s="732">
        <v>0.13012621404633565</v>
      </c>
      <c r="F3122" s="108">
        <v>1.9740972550146396E-2</v>
      </c>
      <c r="G3122" s="109">
        <v>2.2202558029556164E-2</v>
      </c>
      <c r="H3122" s="732">
        <v>1.7215096897425661E-2</v>
      </c>
      <c r="I3122" s="108">
        <v>5.7279531191444409E-3</v>
      </c>
      <c r="J3122" s="109">
        <v>7.1533140539781466E-3</v>
      </c>
      <c r="K3122" s="732">
        <v>9.5154214865157724E-2</v>
      </c>
      <c r="L3122" s="108">
        <v>8.2850614758012229E-4</v>
      </c>
      <c r="M3122" s="109">
        <v>9.9194395087229248E-4</v>
      </c>
      <c r="N3122" s="732">
        <v>3.694583455356941E-4</v>
      </c>
      <c r="O3122" s="108">
        <v>0</v>
      </c>
      <c r="P3122" s="109">
        <v>0</v>
      </c>
      <c r="Q3122" s="732">
        <v>1.0933861815589663E-2</v>
      </c>
      <c r="R3122" s="108">
        <v>4.4422906442062918E-4</v>
      </c>
      <c r="S3122" s="109">
        <v>6.5065545370835798E-4</v>
      </c>
      <c r="T3122" s="732">
        <v>2.6706606706165775E-3</v>
      </c>
      <c r="U3122" s="108">
        <v>1.0137766871883766E-3</v>
      </c>
      <c r="V3122" s="109">
        <v>1.0406831352001201E-3</v>
      </c>
      <c r="W3122" s="732">
        <v>7.1786938305964324E-4</v>
      </c>
      <c r="X3122" s="108">
        <v>8.7520277437893936E-5</v>
      </c>
      <c r="Y3122" s="109">
        <v>8.9843139943441628E-5</v>
      </c>
      <c r="Z3122" s="732">
        <v>6.1974383009339332E-5</v>
      </c>
      <c r="AA3122" s="108">
        <v>0</v>
      </c>
      <c r="AB3122" s="109">
        <v>0</v>
      </c>
      <c r="AC3122" s="732">
        <v>0</v>
      </c>
      <c r="AD3122" s="108">
        <v>0</v>
      </c>
      <c r="AE3122" s="109">
        <v>0</v>
      </c>
      <c r="AF3122" s="732">
        <v>0</v>
      </c>
      <c r="AG3122" s="108">
        <v>6.4667801390537699E-4</v>
      </c>
      <c r="AH3122" s="109">
        <v>6.6384099655444082E-4</v>
      </c>
      <c r="AI3122" s="732">
        <v>4.5792186866702169E-4</v>
      </c>
      <c r="AJ3122" s="108">
        <v>9.0055315340259012E-4</v>
      </c>
      <c r="AK3122" s="109">
        <v>1.0782032342826612E-3</v>
      </c>
      <c r="AL3122" s="736">
        <v>4.0158637346679021E-4</v>
      </c>
    </row>
    <row r="3123" spans="1:38" ht="13" x14ac:dyDescent="0.3">
      <c r="A3123" s="71">
        <f t="shared" si="1"/>
        <v>2052</v>
      </c>
      <c r="B3123" s="718">
        <v>38</v>
      </c>
      <c r="C3123" s="108">
        <v>0.41103721952778205</v>
      </c>
      <c r="D3123" s="109">
        <v>0.40389898519943318</v>
      </c>
      <c r="E3123" s="732">
        <v>0.13012621404633565</v>
      </c>
      <c r="F3123" s="108">
        <v>1.9740972550146396E-2</v>
      </c>
      <c r="G3123" s="109">
        <v>2.2202558029556164E-2</v>
      </c>
      <c r="H3123" s="732">
        <v>1.7215096897425661E-2</v>
      </c>
      <c r="I3123" s="108">
        <v>5.7279531191444409E-3</v>
      </c>
      <c r="J3123" s="109">
        <v>7.1533140539781466E-3</v>
      </c>
      <c r="K3123" s="732">
        <v>9.5154214865157724E-2</v>
      </c>
      <c r="L3123" s="108">
        <v>8.2850614758012229E-4</v>
      </c>
      <c r="M3123" s="109">
        <v>9.9194395087229248E-4</v>
      </c>
      <c r="N3123" s="732">
        <v>3.694583455356941E-4</v>
      </c>
      <c r="O3123" s="108">
        <v>0</v>
      </c>
      <c r="P3123" s="109">
        <v>0</v>
      </c>
      <c r="Q3123" s="732">
        <v>1.0933861815589663E-2</v>
      </c>
      <c r="R3123" s="108">
        <v>4.4422906442062918E-4</v>
      </c>
      <c r="S3123" s="109">
        <v>6.5065545370835798E-4</v>
      </c>
      <c r="T3123" s="732">
        <v>2.6706606706165775E-3</v>
      </c>
      <c r="U3123" s="108">
        <v>1.0137766871883766E-3</v>
      </c>
      <c r="V3123" s="109">
        <v>1.0406831352001201E-3</v>
      </c>
      <c r="W3123" s="732">
        <v>7.1786938305964324E-4</v>
      </c>
      <c r="X3123" s="108">
        <v>8.7520277437893936E-5</v>
      </c>
      <c r="Y3123" s="109">
        <v>8.9843139943441628E-5</v>
      </c>
      <c r="Z3123" s="732">
        <v>6.1974383009339332E-5</v>
      </c>
      <c r="AA3123" s="108">
        <v>0</v>
      </c>
      <c r="AB3123" s="109">
        <v>0</v>
      </c>
      <c r="AC3123" s="732">
        <v>0</v>
      </c>
      <c r="AD3123" s="108">
        <v>0</v>
      </c>
      <c r="AE3123" s="109">
        <v>0</v>
      </c>
      <c r="AF3123" s="732">
        <v>0</v>
      </c>
      <c r="AG3123" s="108">
        <v>6.4667801390537699E-4</v>
      </c>
      <c r="AH3123" s="109">
        <v>6.6384099655444082E-4</v>
      </c>
      <c r="AI3123" s="732">
        <v>4.5792186866702169E-4</v>
      </c>
      <c r="AJ3123" s="108">
        <v>9.0055315340259012E-4</v>
      </c>
      <c r="AK3123" s="109">
        <v>1.0782032342826612E-3</v>
      </c>
      <c r="AL3123" s="736">
        <v>4.0158637346679021E-4</v>
      </c>
    </row>
    <row r="3124" spans="1:38" ht="13.5" thickBot="1" x14ac:dyDescent="0.35">
      <c r="A3124" s="71">
        <f t="shared" si="1"/>
        <v>2052</v>
      </c>
      <c r="B3124" s="719">
        <v>39</v>
      </c>
      <c r="C3124" s="110">
        <v>0.41103721952778205</v>
      </c>
      <c r="D3124" s="111">
        <v>0.40389898519943318</v>
      </c>
      <c r="E3124" s="733">
        <v>0.13012621404633565</v>
      </c>
      <c r="F3124" s="110">
        <v>1.9740972550146396E-2</v>
      </c>
      <c r="G3124" s="111">
        <v>2.2202558029556164E-2</v>
      </c>
      <c r="H3124" s="733">
        <v>1.7215096897425661E-2</v>
      </c>
      <c r="I3124" s="110">
        <v>5.7279531191444409E-3</v>
      </c>
      <c r="J3124" s="111">
        <v>7.1533140539781466E-3</v>
      </c>
      <c r="K3124" s="733">
        <v>9.5154214865157724E-2</v>
      </c>
      <c r="L3124" s="110">
        <v>8.2850614758012229E-4</v>
      </c>
      <c r="M3124" s="111">
        <v>9.9194395087229248E-4</v>
      </c>
      <c r="N3124" s="733">
        <v>3.694583455356941E-4</v>
      </c>
      <c r="O3124" s="110">
        <v>0</v>
      </c>
      <c r="P3124" s="111">
        <v>0</v>
      </c>
      <c r="Q3124" s="733">
        <v>1.0933861815589663E-2</v>
      </c>
      <c r="R3124" s="110">
        <v>4.4422906442062918E-4</v>
      </c>
      <c r="S3124" s="111">
        <v>6.5065545370835798E-4</v>
      </c>
      <c r="T3124" s="733">
        <v>2.6706606706165775E-3</v>
      </c>
      <c r="U3124" s="110">
        <v>1.0137766871883766E-3</v>
      </c>
      <c r="V3124" s="111">
        <v>1.0406831352001201E-3</v>
      </c>
      <c r="W3124" s="733">
        <v>7.1786938305964324E-4</v>
      </c>
      <c r="X3124" s="110">
        <v>8.7520277437893936E-5</v>
      </c>
      <c r="Y3124" s="111">
        <v>8.9843139943441628E-5</v>
      </c>
      <c r="Z3124" s="733">
        <v>6.1974383009339332E-5</v>
      </c>
      <c r="AA3124" s="110">
        <v>0</v>
      </c>
      <c r="AB3124" s="111">
        <v>0</v>
      </c>
      <c r="AC3124" s="733">
        <v>0</v>
      </c>
      <c r="AD3124" s="110">
        <v>0</v>
      </c>
      <c r="AE3124" s="111">
        <v>0</v>
      </c>
      <c r="AF3124" s="733">
        <v>0</v>
      </c>
      <c r="AG3124" s="110">
        <v>6.4667801390537699E-4</v>
      </c>
      <c r="AH3124" s="111">
        <v>6.6384099655444082E-4</v>
      </c>
      <c r="AI3124" s="733">
        <v>4.5792186866702169E-4</v>
      </c>
      <c r="AJ3124" s="110">
        <v>9.0055315340259012E-4</v>
      </c>
      <c r="AK3124" s="111">
        <v>1.0782032342826612E-3</v>
      </c>
      <c r="AL3124" s="737">
        <v>4.0158637346679021E-4</v>
      </c>
    </row>
    <row r="3125" spans="1:38" x14ac:dyDescent="0.25">
      <c r="A3125" s="720">
        <f t="shared" si="1"/>
        <v>2053</v>
      </c>
      <c r="B3125" s="70">
        <v>0</v>
      </c>
      <c r="C3125" s="106">
        <v>0.22551521337203903</v>
      </c>
      <c r="D3125" s="107">
        <v>0.2355307963269308</v>
      </c>
      <c r="E3125" s="730">
        <v>0.1122813166527394</v>
      </c>
      <c r="F3125" s="106">
        <v>1.8525801503240194E-2</v>
      </c>
      <c r="G3125" s="107">
        <v>2.0213786801209693E-2</v>
      </c>
      <c r="H3125" s="730">
        <v>1.8540991996052688E-2</v>
      </c>
      <c r="I3125" s="106">
        <v>4.3889976627280438E-3</v>
      </c>
      <c r="J3125" s="107">
        <v>4.0405658222312018E-3</v>
      </c>
      <c r="K3125" s="730">
        <v>8.5683002150195225E-2</v>
      </c>
      <c r="L3125" s="106">
        <v>5.3373894056934622E-4</v>
      </c>
      <c r="M3125" s="107">
        <v>5.7092751232898505E-4</v>
      </c>
      <c r="N3125" s="730">
        <v>2.6452414069962668E-4</v>
      </c>
      <c r="O3125" s="106">
        <v>0</v>
      </c>
      <c r="P3125" s="107">
        <v>0</v>
      </c>
      <c r="Q3125" s="730">
        <v>1.1775983952880651E-2</v>
      </c>
      <c r="R3125" s="106">
        <v>4.4422906442062918E-4</v>
      </c>
      <c r="S3125" s="107">
        <v>6.5065545370835798E-4</v>
      </c>
      <c r="T3125" s="730">
        <v>2.6706606706165775E-3</v>
      </c>
      <c r="U3125" s="106">
        <v>9.2029802942529624E-4</v>
      </c>
      <c r="V3125" s="107">
        <v>8.8777702212471099E-4</v>
      </c>
      <c r="W3125" s="730">
        <v>7.7315941300571496E-4</v>
      </c>
      <c r="X3125" s="106">
        <v>7.9450171146827619E-5</v>
      </c>
      <c r="Y3125" s="107">
        <v>7.6642638731835234E-5</v>
      </c>
      <c r="Z3125" s="730">
        <v>6.6747575343597962E-5</v>
      </c>
      <c r="AA3125" s="106">
        <v>0</v>
      </c>
      <c r="AB3125" s="107">
        <v>0</v>
      </c>
      <c r="AC3125" s="730">
        <v>0</v>
      </c>
      <c r="AD3125" s="106">
        <v>0</v>
      </c>
      <c r="AE3125" s="107">
        <v>0</v>
      </c>
      <c r="AF3125" s="730">
        <v>0</v>
      </c>
      <c r="AG3125" s="106">
        <v>5.870487900354926E-4</v>
      </c>
      <c r="AH3125" s="107">
        <v>5.6630398164452856E-4</v>
      </c>
      <c r="AI3125" s="730">
        <v>4.9319043261888767E-4</v>
      </c>
      <c r="AJ3125" s="106">
        <v>5.8015293841682646E-4</v>
      </c>
      <c r="AK3125" s="107">
        <v>6.2057549549970274E-4</v>
      </c>
      <c r="AL3125" s="735">
        <v>2.8752721312336156E-4</v>
      </c>
    </row>
    <row r="3126" spans="1:38" x14ac:dyDescent="0.25">
      <c r="A3126" s="71">
        <f t="shared" si="1"/>
        <v>2053</v>
      </c>
      <c r="B3126" s="718">
        <v>1</v>
      </c>
      <c r="C3126" s="108">
        <v>0.22542215341828709</v>
      </c>
      <c r="D3126" s="109">
        <v>0.23539194919371323</v>
      </c>
      <c r="E3126" s="731">
        <v>0.11242157506440965</v>
      </c>
      <c r="F3126" s="108">
        <v>1.8503373596661283E-2</v>
      </c>
      <c r="G3126" s="109">
        <v>2.0179579497957702E-2</v>
      </c>
      <c r="H3126" s="731">
        <v>1.8772986423256331E-2</v>
      </c>
      <c r="I3126" s="108">
        <v>4.3817794083221276E-3</v>
      </c>
      <c r="J3126" s="109">
        <v>4.0297013990656461E-3</v>
      </c>
      <c r="K3126" s="731">
        <v>8.602886946361113E-2</v>
      </c>
      <c r="L3126" s="108">
        <v>5.3310425921974426E-4</v>
      </c>
      <c r="M3126" s="109">
        <v>5.6971209473894683E-4</v>
      </c>
      <c r="N3126" s="731">
        <v>2.6499902447026693E-4</v>
      </c>
      <c r="O3126" s="108">
        <v>0</v>
      </c>
      <c r="P3126" s="109">
        <v>0</v>
      </c>
      <c r="Q3126" s="731">
        <v>1.1923328190300697E-2</v>
      </c>
      <c r="R3126" s="108">
        <v>4.4422906442062918E-4</v>
      </c>
      <c r="S3126" s="109">
        <v>6.5065545370835798E-4</v>
      </c>
      <c r="T3126" s="731">
        <v>2.6706606706165775E-3</v>
      </c>
      <c r="U3126" s="108">
        <v>9.1862998100044712E-4</v>
      </c>
      <c r="V3126" s="109">
        <v>8.852532378859501E-4</v>
      </c>
      <c r="W3126" s="731">
        <v>7.8283326146658539E-4</v>
      </c>
      <c r="X3126" s="108">
        <v>7.9306211031147868E-5</v>
      </c>
      <c r="Y3126" s="109">
        <v>7.6424722762178976E-5</v>
      </c>
      <c r="Z3126" s="731">
        <v>6.7582724774699503E-5</v>
      </c>
      <c r="AA3126" s="108">
        <v>0</v>
      </c>
      <c r="AB3126" s="109">
        <v>0</v>
      </c>
      <c r="AC3126" s="731">
        <v>0</v>
      </c>
      <c r="AD3126" s="108">
        <v>0</v>
      </c>
      <c r="AE3126" s="109">
        <v>0</v>
      </c>
      <c r="AF3126" s="731">
        <v>0</v>
      </c>
      <c r="AG3126" s="108">
        <v>5.8598466186880272E-4</v>
      </c>
      <c r="AH3126" s="109">
        <v>5.6469386186312645E-4</v>
      </c>
      <c r="AI3126" s="731">
        <v>4.9936116254153343E-4</v>
      </c>
      <c r="AJ3126" s="108">
        <v>5.7946273380501219E-4</v>
      </c>
      <c r="AK3126" s="109">
        <v>6.1925427983959135E-4</v>
      </c>
      <c r="AL3126" s="736">
        <v>2.8804322936083168E-4</v>
      </c>
    </row>
    <row r="3127" spans="1:38" x14ac:dyDescent="0.25">
      <c r="A3127" s="71">
        <f t="shared" si="1"/>
        <v>2053</v>
      </c>
      <c r="B3127" s="718">
        <v>2</v>
      </c>
      <c r="C3127" s="108">
        <v>0.22532662520466018</v>
      </c>
      <c r="D3127" s="109">
        <v>0.2352573573019249</v>
      </c>
      <c r="E3127" s="731">
        <v>0.11259524207056214</v>
      </c>
      <c r="F3127" s="108">
        <v>1.8480382402739023E-2</v>
      </c>
      <c r="G3127" s="109">
        <v>2.0146370608770201E-2</v>
      </c>
      <c r="H3127" s="731">
        <v>1.9048236394013263E-2</v>
      </c>
      <c r="I3127" s="108">
        <v>4.3743775259756533E-3</v>
      </c>
      <c r="J3127" s="109">
        <v>4.0191571896963643E-3</v>
      </c>
      <c r="K3127" s="731">
        <v>8.6459557151462765E-2</v>
      </c>
      <c r="L3127" s="108">
        <v>5.3245359796800411E-4</v>
      </c>
      <c r="M3127" s="109">
        <v>5.6853259684928523E-4</v>
      </c>
      <c r="N3127" s="731">
        <v>2.6559741059135926E-4</v>
      </c>
      <c r="O3127" s="108">
        <v>0</v>
      </c>
      <c r="P3127" s="109">
        <v>0</v>
      </c>
      <c r="Q3127" s="731">
        <v>1.2098153064860112E-2</v>
      </c>
      <c r="R3127" s="108">
        <v>4.4422906442062918E-4</v>
      </c>
      <c r="S3127" s="109">
        <v>6.5065545370835798E-4</v>
      </c>
      <c r="T3127" s="731">
        <v>2.6706606706165775E-3</v>
      </c>
      <c r="U3127" s="108">
        <v>9.1692095528408772E-4</v>
      </c>
      <c r="V3127" s="109">
        <v>8.828038904623957E-4</v>
      </c>
      <c r="W3127" s="731">
        <v>7.9431098639733317E-4</v>
      </c>
      <c r="X3127" s="108">
        <v>7.9158599782742803E-5</v>
      </c>
      <c r="Y3127" s="109">
        <v>7.621326896195149E-5</v>
      </c>
      <c r="Z3127" s="731">
        <v>6.8573604385806033E-5</v>
      </c>
      <c r="AA3127" s="108">
        <v>0</v>
      </c>
      <c r="AB3127" s="109">
        <v>0</v>
      </c>
      <c r="AC3127" s="731">
        <v>0</v>
      </c>
      <c r="AD3127" s="108">
        <v>0</v>
      </c>
      <c r="AE3127" s="109">
        <v>0</v>
      </c>
      <c r="AF3127" s="731">
        <v>0</v>
      </c>
      <c r="AG3127" s="108">
        <v>5.8489425180456242E-4</v>
      </c>
      <c r="AH3127" s="109">
        <v>5.6313120396436669E-4</v>
      </c>
      <c r="AI3127" s="731">
        <v>5.0668329656703673E-4</v>
      </c>
      <c r="AJ3127" s="108">
        <v>5.787553684475352E-4</v>
      </c>
      <c r="AK3127" s="109">
        <v>6.1797214196415229E-4</v>
      </c>
      <c r="AL3127" s="736">
        <v>2.8869380585740443E-4</v>
      </c>
    </row>
    <row r="3128" spans="1:38" x14ac:dyDescent="0.25">
      <c r="A3128" s="71">
        <f t="shared" si="1"/>
        <v>2053</v>
      </c>
      <c r="B3128" s="718">
        <v>3</v>
      </c>
      <c r="C3128" s="108">
        <v>0.22522946805964614</v>
      </c>
      <c r="D3128" s="109">
        <v>0.23512608924579437</v>
      </c>
      <c r="E3128" s="731">
        <v>0.11280111347800879</v>
      </c>
      <c r="F3128" s="108">
        <v>1.8457018219729931E-2</v>
      </c>
      <c r="G3128" s="109">
        <v>2.0114039455528511E-2</v>
      </c>
      <c r="H3128" s="731">
        <v>1.9365329372954574E-2</v>
      </c>
      <c r="I3128" s="108">
        <v>4.3668591011590272E-3</v>
      </c>
      <c r="J3128" s="109">
        <v>4.0088788784743441E-3</v>
      </c>
      <c r="K3128" s="731">
        <v>8.6971856641259768E-2</v>
      </c>
      <c r="L3128" s="108">
        <v>5.3179197811121918E-4</v>
      </c>
      <c r="M3128" s="109">
        <v>5.6738284027621835E-4</v>
      </c>
      <c r="N3128" s="731">
        <v>2.6631501372656317E-4</v>
      </c>
      <c r="O3128" s="108">
        <v>0</v>
      </c>
      <c r="P3128" s="109">
        <v>0</v>
      </c>
      <c r="Q3128" s="731">
        <v>1.2299548491482005E-2</v>
      </c>
      <c r="R3128" s="108">
        <v>4.4422906442062918E-4</v>
      </c>
      <c r="S3128" s="109">
        <v>6.5065545370835798E-4</v>
      </c>
      <c r="T3128" s="731">
        <v>2.6706606706165775E-3</v>
      </c>
      <c r="U3128" s="108">
        <v>9.151839422187367E-4</v>
      </c>
      <c r="V3128" s="109">
        <v>8.8041667573222015E-4</v>
      </c>
      <c r="W3128" s="731">
        <v>8.0753429881657548E-4</v>
      </c>
      <c r="X3128" s="108">
        <v>7.900865290412802E-5</v>
      </c>
      <c r="Y3128" s="109">
        <v>7.600718707591477E-5</v>
      </c>
      <c r="Z3128" s="731">
        <v>6.9715225269679517E-5</v>
      </c>
      <c r="AA3128" s="108">
        <v>0</v>
      </c>
      <c r="AB3128" s="109">
        <v>0</v>
      </c>
      <c r="AC3128" s="731">
        <v>0</v>
      </c>
      <c r="AD3128" s="108">
        <v>0</v>
      </c>
      <c r="AE3128" s="109">
        <v>0</v>
      </c>
      <c r="AF3128" s="731">
        <v>0</v>
      </c>
      <c r="AG3128" s="108">
        <v>5.8378626510170912E-4</v>
      </c>
      <c r="AH3128" s="109">
        <v>5.6160869029185515E-4</v>
      </c>
      <c r="AI3128" s="731">
        <v>5.151179072975105E-4</v>
      </c>
      <c r="AJ3128" s="108">
        <v>5.7803664158072288E-4</v>
      </c>
      <c r="AK3128" s="109">
        <v>6.1672250310869251E-4</v>
      </c>
      <c r="AL3128" s="736">
        <v>2.8947379423735161E-4</v>
      </c>
    </row>
    <row r="3129" spans="1:38" x14ac:dyDescent="0.25">
      <c r="A3129" s="71">
        <f t="shared" si="1"/>
        <v>2053</v>
      </c>
      <c r="B3129" s="718">
        <v>4</v>
      </c>
      <c r="C3129" s="108">
        <v>0.29619877828209312</v>
      </c>
      <c r="D3129" s="109">
        <v>0.30185381916151049</v>
      </c>
      <c r="E3129" s="731">
        <v>0.13188269196873356</v>
      </c>
      <c r="F3129" s="108">
        <v>1.9079284582334429E-2</v>
      </c>
      <c r="G3129" s="109">
        <v>2.1143899199466319E-2</v>
      </c>
      <c r="H3129" s="731">
        <v>1.9286661646063363E-2</v>
      </c>
      <c r="I3129" s="108">
        <v>5.0601677318345877E-3</v>
      </c>
      <c r="J3129" s="109">
        <v>5.5041358895831765E-3</v>
      </c>
      <c r="K3129" s="731">
        <v>8.6147870497806839E-2</v>
      </c>
      <c r="L3129" s="108">
        <v>6.4314430740139861E-4</v>
      </c>
      <c r="M3129" s="109">
        <v>8.4735318363538719E-4</v>
      </c>
      <c r="N3129" s="731">
        <v>3.7556992054583208E-4</v>
      </c>
      <c r="O3129" s="108">
        <v>0</v>
      </c>
      <c r="P3129" s="109">
        <v>0</v>
      </c>
      <c r="Q3129" s="731">
        <v>1.2249580564014937E-2</v>
      </c>
      <c r="R3129" s="108">
        <v>4.4422906442062918E-4</v>
      </c>
      <c r="S3129" s="109">
        <v>6.5065545370835798E-4</v>
      </c>
      <c r="T3129" s="731">
        <v>2.6706606706165775E-3</v>
      </c>
      <c r="U3129" s="108">
        <v>9.629186069648382E-4</v>
      </c>
      <c r="V3129" s="109">
        <v>9.5937539220417262E-4</v>
      </c>
      <c r="W3129" s="731">
        <v>8.0425369628350243E-4</v>
      </c>
      <c r="X3129" s="108">
        <v>8.3129670265780754E-5</v>
      </c>
      <c r="Y3129" s="109">
        <v>8.2823746903493497E-5</v>
      </c>
      <c r="Z3129" s="731">
        <v>6.9432072647339799E-5</v>
      </c>
      <c r="AA3129" s="108">
        <v>0</v>
      </c>
      <c r="AB3129" s="109">
        <v>0</v>
      </c>
      <c r="AC3129" s="731">
        <v>0</v>
      </c>
      <c r="AD3129" s="108">
        <v>0</v>
      </c>
      <c r="AE3129" s="109">
        <v>0</v>
      </c>
      <c r="AF3129" s="731">
        <v>0</v>
      </c>
      <c r="AG3129" s="108">
        <v>6.1423588803828785E-4</v>
      </c>
      <c r="AH3129" s="109">
        <v>6.1197559821744624E-4</v>
      </c>
      <c r="AI3129" s="731">
        <v>5.1302500110095935E-4</v>
      </c>
      <c r="AJ3129" s="108">
        <v>6.9907190124121805E-4</v>
      </c>
      <c r="AK3129" s="109">
        <v>9.2103893316036007E-4</v>
      </c>
      <c r="AL3129" s="736">
        <v>4.0822919057679927E-4</v>
      </c>
    </row>
    <row r="3130" spans="1:38" x14ac:dyDescent="0.25">
      <c r="A3130" s="71">
        <f t="shared" si="1"/>
        <v>2053</v>
      </c>
      <c r="B3130" s="718">
        <v>5</v>
      </c>
      <c r="C3130" s="108">
        <v>0.29607486961496193</v>
      </c>
      <c r="D3130" s="109">
        <v>0.30170830585695124</v>
      </c>
      <c r="E3130" s="731">
        <v>0.13152735857797723</v>
      </c>
      <c r="F3130" s="108">
        <v>1.9053785643408365E-2</v>
      </c>
      <c r="G3130" s="109">
        <v>2.1112048666986051E-2</v>
      </c>
      <c r="H3130" s="731">
        <v>1.8851699920425253E-2</v>
      </c>
      <c r="I3130" s="108">
        <v>5.0510010201922024E-3</v>
      </c>
      <c r="J3130" s="109">
        <v>5.4910768538833817E-3</v>
      </c>
      <c r="K3130" s="731">
        <v>8.5239083275993791E-2</v>
      </c>
      <c r="L3130" s="108">
        <v>6.4230080000567526E-4</v>
      </c>
      <c r="M3130" s="109">
        <v>8.4575128861688262E-4</v>
      </c>
      <c r="N3130" s="731">
        <v>3.7422959460705539E-4</v>
      </c>
      <c r="O3130" s="108">
        <v>0</v>
      </c>
      <c r="P3130" s="109">
        <v>0</v>
      </c>
      <c r="Q3130" s="731">
        <v>1.1973322525734008E-2</v>
      </c>
      <c r="R3130" s="108">
        <v>4.4422906442062918E-4</v>
      </c>
      <c r="S3130" s="109">
        <v>6.5065545370835798E-4</v>
      </c>
      <c r="T3130" s="731">
        <v>2.6706606706165775E-3</v>
      </c>
      <c r="U3130" s="108">
        <v>9.6102225965908434E-4</v>
      </c>
      <c r="V3130" s="109">
        <v>9.5701928987281589E-4</v>
      </c>
      <c r="W3130" s="731">
        <v>7.861157314118961E-4</v>
      </c>
      <c r="X3130" s="108">
        <v>8.2965928702396808E-5</v>
      </c>
      <c r="Y3130" s="109">
        <v>8.2620381751371622E-5</v>
      </c>
      <c r="Z3130" s="731">
        <v>6.7866021072626422E-5</v>
      </c>
      <c r="AA3130" s="108">
        <v>0</v>
      </c>
      <c r="AB3130" s="109">
        <v>0</v>
      </c>
      <c r="AC3130" s="731">
        <v>0</v>
      </c>
      <c r="AD3130" s="108">
        <v>0</v>
      </c>
      <c r="AE3130" s="109">
        <v>0</v>
      </c>
      <c r="AF3130" s="731">
        <v>0</v>
      </c>
      <c r="AG3130" s="108">
        <v>6.1302642836354377E-4</v>
      </c>
      <c r="AH3130" s="109">
        <v>6.1047245951649422E-4</v>
      </c>
      <c r="AI3130" s="731">
        <v>5.0145486425536316E-4</v>
      </c>
      <c r="AJ3130" s="108">
        <v>6.9815510516923833E-4</v>
      </c>
      <c r="AK3130" s="109">
        <v>9.1929738970784566E-4</v>
      </c>
      <c r="AL3130" s="736">
        <v>4.0677249115207237E-4</v>
      </c>
    </row>
    <row r="3131" spans="1:38" x14ac:dyDescent="0.25">
      <c r="A3131" s="71">
        <f t="shared" si="1"/>
        <v>2053</v>
      </c>
      <c r="B3131" s="718">
        <v>6</v>
      </c>
      <c r="C3131" s="108">
        <v>0.35670535436481904</v>
      </c>
      <c r="D3131" s="109">
        <v>0.35761656130190417</v>
      </c>
      <c r="E3131" s="731">
        <v>0.13113003555624964</v>
      </c>
      <c r="F3131" s="108">
        <v>1.9508143857341637E-2</v>
      </c>
      <c r="G3131" s="109">
        <v>2.1965073512150091E-2</v>
      </c>
      <c r="H3131" s="731">
        <v>1.8359268594035315E-2</v>
      </c>
      <c r="I3131" s="108">
        <v>5.4255740880056573E-3</v>
      </c>
      <c r="J3131" s="109">
        <v>6.5952997335625074E-3</v>
      </c>
      <c r="K3131" s="731">
        <v>9.7446242943509176E-2</v>
      </c>
      <c r="L3131" s="108">
        <v>7.2863464001000867E-4</v>
      </c>
      <c r="M3131" s="109">
        <v>9.148338522581461E-4</v>
      </c>
      <c r="N3131" s="731">
        <v>3.7273648650684125E-4</v>
      </c>
      <c r="O3131" s="108">
        <v>0</v>
      </c>
      <c r="P3131" s="109">
        <v>0</v>
      </c>
      <c r="Q3131" s="731">
        <v>1.1660561945522303E-2</v>
      </c>
      <c r="R3131" s="108">
        <v>4.4422906442062918E-4</v>
      </c>
      <c r="S3131" s="109">
        <v>6.5065545370835798E-4</v>
      </c>
      <c r="T3131" s="731">
        <v>2.6706606706165775E-3</v>
      </c>
      <c r="U3131" s="108">
        <v>9.9581173267979453E-4</v>
      </c>
      <c r="V3131" s="109">
        <v>1.0223103068816542E-3</v>
      </c>
      <c r="W3131" s="731">
        <v>7.6558162032065442E-4</v>
      </c>
      <c r="X3131" s="108">
        <v>8.5969337227951309E-5</v>
      </c>
      <c r="Y3131" s="109">
        <v>8.8257014697039801E-5</v>
      </c>
      <c r="Z3131" s="731">
        <v>6.609337151235207E-5</v>
      </c>
      <c r="AA3131" s="108">
        <v>0</v>
      </c>
      <c r="AB3131" s="109">
        <v>0</v>
      </c>
      <c r="AC3131" s="731">
        <v>0</v>
      </c>
      <c r="AD3131" s="108">
        <v>0</v>
      </c>
      <c r="AE3131" s="109">
        <v>0</v>
      </c>
      <c r="AF3131" s="731">
        <v>0</v>
      </c>
      <c r="AG3131" s="108">
        <v>6.3521760280693532E-4</v>
      </c>
      <c r="AH3131" s="109">
        <v>6.5212125578613107E-4</v>
      </c>
      <c r="AI3131" s="731">
        <v>4.883566571111164E-4</v>
      </c>
      <c r="AJ3131" s="108">
        <v>7.9199666208468016E-4</v>
      </c>
      <c r="AK3131" s="109">
        <v>9.9438800424995187E-4</v>
      </c>
      <c r="AL3131" s="736">
        <v>4.0514968323912347E-4</v>
      </c>
    </row>
    <row r="3132" spans="1:38" x14ac:dyDescent="0.25">
      <c r="A3132" s="71">
        <f t="shared" si="1"/>
        <v>2053</v>
      </c>
      <c r="B3132" s="718">
        <v>7</v>
      </c>
      <c r="C3132" s="108">
        <v>0.35655979803425009</v>
      </c>
      <c r="D3132" s="109">
        <v>0.3574633105265696</v>
      </c>
      <c r="E3132" s="731">
        <v>0.13077041497960884</v>
      </c>
      <c r="F3132" s="108">
        <v>1.9481087587252931E-2</v>
      </c>
      <c r="G3132" s="109">
        <v>2.1933921515822286E-2</v>
      </c>
      <c r="H3132" s="731">
        <v>1.7915787645329775E-2</v>
      </c>
      <c r="I3132" s="108">
        <v>5.4153771600162857E-3</v>
      </c>
      <c r="J3132" s="109">
        <v>6.5806728402087724E-3</v>
      </c>
      <c r="K3132" s="731">
        <v>9.6526518844276224E-2</v>
      </c>
      <c r="L3132" s="108">
        <v>7.2764224644101638E-4</v>
      </c>
      <c r="M3132" s="109">
        <v>9.1320763942327212E-4</v>
      </c>
      <c r="N3132" s="731">
        <v>3.7138268104477495E-4</v>
      </c>
      <c r="O3132" s="108">
        <v>0</v>
      </c>
      <c r="P3132" s="109">
        <v>0</v>
      </c>
      <c r="Q3132" s="731">
        <v>1.1378884483321762E-2</v>
      </c>
      <c r="R3132" s="108">
        <v>4.4422906442062918E-4</v>
      </c>
      <c r="S3132" s="109">
        <v>6.5065545370835798E-4</v>
      </c>
      <c r="T3132" s="731">
        <v>2.6706606706165775E-3</v>
      </c>
      <c r="U3132" s="108">
        <v>9.9379572941352156E-4</v>
      </c>
      <c r="V3132" s="109">
        <v>1.0200033239969005E-3</v>
      </c>
      <c r="W3132" s="731">
        <v>7.4708777099695423E-4</v>
      </c>
      <c r="X3132" s="108">
        <v>8.5795315321805451E-5</v>
      </c>
      <c r="Y3132" s="109">
        <v>8.8057846080995454E-5</v>
      </c>
      <c r="Z3132" s="731">
        <v>6.4496825252597514E-5</v>
      </c>
      <c r="AA3132" s="108">
        <v>0</v>
      </c>
      <c r="AB3132" s="109">
        <v>0</v>
      </c>
      <c r="AC3132" s="731">
        <v>0</v>
      </c>
      <c r="AD3132" s="108">
        <v>0</v>
      </c>
      <c r="AE3132" s="109">
        <v>0</v>
      </c>
      <c r="AF3132" s="731">
        <v>0</v>
      </c>
      <c r="AG3132" s="108">
        <v>6.3393223599587532E-4</v>
      </c>
      <c r="AH3132" s="109">
        <v>6.5064966094353156E-4</v>
      </c>
      <c r="AI3132" s="731">
        <v>4.7655955649017007E-4</v>
      </c>
      <c r="AJ3132" s="108">
        <v>7.9091808675303091E-4</v>
      </c>
      <c r="AK3132" s="109">
        <v>9.9262036645113706E-4</v>
      </c>
      <c r="AL3132" s="736">
        <v>4.0367808729679298E-4</v>
      </c>
    </row>
    <row r="3133" spans="1:38" x14ac:dyDescent="0.25">
      <c r="A3133" s="71">
        <f t="shared" si="1"/>
        <v>2053</v>
      </c>
      <c r="B3133" s="718">
        <v>8</v>
      </c>
      <c r="C3133" s="108">
        <v>0.35655979803425009</v>
      </c>
      <c r="D3133" s="109">
        <v>0.3574633105265696</v>
      </c>
      <c r="E3133" s="731">
        <v>0.13077041497960884</v>
      </c>
      <c r="F3133" s="108">
        <v>1.9481087587252931E-2</v>
      </c>
      <c r="G3133" s="109">
        <v>2.1933921515822286E-2</v>
      </c>
      <c r="H3133" s="731">
        <v>1.7915787645329775E-2</v>
      </c>
      <c r="I3133" s="108">
        <v>5.4153771600162857E-3</v>
      </c>
      <c r="J3133" s="109">
        <v>6.5806728402087724E-3</v>
      </c>
      <c r="K3133" s="731">
        <v>9.6526518844276224E-2</v>
      </c>
      <c r="L3133" s="108">
        <v>7.2764224644101638E-4</v>
      </c>
      <c r="M3133" s="109">
        <v>9.1320763942327212E-4</v>
      </c>
      <c r="N3133" s="731">
        <v>3.7138268104477495E-4</v>
      </c>
      <c r="O3133" s="108">
        <v>0</v>
      </c>
      <c r="P3133" s="109">
        <v>0</v>
      </c>
      <c r="Q3133" s="731">
        <v>1.1378884483321762E-2</v>
      </c>
      <c r="R3133" s="108">
        <v>4.4422906442062918E-4</v>
      </c>
      <c r="S3133" s="109">
        <v>6.5065545370835798E-4</v>
      </c>
      <c r="T3133" s="731">
        <v>2.6706606706165775E-3</v>
      </c>
      <c r="U3133" s="108">
        <v>9.9379572941352156E-4</v>
      </c>
      <c r="V3133" s="109">
        <v>1.0200033239969005E-3</v>
      </c>
      <c r="W3133" s="731">
        <v>7.4708777099695423E-4</v>
      </c>
      <c r="X3133" s="108">
        <v>8.5795315321805451E-5</v>
      </c>
      <c r="Y3133" s="109">
        <v>8.8057846080995454E-5</v>
      </c>
      <c r="Z3133" s="731">
        <v>6.4496825252597514E-5</v>
      </c>
      <c r="AA3133" s="108">
        <v>0</v>
      </c>
      <c r="AB3133" s="109">
        <v>0</v>
      </c>
      <c r="AC3133" s="731">
        <v>0</v>
      </c>
      <c r="AD3133" s="108">
        <v>0</v>
      </c>
      <c r="AE3133" s="109">
        <v>0</v>
      </c>
      <c r="AF3133" s="731">
        <v>0</v>
      </c>
      <c r="AG3133" s="108">
        <v>6.3393223599587532E-4</v>
      </c>
      <c r="AH3133" s="109">
        <v>6.5064966094353156E-4</v>
      </c>
      <c r="AI3133" s="731">
        <v>4.7655955649017007E-4</v>
      </c>
      <c r="AJ3133" s="108">
        <v>7.9091808675303091E-4</v>
      </c>
      <c r="AK3133" s="109">
        <v>9.9262036645113706E-4</v>
      </c>
      <c r="AL3133" s="736">
        <v>4.0367808729679298E-4</v>
      </c>
    </row>
    <row r="3134" spans="1:38" x14ac:dyDescent="0.25">
      <c r="A3134" s="71">
        <f t="shared" si="1"/>
        <v>2053</v>
      </c>
      <c r="B3134" s="718">
        <v>9</v>
      </c>
      <c r="C3134" s="108">
        <v>0.35655979803425009</v>
      </c>
      <c r="D3134" s="109">
        <v>0.3574633105265696</v>
      </c>
      <c r="E3134" s="731">
        <v>0.13077041497960884</v>
      </c>
      <c r="F3134" s="108">
        <v>1.9481087587252931E-2</v>
      </c>
      <c r="G3134" s="109">
        <v>2.1933921515822286E-2</v>
      </c>
      <c r="H3134" s="731">
        <v>1.7915787645329775E-2</v>
      </c>
      <c r="I3134" s="108">
        <v>5.4153771600162857E-3</v>
      </c>
      <c r="J3134" s="109">
        <v>6.5806728402087724E-3</v>
      </c>
      <c r="K3134" s="731">
        <v>9.6526518844276224E-2</v>
      </c>
      <c r="L3134" s="108">
        <v>7.2764224644101638E-4</v>
      </c>
      <c r="M3134" s="109">
        <v>9.1320763942327212E-4</v>
      </c>
      <c r="N3134" s="731">
        <v>3.7138268104477495E-4</v>
      </c>
      <c r="O3134" s="108">
        <v>0</v>
      </c>
      <c r="P3134" s="109">
        <v>0</v>
      </c>
      <c r="Q3134" s="731">
        <v>1.1378884483321762E-2</v>
      </c>
      <c r="R3134" s="108">
        <v>4.4422906442062918E-4</v>
      </c>
      <c r="S3134" s="109">
        <v>6.5065545370835798E-4</v>
      </c>
      <c r="T3134" s="731">
        <v>2.6706606706165775E-3</v>
      </c>
      <c r="U3134" s="108">
        <v>9.9379572941352156E-4</v>
      </c>
      <c r="V3134" s="109">
        <v>1.0200033239969005E-3</v>
      </c>
      <c r="W3134" s="731">
        <v>7.4708777099695423E-4</v>
      </c>
      <c r="X3134" s="108">
        <v>8.5795315321805451E-5</v>
      </c>
      <c r="Y3134" s="109">
        <v>8.8057846080995454E-5</v>
      </c>
      <c r="Z3134" s="731">
        <v>6.4496825252597514E-5</v>
      </c>
      <c r="AA3134" s="108">
        <v>0</v>
      </c>
      <c r="AB3134" s="109">
        <v>0</v>
      </c>
      <c r="AC3134" s="731">
        <v>0</v>
      </c>
      <c r="AD3134" s="108">
        <v>0</v>
      </c>
      <c r="AE3134" s="109">
        <v>0</v>
      </c>
      <c r="AF3134" s="731">
        <v>0</v>
      </c>
      <c r="AG3134" s="108">
        <v>6.3393223599587532E-4</v>
      </c>
      <c r="AH3134" s="109">
        <v>6.5064966094353156E-4</v>
      </c>
      <c r="AI3134" s="731">
        <v>4.7655955649017007E-4</v>
      </c>
      <c r="AJ3134" s="108">
        <v>7.9091808675303091E-4</v>
      </c>
      <c r="AK3134" s="109">
        <v>9.9262036645113706E-4</v>
      </c>
      <c r="AL3134" s="736">
        <v>4.0367808729679298E-4</v>
      </c>
    </row>
    <row r="3135" spans="1:38" x14ac:dyDescent="0.25">
      <c r="A3135" s="71">
        <f t="shared" si="1"/>
        <v>2053</v>
      </c>
      <c r="B3135" s="718">
        <v>10</v>
      </c>
      <c r="C3135" s="108">
        <v>0.35655979803425009</v>
      </c>
      <c r="D3135" s="109">
        <v>0.3574633105265696</v>
      </c>
      <c r="E3135" s="731">
        <v>0.13077041497960884</v>
      </c>
      <c r="F3135" s="108">
        <v>1.9481087587252931E-2</v>
      </c>
      <c r="G3135" s="109">
        <v>2.1933921515822286E-2</v>
      </c>
      <c r="H3135" s="731">
        <v>1.7915787645329775E-2</v>
      </c>
      <c r="I3135" s="108">
        <v>5.4153771600162857E-3</v>
      </c>
      <c r="J3135" s="109">
        <v>6.5806728402087724E-3</v>
      </c>
      <c r="K3135" s="731">
        <v>9.6526518844276224E-2</v>
      </c>
      <c r="L3135" s="108">
        <v>7.2764224644101638E-4</v>
      </c>
      <c r="M3135" s="109">
        <v>9.1320763942327212E-4</v>
      </c>
      <c r="N3135" s="731">
        <v>3.7138268104477495E-4</v>
      </c>
      <c r="O3135" s="108">
        <v>0</v>
      </c>
      <c r="P3135" s="109">
        <v>0</v>
      </c>
      <c r="Q3135" s="731">
        <v>1.1378884483321762E-2</v>
      </c>
      <c r="R3135" s="108">
        <v>4.4422906442062918E-4</v>
      </c>
      <c r="S3135" s="109">
        <v>6.5065545370835798E-4</v>
      </c>
      <c r="T3135" s="731">
        <v>2.6706606706165775E-3</v>
      </c>
      <c r="U3135" s="108">
        <v>9.9379572941352156E-4</v>
      </c>
      <c r="V3135" s="109">
        <v>1.0200033239969005E-3</v>
      </c>
      <c r="W3135" s="731">
        <v>7.4708777099695423E-4</v>
      </c>
      <c r="X3135" s="108">
        <v>8.5795315321805451E-5</v>
      </c>
      <c r="Y3135" s="109">
        <v>8.8057846080995454E-5</v>
      </c>
      <c r="Z3135" s="731">
        <v>6.4496825252597514E-5</v>
      </c>
      <c r="AA3135" s="108">
        <v>0</v>
      </c>
      <c r="AB3135" s="109">
        <v>0</v>
      </c>
      <c r="AC3135" s="731">
        <v>0</v>
      </c>
      <c r="AD3135" s="108">
        <v>0</v>
      </c>
      <c r="AE3135" s="109">
        <v>0</v>
      </c>
      <c r="AF3135" s="731">
        <v>0</v>
      </c>
      <c r="AG3135" s="108">
        <v>6.3393223599587532E-4</v>
      </c>
      <c r="AH3135" s="109">
        <v>6.5064966094353156E-4</v>
      </c>
      <c r="AI3135" s="731">
        <v>4.7655955649017007E-4</v>
      </c>
      <c r="AJ3135" s="108">
        <v>7.9091808675303091E-4</v>
      </c>
      <c r="AK3135" s="109">
        <v>9.9262036645113706E-4</v>
      </c>
      <c r="AL3135" s="736">
        <v>4.0367808729679298E-4</v>
      </c>
    </row>
    <row r="3136" spans="1:38" x14ac:dyDescent="0.25">
      <c r="A3136" s="71">
        <f t="shared" si="1"/>
        <v>2053</v>
      </c>
      <c r="B3136" s="718">
        <v>11</v>
      </c>
      <c r="C3136" s="108">
        <v>0.35655979803425009</v>
      </c>
      <c r="D3136" s="109">
        <v>0.3574633105265696</v>
      </c>
      <c r="E3136" s="731">
        <v>0.13077041497960884</v>
      </c>
      <c r="F3136" s="108">
        <v>1.9481087587252931E-2</v>
      </c>
      <c r="G3136" s="109">
        <v>2.1933921515822286E-2</v>
      </c>
      <c r="H3136" s="731">
        <v>1.7915787645329775E-2</v>
      </c>
      <c r="I3136" s="108">
        <v>5.4153771600162857E-3</v>
      </c>
      <c r="J3136" s="109">
        <v>6.5806728402087724E-3</v>
      </c>
      <c r="K3136" s="731">
        <v>9.6526518844276224E-2</v>
      </c>
      <c r="L3136" s="108">
        <v>7.2764224644101638E-4</v>
      </c>
      <c r="M3136" s="109">
        <v>9.1320763942327212E-4</v>
      </c>
      <c r="N3136" s="731">
        <v>3.7138268104477495E-4</v>
      </c>
      <c r="O3136" s="108">
        <v>0</v>
      </c>
      <c r="P3136" s="109">
        <v>0</v>
      </c>
      <c r="Q3136" s="731">
        <v>1.1378884483321762E-2</v>
      </c>
      <c r="R3136" s="108">
        <v>4.4422906442062918E-4</v>
      </c>
      <c r="S3136" s="109">
        <v>6.5065545370835798E-4</v>
      </c>
      <c r="T3136" s="731">
        <v>2.6706606706165775E-3</v>
      </c>
      <c r="U3136" s="108">
        <v>9.9379572941352156E-4</v>
      </c>
      <c r="V3136" s="109">
        <v>1.0200033239969005E-3</v>
      </c>
      <c r="W3136" s="731">
        <v>7.4708777099695423E-4</v>
      </c>
      <c r="X3136" s="108">
        <v>8.5795315321805451E-5</v>
      </c>
      <c r="Y3136" s="109">
        <v>8.8057846080995454E-5</v>
      </c>
      <c r="Z3136" s="731">
        <v>6.4496825252597514E-5</v>
      </c>
      <c r="AA3136" s="108">
        <v>0</v>
      </c>
      <c r="AB3136" s="109">
        <v>0</v>
      </c>
      <c r="AC3136" s="731">
        <v>0</v>
      </c>
      <c r="AD3136" s="108">
        <v>0</v>
      </c>
      <c r="AE3136" s="109">
        <v>0</v>
      </c>
      <c r="AF3136" s="731">
        <v>0</v>
      </c>
      <c r="AG3136" s="108">
        <v>6.3393223599587532E-4</v>
      </c>
      <c r="AH3136" s="109">
        <v>6.5064966094353156E-4</v>
      </c>
      <c r="AI3136" s="731">
        <v>4.7655955649017007E-4</v>
      </c>
      <c r="AJ3136" s="108">
        <v>7.9091808675303091E-4</v>
      </c>
      <c r="AK3136" s="109">
        <v>9.9262036645113706E-4</v>
      </c>
      <c r="AL3136" s="736">
        <v>4.0367808729679298E-4</v>
      </c>
    </row>
    <row r="3137" spans="1:38" x14ac:dyDescent="0.25">
      <c r="A3137" s="71">
        <f t="shared" si="1"/>
        <v>2053</v>
      </c>
      <c r="B3137" s="718">
        <v>12</v>
      </c>
      <c r="C3137" s="108">
        <v>0.35655979803425009</v>
      </c>
      <c r="D3137" s="109">
        <v>0.3574633105265696</v>
      </c>
      <c r="E3137" s="731">
        <v>0.13077041497960884</v>
      </c>
      <c r="F3137" s="108">
        <v>1.9481087587252931E-2</v>
      </c>
      <c r="G3137" s="109">
        <v>2.1933921515822286E-2</v>
      </c>
      <c r="H3137" s="731">
        <v>1.7915787645329775E-2</v>
      </c>
      <c r="I3137" s="108">
        <v>5.4153771600162857E-3</v>
      </c>
      <c r="J3137" s="109">
        <v>6.5806728402087724E-3</v>
      </c>
      <c r="K3137" s="731">
        <v>9.6526518844276224E-2</v>
      </c>
      <c r="L3137" s="108">
        <v>7.2764224644101638E-4</v>
      </c>
      <c r="M3137" s="109">
        <v>9.1320763942327212E-4</v>
      </c>
      <c r="N3137" s="731">
        <v>3.7138268104477495E-4</v>
      </c>
      <c r="O3137" s="108">
        <v>0</v>
      </c>
      <c r="P3137" s="109">
        <v>0</v>
      </c>
      <c r="Q3137" s="731">
        <v>1.1378884483321762E-2</v>
      </c>
      <c r="R3137" s="108">
        <v>4.4422906442062918E-4</v>
      </c>
      <c r="S3137" s="109">
        <v>6.5065545370835798E-4</v>
      </c>
      <c r="T3137" s="731">
        <v>2.6706606706165775E-3</v>
      </c>
      <c r="U3137" s="108">
        <v>9.9379572941352156E-4</v>
      </c>
      <c r="V3137" s="109">
        <v>1.0200033239969005E-3</v>
      </c>
      <c r="W3137" s="731">
        <v>7.4708777099695423E-4</v>
      </c>
      <c r="X3137" s="108">
        <v>8.5795315321805451E-5</v>
      </c>
      <c r="Y3137" s="109">
        <v>8.8057846080995454E-5</v>
      </c>
      <c r="Z3137" s="731">
        <v>6.4496825252597514E-5</v>
      </c>
      <c r="AA3137" s="108">
        <v>0</v>
      </c>
      <c r="AB3137" s="109">
        <v>0</v>
      </c>
      <c r="AC3137" s="731">
        <v>0</v>
      </c>
      <c r="AD3137" s="108">
        <v>0</v>
      </c>
      <c r="AE3137" s="109">
        <v>0</v>
      </c>
      <c r="AF3137" s="731">
        <v>0</v>
      </c>
      <c r="AG3137" s="108">
        <v>6.3393223599587532E-4</v>
      </c>
      <c r="AH3137" s="109">
        <v>6.5064966094353156E-4</v>
      </c>
      <c r="AI3137" s="731">
        <v>4.7655955649017007E-4</v>
      </c>
      <c r="AJ3137" s="108">
        <v>7.9091808675303091E-4</v>
      </c>
      <c r="AK3137" s="109">
        <v>9.9262036645113706E-4</v>
      </c>
      <c r="AL3137" s="736">
        <v>4.0367808729679298E-4</v>
      </c>
    </row>
    <row r="3138" spans="1:38" x14ac:dyDescent="0.25">
      <c r="A3138" s="71">
        <f t="shared" si="1"/>
        <v>2053</v>
      </c>
      <c r="B3138" s="718">
        <v>13</v>
      </c>
      <c r="C3138" s="108">
        <v>0.35655979803425009</v>
      </c>
      <c r="D3138" s="109">
        <v>0.3574633105265696</v>
      </c>
      <c r="E3138" s="731">
        <v>0.13077041497960884</v>
      </c>
      <c r="F3138" s="108">
        <v>1.9481087587252931E-2</v>
      </c>
      <c r="G3138" s="109">
        <v>2.1933921515822286E-2</v>
      </c>
      <c r="H3138" s="731">
        <v>1.7915787645329775E-2</v>
      </c>
      <c r="I3138" s="108">
        <v>5.4153771600162857E-3</v>
      </c>
      <c r="J3138" s="109">
        <v>6.5806728402087724E-3</v>
      </c>
      <c r="K3138" s="731">
        <v>9.6526518844276224E-2</v>
      </c>
      <c r="L3138" s="108">
        <v>7.2764224644101638E-4</v>
      </c>
      <c r="M3138" s="109">
        <v>9.1320763942327212E-4</v>
      </c>
      <c r="N3138" s="731">
        <v>3.7138268104477495E-4</v>
      </c>
      <c r="O3138" s="108">
        <v>0</v>
      </c>
      <c r="P3138" s="109">
        <v>0</v>
      </c>
      <c r="Q3138" s="731">
        <v>1.1378884483321762E-2</v>
      </c>
      <c r="R3138" s="108">
        <v>4.4422906442062918E-4</v>
      </c>
      <c r="S3138" s="109">
        <v>6.5065545370835798E-4</v>
      </c>
      <c r="T3138" s="731">
        <v>2.6706606706165775E-3</v>
      </c>
      <c r="U3138" s="108">
        <v>9.9379572941352156E-4</v>
      </c>
      <c r="V3138" s="109">
        <v>1.0200033239969005E-3</v>
      </c>
      <c r="W3138" s="731">
        <v>7.4708777099695423E-4</v>
      </c>
      <c r="X3138" s="108">
        <v>8.5795315321805451E-5</v>
      </c>
      <c r="Y3138" s="109">
        <v>8.8057846080995454E-5</v>
      </c>
      <c r="Z3138" s="731">
        <v>6.4496825252597514E-5</v>
      </c>
      <c r="AA3138" s="108">
        <v>0</v>
      </c>
      <c r="AB3138" s="109">
        <v>0</v>
      </c>
      <c r="AC3138" s="731">
        <v>0</v>
      </c>
      <c r="AD3138" s="108">
        <v>0</v>
      </c>
      <c r="AE3138" s="109">
        <v>0</v>
      </c>
      <c r="AF3138" s="731">
        <v>0</v>
      </c>
      <c r="AG3138" s="108">
        <v>6.3393223599587532E-4</v>
      </c>
      <c r="AH3138" s="109">
        <v>6.5064966094353156E-4</v>
      </c>
      <c r="AI3138" s="731">
        <v>4.7655955649017007E-4</v>
      </c>
      <c r="AJ3138" s="108">
        <v>7.9091808675303091E-4</v>
      </c>
      <c r="AK3138" s="109">
        <v>9.9262036645113706E-4</v>
      </c>
      <c r="AL3138" s="736">
        <v>4.0367808729679298E-4</v>
      </c>
    </row>
    <row r="3139" spans="1:38" x14ac:dyDescent="0.25">
      <c r="A3139" s="71">
        <f t="shared" si="1"/>
        <v>2053</v>
      </c>
      <c r="B3139" s="718">
        <v>14</v>
      </c>
      <c r="C3139" s="108">
        <v>0.35655979803425009</v>
      </c>
      <c r="D3139" s="109">
        <v>0.3574633105265696</v>
      </c>
      <c r="E3139" s="731">
        <v>0.13077041497960884</v>
      </c>
      <c r="F3139" s="108">
        <v>1.9481087587252931E-2</v>
      </c>
      <c r="G3139" s="109">
        <v>2.1933921515822286E-2</v>
      </c>
      <c r="H3139" s="731">
        <v>1.7915787645329775E-2</v>
      </c>
      <c r="I3139" s="108">
        <v>5.4153771600162857E-3</v>
      </c>
      <c r="J3139" s="109">
        <v>6.5806728402087724E-3</v>
      </c>
      <c r="K3139" s="731">
        <v>9.6526518844276224E-2</v>
      </c>
      <c r="L3139" s="108">
        <v>7.2764224644101638E-4</v>
      </c>
      <c r="M3139" s="109">
        <v>9.1320763942327212E-4</v>
      </c>
      <c r="N3139" s="731">
        <v>3.7138268104477495E-4</v>
      </c>
      <c r="O3139" s="108">
        <v>0</v>
      </c>
      <c r="P3139" s="109">
        <v>0</v>
      </c>
      <c r="Q3139" s="731">
        <v>1.1378884483321762E-2</v>
      </c>
      <c r="R3139" s="108">
        <v>4.4422906442062918E-4</v>
      </c>
      <c r="S3139" s="109">
        <v>6.5065545370835798E-4</v>
      </c>
      <c r="T3139" s="731">
        <v>2.6706606706165775E-3</v>
      </c>
      <c r="U3139" s="108">
        <v>9.9379572941352156E-4</v>
      </c>
      <c r="V3139" s="109">
        <v>1.0200033239969005E-3</v>
      </c>
      <c r="W3139" s="731">
        <v>7.4708777099695423E-4</v>
      </c>
      <c r="X3139" s="108">
        <v>8.5795315321805451E-5</v>
      </c>
      <c r="Y3139" s="109">
        <v>8.8057846080995454E-5</v>
      </c>
      <c r="Z3139" s="731">
        <v>6.4496825252597514E-5</v>
      </c>
      <c r="AA3139" s="108">
        <v>0</v>
      </c>
      <c r="AB3139" s="109">
        <v>0</v>
      </c>
      <c r="AC3139" s="731">
        <v>0</v>
      </c>
      <c r="AD3139" s="108">
        <v>0</v>
      </c>
      <c r="AE3139" s="109">
        <v>0</v>
      </c>
      <c r="AF3139" s="731">
        <v>0</v>
      </c>
      <c r="AG3139" s="108">
        <v>6.3393223599587532E-4</v>
      </c>
      <c r="AH3139" s="109">
        <v>6.5064966094353156E-4</v>
      </c>
      <c r="AI3139" s="731">
        <v>4.7655955649017007E-4</v>
      </c>
      <c r="AJ3139" s="108">
        <v>7.9091808675303091E-4</v>
      </c>
      <c r="AK3139" s="109">
        <v>9.9262036645113706E-4</v>
      </c>
      <c r="AL3139" s="736">
        <v>4.0367808729679298E-4</v>
      </c>
    </row>
    <row r="3140" spans="1:38" x14ac:dyDescent="0.25">
      <c r="A3140" s="71">
        <f t="shared" si="1"/>
        <v>2053</v>
      </c>
      <c r="B3140" s="718">
        <v>15</v>
      </c>
      <c r="C3140" s="108">
        <v>0.35655979803425009</v>
      </c>
      <c r="D3140" s="109">
        <v>0.3574633105265696</v>
      </c>
      <c r="E3140" s="731">
        <v>0.13077041497960884</v>
      </c>
      <c r="F3140" s="108">
        <v>1.9481087587252931E-2</v>
      </c>
      <c r="G3140" s="109">
        <v>2.1933921515822286E-2</v>
      </c>
      <c r="H3140" s="731">
        <v>1.7915787645329775E-2</v>
      </c>
      <c r="I3140" s="108">
        <v>5.4153771600162857E-3</v>
      </c>
      <c r="J3140" s="109">
        <v>6.5806728402087724E-3</v>
      </c>
      <c r="K3140" s="731">
        <v>9.6526518844276224E-2</v>
      </c>
      <c r="L3140" s="108">
        <v>7.2764224644101638E-4</v>
      </c>
      <c r="M3140" s="109">
        <v>9.1320763942327212E-4</v>
      </c>
      <c r="N3140" s="731">
        <v>3.7138268104477495E-4</v>
      </c>
      <c r="O3140" s="108">
        <v>0</v>
      </c>
      <c r="P3140" s="109">
        <v>0</v>
      </c>
      <c r="Q3140" s="731">
        <v>1.1378884483321762E-2</v>
      </c>
      <c r="R3140" s="108">
        <v>4.4422906442062918E-4</v>
      </c>
      <c r="S3140" s="109">
        <v>6.5065545370835798E-4</v>
      </c>
      <c r="T3140" s="731">
        <v>2.6706606706165775E-3</v>
      </c>
      <c r="U3140" s="108">
        <v>9.9379572941352156E-4</v>
      </c>
      <c r="V3140" s="109">
        <v>1.0200033239969005E-3</v>
      </c>
      <c r="W3140" s="731">
        <v>7.4708777099695423E-4</v>
      </c>
      <c r="X3140" s="108">
        <v>8.5795315321805451E-5</v>
      </c>
      <c r="Y3140" s="109">
        <v>8.8057846080995454E-5</v>
      </c>
      <c r="Z3140" s="731">
        <v>6.4496825252597514E-5</v>
      </c>
      <c r="AA3140" s="108">
        <v>0</v>
      </c>
      <c r="AB3140" s="109">
        <v>0</v>
      </c>
      <c r="AC3140" s="731">
        <v>0</v>
      </c>
      <c r="AD3140" s="108">
        <v>0</v>
      </c>
      <c r="AE3140" s="109">
        <v>0</v>
      </c>
      <c r="AF3140" s="731">
        <v>0</v>
      </c>
      <c r="AG3140" s="108">
        <v>6.3393223599587532E-4</v>
      </c>
      <c r="AH3140" s="109">
        <v>6.5064966094353156E-4</v>
      </c>
      <c r="AI3140" s="731">
        <v>4.7655955649017007E-4</v>
      </c>
      <c r="AJ3140" s="108">
        <v>7.9091808675303091E-4</v>
      </c>
      <c r="AK3140" s="109">
        <v>9.9262036645113706E-4</v>
      </c>
      <c r="AL3140" s="736">
        <v>4.0367808729679298E-4</v>
      </c>
    </row>
    <row r="3141" spans="1:38" x14ac:dyDescent="0.25">
      <c r="A3141" s="71">
        <f t="shared" si="1"/>
        <v>2053</v>
      </c>
      <c r="B3141" s="718">
        <v>16</v>
      </c>
      <c r="C3141" s="108">
        <v>0.35655979803425009</v>
      </c>
      <c r="D3141" s="109">
        <v>0.3574633105265696</v>
      </c>
      <c r="E3141" s="731">
        <v>0.13077041497960884</v>
      </c>
      <c r="F3141" s="108">
        <v>1.9481087587252931E-2</v>
      </c>
      <c r="G3141" s="109">
        <v>2.1933921515822286E-2</v>
      </c>
      <c r="H3141" s="731">
        <v>1.7915787645329775E-2</v>
      </c>
      <c r="I3141" s="108">
        <v>5.4153771600162857E-3</v>
      </c>
      <c r="J3141" s="109">
        <v>6.5806728402087724E-3</v>
      </c>
      <c r="K3141" s="731">
        <v>9.6526518844276224E-2</v>
      </c>
      <c r="L3141" s="108">
        <v>7.2764224644101638E-4</v>
      </c>
      <c r="M3141" s="109">
        <v>9.1320763942327212E-4</v>
      </c>
      <c r="N3141" s="731">
        <v>3.7138268104477495E-4</v>
      </c>
      <c r="O3141" s="108">
        <v>0</v>
      </c>
      <c r="P3141" s="109">
        <v>0</v>
      </c>
      <c r="Q3141" s="731">
        <v>1.1378884483321762E-2</v>
      </c>
      <c r="R3141" s="108">
        <v>4.4422906442062918E-4</v>
      </c>
      <c r="S3141" s="109">
        <v>6.5065545370835798E-4</v>
      </c>
      <c r="T3141" s="731">
        <v>2.6706606706165775E-3</v>
      </c>
      <c r="U3141" s="108">
        <v>9.9379572941352156E-4</v>
      </c>
      <c r="V3141" s="109">
        <v>1.0200033239969005E-3</v>
      </c>
      <c r="W3141" s="731">
        <v>7.4708777099695423E-4</v>
      </c>
      <c r="X3141" s="108">
        <v>8.5795315321805451E-5</v>
      </c>
      <c r="Y3141" s="109">
        <v>8.8057846080995454E-5</v>
      </c>
      <c r="Z3141" s="731">
        <v>6.4496825252597514E-5</v>
      </c>
      <c r="AA3141" s="108">
        <v>0</v>
      </c>
      <c r="AB3141" s="109">
        <v>0</v>
      </c>
      <c r="AC3141" s="731">
        <v>0</v>
      </c>
      <c r="AD3141" s="108">
        <v>0</v>
      </c>
      <c r="AE3141" s="109">
        <v>0</v>
      </c>
      <c r="AF3141" s="731">
        <v>0</v>
      </c>
      <c r="AG3141" s="108">
        <v>6.3393223599587532E-4</v>
      </c>
      <c r="AH3141" s="109">
        <v>6.5064966094353156E-4</v>
      </c>
      <c r="AI3141" s="731">
        <v>4.7655955649017007E-4</v>
      </c>
      <c r="AJ3141" s="108">
        <v>7.9091808675303091E-4</v>
      </c>
      <c r="AK3141" s="109">
        <v>9.9262036645113706E-4</v>
      </c>
      <c r="AL3141" s="736">
        <v>4.0367808729679298E-4</v>
      </c>
    </row>
    <row r="3142" spans="1:38" x14ac:dyDescent="0.25">
      <c r="A3142" s="71">
        <f t="shared" si="1"/>
        <v>2053</v>
      </c>
      <c r="B3142" s="718">
        <v>17</v>
      </c>
      <c r="C3142" s="108">
        <v>0.35655979803425009</v>
      </c>
      <c r="D3142" s="109">
        <v>0.3574633105265696</v>
      </c>
      <c r="E3142" s="731">
        <v>0.13077041497960884</v>
      </c>
      <c r="F3142" s="108">
        <v>1.9481087587252931E-2</v>
      </c>
      <c r="G3142" s="109">
        <v>2.1933921515822286E-2</v>
      </c>
      <c r="H3142" s="731">
        <v>1.7915787645329775E-2</v>
      </c>
      <c r="I3142" s="108">
        <v>5.4153771600162857E-3</v>
      </c>
      <c r="J3142" s="109">
        <v>6.5806728402087724E-3</v>
      </c>
      <c r="K3142" s="731">
        <v>9.6526518844276224E-2</v>
      </c>
      <c r="L3142" s="108">
        <v>7.2764224644101638E-4</v>
      </c>
      <c r="M3142" s="109">
        <v>9.1320763942327212E-4</v>
      </c>
      <c r="N3142" s="731">
        <v>3.7138268104477495E-4</v>
      </c>
      <c r="O3142" s="108">
        <v>0</v>
      </c>
      <c r="P3142" s="109">
        <v>0</v>
      </c>
      <c r="Q3142" s="731">
        <v>1.1378884483321762E-2</v>
      </c>
      <c r="R3142" s="108">
        <v>4.4422906442062918E-4</v>
      </c>
      <c r="S3142" s="109">
        <v>6.5065545370835798E-4</v>
      </c>
      <c r="T3142" s="731">
        <v>2.6706606706165775E-3</v>
      </c>
      <c r="U3142" s="108">
        <v>9.9379572941352156E-4</v>
      </c>
      <c r="V3142" s="109">
        <v>1.0200033239969005E-3</v>
      </c>
      <c r="W3142" s="731">
        <v>7.4708777099695423E-4</v>
      </c>
      <c r="X3142" s="108">
        <v>8.5795315321805451E-5</v>
      </c>
      <c r="Y3142" s="109">
        <v>8.8057846080995454E-5</v>
      </c>
      <c r="Z3142" s="731">
        <v>6.4496825252597514E-5</v>
      </c>
      <c r="AA3142" s="108">
        <v>0</v>
      </c>
      <c r="AB3142" s="109">
        <v>0</v>
      </c>
      <c r="AC3142" s="731">
        <v>0</v>
      </c>
      <c r="AD3142" s="108">
        <v>0</v>
      </c>
      <c r="AE3142" s="109">
        <v>0</v>
      </c>
      <c r="AF3142" s="731">
        <v>0</v>
      </c>
      <c r="AG3142" s="108">
        <v>6.3393223599587532E-4</v>
      </c>
      <c r="AH3142" s="109">
        <v>6.5064966094353156E-4</v>
      </c>
      <c r="AI3142" s="731">
        <v>4.7655955649017007E-4</v>
      </c>
      <c r="AJ3142" s="108">
        <v>7.9091808675303091E-4</v>
      </c>
      <c r="AK3142" s="109">
        <v>9.9262036645113706E-4</v>
      </c>
      <c r="AL3142" s="736">
        <v>4.0367808729679298E-4</v>
      </c>
    </row>
    <row r="3143" spans="1:38" x14ac:dyDescent="0.25">
      <c r="A3143" s="71">
        <f t="shared" si="1"/>
        <v>2053</v>
      </c>
      <c r="B3143" s="718">
        <v>18</v>
      </c>
      <c r="C3143" s="108">
        <v>0.35655979803425009</v>
      </c>
      <c r="D3143" s="109">
        <v>0.3574633105265696</v>
      </c>
      <c r="E3143" s="731">
        <v>0.13077041497960884</v>
      </c>
      <c r="F3143" s="108">
        <v>1.9481087587252931E-2</v>
      </c>
      <c r="G3143" s="109">
        <v>2.1933921515822286E-2</v>
      </c>
      <c r="H3143" s="731">
        <v>1.7915787645329775E-2</v>
      </c>
      <c r="I3143" s="108">
        <v>5.4153771600162857E-3</v>
      </c>
      <c r="J3143" s="109">
        <v>6.5806728402087724E-3</v>
      </c>
      <c r="K3143" s="731">
        <v>9.6526518844276224E-2</v>
      </c>
      <c r="L3143" s="108">
        <v>7.2764224644101638E-4</v>
      </c>
      <c r="M3143" s="109">
        <v>9.1320763942327212E-4</v>
      </c>
      <c r="N3143" s="731">
        <v>3.7138268104477495E-4</v>
      </c>
      <c r="O3143" s="108">
        <v>0</v>
      </c>
      <c r="P3143" s="109">
        <v>0</v>
      </c>
      <c r="Q3143" s="731">
        <v>1.1378884483321762E-2</v>
      </c>
      <c r="R3143" s="108">
        <v>4.4422906442062918E-4</v>
      </c>
      <c r="S3143" s="109">
        <v>6.5065545370835798E-4</v>
      </c>
      <c r="T3143" s="731">
        <v>2.6706606706165775E-3</v>
      </c>
      <c r="U3143" s="108">
        <v>9.9379572941352156E-4</v>
      </c>
      <c r="V3143" s="109">
        <v>1.0200033239969005E-3</v>
      </c>
      <c r="W3143" s="731">
        <v>7.4708777099695423E-4</v>
      </c>
      <c r="X3143" s="108">
        <v>8.5795315321805451E-5</v>
      </c>
      <c r="Y3143" s="109">
        <v>8.8057846080995454E-5</v>
      </c>
      <c r="Z3143" s="731">
        <v>6.4496825252597514E-5</v>
      </c>
      <c r="AA3143" s="108">
        <v>0</v>
      </c>
      <c r="AB3143" s="109">
        <v>0</v>
      </c>
      <c r="AC3143" s="731">
        <v>0</v>
      </c>
      <c r="AD3143" s="108">
        <v>0</v>
      </c>
      <c r="AE3143" s="109">
        <v>0</v>
      </c>
      <c r="AF3143" s="731">
        <v>0</v>
      </c>
      <c r="AG3143" s="108">
        <v>6.3393223599587532E-4</v>
      </c>
      <c r="AH3143" s="109">
        <v>6.5064966094353156E-4</v>
      </c>
      <c r="AI3143" s="731">
        <v>4.7655955649017007E-4</v>
      </c>
      <c r="AJ3143" s="108">
        <v>7.9091808675303091E-4</v>
      </c>
      <c r="AK3143" s="109">
        <v>9.9262036645113706E-4</v>
      </c>
      <c r="AL3143" s="736">
        <v>4.0367808729679298E-4</v>
      </c>
    </row>
    <row r="3144" spans="1:38" x14ac:dyDescent="0.25">
      <c r="A3144" s="71">
        <f t="shared" si="1"/>
        <v>2053</v>
      </c>
      <c r="B3144" s="718">
        <v>19</v>
      </c>
      <c r="C3144" s="108">
        <v>0.35655979803425009</v>
      </c>
      <c r="D3144" s="109">
        <v>0.3574633105265696</v>
      </c>
      <c r="E3144" s="731">
        <v>0.13077041497960884</v>
      </c>
      <c r="F3144" s="108">
        <v>1.9481087587252931E-2</v>
      </c>
      <c r="G3144" s="109">
        <v>2.1933921515822286E-2</v>
      </c>
      <c r="H3144" s="731">
        <v>1.7915787645329775E-2</v>
      </c>
      <c r="I3144" s="108">
        <v>5.4153771600162857E-3</v>
      </c>
      <c r="J3144" s="109">
        <v>6.5806728402087724E-3</v>
      </c>
      <c r="K3144" s="731">
        <v>9.6526518844276224E-2</v>
      </c>
      <c r="L3144" s="108">
        <v>7.2764224644101638E-4</v>
      </c>
      <c r="M3144" s="109">
        <v>9.1320763942327212E-4</v>
      </c>
      <c r="N3144" s="731">
        <v>3.7138268104477495E-4</v>
      </c>
      <c r="O3144" s="108">
        <v>0</v>
      </c>
      <c r="P3144" s="109">
        <v>0</v>
      </c>
      <c r="Q3144" s="731">
        <v>1.1378884483321762E-2</v>
      </c>
      <c r="R3144" s="108">
        <v>4.4422906442062918E-4</v>
      </c>
      <c r="S3144" s="109">
        <v>6.5065545370835798E-4</v>
      </c>
      <c r="T3144" s="731">
        <v>2.6706606706165775E-3</v>
      </c>
      <c r="U3144" s="108">
        <v>9.9379572941352156E-4</v>
      </c>
      <c r="V3144" s="109">
        <v>1.0200033239969005E-3</v>
      </c>
      <c r="W3144" s="731">
        <v>7.4708777099695423E-4</v>
      </c>
      <c r="X3144" s="108">
        <v>8.5795315321805451E-5</v>
      </c>
      <c r="Y3144" s="109">
        <v>8.8057846080995454E-5</v>
      </c>
      <c r="Z3144" s="731">
        <v>6.4496825252597514E-5</v>
      </c>
      <c r="AA3144" s="108">
        <v>0</v>
      </c>
      <c r="AB3144" s="109">
        <v>0</v>
      </c>
      <c r="AC3144" s="731">
        <v>0</v>
      </c>
      <c r="AD3144" s="108">
        <v>0</v>
      </c>
      <c r="AE3144" s="109">
        <v>0</v>
      </c>
      <c r="AF3144" s="731">
        <v>0</v>
      </c>
      <c r="AG3144" s="108">
        <v>6.3393223599587532E-4</v>
      </c>
      <c r="AH3144" s="109">
        <v>6.5064966094353156E-4</v>
      </c>
      <c r="AI3144" s="731">
        <v>4.7655955649017007E-4</v>
      </c>
      <c r="AJ3144" s="108">
        <v>7.9091808675303091E-4</v>
      </c>
      <c r="AK3144" s="109">
        <v>9.9262036645113706E-4</v>
      </c>
      <c r="AL3144" s="736">
        <v>4.0367808729679298E-4</v>
      </c>
    </row>
    <row r="3145" spans="1:38" x14ac:dyDescent="0.25">
      <c r="A3145" s="71">
        <f t="shared" si="1"/>
        <v>2053</v>
      </c>
      <c r="B3145" s="718">
        <v>20</v>
      </c>
      <c r="C3145" s="108">
        <v>0.35655979803425009</v>
      </c>
      <c r="D3145" s="109">
        <v>0.3574633105265696</v>
      </c>
      <c r="E3145" s="731">
        <v>0.13077041497960884</v>
      </c>
      <c r="F3145" s="108">
        <v>1.9481087587252931E-2</v>
      </c>
      <c r="G3145" s="109">
        <v>2.1933921515822286E-2</v>
      </c>
      <c r="H3145" s="731">
        <v>1.7915787645329775E-2</v>
      </c>
      <c r="I3145" s="108">
        <v>5.4153771600162857E-3</v>
      </c>
      <c r="J3145" s="109">
        <v>6.5806728402087724E-3</v>
      </c>
      <c r="K3145" s="731">
        <v>9.6526518844276224E-2</v>
      </c>
      <c r="L3145" s="108">
        <v>7.2764224644101638E-4</v>
      </c>
      <c r="M3145" s="109">
        <v>9.1320763942327212E-4</v>
      </c>
      <c r="N3145" s="731">
        <v>3.7138268104477495E-4</v>
      </c>
      <c r="O3145" s="108">
        <v>0</v>
      </c>
      <c r="P3145" s="109">
        <v>0</v>
      </c>
      <c r="Q3145" s="731">
        <v>1.1378884483321762E-2</v>
      </c>
      <c r="R3145" s="108">
        <v>4.4422906442062918E-4</v>
      </c>
      <c r="S3145" s="109">
        <v>6.5065545370835798E-4</v>
      </c>
      <c r="T3145" s="731">
        <v>2.6706606706165775E-3</v>
      </c>
      <c r="U3145" s="108">
        <v>9.9379572941352156E-4</v>
      </c>
      <c r="V3145" s="109">
        <v>1.0200033239969005E-3</v>
      </c>
      <c r="W3145" s="731">
        <v>7.4708777099695423E-4</v>
      </c>
      <c r="X3145" s="108">
        <v>8.5795315321805451E-5</v>
      </c>
      <c r="Y3145" s="109">
        <v>8.8057846080995454E-5</v>
      </c>
      <c r="Z3145" s="731">
        <v>6.4496825252597514E-5</v>
      </c>
      <c r="AA3145" s="108">
        <v>0</v>
      </c>
      <c r="AB3145" s="109">
        <v>0</v>
      </c>
      <c r="AC3145" s="731">
        <v>0</v>
      </c>
      <c r="AD3145" s="108">
        <v>0</v>
      </c>
      <c r="AE3145" s="109">
        <v>0</v>
      </c>
      <c r="AF3145" s="731">
        <v>0</v>
      </c>
      <c r="AG3145" s="108">
        <v>6.3393223599587532E-4</v>
      </c>
      <c r="AH3145" s="109">
        <v>6.5064966094353156E-4</v>
      </c>
      <c r="AI3145" s="731">
        <v>4.7655955649017007E-4</v>
      </c>
      <c r="AJ3145" s="108">
        <v>7.9091808675303091E-4</v>
      </c>
      <c r="AK3145" s="109">
        <v>9.9262036645113706E-4</v>
      </c>
      <c r="AL3145" s="736">
        <v>4.0367808729679298E-4</v>
      </c>
    </row>
    <row r="3146" spans="1:38" x14ac:dyDescent="0.25">
      <c r="A3146" s="71">
        <f t="shared" si="1"/>
        <v>2053</v>
      </c>
      <c r="B3146" s="718">
        <v>21</v>
      </c>
      <c r="C3146" s="108">
        <v>0.35655979803425009</v>
      </c>
      <c r="D3146" s="109">
        <v>0.3574633105265696</v>
      </c>
      <c r="E3146" s="731">
        <v>0.13077041497960884</v>
      </c>
      <c r="F3146" s="108">
        <v>1.9481087587252931E-2</v>
      </c>
      <c r="G3146" s="109">
        <v>2.1933921515822286E-2</v>
      </c>
      <c r="H3146" s="731">
        <v>1.7915787645329775E-2</v>
      </c>
      <c r="I3146" s="108">
        <v>5.4153771600162857E-3</v>
      </c>
      <c r="J3146" s="109">
        <v>6.5806728402087724E-3</v>
      </c>
      <c r="K3146" s="731">
        <v>9.6526518844276224E-2</v>
      </c>
      <c r="L3146" s="108">
        <v>7.2764224644101638E-4</v>
      </c>
      <c r="M3146" s="109">
        <v>9.1320763942327212E-4</v>
      </c>
      <c r="N3146" s="731">
        <v>3.7138268104477495E-4</v>
      </c>
      <c r="O3146" s="108">
        <v>0</v>
      </c>
      <c r="P3146" s="109">
        <v>0</v>
      </c>
      <c r="Q3146" s="731">
        <v>1.1378884483321762E-2</v>
      </c>
      <c r="R3146" s="108">
        <v>4.4422906442062918E-4</v>
      </c>
      <c r="S3146" s="109">
        <v>6.5065545370835798E-4</v>
      </c>
      <c r="T3146" s="731">
        <v>2.6706606706165775E-3</v>
      </c>
      <c r="U3146" s="108">
        <v>9.9379572941352156E-4</v>
      </c>
      <c r="V3146" s="109">
        <v>1.0200033239969005E-3</v>
      </c>
      <c r="W3146" s="731">
        <v>7.4708777099695423E-4</v>
      </c>
      <c r="X3146" s="108">
        <v>8.5795315321805451E-5</v>
      </c>
      <c r="Y3146" s="109">
        <v>8.8057846080995454E-5</v>
      </c>
      <c r="Z3146" s="731">
        <v>6.4496825252597514E-5</v>
      </c>
      <c r="AA3146" s="108">
        <v>0</v>
      </c>
      <c r="AB3146" s="109">
        <v>0</v>
      </c>
      <c r="AC3146" s="731">
        <v>0</v>
      </c>
      <c r="AD3146" s="108">
        <v>0</v>
      </c>
      <c r="AE3146" s="109">
        <v>0</v>
      </c>
      <c r="AF3146" s="731">
        <v>0</v>
      </c>
      <c r="AG3146" s="108">
        <v>6.3393223599587532E-4</v>
      </c>
      <c r="AH3146" s="109">
        <v>6.5064966094353156E-4</v>
      </c>
      <c r="AI3146" s="731">
        <v>4.7655955649017007E-4</v>
      </c>
      <c r="AJ3146" s="108">
        <v>7.9091808675303091E-4</v>
      </c>
      <c r="AK3146" s="109">
        <v>9.9262036645113706E-4</v>
      </c>
      <c r="AL3146" s="736">
        <v>4.0367808729679298E-4</v>
      </c>
    </row>
    <row r="3147" spans="1:38" x14ac:dyDescent="0.25">
      <c r="A3147" s="71">
        <f t="shared" si="1"/>
        <v>2053</v>
      </c>
      <c r="B3147" s="718">
        <v>22</v>
      </c>
      <c r="C3147" s="108">
        <v>0.35655979803425009</v>
      </c>
      <c r="D3147" s="109">
        <v>0.3574633105265696</v>
      </c>
      <c r="E3147" s="731">
        <v>0.13077041497960884</v>
      </c>
      <c r="F3147" s="108">
        <v>1.9481087587252931E-2</v>
      </c>
      <c r="G3147" s="109">
        <v>2.1933921515822286E-2</v>
      </c>
      <c r="H3147" s="731">
        <v>1.7915787645329775E-2</v>
      </c>
      <c r="I3147" s="108">
        <v>5.4153771600162857E-3</v>
      </c>
      <c r="J3147" s="109">
        <v>6.5806728402087724E-3</v>
      </c>
      <c r="K3147" s="731">
        <v>9.6526518844276224E-2</v>
      </c>
      <c r="L3147" s="108">
        <v>7.2764224644101638E-4</v>
      </c>
      <c r="M3147" s="109">
        <v>9.1320763942327212E-4</v>
      </c>
      <c r="N3147" s="731">
        <v>3.7138268104477495E-4</v>
      </c>
      <c r="O3147" s="108">
        <v>0</v>
      </c>
      <c r="P3147" s="109">
        <v>0</v>
      </c>
      <c r="Q3147" s="731">
        <v>1.1378884483321762E-2</v>
      </c>
      <c r="R3147" s="108">
        <v>4.4422906442062918E-4</v>
      </c>
      <c r="S3147" s="109">
        <v>6.5065545370835798E-4</v>
      </c>
      <c r="T3147" s="731">
        <v>2.6706606706165775E-3</v>
      </c>
      <c r="U3147" s="108">
        <v>9.9379572941352156E-4</v>
      </c>
      <c r="V3147" s="109">
        <v>1.0200033239969005E-3</v>
      </c>
      <c r="W3147" s="731">
        <v>7.4708777099695423E-4</v>
      </c>
      <c r="X3147" s="108">
        <v>8.5795315321805451E-5</v>
      </c>
      <c r="Y3147" s="109">
        <v>8.8057846080995454E-5</v>
      </c>
      <c r="Z3147" s="731">
        <v>6.4496825252597514E-5</v>
      </c>
      <c r="AA3147" s="108">
        <v>0</v>
      </c>
      <c r="AB3147" s="109">
        <v>0</v>
      </c>
      <c r="AC3147" s="731">
        <v>0</v>
      </c>
      <c r="AD3147" s="108">
        <v>0</v>
      </c>
      <c r="AE3147" s="109">
        <v>0</v>
      </c>
      <c r="AF3147" s="731">
        <v>0</v>
      </c>
      <c r="AG3147" s="108">
        <v>6.3393223599587532E-4</v>
      </c>
      <c r="AH3147" s="109">
        <v>6.5064966094353156E-4</v>
      </c>
      <c r="AI3147" s="731">
        <v>4.7655955649017007E-4</v>
      </c>
      <c r="AJ3147" s="108">
        <v>7.9091808675303091E-4</v>
      </c>
      <c r="AK3147" s="109">
        <v>9.9262036645113706E-4</v>
      </c>
      <c r="AL3147" s="736">
        <v>4.0367808729679298E-4</v>
      </c>
    </row>
    <row r="3148" spans="1:38" x14ac:dyDescent="0.25">
      <c r="A3148" s="71">
        <f t="shared" si="1"/>
        <v>2053</v>
      </c>
      <c r="B3148" s="718">
        <v>23</v>
      </c>
      <c r="C3148" s="108">
        <v>0.35655979803425009</v>
      </c>
      <c r="D3148" s="109">
        <v>0.3574633105265696</v>
      </c>
      <c r="E3148" s="731">
        <v>0.13077041497960884</v>
      </c>
      <c r="F3148" s="108">
        <v>1.9481087587252931E-2</v>
      </c>
      <c r="G3148" s="109">
        <v>2.1933921515822286E-2</v>
      </c>
      <c r="H3148" s="731">
        <v>1.7915787645329775E-2</v>
      </c>
      <c r="I3148" s="108">
        <v>5.4153771600162857E-3</v>
      </c>
      <c r="J3148" s="109">
        <v>6.5806728402087724E-3</v>
      </c>
      <c r="K3148" s="731">
        <v>9.6526518844276224E-2</v>
      </c>
      <c r="L3148" s="108">
        <v>7.2764224644101638E-4</v>
      </c>
      <c r="M3148" s="109">
        <v>9.1320763942327212E-4</v>
      </c>
      <c r="N3148" s="731">
        <v>3.7138268104477495E-4</v>
      </c>
      <c r="O3148" s="108">
        <v>0</v>
      </c>
      <c r="P3148" s="109">
        <v>0</v>
      </c>
      <c r="Q3148" s="731">
        <v>1.1378884483321762E-2</v>
      </c>
      <c r="R3148" s="108">
        <v>4.4422906442062918E-4</v>
      </c>
      <c r="S3148" s="109">
        <v>6.5065545370835798E-4</v>
      </c>
      <c r="T3148" s="731">
        <v>2.6706606706165775E-3</v>
      </c>
      <c r="U3148" s="108">
        <v>9.9379572941352156E-4</v>
      </c>
      <c r="V3148" s="109">
        <v>1.0200033239969005E-3</v>
      </c>
      <c r="W3148" s="731">
        <v>7.4708777099695423E-4</v>
      </c>
      <c r="X3148" s="108">
        <v>8.5795315321805451E-5</v>
      </c>
      <c r="Y3148" s="109">
        <v>8.8057846080995454E-5</v>
      </c>
      <c r="Z3148" s="731">
        <v>6.4496825252597514E-5</v>
      </c>
      <c r="AA3148" s="108">
        <v>0</v>
      </c>
      <c r="AB3148" s="109">
        <v>0</v>
      </c>
      <c r="AC3148" s="731">
        <v>0</v>
      </c>
      <c r="AD3148" s="108">
        <v>0</v>
      </c>
      <c r="AE3148" s="109">
        <v>0</v>
      </c>
      <c r="AF3148" s="731">
        <v>0</v>
      </c>
      <c r="AG3148" s="108">
        <v>6.3393223599587532E-4</v>
      </c>
      <c r="AH3148" s="109">
        <v>6.5064966094353156E-4</v>
      </c>
      <c r="AI3148" s="731">
        <v>4.7655955649017007E-4</v>
      </c>
      <c r="AJ3148" s="108">
        <v>7.9091808675303091E-4</v>
      </c>
      <c r="AK3148" s="109">
        <v>9.9262036645113706E-4</v>
      </c>
      <c r="AL3148" s="736">
        <v>4.0367808729679298E-4</v>
      </c>
    </row>
    <row r="3149" spans="1:38" x14ac:dyDescent="0.25">
      <c r="A3149" s="71">
        <f t="shared" si="1"/>
        <v>2053</v>
      </c>
      <c r="B3149" s="718">
        <v>24</v>
      </c>
      <c r="C3149" s="108">
        <v>0.35655979803425009</v>
      </c>
      <c r="D3149" s="109">
        <v>0.3574633105265696</v>
      </c>
      <c r="E3149" s="731">
        <v>0.13077041497960884</v>
      </c>
      <c r="F3149" s="108">
        <v>1.9481087587252931E-2</v>
      </c>
      <c r="G3149" s="109">
        <v>2.1933921515822286E-2</v>
      </c>
      <c r="H3149" s="731">
        <v>1.7915787645329775E-2</v>
      </c>
      <c r="I3149" s="108">
        <v>5.4153771600162857E-3</v>
      </c>
      <c r="J3149" s="109">
        <v>6.5806728402087724E-3</v>
      </c>
      <c r="K3149" s="731">
        <v>9.6526518844276224E-2</v>
      </c>
      <c r="L3149" s="108">
        <v>7.2764224644101638E-4</v>
      </c>
      <c r="M3149" s="109">
        <v>9.1320763942327212E-4</v>
      </c>
      <c r="N3149" s="731">
        <v>3.7138268104477495E-4</v>
      </c>
      <c r="O3149" s="108">
        <v>0</v>
      </c>
      <c r="P3149" s="109">
        <v>0</v>
      </c>
      <c r="Q3149" s="731">
        <v>1.1378884483321762E-2</v>
      </c>
      <c r="R3149" s="108">
        <v>4.4422906442062918E-4</v>
      </c>
      <c r="S3149" s="109">
        <v>6.5065545370835798E-4</v>
      </c>
      <c r="T3149" s="731">
        <v>2.6706606706165775E-3</v>
      </c>
      <c r="U3149" s="108">
        <v>9.9379572941352156E-4</v>
      </c>
      <c r="V3149" s="109">
        <v>1.0200033239969005E-3</v>
      </c>
      <c r="W3149" s="731">
        <v>7.4708777099695423E-4</v>
      </c>
      <c r="X3149" s="108">
        <v>8.5795315321805451E-5</v>
      </c>
      <c r="Y3149" s="109">
        <v>8.8057846080995454E-5</v>
      </c>
      <c r="Z3149" s="731">
        <v>6.4496825252597514E-5</v>
      </c>
      <c r="AA3149" s="108">
        <v>0</v>
      </c>
      <c r="AB3149" s="109">
        <v>0</v>
      </c>
      <c r="AC3149" s="731">
        <v>0</v>
      </c>
      <c r="AD3149" s="108">
        <v>0</v>
      </c>
      <c r="AE3149" s="109">
        <v>0</v>
      </c>
      <c r="AF3149" s="731">
        <v>0</v>
      </c>
      <c r="AG3149" s="108">
        <v>6.3393223599587532E-4</v>
      </c>
      <c r="AH3149" s="109">
        <v>6.5064966094353156E-4</v>
      </c>
      <c r="AI3149" s="731">
        <v>4.7655955649017007E-4</v>
      </c>
      <c r="AJ3149" s="108">
        <v>7.9091808675303091E-4</v>
      </c>
      <c r="AK3149" s="109">
        <v>9.9262036645113706E-4</v>
      </c>
      <c r="AL3149" s="736">
        <v>4.0367808729679298E-4</v>
      </c>
    </row>
    <row r="3150" spans="1:38" x14ac:dyDescent="0.25">
      <c r="A3150" s="71">
        <f t="shared" si="1"/>
        <v>2053</v>
      </c>
      <c r="B3150" s="718">
        <v>25</v>
      </c>
      <c r="C3150" s="108">
        <v>0.35655979803425009</v>
      </c>
      <c r="D3150" s="109">
        <v>0.3574633105265696</v>
      </c>
      <c r="E3150" s="731">
        <v>0.13077041497960884</v>
      </c>
      <c r="F3150" s="108">
        <v>1.9481087587252931E-2</v>
      </c>
      <c r="G3150" s="109">
        <v>2.1933921515822286E-2</v>
      </c>
      <c r="H3150" s="731">
        <v>1.7915787645329775E-2</v>
      </c>
      <c r="I3150" s="108">
        <v>5.4153771600162857E-3</v>
      </c>
      <c r="J3150" s="109">
        <v>6.5806728402087724E-3</v>
      </c>
      <c r="K3150" s="731">
        <v>9.6526518844276224E-2</v>
      </c>
      <c r="L3150" s="108">
        <v>7.2764224644101638E-4</v>
      </c>
      <c r="M3150" s="109">
        <v>9.1320763942327212E-4</v>
      </c>
      <c r="N3150" s="731">
        <v>3.7138268104477495E-4</v>
      </c>
      <c r="O3150" s="108">
        <v>0</v>
      </c>
      <c r="P3150" s="109">
        <v>0</v>
      </c>
      <c r="Q3150" s="731">
        <v>1.1378884483321762E-2</v>
      </c>
      <c r="R3150" s="108">
        <v>4.4422906442062918E-4</v>
      </c>
      <c r="S3150" s="109">
        <v>6.5065545370835798E-4</v>
      </c>
      <c r="T3150" s="731">
        <v>2.6706606706165775E-3</v>
      </c>
      <c r="U3150" s="108">
        <v>9.9379572941352156E-4</v>
      </c>
      <c r="V3150" s="109">
        <v>1.0200033239969005E-3</v>
      </c>
      <c r="W3150" s="731">
        <v>7.4708777099695423E-4</v>
      </c>
      <c r="X3150" s="108">
        <v>8.5795315321805451E-5</v>
      </c>
      <c r="Y3150" s="109">
        <v>8.8057846080995454E-5</v>
      </c>
      <c r="Z3150" s="731">
        <v>6.4496825252597514E-5</v>
      </c>
      <c r="AA3150" s="108">
        <v>0</v>
      </c>
      <c r="AB3150" s="109">
        <v>0</v>
      </c>
      <c r="AC3150" s="731">
        <v>0</v>
      </c>
      <c r="AD3150" s="108">
        <v>0</v>
      </c>
      <c r="AE3150" s="109">
        <v>0</v>
      </c>
      <c r="AF3150" s="731">
        <v>0</v>
      </c>
      <c r="AG3150" s="108">
        <v>6.3393223599587532E-4</v>
      </c>
      <c r="AH3150" s="109">
        <v>6.5064966094353156E-4</v>
      </c>
      <c r="AI3150" s="731">
        <v>4.7655955649017007E-4</v>
      </c>
      <c r="AJ3150" s="108">
        <v>7.9091808675303091E-4</v>
      </c>
      <c r="AK3150" s="109">
        <v>9.9262036645113706E-4</v>
      </c>
      <c r="AL3150" s="736">
        <v>4.0367808729679298E-4</v>
      </c>
    </row>
    <row r="3151" spans="1:38" x14ac:dyDescent="0.25">
      <c r="A3151" s="71">
        <f t="shared" si="1"/>
        <v>2053</v>
      </c>
      <c r="B3151" s="718">
        <v>26</v>
      </c>
      <c r="C3151" s="108">
        <v>0.35655979803425009</v>
      </c>
      <c r="D3151" s="109">
        <v>0.3574633105265696</v>
      </c>
      <c r="E3151" s="731">
        <v>0.13077041497960884</v>
      </c>
      <c r="F3151" s="108">
        <v>1.9481087587252931E-2</v>
      </c>
      <c r="G3151" s="109">
        <v>2.1933921515822286E-2</v>
      </c>
      <c r="H3151" s="731">
        <v>1.7915787645329775E-2</v>
      </c>
      <c r="I3151" s="108">
        <v>5.4153771600162857E-3</v>
      </c>
      <c r="J3151" s="109">
        <v>6.5806728402087724E-3</v>
      </c>
      <c r="K3151" s="731">
        <v>9.6526518844276224E-2</v>
      </c>
      <c r="L3151" s="108">
        <v>7.2764224644101638E-4</v>
      </c>
      <c r="M3151" s="109">
        <v>9.1320763942327212E-4</v>
      </c>
      <c r="N3151" s="731">
        <v>3.7138268104477495E-4</v>
      </c>
      <c r="O3151" s="108">
        <v>0</v>
      </c>
      <c r="P3151" s="109">
        <v>0</v>
      </c>
      <c r="Q3151" s="731">
        <v>1.1378884483321762E-2</v>
      </c>
      <c r="R3151" s="108">
        <v>4.4422906442062918E-4</v>
      </c>
      <c r="S3151" s="109">
        <v>6.5065545370835798E-4</v>
      </c>
      <c r="T3151" s="731">
        <v>2.6706606706165775E-3</v>
      </c>
      <c r="U3151" s="108">
        <v>9.9379572941352156E-4</v>
      </c>
      <c r="V3151" s="109">
        <v>1.0200033239969005E-3</v>
      </c>
      <c r="W3151" s="731">
        <v>7.4708777099695423E-4</v>
      </c>
      <c r="X3151" s="108">
        <v>8.5795315321805451E-5</v>
      </c>
      <c r="Y3151" s="109">
        <v>8.8057846080995454E-5</v>
      </c>
      <c r="Z3151" s="731">
        <v>6.4496825252597514E-5</v>
      </c>
      <c r="AA3151" s="108">
        <v>0</v>
      </c>
      <c r="AB3151" s="109">
        <v>0</v>
      </c>
      <c r="AC3151" s="731">
        <v>0</v>
      </c>
      <c r="AD3151" s="108">
        <v>0</v>
      </c>
      <c r="AE3151" s="109">
        <v>0</v>
      </c>
      <c r="AF3151" s="731">
        <v>0</v>
      </c>
      <c r="AG3151" s="108">
        <v>6.3393223599587532E-4</v>
      </c>
      <c r="AH3151" s="109">
        <v>6.5064966094353156E-4</v>
      </c>
      <c r="AI3151" s="731">
        <v>4.7655955649017007E-4</v>
      </c>
      <c r="AJ3151" s="108">
        <v>7.9091808675303091E-4</v>
      </c>
      <c r="AK3151" s="109">
        <v>9.9262036645113706E-4</v>
      </c>
      <c r="AL3151" s="736">
        <v>4.0367808729679298E-4</v>
      </c>
    </row>
    <row r="3152" spans="1:38" x14ac:dyDescent="0.25">
      <c r="A3152" s="71">
        <f t="shared" si="1"/>
        <v>2053</v>
      </c>
      <c r="B3152" s="718">
        <v>27</v>
      </c>
      <c r="C3152" s="108">
        <v>0.35655979803425009</v>
      </c>
      <c r="D3152" s="109">
        <v>0.3574633105265696</v>
      </c>
      <c r="E3152" s="731">
        <v>0.13077041497960884</v>
      </c>
      <c r="F3152" s="108">
        <v>1.9481087587252931E-2</v>
      </c>
      <c r="G3152" s="109">
        <v>2.1933921515822286E-2</v>
      </c>
      <c r="H3152" s="731">
        <v>1.7915787645329775E-2</v>
      </c>
      <c r="I3152" s="108">
        <v>5.4153771600162857E-3</v>
      </c>
      <c r="J3152" s="109">
        <v>6.5806728402087724E-3</v>
      </c>
      <c r="K3152" s="731">
        <v>9.6526518844276224E-2</v>
      </c>
      <c r="L3152" s="108">
        <v>7.2764224644101638E-4</v>
      </c>
      <c r="M3152" s="109">
        <v>9.1320763942327212E-4</v>
      </c>
      <c r="N3152" s="731">
        <v>3.7138268104477495E-4</v>
      </c>
      <c r="O3152" s="108">
        <v>0</v>
      </c>
      <c r="P3152" s="109">
        <v>0</v>
      </c>
      <c r="Q3152" s="731">
        <v>1.1378884483321762E-2</v>
      </c>
      <c r="R3152" s="108">
        <v>4.4422906442062918E-4</v>
      </c>
      <c r="S3152" s="109">
        <v>6.5065545370835798E-4</v>
      </c>
      <c r="T3152" s="731">
        <v>2.6706606706165775E-3</v>
      </c>
      <c r="U3152" s="108">
        <v>9.9379572941352156E-4</v>
      </c>
      <c r="V3152" s="109">
        <v>1.0200033239969005E-3</v>
      </c>
      <c r="W3152" s="731">
        <v>7.4708777099695423E-4</v>
      </c>
      <c r="X3152" s="108">
        <v>8.5795315321805451E-5</v>
      </c>
      <c r="Y3152" s="109">
        <v>8.8057846080995454E-5</v>
      </c>
      <c r="Z3152" s="731">
        <v>6.4496825252597514E-5</v>
      </c>
      <c r="AA3152" s="108">
        <v>0</v>
      </c>
      <c r="AB3152" s="109">
        <v>0</v>
      </c>
      <c r="AC3152" s="731">
        <v>0</v>
      </c>
      <c r="AD3152" s="108">
        <v>0</v>
      </c>
      <c r="AE3152" s="109">
        <v>0</v>
      </c>
      <c r="AF3152" s="731">
        <v>0</v>
      </c>
      <c r="AG3152" s="108">
        <v>6.3393223599587532E-4</v>
      </c>
      <c r="AH3152" s="109">
        <v>6.5064966094353156E-4</v>
      </c>
      <c r="AI3152" s="731">
        <v>4.7655955649017007E-4</v>
      </c>
      <c r="AJ3152" s="108">
        <v>7.9091808675303091E-4</v>
      </c>
      <c r="AK3152" s="109">
        <v>9.9262036645113706E-4</v>
      </c>
      <c r="AL3152" s="736">
        <v>4.0367808729679298E-4</v>
      </c>
    </row>
    <row r="3153" spans="1:38" x14ac:dyDescent="0.25">
      <c r="A3153" s="71">
        <f t="shared" si="1"/>
        <v>2053</v>
      </c>
      <c r="B3153" s="718">
        <v>28</v>
      </c>
      <c r="C3153" s="108">
        <v>0.35655979803425009</v>
      </c>
      <c r="D3153" s="109">
        <v>0.3574633105265696</v>
      </c>
      <c r="E3153" s="731">
        <v>0.13077041497960884</v>
      </c>
      <c r="F3153" s="108">
        <v>1.9481087587252931E-2</v>
      </c>
      <c r="G3153" s="109">
        <v>2.1933921515822286E-2</v>
      </c>
      <c r="H3153" s="731">
        <v>1.7915787645329775E-2</v>
      </c>
      <c r="I3153" s="108">
        <v>5.4153771600162857E-3</v>
      </c>
      <c r="J3153" s="109">
        <v>6.5806728402087724E-3</v>
      </c>
      <c r="K3153" s="731">
        <v>9.6526518844276224E-2</v>
      </c>
      <c r="L3153" s="108">
        <v>7.2764224644101638E-4</v>
      </c>
      <c r="M3153" s="109">
        <v>9.1320763942327212E-4</v>
      </c>
      <c r="N3153" s="731">
        <v>3.7138268104477495E-4</v>
      </c>
      <c r="O3153" s="108">
        <v>0</v>
      </c>
      <c r="P3153" s="109">
        <v>0</v>
      </c>
      <c r="Q3153" s="731">
        <v>1.1378884483321762E-2</v>
      </c>
      <c r="R3153" s="108">
        <v>4.4422906442062918E-4</v>
      </c>
      <c r="S3153" s="109">
        <v>6.5065545370835798E-4</v>
      </c>
      <c r="T3153" s="731">
        <v>2.6706606706165775E-3</v>
      </c>
      <c r="U3153" s="108">
        <v>9.9379572941352156E-4</v>
      </c>
      <c r="V3153" s="109">
        <v>1.0200033239969005E-3</v>
      </c>
      <c r="W3153" s="731">
        <v>7.4708777099695423E-4</v>
      </c>
      <c r="X3153" s="108">
        <v>8.5795315321805451E-5</v>
      </c>
      <c r="Y3153" s="109">
        <v>8.8057846080995454E-5</v>
      </c>
      <c r="Z3153" s="731">
        <v>6.4496825252597514E-5</v>
      </c>
      <c r="AA3153" s="108">
        <v>0</v>
      </c>
      <c r="AB3153" s="109">
        <v>0</v>
      </c>
      <c r="AC3153" s="731">
        <v>0</v>
      </c>
      <c r="AD3153" s="108">
        <v>0</v>
      </c>
      <c r="AE3153" s="109">
        <v>0</v>
      </c>
      <c r="AF3153" s="731">
        <v>0</v>
      </c>
      <c r="AG3153" s="108">
        <v>6.3393223599587532E-4</v>
      </c>
      <c r="AH3153" s="109">
        <v>6.5064966094353156E-4</v>
      </c>
      <c r="AI3153" s="731">
        <v>4.7655955649017007E-4</v>
      </c>
      <c r="AJ3153" s="108">
        <v>7.9091808675303091E-4</v>
      </c>
      <c r="AK3153" s="109">
        <v>9.9262036645113706E-4</v>
      </c>
      <c r="AL3153" s="736">
        <v>4.0367808729679298E-4</v>
      </c>
    </row>
    <row r="3154" spans="1:38" x14ac:dyDescent="0.25">
      <c r="A3154" s="71">
        <f t="shared" si="1"/>
        <v>2053</v>
      </c>
      <c r="B3154" s="718">
        <v>29</v>
      </c>
      <c r="C3154" s="108">
        <v>0.35655979803425009</v>
      </c>
      <c r="D3154" s="109">
        <v>0.3574633105265696</v>
      </c>
      <c r="E3154" s="731">
        <v>0.13077041497960884</v>
      </c>
      <c r="F3154" s="108">
        <v>1.9481087587252931E-2</v>
      </c>
      <c r="G3154" s="109">
        <v>2.1933921515822286E-2</v>
      </c>
      <c r="H3154" s="731">
        <v>1.7915787645329775E-2</v>
      </c>
      <c r="I3154" s="108">
        <v>5.4153771600162857E-3</v>
      </c>
      <c r="J3154" s="109">
        <v>6.5806728402087724E-3</v>
      </c>
      <c r="K3154" s="731">
        <v>9.6526518844276224E-2</v>
      </c>
      <c r="L3154" s="108">
        <v>7.2764224644101638E-4</v>
      </c>
      <c r="M3154" s="109">
        <v>9.1320763942327212E-4</v>
      </c>
      <c r="N3154" s="731">
        <v>3.7138268104477495E-4</v>
      </c>
      <c r="O3154" s="108">
        <v>0</v>
      </c>
      <c r="P3154" s="109">
        <v>0</v>
      </c>
      <c r="Q3154" s="731">
        <v>1.1378884483321762E-2</v>
      </c>
      <c r="R3154" s="108">
        <v>4.4422906442062918E-4</v>
      </c>
      <c r="S3154" s="109">
        <v>6.5065545370835798E-4</v>
      </c>
      <c r="T3154" s="731">
        <v>2.6706606706165775E-3</v>
      </c>
      <c r="U3154" s="108">
        <v>9.9379572941352156E-4</v>
      </c>
      <c r="V3154" s="109">
        <v>1.0200033239969005E-3</v>
      </c>
      <c r="W3154" s="731">
        <v>7.4708777099695423E-4</v>
      </c>
      <c r="X3154" s="108">
        <v>8.5795315321805451E-5</v>
      </c>
      <c r="Y3154" s="109">
        <v>8.8057846080995454E-5</v>
      </c>
      <c r="Z3154" s="731">
        <v>6.4496825252597514E-5</v>
      </c>
      <c r="AA3154" s="108">
        <v>0</v>
      </c>
      <c r="AB3154" s="109">
        <v>0</v>
      </c>
      <c r="AC3154" s="731">
        <v>0</v>
      </c>
      <c r="AD3154" s="108">
        <v>0</v>
      </c>
      <c r="AE3154" s="109">
        <v>0</v>
      </c>
      <c r="AF3154" s="731">
        <v>0</v>
      </c>
      <c r="AG3154" s="108">
        <v>6.3393223599587532E-4</v>
      </c>
      <c r="AH3154" s="109">
        <v>6.5064966094353156E-4</v>
      </c>
      <c r="AI3154" s="731">
        <v>4.7655955649017007E-4</v>
      </c>
      <c r="AJ3154" s="108">
        <v>7.9091808675303091E-4</v>
      </c>
      <c r="AK3154" s="109">
        <v>9.9262036645113706E-4</v>
      </c>
      <c r="AL3154" s="736">
        <v>4.0367808729679298E-4</v>
      </c>
    </row>
    <row r="3155" spans="1:38" x14ac:dyDescent="0.25">
      <c r="A3155" s="71">
        <f t="shared" si="1"/>
        <v>2053</v>
      </c>
      <c r="B3155" s="718">
        <v>30</v>
      </c>
      <c r="C3155" s="108">
        <v>0.35655979803425009</v>
      </c>
      <c r="D3155" s="109">
        <v>0.3574633105265696</v>
      </c>
      <c r="E3155" s="731">
        <v>0.13077041497960884</v>
      </c>
      <c r="F3155" s="108">
        <v>1.9481087587252931E-2</v>
      </c>
      <c r="G3155" s="109">
        <v>2.1933921515822286E-2</v>
      </c>
      <c r="H3155" s="731">
        <v>1.7915787645329775E-2</v>
      </c>
      <c r="I3155" s="108">
        <v>5.4153771600162857E-3</v>
      </c>
      <c r="J3155" s="109">
        <v>6.5806728402087724E-3</v>
      </c>
      <c r="K3155" s="731">
        <v>9.6526518844276224E-2</v>
      </c>
      <c r="L3155" s="108">
        <v>7.2764224644101638E-4</v>
      </c>
      <c r="M3155" s="109">
        <v>9.1320763942327212E-4</v>
      </c>
      <c r="N3155" s="731">
        <v>3.7138268104477495E-4</v>
      </c>
      <c r="O3155" s="108">
        <v>0</v>
      </c>
      <c r="P3155" s="109">
        <v>0</v>
      </c>
      <c r="Q3155" s="731">
        <v>1.1378884483321762E-2</v>
      </c>
      <c r="R3155" s="108">
        <v>4.4422906442062918E-4</v>
      </c>
      <c r="S3155" s="109">
        <v>6.5065545370835798E-4</v>
      </c>
      <c r="T3155" s="731">
        <v>2.6706606706165775E-3</v>
      </c>
      <c r="U3155" s="108">
        <v>9.9379572941352156E-4</v>
      </c>
      <c r="V3155" s="109">
        <v>1.0200033239969005E-3</v>
      </c>
      <c r="W3155" s="731">
        <v>7.4708777099695423E-4</v>
      </c>
      <c r="X3155" s="108">
        <v>8.5795315321805451E-5</v>
      </c>
      <c r="Y3155" s="109">
        <v>8.8057846080995454E-5</v>
      </c>
      <c r="Z3155" s="731">
        <v>6.4496825252597514E-5</v>
      </c>
      <c r="AA3155" s="108">
        <v>0</v>
      </c>
      <c r="AB3155" s="109">
        <v>0</v>
      </c>
      <c r="AC3155" s="731">
        <v>0</v>
      </c>
      <c r="AD3155" s="108">
        <v>0</v>
      </c>
      <c r="AE3155" s="109">
        <v>0</v>
      </c>
      <c r="AF3155" s="731">
        <v>0</v>
      </c>
      <c r="AG3155" s="108">
        <v>6.3393223599587532E-4</v>
      </c>
      <c r="AH3155" s="109">
        <v>6.5064966094353156E-4</v>
      </c>
      <c r="AI3155" s="731">
        <v>4.7655955649017007E-4</v>
      </c>
      <c r="AJ3155" s="108">
        <v>7.9091808675303091E-4</v>
      </c>
      <c r="AK3155" s="109">
        <v>9.9262036645113706E-4</v>
      </c>
      <c r="AL3155" s="736">
        <v>4.0367808729679298E-4</v>
      </c>
    </row>
    <row r="3156" spans="1:38" ht="13" x14ac:dyDescent="0.3">
      <c r="A3156" s="71">
        <f t="shared" si="1"/>
        <v>2053</v>
      </c>
      <c r="B3156" s="718">
        <v>31</v>
      </c>
      <c r="C3156" s="108">
        <v>0.35655979803425009</v>
      </c>
      <c r="D3156" s="109">
        <v>0.3574633105265696</v>
      </c>
      <c r="E3156" s="732">
        <v>0.13077041497960884</v>
      </c>
      <c r="F3156" s="108">
        <v>1.9481087587252931E-2</v>
      </c>
      <c r="G3156" s="109">
        <v>2.1933921515822286E-2</v>
      </c>
      <c r="H3156" s="732">
        <v>1.7915787645329775E-2</v>
      </c>
      <c r="I3156" s="108">
        <v>5.4153771600162857E-3</v>
      </c>
      <c r="J3156" s="109">
        <v>6.5806728402087724E-3</v>
      </c>
      <c r="K3156" s="732">
        <v>9.6526518844276224E-2</v>
      </c>
      <c r="L3156" s="108">
        <v>7.2764224644101638E-4</v>
      </c>
      <c r="M3156" s="109">
        <v>9.1320763942327212E-4</v>
      </c>
      <c r="N3156" s="732">
        <v>3.7138268104477495E-4</v>
      </c>
      <c r="O3156" s="108">
        <v>0</v>
      </c>
      <c r="P3156" s="109">
        <v>0</v>
      </c>
      <c r="Q3156" s="732">
        <v>1.1378884483321762E-2</v>
      </c>
      <c r="R3156" s="108">
        <v>4.4422906442062918E-4</v>
      </c>
      <c r="S3156" s="109">
        <v>6.5065545370835798E-4</v>
      </c>
      <c r="T3156" s="732">
        <v>2.6706606706165775E-3</v>
      </c>
      <c r="U3156" s="108">
        <v>9.9379572941352156E-4</v>
      </c>
      <c r="V3156" s="109">
        <v>1.0200033239969005E-3</v>
      </c>
      <c r="W3156" s="732">
        <v>7.4708777099695423E-4</v>
      </c>
      <c r="X3156" s="108">
        <v>8.5795315321805451E-5</v>
      </c>
      <c r="Y3156" s="109">
        <v>8.8057846080995454E-5</v>
      </c>
      <c r="Z3156" s="732">
        <v>6.4496825252597514E-5</v>
      </c>
      <c r="AA3156" s="108">
        <v>0</v>
      </c>
      <c r="AB3156" s="109">
        <v>0</v>
      </c>
      <c r="AC3156" s="732">
        <v>0</v>
      </c>
      <c r="AD3156" s="108">
        <v>0</v>
      </c>
      <c r="AE3156" s="109">
        <v>0</v>
      </c>
      <c r="AF3156" s="732">
        <v>0</v>
      </c>
      <c r="AG3156" s="108">
        <v>6.3393223599587532E-4</v>
      </c>
      <c r="AH3156" s="109">
        <v>6.5064966094353156E-4</v>
      </c>
      <c r="AI3156" s="732">
        <v>4.7655955649017007E-4</v>
      </c>
      <c r="AJ3156" s="108">
        <v>7.9091808675303091E-4</v>
      </c>
      <c r="AK3156" s="109">
        <v>9.9262036645113706E-4</v>
      </c>
      <c r="AL3156" s="736">
        <v>4.0367808729679298E-4</v>
      </c>
    </row>
    <row r="3157" spans="1:38" ht="13" x14ac:dyDescent="0.3">
      <c r="A3157" s="71">
        <f t="shared" si="1"/>
        <v>2053</v>
      </c>
      <c r="B3157" s="718">
        <v>32</v>
      </c>
      <c r="C3157" s="108">
        <v>0.35655979803425009</v>
      </c>
      <c r="D3157" s="109">
        <v>0.3574633105265696</v>
      </c>
      <c r="E3157" s="732">
        <v>0.13077041497960884</v>
      </c>
      <c r="F3157" s="108">
        <v>1.9481087587252931E-2</v>
      </c>
      <c r="G3157" s="109">
        <v>2.1933921515822286E-2</v>
      </c>
      <c r="H3157" s="732">
        <v>1.7915787645329775E-2</v>
      </c>
      <c r="I3157" s="108">
        <v>5.4153771600162857E-3</v>
      </c>
      <c r="J3157" s="109">
        <v>6.5806728402087724E-3</v>
      </c>
      <c r="K3157" s="732">
        <v>9.6526518844276224E-2</v>
      </c>
      <c r="L3157" s="108">
        <v>7.2764224644101638E-4</v>
      </c>
      <c r="M3157" s="109">
        <v>9.1320763942327212E-4</v>
      </c>
      <c r="N3157" s="732">
        <v>3.7138268104477495E-4</v>
      </c>
      <c r="O3157" s="108">
        <v>0</v>
      </c>
      <c r="P3157" s="109">
        <v>0</v>
      </c>
      <c r="Q3157" s="732">
        <v>1.1378884483321762E-2</v>
      </c>
      <c r="R3157" s="108">
        <v>4.4422906442062918E-4</v>
      </c>
      <c r="S3157" s="109">
        <v>6.5065545370835798E-4</v>
      </c>
      <c r="T3157" s="732">
        <v>2.6706606706165775E-3</v>
      </c>
      <c r="U3157" s="108">
        <v>9.9379572941352156E-4</v>
      </c>
      <c r="V3157" s="109">
        <v>1.0200033239969005E-3</v>
      </c>
      <c r="W3157" s="732">
        <v>7.4708777099695423E-4</v>
      </c>
      <c r="X3157" s="108">
        <v>8.5795315321805451E-5</v>
      </c>
      <c r="Y3157" s="109">
        <v>8.8057846080995454E-5</v>
      </c>
      <c r="Z3157" s="732">
        <v>6.4496825252597514E-5</v>
      </c>
      <c r="AA3157" s="108">
        <v>0</v>
      </c>
      <c r="AB3157" s="109">
        <v>0</v>
      </c>
      <c r="AC3157" s="732">
        <v>0</v>
      </c>
      <c r="AD3157" s="108">
        <v>0</v>
      </c>
      <c r="AE3157" s="109">
        <v>0</v>
      </c>
      <c r="AF3157" s="732">
        <v>0</v>
      </c>
      <c r="AG3157" s="108">
        <v>6.3393223599587532E-4</v>
      </c>
      <c r="AH3157" s="109">
        <v>6.5064966094353156E-4</v>
      </c>
      <c r="AI3157" s="732">
        <v>4.7655955649017007E-4</v>
      </c>
      <c r="AJ3157" s="108">
        <v>7.9091808675303091E-4</v>
      </c>
      <c r="AK3157" s="109">
        <v>9.9262036645113706E-4</v>
      </c>
      <c r="AL3157" s="736">
        <v>4.0367808729679298E-4</v>
      </c>
    </row>
    <row r="3158" spans="1:38" ht="13" x14ac:dyDescent="0.3">
      <c r="A3158" s="71">
        <f t="shared" si="1"/>
        <v>2053</v>
      </c>
      <c r="B3158" s="718">
        <v>33</v>
      </c>
      <c r="C3158" s="108">
        <v>0.35655979803425009</v>
      </c>
      <c r="D3158" s="109">
        <v>0.3574633105265696</v>
      </c>
      <c r="E3158" s="732">
        <v>0.13077041497960884</v>
      </c>
      <c r="F3158" s="108">
        <v>1.9481087587252931E-2</v>
      </c>
      <c r="G3158" s="109">
        <v>2.1933921515822286E-2</v>
      </c>
      <c r="H3158" s="732">
        <v>1.7915787645329775E-2</v>
      </c>
      <c r="I3158" s="108">
        <v>5.4153771600162857E-3</v>
      </c>
      <c r="J3158" s="109">
        <v>6.5806728402087724E-3</v>
      </c>
      <c r="K3158" s="732">
        <v>9.6526518844276224E-2</v>
      </c>
      <c r="L3158" s="108">
        <v>7.2764224644101638E-4</v>
      </c>
      <c r="M3158" s="109">
        <v>9.1320763942327212E-4</v>
      </c>
      <c r="N3158" s="732">
        <v>3.7138268104477495E-4</v>
      </c>
      <c r="O3158" s="108">
        <v>0</v>
      </c>
      <c r="P3158" s="109">
        <v>0</v>
      </c>
      <c r="Q3158" s="732">
        <v>1.1378884483321762E-2</v>
      </c>
      <c r="R3158" s="108">
        <v>4.4422906442062918E-4</v>
      </c>
      <c r="S3158" s="109">
        <v>6.5065545370835798E-4</v>
      </c>
      <c r="T3158" s="732">
        <v>2.6706606706165775E-3</v>
      </c>
      <c r="U3158" s="108">
        <v>9.9379572941352156E-4</v>
      </c>
      <c r="V3158" s="109">
        <v>1.0200033239969005E-3</v>
      </c>
      <c r="W3158" s="732">
        <v>7.4708777099695423E-4</v>
      </c>
      <c r="X3158" s="108">
        <v>8.5795315321805451E-5</v>
      </c>
      <c r="Y3158" s="109">
        <v>8.8057846080995454E-5</v>
      </c>
      <c r="Z3158" s="732">
        <v>6.4496825252597514E-5</v>
      </c>
      <c r="AA3158" s="108">
        <v>0</v>
      </c>
      <c r="AB3158" s="109">
        <v>0</v>
      </c>
      <c r="AC3158" s="732">
        <v>0</v>
      </c>
      <c r="AD3158" s="108">
        <v>0</v>
      </c>
      <c r="AE3158" s="109">
        <v>0</v>
      </c>
      <c r="AF3158" s="732">
        <v>0</v>
      </c>
      <c r="AG3158" s="108">
        <v>6.3393223599587532E-4</v>
      </c>
      <c r="AH3158" s="109">
        <v>6.5064966094353156E-4</v>
      </c>
      <c r="AI3158" s="732">
        <v>4.7655955649017007E-4</v>
      </c>
      <c r="AJ3158" s="108">
        <v>7.9091808675303091E-4</v>
      </c>
      <c r="AK3158" s="109">
        <v>9.9262036645113706E-4</v>
      </c>
      <c r="AL3158" s="736">
        <v>4.0367808729679298E-4</v>
      </c>
    </row>
    <row r="3159" spans="1:38" ht="13" x14ac:dyDescent="0.3">
      <c r="A3159" s="71">
        <f t="shared" si="1"/>
        <v>2053</v>
      </c>
      <c r="B3159" s="718">
        <v>34</v>
      </c>
      <c r="C3159" s="108">
        <v>0.35655979803425009</v>
      </c>
      <c r="D3159" s="109">
        <v>0.3574633105265696</v>
      </c>
      <c r="E3159" s="732">
        <v>0.13077041497960884</v>
      </c>
      <c r="F3159" s="108">
        <v>1.9481087587252931E-2</v>
      </c>
      <c r="G3159" s="109">
        <v>2.1933921515822286E-2</v>
      </c>
      <c r="H3159" s="732">
        <v>1.7915787645329775E-2</v>
      </c>
      <c r="I3159" s="108">
        <v>5.4153771600162857E-3</v>
      </c>
      <c r="J3159" s="109">
        <v>6.5806728402087724E-3</v>
      </c>
      <c r="K3159" s="732">
        <v>9.6526518844276224E-2</v>
      </c>
      <c r="L3159" s="108">
        <v>7.2764224644101638E-4</v>
      </c>
      <c r="M3159" s="109">
        <v>9.1320763942327212E-4</v>
      </c>
      <c r="N3159" s="732">
        <v>3.7138268104477495E-4</v>
      </c>
      <c r="O3159" s="108">
        <v>0</v>
      </c>
      <c r="P3159" s="109">
        <v>0</v>
      </c>
      <c r="Q3159" s="732">
        <v>1.1378884483321762E-2</v>
      </c>
      <c r="R3159" s="108">
        <v>4.4422906442062918E-4</v>
      </c>
      <c r="S3159" s="109">
        <v>6.5065545370835798E-4</v>
      </c>
      <c r="T3159" s="732">
        <v>2.6706606706165775E-3</v>
      </c>
      <c r="U3159" s="108">
        <v>9.9379572941352156E-4</v>
      </c>
      <c r="V3159" s="109">
        <v>1.0200033239969005E-3</v>
      </c>
      <c r="W3159" s="732">
        <v>7.4708777099695423E-4</v>
      </c>
      <c r="X3159" s="108">
        <v>8.5795315321805451E-5</v>
      </c>
      <c r="Y3159" s="109">
        <v>8.8057846080995454E-5</v>
      </c>
      <c r="Z3159" s="732">
        <v>6.4496825252597514E-5</v>
      </c>
      <c r="AA3159" s="108">
        <v>0</v>
      </c>
      <c r="AB3159" s="109">
        <v>0</v>
      </c>
      <c r="AC3159" s="732">
        <v>0</v>
      </c>
      <c r="AD3159" s="108">
        <v>0</v>
      </c>
      <c r="AE3159" s="109">
        <v>0</v>
      </c>
      <c r="AF3159" s="732">
        <v>0</v>
      </c>
      <c r="AG3159" s="108">
        <v>6.3393223599587532E-4</v>
      </c>
      <c r="AH3159" s="109">
        <v>6.5064966094353156E-4</v>
      </c>
      <c r="AI3159" s="732">
        <v>4.7655955649017007E-4</v>
      </c>
      <c r="AJ3159" s="108">
        <v>7.9091808675303091E-4</v>
      </c>
      <c r="AK3159" s="109">
        <v>9.9262036645113706E-4</v>
      </c>
      <c r="AL3159" s="736">
        <v>4.0367808729679298E-4</v>
      </c>
    </row>
    <row r="3160" spans="1:38" ht="13" x14ac:dyDescent="0.3">
      <c r="A3160" s="71">
        <f t="shared" si="1"/>
        <v>2053</v>
      </c>
      <c r="B3160" s="718">
        <v>35</v>
      </c>
      <c r="C3160" s="108">
        <v>0.35655979803425009</v>
      </c>
      <c r="D3160" s="109">
        <v>0.3574633105265696</v>
      </c>
      <c r="E3160" s="732">
        <v>0.13077041497960884</v>
      </c>
      <c r="F3160" s="108">
        <v>1.9481087587252931E-2</v>
      </c>
      <c r="G3160" s="109">
        <v>2.1933921515822286E-2</v>
      </c>
      <c r="H3160" s="732">
        <v>1.7915787645329775E-2</v>
      </c>
      <c r="I3160" s="108">
        <v>5.4153771600162857E-3</v>
      </c>
      <c r="J3160" s="109">
        <v>6.5806728402087724E-3</v>
      </c>
      <c r="K3160" s="732">
        <v>9.6526518844276224E-2</v>
      </c>
      <c r="L3160" s="108">
        <v>7.2764224644101638E-4</v>
      </c>
      <c r="M3160" s="109">
        <v>9.1320763942327212E-4</v>
      </c>
      <c r="N3160" s="732">
        <v>3.7138268104477495E-4</v>
      </c>
      <c r="O3160" s="108">
        <v>0</v>
      </c>
      <c r="P3160" s="109">
        <v>0</v>
      </c>
      <c r="Q3160" s="732">
        <v>1.1378884483321762E-2</v>
      </c>
      <c r="R3160" s="108">
        <v>4.4422906442062918E-4</v>
      </c>
      <c r="S3160" s="109">
        <v>6.5065545370835798E-4</v>
      </c>
      <c r="T3160" s="732">
        <v>2.6706606706165775E-3</v>
      </c>
      <c r="U3160" s="108">
        <v>9.9379572941352156E-4</v>
      </c>
      <c r="V3160" s="109">
        <v>1.0200033239969005E-3</v>
      </c>
      <c r="W3160" s="732">
        <v>7.4708777099695423E-4</v>
      </c>
      <c r="X3160" s="108">
        <v>8.5795315321805451E-5</v>
      </c>
      <c r="Y3160" s="109">
        <v>8.8057846080995454E-5</v>
      </c>
      <c r="Z3160" s="732">
        <v>6.4496825252597514E-5</v>
      </c>
      <c r="AA3160" s="108">
        <v>0</v>
      </c>
      <c r="AB3160" s="109">
        <v>0</v>
      </c>
      <c r="AC3160" s="732">
        <v>0</v>
      </c>
      <c r="AD3160" s="108">
        <v>0</v>
      </c>
      <c r="AE3160" s="109">
        <v>0</v>
      </c>
      <c r="AF3160" s="732">
        <v>0</v>
      </c>
      <c r="AG3160" s="108">
        <v>6.3393223599587532E-4</v>
      </c>
      <c r="AH3160" s="109">
        <v>6.5064966094353156E-4</v>
      </c>
      <c r="AI3160" s="732">
        <v>4.7655955649017007E-4</v>
      </c>
      <c r="AJ3160" s="108">
        <v>7.9091808675303091E-4</v>
      </c>
      <c r="AK3160" s="109">
        <v>9.9262036645113706E-4</v>
      </c>
      <c r="AL3160" s="736">
        <v>4.0367808729679298E-4</v>
      </c>
    </row>
    <row r="3161" spans="1:38" ht="13" x14ac:dyDescent="0.3">
      <c r="A3161" s="71">
        <f t="shared" si="1"/>
        <v>2053</v>
      </c>
      <c r="B3161" s="718">
        <v>36</v>
      </c>
      <c r="C3161" s="108">
        <v>0.35655979803425009</v>
      </c>
      <c r="D3161" s="109">
        <v>0.3574633105265696</v>
      </c>
      <c r="E3161" s="732">
        <v>0.13077041497960884</v>
      </c>
      <c r="F3161" s="108">
        <v>1.9481087587252931E-2</v>
      </c>
      <c r="G3161" s="109">
        <v>2.1933921515822286E-2</v>
      </c>
      <c r="H3161" s="732">
        <v>1.7915787645329775E-2</v>
      </c>
      <c r="I3161" s="108">
        <v>5.4153771600162857E-3</v>
      </c>
      <c r="J3161" s="109">
        <v>6.5806728402087724E-3</v>
      </c>
      <c r="K3161" s="732">
        <v>9.6526518844276224E-2</v>
      </c>
      <c r="L3161" s="108">
        <v>7.2764224644101638E-4</v>
      </c>
      <c r="M3161" s="109">
        <v>9.1320763942327212E-4</v>
      </c>
      <c r="N3161" s="732">
        <v>3.7138268104477495E-4</v>
      </c>
      <c r="O3161" s="108">
        <v>0</v>
      </c>
      <c r="P3161" s="109">
        <v>0</v>
      </c>
      <c r="Q3161" s="732">
        <v>1.1378884483321762E-2</v>
      </c>
      <c r="R3161" s="108">
        <v>4.4422906442062918E-4</v>
      </c>
      <c r="S3161" s="109">
        <v>6.5065545370835798E-4</v>
      </c>
      <c r="T3161" s="732">
        <v>2.6706606706165775E-3</v>
      </c>
      <c r="U3161" s="108">
        <v>9.9379572941352156E-4</v>
      </c>
      <c r="V3161" s="109">
        <v>1.0200033239969005E-3</v>
      </c>
      <c r="W3161" s="732">
        <v>7.4708777099695423E-4</v>
      </c>
      <c r="X3161" s="108">
        <v>8.5795315321805451E-5</v>
      </c>
      <c r="Y3161" s="109">
        <v>8.8057846080995454E-5</v>
      </c>
      <c r="Z3161" s="732">
        <v>6.4496825252597514E-5</v>
      </c>
      <c r="AA3161" s="108">
        <v>0</v>
      </c>
      <c r="AB3161" s="109">
        <v>0</v>
      </c>
      <c r="AC3161" s="732">
        <v>0</v>
      </c>
      <c r="AD3161" s="108">
        <v>0</v>
      </c>
      <c r="AE3161" s="109">
        <v>0</v>
      </c>
      <c r="AF3161" s="732">
        <v>0</v>
      </c>
      <c r="AG3161" s="108">
        <v>6.3393223599587532E-4</v>
      </c>
      <c r="AH3161" s="109">
        <v>6.5064966094353156E-4</v>
      </c>
      <c r="AI3161" s="732">
        <v>4.7655955649017007E-4</v>
      </c>
      <c r="AJ3161" s="108">
        <v>7.9091808675303091E-4</v>
      </c>
      <c r="AK3161" s="109">
        <v>9.9262036645113706E-4</v>
      </c>
      <c r="AL3161" s="736">
        <v>4.0367808729679298E-4</v>
      </c>
    </row>
    <row r="3162" spans="1:38" ht="13" x14ac:dyDescent="0.3">
      <c r="A3162" s="71">
        <f t="shared" si="1"/>
        <v>2053</v>
      </c>
      <c r="B3162" s="718">
        <v>37</v>
      </c>
      <c r="C3162" s="108">
        <v>0.35655979803425009</v>
      </c>
      <c r="D3162" s="109">
        <v>0.3574633105265696</v>
      </c>
      <c r="E3162" s="732">
        <v>0.13077041497960884</v>
      </c>
      <c r="F3162" s="108">
        <v>1.9481087587252931E-2</v>
      </c>
      <c r="G3162" s="109">
        <v>2.1933921515822286E-2</v>
      </c>
      <c r="H3162" s="732">
        <v>1.7915787645329775E-2</v>
      </c>
      <c r="I3162" s="108">
        <v>5.4153771600162857E-3</v>
      </c>
      <c r="J3162" s="109">
        <v>6.5806728402087724E-3</v>
      </c>
      <c r="K3162" s="732">
        <v>9.6526518844276224E-2</v>
      </c>
      <c r="L3162" s="108">
        <v>7.2764224644101638E-4</v>
      </c>
      <c r="M3162" s="109">
        <v>9.1320763942327212E-4</v>
      </c>
      <c r="N3162" s="732">
        <v>3.7138268104477495E-4</v>
      </c>
      <c r="O3162" s="108">
        <v>0</v>
      </c>
      <c r="P3162" s="109">
        <v>0</v>
      </c>
      <c r="Q3162" s="732">
        <v>1.1378884483321762E-2</v>
      </c>
      <c r="R3162" s="108">
        <v>4.4422906442062918E-4</v>
      </c>
      <c r="S3162" s="109">
        <v>6.5065545370835798E-4</v>
      </c>
      <c r="T3162" s="732">
        <v>2.6706606706165775E-3</v>
      </c>
      <c r="U3162" s="108">
        <v>9.9379572941352156E-4</v>
      </c>
      <c r="V3162" s="109">
        <v>1.0200033239969005E-3</v>
      </c>
      <c r="W3162" s="732">
        <v>7.4708777099695423E-4</v>
      </c>
      <c r="X3162" s="108">
        <v>8.5795315321805451E-5</v>
      </c>
      <c r="Y3162" s="109">
        <v>8.8057846080995454E-5</v>
      </c>
      <c r="Z3162" s="732">
        <v>6.4496825252597514E-5</v>
      </c>
      <c r="AA3162" s="108">
        <v>0</v>
      </c>
      <c r="AB3162" s="109">
        <v>0</v>
      </c>
      <c r="AC3162" s="732">
        <v>0</v>
      </c>
      <c r="AD3162" s="108">
        <v>0</v>
      </c>
      <c r="AE3162" s="109">
        <v>0</v>
      </c>
      <c r="AF3162" s="732">
        <v>0</v>
      </c>
      <c r="AG3162" s="108">
        <v>6.3393223599587532E-4</v>
      </c>
      <c r="AH3162" s="109">
        <v>6.5064966094353156E-4</v>
      </c>
      <c r="AI3162" s="732">
        <v>4.7655955649017007E-4</v>
      </c>
      <c r="AJ3162" s="108">
        <v>7.9091808675303091E-4</v>
      </c>
      <c r="AK3162" s="109">
        <v>9.9262036645113706E-4</v>
      </c>
      <c r="AL3162" s="736">
        <v>4.0367808729679298E-4</v>
      </c>
    </row>
    <row r="3163" spans="1:38" ht="13" x14ac:dyDescent="0.3">
      <c r="A3163" s="71">
        <f t="shared" si="1"/>
        <v>2053</v>
      </c>
      <c r="B3163" s="718">
        <v>38</v>
      </c>
      <c r="C3163" s="108">
        <v>0.35655979803425009</v>
      </c>
      <c r="D3163" s="109">
        <v>0.3574633105265696</v>
      </c>
      <c r="E3163" s="732">
        <v>0.13077041497960884</v>
      </c>
      <c r="F3163" s="108">
        <v>1.9481087587252931E-2</v>
      </c>
      <c r="G3163" s="109">
        <v>2.1933921515822286E-2</v>
      </c>
      <c r="H3163" s="732">
        <v>1.7915787645329775E-2</v>
      </c>
      <c r="I3163" s="108">
        <v>5.4153771600162857E-3</v>
      </c>
      <c r="J3163" s="109">
        <v>6.5806728402087724E-3</v>
      </c>
      <c r="K3163" s="732">
        <v>9.6526518844276224E-2</v>
      </c>
      <c r="L3163" s="108">
        <v>7.2764224644101638E-4</v>
      </c>
      <c r="M3163" s="109">
        <v>9.1320763942327212E-4</v>
      </c>
      <c r="N3163" s="732">
        <v>3.7138268104477495E-4</v>
      </c>
      <c r="O3163" s="108">
        <v>0</v>
      </c>
      <c r="P3163" s="109">
        <v>0</v>
      </c>
      <c r="Q3163" s="732">
        <v>1.1378884483321762E-2</v>
      </c>
      <c r="R3163" s="108">
        <v>4.4422906442062918E-4</v>
      </c>
      <c r="S3163" s="109">
        <v>6.5065545370835798E-4</v>
      </c>
      <c r="T3163" s="732">
        <v>2.6706606706165775E-3</v>
      </c>
      <c r="U3163" s="108">
        <v>9.9379572941352156E-4</v>
      </c>
      <c r="V3163" s="109">
        <v>1.0200033239969005E-3</v>
      </c>
      <c r="W3163" s="732">
        <v>7.4708777099695423E-4</v>
      </c>
      <c r="X3163" s="108">
        <v>8.5795315321805451E-5</v>
      </c>
      <c r="Y3163" s="109">
        <v>8.8057846080995454E-5</v>
      </c>
      <c r="Z3163" s="732">
        <v>6.4496825252597514E-5</v>
      </c>
      <c r="AA3163" s="108">
        <v>0</v>
      </c>
      <c r="AB3163" s="109">
        <v>0</v>
      </c>
      <c r="AC3163" s="732">
        <v>0</v>
      </c>
      <c r="AD3163" s="108">
        <v>0</v>
      </c>
      <c r="AE3163" s="109">
        <v>0</v>
      </c>
      <c r="AF3163" s="732">
        <v>0</v>
      </c>
      <c r="AG3163" s="108">
        <v>6.3393223599587532E-4</v>
      </c>
      <c r="AH3163" s="109">
        <v>6.5064966094353156E-4</v>
      </c>
      <c r="AI3163" s="732">
        <v>4.7655955649017007E-4</v>
      </c>
      <c r="AJ3163" s="108">
        <v>7.9091808675303091E-4</v>
      </c>
      <c r="AK3163" s="109">
        <v>9.9262036645113706E-4</v>
      </c>
      <c r="AL3163" s="736">
        <v>4.0367808729679298E-4</v>
      </c>
    </row>
    <row r="3164" spans="1:38" ht="13.5" thickBot="1" x14ac:dyDescent="0.35">
      <c r="A3164" s="71">
        <f t="shared" si="1"/>
        <v>2053</v>
      </c>
      <c r="B3164" s="719">
        <v>39</v>
      </c>
      <c r="C3164" s="110">
        <v>0.35655979803425009</v>
      </c>
      <c r="D3164" s="111">
        <v>0.3574633105265696</v>
      </c>
      <c r="E3164" s="733">
        <v>0.13077041497960884</v>
      </c>
      <c r="F3164" s="110">
        <v>1.9481087587252931E-2</v>
      </c>
      <c r="G3164" s="111">
        <v>2.1933921515822286E-2</v>
      </c>
      <c r="H3164" s="733">
        <v>1.7915787645329775E-2</v>
      </c>
      <c r="I3164" s="110">
        <v>5.4153771600162857E-3</v>
      </c>
      <c r="J3164" s="111">
        <v>6.5806728402087724E-3</v>
      </c>
      <c r="K3164" s="733">
        <v>9.6526518844276224E-2</v>
      </c>
      <c r="L3164" s="110">
        <v>7.2764224644101638E-4</v>
      </c>
      <c r="M3164" s="111">
        <v>9.1320763942327212E-4</v>
      </c>
      <c r="N3164" s="733">
        <v>3.7138268104477495E-4</v>
      </c>
      <c r="O3164" s="110">
        <v>0</v>
      </c>
      <c r="P3164" s="111">
        <v>0</v>
      </c>
      <c r="Q3164" s="733">
        <v>1.1378884483321762E-2</v>
      </c>
      <c r="R3164" s="110">
        <v>4.4422906442062918E-4</v>
      </c>
      <c r="S3164" s="111">
        <v>6.5065545370835798E-4</v>
      </c>
      <c r="T3164" s="733">
        <v>2.6706606706165775E-3</v>
      </c>
      <c r="U3164" s="110">
        <v>9.9379572941352156E-4</v>
      </c>
      <c r="V3164" s="111">
        <v>1.0200033239969005E-3</v>
      </c>
      <c r="W3164" s="733">
        <v>7.4708777099695423E-4</v>
      </c>
      <c r="X3164" s="110">
        <v>8.5795315321805451E-5</v>
      </c>
      <c r="Y3164" s="111">
        <v>8.8057846080995454E-5</v>
      </c>
      <c r="Z3164" s="733">
        <v>6.4496825252597514E-5</v>
      </c>
      <c r="AA3164" s="110">
        <v>0</v>
      </c>
      <c r="AB3164" s="111">
        <v>0</v>
      </c>
      <c r="AC3164" s="733">
        <v>0</v>
      </c>
      <c r="AD3164" s="110">
        <v>0</v>
      </c>
      <c r="AE3164" s="111">
        <v>0</v>
      </c>
      <c r="AF3164" s="733">
        <v>0</v>
      </c>
      <c r="AG3164" s="110">
        <v>6.3393223599587532E-4</v>
      </c>
      <c r="AH3164" s="111">
        <v>6.5064966094353156E-4</v>
      </c>
      <c r="AI3164" s="733">
        <v>4.7655955649017007E-4</v>
      </c>
      <c r="AJ3164" s="110">
        <v>7.9091808675303091E-4</v>
      </c>
      <c r="AK3164" s="111">
        <v>9.9262036645113706E-4</v>
      </c>
      <c r="AL3164" s="737">
        <v>4.0367808729679298E-4</v>
      </c>
    </row>
    <row r="3165" spans="1:38" x14ac:dyDescent="0.25">
      <c r="A3165" s="720">
        <f t="shared" si="1"/>
        <v>2054</v>
      </c>
      <c r="B3165" s="70">
        <v>0</v>
      </c>
      <c r="C3165" s="106">
        <v>0.22542229452740187</v>
      </c>
      <c r="D3165" s="107">
        <v>0.23539158231802051</v>
      </c>
      <c r="E3165" s="730">
        <v>0.11241494622586004</v>
      </c>
      <c r="F3165" s="106">
        <v>1.8503394648532314E-2</v>
      </c>
      <c r="G3165" s="107">
        <v>2.017958451793567E-2</v>
      </c>
      <c r="H3165" s="730">
        <v>1.8764119576076831E-2</v>
      </c>
      <c r="I3165" s="106">
        <v>4.3817804061775344E-3</v>
      </c>
      <c r="J3165" s="107">
        <v>4.0297024220209872E-3</v>
      </c>
      <c r="K3165" s="730">
        <v>8.6012193585394997E-2</v>
      </c>
      <c r="L3165" s="106">
        <v>5.3310459869023363E-4</v>
      </c>
      <c r="M3165" s="107">
        <v>5.697124119958748E-4</v>
      </c>
      <c r="N3165" s="730">
        <v>2.6497445274492853E-4</v>
      </c>
      <c r="O3165" s="106">
        <v>0</v>
      </c>
      <c r="P3165" s="107">
        <v>0</v>
      </c>
      <c r="Q3165" s="730">
        <v>1.191770118394178E-2</v>
      </c>
      <c r="R3165" s="106">
        <v>4.4422906442062918E-4</v>
      </c>
      <c r="S3165" s="107">
        <v>6.5065545370835798E-4</v>
      </c>
      <c r="T3165" s="730">
        <v>2.6706606706165775E-3</v>
      </c>
      <c r="U3165" s="106">
        <v>9.1863076587533064E-4</v>
      </c>
      <c r="V3165" s="107">
        <v>8.8525444392082992E-4</v>
      </c>
      <c r="W3165" s="730">
        <v>7.8246409472105584E-4</v>
      </c>
      <c r="X3165" s="106">
        <v>7.9306268611978908E-5</v>
      </c>
      <c r="Y3165" s="107">
        <v>7.6424813682843054E-5</v>
      </c>
      <c r="Z3165" s="730">
        <v>6.7550848828896808E-5</v>
      </c>
      <c r="AA3165" s="106">
        <v>0</v>
      </c>
      <c r="AB3165" s="107">
        <v>0</v>
      </c>
      <c r="AC3165" s="730">
        <v>0</v>
      </c>
      <c r="AD3165" s="106">
        <v>0</v>
      </c>
      <c r="AE3165" s="107">
        <v>0</v>
      </c>
      <c r="AF3165" s="730">
        <v>0</v>
      </c>
      <c r="AG3165" s="106">
        <v>5.8598509439037509E-4</v>
      </c>
      <c r="AH3165" s="107">
        <v>5.646944580026919E-4</v>
      </c>
      <c r="AI3165" s="730">
        <v>4.9912600203993671E-4</v>
      </c>
      <c r="AJ3165" s="106">
        <v>5.794631659538416E-4</v>
      </c>
      <c r="AK3165" s="107">
        <v>6.1925459818660384E-4</v>
      </c>
      <c r="AL3165" s="735">
        <v>2.8801669783681669E-4</v>
      </c>
    </row>
    <row r="3166" spans="1:38" x14ac:dyDescent="0.25">
      <c r="A3166" s="71">
        <f t="shared" si="1"/>
        <v>2054</v>
      </c>
      <c r="B3166" s="718">
        <v>1</v>
      </c>
      <c r="C3166" s="108">
        <v>0.22532614556486238</v>
      </c>
      <c r="D3166" s="109">
        <v>0.23525694506899283</v>
      </c>
      <c r="E3166" s="731">
        <v>0.11256017025646868</v>
      </c>
      <c r="F3166" s="108">
        <v>1.8480348077243577E-2</v>
      </c>
      <c r="G3166" s="109">
        <v>2.0146398816183974E-2</v>
      </c>
      <c r="H3166" s="731">
        <v>1.9001199574834201E-2</v>
      </c>
      <c r="I3166" s="108">
        <v>4.3743687626993421E-3</v>
      </c>
      <c r="J3166" s="109">
        <v>4.0191654141278682E-3</v>
      </c>
      <c r="K3166" s="731">
        <v>8.6370530834962475E-2</v>
      </c>
      <c r="L3166" s="108">
        <v>5.3245244262331462E-4</v>
      </c>
      <c r="M3166" s="109">
        <v>5.6853346502959228E-4</v>
      </c>
      <c r="N3166" s="731">
        <v>2.6546838197620011E-4</v>
      </c>
      <c r="O3166" s="108">
        <v>0</v>
      </c>
      <c r="P3166" s="109">
        <v>0</v>
      </c>
      <c r="Q3166" s="731">
        <v>1.2068280710979859E-2</v>
      </c>
      <c r="R3166" s="108">
        <v>4.4422906442062918E-4</v>
      </c>
      <c r="S3166" s="109">
        <v>6.5065545370835798E-4</v>
      </c>
      <c r="T3166" s="731">
        <v>2.6706606706165775E-3</v>
      </c>
      <c r="U3166" s="108">
        <v>9.1691861221329652E-4</v>
      </c>
      <c r="V3166" s="109">
        <v>8.8280545502507476E-4</v>
      </c>
      <c r="W3166" s="731">
        <v>7.9234998704037448E-4</v>
      </c>
      <c r="X3166" s="108">
        <v>7.9158470986343544E-5</v>
      </c>
      <c r="Y3166" s="109">
        <v>7.6213420379118434E-5</v>
      </c>
      <c r="Z3166" s="731">
        <v>6.8404373904082437E-5</v>
      </c>
      <c r="AA3166" s="108">
        <v>0</v>
      </c>
      <c r="AB3166" s="109">
        <v>0</v>
      </c>
      <c r="AC3166" s="731">
        <v>0</v>
      </c>
      <c r="AD3166" s="108">
        <v>0</v>
      </c>
      <c r="AE3166" s="109">
        <v>0</v>
      </c>
      <c r="AF3166" s="731">
        <v>0</v>
      </c>
      <c r="AG3166" s="108">
        <v>5.8489285543876133E-4</v>
      </c>
      <c r="AH3166" s="109">
        <v>5.631325238563249E-4</v>
      </c>
      <c r="AI3166" s="731">
        <v>5.0543188893337264E-4</v>
      </c>
      <c r="AJ3166" s="108">
        <v>5.7875451246233972E-4</v>
      </c>
      <c r="AK3166" s="109">
        <v>6.1797257262748368E-4</v>
      </c>
      <c r="AL3166" s="736">
        <v>2.8855351576490863E-4</v>
      </c>
    </row>
    <row r="3167" spans="1:38" x14ac:dyDescent="0.25">
      <c r="A3167" s="71">
        <f t="shared" si="1"/>
        <v>2054</v>
      </c>
      <c r="B3167" s="718">
        <v>2</v>
      </c>
      <c r="C3167" s="108">
        <v>0.2252293626904863</v>
      </c>
      <c r="D3167" s="109">
        <v>0.23512565265842256</v>
      </c>
      <c r="E3167" s="731">
        <v>0.112738479705897</v>
      </c>
      <c r="F3167" s="108">
        <v>1.8457014114105292E-2</v>
      </c>
      <c r="G3167" s="109">
        <v>2.0114051451349028E-2</v>
      </c>
      <c r="H3167" s="731">
        <v>1.9281441762884675E-2</v>
      </c>
      <c r="I3167" s="108">
        <v>4.3668580065754515E-3</v>
      </c>
      <c r="J3167" s="109">
        <v>4.0088838207484358E-3</v>
      </c>
      <c r="K3167" s="731">
        <v>8.681294097477045E-2</v>
      </c>
      <c r="L3167" s="108">
        <v>5.3179219080092877E-4</v>
      </c>
      <c r="M3167" s="109">
        <v>5.6738308508374753E-4</v>
      </c>
      <c r="N3167" s="731">
        <v>2.6608467016554121E-4</v>
      </c>
      <c r="O3167" s="108">
        <v>0</v>
      </c>
      <c r="P3167" s="109">
        <v>0</v>
      </c>
      <c r="Q3167" s="731">
        <v>1.2246260267531305E-2</v>
      </c>
      <c r="R3167" s="108">
        <v>4.4422906442062918E-4</v>
      </c>
      <c r="S3167" s="109">
        <v>6.5065545370835798E-4</v>
      </c>
      <c r="T3167" s="731">
        <v>2.6706606706165775E-3</v>
      </c>
      <c r="U3167" s="108">
        <v>9.1518339037476905E-4</v>
      </c>
      <c r="V3167" s="109">
        <v>8.804179058333018E-4</v>
      </c>
      <c r="W3167" s="731">
        <v>8.040361436411381E-4</v>
      </c>
      <c r="X3167" s="108">
        <v>7.9008631052791904E-5</v>
      </c>
      <c r="Y3167" s="109">
        <v>7.6007281962883074E-5</v>
      </c>
      <c r="Z3167" s="731">
        <v>6.9413211749604688E-5</v>
      </c>
      <c r="AA3167" s="108">
        <v>0</v>
      </c>
      <c r="AB3167" s="109">
        <v>0</v>
      </c>
      <c r="AC3167" s="731">
        <v>0</v>
      </c>
      <c r="AD3167" s="108">
        <v>0</v>
      </c>
      <c r="AE3167" s="109">
        <v>0</v>
      </c>
      <c r="AF3167" s="731">
        <v>0</v>
      </c>
      <c r="AG3167" s="108">
        <v>5.8378600684860869E-4</v>
      </c>
      <c r="AH3167" s="109">
        <v>5.6160946541611626E-4</v>
      </c>
      <c r="AI3167" s="731">
        <v>5.1288693569774828E-4</v>
      </c>
      <c r="AJ3167" s="108">
        <v>5.7803644505131327E-4</v>
      </c>
      <c r="AK3167" s="109">
        <v>6.1672244440077442E-4</v>
      </c>
      <c r="AL3167" s="736">
        <v>2.892234405955696E-4</v>
      </c>
    </row>
    <row r="3168" spans="1:38" x14ac:dyDescent="0.25">
      <c r="A3168" s="71">
        <f t="shared" si="1"/>
        <v>2054</v>
      </c>
      <c r="B3168" s="718">
        <v>3</v>
      </c>
      <c r="C3168" s="108">
        <v>0.22512931390876514</v>
      </c>
      <c r="D3168" s="109">
        <v>0.23499931983704098</v>
      </c>
      <c r="E3168" s="731">
        <v>0.11295090068384911</v>
      </c>
      <c r="F3168" s="108">
        <v>1.8432929692800245E-2</v>
      </c>
      <c r="G3168" s="109">
        <v>2.0082882298150778E-2</v>
      </c>
      <c r="H3168" s="731">
        <v>1.96058608080831E-2</v>
      </c>
      <c r="I3168" s="108">
        <v>4.3591143738866038E-3</v>
      </c>
      <c r="J3168" s="109">
        <v>3.9989881639858043E-3</v>
      </c>
      <c r="K3168" s="731">
        <v>8.7342330284545716E-2</v>
      </c>
      <c r="L3168" s="108">
        <v>5.311104897168877E-4</v>
      </c>
      <c r="M3168" s="109">
        <v>5.6627577054192062E-4</v>
      </c>
      <c r="N3168" s="731">
        <v>2.6682780576760859E-4</v>
      </c>
      <c r="O3168" s="108">
        <v>0</v>
      </c>
      <c r="P3168" s="109">
        <v>0</v>
      </c>
      <c r="Q3168" s="731">
        <v>1.245231675206228E-2</v>
      </c>
      <c r="R3168" s="108">
        <v>4.4422906442062918E-4</v>
      </c>
      <c r="S3168" s="109">
        <v>6.5065545370835798E-4</v>
      </c>
      <c r="T3168" s="731">
        <v>2.6706606706165775E-3</v>
      </c>
      <c r="U3168" s="108">
        <v>9.13394250835909E-4</v>
      </c>
      <c r="V3168" s="109">
        <v>8.7811892602009968E-4</v>
      </c>
      <c r="W3168" s="731">
        <v>8.1756495068109971E-4</v>
      </c>
      <c r="X3168" s="108">
        <v>7.8854145908606934E-5</v>
      </c>
      <c r="Y3168" s="109">
        <v>7.5808839405096866E-5</v>
      </c>
      <c r="Z3168" s="731">
        <v>7.0581085657994607E-5</v>
      </c>
      <c r="AA3168" s="108">
        <v>0</v>
      </c>
      <c r="AB3168" s="109">
        <v>0</v>
      </c>
      <c r="AC3168" s="731">
        <v>0</v>
      </c>
      <c r="AD3168" s="108">
        <v>0</v>
      </c>
      <c r="AE3168" s="109">
        <v>0</v>
      </c>
      <c r="AF3168" s="731">
        <v>0</v>
      </c>
      <c r="AG3168" s="108">
        <v>5.8264471410535937E-4</v>
      </c>
      <c r="AH3168" s="109">
        <v>5.6014293240731197E-4</v>
      </c>
      <c r="AI3168" s="731">
        <v>5.2151634765107034E-4</v>
      </c>
      <c r="AJ3168" s="108">
        <v>5.7729611289276668E-4</v>
      </c>
      <c r="AK3168" s="109">
        <v>6.1551944576631104E-4</v>
      </c>
      <c r="AL3168" s="736">
        <v>2.9003112592215405E-4</v>
      </c>
    </row>
    <row r="3169" spans="1:38" x14ac:dyDescent="0.25">
      <c r="A3169" s="71">
        <f t="shared" si="1"/>
        <v>2054</v>
      </c>
      <c r="B3169" s="718">
        <v>4</v>
      </c>
      <c r="C3169" s="108">
        <v>0.29607476366078017</v>
      </c>
      <c r="D3169" s="109">
        <v>0.30170783628770176</v>
      </c>
      <c r="E3169" s="731">
        <v>0.13202803293445889</v>
      </c>
      <c r="F3169" s="108">
        <v>1.9053782336147684E-2</v>
      </c>
      <c r="G3169" s="109">
        <v>2.1112062815916231E-2</v>
      </c>
      <c r="H3169" s="731">
        <v>1.9520441995330463E-2</v>
      </c>
      <c r="I3169" s="108">
        <v>5.0510034772923524E-3</v>
      </c>
      <c r="J3169" s="109">
        <v>5.4910844807145552E-3</v>
      </c>
      <c r="K3169" s="731">
        <v>8.6508120503296745E-2</v>
      </c>
      <c r="L3169" s="108">
        <v>6.4230032451771018E-4</v>
      </c>
      <c r="M3169" s="109">
        <v>8.4575211731694388E-4</v>
      </c>
      <c r="N3169" s="731">
        <v>3.7606782220369619E-4</v>
      </c>
      <c r="O3169" s="108">
        <v>0</v>
      </c>
      <c r="P3169" s="109">
        <v>0</v>
      </c>
      <c r="Q3169" s="731">
        <v>1.239805250135665E-2</v>
      </c>
      <c r="R3169" s="108">
        <v>4.4422906442062918E-4</v>
      </c>
      <c r="S3169" s="109">
        <v>6.5065545370835798E-4</v>
      </c>
      <c r="T3169" s="731">
        <v>2.6706606706165775E-3</v>
      </c>
      <c r="U3169" s="108">
        <v>9.6102183505111446E-4</v>
      </c>
      <c r="V3169" s="109">
        <v>9.5702082573398601E-4</v>
      </c>
      <c r="W3169" s="731">
        <v>8.1400242240098602E-4</v>
      </c>
      <c r="X3169" s="108">
        <v>8.2965895208773067E-5</v>
      </c>
      <c r="Y3169" s="109">
        <v>8.2620532001367444E-5</v>
      </c>
      <c r="Z3169" s="731">
        <v>7.027353762139049E-5</v>
      </c>
      <c r="AA3169" s="108">
        <v>0</v>
      </c>
      <c r="AB3169" s="109">
        <v>0</v>
      </c>
      <c r="AC3169" s="731">
        <v>0</v>
      </c>
      <c r="AD3169" s="108">
        <v>0</v>
      </c>
      <c r="AE3169" s="109">
        <v>0</v>
      </c>
      <c r="AF3169" s="731">
        <v>0</v>
      </c>
      <c r="AG3169" s="108">
        <v>6.1302591838753541E-4</v>
      </c>
      <c r="AH3169" s="109">
        <v>6.1047366244539329E-4</v>
      </c>
      <c r="AI3169" s="731">
        <v>5.1924341130054176E-4</v>
      </c>
      <c r="AJ3169" s="108">
        <v>6.9815492145513418E-4</v>
      </c>
      <c r="AK3169" s="109">
        <v>9.1929836051578794E-4</v>
      </c>
      <c r="AL3169" s="736">
        <v>4.0877057189602672E-4</v>
      </c>
    </row>
    <row r="3170" spans="1:38" x14ac:dyDescent="0.25">
      <c r="A3170" s="71">
        <f t="shared" si="1"/>
        <v>2054</v>
      </c>
      <c r="B3170" s="718">
        <v>5</v>
      </c>
      <c r="C3170" s="108">
        <v>0.29594828694033837</v>
      </c>
      <c r="D3170" s="109">
        <v>0.30156723688216447</v>
      </c>
      <c r="E3170" s="731">
        <v>0.1316685699652114</v>
      </c>
      <c r="F3170" s="108">
        <v>1.9027726749794579E-2</v>
      </c>
      <c r="G3170" s="109">
        <v>2.1081322481497862E-2</v>
      </c>
      <c r="H3170" s="731">
        <v>1.9078302649117782E-2</v>
      </c>
      <c r="I3170" s="108">
        <v>5.0416323513423587E-3</v>
      </c>
      <c r="J3170" s="109">
        <v>5.4784855938704398E-3</v>
      </c>
      <c r="K3170" s="731">
        <v>8.5588717947765167E-2</v>
      </c>
      <c r="L3170" s="108">
        <v>6.4143870180966738E-4</v>
      </c>
      <c r="M3170" s="109">
        <v>8.4420604548831116E-4</v>
      </c>
      <c r="N3170" s="731">
        <v>3.7471350535837129E-4</v>
      </c>
      <c r="O3170" s="108">
        <v>0</v>
      </c>
      <c r="P3170" s="109">
        <v>0</v>
      </c>
      <c r="Q3170" s="731">
        <v>1.2117241816300495E-2</v>
      </c>
      <c r="R3170" s="108">
        <v>4.4422906442062918E-4</v>
      </c>
      <c r="S3170" s="109">
        <v>6.5065545370835798E-4</v>
      </c>
      <c r="T3170" s="731">
        <v>2.6706606706165775E-3</v>
      </c>
      <c r="U3170" s="108">
        <v>9.5908261553611805E-4</v>
      </c>
      <c r="V3170" s="109">
        <v>9.5474748947469649E-4</v>
      </c>
      <c r="W3170" s="731">
        <v>7.9556544898517676E-4</v>
      </c>
      <c r="X3170" s="108">
        <v>8.2798552260976712E-5</v>
      </c>
      <c r="Y3170" s="109">
        <v>8.2424230006285796E-5</v>
      </c>
      <c r="Z3170" s="731">
        <v>6.8681919753764526E-5</v>
      </c>
      <c r="AA3170" s="108">
        <v>0</v>
      </c>
      <c r="AB3170" s="109">
        <v>0</v>
      </c>
      <c r="AC3170" s="731">
        <v>0</v>
      </c>
      <c r="AD3170" s="108">
        <v>0</v>
      </c>
      <c r="AE3170" s="109">
        <v>0</v>
      </c>
      <c r="AF3170" s="731">
        <v>0</v>
      </c>
      <c r="AG3170" s="108">
        <v>6.1178914801732903E-4</v>
      </c>
      <c r="AH3170" s="109">
        <v>6.0902368636520045E-4</v>
      </c>
      <c r="AI3170" s="731">
        <v>5.0748307391062684E-4</v>
      </c>
      <c r="AJ3170" s="108">
        <v>6.9721812454447195E-4</v>
      </c>
      <c r="AK3170" s="109">
        <v>9.1761810894761236E-4</v>
      </c>
      <c r="AL3170" s="736">
        <v>4.0729862817709417E-4</v>
      </c>
    </row>
    <row r="3171" spans="1:38" x14ac:dyDescent="0.25">
      <c r="A3171" s="71">
        <f t="shared" si="1"/>
        <v>2054</v>
      </c>
      <c r="B3171" s="718">
        <v>6</v>
      </c>
      <c r="C3171" s="108">
        <v>0.35656009412744061</v>
      </c>
      <c r="D3171" s="109">
        <v>0.35746269123711472</v>
      </c>
      <c r="E3171" s="731">
        <v>0.13126562966350849</v>
      </c>
      <c r="F3171" s="108">
        <v>1.9481098502616877E-2</v>
      </c>
      <c r="G3171" s="109">
        <v>2.193391802974079E-2</v>
      </c>
      <c r="H3171" s="731">
        <v>1.8576941562983691E-2</v>
      </c>
      <c r="I3171" s="108">
        <v>5.4153811583252118E-3</v>
      </c>
      <c r="J3171" s="109">
        <v>6.5806748082556108E-3</v>
      </c>
      <c r="K3171" s="731">
        <v>9.7781347984483777E-2</v>
      </c>
      <c r="L3171" s="108">
        <v>7.2764268472570964E-4</v>
      </c>
      <c r="M3171" s="109">
        <v>9.1320863773981461E-4</v>
      </c>
      <c r="N3171" s="731">
        <v>3.7320057470650349E-4</v>
      </c>
      <c r="O3171" s="108">
        <v>0</v>
      </c>
      <c r="P3171" s="109">
        <v>0</v>
      </c>
      <c r="Q3171" s="731">
        <v>1.1798814229946315E-2</v>
      </c>
      <c r="R3171" s="108">
        <v>4.4422906442062918E-4</v>
      </c>
      <c r="S3171" s="109">
        <v>6.5065545370835798E-4</v>
      </c>
      <c r="T3171" s="731">
        <v>2.6706606706165775E-3</v>
      </c>
      <c r="U3171" s="108">
        <v>9.9379641082890965E-4</v>
      </c>
      <c r="V3171" s="109">
        <v>1.0200042655027636E-3</v>
      </c>
      <c r="W3171" s="731">
        <v>7.7465805637494227E-4</v>
      </c>
      <c r="X3171" s="108">
        <v>8.5795390280115898E-5</v>
      </c>
      <c r="Y3171" s="109">
        <v>8.8057920408915005E-5</v>
      </c>
      <c r="Z3171" s="731">
        <v>6.6876985849477358E-5</v>
      </c>
      <c r="AA3171" s="108">
        <v>0</v>
      </c>
      <c r="AB3171" s="109">
        <v>0</v>
      </c>
      <c r="AC3171" s="731">
        <v>0</v>
      </c>
      <c r="AD3171" s="108">
        <v>0</v>
      </c>
      <c r="AE3171" s="109">
        <v>0</v>
      </c>
      <c r="AF3171" s="731">
        <v>0</v>
      </c>
      <c r="AG3171" s="108">
        <v>6.3393260231757464E-4</v>
      </c>
      <c r="AH3171" s="109">
        <v>6.5065022816350796E-4</v>
      </c>
      <c r="AI3171" s="731">
        <v>4.9414702030463678E-4</v>
      </c>
      <c r="AJ3171" s="108">
        <v>7.9091854800001976E-4</v>
      </c>
      <c r="AK3171" s="109">
        <v>9.9262092397525876E-4</v>
      </c>
      <c r="AL3171" s="736">
        <v>4.0565409557947243E-4</v>
      </c>
    </row>
    <row r="3172" spans="1:38" x14ac:dyDescent="0.25">
      <c r="A3172" s="71">
        <f t="shared" si="1"/>
        <v>2054</v>
      </c>
      <c r="B3172" s="718">
        <v>7</v>
      </c>
      <c r="C3172" s="108">
        <v>0.35656009412744061</v>
      </c>
      <c r="D3172" s="109">
        <v>0.35746269123711472</v>
      </c>
      <c r="E3172" s="731">
        <v>0.13126562966350849</v>
      </c>
      <c r="F3172" s="108">
        <v>1.9481098502616877E-2</v>
      </c>
      <c r="G3172" s="109">
        <v>2.193391802974079E-2</v>
      </c>
      <c r="H3172" s="731">
        <v>1.8576941562983691E-2</v>
      </c>
      <c r="I3172" s="108">
        <v>5.4153811583252118E-3</v>
      </c>
      <c r="J3172" s="109">
        <v>6.5806748082556108E-3</v>
      </c>
      <c r="K3172" s="731">
        <v>9.7781347984483777E-2</v>
      </c>
      <c r="L3172" s="108">
        <v>7.2764268472570964E-4</v>
      </c>
      <c r="M3172" s="109">
        <v>9.1320863773981461E-4</v>
      </c>
      <c r="N3172" s="731">
        <v>3.7320057470650349E-4</v>
      </c>
      <c r="O3172" s="108">
        <v>0</v>
      </c>
      <c r="P3172" s="109">
        <v>0</v>
      </c>
      <c r="Q3172" s="731">
        <v>1.1798814229946315E-2</v>
      </c>
      <c r="R3172" s="108">
        <v>4.4422906442062918E-4</v>
      </c>
      <c r="S3172" s="109">
        <v>6.5065545370835798E-4</v>
      </c>
      <c r="T3172" s="731">
        <v>2.6706606706165775E-3</v>
      </c>
      <c r="U3172" s="108">
        <v>9.9379641082890965E-4</v>
      </c>
      <c r="V3172" s="109">
        <v>1.0200042655027636E-3</v>
      </c>
      <c r="W3172" s="731">
        <v>7.7465805637494227E-4</v>
      </c>
      <c r="X3172" s="108">
        <v>8.5795390280115898E-5</v>
      </c>
      <c r="Y3172" s="109">
        <v>8.8057920408915005E-5</v>
      </c>
      <c r="Z3172" s="731">
        <v>6.6876985849477358E-5</v>
      </c>
      <c r="AA3172" s="108">
        <v>0</v>
      </c>
      <c r="AB3172" s="109">
        <v>0</v>
      </c>
      <c r="AC3172" s="731">
        <v>0</v>
      </c>
      <c r="AD3172" s="108">
        <v>0</v>
      </c>
      <c r="AE3172" s="109">
        <v>0</v>
      </c>
      <c r="AF3172" s="731">
        <v>0</v>
      </c>
      <c r="AG3172" s="108">
        <v>6.3393260231757464E-4</v>
      </c>
      <c r="AH3172" s="109">
        <v>6.5065022816350796E-4</v>
      </c>
      <c r="AI3172" s="731">
        <v>4.9414702030463678E-4</v>
      </c>
      <c r="AJ3172" s="108">
        <v>7.9091854800001976E-4</v>
      </c>
      <c r="AK3172" s="109">
        <v>9.9262092397525876E-4</v>
      </c>
      <c r="AL3172" s="736">
        <v>4.0565409557947243E-4</v>
      </c>
    </row>
    <row r="3173" spans="1:38" x14ac:dyDescent="0.25">
      <c r="A3173" s="71">
        <f t="shared" si="1"/>
        <v>2054</v>
      </c>
      <c r="B3173" s="718">
        <v>8</v>
      </c>
      <c r="C3173" s="108">
        <v>0.35656009412744061</v>
      </c>
      <c r="D3173" s="109">
        <v>0.35746269123711472</v>
      </c>
      <c r="E3173" s="731">
        <v>0.13126562966350849</v>
      </c>
      <c r="F3173" s="108">
        <v>1.9481098502616877E-2</v>
      </c>
      <c r="G3173" s="109">
        <v>2.193391802974079E-2</v>
      </c>
      <c r="H3173" s="731">
        <v>1.8576941562983691E-2</v>
      </c>
      <c r="I3173" s="108">
        <v>5.4153811583252118E-3</v>
      </c>
      <c r="J3173" s="109">
        <v>6.5806748082556108E-3</v>
      </c>
      <c r="K3173" s="731">
        <v>9.7781347984483777E-2</v>
      </c>
      <c r="L3173" s="108">
        <v>7.2764268472570964E-4</v>
      </c>
      <c r="M3173" s="109">
        <v>9.1320863773981461E-4</v>
      </c>
      <c r="N3173" s="731">
        <v>3.7320057470650349E-4</v>
      </c>
      <c r="O3173" s="108">
        <v>0</v>
      </c>
      <c r="P3173" s="109">
        <v>0</v>
      </c>
      <c r="Q3173" s="731">
        <v>1.1798814229946315E-2</v>
      </c>
      <c r="R3173" s="108">
        <v>4.4422906442062918E-4</v>
      </c>
      <c r="S3173" s="109">
        <v>6.5065545370835798E-4</v>
      </c>
      <c r="T3173" s="731">
        <v>2.6706606706165775E-3</v>
      </c>
      <c r="U3173" s="108">
        <v>9.9379641082890965E-4</v>
      </c>
      <c r="V3173" s="109">
        <v>1.0200042655027636E-3</v>
      </c>
      <c r="W3173" s="731">
        <v>7.7465805637494227E-4</v>
      </c>
      <c r="X3173" s="108">
        <v>8.5795390280115898E-5</v>
      </c>
      <c r="Y3173" s="109">
        <v>8.8057920408915005E-5</v>
      </c>
      <c r="Z3173" s="731">
        <v>6.6876985849477358E-5</v>
      </c>
      <c r="AA3173" s="108">
        <v>0</v>
      </c>
      <c r="AB3173" s="109">
        <v>0</v>
      </c>
      <c r="AC3173" s="731">
        <v>0</v>
      </c>
      <c r="AD3173" s="108">
        <v>0</v>
      </c>
      <c r="AE3173" s="109">
        <v>0</v>
      </c>
      <c r="AF3173" s="731">
        <v>0</v>
      </c>
      <c r="AG3173" s="108">
        <v>6.3393260231757464E-4</v>
      </c>
      <c r="AH3173" s="109">
        <v>6.5065022816350796E-4</v>
      </c>
      <c r="AI3173" s="731">
        <v>4.9414702030463678E-4</v>
      </c>
      <c r="AJ3173" s="108">
        <v>7.9091854800001976E-4</v>
      </c>
      <c r="AK3173" s="109">
        <v>9.9262092397525876E-4</v>
      </c>
      <c r="AL3173" s="736">
        <v>4.0565409557947243E-4</v>
      </c>
    </row>
    <row r="3174" spans="1:38" x14ac:dyDescent="0.25">
      <c r="A3174" s="71">
        <f t="shared" si="1"/>
        <v>2054</v>
      </c>
      <c r="B3174" s="718">
        <v>9</v>
      </c>
      <c r="C3174" s="108">
        <v>0.35656009412744061</v>
      </c>
      <c r="D3174" s="109">
        <v>0.35746269123711472</v>
      </c>
      <c r="E3174" s="731">
        <v>0.13126562966350849</v>
      </c>
      <c r="F3174" s="108">
        <v>1.9481098502616877E-2</v>
      </c>
      <c r="G3174" s="109">
        <v>2.193391802974079E-2</v>
      </c>
      <c r="H3174" s="731">
        <v>1.8576941562983691E-2</v>
      </c>
      <c r="I3174" s="108">
        <v>5.4153811583252118E-3</v>
      </c>
      <c r="J3174" s="109">
        <v>6.5806748082556108E-3</v>
      </c>
      <c r="K3174" s="731">
        <v>9.7781347984483777E-2</v>
      </c>
      <c r="L3174" s="108">
        <v>7.2764268472570964E-4</v>
      </c>
      <c r="M3174" s="109">
        <v>9.1320863773981461E-4</v>
      </c>
      <c r="N3174" s="731">
        <v>3.7320057470650349E-4</v>
      </c>
      <c r="O3174" s="108">
        <v>0</v>
      </c>
      <c r="P3174" s="109">
        <v>0</v>
      </c>
      <c r="Q3174" s="731">
        <v>1.1798814229946315E-2</v>
      </c>
      <c r="R3174" s="108">
        <v>4.4422906442062918E-4</v>
      </c>
      <c r="S3174" s="109">
        <v>6.5065545370835798E-4</v>
      </c>
      <c r="T3174" s="731">
        <v>2.6706606706165775E-3</v>
      </c>
      <c r="U3174" s="108">
        <v>9.9379641082890965E-4</v>
      </c>
      <c r="V3174" s="109">
        <v>1.0200042655027636E-3</v>
      </c>
      <c r="W3174" s="731">
        <v>7.7465805637494227E-4</v>
      </c>
      <c r="X3174" s="108">
        <v>8.5795390280115898E-5</v>
      </c>
      <c r="Y3174" s="109">
        <v>8.8057920408915005E-5</v>
      </c>
      <c r="Z3174" s="731">
        <v>6.6876985849477358E-5</v>
      </c>
      <c r="AA3174" s="108">
        <v>0</v>
      </c>
      <c r="AB3174" s="109">
        <v>0</v>
      </c>
      <c r="AC3174" s="731">
        <v>0</v>
      </c>
      <c r="AD3174" s="108">
        <v>0</v>
      </c>
      <c r="AE3174" s="109">
        <v>0</v>
      </c>
      <c r="AF3174" s="731">
        <v>0</v>
      </c>
      <c r="AG3174" s="108">
        <v>6.3393260231757464E-4</v>
      </c>
      <c r="AH3174" s="109">
        <v>6.5065022816350796E-4</v>
      </c>
      <c r="AI3174" s="731">
        <v>4.9414702030463678E-4</v>
      </c>
      <c r="AJ3174" s="108">
        <v>7.9091854800001976E-4</v>
      </c>
      <c r="AK3174" s="109">
        <v>9.9262092397525876E-4</v>
      </c>
      <c r="AL3174" s="736">
        <v>4.0565409557947243E-4</v>
      </c>
    </row>
    <row r="3175" spans="1:38" x14ac:dyDescent="0.25">
      <c r="A3175" s="71">
        <f t="shared" ref="A3175:A3238" si="2">A3135+1</f>
        <v>2054</v>
      </c>
      <c r="B3175" s="718">
        <v>10</v>
      </c>
      <c r="C3175" s="108">
        <v>0.35656009412744061</v>
      </c>
      <c r="D3175" s="109">
        <v>0.35746269123711472</v>
      </c>
      <c r="E3175" s="731">
        <v>0.13126562966350849</v>
      </c>
      <c r="F3175" s="108">
        <v>1.9481098502616877E-2</v>
      </c>
      <c r="G3175" s="109">
        <v>2.193391802974079E-2</v>
      </c>
      <c r="H3175" s="731">
        <v>1.8576941562983691E-2</v>
      </c>
      <c r="I3175" s="108">
        <v>5.4153811583252118E-3</v>
      </c>
      <c r="J3175" s="109">
        <v>6.5806748082556108E-3</v>
      </c>
      <c r="K3175" s="731">
        <v>9.7781347984483777E-2</v>
      </c>
      <c r="L3175" s="108">
        <v>7.2764268472570964E-4</v>
      </c>
      <c r="M3175" s="109">
        <v>9.1320863773981461E-4</v>
      </c>
      <c r="N3175" s="731">
        <v>3.7320057470650349E-4</v>
      </c>
      <c r="O3175" s="108">
        <v>0</v>
      </c>
      <c r="P3175" s="109">
        <v>0</v>
      </c>
      <c r="Q3175" s="731">
        <v>1.1798814229946315E-2</v>
      </c>
      <c r="R3175" s="108">
        <v>4.4422906442062918E-4</v>
      </c>
      <c r="S3175" s="109">
        <v>6.5065545370835798E-4</v>
      </c>
      <c r="T3175" s="731">
        <v>2.6706606706165775E-3</v>
      </c>
      <c r="U3175" s="108">
        <v>9.9379641082890965E-4</v>
      </c>
      <c r="V3175" s="109">
        <v>1.0200042655027636E-3</v>
      </c>
      <c r="W3175" s="731">
        <v>7.7465805637494227E-4</v>
      </c>
      <c r="X3175" s="108">
        <v>8.5795390280115898E-5</v>
      </c>
      <c r="Y3175" s="109">
        <v>8.8057920408915005E-5</v>
      </c>
      <c r="Z3175" s="731">
        <v>6.6876985849477358E-5</v>
      </c>
      <c r="AA3175" s="108">
        <v>0</v>
      </c>
      <c r="AB3175" s="109">
        <v>0</v>
      </c>
      <c r="AC3175" s="731">
        <v>0</v>
      </c>
      <c r="AD3175" s="108">
        <v>0</v>
      </c>
      <c r="AE3175" s="109">
        <v>0</v>
      </c>
      <c r="AF3175" s="731">
        <v>0</v>
      </c>
      <c r="AG3175" s="108">
        <v>6.3393260231757464E-4</v>
      </c>
      <c r="AH3175" s="109">
        <v>6.5065022816350796E-4</v>
      </c>
      <c r="AI3175" s="731">
        <v>4.9414702030463678E-4</v>
      </c>
      <c r="AJ3175" s="108">
        <v>7.9091854800001976E-4</v>
      </c>
      <c r="AK3175" s="109">
        <v>9.9262092397525876E-4</v>
      </c>
      <c r="AL3175" s="736">
        <v>4.0565409557947243E-4</v>
      </c>
    </row>
    <row r="3176" spans="1:38" x14ac:dyDescent="0.25">
      <c r="A3176" s="71">
        <f t="shared" si="2"/>
        <v>2054</v>
      </c>
      <c r="B3176" s="718">
        <v>11</v>
      </c>
      <c r="C3176" s="108">
        <v>0.35656009412744061</v>
      </c>
      <c r="D3176" s="109">
        <v>0.35746269123711472</v>
      </c>
      <c r="E3176" s="731">
        <v>0.13126562966350849</v>
      </c>
      <c r="F3176" s="108">
        <v>1.9481098502616877E-2</v>
      </c>
      <c r="G3176" s="109">
        <v>2.193391802974079E-2</v>
      </c>
      <c r="H3176" s="731">
        <v>1.8576941562983691E-2</v>
      </c>
      <c r="I3176" s="108">
        <v>5.4153811583252118E-3</v>
      </c>
      <c r="J3176" s="109">
        <v>6.5806748082556108E-3</v>
      </c>
      <c r="K3176" s="731">
        <v>9.7781347984483777E-2</v>
      </c>
      <c r="L3176" s="108">
        <v>7.2764268472570964E-4</v>
      </c>
      <c r="M3176" s="109">
        <v>9.1320863773981461E-4</v>
      </c>
      <c r="N3176" s="731">
        <v>3.7320057470650349E-4</v>
      </c>
      <c r="O3176" s="108">
        <v>0</v>
      </c>
      <c r="P3176" s="109">
        <v>0</v>
      </c>
      <c r="Q3176" s="731">
        <v>1.1798814229946315E-2</v>
      </c>
      <c r="R3176" s="108">
        <v>4.4422906442062918E-4</v>
      </c>
      <c r="S3176" s="109">
        <v>6.5065545370835798E-4</v>
      </c>
      <c r="T3176" s="731">
        <v>2.6706606706165775E-3</v>
      </c>
      <c r="U3176" s="108">
        <v>9.9379641082890965E-4</v>
      </c>
      <c r="V3176" s="109">
        <v>1.0200042655027636E-3</v>
      </c>
      <c r="W3176" s="731">
        <v>7.7465805637494227E-4</v>
      </c>
      <c r="X3176" s="108">
        <v>8.5795390280115898E-5</v>
      </c>
      <c r="Y3176" s="109">
        <v>8.8057920408915005E-5</v>
      </c>
      <c r="Z3176" s="731">
        <v>6.6876985849477358E-5</v>
      </c>
      <c r="AA3176" s="108">
        <v>0</v>
      </c>
      <c r="AB3176" s="109">
        <v>0</v>
      </c>
      <c r="AC3176" s="731">
        <v>0</v>
      </c>
      <c r="AD3176" s="108">
        <v>0</v>
      </c>
      <c r="AE3176" s="109">
        <v>0</v>
      </c>
      <c r="AF3176" s="731">
        <v>0</v>
      </c>
      <c r="AG3176" s="108">
        <v>6.3393260231757464E-4</v>
      </c>
      <c r="AH3176" s="109">
        <v>6.5065022816350796E-4</v>
      </c>
      <c r="AI3176" s="731">
        <v>4.9414702030463678E-4</v>
      </c>
      <c r="AJ3176" s="108">
        <v>7.9091854800001976E-4</v>
      </c>
      <c r="AK3176" s="109">
        <v>9.9262092397525876E-4</v>
      </c>
      <c r="AL3176" s="736">
        <v>4.0565409557947243E-4</v>
      </c>
    </row>
    <row r="3177" spans="1:38" x14ac:dyDescent="0.25">
      <c r="A3177" s="71">
        <f t="shared" si="2"/>
        <v>2054</v>
      </c>
      <c r="B3177" s="718">
        <v>12</v>
      </c>
      <c r="C3177" s="108">
        <v>0.35656009412744061</v>
      </c>
      <c r="D3177" s="109">
        <v>0.35746269123711472</v>
      </c>
      <c r="E3177" s="731">
        <v>0.13126562966350849</v>
      </c>
      <c r="F3177" s="108">
        <v>1.9481098502616877E-2</v>
      </c>
      <c r="G3177" s="109">
        <v>2.193391802974079E-2</v>
      </c>
      <c r="H3177" s="731">
        <v>1.8576941562983691E-2</v>
      </c>
      <c r="I3177" s="108">
        <v>5.4153811583252118E-3</v>
      </c>
      <c r="J3177" s="109">
        <v>6.5806748082556108E-3</v>
      </c>
      <c r="K3177" s="731">
        <v>9.7781347984483777E-2</v>
      </c>
      <c r="L3177" s="108">
        <v>7.2764268472570964E-4</v>
      </c>
      <c r="M3177" s="109">
        <v>9.1320863773981461E-4</v>
      </c>
      <c r="N3177" s="731">
        <v>3.7320057470650349E-4</v>
      </c>
      <c r="O3177" s="108">
        <v>0</v>
      </c>
      <c r="P3177" s="109">
        <v>0</v>
      </c>
      <c r="Q3177" s="731">
        <v>1.1798814229946315E-2</v>
      </c>
      <c r="R3177" s="108">
        <v>4.4422906442062918E-4</v>
      </c>
      <c r="S3177" s="109">
        <v>6.5065545370835798E-4</v>
      </c>
      <c r="T3177" s="731">
        <v>2.6706606706165775E-3</v>
      </c>
      <c r="U3177" s="108">
        <v>9.9379641082890965E-4</v>
      </c>
      <c r="V3177" s="109">
        <v>1.0200042655027636E-3</v>
      </c>
      <c r="W3177" s="731">
        <v>7.7465805637494227E-4</v>
      </c>
      <c r="X3177" s="108">
        <v>8.5795390280115898E-5</v>
      </c>
      <c r="Y3177" s="109">
        <v>8.8057920408915005E-5</v>
      </c>
      <c r="Z3177" s="731">
        <v>6.6876985849477358E-5</v>
      </c>
      <c r="AA3177" s="108">
        <v>0</v>
      </c>
      <c r="AB3177" s="109">
        <v>0</v>
      </c>
      <c r="AC3177" s="731">
        <v>0</v>
      </c>
      <c r="AD3177" s="108">
        <v>0</v>
      </c>
      <c r="AE3177" s="109">
        <v>0</v>
      </c>
      <c r="AF3177" s="731">
        <v>0</v>
      </c>
      <c r="AG3177" s="108">
        <v>6.3393260231757464E-4</v>
      </c>
      <c r="AH3177" s="109">
        <v>6.5065022816350796E-4</v>
      </c>
      <c r="AI3177" s="731">
        <v>4.9414702030463678E-4</v>
      </c>
      <c r="AJ3177" s="108">
        <v>7.9091854800001976E-4</v>
      </c>
      <c r="AK3177" s="109">
        <v>9.9262092397525876E-4</v>
      </c>
      <c r="AL3177" s="736">
        <v>4.0565409557947243E-4</v>
      </c>
    </row>
    <row r="3178" spans="1:38" x14ac:dyDescent="0.25">
      <c r="A3178" s="71">
        <f t="shared" si="2"/>
        <v>2054</v>
      </c>
      <c r="B3178" s="718">
        <v>13</v>
      </c>
      <c r="C3178" s="108">
        <v>0.35656009412744061</v>
      </c>
      <c r="D3178" s="109">
        <v>0.35746269123711472</v>
      </c>
      <c r="E3178" s="731">
        <v>0.13126562966350849</v>
      </c>
      <c r="F3178" s="108">
        <v>1.9481098502616877E-2</v>
      </c>
      <c r="G3178" s="109">
        <v>2.193391802974079E-2</v>
      </c>
      <c r="H3178" s="731">
        <v>1.8576941562983691E-2</v>
      </c>
      <c r="I3178" s="108">
        <v>5.4153811583252118E-3</v>
      </c>
      <c r="J3178" s="109">
        <v>6.5806748082556108E-3</v>
      </c>
      <c r="K3178" s="731">
        <v>9.7781347984483777E-2</v>
      </c>
      <c r="L3178" s="108">
        <v>7.2764268472570964E-4</v>
      </c>
      <c r="M3178" s="109">
        <v>9.1320863773981461E-4</v>
      </c>
      <c r="N3178" s="731">
        <v>3.7320057470650349E-4</v>
      </c>
      <c r="O3178" s="108">
        <v>0</v>
      </c>
      <c r="P3178" s="109">
        <v>0</v>
      </c>
      <c r="Q3178" s="731">
        <v>1.1798814229946315E-2</v>
      </c>
      <c r="R3178" s="108">
        <v>4.4422906442062918E-4</v>
      </c>
      <c r="S3178" s="109">
        <v>6.5065545370835798E-4</v>
      </c>
      <c r="T3178" s="731">
        <v>2.6706606706165775E-3</v>
      </c>
      <c r="U3178" s="108">
        <v>9.9379641082890965E-4</v>
      </c>
      <c r="V3178" s="109">
        <v>1.0200042655027636E-3</v>
      </c>
      <c r="W3178" s="731">
        <v>7.7465805637494227E-4</v>
      </c>
      <c r="X3178" s="108">
        <v>8.5795390280115898E-5</v>
      </c>
      <c r="Y3178" s="109">
        <v>8.8057920408915005E-5</v>
      </c>
      <c r="Z3178" s="731">
        <v>6.6876985849477358E-5</v>
      </c>
      <c r="AA3178" s="108">
        <v>0</v>
      </c>
      <c r="AB3178" s="109">
        <v>0</v>
      </c>
      <c r="AC3178" s="731">
        <v>0</v>
      </c>
      <c r="AD3178" s="108">
        <v>0</v>
      </c>
      <c r="AE3178" s="109">
        <v>0</v>
      </c>
      <c r="AF3178" s="731">
        <v>0</v>
      </c>
      <c r="AG3178" s="108">
        <v>6.3393260231757464E-4</v>
      </c>
      <c r="AH3178" s="109">
        <v>6.5065022816350796E-4</v>
      </c>
      <c r="AI3178" s="731">
        <v>4.9414702030463678E-4</v>
      </c>
      <c r="AJ3178" s="108">
        <v>7.9091854800001976E-4</v>
      </c>
      <c r="AK3178" s="109">
        <v>9.9262092397525876E-4</v>
      </c>
      <c r="AL3178" s="736">
        <v>4.0565409557947243E-4</v>
      </c>
    </row>
    <row r="3179" spans="1:38" x14ac:dyDescent="0.25">
      <c r="A3179" s="71">
        <f t="shared" si="2"/>
        <v>2054</v>
      </c>
      <c r="B3179" s="718">
        <v>14</v>
      </c>
      <c r="C3179" s="108">
        <v>0.35656009412744061</v>
      </c>
      <c r="D3179" s="109">
        <v>0.35746269123711472</v>
      </c>
      <c r="E3179" s="731">
        <v>0.13126562966350849</v>
      </c>
      <c r="F3179" s="108">
        <v>1.9481098502616877E-2</v>
      </c>
      <c r="G3179" s="109">
        <v>2.193391802974079E-2</v>
      </c>
      <c r="H3179" s="731">
        <v>1.8576941562983691E-2</v>
      </c>
      <c r="I3179" s="108">
        <v>5.4153811583252118E-3</v>
      </c>
      <c r="J3179" s="109">
        <v>6.5806748082556108E-3</v>
      </c>
      <c r="K3179" s="731">
        <v>9.7781347984483777E-2</v>
      </c>
      <c r="L3179" s="108">
        <v>7.2764268472570964E-4</v>
      </c>
      <c r="M3179" s="109">
        <v>9.1320863773981461E-4</v>
      </c>
      <c r="N3179" s="731">
        <v>3.7320057470650349E-4</v>
      </c>
      <c r="O3179" s="108">
        <v>0</v>
      </c>
      <c r="P3179" s="109">
        <v>0</v>
      </c>
      <c r="Q3179" s="731">
        <v>1.1798814229946315E-2</v>
      </c>
      <c r="R3179" s="108">
        <v>4.4422906442062918E-4</v>
      </c>
      <c r="S3179" s="109">
        <v>6.5065545370835798E-4</v>
      </c>
      <c r="T3179" s="731">
        <v>2.6706606706165775E-3</v>
      </c>
      <c r="U3179" s="108">
        <v>9.9379641082890965E-4</v>
      </c>
      <c r="V3179" s="109">
        <v>1.0200042655027636E-3</v>
      </c>
      <c r="W3179" s="731">
        <v>7.7465805637494227E-4</v>
      </c>
      <c r="X3179" s="108">
        <v>8.5795390280115898E-5</v>
      </c>
      <c r="Y3179" s="109">
        <v>8.8057920408915005E-5</v>
      </c>
      <c r="Z3179" s="731">
        <v>6.6876985849477358E-5</v>
      </c>
      <c r="AA3179" s="108">
        <v>0</v>
      </c>
      <c r="AB3179" s="109">
        <v>0</v>
      </c>
      <c r="AC3179" s="731">
        <v>0</v>
      </c>
      <c r="AD3179" s="108">
        <v>0</v>
      </c>
      <c r="AE3179" s="109">
        <v>0</v>
      </c>
      <c r="AF3179" s="731">
        <v>0</v>
      </c>
      <c r="AG3179" s="108">
        <v>6.3393260231757464E-4</v>
      </c>
      <c r="AH3179" s="109">
        <v>6.5065022816350796E-4</v>
      </c>
      <c r="AI3179" s="731">
        <v>4.9414702030463678E-4</v>
      </c>
      <c r="AJ3179" s="108">
        <v>7.9091854800001976E-4</v>
      </c>
      <c r="AK3179" s="109">
        <v>9.9262092397525876E-4</v>
      </c>
      <c r="AL3179" s="736">
        <v>4.0565409557947243E-4</v>
      </c>
    </row>
    <row r="3180" spans="1:38" x14ac:dyDescent="0.25">
      <c r="A3180" s="71">
        <f t="shared" si="2"/>
        <v>2054</v>
      </c>
      <c r="B3180" s="718">
        <v>15</v>
      </c>
      <c r="C3180" s="108">
        <v>0.35656009412744061</v>
      </c>
      <c r="D3180" s="109">
        <v>0.35746269123711472</v>
      </c>
      <c r="E3180" s="731">
        <v>0.13126562966350849</v>
      </c>
      <c r="F3180" s="108">
        <v>1.9481098502616877E-2</v>
      </c>
      <c r="G3180" s="109">
        <v>2.193391802974079E-2</v>
      </c>
      <c r="H3180" s="731">
        <v>1.8576941562983691E-2</v>
      </c>
      <c r="I3180" s="108">
        <v>5.4153811583252118E-3</v>
      </c>
      <c r="J3180" s="109">
        <v>6.5806748082556108E-3</v>
      </c>
      <c r="K3180" s="731">
        <v>9.7781347984483777E-2</v>
      </c>
      <c r="L3180" s="108">
        <v>7.2764268472570964E-4</v>
      </c>
      <c r="M3180" s="109">
        <v>9.1320863773981461E-4</v>
      </c>
      <c r="N3180" s="731">
        <v>3.7320057470650349E-4</v>
      </c>
      <c r="O3180" s="108">
        <v>0</v>
      </c>
      <c r="P3180" s="109">
        <v>0</v>
      </c>
      <c r="Q3180" s="731">
        <v>1.1798814229946315E-2</v>
      </c>
      <c r="R3180" s="108">
        <v>4.4422906442062918E-4</v>
      </c>
      <c r="S3180" s="109">
        <v>6.5065545370835798E-4</v>
      </c>
      <c r="T3180" s="731">
        <v>2.6706606706165775E-3</v>
      </c>
      <c r="U3180" s="108">
        <v>9.9379641082890965E-4</v>
      </c>
      <c r="V3180" s="109">
        <v>1.0200042655027636E-3</v>
      </c>
      <c r="W3180" s="731">
        <v>7.7465805637494227E-4</v>
      </c>
      <c r="X3180" s="108">
        <v>8.5795390280115898E-5</v>
      </c>
      <c r="Y3180" s="109">
        <v>8.8057920408915005E-5</v>
      </c>
      <c r="Z3180" s="731">
        <v>6.6876985849477358E-5</v>
      </c>
      <c r="AA3180" s="108">
        <v>0</v>
      </c>
      <c r="AB3180" s="109">
        <v>0</v>
      </c>
      <c r="AC3180" s="731">
        <v>0</v>
      </c>
      <c r="AD3180" s="108">
        <v>0</v>
      </c>
      <c r="AE3180" s="109">
        <v>0</v>
      </c>
      <c r="AF3180" s="731">
        <v>0</v>
      </c>
      <c r="AG3180" s="108">
        <v>6.3393260231757464E-4</v>
      </c>
      <c r="AH3180" s="109">
        <v>6.5065022816350796E-4</v>
      </c>
      <c r="AI3180" s="731">
        <v>4.9414702030463678E-4</v>
      </c>
      <c r="AJ3180" s="108">
        <v>7.9091854800001976E-4</v>
      </c>
      <c r="AK3180" s="109">
        <v>9.9262092397525876E-4</v>
      </c>
      <c r="AL3180" s="736">
        <v>4.0565409557947243E-4</v>
      </c>
    </row>
    <row r="3181" spans="1:38" x14ac:dyDescent="0.25">
      <c r="A3181" s="71">
        <f t="shared" si="2"/>
        <v>2054</v>
      </c>
      <c r="B3181" s="718">
        <v>16</v>
      </c>
      <c r="C3181" s="108">
        <v>0.35656009412744061</v>
      </c>
      <c r="D3181" s="109">
        <v>0.35746269123711472</v>
      </c>
      <c r="E3181" s="731">
        <v>0.13126562966350849</v>
      </c>
      <c r="F3181" s="108">
        <v>1.9481098502616877E-2</v>
      </c>
      <c r="G3181" s="109">
        <v>2.193391802974079E-2</v>
      </c>
      <c r="H3181" s="731">
        <v>1.8576941562983691E-2</v>
      </c>
      <c r="I3181" s="108">
        <v>5.4153811583252118E-3</v>
      </c>
      <c r="J3181" s="109">
        <v>6.5806748082556108E-3</v>
      </c>
      <c r="K3181" s="731">
        <v>9.7781347984483777E-2</v>
      </c>
      <c r="L3181" s="108">
        <v>7.2764268472570964E-4</v>
      </c>
      <c r="M3181" s="109">
        <v>9.1320863773981461E-4</v>
      </c>
      <c r="N3181" s="731">
        <v>3.7320057470650349E-4</v>
      </c>
      <c r="O3181" s="108">
        <v>0</v>
      </c>
      <c r="P3181" s="109">
        <v>0</v>
      </c>
      <c r="Q3181" s="731">
        <v>1.1798814229946315E-2</v>
      </c>
      <c r="R3181" s="108">
        <v>4.4422906442062918E-4</v>
      </c>
      <c r="S3181" s="109">
        <v>6.5065545370835798E-4</v>
      </c>
      <c r="T3181" s="731">
        <v>2.6706606706165775E-3</v>
      </c>
      <c r="U3181" s="108">
        <v>9.9379641082890965E-4</v>
      </c>
      <c r="V3181" s="109">
        <v>1.0200042655027636E-3</v>
      </c>
      <c r="W3181" s="731">
        <v>7.7465805637494227E-4</v>
      </c>
      <c r="X3181" s="108">
        <v>8.5795390280115898E-5</v>
      </c>
      <c r="Y3181" s="109">
        <v>8.8057920408915005E-5</v>
      </c>
      <c r="Z3181" s="731">
        <v>6.6876985849477358E-5</v>
      </c>
      <c r="AA3181" s="108">
        <v>0</v>
      </c>
      <c r="AB3181" s="109">
        <v>0</v>
      </c>
      <c r="AC3181" s="731">
        <v>0</v>
      </c>
      <c r="AD3181" s="108">
        <v>0</v>
      </c>
      <c r="AE3181" s="109">
        <v>0</v>
      </c>
      <c r="AF3181" s="731">
        <v>0</v>
      </c>
      <c r="AG3181" s="108">
        <v>6.3393260231757464E-4</v>
      </c>
      <c r="AH3181" s="109">
        <v>6.5065022816350796E-4</v>
      </c>
      <c r="AI3181" s="731">
        <v>4.9414702030463678E-4</v>
      </c>
      <c r="AJ3181" s="108">
        <v>7.9091854800001976E-4</v>
      </c>
      <c r="AK3181" s="109">
        <v>9.9262092397525876E-4</v>
      </c>
      <c r="AL3181" s="736">
        <v>4.0565409557947243E-4</v>
      </c>
    </row>
    <row r="3182" spans="1:38" x14ac:dyDescent="0.25">
      <c r="A3182" s="71">
        <f t="shared" si="2"/>
        <v>2054</v>
      </c>
      <c r="B3182" s="718">
        <v>17</v>
      </c>
      <c r="C3182" s="108">
        <v>0.35656009412744061</v>
      </c>
      <c r="D3182" s="109">
        <v>0.35746269123711472</v>
      </c>
      <c r="E3182" s="731">
        <v>0.13126562966350849</v>
      </c>
      <c r="F3182" s="108">
        <v>1.9481098502616877E-2</v>
      </c>
      <c r="G3182" s="109">
        <v>2.193391802974079E-2</v>
      </c>
      <c r="H3182" s="731">
        <v>1.8576941562983691E-2</v>
      </c>
      <c r="I3182" s="108">
        <v>5.4153811583252118E-3</v>
      </c>
      <c r="J3182" s="109">
        <v>6.5806748082556108E-3</v>
      </c>
      <c r="K3182" s="731">
        <v>9.7781347984483777E-2</v>
      </c>
      <c r="L3182" s="108">
        <v>7.2764268472570964E-4</v>
      </c>
      <c r="M3182" s="109">
        <v>9.1320863773981461E-4</v>
      </c>
      <c r="N3182" s="731">
        <v>3.7320057470650349E-4</v>
      </c>
      <c r="O3182" s="108">
        <v>0</v>
      </c>
      <c r="P3182" s="109">
        <v>0</v>
      </c>
      <c r="Q3182" s="731">
        <v>1.1798814229946315E-2</v>
      </c>
      <c r="R3182" s="108">
        <v>4.4422906442062918E-4</v>
      </c>
      <c r="S3182" s="109">
        <v>6.5065545370835798E-4</v>
      </c>
      <c r="T3182" s="731">
        <v>2.6706606706165775E-3</v>
      </c>
      <c r="U3182" s="108">
        <v>9.9379641082890965E-4</v>
      </c>
      <c r="V3182" s="109">
        <v>1.0200042655027636E-3</v>
      </c>
      <c r="W3182" s="731">
        <v>7.7465805637494227E-4</v>
      </c>
      <c r="X3182" s="108">
        <v>8.5795390280115898E-5</v>
      </c>
      <c r="Y3182" s="109">
        <v>8.8057920408915005E-5</v>
      </c>
      <c r="Z3182" s="731">
        <v>6.6876985849477358E-5</v>
      </c>
      <c r="AA3182" s="108">
        <v>0</v>
      </c>
      <c r="AB3182" s="109">
        <v>0</v>
      </c>
      <c r="AC3182" s="731">
        <v>0</v>
      </c>
      <c r="AD3182" s="108">
        <v>0</v>
      </c>
      <c r="AE3182" s="109">
        <v>0</v>
      </c>
      <c r="AF3182" s="731">
        <v>0</v>
      </c>
      <c r="AG3182" s="108">
        <v>6.3393260231757464E-4</v>
      </c>
      <c r="AH3182" s="109">
        <v>6.5065022816350796E-4</v>
      </c>
      <c r="AI3182" s="731">
        <v>4.9414702030463678E-4</v>
      </c>
      <c r="AJ3182" s="108">
        <v>7.9091854800001976E-4</v>
      </c>
      <c r="AK3182" s="109">
        <v>9.9262092397525876E-4</v>
      </c>
      <c r="AL3182" s="736">
        <v>4.0565409557947243E-4</v>
      </c>
    </row>
    <row r="3183" spans="1:38" x14ac:dyDescent="0.25">
      <c r="A3183" s="71">
        <f t="shared" si="2"/>
        <v>2054</v>
      </c>
      <c r="B3183" s="718">
        <v>18</v>
      </c>
      <c r="C3183" s="108">
        <v>0.35656009412744061</v>
      </c>
      <c r="D3183" s="109">
        <v>0.35746269123711472</v>
      </c>
      <c r="E3183" s="731">
        <v>0.13126562966350849</v>
      </c>
      <c r="F3183" s="108">
        <v>1.9481098502616877E-2</v>
      </c>
      <c r="G3183" s="109">
        <v>2.193391802974079E-2</v>
      </c>
      <c r="H3183" s="731">
        <v>1.8576941562983691E-2</v>
      </c>
      <c r="I3183" s="108">
        <v>5.4153811583252118E-3</v>
      </c>
      <c r="J3183" s="109">
        <v>6.5806748082556108E-3</v>
      </c>
      <c r="K3183" s="731">
        <v>9.7781347984483777E-2</v>
      </c>
      <c r="L3183" s="108">
        <v>7.2764268472570964E-4</v>
      </c>
      <c r="M3183" s="109">
        <v>9.1320863773981461E-4</v>
      </c>
      <c r="N3183" s="731">
        <v>3.7320057470650349E-4</v>
      </c>
      <c r="O3183" s="108">
        <v>0</v>
      </c>
      <c r="P3183" s="109">
        <v>0</v>
      </c>
      <c r="Q3183" s="731">
        <v>1.1798814229946315E-2</v>
      </c>
      <c r="R3183" s="108">
        <v>4.4422906442062918E-4</v>
      </c>
      <c r="S3183" s="109">
        <v>6.5065545370835798E-4</v>
      </c>
      <c r="T3183" s="731">
        <v>2.6706606706165775E-3</v>
      </c>
      <c r="U3183" s="108">
        <v>9.9379641082890965E-4</v>
      </c>
      <c r="V3183" s="109">
        <v>1.0200042655027636E-3</v>
      </c>
      <c r="W3183" s="731">
        <v>7.7465805637494227E-4</v>
      </c>
      <c r="X3183" s="108">
        <v>8.5795390280115898E-5</v>
      </c>
      <c r="Y3183" s="109">
        <v>8.8057920408915005E-5</v>
      </c>
      <c r="Z3183" s="731">
        <v>6.6876985849477358E-5</v>
      </c>
      <c r="AA3183" s="108">
        <v>0</v>
      </c>
      <c r="AB3183" s="109">
        <v>0</v>
      </c>
      <c r="AC3183" s="731">
        <v>0</v>
      </c>
      <c r="AD3183" s="108">
        <v>0</v>
      </c>
      <c r="AE3183" s="109">
        <v>0</v>
      </c>
      <c r="AF3183" s="731">
        <v>0</v>
      </c>
      <c r="AG3183" s="108">
        <v>6.3393260231757464E-4</v>
      </c>
      <c r="AH3183" s="109">
        <v>6.5065022816350796E-4</v>
      </c>
      <c r="AI3183" s="731">
        <v>4.9414702030463678E-4</v>
      </c>
      <c r="AJ3183" s="108">
        <v>7.9091854800001976E-4</v>
      </c>
      <c r="AK3183" s="109">
        <v>9.9262092397525876E-4</v>
      </c>
      <c r="AL3183" s="736">
        <v>4.0565409557947243E-4</v>
      </c>
    </row>
    <row r="3184" spans="1:38" x14ac:dyDescent="0.25">
      <c r="A3184" s="71">
        <f t="shared" si="2"/>
        <v>2054</v>
      </c>
      <c r="B3184" s="718">
        <v>19</v>
      </c>
      <c r="C3184" s="108">
        <v>0.35656009412744061</v>
      </c>
      <c r="D3184" s="109">
        <v>0.35746269123711472</v>
      </c>
      <c r="E3184" s="731">
        <v>0.13126562966350849</v>
      </c>
      <c r="F3184" s="108">
        <v>1.9481098502616877E-2</v>
      </c>
      <c r="G3184" s="109">
        <v>2.193391802974079E-2</v>
      </c>
      <c r="H3184" s="731">
        <v>1.8576941562983691E-2</v>
      </c>
      <c r="I3184" s="108">
        <v>5.4153811583252118E-3</v>
      </c>
      <c r="J3184" s="109">
        <v>6.5806748082556108E-3</v>
      </c>
      <c r="K3184" s="731">
        <v>9.7781347984483777E-2</v>
      </c>
      <c r="L3184" s="108">
        <v>7.2764268472570964E-4</v>
      </c>
      <c r="M3184" s="109">
        <v>9.1320863773981461E-4</v>
      </c>
      <c r="N3184" s="731">
        <v>3.7320057470650349E-4</v>
      </c>
      <c r="O3184" s="108">
        <v>0</v>
      </c>
      <c r="P3184" s="109">
        <v>0</v>
      </c>
      <c r="Q3184" s="731">
        <v>1.1798814229946315E-2</v>
      </c>
      <c r="R3184" s="108">
        <v>4.4422906442062918E-4</v>
      </c>
      <c r="S3184" s="109">
        <v>6.5065545370835798E-4</v>
      </c>
      <c r="T3184" s="731">
        <v>2.6706606706165775E-3</v>
      </c>
      <c r="U3184" s="108">
        <v>9.9379641082890965E-4</v>
      </c>
      <c r="V3184" s="109">
        <v>1.0200042655027636E-3</v>
      </c>
      <c r="W3184" s="731">
        <v>7.7465805637494227E-4</v>
      </c>
      <c r="X3184" s="108">
        <v>8.5795390280115898E-5</v>
      </c>
      <c r="Y3184" s="109">
        <v>8.8057920408915005E-5</v>
      </c>
      <c r="Z3184" s="731">
        <v>6.6876985849477358E-5</v>
      </c>
      <c r="AA3184" s="108">
        <v>0</v>
      </c>
      <c r="AB3184" s="109">
        <v>0</v>
      </c>
      <c r="AC3184" s="731">
        <v>0</v>
      </c>
      <c r="AD3184" s="108">
        <v>0</v>
      </c>
      <c r="AE3184" s="109">
        <v>0</v>
      </c>
      <c r="AF3184" s="731">
        <v>0</v>
      </c>
      <c r="AG3184" s="108">
        <v>6.3393260231757464E-4</v>
      </c>
      <c r="AH3184" s="109">
        <v>6.5065022816350796E-4</v>
      </c>
      <c r="AI3184" s="731">
        <v>4.9414702030463678E-4</v>
      </c>
      <c r="AJ3184" s="108">
        <v>7.9091854800001976E-4</v>
      </c>
      <c r="AK3184" s="109">
        <v>9.9262092397525876E-4</v>
      </c>
      <c r="AL3184" s="736">
        <v>4.0565409557947243E-4</v>
      </c>
    </row>
    <row r="3185" spans="1:38" x14ac:dyDescent="0.25">
      <c r="A3185" s="71">
        <f t="shared" si="2"/>
        <v>2054</v>
      </c>
      <c r="B3185" s="718">
        <v>20</v>
      </c>
      <c r="C3185" s="108">
        <v>0.35656009412744061</v>
      </c>
      <c r="D3185" s="109">
        <v>0.35746269123711472</v>
      </c>
      <c r="E3185" s="731">
        <v>0.13126562966350849</v>
      </c>
      <c r="F3185" s="108">
        <v>1.9481098502616877E-2</v>
      </c>
      <c r="G3185" s="109">
        <v>2.193391802974079E-2</v>
      </c>
      <c r="H3185" s="731">
        <v>1.8576941562983691E-2</v>
      </c>
      <c r="I3185" s="108">
        <v>5.4153811583252118E-3</v>
      </c>
      <c r="J3185" s="109">
        <v>6.5806748082556108E-3</v>
      </c>
      <c r="K3185" s="731">
        <v>9.7781347984483777E-2</v>
      </c>
      <c r="L3185" s="108">
        <v>7.2764268472570964E-4</v>
      </c>
      <c r="M3185" s="109">
        <v>9.1320863773981461E-4</v>
      </c>
      <c r="N3185" s="731">
        <v>3.7320057470650349E-4</v>
      </c>
      <c r="O3185" s="108">
        <v>0</v>
      </c>
      <c r="P3185" s="109">
        <v>0</v>
      </c>
      <c r="Q3185" s="731">
        <v>1.1798814229946315E-2</v>
      </c>
      <c r="R3185" s="108">
        <v>4.4422906442062918E-4</v>
      </c>
      <c r="S3185" s="109">
        <v>6.5065545370835798E-4</v>
      </c>
      <c r="T3185" s="731">
        <v>2.6706606706165775E-3</v>
      </c>
      <c r="U3185" s="108">
        <v>9.9379641082890965E-4</v>
      </c>
      <c r="V3185" s="109">
        <v>1.0200042655027636E-3</v>
      </c>
      <c r="W3185" s="731">
        <v>7.7465805637494227E-4</v>
      </c>
      <c r="X3185" s="108">
        <v>8.5795390280115898E-5</v>
      </c>
      <c r="Y3185" s="109">
        <v>8.8057920408915005E-5</v>
      </c>
      <c r="Z3185" s="731">
        <v>6.6876985849477358E-5</v>
      </c>
      <c r="AA3185" s="108">
        <v>0</v>
      </c>
      <c r="AB3185" s="109">
        <v>0</v>
      </c>
      <c r="AC3185" s="731">
        <v>0</v>
      </c>
      <c r="AD3185" s="108">
        <v>0</v>
      </c>
      <c r="AE3185" s="109">
        <v>0</v>
      </c>
      <c r="AF3185" s="731">
        <v>0</v>
      </c>
      <c r="AG3185" s="108">
        <v>6.3393260231757464E-4</v>
      </c>
      <c r="AH3185" s="109">
        <v>6.5065022816350796E-4</v>
      </c>
      <c r="AI3185" s="731">
        <v>4.9414702030463678E-4</v>
      </c>
      <c r="AJ3185" s="108">
        <v>7.9091854800001976E-4</v>
      </c>
      <c r="AK3185" s="109">
        <v>9.9262092397525876E-4</v>
      </c>
      <c r="AL3185" s="736">
        <v>4.0565409557947243E-4</v>
      </c>
    </row>
    <row r="3186" spans="1:38" x14ac:dyDescent="0.25">
      <c r="A3186" s="71">
        <f t="shared" si="2"/>
        <v>2054</v>
      </c>
      <c r="B3186" s="718">
        <v>21</v>
      </c>
      <c r="C3186" s="108">
        <v>0.35656009412744061</v>
      </c>
      <c r="D3186" s="109">
        <v>0.35746269123711472</v>
      </c>
      <c r="E3186" s="731">
        <v>0.13126562966350849</v>
      </c>
      <c r="F3186" s="108">
        <v>1.9481098502616877E-2</v>
      </c>
      <c r="G3186" s="109">
        <v>2.193391802974079E-2</v>
      </c>
      <c r="H3186" s="731">
        <v>1.8576941562983691E-2</v>
      </c>
      <c r="I3186" s="108">
        <v>5.4153811583252118E-3</v>
      </c>
      <c r="J3186" s="109">
        <v>6.5806748082556108E-3</v>
      </c>
      <c r="K3186" s="731">
        <v>9.7781347984483777E-2</v>
      </c>
      <c r="L3186" s="108">
        <v>7.2764268472570964E-4</v>
      </c>
      <c r="M3186" s="109">
        <v>9.1320863773981461E-4</v>
      </c>
      <c r="N3186" s="731">
        <v>3.7320057470650349E-4</v>
      </c>
      <c r="O3186" s="108">
        <v>0</v>
      </c>
      <c r="P3186" s="109">
        <v>0</v>
      </c>
      <c r="Q3186" s="731">
        <v>1.1798814229946315E-2</v>
      </c>
      <c r="R3186" s="108">
        <v>4.4422906442062918E-4</v>
      </c>
      <c r="S3186" s="109">
        <v>6.5065545370835798E-4</v>
      </c>
      <c r="T3186" s="731">
        <v>2.6706606706165775E-3</v>
      </c>
      <c r="U3186" s="108">
        <v>9.9379641082890965E-4</v>
      </c>
      <c r="V3186" s="109">
        <v>1.0200042655027636E-3</v>
      </c>
      <c r="W3186" s="731">
        <v>7.7465805637494227E-4</v>
      </c>
      <c r="X3186" s="108">
        <v>8.5795390280115898E-5</v>
      </c>
      <c r="Y3186" s="109">
        <v>8.8057920408915005E-5</v>
      </c>
      <c r="Z3186" s="731">
        <v>6.6876985849477358E-5</v>
      </c>
      <c r="AA3186" s="108">
        <v>0</v>
      </c>
      <c r="AB3186" s="109">
        <v>0</v>
      </c>
      <c r="AC3186" s="731">
        <v>0</v>
      </c>
      <c r="AD3186" s="108">
        <v>0</v>
      </c>
      <c r="AE3186" s="109">
        <v>0</v>
      </c>
      <c r="AF3186" s="731">
        <v>0</v>
      </c>
      <c r="AG3186" s="108">
        <v>6.3393260231757464E-4</v>
      </c>
      <c r="AH3186" s="109">
        <v>6.5065022816350796E-4</v>
      </c>
      <c r="AI3186" s="731">
        <v>4.9414702030463678E-4</v>
      </c>
      <c r="AJ3186" s="108">
        <v>7.9091854800001976E-4</v>
      </c>
      <c r="AK3186" s="109">
        <v>9.9262092397525876E-4</v>
      </c>
      <c r="AL3186" s="736">
        <v>4.0565409557947243E-4</v>
      </c>
    </row>
    <row r="3187" spans="1:38" x14ac:dyDescent="0.25">
      <c r="A3187" s="71">
        <f t="shared" si="2"/>
        <v>2054</v>
      </c>
      <c r="B3187" s="718">
        <v>22</v>
      </c>
      <c r="C3187" s="108">
        <v>0.35656009412744061</v>
      </c>
      <c r="D3187" s="109">
        <v>0.35746269123711472</v>
      </c>
      <c r="E3187" s="731">
        <v>0.13126562966350849</v>
      </c>
      <c r="F3187" s="108">
        <v>1.9481098502616877E-2</v>
      </c>
      <c r="G3187" s="109">
        <v>2.193391802974079E-2</v>
      </c>
      <c r="H3187" s="731">
        <v>1.8576941562983691E-2</v>
      </c>
      <c r="I3187" s="108">
        <v>5.4153811583252118E-3</v>
      </c>
      <c r="J3187" s="109">
        <v>6.5806748082556108E-3</v>
      </c>
      <c r="K3187" s="731">
        <v>9.7781347984483777E-2</v>
      </c>
      <c r="L3187" s="108">
        <v>7.2764268472570964E-4</v>
      </c>
      <c r="M3187" s="109">
        <v>9.1320863773981461E-4</v>
      </c>
      <c r="N3187" s="731">
        <v>3.7320057470650349E-4</v>
      </c>
      <c r="O3187" s="108">
        <v>0</v>
      </c>
      <c r="P3187" s="109">
        <v>0</v>
      </c>
      <c r="Q3187" s="731">
        <v>1.1798814229946315E-2</v>
      </c>
      <c r="R3187" s="108">
        <v>4.4422906442062918E-4</v>
      </c>
      <c r="S3187" s="109">
        <v>6.5065545370835798E-4</v>
      </c>
      <c r="T3187" s="731">
        <v>2.6706606706165775E-3</v>
      </c>
      <c r="U3187" s="108">
        <v>9.9379641082890965E-4</v>
      </c>
      <c r="V3187" s="109">
        <v>1.0200042655027636E-3</v>
      </c>
      <c r="W3187" s="731">
        <v>7.7465805637494227E-4</v>
      </c>
      <c r="X3187" s="108">
        <v>8.5795390280115898E-5</v>
      </c>
      <c r="Y3187" s="109">
        <v>8.8057920408915005E-5</v>
      </c>
      <c r="Z3187" s="731">
        <v>6.6876985849477358E-5</v>
      </c>
      <c r="AA3187" s="108">
        <v>0</v>
      </c>
      <c r="AB3187" s="109">
        <v>0</v>
      </c>
      <c r="AC3187" s="731">
        <v>0</v>
      </c>
      <c r="AD3187" s="108">
        <v>0</v>
      </c>
      <c r="AE3187" s="109">
        <v>0</v>
      </c>
      <c r="AF3187" s="731">
        <v>0</v>
      </c>
      <c r="AG3187" s="108">
        <v>6.3393260231757464E-4</v>
      </c>
      <c r="AH3187" s="109">
        <v>6.5065022816350796E-4</v>
      </c>
      <c r="AI3187" s="731">
        <v>4.9414702030463678E-4</v>
      </c>
      <c r="AJ3187" s="108">
        <v>7.9091854800001976E-4</v>
      </c>
      <c r="AK3187" s="109">
        <v>9.9262092397525876E-4</v>
      </c>
      <c r="AL3187" s="736">
        <v>4.0565409557947243E-4</v>
      </c>
    </row>
    <row r="3188" spans="1:38" x14ac:dyDescent="0.25">
      <c r="A3188" s="71">
        <f t="shared" si="2"/>
        <v>2054</v>
      </c>
      <c r="B3188" s="718">
        <v>23</v>
      </c>
      <c r="C3188" s="108">
        <v>0.35656009412744061</v>
      </c>
      <c r="D3188" s="109">
        <v>0.35746269123711472</v>
      </c>
      <c r="E3188" s="731">
        <v>0.13126562966350849</v>
      </c>
      <c r="F3188" s="108">
        <v>1.9481098502616877E-2</v>
      </c>
      <c r="G3188" s="109">
        <v>2.193391802974079E-2</v>
      </c>
      <c r="H3188" s="731">
        <v>1.8576941562983691E-2</v>
      </c>
      <c r="I3188" s="108">
        <v>5.4153811583252118E-3</v>
      </c>
      <c r="J3188" s="109">
        <v>6.5806748082556108E-3</v>
      </c>
      <c r="K3188" s="731">
        <v>9.7781347984483777E-2</v>
      </c>
      <c r="L3188" s="108">
        <v>7.2764268472570964E-4</v>
      </c>
      <c r="M3188" s="109">
        <v>9.1320863773981461E-4</v>
      </c>
      <c r="N3188" s="731">
        <v>3.7320057470650349E-4</v>
      </c>
      <c r="O3188" s="108">
        <v>0</v>
      </c>
      <c r="P3188" s="109">
        <v>0</v>
      </c>
      <c r="Q3188" s="731">
        <v>1.1798814229946315E-2</v>
      </c>
      <c r="R3188" s="108">
        <v>4.4422906442062918E-4</v>
      </c>
      <c r="S3188" s="109">
        <v>6.5065545370835798E-4</v>
      </c>
      <c r="T3188" s="731">
        <v>2.6706606706165775E-3</v>
      </c>
      <c r="U3188" s="108">
        <v>9.9379641082890965E-4</v>
      </c>
      <c r="V3188" s="109">
        <v>1.0200042655027636E-3</v>
      </c>
      <c r="W3188" s="731">
        <v>7.7465805637494227E-4</v>
      </c>
      <c r="X3188" s="108">
        <v>8.5795390280115898E-5</v>
      </c>
      <c r="Y3188" s="109">
        <v>8.8057920408915005E-5</v>
      </c>
      <c r="Z3188" s="731">
        <v>6.6876985849477358E-5</v>
      </c>
      <c r="AA3188" s="108">
        <v>0</v>
      </c>
      <c r="AB3188" s="109">
        <v>0</v>
      </c>
      <c r="AC3188" s="731">
        <v>0</v>
      </c>
      <c r="AD3188" s="108">
        <v>0</v>
      </c>
      <c r="AE3188" s="109">
        <v>0</v>
      </c>
      <c r="AF3188" s="731">
        <v>0</v>
      </c>
      <c r="AG3188" s="108">
        <v>6.3393260231757464E-4</v>
      </c>
      <c r="AH3188" s="109">
        <v>6.5065022816350796E-4</v>
      </c>
      <c r="AI3188" s="731">
        <v>4.9414702030463678E-4</v>
      </c>
      <c r="AJ3188" s="108">
        <v>7.9091854800001976E-4</v>
      </c>
      <c r="AK3188" s="109">
        <v>9.9262092397525876E-4</v>
      </c>
      <c r="AL3188" s="736">
        <v>4.0565409557947243E-4</v>
      </c>
    </row>
    <row r="3189" spans="1:38" x14ac:dyDescent="0.25">
      <c r="A3189" s="71">
        <f t="shared" si="2"/>
        <v>2054</v>
      </c>
      <c r="B3189" s="718">
        <v>24</v>
      </c>
      <c r="C3189" s="108">
        <v>0.35656009412744061</v>
      </c>
      <c r="D3189" s="109">
        <v>0.35746269123711472</v>
      </c>
      <c r="E3189" s="731">
        <v>0.13126562966350849</v>
      </c>
      <c r="F3189" s="108">
        <v>1.9481098502616877E-2</v>
      </c>
      <c r="G3189" s="109">
        <v>2.193391802974079E-2</v>
      </c>
      <c r="H3189" s="731">
        <v>1.8576941562983691E-2</v>
      </c>
      <c r="I3189" s="108">
        <v>5.4153811583252118E-3</v>
      </c>
      <c r="J3189" s="109">
        <v>6.5806748082556108E-3</v>
      </c>
      <c r="K3189" s="731">
        <v>9.7781347984483777E-2</v>
      </c>
      <c r="L3189" s="108">
        <v>7.2764268472570964E-4</v>
      </c>
      <c r="M3189" s="109">
        <v>9.1320863773981461E-4</v>
      </c>
      <c r="N3189" s="731">
        <v>3.7320057470650349E-4</v>
      </c>
      <c r="O3189" s="108">
        <v>0</v>
      </c>
      <c r="P3189" s="109">
        <v>0</v>
      </c>
      <c r="Q3189" s="731">
        <v>1.1798814229946315E-2</v>
      </c>
      <c r="R3189" s="108">
        <v>4.4422906442062918E-4</v>
      </c>
      <c r="S3189" s="109">
        <v>6.5065545370835798E-4</v>
      </c>
      <c r="T3189" s="731">
        <v>2.6706606706165775E-3</v>
      </c>
      <c r="U3189" s="108">
        <v>9.9379641082890965E-4</v>
      </c>
      <c r="V3189" s="109">
        <v>1.0200042655027636E-3</v>
      </c>
      <c r="W3189" s="731">
        <v>7.7465805637494227E-4</v>
      </c>
      <c r="X3189" s="108">
        <v>8.5795390280115898E-5</v>
      </c>
      <c r="Y3189" s="109">
        <v>8.8057920408915005E-5</v>
      </c>
      <c r="Z3189" s="731">
        <v>6.6876985849477358E-5</v>
      </c>
      <c r="AA3189" s="108">
        <v>0</v>
      </c>
      <c r="AB3189" s="109">
        <v>0</v>
      </c>
      <c r="AC3189" s="731">
        <v>0</v>
      </c>
      <c r="AD3189" s="108">
        <v>0</v>
      </c>
      <c r="AE3189" s="109">
        <v>0</v>
      </c>
      <c r="AF3189" s="731">
        <v>0</v>
      </c>
      <c r="AG3189" s="108">
        <v>6.3393260231757464E-4</v>
      </c>
      <c r="AH3189" s="109">
        <v>6.5065022816350796E-4</v>
      </c>
      <c r="AI3189" s="731">
        <v>4.9414702030463678E-4</v>
      </c>
      <c r="AJ3189" s="108">
        <v>7.9091854800001976E-4</v>
      </c>
      <c r="AK3189" s="109">
        <v>9.9262092397525876E-4</v>
      </c>
      <c r="AL3189" s="736">
        <v>4.0565409557947243E-4</v>
      </c>
    </row>
    <row r="3190" spans="1:38" x14ac:dyDescent="0.25">
      <c r="A3190" s="71">
        <f t="shared" si="2"/>
        <v>2054</v>
      </c>
      <c r="B3190" s="718">
        <v>25</v>
      </c>
      <c r="C3190" s="108">
        <v>0.35656009412744061</v>
      </c>
      <c r="D3190" s="109">
        <v>0.35746269123711472</v>
      </c>
      <c r="E3190" s="731">
        <v>0.13126562966350849</v>
      </c>
      <c r="F3190" s="108">
        <v>1.9481098502616877E-2</v>
      </c>
      <c r="G3190" s="109">
        <v>2.193391802974079E-2</v>
      </c>
      <c r="H3190" s="731">
        <v>1.8576941562983691E-2</v>
      </c>
      <c r="I3190" s="108">
        <v>5.4153811583252118E-3</v>
      </c>
      <c r="J3190" s="109">
        <v>6.5806748082556108E-3</v>
      </c>
      <c r="K3190" s="731">
        <v>9.7781347984483777E-2</v>
      </c>
      <c r="L3190" s="108">
        <v>7.2764268472570964E-4</v>
      </c>
      <c r="M3190" s="109">
        <v>9.1320863773981461E-4</v>
      </c>
      <c r="N3190" s="731">
        <v>3.7320057470650349E-4</v>
      </c>
      <c r="O3190" s="108">
        <v>0</v>
      </c>
      <c r="P3190" s="109">
        <v>0</v>
      </c>
      <c r="Q3190" s="731">
        <v>1.1798814229946315E-2</v>
      </c>
      <c r="R3190" s="108">
        <v>4.4422906442062918E-4</v>
      </c>
      <c r="S3190" s="109">
        <v>6.5065545370835798E-4</v>
      </c>
      <c r="T3190" s="731">
        <v>2.6706606706165775E-3</v>
      </c>
      <c r="U3190" s="108">
        <v>9.9379641082890965E-4</v>
      </c>
      <c r="V3190" s="109">
        <v>1.0200042655027636E-3</v>
      </c>
      <c r="W3190" s="731">
        <v>7.7465805637494227E-4</v>
      </c>
      <c r="X3190" s="108">
        <v>8.5795390280115898E-5</v>
      </c>
      <c r="Y3190" s="109">
        <v>8.8057920408915005E-5</v>
      </c>
      <c r="Z3190" s="731">
        <v>6.6876985849477358E-5</v>
      </c>
      <c r="AA3190" s="108">
        <v>0</v>
      </c>
      <c r="AB3190" s="109">
        <v>0</v>
      </c>
      <c r="AC3190" s="731">
        <v>0</v>
      </c>
      <c r="AD3190" s="108">
        <v>0</v>
      </c>
      <c r="AE3190" s="109">
        <v>0</v>
      </c>
      <c r="AF3190" s="731">
        <v>0</v>
      </c>
      <c r="AG3190" s="108">
        <v>6.3393260231757464E-4</v>
      </c>
      <c r="AH3190" s="109">
        <v>6.5065022816350796E-4</v>
      </c>
      <c r="AI3190" s="731">
        <v>4.9414702030463678E-4</v>
      </c>
      <c r="AJ3190" s="108">
        <v>7.9091854800001976E-4</v>
      </c>
      <c r="AK3190" s="109">
        <v>9.9262092397525876E-4</v>
      </c>
      <c r="AL3190" s="736">
        <v>4.0565409557947243E-4</v>
      </c>
    </row>
    <row r="3191" spans="1:38" x14ac:dyDescent="0.25">
      <c r="A3191" s="71">
        <f t="shared" si="2"/>
        <v>2054</v>
      </c>
      <c r="B3191" s="718">
        <v>26</v>
      </c>
      <c r="C3191" s="108">
        <v>0.35656009412744061</v>
      </c>
      <c r="D3191" s="109">
        <v>0.35746269123711472</v>
      </c>
      <c r="E3191" s="731">
        <v>0.13126562966350849</v>
      </c>
      <c r="F3191" s="108">
        <v>1.9481098502616877E-2</v>
      </c>
      <c r="G3191" s="109">
        <v>2.193391802974079E-2</v>
      </c>
      <c r="H3191" s="731">
        <v>1.8576941562983691E-2</v>
      </c>
      <c r="I3191" s="108">
        <v>5.4153811583252118E-3</v>
      </c>
      <c r="J3191" s="109">
        <v>6.5806748082556108E-3</v>
      </c>
      <c r="K3191" s="731">
        <v>9.7781347984483777E-2</v>
      </c>
      <c r="L3191" s="108">
        <v>7.2764268472570964E-4</v>
      </c>
      <c r="M3191" s="109">
        <v>9.1320863773981461E-4</v>
      </c>
      <c r="N3191" s="731">
        <v>3.7320057470650349E-4</v>
      </c>
      <c r="O3191" s="108">
        <v>0</v>
      </c>
      <c r="P3191" s="109">
        <v>0</v>
      </c>
      <c r="Q3191" s="731">
        <v>1.1798814229946315E-2</v>
      </c>
      <c r="R3191" s="108">
        <v>4.4422906442062918E-4</v>
      </c>
      <c r="S3191" s="109">
        <v>6.5065545370835798E-4</v>
      </c>
      <c r="T3191" s="731">
        <v>2.6706606706165775E-3</v>
      </c>
      <c r="U3191" s="108">
        <v>9.9379641082890965E-4</v>
      </c>
      <c r="V3191" s="109">
        <v>1.0200042655027636E-3</v>
      </c>
      <c r="W3191" s="731">
        <v>7.7465805637494227E-4</v>
      </c>
      <c r="X3191" s="108">
        <v>8.5795390280115898E-5</v>
      </c>
      <c r="Y3191" s="109">
        <v>8.8057920408915005E-5</v>
      </c>
      <c r="Z3191" s="731">
        <v>6.6876985849477358E-5</v>
      </c>
      <c r="AA3191" s="108">
        <v>0</v>
      </c>
      <c r="AB3191" s="109">
        <v>0</v>
      </c>
      <c r="AC3191" s="731">
        <v>0</v>
      </c>
      <c r="AD3191" s="108">
        <v>0</v>
      </c>
      <c r="AE3191" s="109">
        <v>0</v>
      </c>
      <c r="AF3191" s="731">
        <v>0</v>
      </c>
      <c r="AG3191" s="108">
        <v>6.3393260231757464E-4</v>
      </c>
      <c r="AH3191" s="109">
        <v>6.5065022816350796E-4</v>
      </c>
      <c r="AI3191" s="731">
        <v>4.9414702030463678E-4</v>
      </c>
      <c r="AJ3191" s="108">
        <v>7.9091854800001976E-4</v>
      </c>
      <c r="AK3191" s="109">
        <v>9.9262092397525876E-4</v>
      </c>
      <c r="AL3191" s="736">
        <v>4.0565409557947243E-4</v>
      </c>
    </row>
    <row r="3192" spans="1:38" x14ac:dyDescent="0.25">
      <c r="A3192" s="71">
        <f t="shared" si="2"/>
        <v>2054</v>
      </c>
      <c r="B3192" s="718">
        <v>27</v>
      </c>
      <c r="C3192" s="108">
        <v>0.35656009412744061</v>
      </c>
      <c r="D3192" s="109">
        <v>0.35746269123711472</v>
      </c>
      <c r="E3192" s="731">
        <v>0.13126562966350849</v>
      </c>
      <c r="F3192" s="108">
        <v>1.9481098502616877E-2</v>
      </c>
      <c r="G3192" s="109">
        <v>2.193391802974079E-2</v>
      </c>
      <c r="H3192" s="731">
        <v>1.8576941562983691E-2</v>
      </c>
      <c r="I3192" s="108">
        <v>5.4153811583252118E-3</v>
      </c>
      <c r="J3192" s="109">
        <v>6.5806748082556108E-3</v>
      </c>
      <c r="K3192" s="731">
        <v>9.7781347984483777E-2</v>
      </c>
      <c r="L3192" s="108">
        <v>7.2764268472570964E-4</v>
      </c>
      <c r="M3192" s="109">
        <v>9.1320863773981461E-4</v>
      </c>
      <c r="N3192" s="731">
        <v>3.7320057470650349E-4</v>
      </c>
      <c r="O3192" s="108">
        <v>0</v>
      </c>
      <c r="P3192" s="109">
        <v>0</v>
      </c>
      <c r="Q3192" s="731">
        <v>1.1798814229946315E-2</v>
      </c>
      <c r="R3192" s="108">
        <v>4.4422906442062918E-4</v>
      </c>
      <c r="S3192" s="109">
        <v>6.5065545370835798E-4</v>
      </c>
      <c r="T3192" s="731">
        <v>2.6706606706165775E-3</v>
      </c>
      <c r="U3192" s="108">
        <v>9.9379641082890965E-4</v>
      </c>
      <c r="V3192" s="109">
        <v>1.0200042655027636E-3</v>
      </c>
      <c r="W3192" s="731">
        <v>7.7465805637494227E-4</v>
      </c>
      <c r="X3192" s="108">
        <v>8.5795390280115898E-5</v>
      </c>
      <c r="Y3192" s="109">
        <v>8.8057920408915005E-5</v>
      </c>
      <c r="Z3192" s="731">
        <v>6.6876985849477358E-5</v>
      </c>
      <c r="AA3192" s="108">
        <v>0</v>
      </c>
      <c r="AB3192" s="109">
        <v>0</v>
      </c>
      <c r="AC3192" s="731">
        <v>0</v>
      </c>
      <c r="AD3192" s="108">
        <v>0</v>
      </c>
      <c r="AE3192" s="109">
        <v>0</v>
      </c>
      <c r="AF3192" s="731">
        <v>0</v>
      </c>
      <c r="AG3192" s="108">
        <v>6.3393260231757464E-4</v>
      </c>
      <c r="AH3192" s="109">
        <v>6.5065022816350796E-4</v>
      </c>
      <c r="AI3192" s="731">
        <v>4.9414702030463678E-4</v>
      </c>
      <c r="AJ3192" s="108">
        <v>7.9091854800001976E-4</v>
      </c>
      <c r="AK3192" s="109">
        <v>9.9262092397525876E-4</v>
      </c>
      <c r="AL3192" s="736">
        <v>4.0565409557947243E-4</v>
      </c>
    </row>
    <row r="3193" spans="1:38" x14ac:dyDescent="0.25">
      <c r="A3193" s="71">
        <f t="shared" si="2"/>
        <v>2054</v>
      </c>
      <c r="B3193" s="718">
        <v>28</v>
      </c>
      <c r="C3193" s="108">
        <v>0.35656009412744061</v>
      </c>
      <c r="D3193" s="109">
        <v>0.35746269123711472</v>
      </c>
      <c r="E3193" s="731">
        <v>0.13126562966350849</v>
      </c>
      <c r="F3193" s="108">
        <v>1.9481098502616877E-2</v>
      </c>
      <c r="G3193" s="109">
        <v>2.193391802974079E-2</v>
      </c>
      <c r="H3193" s="731">
        <v>1.8576941562983691E-2</v>
      </c>
      <c r="I3193" s="108">
        <v>5.4153811583252118E-3</v>
      </c>
      <c r="J3193" s="109">
        <v>6.5806748082556108E-3</v>
      </c>
      <c r="K3193" s="731">
        <v>9.7781347984483777E-2</v>
      </c>
      <c r="L3193" s="108">
        <v>7.2764268472570964E-4</v>
      </c>
      <c r="M3193" s="109">
        <v>9.1320863773981461E-4</v>
      </c>
      <c r="N3193" s="731">
        <v>3.7320057470650349E-4</v>
      </c>
      <c r="O3193" s="108">
        <v>0</v>
      </c>
      <c r="P3193" s="109">
        <v>0</v>
      </c>
      <c r="Q3193" s="731">
        <v>1.1798814229946315E-2</v>
      </c>
      <c r="R3193" s="108">
        <v>4.4422906442062918E-4</v>
      </c>
      <c r="S3193" s="109">
        <v>6.5065545370835798E-4</v>
      </c>
      <c r="T3193" s="731">
        <v>2.6706606706165775E-3</v>
      </c>
      <c r="U3193" s="108">
        <v>9.9379641082890965E-4</v>
      </c>
      <c r="V3193" s="109">
        <v>1.0200042655027636E-3</v>
      </c>
      <c r="W3193" s="731">
        <v>7.7465805637494227E-4</v>
      </c>
      <c r="X3193" s="108">
        <v>8.5795390280115898E-5</v>
      </c>
      <c r="Y3193" s="109">
        <v>8.8057920408915005E-5</v>
      </c>
      <c r="Z3193" s="731">
        <v>6.6876985849477358E-5</v>
      </c>
      <c r="AA3193" s="108">
        <v>0</v>
      </c>
      <c r="AB3193" s="109">
        <v>0</v>
      </c>
      <c r="AC3193" s="731">
        <v>0</v>
      </c>
      <c r="AD3193" s="108">
        <v>0</v>
      </c>
      <c r="AE3193" s="109">
        <v>0</v>
      </c>
      <c r="AF3193" s="731">
        <v>0</v>
      </c>
      <c r="AG3193" s="108">
        <v>6.3393260231757464E-4</v>
      </c>
      <c r="AH3193" s="109">
        <v>6.5065022816350796E-4</v>
      </c>
      <c r="AI3193" s="731">
        <v>4.9414702030463678E-4</v>
      </c>
      <c r="AJ3193" s="108">
        <v>7.9091854800001976E-4</v>
      </c>
      <c r="AK3193" s="109">
        <v>9.9262092397525876E-4</v>
      </c>
      <c r="AL3193" s="736">
        <v>4.0565409557947243E-4</v>
      </c>
    </row>
    <row r="3194" spans="1:38" x14ac:dyDescent="0.25">
      <c r="A3194" s="71">
        <f t="shared" si="2"/>
        <v>2054</v>
      </c>
      <c r="B3194" s="718">
        <v>29</v>
      </c>
      <c r="C3194" s="108">
        <v>0.35656009412744061</v>
      </c>
      <c r="D3194" s="109">
        <v>0.35746269123711472</v>
      </c>
      <c r="E3194" s="731">
        <v>0.13126562966350849</v>
      </c>
      <c r="F3194" s="108">
        <v>1.9481098502616877E-2</v>
      </c>
      <c r="G3194" s="109">
        <v>2.193391802974079E-2</v>
      </c>
      <c r="H3194" s="731">
        <v>1.8576941562983691E-2</v>
      </c>
      <c r="I3194" s="108">
        <v>5.4153811583252118E-3</v>
      </c>
      <c r="J3194" s="109">
        <v>6.5806748082556108E-3</v>
      </c>
      <c r="K3194" s="731">
        <v>9.7781347984483777E-2</v>
      </c>
      <c r="L3194" s="108">
        <v>7.2764268472570964E-4</v>
      </c>
      <c r="M3194" s="109">
        <v>9.1320863773981461E-4</v>
      </c>
      <c r="N3194" s="731">
        <v>3.7320057470650349E-4</v>
      </c>
      <c r="O3194" s="108">
        <v>0</v>
      </c>
      <c r="P3194" s="109">
        <v>0</v>
      </c>
      <c r="Q3194" s="731">
        <v>1.1798814229946315E-2</v>
      </c>
      <c r="R3194" s="108">
        <v>4.4422906442062918E-4</v>
      </c>
      <c r="S3194" s="109">
        <v>6.5065545370835798E-4</v>
      </c>
      <c r="T3194" s="731">
        <v>2.6706606706165775E-3</v>
      </c>
      <c r="U3194" s="108">
        <v>9.9379641082890965E-4</v>
      </c>
      <c r="V3194" s="109">
        <v>1.0200042655027636E-3</v>
      </c>
      <c r="W3194" s="731">
        <v>7.7465805637494227E-4</v>
      </c>
      <c r="X3194" s="108">
        <v>8.5795390280115898E-5</v>
      </c>
      <c r="Y3194" s="109">
        <v>8.8057920408915005E-5</v>
      </c>
      <c r="Z3194" s="731">
        <v>6.6876985849477358E-5</v>
      </c>
      <c r="AA3194" s="108">
        <v>0</v>
      </c>
      <c r="AB3194" s="109">
        <v>0</v>
      </c>
      <c r="AC3194" s="731">
        <v>0</v>
      </c>
      <c r="AD3194" s="108">
        <v>0</v>
      </c>
      <c r="AE3194" s="109">
        <v>0</v>
      </c>
      <c r="AF3194" s="731">
        <v>0</v>
      </c>
      <c r="AG3194" s="108">
        <v>6.3393260231757464E-4</v>
      </c>
      <c r="AH3194" s="109">
        <v>6.5065022816350796E-4</v>
      </c>
      <c r="AI3194" s="731">
        <v>4.9414702030463678E-4</v>
      </c>
      <c r="AJ3194" s="108">
        <v>7.9091854800001976E-4</v>
      </c>
      <c r="AK3194" s="109">
        <v>9.9262092397525876E-4</v>
      </c>
      <c r="AL3194" s="736">
        <v>4.0565409557947243E-4</v>
      </c>
    </row>
    <row r="3195" spans="1:38" x14ac:dyDescent="0.25">
      <c r="A3195" s="71">
        <f t="shared" si="2"/>
        <v>2054</v>
      </c>
      <c r="B3195" s="718">
        <v>30</v>
      </c>
      <c r="C3195" s="108">
        <v>0.35656009412744061</v>
      </c>
      <c r="D3195" s="109">
        <v>0.35746269123711472</v>
      </c>
      <c r="E3195" s="731">
        <v>0.13126562966350849</v>
      </c>
      <c r="F3195" s="108">
        <v>1.9481098502616877E-2</v>
      </c>
      <c r="G3195" s="109">
        <v>2.193391802974079E-2</v>
      </c>
      <c r="H3195" s="731">
        <v>1.8576941562983691E-2</v>
      </c>
      <c r="I3195" s="108">
        <v>5.4153811583252118E-3</v>
      </c>
      <c r="J3195" s="109">
        <v>6.5806748082556108E-3</v>
      </c>
      <c r="K3195" s="731">
        <v>9.7781347984483777E-2</v>
      </c>
      <c r="L3195" s="108">
        <v>7.2764268472570964E-4</v>
      </c>
      <c r="M3195" s="109">
        <v>9.1320863773981461E-4</v>
      </c>
      <c r="N3195" s="731">
        <v>3.7320057470650349E-4</v>
      </c>
      <c r="O3195" s="108">
        <v>0</v>
      </c>
      <c r="P3195" s="109">
        <v>0</v>
      </c>
      <c r="Q3195" s="731">
        <v>1.1798814229946315E-2</v>
      </c>
      <c r="R3195" s="108">
        <v>4.4422906442062918E-4</v>
      </c>
      <c r="S3195" s="109">
        <v>6.5065545370835798E-4</v>
      </c>
      <c r="T3195" s="731">
        <v>2.6706606706165775E-3</v>
      </c>
      <c r="U3195" s="108">
        <v>9.9379641082890965E-4</v>
      </c>
      <c r="V3195" s="109">
        <v>1.0200042655027636E-3</v>
      </c>
      <c r="W3195" s="731">
        <v>7.7465805637494227E-4</v>
      </c>
      <c r="X3195" s="108">
        <v>8.5795390280115898E-5</v>
      </c>
      <c r="Y3195" s="109">
        <v>8.8057920408915005E-5</v>
      </c>
      <c r="Z3195" s="731">
        <v>6.6876985849477358E-5</v>
      </c>
      <c r="AA3195" s="108">
        <v>0</v>
      </c>
      <c r="AB3195" s="109">
        <v>0</v>
      </c>
      <c r="AC3195" s="731">
        <v>0</v>
      </c>
      <c r="AD3195" s="108">
        <v>0</v>
      </c>
      <c r="AE3195" s="109">
        <v>0</v>
      </c>
      <c r="AF3195" s="731">
        <v>0</v>
      </c>
      <c r="AG3195" s="108">
        <v>6.3393260231757464E-4</v>
      </c>
      <c r="AH3195" s="109">
        <v>6.5065022816350796E-4</v>
      </c>
      <c r="AI3195" s="731">
        <v>4.9414702030463678E-4</v>
      </c>
      <c r="AJ3195" s="108">
        <v>7.9091854800001976E-4</v>
      </c>
      <c r="AK3195" s="109">
        <v>9.9262092397525876E-4</v>
      </c>
      <c r="AL3195" s="736">
        <v>4.0565409557947243E-4</v>
      </c>
    </row>
    <row r="3196" spans="1:38" ht="13" x14ac:dyDescent="0.3">
      <c r="A3196" s="71">
        <f t="shared" si="2"/>
        <v>2054</v>
      </c>
      <c r="B3196" s="718">
        <v>31</v>
      </c>
      <c r="C3196" s="108">
        <v>0.35656009412744061</v>
      </c>
      <c r="D3196" s="109">
        <v>0.35746269123711472</v>
      </c>
      <c r="E3196" s="732">
        <v>0.13126562966350849</v>
      </c>
      <c r="F3196" s="108">
        <v>1.9481098502616877E-2</v>
      </c>
      <c r="G3196" s="109">
        <v>2.193391802974079E-2</v>
      </c>
      <c r="H3196" s="732">
        <v>1.8576941562983691E-2</v>
      </c>
      <c r="I3196" s="108">
        <v>5.4153811583252118E-3</v>
      </c>
      <c r="J3196" s="109">
        <v>6.5806748082556108E-3</v>
      </c>
      <c r="K3196" s="732">
        <v>9.7781347984483777E-2</v>
      </c>
      <c r="L3196" s="108">
        <v>7.2764268472570964E-4</v>
      </c>
      <c r="M3196" s="109">
        <v>9.1320863773981461E-4</v>
      </c>
      <c r="N3196" s="732">
        <v>3.7320057470650349E-4</v>
      </c>
      <c r="O3196" s="108">
        <v>0</v>
      </c>
      <c r="P3196" s="109">
        <v>0</v>
      </c>
      <c r="Q3196" s="732">
        <v>1.1798814229946315E-2</v>
      </c>
      <c r="R3196" s="108">
        <v>4.4422906442062918E-4</v>
      </c>
      <c r="S3196" s="109">
        <v>6.5065545370835798E-4</v>
      </c>
      <c r="T3196" s="732">
        <v>2.6706606706165775E-3</v>
      </c>
      <c r="U3196" s="108">
        <v>9.9379641082890965E-4</v>
      </c>
      <c r="V3196" s="109">
        <v>1.0200042655027636E-3</v>
      </c>
      <c r="W3196" s="732">
        <v>7.7465805637494227E-4</v>
      </c>
      <c r="X3196" s="108">
        <v>8.5795390280115898E-5</v>
      </c>
      <c r="Y3196" s="109">
        <v>8.8057920408915005E-5</v>
      </c>
      <c r="Z3196" s="732">
        <v>6.6876985849477358E-5</v>
      </c>
      <c r="AA3196" s="108">
        <v>0</v>
      </c>
      <c r="AB3196" s="109">
        <v>0</v>
      </c>
      <c r="AC3196" s="732">
        <v>0</v>
      </c>
      <c r="AD3196" s="108">
        <v>0</v>
      </c>
      <c r="AE3196" s="109">
        <v>0</v>
      </c>
      <c r="AF3196" s="732">
        <v>0</v>
      </c>
      <c r="AG3196" s="108">
        <v>6.3393260231757464E-4</v>
      </c>
      <c r="AH3196" s="109">
        <v>6.5065022816350796E-4</v>
      </c>
      <c r="AI3196" s="732">
        <v>4.9414702030463678E-4</v>
      </c>
      <c r="AJ3196" s="108">
        <v>7.9091854800001976E-4</v>
      </c>
      <c r="AK3196" s="109">
        <v>9.9262092397525876E-4</v>
      </c>
      <c r="AL3196" s="736">
        <v>4.0565409557947243E-4</v>
      </c>
    </row>
    <row r="3197" spans="1:38" ht="13" x14ac:dyDescent="0.3">
      <c r="A3197" s="71">
        <f t="shared" si="2"/>
        <v>2054</v>
      </c>
      <c r="B3197" s="718">
        <v>32</v>
      </c>
      <c r="C3197" s="108">
        <v>0.35656009412744061</v>
      </c>
      <c r="D3197" s="109">
        <v>0.35746269123711472</v>
      </c>
      <c r="E3197" s="732">
        <v>0.13126562966350849</v>
      </c>
      <c r="F3197" s="108">
        <v>1.9481098502616877E-2</v>
      </c>
      <c r="G3197" s="109">
        <v>2.193391802974079E-2</v>
      </c>
      <c r="H3197" s="732">
        <v>1.8576941562983691E-2</v>
      </c>
      <c r="I3197" s="108">
        <v>5.4153811583252118E-3</v>
      </c>
      <c r="J3197" s="109">
        <v>6.5806748082556108E-3</v>
      </c>
      <c r="K3197" s="732">
        <v>9.7781347984483777E-2</v>
      </c>
      <c r="L3197" s="108">
        <v>7.2764268472570964E-4</v>
      </c>
      <c r="M3197" s="109">
        <v>9.1320863773981461E-4</v>
      </c>
      <c r="N3197" s="732">
        <v>3.7320057470650349E-4</v>
      </c>
      <c r="O3197" s="108">
        <v>0</v>
      </c>
      <c r="P3197" s="109">
        <v>0</v>
      </c>
      <c r="Q3197" s="732">
        <v>1.1798814229946315E-2</v>
      </c>
      <c r="R3197" s="108">
        <v>4.4422906442062918E-4</v>
      </c>
      <c r="S3197" s="109">
        <v>6.5065545370835798E-4</v>
      </c>
      <c r="T3197" s="732">
        <v>2.6706606706165775E-3</v>
      </c>
      <c r="U3197" s="108">
        <v>9.9379641082890965E-4</v>
      </c>
      <c r="V3197" s="109">
        <v>1.0200042655027636E-3</v>
      </c>
      <c r="W3197" s="732">
        <v>7.7465805637494227E-4</v>
      </c>
      <c r="X3197" s="108">
        <v>8.5795390280115898E-5</v>
      </c>
      <c r="Y3197" s="109">
        <v>8.8057920408915005E-5</v>
      </c>
      <c r="Z3197" s="732">
        <v>6.6876985849477358E-5</v>
      </c>
      <c r="AA3197" s="108">
        <v>0</v>
      </c>
      <c r="AB3197" s="109">
        <v>0</v>
      </c>
      <c r="AC3197" s="732">
        <v>0</v>
      </c>
      <c r="AD3197" s="108">
        <v>0</v>
      </c>
      <c r="AE3197" s="109">
        <v>0</v>
      </c>
      <c r="AF3197" s="732">
        <v>0</v>
      </c>
      <c r="AG3197" s="108">
        <v>6.3393260231757464E-4</v>
      </c>
      <c r="AH3197" s="109">
        <v>6.5065022816350796E-4</v>
      </c>
      <c r="AI3197" s="732">
        <v>4.9414702030463678E-4</v>
      </c>
      <c r="AJ3197" s="108">
        <v>7.9091854800001976E-4</v>
      </c>
      <c r="AK3197" s="109">
        <v>9.9262092397525876E-4</v>
      </c>
      <c r="AL3197" s="736">
        <v>4.0565409557947243E-4</v>
      </c>
    </row>
    <row r="3198" spans="1:38" ht="13" x14ac:dyDescent="0.3">
      <c r="A3198" s="71">
        <f t="shared" si="2"/>
        <v>2054</v>
      </c>
      <c r="B3198" s="718">
        <v>33</v>
      </c>
      <c r="C3198" s="108">
        <v>0.35656009412744061</v>
      </c>
      <c r="D3198" s="109">
        <v>0.35746269123711472</v>
      </c>
      <c r="E3198" s="732">
        <v>0.13126562966350849</v>
      </c>
      <c r="F3198" s="108">
        <v>1.9481098502616877E-2</v>
      </c>
      <c r="G3198" s="109">
        <v>2.193391802974079E-2</v>
      </c>
      <c r="H3198" s="732">
        <v>1.8576941562983691E-2</v>
      </c>
      <c r="I3198" s="108">
        <v>5.4153811583252118E-3</v>
      </c>
      <c r="J3198" s="109">
        <v>6.5806748082556108E-3</v>
      </c>
      <c r="K3198" s="732">
        <v>9.7781347984483777E-2</v>
      </c>
      <c r="L3198" s="108">
        <v>7.2764268472570964E-4</v>
      </c>
      <c r="M3198" s="109">
        <v>9.1320863773981461E-4</v>
      </c>
      <c r="N3198" s="732">
        <v>3.7320057470650349E-4</v>
      </c>
      <c r="O3198" s="108">
        <v>0</v>
      </c>
      <c r="P3198" s="109">
        <v>0</v>
      </c>
      <c r="Q3198" s="732">
        <v>1.1798814229946315E-2</v>
      </c>
      <c r="R3198" s="108">
        <v>4.4422906442062918E-4</v>
      </c>
      <c r="S3198" s="109">
        <v>6.5065545370835798E-4</v>
      </c>
      <c r="T3198" s="732">
        <v>2.6706606706165775E-3</v>
      </c>
      <c r="U3198" s="108">
        <v>9.9379641082890965E-4</v>
      </c>
      <c r="V3198" s="109">
        <v>1.0200042655027636E-3</v>
      </c>
      <c r="W3198" s="732">
        <v>7.7465805637494227E-4</v>
      </c>
      <c r="X3198" s="108">
        <v>8.5795390280115898E-5</v>
      </c>
      <c r="Y3198" s="109">
        <v>8.8057920408915005E-5</v>
      </c>
      <c r="Z3198" s="732">
        <v>6.6876985849477358E-5</v>
      </c>
      <c r="AA3198" s="108">
        <v>0</v>
      </c>
      <c r="AB3198" s="109">
        <v>0</v>
      </c>
      <c r="AC3198" s="732">
        <v>0</v>
      </c>
      <c r="AD3198" s="108">
        <v>0</v>
      </c>
      <c r="AE3198" s="109">
        <v>0</v>
      </c>
      <c r="AF3198" s="732">
        <v>0</v>
      </c>
      <c r="AG3198" s="108">
        <v>6.3393260231757464E-4</v>
      </c>
      <c r="AH3198" s="109">
        <v>6.5065022816350796E-4</v>
      </c>
      <c r="AI3198" s="732">
        <v>4.9414702030463678E-4</v>
      </c>
      <c r="AJ3198" s="108">
        <v>7.9091854800001976E-4</v>
      </c>
      <c r="AK3198" s="109">
        <v>9.9262092397525876E-4</v>
      </c>
      <c r="AL3198" s="736">
        <v>4.0565409557947243E-4</v>
      </c>
    </row>
    <row r="3199" spans="1:38" ht="13" x14ac:dyDescent="0.3">
      <c r="A3199" s="71">
        <f t="shared" si="2"/>
        <v>2054</v>
      </c>
      <c r="B3199" s="718">
        <v>34</v>
      </c>
      <c r="C3199" s="108">
        <v>0.35656009412744061</v>
      </c>
      <c r="D3199" s="109">
        <v>0.35746269123711472</v>
      </c>
      <c r="E3199" s="732">
        <v>0.13126562966350849</v>
      </c>
      <c r="F3199" s="108">
        <v>1.9481098502616877E-2</v>
      </c>
      <c r="G3199" s="109">
        <v>2.193391802974079E-2</v>
      </c>
      <c r="H3199" s="732">
        <v>1.8576941562983691E-2</v>
      </c>
      <c r="I3199" s="108">
        <v>5.4153811583252118E-3</v>
      </c>
      <c r="J3199" s="109">
        <v>6.5806748082556108E-3</v>
      </c>
      <c r="K3199" s="732">
        <v>9.7781347984483777E-2</v>
      </c>
      <c r="L3199" s="108">
        <v>7.2764268472570964E-4</v>
      </c>
      <c r="M3199" s="109">
        <v>9.1320863773981461E-4</v>
      </c>
      <c r="N3199" s="732">
        <v>3.7320057470650349E-4</v>
      </c>
      <c r="O3199" s="108">
        <v>0</v>
      </c>
      <c r="P3199" s="109">
        <v>0</v>
      </c>
      <c r="Q3199" s="732">
        <v>1.1798814229946315E-2</v>
      </c>
      <c r="R3199" s="108">
        <v>4.4422906442062918E-4</v>
      </c>
      <c r="S3199" s="109">
        <v>6.5065545370835798E-4</v>
      </c>
      <c r="T3199" s="732">
        <v>2.6706606706165775E-3</v>
      </c>
      <c r="U3199" s="108">
        <v>9.9379641082890965E-4</v>
      </c>
      <c r="V3199" s="109">
        <v>1.0200042655027636E-3</v>
      </c>
      <c r="W3199" s="732">
        <v>7.7465805637494227E-4</v>
      </c>
      <c r="X3199" s="108">
        <v>8.5795390280115898E-5</v>
      </c>
      <c r="Y3199" s="109">
        <v>8.8057920408915005E-5</v>
      </c>
      <c r="Z3199" s="732">
        <v>6.6876985849477358E-5</v>
      </c>
      <c r="AA3199" s="108">
        <v>0</v>
      </c>
      <c r="AB3199" s="109">
        <v>0</v>
      </c>
      <c r="AC3199" s="732">
        <v>0</v>
      </c>
      <c r="AD3199" s="108">
        <v>0</v>
      </c>
      <c r="AE3199" s="109">
        <v>0</v>
      </c>
      <c r="AF3199" s="732">
        <v>0</v>
      </c>
      <c r="AG3199" s="108">
        <v>6.3393260231757464E-4</v>
      </c>
      <c r="AH3199" s="109">
        <v>6.5065022816350796E-4</v>
      </c>
      <c r="AI3199" s="732">
        <v>4.9414702030463678E-4</v>
      </c>
      <c r="AJ3199" s="108">
        <v>7.9091854800001976E-4</v>
      </c>
      <c r="AK3199" s="109">
        <v>9.9262092397525876E-4</v>
      </c>
      <c r="AL3199" s="736">
        <v>4.0565409557947243E-4</v>
      </c>
    </row>
    <row r="3200" spans="1:38" ht="13" x14ac:dyDescent="0.3">
      <c r="A3200" s="71">
        <f t="shared" si="2"/>
        <v>2054</v>
      </c>
      <c r="B3200" s="718">
        <v>35</v>
      </c>
      <c r="C3200" s="108">
        <v>0.35656009412744061</v>
      </c>
      <c r="D3200" s="109">
        <v>0.35746269123711472</v>
      </c>
      <c r="E3200" s="732">
        <v>0.13126562966350849</v>
      </c>
      <c r="F3200" s="108">
        <v>1.9481098502616877E-2</v>
      </c>
      <c r="G3200" s="109">
        <v>2.193391802974079E-2</v>
      </c>
      <c r="H3200" s="732">
        <v>1.8576941562983691E-2</v>
      </c>
      <c r="I3200" s="108">
        <v>5.4153811583252118E-3</v>
      </c>
      <c r="J3200" s="109">
        <v>6.5806748082556108E-3</v>
      </c>
      <c r="K3200" s="732">
        <v>9.7781347984483777E-2</v>
      </c>
      <c r="L3200" s="108">
        <v>7.2764268472570964E-4</v>
      </c>
      <c r="M3200" s="109">
        <v>9.1320863773981461E-4</v>
      </c>
      <c r="N3200" s="732">
        <v>3.7320057470650349E-4</v>
      </c>
      <c r="O3200" s="108">
        <v>0</v>
      </c>
      <c r="P3200" s="109">
        <v>0</v>
      </c>
      <c r="Q3200" s="732">
        <v>1.1798814229946315E-2</v>
      </c>
      <c r="R3200" s="108">
        <v>4.4422906442062918E-4</v>
      </c>
      <c r="S3200" s="109">
        <v>6.5065545370835798E-4</v>
      </c>
      <c r="T3200" s="732">
        <v>2.6706606706165775E-3</v>
      </c>
      <c r="U3200" s="108">
        <v>9.9379641082890965E-4</v>
      </c>
      <c r="V3200" s="109">
        <v>1.0200042655027636E-3</v>
      </c>
      <c r="W3200" s="732">
        <v>7.7465805637494227E-4</v>
      </c>
      <c r="X3200" s="108">
        <v>8.5795390280115898E-5</v>
      </c>
      <c r="Y3200" s="109">
        <v>8.8057920408915005E-5</v>
      </c>
      <c r="Z3200" s="732">
        <v>6.6876985849477358E-5</v>
      </c>
      <c r="AA3200" s="108">
        <v>0</v>
      </c>
      <c r="AB3200" s="109">
        <v>0</v>
      </c>
      <c r="AC3200" s="732">
        <v>0</v>
      </c>
      <c r="AD3200" s="108">
        <v>0</v>
      </c>
      <c r="AE3200" s="109">
        <v>0</v>
      </c>
      <c r="AF3200" s="732">
        <v>0</v>
      </c>
      <c r="AG3200" s="108">
        <v>6.3393260231757464E-4</v>
      </c>
      <c r="AH3200" s="109">
        <v>6.5065022816350796E-4</v>
      </c>
      <c r="AI3200" s="732">
        <v>4.9414702030463678E-4</v>
      </c>
      <c r="AJ3200" s="108">
        <v>7.9091854800001976E-4</v>
      </c>
      <c r="AK3200" s="109">
        <v>9.9262092397525876E-4</v>
      </c>
      <c r="AL3200" s="736">
        <v>4.0565409557947243E-4</v>
      </c>
    </row>
    <row r="3201" spans="1:38" ht="13" x14ac:dyDescent="0.3">
      <c r="A3201" s="71">
        <f t="shared" si="2"/>
        <v>2054</v>
      </c>
      <c r="B3201" s="718">
        <v>36</v>
      </c>
      <c r="C3201" s="108">
        <v>0.35656009412744061</v>
      </c>
      <c r="D3201" s="109">
        <v>0.35746269123711472</v>
      </c>
      <c r="E3201" s="732">
        <v>0.13126562966350849</v>
      </c>
      <c r="F3201" s="108">
        <v>1.9481098502616877E-2</v>
      </c>
      <c r="G3201" s="109">
        <v>2.193391802974079E-2</v>
      </c>
      <c r="H3201" s="732">
        <v>1.8576941562983691E-2</v>
      </c>
      <c r="I3201" s="108">
        <v>5.4153811583252118E-3</v>
      </c>
      <c r="J3201" s="109">
        <v>6.5806748082556108E-3</v>
      </c>
      <c r="K3201" s="732">
        <v>9.7781347984483777E-2</v>
      </c>
      <c r="L3201" s="108">
        <v>7.2764268472570964E-4</v>
      </c>
      <c r="M3201" s="109">
        <v>9.1320863773981461E-4</v>
      </c>
      <c r="N3201" s="732">
        <v>3.7320057470650349E-4</v>
      </c>
      <c r="O3201" s="108">
        <v>0</v>
      </c>
      <c r="P3201" s="109">
        <v>0</v>
      </c>
      <c r="Q3201" s="732">
        <v>1.1798814229946315E-2</v>
      </c>
      <c r="R3201" s="108">
        <v>4.4422906442062918E-4</v>
      </c>
      <c r="S3201" s="109">
        <v>6.5065545370835798E-4</v>
      </c>
      <c r="T3201" s="732">
        <v>2.6706606706165775E-3</v>
      </c>
      <c r="U3201" s="108">
        <v>9.9379641082890965E-4</v>
      </c>
      <c r="V3201" s="109">
        <v>1.0200042655027636E-3</v>
      </c>
      <c r="W3201" s="732">
        <v>7.7465805637494227E-4</v>
      </c>
      <c r="X3201" s="108">
        <v>8.5795390280115898E-5</v>
      </c>
      <c r="Y3201" s="109">
        <v>8.8057920408915005E-5</v>
      </c>
      <c r="Z3201" s="732">
        <v>6.6876985849477358E-5</v>
      </c>
      <c r="AA3201" s="108">
        <v>0</v>
      </c>
      <c r="AB3201" s="109">
        <v>0</v>
      </c>
      <c r="AC3201" s="732">
        <v>0</v>
      </c>
      <c r="AD3201" s="108">
        <v>0</v>
      </c>
      <c r="AE3201" s="109">
        <v>0</v>
      </c>
      <c r="AF3201" s="732">
        <v>0</v>
      </c>
      <c r="AG3201" s="108">
        <v>6.3393260231757464E-4</v>
      </c>
      <c r="AH3201" s="109">
        <v>6.5065022816350796E-4</v>
      </c>
      <c r="AI3201" s="732">
        <v>4.9414702030463678E-4</v>
      </c>
      <c r="AJ3201" s="108">
        <v>7.9091854800001976E-4</v>
      </c>
      <c r="AK3201" s="109">
        <v>9.9262092397525876E-4</v>
      </c>
      <c r="AL3201" s="736">
        <v>4.0565409557947243E-4</v>
      </c>
    </row>
    <row r="3202" spans="1:38" ht="13" x14ac:dyDescent="0.3">
      <c r="A3202" s="71">
        <f t="shared" si="2"/>
        <v>2054</v>
      </c>
      <c r="B3202" s="718">
        <v>37</v>
      </c>
      <c r="C3202" s="108">
        <v>0.35656009412744061</v>
      </c>
      <c r="D3202" s="109">
        <v>0.35746269123711472</v>
      </c>
      <c r="E3202" s="732">
        <v>0.13126562966350849</v>
      </c>
      <c r="F3202" s="108">
        <v>1.9481098502616877E-2</v>
      </c>
      <c r="G3202" s="109">
        <v>2.193391802974079E-2</v>
      </c>
      <c r="H3202" s="732">
        <v>1.8576941562983691E-2</v>
      </c>
      <c r="I3202" s="108">
        <v>5.4153811583252118E-3</v>
      </c>
      <c r="J3202" s="109">
        <v>6.5806748082556108E-3</v>
      </c>
      <c r="K3202" s="732">
        <v>9.7781347984483777E-2</v>
      </c>
      <c r="L3202" s="108">
        <v>7.2764268472570964E-4</v>
      </c>
      <c r="M3202" s="109">
        <v>9.1320863773981461E-4</v>
      </c>
      <c r="N3202" s="732">
        <v>3.7320057470650349E-4</v>
      </c>
      <c r="O3202" s="108">
        <v>0</v>
      </c>
      <c r="P3202" s="109">
        <v>0</v>
      </c>
      <c r="Q3202" s="732">
        <v>1.1798814229946315E-2</v>
      </c>
      <c r="R3202" s="108">
        <v>4.4422906442062918E-4</v>
      </c>
      <c r="S3202" s="109">
        <v>6.5065545370835798E-4</v>
      </c>
      <c r="T3202" s="732">
        <v>2.6706606706165775E-3</v>
      </c>
      <c r="U3202" s="108">
        <v>9.9379641082890965E-4</v>
      </c>
      <c r="V3202" s="109">
        <v>1.0200042655027636E-3</v>
      </c>
      <c r="W3202" s="732">
        <v>7.7465805637494227E-4</v>
      </c>
      <c r="X3202" s="108">
        <v>8.5795390280115898E-5</v>
      </c>
      <c r="Y3202" s="109">
        <v>8.8057920408915005E-5</v>
      </c>
      <c r="Z3202" s="732">
        <v>6.6876985849477358E-5</v>
      </c>
      <c r="AA3202" s="108">
        <v>0</v>
      </c>
      <c r="AB3202" s="109">
        <v>0</v>
      </c>
      <c r="AC3202" s="732">
        <v>0</v>
      </c>
      <c r="AD3202" s="108">
        <v>0</v>
      </c>
      <c r="AE3202" s="109">
        <v>0</v>
      </c>
      <c r="AF3202" s="732">
        <v>0</v>
      </c>
      <c r="AG3202" s="108">
        <v>6.3393260231757464E-4</v>
      </c>
      <c r="AH3202" s="109">
        <v>6.5065022816350796E-4</v>
      </c>
      <c r="AI3202" s="732">
        <v>4.9414702030463678E-4</v>
      </c>
      <c r="AJ3202" s="108">
        <v>7.9091854800001976E-4</v>
      </c>
      <c r="AK3202" s="109">
        <v>9.9262092397525876E-4</v>
      </c>
      <c r="AL3202" s="736">
        <v>4.0565409557947243E-4</v>
      </c>
    </row>
    <row r="3203" spans="1:38" ht="13" x14ac:dyDescent="0.3">
      <c r="A3203" s="71">
        <f t="shared" si="2"/>
        <v>2054</v>
      </c>
      <c r="B3203" s="718">
        <v>38</v>
      </c>
      <c r="C3203" s="108">
        <v>0.35656009412744061</v>
      </c>
      <c r="D3203" s="109">
        <v>0.35746269123711472</v>
      </c>
      <c r="E3203" s="732">
        <v>0.13126562966350849</v>
      </c>
      <c r="F3203" s="108">
        <v>1.9481098502616877E-2</v>
      </c>
      <c r="G3203" s="109">
        <v>2.193391802974079E-2</v>
      </c>
      <c r="H3203" s="732">
        <v>1.8576941562983691E-2</v>
      </c>
      <c r="I3203" s="108">
        <v>5.4153811583252118E-3</v>
      </c>
      <c r="J3203" s="109">
        <v>6.5806748082556108E-3</v>
      </c>
      <c r="K3203" s="732">
        <v>9.7781347984483777E-2</v>
      </c>
      <c r="L3203" s="108">
        <v>7.2764268472570964E-4</v>
      </c>
      <c r="M3203" s="109">
        <v>9.1320863773981461E-4</v>
      </c>
      <c r="N3203" s="732">
        <v>3.7320057470650349E-4</v>
      </c>
      <c r="O3203" s="108">
        <v>0</v>
      </c>
      <c r="P3203" s="109">
        <v>0</v>
      </c>
      <c r="Q3203" s="732">
        <v>1.1798814229946315E-2</v>
      </c>
      <c r="R3203" s="108">
        <v>4.4422906442062918E-4</v>
      </c>
      <c r="S3203" s="109">
        <v>6.5065545370835798E-4</v>
      </c>
      <c r="T3203" s="732">
        <v>2.6706606706165775E-3</v>
      </c>
      <c r="U3203" s="108">
        <v>9.9379641082890965E-4</v>
      </c>
      <c r="V3203" s="109">
        <v>1.0200042655027636E-3</v>
      </c>
      <c r="W3203" s="732">
        <v>7.7465805637494227E-4</v>
      </c>
      <c r="X3203" s="108">
        <v>8.5795390280115898E-5</v>
      </c>
      <c r="Y3203" s="109">
        <v>8.8057920408915005E-5</v>
      </c>
      <c r="Z3203" s="732">
        <v>6.6876985849477358E-5</v>
      </c>
      <c r="AA3203" s="108">
        <v>0</v>
      </c>
      <c r="AB3203" s="109">
        <v>0</v>
      </c>
      <c r="AC3203" s="732">
        <v>0</v>
      </c>
      <c r="AD3203" s="108">
        <v>0</v>
      </c>
      <c r="AE3203" s="109">
        <v>0</v>
      </c>
      <c r="AF3203" s="732">
        <v>0</v>
      </c>
      <c r="AG3203" s="108">
        <v>6.3393260231757464E-4</v>
      </c>
      <c r="AH3203" s="109">
        <v>6.5065022816350796E-4</v>
      </c>
      <c r="AI3203" s="732">
        <v>4.9414702030463678E-4</v>
      </c>
      <c r="AJ3203" s="108">
        <v>7.9091854800001976E-4</v>
      </c>
      <c r="AK3203" s="109">
        <v>9.9262092397525876E-4</v>
      </c>
      <c r="AL3203" s="736">
        <v>4.0565409557947243E-4</v>
      </c>
    </row>
    <row r="3204" spans="1:38" ht="13.5" thickBot="1" x14ac:dyDescent="0.35">
      <c r="A3204" s="71">
        <f t="shared" si="2"/>
        <v>2054</v>
      </c>
      <c r="B3204" s="719">
        <v>39</v>
      </c>
      <c r="C3204" s="110">
        <v>0.35656009412744061</v>
      </c>
      <c r="D3204" s="111">
        <v>0.35746269123711472</v>
      </c>
      <c r="E3204" s="733">
        <v>0.13126562966350849</v>
      </c>
      <c r="F3204" s="110">
        <v>1.9481098502616877E-2</v>
      </c>
      <c r="G3204" s="111">
        <v>2.193391802974079E-2</v>
      </c>
      <c r="H3204" s="733">
        <v>1.8576941562983691E-2</v>
      </c>
      <c r="I3204" s="110">
        <v>5.4153811583252118E-3</v>
      </c>
      <c r="J3204" s="111">
        <v>6.5806748082556108E-3</v>
      </c>
      <c r="K3204" s="733">
        <v>9.7781347984483777E-2</v>
      </c>
      <c r="L3204" s="110">
        <v>7.2764268472570964E-4</v>
      </c>
      <c r="M3204" s="111">
        <v>9.1320863773981461E-4</v>
      </c>
      <c r="N3204" s="733">
        <v>3.7320057470650349E-4</v>
      </c>
      <c r="O3204" s="110">
        <v>0</v>
      </c>
      <c r="P3204" s="111">
        <v>0</v>
      </c>
      <c r="Q3204" s="733">
        <v>1.1798814229946315E-2</v>
      </c>
      <c r="R3204" s="110">
        <v>4.4422906442062918E-4</v>
      </c>
      <c r="S3204" s="111">
        <v>6.5065545370835798E-4</v>
      </c>
      <c r="T3204" s="733">
        <v>2.6706606706165775E-3</v>
      </c>
      <c r="U3204" s="110">
        <v>9.9379641082890965E-4</v>
      </c>
      <c r="V3204" s="111">
        <v>1.0200042655027636E-3</v>
      </c>
      <c r="W3204" s="733">
        <v>7.7465805637494227E-4</v>
      </c>
      <c r="X3204" s="110">
        <v>8.5795390280115898E-5</v>
      </c>
      <c r="Y3204" s="111">
        <v>8.8057920408915005E-5</v>
      </c>
      <c r="Z3204" s="733">
        <v>6.6876985849477358E-5</v>
      </c>
      <c r="AA3204" s="110">
        <v>0</v>
      </c>
      <c r="AB3204" s="111">
        <v>0</v>
      </c>
      <c r="AC3204" s="733">
        <v>0</v>
      </c>
      <c r="AD3204" s="110">
        <v>0</v>
      </c>
      <c r="AE3204" s="111">
        <v>0</v>
      </c>
      <c r="AF3204" s="733">
        <v>0</v>
      </c>
      <c r="AG3204" s="110">
        <v>6.3393260231757464E-4</v>
      </c>
      <c r="AH3204" s="111">
        <v>6.5065022816350796E-4</v>
      </c>
      <c r="AI3204" s="733">
        <v>4.9414702030463678E-4</v>
      </c>
      <c r="AJ3204" s="110">
        <v>7.9091854800001976E-4</v>
      </c>
      <c r="AK3204" s="111">
        <v>9.9262092397525876E-4</v>
      </c>
      <c r="AL3204" s="737">
        <v>4.0565409557947243E-4</v>
      </c>
    </row>
    <row r="3205" spans="1:38" x14ac:dyDescent="0.25">
      <c r="A3205" s="720">
        <f t="shared" si="2"/>
        <v>2055</v>
      </c>
      <c r="B3205" s="70">
        <v>0</v>
      </c>
      <c r="C3205" s="106">
        <v>0.22532664410273792</v>
      </c>
      <c r="D3205" s="107">
        <v>0.2352564408786145</v>
      </c>
      <c r="E3205" s="730">
        <v>0.11255351586853846</v>
      </c>
      <c r="F3205" s="106">
        <v>1.848039076112035E-2</v>
      </c>
      <c r="G3205" s="107">
        <v>2.0146411322098413E-2</v>
      </c>
      <c r="H3205" s="730">
        <v>1.8992318193945836E-2</v>
      </c>
      <c r="I3205" s="106">
        <v>4.3743812323179592E-3</v>
      </c>
      <c r="J3205" s="107">
        <v>4.0191671787339449E-3</v>
      </c>
      <c r="K3205" s="730">
        <v>8.6353765755414535E-2</v>
      </c>
      <c r="L3205" s="106">
        <v>5.3245388725607385E-4</v>
      </c>
      <c r="M3205" s="107">
        <v>5.6853331343020277E-4</v>
      </c>
      <c r="N3205" s="730">
        <v>2.6544380886097551E-4</v>
      </c>
      <c r="O3205" s="106">
        <v>0</v>
      </c>
      <c r="P3205" s="107">
        <v>0</v>
      </c>
      <c r="Q3205" s="730">
        <v>1.2062641271781629E-2</v>
      </c>
      <c r="R3205" s="106">
        <v>4.4422906442062918E-4</v>
      </c>
      <c r="S3205" s="107">
        <v>6.5065545370835798E-4</v>
      </c>
      <c r="T3205" s="730">
        <v>2.6706606706165775E-3</v>
      </c>
      <c r="U3205" s="106">
        <v>9.1692145048040733E-4</v>
      </c>
      <c r="V3205" s="107">
        <v>8.828066095632589E-4</v>
      </c>
      <c r="W3205" s="730">
        <v>7.9197942985712077E-4</v>
      </c>
      <c r="X3205" s="106">
        <v>7.9158648027801264E-5</v>
      </c>
      <c r="Y3205" s="107">
        <v>7.6213507629272056E-5</v>
      </c>
      <c r="Z3205" s="730">
        <v>6.8372390243997573E-5</v>
      </c>
      <c r="AA3205" s="106">
        <v>0</v>
      </c>
      <c r="AB3205" s="107">
        <v>0</v>
      </c>
      <c r="AC3205" s="730">
        <v>0</v>
      </c>
      <c r="AD3205" s="106">
        <v>0</v>
      </c>
      <c r="AE3205" s="107">
        <v>0</v>
      </c>
      <c r="AF3205" s="730">
        <v>0</v>
      </c>
      <c r="AG3205" s="106">
        <v>5.8489436706653524E-4</v>
      </c>
      <c r="AH3205" s="107">
        <v>5.6313312955575789E-4</v>
      </c>
      <c r="AI3205" s="730">
        <v>5.0519595687588609E-4</v>
      </c>
      <c r="AJ3205" s="106">
        <v>5.7875576346412083E-4</v>
      </c>
      <c r="AK3205" s="107">
        <v>6.1797299867349833E-4</v>
      </c>
      <c r="AL3205" s="735">
        <v>2.8852675311968781E-4</v>
      </c>
    </row>
    <row r="3206" spans="1:38" x14ac:dyDescent="0.25">
      <c r="A3206" s="71">
        <f t="shared" si="2"/>
        <v>2055</v>
      </c>
      <c r="B3206" s="718">
        <v>1</v>
      </c>
      <c r="C3206" s="108">
        <v>0.22522955622308682</v>
      </c>
      <c r="D3206" s="109">
        <v>0.23512524042819125</v>
      </c>
      <c r="E3206" s="731">
        <v>0.11270253293080007</v>
      </c>
      <c r="F3206" s="108">
        <v>1.8457029286375173E-2</v>
      </c>
      <c r="G3206" s="109">
        <v>2.0114051025103517E-2</v>
      </c>
      <c r="H3206" s="731">
        <v>1.9233584987362527E-2</v>
      </c>
      <c r="I3206" s="108">
        <v>4.3668625254851086E-3</v>
      </c>
      <c r="J3206" s="109">
        <v>4.0088899544201539E-3</v>
      </c>
      <c r="K3206" s="731">
        <v>8.6722211258816864E-2</v>
      </c>
      <c r="L3206" s="108">
        <v>5.3179186772438615E-4</v>
      </c>
      <c r="M3206" s="109">
        <v>5.6738318569385274E-4</v>
      </c>
      <c r="N3206" s="731">
        <v>2.6595285224881456E-4</v>
      </c>
      <c r="O3206" s="108">
        <v>0</v>
      </c>
      <c r="P3206" s="109">
        <v>0</v>
      </c>
      <c r="Q3206" s="731">
        <v>1.2215870341676044E-2</v>
      </c>
      <c r="R3206" s="108">
        <v>4.4422906442062918E-4</v>
      </c>
      <c r="S3206" s="109">
        <v>6.5065545370835798E-4</v>
      </c>
      <c r="T3206" s="731">
        <v>2.6706606706165775E-3</v>
      </c>
      <c r="U3206" s="108">
        <v>9.1518383780034795E-4</v>
      </c>
      <c r="V3206" s="109">
        <v>8.804190073460474E-4</v>
      </c>
      <c r="W3206" s="731">
        <v>8.0203986981229711E-4</v>
      </c>
      <c r="X3206" s="108">
        <v>7.9008680835100428E-5</v>
      </c>
      <c r="Y3206" s="109">
        <v>7.6007385439332597E-5</v>
      </c>
      <c r="Z3206" s="731">
        <v>6.9240904704902026E-5</v>
      </c>
      <c r="AA3206" s="108">
        <v>0</v>
      </c>
      <c r="AB3206" s="109">
        <v>0</v>
      </c>
      <c r="AC3206" s="731">
        <v>0</v>
      </c>
      <c r="AD3206" s="108">
        <v>0</v>
      </c>
      <c r="AE3206" s="109">
        <v>0</v>
      </c>
      <c r="AF3206" s="731">
        <v>0</v>
      </c>
      <c r="AG3206" s="108">
        <v>5.837864617178278E-4</v>
      </c>
      <c r="AH3206" s="109">
        <v>5.6161009536158011E-4</v>
      </c>
      <c r="AI3206" s="731">
        <v>5.1161374377902606E-4</v>
      </c>
      <c r="AJ3206" s="108">
        <v>5.7803682535451616E-4</v>
      </c>
      <c r="AK3206" s="109">
        <v>6.1672318905864212E-4</v>
      </c>
      <c r="AL3206" s="736">
        <v>2.8908003041190795E-4</v>
      </c>
    </row>
    <row r="3207" spans="1:38" x14ac:dyDescent="0.25">
      <c r="A3207" s="71">
        <f t="shared" si="2"/>
        <v>2055</v>
      </c>
      <c r="B3207" s="718">
        <v>2</v>
      </c>
      <c r="C3207" s="108">
        <v>0.22512975418284129</v>
      </c>
      <c r="D3207" s="109">
        <v>0.23499897228936339</v>
      </c>
      <c r="E3207" s="731">
        <v>0.11288707547487078</v>
      </c>
      <c r="F3207" s="108">
        <v>1.8432961657558394E-2</v>
      </c>
      <c r="G3207" s="109">
        <v>2.0082904869472753E-2</v>
      </c>
      <c r="H3207" s="731">
        <v>1.9520471517323522E-2</v>
      </c>
      <c r="I3207" s="108">
        <v>4.3591207710425763E-3</v>
      </c>
      <c r="J3207" s="109">
        <v>3.9989956986979979E-3</v>
      </c>
      <c r="K3207" s="731">
        <v>8.718053643486233E-2</v>
      </c>
      <c r="L3207" s="108">
        <v>5.3111162455168057E-4</v>
      </c>
      <c r="M3207" s="109">
        <v>5.6627657401289678E-4</v>
      </c>
      <c r="N3207" s="731">
        <v>2.6659329614547416E-4</v>
      </c>
      <c r="O3207" s="108">
        <v>0</v>
      </c>
      <c r="P3207" s="109">
        <v>0</v>
      </c>
      <c r="Q3207" s="731">
        <v>1.2398084355989217E-2</v>
      </c>
      <c r="R3207" s="108">
        <v>4.4422906442062918E-4</v>
      </c>
      <c r="S3207" s="109">
        <v>6.5065545370835798E-4</v>
      </c>
      <c r="T3207" s="731">
        <v>2.6706606706165775E-3</v>
      </c>
      <c r="U3207" s="108">
        <v>9.1339548976342177E-4</v>
      </c>
      <c r="V3207" s="109">
        <v>8.781204513088768E-4</v>
      </c>
      <c r="W3207" s="731">
        <v>8.1400341266256026E-4</v>
      </c>
      <c r="X3207" s="108">
        <v>7.8854281373021102E-5</v>
      </c>
      <c r="Y3207" s="109">
        <v>7.5808950604404671E-5</v>
      </c>
      <c r="Z3207" s="731">
        <v>7.027372892657521E-5</v>
      </c>
      <c r="AA3207" s="108">
        <v>0</v>
      </c>
      <c r="AB3207" s="109">
        <v>0</v>
      </c>
      <c r="AC3207" s="731">
        <v>0</v>
      </c>
      <c r="AD3207" s="108">
        <v>0</v>
      </c>
      <c r="AE3207" s="109">
        <v>0</v>
      </c>
      <c r="AF3207" s="731">
        <v>0</v>
      </c>
      <c r="AG3207" s="108">
        <v>5.8264562686637892E-4</v>
      </c>
      <c r="AH3207" s="109">
        <v>5.6014408583055604E-4</v>
      </c>
      <c r="AI3207" s="731">
        <v>5.1924460192046776E-4</v>
      </c>
      <c r="AJ3207" s="108">
        <v>5.7729696609854766E-4</v>
      </c>
      <c r="AK3207" s="109">
        <v>6.1552012421515969E-4</v>
      </c>
      <c r="AL3207" s="736">
        <v>2.897761679961812E-4</v>
      </c>
    </row>
    <row r="3208" spans="1:38" x14ac:dyDescent="0.25">
      <c r="A3208" s="71">
        <f t="shared" si="2"/>
        <v>2055</v>
      </c>
      <c r="B3208" s="718">
        <v>3</v>
      </c>
      <c r="C3208" s="108">
        <v>0.2250270511548709</v>
      </c>
      <c r="D3208" s="109">
        <v>0.23487674972151748</v>
      </c>
      <c r="E3208" s="731">
        <v>0.11310543244299676</v>
      </c>
      <c r="F3208" s="108">
        <v>1.8408341077638616E-2</v>
      </c>
      <c r="G3208" s="109">
        <v>2.0052776595318858E-2</v>
      </c>
      <c r="H3208" s="731">
        <v>1.9851603786072595E-2</v>
      </c>
      <c r="I3208" s="108">
        <v>4.3511976859407558E-3</v>
      </c>
      <c r="J3208" s="109">
        <v>3.9894219917216171E-3</v>
      </c>
      <c r="K3208" s="731">
        <v>8.7725357105638876E-2</v>
      </c>
      <c r="L3208" s="108">
        <v>5.3041426974579243E-4</v>
      </c>
      <c r="M3208" s="109">
        <v>5.6520615168298351E-4</v>
      </c>
      <c r="N3208" s="731">
        <v>2.6735947792834539E-4</v>
      </c>
      <c r="O3208" s="108">
        <v>0</v>
      </c>
      <c r="P3208" s="109">
        <v>0</v>
      </c>
      <c r="Q3208" s="731">
        <v>1.260838790762822E-2</v>
      </c>
      <c r="R3208" s="108">
        <v>4.4422906442062918E-4</v>
      </c>
      <c r="S3208" s="109">
        <v>6.5065545370835798E-4</v>
      </c>
      <c r="T3208" s="731">
        <v>2.6706606706165775E-3</v>
      </c>
      <c r="U3208" s="108">
        <v>9.1156524542713416E-4</v>
      </c>
      <c r="V3208" s="109">
        <v>8.7589693955174069E-4</v>
      </c>
      <c r="W3208" s="731">
        <v>8.2781175374915816E-4</v>
      </c>
      <c r="X3208" s="108">
        <v>7.8696265741812771E-5</v>
      </c>
      <c r="Y3208" s="109">
        <v>7.5617018027442702E-5</v>
      </c>
      <c r="Z3208" s="731">
        <v>7.1465748366338525E-5</v>
      </c>
      <c r="AA3208" s="108">
        <v>0</v>
      </c>
      <c r="AB3208" s="109">
        <v>0</v>
      </c>
      <c r="AC3208" s="731">
        <v>0</v>
      </c>
      <c r="AD3208" s="108">
        <v>0</v>
      </c>
      <c r="AE3208" s="109">
        <v>0</v>
      </c>
      <c r="AF3208" s="731">
        <v>0</v>
      </c>
      <c r="AG3208" s="108">
        <v>5.8147803013248274E-4</v>
      </c>
      <c r="AH3208" s="109">
        <v>5.5872568561145654E-4</v>
      </c>
      <c r="AI3208" s="731">
        <v>5.2805271691763462E-4</v>
      </c>
      <c r="AJ3208" s="108">
        <v>5.765390842224639E-4</v>
      </c>
      <c r="AK3208" s="109">
        <v>6.14356082607365E-4</v>
      </c>
      <c r="AL3208" s="736">
        <v>2.9060906098866209E-4</v>
      </c>
    </row>
    <row r="3209" spans="1:38" x14ac:dyDescent="0.25">
      <c r="A3209" s="71">
        <f t="shared" si="2"/>
        <v>2055</v>
      </c>
      <c r="B3209" s="718">
        <v>4</v>
      </c>
      <c r="C3209" s="108">
        <v>0.29594803482705018</v>
      </c>
      <c r="D3209" s="109">
        <v>0.30156662828424957</v>
      </c>
      <c r="E3209" s="731">
        <v>0.13217911419976366</v>
      </c>
      <c r="F3209" s="108">
        <v>1.9027705507388162E-2</v>
      </c>
      <c r="G3209" s="109">
        <v>2.1081321133199722E-2</v>
      </c>
      <c r="H3209" s="731">
        <v>1.9759928538619013E-2</v>
      </c>
      <c r="I3209" s="108">
        <v>5.0416289115322015E-3</v>
      </c>
      <c r="J3209" s="109">
        <v>5.4784917876448541E-3</v>
      </c>
      <c r="K3209" s="731">
        <v>8.6882297236824224E-2</v>
      </c>
      <c r="L3209" s="108">
        <v>6.4143808156194267E-4</v>
      </c>
      <c r="M3209" s="109">
        <v>8.4420633211856324E-4</v>
      </c>
      <c r="N3209" s="731">
        <v>3.7658785983596253E-4</v>
      </c>
      <c r="O3209" s="108">
        <v>0</v>
      </c>
      <c r="P3209" s="109">
        <v>0</v>
      </c>
      <c r="Q3209" s="731">
        <v>1.2550164467905814E-2</v>
      </c>
      <c r="R3209" s="108">
        <v>4.4422906442062918E-4</v>
      </c>
      <c r="S3209" s="109">
        <v>6.5065545370835798E-4</v>
      </c>
      <c r="T3209" s="731">
        <v>2.6706606706165775E-3</v>
      </c>
      <c r="U3209" s="108">
        <v>9.5908229006265162E-4</v>
      </c>
      <c r="V3209" s="109">
        <v>9.5474856125886051E-4</v>
      </c>
      <c r="W3209" s="731">
        <v>8.2398858209854862E-4</v>
      </c>
      <c r="X3209" s="108">
        <v>8.2798487057519305E-5</v>
      </c>
      <c r="Y3209" s="109">
        <v>8.2424307536586348E-5</v>
      </c>
      <c r="Z3209" s="731">
        <v>7.1135812707904882E-5</v>
      </c>
      <c r="AA3209" s="108">
        <v>0</v>
      </c>
      <c r="AB3209" s="109">
        <v>0</v>
      </c>
      <c r="AC3209" s="731">
        <v>0</v>
      </c>
      <c r="AD3209" s="108">
        <v>0</v>
      </c>
      <c r="AE3209" s="109">
        <v>0</v>
      </c>
      <c r="AF3209" s="731">
        <v>0</v>
      </c>
      <c r="AG3209" s="108">
        <v>6.1178890966437382E-4</v>
      </c>
      <c r="AH3209" s="109">
        <v>6.0902431631227618E-4</v>
      </c>
      <c r="AI3209" s="731">
        <v>5.2561383555899403E-4</v>
      </c>
      <c r="AJ3209" s="108">
        <v>6.97217361621745E-4</v>
      </c>
      <c r="AK3209" s="109">
        <v>9.1761885447677735E-4</v>
      </c>
      <c r="AL3209" s="736">
        <v>4.0933587276359917E-4</v>
      </c>
    </row>
    <row r="3210" spans="1:38" x14ac:dyDescent="0.25">
      <c r="A3210" s="71">
        <f t="shared" si="2"/>
        <v>2055</v>
      </c>
      <c r="B3210" s="718">
        <v>5</v>
      </c>
      <c r="C3210" s="108">
        <v>0.29581980312991374</v>
      </c>
      <c r="D3210" s="109">
        <v>0.30143025497500792</v>
      </c>
      <c r="E3210" s="731">
        <v>0.13181422713971813</v>
      </c>
      <c r="F3210" s="108">
        <v>1.9001307348989648E-2</v>
      </c>
      <c r="G3210" s="109">
        <v>2.1051481949145853E-2</v>
      </c>
      <c r="H3210" s="731">
        <v>1.930962786082837E-2</v>
      </c>
      <c r="I3210" s="108">
        <v>5.0321300742188655E-3</v>
      </c>
      <c r="J3210" s="109">
        <v>5.4662561159698891E-3</v>
      </c>
      <c r="K3210" s="731">
        <v>8.5949623632119457E-2</v>
      </c>
      <c r="L3210" s="108">
        <v>6.4056433012322394E-4</v>
      </c>
      <c r="M3210" s="109">
        <v>8.4270619468169126E-4</v>
      </c>
      <c r="N3210" s="731">
        <v>3.752146763354125E-4</v>
      </c>
      <c r="O3210" s="108">
        <v>0</v>
      </c>
      <c r="P3210" s="109">
        <v>0</v>
      </c>
      <c r="Q3210" s="731">
        <v>1.2264167045644663E-2</v>
      </c>
      <c r="R3210" s="108">
        <v>4.4422906442062918E-4</v>
      </c>
      <c r="S3210" s="109">
        <v>6.5065545370835798E-4</v>
      </c>
      <c r="T3210" s="731">
        <v>2.6706606706165775E-3</v>
      </c>
      <c r="U3210" s="108">
        <v>9.5711725104154471E-4</v>
      </c>
      <c r="V3210" s="109">
        <v>9.5254172966858087E-4</v>
      </c>
      <c r="W3210" s="731">
        <v>8.0521117729639589E-4</v>
      </c>
      <c r="X3210" s="108">
        <v>8.2628864560442791E-5</v>
      </c>
      <c r="Y3210" s="109">
        <v>8.2233798418177503E-5</v>
      </c>
      <c r="Z3210" s="731">
        <v>6.9514698333015897E-5</v>
      </c>
      <c r="AA3210" s="108">
        <v>0</v>
      </c>
      <c r="AB3210" s="109">
        <v>0</v>
      </c>
      <c r="AC3210" s="731">
        <v>0</v>
      </c>
      <c r="AD3210" s="108">
        <v>0</v>
      </c>
      <c r="AE3210" s="109">
        <v>0</v>
      </c>
      <c r="AF3210" s="731">
        <v>0</v>
      </c>
      <c r="AG3210" s="108">
        <v>6.1053527017558193E-4</v>
      </c>
      <c r="AH3210" s="109">
        <v>6.0761644646425104E-4</v>
      </c>
      <c r="AI3210" s="731">
        <v>5.1363619863938103E-4</v>
      </c>
      <c r="AJ3210" s="108">
        <v>6.962679063849598E-4</v>
      </c>
      <c r="AK3210" s="109">
        <v>9.1598748833937127E-4</v>
      </c>
      <c r="AL3210" s="736">
        <v>4.0784312931579323E-4</v>
      </c>
    </row>
    <row r="3211" spans="1:38" x14ac:dyDescent="0.25">
      <c r="A3211" s="71">
        <f t="shared" si="2"/>
        <v>2055</v>
      </c>
      <c r="B3211" s="718">
        <v>6</v>
      </c>
      <c r="C3211" s="108">
        <v>0.29581980312991374</v>
      </c>
      <c r="D3211" s="109">
        <v>0.30143025497500792</v>
      </c>
      <c r="E3211" s="731">
        <v>0.13181422713971813</v>
      </c>
      <c r="F3211" s="108">
        <v>1.9001307348989648E-2</v>
      </c>
      <c r="G3211" s="109">
        <v>2.1051481949145853E-2</v>
      </c>
      <c r="H3211" s="731">
        <v>1.930962786082837E-2</v>
      </c>
      <c r="I3211" s="108">
        <v>5.0321300742188655E-3</v>
      </c>
      <c r="J3211" s="109">
        <v>5.4662561159698891E-3</v>
      </c>
      <c r="K3211" s="731">
        <v>8.5949623632119457E-2</v>
      </c>
      <c r="L3211" s="108">
        <v>6.4056433012322394E-4</v>
      </c>
      <c r="M3211" s="109">
        <v>8.4270619468169126E-4</v>
      </c>
      <c r="N3211" s="731">
        <v>3.752146763354125E-4</v>
      </c>
      <c r="O3211" s="108">
        <v>0</v>
      </c>
      <c r="P3211" s="109">
        <v>0</v>
      </c>
      <c r="Q3211" s="731">
        <v>1.2264167045644663E-2</v>
      </c>
      <c r="R3211" s="108">
        <v>4.4422906442062918E-4</v>
      </c>
      <c r="S3211" s="109">
        <v>6.5065545370835798E-4</v>
      </c>
      <c r="T3211" s="731">
        <v>2.6706606706165775E-3</v>
      </c>
      <c r="U3211" s="108">
        <v>9.5711725104154471E-4</v>
      </c>
      <c r="V3211" s="109">
        <v>9.5254172966858087E-4</v>
      </c>
      <c r="W3211" s="731">
        <v>8.0521117729639589E-4</v>
      </c>
      <c r="X3211" s="108">
        <v>8.2628864560442791E-5</v>
      </c>
      <c r="Y3211" s="109">
        <v>8.2233798418177503E-5</v>
      </c>
      <c r="Z3211" s="731">
        <v>6.9514698333015897E-5</v>
      </c>
      <c r="AA3211" s="108">
        <v>0</v>
      </c>
      <c r="AB3211" s="109">
        <v>0</v>
      </c>
      <c r="AC3211" s="731">
        <v>0</v>
      </c>
      <c r="AD3211" s="108">
        <v>0</v>
      </c>
      <c r="AE3211" s="109">
        <v>0</v>
      </c>
      <c r="AF3211" s="731">
        <v>0</v>
      </c>
      <c r="AG3211" s="108">
        <v>6.1053527017558193E-4</v>
      </c>
      <c r="AH3211" s="109">
        <v>6.0761644646425104E-4</v>
      </c>
      <c r="AI3211" s="731">
        <v>5.1363619863938103E-4</v>
      </c>
      <c r="AJ3211" s="108">
        <v>6.962679063849598E-4</v>
      </c>
      <c r="AK3211" s="109">
        <v>9.1598748833937127E-4</v>
      </c>
      <c r="AL3211" s="736">
        <v>4.0784312931579323E-4</v>
      </c>
    </row>
    <row r="3212" spans="1:38" x14ac:dyDescent="0.25">
      <c r="A3212" s="71">
        <f t="shared" si="2"/>
        <v>2055</v>
      </c>
      <c r="B3212" s="718">
        <v>7</v>
      </c>
      <c r="C3212" s="108">
        <v>0.29581980312991374</v>
      </c>
      <c r="D3212" s="109">
        <v>0.30143025497500792</v>
      </c>
      <c r="E3212" s="731">
        <v>0.13181422713971813</v>
      </c>
      <c r="F3212" s="108">
        <v>1.9001307348989648E-2</v>
      </c>
      <c r="G3212" s="109">
        <v>2.1051481949145853E-2</v>
      </c>
      <c r="H3212" s="731">
        <v>1.930962786082837E-2</v>
      </c>
      <c r="I3212" s="108">
        <v>5.0321300742188655E-3</v>
      </c>
      <c r="J3212" s="109">
        <v>5.4662561159698891E-3</v>
      </c>
      <c r="K3212" s="731">
        <v>8.5949623632119457E-2</v>
      </c>
      <c r="L3212" s="108">
        <v>6.4056433012322394E-4</v>
      </c>
      <c r="M3212" s="109">
        <v>8.4270619468169126E-4</v>
      </c>
      <c r="N3212" s="731">
        <v>3.752146763354125E-4</v>
      </c>
      <c r="O3212" s="108">
        <v>0</v>
      </c>
      <c r="P3212" s="109">
        <v>0</v>
      </c>
      <c r="Q3212" s="731">
        <v>1.2264167045644663E-2</v>
      </c>
      <c r="R3212" s="108">
        <v>4.4422906442062918E-4</v>
      </c>
      <c r="S3212" s="109">
        <v>6.5065545370835798E-4</v>
      </c>
      <c r="T3212" s="731">
        <v>2.6706606706165775E-3</v>
      </c>
      <c r="U3212" s="108">
        <v>9.5711725104154471E-4</v>
      </c>
      <c r="V3212" s="109">
        <v>9.5254172966858087E-4</v>
      </c>
      <c r="W3212" s="731">
        <v>8.0521117729639589E-4</v>
      </c>
      <c r="X3212" s="108">
        <v>8.2628864560442791E-5</v>
      </c>
      <c r="Y3212" s="109">
        <v>8.2233798418177503E-5</v>
      </c>
      <c r="Z3212" s="731">
        <v>6.9514698333015897E-5</v>
      </c>
      <c r="AA3212" s="108">
        <v>0</v>
      </c>
      <c r="AB3212" s="109">
        <v>0</v>
      </c>
      <c r="AC3212" s="731">
        <v>0</v>
      </c>
      <c r="AD3212" s="108">
        <v>0</v>
      </c>
      <c r="AE3212" s="109">
        <v>0</v>
      </c>
      <c r="AF3212" s="731">
        <v>0</v>
      </c>
      <c r="AG3212" s="108">
        <v>6.1053527017558193E-4</v>
      </c>
      <c r="AH3212" s="109">
        <v>6.0761644646425104E-4</v>
      </c>
      <c r="AI3212" s="731">
        <v>5.1363619863938103E-4</v>
      </c>
      <c r="AJ3212" s="108">
        <v>6.962679063849598E-4</v>
      </c>
      <c r="AK3212" s="109">
        <v>9.1598748833937127E-4</v>
      </c>
      <c r="AL3212" s="736">
        <v>4.0784312931579323E-4</v>
      </c>
    </row>
    <row r="3213" spans="1:38" x14ac:dyDescent="0.25">
      <c r="A3213" s="71">
        <f t="shared" si="2"/>
        <v>2055</v>
      </c>
      <c r="B3213" s="718">
        <v>8</v>
      </c>
      <c r="C3213" s="108">
        <v>0.29581980312991374</v>
      </c>
      <c r="D3213" s="109">
        <v>0.30143025497500792</v>
      </c>
      <c r="E3213" s="731">
        <v>0.13181422713971813</v>
      </c>
      <c r="F3213" s="108">
        <v>1.9001307348989648E-2</v>
      </c>
      <c r="G3213" s="109">
        <v>2.1051481949145853E-2</v>
      </c>
      <c r="H3213" s="731">
        <v>1.930962786082837E-2</v>
      </c>
      <c r="I3213" s="108">
        <v>5.0321300742188655E-3</v>
      </c>
      <c r="J3213" s="109">
        <v>5.4662561159698891E-3</v>
      </c>
      <c r="K3213" s="731">
        <v>8.5949623632119457E-2</v>
      </c>
      <c r="L3213" s="108">
        <v>6.4056433012322394E-4</v>
      </c>
      <c r="M3213" s="109">
        <v>8.4270619468169126E-4</v>
      </c>
      <c r="N3213" s="731">
        <v>3.752146763354125E-4</v>
      </c>
      <c r="O3213" s="108">
        <v>0</v>
      </c>
      <c r="P3213" s="109">
        <v>0</v>
      </c>
      <c r="Q3213" s="731">
        <v>1.2264167045644663E-2</v>
      </c>
      <c r="R3213" s="108">
        <v>4.4422906442062918E-4</v>
      </c>
      <c r="S3213" s="109">
        <v>6.5065545370835798E-4</v>
      </c>
      <c r="T3213" s="731">
        <v>2.6706606706165775E-3</v>
      </c>
      <c r="U3213" s="108">
        <v>9.5711725104154471E-4</v>
      </c>
      <c r="V3213" s="109">
        <v>9.5254172966858087E-4</v>
      </c>
      <c r="W3213" s="731">
        <v>8.0521117729639589E-4</v>
      </c>
      <c r="X3213" s="108">
        <v>8.2628864560442791E-5</v>
      </c>
      <c r="Y3213" s="109">
        <v>8.2233798418177503E-5</v>
      </c>
      <c r="Z3213" s="731">
        <v>6.9514698333015897E-5</v>
      </c>
      <c r="AA3213" s="108">
        <v>0</v>
      </c>
      <c r="AB3213" s="109">
        <v>0</v>
      </c>
      <c r="AC3213" s="731">
        <v>0</v>
      </c>
      <c r="AD3213" s="108">
        <v>0</v>
      </c>
      <c r="AE3213" s="109">
        <v>0</v>
      </c>
      <c r="AF3213" s="731">
        <v>0</v>
      </c>
      <c r="AG3213" s="108">
        <v>6.1053527017558193E-4</v>
      </c>
      <c r="AH3213" s="109">
        <v>6.0761644646425104E-4</v>
      </c>
      <c r="AI3213" s="731">
        <v>5.1363619863938103E-4</v>
      </c>
      <c r="AJ3213" s="108">
        <v>6.962679063849598E-4</v>
      </c>
      <c r="AK3213" s="109">
        <v>9.1598748833937127E-4</v>
      </c>
      <c r="AL3213" s="736">
        <v>4.0784312931579323E-4</v>
      </c>
    </row>
    <row r="3214" spans="1:38" x14ac:dyDescent="0.25">
      <c r="A3214" s="71">
        <f t="shared" si="2"/>
        <v>2055</v>
      </c>
      <c r="B3214" s="718">
        <v>9</v>
      </c>
      <c r="C3214" s="108">
        <v>0.29581980312991374</v>
      </c>
      <c r="D3214" s="109">
        <v>0.30143025497500792</v>
      </c>
      <c r="E3214" s="731">
        <v>0.13181422713971813</v>
      </c>
      <c r="F3214" s="108">
        <v>1.9001307348989648E-2</v>
      </c>
      <c r="G3214" s="109">
        <v>2.1051481949145853E-2</v>
      </c>
      <c r="H3214" s="731">
        <v>1.930962786082837E-2</v>
      </c>
      <c r="I3214" s="108">
        <v>5.0321300742188655E-3</v>
      </c>
      <c r="J3214" s="109">
        <v>5.4662561159698891E-3</v>
      </c>
      <c r="K3214" s="731">
        <v>8.5949623632119457E-2</v>
      </c>
      <c r="L3214" s="108">
        <v>6.4056433012322394E-4</v>
      </c>
      <c r="M3214" s="109">
        <v>8.4270619468169126E-4</v>
      </c>
      <c r="N3214" s="731">
        <v>3.752146763354125E-4</v>
      </c>
      <c r="O3214" s="108">
        <v>0</v>
      </c>
      <c r="P3214" s="109">
        <v>0</v>
      </c>
      <c r="Q3214" s="731">
        <v>1.2264167045644663E-2</v>
      </c>
      <c r="R3214" s="108">
        <v>4.4422906442062918E-4</v>
      </c>
      <c r="S3214" s="109">
        <v>6.5065545370835798E-4</v>
      </c>
      <c r="T3214" s="731">
        <v>2.6706606706165775E-3</v>
      </c>
      <c r="U3214" s="108">
        <v>9.5711725104154471E-4</v>
      </c>
      <c r="V3214" s="109">
        <v>9.5254172966858087E-4</v>
      </c>
      <c r="W3214" s="731">
        <v>8.0521117729639589E-4</v>
      </c>
      <c r="X3214" s="108">
        <v>8.2628864560442791E-5</v>
      </c>
      <c r="Y3214" s="109">
        <v>8.2233798418177503E-5</v>
      </c>
      <c r="Z3214" s="731">
        <v>6.9514698333015897E-5</v>
      </c>
      <c r="AA3214" s="108">
        <v>0</v>
      </c>
      <c r="AB3214" s="109">
        <v>0</v>
      </c>
      <c r="AC3214" s="731">
        <v>0</v>
      </c>
      <c r="AD3214" s="108">
        <v>0</v>
      </c>
      <c r="AE3214" s="109">
        <v>0</v>
      </c>
      <c r="AF3214" s="731">
        <v>0</v>
      </c>
      <c r="AG3214" s="108">
        <v>6.1053527017558193E-4</v>
      </c>
      <c r="AH3214" s="109">
        <v>6.0761644646425104E-4</v>
      </c>
      <c r="AI3214" s="731">
        <v>5.1363619863938103E-4</v>
      </c>
      <c r="AJ3214" s="108">
        <v>6.962679063849598E-4</v>
      </c>
      <c r="AK3214" s="109">
        <v>9.1598748833937127E-4</v>
      </c>
      <c r="AL3214" s="736">
        <v>4.0784312931579323E-4</v>
      </c>
    </row>
    <row r="3215" spans="1:38" x14ac:dyDescent="0.25">
      <c r="A3215" s="71">
        <f t="shared" si="2"/>
        <v>2055</v>
      </c>
      <c r="B3215" s="718">
        <v>10</v>
      </c>
      <c r="C3215" s="108">
        <v>0.29581980312991374</v>
      </c>
      <c r="D3215" s="109">
        <v>0.30143025497500792</v>
      </c>
      <c r="E3215" s="731">
        <v>0.13181422713971813</v>
      </c>
      <c r="F3215" s="108">
        <v>1.9001307348989648E-2</v>
      </c>
      <c r="G3215" s="109">
        <v>2.1051481949145853E-2</v>
      </c>
      <c r="H3215" s="731">
        <v>1.930962786082837E-2</v>
      </c>
      <c r="I3215" s="108">
        <v>5.0321300742188655E-3</v>
      </c>
      <c r="J3215" s="109">
        <v>5.4662561159698891E-3</v>
      </c>
      <c r="K3215" s="731">
        <v>8.5949623632119457E-2</v>
      </c>
      <c r="L3215" s="108">
        <v>6.4056433012322394E-4</v>
      </c>
      <c r="M3215" s="109">
        <v>8.4270619468169126E-4</v>
      </c>
      <c r="N3215" s="731">
        <v>3.752146763354125E-4</v>
      </c>
      <c r="O3215" s="108">
        <v>0</v>
      </c>
      <c r="P3215" s="109">
        <v>0</v>
      </c>
      <c r="Q3215" s="731">
        <v>1.2264167045644663E-2</v>
      </c>
      <c r="R3215" s="108">
        <v>4.4422906442062918E-4</v>
      </c>
      <c r="S3215" s="109">
        <v>6.5065545370835798E-4</v>
      </c>
      <c r="T3215" s="731">
        <v>2.6706606706165775E-3</v>
      </c>
      <c r="U3215" s="108">
        <v>9.5711725104154471E-4</v>
      </c>
      <c r="V3215" s="109">
        <v>9.5254172966858087E-4</v>
      </c>
      <c r="W3215" s="731">
        <v>8.0521117729639589E-4</v>
      </c>
      <c r="X3215" s="108">
        <v>8.2628864560442791E-5</v>
      </c>
      <c r="Y3215" s="109">
        <v>8.2233798418177503E-5</v>
      </c>
      <c r="Z3215" s="731">
        <v>6.9514698333015897E-5</v>
      </c>
      <c r="AA3215" s="108">
        <v>0</v>
      </c>
      <c r="AB3215" s="109">
        <v>0</v>
      </c>
      <c r="AC3215" s="731">
        <v>0</v>
      </c>
      <c r="AD3215" s="108">
        <v>0</v>
      </c>
      <c r="AE3215" s="109">
        <v>0</v>
      </c>
      <c r="AF3215" s="731">
        <v>0</v>
      </c>
      <c r="AG3215" s="108">
        <v>6.1053527017558193E-4</v>
      </c>
      <c r="AH3215" s="109">
        <v>6.0761644646425104E-4</v>
      </c>
      <c r="AI3215" s="731">
        <v>5.1363619863938103E-4</v>
      </c>
      <c r="AJ3215" s="108">
        <v>6.962679063849598E-4</v>
      </c>
      <c r="AK3215" s="109">
        <v>9.1598748833937127E-4</v>
      </c>
      <c r="AL3215" s="736">
        <v>4.0784312931579323E-4</v>
      </c>
    </row>
    <row r="3216" spans="1:38" x14ac:dyDescent="0.25">
      <c r="A3216" s="71">
        <f t="shared" si="2"/>
        <v>2055</v>
      </c>
      <c r="B3216" s="718">
        <v>11</v>
      </c>
      <c r="C3216" s="108">
        <v>0.29581980312991374</v>
      </c>
      <c r="D3216" s="109">
        <v>0.30143025497500792</v>
      </c>
      <c r="E3216" s="731">
        <v>0.13181422713971813</v>
      </c>
      <c r="F3216" s="108">
        <v>1.9001307348989648E-2</v>
      </c>
      <c r="G3216" s="109">
        <v>2.1051481949145853E-2</v>
      </c>
      <c r="H3216" s="731">
        <v>1.930962786082837E-2</v>
      </c>
      <c r="I3216" s="108">
        <v>5.0321300742188655E-3</v>
      </c>
      <c r="J3216" s="109">
        <v>5.4662561159698891E-3</v>
      </c>
      <c r="K3216" s="731">
        <v>8.5949623632119457E-2</v>
      </c>
      <c r="L3216" s="108">
        <v>6.4056433012322394E-4</v>
      </c>
      <c r="M3216" s="109">
        <v>8.4270619468169126E-4</v>
      </c>
      <c r="N3216" s="731">
        <v>3.752146763354125E-4</v>
      </c>
      <c r="O3216" s="108">
        <v>0</v>
      </c>
      <c r="P3216" s="109">
        <v>0</v>
      </c>
      <c r="Q3216" s="731">
        <v>1.2264167045644663E-2</v>
      </c>
      <c r="R3216" s="108">
        <v>4.4422906442062918E-4</v>
      </c>
      <c r="S3216" s="109">
        <v>6.5065545370835798E-4</v>
      </c>
      <c r="T3216" s="731">
        <v>2.6706606706165775E-3</v>
      </c>
      <c r="U3216" s="108">
        <v>9.5711725104154471E-4</v>
      </c>
      <c r="V3216" s="109">
        <v>9.5254172966858087E-4</v>
      </c>
      <c r="W3216" s="731">
        <v>8.0521117729639589E-4</v>
      </c>
      <c r="X3216" s="108">
        <v>8.2628864560442791E-5</v>
      </c>
      <c r="Y3216" s="109">
        <v>8.2233798418177503E-5</v>
      </c>
      <c r="Z3216" s="731">
        <v>6.9514698333015897E-5</v>
      </c>
      <c r="AA3216" s="108">
        <v>0</v>
      </c>
      <c r="AB3216" s="109">
        <v>0</v>
      </c>
      <c r="AC3216" s="731">
        <v>0</v>
      </c>
      <c r="AD3216" s="108">
        <v>0</v>
      </c>
      <c r="AE3216" s="109">
        <v>0</v>
      </c>
      <c r="AF3216" s="731">
        <v>0</v>
      </c>
      <c r="AG3216" s="108">
        <v>6.1053527017558193E-4</v>
      </c>
      <c r="AH3216" s="109">
        <v>6.0761644646425104E-4</v>
      </c>
      <c r="AI3216" s="731">
        <v>5.1363619863938103E-4</v>
      </c>
      <c r="AJ3216" s="108">
        <v>6.962679063849598E-4</v>
      </c>
      <c r="AK3216" s="109">
        <v>9.1598748833937127E-4</v>
      </c>
      <c r="AL3216" s="736">
        <v>4.0784312931579323E-4</v>
      </c>
    </row>
    <row r="3217" spans="1:38" x14ac:dyDescent="0.25">
      <c r="A3217" s="71">
        <f t="shared" si="2"/>
        <v>2055</v>
      </c>
      <c r="B3217" s="718">
        <v>12</v>
      </c>
      <c r="C3217" s="108">
        <v>0.29581980312991374</v>
      </c>
      <c r="D3217" s="109">
        <v>0.30143025497500792</v>
      </c>
      <c r="E3217" s="731">
        <v>0.13181422713971813</v>
      </c>
      <c r="F3217" s="108">
        <v>1.9001307348989648E-2</v>
      </c>
      <c r="G3217" s="109">
        <v>2.1051481949145853E-2</v>
      </c>
      <c r="H3217" s="731">
        <v>1.930962786082837E-2</v>
      </c>
      <c r="I3217" s="108">
        <v>5.0321300742188655E-3</v>
      </c>
      <c r="J3217" s="109">
        <v>5.4662561159698891E-3</v>
      </c>
      <c r="K3217" s="731">
        <v>8.5949623632119457E-2</v>
      </c>
      <c r="L3217" s="108">
        <v>6.4056433012322394E-4</v>
      </c>
      <c r="M3217" s="109">
        <v>8.4270619468169126E-4</v>
      </c>
      <c r="N3217" s="731">
        <v>3.752146763354125E-4</v>
      </c>
      <c r="O3217" s="108">
        <v>0</v>
      </c>
      <c r="P3217" s="109">
        <v>0</v>
      </c>
      <c r="Q3217" s="731">
        <v>1.2264167045644663E-2</v>
      </c>
      <c r="R3217" s="108">
        <v>4.4422906442062918E-4</v>
      </c>
      <c r="S3217" s="109">
        <v>6.5065545370835798E-4</v>
      </c>
      <c r="T3217" s="731">
        <v>2.6706606706165775E-3</v>
      </c>
      <c r="U3217" s="108">
        <v>9.5711725104154471E-4</v>
      </c>
      <c r="V3217" s="109">
        <v>9.5254172966858087E-4</v>
      </c>
      <c r="W3217" s="731">
        <v>8.0521117729639589E-4</v>
      </c>
      <c r="X3217" s="108">
        <v>8.2628864560442791E-5</v>
      </c>
      <c r="Y3217" s="109">
        <v>8.2233798418177503E-5</v>
      </c>
      <c r="Z3217" s="731">
        <v>6.9514698333015897E-5</v>
      </c>
      <c r="AA3217" s="108">
        <v>0</v>
      </c>
      <c r="AB3217" s="109">
        <v>0</v>
      </c>
      <c r="AC3217" s="731">
        <v>0</v>
      </c>
      <c r="AD3217" s="108">
        <v>0</v>
      </c>
      <c r="AE3217" s="109">
        <v>0</v>
      </c>
      <c r="AF3217" s="731">
        <v>0</v>
      </c>
      <c r="AG3217" s="108">
        <v>6.1053527017558193E-4</v>
      </c>
      <c r="AH3217" s="109">
        <v>6.0761644646425104E-4</v>
      </c>
      <c r="AI3217" s="731">
        <v>5.1363619863938103E-4</v>
      </c>
      <c r="AJ3217" s="108">
        <v>6.962679063849598E-4</v>
      </c>
      <c r="AK3217" s="109">
        <v>9.1598748833937127E-4</v>
      </c>
      <c r="AL3217" s="736">
        <v>4.0784312931579323E-4</v>
      </c>
    </row>
    <row r="3218" spans="1:38" x14ac:dyDescent="0.25">
      <c r="A3218" s="71">
        <f t="shared" si="2"/>
        <v>2055</v>
      </c>
      <c r="B3218" s="718">
        <v>13</v>
      </c>
      <c r="C3218" s="108">
        <v>0.29581980312991374</v>
      </c>
      <c r="D3218" s="109">
        <v>0.30143025497500792</v>
      </c>
      <c r="E3218" s="731">
        <v>0.13181422713971813</v>
      </c>
      <c r="F3218" s="108">
        <v>1.9001307348989648E-2</v>
      </c>
      <c r="G3218" s="109">
        <v>2.1051481949145853E-2</v>
      </c>
      <c r="H3218" s="731">
        <v>1.930962786082837E-2</v>
      </c>
      <c r="I3218" s="108">
        <v>5.0321300742188655E-3</v>
      </c>
      <c r="J3218" s="109">
        <v>5.4662561159698891E-3</v>
      </c>
      <c r="K3218" s="731">
        <v>8.5949623632119457E-2</v>
      </c>
      <c r="L3218" s="108">
        <v>6.4056433012322394E-4</v>
      </c>
      <c r="M3218" s="109">
        <v>8.4270619468169126E-4</v>
      </c>
      <c r="N3218" s="731">
        <v>3.752146763354125E-4</v>
      </c>
      <c r="O3218" s="108">
        <v>0</v>
      </c>
      <c r="P3218" s="109">
        <v>0</v>
      </c>
      <c r="Q3218" s="731">
        <v>1.2264167045644663E-2</v>
      </c>
      <c r="R3218" s="108">
        <v>4.4422906442062918E-4</v>
      </c>
      <c r="S3218" s="109">
        <v>6.5065545370835798E-4</v>
      </c>
      <c r="T3218" s="731">
        <v>2.6706606706165775E-3</v>
      </c>
      <c r="U3218" s="108">
        <v>9.5711725104154471E-4</v>
      </c>
      <c r="V3218" s="109">
        <v>9.5254172966858087E-4</v>
      </c>
      <c r="W3218" s="731">
        <v>8.0521117729639589E-4</v>
      </c>
      <c r="X3218" s="108">
        <v>8.2628864560442791E-5</v>
      </c>
      <c r="Y3218" s="109">
        <v>8.2233798418177503E-5</v>
      </c>
      <c r="Z3218" s="731">
        <v>6.9514698333015897E-5</v>
      </c>
      <c r="AA3218" s="108">
        <v>0</v>
      </c>
      <c r="AB3218" s="109">
        <v>0</v>
      </c>
      <c r="AC3218" s="731">
        <v>0</v>
      </c>
      <c r="AD3218" s="108">
        <v>0</v>
      </c>
      <c r="AE3218" s="109">
        <v>0</v>
      </c>
      <c r="AF3218" s="731">
        <v>0</v>
      </c>
      <c r="AG3218" s="108">
        <v>6.1053527017558193E-4</v>
      </c>
      <c r="AH3218" s="109">
        <v>6.0761644646425104E-4</v>
      </c>
      <c r="AI3218" s="731">
        <v>5.1363619863938103E-4</v>
      </c>
      <c r="AJ3218" s="108">
        <v>6.962679063849598E-4</v>
      </c>
      <c r="AK3218" s="109">
        <v>9.1598748833937127E-4</v>
      </c>
      <c r="AL3218" s="736">
        <v>4.0784312931579323E-4</v>
      </c>
    </row>
    <row r="3219" spans="1:38" x14ac:dyDescent="0.25">
      <c r="A3219" s="71">
        <f t="shared" si="2"/>
        <v>2055</v>
      </c>
      <c r="B3219" s="718">
        <v>14</v>
      </c>
      <c r="C3219" s="108">
        <v>0.29581980312991374</v>
      </c>
      <c r="D3219" s="109">
        <v>0.30143025497500792</v>
      </c>
      <c r="E3219" s="731">
        <v>0.13181422713971813</v>
      </c>
      <c r="F3219" s="108">
        <v>1.9001307348989648E-2</v>
      </c>
      <c r="G3219" s="109">
        <v>2.1051481949145853E-2</v>
      </c>
      <c r="H3219" s="731">
        <v>1.930962786082837E-2</v>
      </c>
      <c r="I3219" s="108">
        <v>5.0321300742188655E-3</v>
      </c>
      <c r="J3219" s="109">
        <v>5.4662561159698891E-3</v>
      </c>
      <c r="K3219" s="731">
        <v>8.5949623632119457E-2</v>
      </c>
      <c r="L3219" s="108">
        <v>6.4056433012322394E-4</v>
      </c>
      <c r="M3219" s="109">
        <v>8.4270619468169126E-4</v>
      </c>
      <c r="N3219" s="731">
        <v>3.752146763354125E-4</v>
      </c>
      <c r="O3219" s="108">
        <v>0</v>
      </c>
      <c r="P3219" s="109">
        <v>0</v>
      </c>
      <c r="Q3219" s="731">
        <v>1.2264167045644663E-2</v>
      </c>
      <c r="R3219" s="108">
        <v>4.4422906442062918E-4</v>
      </c>
      <c r="S3219" s="109">
        <v>6.5065545370835798E-4</v>
      </c>
      <c r="T3219" s="731">
        <v>2.6706606706165775E-3</v>
      </c>
      <c r="U3219" s="108">
        <v>9.5711725104154471E-4</v>
      </c>
      <c r="V3219" s="109">
        <v>9.5254172966858087E-4</v>
      </c>
      <c r="W3219" s="731">
        <v>8.0521117729639589E-4</v>
      </c>
      <c r="X3219" s="108">
        <v>8.2628864560442791E-5</v>
      </c>
      <c r="Y3219" s="109">
        <v>8.2233798418177503E-5</v>
      </c>
      <c r="Z3219" s="731">
        <v>6.9514698333015897E-5</v>
      </c>
      <c r="AA3219" s="108">
        <v>0</v>
      </c>
      <c r="AB3219" s="109">
        <v>0</v>
      </c>
      <c r="AC3219" s="731">
        <v>0</v>
      </c>
      <c r="AD3219" s="108">
        <v>0</v>
      </c>
      <c r="AE3219" s="109">
        <v>0</v>
      </c>
      <c r="AF3219" s="731">
        <v>0</v>
      </c>
      <c r="AG3219" s="108">
        <v>6.1053527017558193E-4</v>
      </c>
      <c r="AH3219" s="109">
        <v>6.0761644646425104E-4</v>
      </c>
      <c r="AI3219" s="731">
        <v>5.1363619863938103E-4</v>
      </c>
      <c r="AJ3219" s="108">
        <v>6.962679063849598E-4</v>
      </c>
      <c r="AK3219" s="109">
        <v>9.1598748833937127E-4</v>
      </c>
      <c r="AL3219" s="736">
        <v>4.0784312931579323E-4</v>
      </c>
    </row>
    <row r="3220" spans="1:38" x14ac:dyDescent="0.25">
      <c r="A3220" s="71">
        <f t="shared" si="2"/>
        <v>2055</v>
      </c>
      <c r="B3220" s="718">
        <v>15</v>
      </c>
      <c r="C3220" s="108">
        <v>0.29581980312991374</v>
      </c>
      <c r="D3220" s="109">
        <v>0.30143025497500792</v>
      </c>
      <c r="E3220" s="731">
        <v>0.13181422713971813</v>
      </c>
      <c r="F3220" s="108">
        <v>1.9001307348989648E-2</v>
      </c>
      <c r="G3220" s="109">
        <v>2.1051481949145853E-2</v>
      </c>
      <c r="H3220" s="731">
        <v>1.930962786082837E-2</v>
      </c>
      <c r="I3220" s="108">
        <v>5.0321300742188655E-3</v>
      </c>
      <c r="J3220" s="109">
        <v>5.4662561159698891E-3</v>
      </c>
      <c r="K3220" s="731">
        <v>8.5949623632119457E-2</v>
      </c>
      <c r="L3220" s="108">
        <v>6.4056433012322394E-4</v>
      </c>
      <c r="M3220" s="109">
        <v>8.4270619468169126E-4</v>
      </c>
      <c r="N3220" s="731">
        <v>3.752146763354125E-4</v>
      </c>
      <c r="O3220" s="108">
        <v>0</v>
      </c>
      <c r="P3220" s="109">
        <v>0</v>
      </c>
      <c r="Q3220" s="731">
        <v>1.2264167045644663E-2</v>
      </c>
      <c r="R3220" s="108">
        <v>4.4422906442062918E-4</v>
      </c>
      <c r="S3220" s="109">
        <v>6.5065545370835798E-4</v>
      </c>
      <c r="T3220" s="731">
        <v>2.6706606706165775E-3</v>
      </c>
      <c r="U3220" s="108">
        <v>9.5711725104154471E-4</v>
      </c>
      <c r="V3220" s="109">
        <v>9.5254172966858087E-4</v>
      </c>
      <c r="W3220" s="731">
        <v>8.0521117729639589E-4</v>
      </c>
      <c r="X3220" s="108">
        <v>8.2628864560442791E-5</v>
      </c>
      <c r="Y3220" s="109">
        <v>8.2233798418177503E-5</v>
      </c>
      <c r="Z3220" s="731">
        <v>6.9514698333015897E-5</v>
      </c>
      <c r="AA3220" s="108">
        <v>0</v>
      </c>
      <c r="AB3220" s="109">
        <v>0</v>
      </c>
      <c r="AC3220" s="731">
        <v>0</v>
      </c>
      <c r="AD3220" s="108">
        <v>0</v>
      </c>
      <c r="AE3220" s="109">
        <v>0</v>
      </c>
      <c r="AF3220" s="731">
        <v>0</v>
      </c>
      <c r="AG3220" s="108">
        <v>6.1053527017558193E-4</v>
      </c>
      <c r="AH3220" s="109">
        <v>6.0761644646425104E-4</v>
      </c>
      <c r="AI3220" s="731">
        <v>5.1363619863938103E-4</v>
      </c>
      <c r="AJ3220" s="108">
        <v>6.962679063849598E-4</v>
      </c>
      <c r="AK3220" s="109">
        <v>9.1598748833937127E-4</v>
      </c>
      <c r="AL3220" s="736">
        <v>4.0784312931579323E-4</v>
      </c>
    </row>
    <row r="3221" spans="1:38" x14ac:dyDescent="0.25">
      <c r="A3221" s="71">
        <f t="shared" si="2"/>
        <v>2055</v>
      </c>
      <c r="B3221" s="718">
        <v>16</v>
      </c>
      <c r="C3221" s="108">
        <v>0.29581980312991374</v>
      </c>
      <c r="D3221" s="109">
        <v>0.30143025497500792</v>
      </c>
      <c r="E3221" s="731">
        <v>0.13181422713971813</v>
      </c>
      <c r="F3221" s="108">
        <v>1.9001307348989648E-2</v>
      </c>
      <c r="G3221" s="109">
        <v>2.1051481949145853E-2</v>
      </c>
      <c r="H3221" s="731">
        <v>1.930962786082837E-2</v>
      </c>
      <c r="I3221" s="108">
        <v>5.0321300742188655E-3</v>
      </c>
      <c r="J3221" s="109">
        <v>5.4662561159698891E-3</v>
      </c>
      <c r="K3221" s="731">
        <v>8.5949623632119457E-2</v>
      </c>
      <c r="L3221" s="108">
        <v>6.4056433012322394E-4</v>
      </c>
      <c r="M3221" s="109">
        <v>8.4270619468169126E-4</v>
      </c>
      <c r="N3221" s="731">
        <v>3.752146763354125E-4</v>
      </c>
      <c r="O3221" s="108">
        <v>0</v>
      </c>
      <c r="P3221" s="109">
        <v>0</v>
      </c>
      <c r="Q3221" s="731">
        <v>1.2264167045644663E-2</v>
      </c>
      <c r="R3221" s="108">
        <v>4.4422906442062918E-4</v>
      </c>
      <c r="S3221" s="109">
        <v>6.5065545370835798E-4</v>
      </c>
      <c r="T3221" s="731">
        <v>2.6706606706165775E-3</v>
      </c>
      <c r="U3221" s="108">
        <v>9.5711725104154471E-4</v>
      </c>
      <c r="V3221" s="109">
        <v>9.5254172966858087E-4</v>
      </c>
      <c r="W3221" s="731">
        <v>8.0521117729639589E-4</v>
      </c>
      <c r="X3221" s="108">
        <v>8.2628864560442791E-5</v>
      </c>
      <c r="Y3221" s="109">
        <v>8.2233798418177503E-5</v>
      </c>
      <c r="Z3221" s="731">
        <v>6.9514698333015897E-5</v>
      </c>
      <c r="AA3221" s="108">
        <v>0</v>
      </c>
      <c r="AB3221" s="109">
        <v>0</v>
      </c>
      <c r="AC3221" s="731">
        <v>0</v>
      </c>
      <c r="AD3221" s="108">
        <v>0</v>
      </c>
      <c r="AE3221" s="109">
        <v>0</v>
      </c>
      <c r="AF3221" s="731">
        <v>0</v>
      </c>
      <c r="AG3221" s="108">
        <v>6.1053527017558193E-4</v>
      </c>
      <c r="AH3221" s="109">
        <v>6.0761644646425104E-4</v>
      </c>
      <c r="AI3221" s="731">
        <v>5.1363619863938103E-4</v>
      </c>
      <c r="AJ3221" s="108">
        <v>6.962679063849598E-4</v>
      </c>
      <c r="AK3221" s="109">
        <v>9.1598748833937127E-4</v>
      </c>
      <c r="AL3221" s="736">
        <v>4.0784312931579323E-4</v>
      </c>
    </row>
    <row r="3222" spans="1:38" x14ac:dyDescent="0.25">
      <c r="A3222" s="71">
        <f t="shared" si="2"/>
        <v>2055</v>
      </c>
      <c r="B3222" s="718">
        <v>17</v>
      </c>
      <c r="C3222" s="108">
        <v>0.29581980312991374</v>
      </c>
      <c r="D3222" s="109">
        <v>0.30143025497500792</v>
      </c>
      <c r="E3222" s="731">
        <v>0.13181422713971813</v>
      </c>
      <c r="F3222" s="108">
        <v>1.9001307348989648E-2</v>
      </c>
      <c r="G3222" s="109">
        <v>2.1051481949145853E-2</v>
      </c>
      <c r="H3222" s="731">
        <v>1.930962786082837E-2</v>
      </c>
      <c r="I3222" s="108">
        <v>5.0321300742188655E-3</v>
      </c>
      <c r="J3222" s="109">
        <v>5.4662561159698891E-3</v>
      </c>
      <c r="K3222" s="731">
        <v>8.5949623632119457E-2</v>
      </c>
      <c r="L3222" s="108">
        <v>6.4056433012322394E-4</v>
      </c>
      <c r="M3222" s="109">
        <v>8.4270619468169126E-4</v>
      </c>
      <c r="N3222" s="731">
        <v>3.752146763354125E-4</v>
      </c>
      <c r="O3222" s="108">
        <v>0</v>
      </c>
      <c r="P3222" s="109">
        <v>0</v>
      </c>
      <c r="Q3222" s="731">
        <v>1.2264167045644663E-2</v>
      </c>
      <c r="R3222" s="108">
        <v>4.4422906442062918E-4</v>
      </c>
      <c r="S3222" s="109">
        <v>6.5065545370835798E-4</v>
      </c>
      <c r="T3222" s="731">
        <v>2.6706606706165775E-3</v>
      </c>
      <c r="U3222" s="108">
        <v>9.5711725104154471E-4</v>
      </c>
      <c r="V3222" s="109">
        <v>9.5254172966858087E-4</v>
      </c>
      <c r="W3222" s="731">
        <v>8.0521117729639589E-4</v>
      </c>
      <c r="X3222" s="108">
        <v>8.2628864560442791E-5</v>
      </c>
      <c r="Y3222" s="109">
        <v>8.2233798418177503E-5</v>
      </c>
      <c r="Z3222" s="731">
        <v>6.9514698333015897E-5</v>
      </c>
      <c r="AA3222" s="108">
        <v>0</v>
      </c>
      <c r="AB3222" s="109">
        <v>0</v>
      </c>
      <c r="AC3222" s="731">
        <v>0</v>
      </c>
      <c r="AD3222" s="108">
        <v>0</v>
      </c>
      <c r="AE3222" s="109">
        <v>0</v>
      </c>
      <c r="AF3222" s="731">
        <v>0</v>
      </c>
      <c r="AG3222" s="108">
        <v>6.1053527017558193E-4</v>
      </c>
      <c r="AH3222" s="109">
        <v>6.0761644646425104E-4</v>
      </c>
      <c r="AI3222" s="731">
        <v>5.1363619863938103E-4</v>
      </c>
      <c r="AJ3222" s="108">
        <v>6.962679063849598E-4</v>
      </c>
      <c r="AK3222" s="109">
        <v>9.1598748833937127E-4</v>
      </c>
      <c r="AL3222" s="736">
        <v>4.0784312931579323E-4</v>
      </c>
    </row>
    <row r="3223" spans="1:38" x14ac:dyDescent="0.25">
      <c r="A3223" s="71">
        <f t="shared" si="2"/>
        <v>2055</v>
      </c>
      <c r="B3223" s="718">
        <v>18</v>
      </c>
      <c r="C3223" s="108">
        <v>0.29581980312991374</v>
      </c>
      <c r="D3223" s="109">
        <v>0.30143025497500792</v>
      </c>
      <c r="E3223" s="731">
        <v>0.13181422713971813</v>
      </c>
      <c r="F3223" s="108">
        <v>1.9001307348989648E-2</v>
      </c>
      <c r="G3223" s="109">
        <v>2.1051481949145853E-2</v>
      </c>
      <c r="H3223" s="731">
        <v>1.930962786082837E-2</v>
      </c>
      <c r="I3223" s="108">
        <v>5.0321300742188655E-3</v>
      </c>
      <c r="J3223" s="109">
        <v>5.4662561159698891E-3</v>
      </c>
      <c r="K3223" s="731">
        <v>8.5949623632119457E-2</v>
      </c>
      <c r="L3223" s="108">
        <v>6.4056433012322394E-4</v>
      </c>
      <c r="M3223" s="109">
        <v>8.4270619468169126E-4</v>
      </c>
      <c r="N3223" s="731">
        <v>3.752146763354125E-4</v>
      </c>
      <c r="O3223" s="108">
        <v>0</v>
      </c>
      <c r="P3223" s="109">
        <v>0</v>
      </c>
      <c r="Q3223" s="731">
        <v>1.2264167045644663E-2</v>
      </c>
      <c r="R3223" s="108">
        <v>4.4422906442062918E-4</v>
      </c>
      <c r="S3223" s="109">
        <v>6.5065545370835798E-4</v>
      </c>
      <c r="T3223" s="731">
        <v>2.6706606706165775E-3</v>
      </c>
      <c r="U3223" s="108">
        <v>9.5711725104154471E-4</v>
      </c>
      <c r="V3223" s="109">
        <v>9.5254172966858087E-4</v>
      </c>
      <c r="W3223" s="731">
        <v>8.0521117729639589E-4</v>
      </c>
      <c r="X3223" s="108">
        <v>8.2628864560442791E-5</v>
      </c>
      <c r="Y3223" s="109">
        <v>8.2233798418177503E-5</v>
      </c>
      <c r="Z3223" s="731">
        <v>6.9514698333015897E-5</v>
      </c>
      <c r="AA3223" s="108">
        <v>0</v>
      </c>
      <c r="AB3223" s="109">
        <v>0</v>
      </c>
      <c r="AC3223" s="731">
        <v>0</v>
      </c>
      <c r="AD3223" s="108">
        <v>0</v>
      </c>
      <c r="AE3223" s="109">
        <v>0</v>
      </c>
      <c r="AF3223" s="731">
        <v>0</v>
      </c>
      <c r="AG3223" s="108">
        <v>6.1053527017558193E-4</v>
      </c>
      <c r="AH3223" s="109">
        <v>6.0761644646425104E-4</v>
      </c>
      <c r="AI3223" s="731">
        <v>5.1363619863938103E-4</v>
      </c>
      <c r="AJ3223" s="108">
        <v>6.962679063849598E-4</v>
      </c>
      <c r="AK3223" s="109">
        <v>9.1598748833937127E-4</v>
      </c>
      <c r="AL3223" s="736">
        <v>4.0784312931579323E-4</v>
      </c>
    </row>
    <row r="3224" spans="1:38" x14ac:dyDescent="0.25">
      <c r="A3224" s="71">
        <f t="shared" si="2"/>
        <v>2055</v>
      </c>
      <c r="B3224" s="718">
        <v>19</v>
      </c>
      <c r="C3224" s="108">
        <v>0.29581980312991374</v>
      </c>
      <c r="D3224" s="109">
        <v>0.30143025497500792</v>
      </c>
      <c r="E3224" s="731">
        <v>0.13181422713971813</v>
      </c>
      <c r="F3224" s="108">
        <v>1.9001307348989648E-2</v>
      </c>
      <c r="G3224" s="109">
        <v>2.1051481949145853E-2</v>
      </c>
      <c r="H3224" s="731">
        <v>1.930962786082837E-2</v>
      </c>
      <c r="I3224" s="108">
        <v>5.0321300742188655E-3</v>
      </c>
      <c r="J3224" s="109">
        <v>5.4662561159698891E-3</v>
      </c>
      <c r="K3224" s="731">
        <v>8.5949623632119457E-2</v>
      </c>
      <c r="L3224" s="108">
        <v>6.4056433012322394E-4</v>
      </c>
      <c r="M3224" s="109">
        <v>8.4270619468169126E-4</v>
      </c>
      <c r="N3224" s="731">
        <v>3.752146763354125E-4</v>
      </c>
      <c r="O3224" s="108">
        <v>0</v>
      </c>
      <c r="P3224" s="109">
        <v>0</v>
      </c>
      <c r="Q3224" s="731">
        <v>1.2264167045644663E-2</v>
      </c>
      <c r="R3224" s="108">
        <v>4.4422906442062918E-4</v>
      </c>
      <c r="S3224" s="109">
        <v>6.5065545370835798E-4</v>
      </c>
      <c r="T3224" s="731">
        <v>2.6706606706165775E-3</v>
      </c>
      <c r="U3224" s="108">
        <v>9.5711725104154471E-4</v>
      </c>
      <c r="V3224" s="109">
        <v>9.5254172966858087E-4</v>
      </c>
      <c r="W3224" s="731">
        <v>8.0521117729639589E-4</v>
      </c>
      <c r="X3224" s="108">
        <v>8.2628864560442791E-5</v>
      </c>
      <c r="Y3224" s="109">
        <v>8.2233798418177503E-5</v>
      </c>
      <c r="Z3224" s="731">
        <v>6.9514698333015897E-5</v>
      </c>
      <c r="AA3224" s="108">
        <v>0</v>
      </c>
      <c r="AB3224" s="109">
        <v>0</v>
      </c>
      <c r="AC3224" s="731">
        <v>0</v>
      </c>
      <c r="AD3224" s="108">
        <v>0</v>
      </c>
      <c r="AE3224" s="109">
        <v>0</v>
      </c>
      <c r="AF3224" s="731">
        <v>0</v>
      </c>
      <c r="AG3224" s="108">
        <v>6.1053527017558193E-4</v>
      </c>
      <c r="AH3224" s="109">
        <v>6.0761644646425104E-4</v>
      </c>
      <c r="AI3224" s="731">
        <v>5.1363619863938103E-4</v>
      </c>
      <c r="AJ3224" s="108">
        <v>6.962679063849598E-4</v>
      </c>
      <c r="AK3224" s="109">
        <v>9.1598748833937127E-4</v>
      </c>
      <c r="AL3224" s="736">
        <v>4.0784312931579323E-4</v>
      </c>
    </row>
    <row r="3225" spans="1:38" x14ac:dyDescent="0.25">
      <c r="A3225" s="71">
        <f t="shared" si="2"/>
        <v>2055</v>
      </c>
      <c r="B3225" s="718">
        <v>20</v>
      </c>
      <c r="C3225" s="108">
        <v>0.29581980312991374</v>
      </c>
      <c r="D3225" s="109">
        <v>0.30143025497500792</v>
      </c>
      <c r="E3225" s="731">
        <v>0.13181422713971813</v>
      </c>
      <c r="F3225" s="108">
        <v>1.9001307348989648E-2</v>
      </c>
      <c r="G3225" s="109">
        <v>2.1051481949145853E-2</v>
      </c>
      <c r="H3225" s="731">
        <v>1.930962786082837E-2</v>
      </c>
      <c r="I3225" s="108">
        <v>5.0321300742188655E-3</v>
      </c>
      <c r="J3225" s="109">
        <v>5.4662561159698891E-3</v>
      </c>
      <c r="K3225" s="731">
        <v>8.5949623632119457E-2</v>
      </c>
      <c r="L3225" s="108">
        <v>6.4056433012322394E-4</v>
      </c>
      <c r="M3225" s="109">
        <v>8.4270619468169126E-4</v>
      </c>
      <c r="N3225" s="731">
        <v>3.752146763354125E-4</v>
      </c>
      <c r="O3225" s="108">
        <v>0</v>
      </c>
      <c r="P3225" s="109">
        <v>0</v>
      </c>
      <c r="Q3225" s="731">
        <v>1.2264167045644663E-2</v>
      </c>
      <c r="R3225" s="108">
        <v>4.4422906442062918E-4</v>
      </c>
      <c r="S3225" s="109">
        <v>6.5065545370835798E-4</v>
      </c>
      <c r="T3225" s="731">
        <v>2.6706606706165775E-3</v>
      </c>
      <c r="U3225" s="108">
        <v>9.5711725104154471E-4</v>
      </c>
      <c r="V3225" s="109">
        <v>9.5254172966858087E-4</v>
      </c>
      <c r="W3225" s="731">
        <v>8.0521117729639589E-4</v>
      </c>
      <c r="X3225" s="108">
        <v>8.2628864560442791E-5</v>
      </c>
      <c r="Y3225" s="109">
        <v>8.2233798418177503E-5</v>
      </c>
      <c r="Z3225" s="731">
        <v>6.9514698333015897E-5</v>
      </c>
      <c r="AA3225" s="108">
        <v>0</v>
      </c>
      <c r="AB3225" s="109">
        <v>0</v>
      </c>
      <c r="AC3225" s="731">
        <v>0</v>
      </c>
      <c r="AD3225" s="108">
        <v>0</v>
      </c>
      <c r="AE3225" s="109">
        <v>0</v>
      </c>
      <c r="AF3225" s="731">
        <v>0</v>
      </c>
      <c r="AG3225" s="108">
        <v>6.1053527017558193E-4</v>
      </c>
      <c r="AH3225" s="109">
        <v>6.0761644646425104E-4</v>
      </c>
      <c r="AI3225" s="731">
        <v>5.1363619863938103E-4</v>
      </c>
      <c r="AJ3225" s="108">
        <v>6.962679063849598E-4</v>
      </c>
      <c r="AK3225" s="109">
        <v>9.1598748833937127E-4</v>
      </c>
      <c r="AL3225" s="736">
        <v>4.0784312931579323E-4</v>
      </c>
    </row>
    <row r="3226" spans="1:38" x14ac:dyDescent="0.25">
      <c r="A3226" s="71">
        <f t="shared" si="2"/>
        <v>2055</v>
      </c>
      <c r="B3226" s="718">
        <v>21</v>
      </c>
      <c r="C3226" s="108">
        <v>0.29581980312991374</v>
      </c>
      <c r="D3226" s="109">
        <v>0.30143025497500792</v>
      </c>
      <c r="E3226" s="731">
        <v>0.13181422713971813</v>
      </c>
      <c r="F3226" s="108">
        <v>1.9001307348989648E-2</v>
      </c>
      <c r="G3226" s="109">
        <v>2.1051481949145853E-2</v>
      </c>
      <c r="H3226" s="731">
        <v>1.930962786082837E-2</v>
      </c>
      <c r="I3226" s="108">
        <v>5.0321300742188655E-3</v>
      </c>
      <c r="J3226" s="109">
        <v>5.4662561159698891E-3</v>
      </c>
      <c r="K3226" s="731">
        <v>8.5949623632119457E-2</v>
      </c>
      <c r="L3226" s="108">
        <v>6.4056433012322394E-4</v>
      </c>
      <c r="M3226" s="109">
        <v>8.4270619468169126E-4</v>
      </c>
      <c r="N3226" s="731">
        <v>3.752146763354125E-4</v>
      </c>
      <c r="O3226" s="108">
        <v>0</v>
      </c>
      <c r="P3226" s="109">
        <v>0</v>
      </c>
      <c r="Q3226" s="731">
        <v>1.2264167045644663E-2</v>
      </c>
      <c r="R3226" s="108">
        <v>4.4422906442062918E-4</v>
      </c>
      <c r="S3226" s="109">
        <v>6.5065545370835798E-4</v>
      </c>
      <c r="T3226" s="731">
        <v>2.6706606706165775E-3</v>
      </c>
      <c r="U3226" s="108">
        <v>9.5711725104154471E-4</v>
      </c>
      <c r="V3226" s="109">
        <v>9.5254172966858087E-4</v>
      </c>
      <c r="W3226" s="731">
        <v>8.0521117729639589E-4</v>
      </c>
      <c r="X3226" s="108">
        <v>8.2628864560442791E-5</v>
      </c>
      <c r="Y3226" s="109">
        <v>8.2233798418177503E-5</v>
      </c>
      <c r="Z3226" s="731">
        <v>6.9514698333015897E-5</v>
      </c>
      <c r="AA3226" s="108">
        <v>0</v>
      </c>
      <c r="AB3226" s="109">
        <v>0</v>
      </c>
      <c r="AC3226" s="731">
        <v>0</v>
      </c>
      <c r="AD3226" s="108">
        <v>0</v>
      </c>
      <c r="AE3226" s="109">
        <v>0</v>
      </c>
      <c r="AF3226" s="731">
        <v>0</v>
      </c>
      <c r="AG3226" s="108">
        <v>6.1053527017558193E-4</v>
      </c>
      <c r="AH3226" s="109">
        <v>6.0761644646425104E-4</v>
      </c>
      <c r="AI3226" s="731">
        <v>5.1363619863938103E-4</v>
      </c>
      <c r="AJ3226" s="108">
        <v>6.962679063849598E-4</v>
      </c>
      <c r="AK3226" s="109">
        <v>9.1598748833937127E-4</v>
      </c>
      <c r="AL3226" s="736">
        <v>4.0784312931579323E-4</v>
      </c>
    </row>
    <row r="3227" spans="1:38" x14ac:dyDescent="0.25">
      <c r="A3227" s="71">
        <f t="shared" si="2"/>
        <v>2055</v>
      </c>
      <c r="B3227" s="718">
        <v>22</v>
      </c>
      <c r="C3227" s="108">
        <v>0.29581980312991374</v>
      </c>
      <c r="D3227" s="109">
        <v>0.30143025497500792</v>
      </c>
      <c r="E3227" s="731">
        <v>0.13181422713971813</v>
      </c>
      <c r="F3227" s="108">
        <v>1.9001307348989648E-2</v>
      </c>
      <c r="G3227" s="109">
        <v>2.1051481949145853E-2</v>
      </c>
      <c r="H3227" s="731">
        <v>1.930962786082837E-2</v>
      </c>
      <c r="I3227" s="108">
        <v>5.0321300742188655E-3</v>
      </c>
      <c r="J3227" s="109">
        <v>5.4662561159698891E-3</v>
      </c>
      <c r="K3227" s="731">
        <v>8.5949623632119457E-2</v>
      </c>
      <c r="L3227" s="108">
        <v>6.4056433012322394E-4</v>
      </c>
      <c r="M3227" s="109">
        <v>8.4270619468169126E-4</v>
      </c>
      <c r="N3227" s="731">
        <v>3.752146763354125E-4</v>
      </c>
      <c r="O3227" s="108">
        <v>0</v>
      </c>
      <c r="P3227" s="109">
        <v>0</v>
      </c>
      <c r="Q3227" s="731">
        <v>1.2264167045644663E-2</v>
      </c>
      <c r="R3227" s="108">
        <v>4.4422906442062918E-4</v>
      </c>
      <c r="S3227" s="109">
        <v>6.5065545370835798E-4</v>
      </c>
      <c r="T3227" s="731">
        <v>2.6706606706165775E-3</v>
      </c>
      <c r="U3227" s="108">
        <v>9.5711725104154471E-4</v>
      </c>
      <c r="V3227" s="109">
        <v>9.5254172966858087E-4</v>
      </c>
      <c r="W3227" s="731">
        <v>8.0521117729639589E-4</v>
      </c>
      <c r="X3227" s="108">
        <v>8.2628864560442791E-5</v>
      </c>
      <c r="Y3227" s="109">
        <v>8.2233798418177503E-5</v>
      </c>
      <c r="Z3227" s="731">
        <v>6.9514698333015897E-5</v>
      </c>
      <c r="AA3227" s="108">
        <v>0</v>
      </c>
      <c r="AB3227" s="109">
        <v>0</v>
      </c>
      <c r="AC3227" s="731">
        <v>0</v>
      </c>
      <c r="AD3227" s="108">
        <v>0</v>
      </c>
      <c r="AE3227" s="109">
        <v>0</v>
      </c>
      <c r="AF3227" s="731">
        <v>0</v>
      </c>
      <c r="AG3227" s="108">
        <v>6.1053527017558193E-4</v>
      </c>
      <c r="AH3227" s="109">
        <v>6.0761644646425104E-4</v>
      </c>
      <c r="AI3227" s="731">
        <v>5.1363619863938103E-4</v>
      </c>
      <c r="AJ3227" s="108">
        <v>6.962679063849598E-4</v>
      </c>
      <c r="AK3227" s="109">
        <v>9.1598748833937127E-4</v>
      </c>
      <c r="AL3227" s="736">
        <v>4.0784312931579323E-4</v>
      </c>
    </row>
    <row r="3228" spans="1:38" x14ac:dyDescent="0.25">
      <c r="A3228" s="71">
        <f t="shared" si="2"/>
        <v>2055</v>
      </c>
      <c r="B3228" s="718">
        <v>23</v>
      </c>
      <c r="C3228" s="108">
        <v>0.29581980312991374</v>
      </c>
      <c r="D3228" s="109">
        <v>0.30143025497500792</v>
      </c>
      <c r="E3228" s="731">
        <v>0.13181422713971813</v>
      </c>
      <c r="F3228" s="108">
        <v>1.9001307348989648E-2</v>
      </c>
      <c r="G3228" s="109">
        <v>2.1051481949145853E-2</v>
      </c>
      <c r="H3228" s="731">
        <v>1.930962786082837E-2</v>
      </c>
      <c r="I3228" s="108">
        <v>5.0321300742188655E-3</v>
      </c>
      <c r="J3228" s="109">
        <v>5.4662561159698891E-3</v>
      </c>
      <c r="K3228" s="731">
        <v>8.5949623632119457E-2</v>
      </c>
      <c r="L3228" s="108">
        <v>6.4056433012322394E-4</v>
      </c>
      <c r="M3228" s="109">
        <v>8.4270619468169126E-4</v>
      </c>
      <c r="N3228" s="731">
        <v>3.752146763354125E-4</v>
      </c>
      <c r="O3228" s="108">
        <v>0</v>
      </c>
      <c r="P3228" s="109">
        <v>0</v>
      </c>
      <c r="Q3228" s="731">
        <v>1.2264167045644663E-2</v>
      </c>
      <c r="R3228" s="108">
        <v>4.4422906442062918E-4</v>
      </c>
      <c r="S3228" s="109">
        <v>6.5065545370835798E-4</v>
      </c>
      <c r="T3228" s="731">
        <v>2.6706606706165775E-3</v>
      </c>
      <c r="U3228" s="108">
        <v>9.5711725104154471E-4</v>
      </c>
      <c r="V3228" s="109">
        <v>9.5254172966858087E-4</v>
      </c>
      <c r="W3228" s="731">
        <v>8.0521117729639589E-4</v>
      </c>
      <c r="X3228" s="108">
        <v>8.2628864560442791E-5</v>
      </c>
      <c r="Y3228" s="109">
        <v>8.2233798418177503E-5</v>
      </c>
      <c r="Z3228" s="731">
        <v>6.9514698333015897E-5</v>
      </c>
      <c r="AA3228" s="108">
        <v>0</v>
      </c>
      <c r="AB3228" s="109">
        <v>0</v>
      </c>
      <c r="AC3228" s="731">
        <v>0</v>
      </c>
      <c r="AD3228" s="108">
        <v>0</v>
      </c>
      <c r="AE3228" s="109">
        <v>0</v>
      </c>
      <c r="AF3228" s="731">
        <v>0</v>
      </c>
      <c r="AG3228" s="108">
        <v>6.1053527017558193E-4</v>
      </c>
      <c r="AH3228" s="109">
        <v>6.0761644646425104E-4</v>
      </c>
      <c r="AI3228" s="731">
        <v>5.1363619863938103E-4</v>
      </c>
      <c r="AJ3228" s="108">
        <v>6.962679063849598E-4</v>
      </c>
      <c r="AK3228" s="109">
        <v>9.1598748833937127E-4</v>
      </c>
      <c r="AL3228" s="736">
        <v>4.0784312931579323E-4</v>
      </c>
    </row>
    <row r="3229" spans="1:38" x14ac:dyDescent="0.25">
      <c r="A3229" s="71">
        <f t="shared" si="2"/>
        <v>2055</v>
      </c>
      <c r="B3229" s="718">
        <v>24</v>
      </c>
      <c r="C3229" s="108">
        <v>0.29581980312991374</v>
      </c>
      <c r="D3229" s="109">
        <v>0.30143025497500792</v>
      </c>
      <c r="E3229" s="731">
        <v>0.13181422713971813</v>
      </c>
      <c r="F3229" s="108">
        <v>1.9001307348989648E-2</v>
      </c>
      <c r="G3229" s="109">
        <v>2.1051481949145853E-2</v>
      </c>
      <c r="H3229" s="731">
        <v>1.930962786082837E-2</v>
      </c>
      <c r="I3229" s="108">
        <v>5.0321300742188655E-3</v>
      </c>
      <c r="J3229" s="109">
        <v>5.4662561159698891E-3</v>
      </c>
      <c r="K3229" s="731">
        <v>8.5949623632119457E-2</v>
      </c>
      <c r="L3229" s="108">
        <v>6.4056433012322394E-4</v>
      </c>
      <c r="M3229" s="109">
        <v>8.4270619468169126E-4</v>
      </c>
      <c r="N3229" s="731">
        <v>3.752146763354125E-4</v>
      </c>
      <c r="O3229" s="108">
        <v>0</v>
      </c>
      <c r="P3229" s="109">
        <v>0</v>
      </c>
      <c r="Q3229" s="731">
        <v>1.2264167045644663E-2</v>
      </c>
      <c r="R3229" s="108">
        <v>4.4422906442062918E-4</v>
      </c>
      <c r="S3229" s="109">
        <v>6.5065545370835798E-4</v>
      </c>
      <c r="T3229" s="731">
        <v>2.6706606706165775E-3</v>
      </c>
      <c r="U3229" s="108">
        <v>9.5711725104154471E-4</v>
      </c>
      <c r="V3229" s="109">
        <v>9.5254172966858087E-4</v>
      </c>
      <c r="W3229" s="731">
        <v>8.0521117729639589E-4</v>
      </c>
      <c r="X3229" s="108">
        <v>8.2628864560442791E-5</v>
      </c>
      <c r="Y3229" s="109">
        <v>8.2233798418177503E-5</v>
      </c>
      <c r="Z3229" s="731">
        <v>6.9514698333015897E-5</v>
      </c>
      <c r="AA3229" s="108">
        <v>0</v>
      </c>
      <c r="AB3229" s="109">
        <v>0</v>
      </c>
      <c r="AC3229" s="731">
        <v>0</v>
      </c>
      <c r="AD3229" s="108">
        <v>0</v>
      </c>
      <c r="AE3229" s="109">
        <v>0</v>
      </c>
      <c r="AF3229" s="731">
        <v>0</v>
      </c>
      <c r="AG3229" s="108">
        <v>6.1053527017558193E-4</v>
      </c>
      <c r="AH3229" s="109">
        <v>6.0761644646425104E-4</v>
      </c>
      <c r="AI3229" s="731">
        <v>5.1363619863938103E-4</v>
      </c>
      <c r="AJ3229" s="108">
        <v>6.962679063849598E-4</v>
      </c>
      <c r="AK3229" s="109">
        <v>9.1598748833937127E-4</v>
      </c>
      <c r="AL3229" s="736">
        <v>4.0784312931579323E-4</v>
      </c>
    </row>
    <row r="3230" spans="1:38" x14ac:dyDescent="0.25">
      <c r="A3230" s="71">
        <f t="shared" si="2"/>
        <v>2055</v>
      </c>
      <c r="B3230" s="718">
        <v>25</v>
      </c>
      <c r="C3230" s="108">
        <v>0.29581980312991374</v>
      </c>
      <c r="D3230" s="109">
        <v>0.30143025497500792</v>
      </c>
      <c r="E3230" s="731">
        <v>0.13181422713971813</v>
      </c>
      <c r="F3230" s="108">
        <v>1.9001307348989648E-2</v>
      </c>
      <c r="G3230" s="109">
        <v>2.1051481949145853E-2</v>
      </c>
      <c r="H3230" s="731">
        <v>1.930962786082837E-2</v>
      </c>
      <c r="I3230" s="108">
        <v>5.0321300742188655E-3</v>
      </c>
      <c r="J3230" s="109">
        <v>5.4662561159698891E-3</v>
      </c>
      <c r="K3230" s="731">
        <v>8.5949623632119457E-2</v>
      </c>
      <c r="L3230" s="108">
        <v>6.4056433012322394E-4</v>
      </c>
      <c r="M3230" s="109">
        <v>8.4270619468169126E-4</v>
      </c>
      <c r="N3230" s="731">
        <v>3.752146763354125E-4</v>
      </c>
      <c r="O3230" s="108">
        <v>0</v>
      </c>
      <c r="P3230" s="109">
        <v>0</v>
      </c>
      <c r="Q3230" s="731">
        <v>1.2264167045644663E-2</v>
      </c>
      <c r="R3230" s="108">
        <v>4.4422906442062918E-4</v>
      </c>
      <c r="S3230" s="109">
        <v>6.5065545370835798E-4</v>
      </c>
      <c r="T3230" s="731">
        <v>2.6706606706165775E-3</v>
      </c>
      <c r="U3230" s="108">
        <v>9.5711725104154471E-4</v>
      </c>
      <c r="V3230" s="109">
        <v>9.5254172966858087E-4</v>
      </c>
      <c r="W3230" s="731">
        <v>8.0521117729639589E-4</v>
      </c>
      <c r="X3230" s="108">
        <v>8.2628864560442791E-5</v>
      </c>
      <c r="Y3230" s="109">
        <v>8.2233798418177503E-5</v>
      </c>
      <c r="Z3230" s="731">
        <v>6.9514698333015897E-5</v>
      </c>
      <c r="AA3230" s="108">
        <v>0</v>
      </c>
      <c r="AB3230" s="109">
        <v>0</v>
      </c>
      <c r="AC3230" s="731">
        <v>0</v>
      </c>
      <c r="AD3230" s="108">
        <v>0</v>
      </c>
      <c r="AE3230" s="109">
        <v>0</v>
      </c>
      <c r="AF3230" s="731">
        <v>0</v>
      </c>
      <c r="AG3230" s="108">
        <v>6.1053527017558193E-4</v>
      </c>
      <c r="AH3230" s="109">
        <v>6.0761644646425104E-4</v>
      </c>
      <c r="AI3230" s="731">
        <v>5.1363619863938103E-4</v>
      </c>
      <c r="AJ3230" s="108">
        <v>6.962679063849598E-4</v>
      </c>
      <c r="AK3230" s="109">
        <v>9.1598748833937127E-4</v>
      </c>
      <c r="AL3230" s="736">
        <v>4.0784312931579323E-4</v>
      </c>
    </row>
    <row r="3231" spans="1:38" x14ac:dyDescent="0.25">
      <c r="A3231" s="71">
        <f t="shared" si="2"/>
        <v>2055</v>
      </c>
      <c r="B3231" s="718">
        <v>26</v>
      </c>
      <c r="C3231" s="108">
        <v>0.29581980312991374</v>
      </c>
      <c r="D3231" s="109">
        <v>0.30143025497500792</v>
      </c>
      <c r="E3231" s="731">
        <v>0.13181422713971813</v>
      </c>
      <c r="F3231" s="108">
        <v>1.9001307348989648E-2</v>
      </c>
      <c r="G3231" s="109">
        <v>2.1051481949145853E-2</v>
      </c>
      <c r="H3231" s="731">
        <v>1.930962786082837E-2</v>
      </c>
      <c r="I3231" s="108">
        <v>5.0321300742188655E-3</v>
      </c>
      <c r="J3231" s="109">
        <v>5.4662561159698891E-3</v>
      </c>
      <c r="K3231" s="731">
        <v>8.5949623632119457E-2</v>
      </c>
      <c r="L3231" s="108">
        <v>6.4056433012322394E-4</v>
      </c>
      <c r="M3231" s="109">
        <v>8.4270619468169126E-4</v>
      </c>
      <c r="N3231" s="731">
        <v>3.752146763354125E-4</v>
      </c>
      <c r="O3231" s="108">
        <v>0</v>
      </c>
      <c r="P3231" s="109">
        <v>0</v>
      </c>
      <c r="Q3231" s="731">
        <v>1.2264167045644663E-2</v>
      </c>
      <c r="R3231" s="108">
        <v>4.4422906442062918E-4</v>
      </c>
      <c r="S3231" s="109">
        <v>6.5065545370835798E-4</v>
      </c>
      <c r="T3231" s="731">
        <v>2.6706606706165775E-3</v>
      </c>
      <c r="U3231" s="108">
        <v>9.5711725104154471E-4</v>
      </c>
      <c r="V3231" s="109">
        <v>9.5254172966858087E-4</v>
      </c>
      <c r="W3231" s="731">
        <v>8.0521117729639589E-4</v>
      </c>
      <c r="X3231" s="108">
        <v>8.2628864560442791E-5</v>
      </c>
      <c r="Y3231" s="109">
        <v>8.2233798418177503E-5</v>
      </c>
      <c r="Z3231" s="731">
        <v>6.9514698333015897E-5</v>
      </c>
      <c r="AA3231" s="108">
        <v>0</v>
      </c>
      <c r="AB3231" s="109">
        <v>0</v>
      </c>
      <c r="AC3231" s="731">
        <v>0</v>
      </c>
      <c r="AD3231" s="108">
        <v>0</v>
      </c>
      <c r="AE3231" s="109">
        <v>0</v>
      </c>
      <c r="AF3231" s="731">
        <v>0</v>
      </c>
      <c r="AG3231" s="108">
        <v>6.1053527017558193E-4</v>
      </c>
      <c r="AH3231" s="109">
        <v>6.0761644646425104E-4</v>
      </c>
      <c r="AI3231" s="731">
        <v>5.1363619863938103E-4</v>
      </c>
      <c r="AJ3231" s="108">
        <v>6.962679063849598E-4</v>
      </c>
      <c r="AK3231" s="109">
        <v>9.1598748833937127E-4</v>
      </c>
      <c r="AL3231" s="736">
        <v>4.0784312931579323E-4</v>
      </c>
    </row>
    <row r="3232" spans="1:38" x14ac:dyDescent="0.25">
      <c r="A3232" s="71">
        <f t="shared" si="2"/>
        <v>2055</v>
      </c>
      <c r="B3232" s="718">
        <v>27</v>
      </c>
      <c r="C3232" s="108">
        <v>0.29581980312991374</v>
      </c>
      <c r="D3232" s="109">
        <v>0.30143025497500792</v>
      </c>
      <c r="E3232" s="731">
        <v>0.13181422713971813</v>
      </c>
      <c r="F3232" s="108">
        <v>1.9001307348989648E-2</v>
      </c>
      <c r="G3232" s="109">
        <v>2.1051481949145853E-2</v>
      </c>
      <c r="H3232" s="731">
        <v>1.930962786082837E-2</v>
      </c>
      <c r="I3232" s="108">
        <v>5.0321300742188655E-3</v>
      </c>
      <c r="J3232" s="109">
        <v>5.4662561159698891E-3</v>
      </c>
      <c r="K3232" s="731">
        <v>8.5949623632119457E-2</v>
      </c>
      <c r="L3232" s="108">
        <v>6.4056433012322394E-4</v>
      </c>
      <c r="M3232" s="109">
        <v>8.4270619468169126E-4</v>
      </c>
      <c r="N3232" s="731">
        <v>3.752146763354125E-4</v>
      </c>
      <c r="O3232" s="108">
        <v>0</v>
      </c>
      <c r="P3232" s="109">
        <v>0</v>
      </c>
      <c r="Q3232" s="731">
        <v>1.2264167045644663E-2</v>
      </c>
      <c r="R3232" s="108">
        <v>4.4422906442062918E-4</v>
      </c>
      <c r="S3232" s="109">
        <v>6.5065545370835798E-4</v>
      </c>
      <c r="T3232" s="731">
        <v>2.6706606706165775E-3</v>
      </c>
      <c r="U3232" s="108">
        <v>9.5711725104154471E-4</v>
      </c>
      <c r="V3232" s="109">
        <v>9.5254172966858087E-4</v>
      </c>
      <c r="W3232" s="731">
        <v>8.0521117729639589E-4</v>
      </c>
      <c r="X3232" s="108">
        <v>8.2628864560442791E-5</v>
      </c>
      <c r="Y3232" s="109">
        <v>8.2233798418177503E-5</v>
      </c>
      <c r="Z3232" s="731">
        <v>6.9514698333015897E-5</v>
      </c>
      <c r="AA3232" s="108">
        <v>0</v>
      </c>
      <c r="AB3232" s="109">
        <v>0</v>
      </c>
      <c r="AC3232" s="731">
        <v>0</v>
      </c>
      <c r="AD3232" s="108">
        <v>0</v>
      </c>
      <c r="AE3232" s="109">
        <v>0</v>
      </c>
      <c r="AF3232" s="731">
        <v>0</v>
      </c>
      <c r="AG3232" s="108">
        <v>6.1053527017558193E-4</v>
      </c>
      <c r="AH3232" s="109">
        <v>6.0761644646425104E-4</v>
      </c>
      <c r="AI3232" s="731">
        <v>5.1363619863938103E-4</v>
      </c>
      <c r="AJ3232" s="108">
        <v>6.962679063849598E-4</v>
      </c>
      <c r="AK3232" s="109">
        <v>9.1598748833937127E-4</v>
      </c>
      <c r="AL3232" s="736">
        <v>4.0784312931579323E-4</v>
      </c>
    </row>
    <row r="3233" spans="1:38" x14ac:dyDescent="0.25">
      <c r="A3233" s="71">
        <f t="shared" si="2"/>
        <v>2055</v>
      </c>
      <c r="B3233" s="718">
        <v>28</v>
      </c>
      <c r="C3233" s="108">
        <v>0.29581980312991374</v>
      </c>
      <c r="D3233" s="109">
        <v>0.30143025497500792</v>
      </c>
      <c r="E3233" s="731">
        <v>0.13181422713971813</v>
      </c>
      <c r="F3233" s="108">
        <v>1.9001307348989648E-2</v>
      </c>
      <c r="G3233" s="109">
        <v>2.1051481949145853E-2</v>
      </c>
      <c r="H3233" s="731">
        <v>1.930962786082837E-2</v>
      </c>
      <c r="I3233" s="108">
        <v>5.0321300742188655E-3</v>
      </c>
      <c r="J3233" s="109">
        <v>5.4662561159698891E-3</v>
      </c>
      <c r="K3233" s="731">
        <v>8.5949623632119457E-2</v>
      </c>
      <c r="L3233" s="108">
        <v>6.4056433012322394E-4</v>
      </c>
      <c r="M3233" s="109">
        <v>8.4270619468169126E-4</v>
      </c>
      <c r="N3233" s="731">
        <v>3.752146763354125E-4</v>
      </c>
      <c r="O3233" s="108">
        <v>0</v>
      </c>
      <c r="P3233" s="109">
        <v>0</v>
      </c>
      <c r="Q3233" s="731">
        <v>1.2264167045644663E-2</v>
      </c>
      <c r="R3233" s="108">
        <v>4.4422906442062918E-4</v>
      </c>
      <c r="S3233" s="109">
        <v>6.5065545370835798E-4</v>
      </c>
      <c r="T3233" s="731">
        <v>2.6706606706165775E-3</v>
      </c>
      <c r="U3233" s="108">
        <v>9.5711725104154471E-4</v>
      </c>
      <c r="V3233" s="109">
        <v>9.5254172966858087E-4</v>
      </c>
      <c r="W3233" s="731">
        <v>8.0521117729639589E-4</v>
      </c>
      <c r="X3233" s="108">
        <v>8.2628864560442791E-5</v>
      </c>
      <c r="Y3233" s="109">
        <v>8.2233798418177503E-5</v>
      </c>
      <c r="Z3233" s="731">
        <v>6.9514698333015897E-5</v>
      </c>
      <c r="AA3233" s="108">
        <v>0</v>
      </c>
      <c r="AB3233" s="109">
        <v>0</v>
      </c>
      <c r="AC3233" s="731">
        <v>0</v>
      </c>
      <c r="AD3233" s="108">
        <v>0</v>
      </c>
      <c r="AE3233" s="109">
        <v>0</v>
      </c>
      <c r="AF3233" s="731">
        <v>0</v>
      </c>
      <c r="AG3233" s="108">
        <v>6.1053527017558193E-4</v>
      </c>
      <c r="AH3233" s="109">
        <v>6.0761644646425104E-4</v>
      </c>
      <c r="AI3233" s="731">
        <v>5.1363619863938103E-4</v>
      </c>
      <c r="AJ3233" s="108">
        <v>6.962679063849598E-4</v>
      </c>
      <c r="AK3233" s="109">
        <v>9.1598748833937127E-4</v>
      </c>
      <c r="AL3233" s="736">
        <v>4.0784312931579323E-4</v>
      </c>
    </row>
    <row r="3234" spans="1:38" x14ac:dyDescent="0.25">
      <c r="A3234" s="71">
        <f t="shared" si="2"/>
        <v>2055</v>
      </c>
      <c r="B3234" s="718">
        <v>29</v>
      </c>
      <c r="C3234" s="108">
        <v>0.29581980312991374</v>
      </c>
      <c r="D3234" s="109">
        <v>0.30143025497500792</v>
      </c>
      <c r="E3234" s="731">
        <v>0.13181422713971813</v>
      </c>
      <c r="F3234" s="108">
        <v>1.9001307348989648E-2</v>
      </c>
      <c r="G3234" s="109">
        <v>2.1051481949145853E-2</v>
      </c>
      <c r="H3234" s="731">
        <v>1.930962786082837E-2</v>
      </c>
      <c r="I3234" s="108">
        <v>5.0321300742188655E-3</v>
      </c>
      <c r="J3234" s="109">
        <v>5.4662561159698891E-3</v>
      </c>
      <c r="K3234" s="731">
        <v>8.5949623632119457E-2</v>
      </c>
      <c r="L3234" s="108">
        <v>6.4056433012322394E-4</v>
      </c>
      <c r="M3234" s="109">
        <v>8.4270619468169126E-4</v>
      </c>
      <c r="N3234" s="731">
        <v>3.752146763354125E-4</v>
      </c>
      <c r="O3234" s="108">
        <v>0</v>
      </c>
      <c r="P3234" s="109">
        <v>0</v>
      </c>
      <c r="Q3234" s="731">
        <v>1.2264167045644663E-2</v>
      </c>
      <c r="R3234" s="108">
        <v>4.4422906442062918E-4</v>
      </c>
      <c r="S3234" s="109">
        <v>6.5065545370835798E-4</v>
      </c>
      <c r="T3234" s="731">
        <v>2.6706606706165775E-3</v>
      </c>
      <c r="U3234" s="108">
        <v>9.5711725104154471E-4</v>
      </c>
      <c r="V3234" s="109">
        <v>9.5254172966858087E-4</v>
      </c>
      <c r="W3234" s="731">
        <v>8.0521117729639589E-4</v>
      </c>
      <c r="X3234" s="108">
        <v>8.2628864560442791E-5</v>
      </c>
      <c r="Y3234" s="109">
        <v>8.2233798418177503E-5</v>
      </c>
      <c r="Z3234" s="731">
        <v>6.9514698333015897E-5</v>
      </c>
      <c r="AA3234" s="108">
        <v>0</v>
      </c>
      <c r="AB3234" s="109">
        <v>0</v>
      </c>
      <c r="AC3234" s="731">
        <v>0</v>
      </c>
      <c r="AD3234" s="108">
        <v>0</v>
      </c>
      <c r="AE3234" s="109">
        <v>0</v>
      </c>
      <c r="AF3234" s="731">
        <v>0</v>
      </c>
      <c r="AG3234" s="108">
        <v>6.1053527017558193E-4</v>
      </c>
      <c r="AH3234" s="109">
        <v>6.0761644646425104E-4</v>
      </c>
      <c r="AI3234" s="731">
        <v>5.1363619863938103E-4</v>
      </c>
      <c r="AJ3234" s="108">
        <v>6.962679063849598E-4</v>
      </c>
      <c r="AK3234" s="109">
        <v>9.1598748833937127E-4</v>
      </c>
      <c r="AL3234" s="736">
        <v>4.0784312931579323E-4</v>
      </c>
    </row>
    <row r="3235" spans="1:38" x14ac:dyDescent="0.25">
      <c r="A3235" s="71">
        <f t="shared" si="2"/>
        <v>2055</v>
      </c>
      <c r="B3235" s="718">
        <v>30</v>
      </c>
      <c r="C3235" s="108">
        <v>0.29581980312991374</v>
      </c>
      <c r="D3235" s="109">
        <v>0.30143025497500792</v>
      </c>
      <c r="E3235" s="731">
        <v>0.13181422713971813</v>
      </c>
      <c r="F3235" s="108">
        <v>1.9001307348989648E-2</v>
      </c>
      <c r="G3235" s="109">
        <v>2.1051481949145853E-2</v>
      </c>
      <c r="H3235" s="731">
        <v>1.930962786082837E-2</v>
      </c>
      <c r="I3235" s="108">
        <v>5.0321300742188655E-3</v>
      </c>
      <c r="J3235" s="109">
        <v>5.4662561159698891E-3</v>
      </c>
      <c r="K3235" s="731">
        <v>8.5949623632119457E-2</v>
      </c>
      <c r="L3235" s="108">
        <v>6.4056433012322394E-4</v>
      </c>
      <c r="M3235" s="109">
        <v>8.4270619468169126E-4</v>
      </c>
      <c r="N3235" s="731">
        <v>3.752146763354125E-4</v>
      </c>
      <c r="O3235" s="108">
        <v>0</v>
      </c>
      <c r="P3235" s="109">
        <v>0</v>
      </c>
      <c r="Q3235" s="731">
        <v>1.2264167045644663E-2</v>
      </c>
      <c r="R3235" s="108">
        <v>4.4422906442062918E-4</v>
      </c>
      <c r="S3235" s="109">
        <v>6.5065545370835798E-4</v>
      </c>
      <c r="T3235" s="731">
        <v>2.6706606706165775E-3</v>
      </c>
      <c r="U3235" s="108">
        <v>9.5711725104154471E-4</v>
      </c>
      <c r="V3235" s="109">
        <v>9.5254172966858087E-4</v>
      </c>
      <c r="W3235" s="731">
        <v>8.0521117729639589E-4</v>
      </c>
      <c r="X3235" s="108">
        <v>8.2628864560442791E-5</v>
      </c>
      <c r="Y3235" s="109">
        <v>8.2233798418177503E-5</v>
      </c>
      <c r="Z3235" s="731">
        <v>6.9514698333015897E-5</v>
      </c>
      <c r="AA3235" s="108">
        <v>0</v>
      </c>
      <c r="AB3235" s="109">
        <v>0</v>
      </c>
      <c r="AC3235" s="731">
        <v>0</v>
      </c>
      <c r="AD3235" s="108">
        <v>0</v>
      </c>
      <c r="AE3235" s="109">
        <v>0</v>
      </c>
      <c r="AF3235" s="731">
        <v>0</v>
      </c>
      <c r="AG3235" s="108">
        <v>6.1053527017558193E-4</v>
      </c>
      <c r="AH3235" s="109">
        <v>6.0761644646425104E-4</v>
      </c>
      <c r="AI3235" s="731">
        <v>5.1363619863938103E-4</v>
      </c>
      <c r="AJ3235" s="108">
        <v>6.962679063849598E-4</v>
      </c>
      <c r="AK3235" s="109">
        <v>9.1598748833937127E-4</v>
      </c>
      <c r="AL3235" s="736">
        <v>4.0784312931579323E-4</v>
      </c>
    </row>
    <row r="3236" spans="1:38" ht="13" x14ac:dyDescent="0.3">
      <c r="A3236" s="71">
        <f t="shared" si="2"/>
        <v>2055</v>
      </c>
      <c r="B3236" s="718">
        <v>31</v>
      </c>
      <c r="C3236" s="108">
        <v>0.29581980312991374</v>
      </c>
      <c r="D3236" s="109">
        <v>0.30143025497500792</v>
      </c>
      <c r="E3236" s="732">
        <v>0.13181422713971813</v>
      </c>
      <c r="F3236" s="108">
        <v>1.9001307348989648E-2</v>
      </c>
      <c r="G3236" s="109">
        <v>2.1051481949145853E-2</v>
      </c>
      <c r="H3236" s="732">
        <v>1.930962786082837E-2</v>
      </c>
      <c r="I3236" s="108">
        <v>5.0321300742188655E-3</v>
      </c>
      <c r="J3236" s="109">
        <v>5.4662561159698891E-3</v>
      </c>
      <c r="K3236" s="732">
        <v>8.5949623632119457E-2</v>
      </c>
      <c r="L3236" s="108">
        <v>6.4056433012322394E-4</v>
      </c>
      <c r="M3236" s="109">
        <v>8.4270619468169126E-4</v>
      </c>
      <c r="N3236" s="732">
        <v>3.752146763354125E-4</v>
      </c>
      <c r="O3236" s="108">
        <v>0</v>
      </c>
      <c r="P3236" s="109">
        <v>0</v>
      </c>
      <c r="Q3236" s="732">
        <v>1.2264167045644663E-2</v>
      </c>
      <c r="R3236" s="108">
        <v>4.4422906442062918E-4</v>
      </c>
      <c r="S3236" s="109">
        <v>6.5065545370835798E-4</v>
      </c>
      <c r="T3236" s="732">
        <v>2.6706606706165775E-3</v>
      </c>
      <c r="U3236" s="108">
        <v>9.5711725104154471E-4</v>
      </c>
      <c r="V3236" s="109">
        <v>9.5254172966858087E-4</v>
      </c>
      <c r="W3236" s="732">
        <v>8.0521117729639589E-4</v>
      </c>
      <c r="X3236" s="108">
        <v>8.2628864560442791E-5</v>
      </c>
      <c r="Y3236" s="109">
        <v>8.2233798418177503E-5</v>
      </c>
      <c r="Z3236" s="732">
        <v>6.9514698333015897E-5</v>
      </c>
      <c r="AA3236" s="108">
        <v>0</v>
      </c>
      <c r="AB3236" s="109">
        <v>0</v>
      </c>
      <c r="AC3236" s="732">
        <v>0</v>
      </c>
      <c r="AD3236" s="108">
        <v>0</v>
      </c>
      <c r="AE3236" s="109">
        <v>0</v>
      </c>
      <c r="AF3236" s="732">
        <v>0</v>
      </c>
      <c r="AG3236" s="108">
        <v>6.1053527017558193E-4</v>
      </c>
      <c r="AH3236" s="109">
        <v>6.0761644646425104E-4</v>
      </c>
      <c r="AI3236" s="732">
        <v>5.1363619863938103E-4</v>
      </c>
      <c r="AJ3236" s="108">
        <v>6.962679063849598E-4</v>
      </c>
      <c r="AK3236" s="109">
        <v>9.1598748833937127E-4</v>
      </c>
      <c r="AL3236" s="736">
        <v>4.0784312931579323E-4</v>
      </c>
    </row>
    <row r="3237" spans="1:38" ht="13" x14ac:dyDescent="0.3">
      <c r="A3237" s="71">
        <f t="shared" si="2"/>
        <v>2055</v>
      </c>
      <c r="B3237" s="718">
        <v>32</v>
      </c>
      <c r="C3237" s="108">
        <v>0.29581980312991374</v>
      </c>
      <c r="D3237" s="109">
        <v>0.30143025497500792</v>
      </c>
      <c r="E3237" s="732">
        <v>0.13181422713971813</v>
      </c>
      <c r="F3237" s="108">
        <v>1.9001307348989648E-2</v>
      </c>
      <c r="G3237" s="109">
        <v>2.1051481949145853E-2</v>
      </c>
      <c r="H3237" s="732">
        <v>1.930962786082837E-2</v>
      </c>
      <c r="I3237" s="108">
        <v>5.0321300742188655E-3</v>
      </c>
      <c r="J3237" s="109">
        <v>5.4662561159698891E-3</v>
      </c>
      <c r="K3237" s="732">
        <v>8.5949623632119457E-2</v>
      </c>
      <c r="L3237" s="108">
        <v>6.4056433012322394E-4</v>
      </c>
      <c r="M3237" s="109">
        <v>8.4270619468169126E-4</v>
      </c>
      <c r="N3237" s="732">
        <v>3.752146763354125E-4</v>
      </c>
      <c r="O3237" s="108">
        <v>0</v>
      </c>
      <c r="P3237" s="109">
        <v>0</v>
      </c>
      <c r="Q3237" s="732">
        <v>1.2264167045644663E-2</v>
      </c>
      <c r="R3237" s="108">
        <v>4.4422906442062918E-4</v>
      </c>
      <c r="S3237" s="109">
        <v>6.5065545370835798E-4</v>
      </c>
      <c r="T3237" s="732">
        <v>2.6706606706165775E-3</v>
      </c>
      <c r="U3237" s="108">
        <v>9.5711725104154471E-4</v>
      </c>
      <c r="V3237" s="109">
        <v>9.5254172966858087E-4</v>
      </c>
      <c r="W3237" s="732">
        <v>8.0521117729639589E-4</v>
      </c>
      <c r="X3237" s="108">
        <v>8.2628864560442791E-5</v>
      </c>
      <c r="Y3237" s="109">
        <v>8.2233798418177503E-5</v>
      </c>
      <c r="Z3237" s="732">
        <v>6.9514698333015897E-5</v>
      </c>
      <c r="AA3237" s="108">
        <v>0</v>
      </c>
      <c r="AB3237" s="109">
        <v>0</v>
      </c>
      <c r="AC3237" s="732">
        <v>0</v>
      </c>
      <c r="AD3237" s="108">
        <v>0</v>
      </c>
      <c r="AE3237" s="109">
        <v>0</v>
      </c>
      <c r="AF3237" s="732">
        <v>0</v>
      </c>
      <c r="AG3237" s="108">
        <v>6.1053527017558193E-4</v>
      </c>
      <c r="AH3237" s="109">
        <v>6.0761644646425104E-4</v>
      </c>
      <c r="AI3237" s="732">
        <v>5.1363619863938103E-4</v>
      </c>
      <c r="AJ3237" s="108">
        <v>6.962679063849598E-4</v>
      </c>
      <c r="AK3237" s="109">
        <v>9.1598748833937127E-4</v>
      </c>
      <c r="AL3237" s="736">
        <v>4.0784312931579323E-4</v>
      </c>
    </row>
    <row r="3238" spans="1:38" ht="13" x14ac:dyDescent="0.3">
      <c r="A3238" s="71">
        <f t="shared" si="2"/>
        <v>2055</v>
      </c>
      <c r="B3238" s="718">
        <v>33</v>
      </c>
      <c r="C3238" s="108">
        <v>0.29581980312991374</v>
      </c>
      <c r="D3238" s="109">
        <v>0.30143025497500792</v>
      </c>
      <c r="E3238" s="732">
        <v>0.13181422713971813</v>
      </c>
      <c r="F3238" s="108">
        <v>1.9001307348989648E-2</v>
      </c>
      <c r="G3238" s="109">
        <v>2.1051481949145853E-2</v>
      </c>
      <c r="H3238" s="732">
        <v>1.930962786082837E-2</v>
      </c>
      <c r="I3238" s="108">
        <v>5.0321300742188655E-3</v>
      </c>
      <c r="J3238" s="109">
        <v>5.4662561159698891E-3</v>
      </c>
      <c r="K3238" s="732">
        <v>8.5949623632119457E-2</v>
      </c>
      <c r="L3238" s="108">
        <v>6.4056433012322394E-4</v>
      </c>
      <c r="M3238" s="109">
        <v>8.4270619468169126E-4</v>
      </c>
      <c r="N3238" s="732">
        <v>3.752146763354125E-4</v>
      </c>
      <c r="O3238" s="108">
        <v>0</v>
      </c>
      <c r="P3238" s="109">
        <v>0</v>
      </c>
      <c r="Q3238" s="732">
        <v>1.2264167045644663E-2</v>
      </c>
      <c r="R3238" s="108">
        <v>4.4422906442062918E-4</v>
      </c>
      <c r="S3238" s="109">
        <v>6.5065545370835798E-4</v>
      </c>
      <c r="T3238" s="732">
        <v>2.6706606706165775E-3</v>
      </c>
      <c r="U3238" s="108">
        <v>9.5711725104154471E-4</v>
      </c>
      <c r="V3238" s="109">
        <v>9.5254172966858087E-4</v>
      </c>
      <c r="W3238" s="732">
        <v>8.0521117729639589E-4</v>
      </c>
      <c r="X3238" s="108">
        <v>8.2628864560442791E-5</v>
      </c>
      <c r="Y3238" s="109">
        <v>8.2233798418177503E-5</v>
      </c>
      <c r="Z3238" s="732">
        <v>6.9514698333015897E-5</v>
      </c>
      <c r="AA3238" s="108">
        <v>0</v>
      </c>
      <c r="AB3238" s="109">
        <v>0</v>
      </c>
      <c r="AC3238" s="732">
        <v>0</v>
      </c>
      <c r="AD3238" s="108">
        <v>0</v>
      </c>
      <c r="AE3238" s="109">
        <v>0</v>
      </c>
      <c r="AF3238" s="732">
        <v>0</v>
      </c>
      <c r="AG3238" s="108">
        <v>6.1053527017558193E-4</v>
      </c>
      <c r="AH3238" s="109">
        <v>6.0761644646425104E-4</v>
      </c>
      <c r="AI3238" s="732">
        <v>5.1363619863938103E-4</v>
      </c>
      <c r="AJ3238" s="108">
        <v>6.962679063849598E-4</v>
      </c>
      <c r="AK3238" s="109">
        <v>9.1598748833937127E-4</v>
      </c>
      <c r="AL3238" s="736">
        <v>4.0784312931579323E-4</v>
      </c>
    </row>
    <row r="3239" spans="1:38" ht="13" x14ac:dyDescent="0.3">
      <c r="A3239" s="71">
        <f t="shared" ref="A3239:A3302" si="3">A3199+1</f>
        <v>2055</v>
      </c>
      <c r="B3239" s="718">
        <v>34</v>
      </c>
      <c r="C3239" s="108">
        <v>0.29581980312991374</v>
      </c>
      <c r="D3239" s="109">
        <v>0.30143025497500792</v>
      </c>
      <c r="E3239" s="732">
        <v>0.13181422713971813</v>
      </c>
      <c r="F3239" s="108">
        <v>1.9001307348989648E-2</v>
      </c>
      <c r="G3239" s="109">
        <v>2.1051481949145853E-2</v>
      </c>
      <c r="H3239" s="732">
        <v>1.930962786082837E-2</v>
      </c>
      <c r="I3239" s="108">
        <v>5.0321300742188655E-3</v>
      </c>
      <c r="J3239" s="109">
        <v>5.4662561159698891E-3</v>
      </c>
      <c r="K3239" s="732">
        <v>8.5949623632119457E-2</v>
      </c>
      <c r="L3239" s="108">
        <v>6.4056433012322394E-4</v>
      </c>
      <c r="M3239" s="109">
        <v>8.4270619468169126E-4</v>
      </c>
      <c r="N3239" s="732">
        <v>3.752146763354125E-4</v>
      </c>
      <c r="O3239" s="108">
        <v>0</v>
      </c>
      <c r="P3239" s="109">
        <v>0</v>
      </c>
      <c r="Q3239" s="732">
        <v>1.2264167045644663E-2</v>
      </c>
      <c r="R3239" s="108">
        <v>4.4422906442062918E-4</v>
      </c>
      <c r="S3239" s="109">
        <v>6.5065545370835798E-4</v>
      </c>
      <c r="T3239" s="732">
        <v>2.6706606706165775E-3</v>
      </c>
      <c r="U3239" s="108">
        <v>9.5711725104154471E-4</v>
      </c>
      <c r="V3239" s="109">
        <v>9.5254172966858087E-4</v>
      </c>
      <c r="W3239" s="732">
        <v>8.0521117729639589E-4</v>
      </c>
      <c r="X3239" s="108">
        <v>8.2628864560442791E-5</v>
      </c>
      <c r="Y3239" s="109">
        <v>8.2233798418177503E-5</v>
      </c>
      <c r="Z3239" s="732">
        <v>6.9514698333015897E-5</v>
      </c>
      <c r="AA3239" s="108">
        <v>0</v>
      </c>
      <c r="AB3239" s="109">
        <v>0</v>
      </c>
      <c r="AC3239" s="732">
        <v>0</v>
      </c>
      <c r="AD3239" s="108">
        <v>0</v>
      </c>
      <c r="AE3239" s="109">
        <v>0</v>
      </c>
      <c r="AF3239" s="732">
        <v>0</v>
      </c>
      <c r="AG3239" s="108">
        <v>6.1053527017558193E-4</v>
      </c>
      <c r="AH3239" s="109">
        <v>6.0761644646425104E-4</v>
      </c>
      <c r="AI3239" s="732">
        <v>5.1363619863938103E-4</v>
      </c>
      <c r="AJ3239" s="108">
        <v>6.962679063849598E-4</v>
      </c>
      <c r="AK3239" s="109">
        <v>9.1598748833937127E-4</v>
      </c>
      <c r="AL3239" s="736">
        <v>4.0784312931579323E-4</v>
      </c>
    </row>
    <row r="3240" spans="1:38" ht="13" x14ac:dyDescent="0.3">
      <c r="A3240" s="71">
        <f t="shared" si="3"/>
        <v>2055</v>
      </c>
      <c r="B3240" s="718">
        <v>35</v>
      </c>
      <c r="C3240" s="108">
        <v>0.29581980312991374</v>
      </c>
      <c r="D3240" s="109">
        <v>0.30143025497500792</v>
      </c>
      <c r="E3240" s="732">
        <v>0.13181422713971813</v>
      </c>
      <c r="F3240" s="108">
        <v>1.9001307348989648E-2</v>
      </c>
      <c r="G3240" s="109">
        <v>2.1051481949145853E-2</v>
      </c>
      <c r="H3240" s="732">
        <v>1.930962786082837E-2</v>
      </c>
      <c r="I3240" s="108">
        <v>5.0321300742188655E-3</v>
      </c>
      <c r="J3240" s="109">
        <v>5.4662561159698891E-3</v>
      </c>
      <c r="K3240" s="732">
        <v>8.5949623632119457E-2</v>
      </c>
      <c r="L3240" s="108">
        <v>6.4056433012322394E-4</v>
      </c>
      <c r="M3240" s="109">
        <v>8.4270619468169126E-4</v>
      </c>
      <c r="N3240" s="732">
        <v>3.752146763354125E-4</v>
      </c>
      <c r="O3240" s="108">
        <v>0</v>
      </c>
      <c r="P3240" s="109">
        <v>0</v>
      </c>
      <c r="Q3240" s="732">
        <v>1.2264167045644663E-2</v>
      </c>
      <c r="R3240" s="108">
        <v>4.4422906442062918E-4</v>
      </c>
      <c r="S3240" s="109">
        <v>6.5065545370835798E-4</v>
      </c>
      <c r="T3240" s="732">
        <v>2.6706606706165775E-3</v>
      </c>
      <c r="U3240" s="108">
        <v>9.5711725104154471E-4</v>
      </c>
      <c r="V3240" s="109">
        <v>9.5254172966858087E-4</v>
      </c>
      <c r="W3240" s="732">
        <v>8.0521117729639589E-4</v>
      </c>
      <c r="X3240" s="108">
        <v>8.2628864560442791E-5</v>
      </c>
      <c r="Y3240" s="109">
        <v>8.2233798418177503E-5</v>
      </c>
      <c r="Z3240" s="732">
        <v>6.9514698333015897E-5</v>
      </c>
      <c r="AA3240" s="108">
        <v>0</v>
      </c>
      <c r="AB3240" s="109">
        <v>0</v>
      </c>
      <c r="AC3240" s="732">
        <v>0</v>
      </c>
      <c r="AD3240" s="108">
        <v>0</v>
      </c>
      <c r="AE3240" s="109">
        <v>0</v>
      </c>
      <c r="AF3240" s="732">
        <v>0</v>
      </c>
      <c r="AG3240" s="108">
        <v>6.1053527017558193E-4</v>
      </c>
      <c r="AH3240" s="109">
        <v>6.0761644646425104E-4</v>
      </c>
      <c r="AI3240" s="732">
        <v>5.1363619863938103E-4</v>
      </c>
      <c r="AJ3240" s="108">
        <v>6.962679063849598E-4</v>
      </c>
      <c r="AK3240" s="109">
        <v>9.1598748833937127E-4</v>
      </c>
      <c r="AL3240" s="736">
        <v>4.0784312931579323E-4</v>
      </c>
    </row>
    <row r="3241" spans="1:38" ht="13" x14ac:dyDescent="0.3">
      <c r="A3241" s="71">
        <f t="shared" si="3"/>
        <v>2055</v>
      </c>
      <c r="B3241" s="718">
        <v>36</v>
      </c>
      <c r="C3241" s="108">
        <v>0.29581980312991374</v>
      </c>
      <c r="D3241" s="109">
        <v>0.30143025497500792</v>
      </c>
      <c r="E3241" s="732">
        <v>0.13181422713971813</v>
      </c>
      <c r="F3241" s="108">
        <v>1.9001307348989648E-2</v>
      </c>
      <c r="G3241" s="109">
        <v>2.1051481949145853E-2</v>
      </c>
      <c r="H3241" s="732">
        <v>1.930962786082837E-2</v>
      </c>
      <c r="I3241" s="108">
        <v>5.0321300742188655E-3</v>
      </c>
      <c r="J3241" s="109">
        <v>5.4662561159698891E-3</v>
      </c>
      <c r="K3241" s="732">
        <v>8.5949623632119457E-2</v>
      </c>
      <c r="L3241" s="108">
        <v>6.4056433012322394E-4</v>
      </c>
      <c r="M3241" s="109">
        <v>8.4270619468169126E-4</v>
      </c>
      <c r="N3241" s="732">
        <v>3.752146763354125E-4</v>
      </c>
      <c r="O3241" s="108">
        <v>0</v>
      </c>
      <c r="P3241" s="109">
        <v>0</v>
      </c>
      <c r="Q3241" s="732">
        <v>1.2264167045644663E-2</v>
      </c>
      <c r="R3241" s="108">
        <v>4.4422906442062918E-4</v>
      </c>
      <c r="S3241" s="109">
        <v>6.5065545370835798E-4</v>
      </c>
      <c r="T3241" s="732">
        <v>2.6706606706165775E-3</v>
      </c>
      <c r="U3241" s="108">
        <v>9.5711725104154471E-4</v>
      </c>
      <c r="V3241" s="109">
        <v>9.5254172966858087E-4</v>
      </c>
      <c r="W3241" s="732">
        <v>8.0521117729639589E-4</v>
      </c>
      <c r="X3241" s="108">
        <v>8.2628864560442791E-5</v>
      </c>
      <c r="Y3241" s="109">
        <v>8.2233798418177503E-5</v>
      </c>
      <c r="Z3241" s="732">
        <v>6.9514698333015897E-5</v>
      </c>
      <c r="AA3241" s="108">
        <v>0</v>
      </c>
      <c r="AB3241" s="109">
        <v>0</v>
      </c>
      <c r="AC3241" s="732">
        <v>0</v>
      </c>
      <c r="AD3241" s="108">
        <v>0</v>
      </c>
      <c r="AE3241" s="109">
        <v>0</v>
      </c>
      <c r="AF3241" s="732">
        <v>0</v>
      </c>
      <c r="AG3241" s="108">
        <v>6.1053527017558193E-4</v>
      </c>
      <c r="AH3241" s="109">
        <v>6.0761644646425104E-4</v>
      </c>
      <c r="AI3241" s="732">
        <v>5.1363619863938103E-4</v>
      </c>
      <c r="AJ3241" s="108">
        <v>6.962679063849598E-4</v>
      </c>
      <c r="AK3241" s="109">
        <v>9.1598748833937127E-4</v>
      </c>
      <c r="AL3241" s="736">
        <v>4.0784312931579323E-4</v>
      </c>
    </row>
    <row r="3242" spans="1:38" ht="13" x14ac:dyDescent="0.3">
      <c r="A3242" s="71">
        <f t="shared" si="3"/>
        <v>2055</v>
      </c>
      <c r="B3242" s="718">
        <v>37</v>
      </c>
      <c r="C3242" s="108">
        <v>0.29581980312991374</v>
      </c>
      <c r="D3242" s="109">
        <v>0.30143025497500792</v>
      </c>
      <c r="E3242" s="732">
        <v>0.13181422713971813</v>
      </c>
      <c r="F3242" s="108">
        <v>1.9001307348989648E-2</v>
      </c>
      <c r="G3242" s="109">
        <v>2.1051481949145853E-2</v>
      </c>
      <c r="H3242" s="732">
        <v>1.930962786082837E-2</v>
      </c>
      <c r="I3242" s="108">
        <v>5.0321300742188655E-3</v>
      </c>
      <c r="J3242" s="109">
        <v>5.4662561159698891E-3</v>
      </c>
      <c r="K3242" s="732">
        <v>8.5949623632119457E-2</v>
      </c>
      <c r="L3242" s="108">
        <v>6.4056433012322394E-4</v>
      </c>
      <c r="M3242" s="109">
        <v>8.4270619468169126E-4</v>
      </c>
      <c r="N3242" s="732">
        <v>3.752146763354125E-4</v>
      </c>
      <c r="O3242" s="108">
        <v>0</v>
      </c>
      <c r="P3242" s="109">
        <v>0</v>
      </c>
      <c r="Q3242" s="732">
        <v>1.2264167045644663E-2</v>
      </c>
      <c r="R3242" s="108">
        <v>4.4422906442062918E-4</v>
      </c>
      <c r="S3242" s="109">
        <v>6.5065545370835798E-4</v>
      </c>
      <c r="T3242" s="732">
        <v>2.6706606706165775E-3</v>
      </c>
      <c r="U3242" s="108">
        <v>9.5711725104154471E-4</v>
      </c>
      <c r="V3242" s="109">
        <v>9.5254172966858087E-4</v>
      </c>
      <c r="W3242" s="732">
        <v>8.0521117729639589E-4</v>
      </c>
      <c r="X3242" s="108">
        <v>8.2628864560442791E-5</v>
      </c>
      <c r="Y3242" s="109">
        <v>8.2233798418177503E-5</v>
      </c>
      <c r="Z3242" s="732">
        <v>6.9514698333015897E-5</v>
      </c>
      <c r="AA3242" s="108">
        <v>0</v>
      </c>
      <c r="AB3242" s="109">
        <v>0</v>
      </c>
      <c r="AC3242" s="732">
        <v>0</v>
      </c>
      <c r="AD3242" s="108">
        <v>0</v>
      </c>
      <c r="AE3242" s="109">
        <v>0</v>
      </c>
      <c r="AF3242" s="732">
        <v>0</v>
      </c>
      <c r="AG3242" s="108">
        <v>6.1053527017558193E-4</v>
      </c>
      <c r="AH3242" s="109">
        <v>6.0761644646425104E-4</v>
      </c>
      <c r="AI3242" s="732">
        <v>5.1363619863938103E-4</v>
      </c>
      <c r="AJ3242" s="108">
        <v>6.962679063849598E-4</v>
      </c>
      <c r="AK3242" s="109">
        <v>9.1598748833937127E-4</v>
      </c>
      <c r="AL3242" s="736">
        <v>4.0784312931579323E-4</v>
      </c>
    </row>
    <row r="3243" spans="1:38" ht="13" x14ac:dyDescent="0.3">
      <c r="A3243" s="71">
        <f t="shared" si="3"/>
        <v>2055</v>
      </c>
      <c r="B3243" s="718">
        <v>38</v>
      </c>
      <c r="C3243" s="108">
        <v>0.29581980312991374</v>
      </c>
      <c r="D3243" s="109">
        <v>0.30143025497500792</v>
      </c>
      <c r="E3243" s="732">
        <v>0.13181422713971813</v>
      </c>
      <c r="F3243" s="108">
        <v>1.9001307348989648E-2</v>
      </c>
      <c r="G3243" s="109">
        <v>2.1051481949145853E-2</v>
      </c>
      <c r="H3243" s="732">
        <v>1.930962786082837E-2</v>
      </c>
      <c r="I3243" s="108">
        <v>5.0321300742188655E-3</v>
      </c>
      <c r="J3243" s="109">
        <v>5.4662561159698891E-3</v>
      </c>
      <c r="K3243" s="732">
        <v>8.5949623632119457E-2</v>
      </c>
      <c r="L3243" s="108">
        <v>6.4056433012322394E-4</v>
      </c>
      <c r="M3243" s="109">
        <v>8.4270619468169126E-4</v>
      </c>
      <c r="N3243" s="732">
        <v>3.752146763354125E-4</v>
      </c>
      <c r="O3243" s="108">
        <v>0</v>
      </c>
      <c r="P3243" s="109">
        <v>0</v>
      </c>
      <c r="Q3243" s="732">
        <v>1.2264167045644663E-2</v>
      </c>
      <c r="R3243" s="108">
        <v>4.4422906442062918E-4</v>
      </c>
      <c r="S3243" s="109">
        <v>6.5065545370835798E-4</v>
      </c>
      <c r="T3243" s="732">
        <v>2.6706606706165775E-3</v>
      </c>
      <c r="U3243" s="108">
        <v>9.5711725104154471E-4</v>
      </c>
      <c r="V3243" s="109">
        <v>9.5254172966858087E-4</v>
      </c>
      <c r="W3243" s="732">
        <v>8.0521117729639589E-4</v>
      </c>
      <c r="X3243" s="108">
        <v>8.2628864560442791E-5</v>
      </c>
      <c r="Y3243" s="109">
        <v>8.2233798418177503E-5</v>
      </c>
      <c r="Z3243" s="732">
        <v>6.9514698333015897E-5</v>
      </c>
      <c r="AA3243" s="108">
        <v>0</v>
      </c>
      <c r="AB3243" s="109">
        <v>0</v>
      </c>
      <c r="AC3243" s="732">
        <v>0</v>
      </c>
      <c r="AD3243" s="108">
        <v>0</v>
      </c>
      <c r="AE3243" s="109">
        <v>0</v>
      </c>
      <c r="AF3243" s="732">
        <v>0</v>
      </c>
      <c r="AG3243" s="108">
        <v>6.1053527017558193E-4</v>
      </c>
      <c r="AH3243" s="109">
        <v>6.0761644646425104E-4</v>
      </c>
      <c r="AI3243" s="732">
        <v>5.1363619863938103E-4</v>
      </c>
      <c r="AJ3243" s="108">
        <v>6.962679063849598E-4</v>
      </c>
      <c r="AK3243" s="109">
        <v>9.1598748833937127E-4</v>
      </c>
      <c r="AL3243" s="736">
        <v>4.0784312931579323E-4</v>
      </c>
    </row>
    <row r="3244" spans="1:38" ht="13.5" thickBot="1" x14ac:dyDescent="0.35">
      <c r="A3244" s="71">
        <f t="shared" si="3"/>
        <v>2055</v>
      </c>
      <c r="B3244" s="719">
        <v>39</v>
      </c>
      <c r="C3244" s="110">
        <v>0.29581980312991374</v>
      </c>
      <c r="D3244" s="111">
        <v>0.30143025497500792</v>
      </c>
      <c r="E3244" s="733">
        <v>0.13181422713971813</v>
      </c>
      <c r="F3244" s="110">
        <v>1.9001307348989648E-2</v>
      </c>
      <c r="G3244" s="111">
        <v>2.1051481949145853E-2</v>
      </c>
      <c r="H3244" s="733">
        <v>1.930962786082837E-2</v>
      </c>
      <c r="I3244" s="110">
        <v>5.0321300742188655E-3</v>
      </c>
      <c r="J3244" s="111">
        <v>5.4662561159698891E-3</v>
      </c>
      <c r="K3244" s="733">
        <v>8.5949623632119457E-2</v>
      </c>
      <c r="L3244" s="110">
        <v>6.4056433012322394E-4</v>
      </c>
      <c r="M3244" s="111">
        <v>8.4270619468169126E-4</v>
      </c>
      <c r="N3244" s="733">
        <v>3.752146763354125E-4</v>
      </c>
      <c r="O3244" s="110">
        <v>0</v>
      </c>
      <c r="P3244" s="111">
        <v>0</v>
      </c>
      <c r="Q3244" s="733">
        <v>1.2264167045644663E-2</v>
      </c>
      <c r="R3244" s="110">
        <v>4.4422906442062918E-4</v>
      </c>
      <c r="S3244" s="111">
        <v>6.5065545370835798E-4</v>
      </c>
      <c r="T3244" s="733">
        <v>2.6706606706165775E-3</v>
      </c>
      <c r="U3244" s="110">
        <v>9.5711725104154471E-4</v>
      </c>
      <c r="V3244" s="111">
        <v>9.5254172966858087E-4</v>
      </c>
      <c r="W3244" s="733">
        <v>8.0521117729639589E-4</v>
      </c>
      <c r="X3244" s="110">
        <v>8.2628864560442791E-5</v>
      </c>
      <c r="Y3244" s="111">
        <v>8.2233798418177503E-5</v>
      </c>
      <c r="Z3244" s="733">
        <v>6.9514698333015897E-5</v>
      </c>
      <c r="AA3244" s="110">
        <v>0</v>
      </c>
      <c r="AB3244" s="111">
        <v>0</v>
      </c>
      <c r="AC3244" s="733">
        <v>0</v>
      </c>
      <c r="AD3244" s="110">
        <v>0</v>
      </c>
      <c r="AE3244" s="111">
        <v>0</v>
      </c>
      <c r="AF3244" s="733">
        <v>0</v>
      </c>
      <c r="AG3244" s="110">
        <v>6.1053527017558193E-4</v>
      </c>
      <c r="AH3244" s="111">
        <v>6.0761644646425104E-4</v>
      </c>
      <c r="AI3244" s="733">
        <v>5.1363619863938103E-4</v>
      </c>
      <c r="AJ3244" s="110">
        <v>6.962679063849598E-4</v>
      </c>
      <c r="AK3244" s="111">
        <v>9.1598748833937127E-4</v>
      </c>
      <c r="AL3244" s="737">
        <v>4.0784312931579323E-4</v>
      </c>
    </row>
    <row r="3245" spans="1:38" x14ac:dyDescent="0.25">
      <c r="A3245" s="720">
        <f t="shared" si="3"/>
        <v>2056</v>
      </c>
      <c r="B3245" s="70">
        <v>0</v>
      </c>
      <c r="C3245" s="106">
        <v>0.22522957229487339</v>
      </c>
      <c r="D3245" s="107">
        <v>0.23512495692460522</v>
      </c>
      <c r="E3245" s="730">
        <v>0.11269621054889978</v>
      </c>
      <c r="F3245" s="106">
        <v>1.8457028976966255E-2</v>
      </c>
      <c r="G3245" s="107">
        <v>2.0114069917934532E-2</v>
      </c>
      <c r="H3245" s="730">
        <v>1.9224878978676113E-2</v>
      </c>
      <c r="I3245" s="106">
        <v>4.3668612551311702E-3</v>
      </c>
      <c r="J3245" s="107">
        <v>4.0088968057219012E-3</v>
      </c>
      <c r="K3245" s="730">
        <v>8.6705890436592173E-2</v>
      </c>
      <c r="L3245" s="106">
        <v>5.3179229037528567E-4</v>
      </c>
      <c r="M3245" s="107">
        <v>5.6738384223509067E-4</v>
      </c>
      <c r="N3245" s="730">
        <v>2.6592916154577419E-4</v>
      </c>
      <c r="O3245" s="106">
        <v>0</v>
      </c>
      <c r="P3245" s="107">
        <v>0</v>
      </c>
      <c r="Q3245" s="730">
        <v>1.2210340072086826E-2</v>
      </c>
      <c r="R3245" s="106">
        <v>4.4422906442062918E-4</v>
      </c>
      <c r="S3245" s="107">
        <v>6.5065545370835798E-4</v>
      </c>
      <c r="T3245" s="730">
        <v>2.6706606706165775E-3</v>
      </c>
      <c r="U3245" s="106">
        <v>9.151841056679917E-4</v>
      </c>
      <c r="V3245" s="107">
        <v>8.8042053162968204E-4</v>
      </c>
      <c r="W3245" s="730">
        <v>8.0167731202399593E-4</v>
      </c>
      <c r="X3245" s="106">
        <v>7.9008684765601467E-5</v>
      </c>
      <c r="Y3245" s="107">
        <v>7.6007535490879414E-5</v>
      </c>
      <c r="Z3245" s="730">
        <v>6.9209563872051191E-5</v>
      </c>
      <c r="AA3245" s="106">
        <v>0</v>
      </c>
      <c r="AB3245" s="107">
        <v>0</v>
      </c>
      <c r="AC3245" s="730">
        <v>0</v>
      </c>
      <c r="AD3245" s="106">
        <v>0</v>
      </c>
      <c r="AE3245" s="107">
        <v>0</v>
      </c>
      <c r="AF3245" s="730">
        <v>0</v>
      </c>
      <c r="AG3245" s="106">
        <v>5.8378640231059205E-4</v>
      </c>
      <c r="AH3245" s="107">
        <v>5.6161122417322203E-4</v>
      </c>
      <c r="AI3245" s="730">
        <v>5.113810215497315E-4</v>
      </c>
      <c r="AJ3245" s="106">
        <v>5.7803683109150549E-4</v>
      </c>
      <c r="AK3245" s="107">
        <v>6.1672349579478382E-4</v>
      </c>
      <c r="AL3245" s="735">
        <v>2.8905429496028879E-4</v>
      </c>
    </row>
    <row r="3246" spans="1:38" x14ac:dyDescent="0.25">
      <c r="A3246" s="71">
        <f t="shared" si="3"/>
        <v>2056</v>
      </c>
      <c r="B3246" s="718">
        <v>1</v>
      </c>
      <c r="C3246" s="108">
        <v>0.22512911624020171</v>
      </c>
      <c r="D3246" s="109">
        <v>0.23499855975253298</v>
      </c>
      <c r="E3246" s="731">
        <v>0.11285064342103983</v>
      </c>
      <c r="F3246" s="108">
        <v>1.8432921155360341E-2</v>
      </c>
      <c r="G3246" s="109">
        <v>2.008291429732267E-2</v>
      </c>
      <c r="H3246" s="731">
        <v>1.9472013428390753E-2</v>
      </c>
      <c r="I3246" s="108">
        <v>4.3591108336633027E-3</v>
      </c>
      <c r="J3246" s="109">
        <v>3.9989994362435548E-3</v>
      </c>
      <c r="K3246" s="731">
        <v>8.7088636264626998E-2</v>
      </c>
      <c r="L3246" s="108">
        <v>5.3110965031843765E-4</v>
      </c>
      <c r="M3246" s="109">
        <v>5.6627668381208551E-4</v>
      </c>
      <c r="N3246" s="731">
        <v>2.6645959590736374E-4</v>
      </c>
      <c r="O3246" s="108">
        <v>0</v>
      </c>
      <c r="P3246" s="109">
        <v>0</v>
      </c>
      <c r="Q3246" s="731">
        <v>1.2367302375574945E-2</v>
      </c>
      <c r="R3246" s="108">
        <v>4.4422906442062918E-4</v>
      </c>
      <c r="S3246" s="109">
        <v>6.5065545370835798E-4</v>
      </c>
      <c r="T3246" s="731">
        <v>2.6706606706165775E-3</v>
      </c>
      <c r="U3246" s="108">
        <v>9.1339287684689594E-4</v>
      </c>
      <c r="V3246" s="109">
        <v>8.7812163550358611E-4</v>
      </c>
      <c r="W3246" s="731">
        <v>8.1198295196062572E-4</v>
      </c>
      <c r="X3246" s="108">
        <v>7.8854053883134704E-5</v>
      </c>
      <c r="Y3246" s="109">
        <v>7.5809059447804486E-5</v>
      </c>
      <c r="Z3246" s="731">
        <v>7.0099263713335153E-5</v>
      </c>
      <c r="AA3246" s="108">
        <v>0</v>
      </c>
      <c r="AB3246" s="109">
        <v>0</v>
      </c>
      <c r="AC3246" s="731">
        <v>0</v>
      </c>
      <c r="AD3246" s="108">
        <v>0</v>
      </c>
      <c r="AE3246" s="109">
        <v>0</v>
      </c>
      <c r="AF3246" s="731">
        <v>0</v>
      </c>
      <c r="AG3246" s="108">
        <v>5.826440360359082E-4</v>
      </c>
      <c r="AH3246" s="109">
        <v>5.601446421896251E-4</v>
      </c>
      <c r="AI3246" s="731">
        <v>5.179551495779883E-4</v>
      </c>
      <c r="AJ3246" s="108">
        <v>5.7729522690179533E-4</v>
      </c>
      <c r="AK3246" s="109">
        <v>6.1552057372426085E-4</v>
      </c>
      <c r="AL3246" s="736">
        <v>2.8963083135650092E-4</v>
      </c>
    </row>
    <row r="3247" spans="1:38" x14ac:dyDescent="0.25">
      <c r="A3247" s="71">
        <f t="shared" si="3"/>
        <v>2056</v>
      </c>
      <c r="B3247" s="718">
        <v>2</v>
      </c>
      <c r="C3247" s="108">
        <v>0.22502730345234878</v>
      </c>
      <c r="D3247" s="109">
        <v>0.23487641456792704</v>
      </c>
      <c r="E3247" s="731">
        <v>0.11304050688549749</v>
      </c>
      <c r="F3247" s="108">
        <v>1.8408360504318249E-2</v>
      </c>
      <c r="G3247" s="109">
        <v>2.0052791107645698E-2</v>
      </c>
      <c r="H3247" s="731">
        <v>1.9764883706437582E-2</v>
      </c>
      <c r="I3247" s="108">
        <v>4.3512007254524051E-3</v>
      </c>
      <c r="J3247" s="109">
        <v>3.9894271405493042E-3</v>
      </c>
      <c r="K3247" s="731">
        <v>8.7561022420957757E-2</v>
      </c>
      <c r="L3247" s="108">
        <v>5.3041463555618634E-4</v>
      </c>
      <c r="M3247" s="109">
        <v>5.6520626053377658E-4</v>
      </c>
      <c r="N3247" s="731">
        <v>2.6712096161872159E-4</v>
      </c>
      <c r="O3247" s="108">
        <v>0</v>
      </c>
      <c r="P3247" s="109">
        <v>0</v>
      </c>
      <c r="Q3247" s="731">
        <v>1.2553323651067478E-2</v>
      </c>
      <c r="R3247" s="108">
        <v>4.4422906442062918E-4</v>
      </c>
      <c r="S3247" s="109">
        <v>6.5065545370835798E-4</v>
      </c>
      <c r="T3247" s="731">
        <v>2.6706606706165775E-3</v>
      </c>
      <c r="U3247" s="108">
        <v>9.1156648703218373E-4</v>
      </c>
      <c r="V3247" s="109">
        <v>8.7589864431553816E-4</v>
      </c>
      <c r="W3247" s="731">
        <v>8.2419590392472327E-4</v>
      </c>
      <c r="X3247" s="108">
        <v>7.8696394597694045E-5</v>
      </c>
      <c r="Y3247" s="109">
        <v>7.5617119002305221E-5</v>
      </c>
      <c r="Z3247" s="731">
        <v>7.1153609592196275E-5</v>
      </c>
      <c r="AA3247" s="108">
        <v>0</v>
      </c>
      <c r="AB3247" s="109">
        <v>0</v>
      </c>
      <c r="AC3247" s="731">
        <v>0</v>
      </c>
      <c r="AD3247" s="108">
        <v>0</v>
      </c>
      <c r="AE3247" s="109">
        <v>0</v>
      </c>
      <c r="AF3247" s="731">
        <v>0</v>
      </c>
      <c r="AG3247" s="108">
        <v>5.8147875655193521E-4</v>
      </c>
      <c r="AH3247" s="109">
        <v>5.5872660681027884E-4</v>
      </c>
      <c r="AI3247" s="731">
        <v>5.2574581842904056E-4</v>
      </c>
      <c r="AJ3247" s="108">
        <v>5.7653928467744421E-4</v>
      </c>
      <c r="AK3247" s="109">
        <v>6.1435647992165432E-4</v>
      </c>
      <c r="AL3247" s="736">
        <v>2.9034979137839085E-4</v>
      </c>
    </row>
    <row r="3248" spans="1:38" x14ac:dyDescent="0.25">
      <c r="A3248" s="71">
        <f t="shared" si="3"/>
        <v>2056</v>
      </c>
      <c r="B3248" s="718">
        <v>3</v>
      </c>
      <c r="C3248" s="108">
        <v>0.22492259191857034</v>
      </c>
      <c r="D3248" s="109">
        <v>0.23475855183102548</v>
      </c>
      <c r="E3248" s="731">
        <v>0.11326585772491667</v>
      </c>
      <c r="F3248" s="108">
        <v>1.8383183385926687E-2</v>
      </c>
      <c r="G3248" s="109">
        <v>2.0023737931472628E-2</v>
      </c>
      <c r="H3248" s="731">
        <v>2.0103506333799474E-2</v>
      </c>
      <c r="I3248" s="108">
        <v>4.3431027418327243E-3</v>
      </c>
      <c r="J3248" s="109">
        <v>3.9801961004773964E-3</v>
      </c>
      <c r="K3248" s="731">
        <v>8.8123158887330189E-2</v>
      </c>
      <c r="L3248" s="108">
        <v>5.2970216357766547E-4</v>
      </c>
      <c r="M3248" s="109">
        <v>5.6417331487861998E-4</v>
      </c>
      <c r="N3248" s="731">
        <v>2.6791362503518869E-4</v>
      </c>
      <c r="O3248" s="108">
        <v>0</v>
      </c>
      <c r="P3248" s="109">
        <v>0</v>
      </c>
      <c r="Q3248" s="731">
        <v>1.2768383089732604E-2</v>
      </c>
      <c r="R3248" s="108">
        <v>4.4422906442062918E-4</v>
      </c>
      <c r="S3248" s="109">
        <v>6.5065545370835798E-4</v>
      </c>
      <c r="T3248" s="731">
        <v>2.6706606706165775E-3</v>
      </c>
      <c r="U3248" s="108">
        <v>9.0969545128955799E-4</v>
      </c>
      <c r="V3248" s="109">
        <v>8.7375365626404594E-4</v>
      </c>
      <c r="W3248" s="731">
        <v>8.3831665831429227E-4</v>
      </c>
      <c r="X3248" s="108">
        <v>7.8534856696690249E-5</v>
      </c>
      <c r="Y3248" s="109">
        <v>7.5432011948771269E-5</v>
      </c>
      <c r="Z3248" s="731">
        <v>7.2372668225970492E-5</v>
      </c>
      <c r="AA3248" s="108">
        <v>0</v>
      </c>
      <c r="AB3248" s="109">
        <v>0</v>
      </c>
      <c r="AC3248" s="731">
        <v>0</v>
      </c>
      <c r="AD3248" s="108">
        <v>0</v>
      </c>
      <c r="AE3248" s="109">
        <v>0</v>
      </c>
      <c r="AF3248" s="731">
        <v>0</v>
      </c>
      <c r="AG3248" s="108">
        <v>5.8028539109938198E-4</v>
      </c>
      <c r="AH3248" s="109">
        <v>5.5735858678136805E-4</v>
      </c>
      <c r="AI3248" s="731">
        <v>5.3475283555295906E-4</v>
      </c>
      <c r="AJ3248" s="108">
        <v>5.757652965840788E-4</v>
      </c>
      <c r="AK3248" s="109">
        <v>6.1323385897678849E-4</v>
      </c>
      <c r="AL3248" s="736">
        <v>2.9121153334196157E-4</v>
      </c>
    </row>
    <row r="3249" spans="1:38" x14ac:dyDescent="0.25">
      <c r="A3249" s="71">
        <f t="shared" si="3"/>
        <v>2056</v>
      </c>
      <c r="B3249" s="718">
        <v>4</v>
      </c>
      <c r="C3249" s="108">
        <v>0.29581991593803147</v>
      </c>
      <c r="D3249" s="109">
        <v>0.3014297754001693</v>
      </c>
      <c r="E3249" s="731">
        <v>0.13233474161345662</v>
      </c>
      <c r="F3249" s="108">
        <v>1.9001325914461634E-2</v>
      </c>
      <c r="G3249" s="109">
        <v>2.1051506170560588E-2</v>
      </c>
      <c r="H3249" s="731">
        <v>2.0004556085993788E-2</v>
      </c>
      <c r="I3249" s="108">
        <v>5.0321329040592762E-3</v>
      </c>
      <c r="J3249" s="109">
        <v>5.4662592090956932E-3</v>
      </c>
      <c r="K3249" s="731">
        <v>8.7268424848086626E-2</v>
      </c>
      <c r="L3249" s="108">
        <v>6.4056461012871842E-4</v>
      </c>
      <c r="M3249" s="109">
        <v>8.4270683309134833E-4</v>
      </c>
      <c r="N3249" s="731">
        <v>3.7712549525890346E-4</v>
      </c>
      <c r="O3249" s="108">
        <v>0</v>
      </c>
      <c r="P3249" s="109">
        <v>0</v>
      </c>
      <c r="Q3249" s="731">
        <v>1.2705534485094214E-2</v>
      </c>
      <c r="R3249" s="108">
        <v>4.4422906442062918E-4</v>
      </c>
      <c r="S3249" s="109">
        <v>6.5065545370835798E-4</v>
      </c>
      <c r="T3249" s="731">
        <v>2.6706606706165775E-3</v>
      </c>
      <c r="U3249" s="108">
        <v>9.5711794434438096E-4</v>
      </c>
      <c r="V3249" s="109">
        <v>9.5254300412815044E-4</v>
      </c>
      <c r="W3249" s="731">
        <v>8.3418977722690961E-4</v>
      </c>
      <c r="X3249" s="108">
        <v>8.2628899964219652E-5</v>
      </c>
      <c r="Y3249" s="109">
        <v>8.2233931008535589E-5</v>
      </c>
      <c r="Z3249" s="731">
        <v>7.2016445237059619E-5</v>
      </c>
      <c r="AA3249" s="108">
        <v>0</v>
      </c>
      <c r="AB3249" s="109">
        <v>0</v>
      </c>
      <c r="AC3249" s="731">
        <v>0</v>
      </c>
      <c r="AD3249" s="108">
        <v>0</v>
      </c>
      <c r="AE3249" s="109">
        <v>0</v>
      </c>
      <c r="AF3249" s="731">
        <v>0</v>
      </c>
      <c r="AG3249" s="108">
        <v>6.1053573652566527E-4</v>
      </c>
      <c r="AH3249" s="109">
        <v>6.0761730244279506E-4</v>
      </c>
      <c r="AI3249" s="731">
        <v>5.3212121909242398E-4</v>
      </c>
      <c r="AJ3249" s="108">
        <v>6.9626797054338609E-4</v>
      </c>
      <c r="AK3249" s="109">
        <v>9.1598837405584669E-4</v>
      </c>
      <c r="AL3249" s="736">
        <v>4.0992021813087977E-4</v>
      </c>
    </row>
    <row r="3250" spans="1:38" x14ac:dyDescent="0.25">
      <c r="A3250" s="71">
        <f t="shared" si="3"/>
        <v>2056</v>
      </c>
      <c r="B3250" s="718">
        <v>5</v>
      </c>
      <c r="C3250" s="108">
        <v>0.29581991593803147</v>
      </c>
      <c r="D3250" s="109">
        <v>0.3014297754001693</v>
      </c>
      <c r="E3250" s="731">
        <v>0.13233474161345662</v>
      </c>
      <c r="F3250" s="108">
        <v>1.9001325914461634E-2</v>
      </c>
      <c r="G3250" s="109">
        <v>2.1051506170560588E-2</v>
      </c>
      <c r="H3250" s="731">
        <v>2.0004556085993788E-2</v>
      </c>
      <c r="I3250" s="108">
        <v>5.0321329040592762E-3</v>
      </c>
      <c r="J3250" s="109">
        <v>5.4662592090956932E-3</v>
      </c>
      <c r="K3250" s="731">
        <v>8.7268424848086626E-2</v>
      </c>
      <c r="L3250" s="108">
        <v>6.4056461012871842E-4</v>
      </c>
      <c r="M3250" s="109">
        <v>8.4270683309134833E-4</v>
      </c>
      <c r="N3250" s="731">
        <v>3.7712549525890346E-4</v>
      </c>
      <c r="O3250" s="108">
        <v>0</v>
      </c>
      <c r="P3250" s="109">
        <v>0</v>
      </c>
      <c r="Q3250" s="731">
        <v>1.2705534485094214E-2</v>
      </c>
      <c r="R3250" s="108">
        <v>4.4422906442062918E-4</v>
      </c>
      <c r="S3250" s="109">
        <v>6.5065545370835798E-4</v>
      </c>
      <c r="T3250" s="731">
        <v>2.6706606706165775E-3</v>
      </c>
      <c r="U3250" s="108">
        <v>9.5711794434438096E-4</v>
      </c>
      <c r="V3250" s="109">
        <v>9.5254300412815044E-4</v>
      </c>
      <c r="W3250" s="731">
        <v>8.3418977722690961E-4</v>
      </c>
      <c r="X3250" s="108">
        <v>8.2628899964219652E-5</v>
      </c>
      <c r="Y3250" s="109">
        <v>8.2233931008535589E-5</v>
      </c>
      <c r="Z3250" s="731">
        <v>7.2016445237059619E-5</v>
      </c>
      <c r="AA3250" s="108">
        <v>0</v>
      </c>
      <c r="AB3250" s="109">
        <v>0</v>
      </c>
      <c r="AC3250" s="731">
        <v>0</v>
      </c>
      <c r="AD3250" s="108">
        <v>0</v>
      </c>
      <c r="AE3250" s="109">
        <v>0</v>
      </c>
      <c r="AF3250" s="731">
        <v>0</v>
      </c>
      <c r="AG3250" s="108">
        <v>6.1053573652566527E-4</v>
      </c>
      <c r="AH3250" s="109">
        <v>6.0761730244279506E-4</v>
      </c>
      <c r="AI3250" s="731">
        <v>5.3212121909242398E-4</v>
      </c>
      <c r="AJ3250" s="108">
        <v>6.9626797054338609E-4</v>
      </c>
      <c r="AK3250" s="109">
        <v>9.1598837405584669E-4</v>
      </c>
      <c r="AL3250" s="736">
        <v>4.0992021813087977E-4</v>
      </c>
    </row>
    <row r="3251" spans="1:38" x14ac:dyDescent="0.25">
      <c r="A3251" s="71">
        <f t="shared" si="3"/>
        <v>2056</v>
      </c>
      <c r="B3251" s="718">
        <v>6</v>
      </c>
      <c r="C3251" s="108">
        <v>0.29581991593803147</v>
      </c>
      <c r="D3251" s="109">
        <v>0.3014297754001693</v>
      </c>
      <c r="E3251" s="731">
        <v>0.13233474161345662</v>
      </c>
      <c r="F3251" s="108">
        <v>1.9001325914461634E-2</v>
      </c>
      <c r="G3251" s="109">
        <v>2.1051506170560588E-2</v>
      </c>
      <c r="H3251" s="731">
        <v>2.0004556085993788E-2</v>
      </c>
      <c r="I3251" s="108">
        <v>5.0321329040592762E-3</v>
      </c>
      <c r="J3251" s="109">
        <v>5.4662592090956932E-3</v>
      </c>
      <c r="K3251" s="731">
        <v>8.7268424848086626E-2</v>
      </c>
      <c r="L3251" s="108">
        <v>6.4056461012871842E-4</v>
      </c>
      <c r="M3251" s="109">
        <v>8.4270683309134833E-4</v>
      </c>
      <c r="N3251" s="731">
        <v>3.7712549525890346E-4</v>
      </c>
      <c r="O3251" s="108">
        <v>0</v>
      </c>
      <c r="P3251" s="109">
        <v>0</v>
      </c>
      <c r="Q3251" s="731">
        <v>1.2705534485094214E-2</v>
      </c>
      <c r="R3251" s="108">
        <v>4.4422906442062918E-4</v>
      </c>
      <c r="S3251" s="109">
        <v>6.5065545370835798E-4</v>
      </c>
      <c r="T3251" s="731">
        <v>2.6706606706165775E-3</v>
      </c>
      <c r="U3251" s="108">
        <v>9.5711794434438096E-4</v>
      </c>
      <c r="V3251" s="109">
        <v>9.5254300412815044E-4</v>
      </c>
      <c r="W3251" s="731">
        <v>8.3418977722690961E-4</v>
      </c>
      <c r="X3251" s="108">
        <v>8.2628899964219652E-5</v>
      </c>
      <c r="Y3251" s="109">
        <v>8.2233931008535589E-5</v>
      </c>
      <c r="Z3251" s="731">
        <v>7.2016445237059619E-5</v>
      </c>
      <c r="AA3251" s="108">
        <v>0</v>
      </c>
      <c r="AB3251" s="109">
        <v>0</v>
      </c>
      <c r="AC3251" s="731">
        <v>0</v>
      </c>
      <c r="AD3251" s="108">
        <v>0</v>
      </c>
      <c r="AE3251" s="109">
        <v>0</v>
      </c>
      <c r="AF3251" s="731">
        <v>0</v>
      </c>
      <c r="AG3251" s="108">
        <v>6.1053573652566527E-4</v>
      </c>
      <c r="AH3251" s="109">
        <v>6.0761730244279506E-4</v>
      </c>
      <c r="AI3251" s="731">
        <v>5.3212121909242398E-4</v>
      </c>
      <c r="AJ3251" s="108">
        <v>6.9626797054338609E-4</v>
      </c>
      <c r="AK3251" s="109">
        <v>9.1598837405584669E-4</v>
      </c>
      <c r="AL3251" s="736">
        <v>4.0992021813087977E-4</v>
      </c>
    </row>
    <row r="3252" spans="1:38" x14ac:dyDescent="0.25">
      <c r="A3252" s="71">
        <f t="shared" si="3"/>
        <v>2056</v>
      </c>
      <c r="B3252" s="718">
        <v>7</v>
      </c>
      <c r="C3252" s="108">
        <v>0.29581991593803147</v>
      </c>
      <c r="D3252" s="109">
        <v>0.3014297754001693</v>
      </c>
      <c r="E3252" s="731">
        <v>0.13233474161345662</v>
      </c>
      <c r="F3252" s="108">
        <v>1.9001325914461634E-2</v>
      </c>
      <c r="G3252" s="109">
        <v>2.1051506170560588E-2</v>
      </c>
      <c r="H3252" s="731">
        <v>2.0004556085993788E-2</v>
      </c>
      <c r="I3252" s="108">
        <v>5.0321329040592762E-3</v>
      </c>
      <c r="J3252" s="109">
        <v>5.4662592090956932E-3</v>
      </c>
      <c r="K3252" s="731">
        <v>8.7268424848086626E-2</v>
      </c>
      <c r="L3252" s="108">
        <v>6.4056461012871842E-4</v>
      </c>
      <c r="M3252" s="109">
        <v>8.4270683309134833E-4</v>
      </c>
      <c r="N3252" s="731">
        <v>3.7712549525890346E-4</v>
      </c>
      <c r="O3252" s="108">
        <v>0</v>
      </c>
      <c r="P3252" s="109">
        <v>0</v>
      </c>
      <c r="Q3252" s="731">
        <v>1.2705534485094214E-2</v>
      </c>
      <c r="R3252" s="108">
        <v>4.4422906442062918E-4</v>
      </c>
      <c r="S3252" s="109">
        <v>6.5065545370835798E-4</v>
      </c>
      <c r="T3252" s="731">
        <v>2.6706606706165775E-3</v>
      </c>
      <c r="U3252" s="108">
        <v>9.5711794434438096E-4</v>
      </c>
      <c r="V3252" s="109">
        <v>9.5254300412815044E-4</v>
      </c>
      <c r="W3252" s="731">
        <v>8.3418977722690961E-4</v>
      </c>
      <c r="X3252" s="108">
        <v>8.2628899964219652E-5</v>
      </c>
      <c r="Y3252" s="109">
        <v>8.2233931008535589E-5</v>
      </c>
      <c r="Z3252" s="731">
        <v>7.2016445237059619E-5</v>
      </c>
      <c r="AA3252" s="108">
        <v>0</v>
      </c>
      <c r="AB3252" s="109">
        <v>0</v>
      </c>
      <c r="AC3252" s="731">
        <v>0</v>
      </c>
      <c r="AD3252" s="108">
        <v>0</v>
      </c>
      <c r="AE3252" s="109">
        <v>0</v>
      </c>
      <c r="AF3252" s="731">
        <v>0</v>
      </c>
      <c r="AG3252" s="108">
        <v>6.1053573652566527E-4</v>
      </c>
      <c r="AH3252" s="109">
        <v>6.0761730244279506E-4</v>
      </c>
      <c r="AI3252" s="731">
        <v>5.3212121909242398E-4</v>
      </c>
      <c r="AJ3252" s="108">
        <v>6.9626797054338609E-4</v>
      </c>
      <c r="AK3252" s="109">
        <v>9.1598837405584669E-4</v>
      </c>
      <c r="AL3252" s="736">
        <v>4.0992021813087977E-4</v>
      </c>
    </row>
    <row r="3253" spans="1:38" x14ac:dyDescent="0.25">
      <c r="A3253" s="71">
        <f t="shared" si="3"/>
        <v>2056</v>
      </c>
      <c r="B3253" s="718">
        <v>8</v>
      </c>
      <c r="C3253" s="108">
        <v>0.29581991593803147</v>
      </c>
      <c r="D3253" s="109">
        <v>0.3014297754001693</v>
      </c>
      <c r="E3253" s="731">
        <v>0.13233474161345662</v>
      </c>
      <c r="F3253" s="108">
        <v>1.9001325914461634E-2</v>
      </c>
      <c r="G3253" s="109">
        <v>2.1051506170560588E-2</v>
      </c>
      <c r="H3253" s="731">
        <v>2.0004556085993788E-2</v>
      </c>
      <c r="I3253" s="108">
        <v>5.0321329040592762E-3</v>
      </c>
      <c r="J3253" s="109">
        <v>5.4662592090956932E-3</v>
      </c>
      <c r="K3253" s="731">
        <v>8.7268424848086626E-2</v>
      </c>
      <c r="L3253" s="108">
        <v>6.4056461012871842E-4</v>
      </c>
      <c r="M3253" s="109">
        <v>8.4270683309134833E-4</v>
      </c>
      <c r="N3253" s="731">
        <v>3.7712549525890346E-4</v>
      </c>
      <c r="O3253" s="108">
        <v>0</v>
      </c>
      <c r="P3253" s="109">
        <v>0</v>
      </c>
      <c r="Q3253" s="731">
        <v>1.2705534485094214E-2</v>
      </c>
      <c r="R3253" s="108">
        <v>4.4422906442062918E-4</v>
      </c>
      <c r="S3253" s="109">
        <v>6.5065545370835798E-4</v>
      </c>
      <c r="T3253" s="731">
        <v>2.6706606706165775E-3</v>
      </c>
      <c r="U3253" s="108">
        <v>9.5711794434438096E-4</v>
      </c>
      <c r="V3253" s="109">
        <v>9.5254300412815044E-4</v>
      </c>
      <c r="W3253" s="731">
        <v>8.3418977722690961E-4</v>
      </c>
      <c r="X3253" s="108">
        <v>8.2628899964219652E-5</v>
      </c>
      <c r="Y3253" s="109">
        <v>8.2233931008535589E-5</v>
      </c>
      <c r="Z3253" s="731">
        <v>7.2016445237059619E-5</v>
      </c>
      <c r="AA3253" s="108">
        <v>0</v>
      </c>
      <c r="AB3253" s="109">
        <v>0</v>
      </c>
      <c r="AC3253" s="731">
        <v>0</v>
      </c>
      <c r="AD3253" s="108">
        <v>0</v>
      </c>
      <c r="AE3253" s="109">
        <v>0</v>
      </c>
      <c r="AF3253" s="731">
        <v>0</v>
      </c>
      <c r="AG3253" s="108">
        <v>6.1053573652566527E-4</v>
      </c>
      <c r="AH3253" s="109">
        <v>6.0761730244279506E-4</v>
      </c>
      <c r="AI3253" s="731">
        <v>5.3212121909242398E-4</v>
      </c>
      <c r="AJ3253" s="108">
        <v>6.9626797054338609E-4</v>
      </c>
      <c r="AK3253" s="109">
        <v>9.1598837405584669E-4</v>
      </c>
      <c r="AL3253" s="736">
        <v>4.0992021813087977E-4</v>
      </c>
    </row>
    <row r="3254" spans="1:38" x14ac:dyDescent="0.25">
      <c r="A3254" s="71">
        <f t="shared" si="3"/>
        <v>2056</v>
      </c>
      <c r="B3254" s="718">
        <v>9</v>
      </c>
      <c r="C3254" s="108">
        <v>0.29581991593803147</v>
      </c>
      <c r="D3254" s="109">
        <v>0.3014297754001693</v>
      </c>
      <c r="E3254" s="731">
        <v>0.13233474161345662</v>
      </c>
      <c r="F3254" s="108">
        <v>1.9001325914461634E-2</v>
      </c>
      <c r="G3254" s="109">
        <v>2.1051506170560588E-2</v>
      </c>
      <c r="H3254" s="731">
        <v>2.0004556085993788E-2</v>
      </c>
      <c r="I3254" s="108">
        <v>5.0321329040592762E-3</v>
      </c>
      <c r="J3254" s="109">
        <v>5.4662592090956932E-3</v>
      </c>
      <c r="K3254" s="731">
        <v>8.7268424848086626E-2</v>
      </c>
      <c r="L3254" s="108">
        <v>6.4056461012871842E-4</v>
      </c>
      <c r="M3254" s="109">
        <v>8.4270683309134833E-4</v>
      </c>
      <c r="N3254" s="731">
        <v>3.7712549525890346E-4</v>
      </c>
      <c r="O3254" s="108">
        <v>0</v>
      </c>
      <c r="P3254" s="109">
        <v>0</v>
      </c>
      <c r="Q3254" s="731">
        <v>1.2705534485094214E-2</v>
      </c>
      <c r="R3254" s="108">
        <v>4.4422906442062918E-4</v>
      </c>
      <c r="S3254" s="109">
        <v>6.5065545370835798E-4</v>
      </c>
      <c r="T3254" s="731">
        <v>2.6706606706165775E-3</v>
      </c>
      <c r="U3254" s="108">
        <v>9.5711794434438096E-4</v>
      </c>
      <c r="V3254" s="109">
        <v>9.5254300412815044E-4</v>
      </c>
      <c r="W3254" s="731">
        <v>8.3418977722690961E-4</v>
      </c>
      <c r="X3254" s="108">
        <v>8.2628899964219652E-5</v>
      </c>
      <c r="Y3254" s="109">
        <v>8.2233931008535589E-5</v>
      </c>
      <c r="Z3254" s="731">
        <v>7.2016445237059619E-5</v>
      </c>
      <c r="AA3254" s="108">
        <v>0</v>
      </c>
      <c r="AB3254" s="109">
        <v>0</v>
      </c>
      <c r="AC3254" s="731">
        <v>0</v>
      </c>
      <c r="AD3254" s="108">
        <v>0</v>
      </c>
      <c r="AE3254" s="109">
        <v>0</v>
      </c>
      <c r="AF3254" s="731">
        <v>0</v>
      </c>
      <c r="AG3254" s="108">
        <v>6.1053573652566527E-4</v>
      </c>
      <c r="AH3254" s="109">
        <v>6.0761730244279506E-4</v>
      </c>
      <c r="AI3254" s="731">
        <v>5.3212121909242398E-4</v>
      </c>
      <c r="AJ3254" s="108">
        <v>6.9626797054338609E-4</v>
      </c>
      <c r="AK3254" s="109">
        <v>9.1598837405584669E-4</v>
      </c>
      <c r="AL3254" s="736">
        <v>4.0992021813087977E-4</v>
      </c>
    </row>
    <row r="3255" spans="1:38" x14ac:dyDescent="0.25">
      <c r="A3255" s="71">
        <f t="shared" si="3"/>
        <v>2056</v>
      </c>
      <c r="B3255" s="718">
        <v>10</v>
      </c>
      <c r="C3255" s="108">
        <v>0.29581991593803147</v>
      </c>
      <c r="D3255" s="109">
        <v>0.3014297754001693</v>
      </c>
      <c r="E3255" s="731">
        <v>0.13233474161345662</v>
      </c>
      <c r="F3255" s="108">
        <v>1.9001325914461634E-2</v>
      </c>
      <c r="G3255" s="109">
        <v>2.1051506170560588E-2</v>
      </c>
      <c r="H3255" s="731">
        <v>2.0004556085993788E-2</v>
      </c>
      <c r="I3255" s="108">
        <v>5.0321329040592762E-3</v>
      </c>
      <c r="J3255" s="109">
        <v>5.4662592090956932E-3</v>
      </c>
      <c r="K3255" s="731">
        <v>8.7268424848086626E-2</v>
      </c>
      <c r="L3255" s="108">
        <v>6.4056461012871842E-4</v>
      </c>
      <c r="M3255" s="109">
        <v>8.4270683309134833E-4</v>
      </c>
      <c r="N3255" s="731">
        <v>3.7712549525890346E-4</v>
      </c>
      <c r="O3255" s="108">
        <v>0</v>
      </c>
      <c r="P3255" s="109">
        <v>0</v>
      </c>
      <c r="Q3255" s="731">
        <v>1.2705534485094214E-2</v>
      </c>
      <c r="R3255" s="108">
        <v>4.4422906442062918E-4</v>
      </c>
      <c r="S3255" s="109">
        <v>6.5065545370835798E-4</v>
      </c>
      <c r="T3255" s="731">
        <v>2.6706606706165775E-3</v>
      </c>
      <c r="U3255" s="108">
        <v>9.5711794434438096E-4</v>
      </c>
      <c r="V3255" s="109">
        <v>9.5254300412815044E-4</v>
      </c>
      <c r="W3255" s="731">
        <v>8.3418977722690961E-4</v>
      </c>
      <c r="X3255" s="108">
        <v>8.2628899964219652E-5</v>
      </c>
      <c r="Y3255" s="109">
        <v>8.2233931008535589E-5</v>
      </c>
      <c r="Z3255" s="731">
        <v>7.2016445237059619E-5</v>
      </c>
      <c r="AA3255" s="108">
        <v>0</v>
      </c>
      <c r="AB3255" s="109">
        <v>0</v>
      </c>
      <c r="AC3255" s="731">
        <v>0</v>
      </c>
      <c r="AD3255" s="108">
        <v>0</v>
      </c>
      <c r="AE3255" s="109">
        <v>0</v>
      </c>
      <c r="AF3255" s="731">
        <v>0</v>
      </c>
      <c r="AG3255" s="108">
        <v>6.1053573652566527E-4</v>
      </c>
      <c r="AH3255" s="109">
        <v>6.0761730244279506E-4</v>
      </c>
      <c r="AI3255" s="731">
        <v>5.3212121909242398E-4</v>
      </c>
      <c r="AJ3255" s="108">
        <v>6.9626797054338609E-4</v>
      </c>
      <c r="AK3255" s="109">
        <v>9.1598837405584669E-4</v>
      </c>
      <c r="AL3255" s="736">
        <v>4.0992021813087977E-4</v>
      </c>
    </row>
    <row r="3256" spans="1:38" x14ac:dyDescent="0.25">
      <c r="A3256" s="71">
        <f t="shared" si="3"/>
        <v>2056</v>
      </c>
      <c r="B3256" s="718">
        <v>11</v>
      </c>
      <c r="C3256" s="108">
        <v>0.29581991593803147</v>
      </c>
      <c r="D3256" s="109">
        <v>0.3014297754001693</v>
      </c>
      <c r="E3256" s="731">
        <v>0.13233474161345662</v>
      </c>
      <c r="F3256" s="108">
        <v>1.9001325914461634E-2</v>
      </c>
      <c r="G3256" s="109">
        <v>2.1051506170560588E-2</v>
      </c>
      <c r="H3256" s="731">
        <v>2.0004556085993788E-2</v>
      </c>
      <c r="I3256" s="108">
        <v>5.0321329040592762E-3</v>
      </c>
      <c r="J3256" s="109">
        <v>5.4662592090956932E-3</v>
      </c>
      <c r="K3256" s="731">
        <v>8.7268424848086626E-2</v>
      </c>
      <c r="L3256" s="108">
        <v>6.4056461012871842E-4</v>
      </c>
      <c r="M3256" s="109">
        <v>8.4270683309134833E-4</v>
      </c>
      <c r="N3256" s="731">
        <v>3.7712549525890346E-4</v>
      </c>
      <c r="O3256" s="108">
        <v>0</v>
      </c>
      <c r="P3256" s="109">
        <v>0</v>
      </c>
      <c r="Q3256" s="731">
        <v>1.2705534485094214E-2</v>
      </c>
      <c r="R3256" s="108">
        <v>4.4422906442062918E-4</v>
      </c>
      <c r="S3256" s="109">
        <v>6.5065545370835798E-4</v>
      </c>
      <c r="T3256" s="731">
        <v>2.6706606706165775E-3</v>
      </c>
      <c r="U3256" s="108">
        <v>9.5711794434438096E-4</v>
      </c>
      <c r="V3256" s="109">
        <v>9.5254300412815044E-4</v>
      </c>
      <c r="W3256" s="731">
        <v>8.3418977722690961E-4</v>
      </c>
      <c r="X3256" s="108">
        <v>8.2628899964219652E-5</v>
      </c>
      <c r="Y3256" s="109">
        <v>8.2233931008535589E-5</v>
      </c>
      <c r="Z3256" s="731">
        <v>7.2016445237059619E-5</v>
      </c>
      <c r="AA3256" s="108">
        <v>0</v>
      </c>
      <c r="AB3256" s="109">
        <v>0</v>
      </c>
      <c r="AC3256" s="731">
        <v>0</v>
      </c>
      <c r="AD3256" s="108">
        <v>0</v>
      </c>
      <c r="AE3256" s="109">
        <v>0</v>
      </c>
      <c r="AF3256" s="731">
        <v>0</v>
      </c>
      <c r="AG3256" s="108">
        <v>6.1053573652566527E-4</v>
      </c>
      <c r="AH3256" s="109">
        <v>6.0761730244279506E-4</v>
      </c>
      <c r="AI3256" s="731">
        <v>5.3212121909242398E-4</v>
      </c>
      <c r="AJ3256" s="108">
        <v>6.9626797054338609E-4</v>
      </c>
      <c r="AK3256" s="109">
        <v>9.1598837405584669E-4</v>
      </c>
      <c r="AL3256" s="736">
        <v>4.0992021813087977E-4</v>
      </c>
    </row>
    <row r="3257" spans="1:38" x14ac:dyDescent="0.25">
      <c r="A3257" s="71">
        <f t="shared" si="3"/>
        <v>2056</v>
      </c>
      <c r="B3257" s="718">
        <v>12</v>
      </c>
      <c r="C3257" s="108">
        <v>0.29581991593803147</v>
      </c>
      <c r="D3257" s="109">
        <v>0.3014297754001693</v>
      </c>
      <c r="E3257" s="731">
        <v>0.13233474161345662</v>
      </c>
      <c r="F3257" s="108">
        <v>1.9001325914461634E-2</v>
      </c>
      <c r="G3257" s="109">
        <v>2.1051506170560588E-2</v>
      </c>
      <c r="H3257" s="731">
        <v>2.0004556085993788E-2</v>
      </c>
      <c r="I3257" s="108">
        <v>5.0321329040592762E-3</v>
      </c>
      <c r="J3257" s="109">
        <v>5.4662592090956932E-3</v>
      </c>
      <c r="K3257" s="731">
        <v>8.7268424848086626E-2</v>
      </c>
      <c r="L3257" s="108">
        <v>6.4056461012871842E-4</v>
      </c>
      <c r="M3257" s="109">
        <v>8.4270683309134833E-4</v>
      </c>
      <c r="N3257" s="731">
        <v>3.7712549525890346E-4</v>
      </c>
      <c r="O3257" s="108">
        <v>0</v>
      </c>
      <c r="P3257" s="109">
        <v>0</v>
      </c>
      <c r="Q3257" s="731">
        <v>1.2705534485094214E-2</v>
      </c>
      <c r="R3257" s="108">
        <v>4.4422906442062918E-4</v>
      </c>
      <c r="S3257" s="109">
        <v>6.5065545370835798E-4</v>
      </c>
      <c r="T3257" s="731">
        <v>2.6706606706165775E-3</v>
      </c>
      <c r="U3257" s="108">
        <v>9.5711794434438096E-4</v>
      </c>
      <c r="V3257" s="109">
        <v>9.5254300412815044E-4</v>
      </c>
      <c r="W3257" s="731">
        <v>8.3418977722690961E-4</v>
      </c>
      <c r="X3257" s="108">
        <v>8.2628899964219652E-5</v>
      </c>
      <c r="Y3257" s="109">
        <v>8.2233931008535589E-5</v>
      </c>
      <c r="Z3257" s="731">
        <v>7.2016445237059619E-5</v>
      </c>
      <c r="AA3257" s="108">
        <v>0</v>
      </c>
      <c r="AB3257" s="109">
        <v>0</v>
      </c>
      <c r="AC3257" s="731">
        <v>0</v>
      </c>
      <c r="AD3257" s="108">
        <v>0</v>
      </c>
      <c r="AE3257" s="109">
        <v>0</v>
      </c>
      <c r="AF3257" s="731">
        <v>0</v>
      </c>
      <c r="AG3257" s="108">
        <v>6.1053573652566527E-4</v>
      </c>
      <c r="AH3257" s="109">
        <v>6.0761730244279506E-4</v>
      </c>
      <c r="AI3257" s="731">
        <v>5.3212121909242398E-4</v>
      </c>
      <c r="AJ3257" s="108">
        <v>6.9626797054338609E-4</v>
      </c>
      <c r="AK3257" s="109">
        <v>9.1598837405584669E-4</v>
      </c>
      <c r="AL3257" s="736">
        <v>4.0992021813087977E-4</v>
      </c>
    </row>
    <row r="3258" spans="1:38" x14ac:dyDescent="0.25">
      <c r="A3258" s="71">
        <f t="shared" si="3"/>
        <v>2056</v>
      </c>
      <c r="B3258" s="718">
        <v>13</v>
      </c>
      <c r="C3258" s="108">
        <v>0.29581991593803147</v>
      </c>
      <c r="D3258" s="109">
        <v>0.3014297754001693</v>
      </c>
      <c r="E3258" s="731">
        <v>0.13233474161345662</v>
      </c>
      <c r="F3258" s="108">
        <v>1.9001325914461634E-2</v>
      </c>
      <c r="G3258" s="109">
        <v>2.1051506170560588E-2</v>
      </c>
      <c r="H3258" s="731">
        <v>2.0004556085993788E-2</v>
      </c>
      <c r="I3258" s="108">
        <v>5.0321329040592762E-3</v>
      </c>
      <c r="J3258" s="109">
        <v>5.4662592090956932E-3</v>
      </c>
      <c r="K3258" s="731">
        <v>8.7268424848086626E-2</v>
      </c>
      <c r="L3258" s="108">
        <v>6.4056461012871842E-4</v>
      </c>
      <c r="M3258" s="109">
        <v>8.4270683309134833E-4</v>
      </c>
      <c r="N3258" s="731">
        <v>3.7712549525890346E-4</v>
      </c>
      <c r="O3258" s="108">
        <v>0</v>
      </c>
      <c r="P3258" s="109">
        <v>0</v>
      </c>
      <c r="Q3258" s="731">
        <v>1.2705534485094214E-2</v>
      </c>
      <c r="R3258" s="108">
        <v>4.4422906442062918E-4</v>
      </c>
      <c r="S3258" s="109">
        <v>6.5065545370835798E-4</v>
      </c>
      <c r="T3258" s="731">
        <v>2.6706606706165775E-3</v>
      </c>
      <c r="U3258" s="108">
        <v>9.5711794434438096E-4</v>
      </c>
      <c r="V3258" s="109">
        <v>9.5254300412815044E-4</v>
      </c>
      <c r="W3258" s="731">
        <v>8.3418977722690961E-4</v>
      </c>
      <c r="X3258" s="108">
        <v>8.2628899964219652E-5</v>
      </c>
      <c r="Y3258" s="109">
        <v>8.2233931008535589E-5</v>
      </c>
      <c r="Z3258" s="731">
        <v>7.2016445237059619E-5</v>
      </c>
      <c r="AA3258" s="108">
        <v>0</v>
      </c>
      <c r="AB3258" s="109">
        <v>0</v>
      </c>
      <c r="AC3258" s="731">
        <v>0</v>
      </c>
      <c r="AD3258" s="108">
        <v>0</v>
      </c>
      <c r="AE3258" s="109">
        <v>0</v>
      </c>
      <c r="AF3258" s="731">
        <v>0</v>
      </c>
      <c r="AG3258" s="108">
        <v>6.1053573652566527E-4</v>
      </c>
      <c r="AH3258" s="109">
        <v>6.0761730244279506E-4</v>
      </c>
      <c r="AI3258" s="731">
        <v>5.3212121909242398E-4</v>
      </c>
      <c r="AJ3258" s="108">
        <v>6.9626797054338609E-4</v>
      </c>
      <c r="AK3258" s="109">
        <v>9.1598837405584669E-4</v>
      </c>
      <c r="AL3258" s="736">
        <v>4.0992021813087977E-4</v>
      </c>
    </row>
    <row r="3259" spans="1:38" x14ac:dyDescent="0.25">
      <c r="A3259" s="71">
        <f t="shared" si="3"/>
        <v>2056</v>
      </c>
      <c r="B3259" s="718">
        <v>14</v>
      </c>
      <c r="C3259" s="108">
        <v>0.29581991593803147</v>
      </c>
      <c r="D3259" s="109">
        <v>0.3014297754001693</v>
      </c>
      <c r="E3259" s="731">
        <v>0.13233474161345662</v>
      </c>
      <c r="F3259" s="108">
        <v>1.9001325914461634E-2</v>
      </c>
      <c r="G3259" s="109">
        <v>2.1051506170560588E-2</v>
      </c>
      <c r="H3259" s="731">
        <v>2.0004556085993788E-2</v>
      </c>
      <c r="I3259" s="108">
        <v>5.0321329040592762E-3</v>
      </c>
      <c r="J3259" s="109">
        <v>5.4662592090956932E-3</v>
      </c>
      <c r="K3259" s="731">
        <v>8.7268424848086626E-2</v>
      </c>
      <c r="L3259" s="108">
        <v>6.4056461012871842E-4</v>
      </c>
      <c r="M3259" s="109">
        <v>8.4270683309134833E-4</v>
      </c>
      <c r="N3259" s="731">
        <v>3.7712549525890346E-4</v>
      </c>
      <c r="O3259" s="108">
        <v>0</v>
      </c>
      <c r="P3259" s="109">
        <v>0</v>
      </c>
      <c r="Q3259" s="731">
        <v>1.2705534485094214E-2</v>
      </c>
      <c r="R3259" s="108">
        <v>4.4422906442062918E-4</v>
      </c>
      <c r="S3259" s="109">
        <v>6.5065545370835798E-4</v>
      </c>
      <c r="T3259" s="731">
        <v>2.6706606706165775E-3</v>
      </c>
      <c r="U3259" s="108">
        <v>9.5711794434438096E-4</v>
      </c>
      <c r="V3259" s="109">
        <v>9.5254300412815044E-4</v>
      </c>
      <c r="W3259" s="731">
        <v>8.3418977722690961E-4</v>
      </c>
      <c r="X3259" s="108">
        <v>8.2628899964219652E-5</v>
      </c>
      <c r="Y3259" s="109">
        <v>8.2233931008535589E-5</v>
      </c>
      <c r="Z3259" s="731">
        <v>7.2016445237059619E-5</v>
      </c>
      <c r="AA3259" s="108">
        <v>0</v>
      </c>
      <c r="AB3259" s="109">
        <v>0</v>
      </c>
      <c r="AC3259" s="731">
        <v>0</v>
      </c>
      <c r="AD3259" s="108">
        <v>0</v>
      </c>
      <c r="AE3259" s="109">
        <v>0</v>
      </c>
      <c r="AF3259" s="731">
        <v>0</v>
      </c>
      <c r="AG3259" s="108">
        <v>6.1053573652566527E-4</v>
      </c>
      <c r="AH3259" s="109">
        <v>6.0761730244279506E-4</v>
      </c>
      <c r="AI3259" s="731">
        <v>5.3212121909242398E-4</v>
      </c>
      <c r="AJ3259" s="108">
        <v>6.9626797054338609E-4</v>
      </c>
      <c r="AK3259" s="109">
        <v>9.1598837405584669E-4</v>
      </c>
      <c r="AL3259" s="736">
        <v>4.0992021813087977E-4</v>
      </c>
    </row>
    <row r="3260" spans="1:38" x14ac:dyDescent="0.25">
      <c r="A3260" s="71">
        <f t="shared" si="3"/>
        <v>2056</v>
      </c>
      <c r="B3260" s="718">
        <v>15</v>
      </c>
      <c r="C3260" s="108">
        <v>0.29581991593803147</v>
      </c>
      <c r="D3260" s="109">
        <v>0.3014297754001693</v>
      </c>
      <c r="E3260" s="731">
        <v>0.13233474161345662</v>
      </c>
      <c r="F3260" s="108">
        <v>1.9001325914461634E-2</v>
      </c>
      <c r="G3260" s="109">
        <v>2.1051506170560588E-2</v>
      </c>
      <c r="H3260" s="731">
        <v>2.0004556085993788E-2</v>
      </c>
      <c r="I3260" s="108">
        <v>5.0321329040592762E-3</v>
      </c>
      <c r="J3260" s="109">
        <v>5.4662592090956932E-3</v>
      </c>
      <c r="K3260" s="731">
        <v>8.7268424848086626E-2</v>
      </c>
      <c r="L3260" s="108">
        <v>6.4056461012871842E-4</v>
      </c>
      <c r="M3260" s="109">
        <v>8.4270683309134833E-4</v>
      </c>
      <c r="N3260" s="731">
        <v>3.7712549525890346E-4</v>
      </c>
      <c r="O3260" s="108">
        <v>0</v>
      </c>
      <c r="P3260" s="109">
        <v>0</v>
      </c>
      <c r="Q3260" s="731">
        <v>1.2705534485094214E-2</v>
      </c>
      <c r="R3260" s="108">
        <v>4.4422906442062918E-4</v>
      </c>
      <c r="S3260" s="109">
        <v>6.5065545370835798E-4</v>
      </c>
      <c r="T3260" s="731">
        <v>2.6706606706165775E-3</v>
      </c>
      <c r="U3260" s="108">
        <v>9.5711794434438096E-4</v>
      </c>
      <c r="V3260" s="109">
        <v>9.5254300412815044E-4</v>
      </c>
      <c r="W3260" s="731">
        <v>8.3418977722690961E-4</v>
      </c>
      <c r="X3260" s="108">
        <v>8.2628899964219652E-5</v>
      </c>
      <c r="Y3260" s="109">
        <v>8.2233931008535589E-5</v>
      </c>
      <c r="Z3260" s="731">
        <v>7.2016445237059619E-5</v>
      </c>
      <c r="AA3260" s="108">
        <v>0</v>
      </c>
      <c r="AB3260" s="109">
        <v>0</v>
      </c>
      <c r="AC3260" s="731">
        <v>0</v>
      </c>
      <c r="AD3260" s="108">
        <v>0</v>
      </c>
      <c r="AE3260" s="109">
        <v>0</v>
      </c>
      <c r="AF3260" s="731">
        <v>0</v>
      </c>
      <c r="AG3260" s="108">
        <v>6.1053573652566527E-4</v>
      </c>
      <c r="AH3260" s="109">
        <v>6.0761730244279506E-4</v>
      </c>
      <c r="AI3260" s="731">
        <v>5.3212121909242398E-4</v>
      </c>
      <c r="AJ3260" s="108">
        <v>6.9626797054338609E-4</v>
      </c>
      <c r="AK3260" s="109">
        <v>9.1598837405584669E-4</v>
      </c>
      <c r="AL3260" s="736">
        <v>4.0992021813087977E-4</v>
      </c>
    </row>
    <row r="3261" spans="1:38" x14ac:dyDescent="0.25">
      <c r="A3261" s="71">
        <f t="shared" si="3"/>
        <v>2056</v>
      </c>
      <c r="B3261" s="718">
        <v>16</v>
      </c>
      <c r="C3261" s="108">
        <v>0.29581991593803147</v>
      </c>
      <c r="D3261" s="109">
        <v>0.3014297754001693</v>
      </c>
      <c r="E3261" s="731">
        <v>0.13233474161345662</v>
      </c>
      <c r="F3261" s="108">
        <v>1.9001325914461634E-2</v>
      </c>
      <c r="G3261" s="109">
        <v>2.1051506170560588E-2</v>
      </c>
      <c r="H3261" s="731">
        <v>2.0004556085993788E-2</v>
      </c>
      <c r="I3261" s="108">
        <v>5.0321329040592762E-3</v>
      </c>
      <c r="J3261" s="109">
        <v>5.4662592090956932E-3</v>
      </c>
      <c r="K3261" s="731">
        <v>8.7268424848086626E-2</v>
      </c>
      <c r="L3261" s="108">
        <v>6.4056461012871842E-4</v>
      </c>
      <c r="M3261" s="109">
        <v>8.4270683309134833E-4</v>
      </c>
      <c r="N3261" s="731">
        <v>3.7712549525890346E-4</v>
      </c>
      <c r="O3261" s="108">
        <v>0</v>
      </c>
      <c r="P3261" s="109">
        <v>0</v>
      </c>
      <c r="Q3261" s="731">
        <v>1.2705534485094214E-2</v>
      </c>
      <c r="R3261" s="108">
        <v>4.4422906442062918E-4</v>
      </c>
      <c r="S3261" s="109">
        <v>6.5065545370835798E-4</v>
      </c>
      <c r="T3261" s="731">
        <v>2.6706606706165775E-3</v>
      </c>
      <c r="U3261" s="108">
        <v>9.5711794434438096E-4</v>
      </c>
      <c r="V3261" s="109">
        <v>9.5254300412815044E-4</v>
      </c>
      <c r="W3261" s="731">
        <v>8.3418977722690961E-4</v>
      </c>
      <c r="X3261" s="108">
        <v>8.2628899964219652E-5</v>
      </c>
      <c r="Y3261" s="109">
        <v>8.2233931008535589E-5</v>
      </c>
      <c r="Z3261" s="731">
        <v>7.2016445237059619E-5</v>
      </c>
      <c r="AA3261" s="108">
        <v>0</v>
      </c>
      <c r="AB3261" s="109">
        <v>0</v>
      </c>
      <c r="AC3261" s="731">
        <v>0</v>
      </c>
      <c r="AD3261" s="108">
        <v>0</v>
      </c>
      <c r="AE3261" s="109">
        <v>0</v>
      </c>
      <c r="AF3261" s="731">
        <v>0</v>
      </c>
      <c r="AG3261" s="108">
        <v>6.1053573652566527E-4</v>
      </c>
      <c r="AH3261" s="109">
        <v>6.0761730244279506E-4</v>
      </c>
      <c r="AI3261" s="731">
        <v>5.3212121909242398E-4</v>
      </c>
      <c r="AJ3261" s="108">
        <v>6.9626797054338609E-4</v>
      </c>
      <c r="AK3261" s="109">
        <v>9.1598837405584669E-4</v>
      </c>
      <c r="AL3261" s="736">
        <v>4.0992021813087977E-4</v>
      </c>
    </row>
    <row r="3262" spans="1:38" x14ac:dyDescent="0.25">
      <c r="A3262" s="71">
        <f t="shared" si="3"/>
        <v>2056</v>
      </c>
      <c r="B3262" s="718">
        <v>17</v>
      </c>
      <c r="C3262" s="108">
        <v>0.29581991593803147</v>
      </c>
      <c r="D3262" s="109">
        <v>0.3014297754001693</v>
      </c>
      <c r="E3262" s="731">
        <v>0.13233474161345662</v>
      </c>
      <c r="F3262" s="108">
        <v>1.9001325914461634E-2</v>
      </c>
      <c r="G3262" s="109">
        <v>2.1051506170560588E-2</v>
      </c>
      <c r="H3262" s="731">
        <v>2.0004556085993788E-2</v>
      </c>
      <c r="I3262" s="108">
        <v>5.0321329040592762E-3</v>
      </c>
      <c r="J3262" s="109">
        <v>5.4662592090956932E-3</v>
      </c>
      <c r="K3262" s="731">
        <v>8.7268424848086626E-2</v>
      </c>
      <c r="L3262" s="108">
        <v>6.4056461012871842E-4</v>
      </c>
      <c r="M3262" s="109">
        <v>8.4270683309134833E-4</v>
      </c>
      <c r="N3262" s="731">
        <v>3.7712549525890346E-4</v>
      </c>
      <c r="O3262" s="108">
        <v>0</v>
      </c>
      <c r="P3262" s="109">
        <v>0</v>
      </c>
      <c r="Q3262" s="731">
        <v>1.2705534485094214E-2</v>
      </c>
      <c r="R3262" s="108">
        <v>4.4422906442062918E-4</v>
      </c>
      <c r="S3262" s="109">
        <v>6.5065545370835798E-4</v>
      </c>
      <c r="T3262" s="731">
        <v>2.6706606706165775E-3</v>
      </c>
      <c r="U3262" s="108">
        <v>9.5711794434438096E-4</v>
      </c>
      <c r="V3262" s="109">
        <v>9.5254300412815044E-4</v>
      </c>
      <c r="W3262" s="731">
        <v>8.3418977722690961E-4</v>
      </c>
      <c r="X3262" s="108">
        <v>8.2628899964219652E-5</v>
      </c>
      <c r="Y3262" s="109">
        <v>8.2233931008535589E-5</v>
      </c>
      <c r="Z3262" s="731">
        <v>7.2016445237059619E-5</v>
      </c>
      <c r="AA3262" s="108">
        <v>0</v>
      </c>
      <c r="AB3262" s="109">
        <v>0</v>
      </c>
      <c r="AC3262" s="731">
        <v>0</v>
      </c>
      <c r="AD3262" s="108">
        <v>0</v>
      </c>
      <c r="AE3262" s="109">
        <v>0</v>
      </c>
      <c r="AF3262" s="731">
        <v>0</v>
      </c>
      <c r="AG3262" s="108">
        <v>6.1053573652566527E-4</v>
      </c>
      <c r="AH3262" s="109">
        <v>6.0761730244279506E-4</v>
      </c>
      <c r="AI3262" s="731">
        <v>5.3212121909242398E-4</v>
      </c>
      <c r="AJ3262" s="108">
        <v>6.9626797054338609E-4</v>
      </c>
      <c r="AK3262" s="109">
        <v>9.1598837405584669E-4</v>
      </c>
      <c r="AL3262" s="736">
        <v>4.0992021813087977E-4</v>
      </c>
    </row>
    <row r="3263" spans="1:38" x14ac:dyDescent="0.25">
      <c r="A3263" s="71">
        <f t="shared" si="3"/>
        <v>2056</v>
      </c>
      <c r="B3263" s="718">
        <v>18</v>
      </c>
      <c r="C3263" s="108">
        <v>0.29581991593803147</v>
      </c>
      <c r="D3263" s="109">
        <v>0.3014297754001693</v>
      </c>
      <c r="E3263" s="731">
        <v>0.13233474161345662</v>
      </c>
      <c r="F3263" s="108">
        <v>1.9001325914461634E-2</v>
      </c>
      <c r="G3263" s="109">
        <v>2.1051506170560588E-2</v>
      </c>
      <c r="H3263" s="731">
        <v>2.0004556085993788E-2</v>
      </c>
      <c r="I3263" s="108">
        <v>5.0321329040592762E-3</v>
      </c>
      <c r="J3263" s="109">
        <v>5.4662592090956932E-3</v>
      </c>
      <c r="K3263" s="731">
        <v>8.7268424848086626E-2</v>
      </c>
      <c r="L3263" s="108">
        <v>6.4056461012871842E-4</v>
      </c>
      <c r="M3263" s="109">
        <v>8.4270683309134833E-4</v>
      </c>
      <c r="N3263" s="731">
        <v>3.7712549525890346E-4</v>
      </c>
      <c r="O3263" s="108">
        <v>0</v>
      </c>
      <c r="P3263" s="109">
        <v>0</v>
      </c>
      <c r="Q3263" s="731">
        <v>1.2705534485094214E-2</v>
      </c>
      <c r="R3263" s="108">
        <v>4.4422906442062918E-4</v>
      </c>
      <c r="S3263" s="109">
        <v>6.5065545370835798E-4</v>
      </c>
      <c r="T3263" s="731">
        <v>2.6706606706165775E-3</v>
      </c>
      <c r="U3263" s="108">
        <v>9.5711794434438096E-4</v>
      </c>
      <c r="V3263" s="109">
        <v>9.5254300412815044E-4</v>
      </c>
      <c r="W3263" s="731">
        <v>8.3418977722690961E-4</v>
      </c>
      <c r="X3263" s="108">
        <v>8.2628899964219652E-5</v>
      </c>
      <c r="Y3263" s="109">
        <v>8.2233931008535589E-5</v>
      </c>
      <c r="Z3263" s="731">
        <v>7.2016445237059619E-5</v>
      </c>
      <c r="AA3263" s="108">
        <v>0</v>
      </c>
      <c r="AB3263" s="109">
        <v>0</v>
      </c>
      <c r="AC3263" s="731">
        <v>0</v>
      </c>
      <c r="AD3263" s="108">
        <v>0</v>
      </c>
      <c r="AE3263" s="109">
        <v>0</v>
      </c>
      <c r="AF3263" s="731">
        <v>0</v>
      </c>
      <c r="AG3263" s="108">
        <v>6.1053573652566527E-4</v>
      </c>
      <c r="AH3263" s="109">
        <v>6.0761730244279506E-4</v>
      </c>
      <c r="AI3263" s="731">
        <v>5.3212121909242398E-4</v>
      </c>
      <c r="AJ3263" s="108">
        <v>6.9626797054338609E-4</v>
      </c>
      <c r="AK3263" s="109">
        <v>9.1598837405584669E-4</v>
      </c>
      <c r="AL3263" s="736">
        <v>4.0992021813087977E-4</v>
      </c>
    </row>
    <row r="3264" spans="1:38" x14ac:dyDescent="0.25">
      <c r="A3264" s="71">
        <f t="shared" si="3"/>
        <v>2056</v>
      </c>
      <c r="B3264" s="718">
        <v>19</v>
      </c>
      <c r="C3264" s="108">
        <v>0.29581991593803147</v>
      </c>
      <c r="D3264" s="109">
        <v>0.3014297754001693</v>
      </c>
      <c r="E3264" s="731">
        <v>0.13233474161345662</v>
      </c>
      <c r="F3264" s="108">
        <v>1.9001325914461634E-2</v>
      </c>
      <c r="G3264" s="109">
        <v>2.1051506170560588E-2</v>
      </c>
      <c r="H3264" s="731">
        <v>2.0004556085993788E-2</v>
      </c>
      <c r="I3264" s="108">
        <v>5.0321329040592762E-3</v>
      </c>
      <c r="J3264" s="109">
        <v>5.4662592090956932E-3</v>
      </c>
      <c r="K3264" s="731">
        <v>8.7268424848086626E-2</v>
      </c>
      <c r="L3264" s="108">
        <v>6.4056461012871842E-4</v>
      </c>
      <c r="M3264" s="109">
        <v>8.4270683309134833E-4</v>
      </c>
      <c r="N3264" s="731">
        <v>3.7712549525890346E-4</v>
      </c>
      <c r="O3264" s="108">
        <v>0</v>
      </c>
      <c r="P3264" s="109">
        <v>0</v>
      </c>
      <c r="Q3264" s="731">
        <v>1.2705534485094214E-2</v>
      </c>
      <c r="R3264" s="108">
        <v>4.4422906442062918E-4</v>
      </c>
      <c r="S3264" s="109">
        <v>6.5065545370835798E-4</v>
      </c>
      <c r="T3264" s="731">
        <v>2.6706606706165775E-3</v>
      </c>
      <c r="U3264" s="108">
        <v>9.5711794434438096E-4</v>
      </c>
      <c r="V3264" s="109">
        <v>9.5254300412815044E-4</v>
      </c>
      <c r="W3264" s="731">
        <v>8.3418977722690961E-4</v>
      </c>
      <c r="X3264" s="108">
        <v>8.2628899964219652E-5</v>
      </c>
      <c r="Y3264" s="109">
        <v>8.2233931008535589E-5</v>
      </c>
      <c r="Z3264" s="731">
        <v>7.2016445237059619E-5</v>
      </c>
      <c r="AA3264" s="108">
        <v>0</v>
      </c>
      <c r="AB3264" s="109">
        <v>0</v>
      </c>
      <c r="AC3264" s="731">
        <v>0</v>
      </c>
      <c r="AD3264" s="108">
        <v>0</v>
      </c>
      <c r="AE3264" s="109">
        <v>0</v>
      </c>
      <c r="AF3264" s="731">
        <v>0</v>
      </c>
      <c r="AG3264" s="108">
        <v>6.1053573652566527E-4</v>
      </c>
      <c r="AH3264" s="109">
        <v>6.0761730244279506E-4</v>
      </c>
      <c r="AI3264" s="731">
        <v>5.3212121909242398E-4</v>
      </c>
      <c r="AJ3264" s="108">
        <v>6.9626797054338609E-4</v>
      </c>
      <c r="AK3264" s="109">
        <v>9.1598837405584669E-4</v>
      </c>
      <c r="AL3264" s="736">
        <v>4.0992021813087977E-4</v>
      </c>
    </row>
    <row r="3265" spans="1:38" x14ac:dyDescent="0.25">
      <c r="A3265" s="71">
        <f t="shared" si="3"/>
        <v>2056</v>
      </c>
      <c r="B3265" s="718">
        <v>20</v>
      </c>
      <c r="C3265" s="108">
        <v>0.29581991593803147</v>
      </c>
      <c r="D3265" s="109">
        <v>0.3014297754001693</v>
      </c>
      <c r="E3265" s="731">
        <v>0.13233474161345662</v>
      </c>
      <c r="F3265" s="108">
        <v>1.9001325914461634E-2</v>
      </c>
      <c r="G3265" s="109">
        <v>2.1051506170560588E-2</v>
      </c>
      <c r="H3265" s="731">
        <v>2.0004556085993788E-2</v>
      </c>
      <c r="I3265" s="108">
        <v>5.0321329040592762E-3</v>
      </c>
      <c r="J3265" s="109">
        <v>5.4662592090956932E-3</v>
      </c>
      <c r="K3265" s="731">
        <v>8.7268424848086626E-2</v>
      </c>
      <c r="L3265" s="108">
        <v>6.4056461012871842E-4</v>
      </c>
      <c r="M3265" s="109">
        <v>8.4270683309134833E-4</v>
      </c>
      <c r="N3265" s="731">
        <v>3.7712549525890346E-4</v>
      </c>
      <c r="O3265" s="108">
        <v>0</v>
      </c>
      <c r="P3265" s="109">
        <v>0</v>
      </c>
      <c r="Q3265" s="731">
        <v>1.2705534485094214E-2</v>
      </c>
      <c r="R3265" s="108">
        <v>4.4422906442062918E-4</v>
      </c>
      <c r="S3265" s="109">
        <v>6.5065545370835798E-4</v>
      </c>
      <c r="T3265" s="731">
        <v>2.6706606706165775E-3</v>
      </c>
      <c r="U3265" s="108">
        <v>9.5711794434438096E-4</v>
      </c>
      <c r="V3265" s="109">
        <v>9.5254300412815044E-4</v>
      </c>
      <c r="W3265" s="731">
        <v>8.3418977722690961E-4</v>
      </c>
      <c r="X3265" s="108">
        <v>8.2628899964219652E-5</v>
      </c>
      <c r="Y3265" s="109">
        <v>8.2233931008535589E-5</v>
      </c>
      <c r="Z3265" s="731">
        <v>7.2016445237059619E-5</v>
      </c>
      <c r="AA3265" s="108">
        <v>0</v>
      </c>
      <c r="AB3265" s="109">
        <v>0</v>
      </c>
      <c r="AC3265" s="731">
        <v>0</v>
      </c>
      <c r="AD3265" s="108">
        <v>0</v>
      </c>
      <c r="AE3265" s="109">
        <v>0</v>
      </c>
      <c r="AF3265" s="731">
        <v>0</v>
      </c>
      <c r="AG3265" s="108">
        <v>6.1053573652566527E-4</v>
      </c>
      <c r="AH3265" s="109">
        <v>6.0761730244279506E-4</v>
      </c>
      <c r="AI3265" s="731">
        <v>5.3212121909242398E-4</v>
      </c>
      <c r="AJ3265" s="108">
        <v>6.9626797054338609E-4</v>
      </c>
      <c r="AK3265" s="109">
        <v>9.1598837405584669E-4</v>
      </c>
      <c r="AL3265" s="736">
        <v>4.0992021813087977E-4</v>
      </c>
    </row>
    <row r="3266" spans="1:38" x14ac:dyDescent="0.25">
      <c r="A3266" s="71">
        <f t="shared" si="3"/>
        <v>2056</v>
      </c>
      <c r="B3266" s="718">
        <v>21</v>
      </c>
      <c r="C3266" s="108">
        <v>0.29581991593803147</v>
      </c>
      <c r="D3266" s="109">
        <v>0.3014297754001693</v>
      </c>
      <c r="E3266" s="731">
        <v>0.13233474161345662</v>
      </c>
      <c r="F3266" s="108">
        <v>1.9001325914461634E-2</v>
      </c>
      <c r="G3266" s="109">
        <v>2.1051506170560588E-2</v>
      </c>
      <c r="H3266" s="731">
        <v>2.0004556085993788E-2</v>
      </c>
      <c r="I3266" s="108">
        <v>5.0321329040592762E-3</v>
      </c>
      <c r="J3266" s="109">
        <v>5.4662592090956932E-3</v>
      </c>
      <c r="K3266" s="731">
        <v>8.7268424848086626E-2</v>
      </c>
      <c r="L3266" s="108">
        <v>6.4056461012871842E-4</v>
      </c>
      <c r="M3266" s="109">
        <v>8.4270683309134833E-4</v>
      </c>
      <c r="N3266" s="731">
        <v>3.7712549525890346E-4</v>
      </c>
      <c r="O3266" s="108">
        <v>0</v>
      </c>
      <c r="P3266" s="109">
        <v>0</v>
      </c>
      <c r="Q3266" s="731">
        <v>1.2705534485094214E-2</v>
      </c>
      <c r="R3266" s="108">
        <v>4.4422906442062918E-4</v>
      </c>
      <c r="S3266" s="109">
        <v>6.5065545370835798E-4</v>
      </c>
      <c r="T3266" s="731">
        <v>2.6706606706165775E-3</v>
      </c>
      <c r="U3266" s="108">
        <v>9.5711794434438096E-4</v>
      </c>
      <c r="V3266" s="109">
        <v>9.5254300412815044E-4</v>
      </c>
      <c r="W3266" s="731">
        <v>8.3418977722690961E-4</v>
      </c>
      <c r="X3266" s="108">
        <v>8.2628899964219652E-5</v>
      </c>
      <c r="Y3266" s="109">
        <v>8.2233931008535589E-5</v>
      </c>
      <c r="Z3266" s="731">
        <v>7.2016445237059619E-5</v>
      </c>
      <c r="AA3266" s="108">
        <v>0</v>
      </c>
      <c r="AB3266" s="109">
        <v>0</v>
      </c>
      <c r="AC3266" s="731">
        <v>0</v>
      </c>
      <c r="AD3266" s="108">
        <v>0</v>
      </c>
      <c r="AE3266" s="109">
        <v>0</v>
      </c>
      <c r="AF3266" s="731">
        <v>0</v>
      </c>
      <c r="AG3266" s="108">
        <v>6.1053573652566527E-4</v>
      </c>
      <c r="AH3266" s="109">
        <v>6.0761730244279506E-4</v>
      </c>
      <c r="AI3266" s="731">
        <v>5.3212121909242398E-4</v>
      </c>
      <c r="AJ3266" s="108">
        <v>6.9626797054338609E-4</v>
      </c>
      <c r="AK3266" s="109">
        <v>9.1598837405584669E-4</v>
      </c>
      <c r="AL3266" s="736">
        <v>4.0992021813087977E-4</v>
      </c>
    </row>
    <row r="3267" spans="1:38" x14ac:dyDescent="0.25">
      <c r="A3267" s="71">
        <f t="shared" si="3"/>
        <v>2056</v>
      </c>
      <c r="B3267" s="718">
        <v>22</v>
      </c>
      <c r="C3267" s="108">
        <v>0.29581991593803147</v>
      </c>
      <c r="D3267" s="109">
        <v>0.3014297754001693</v>
      </c>
      <c r="E3267" s="731">
        <v>0.13233474161345662</v>
      </c>
      <c r="F3267" s="108">
        <v>1.9001325914461634E-2</v>
      </c>
      <c r="G3267" s="109">
        <v>2.1051506170560588E-2</v>
      </c>
      <c r="H3267" s="731">
        <v>2.0004556085993788E-2</v>
      </c>
      <c r="I3267" s="108">
        <v>5.0321329040592762E-3</v>
      </c>
      <c r="J3267" s="109">
        <v>5.4662592090956932E-3</v>
      </c>
      <c r="K3267" s="731">
        <v>8.7268424848086626E-2</v>
      </c>
      <c r="L3267" s="108">
        <v>6.4056461012871842E-4</v>
      </c>
      <c r="M3267" s="109">
        <v>8.4270683309134833E-4</v>
      </c>
      <c r="N3267" s="731">
        <v>3.7712549525890346E-4</v>
      </c>
      <c r="O3267" s="108">
        <v>0</v>
      </c>
      <c r="P3267" s="109">
        <v>0</v>
      </c>
      <c r="Q3267" s="731">
        <v>1.2705534485094214E-2</v>
      </c>
      <c r="R3267" s="108">
        <v>4.4422906442062918E-4</v>
      </c>
      <c r="S3267" s="109">
        <v>6.5065545370835798E-4</v>
      </c>
      <c r="T3267" s="731">
        <v>2.6706606706165775E-3</v>
      </c>
      <c r="U3267" s="108">
        <v>9.5711794434438096E-4</v>
      </c>
      <c r="V3267" s="109">
        <v>9.5254300412815044E-4</v>
      </c>
      <c r="W3267" s="731">
        <v>8.3418977722690961E-4</v>
      </c>
      <c r="X3267" s="108">
        <v>8.2628899964219652E-5</v>
      </c>
      <c r="Y3267" s="109">
        <v>8.2233931008535589E-5</v>
      </c>
      <c r="Z3267" s="731">
        <v>7.2016445237059619E-5</v>
      </c>
      <c r="AA3267" s="108">
        <v>0</v>
      </c>
      <c r="AB3267" s="109">
        <v>0</v>
      </c>
      <c r="AC3267" s="731">
        <v>0</v>
      </c>
      <c r="AD3267" s="108">
        <v>0</v>
      </c>
      <c r="AE3267" s="109">
        <v>0</v>
      </c>
      <c r="AF3267" s="731">
        <v>0</v>
      </c>
      <c r="AG3267" s="108">
        <v>6.1053573652566527E-4</v>
      </c>
      <c r="AH3267" s="109">
        <v>6.0761730244279506E-4</v>
      </c>
      <c r="AI3267" s="731">
        <v>5.3212121909242398E-4</v>
      </c>
      <c r="AJ3267" s="108">
        <v>6.9626797054338609E-4</v>
      </c>
      <c r="AK3267" s="109">
        <v>9.1598837405584669E-4</v>
      </c>
      <c r="AL3267" s="736">
        <v>4.0992021813087977E-4</v>
      </c>
    </row>
    <row r="3268" spans="1:38" x14ac:dyDescent="0.25">
      <c r="A3268" s="71">
        <f t="shared" si="3"/>
        <v>2056</v>
      </c>
      <c r="B3268" s="718">
        <v>23</v>
      </c>
      <c r="C3268" s="108">
        <v>0.29581991593803147</v>
      </c>
      <c r="D3268" s="109">
        <v>0.3014297754001693</v>
      </c>
      <c r="E3268" s="731">
        <v>0.13233474161345662</v>
      </c>
      <c r="F3268" s="108">
        <v>1.9001325914461634E-2</v>
      </c>
      <c r="G3268" s="109">
        <v>2.1051506170560588E-2</v>
      </c>
      <c r="H3268" s="731">
        <v>2.0004556085993788E-2</v>
      </c>
      <c r="I3268" s="108">
        <v>5.0321329040592762E-3</v>
      </c>
      <c r="J3268" s="109">
        <v>5.4662592090956932E-3</v>
      </c>
      <c r="K3268" s="731">
        <v>8.7268424848086626E-2</v>
      </c>
      <c r="L3268" s="108">
        <v>6.4056461012871842E-4</v>
      </c>
      <c r="M3268" s="109">
        <v>8.4270683309134833E-4</v>
      </c>
      <c r="N3268" s="731">
        <v>3.7712549525890346E-4</v>
      </c>
      <c r="O3268" s="108">
        <v>0</v>
      </c>
      <c r="P3268" s="109">
        <v>0</v>
      </c>
      <c r="Q3268" s="731">
        <v>1.2705534485094214E-2</v>
      </c>
      <c r="R3268" s="108">
        <v>4.4422906442062918E-4</v>
      </c>
      <c r="S3268" s="109">
        <v>6.5065545370835798E-4</v>
      </c>
      <c r="T3268" s="731">
        <v>2.6706606706165775E-3</v>
      </c>
      <c r="U3268" s="108">
        <v>9.5711794434438096E-4</v>
      </c>
      <c r="V3268" s="109">
        <v>9.5254300412815044E-4</v>
      </c>
      <c r="W3268" s="731">
        <v>8.3418977722690961E-4</v>
      </c>
      <c r="X3268" s="108">
        <v>8.2628899964219652E-5</v>
      </c>
      <c r="Y3268" s="109">
        <v>8.2233931008535589E-5</v>
      </c>
      <c r="Z3268" s="731">
        <v>7.2016445237059619E-5</v>
      </c>
      <c r="AA3268" s="108">
        <v>0</v>
      </c>
      <c r="AB3268" s="109">
        <v>0</v>
      </c>
      <c r="AC3268" s="731">
        <v>0</v>
      </c>
      <c r="AD3268" s="108">
        <v>0</v>
      </c>
      <c r="AE3268" s="109">
        <v>0</v>
      </c>
      <c r="AF3268" s="731">
        <v>0</v>
      </c>
      <c r="AG3268" s="108">
        <v>6.1053573652566527E-4</v>
      </c>
      <c r="AH3268" s="109">
        <v>6.0761730244279506E-4</v>
      </c>
      <c r="AI3268" s="731">
        <v>5.3212121909242398E-4</v>
      </c>
      <c r="AJ3268" s="108">
        <v>6.9626797054338609E-4</v>
      </c>
      <c r="AK3268" s="109">
        <v>9.1598837405584669E-4</v>
      </c>
      <c r="AL3268" s="736">
        <v>4.0992021813087977E-4</v>
      </c>
    </row>
    <row r="3269" spans="1:38" x14ac:dyDescent="0.25">
      <c r="A3269" s="71">
        <f t="shared" si="3"/>
        <v>2056</v>
      </c>
      <c r="B3269" s="718">
        <v>24</v>
      </c>
      <c r="C3269" s="108">
        <v>0.29581991593803147</v>
      </c>
      <c r="D3269" s="109">
        <v>0.3014297754001693</v>
      </c>
      <c r="E3269" s="731">
        <v>0.13233474161345662</v>
      </c>
      <c r="F3269" s="108">
        <v>1.9001325914461634E-2</v>
      </c>
      <c r="G3269" s="109">
        <v>2.1051506170560588E-2</v>
      </c>
      <c r="H3269" s="731">
        <v>2.0004556085993788E-2</v>
      </c>
      <c r="I3269" s="108">
        <v>5.0321329040592762E-3</v>
      </c>
      <c r="J3269" s="109">
        <v>5.4662592090956932E-3</v>
      </c>
      <c r="K3269" s="731">
        <v>8.7268424848086626E-2</v>
      </c>
      <c r="L3269" s="108">
        <v>6.4056461012871842E-4</v>
      </c>
      <c r="M3269" s="109">
        <v>8.4270683309134833E-4</v>
      </c>
      <c r="N3269" s="731">
        <v>3.7712549525890346E-4</v>
      </c>
      <c r="O3269" s="108">
        <v>0</v>
      </c>
      <c r="P3269" s="109">
        <v>0</v>
      </c>
      <c r="Q3269" s="731">
        <v>1.2705534485094214E-2</v>
      </c>
      <c r="R3269" s="108">
        <v>4.4422906442062918E-4</v>
      </c>
      <c r="S3269" s="109">
        <v>6.5065545370835798E-4</v>
      </c>
      <c r="T3269" s="731">
        <v>2.6706606706165775E-3</v>
      </c>
      <c r="U3269" s="108">
        <v>9.5711794434438096E-4</v>
      </c>
      <c r="V3269" s="109">
        <v>9.5254300412815044E-4</v>
      </c>
      <c r="W3269" s="731">
        <v>8.3418977722690961E-4</v>
      </c>
      <c r="X3269" s="108">
        <v>8.2628899964219652E-5</v>
      </c>
      <c r="Y3269" s="109">
        <v>8.2233931008535589E-5</v>
      </c>
      <c r="Z3269" s="731">
        <v>7.2016445237059619E-5</v>
      </c>
      <c r="AA3269" s="108">
        <v>0</v>
      </c>
      <c r="AB3269" s="109">
        <v>0</v>
      </c>
      <c r="AC3269" s="731">
        <v>0</v>
      </c>
      <c r="AD3269" s="108">
        <v>0</v>
      </c>
      <c r="AE3269" s="109">
        <v>0</v>
      </c>
      <c r="AF3269" s="731">
        <v>0</v>
      </c>
      <c r="AG3269" s="108">
        <v>6.1053573652566527E-4</v>
      </c>
      <c r="AH3269" s="109">
        <v>6.0761730244279506E-4</v>
      </c>
      <c r="AI3269" s="731">
        <v>5.3212121909242398E-4</v>
      </c>
      <c r="AJ3269" s="108">
        <v>6.9626797054338609E-4</v>
      </c>
      <c r="AK3269" s="109">
        <v>9.1598837405584669E-4</v>
      </c>
      <c r="AL3269" s="736">
        <v>4.0992021813087977E-4</v>
      </c>
    </row>
    <row r="3270" spans="1:38" x14ac:dyDescent="0.25">
      <c r="A3270" s="71">
        <f t="shared" si="3"/>
        <v>2056</v>
      </c>
      <c r="B3270" s="718">
        <v>25</v>
      </c>
      <c r="C3270" s="108">
        <v>0.29581991593803147</v>
      </c>
      <c r="D3270" s="109">
        <v>0.3014297754001693</v>
      </c>
      <c r="E3270" s="731">
        <v>0.13233474161345662</v>
      </c>
      <c r="F3270" s="108">
        <v>1.9001325914461634E-2</v>
      </c>
      <c r="G3270" s="109">
        <v>2.1051506170560588E-2</v>
      </c>
      <c r="H3270" s="731">
        <v>2.0004556085993788E-2</v>
      </c>
      <c r="I3270" s="108">
        <v>5.0321329040592762E-3</v>
      </c>
      <c r="J3270" s="109">
        <v>5.4662592090956932E-3</v>
      </c>
      <c r="K3270" s="731">
        <v>8.7268424848086626E-2</v>
      </c>
      <c r="L3270" s="108">
        <v>6.4056461012871842E-4</v>
      </c>
      <c r="M3270" s="109">
        <v>8.4270683309134833E-4</v>
      </c>
      <c r="N3270" s="731">
        <v>3.7712549525890346E-4</v>
      </c>
      <c r="O3270" s="108">
        <v>0</v>
      </c>
      <c r="P3270" s="109">
        <v>0</v>
      </c>
      <c r="Q3270" s="731">
        <v>1.2705534485094214E-2</v>
      </c>
      <c r="R3270" s="108">
        <v>4.4422906442062918E-4</v>
      </c>
      <c r="S3270" s="109">
        <v>6.5065545370835798E-4</v>
      </c>
      <c r="T3270" s="731">
        <v>2.6706606706165775E-3</v>
      </c>
      <c r="U3270" s="108">
        <v>9.5711794434438096E-4</v>
      </c>
      <c r="V3270" s="109">
        <v>9.5254300412815044E-4</v>
      </c>
      <c r="W3270" s="731">
        <v>8.3418977722690961E-4</v>
      </c>
      <c r="X3270" s="108">
        <v>8.2628899964219652E-5</v>
      </c>
      <c r="Y3270" s="109">
        <v>8.2233931008535589E-5</v>
      </c>
      <c r="Z3270" s="731">
        <v>7.2016445237059619E-5</v>
      </c>
      <c r="AA3270" s="108">
        <v>0</v>
      </c>
      <c r="AB3270" s="109">
        <v>0</v>
      </c>
      <c r="AC3270" s="731">
        <v>0</v>
      </c>
      <c r="AD3270" s="108">
        <v>0</v>
      </c>
      <c r="AE3270" s="109">
        <v>0</v>
      </c>
      <c r="AF3270" s="731">
        <v>0</v>
      </c>
      <c r="AG3270" s="108">
        <v>6.1053573652566527E-4</v>
      </c>
      <c r="AH3270" s="109">
        <v>6.0761730244279506E-4</v>
      </c>
      <c r="AI3270" s="731">
        <v>5.3212121909242398E-4</v>
      </c>
      <c r="AJ3270" s="108">
        <v>6.9626797054338609E-4</v>
      </c>
      <c r="AK3270" s="109">
        <v>9.1598837405584669E-4</v>
      </c>
      <c r="AL3270" s="736">
        <v>4.0992021813087977E-4</v>
      </c>
    </row>
    <row r="3271" spans="1:38" x14ac:dyDescent="0.25">
      <c r="A3271" s="71">
        <f t="shared" si="3"/>
        <v>2056</v>
      </c>
      <c r="B3271" s="718">
        <v>26</v>
      </c>
      <c r="C3271" s="108">
        <v>0.29581991593803147</v>
      </c>
      <c r="D3271" s="109">
        <v>0.3014297754001693</v>
      </c>
      <c r="E3271" s="731">
        <v>0.13233474161345662</v>
      </c>
      <c r="F3271" s="108">
        <v>1.9001325914461634E-2</v>
      </c>
      <c r="G3271" s="109">
        <v>2.1051506170560588E-2</v>
      </c>
      <c r="H3271" s="731">
        <v>2.0004556085993788E-2</v>
      </c>
      <c r="I3271" s="108">
        <v>5.0321329040592762E-3</v>
      </c>
      <c r="J3271" s="109">
        <v>5.4662592090956932E-3</v>
      </c>
      <c r="K3271" s="731">
        <v>8.7268424848086626E-2</v>
      </c>
      <c r="L3271" s="108">
        <v>6.4056461012871842E-4</v>
      </c>
      <c r="M3271" s="109">
        <v>8.4270683309134833E-4</v>
      </c>
      <c r="N3271" s="731">
        <v>3.7712549525890346E-4</v>
      </c>
      <c r="O3271" s="108">
        <v>0</v>
      </c>
      <c r="P3271" s="109">
        <v>0</v>
      </c>
      <c r="Q3271" s="731">
        <v>1.2705534485094214E-2</v>
      </c>
      <c r="R3271" s="108">
        <v>4.4422906442062918E-4</v>
      </c>
      <c r="S3271" s="109">
        <v>6.5065545370835798E-4</v>
      </c>
      <c r="T3271" s="731">
        <v>2.6706606706165775E-3</v>
      </c>
      <c r="U3271" s="108">
        <v>9.5711794434438096E-4</v>
      </c>
      <c r="V3271" s="109">
        <v>9.5254300412815044E-4</v>
      </c>
      <c r="W3271" s="731">
        <v>8.3418977722690961E-4</v>
      </c>
      <c r="X3271" s="108">
        <v>8.2628899964219652E-5</v>
      </c>
      <c r="Y3271" s="109">
        <v>8.2233931008535589E-5</v>
      </c>
      <c r="Z3271" s="731">
        <v>7.2016445237059619E-5</v>
      </c>
      <c r="AA3271" s="108">
        <v>0</v>
      </c>
      <c r="AB3271" s="109">
        <v>0</v>
      </c>
      <c r="AC3271" s="731">
        <v>0</v>
      </c>
      <c r="AD3271" s="108">
        <v>0</v>
      </c>
      <c r="AE3271" s="109">
        <v>0</v>
      </c>
      <c r="AF3271" s="731">
        <v>0</v>
      </c>
      <c r="AG3271" s="108">
        <v>6.1053573652566527E-4</v>
      </c>
      <c r="AH3271" s="109">
        <v>6.0761730244279506E-4</v>
      </c>
      <c r="AI3271" s="731">
        <v>5.3212121909242398E-4</v>
      </c>
      <c r="AJ3271" s="108">
        <v>6.9626797054338609E-4</v>
      </c>
      <c r="AK3271" s="109">
        <v>9.1598837405584669E-4</v>
      </c>
      <c r="AL3271" s="736">
        <v>4.0992021813087977E-4</v>
      </c>
    </row>
    <row r="3272" spans="1:38" x14ac:dyDescent="0.25">
      <c r="A3272" s="71">
        <f t="shared" si="3"/>
        <v>2056</v>
      </c>
      <c r="B3272" s="718">
        <v>27</v>
      </c>
      <c r="C3272" s="108">
        <v>0.29581991593803147</v>
      </c>
      <c r="D3272" s="109">
        <v>0.3014297754001693</v>
      </c>
      <c r="E3272" s="731">
        <v>0.13233474161345662</v>
      </c>
      <c r="F3272" s="108">
        <v>1.9001325914461634E-2</v>
      </c>
      <c r="G3272" s="109">
        <v>2.1051506170560588E-2</v>
      </c>
      <c r="H3272" s="731">
        <v>2.0004556085993788E-2</v>
      </c>
      <c r="I3272" s="108">
        <v>5.0321329040592762E-3</v>
      </c>
      <c r="J3272" s="109">
        <v>5.4662592090956932E-3</v>
      </c>
      <c r="K3272" s="731">
        <v>8.7268424848086626E-2</v>
      </c>
      <c r="L3272" s="108">
        <v>6.4056461012871842E-4</v>
      </c>
      <c r="M3272" s="109">
        <v>8.4270683309134833E-4</v>
      </c>
      <c r="N3272" s="731">
        <v>3.7712549525890346E-4</v>
      </c>
      <c r="O3272" s="108">
        <v>0</v>
      </c>
      <c r="P3272" s="109">
        <v>0</v>
      </c>
      <c r="Q3272" s="731">
        <v>1.2705534485094214E-2</v>
      </c>
      <c r="R3272" s="108">
        <v>4.4422906442062918E-4</v>
      </c>
      <c r="S3272" s="109">
        <v>6.5065545370835798E-4</v>
      </c>
      <c r="T3272" s="731">
        <v>2.6706606706165775E-3</v>
      </c>
      <c r="U3272" s="108">
        <v>9.5711794434438096E-4</v>
      </c>
      <c r="V3272" s="109">
        <v>9.5254300412815044E-4</v>
      </c>
      <c r="W3272" s="731">
        <v>8.3418977722690961E-4</v>
      </c>
      <c r="X3272" s="108">
        <v>8.2628899964219652E-5</v>
      </c>
      <c r="Y3272" s="109">
        <v>8.2233931008535589E-5</v>
      </c>
      <c r="Z3272" s="731">
        <v>7.2016445237059619E-5</v>
      </c>
      <c r="AA3272" s="108">
        <v>0</v>
      </c>
      <c r="AB3272" s="109">
        <v>0</v>
      </c>
      <c r="AC3272" s="731">
        <v>0</v>
      </c>
      <c r="AD3272" s="108">
        <v>0</v>
      </c>
      <c r="AE3272" s="109">
        <v>0</v>
      </c>
      <c r="AF3272" s="731">
        <v>0</v>
      </c>
      <c r="AG3272" s="108">
        <v>6.1053573652566527E-4</v>
      </c>
      <c r="AH3272" s="109">
        <v>6.0761730244279506E-4</v>
      </c>
      <c r="AI3272" s="731">
        <v>5.3212121909242398E-4</v>
      </c>
      <c r="AJ3272" s="108">
        <v>6.9626797054338609E-4</v>
      </c>
      <c r="AK3272" s="109">
        <v>9.1598837405584669E-4</v>
      </c>
      <c r="AL3272" s="736">
        <v>4.0992021813087977E-4</v>
      </c>
    </row>
    <row r="3273" spans="1:38" x14ac:dyDescent="0.25">
      <c r="A3273" s="71">
        <f t="shared" si="3"/>
        <v>2056</v>
      </c>
      <c r="B3273" s="718">
        <v>28</v>
      </c>
      <c r="C3273" s="108">
        <v>0.29581991593803147</v>
      </c>
      <c r="D3273" s="109">
        <v>0.3014297754001693</v>
      </c>
      <c r="E3273" s="731">
        <v>0.13233474161345662</v>
      </c>
      <c r="F3273" s="108">
        <v>1.9001325914461634E-2</v>
      </c>
      <c r="G3273" s="109">
        <v>2.1051506170560588E-2</v>
      </c>
      <c r="H3273" s="731">
        <v>2.0004556085993788E-2</v>
      </c>
      <c r="I3273" s="108">
        <v>5.0321329040592762E-3</v>
      </c>
      <c r="J3273" s="109">
        <v>5.4662592090956932E-3</v>
      </c>
      <c r="K3273" s="731">
        <v>8.7268424848086626E-2</v>
      </c>
      <c r="L3273" s="108">
        <v>6.4056461012871842E-4</v>
      </c>
      <c r="M3273" s="109">
        <v>8.4270683309134833E-4</v>
      </c>
      <c r="N3273" s="731">
        <v>3.7712549525890346E-4</v>
      </c>
      <c r="O3273" s="108">
        <v>0</v>
      </c>
      <c r="P3273" s="109">
        <v>0</v>
      </c>
      <c r="Q3273" s="731">
        <v>1.2705534485094214E-2</v>
      </c>
      <c r="R3273" s="108">
        <v>4.4422906442062918E-4</v>
      </c>
      <c r="S3273" s="109">
        <v>6.5065545370835798E-4</v>
      </c>
      <c r="T3273" s="731">
        <v>2.6706606706165775E-3</v>
      </c>
      <c r="U3273" s="108">
        <v>9.5711794434438096E-4</v>
      </c>
      <c r="V3273" s="109">
        <v>9.5254300412815044E-4</v>
      </c>
      <c r="W3273" s="731">
        <v>8.3418977722690961E-4</v>
      </c>
      <c r="X3273" s="108">
        <v>8.2628899964219652E-5</v>
      </c>
      <c r="Y3273" s="109">
        <v>8.2233931008535589E-5</v>
      </c>
      <c r="Z3273" s="731">
        <v>7.2016445237059619E-5</v>
      </c>
      <c r="AA3273" s="108">
        <v>0</v>
      </c>
      <c r="AB3273" s="109">
        <v>0</v>
      </c>
      <c r="AC3273" s="731">
        <v>0</v>
      </c>
      <c r="AD3273" s="108">
        <v>0</v>
      </c>
      <c r="AE3273" s="109">
        <v>0</v>
      </c>
      <c r="AF3273" s="731">
        <v>0</v>
      </c>
      <c r="AG3273" s="108">
        <v>6.1053573652566527E-4</v>
      </c>
      <c r="AH3273" s="109">
        <v>6.0761730244279506E-4</v>
      </c>
      <c r="AI3273" s="731">
        <v>5.3212121909242398E-4</v>
      </c>
      <c r="AJ3273" s="108">
        <v>6.9626797054338609E-4</v>
      </c>
      <c r="AK3273" s="109">
        <v>9.1598837405584669E-4</v>
      </c>
      <c r="AL3273" s="736">
        <v>4.0992021813087977E-4</v>
      </c>
    </row>
    <row r="3274" spans="1:38" x14ac:dyDescent="0.25">
      <c r="A3274" s="71">
        <f t="shared" si="3"/>
        <v>2056</v>
      </c>
      <c r="B3274" s="718">
        <v>29</v>
      </c>
      <c r="C3274" s="108">
        <v>0.29581991593803147</v>
      </c>
      <c r="D3274" s="109">
        <v>0.3014297754001693</v>
      </c>
      <c r="E3274" s="731">
        <v>0.13233474161345662</v>
      </c>
      <c r="F3274" s="108">
        <v>1.9001325914461634E-2</v>
      </c>
      <c r="G3274" s="109">
        <v>2.1051506170560588E-2</v>
      </c>
      <c r="H3274" s="731">
        <v>2.0004556085993788E-2</v>
      </c>
      <c r="I3274" s="108">
        <v>5.0321329040592762E-3</v>
      </c>
      <c r="J3274" s="109">
        <v>5.4662592090956932E-3</v>
      </c>
      <c r="K3274" s="731">
        <v>8.7268424848086626E-2</v>
      </c>
      <c r="L3274" s="108">
        <v>6.4056461012871842E-4</v>
      </c>
      <c r="M3274" s="109">
        <v>8.4270683309134833E-4</v>
      </c>
      <c r="N3274" s="731">
        <v>3.7712549525890346E-4</v>
      </c>
      <c r="O3274" s="108">
        <v>0</v>
      </c>
      <c r="P3274" s="109">
        <v>0</v>
      </c>
      <c r="Q3274" s="731">
        <v>1.2705534485094214E-2</v>
      </c>
      <c r="R3274" s="108">
        <v>4.4422906442062918E-4</v>
      </c>
      <c r="S3274" s="109">
        <v>6.5065545370835798E-4</v>
      </c>
      <c r="T3274" s="731">
        <v>2.6706606706165775E-3</v>
      </c>
      <c r="U3274" s="108">
        <v>9.5711794434438096E-4</v>
      </c>
      <c r="V3274" s="109">
        <v>9.5254300412815044E-4</v>
      </c>
      <c r="W3274" s="731">
        <v>8.3418977722690961E-4</v>
      </c>
      <c r="X3274" s="108">
        <v>8.2628899964219652E-5</v>
      </c>
      <c r="Y3274" s="109">
        <v>8.2233931008535589E-5</v>
      </c>
      <c r="Z3274" s="731">
        <v>7.2016445237059619E-5</v>
      </c>
      <c r="AA3274" s="108">
        <v>0</v>
      </c>
      <c r="AB3274" s="109">
        <v>0</v>
      </c>
      <c r="AC3274" s="731">
        <v>0</v>
      </c>
      <c r="AD3274" s="108">
        <v>0</v>
      </c>
      <c r="AE3274" s="109">
        <v>0</v>
      </c>
      <c r="AF3274" s="731">
        <v>0</v>
      </c>
      <c r="AG3274" s="108">
        <v>6.1053573652566527E-4</v>
      </c>
      <c r="AH3274" s="109">
        <v>6.0761730244279506E-4</v>
      </c>
      <c r="AI3274" s="731">
        <v>5.3212121909242398E-4</v>
      </c>
      <c r="AJ3274" s="108">
        <v>6.9626797054338609E-4</v>
      </c>
      <c r="AK3274" s="109">
        <v>9.1598837405584669E-4</v>
      </c>
      <c r="AL3274" s="736">
        <v>4.0992021813087977E-4</v>
      </c>
    </row>
    <row r="3275" spans="1:38" x14ac:dyDescent="0.25">
      <c r="A3275" s="71">
        <f t="shared" si="3"/>
        <v>2056</v>
      </c>
      <c r="B3275" s="718">
        <v>30</v>
      </c>
      <c r="C3275" s="108">
        <v>0.29581991593803147</v>
      </c>
      <c r="D3275" s="109">
        <v>0.3014297754001693</v>
      </c>
      <c r="E3275" s="731">
        <v>0.13233474161345662</v>
      </c>
      <c r="F3275" s="108">
        <v>1.9001325914461634E-2</v>
      </c>
      <c r="G3275" s="109">
        <v>2.1051506170560588E-2</v>
      </c>
      <c r="H3275" s="731">
        <v>2.0004556085993788E-2</v>
      </c>
      <c r="I3275" s="108">
        <v>5.0321329040592762E-3</v>
      </c>
      <c r="J3275" s="109">
        <v>5.4662592090956932E-3</v>
      </c>
      <c r="K3275" s="731">
        <v>8.7268424848086626E-2</v>
      </c>
      <c r="L3275" s="108">
        <v>6.4056461012871842E-4</v>
      </c>
      <c r="M3275" s="109">
        <v>8.4270683309134833E-4</v>
      </c>
      <c r="N3275" s="731">
        <v>3.7712549525890346E-4</v>
      </c>
      <c r="O3275" s="108">
        <v>0</v>
      </c>
      <c r="P3275" s="109">
        <v>0</v>
      </c>
      <c r="Q3275" s="731">
        <v>1.2705534485094214E-2</v>
      </c>
      <c r="R3275" s="108">
        <v>4.4422906442062918E-4</v>
      </c>
      <c r="S3275" s="109">
        <v>6.5065545370835798E-4</v>
      </c>
      <c r="T3275" s="731">
        <v>2.6706606706165775E-3</v>
      </c>
      <c r="U3275" s="108">
        <v>9.5711794434438096E-4</v>
      </c>
      <c r="V3275" s="109">
        <v>9.5254300412815044E-4</v>
      </c>
      <c r="W3275" s="731">
        <v>8.3418977722690961E-4</v>
      </c>
      <c r="X3275" s="108">
        <v>8.2628899964219652E-5</v>
      </c>
      <c r="Y3275" s="109">
        <v>8.2233931008535589E-5</v>
      </c>
      <c r="Z3275" s="731">
        <v>7.2016445237059619E-5</v>
      </c>
      <c r="AA3275" s="108">
        <v>0</v>
      </c>
      <c r="AB3275" s="109">
        <v>0</v>
      </c>
      <c r="AC3275" s="731">
        <v>0</v>
      </c>
      <c r="AD3275" s="108">
        <v>0</v>
      </c>
      <c r="AE3275" s="109">
        <v>0</v>
      </c>
      <c r="AF3275" s="731">
        <v>0</v>
      </c>
      <c r="AG3275" s="108">
        <v>6.1053573652566527E-4</v>
      </c>
      <c r="AH3275" s="109">
        <v>6.0761730244279506E-4</v>
      </c>
      <c r="AI3275" s="731">
        <v>5.3212121909242398E-4</v>
      </c>
      <c r="AJ3275" s="108">
        <v>6.9626797054338609E-4</v>
      </c>
      <c r="AK3275" s="109">
        <v>9.1598837405584669E-4</v>
      </c>
      <c r="AL3275" s="736">
        <v>4.0992021813087977E-4</v>
      </c>
    </row>
    <row r="3276" spans="1:38" ht="13" x14ac:dyDescent="0.3">
      <c r="A3276" s="71">
        <f t="shared" si="3"/>
        <v>2056</v>
      </c>
      <c r="B3276" s="718">
        <v>31</v>
      </c>
      <c r="C3276" s="108">
        <v>0.29581991593803147</v>
      </c>
      <c r="D3276" s="109">
        <v>0.3014297754001693</v>
      </c>
      <c r="E3276" s="732">
        <v>0.13233474161345662</v>
      </c>
      <c r="F3276" s="108">
        <v>1.9001325914461634E-2</v>
      </c>
      <c r="G3276" s="109">
        <v>2.1051506170560588E-2</v>
      </c>
      <c r="H3276" s="732">
        <v>2.0004556085993788E-2</v>
      </c>
      <c r="I3276" s="108">
        <v>5.0321329040592762E-3</v>
      </c>
      <c r="J3276" s="109">
        <v>5.4662592090956932E-3</v>
      </c>
      <c r="K3276" s="732">
        <v>8.7268424848086626E-2</v>
      </c>
      <c r="L3276" s="108">
        <v>6.4056461012871842E-4</v>
      </c>
      <c r="M3276" s="109">
        <v>8.4270683309134833E-4</v>
      </c>
      <c r="N3276" s="732">
        <v>3.7712549525890346E-4</v>
      </c>
      <c r="O3276" s="108">
        <v>0</v>
      </c>
      <c r="P3276" s="109">
        <v>0</v>
      </c>
      <c r="Q3276" s="732">
        <v>1.2705534485094214E-2</v>
      </c>
      <c r="R3276" s="108">
        <v>4.4422906442062918E-4</v>
      </c>
      <c r="S3276" s="109">
        <v>6.5065545370835798E-4</v>
      </c>
      <c r="T3276" s="732">
        <v>2.6706606706165775E-3</v>
      </c>
      <c r="U3276" s="108">
        <v>9.5711794434438096E-4</v>
      </c>
      <c r="V3276" s="109">
        <v>9.5254300412815044E-4</v>
      </c>
      <c r="W3276" s="732">
        <v>8.3418977722690961E-4</v>
      </c>
      <c r="X3276" s="108">
        <v>8.2628899964219652E-5</v>
      </c>
      <c r="Y3276" s="109">
        <v>8.2233931008535589E-5</v>
      </c>
      <c r="Z3276" s="732">
        <v>7.2016445237059619E-5</v>
      </c>
      <c r="AA3276" s="108">
        <v>0</v>
      </c>
      <c r="AB3276" s="109">
        <v>0</v>
      </c>
      <c r="AC3276" s="732">
        <v>0</v>
      </c>
      <c r="AD3276" s="108">
        <v>0</v>
      </c>
      <c r="AE3276" s="109">
        <v>0</v>
      </c>
      <c r="AF3276" s="732">
        <v>0</v>
      </c>
      <c r="AG3276" s="108">
        <v>6.1053573652566527E-4</v>
      </c>
      <c r="AH3276" s="109">
        <v>6.0761730244279506E-4</v>
      </c>
      <c r="AI3276" s="732">
        <v>5.3212121909242398E-4</v>
      </c>
      <c r="AJ3276" s="108">
        <v>6.9626797054338609E-4</v>
      </c>
      <c r="AK3276" s="109">
        <v>9.1598837405584669E-4</v>
      </c>
      <c r="AL3276" s="736">
        <v>4.0992021813087977E-4</v>
      </c>
    </row>
    <row r="3277" spans="1:38" ht="13" x14ac:dyDescent="0.3">
      <c r="A3277" s="71">
        <f t="shared" si="3"/>
        <v>2056</v>
      </c>
      <c r="B3277" s="718">
        <v>32</v>
      </c>
      <c r="C3277" s="108">
        <v>0.29581991593803147</v>
      </c>
      <c r="D3277" s="109">
        <v>0.3014297754001693</v>
      </c>
      <c r="E3277" s="732">
        <v>0.13233474161345662</v>
      </c>
      <c r="F3277" s="108">
        <v>1.9001325914461634E-2</v>
      </c>
      <c r="G3277" s="109">
        <v>2.1051506170560588E-2</v>
      </c>
      <c r="H3277" s="732">
        <v>2.0004556085993788E-2</v>
      </c>
      <c r="I3277" s="108">
        <v>5.0321329040592762E-3</v>
      </c>
      <c r="J3277" s="109">
        <v>5.4662592090956932E-3</v>
      </c>
      <c r="K3277" s="732">
        <v>8.7268424848086626E-2</v>
      </c>
      <c r="L3277" s="108">
        <v>6.4056461012871842E-4</v>
      </c>
      <c r="M3277" s="109">
        <v>8.4270683309134833E-4</v>
      </c>
      <c r="N3277" s="732">
        <v>3.7712549525890346E-4</v>
      </c>
      <c r="O3277" s="108">
        <v>0</v>
      </c>
      <c r="P3277" s="109">
        <v>0</v>
      </c>
      <c r="Q3277" s="732">
        <v>1.2705534485094214E-2</v>
      </c>
      <c r="R3277" s="108">
        <v>4.4422906442062918E-4</v>
      </c>
      <c r="S3277" s="109">
        <v>6.5065545370835798E-4</v>
      </c>
      <c r="T3277" s="732">
        <v>2.6706606706165775E-3</v>
      </c>
      <c r="U3277" s="108">
        <v>9.5711794434438096E-4</v>
      </c>
      <c r="V3277" s="109">
        <v>9.5254300412815044E-4</v>
      </c>
      <c r="W3277" s="732">
        <v>8.3418977722690961E-4</v>
      </c>
      <c r="X3277" s="108">
        <v>8.2628899964219652E-5</v>
      </c>
      <c r="Y3277" s="109">
        <v>8.2233931008535589E-5</v>
      </c>
      <c r="Z3277" s="732">
        <v>7.2016445237059619E-5</v>
      </c>
      <c r="AA3277" s="108">
        <v>0</v>
      </c>
      <c r="AB3277" s="109">
        <v>0</v>
      </c>
      <c r="AC3277" s="732">
        <v>0</v>
      </c>
      <c r="AD3277" s="108">
        <v>0</v>
      </c>
      <c r="AE3277" s="109">
        <v>0</v>
      </c>
      <c r="AF3277" s="732">
        <v>0</v>
      </c>
      <c r="AG3277" s="108">
        <v>6.1053573652566527E-4</v>
      </c>
      <c r="AH3277" s="109">
        <v>6.0761730244279506E-4</v>
      </c>
      <c r="AI3277" s="732">
        <v>5.3212121909242398E-4</v>
      </c>
      <c r="AJ3277" s="108">
        <v>6.9626797054338609E-4</v>
      </c>
      <c r="AK3277" s="109">
        <v>9.1598837405584669E-4</v>
      </c>
      <c r="AL3277" s="736">
        <v>4.0992021813087977E-4</v>
      </c>
    </row>
    <row r="3278" spans="1:38" ht="13" x14ac:dyDescent="0.3">
      <c r="A3278" s="71">
        <f t="shared" si="3"/>
        <v>2056</v>
      </c>
      <c r="B3278" s="718">
        <v>33</v>
      </c>
      <c r="C3278" s="108">
        <v>0.29581991593803147</v>
      </c>
      <c r="D3278" s="109">
        <v>0.3014297754001693</v>
      </c>
      <c r="E3278" s="732">
        <v>0.13233474161345662</v>
      </c>
      <c r="F3278" s="108">
        <v>1.9001325914461634E-2</v>
      </c>
      <c r="G3278" s="109">
        <v>2.1051506170560588E-2</v>
      </c>
      <c r="H3278" s="732">
        <v>2.0004556085993788E-2</v>
      </c>
      <c r="I3278" s="108">
        <v>5.0321329040592762E-3</v>
      </c>
      <c r="J3278" s="109">
        <v>5.4662592090956932E-3</v>
      </c>
      <c r="K3278" s="732">
        <v>8.7268424848086626E-2</v>
      </c>
      <c r="L3278" s="108">
        <v>6.4056461012871842E-4</v>
      </c>
      <c r="M3278" s="109">
        <v>8.4270683309134833E-4</v>
      </c>
      <c r="N3278" s="732">
        <v>3.7712549525890346E-4</v>
      </c>
      <c r="O3278" s="108">
        <v>0</v>
      </c>
      <c r="P3278" s="109">
        <v>0</v>
      </c>
      <c r="Q3278" s="732">
        <v>1.2705534485094214E-2</v>
      </c>
      <c r="R3278" s="108">
        <v>4.4422906442062918E-4</v>
      </c>
      <c r="S3278" s="109">
        <v>6.5065545370835798E-4</v>
      </c>
      <c r="T3278" s="732">
        <v>2.6706606706165775E-3</v>
      </c>
      <c r="U3278" s="108">
        <v>9.5711794434438096E-4</v>
      </c>
      <c r="V3278" s="109">
        <v>9.5254300412815044E-4</v>
      </c>
      <c r="W3278" s="732">
        <v>8.3418977722690961E-4</v>
      </c>
      <c r="X3278" s="108">
        <v>8.2628899964219652E-5</v>
      </c>
      <c r="Y3278" s="109">
        <v>8.2233931008535589E-5</v>
      </c>
      <c r="Z3278" s="732">
        <v>7.2016445237059619E-5</v>
      </c>
      <c r="AA3278" s="108">
        <v>0</v>
      </c>
      <c r="AB3278" s="109">
        <v>0</v>
      </c>
      <c r="AC3278" s="732">
        <v>0</v>
      </c>
      <c r="AD3278" s="108">
        <v>0</v>
      </c>
      <c r="AE3278" s="109">
        <v>0</v>
      </c>
      <c r="AF3278" s="732">
        <v>0</v>
      </c>
      <c r="AG3278" s="108">
        <v>6.1053573652566527E-4</v>
      </c>
      <c r="AH3278" s="109">
        <v>6.0761730244279506E-4</v>
      </c>
      <c r="AI3278" s="732">
        <v>5.3212121909242398E-4</v>
      </c>
      <c r="AJ3278" s="108">
        <v>6.9626797054338609E-4</v>
      </c>
      <c r="AK3278" s="109">
        <v>9.1598837405584669E-4</v>
      </c>
      <c r="AL3278" s="736">
        <v>4.0992021813087977E-4</v>
      </c>
    </row>
    <row r="3279" spans="1:38" ht="13" x14ac:dyDescent="0.3">
      <c r="A3279" s="71">
        <f t="shared" si="3"/>
        <v>2056</v>
      </c>
      <c r="B3279" s="718">
        <v>34</v>
      </c>
      <c r="C3279" s="108">
        <v>0.29581991593803147</v>
      </c>
      <c r="D3279" s="109">
        <v>0.3014297754001693</v>
      </c>
      <c r="E3279" s="732">
        <v>0.13233474161345662</v>
      </c>
      <c r="F3279" s="108">
        <v>1.9001325914461634E-2</v>
      </c>
      <c r="G3279" s="109">
        <v>2.1051506170560588E-2</v>
      </c>
      <c r="H3279" s="732">
        <v>2.0004556085993788E-2</v>
      </c>
      <c r="I3279" s="108">
        <v>5.0321329040592762E-3</v>
      </c>
      <c r="J3279" s="109">
        <v>5.4662592090956932E-3</v>
      </c>
      <c r="K3279" s="732">
        <v>8.7268424848086626E-2</v>
      </c>
      <c r="L3279" s="108">
        <v>6.4056461012871842E-4</v>
      </c>
      <c r="M3279" s="109">
        <v>8.4270683309134833E-4</v>
      </c>
      <c r="N3279" s="732">
        <v>3.7712549525890346E-4</v>
      </c>
      <c r="O3279" s="108">
        <v>0</v>
      </c>
      <c r="P3279" s="109">
        <v>0</v>
      </c>
      <c r="Q3279" s="732">
        <v>1.2705534485094214E-2</v>
      </c>
      <c r="R3279" s="108">
        <v>4.4422906442062918E-4</v>
      </c>
      <c r="S3279" s="109">
        <v>6.5065545370835798E-4</v>
      </c>
      <c r="T3279" s="732">
        <v>2.6706606706165775E-3</v>
      </c>
      <c r="U3279" s="108">
        <v>9.5711794434438096E-4</v>
      </c>
      <c r="V3279" s="109">
        <v>9.5254300412815044E-4</v>
      </c>
      <c r="W3279" s="732">
        <v>8.3418977722690961E-4</v>
      </c>
      <c r="X3279" s="108">
        <v>8.2628899964219652E-5</v>
      </c>
      <c r="Y3279" s="109">
        <v>8.2233931008535589E-5</v>
      </c>
      <c r="Z3279" s="732">
        <v>7.2016445237059619E-5</v>
      </c>
      <c r="AA3279" s="108">
        <v>0</v>
      </c>
      <c r="AB3279" s="109">
        <v>0</v>
      </c>
      <c r="AC3279" s="732">
        <v>0</v>
      </c>
      <c r="AD3279" s="108">
        <v>0</v>
      </c>
      <c r="AE3279" s="109">
        <v>0</v>
      </c>
      <c r="AF3279" s="732">
        <v>0</v>
      </c>
      <c r="AG3279" s="108">
        <v>6.1053573652566527E-4</v>
      </c>
      <c r="AH3279" s="109">
        <v>6.0761730244279506E-4</v>
      </c>
      <c r="AI3279" s="732">
        <v>5.3212121909242398E-4</v>
      </c>
      <c r="AJ3279" s="108">
        <v>6.9626797054338609E-4</v>
      </c>
      <c r="AK3279" s="109">
        <v>9.1598837405584669E-4</v>
      </c>
      <c r="AL3279" s="736">
        <v>4.0992021813087977E-4</v>
      </c>
    </row>
    <row r="3280" spans="1:38" ht="13" x14ac:dyDescent="0.3">
      <c r="A3280" s="71">
        <f t="shared" si="3"/>
        <v>2056</v>
      </c>
      <c r="B3280" s="718">
        <v>35</v>
      </c>
      <c r="C3280" s="108">
        <v>0.29581991593803147</v>
      </c>
      <c r="D3280" s="109">
        <v>0.3014297754001693</v>
      </c>
      <c r="E3280" s="732">
        <v>0.13233474161345662</v>
      </c>
      <c r="F3280" s="108">
        <v>1.9001325914461634E-2</v>
      </c>
      <c r="G3280" s="109">
        <v>2.1051506170560588E-2</v>
      </c>
      <c r="H3280" s="732">
        <v>2.0004556085993788E-2</v>
      </c>
      <c r="I3280" s="108">
        <v>5.0321329040592762E-3</v>
      </c>
      <c r="J3280" s="109">
        <v>5.4662592090956932E-3</v>
      </c>
      <c r="K3280" s="732">
        <v>8.7268424848086626E-2</v>
      </c>
      <c r="L3280" s="108">
        <v>6.4056461012871842E-4</v>
      </c>
      <c r="M3280" s="109">
        <v>8.4270683309134833E-4</v>
      </c>
      <c r="N3280" s="732">
        <v>3.7712549525890346E-4</v>
      </c>
      <c r="O3280" s="108">
        <v>0</v>
      </c>
      <c r="P3280" s="109">
        <v>0</v>
      </c>
      <c r="Q3280" s="732">
        <v>1.2705534485094214E-2</v>
      </c>
      <c r="R3280" s="108">
        <v>4.4422906442062918E-4</v>
      </c>
      <c r="S3280" s="109">
        <v>6.5065545370835798E-4</v>
      </c>
      <c r="T3280" s="732">
        <v>2.6706606706165775E-3</v>
      </c>
      <c r="U3280" s="108">
        <v>9.5711794434438096E-4</v>
      </c>
      <c r="V3280" s="109">
        <v>9.5254300412815044E-4</v>
      </c>
      <c r="W3280" s="732">
        <v>8.3418977722690961E-4</v>
      </c>
      <c r="X3280" s="108">
        <v>8.2628899964219652E-5</v>
      </c>
      <c r="Y3280" s="109">
        <v>8.2233931008535589E-5</v>
      </c>
      <c r="Z3280" s="732">
        <v>7.2016445237059619E-5</v>
      </c>
      <c r="AA3280" s="108">
        <v>0</v>
      </c>
      <c r="AB3280" s="109">
        <v>0</v>
      </c>
      <c r="AC3280" s="732">
        <v>0</v>
      </c>
      <c r="AD3280" s="108">
        <v>0</v>
      </c>
      <c r="AE3280" s="109">
        <v>0</v>
      </c>
      <c r="AF3280" s="732">
        <v>0</v>
      </c>
      <c r="AG3280" s="108">
        <v>6.1053573652566527E-4</v>
      </c>
      <c r="AH3280" s="109">
        <v>6.0761730244279506E-4</v>
      </c>
      <c r="AI3280" s="732">
        <v>5.3212121909242398E-4</v>
      </c>
      <c r="AJ3280" s="108">
        <v>6.9626797054338609E-4</v>
      </c>
      <c r="AK3280" s="109">
        <v>9.1598837405584669E-4</v>
      </c>
      <c r="AL3280" s="736">
        <v>4.0992021813087977E-4</v>
      </c>
    </row>
    <row r="3281" spans="1:38" ht="13" x14ac:dyDescent="0.3">
      <c r="A3281" s="71">
        <f t="shared" si="3"/>
        <v>2056</v>
      </c>
      <c r="B3281" s="718">
        <v>36</v>
      </c>
      <c r="C3281" s="108">
        <v>0.29581991593803147</v>
      </c>
      <c r="D3281" s="109">
        <v>0.3014297754001693</v>
      </c>
      <c r="E3281" s="732">
        <v>0.13233474161345662</v>
      </c>
      <c r="F3281" s="108">
        <v>1.9001325914461634E-2</v>
      </c>
      <c r="G3281" s="109">
        <v>2.1051506170560588E-2</v>
      </c>
      <c r="H3281" s="732">
        <v>2.0004556085993788E-2</v>
      </c>
      <c r="I3281" s="108">
        <v>5.0321329040592762E-3</v>
      </c>
      <c r="J3281" s="109">
        <v>5.4662592090956932E-3</v>
      </c>
      <c r="K3281" s="732">
        <v>8.7268424848086626E-2</v>
      </c>
      <c r="L3281" s="108">
        <v>6.4056461012871842E-4</v>
      </c>
      <c r="M3281" s="109">
        <v>8.4270683309134833E-4</v>
      </c>
      <c r="N3281" s="732">
        <v>3.7712549525890346E-4</v>
      </c>
      <c r="O3281" s="108">
        <v>0</v>
      </c>
      <c r="P3281" s="109">
        <v>0</v>
      </c>
      <c r="Q3281" s="732">
        <v>1.2705534485094214E-2</v>
      </c>
      <c r="R3281" s="108">
        <v>4.4422906442062918E-4</v>
      </c>
      <c r="S3281" s="109">
        <v>6.5065545370835798E-4</v>
      </c>
      <c r="T3281" s="732">
        <v>2.6706606706165775E-3</v>
      </c>
      <c r="U3281" s="108">
        <v>9.5711794434438096E-4</v>
      </c>
      <c r="V3281" s="109">
        <v>9.5254300412815044E-4</v>
      </c>
      <c r="W3281" s="732">
        <v>8.3418977722690961E-4</v>
      </c>
      <c r="X3281" s="108">
        <v>8.2628899964219652E-5</v>
      </c>
      <c r="Y3281" s="109">
        <v>8.2233931008535589E-5</v>
      </c>
      <c r="Z3281" s="732">
        <v>7.2016445237059619E-5</v>
      </c>
      <c r="AA3281" s="108">
        <v>0</v>
      </c>
      <c r="AB3281" s="109">
        <v>0</v>
      </c>
      <c r="AC3281" s="732">
        <v>0</v>
      </c>
      <c r="AD3281" s="108">
        <v>0</v>
      </c>
      <c r="AE3281" s="109">
        <v>0</v>
      </c>
      <c r="AF3281" s="732">
        <v>0</v>
      </c>
      <c r="AG3281" s="108">
        <v>6.1053573652566527E-4</v>
      </c>
      <c r="AH3281" s="109">
        <v>6.0761730244279506E-4</v>
      </c>
      <c r="AI3281" s="732">
        <v>5.3212121909242398E-4</v>
      </c>
      <c r="AJ3281" s="108">
        <v>6.9626797054338609E-4</v>
      </c>
      <c r="AK3281" s="109">
        <v>9.1598837405584669E-4</v>
      </c>
      <c r="AL3281" s="736">
        <v>4.0992021813087977E-4</v>
      </c>
    </row>
    <row r="3282" spans="1:38" ht="13" x14ac:dyDescent="0.3">
      <c r="A3282" s="71">
        <f t="shared" si="3"/>
        <v>2056</v>
      </c>
      <c r="B3282" s="718">
        <v>37</v>
      </c>
      <c r="C3282" s="108">
        <v>0.29581991593803147</v>
      </c>
      <c r="D3282" s="109">
        <v>0.3014297754001693</v>
      </c>
      <c r="E3282" s="732">
        <v>0.13233474161345662</v>
      </c>
      <c r="F3282" s="108">
        <v>1.9001325914461634E-2</v>
      </c>
      <c r="G3282" s="109">
        <v>2.1051506170560588E-2</v>
      </c>
      <c r="H3282" s="732">
        <v>2.0004556085993788E-2</v>
      </c>
      <c r="I3282" s="108">
        <v>5.0321329040592762E-3</v>
      </c>
      <c r="J3282" s="109">
        <v>5.4662592090956932E-3</v>
      </c>
      <c r="K3282" s="732">
        <v>8.7268424848086626E-2</v>
      </c>
      <c r="L3282" s="108">
        <v>6.4056461012871842E-4</v>
      </c>
      <c r="M3282" s="109">
        <v>8.4270683309134833E-4</v>
      </c>
      <c r="N3282" s="732">
        <v>3.7712549525890346E-4</v>
      </c>
      <c r="O3282" s="108">
        <v>0</v>
      </c>
      <c r="P3282" s="109">
        <v>0</v>
      </c>
      <c r="Q3282" s="732">
        <v>1.2705534485094214E-2</v>
      </c>
      <c r="R3282" s="108">
        <v>4.4422906442062918E-4</v>
      </c>
      <c r="S3282" s="109">
        <v>6.5065545370835798E-4</v>
      </c>
      <c r="T3282" s="732">
        <v>2.6706606706165775E-3</v>
      </c>
      <c r="U3282" s="108">
        <v>9.5711794434438096E-4</v>
      </c>
      <c r="V3282" s="109">
        <v>9.5254300412815044E-4</v>
      </c>
      <c r="W3282" s="732">
        <v>8.3418977722690961E-4</v>
      </c>
      <c r="X3282" s="108">
        <v>8.2628899964219652E-5</v>
      </c>
      <c r="Y3282" s="109">
        <v>8.2233931008535589E-5</v>
      </c>
      <c r="Z3282" s="732">
        <v>7.2016445237059619E-5</v>
      </c>
      <c r="AA3282" s="108">
        <v>0</v>
      </c>
      <c r="AB3282" s="109">
        <v>0</v>
      </c>
      <c r="AC3282" s="732">
        <v>0</v>
      </c>
      <c r="AD3282" s="108">
        <v>0</v>
      </c>
      <c r="AE3282" s="109">
        <v>0</v>
      </c>
      <c r="AF3282" s="732">
        <v>0</v>
      </c>
      <c r="AG3282" s="108">
        <v>6.1053573652566527E-4</v>
      </c>
      <c r="AH3282" s="109">
        <v>6.0761730244279506E-4</v>
      </c>
      <c r="AI3282" s="732">
        <v>5.3212121909242398E-4</v>
      </c>
      <c r="AJ3282" s="108">
        <v>6.9626797054338609E-4</v>
      </c>
      <c r="AK3282" s="109">
        <v>9.1598837405584669E-4</v>
      </c>
      <c r="AL3282" s="736">
        <v>4.0992021813087977E-4</v>
      </c>
    </row>
    <row r="3283" spans="1:38" ht="13" x14ac:dyDescent="0.3">
      <c r="A3283" s="71">
        <f t="shared" si="3"/>
        <v>2056</v>
      </c>
      <c r="B3283" s="718">
        <v>38</v>
      </c>
      <c r="C3283" s="108">
        <v>0.29581991593803147</v>
      </c>
      <c r="D3283" s="109">
        <v>0.3014297754001693</v>
      </c>
      <c r="E3283" s="732">
        <v>0.13233474161345662</v>
      </c>
      <c r="F3283" s="108">
        <v>1.9001325914461634E-2</v>
      </c>
      <c r="G3283" s="109">
        <v>2.1051506170560588E-2</v>
      </c>
      <c r="H3283" s="732">
        <v>2.0004556085993788E-2</v>
      </c>
      <c r="I3283" s="108">
        <v>5.0321329040592762E-3</v>
      </c>
      <c r="J3283" s="109">
        <v>5.4662592090956932E-3</v>
      </c>
      <c r="K3283" s="732">
        <v>8.7268424848086626E-2</v>
      </c>
      <c r="L3283" s="108">
        <v>6.4056461012871842E-4</v>
      </c>
      <c r="M3283" s="109">
        <v>8.4270683309134833E-4</v>
      </c>
      <c r="N3283" s="732">
        <v>3.7712549525890346E-4</v>
      </c>
      <c r="O3283" s="108">
        <v>0</v>
      </c>
      <c r="P3283" s="109">
        <v>0</v>
      </c>
      <c r="Q3283" s="732">
        <v>1.2705534485094214E-2</v>
      </c>
      <c r="R3283" s="108">
        <v>4.4422906442062918E-4</v>
      </c>
      <c r="S3283" s="109">
        <v>6.5065545370835798E-4</v>
      </c>
      <c r="T3283" s="732">
        <v>2.6706606706165775E-3</v>
      </c>
      <c r="U3283" s="108">
        <v>9.5711794434438096E-4</v>
      </c>
      <c r="V3283" s="109">
        <v>9.5254300412815044E-4</v>
      </c>
      <c r="W3283" s="732">
        <v>8.3418977722690961E-4</v>
      </c>
      <c r="X3283" s="108">
        <v>8.2628899964219652E-5</v>
      </c>
      <c r="Y3283" s="109">
        <v>8.2233931008535589E-5</v>
      </c>
      <c r="Z3283" s="732">
        <v>7.2016445237059619E-5</v>
      </c>
      <c r="AA3283" s="108">
        <v>0</v>
      </c>
      <c r="AB3283" s="109">
        <v>0</v>
      </c>
      <c r="AC3283" s="732">
        <v>0</v>
      </c>
      <c r="AD3283" s="108">
        <v>0</v>
      </c>
      <c r="AE3283" s="109">
        <v>0</v>
      </c>
      <c r="AF3283" s="732">
        <v>0</v>
      </c>
      <c r="AG3283" s="108">
        <v>6.1053573652566527E-4</v>
      </c>
      <c r="AH3283" s="109">
        <v>6.0761730244279506E-4</v>
      </c>
      <c r="AI3283" s="732">
        <v>5.3212121909242398E-4</v>
      </c>
      <c r="AJ3283" s="108">
        <v>6.9626797054338609E-4</v>
      </c>
      <c r="AK3283" s="109">
        <v>9.1598837405584669E-4</v>
      </c>
      <c r="AL3283" s="736">
        <v>4.0992021813087977E-4</v>
      </c>
    </row>
    <row r="3284" spans="1:38" ht="13.5" thickBot="1" x14ac:dyDescent="0.35">
      <c r="A3284" s="71">
        <f t="shared" si="3"/>
        <v>2056</v>
      </c>
      <c r="B3284" s="719">
        <v>39</v>
      </c>
      <c r="C3284" s="110">
        <v>0.29581991593803147</v>
      </c>
      <c r="D3284" s="111">
        <v>0.3014297754001693</v>
      </c>
      <c r="E3284" s="733">
        <v>0.13233474161345662</v>
      </c>
      <c r="F3284" s="110">
        <v>1.9001325914461634E-2</v>
      </c>
      <c r="G3284" s="111">
        <v>2.1051506170560588E-2</v>
      </c>
      <c r="H3284" s="733">
        <v>2.0004556085993788E-2</v>
      </c>
      <c r="I3284" s="110">
        <v>5.0321329040592762E-3</v>
      </c>
      <c r="J3284" s="111">
        <v>5.4662592090956932E-3</v>
      </c>
      <c r="K3284" s="733">
        <v>8.7268424848086626E-2</v>
      </c>
      <c r="L3284" s="110">
        <v>6.4056461012871842E-4</v>
      </c>
      <c r="M3284" s="111">
        <v>8.4270683309134833E-4</v>
      </c>
      <c r="N3284" s="733">
        <v>3.7712549525890346E-4</v>
      </c>
      <c r="O3284" s="110">
        <v>0</v>
      </c>
      <c r="P3284" s="111">
        <v>0</v>
      </c>
      <c r="Q3284" s="733">
        <v>1.2705534485094214E-2</v>
      </c>
      <c r="R3284" s="110">
        <v>4.4422906442062918E-4</v>
      </c>
      <c r="S3284" s="111">
        <v>6.5065545370835798E-4</v>
      </c>
      <c r="T3284" s="733">
        <v>2.6706606706165775E-3</v>
      </c>
      <c r="U3284" s="110">
        <v>9.5711794434438096E-4</v>
      </c>
      <c r="V3284" s="111">
        <v>9.5254300412815044E-4</v>
      </c>
      <c r="W3284" s="733">
        <v>8.3418977722690961E-4</v>
      </c>
      <c r="X3284" s="110">
        <v>8.2628899964219652E-5</v>
      </c>
      <c r="Y3284" s="111">
        <v>8.2233931008535589E-5</v>
      </c>
      <c r="Z3284" s="733">
        <v>7.2016445237059619E-5</v>
      </c>
      <c r="AA3284" s="110">
        <v>0</v>
      </c>
      <c r="AB3284" s="111">
        <v>0</v>
      </c>
      <c r="AC3284" s="733">
        <v>0</v>
      </c>
      <c r="AD3284" s="110">
        <v>0</v>
      </c>
      <c r="AE3284" s="111">
        <v>0</v>
      </c>
      <c r="AF3284" s="733">
        <v>0</v>
      </c>
      <c r="AG3284" s="110">
        <v>6.1053573652566527E-4</v>
      </c>
      <c r="AH3284" s="111">
        <v>6.0761730244279506E-4</v>
      </c>
      <c r="AI3284" s="733">
        <v>5.3212121909242398E-4</v>
      </c>
      <c r="AJ3284" s="110">
        <v>6.9626797054338609E-4</v>
      </c>
      <c r="AK3284" s="111">
        <v>9.1598837405584669E-4</v>
      </c>
      <c r="AL3284" s="737">
        <v>4.0992021813087977E-4</v>
      </c>
    </row>
    <row r="3285" spans="1:38" x14ac:dyDescent="0.25">
      <c r="A3285" s="720">
        <f t="shared" si="3"/>
        <v>2057</v>
      </c>
      <c r="B3285" s="70">
        <v>0</v>
      </c>
      <c r="C3285" s="106">
        <v>0.22512966243004554</v>
      </c>
      <c r="D3285" s="107">
        <v>0.23499818227505784</v>
      </c>
      <c r="E3285" s="730">
        <v>0.11284326905669896</v>
      </c>
      <c r="F3285" s="106">
        <v>1.84329607922817E-2</v>
      </c>
      <c r="G3285" s="107">
        <v>2.0082922270745374E-2</v>
      </c>
      <c r="H3285" s="730">
        <v>1.9461848884584024E-2</v>
      </c>
      <c r="I3285" s="106">
        <v>4.3591174712463822E-3</v>
      </c>
      <c r="J3285" s="107">
        <v>3.9990026424968116E-3</v>
      </c>
      <c r="K3285" s="730">
        <v>8.7069586119992909E-2</v>
      </c>
      <c r="L3285" s="106">
        <v>5.3111154961651313E-4</v>
      </c>
      <c r="M3285" s="107">
        <v>5.6627711200683264E-4</v>
      </c>
      <c r="N3285" s="730">
        <v>2.6643216595859359E-4</v>
      </c>
      <c r="O3285" s="106">
        <v>0</v>
      </c>
      <c r="P3285" s="107">
        <v>0</v>
      </c>
      <c r="Q3285" s="730">
        <v>1.2360849160077268E-2</v>
      </c>
      <c r="R3285" s="106">
        <v>4.4422906442062918E-4</v>
      </c>
      <c r="S3285" s="107">
        <v>6.5065545370835798E-4</v>
      </c>
      <c r="T3285" s="730">
        <v>2.6706606706165775E-3</v>
      </c>
      <c r="U3285" s="106">
        <v>9.1339528353825505E-4</v>
      </c>
      <c r="V3285" s="107">
        <v>8.7812259401851998E-4</v>
      </c>
      <c r="W3285" s="730">
        <v>8.1155920497533412E-4</v>
      </c>
      <c r="X3285" s="106">
        <v>7.8854280114518021E-5</v>
      </c>
      <c r="Y3285" s="107">
        <v>7.5809139501948613E-5</v>
      </c>
      <c r="Z3285" s="730">
        <v>7.0062580753331487E-5</v>
      </c>
      <c r="AA3285" s="106">
        <v>0</v>
      </c>
      <c r="AB3285" s="107">
        <v>0</v>
      </c>
      <c r="AC3285" s="730">
        <v>0</v>
      </c>
      <c r="AD3285" s="106">
        <v>0</v>
      </c>
      <c r="AE3285" s="107">
        <v>0</v>
      </c>
      <c r="AF3285" s="730">
        <v>0</v>
      </c>
      <c r="AG3285" s="106">
        <v>5.8264560876457739E-4</v>
      </c>
      <c r="AH3285" s="107">
        <v>5.601452981944758E-4</v>
      </c>
      <c r="AI3285" s="730">
        <v>5.1768496793940736E-4</v>
      </c>
      <c r="AJ3285" s="106">
        <v>5.7729663077467049E-4</v>
      </c>
      <c r="AK3285" s="107">
        <v>6.1552072370766144E-4</v>
      </c>
      <c r="AL3285" s="735">
        <v>2.8960099230887173E-4</v>
      </c>
    </row>
    <row r="3286" spans="1:38" x14ac:dyDescent="0.25">
      <c r="A3286" s="71">
        <f t="shared" si="3"/>
        <v>2057</v>
      </c>
      <c r="B3286" s="718">
        <v>1</v>
      </c>
      <c r="C3286" s="108">
        <v>0.22502694367764819</v>
      </c>
      <c r="D3286" s="109">
        <v>0.23487596957292767</v>
      </c>
      <c r="E3286" s="731">
        <v>0.11300273311982113</v>
      </c>
      <c r="F3286" s="108">
        <v>1.8408317603668935E-2</v>
      </c>
      <c r="G3286" s="109">
        <v>2.0052802953762994E-2</v>
      </c>
      <c r="H3286" s="731">
        <v>1.9714231019357448E-2</v>
      </c>
      <c r="I3286" s="108">
        <v>4.3511957818906473E-3</v>
      </c>
      <c r="J3286" s="109">
        <v>3.9894346331311985E-3</v>
      </c>
      <c r="K3286" s="731">
        <v>8.7465121704190005E-2</v>
      </c>
      <c r="L3286" s="108">
        <v>5.304136558864055E-4</v>
      </c>
      <c r="M3286" s="109">
        <v>5.6520636466239355E-4</v>
      </c>
      <c r="N3286" s="731">
        <v>2.6698203637960519E-4</v>
      </c>
      <c r="O3286" s="108">
        <v>0</v>
      </c>
      <c r="P3286" s="109">
        <v>0</v>
      </c>
      <c r="Q3286" s="731">
        <v>1.2521140526717621E-2</v>
      </c>
      <c r="R3286" s="108">
        <v>4.4422906442062918E-4</v>
      </c>
      <c r="S3286" s="109">
        <v>6.5065545370835798E-4</v>
      </c>
      <c r="T3286" s="731">
        <v>2.6706606706165775E-3</v>
      </c>
      <c r="U3286" s="108">
        <v>9.1156464752702659E-4</v>
      </c>
      <c r="V3286" s="109">
        <v>8.7589964737663166E-4</v>
      </c>
      <c r="W3286" s="731">
        <v>8.220834910281161E-4</v>
      </c>
      <c r="X3286" s="108">
        <v>7.8696196359760137E-5</v>
      </c>
      <c r="Y3286" s="109">
        <v>7.5617240869316413E-5</v>
      </c>
      <c r="Z3286" s="731">
        <v>7.0971174459801256E-5</v>
      </c>
      <c r="AA3286" s="108">
        <v>0</v>
      </c>
      <c r="AB3286" s="109">
        <v>0</v>
      </c>
      <c r="AC3286" s="731">
        <v>0</v>
      </c>
      <c r="AD3286" s="108">
        <v>0</v>
      </c>
      <c r="AE3286" s="109">
        <v>0</v>
      </c>
      <c r="AF3286" s="731">
        <v>0</v>
      </c>
      <c r="AG3286" s="108">
        <v>5.8147758894755409E-4</v>
      </c>
      <c r="AH3286" s="109">
        <v>5.5872722380273878E-4</v>
      </c>
      <c r="AI3286" s="731">
        <v>5.2439900538830194E-4</v>
      </c>
      <c r="AJ3286" s="108">
        <v>5.7653836558226566E-4</v>
      </c>
      <c r="AK3286" s="109">
        <v>6.1435692982382182E-4</v>
      </c>
      <c r="AL3286" s="736">
        <v>2.9019875414269022E-4</v>
      </c>
    </row>
    <row r="3287" spans="1:38" x14ac:dyDescent="0.25">
      <c r="A3287" s="71">
        <f t="shared" si="3"/>
        <v>2057</v>
      </c>
      <c r="B3287" s="718">
        <v>2</v>
      </c>
      <c r="C3287" s="108">
        <v>0.22492260264050615</v>
      </c>
      <c r="D3287" s="109">
        <v>0.2347581805511596</v>
      </c>
      <c r="E3287" s="731">
        <v>0.11319858455583651</v>
      </c>
      <c r="F3287" s="108">
        <v>1.8383194978716239E-2</v>
      </c>
      <c r="G3287" s="109">
        <v>2.0023749046075786E-2</v>
      </c>
      <c r="H3287" s="731">
        <v>2.0013732756481009E-2</v>
      </c>
      <c r="I3287" s="108">
        <v>4.3431004499989373E-3</v>
      </c>
      <c r="J3287" s="109">
        <v>3.9802015371960507E-3</v>
      </c>
      <c r="K3287" s="731">
        <v>8.7952948364542691E-2</v>
      </c>
      <c r="L3287" s="108">
        <v>5.2970230081285125E-4</v>
      </c>
      <c r="M3287" s="109">
        <v>5.6417388517016737E-4</v>
      </c>
      <c r="N3287" s="731">
        <v>2.6766651132192546E-4</v>
      </c>
      <c r="O3287" s="108">
        <v>0</v>
      </c>
      <c r="P3287" s="109">
        <v>0</v>
      </c>
      <c r="Q3287" s="731">
        <v>1.2711372062667887E-2</v>
      </c>
      <c r="R3287" s="108">
        <v>4.4422906442062918E-4</v>
      </c>
      <c r="S3287" s="109">
        <v>6.5065545370835798E-4</v>
      </c>
      <c r="T3287" s="731">
        <v>2.6706606706165775E-3</v>
      </c>
      <c r="U3287" s="108">
        <v>9.0969547923050096E-4</v>
      </c>
      <c r="V3287" s="109">
        <v>8.7375520614788212E-4</v>
      </c>
      <c r="W3287" s="731">
        <v>8.3457255264235842E-4</v>
      </c>
      <c r="X3287" s="108">
        <v>7.8534860144513954E-5</v>
      </c>
      <c r="Y3287" s="109">
        <v>7.5432105712773027E-5</v>
      </c>
      <c r="Z3287" s="731">
        <v>7.204950220857067E-5</v>
      </c>
      <c r="AA3287" s="108">
        <v>0</v>
      </c>
      <c r="AB3287" s="109">
        <v>0</v>
      </c>
      <c r="AC3287" s="731">
        <v>0</v>
      </c>
      <c r="AD3287" s="108">
        <v>0</v>
      </c>
      <c r="AE3287" s="109">
        <v>0</v>
      </c>
      <c r="AF3287" s="731">
        <v>0</v>
      </c>
      <c r="AG3287" s="108">
        <v>5.8028539779252683E-4</v>
      </c>
      <c r="AH3287" s="109">
        <v>5.5735937759615237E-4</v>
      </c>
      <c r="AI3287" s="731">
        <v>5.3236531629460653E-4</v>
      </c>
      <c r="AJ3287" s="108">
        <v>5.7576504627552367E-4</v>
      </c>
      <c r="AK3287" s="109">
        <v>6.1323433983646338E-4</v>
      </c>
      <c r="AL3287" s="736">
        <v>2.9094270968186805E-4</v>
      </c>
    </row>
    <row r="3288" spans="1:38" x14ac:dyDescent="0.25">
      <c r="A3288" s="71">
        <f t="shared" si="3"/>
        <v>2057</v>
      </c>
      <c r="B3288" s="718">
        <v>3</v>
      </c>
      <c r="C3288" s="108">
        <v>0.22481669887680272</v>
      </c>
      <c r="D3288" s="109">
        <v>0.23464372003274125</v>
      </c>
      <c r="E3288" s="731">
        <v>0.11342955400612666</v>
      </c>
      <c r="F3288" s="108">
        <v>1.8357700710327957E-2</v>
      </c>
      <c r="G3288" s="109">
        <v>1.9995532849084039E-2</v>
      </c>
      <c r="H3288" s="731">
        <v>2.0359023263695639E-2</v>
      </c>
      <c r="I3288" s="108">
        <v>4.3349035677348463E-3</v>
      </c>
      <c r="J3288" s="109">
        <v>3.9712389919382834E-3</v>
      </c>
      <c r="K3288" s="731">
        <v>8.8529894444656088E-2</v>
      </c>
      <c r="L3288" s="108">
        <v>5.2898087300560733E-4</v>
      </c>
      <c r="M3288" s="109">
        <v>5.6317104426657489E-4</v>
      </c>
      <c r="N3288" s="731">
        <v>2.6848104147689743E-4</v>
      </c>
      <c r="O3288" s="108">
        <v>0</v>
      </c>
      <c r="P3288" s="109">
        <v>0</v>
      </c>
      <c r="Q3288" s="731">
        <v>1.2930664739189862E-2</v>
      </c>
      <c r="R3288" s="108">
        <v>4.4422906442062918E-4</v>
      </c>
      <c r="S3288" s="109">
        <v>6.5065545370835798E-4</v>
      </c>
      <c r="T3288" s="731">
        <v>2.6706606706165775E-3</v>
      </c>
      <c r="U3288" s="108">
        <v>9.0780082145597676E-4</v>
      </c>
      <c r="V3288" s="109">
        <v>8.7167302095861278E-4</v>
      </c>
      <c r="W3288" s="731">
        <v>8.489705427863842E-4</v>
      </c>
      <c r="X3288" s="108">
        <v>7.8371285946083366E-5</v>
      </c>
      <c r="Y3288" s="109">
        <v>7.5252325376757293E-5</v>
      </c>
      <c r="Z3288" s="731">
        <v>7.3292450455833281E-5</v>
      </c>
      <c r="AA3288" s="108">
        <v>0</v>
      </c>
      <c r="AB3288" s="109">
        <v>0</v>
      </c>
      <c r="AC3288" s="731">
        <v>0</v>
      </c>
      <c r="AD3288" s="108">
        <v>0</v>
      </c>
      <c r="AE3288" s="109">
        <v>0</v>
      </c>
      <c r="AF3288" s="731">
        <v>0</v>
      </c>
      <c r="AG3288" s="108">
        <v>5.7907688044976787E-4</v>
      </c>
      <c r="AH3288" s="109">
        <v>5.5603094093012516E-4</v>
      </c>
      <c r="AI3288" s="731">
        <v>5.4154946639410856E-4</v>
      </c>
      <c r="AJ3288" s="108">
        <v>5.7498085490145941E-4</v>
      </c>
      <c r="AK3288" s="109">
        <v>6.1214428398391799E-4</v>
      </c>
      <c r="AL3288" s="736">
        <v>2.9182824461041623E-4</v>
      </c>
    </row>
    <row r="3289" spans="1:38" x14ac:dyDescent="0.25">
      <c r="A3289" s="71">
        <f t="shared" si="3"/>
        <v>2057</v>
      </c>
      <c r="B3289" s="718">
        <v>4</v>
      </c>
      <c r="C3289" s="108">
        <v>0.22481669887680272</v>
      </c>
      <c r="D3289" s="109">
        <v>0.23464372003274125</v>
      </c>
      <c r="E3289" s="731">
        <v>0.11342955400612666</v>
      </c>
      <c r="F3289" s="108">
        <v>1.8357700710327957E-2</v>
      </c>
      <c r="G3289" s="109">
        <v>1.9995532849084039E-2</v>
      </c>
      <c r="H3289" s="731">
        <v>2.0359023263695639E-2</v>
      </c>
      <c r="I3289" s="108">
        <v>4.3349035677348463E-3</v>
      </c>
      <c r="J3289" s="109">
        <v>3.9712389919382834E-3</v>
      </c>
      <c r="K3289" s="731">
        <v>8.8529894444656088E-2</v>
      </c>
      <c r="L3289" s="108">
        <v>5.2898087300560733E-4</v>
      </c>
      <c r="M3289" s="109">
        <v>5.6317104426657489E-4</v>
      </c>
      <c r="N3289" s="731">
        <v>2.6848104147689743E-4</v>
      </c>
      <c r="O3289" s="108">
        <v>0</v>
      </c>
      <c r="P3289" s="109">
        <v>0</v>
      </c>
      <c r="Q3289" s="731">
        <v>1.2930664739189862E-2</v>
      </c>
      <c r="R3289" s="108">
        <v>4.4422906442062918E-4</v>
      </c>
      <c r="S3289" s="109">
        <v>6.5065545370835798E-4</v>
      </c>
      <c r="T3289" s="731">
        <v>2.6706606706165775E-3</v>
      </c>
      <c r="U3289" s="108">
        <v>9.0780082145597676E-4</v>
      </c>
      <c r="V3289" s="109">
        <v>8.7167302095861278E-4</v>
      </c>
      <c r="W3289" s="731">
        <v>8.489705427863842E-4</v>
      </c>
      <c r="X3289" s="108">
        <v>7.8371285946083366E-5</v>
      </c>
      <c r="Y3289" s="109">
        <v>7.5252325376757293E-5</v>
      </c>
      <c r="Z3289" s="731">
        <v>7.3292450455833281E-5</v>
      </c>
      <c r="AA3289" s="108">
        <v>0</v>
      </c>
      <c r="AB3289" s="109">
        <v>0</v>
      </c>
      <c r="AC3289" s="731">
        <v>0</v>
      </c>
      <c r="AD3289" s="108">
        <v>0</v>
      </c>
      <c r="AE3289" s="109">
        <v>0</v>
      </c>
      <c r="AF3289" s="731">
        <v>0</v>
      </c>
      <c r="AG3289" s="108">
        <v>5.7907688044976787E-4</v>
      </c>
      <c r="AH3289" s="109">
        <v>5.5603094093012516E-4</v>
      </c>
      <c r="AI3289" s="731">
        <v>5.4154946639410856E-4</v>
      </c>
      <c r="AJ3289" s="108">
        <v>5.7498085490145941E-4</v>
      </c>
      <c r="AK3289" s="109">
        <v>6.1214428398391799E-4</v>
      </c>
      <c r="AL3289" s="736">
        <v>2.9182824461041623E-4</v>
      </c>
    </row>
    <row r="3290" spans="1:38" x14ac:dyDescent="0.25">
      <c r="A3290" s="71">
        <f t="shared" si="3"/>
        <v>2057</v>
      </c>
      <c r="B3290" s="718">
        <v>5</v>
      </c>
      <c r="C3290" s="108">
        <v>0.22481669887680272</v>
      </c>
      <c r="D3290" s="109">
        <v>0.23464372003274125</v>
      </c>
      <c r="E3290" s="731">
        <v>0.11342955400612666</v>
      </c>
      <c r="F3290" s="108">
        <v>1.8357700710327957E-2</v>
      </c>
      <c r="G3290" s="109">
        <v>1.9995532849084039E-2</v>
      </c>
      <c r="H3290" s="731">
        <v>2.0359023263695639E-2</v>
      </c>
      <c r="I3290" s="108">
        <v>4.3349035677348463E-3</v>
      </c>
      <c r="J3290" s="109">
        <v>3.9712389919382834E-3</v>
      </c>
      <c r="K3290" s="731">
        <v>8.8529894444656088E-2</v>
      </c>
      <c r="L3290" s="108">
        <v>5.2898087300560733E-4</v>
      </c>
      <c r="M3290" s="109">
        <v>5.6317104426657489E-4</v>
      </c>
      <c r="N3290" s="731">
        <v>2.6848104147689743E-4</v>
      </c>
      <c r="O3290" s="108">
        <v>0</v>
      </c>
      <c r="P3290" s="109">
        <v>0</v>
      </c>
      <c r="Q3290" s="731">
        <v>1.2930664739189862E-2</v>
      </c>
      <c r="R3290" s="108">
        <v>4.4422906442062918E-4</v>
      </c>
      <c r="S3290" s="109">
        <v>6.5065545370835798E-4</v>
      </c>
      <c r="T3290" s="731">
        <v>2.6706606706165775E-3</v>
      </c>
      <c r="U3290" s="108">
        <v>9.0780082145597676E-4</v>
      </c>
      <c r="V3290" s="109">
        <v>8.7167302095861278E-4</v>
      </c>
      <c r="W3290" s="731">
        <v>8.489705427863842E-4</v>
      </c>
      <c r="X3290" s="108">
        <v>7.8371285946083366E-5</v>
      </c>
      <c r="Y3290" s="109">
        <v>7.5252325376757293E-5</v>
      </c>
      <c r="Z3290" s="731">
        <v>7.3292450455833281E-5</v>
      </c>
      <c r="AA3290" s="108">
        <v>0</v>
      </c>
      <c r="AB3290" s="109">
        <v>0</v>
      </c>
      <c r="AC3290" s="731">
        <v>0</v>
      </c>
      <c r="AD3290" s="108">
        <v>0</v>
      </c>
      <c r="AE3290" s="109">
        <v>0</v>
      </c>
      <c r="AF3290" s="731">
        <v>0</v>
      </c>
      <c r="AG3290" s="108">
        <v>5.7907688044976787E-4</v>
      </c>
      <c r="AH3290" s="109">
        <v>5.5603094093012516E-4</v>
      </c>
      <c r="AI3290" s="731">
        <v>5.4154946639410856E-4</v>
      </c>
      <c r="AJ3290" s="108">
        <v>5.7498085490145941E-4</v>
      </c>
      <c r="AK3290" s="109">
        <v>6.1214428398391799E-4</v>
      </c>
      <c r="AL3290" s="736">
        <v>2.9182824461041623E-4</v>
      </c>
    </row>
    <row r="3291" spans="1:38" x14ac:dyDescent="0.25">
      <c r="A3291" s="71">
        <f t="shared" si="3"/>
        <v>2057</v>
      </c>
      <c r="B3291" s="718">
        <v>6</v>
      </c>
      <c r="C3291" s="108">
        <v>0.22481669887680272</v>
      </c>
      <c r="D3291" s="109">
        <v>0.23464372003274125</v>
      </c>
      <c r="E3291" s="731">
        <v>0.11342955400612666</v>
      </c>
      <c r="F3291" s="108">
        <v>1.8357700710327957E-2</v>
      </c>
      <c r="G3291" s="109">
        <v>1.9995532849084039E-2</v>
      </c>
      <c r="H3291" s="731">
        <v>2.0359023263695639E-2</v>
      </c>
      <c r="I3291" s="108">
        <v>4.3349035677348463E-3</v>
      </c>
      <c r="J3291" s="109">
        <v>3.9712389919382834E-3</v>
      </c>
      <c r="K3291" s="731">
        <v>8.8529894444656088E-2</v>
      </c>
      <c r="L3291" s="108">
        <v>5.2898087300560733E-4</v>
      </c>
      <c r="M3291" s="109">
        <v>5.6317104426657489E-4</v>
      </c>
      <c r="N3291" s="731">
        <v>2.6848104147689743E-4</v>
      </c>
      <c r="O3291" s="108">
        <v>0</v>
      </c>
      <c r="P3291" s="109">
        <v>0</v>
      </c>
      <c r="Q3291" s="731">
        <v>1.2930664739189862E-2</v>
      </c>
      <c r="R3291" s="108">
        <v>4.4422906442062918E-4</v>
      </c>
      <c r="S3291" s="109">
        <v>6.5065545370835798E-4</v>
      </c>
      <c r="T3291" s="731">
        <v>2.6706606706165775E-3</v>
      </c>
      <c r="U3291" s="108">
        <v>9.0780082145597676E-4</v>
      </c>
      <c r="V3291" s="109">
        <v>8.7167302095861278E-4</v>
      </c>
      <c r="W3291" s="731">
        <v>8.489705427863842E-4</v>
      </c>
      <c r="X3291" s="108">
        <v>7.8371285946083366E-5</v>
      </c>
      <c r="Y3291" s="109">
        <v>7.5252325376757293E-5</v>
      </c>
      <c r="Z3291" s="731">
        <v>7.3292450455833281E-5</v>
      </c>
      <c r="AA3291" s="108">
        <v>0</v>
      </c>
      <c r="AB3291" s="109">
        <v>0</v>
      </c>
      <c r="AC3291" s="731">
        <v>0</v>
      </c>
      <c r="AD3291" s="108">
        <v>0</v>
      </c>
      <c r="AE3291" s="109">
        <v>0</v>
      </c>
      <c r="AF3291" s="731">
        <v>0</v>
      </c>
      <c r="AG3291" s="108">
        <v>5.7907688044976787E-4</v>
      </c>
      <c r="AH3291" s="109">
        <v>5.5603094093012516E-4</v>
      </c>
      <c r="AI3291" s="731">
        <v>5.4154946639410856E-4</v>
      </c>
      <c r="AJ3291" s="108">
        <v>5.7498085490145941E-4</v>
      </c>
      <c r="AK3291" s="109">
        <v>6.1214428398391799E-4</v>
      </c>
      <c r="AL3291" s="736">
        <v>2.9182824461041623E-4</v>
      </c>
    </row>
    <row r="3292" spans="1:38" x14ac:dyDescent="0.25">
      <c r="A3292" s="71">
        <f t="shared" si="3"/>
        <v>2057</v>
      </c>
      <c r="B3292" s="718">
        <v>7</v>
      </c>
      <c r="C3292" s="108">
        <v>0.22481669887680272</v>
      </c>
      <c r="D3292" s="109">
        <v>0.23464372003274125</v>
      </c>
      <c r="E3292" s="731">
        <v>0.11342955400612666</v>
      </c>
      <c r="F3292" s="108">
        <v>1.8357700710327957E-2</v>
      </c>
      <c r="G3292" s="109">
        <v>1.9995532849084039E-2</v>
      </c>
      <c r="H3292" s="731">
        <v>2.0359023263695639E-2</v>
      </c>
      <c r="I3292" s="108">
        <v>4.3349035677348463E-3</v>
      </c>
      <c r="J3292" s="109">
        <v>3.9712389919382834E-3</v>
      </c>
      <c r="K3292" s="731">
        <v>8.8529894444656088E-2</v>
      </c>
      <c r="L3292" s="108">
        <v>5.2898087300560733E-4</v>
      </c>
      <c r="M3292" s="109">
        <v>5.6317104426657489E-4</v>
      </c>
      <c r="N3292" s="731">
        <v>2.6848104147689743E-4</v>
      </c>
      <c r="O3292" s="108">
        <v>0</v>
      </c>
      <c r="P3292" s="109">
        <v>0</v>
      </c>
      <c r="Q3292" s="731">
        <v>1.2930664739189862E-2</v>
      </c>
      <c r="R3292" s="108">
        <v>4.4422906442062918E-4</v>
      </c>
      <c r="S3292" s="109">
        <v>6.5065545370835798E-4</v>
      </c>
      <c r="T3292" s="731">
        <v>2.6706606706165775E-3</v>
      </c>
      <c r="U3292" s="108">
        <v>9.0780082145597676E-4</v>
      </c>
      <c r="V3292" s="109">
        <v>8.7167302095861278E-4</v>
      </c>
      <c r="W3292" s="731">
        <v>8.489705427863842E-4</v>
      </c>
      <c r="X3292" s="108">
        <v>7.8371285946083366E-5</v>
      </c>
      <c r="Y3292" s="109">
        <v>7.5252325376757293E-5</v>
      </c>
      <c r="Z3292" s="731">
        <v>7.3292450455833281E-5</v>
      </c>
      <c r="AA3292" s="108">
        <v>0</v>
      </c>
      <c r="AB3292" s="109">
        <v>0</v>
      </c>
      <c r="AC3292" s="731">
        <v>0</v>
      </c>
      <c r="AD3292" s="108">
        <v>0</v>
      </c>
      <c r="AE3292" s="109">
        <v>0</v>
      </c>
      <c r="AF3292" s="731">
        <v>0</v>
      </c>
      <c r="AG3292" s="108">
        <v>5.7907688044976787E-4</v>
      </c>
      <c r="AH3292" s="109">
        <v>5.5603094093012516E-4</v>
      </c>
      <c r="AI3292" s="731">
        <v>5.4154946639410856E-4</v>
      </c>
      <c r="AJ3292" s="108">
        <v>5.7498085490145941E-4</v>
      </c>
      <c r="AK3292" s="109">
        <v>6.1214428398391799E-4</v>
      </c>
      <c r="AL3292" s="736">
        <v>2.9182824461041623E-4</v>
      </c>
    </row>
    <row r="3293" spans="1:38" x14ac:dyDescent="0.25">
      <c r="A3293" s="71">
        <f t="shared" si="3"/>
        <v>2057</v>
      </c>
      <c r="B3293" s="718">
        <v>8</v>
      </c>
      <c r="C3293" s="108">
        <v>0.22481669887680272</v>
      </c>
      <c r="D3293" s="109">
        <v>0.23464372003274125</v>
      </c>
      <c r="E3293" s="731">
        <v>0.11342955400612666</v>
      </c>
      <c r="F3293" s="108">
        <v>1.8357700710327957E-2</v>
      </c>
      <c r="G3293" s="109">
        <v>1.9995532849084039E-2</v>
      </c>
      <c r="H3293" s="731">
        <v>2.0359023263695639E-2</v>
      </c>
      <c r="I3293" s="108">
        <v>4.3349035677348463E-3</v>
      </c>
      <c r="J3293" s="109">
        <v>3.9712389919382834E-3</v>
      </c>
      <c r="K3293" s="731">
        <v>8.8529894444656088E-2</v>
      </c>
      <c r="L3293" s="108">
        <v>5.2898087300560733E-4</v>
      </c>
      <c r="M3293" s="109">
        <v>5.6317104426657489E-4</v>
      </c>
      <c r="N3293" s="731">
        <v>2.6848104147689743E-4</v>
      </c>
      <c r="O3293" s="108">
        <v>0</v>
      </c>
      <c r="P3293" s="109">
        <v>0</v>
      </c>
      <c r="Q3293" s="731">
        <v>1.2930664739189862E-2</v>
      </c>
      <c r="R3293" s="108">
        <v>4.4422906442062918E-4</v>
      </c>
      <c r="S3293" s="109">
        <v>6.5065545370835798E-4</v>
      </c>
      <c r="T3293" s="731">
        <v>2.6706606706165775E-3</v>
      </c>
      <c r="U3293" s="108">
        <v>9.0780082145597676E-4</v>
      </c>
      <c r="V3293" s="109">
        <v>8.7167302095861278E-4</v>
      </c>
      <c r="W3293" s="731">
        <v>8.489705427863842E-4</v>
      </c>
      <c r="X3293" s="108">
        <v>7.8371285946083366E-5</v>
      </c>
      <c r="Y3293" s="109">
        <v>7.5252325376757293E-5</v>
      </c>
      <c r="Z3293" s="731">
        <v>7.3292450455833281E-5</v>
      </c>
      <c r="AA3293" s="108">
        <v>0</v>
      </c>
      <c r="AB3293" s="109">
        <v>0</v>
      </c>
      <c r="AC3293" s="731">
        <v>0</v>
      </c>
      <c r="AD3293" s="108">
        <v>0</v>
      </c>
      <c r="AE3293" s="109">
        <v>0</v>
      </c>
      <c r="AF3293" s="731">
        <v>0</v>
      </c>
      <c r="AG3293" s="108">
        <v>5.7907688044976787E-4</v>
      </c>
      <c r="AH3293" s="109">
        <v>5.5603094093012516E-4</v>
      </c>
      <c r="AI3293" s="731">
        <v>5.4154946639410856E-4</v>
      </c>
      <c r="AJ3293" s="108">
        <v>5.7498085490145941E-4</v>
      </c>
      <c r="AK3293" s="109">
        <v>6.1214428398391799E-4</v>
      </c>
      <c r="AL3293" s="736">
        <v>2.9182824461041623E-4</v>
      </c>
    </row>
    <row r="3294" spans="1:38" x14ac:dyDescent="0.25">
      <c r="A3294" s="71">
        <f t="shared" si="3"/>
        <v>2057</v>
      </c>
      <c r="B3294" s="718">
        <v>9</v>
      </c>
      <c r="C3294" s="108">
        <v>0.22481669887680272</v>
      </c>
      <c r="D3294" s="109">
        <v>0.23464372003274125</v>
      </c>
      <c r="E3294" s="731">
        <v>0.11342955400612666</v>
      </c>
      <c r="F3294" s="108">
        <v>1.8357700710327957E-2</v>
      </c>
      <c r="G3294" s="109">
        <v>1.9995532849084039E-2</v>
      </c>
      <c r="H3294" s="731">
        <v>2.0359023263695639E-2</v>
      </c>
      <c r="I3294" s="108">
        <v>4.3349035677348463E-3</v>
      </c>
      <c r="J3294" s="109">
        <v>3.9712389919382834E-3</v>
      </c>
      <c r="K3294" s="731">
        <v>8.8529894444656088E-2</v>
      </c>
      <c r="L3294" s="108">
        <v>5.2898087300560733E-4</v>
      </c>
      <c r="M3294" s="109">
        <v>5.6317104426657489E-4</v>
      </c>
      <c r="N3294" s="731">
        <v>2.6848104147689743E-4</v>
      </c>
      <c r="O3294" s="108">
        <v>0</v>
      </c>
      <c r="P3294" s="109">
        <v>0</v>
      </c>
      <c r="Q3294" s="731">
        <v>1.2930664739189862E-2</v>
      </c>
      <c r="R3294" s="108">
        <v>4.4422906442062918E-4</v>
      </c>
      <c r="S3294" s="109">
        <v>6.5065545370835798E-4</v>
      </c>
      <c r="T3294" s="731">
        <v>2.6706606706165775E-3</v>
      </c>
      <c r="U3294" s="108">
        <v>9.0780082145597676E-4</v>
      </c>
      <c r="V3294" s="109">
        <v>8.7167302095861278E-4</v>
      </c>
      <c r="W3294" s="731">
        <v>8.489705427863842E-4</v>
      </c>
      <c r="X3294" s="108">
        <v>7.8371285946083366E-5</v>
      </c>
      <c r="Y3294" s="109">
        <v>7.5252325376757293E-5</v>
      </c>
      <c r="Z3294" s="731">
        <v>7.3292450455833281E-5</v>
      </c>
      <c r="AA3294" s="108">
        <v>0</v>
      </c>
      <c r="AB3294" s="109">
        <v>0</v>
      </c>
      <c r="AC3294" s="731">
        <v>0</v>
      </c>
      <c r="AD3294" s="108">
        <v>0</v>
      </c>
      <c r="AE3294" s="109">
        <v>0</v>
      </c>
      <c r="AF3294" s="731">
        <v>0</v>
      </c>
      <c r="AG3294" s="108">
        <v>5.7907688044976787E-4</v>
      </c>
      <c r="AH3294" s="109">
        <v>5.5603094093012516E-4</v>
      </c>
      <c r="AI3294" s="731">
        <v>5.4154946639410856E-4</v>
      </c>
      <c r="AJ3294" s="108">
        <v>5.7498085490145941E-4</v>
      </c>
      <c r="AK3294" s="109">
        <v>6.1214428398391799E-4</v>
      </c>
      <c r="AL3294" s="736">
        <v>2.9182824461041623E-4</v>
      </c>
    </row>
    <row r="3295" spans="1:38" x14ac:dyDescent="0.25">
      <c r="A3295" s="71">
        <f t="shared" si="3"/>
        <v>2057</v>
      </c>
      <c r="B3295" s="718">
        <v>10</v>
      </c>
      <c r="C3295" s="108">
        <v>0.22481669887680272</v>
      </c>
      <c r="D3295" s="109">
        <v>0.23464372003274125</v>
      </c>
      <c r="E3295" s="731">
        <v>0.11342955400612666</v>
      </c>
      <c r="F3295" s="108">
        <v>1.8357700710327957E-2</v>
      </c>
      <c r="G3295" s="109">
        <v>1.9995532849084039E-2</v>
      </c>
      <c r="H3295" s="731">
        <v>2.0359023263695639E-2</v>
      </c>
      <c r="I3295" s="108">
        <v>4.3349035677348463E-3</v>
      </c>
      <c r="J3295" s="109">
        <v>3.9712389919382834E-3</v>
      </c>
      <c r="K3295" s="731">
        <v>8.8529894444656088E-2</v>
      </c>
      <c r="L3295" s="108">
        <v>5.2898087300560733E-4</v>
      </c>
      <c r="M3295" s="109">
        <v>5.6317104426657489E-4</v>
      </c>
      <c r="N3295" s="731">
        <v>2.6848104147689743E-4</v>
      </c>
      <c r="O3295" s="108">
        <v>0</v>
      </c>
      <c r="P3295" s="109">
        <v>0</v>
      </c>
      <c r="Q3295" s="731">
        <v>1.2930664739189862E-2</v>
      </c>
      <c r="R3295" s="108">
        <v>4.4422906442062918E-4</v>
      </c>
      <c r="S3295" s="109">
        <v>6.5065545370835798E-4</v>
      </c>
      <c r="T3295" s="731">
        <v>2.6706606706165775E-3</v>
      </c>
      <c r="U3295" s="108">
        <v>9.0780082145597676E-4</v>
      </c>
      <c r="V3295" s="109">
        <v>8.7167302095861278E-4</v>
      </c>
      <c r="W3295" s="731">
        <v>8.489705427863842E-4</v>
      </c>
      <c r="X3295" s="108">
        <v>7.8371285946083366E-5</v>
      </c>
      <c r="Y3295" s="109">
        <v>7.5252325376757293E-5</v>
      </c>
      <c r="Z3295" s="731">
        <v>7.3292450455833281E-5</v>
      </c>
      <c r="AA3295" s="108">
        <v>0</v>
      </c>
      <c r="AB3295" s="109">
        <v>0</v>
      </c>
      <c r="AC3295" s="731">
        <v>0</v>
      </c>
      <c r="AD3295" s="108">
        <v>0</v>
      </c>
      <c r="AE3295" s="109">
        <v>0</v>
      </c>
      <c r="AF3295" s="731">
        <v>0</v>
      </c>
      <c r="AG3295" s="108">
        <v>5.7907688044976787E-4</v>
      </c>
      <c r="AH3295" s="109">
        <v>5.5603094093012516E-4</v>
      </c>
      <c r="AI3295" s="731">
        <v>5.4154946639410856E-4</v>
      </c>
      <c r="AJ3295" s="108">
        <v>5.7498085490145941E-4</v>
      </c>
      <c r="AK3295" s="109">
        <v>6.1214428398391799E-4</v>
      </c>
      <c r="AL3295" s="736">
        <v>2.9182824461041623E-4</v>
      </c>
    </row>
    <row r="3296" spans="1:38" x14ac:dyDescent="0.25">
      <c r="A3296" s="71">
        <f t="shared" si="3"/>
        <v>2057</v>
      </c>
      <c r="B3296" s="718">
        <v>11</v>
      </c>
      <c r="C3296" s="108">
        <v>0.22481669887680272</v>
      </c>
      <c r="D3296" s="109">
        <v>0.23464372003274125</v>
      </c>
      <c r="E3296" s="731">
        <v>0.11342955400612666</v>
      </c>
      <c r="F3296" s="108">
        <v>1.8357700710327957E-2</v>
      </c>
      <c r="G3296" s="109">
        <v>1.9995532849084039E-2</v>
      </c>
      <c r="H3296" s="731">
        <v>2.0359023263695639E-2</v>
      </c>
      <c r="I3296" s="108">
        <v>4.3349035677348463E-3</v>
      </c>
      <c r="J3296" s="109">
        <v>3.9712389919382834E-3</v>
      </c>
      <c r="K3296" s="731">
        <v>8.8529894444656088E-2</v>
      </c>
      <c r="L3296" s="108">
        <v>5.2898087300560733E-4</v>
      </c>
      <c r="M3296" s="109">
        <v>5.6317104426657489E-4</v>
      </c>
      <c r="N3296" s="731">
        <v>2.6848104147689743E-4</v>
      </c>
      <c r="O3296" s="108">
        <v>0</v>
      </c>
      <c r="P3296" s="109">
        <v>0</v>
      </c>
      <c r="Q3296" s="731">
        <v>1.2930664739189862E-2</v>
      </c>
      <c r="R3296" s="108">
        <v>4.4422906442062918E-4</v>
      </c>
      <c r="S3296" s="109">
        <v>6.5065545370835798E-4</v>
      </c>
      <c r="T3296" s="731">
        <v>2.6706606706165775E-3</v>
      </c>
      <c r="U3296" s="108">
        <v>9.0780082145597676E-4</v>
      </c>
      <c r="V3296" s="109">
        <v>8.7167302095861278E-4</v>
      </c>
      <c r="W3296" s="731">
        <v>8.489705427863842E-4</v>
      </c>
      <c r="X3296" s="108">
        <v>7.8371285946083366E-5</v>
      </c>
      <c r="Y3296" s="109">
        <v>7.5252325376757293E-5</v>
      </c>
      <c r="Z3296" s="731">
        <v>7.3292450455833281E-5</v>
      </c>
      <c r="AA3296" s="108">
        <v>0</v>
      </c>
      <c r="AB3296" s="109">
        <v>0</v>
      </c>
      <c r="AC3296" s="731">
        <v>0</v>
      </c>
      <c r="AD3296" s="108">
        <v>0</v>
      </c>
      <c r="AE3296" s="109">
        <v>0</v>
      </c>
      <c r="AF3296" s="731">
        <v>0</v>
      </c>
      <c r="AG3296" s="108">
        <v>5.7907688044976787E-4</v>
      </c>
      <c r="AH3296" s="109">
        <v>5.5603094093012516E-4</v>
      </c>
      <c r="AI3296" s="731">
        <v>5.4154946639410856E-4</v>
      </c>
      <c r="AJ3296" s="108">
        <v>5.7498085490145941E-4</v>
      </c>
      <c r="AK3296" s="109">
        <v>6.1214428398391799E-4</v>
      </c>
      <c r="AL3296" s="736">
        <v>2.9182824461041623E-4</v>
      </c>
    </row>
    <row r="3297" spans="1:38" x14ac:dyDescent="0.25">
      <c r="A3297" s="71">
        <f t="shared" si="3"/>
        <v>2057</v>
      </c>
      <c r="B3297" s="718">
        <v>12</v>
      </c>
      <c r="C3297" s="108">
        <v>0.22481669887680272</v>
      </c>
      <c r="D3297" s="109">
        <v>0.23464372003274125</v>
      </c>
      <c r="E3297" s="731">
        <v>0.11342955400612666</v>
      </c>
      <c r="F3297" s="108">
        <v>1.8357700710327957E-2</v>
      </c>
      <c r="G3297" s="109">
        <v>1.9995532849084039E-2</v>
      </c>
      <c r="H3297" s="731">
        <v>2.0359023263695639E-2</v>
      </c>
      <c r="I3297" s="108">
        <v>4.3349035677348463E-3</v>
      </c>
      <c r="J3297" s="109">
        <v>3.9712389919382834E-3</v>
      </c>
      <c r="K3297" s="731">
        <v>8.8529894444656088E-2</v>
      </c>
      <c r="L3297" s="108">
        <v>5.2898087300560733E-4</v>
      </c>
      <c r="M3297" s="109">
        <v>5.6317104426657489E-4</v>
      </c>
      <c r="N3297" s="731">
        <v>2.6848104147689743E-4</v>
      </c>
      <c r="O3297" s="108">
        <v>0</v>
      </c>
      <c r="P3297" s="109">
        <v>0</v>
      </c>
      <c r="Q3297" s="731">
        <v>1.2930664739189862E-2</v>
      </c>
      <c r="R3297" s="108">
        <v>4.4422906442062918E-4</v>
      </c>
      <c r="S3297" s="109">
        <v>6.5065545370835798E-4</v>
      </c>
      <c r="T3297" s="731">
        <v>2.6706606706165775E-3</v>
      </c>
      <c r="U3297" s="108">
        <v>9.0780082145597676E-4</v>
      </c>
      <c r="V3297" s="109">
        <v>8.7167302095861278E-4</v>
      </c>
      <c r="W3297" s="731">
        <v>8.489705427863842E-4</v>
      </c>
      <c r="X3297" s="108">
        <v>7.8371285946083366E-5</v>
      </c>
      <c r="Y3297" s="109">
        <v>7.5252325376757293E-5</v>
      </c>
      <c r="Z3297" s="731">
        <v>7.3292450455833281E-5</v>
      </c>
      <c r="AA3297" s="108">
        <v>0</v>
      </c>
      <c r="AB3297" s="109">
        <v>0</v>
      </c>
      <c r="AC3297" s="731">
        <v>0</v>
      </c>
      <c r="AD3297" s="108">
        <v>0</v>
      </c>
      <c r="AE3297" s="109">
        <v>0</v>
      </c>
      <c r="AF3297" s="731">
        <v>0</v>
      </c>
      <c r="AG3297" s="108">
        <v>5.7907688044976787E-4</v>
      </c>
      <c r="AH3297" s="109">
        <v>5.5603094093012516E-4</v>
      </c>
      <c r="AI3297" s="731">
        <v>5.4154946639410856E-4</v>
      </c>
      <c r="AJ3297" s="108">
        <v>5.7498085490145941E-4</v>
      </c>
      <c r="AK3297" s="109">
        <v>6.1214428398391799E-4</v>
      </c>
      <c r="AL3297" s="736">
        <v>2.9182824461041623E-4</v>
      </c>
    </row>
    <row r="3298" spans="1:38" x14ac:dyDescent="0.25">
      <c r="A3298" s="71">
        <f t="shared" si="3"/>
        <v>2057</v>
      </c>
      <c r="B3298" s="718">
        <v>13</v>
      </c>
      <c r="C3298" s="108">
        <v>0.22481669887680272</v>
      </c>
      <c r="D3298" s="109">
        <v>0.23464372003274125</v>
      </c>
      <c r="E3298" s="731">
        <v>0.11342955400612666</v>
      </c>
      <c r="F3298" s="108">
        <v>1.8357700710327957E-2</v>
      </c>
      <c r="G3298" s="109">
        <v>1.9995532849084039E-2</v>
      </c>
      <c r="H3298" s="731">
        <v>2.0359023263695639E-2</v>
      </c>
      <c r="I3298" s="108">
        <v>4.3349035677348463E-3</v>
      </c>
      <c r="J3298" s="109">
        <v>3.9712389919382834E-3</v>
      </c>
      <c r="K3298" s="731">
        <v>8.8529894444656088E-2</v>
      </c>
      <c r="L3298" s="108">
        <v>5.2898087300560733E-4</v>
      </c>
      <c r="M3298" s="109">
        <v>5.6317104426657489E-4</v>
      </c>
      <c r="N3298" s="731">
        <v>2.6848104147689743E-4</v>
      </c>
      <c r="O3298" s="108">
        <v>0</v>
      </c>
      <c r="P3298" s="109">
        <v>0</v>
      </c>
      <c r="Q3298" s="731">
        <v>1.2930664739189862E-2</v>
      </c>
      <c r="R3298" s="108">
        <v>4.4422906442062918E-4</v>
      </c>
      <c r="S3298" s="109">
        <v>6.5065545370835798E-4</v>
      </c>
      <c r="T3298" s="731">
        <v>2.6706606706165775E-3</v>
      </c>
      <c r="U3298" s="108">
        <v>9.0780082145597676E-4</v>
      </c>
      <c r="V3298" s="109">
        <v>8.7167302095861278E-4</v>
      </c>
      <c r="W3298" s="731">
        <v>8.489705427863842E-4</v>
      </c>
      <c r="X3298" s="108">
        <v>7.8371285946083366E-5</v>
      </c>
      <c r="Y3298" s="109">
        <v>7.5252325376757293E-5</v>
      </c>
      <c r="Z3298" s="731">
        <v>7.3292450455833281E-5</v>
      </c>
      <c r="AA3298" s="108">
        <v>0</v>
      </c>
      <c r="AB3298" s="109">
        <v>0</v>
      </c>
      <c r="AC3298" s="731">
        <v>0</v>
      </c>
      <c r="AD3298" s="108">
        <v>0</v>
      </c>
      <c r="AE3298" s="109">
        <v>0</v>
      </c>
      <c r="AF3298" s="731">
        <v>0</v>
      </c>
      <c r="AG3298" s="108">
        <v>5.7907688044976787E-4</v>
      </c>
      <c r="AH3298" s="109">
        <v>5.5603094093012516E-4</v>
      </c>
      <c r="AI3298" s="731">
        <v>5.4154946639410856E-4</v>
      </c>
      <c r="AJ3298" s="108">
        <v>5.7498085490145941E-4</v>
      </c>
      <c r="AK3298" s="109">
        <v>6.1214428398391799E-4</v>
      </c>
      <c r="AL3298" s="736">
        <v>2.9182824461041623E-4</v>
      </c>
    </row>
    <row r="3299" spans="1:38" x14ac:dyDescent="0.25">
      <c r="A3299" s="71">
        <f t="shared" si="3"/>
        <v>2057</v>
      </c>
      <c r="B3299" s="718">
        <v>14</v>
      </c>
      <c r="C3299" s="108">
        <v>0.22481669887680272</v>
      </c>
      <c r="D3299" s="109">
        <v>0.23464372003274125</v>
      </c>
      <c r="E3299" s="731">
        <v>0.11342955400612666</v>
      </c>
      <c r="F3299" s="108">
        <v>1.8357700710327957E-2</v>
      </c>
      <c r="G3299" s="109">
        <v>1.9995532849084039E-2</v>
      </c>
      <c r="H3299" s="731">
        <v>2.0359023263695639E-2</v>
      </c>
      <c r="I3299" s="108">
        <v>4.3349035677348463E-3</v>
      </c>
      <c r="J3299" s="109">
        <v>3.9712389919382834E-3</v>
      </c>
      <c r="K3299" s="731">
        <v>8.8529894444656088E-2</v>
      </c>
      <c r="L3299" s="108">
        <v>5.2898087300560733E-4</v>
      </c>
      <c r="M3299" s="109">
        <v>5.6317104426657489E-4</v>
      </c>
      <c r="N3299" s="731">
        <v>2.6848104147689743E-4</v>
      </c>
      <c r="O3299" s="108">
        <v>0</v>
      </c>
      <c r="P3299" s="109">
        <v>0</v>
      </c>
      <c r="Q3299" s="731">
        <v>1.2930664739189862E-2</v>
      </c>
      <c r="R3299" s="108">
        <v>4.4422906442062918E-4</v>
      </c>
      <c r="S3299" s="109">
        <v>6.5065545370835798E-4</v>
      </c>
      <c r="T3299" s="731">
        <v>2.6706606706165775E-3</v>
      </c>
      <c r="U3299" s="108">
        <v>9.0780082145597676E-4</v>
      </c>
      <c r="V3299" s="109">
        <v>8.7167302095861278E-4</v>
      </c>
      <c r="W3299" s="731">
        <v>8.489705427863842E-4</v>
      </c>
      <c r="X3299" s="108">
        <v>7.8371285946083366E-5</v>
      </c>
      <c r="Y3299" s="109">
        <v>7.5252325376757293E-5</v>
      </c>
      <c r="Z3299" s="731">
        <v>7.3292450455833281E-5</v>
      </c>
      <c r="AA3299" s="108">
        <v>0</v>
      </c>
      <c r="AB3299" s="109">
        <v>0</v>
      </c>
      <c r="AC3299" s="731">
        <v>0</v>
      </c>
      <c r="AD3299" s="108">
        <v>0</v>
      </c>
      <c r="AE3299" s="109">
        <v>0</v>
      </c>
      <c r="AF3299" s="731">
        <v>0</v>
      </c>
      <c r="AG3299" s="108">
        <v>5.7907688044976787E-4</v>
      </c>
      <c r="AH3299" s="109">
        <v>5.5603094093012516E-4</v>
      </c>
      <c r="AI3299" s="731">
        <v>5.4154946639410856E-4</v>
      </c>
      <c r="AJ3299" s="108">
        <v>5.7498085490145941E-4</v>
      </c>
      <c r="AK3299" s="109">
        <v>6.1214428398391799E-4</v>
      </c>
      <c r="AL3299" s="736">
        <v>2.9182824461041623E-4</v>
      </c>
    </row>
    <row r="3300" spans="1:38" x14ac:dyDescent="0.25">
      <c r="A3300" s="71">
        <f t="shared" si="3"/>
        <v>2057</v>
      </c>
      <c r="B3300" s="718">
        <v>15</v>
      </c>
      <c r="C3300" s="108">
        <v>0.22481669887680272</v>
      </c>
      <c r="D3300" s="109">
        <v>0.23464372003274125</v>
      </c>
      <c r="E3300" s="731">
        <v>0.11342955400612666</v>
      </c>
      <c r="F3300" s="108">
        <v>1.8357700710327957E-2</v>
      </c>
      <c r="G3300" s="109">
        <v>1.9995532849084039E-2</v>
      </c>
      <c r="H3300" s="731">
        <v>2.0359023263695639E-2</v>
      </c>
      <c r="I3300" s="108">
        <v>4.3349035677348463E-3</v>
      </c>
      <c r="J3300" s="109">
        <v>3.9712389919382834E-3</v>
      </c>
      <c r="K3300" s="731">
        <v>8.8529894444656088E-2</v>
      </c>
      <c r="L3300" s="108">
        <v>5.2898087300560733E-4</v>
      </c>
      <c r="M3300" s="109">
        <v>5.6317104426657489E-4</v>
      </c>
      <c r="N3300" s="731">
        <v>2.6848104147689743E-4</v>
      </c>
      <c r="O3300" s="108">
        <v>0</v>
      </c>
      <c r="P3300" s="109">
        <v>0</v>
      </c>
      <c r="Q3300" s="731">
        <v>1.2930664739189862E-2</v>
      </c>
      <c r="R3300" s="108">
        <v>4.4422906442062918E-4</v>
      </c>
      <c r="S3300" s="109">
        <v>6.5065545370835798E-4</v>
      </c>
      <c r="T3300" s="731">
        <v>2.6706606706165775E-3</v>
      </c>
      <c r="U3300" s="108">
        <v>9.0780082145597676E-4</v>
      </c>
      <c r="V3300" s="109">
        <v>8.7167302095861278E-4</v>
      </c>
      <c r="W3300" s="731">
        <v>8.489705427863842E-4</v>
      </c>
      <c r="X3300" s="108">
        <v>7.8371285946083366E-5</v>
      </c>
      <c r="Y3300" s="109">
        <v>7.5252325376757293E-5</v>
      </c>
      <c r="Z3300" s="731">
        <v>7.3292450455833281E-5</v>
      </c>
      <c r="AA3300" s="108">
        <v>0</v>
      </c>
      <c r="AB3300" s="109">
        <v>0</v>
      </c>
      <c r="AC3300" s="731">
        <v>0</v>
      </c>
      <c r="AD3300" s="108">
        <v>0</v>
      </c>
      <c r="AE3300" s="109">
        <v>0</v>
      </c>
      <c r="AF3300" s="731">
        <v>0</v>
      </c>
      <c r="AG3300" s="108">
        <v>5.7907688044976787E-4</v>
      </c>
      <c r="AH3300" s="109">
        <v>5.5603094093012516E-4</v>
      </c>
      <c r="AI3300" s="731">
        <v>5.4154946639410856E-4</v>
      </c>
      <c r="AJ3300" s="108">
        <v>5.7498085490145941E-4</v>
      </c>
      <c r="AK3300" s="109">
        <v>6.1214428398391799E-4</v>
      </c>
      <c r="AL3300" s="736">
        <v>2.9182824461041623E-4</v>
      </c>
    </row>
    <row r="3301" spans="1:38" x14ac:dyDescent="0.25">
      <c r="A3301" s="71">
        <f t="shared" si="3"/>
        <v>2057</v>
      </c>
      <c r="B3301" s="718">
        <v>16</v>
      </c>
      <c r="C3301" s="108">
        <v>0.22481669887680272</v>
      </c>
      <c r="D3301" s="109">
        <v>0.23464372003274125</v>
      </c>
      <c r="E3301" s="731">
        <v>0.11342955400612666</v>
      </c>
      <c r="F3301" s="108">
        <v>1.8357700710327957E-2</v>
      </c>
      <c r="G3301" s="109">
        <v>1.9995532849084039E-2</v>
      </c>
      <c r="H3301" s="731">
        <v>2.0359023263695639E-2</v>
      </c>
      <c r="I3301" s="108">
        <v>4.3349035677348463E-3</v>
      </c>
      <c r="J3301" s="109">
        <v>3.9712389919382834E-3</v>
      </c>
      <c r="K3301" s="731">
        <v>8.8529894444656088E-2</v>
      </c>
      <c r="L3301" s="108">
        <v>5.2898087300560733E-4</v>
      </c>
      <c r="M3301" s="109">
        <v>5.6317104426657489E-4</v>
      </c>
      <c r="N3301" s="731">
        <v>2.6848104147689743E-4</v>
      </c>
      <c r="O3301" s="108">
        <v>0</v>
      </c>
      <c r="P3301" s="109">
        <v>0</v>
      </c>
      <c r="Q3301" s="731">
        <v>1.2930664739189862E-2</v>
      </c>
      <c r="R3301" s="108">
        <v>4.4422906442062918E-4</v>
      </c>
      <c r="S3301" s="109">
        <v>6.5065545370835798E-4</v>
      </c>
      <c r="T3301" s="731">
        <v>2.6706606706165775E-3</v>
      </c>
      <c r="U3301" s="108">
        <v>9.0780082145597676E-4</v>
      </c>
      <c r="V3301" s="109">
        <v>8.7167302095861278E-4</v>
      </c>
      <c r="W3301" s="731">
        <v>8.489705427863842E-4</v>
      </c>
      <c r="X3301" s="108">
        <v>7.8371285946083366E-5</v>
      </c>
      <c r="Y3301" s="109">
        <v>7.5252325376757293E-5</v>
      </c>
      <c r="Z3301" s="731">
        <v>7.3292450455833281E-5</v>
      </c>
      <c r="AA3301" s="108">
        <v>0</v>
      </c>
      <c r="AB3301" s="109">
        <v>0</v>
      </c>
      <c r="AC3301" s="731">
        <v>0</v>
      </c>
      <c r="AD3301" s="108">
        <v>0</v>
      </c>
      <c r="AE3301" s="109">
        <v>0</v>
      </c>
      <c r="AF3301" s="731">
        <v>0</v>
      </c>
      <c r="AG3301" s="108">
        <v>5.7907688044976787E-4</v>
      </c>
      <c r="AH3301" s="109">
        <v>5.5603094093012516E-4</v>
      </c>
      <c r="AI3301" s="731">
        <v>5.4154946639410856E-4</v>
      </c>
      <c r="AJ3301" s="108">
        <v>5.7498085490145941E-4</v>
      </c>
      <c r="AK3301" s="109">
        <v>6.1214428398391799E-4</v>
      </c>
      <c r="AL3301" s="736">
        <v>2.9182824461041623E-4</v>
      </c>
    </row>
    <row r="3302" spans="1:38" x14ac:dyDescent="0.25">
      <c r="A3302" s="71">
        <f t="shared" si="3"/>
        <v>2057</v>
      </c>
      <c r="B3302" s="718">
        <v>17</v>
      </c>
      <c r="C3302" s="108">
        <v>0.22481669887680272</v>
      </c>
      <c r="D3302" s="109">
        <v>0.23464372003274125</v>
      </c>
      <c r="E3302" s="731">
        <v>0.11342955400612666</v>
      </c>
      <c r="F3302" s="108">
        <v>1.8357700710327957E-2</v>
      </c>
      <c r="G3302" s="109">
        <v>1.9995532849084039E-2</v>
      </c>
      <c r="H3302" s="731">
        <v>2.0359023263695639E-2</v>
      </c>
      <c r="I3302" s="108">
        <v>4.3349035677348463E-3</v>
      </c>
      <c r="J3302" s="109">
        <v>3.9712389919382834E-3</v>
      </c>
      <c r="K3302" s="731">
        <v>8.8529894444656088E-2</v>
      </c>
      <c r="L3302" s="108">
        <v>5.2898087300560733E-4</v>
      </c>
      <c r="M3302" s="109">
        <v>5.6317104426657489E-4</v>
      </c>
      <c r="N3302" s="731">
        <v>2.6848104147689743E-4</v>
      </c>
      <c r="O3302" s="108">
        <v>0</v>
      </c>
      <c r="P3302" s="109">
        <v>0</v>
      </c>
      <c r="Q3302" s="731">
        <v>1.2930664739189862E-2</v>
      </c>
      <c r="R3302" s="108">
        <v>4.4422906442062918E-4</v>
      </c>
      <c r="S3302" s="109">
        <v>6.5065545370835798E-4</v>
      </c>
      <c r="T3302" s="731">
        <v>2.6706606706165775E-3</v>
      </c>
      <c r="U3302" s="108">
        <v>9.0780082145597676E-4</v>
      </c>
      <c r="V3302" s="109">
        <v>8.7167302095861278E-4</v>
      </c>
      <c r="W3302" s="731">
        <v>8.489705427863842E-4</v>
      </c>
      <c r="X3302" s="108">
        <v>7.8371285946083366E-5</v>
      </c>
      <c r="Y3302" s="109">
        <v>7.5252325376757293E-5</v>
      </c>
      <c r="Z3302" s="731">
        <v>7.3292450455833281E-5</v>
      </c>
      <c r="AA3302" s="108">
        <v>0</v>
      </c>
      <c r="AB3302" s="109">
        <v>0</v>
      </c>
      <c r="AC3302" s="731">
        <v>0</v>
      </c>
      <c r="AD3302" s="108">
        <v>0</v>
      </c>
      <c r="AE3302" s="109">
        <v>0</v>
      </c>
      <c r="AF3302" s="731">
        <v>0</v>
      </c>
      <c r="AG3302" s="108">
        <v>5.7907688044976787E-4</v>
      </c>
      <c r="AH3302" s="109">
        <v>5.5603094093012516E-4</v>
      </c>
      <c r="AI3302" s="731">
        <v>5.4154946639410856E-4</v>
      </c>
      <c r="AJ3302" s="108">
        <v>5.7498085490145941E-4</v>
      </c>
      <c r="AK3302" s="109">
        <v>6.1214428398391799E-4</v>
      </c>
      <c r="AL3302" s="736">
        <v>2.9182824461041623E-4</v>
      </c>
    </row>
    <row r="3303" spans="1:38" x14ac:dyDescent="0.25">
      <c r="A3303" s="71">
        <f t="shared" ref="A3303:A3366" si="4">A3263+1</f>
        <v>2057</v>
      </c>
      <c r="B3303" s="718">
        <v>18</v>
      </c>
      <c r="C3303" s="108">
        <v>0.22481669887680272</v>
      </c>
      <c r="D3303" s="109">
        <v>0.23464372003274125</v>
      </c>
      <c r="E3303" s="731">
        <v>0.11342955400612666</v>
      </c>
      <c r="F3303" s="108">
        <v>1.8357700710327957E-2</v>
      </c>
      <c r="G3303" s="109">
        <v>1.9995532849084039E-2</v>
      </c>
      <c r="H3303" s="731">
        <v>2.0359023263695639E-2</v>
      </c>
      <c r="I3303" s="108">
        <v>4.3349035677348463E-3</v>
      </c>
      <c r="J3303" s="109">
        <v>3.9712389919382834E-3</v>
      </c>
      <c r="K3303" s="731">
        <v>8.8529894444656088E-2</v>
      </c>
      <c r="L3303" s="108">
        <v>5.2898087300560733E-4</v>
      </c>
      <c r="M3303" s="109">
        <v>5.6317104426657489E-4</v>
      </c>
      <c r="N3303" s="731">
        <v>2.6848104147689743E-4</v>
      </c>
      <c r="O3303" s="108">
        <v>0</v>
      </c>
      <c r="P3303" s="109">
        <v>0</v>
      </c>
      <c r="Q3303" s="731">
        <v>1.2930664739189862E-2</v>
      </c>
      <c r="R3303" s="108">
        <v>4.4422906442062918E-4</v>
      </c>
      <c r="S3303" s="109">
        <v>6.5065545370835798E-4</v>
      </c>
      <c r="T3303" s="731">
        <v>2.6706606706165775E-3</v>
      </c>
      <c r="U3303" s="108">
        <v>9.0780082145597676E-4</v>
      </c>
      <c r="V3303" s="109">
        <v>8.7167302095861278E-4</v>
      </c>
      <c r="W3303" s="731">
        <v>8.489705427863842E-4</v>
      </c>
      <c r="X3303" s="108">
        <v>7.8371285946083366E-5</v>
      </c>
      <c r="Y3303" s="109">
        <v>7.5252325376757293E-5</v>
      </c>
      <c r="Z3303" s="731">
        <v>7.3292450455833281E-5</v>
      </c>
      <c r="AA3303" s="108">
        <v>0</v>
      </c>
      <c r="AB3303" s="109">
        <v>0</v>
      </c>
      <c r="AC3303" s="731">
        <v>0</v>
      </c>
      <c r="AD3303" s="108">
        <v>0</v>
      </c>
      <c r="AE3303" s="109">
        <v>0</v>
      </c>
      <c r="AF3303" s="731">
        <v>0</v>
      </c>
      <c r="AG3303" s="108">
        <v>5.7907688044976787E-4</v>
      </c>
      <c r="AH3303" s="109">
        <v>5.5603094093012516E-4</v>
      </c>
      <c r="AI3303" s="731">
        <v>5.4154946639410856E-4</v>
      </c>
      <c r="AJ3303" s="108">
        <v>5.7498085490145941E-4</v>
      </c>
      <c r="AK3303" s="109">
        <v>6.1214428398391799E-4</v>
      </c>
      <c r="AL3303" s="736">
        <v>2.9182824461041623E-4</v>
      </c>
    </row>
    <row r="3304" spans="1:38" x14ac:dyDescent="0.25">
      <c r="A3304" s="71">
        <f t="shared" si="4"/>
        <v>2057</v>
      </c>
      <c r="B3304" s="718">
        <v>19</v>
      </c>
      <c r="C3304" s="108">
        <v>0.22481669887680272</v>
      </c>
      <c r="D3304" s="109">
        <v>0.23464372003274125</v>
      </c>
      <c r="E3304" s="731">
        <v>0.11342955400612666</v>
      </c>
      <c r="F3304" s="108">
        <v>1.8357700710327957E-2</v>
      </c>
      <c r="G3304" s="109">
        <v>1.9995532849084039E-2</v>
      </c>
      <c r="H3304" s="731">
        <v>2.0359023263695639E-2</v>
      </c>
      <c r="I3304" s="108">
        <v>4.3349035677348463E-3</v>
      </c>
      <c r="J3304" s="109">
        <v>3.9712389919382834E-3</v>
      </c>
      <c r="K3304" s="731">
        <v>8.8529894444656088E-2</v>
      </c>
      <c r="L3304" s="108">
        <v>5.2898087300560733E-4</v>
      </c>
      <c r="M3304" s="109">
        <v>5.6317104426657489E-4</v>
      </c>
      <c r="N3304" s="731">
        <v>2.6848104147689743E-4</v>
      </c>
      <c r="O3304" s="108">
        <v>0</v>
      </c>
      <c r="P3304" s="109">
        <v>0</v>
      </c>
      <c r="Q3304" s="731">
        <v>1.2930664739189862E-2</v>
      </c>
      <c r="R3304" s="108">
        <v>4.4422906442062918E-4</v>
      </c>
      <c r="S3304" s="109">
        <v>6.5065545370835798E-4</v>
      </c>
      <c r="T3304" s="731">
        <v>2.6706606706165775E-3</v>
      </c>
      <c r="U3304" s="108">
        <v>9.0780082145597676E-4</v>
      </c>
      <c r="V3304" s="109">
        <v>8.7167302095861278E-4</v>
      </c>
      <c r="W3304" s="731">
        <v>8.489705427863842E-4</v>
      </c>
      <c r="X3304" s="108">
        <v>7.8371285946083366E-5</v>
      </c>
      <c r="Y3304" s="109">
        <v>7.5252325376757293E-5</v>
      </c>
      <c r="Z3304" s="731">
        <v>7.3292450455833281E-5</v>
      </c>
      <c r="AA3304" s="108">
        <v>0</v>
      </c>
      <c r="AB3304" s="109">
        <v>0</v>
      </c>
      <c r="AC3304" s="731">
        <v>0</v>
      </c>
      <c r="AD3304" s="108">
        <v>0</v>
      </c>
      <c r="AE3304" s="109">
        <v>0</v>
      </c>
      <c r="AF3304" s="731">
        <v>0</v>
      </c>
      <c r="AG3304" s="108">
        <v>5.7907688044976787E-4</v>
      </c>
      <c r="AH3304" s="109">
        <v>5.5603094093012516E-4</v>
      </c>
      <c r="AI3304" s="731">
        <v>5.4154946639410856E-4</v>
      </c>
      <c r="AJ3304" s="108">
        <v>5.7498085490145941E-4</v>
      </c>
      <c r="AK3304" s="109">
        <v>6.1214428398391799E-4</v>
      </c>
      <c r="AL3304" s="736">
        <v>2.9182824461041623E-4</v>
      </c>
    </row>
    <row r="3305" spans="1:38" x14ac:dyDescent="0.25">
      <c r="A3305" s="71">
        <f t="shared" si="4"/>
        <v>2057</v>
      </c>
      <c r="B3305" s="718">
        <v>20</v>
      </c>
      <c r="C3305" s="108">
        <v>0.22481669887680272</v>
      </c>
      <c r="D3305" s="109">
        <v>0.23464372003274125</v>
      </c>
      <c r="E3305" s="731">
        <v>0.11342955400612666</v>
      </c>
      <c r="F3305" s="108">
        <v>1.8357700710327957E-2</v>
      </c>
      <c r="G3305" s="109">
        <v>1.9995532849084039E-2</v>
      </c>
      <c r="H3305" s="731">
        <v>2.0359023263695639E-2</v>
      </c>
      <c r="I3305" s="108">
        <v>4.3349035677348463E-3</v>
      </c>
      <c r="J3305" s="109">
        <v>3.9712389919382834E-3</v>
      </c>
      <c r="K3305" s="731">
        <v>8.8529894444656088E-2</v>
      </c>
      <c r="L3305" s="108">
        <v>5.2898087300560733E-4</v>
      </c>
      <c r="M3305" s="109">
        <v>5.6317104426657489E-4</v>
      </c>
      <c r="N3305" s="731">
        <v>2.6848104147689743E-4</v>
      </c>
      <c r="O3305" s="108">
        <v>0</v>
      </c>
      <c r="P3305" s="109">
        <v>0</v>
      </c>
      <c r="Q3305" s="731">
        <v>1.2930664739189862E-2</v>
      </c>
      <c r="R3305" s="108">
        <v>4.4422906442062918E-4</v>
      </c>
      <c r="S3305" s="109">
        <v>6.5065545370835798E-4</v>
      </c>
      <c r="T3305" s="731">
        <v>2.6706606706165775E-3</v>
      </c>
      <c r="U3305" s="108">
        <v>9.0780082145597676E-4</v>
      </c>
      <c r="V3305" s="109">
        <v>8.7167302095861278E-4</v>
      </c>
      <c r="W3305" s="731">
        <v>8.489705427863842E-4</v>
      </c>
      <c r="X3305" s="108">
        <v>7.8371285946083366E-5</v>
      </c>
      <c r="Y3305" s="109">
        <v>7.5252325376757293E-5</v>
      </c>
      <c r="Z3305" s="731">
        <v>7.3292450455833281E-5</v>
      </c>
      <c r="AA3305" s="108">
        <v>0</v>
      </c>
      <c r="AB3305" s="109">
        <v>0</v>
      </c>
      <c r="AC3305" s="731">
        <v>0</v>
      </c>
      <c r="AD3305" s="108">
        <v>0</v>
      </c>
      <c r="AE3305" s="109">
        <v>0</v>
      </c>
      <c r="AF3305" s="731">
        <v>0</v>
      </c>
      <c r="AG3305" s="108">
        <v>5.7907688044976787E-4</v>
      </c>
      <c r="AH3305" s="109">
        <v>5.5603094093012516E-4</v>
      </c>
      <c r="AI3305" s="731">
        <v>5.4154946639410856E-4</v>
      </c>
      <c r="AJ3305" s="108">
        <v>5.7498085490145941E-4</v>
      </c>
      <c r="AK3305" s="109">
        <v>6.1214428398391799E-4</v>
      </c>
      <c r="AL3305" s="736">
        <v>2.9182824461041623E-4</v>
      </c>
    </row>
    <row r="3306" spans="1:38" x14ac:dyDescent="0.25">
      <c r="A3306" s="71">
        <f t="shared" si="4"/>
        <v>2057</v>
      </c>
      <c r="B3306" s="718">
        <v>21</v>
      </c>
      <c r="C3306" s="108">
        <v>0.22481669887680272</v>
      </c>
      <c r="D3306" s="109">
        <v>0.23464372003274125</v>
      </c>
      <c r="E3306" s="731">
        <v>0.11342955400612666</v>
      </c>
      <c r="F3306" s="108">
        <v>1.8357700710327957E-2</v>
      </c>
      <c r="G3306" s="109">
        <v>1.9995532849084039E-2</v>
      </c>
      <c r="H3306" s="731">
        <v>2.0359023263695639E-2</v>
      </c>
      <c r="I3306" s="108">
        <v>4.3349035677348463E-3</v>
      </c>
      <c r="J3306" s="109">
        <v>3.9712389919382834E-3</v>
      </c>
      <c r="K3306" s="731">
        <v>8.8529894444656088E-2</v>
      </c>
      <c r="L3306" s="108">
        <v>5.2898087300560733E-4</v>
      </c>
      <c r="M3306" s="109">
        <v>5.6317104426657489E-4</v>
      </c>
      <c r="N3306" s="731">
        <v>2.6848104147689743E-4</v>
      </c>
      <c r="O3306" s="108">
        <v>0</v>
      </c>
      <c r="P3306" s="109">
        <v>0</v>
      </c>
      <c r="Q3306" s="731">
        <v>1.2930664739189862E-2</v>
      </c>
      <c r="R3306" s="108">
        <v>4.4422906442062918E-4</v>
      </c>
      <c r="S3306" s="109">
        <v>6.5065545370835798E-4</v>
      </c>
      <c r="T3306" s="731">
        <v>2.6706606706165775E-3</v>
      </c>
      <c r="U3306" s="108">
        <v>9.0780082145597676E-4</v>
      </c>
      <c r="V3306" s="109">
        <v>8.7167302095861278E-4</v>
      </c>
      <c r="W3306" s="731">
        <v>8.489705427863842E-4</v>
      </c>
      <c r="X3306" s="108">
        <v>7.8371285946083366E-5</v>
      </c>
      <c r="Y3306" s="109">
        <v>7.5252325376757293E-5</v>
      </c>
      <c r="Z3306" s="731">
        <v>7.3292450455833281E-5</v>
      </c>
      <c r="AA3306" s="108">
        <v>0</v>
      </c>
      <c r="AB3306" s="109">
        <v>0</v>
      </c>
      <c r="AC3306" s="731">
        <v>0</v>
      </c>
      <c r="AD3306" s="108">
        <v>0</v>
      </c>
      <c r="AE3306" s="109">
        <v>0</v>
      </c>
      <c r="AF3306" s="731">
        <v>0</v>
      </c>
      <c r="AG3306" s="108">
        <v>5.7907688044976787E-4</v>
      </c>
      <c r="AH3306" s="109">
        <v>5.5603094093012516E-4</v>
      </c>
      <c r="AI3306" s="731">
        <v>5.4154946639410856E-4</v>
      </c>
      <c r="AJ3306" s="108">
        <v>5.7498085490145941E-4</v>
      </c>
      <c r="AK3306" s="109">
        <v>6.1214428398391799E-4</v>
      </c>
      <c r="AL3306" s="736">
        <v>2.9182824461041623E-4</v>
      </c>
    </row>
    <row r="3307" spans="1:38" x14ac:dyDescent="0.25">
      <c r="A3307" s="71">
        <f t="shared" si="4"/>
        <v>2057</v>
      </c>
      <c r="B3307" s="718">
        <v>22</v>
      </c>
      <c r="C3307" s="108">
        <v>0.22481669887680272</v>
      </c>
      <c r="D3307" s="109">
        <v>0.23464372003274125</v>
      </c>
      <c r="E3307" s="731">
        <v>0.11342955400612666</v>
      </c>
      <c r="F3307" s="108">
        <v>1.8357700710327957E-2</v>
      </c>
      <c r="G3307" s="109">
        <v>1.9995532849084039E-2</v>
      </c>
      <c r="H3307" s="731">
        <v>2.0359023263695639E-2</v>
      </c>
      <c r="I3307" s="108">
        <v>4.3349035677348463E-3</v>
      </c>
      <c r="J3307" s="109">
        <v>3.9712389919382834E-3</v>
      </c>
      <c r="K3307" s="731">
        <v>8.8529894444656088E-2</v>
      </c>
      <c r="L3307" s="108">
        <v>5.2898087300560733E-4</v>
      </c>
      <c r="M3307" s="109">
        <v>5.6317104426657489E-4</v>
      </c>
      <c r="N3307" s="731">
        <v>2.6848104147689743E-4</v>
      </c>
      <c r="O3307" s="108">
        <v>0</v>
      </c>
      <c r="P3307" s="109">
        <v>0</v>
      </c>
      <c r="Q3307" s="731">
        <v>1.2930664739189862E-2</v>
      </c>
      <c r="R3307" s="108">
        <v>4.4422906442062918E-4</v>
      </c>
      <c r="S3307" s="109">
        <v>6.5065545370835798E-4</v>
      </c>
      <c r="T3307" s="731">
        <v>2.6706606706165775E-3</v>
      </c>
      <c r="U3307" s="108">
        <v>9.0780082145597676E-4</v>
      </c>
      <c r="V3307" s="109">
        <v>8.7167302095861278E-4</v>
      </c>
      <c r="W3307" s="731">
        <v>8.489705427863842E-4</v>
      </c>
      <c r="X3307" s="108">
        <v>7.8371285946083366E-5</v>
      </c>
      <c r="Y3307" s="109">
        <v>7.5252325376757293E-5</v>
      </c>
      <c r="Z3307" s="731">
        <v>7.3292450455833281E-5</v>
      </c>
      <c r="AA3307" s="108">
        <v>0</v>
      </c>
      <c r="AB3307" s="109">
        <v>0</v>
      </c>
      <c r="AC3307" s="731">
        <v>0</v>
      </c>
      <c r="AD3307" s="108">
        <v>0</v>
      </c>
      <c r="AE3307" s="109">
        <v>0</v>
      </c>
      <c r="AF3307" s="731">
        <v>0</v>
      </c>
      <c r="AG3307" s="108">
        <v>5.7907688044976787E-4</v>
      </c>
      <c r="AH3307" s="109">
        <v>5.5603094093012516E-4</v>
      </c>
      <c r="AI3307" s="731">
        <v>5.4154946639410856E-4</v>
      </c>
      <c r="AJ3307" s="108">
        <v>5.7498085490145941E-4</v>
      </c>
      <c r="AK3307" s="109">
        <v>6.1214428398391799E-4</v>
      </c>
      <c r="AL3307" s="736">
        <v>2.9182824461041623E-4</v>
      </c>
    </row>
    <row r="3308" spans="1:38" x14ac:dyDescent="0.25">
      <c r="A3308" s="71">
        <f t="shared" si="4"/>
        <v>2057</v>
      </c>
      <c r="B3308" s="718">
        <v>23</v>
      </c>
      <c r="C3308" s="108">
        <v>0.22481669887680272</v>
      </c>
      <c r="D3308" s="109">
        <v>0.23464372003274125</v>
      </c>
      <c r="E3308" s="731">
        <v>0.11342955400612666</v>
      </c>
      <c r="F3308" s="108">
        <v>1.8357700710327957E-2</v>
      </c>
      <c r="G3308" s="109">
        <v>1.9995532849084039E-2</v>
      </c>
      <c r="H3308" s="731">
        <v>2.0359023263695639E-2</v>
      </c>
      <c r="I3308" s="108">
        <v>4.3349035677348463E-3</v>
      </c>
      <c r="J3308" s="109">
        <v>3.9712389919382834E-3</v>
      </c>
      <c r="K3308" s="731">
        <v>8.8529894444656088E-2</v>
      </c>
      <c r="L3308" s="108">
        <v>5.2898087300560733E-4</v>
      </c>
      <c r="M3308" s="109">
        <v>5.6317104426657489E-4</v>
      </c>
      <c r="N3308" s="731">
        <v>2.6848104147689743E-4</v>
      </c>
      <c r="O3308" s="108">
        <v>0</v>
      </c>
      <c r="P3308" s="109">
        <v>0</v>
      </c>
      <c r="Q3308" s="731">
        <v>1.2930664739189862E-2</v>
      </c>
      <c r="R3308" s="108">
        <v>4.4422906442062918E-4</v>
      </c>
      <c r="S3308" s="109">
        <v>6.5065545370835798E-4</v>
      </c>
      <c r="T3308" s="731">
        <v>2.6706606706165775E-3</v>
      </c>
      <c r="U3308" s="108">
        <v>9.0780082145597676E-4</v>
      </c>
      <c r="V3308" s="109">
        <v>8.7167302095861278E-4</v>
      </c>
      <c r="W3308" s="731">
        <v>8.489705427863842E-4</v>
      </c>
      <c r="X3308" s="108">
        <v>7.8371285946083366E-5</v>
      </c>
      <c r="Y3308" s="109">
        <v>7.5252325376757293E-5</v>
      </c>
      <c r="Z3308" s="731">
        <v>7.3292450455833281E-5</v>
      </c>
      <c r="AA3308" s="108">
        <v>0</v>
      </c>
      <c r="AB3308" s="109">
        <v>0</v>
      </c>
      <c r="AC3308" s="731">
        <v>0</v>
      </c>
      <c r="AD3308" s="108">
        <v>0</v>
      </c>
      <c r="AE3308" s="109">
        <v>0</v>
      </c>
      <c r="AF3308" s="731">
        <v>0</v>
      </c>
      <c r="AG3308" s="108">
        <v>5.7907688044976787E-4</v>
      </c>
      <c r="AH3308" s="109">
        <v>5.5603094093012516E-4</v>
      </c>
      <c r="AI3308" s="731">
        <v>5.4154946639410856E-4</v>
      </c>
      <c r="AJ3308" s="108">
        <v>5.7498085490145941E-4</v>
      </c>
      <c r="AK3308" s="109">
        <v>6.1214428398391799E-4</v>
      </c>
      <c r="AL3308" s="736">
        <v>2.9182824461041623E-4</v>
      </c>
    </row>
    <row r="3309" spans="1:38" x14ac:dyDescent="0.25">
      <c r="A3309" s="71">
        <f t="shared" si="4"/>
        <v>2057</v>
      </c>
      <c r="B3309" s="718">
        <v>24</v>
      </c>
      <c r="C3309" s="108">
        <v>0.22481669887680272</v>
      </c>
      <c r="D3309" s="109">
        <v>0.23464372003274125</v>
      </c>
      <c r="E3309" s="731">
        <v>0.11342955400612666</v>
      </c>
      <c r="F3309" s="108">
        <v>1.8357700710327957E-2</v>
      </c>
      <c r="G3309" s="109">
        <v>1.9995532849084039E-2</v>
      </c>
      <c r="H3309" s="731">
        <v>2.0359023263695639E-2</v>
      </c>
      <c r="I3309" s="108">
        <v>4.3349035677348463E-3</v>
      </c>
      <c r="J3309" s="109">
        <v>3.9712389919382834E-3</v>
      </c>
      <c r="K3309" s="731">
        <v>8.8529894444656088E-2</v>
      </c>
      <c r="L3309" s="108">
        <v>5.2898087300560733E-4</v>
      </c>
      <c r="M3309" s="109">
        <v>5.6317104426657489E-4</v>
      </c>
      <c r="N3309" s="731">
        <v>2.6848104147689743E-4</v>
      </c>
      <c r="O3309" s="108">
        <v>0</v>
      </c>
      <c r="P3309" s="109">
        <v>0</v>
      </c>
      <c r="Q3309" s="731">
        <v>1.2930664739189862E-2</v>
      </c>
      <c r="R3309" s="108">
        <v>4.4422906442062918E-4</v>
      </c>
      <c r="S3309" s="109">
        <v>6.5065545370835798E-4</v>
      </c>
      <c r="T3309" s="731">
        <v>2.6706606706165775E-3</v>
      </c>
      <c r="U3309" s="108">
        <v>9.0780082145597676E-4</v>
      </c>
      <c r="V3309" s="109">
        <v>8.7167302095861278E-4</v>
      </c>
      <c r="W3309" s="731">
        <v>8.489705427863842E-4</v>
      </c>
      <c r="X3309" s="108">
        <v>7.8371285946083366E-5</v>
      </c>
      <c r="Y3309" s="109">
        <v>7.5252325376757293E-5</v>
      </c>
      <c r="Z3309" s="731">
        <v>7.3292450455833281E-5</v>
      </c>
      <c r="AA3309" s="108">
        <v>0</v>
      </c>
      <c r="AB3309" s="109">
        <v>0</v>
      </c>
      <c r="AC3309" s="731">
        <v>0</v>
      </c>
      <c r="AD3309" s="108">
        <v>0</v>
      </c>
      <c r="AE3309" s="109">
        <v>0</v>
      </c>
      <c r="AF3309" s="731">
        <v>0</v>
      </c>
      <c r="AG3309" s="108">
        <v>5.7907688044976787E-4</v>
      </c>
      <c r="AH3309" s="109">
        <v>5.5603094093012516E-4</v>
      </c>
      <c r="AI3309" s="731">
        <v>5.4154946639410856E-4</v>
      </c>
      <c r="AJ3309" s="108">
        <v>5.7498085490145941E-4</v>
      </c>
      <c r="AK3309" s="109">
        <v>6.1214428398391799E-4</v>
      </c>
      <c r="AL3309" s="736">
        <v>2.9182824461041623E-4</v>
      </c>
    </row>
    <row r="3310" spans="1:38" x14ac:dyDescent="0.25">
      <c r="A3310" s="71">
        <f t="shared" si="4"/>
        <v>2057</v>
      </c>
      <c r="B3310" s="718">
        <v>25</v>
      </c>
      <c r="C3310" s="108">
        <v>0.22481669887680272</v>
      </c>
      <c r="D3310" s="109">
        <v>0.23464372003274125</v>
      </c>
      <c r="E3310" s="731">
        <v>0.11342955400612666</v>
      </c>
      <c r="F3310" s="108">
        <v>1.8357700710327957E-2</v>
      </c>
      <c r="G3310" s="109">
        <v>1.9995532849084039E-2</v>
      </c>
      <c r="H3310" s="731">
        <v>2.0359023263695639E-2</v>
      </c>
      <c r="I3310" s="108">
        <v>4.3349035677348463E-3</v>
      </c>
      <c r="J3310" s="109">
        <v>3.9712389919382834E-3</v>
      </c>
      <c r="K3310" s="731">
        <v>8.8529894444656088E-2</v>
      </c>
      <c r="L3310" s="108">
        <v>5.2898087300560733E-4</v>
      </c>
      <c r="M3310" s="109">
        <v>5.6317104426657489E-4</v>
      </c>
      <c r="N3310" s="731">
        <v>2.6848104147689743E-4</v>
      </c>
      <c r="O3310" s="108">
        <v>0</v>
      </c>
      <c r="P3310" s="109">
        <v>0</v>
      </c>
      <c r="Q3310" s="731">
        <v>1.2930664739189862E-2</v>
      </c>
      <c r="R3310" s="108">
        <v>4.4422906442062918E-4</v>
      </c>
      <c r="S3310" s="109">
        <v>6.5065545370835798E-4</v>
      </c>
      <c r="T3310" s="731">
        <v>2.6706606706165775E-3</v>
      </c>
      <c r="U3310" s="108">
        <v>9.0780082145597676E-4</v>
      </c>
      <c r="V3310" s="109">
        <v>8.7167302095861278E-4</v>
      </c>
      <c r="W3310" s="731">
        <v>8.489705427863842E-4</v>
      </c>
      <c r="X3310" s="108">
        <v>7.8371285946083366E-5</v>
      </c>
      <c r="Y3310" s="109">
        <v>7.5252325376757293E-5</v>
      </c>
      <c r="Z3310" s="731">
        <v>7.3292450455833281E-5</v>
      </c>
      <c r="AA3310" s="108">
        <v>0</v>
      </c>
      <c r="AB3310" s="109">
        <v>0</v>
      </c>
      <c r="AC3310" s="731">
        <v>0</v>
      </c>
      <c r="AD3310" s="108">
        <v>0</v>
      </c>
      <c r="AE3310" s="109">
        <v>0</v>
      </c>
      <c r="AF3310" s="731">
        <v>0</v>
      </c>
      <c r="AG3310" s="108">
        <v>5.7907688044976787E-4</v>
      </c>
      <c r="AH3310" s="109">
        <v>5.5603094093012516E-4</v>
      </c>
      <c r="AI3310" s="731">
        <v>5.4154946639410856E-4</v>
      </c>
      <c r="AJ3310" s="108">
        <v>5.7498085490145941E-4</v>
      </c>
      <c r="AK3310" s="109">
        <v>6.1214428398391799E-4</v>
      </c>
      <c r="AL3310" s="736">
        <v>2.9182824461041623E-4</v>
      </c>
    </row>
    <row r="3311" spans="1:38" x14ac:dyDescent="0.25">
      <c r="A3311" s="71">
        <f t="shared" si="4"/>
        <v>2057</v>
      </c>
      <c r="B3311" s="718">
        <v>26</v>
      </c>
      <c r="C3311" s="108">
        <v>0.22481669887680272</v>
      </c>
      <c r="D3311" s="109">
        <v>0.23464372003274125</v>
      </c>
      <c r="E3311" s="731">
        <v>0.11342955400612666</v>
      </c>
      <c r="F3311" s="108">
        <v>1.8357700710327957E-2</v>
      </c>
      <c r="G3311" s="109">
        <v>1.9995532849084039E-2</v>
      </c>
      <c r="H3311" s="731">
        <v>2.0359023263695639E-2</v>
      </c>
      <c r="I3311" s="108">
        <v>4.3349035677348463E-3</v>
      </c>
      <c r="J3311" s="109">
        <v>3.9712389919382834E-3</v>
      </c>
      <c r="K3311" s="731">
        <v>8.8529894444656088E-2</v>
      </c>
      <c r="L3311" s="108">
        <v>5.2898087300560733E-4</v>
      </c>
      <c r="M3311" s="109">
        <v>5.6317104426657489E-4</v>
      </c>
      <c r="N3311" s="731">
        <v>2.6848104147689743E-4</v>
      </c>
      <c r="O3311" s="108">
        <v>0</v>
      </c>
      <c r="P3311" s="109">
        <v>0</v>
      </c>
      <c r="Q3311" s="731">
        <v>1.2930664739189862E-2</v>
      </c>
      <c r="R3311" s="108">
        <v>4.4422906442062918E-4</v>
      </c>
      <c r="S3311" s="109">
        <v>6.5065545370835798E-4</v>
      </c>
      <c r="T3311" s="731">
        <v>2.6706606706165775E-3</v>
      </c>
      <c r="U3311" s="108">
        <v>9.0780082145597676E-4</v>
      </c>
      <c r="V3311" s="109">
        <v>8.7167302095861278E-4</v>
      </c>
      <c r="W3311" s="731">
        <v>8.489705427863842E-4</v>
      </c>
      <c r="X3311" s="108">
        <v>7.8371285946083366E-5</v>
      </c>
      <c r="Y3311" s="109">
        <v>7.5252325376757293E-5</v>
      </c>
      <c r="Z3311" s="731">
        <v>7.3292450455833281E-5</v>
      </c>
      <c r="AA3311" s="108">
        <v>0</v>
      </c>
      <c r="AB3311" s="109">
        <v>0</v>
      </c>
      <c r="AC3311" s="731">
        <v>0</v>
      </c>
      <c r="AD3311" s="108">
        <v>0</v>
      </c>
      <c r="AE3311" s="109">
        <v>0</v>
      </c>
      <c r="AF3311" s="731">
        <v>0</v>
      </c>
      <c r="AG3311" s="108">
        <v>5.7907688044976787E-4</v>
      </c>
      <c r="AH3311" s="109">
        <v>5.5603094093012516E-4</v>
      </c>
      <c r="AI3311" s="731">
        <v>5.4154946639410856E-4</v>
      </c>
      <c r="AJ3311" s="108">
        <v>5.7498085490145941E-4</v>
      </c>
      <c r="AK3311" s="109">
        <v>6.1214428398391799E-4</v>
      </c>
      <c r="AL3311" s="736">
        <v>2.9182824461041623E-4</v>
      </c>
    </row>
    <row r="3312" spans="1:38" x14ac:dyDescent="0.25">
      <c r="A3312" s="71">
        <f t="shared" si="4"/>
        <v>2057</v>
      </c>
      <c r="B3312" s="718">
        <v>27</v>
      </c>
      <c r="C3312" s="108">
        <v>0.22481669887680272</v>
      </c>
      <c r="D3312" s="109">
        <v>0.23464372003274125</v>
      </c>
      <c r="E3312" s="731">
        <v>0.11342955400612666</v>
      </c>
      <c r="F3312" s="108">
        <v>1.8357700710327957E-2</v>
      </c>
      <c r="G3312" s="109">
        <v>1.9995532849084039E-2</v>
      </c>
      <c r="H3312" s="731">
        <v>2.0359023263695639E-2</v>
      </c>
      <c r="I3312" s="108">
        <v>4.3349035677348463E-3</v>
      </c>
      <c r="J3312" s="109">
        <v>3.9712389919382834E-3</v>
      </c>
      <c r="K3312" s="731">
        <v>8.8529894444656088E-2</v>
      </c>
      <c r="L3312" s="108">
        <v>5.2898087300560733E-4</v>
      </c>
      <c r="M3312" s="109">
        <v>5.6317104426657489E-4</v>
      </c>
      <c r="N3312" s="731">
        <v>2.6848104147689743E-4</v>
      </c>
      <c r="O3312" s="108">
        <v>0</v>
      </c>
      <c r="P3312" s="109">
        <v>0</v>
      </c>
      <c r="Q3312" s="731">
        <v>1.2930664739189862E-2</v>
      </c>
      <c r="R3312" s="108">
        <v>4.4422906442062918E-4</v>
      </c>
      <c r="S3312" s="109">
        <v>6.5065545370835798E-4</v>
      </c>
      <c r="T3312" s="731">
        <v>2.6706606706165775E-3</v>
      </c>
      <c r="U3312" s="108">
        <v>9.0780082145597676E-4</v>
      </c>
      <c r="V3312" s="109">
        <v>8.7167302095861278E-4</v>
      </c>
      <c r="W3312" s="731">
        <v>8.489705427863842E-4</v>
      </c>
      <c r="X3312" s="108">
        <v>7.8371285946083366E-5</v>
      </c>
      <c r="Y3312" s="109">
        <v>7.5252325376757293E-5</v>
      </c>
      <c r="Z3312" s="731">
        <v>7.3292450455833281E-5</v>
      </c>
      <c r="AA3312" s="108">
        <v>0</v>
      </c>
      <c r="AB3312" s="109">
        <v>0</v>
      </c>
      <c r="AC3312" s="731">
        <v>0</v>
      </c>
      <c r="AD3312" s="108">
        <v>0</v>
      </c>
      <c r="AE3312" s="109">
        <v>0</v>
      </c>
      <c r="AF3312" s="731">
        <v>0</v>
      </c>
      <c r="AG3312" s="108">
        <v>5.7907688044976787E-4</v>
      </c>
      <c r="AH3312" s="109">
        <v>5.5603094093012516E-4</v>
      </c>
      <c r="AI3312" s="731">
        <v>5.4154946639410856E-4</v>
      </c>
      <c r="AJ3312" s="108">
        <v>5.7498085490145941E-4</v>
      </c>
      <c r="AK3312" s="109">
        <v>6.1214428398391799E-4</v>
      </c>
      <c r="AL3312" s="736">
        <v>2.9182824461041623E-4</v>
      </c>
    </row>
    <row r="3313" spans="1:38" x14ac:dyDescent="0.25">
      <c r="A3313" s="71">
        <f t="shared" si="4"/>
        <v>2057</v>
      </c>
      <c r="B3313" s="718">
        <v>28</v>
      </c>
      <c r="C3313" s="108">
        <v>0.22481669887680272</v>
      </c>
      <c r="D3313" s="109">
        <v>0.23464372003274125</v>
      </c>
      <c r="E3313" s="731">
        <v>0.11342955400612666</v>
      </c>
      <c r="F3313" s="108">
        <v>1.8357700710327957E-2</v>
      </c>
      <c r="G3313" s="109">
        <v>1.9995532849084039E-2</v>
      </c>
      <c r="H3313" s="731">
        <v>2.0359023263695639E-2</v>
      </c>
      <c r="I3313" s="108">
        <v>4.3349035677348463E-3</v>
      </c>
      <c r="J3313" s="109">
        <v>3.9712389919382834E-3</v>
      </c>
      <c r="K3313" s="731">
        <v>8.8529894444656088E-2</v>
      </c>
      <c r="L3313" s="108">
        <v>5.2898087300560733E-4</v>
      </c>
      <c r="M3313" s="109">
        <v>5.6317104426657489E-4</v>
      </c>
      <c r="N3313" s="731">
        <v>2.6848104147689743E-4</v>
      </c>
      <c r="O3313" s="108">
        <v>0</v>
      </c>
      <c r="P3313" s="109">
        <v>0</v>
      </c>
      <c r="Q3313" s="731">
        <v>1.2930664739189862E-2</v>
      </c>
      <c r="R3313" s="108">
        <v>4.4422906442062918E-4</v>
      </c>
      <c r="S3313" s="109">
        <v>6.5065545370835798E-4</v>
      </c>
      <c r="T3313" s="731">
        <v>2.6706606706165775E-3</v>
      </c>
      <c r="U3313" s="108">
        <v>9.0780082145597676E-4</v>
      </c>
      <c r="V3313" s="109">
        <v>8.7167302095861278E-4</v>
      </c>
      <c r="W3313" s="731">
        <v>8.489705427863842E-4</v>
      </c>
      <c r="X3313" s="108">
        <v>7.8371285946083366E-5</v>
      </c>
      <c r="Y3313" s="109">
        <v>7.5252325376757293E-5</v>
      </c>
      <c r="Z3313" s="731">
        <v>7.3292450455833281E-5</v>
      </c>
      <c r="AA3313" s="108">
        <v>0</v>
      </c>
      <c r="AB3313" s="109">
        <v>0</v>
      </c>
      <c r="AC3313" s="731">
        <v>0</v>
      </c>
      <c r="AD3313" s="108">
        <v>0</v>
      </c>
      <c r="AE3313" s="109">
        <v>0</v>
      </c>
      <c r="AF3313" s="731">
        <v>0</v>
      </c>
      <c r="AG3313" s="108">
        <v>5.7907688044976787E-4</v>
      </c>
      <c r="AH3313" s="109">
        <v>5.5603094093012516E-4</v>
      </c>
      <c r="AI3313" s="731">
        <v>5.4154946639410856E-4</v>
      </c>
      <c r="AJ3313" s="108">
        <v>5.7498085490145941E-4</v>
      </c>
      <c r="AK3313" s="109">
        <v>6.1214428398391799E-4</v>
      </c>
      <c r="AL3313" s="736">
        <v>2.9182824461041623E-4</v>
      </c>
    </row>
    <row r="3314" spans="1:38" x14ac:dyDescent="0.25">
      <c r="A3314" s="71">
        <f t="shared" si="4"/>
        <v>2057</v>
      </c>
      <c r="B3314" s="718">
        <v>29</v>
      </c>
      <c r="C3314" s="108">
        <v>0.22481669887680272</v>
      </c>
      <c r="D3314" s="109">
        <v>0.23464372003274125</v>
      </c>
      <c r="E3314" s="731">
        <v>0.11342955400612666</v>
      </c>
      <c r="F3314" s="108">
        <v>1.8357700710327957E-2</v>
      </c>
      <c r="G3314" s="109">
        <v>1.9995532849084039E-2</v>
      </c>
      <c r="H3314" s="731">
        <v>2.0359023263695639E-2</v>
      </c>
      <c r="I3314" s="108">
        <v>4.3349035677348463E-3</v>
      </c>
      <c r="J3314" s="109">
        <v>3.9712389919382834E-3</v>
      </c>
      <c r="K3314" s="731">
        <v>8.8529894444656088E-2</v>
      </c>
      <c r="L3314" s="108">
        <v>5.2898087300560733E-4</v>
      </c>
      <c r="M3314" s="109">
        <v>5.6317104426657489E-4</v>
      </c>
      <c r="N3314" s="731">
        <v>2.6848104147689743E-4</v>
      </c>
      <c r="O3314" s="108">
        <v>0</v>
      </c>
      <c r="P3314" s="109">
        <v>0</v>
      </c>
      <c r="Q3314" s="731">
        <v>1.2930664739189862E-2</v>
      </c>
      <c r="R3314" s="108">
        <v>4.4422906442062918E-4</v>
      </c>
      <c r="S3314" s="109">
        <v>6.5065545370835798E-4</v>
      </c>
      <c r="T3314" s="731">
        <v>2.6706606706165775E-3</v>
      </c>
      <c r="U3314" s="108">
        <v>9.0780082145597676E-4</v>
      </c>
      <c r="V3314" s="109">
        <v>8.7167302095861278E-4</v>
      </c>
      <c r="W3314" s="731">
        <v>8.489705427863842E-4</v>
      </c>
      <c r="X3314" s="108">
        <v>7.8371285946083366E-5</v>
      </c>
      <c r="Y3314" s="109">
        <v>7.5252325376757293E-5</v>
      </c>
      <c r="Z3314" s="731">
        <v>7.3292450455833281E-5</v>
      </c>
      <c r="AA3314" s="108">
        <v>0</v>
      </c>
      <c r="AB3314" s="109">
        <v>0</v>
      </c>
      <c r="AC3314" s="731">
        <v>0</v>
      </c>
      <c r="AD3314" s="108">
        <v>0</v>
      </c>
      <c r="AE3314" s="109">
        <v>0</v>
      </c>
      <c r="AF3314" s="731">
        <v>0</v>
      </c>
      <c r="AG3314" s="108">
        <v>5.7907688044976787E-4</v>
      </c>
      <c r="AH3314" s="109">
        <v>5.5603094093012516E-4</v>
      </c>
      <c r="AI3314" s="731">
        <v>5.4154946639410856E-4</v>
      </c>
      <c r="AJ3314" s="108">
        <v>5.7498085490145941E-4</v>
      </c>
      <c r="AK3314" s="109">
        <v>6.1214428398391799E-4</v>
      </c>
      <c r="AL3314" s="736">
        <v>2.9182824461041623E-4</v>
      </c>
    </row>
    <row r="3315" spans="1:38" x14ac:dyDescent="0.25">
      <c r="A3315" s="71">
        <f t="shared" si="4"/>
        <v>2057</v>
      </c>
      <c r="B3315" s="718">
        <v>30</v>
      </c>
      <c r="C3315" s="108">
        <v>0.22481669887680272</v>
      </c>
      <c r="D3315" s="109">
        <v>0.23464372003274125</v>
      </c>
      <c r="E3315" s="731">
        <v>0.11342955400612666</v>
      </c>
      <c r="F3315" s="108">
        <v>1.8357700710327957E-2</v>
      </c>
      <c r="G3315" s="109">
        <v>1.9995532849084039E-2</v>
      </c>
      <c r="H3315" s="731">
        <v>2.0359023263695639E-2</v>
      </c>
      <c r="I3315" s="108">
        <v>4.3349035677348463E-3</v>
      </c>
      <c r="J3315" s="109">
        <v>3.9712389919382834E-3</v>
      </c>
      <c r="K3315" s="731">
        <v>8.8529894444656088E-2</v>
      </c>
      <c r="L3315" s="108">
        <v>5.2898087300560733E-4</v>
      </c>
      <c r="M3315" s="109">
        <v>5.6317104426657489E-4</v>
      </c>
      <c r="N3315" s="731">
        <v>2.6848104147689743E-4</v>
      </c>
      <c r="O3315" s="108">
        <v>0</v>
      </c>
      <c r="P3315" s="109">
        <v>0</v>
      </c>
      <c r="Q3315" s="731">
        <v>1.2930664739189862E-2</v>
      </c>
      <c r="R3315" s="108">
        <v>4.4422906442062918E-4</v>
      </c>
      <c r="S3315" s="109">
        <v>6.5065545370835798E-4</v>
      </c>
      <c r="T3315" s="731">
        <v>2.6706606706165775E-3</v>
      </c>
      <c r="U3315" s="108">
        <v>9.0780082145597676E-4</v>
      </c>
      <c r="V3315" s="109">
        <v>8.7167302095861278E-4</v>
      </c>
      <c r="W3315" s="731">
        <v>8.489705427863842E-4</v>
      </c>
      <c r="X3315" s="108">
        <v>7.8371285946083366E-5</v>
      </c>
      <c r="Y3315" s="109">
        <v>7.5252325376757293E-5</v>
      </c>
      <c r="Z3315" s="731">
        <v>7.3292450455833281E-5</v>
      </c>
      <c r="AA3315" s="108">
        <v>0</v>
      </c>
      <c r="AB3315" s="109">
        <v>0</v>
      </c>
      <c r="AC3315" s="731">
        <v>0</v>
      </c>
      <c r="AD3315" s="108">
        <v>0</v>
      </c>
      <c r="AE3315" s="109">
        <v>0</v>
      </c>
      <c r="AF3315" s="731">
        <v>0</v>
      </c>
      <c r="AG3315" s="108">
        <v>5.7907688044976787E-4</v>
      </c>
      <c r="AH3315" s="109">
        <v>5.5603094093012516E-4</v>
      </c>
      <c r="AI3315" s="731">
        <v>5.4154946639410856E-4</v>
      </c>
      <c r="AJ3315" s="108">
        <v>5.7498085490145941E-4</v>
      </c>
      <c r="AK3315" s="109">
        <v>6.1214428398391799E-4</v>
      </c>
      <c r="AL3315" s="736">
        <v>2.9182824461041623E-4</v>
      </c>
    </row>
    <row r="3316" spans="1:38" ht="13" x14ac:dyDescent="0.3">
      <c r="A3316" s="71">
        <f t="shared" si="4"/>
        <v>2057</v>
      </c>
      <c r="B3316" s="718">
        <v>31</v>
      </c>
      <c r="C3316" s="108">
        <v>0.22481669887680272</v>
      </c>
      <c r="D3316" s="109">
        <v>0.23464372003274125</v>
      </c>
      <c r="E3316" s="732">
        <v>0.11342955400612666</v>
      </c>
      <c r="F3316" s="108">
        <v>1.8357700710327957E-2</v>
      </c>
      <c r="G3316" s="109">
        <v>1.9995532849084039E-2</v>
      </c>
      <c r="H3316" s="732">
        <v>2.0359023263695639E-2</v>
      </c>
      <c r="I3316" s="108">
        <v>4.3349035677348463E-3</v>
      </c>
      <c r="J3316" s="109">
        <v>3.9712389919382834E-3</v>
      </c>
      <c r="K3316" s="732">
        <v>8.8529894444656088E-2</v>
      </c>
      <c r="L3316" s="108">
        <v>5.2898087300560733E-4</v>
      </c>
      <c r="M3316" s="109">
        <v>5.6317104426657489E-4</v>
      </c>
      <c r="N3316" s="732">
        <v>2.6848104147689743E-4</v>
      </c>
      <c r="O3316" s="108">
        <v>0</v>
      </c>
      <c r="P3316" s="109">
        <v>0</v>
      </c>
      <c r="Q3316" s="732">
        <v>1.2930664739189862E-2</v>
      </c>
      <c r="R3316" s="108">
        <v>4.4422906442062918E-4</v>
      </c>
      <c r="S3316" s="109">
        <v>6.5065545370835798E-4</v>
      </c>
      <c r="T3316" s="732">
        <v>2.6706606706165775E-3</v>
      </c>
      <c r="U3316" s="108">
        <v>9.0780082145597676E-4</v>
      </c>
      <c r="V3316" s="109">
        <v>8.7167302095861278E-4</v>
      </c>
      <c r="W3316" s="732">
        <v>8.489705427863842E-4</v>
      </c>
      <c r="X3316" s="108">
        <v>7.8371285946083366E-5</v>
      </c>
      <c r="Y3316" s="109">
        <v>7.5252325376757293E-5</v>
      </c>
      <c r="Z3316" s="732">
        <v>7.3292450455833281E-5</v>
      </c>
      <c r="AA3316" s="108">
        <v>0</v>
      </c>
      <c r="AB3316" s="109">
        <v>0</v>
      </c>
      <c r="AC3316" s="732">
        <v>0</v>
      </c>
      <c r="AD3316" s="108">
        <v>0</v>
      </c>
      <c r="AE3316" s="109">
        <v>0</v>
      </c>
      <c r="AF3316" s="732">
        <v>0</v>
      </c>
      <c r="AG3316" s="108">
        <v>5.7907688044976787E-4</v>
      </c>
      <c r="AH3316" s="109">
        <v>5.5603094093012516E-4</v>
      </c>
      <c r="AI3316" s="732">
        <v>5.4154946639410856E-4</v>
      </c>
      <c r="AJ3316" s="108">
        <v>5.7498085490145941E-4</v>
      </c>
      <c r="AK3316" s="109">
        <v>6.1214428398391799E-4</v>
      </c>
      <c r="AL3316" s="736">
        <v>2.9182824461041623E-4</v>
      </c>
    </row>
    <row r="3317" spans="1:38" ht="13" x14ac:dyDescent="0.3">
      <c r="A3317" s="71">
        <f t="shared" si="4"/>
        <v>2057</v>
      </c>
      <c r="B3317" s="718">
        <v>32</v>
      </c>
      <c r="C3317" s="108">
        <v>0.22481669887680272</v>
      </c>
      <c r="D3317" s="109">
        <v>0.23464372003274125</v>
      </c>
      <c r="E3317" s="732">
        <v>0.11342955400612666</v>
      </c>
      <c r="F3317" s="108">
        <v>1.8357700710327957E-2</v>
      </c>
      <c r="G3317" s="109">
        <v>1.9995532849084039E-2</v>
      </c>
      <c r="H3317" s="732">
        <v>2.0359023263695639E-2</v>
      </c>
      <c r="I3317" s="108">
        <v>4.3349035677348463E-3</v>
      </c>
      <c r="J3317" s="109">
        <v>3.9712389919382834E-3</v>
      </c>
      <c r="K3317" s="732">
        <v>8.8529894444656088E-2</v>
      </c>
      <c r="L3317" s="108">
        <v>5.2898087300560733E-4</v>
      </c>
      <c r="M3317" s="109">
        <v>5.6317104426657489E-4</v>
      </c>
      <c r="N3317" s="732">
        <v>2.6848104147689743E-4</v>
      </c>
      <c r="O3317" s="108">
        <v>0</v>
      </c>
      <c r="P3317" s="109">
        <v>0</v>
      </c>
      <c r="Q3317" s="732">
        <v>1.2930664739189862E-2</v>
      </c>
      <c r="R3317" s="108">
        <v>4.4422906442062918E-4</v>
      </c>
      <c r="S3317" s="109">
        <v>6.5065545370835798E-4</v>
      </c>
      <c r="T3317" s="732">
        <v>2.6706606706165775E-3</v>
      </c>
      <c r="U3317" s="108">
        <v>9.0780082145597676E-4</v>
      </c>
      <c r="V3317" s="109">
        <v>8.7167302095861278E-4</v>
      </c>
      <c r="W3317" s="732">
        <v>8.489705427863842E-4</v>
      </c>
      <c r="X3317" s="108">
        <v>7.8371285946083366E-5</v>
      </c>
      <c r="Y3317" s="109">
        <v>7.5252325376757293E-5</v>
      </c>
      <c r="Z3317" s="732">
        <v>7.3292450455833281E-5</v>
      </c>
      <c r="AA3317" s="108">
        <v>0</v>
      </c>
      <c r="AB3317" s="109">
        <v>0</v>
      </c>
      <c r="AC3317" s="732">
        <v>0</v>
      </c>
      <c r="AD3317" s="108">
        <v>0</v>
      </c>
      <c r="AE3317" s="109">
        <v>0</v>
      </c>
      <c r="AF3317" s="732">
        <v>0</v>
      </c>
      <c r="AG3317" s="108">
        <v>5.7907688044976787E-4</v>
      </c>
      <c r="AH3317" s="109">
        <v>5.5603094093012516E-4</v>
      </c>
      <c r="AI3317" s="732">
        <v>5.4154946639410856E-4</v>
      </c>
      <c r="AJ3317" s="108">
        <v>5.7498085490145941E-4</v>
      </c>
      <c r="AK3317" s="109">
        <v>6.1214428398391799E-4</v>
      </c>
      <c r="AL3317" s="736">
        <v>2.9182824461041623E-4</v>
      </c>
    </row>
    <row r="3318" spans="1:38" ht="13" x14ac:dyDescent="0.3">
      <c r="A3318" s="71">
        <f t="shared" si="4"/>
        <v>2057</v>
      </c>
      <c r="B3318" s="718">
        <v>33</v>
      </c>
      <c r="C3318" s="108">
        <v>0.22481669887680272</v>
      </c>
      <c r="D3318" s="109">
        <v>0.23464372003274125</v>
      </c>
      <c r="E3318" s="732">
        <v>0.11342955400612666</v>
      </c>
      <c r="F3318" s="108">
        <v>1.8357700710327957E-2</v>
      </c>
      <c r="G3318" s="109">
        <v>1.9995532849084039E-2</v>
      </c>
      <c r="H3318" s="732">
        <v>2.0359023263695639E-2</v>
      </c>
      <c r="I3318" s="108">
        <v>4.3349035677348463E-3</v>
      </c>
      <c r="J3318" s="109">
        <v>3.9712389919382834E-3</v>
      </c>
      <c r="K3318" s="732">
        <v>8.8529894444656088E-2</v>
      </c>
      <c r="L3318" s="108">
        <v>5.2898087300560733E-4</v>
      </c>
      <c r="M3318" s="109">
        <v>5.6317104426657489E-4</v>
      </c>
      <c r="N3318" s="732">
        <v>2.6848104147689743E-4</v>
      </c>
      <c r="O3318" s="108">
        <v>0</v>
      </c>
      <c r="P3318" s="109">
        <v>0</v>
      </c>
      <c r="Q3318" s="732">
        <v>1.2930664739189862E-2</v>
      </c>
      <c r="R3318" s="108">
        <v>4.4422906442062918E-4</v>
      </c>
      <c r="S3318" s="109">
        <v>6.5065545370835798E-4</v>
      </c>
      <c r="T3318" s="732">
        <v>2.6706606706165775E-3</v>
      </c>
      <c r="U3318" s="108">
        <v>9.0780082145597676E-4</v>
      </c>
      <c r="V3318" s="109">
        <v>8.7167302095861278E-4</v>
      </c>
      <c r="W3318" s="732">
        <v>8.489705427863842E-4</v>
      </c>
      <c r="X3318" s="108">
        <v>7.8371285946083366E-5</v>
      </c>
      <c r="Y3318" s="109">
        <v>7.5252325376757293E-5</v>
      </c>
      <c r="Z3318" s="732">
        <v>7.3292450455833281E-5</v>
      </c>
      <c r="AA3318" s="108">
        <v>0</v>
      </c>
      <c r="AB3318" s="109">
        <v>0</v>
      </c>
      <c r="AC3318" s="732">
        <v>0</v>
      </c>
      <c r="AD3318" s="108">
        <v>0</v>
      </c>
      <c r="AE3318" s="109">
        <v>0</v>
      </c>
      <c r="AF3318" s="732">
        <v>0</v>
      </c>
      <c r="AG3318" s="108">
        <v>5.7907688044976787E-4</v>
      </c>
      <c r="AH3318" s="109">
        <v>5.5603094093012516E-4</v>
      </c>
      <c r="AI3318" s="732">
        <v>5.4154946639410856E-4</v>
      </c>
      <c r="AJ3318" s="108">
        <v>5.7498085490145941E-4</v>
      </c>
      <c r="AK3318" s="109">
        <v>6.1214428398391799E-4</v>
      </c>
      <c r="AL3318" s="736">
        <v>2.9182824461041623E-4</v>
      </c>
    </row>
    <row r="3319" spans="1:38" ht="13" x14ac:dyDescent="0.3">
      <c r="A3319" s="71">
        <f t="shared" si="4"/>
        <v>2057</v>
      </c>
      <c r="B3319" s="718">
        <v>34</v>
      </c>
      <c r="C3319" s="108">
        <v>0.22481669887680272</v>
      </c>
      <c r="D3319" s="109">
        <v>0.23464372003274125</v>
      </c>
      <c r="E3319" s="732">
        <v>0.11342955400612666</v>
      </c>
      <c r="F3319" s="108">
        <v>1.8357700710327957E-2</v>
      </c>
      <c r="G3319" s="109">
        <v>1.9995532849084039E-2</v>
      </c>
      <c r="H3319" s="732">
        <v>2.0359023263695639E-2</v>
      </c>
      <c r="I3319" s="108">
        <v>4.3349035677348463E-3</v>
      </c>
      <c r="J3319" s="109">
        <v>3.9712389919382834E-3</v>
      </c>
      <c r="K3319" s="732">
        <v>8.8529894444656088E-2</v>
      </c>
      <c r="L3319" s="108">
        <v>5.2898087300560733E-4</v>
      </c>
      <c r="M3319" s="109">
        <v>5.6317104426657489E-4</v>
      </c>
      <c r="N3319" s="732">
        <v>2.6848104147689743E-4</v>
      </c>
      <c r="O3319" s="108">
        <v>0</v>
      </c>
      <c r="P3319" s="109">
        <v>0</v>
      </c>
      <c r="Q3319" s="732">
        <v>1.2930664739189862E-2</v>
      </c>
      <c r="R3319" s="108">
        <v>4.4422906442062918E-4</v>
      </c>
      <c r="S3319" s="109">
        <v>6.5065545370835798E-4</v>
      </c>
      <c r="T3319" s="732">
        <v>2.6706606706165775E-3</v>
      </c>
      <c r="U3319" s="108">
        <v>9.0780082145597676E-4</v>
      </c>
      <c r="V3319" s="109">
        <v>8.7167302095861278E-4</v>
      </c>
      <c r="W3319" s="732">
        <v>8.489705427863842E-4</v>
      </c>
      <c r="X3319" s="108">
        <v>7.8371285946083366E-5</v>
      </c>
      <c r="Y3319" s="109">
        <v>7.5252325376757293E-5</v>
      </c>
      <c r="Z3319" s="732">
        <v>7.3292450455833281E-5</v>
      </c>
      <c r="AA3319" s="108">
        <v>0</v>
      </c>
      <c r="AB3319" s="109">
        <v>0</v>
      </c>
      <c r="AC3319" s="732">
        <v>0</v>
      </c>
      <c r="AD3319" s="108">
        <v>0</v>
      </c>
      <c r="AE3319" s="109">
        <v>0</v>
      </c>
      <c r="AF3319" s="732">
        <v>0</v>
      </c>
      <c r="AG3319" s="108">
        <v>5.7907688044976787E-4</v>
      </c>
      <c r="AH3319" s="109">
        <v>5.5603094093012516E-4</v>
      </c>
      <c r="AI3319" s="732">
        <v>5.4154946639410856E-4</v>
      </c>
      <c r="AJ3319" s="108">
        <v>5.7498085490145941E-4</v>
      </c>
      <c r="AK3319" s="109">
        <v>6.1214428398391799E-4</v>
      </c>
      <c r="AL3319" s="736">
        <v>2.9182824461041623E-4</v>
      </c>
    </row>
    <row r="3320" spans="1:38" ht="13" x14ac:dyDescent="0.3">
      <c r="A3320" s="71">
        <f t="shared" si="4"/>
        <v>2057</v>
      </c>
      <c r="B3320" s="718">
        <v>35</v>
      </c>
      <c r="C3320" s="108">
        <v>0.22481669887680272</v>
      </c>
      <c r="D3320" s="109">
        <v>0.23464372003274125</v>
      </c>
      <c r="E3320" s="732">
        <v>0.11342955400612666</v>
      </c>
      <c r="F3320" s="108">
        <v>1.8357700710327957E-2</v>
      </c>
      <c r="G3320" s="109">
        <v>1.9995532849084039E-2</v>
      </c>
      <c r="H3320" s="732">
        <v>2.0359023263695639E-2</v>
      </c>
      <c r="I3320" s="108">
        <v>4.3349035677348463E-3</v>
      </c>
      <c r="J3320" s="109">
        <v>3.9712389919382834E-3</v>
      </c>
      <c r="K3320" s="732">
        <v>8.8529894444656088E-2</v>
      </c>
      <c r="L3320" s="108">
        <v>5.2898087300560733E-4</v>
      </c>
      <c r="M3320" s="109">
        <v>5.6317104426657489E-4</v>
      </c>
      <c r="N3320" s="732">
        <v>2.6848104147689743E-4</v>
      </c>
      <c r="O3320" s="108">
        <v>0</v>
      </c>
      <c r="P3320" s="109">
        <v>0</v>
      </c>
      <c r="Q3320" s="732">
        <v>1.2930664739189862E-2</v>
      </c>
      <c r="R3320" s="108">
        <v>4.4422906442062918E-4</v>
      </c>
      <c r="S3320" s="109">
        <v>6.5065545370835798E-4</v>
      </c>
      <c r="T3320" s="732">
        <v>2.6706606706165775E-3</v>
      </c>
      <c r="U3320" s="108">
        <v>9.0780082145597676E-4</v>
      </c>
      <c r="V3320" s="109">
        <v>8.7167302095861278E-4</v>
      </c>
      <c r="W3320" s="732">
        <v>8.489705427863842E-4</v>
      </c>
      <c r="X3320" s="108">
        <v>7.8371285946083366E-5</v>
      </c>
      <c r="Y3320" s="109">
        <v>7.5252325376757293E-5</v>
      </c>
      <c r="Z3320" s="732">
        <v>7.3292450455833281E-5</v>
      </c>
      <c r="AA3320" s="108">
        <v>0</v>
      </c>
      <c r="AB3320" s="109">
        <v>0</v>
      </c>
      <c r="AC3320" s="732">
        <v>0</v>
      </c>
      <c r="AD3320" s="108">
        <v>0</v>
      </c>
      <c r="AE3320" s="109">
        <v>0</v>
      </c>
      <c r="AF3320" s="732">
        <v>0</v>
      </c>
      <c r="AG3320" s="108">
        <v>5.7907688044976787E-4</v>
      </c>
      <c r="AH3320" s="109">
        <v>5.5603094093012516E-4</v>
      </c>
      <c r="AI3320" s="732">
        <v>5.4154946639410856E-4</v>
      </c>
      <c r="AJ3320" s="108">
        <v>5.7498085490145941E-4</v>
      </c>
      <c r="AK3320" s="109">
        <v>6.1214428398391799E-4</v>
      </c>
      <c r="AL3320" s="736">
        <v>2.9182824461041623E-4</v>
      </c>
    </row>
    <row r="3321" spans="1:38" ht="13" x14ac:dyDescent="0.3">
      <c r="A3321" s="71">
        <f t="shared" si="4"/>
        <v>2057</v>
      </c>
      <c r="B3321" s="718">
        <v>36</v>
      </c>
      <c r="C3321" s="108">
        <v>0.22481669887680272</v>
      </c>
      <c r="D3321" s="109">
        <v>0.23464372003274125</v>
      </c>
      <c r="E3321" s="732">
        <v>0.11342955400612666</v>
      </c>
      <c r="F3321" s="108">
        <v>1.8357700710327957E-2</v>
      </c>
      <c r="G3321" s="109">
        <v>1.9995532849084039E-2</v>
      </c>
      <c r="H3321" s="732">
        <v>2.0359023263695639E-2</v>
      </c>
      <c r="I3321" s="108">
        <v>4.3349035677348463E-3</v>
      </c>
      <c r="J3321" s="109">
        <v>3.9712389919382834E-3</v>
      </c>
      <c r="K3321" s="732">
        <v>8.8529894444656088E-2</v>
      </c>
      <c r="L3321" s="108">
        <v>5.2898087300560733E-4</v>
      </c>
      <c r="M3321" s="109">
        <v>5.6317104426657489E-4</v>
      </c>
      <c r="N3321" s="732">
        <v>2.6848104147689743E-4</v>
      </c>
      <c r="O3321" s="108">
        <v>0</v>
      </c>
      <c r="P3321" s="109">
        <v>0</v>
      </c>
      <c r="Q3321" s="732">
        <v>1.2930664739189862E-2</v>
      </c>
      <c r="R3321" s="108">
        <v>4.4422906442062918E-4</v>
      </c>
      <c r="S3321" s="109">
        <v>6.5065545370835798E-4</v>
      </c>
      <c r="T3321" s="732">
        <v>2.6706606706165775E-3</v>
      </c>
      <c r="U3321" s="108">
        <v>9.0780082145597676E-4</v>
      </c>
      <c r="V3321" s="109">
        <v>8.7167302095861278E-4</v>
      </c>
      <c r="W3321" s="732">
        <v>8.489705427863842E-4</v>
      </c>
      <c r="X3321" s="108">
        <v>7.8371285946083366E-5</v>
      </c>
      <c r="Y3321" s="109">
        <v>7.5252325376757293E-5</v>
      </c>
      <c r="Z3321" s="732">
        <v>7.3292450455833281E-5</v>
      </c>
      <c r="AA3321" s="108">
        <v>0</v>
      </c>
      <c r="AB3321" s="109">
        <v>0</v>
      </c>
      <c r="AC3321" s="732">
        <v>0</v>
      </c>
      <c r="AD3321" s="108">
        <v>0</v>
      </c>
      <c r="AE3321" s="109">
        <v>0</v>
      </c>
      <c r="AF3321" s="732">
        <v>0</v>
      </c>
      <c r="AG3321" s="108">
        <v>5.7907688044976787E-4</v>
      </c>
      <c r="AH3321" s="109">
        <v>5.5603094093012516E-4</v>
      </c>
      <c r="AI3321" s="732">
        <v>5.4154946639410856E-4</v>
      </c>
      <c r="AJ3321" s="108">
        <v>5.7498085490145941E-4</v>
      </c>
      <c r="AK3321" s="109">
        <v>6.1214428398391799E-4</v>
      </c>
      <c r="AL3321" s="736">
        <v>2.9182824461041623E-4</v>
      </c>
    </row>
    <row r="3322" spans="1:38" ht="13" x14ac:dyDescent="0.3">
      <c r="A3322" s="71">
        <f t="shared" si="4"/>
        <v>2057</v>
      </c>
      <c r="B3322" s="718">
        <v>37</v>
      </c>
      <c r="C3322" s="108">
        <v>0.22481669887680272</v>
      </c>
      <c r="D3322" s="109">
        <v>0.23464372003274125</v>
      </c>
      <c r="E3322" s="732">
        <v>0.11342955400612666</v>
      </c>
      <c r="F3322" s="108">
        <v>1.8357700710327957E-2</v>
      </c>
      <c r="G3322" s="109">
        <v>1.9995532849084039E-2</v>
      </c>
      <c r="H3322" s="732">
        <v>2.0359023263695639E-2</v>
      </c>
      <c r="I3322" s="108">
        <v>4.3349035677348463E-3</v>
      </c>
      <c r="J3322" s="109">
        <v>3.9712389919382834E-3</v>
      </c>
      <c r="K3322" s="732">
        <v>8.8529894444656088E-2</v>
      </c>
      <c r="L3322" s="108">
        <v>5.2898087300560733E-4</v>
      </c>
      <c r="M3322" s="109">
        <v>5.6317104426657489E-4</v>
      </c>
      <c r="N3322" s="732">
        <v>2.6848104147689743E-4</v>
      </c>
      <c r="O3322" s="108">
        <v>0</v>
      </c>
      <c r="P3322" s="109">
        <v>0</v>
      </c>
      <c r="Q3322" s="732">
        <v>1.2930664739189862E-2</v>
      </c>
      <c r="R3322" s="108">
        <v>4.4422906442062918E-4</v>
      </c>
      <c r="S3322" s="109">
        <v>6.5065545370835798E-4</v>
      </c>
      <c r="T3322" s="732">
        <v>2.6706606706165775E-3</v>
      </c>
      <c r="U3322" s="108">
        <v>9.0780082145597676E-4</v>
      </c>
      <c r="V3322" s="109">
        <v>8.7167302095861278E-4</v>
      </c>
      <c r="W3322" s="732">
        <v>8.489705427863842E-4</v>
      </c>
      <c r="X3322" s="108">
        <v>7.8371285946083366E-5</v>
      </c>
      <c r="Y3322" s="109">
        <v>7.5252325376757293E-5</v>
      </c>
      <c r="Z3322" s="732">
        <v>7.3292450455833281E-5</v>
      </c>
      <c r="AA3322" s="108">
        <v>0</v>
      </c>
      <c r="AB3322" s="109">
        <v>0</v>
      </c>
      <c r="AC3322" s="732">
        <v>0</v>
      </c>
      <c r="AD3322" s="108">
        <v>0</v>
      </c>
      <c r="AE3322" s="109">
        <v>0</v>
      </c>
      <c r="AF3322" s="732">
        <v>0</v>
      </c>
      <c r="AG3322" s="108">
        <v>5.7907688044976787E-4</v>
      </c>
      <c r="AH3322" s="109">
        <v>5.5603094093012516E-4</v>
      </c>
      <c r="AI3322" s="732">
        <v>5.4154946639410856E-4</v>
      </c>
      <c r="AJ3322" s="108">
        <v>5.7498085490145941E-4</v>
      </c>
      <c r="AK3322" s="109">
        <v>6.1214428398391799E-4</v>
      </c>
      <c r="AL3322" s="736">
        <v>2.9182824461041623E-4</v>
      </c>
    </row>
    <row r="3323" spans="1:38" ht="13" x14ac:dyDescent="0.3">
      <c r="A3323" s="71">
        <f t="shared" si="4"/>
        <v>2057</v>
      </c>
      <c r="B3323" s="718">
        <v>38</v>
      </c>
      <c r="C3323" s="108">
        <v>0.22481669887680272</v>
      </c>
      <c r="D3323" s="109">
        <v>0.23464372003274125</v>
      </c>
      <c r="E3323" s="732">
        <v>0.11342955400612666</v>
      </c>
      <c r="F3323" s="108">
        <v>1.8357700710327957E-2</v>
      </c>
      <c r="G3323" s="109">
        <v>1.9995532849084039E-2</v>
      </c>
      <c r="H3323" s="732">
        <v>2.0359023263695639E-2</v>
      </c>
      <c r="I3323" s="108">
        <v>4.3349035677348463E-3</v>
      </c>
      <c r="J3323" s="109">
        <v>3.9712389919382834E-3</v>
      </c>
      <c r="K3323" s="732">
        <v>8.8529894444656088E-2</v>
      </c>
      <c r="L3323" s="108">
        <v>5.2898087300560733E-4</v>
      </c>
      <c r="M3323" s="109">
        <v>5.6317104426657489E-4</v>
      </c>
      <c r="N3323" s="732">
        <v>2.6848104147689743E-4</v>
      </c>
      <c r="O3323" s="108">
        <v>0</v>
      </c>
      <c r="P3323" s="109">
        <v>0</v>
      </c>
      <c r="Q3323" s="732">
        <v>1.2930664739189862E-2</v>
      </c>
      <c r="R3323" s="108">
        <v>4.4422906442062918E-4</v>
      </c>
      <c r="S3323" s="109">
        <v>6.5065545370835798E-4</v>
      </c>
      <c r="T3323" s="732">
        <v>2.6706606706165775E-3</v>
      </c>
      <c r="U3323" s="108">
        <v>9.0780082145597676E-4</v>
      </c>
      <c r="V3323" s="109">
        <v>8.7167302095861278E-4</v>
      </c>
      <c r="W3323" s="732">
        <v>8.489705427863842E-4</v>
      </c>
      <c r="X3323" s="108">
        <v>7.8371285946083366E-5</v>
      </c>
      <c r="Y3323" s="109">
        <v>7.5252325376757293E-5</v>
      </c>
      <c r="Z3323" s="732">
        <v>7.3292450455833281E-5</v>
      </c>
      <c r="AA3323" s="108">
        <v>0</v>
      </c>
      <c r="AB3323" s="109">
        <v>0</v>
      </c>
      <c r="AC3323" s="732">
        <v>0</v>
      </c>
      <c r="AD3323" s="108">
        <v>0</v>
      </c>
      <c r="AE3323" s="109">
        <v>0</v>
      </c>
      <c r="AF3323" s="732">
        <v>0</v>
      </c>
      <c r="AG3323" s="108">
        <v>5.7907688044976787E-4</v>
      </c>
      <c r="AH3323" s="109">
        <v>5.5603094093012516E-4</v>
      </c>
      <c r="AI3323" s="732">
        <v>5.4154946639410856E-4</v>
      </c>
      <c r="AJ3323" s="108">
        <v>5.7498085490145941E-4</v>
      </c>
      <c r="AK3323" s="109">
        <v>6.1214428398391799E-4</v>
      </c>
      <c r="AL3323" s="736">
        <v>2.9182824461041623E-4</v>
      </c>
    </row>
    <row r="3324" spans="1:38" ht="13.5" thickBot="1" x14ac:dyDescent="0.35">
      <c r="A3324" s="71">
        <f t="shared" si="4"/>
        <v>2057</v>
      </c>
      <c r="B3324" s="719">
        <v>39</v>
      </c>
      <c r="C3324" s="110">
        <v>0.22481669887680272</v>
      </c>
      <c r="D3324" s="111">
        <v>0.23464372003274125</v>
      </c>
      <c r="E3324" s="733">
        <v>0.11342955400612666</v>
      </c>
      <c r="F3324" s="110">
        <v>1.8357700710327957E-2</v>
      </c>
      <c r="G3324" s="111">
        <v>1.9995532849084039E-2</v>
      </c>
      <c r="H3324" s="733">
        <v>2.0359023263695639E-2</v>
      </c>
      <c r="I3324" s="110">
        <v>4.3349035677348463E-3</v>
      </c>
      <c r="J3324" s="111">
        <v>3.9712389919382834E-3</v>
      </c>
      <c r="K3324" s="733">
        <v>8.8529894444656088E-2</v>
      </c>
      <c r="L3324" s="110">
        <v>5.2898087300560733E-4</v>
      </c>
      <c r="M3324" s="111">
        <v>5.6317104426657489E-4</v>
      </c>
      <c r="N3324" s="733">
        <v>2.6848104147689743E-4</v>
      </c>
      <c r="O3324" s="110">
        <v>0</v>
      </c>
      <c r="P3324" s="111">
        <v>0</v>
      </c>
      <c r="Q3324" s="733">
        <v>1.2930664739189862E-2</v>
      </c>
      <c r="R3324" s="110">
        <v>4.4422906442062918E-4</v>
      </c>
      <c r="S3324" s="111">
        <v>6.5065545370835798E-4</v>
      </c>
      <c r="T3324" s="733">
        <v>2.6706606706165775E-3</v>
      </c>
      <c r="U3324" s="110">
        <v>9.0780082145597676E-4</v>
      </c>
      <c r="V3324" s="111">
        <v>8.7167302095861278E-4</v>
      </c>
      <c r="W3324" s="733">
        <v>8.489705427863842E-4</v>
      </c>
      <c r="X3324" s="110">
        <v>7.8371285946083366E-5</v>
      </c>
      <c r="Y3324" s="111">
        <v>7.5252325376757293E-5</v>
      </c>
      <c r="Z3324" s="733">
        <v>7.3292450455833281E-5</v>
      </c>
      <c r="AA3324" s="110">
        <v>0</v>
      </c>
      <c r="AB3324" s="111">
        <v>0</v>
      </c>
      <c r="AC3324" s="733">
        <v>0</v>
      </c>
      <c r="AD3324" s="110">
        <v>0</v>
      </c>
      <c r="AE3324" s="111">
        <v>0</v>
      </c>
      <c r="AF3324" s="733">
        <v>0</v>
      </c>
      <c r="AG3324" s="110">
        <v>5.7907688044976787E-4</v>
      </c>
      <c r="AH3324" s="111">
        <v>5.5603094093012516E-4</v>
      </c>
      <c r="AI3324" s="733">
        <v>5.4154946639410856E-4</v>
      </c>
      <c r="AJ3324" s="110">
        <v>5.7498085490145941E-4</v>
      </c>
      <c r="AK3324" s="111">
        <v>6.1214428398391799E-4</v>
      </c>
      <c r="AL3324" s="737">
        <v>2.9182824461041623E-4</v>
      </c>
    </row>
    <row r="3325" spans="1:38" x14ac:dyDescent="0.25">
      <c r="A3325" s="720">
        <f t="shared" si="4"/>
        <v>2058</v>
      </c>
      <c r="B3325" s="70">
        <v>0</v>
      </c>
      <c r="C3325" s="106">
        <v>0.22502720494110523</v>
      </c>
      <c r="D3325" s="107">
        <v>0.23487551119757061</v>
      </c>
      <c r="E3325" s="730">
        <v>0.11299435460619292</v>
      </c>
      <c r="F3325" s="106">
        <v>1.8408353342011279E-2</v>
      </c>
      <c r="G3325" s="107">
        <v>2.0052816891372054E-2</v>
      </c>
      <c r="H3325" s="730">
        <v>1.9703162205781694E-2</v>
      </c>
      <c r="I3325" s="106">
        <v>4.3511983855848823E-3</v>
      </c>
      <c r="J3325" s="107">
        <v>3.9894385486974795E-3</v>
      </c>
      <c r="K3325" s="730">
        <v>8.7444138706352953E-2</v>
      </c>
      <c r="L3325" s="106">
        <v>5.3041437429672512E-4</v>
      </c>
      <c r="M3325" s="107">
        <v>5.6520654847106106E-4</v>
      </c>
      <c r="N3325" s="730">
        <v>2.669511820351062E-4</v>
      </c>
      <c r="O3325" s="106">
        <v>0</v>
      </c>
      <c r="P3325" s="107">
        <v>0</v>
      </c>
      <c r="Q3325" s="730">
        <v>1.2514110544088798E-2</v>
      </c>
      <c r="R3325" s="106">
        <v>4.4422906442062918E-4</v>
      </c>
      <c r="S3325" s="107">
        <v>6.5065545370835798E-4</v>
      </c>
      <c r="T3325" s="730">
        <v>2.6706606706165775E-3</v>
      </c>
      <c r="U3325" s="106">
        <v>9.115660939183432E-4</v>
      </c>
      <c r="V3325" s="107">
        <v>8.7590026187209539E-4</v>
      </c>
      <c r="W3325" s="730">
        <v>8.2162132726539428E-4</v>
      </c>
      <c r="X3325" s="106">
        <v>7.8696319026630559E-5</v>
      </c>
      <c r="Y3325" s="107">
        <v>7.5617308094616989E-5</v>
      </c>
      <c r="Z3325" s="730">
        <v>7.0931355145715315E-5</v>
      </c>
      <c r="AA3325" s="106">
        <v>0</v>
      </c>
      <c r="AB3325" s="107">
        <v>0</v>
      </c>
      <c r="AC3325" s="730">
        <v>0</v>
      </c>
      <c r="AD3325" s="106">
        <v>0</v>
      </c>
      <c r="AE3325" s="107">
        <v>0</v>
      </c>
      <c r="AF3325" s="730">
        <v>0</v>
      </c>
      <c r="AG3325" s="106">
        <v>5.8147852602052745E-4</v>
      </c>
      <c r="AH3325" s="107">
        <v>5.5872763300762827E-4</v>
      </c>
      <c r="AI3325" s="730">
        <v>5.2410431303661243E-4</v>
      </c>
      <c r="AJ3325" s="106">
        <v>5.7653922403885587E-4</v>
      </c>
      <c r="AK3325" s="107">
        <v>6.1435687261120068E-4</v>
      </c>
      <c r="AL3325" s="735">
        <v>2.901652380931099E-4</v>
      </c>
    </row>
    <row r="3326" spans="1:38" x14ac:dyDescent="0.25">
      <c r="A3326" s="71">
        <f t="shared" si="4"/>
        <v>2058</v>
      </c>
      <c r="B3326" s="718">
        <v>1</v>
      </c>
      <c r="C3326" s="108">
        <v>0.22492224849010409</v>
      </c>
      <c r="D3326" s="109">
        <v>0.23475776245250746</v>
      </c>
      <c r="E3326" s="731">
        <v>0.11315944217828473</v>
      </c>
      <c r="F3326" s="108">
        <v>1.838315653324505E-2</v>
      </c>
      <c r="G3326" s="109">
        <v>2.0023754547736423E-2</v>
      </c>
      <c r="H3326" s="731">
        <v>1.9961434558144975E-2</v>
      </c>
      <c r="I3326" s="108">
        <v>4.3430981101985179E-3</v>
      </c>
      <c r="J3326" s="109">
        <v>3.9802065255786093E-3</v>
      </c>
      <c r="K3326" s="731">
        <v>8.7853876293535332E-2</v>
      </c>
      <c r="L3326" s="108">
        <v>5.2970171306283387E-4</v>
      </c>
      <c r="M3326" s="109">
        <v>5.6417403042486615E-4</v>
      </c>
      <c r="N3326" s="731">
        <v>2.6752275766073235E-4</v>
      </c>
      <c r="O3326" s="108">
        <v>0</v>
      </c>
      <c r="P3326" s="109">
        <v>0</v>
      </c>
      <c r="Q3326" s="731">
        <v>1.2678150800051064E-2</v>
      </c>
      <c r="R3326" s="108">
        <v>4.4422906442062918E-4</v>
      </c>
      <c r="S3326" s="109">
        <v>6.5065545370835798E-4</v>
      </c>
      <c r="T3326" s="731">
        <v>2.6706606706165775E-3</v>
      </c>
      <c r="U3326" s="108">
        <v>9.0969435571602267E-4</v>
      </c>
      <c r="V3326" s="109">
        <v>8.7375593213871651E-4</v>
      </c>
      <c r="W3326" s="731">
        <v>8.3239194633748627E-4</v>
      </c>
      <c r="X3326" s="108">
        <v>7.8534798638576662E-5</v>
      </c>
      <c r="Y3326" s="109">
        <v>7.5432167252062005E-5</v>
      </c>
      <c r="Z3326" s="731">
        <v>7.1861159925857505E-5</v>
      </c>
      <c r="AA3326" s="108">
        <v>0</v>
      </c>
      <c r="AB3326" s="109">
        <v>0</v>
      </c>
      <c r="AC3326" s="731">
        <v>0</v>
      </c>
      <c r="AD3326" s="108">
        <v>0</v>
      </c>
      <c r="AE3326" s="109">
        <v>0</v>
      </c>
      <c r="AF3326" s="731">
        <v>0</v>
      </c>
      <c r="AG3326" s="108">
        <v>5.8028481302995795E-4</v>
      </c>
      <c r="AH3326" s="109">
        <v>5.5736016647463314E-4</v>
      </c>
      <c r="AI3326" s="731">
        <v>5.3097418859444424E-4</v>
      </c>
      <c r="AJ3326" s="108">
        <v>5.757645806353255E-4</v>
      </c>
      <c r="AK3326" s="109">
        <v>6.1323485896983801E-4</v>
      </c>
      <c r="AL3326" s="736">
        <v>2.9078654049329472E-4</v>
      </c>
    </row>
    <row r="3327" spans="1:38" x14ac:dyDescent="0.25">
      <c r="A3327" s="71">
        <f t="shared" si="4"/>
        <v>2058</v>
      </c>
      <c r="B3327" s="718">
        <v>2</v>
      </c>
      <c r="C3327" s="108">
        <v>0.22481688655900842</v>
      </c>
      <c r="D3327" s="109">
        <v>0.23464334062003925</v>
      </c>
      <c r="E3327" s="731">
        <v>0.11336060355253896</v>
      </c>
      <c r="F3327" s="108">
        <v>1.8357733428744565E-2</v>
      </c>
      <c r="G3327" s="109">
        <v>1.9995538025812793E-2</v>
      </c>
      <c r="H3327" s="731">
        <v>2.0266889668088858E-2</v>
      </c>
      <c r="I3327" s="108">
        <v>4.334906617544548E-3</v>
      </c>
      <c r="J3327" s="109">
        <v>3.9712437302183963E-3</v>
      </c>
      <c r="K3327" s="731">
        <v>8.835529890805198E-2</v>
      </c>
      <c r="L3327" s="108">
        <v>5.2898139101924344E-4</v>
      </c>
      <c r="M3327" s="109">
        <v>5.6317122316567063E-4</v>
      </c>
      <c r="N3327" s="731">
        <v>2.6822785985807564E-4</v>
      </c>
      <c r="O3327" s="108">
        <v>0</v>
      </c>
      <c r="P3327" s="109">
        <v>0</v>
      </c>
      <c r="Q3327" s="731">
        <v>1.2872149298194382E-2</v>
      </c>
      <c r="R3327" s="108">
        <v>4.4422906442062918E-4</v>
      </c>
      <c r="S3327" s="109">
        <v>6.5065545370835798E-4</v>
      </c>
      <c r="T3327" s="731">
        <v>2.6706606706165775E-3</v>
      </c>
      <c r="U3327" s="108">
        <v>9.0780135658210159E-4</v>
      </c>
      <c r="V3327" s="109">
        <v>8.7167412772908568E-4</v>
      </c>
      <c r="W3327" s="731">
        <v>8.4512861226966694E-4</v>
      </c>
      <c r="X3327" s="108">
        <v>7.8371366638710222E-5</v>
      </c>
      <c r="Y3327" s="109">
        <v>7.5252424054524761E-5</v>
      </c>
      <c r="Z3327" s="731">
        <v>7.2960742174217312E-5</v>
      </c>
      <c r="AA3327" s="108">
        <v>0</v>
      </c>
      <c r="AB3327" s="109">
        <v>0</v>
      </c>
      <c r="AC3327" s="731">
        <v>0</v>
      </c>
      <c r="AD3327" s="108">
        <v>0</v>
      </c>
      <c r="AE3327" s="109">
        <v>0</v>
      </c>
      <c r="AF3327" s="731">
        <v>0</v>
      </c>
      <c r="AG3327" s="108">
        <v>5.7907739519538E-4</v>
      </c>
      <c r="AH3327" s="109">
        <v>5.5603168963433143E-4</v>
      </c>
      <c r="AI3327" s="731">
        <v>5.3909923425092131E-4</v>
      </c>
      <c r="AJ3327" s="108">
        <v>5.7498157222559082E-4</v>
      </c>
      <c r="AK3327" s="109">
        <v>6.121445161584516E-4</v>
      </c>
      <c r="AL3327" s="736">
        <v>2.9155278354379304E-4</v>
      </c>
    </row>
    <row r="3328" spans="1:38" x14ac:dyDescent="0.25">
      <c r="A3328" s="71">
        <f t="shared" si="4"/>
        <v>2058</v>
      </c>
      <c r="B3328" s="718">
        <v>3</v>
      </c>
      <c r="C3328" s="108">
        <v>0.22481688655900842</v>
      </c>
      <c r="D3328" s="109">
        <v>0.23464334062003925</v>
      </c>
      <c r="E3328" s="731">
        <v>0.11336060355253896</v>
      </c>
      <c r="F3328" s="108">
        <v>1.8357733428744565E-2</v>
      </c>
      <c r="G3328" s="109">
        <v>1.9995538025812793E-2</v>
      </c>
      <c r="H3328" s="731">
        <v>2.0266889668088858E-2</v>
      </c>
      <c r="I3328" s="108">
        <v>4.334906617544548E-3</v>
      </c>
      <c r="J3328" s="109">
        <v>3.9712437302183963E-3</v>
      </c>
      <c r="K3328" s="731">
        <v>8.835529890805198E-2</v>
      </c>
      <c r="L3328" s="108">
        <v>5.2898139101924344E-4</v>
      </c>
      <c r="M3328" s="109">
        <v>5.6317122316567063E-4</v>
      </c>
      <c r="N3328" s="731">
        <v>2.6822785985807564E-4</v>
      </c>
      <c r="O3328" s="108">
        <v>0</v>
      </c>
      <c r="P3328" s="109">
        <v>0</v>
      </c>
      <c r="Q3328" s="731">
        <v>1.2872149298194382E-2</v>
      </c>
      <c r="R3328" s="108">
        <v>4.4422906442062918E-4</v>
      </c>
      <c r="S3328" s="109">
        <v>6.5065545370835798E-4</v>
      </c>
      <c r="T3328" s="731">
        <v>2.6706606706165775E-3</v>
      </c>
      <c r="U3328" s="108">
        <v>9.0780135658210159E-4</v>
      </c>
      <c r="V3328" s="109">
        <v>8.7167412772908568E-4</v>
      </c>
      <c r="W3328" s="731">
        <v>8.4512861226966694E-4</v>
      </c>
      <c r="X3328" s="108">
        <v>7.8371366638710222E-5</v>
      </c>
      <c r="Y3328" s="109">
        <v>7.5252424054524761E-5</v>
      </c>
      <c r="Z3328" s="731">
        <v>7.2960742174217312E-5</v>
      </c>
      <c r="AA3328" s="108">
        <v>0</v>
      </c>
      <c r="AB3328" s="109">
        <v>0</v>
      </c>
      <c r="AC3328" s="731">
        <v>0</v>
      </c>
      <c r="AD3328" s="108">
        <v>0</v>
      </c>
      <c r="AE3328" s="109">
        <v>0</v>
      </c>
      <c r="AF3328" s="731">
        <v>0</v>
      </c>
      <c r="AG3328" s="108">
        <v>5.7907739519538E-4</v>
      </c>
      <c r="AH3328" s="109">
        <v>5.5603168963433143E-4</v>
      </c>
      <c r="AI3328" s="731">
        <v>5.3909923425092131E-4</v>
      </c>
      <c r="AJ3328" s="108">
        <v>5.7498157222559082E-4</v>
      </c>
      <c r="AK3328" s="109">
        <v>6.121445161584516E-4</v>
      </c>
      <c r="AL3328" s="736">
        <v>2.9155278354379304E-4</v>
      </c>
    </row>
    <row r="3329" spans="1:38" x14ac:dyDescent="0.25">
      <c r="A3329" s="71">
        <f t="shared" si="4"/>
        <v>2058</v>
      </c>
      <c r="B3329" s="718">
        <v>4</v>
      </c>
      <c r="C3329" s="108">
        <v>0.22481688655900842</v>
      </c>
      <c r="D3329" s="109">
        <v>0.23464334062003925</v>
      </c>
      <c r="E3329" s="731">
        <v>0.11336060355253896</v>
      </c>
      <c r="F3329" s="108">
        <v>1.8357733428744565E-2</v>
      </c>
      <c r="G3329" s="109">
        <v>1.9995538025812793E-2</v>
      </c>
      <c r="H3329" s="731">
        <v>2.0266889668088858E-2</v>
      </c>
      <c r="I3329" s="108">
        <v>4.334906617544548E-3</v>
      </c>
      <c r="J3329" s="109">
        <v>3.9712437302183963E-3</v>
      </c>
      <c r="K3329" s="731">
        <v>8.835529890805198E-2</v>
      </c>
      <c r="L3329" s="108">
        <v>5.2898139101924344E-4</v>
      </c>
      <c r="M3329" s="109">
        <v>5.6317122316567063E-4</v>
      </c>
      <c r="N3329" s="731">
        <v>2.6822785985807564E-4</v>
      </c>
      <c r="O3329" s="108">
        <v>0</v>
      </c>
      <c r="P3329" s="109">
        <v>0</v>
      </c>
      <c r="Q3329" s="731">
        <v>1.2872149298194382E-2</v>
      </c>
      <c r="R3329" s="108">
        <v>4.4422906442062918E-4</v>
      </c>
      <c r="S3329" s="109">
        <v>6.5065545370835798E-4</v>
      </c>
      <c r="T3329" s="731">
        <v>2.6706606706165775E-3</v>
      </c>
      <c r="U3329" s="108">
        <v>9.0780135658210159E-4</v>
      </c>
      <c r="V3329" s="109">
        <v>8.7167412772908568E-4</v>
      </c>
      <c r="W3329" s="731">
        <v>8.4512861226966694E-4</v>
      </c>
      <c r="X3329" s="108">
        <v>7.8371366638710222E-5</v>
      </c>
      <c r="Y3329" s="109">
        <v>7.5252424054524761E-5</v>
      </c>
      <c r="Z3329" s="731">
        <v>7.2960742174217312E-5</v>
      </c>
      <c r="AA3329" s="108">
        <v>0</v>
      </c>
      <c r="AB3329" s="109">
        <v>0</v>
      </c>
      <c r="AC3329" s="731">
        <v>0</v>
      </c>
      <c r="AD3329" s="108">
        <v>0</v>
      </c>
      <c r="AE3329" s="109">
        <v>0</v>
      </c>
      <c r="AF3329" s="731">
        <v>0</v>
      </c>
      <c r="AG3329" s="108">
        <v>5.7907739519538E-4</v>
      </c>
      <c r="AH3329" s="109">
        <v>5.5603168963433143E-4</v>
      </c>
      <c r="AI3329" s="731">
        <v>5.3909923425092131E-4</v>
      </c>
      <c r="AJ3329" s="108">
        <v>5.7498157222559082E-4</v>
      </c>
      <c r="AK3329" s="109">
        <v>6.121445161584516E-4</v>
      </c>
      <c r="AL3329" s="736">
        <v>2.9155278354379304E-4</v>
      </c>
    </row>
    <row r="3330" spans="1:38" x14ac:dyDescent="0.25">
      <c r="A3330" s="71">
        <f t="shared" si="4"/>
        <v>2058</v>
      </c>
      <c r="B3330" s="718">
        <v>5</v>
      </c>
      <c r="C3330" s="108">
        <v>0.22481688655900842</v>
      </c>
      <c r="D3330" s="109">
        <v>0.23464334062003925</v>
      </c>
      <c r="E3330" s="731">
        <v>0.11336060355253896</v>
      </c>
      <c r="F3330" s="108">
        <v>1.8357733428744565E-2</v>
      </c>
      <c r="G3330" s="109">
        <v>1.9995538025812793E-2</v>
      </c>
      <c r="H3330" s="731">
        <v>2.0266889668088858E-2</v>
      </c>
      <c r="I3330" s="108">
        <v>4.334906617544548E-3</v>
      </c>
      <c r="J3330" s="109">
        <v>3.9712437302183963E-3</v>
      </c>
      <c r="K3330" s="731">
        <v>8.835529890805198E-2</v>
      </c>
      <c r="L3330" s="108">
        <v>5.2898139101924344E-4</v>
      </c>
      <c r="M3330" s="109">
        <v>5.6317122316567063E-4</v>
      </c>
      <c r="N3330" s="731">
        <v>2.6822785985807564E-4</v>
      </c>
      <c r="O3330" s="108">
        <v>0</v>
      </c>
      <c r="P3330" s="109">
        <v>0</v>
      </c>
      <c r="Q3330" s="731">
        <v>1.2872149298194382E-2</v>
      </c>
      <c r="R3330" s="108">
        <v>4.4422906442062918E-4</v>
      </c>
      <c r="S3330" s="109">
        <v>6.5065545370835798E-4</v>
      </c>
      <c r="T3330" s="731">
        <v>2.6706606706165775E-3</v>
      </c>
      <c r="U3330" s="108">
        <v>9.0780135658210159E-4</v>
      </c>
      <c r="V3330" s="109">
        <v>8.7167412772908568E-4</v>
      </c>
      <c r="W3330" s="731">
        <v>8.4512861226966694E-4</v>
      </c>
      <c r="X3330" s="108">
        <v>7.8371366638710222E-5</v>
      </c>
      <c r="Y3330" s="109">
        <v>7.5252424054524761E-5</v>
      </c>
      <c r="Z3330" s="731">
        <v>7.2960742174217312E-5</v>
      </c>
      <c r="AA3330" s="108">
        <v>0</v>
      </c>
      <c r="AB3330" s="109">
        <v>0</v>
      </c>
      <c r="AC3330" s="731">
        <v>0</v>
      </c>
      <c r="AD3330" s="108">
        <v>0</v>
      </c>
      <c r="AE3330" s="109">
        <v>0</v>
      </c>
      <c r="AF3330" s="731">
        <v>0</v>
      </c>
      <c r="AG3330" s="108">
        <v>5.7907739519538E-4</v>
      </c>
      <c r="AH3330" s="109">
        <v>5.5603168963433143E-4</v>
      </c>
      <c r="AI3330" s="731">
        <v>5.3909923425092131E-4</v>
      </c>
      <c r="AJ3330" s="108">
        <v>5.7498157222559082E-4</v>
      </c>
      <c r="AK3330" s="109">
        <v>6.121445161584516E-4</v>
      </c>
      <c r="AL3330" s="736">
        <v>2.9155278354379304E-4</v>
      </c>
    </row>
    <row r="3331" spans="1:38" x14ac:dyDescent="0.25">
      <c r="A3331" s="71">
        <f t="shared" si="4"/>
        <v>2058</v>
      </c>
      <c r="B3331" s="718">
        <v>6</v>
      </c>
      <c r="C3331" s="108">
        <v>0.22481688655900842</v>
      </c>
      <c r="D3331" s="109">
        <v>0.23464334062003925</v>
      </c>
      <c r="E3331" s="731">
        <v>0.11336060355253896</v>
      </c>
      <c r="F3331" s="108">
        <v>1.8357733428744565E-2</v>
      </c>
      <c r="G3331" s="109">
        <v>1.9995538025812793E-2</v>
      </c>
      <c r="H3331" s="731">
        <v>2.0266889668088858E-2</v>
      </c>
      <c r="I3331" s="108">
        <v>4.334906617544548E-3</v>
      </c>
      <c r="J3331" s="109">
        <v>3.9712437302183963E-3</v>
      </c>
      <c r="K3331" s="731">
        <v>8.835529890805198E-2</v>
      </c>
      <c r="L3331" s="108">
        <v>5.2898139101924344E-4</v>
      </c>
      <c r="M3331" s="109">
        <v>5.6317122316567063E-4</v>
      </c>
      <c r="N3331" s="731">
        <v>2.6822785985807564E-4</v>
      </c>
      <c r="O3331" s="108">
        <v>0</v>
      </c>
      <c r="P3331" s="109">
        <v>0</v>
      </c>
      <c r="Q3331" s="731">
        <v>1.2872149298194382E-2</v>
      </c>
      <c r="R3331" s="108">
        <v>4.4422906442062918E-4</v>
      </c>
      <c r="S3331" s="109">
        <v>6.5065545370835798E-4</v>
      </c>
      <c r="T3331" s="731">
        <v>2.6706606706165775E-3</v>
      </c>
      <c r="U3331" s="108">
        <v>9.0780135658210159E-4</v>
      </c>
      <c r="V3331" s="109">
        <v>8.7167412772908568E-4</v>
      </c>
      <c r="W3331" s="731">
        <v>8.4512861226966694E-4</v>
      </c>
      <c r="X3331" s="108">
        <v>7.8371366638710222E-5</v>
      </c>
      <c r="Y3331" s="109">
        <v>7.5252424054524761E-5</v>
      </c>
      <c r="Z3331" s="731">
        <v>7.2960742174217312E-5</v>
      </c>
      <c r="AA3331" s="108">
        <v>0</v>
      </c>
      <c r="AB3331" s="109">
        <v>0</v>
      </c>
      <c r="AC3331" s="731">
        <v>0</v>
      </c>
      <c r="AD3331" s="108">
        <v>0</v>
      </c>
      <c r="AE3331" s="109">
        <v>0</v>
      </c>
      <c r="AF3331" s="731">
        <v>0</v>
      </c>
      <c r="AG3331" s="108">
        <v>5.7907739519538E-4</v>
      </c>
      <c r="AH3331" s="109">
        <v>5.5603168963433143E-4</v>
      </c>
      <c r="AI3331" s="731">
        <v>5.3909923425092131E-4</v>
      </c>
      <c r="AJ3331" s="108">
        <v>5.7498157222559082E-4</v>
      </c>
      <c r="AK3331" s="109">
        <v>6.121445161584516E-4</v>
      </c>
      <c r="AL3331" s="736">
        <v>2.9155278354379304E-4</v>
      </c>
    </row>
    <row r="3332" spans="1:38" x14ac:dyDescent="0.25">
      <c r="A3332" s="71">
        <f t="shared" si="4"/>
        <v>2058</v>
      </c>
      <c r="B3332" s="718">
        <v>7</v>
      </c>
      <c r="C3332" s="108">
        <v>0.22481688655900842</v>
      </c>
      <c r="D3332" s="109">
        <v>0.23464334062003925</v>
      </c>
      <c r="E3332" s="731">
        <v>0.11336060355253896</v>
      </c>
      <c r="F3332" s="108">
        <v>1.8357733428744565E-2</v>
      </c>
      <c r="G3332" s="109">
        <v>1.9995538025812793E-2</v>
      </c>
      <c r="H3332" s="731">
        <v>2.0266889668088858E-2</v>
      </c>
      <c r="I3332" s="108">
        <v>4.334906617544548E-3</v>
      </c>
      <c r="J3332" s="109">
        <v>3.9712437302183963E-3</v>
      </c>
      <c r="K3332" s="731">
        <v>8.835529890805198E-2</v>
      </c>
      <c r="L3332" s="108">
        <v>5.2898139101924344E-4</v>
      </c>
      <c r="M3332" s="109">
        <v>5.6317122316567063E-4</v>
      </c>
      <c r="N3332" s="731">
        <v>2.6822785985807564E-4</v>
      </c>
      <c r="O3332" s="108">
        <v>0</v>
      </c>
      <c r="P3332" s="109">
        <v>0</v>
      </c>
      <c r="Q3332" s="731">
        <v>1.2872149298194382E-2</v>
      </c>
      <c r="R3332" s="108">
        <v>4.4422906442062918E-4</v>
      </c>
      <c r="S3332" s="109">
        <v>6.5065545370835798E-4</v>
      </c>
      <c r="T3332" s="731">
        <v>2.6706606706165775E-3</v>
      </c>
      <c r="U3332" s="108">
        <v>9.0780135658210159E-4</v>
      </c>
      <c r="V3332" s="109">
        <v>8.7167412772908568E-4</v>
      </c>
      <c r="W3332" s="731">
        <v>8.4512861226966694E-4</v>
      </c>
      <c r="X3332" s="108">
        <v>7.8371366638710222E-5</v>
      </c>
      <c r="Y3332" s="109">
        <v>7.5252424054524761E-5</v>
      </c>
      <c r="Z3332" s="731">
        <v>7.2960742174217312E-5</v>
      </c>
      <c r="AA3332" s="108">
        <v>0</v>
      </c>
      <c r="AB3332" s="109">
        <v>0</v>
      </c>
      <c r="AC3332" s="731">
        <v>0</v>
      </c>
      <c r="AD3332" s="108">
        <v>0</v>
      </c>
      <c r="AE3332" s="109">
        <v>0</v>
      </c>
      <c r="AF3332" s="731">
        <v>0</v>
      </c>
      <c r="AG3332" s="108">
        <v>5.7907739519538E-4</v>
      </c>
      <c r="AH3332" s="109">
        <v>5.5603168963433143E-4</v>
      </c>
      <c r="AI3332" s="731">
        <v>5.3909923425092131E-4</v>
      </c>
      <c r="AJ3332" s="108">
        <v>5.7498157222559082E-4</v>
      </c>
      <c r="AK3332" s="109">
        <v>6.121445161584516E-4</v>
      </c>
      <c r="AL3332" s="736">
        <v>2.9155278354379304E-4</v>
      </c>
    </row>
    <row r="3333" spans="1:38" x14ac:dyDescent="0.25">
      <c r="A3333" s="71">
        <f t="shared" si="4"/>
        <v>2058</v>
      </c>
      <c r="B3333" s="718">
        <v>8</v>
      </c>
      <c r="C3333" s="108">
        <v>0.22481688655900842</v>
      </c>
      <c r="D3333" s="109">
        <v>0.23464334062003925</v>
      </c>
      <c r="E3333" s="731">
        <v>0.11336060355253896</v>
      </c>
      <c r="F3333" s="108">
        <v>1.8357733428744565E-2</v>
      </c>
      <c r="G3333" s="109">
        <v>1.9995538025812793E-2</v>
      </c>
      <c r="H3333" s="731">
        <v>2.0266889668088858E-2</v>
      </c>
      <c r="I3333" s="108">
        <v>4.334906617544548E-3</v>
      </c>
      <c r="J3333" s="109">
        <v>3.9712437302183963E-3</v>
      </c>
      <c r="K3333" s="731">
        <v>8.835529890805198E-2</v>
      </c>
      <c r="L3333" s="108">
        <v>5.2898139101924344E-4</v>
      </c>
      <c r="M3333" s="109">
        <v>5.6317122316567063E-4</v>
      </c>
      <c r="N3333" s="731">
        <v>2.6822785985807564E-4</v>
      </c>
      <c r="O3333" s="108">
        <v>0</v>
      </c>
      <c r="P3333" s="109">
        <v>0</v>
      </c>
      <c r="Q3333" s="731">
        <v>1.2872149298194382E-2</v>
      </c>
      <c r="R3333" s="108">
        <v>4.4422906442062918E-4</v>
      </c>
      <c r="S3333" s="109">
        <v>6.5065545370835798E-4</v>
      </c>
      <c r="T3333" s="731">
        <v>2.6706606706165775E-3</v>
      </c>
      <c r="U3333" s="108">
        <v>9.0780135658210159E-4</v>
      </c>
      <c r="V3333" s="109">
        <v>8.7167412772908568E-4</v>
      </c>
      <c r="W3333" s="731">
        <v>8.4512861226966694E-4</v>
      </c>
      <c r="X3333" s="108">
        <v>7.8371366638710222E-5</v>
      </c>
      <c r="Y3333" s="109">
        <v>7.5252424054524761E-5</v>
      </c>
      <c r="Z3333" s="731">
        <v>7.2960742174217312E-5</v>
      </c>
      <c r="AA3333" s="108">
        <v>0</v>
      </c>
      <c r="AB3333" s="109">
        <v>0</v>
      </c>
      <c r="AC3333" s="731">
        <v>0</v>
      </c>
      <c r="AD3333" s="108">
        <v>0</v>
      </c>
      <c r="AE3333" s="109">
        <v>0</v>
      </c>
      <c r="AF3333" s="731">
        <v>0</v>
      </c>
      <c r="AG3333" s="108">
        <v>5.7907739519538E-4</v>
      </c>
      <c r="AH3333" s="109">
        <v>5.5603168963433143E-4</v>
      </c>
      <c r="AI3333" s="731">
        <v>5.3909923425092131E-4</v>
      </c>
      <c r="AJ3333" s="108">
        <v>5.7498157222559082E-4</v>
      </c>
      <c r="AK3333" s="109">
        <v>6.121445161584516E-4</v>
      </c>
      <c r="AL3333" s="736">
        <v>2.9155278354379304E-4</v>
      </c>
    </row>
    <row r="3334" spans="1:38" x14ac:dyDescent="0.25">
      <c r="A3334" s="71">
        <f t="shared" si="4"/>
        <v>2058</v>
      </c>
      <c r="B3334" s="718">
        <v>9</v>
      </c>
      <c r="C3334" s="108">
        <v>0.22481688655900842</v>
      </c>
      <c r="D3334" s="109">
        <v>0.23464334062003925</v>
      </c>
      <c r="E3334" s="731">
        <v>0.11336060355253896</v>
      </c>
      <c r="F3334" s="108">
        <v>1.8357733428744565E-2</v>
      </c>
      <c r="G3334" s="109">
        <v>1.9995538025812793E-2</v>
      </c>
      <c r="H3334" s="731">
        <v>2.0266889668088858E-2</v>
      </c>
      <c r="I3334" s="108">
        <v>4.334906617544548E-3</v>
      </c>
      <c r="J3334" s="109">
        <v>3.9712437302183963E-3</v>
      </c>
      <c r="K3334" s="731">
        <v>8.835529890805198E-2</v>
      </c>
      <c r="L3334" s="108">
        <v>5.2898139101924344E-4</v>
      </c>
      <c r="M3334" s="109">
        <v>5.6317122316567063E-4</v>
      </c>
      <c r="N3334" s="731">
        <v>2.6822785985807564E-4</v>
      </c>
      <c r="O3334" s="108">
        <v>0</v>
      </c>
      <c r="P3334" s="109">
        <v>0</v>
      </c>
      <c r="Q3334" s="731">
        <v>1.2872149298194382E-2</v>
      </c>
      <c r="R3334" s="108">
        <v>4.4422906442062918E-4</v>
      </c>
      <c r="S3334" s="109">
        <v>6.5065545370835798E-4</v>
      </c>
      <c r="T3334" s="731">
        <v>2.6706606706165775E-3</v>
      </c>
      <c r="U3334" s="108">
        <v>9.0780135658210159E-4</v>
      </c>
      <c r="V3334" s="109">
        <v>8.7167412772908568E-4</v>
      </c>
      <c r="W3334" s="731">
        <v>8.4512861226966694E-4</v>
      </c>
      <c r="X3334" s="108">
        <v>7.8371366638710222E-5</v>
      </c>
      <c r="Y3334" s="109">
        <v>7.5252424054524761E-5</v>
      </c>
      <c r="Z3334" s="731">
        <v>7.2960742174217312E-5</v>
      </c>
      <c r="AA3334" s="108">
        <v>0</v>
      </c>
      <c r="AB3334" s="109">
        <v>0</v>
      </c>
      <c r="AC3334" s="731">
        <v>0</v>
      </c>
      <c r="AD3334" s="108">
        <v>0</v>
      </c>
      <c r="AE3334" s="109">
        <v>0</v>
      </c>
      <c r="AF3334" s="731">
        <v>0</v>
      </c>
      <c r="AG3334" s="108">
        <v>5.7907739519538E-4</v>
      </c>
      <c r="AH3334" s="109">
        <v>5.5603168963433143E-4</v>
      </c>
      <c r="AI3334" s="731">
        <v>5.3909923425092131E-4</v>
      </c>
      <c r="AJ3334" s="108">
        <v>5.7498157222559082E-4</v>
      </c>
      <c r="AK3334" s="109">
        <v>6.121445161584516E-4</v>
      </c>
      <c r="AL3334" s="736">
        <v>2.9155278354379304E-4</v>
      </c>
    </row>
    <row r="3335" spans="1:38" x14ac:dyDescent="0.25">
      <c r="A3335" s="71">
        <f t="shared" si="4"/>
        <v>2058</v>
      </c>
      <c r="B3335" s="718">
        <v>10</v>
      </c>
      <c r="C3335" s="108">
        <v>0.22481688655900842</v>
      </c>
      <c r="D3335" s="109">
        <v>0.23464334062003925</v>
      </c>
      <c r="E3335" s="731">
        <v>0.11336060355253896</v>
      </c>
      <c r="F3335" s="108">
        <v>1.8357733428744565E-2</v>
      </c>
      <c r="G3335" s="109">
        <v>1.9995538025812793E-2</v>
      </c>
      <c r="H3335" s="731">
        <v>2.0266889668088858E-2</v>
      </c>
      <c r="I3335" s="108">
        <v>4.334906617544548E-3</v>
      </c>
      <c r="J3335" s="109">
        <v>3.9712437302183963E-3</v>
      </c>
      <c r="K3335" s="731">
        <v>8.835529890805198E-2</v>
      </c>
      <c r="L3335" s="108">
        <v>5.2898139101924344E-4</v>
      </c>
      <c r="M3335" s="109">
        <v>5.6317122316567063E-4</v>
      </c>
      <c r="N3335" s="731">
        <v>2.6822785985807564E-4</v>
      </c>
      <c r="O3335" s="108">
        <v>0</v>
      </c>
      <c r="P3335" s="109">
        <v>0</v>
      </c>
      <c r="Q3335" s="731">
        <v>1.2872149298194382E-2</v>
      </c>
      <c r="R3335" s="108">
        <v>4.4422906442062918E-4</v>
      </c>
      <c r="S3335" s="109">
        <v>6.5065545370835798E-4</v>
      </c>
      <c r="T3335" s="731">
        <v>2.6706606706165775E-3</v>
      </c>
      <c r="U3335" s="108">
        <v>9.0780135658210159E-4</v>
      </c>
      <c r="V3335" s="109">
        <v>8.7167412772908568E-4</v>
      </c>
      <c r="W3335" s="731">
        <v>8.4512861226966694E-4</v>
      </c>
      <c r="X3335" s="108">
        <v>7.8371366638710222E-5</v>
      </c>
      <c r="Y3335" s="109">
        <v>7.5252424054524761E-5</v>
      </c>
      <c r="Z3335" s="731">
        <v>7.2960742174217312E-5</v>
      </c>
      <c r="AA3335" s="108">
        <v>0</v>
      </c>
      <c r="AB3335" s="109">
        <v>0</v>
      </c>
      <c r="AC3335" s="731">
        <v>0</v>
      </c>
      <c r="AD3335" s="108">
        <v>0</v>
      </c>
      <c r="AE3335" s="109">
        <v>0</v>
      </c>
      <c r="AF3335" s="731">
        <v>0</v>
      </c>
      <c r="AG3335" s="108">
        <v>5.7907739519538E-4</v>
      </c>
      <c r="AH3335" s="109">
        <v>5.5603168963433143E-4</v>
      </c>
      <c r="AI3335" s="731">
        <v>5.3909923425092131E-4</v>
      </c>
      <c r="AJ3335" s="108">
        <v>5.7498157222559082E-4</v>
      </c>
      <c r="AK3335" s="109">
        <v>6.121445161584516E-4</v>
      </c>
      <c r="AL3335" s="736">
        <v>2.9155278354379304E-4</v>
      </c>
    </row>
    <row r="3336" spans="1:38" x14ac:dyDescent="0.25">
      <c r="A3336" s="71">
        <f t="shared" si="4"/>
        <v>2058</v>
      </c>
      <c r="B3336" s="718">
        <v>11</v>
      </c>
      <c r="C3336" s="108">
        <v>0.22481688655900842</v>
      </c>
      <c r="D3336" s="109">
        <v>0.23464334062003925</v>
      </c>
      <c r="E3336" s="731">
        <v>0.11336060355253896</v>
      </c>
      <c r="F3336" s="108">
        <v>1.8357733428744565E-2</v>
      </c>
      <c r="G3336" s="109">
        <v>1.9995538025812793E-2</v>
      </c>
      <c r="H3336" s="731">
        <v>2.0266889668088858E-2</v>
      </c>
      <c r="I3336" s="108">
        <v>4.334906617544548E-3</v>
      </c>
      <c r="J3336" s="109">
        <v>3.9712437302183963E-3</v>
      </c>
      <c r="K3336" s="731">
        <v>8.835529890805198E-2</v>
      </c>
      <c r="L3336" s="108">
        <v>5.2898139101924344E-4</v>
      </c>
      <c r="M3336" s="109">
        <v>5.6317122316567063E-4</v>
      </c>
      <c r="N3336" s="731">
        <v>2.6822785985807564E-4</v>
      </c>
      <c r="O3336" s="108">
        <v>0</v>
      </c>
      <c r="P3336" s="109">
        <v>0</v>
      </c>
      <c r="Q3336" s="731">
        <v>1.2872149298194382E-2</v>
      </c>
      <c r="R3336" s="108">
        <v>4.4422906442062918E-4</v>
      </c>
      <c r="S3336" s="109">
        <v>6.5065545370835798E-4</v>
      </c>
      <c r="T3336" s="731">
        <v>2.6706606706165775E-3</v>
      </c>
      <c r="U3336" s="108">
        <v>9.0780135658210159E-4</v>
      </c>
      <c r="V3336" s="109">
        <v>8.7167412772908568E-4</v>
      </c>
      <c r="W3336" s="731">
        <v>8.4512861226966694E-4</v>
      </c>
      <c r="X3336" s="108">
        <v>7.8371366638710222E-5</v>
      </c>
      <c r="Y3336" s="109">
        <v>7.5252424054524761E-5</v>
      </c>
      <c r="Z3336" s="731">
        <v>7.2960742174217312E-5</v>
      </c>
      <c r="AA3336" s="108">
        <v>0</v>
      </c>
      <c r="AB3336" s="109">
        <v>0</v>
      </c>
      <c r="AC3336" s="731">
        <v>0</v>
      </c>
      <c r="AD3336" s="108">
        <v>0</v>
      </c>
      <c r="AE3336" s="109">
        <v>0</v>
      </c>
      <c r="AF3336" s="731">
        <v>0</v>
      </c>
      <c r="AG3336" s="108">
        <v>5.7907739519538E-4</v>
      </c>
      <c r="AH3336" s="109">
        <v>5.5603168963433143E-4</v>
      </c>
      <c r="AI3336" s="731">
        <v>5.3909923425092131E-4</v>
      </c>
      <c r="AJ3336" s="108">
        <v>5.7498157222559082E-4</v>
      </c>
      <c r="AK3336" s="109">
        <v>6.121445161584516E-4</v>
      </c>
      <c r="AL3336" s="736">
        <v>2.9155278354379304E-4</v>
      </c>
    </row>
    <row r="3337" spans="1:38" x14ac:dyDescent="0.25">
      <c r="A3337" s="71">
        <f t="shared" si="4"/>
        <v>2058</v>
      </c>
      <c r="B3337" s="718">
        <v>12</v>
      </c>
      <c r="C3337" s="108">
        <v>0.22481688655900842</v>
      </c>
      <c r="D3337" s="109">
        <v>0.23464334062003925</v>
      </c>
      <c r="E3337" s="731">
        <v>0.11336060355253896</v>
      </c>
      <c r="F3337" s="108">
        <v>1.8357733428744565E-2</v>
      </c>
      <c r="G3337" s="109">
        <v>1.9995538025812793E-2</v>
      </c>
      <c r="H3337" s="731">
        <v>2.0266889668088858E-2</v>
      </c>
      <c r="I3337" s="108">
        <v>4.334906617544548E-3</v>
      </c>
      <c r="J3337" s="109">
        <v>3.9712437302183963E-3</v>
      </c>
      <c r="K3337" s="731">
        <v>8.835529890805198E-2</v>
      </c>
      <c r="L3337" s="108">
        <v>5.2898139101924344E-4</v>
      </c>
      <c r="M3337" s="109">
        <v>5.6317122316567063E-4</v>
      </c>
      <c r="N3337" s="731">
        <v>2.6822785985807564E-4</v>
      </c>
      <c r="O3337" s="108">
        <v>0</v>
      </c>
      <c r="P3337" s="109">
        <v>0</v>
      </c>
      <c r="Q3337" s="731">
        <v>1.2872149298194382E-2</v>
      </c>
      <c r="R3337" s="108">
        <v>4.4422906442062918E-4</v>
      </c>
      <c r="S3337" s="109">
        <v>6.5065545370835798E-4</v>
      </c>
      <c r="T3337" s="731">
        <v>2.6706606706165775E-3</v>
      </c>
      <c r="U3337" s="108">
        <v>9.0780135658210159E-4</v>
      </c>
      <c r="V3337" s="109">
        <v>8.7167412772908568E-4</v>
      </c>
      <c r="W3337" s="731">
        <v>8.4512861226966694E-4</v>
      </c>
      <c r="X3337" s="108">
        <v>7.8371366638710222E-5</v>
      </c>
      <c r="Y3337" s="109">
        <v>7.5252424054524761E-5</v>
      </c>
      <c r="Z3337" s="731">
        <v>7.2960742174217312E-5</v>
      </c>
      <c r="AA3337" s="108">
        <v>0</v>
      </c>
      <c r="AB3337" s="109">
        <v>0</v>
      </c>
      <c r="AC3337" s="731">
        <v>0</v>
      </c>
      <c r="AD3337" s="108">
        <v>0</v>
      </c>
      <c r="AE3337" s="109">
        <v>0</v>
      </c>
      <c r="AF3337" s="731">
        <v>0</v>
      </c>
      <c r="AG3337" s="108">
        <v>5.7907739519538E-4</v>
      </c>
      <c r="AH3337" s="109">
        <v>5.5603168963433143E-4</v>
      </c>
      <c r="AI3337" s="731">
        <v>5.3909923425092131E-4</v>
      </c>
      <c r="AJ3337" s="108">
        <v>5.7498157222559082E-4</v>
      </c>
      <c r="AK3337" s="109">
        <v>6.121445161584516E-4</v>
      </c>
      <c r="AL3337" s="736">
        <v>2.9155278354379304E-4</v>
      </c>
    </row>
    <row r="3338" spans="1:38" x14ac:dyDescent="0.25">
      <c r="A3338" s="71">
        <f t="shared" si="4"/>
        <v>2058</v>
      </c>
      <c r="B3338" s="718">
        <v>13</v>
      </c>
      <c r="C3338" s="108">
        <v>0.22481688655900842</v>
      </c>
      <c r="D3338" s="109">
        <v>0.23464334062003925</v>
      </c>
      <c r="E3338" s="731">
        <v>0.11336060355253896</v>
      </c>
      <c r="F3338" s="108">
        <v>1.8357733428744565E-2</v>
      </c>
      <c r="G3338" s="109">
        <v>1.9995538025812793E-2</v>
      </c>
      <c r="H3338" s="731">
        <v>2.0266889668088858E-2</v>
      </c>
      <c r="I3338" s="108">
        <v>4.334906617544548E-3</v>
      </c>
      <c r="J3338" s="109">
        <v>3.9712437302183963E-3</v>
      </c>
      <c r="K3338" s="731">
        <v>8.835529890805198E-2</v>
      </c>
      <c r="L3338" s="108">
        <v>5.2898139101924344E-4</v>
      </c>
      <c r="M3338" s="109">
        <v>5.6317122316567063E-4</v>
      </c>
      <c r="N3338" s="731">
        <v>2.6822785985807564E-4</v>
      </c>
      <c r="O3338" s="108">
        <v>0</v>
      </c>
      <c r="P3338" s="109">
        <v>0</v>
      </c>
      <c r="Q3338" s="731">
        <v>1.2872149298194382E-2</v>
      </c>
      <c r="R3338" s="108">
        <v>4.4422906442062918E-4</v>
      </c>
      <c r="S3338" s="109">
        <v>6.5065545370835798E-4</v>
      </c>
      <c r="T3338" s="731">
        <v>2.6706606706165775E-3</v>
      </c>
      <c r="U3338" s="108">
        <v>9.0780135658210159E-4</v>
      </c>
      <c r="V3338" s="109">
        <v>8.7167412772908568E-4</v>
      </c>
      <c r="W3338" s="731">
        <v>8.4512861226966694E-4</v>
      </c>
      <c r="X3338" s="108">
        <v>7.8371366638710222E-5</v>
      </c>
      <c r="Y3338" s="109">
        <v>7.5252424054524761E-5</v>
      </c>
      <c r="Z3338" s="731">
        <v>7.2960742174217312E-5</v>
      </c>
      <c r="AA3338" s="108">
        <v>0</v>
      </c>
      <c r="AB3338" s="109">
        <v>0</v>
      </c>
      <c r="AC3338" s="731">
        <v>0</v>
      </c>
      <c r="AD3338" s="108">
        <v>0</v>
      </c>
      <c r="AE3338" s="109">
        <v>0</v>
      </c>
      <c r="AF3338" s="731">
        <v>0</v>
      </c>
      <c r="AG3338" s="108">
        <v>5.7907739519538E-4</v>
      </c>
      <c r="AH3338" s="109">
        <v>5.5603168963433143E-4</v>
      </c>
      <c r="AI3338" s="731">
        <v>5.3909923425092131E-4</v>
      </c>
      <c r="AJ3338" s="108">
        <v>5.7498157222559082E-4</v>
      </c>
      <c r="AK3338" s="109">
        <v>6.121445161584516E-4</v>
      </c>
      <c r="AL3338" s="736">
        <v>2.9155278354379304E-4</v>
      </c>
    </row>
    <row r="3339" spans="1:38" x14ac:dyDescent="0.25">
      <c r="A3339" s="71">
        <f t="shared" si="4"/>
        <v>2058</v>
      </c>
      <c r="B3339" s="718">
        <v>14</v>
      </c>
      <c r="C3339" s="108">
        <v>0.22481688655900842</v>
      </c>
      <c r="D3339" s="109">
        <v>0.23464334062003925</v>
      </c>
      <c r="E3339" s="731">
        <v>0.11336060355253896</v>
      </c>
      <c r="F3339" s="108">
        <v>1.8357733428744565E-2</v>
      </c>
      <c r="G3339" s="109">
        <v>1.9995538025812793E-2</v>
      </c>
      <c r="H3339" s="731">
        <v>2.0266889668088858E-2</v>
      </c>
      <c r="I3339" s="108">
        <v>4.334906617544548E-3</v>
      </c>
      <c r="J3339" s="109">
        <v>3.9712437302183963E-3</v>
      </c>
      <c r="K3339" s="731">
        <v>8.835529890805198E-2</v>
      </c>
      <c r="L3339" s="108">
        <v>5.2898139101924344E-4</v>
      </c>
      <c r="M3339" s="109">
        <v>5.6317122316567063E-4</v>
      </c>
      <c r="N3339" s="731">
        <v>2.6822785985807564E-4</v>
      </c>
      <c r="O3339" s="108">
        <v>0</v>
      </c>
      <c r="P3339" s="109">
        <v>0</v>
      </c>
      <c r="Q3339" s="731">
        <v>1.2872149298194382E-2</v>
      </c>
      <c r="R3339" s="108">
        <v>4.4422906442062918E-4</v>
      </c>
      <c r="S3339" s="109">
        <v>6.5065545370835798E-4</v>
      </c>
      <c r="T3339" s="731">
        <v>2.6706606706165775E-3</v>
      </c>
      <c r="U3339" s="108">
        <v>9.0780135658210159E-4</v>
      </c>
      <c r="V3339" s="109">
        <v>8.7167412772908568E-4</v>
      </c>
      <c r="W3339" s="731">
        <v>8.4512861226966694E-4</v>
      </c>
      <c r="X3339" s="108">
        <v>7.8371366638710222E-5</v>
      </c>
      <c r="Y3339" s="109">
        <v>7.5252424054524761E-5</v>
      </c>
      <c r="Z3339" s="731">
        <v>7.2960742174217312E-5</v>
      </c>
      <c r="AA3339" s="108">
        <v>0</v>
      </c>
      <c r="AB3339" s="109">
        <v>0</v>
      </c>
      <c r="AC3339" s="731">
        <v>0</v>
      </c>
      <c r="AD3339" s="108">
        <v>0</v>
      </c>
      <c r="AE3339" s="109">
        <v>0</v>
      </c>
      <c r="AF3339" s="731">
        <v>0</v>
      </c>
      <c r="AG3339" s="108">
        <v>5.7907739519538E-4</v>
      </c>
      <c r="AH3339" s="109">
        <v>5.5603168963433143E-4</v>
      </c>
      <c r="AI3339" s="731">
        <v>5.3909923425092131E-4</v>
      </c>
      <c r="AJ3339" s="108">
        <v>5.7498157222559082E-4</v>
      </c>
      <c r="AK3339" s="109">
        <v>6.121445161584516E-4</v>
      </c>
      <c r="AL3339" s="736">
        <v>2.9155278354379304E-4</v>
      </c>
    </row>
    <row r="3340" spans="1:38" x14ac:dyDescent="0.25">
      <c r="A3340" s="71">
        <f t="shared" si="4"/>
        <v>2058</v>
      </c>
      <c r="B3340" s="718">
        <v>15</v>
      </c>
      <c r="C3340" s="108">
        <v>0.22481688655900842</v>
      </c>
      <c r="D3340" s="109">
        <v>0.23464334062003925</v>
      </c>
      <c r="E3340" s="731">
        <v>0.11336060355253896</v>
      </c>
      <c r="F3340" s="108">
        <v>1.8357733428744565E-2</v>
      </c>
      <c r="G3340" s="109">
        <v>1.9995538025812793E-2</v>
      </c>
      <c r="H3340" s="731">
        <v>2.0266889668088858E-2</v>
      </c>
      <c r="I3340" s="108">
        <v>4.334906617544548E-3</v>
      </c>
      <c r="J3340" s="109">
        <v>3.9712437302183963E-3</v>
      </c>
      <c r="K3340" s="731">
        <v>8.835529890805198E-2</v>
      </c>
      <c r="L3340" s="108">
        <v>5.2898139101924344E-4</v>
      </c>
      <c r="M3340" s="109">
        <v>5.6317122316567063E-4</v>
      </c>
      <c r="N3340" s="731">
        <v>2.6822785985807564E-4</v>
      </c>
      <c r="O3340" s="108">
        <v>0</v>
      </c>
      <c r="P3340" s="109">
        <v>0</v>
      </c>
      <c r="Q3340" s="731">
        <v>1.2872149298194382E-2</v>
      </c>
      <c r="R3340" s="108">
        <v>4.4422906442062918E-4</v>
      </c>
      <c r="S3340" s="109">
        <v>6.5065545370835798E-4</v>
      </c>
      <c r="T3340" s="731">
        <v>2.6706606706165775E-3</v>
      </c>
      <c r="U3340" s="108">
        <v>9.0780135658210159E-4</v>
      </c>
      <c r="V3340" s="109">
        <v>8.7167412772908568E-4</v>
      </c>
      <c r="W3340" s="731">
        <v>8.4512861226966694E-4</v>
      </c>
      <c r="X3340" s="108">
        <v>7.8371366638710222E-5</v>
      </c>
      <c r="Y3340" s="109">
        <v>7.5252424054524761E-5</v>
      </c>
      <c r="Z3340" s="731">
        <v>7.2960742174217312E-5</v>
      </c>
      <c r="AA3340" s="108">
        <v>0</v>
      </c>
      <c r="AB3340" s="109">
        <v>0</v>
      </c>
      <c r="AC3340" s="731">
        <v>0</v>
      </c>
      <c r="AD3340" s="108">
        <v>0</v>
      </c>
      <c r="AE3340" s="109">
        <v>0</v>
      </c>
      <c r="AF3340" s="731">
        <v>0</v>
      </c>
      <c r="AG3340" s="108">
        <v>5.7907739519538E-4</v>
      </c>
      <c r="AH3340" s="109">
        <v>5.5603168963433143E-4</v>
      </c>
      <c r="AI3340" s="731">
        <v>5.3909923425092131E-4</v>
      </c>
      <c r="AJ3340" s="108">
        <v>5.7498157222559082E-4</v>
      </c>
      <c r="AK3340" s="109">
        <v>6.121445161584516E-4</v>
      </c>
      <c r="AL3340" s="736">
        <v>2.9155278354379304E-4</v>
      </c>
    </row>
    <row r="3341" spans="1:38" x14ac:dyDescent="0.25">
      <c r="A3341" s="71">
        <f t="shared" si="4"/>
        <v>2058</v>
      </c>
      <c r="B3341" s="718">
        <v>16</v>
      </c>
      <c r="C3341" s="108">
        <v>0.22481688655900842</v>
      </c>
      <c r="D3341" s="109">
        <v>0.23464334062003925</v>
      </c>
      <c r="E3341" s="731">
        <v>0.11336060355253896</v>
      </c>
      <c r="F3341" s="108">
        <v>1.8357733428744565E-2</v>
      </c>
      <c r="G3341" s="109">
        <v>1.9995538025812793E-2</v>
      </c>
      <c r="H3341" s="731">
        <v>2.0266889668088858E-2</v>
      </c>
      <c r="I3341" s="108">
        <v>4.334906617544548E-3</v>
      </c>
      <c r="J3341" s="109">
        <v>3.9712437302183963E-3</v>
      </c>
      <c r="K3341" s="731">
        <v>8.835529890805198E-2</v>
      </c>
      <c r="L3341" s="108">
        <v>5.2898139101924344E-4</v>
      </c>
      <c r="M3341" s="109">
        <v>5.6317122316567063E-4</v>
      </c>
      <c r="N3341" s="731">
        <v>2.6822785985807564E-4</v>
      </c>
      <c r="O3341" s="108">
        <v>0</v>
      </c>
      <c r="P3341" s="109">
        <v>0</v>
      </c>
      <c r="Q3341" s="731">
        <v>1.2872149298194382E-2</v>
      </c>
      <c r="R3341" s="108">
        <v>4.4422906442062918E-4</v>
      </c>
      <c r="S3341" s="109">
        <v>6.5065545370835798E-4</v>
      </c>
      <c r="T3341" s="731">
        <v>2.6706606706165775E-3</v>
      </c>
      <c r="U3341" s="108">
        <v>9.0780135658210159E-4</v>
      </c>
      <c r="V3341" s="109">
        <v>8.7167412772908568E-4</v>
      </c>
      <c r="W3341" s="731">
        <v>8.4512861226966694E-4</v>
      </c>
      <c r="X3341" s="108">
        <v>7.8371366638710222E-5</v>
      </c>
      <c r="Y3341" s="109">
        <v>7.5252424054524761E-5</v>
      </c>
      <c r="Z3341" s="731">
        <v>7.2960742174217312E-5</v>
      </c>
      <c r="AA3341" s="108">
        <v>0</v>
      </c>
      <c r="AB3341" s="109">
        <v>0</v>
      </c>
      <c r="AC3341" s="731">
        <v>0</v>
      </c>
      <c r="AD3341" s="108">
        <v>0</v>
      </c>
      <c r="AE3341" s="109">
        <v>0</v>
      </c>
      <c r="AF3341" s="731">
        <v>0</v>
      </c>
      <c r="AG3341" s="108">
        <v>5.7907739519538E-4</v>
      </c>
      <c r="AH3341" s="109">
        <v>5.5603168963433143E-4</v>
      </c>
      <c r="AI3341" s="731">
        <v>5.3909923425092131E-4</v>
      </c>
      <c r="AJ3341" s="108">
        <v>5.7498157222559082E-4</v>
      </c>
      <c r="AK3341" s="109">
        <v>6.121445161584516E-4</v>
      </c>
      <c r="AL3341" s="736">
        <v>2.9155278354379304E-4</v>
      </c>
    </row>
    <row r="3342" spans="1:38" x14ac:dyDescent="0.25">
      <c r="A3342" s="71">
        <f t="shared" si="4"/>
        <v>2058</v>
      </c>
      <c r="B3342" s="718">
        <v>17</v>
      </c>
      <c r="C3342" s="108">
        <v>0.22481688655900842</v>
      </c>
      <c r="D3342" s="109">
        <v>0.23464334062003925</v>
      </c>
      <c r="E3342" s="731">
        <v>0.11336060355253896</v>
      </c>
      <c r="F3342" s="108">
        <v>1.8357733428744565E-2</v>
      </c>
      <c r="G3342" s="109">
        <v>1.9995538025812793E-2</v>
      </c>
      <c r="H3342" s="731">
        <v>2.0266889668088858E-2</v>
      </c>
      <c r="I3342" s="108">
        <v>4.334906617544548E-3</v>
      </c>
      <c r="J3342" s="109">
        <v>3.9712437302183963E-3</v>
      </c>
      <c r="K3342" s="731">
        <v>8.835529890805198E-2</v>
      </c>
      <c r="L3342" s="108">
        <v>5.2898139101924344E-4</v>
      </c>
      <c r="M3342" s="109">
        <v>5.6317122316567063E-4</v>
      </c>
      <c r="N3342" s="731">
        <v>2.6822785985807564E-4</v>
      </c>
      <c r="O3342" s="108">
        <v>0</v>
      </c>
      <c r="P3342" s="109">
        <v>0</v>
      </c>
      <c r="Q3342" s="731">
        <v>1.2872149298194382E-2</v>
      </c>
      <c r="R3342" s="108">
        <v>4.4422906442062918E-4</v>
      </c>
      <c r="S3342" s="109">
        <v>6.5065545370835798E-4</v>
      </c>
      <c r="T3342" s="731">
        <v>2.6706606706165775E-3</v>
      </c>
      <c r="U3342" s="108">
        <v>9.0780135658210159E-4</v>
      </c>
      <c r="V3342" s="109">
        <v>8.7167412772908568E-4</v>
      </c>
      <c r="W3342" s="731">
        <v>8.4512861226966694E-4</v>
      </c>
      <c r="X3342" s="108">
        <v>7.8371366638710222E-5</v>
      </c>
      <c r="Y3342" s="109">
        <v>7.5252424054524761E-5</v>
      </c>
      <c r="Z3342" s="731">
        <v>7.2960742174217312E-5</v>
      </c>
      <c r="AA3342" s="108">
        <v>0</v>
      </c>
      <c r="AB3342" s="109">
        <v>0</v>
      </c>
      <c r="AC3342" s="731">
        <v>0</v>
      </c>
      <c r="AD3342" s="108">
        <v>0</v>
      </c>
      <c r="AE3342" s="109">
        <v>0</v>
      </c>
      <c r="AF3342" s="731">
        <v>0</v>
      </c>
      <c r="AG3342" s="108">
        <v>5.7907739519538E-4</v>
      </c>
      <c r="AH3342" s="109">
        <v>5.5603168963433143E-4</v>
      </c>
      <c r="AI3342" s="731">
        <v>5.3909923425092131E-4</v>
      </c>
      <c r="AJ3342" s="108">
        <v>5.7498157222559082E-4</v>
      </c>
      <c r="AK3342" s="109">
        <v>6.121445161584516E-4</v>
      </c>
      <c r="AL3342" s="736">
        <v>2.9155278354379304E-4</v>
      </c>
    </row>
    <row r="3343" spans="1:38" x14ac:dyDescent="0.25">
      <c r="A3343" s="71">
        <f t="shared" si="4"/>
        <v>2058</v>
      </c>
      <c r="B3343" s="718">
        <v>18</v>
      </c>
      <c r="C3343" s="108">
        <v>0.22481688655900842</v>
      </c>
      <c r="D3343" s="109">
        <v>0.23464334062003925</v>
      </c>
      <c r="E3343" s="731">
        <v>0.11336060355253896</v>
      </c>
      <c r="F3343" s="108">
        <v>1.8357733428744565E-2</v>
      </c>
      <c r="G3343" s="109">
        <v>1.9995538025812793E-2</v>
      </c>
      <c r="H3343" s="731">
        <v>2.0266889668088858E-2</v>
      </c>
      <c r="I3343" s="108">
        <v>4.334906617544548E-3</v>
      </c>
      <c r="J3343" s="109">
        <v>3.9712437302183963E-3</v>
      </c>
      <c r="K3343" s="731">
        <v>8.835529890805198E-2</v>
      </c>
      <c r="L3343" s="108">
        <v>5.2898139101924344E-4</v>
      </c>
      <c r="M3343" s="109">
        <v>5.6317122316567063E-4</v>
      </c>
      <c r="N3343" s="731">
        <v>2.6822785985807564E-4</v>
      </c>
      <c r="O3343" s="108">
        <v>0</v>
      </c>
      <c r="P3343" s="109">
        <v>0</v>
      </c>
      <c r="Q3343" s="731">
        <v>1.2872149298194382E-2</v>
      </c>
      <c r="R3343" s="108">
        <v>4.4422906442062918E-4</v>
      </c>
      <c r="S3343" s="109">
        <v>6.5065545370835798E-4</v>
      </c>
      <c r="T3343" s="731">
        <v>2.6706606706165775E-3</v>
      </c>
      <c r="U3343" s="108">
        <v>9.0780135658210159E-4</v>
      </c>
      <c r="V3343" s="109">
        <v>8.7167412772908568E-4</v>
      </c>
      <c r="W3343" s="731">
        <v>8.4512861226966694E-4</v>
      </c>
      <c r="X3343" s="108">
        <v>7.8371366638710222E-5</v>
      </c>
      <c r="Y3343" s="109">
        <v>7.5252424054524761E-5</v>
      </c>
      <c r="Z3343" s="731">
        <v>7.2960742174217312E-5</v>
      </c>
      <c r="AA3343" s="108">
        <v>0</v>
      </c>
      <c r="AB3343" s="109">
        <v>0</v>
      </c>
      <c r="AC3343" s="731">
        <v>0</v>
      </c>
      <c r="AD3343" s="108">
        <v>0</v>
      </c>
      <c r="AE3343" s="109">
        <v>0</v>
      </c>
      <c r="AF3343" s="731">
        <v>0</v>
      </c>
      <c r="AG3343" s="108">
        <v>5.7907739519538E-4</v>
      </c>
      <c r="AH3343" s="109">
        <v>5.5603168963433143E-4</v>
      </c>
      <c r="AI3343" s="731">
        <v>5.3909923425092131E-4</v>
      </c>
      <c r="AJ3343" s="108">
        <v>5.7498157222559082E-4</v>
      </c>
      <c r="AK3343" s="109">
        <v>6.121445161584516E-4</v>
      </c>
      <c r="AL3343" s="736">
        <v>2.9155278354379304E-4</v>
      </c>
    </row>
    <row r="3344" spans="1:38" x14ac:dyDescent="0.25">
      <c r="A3344" s="71">
        <f t="shared" si="4"/>
        <v>2058</v>
      </c>
      <c r="B3344" s="718">
        <v>19</v>
      </c>
      <c r="C3344" s="108">
        <v>0.22481688655900842</v>
      </c>
      <c r="D3344" s="109">
        <v>0.23464334062003925</v>
      </c>
      <c r="E3344" s="731">
        <v>0.11336060355253896</v>
      </c>
      <c r="F3344" s="108">
        <v>1.8357733428744565E-2</v>
      </c>
      <c r="G3344" s="109">
        <v>1.9995538025812793E-2</v>
      </c>
      <c r="H3344" s="731">
        <v>2.0266889668088858E-2</v>
      </c>
      <c r="I3344" s="108">
        <v>4.334906617544548E-3</v>
      </c>
      <c r="J3344" s="109">
        <v>3.9712437302183963E-3</v>
      </c>
      <c r="K3344" s="731">
        <v>8.835529890805198E-2</v>
      </c>
      <c r="L3344" s="108">
        <v>5.2898139101924344E-4</v>
      </c>
      <c r="M3344" s="109">
        <v>5.6317122316567063E-4</v>
      </c>
      <c r="N3344" s="731">
        <v>2.6822785985807564E-4</v>
      </c>
      <c r="O3344" s="108">
        <v>0</v>
      </c>
      <c r="P3344" s="109">
        <v>0</v>
      </c>
      <c r="Q3344" s="731">
        <v>1.2872149298194382E-2</v>
      </c>
      <c r="R3344" s="108">
        <v>4.4422906442062918E-4</v>
      </c>
      <c r="S3344" s="109">
        <v>6.5065545370835798E-4</v>
      </c>
      <c r="T3344" s="731">
        <v>2.6706606706165775E-3</v>
      </c>
      <c r="U3344" s="108">
        <v>9.0780135658210159E-4</v>
      </c>
      <c r="V3344" s="109">
        <v>8.7167412772908568E-4</v>
      </c>
      <c r="W3344" s="731">
        <v>8.4512861226966694E-4</v>
      </c>
      <c r="X3344" s="108">
        <v>7.8371366638710222E-5</v>
      </c>
      <c r="Y3344" s="109">
        <v>7.5252424054524761E-5</v>
      </c>
      <c r="Z3344" s="731">
        <v>7.2960742174217312E-5</v>
      </c>
      <c r="AA3344" s="108">
        <v>0</v>
      </c>
      <c r="AB3344" s="109">
        <v>0</v>
      </c>
      <c r="AC3344" s="731">
        <v>0</v>
      </c>
      <c r="AD3344" s="108">
        <v>0</v>
      </c>
      <c r="AE3344" s="109">
        <v>0</v>
      </c>
      <c r="AF3344" s="731">
        <v>0</v>
      </c>
      <c r="AG3344" s="108">
        <v>5.7907739519538E-4</v>
      </c>
      <c r="AH3344" s="109">
        <v>5.5603168963433143E-4</v>
      </c>
      <c r="AI3344" s="731">
        <v>5.3909923425092131E-4</v>
      </c>
      <c r="AJ3344" s="108">
        <v>5.7498157222559082E-4</v>
      </c>
      <c r="AK3344" s="109">
        <v>6.121445161584516E-4</v>
      </c>
      <c r="AL3344" s="736">
        <v>2.9155278354379304E-4</v>
      </c>
    </row>
    <row r="3345" spans="1:38" x14ac:dyDescent="0.25">
      <c r="A3345" s="71">
        <f t="shared" si="4"/>
        <v>2058</v>
      </c>
      <c r="B3345" s="718">
        <v>20</v>
      </c>
      <c r="C3345" s="108">
        <v>0.22481688655900842</v>
      </c>
      <c r="D3345" s="109">
        <v>0.23464334062003925</v>
      </c>
      <c r="E3345" s="731">
        <v>0.11336060355253896</v>
      </c>
      <c r="F3345" s="108">
        <v>1.8357733428744565E-2</v>
      </c>
      <c r="G3345" s="109">
        <v>1.9995538025812793E-2</v>
      </c>
      <c r="H3345" s="731">
        <v>2.0266889668088858E-2</v>
      </c>
      <c r="I3345" s="108">
        <v>4.334906617544548E-3</v>
      </c>
      <c r="J3345" s="109">
        <v>3.9712437302183963E-3</v>
      </c>
      <c r="K3345" s="731">
        <v>8.835529890805198E-2</v>
      </c>
      <c r="L3345" s="108">
        <v>5.2898139101924344E-4</v>
      </c>
      <c r="M3345" s="109">
        <v>5.6317122316567063E-4</v>
      </c>
      <c r="N3345" s="731">
        <v>2.6822785985807564E-4</v>
      </c>
      <c r="O3345" s="108">
        <v>0</v>
      </c>
      <c r="P3345" s="109">
        <v>0</v>
      </c>
      <c r="Q3345" s="731">
        <v>1.2872149298194382E-2</v>
      </c>
      <c r="R3345" s="108">
        <v>4.4422906442062918E-4</v>
      </c>
      <c r="S3345" s="109">
        <v>6.5065545370835798E-4</v>
      </c>
      <c r="T3345" s="731">
        <v>2.6706606706165775E-3</v>
      </c>
      <c r="U3345" s="108">
        <v>9.0780135658210159E-4</v>
      </c>
      <c r="V3345" s="109">
        <v>8.7167412772908568E-4</v>
      </c>
      <c r="W3345" s="731">
        <v>8.4512861226966694E-4</v>
      </c>
      <c r="X3345" s="108">
        <v>7.8371366638710222E-5</v>
      </c>
      <c r="Y3345" s="109">
        <v>7.5252424054524761E-5</v>
      </c>
      <c r="Z3345" s="731">
        <v>7.2960742174217312E-5</v>
      </c>
      <c r="AA3345" s="108">
        <v>0</v>
      </c>
      <c r="AB3345" s="109">
        <v>0</v>
      </c>
      <c r="AC3345" s="731">
        <v>0</v>
      </c>
      <c r="AD3345" s="108">
        <v>0</v>
      </c>
      <c r="AE3345" s="109">
        <v>0</v>
      </c>
      <c r="AF3345" s="731">
        <v>0</v>
      </c>
      <c r="AG3345" s="108">
        <v>5.7907739519538E-4</v>
      </c>
      <c r="AH3345" s="109">
        <v>5.5603168963433143E-4</v>
      </c>
      <c r="AI3345" s="731">
        <v>5.3909923425092131E-4</v>
      </c>
      <c r="AJ3345" s="108">
        <v>5.7498157222559082E-4</v>
      </c>
      <c r="AK3345" s="109">
        <v>6.121445161584516E-4</v>
      </c>
      <c r="AL3345" s="736">
        <v>2.9155278354379304E-4</v>
      </c>
    </row>
    <row r="3346" spans="1:38" x14ac:dyDescent="0.25">
      <c r="A3346" s="71">
        <f t="shared" si="4"/>
        <v>2058</v>
      </c>
      <c r="B3346" s="718">
        <v>21</v>
      </c>
      <c r="C3346" s="108">
        <v>0.22481688655900842</v>
      </c>
      <c r="D3346" s="109">
        <v>0.23464334062003925</v>
      </c>
      <c r="E3346" s="731">
        <v>0.11336060355253896</v>
      </c>
      <c r="F3346" s="108">
        <v>1.8357733428744565E-2</v>
      </c>
      <c r="G3346" s="109">
        <v>1.9995538025812793E-2</v>
      </c>
      <c r="H3346" s="731">
        <v>2.0266889668088858E-2</v>
      </c>
      <c r="I3346" s="108">
        <v>4.334906617544548E-3</v>
      </c>
      <c r="J3346" s="109">
        <v>3.9712437302183963E-3</v>
      </c>
      <c r="K3346" s="731">
        <v>8.835529890805198E-2</v>
      </c>
      <c r="L3346" s="108">
        <v>5.2898139101924344E-4</v>
      </c>
      <c r="M3346" s="109">
        <v>5.6317122316567063E-4</v>
      </c>
      <c r="N3346" s="731">
        <v>2.6822785985807564E-4</v>
      </c>
      <c r="O3346" s="108">
        <v>0</v>
      </c>
      <c r="P3346" s="109">
        <v>0</v>
      </c>
      <c r="Q3346" s="731">
        <v>1.2872149298194382E-2</v>
      </c>
      <c r="R3346" s="108">
        <v>4.4422906442062918E-4</v>
      </c>
      <c r="S3346" s="109">
        <v>6.5065545370835798E-4</v>
      </c>
      <c r="T3346" s="731">
        <v>2.6706606706165775E-3</v>
      </c>
      <c r="U3346" s="108">
        <v>9.0780135658210159E-4</v>
      </c>
      <c r="V3346" s="109">
        <v>8.7167412772908568E-4</v>
      </c>
      <c r="W3346" s="731">
        <v>8.4512861226966694E-4</v>
      </c>
      <c r="X3346" s="108">
        <v>7.8371366638710222E-5</v>
      </c>
      <c r="Y3346" s="109">
        <v>7.5252424054524761E-5</v>
      </c>
      <c r="Z3346" s="731">
        <v>7.2960742174217312E-5</v>
      </c>
      <c r="AA3346" s="108">
        <v>0</v>
      </c>
      <c r="AB3346" s="109">
        <v>0</v>
      </c>
      <c r="AC3346" s="731">
        <v>0</v>
      </c>
      <c r="AD3346" s="108">
        <v>0</v>
      </c>
      <c r="AE3346" s="109">
        <v>0</v>
      </c>
      <c r="AF3346" s="731">
        <v>0</v>
      </c>
      <c r="AG3346" s="108">
        <v>5.7907739519538E-4</v>
      </c>
      <c r="AH3346" s="109">
        <v>5.5603168963433143E-4</v>
      </c>
      <c r="AI3346" s="731">
        <v>5.3909923425092131E-4</v>
      </c>
      <c r="AJ3346" s="108">
        <v>5.7498157222559082E-4</v>
      </c>
      <c r="AK3346" s="109">
        <v>6.121445161584516E-4</v>
      </c>
      <c r="AL3346" s="736">
        <v>2.9155278354379304E-4</v>
      </c>
    </row>
    <row r="3347" spans="1:38" x14ac:dyDescent="0.25">
      <c r="A3347" s="71">
        <f t="shared" si="4"/>
        <v>2058</v>
      </c>
      <c r="B3347" s="718">
        <v>22</v>
      </c>
      <c r="C3347" s="108">
        <v>0.22481688655900842</v>
      </c>
      <c r="D3347" s="109">
        <v>0.23464334062003925</v>
      </c>
      <c r="E3347" s="731">
        <v>0.11336060355253896</v>
      </c>
      <c r="F3347" s="108">
        <v>1.8357733428744565E-2</v>
      </c>
      <c r="G3347" s="109">
        <v>1.9995538025812793E-2</v>
      </c>
      <c r="H3347" s="731">
        <v>2.0266889668088858E-2</v>
      </c>
      <c r="I3347" s="108">
        <v>4.334906617544548E-3</v>
      </c>
      <c r="J3347" s="109">
        <v>3.9712437302183963E-3</v>
      </c>
      <c r="K3347" s="731">
        <v>8.835529890805198E-2</v>
      </c>
      <c r="L3347" s="108">
        <v>5.2898139101924344E-4</v>
      </c>
      <c r="M3347" s="109">
        <v>5.6317122316567063E-4</v>
      </c>
      <c r="N3347" s="731">
        <v>2.6822785985807564E-4</v>
      </c>
      <c r="O3347" s="108">
        <v>0</v>
      </c>
      <c r="P3347" s="109">
        <v>0</v>
      </c>
      <c r="Q3347" s="731">
        <v>1.2872149298194382E-2</v>
      </c>
      <c r="R3347" s="108">
        <v>4.4422906442062918E-4</v>
      </c>
      <c r="S3347" s="109">
        <v>6.5065545370835798E-4</v>
      </c>
      <c r="T3347" s="731">
        <v>2.6706606706165775E-3</v>
      </c>
      <c r="U3347" s="108">
        <v>9.0780135658210159E-4</v>
      </c>
      <c r="V3347" s="109">
        <v>8.7167412772908568E-4</v>
      </c>
      <c r="W3347" s="731">
        <v>8.4512861226966694E-4</v>
      </c>
      <c r="X3347" s="108">
        <v>7.8371366638710222E-5</v>
      </c>
      <c r="Y3347" s="109">
        <v>7.5252424054524761E-5</v>
      </c>
      <c r="Z3347" s="731">
        <v>7.2960742174217312E-5</v>
      </c>
      <c r="AA3347" s="108">
        <v>0</v>
      </c>
      <c r="AB3347" s="109">
        <v>0</v>
      </c>
      <c r="AC3347" s="731">
        <v>0</v>
      </c>
      <c r="AD3347" s="108">
        <v>0</v>
      </c>
      <c r="AE3347" s="109">
        <v>0</v>
      </c>
      <c r="AF3347" s="731">
        <v>0</v>
      </c>
      <c r="AG3347" s="108">
        <v>5.7907739519538E-4</v>
      </c>
      <c r="AH3347" s="109">
        <v>5.5603168963433143E-4</v>
      </c>
      <c r="AI3347" s="731">
        <v>5.3909923425092131E-4</v>
      </c>
      <c r="AJ3347" s="108">
        <v>5.7498157222559082E-4</v>
      </c>
      <c r="AK3347" s="109">
        <v>6.121445161584516E-4</v>
      </c>
      <c r="AL3347" s="736">
        <v>2.9155278354379304E-4</v>
      </c>
    </row>
    <row r="3348" spans="1:38" x14ac:dyDescent="0.25">
      <c r="A3348" s="71">
        <f t="shared" si="4"/>
        <v>2058</v>
      </c>
      <c r="B3348" s="718">
        <v>23</v>
      </c>
      <c r="C3348" s="108">
        <v>0.22481688655900842</v>
      </c>
      <c r="D3348" s="109">
        <v>0.23464334062003925</v>
      </c>
      <c r="E3348" s="731">
        <v>0.11336060355253896</v>
      </c>
      <c r="F3348" s="108">
        <v>1.8357733428744565E-2</v>
      </c>
      <c r="G3348" s="109">
        <v>1.9995538025812793E-2</v>
      </c>
      <c r="H3348" s="731">
        <v>2.0266889668088858E-2</v>
      </c>
      <c r="I3348" s="108">
        <v>4.334906617544548E-3</v>
      </c>
      <c r="J3348" s="109">
        <v>3.9712437302183963E-3</v>
      </c>
      <c r="K3348" s="731">
        <v>8.835529890805198E-2</v>
      </c>
      <c r="L3348" s="108">
        <v>5.2898139101924344E-4</v>
      </c>
      <c r="M3348" s="109">
        <v>5.6317122316567063E-4</v>
      </c>
      <c r="N3348" s="731">
        <v>2.6822785985807564E-4</v>
      </c>
      <c r="O3348" s="108">
        <v>0</v>
      </c>
      <c r="P3348" s="109">
        <v>0</v>
      </c>
      <c r="Q3348" s="731">
        <v>1.2872149298194382E-2</v>
      </c>
      <c r="R3348" s="108">
        <v>4.4422906442062918E-4</v>
      </c>
      <c r="S3348" s="109">
        <v>6.5065545370835798E-4</v>
      </c>
      <c r="T3348" s="731">
        <v>2.6706606706165775E-3</v>
      </c>
      <c r="U3348" s="108">
        <v>9.0780135658210159E-4</v>
      </c>
      <c r="V3348" s="109">
        <v>8.7167412772908568E-4</v>
      </c>
      <c r="W3348" s="731">
        <v>8.4512861226966694E-4</v>
      </c>
      <c r="X3348" s="108">
        <v>7.8371366638710222E-5</v>
      </c>
      <c r="Y3348" s="109">
        <v>7.5252424054524761E-5</v>
      </c>
      <c r="Z3348" s="731">
        <v>7.2960742174217312E-5</v>
      </c>
      <c r="AA3348" s="108">
        <v>0</v>
      </c>
      <c r="AB3348" s="109">
        <v>0</v>
      </c>
      <c r="AC3348" s="731">
        <v>0</v>
      </c>
      <c r="AD3348" s="108">
        <v>0</v>
      </c>
      <c r="AE3348" s="109">
        <v>0</v>
      </c>
      <c r="AF3348" s="731">
        <v>0</v>
      </c>
      <c r="AG3348" s="108">
        <v>5.7907739519538E-4</v>
      </c>
      <c r="AH3348" s="109">
        <v>5.5603168963433143E-4</v>
      </c>
      <c r="AI3348" s="731">
        <v>5.3909923425092131E-4</v>
      </c>
      <c r="AJ3348" s="108">
        <v>5.7498157222559082E-4</v>
      </c>
      <c r="AK3348" s="109">
        <v>6.121445161584516E-4</v>
      </c>
      <c r="AL3348" s="736">
        <v>2.9155278354379304E-4</v>
      </c>
    </row>
    <row r="3349" spans="1:38" x14ac:dyDescent="0.25">
      <c r="A3349" s="71">
        <f t="shared" si="4"/>
        <v>2058</v>
      </c>
      <c r="B3349" s="718">
        <v>24</v>
      </c>
      <c r="C3349" s="108">
        <v>0.22481688655900842</v>
      </c>
      <c r="D3349" s="109">
        <v>0.23464334062003925</v>
      </c>
      <c r="E3349" s="731">
        <v>0.11336060355253896</v>
      </c>
      <c r="F3349" s="108">
        <v>1.8357733428744565E-2</v>
      </c>
      <c r="G3349" s="109">
        <v>1.9995538025812793E-2</v>
      </c>
      <c r="H3349" s="731">
        <v>2.0266889668088858E-2</v>
      </c>
      <c r="I3349" s="108">
        <v>4.334906617544548E-3</v>
      </c>
      <c r="J3349" s="109">
        <v>3.9712437302183963E-3</v>
      </c>
      <c r="K3349" s="731">
        <v>8.835529890805198E-2</v>
      </c>
      <c r="L3349" s="108">
        <v>5.2898139101924344E-4</v>
      </c>
      <c r="M3349" s="109">
        <v>5.6317122316567063E-4</v>
      </c>
      <c r="N3349" s="731">
        <v>2.6822785985807564E-4</v>
      </c>
      <c r="O3349" s="108">
        <v>0</v>
      </c>
      <c r="P3349" s="109">
        <v>0</v>
      </c>
      <c r="Q3349" s="731">
        <v>1.2872149298194382E-2</v>
      </c>
      <c r="R3349" s="108">
        <v>4.4422906442062918E-4</v>
      </c>
      <c r="S3349" s="109">
        <v>6.5065545370835798E-4</v>
      </c>
      <c r="T3349" s="731">
        <v>2.6706606706165775E-3</v>
      </c>
      <c r="U3349" s="108">
        <v>9.0780135658210159E-4</v>
      </c>
      <c r="V3349" s="109">
        <v>8.7167412772908568E-4</v>
      </c>
      <c r="W3349" s="731">
        <v>8.4512861226966694E-4</v>
      </c>
      <c r="X3349" s="108">
        <v>7.8371366638710222E-5</v>
      </c>
      <c r="Y3349" s="109">
        <v>7.5252424054524761E-5</v>
      </c>
      <c r="Z3349" s="731">
        <v>7.2960742174217312E-5</v>
      </c>
      <c r="AA3349" s="108">
        <v>0</v>
      </c>
      <c r="AB3349" s="109">
        <v>0</v>
      </c>
      <c r="AC3349" s="731">
        <v>0</v>
      </c>
      <c r="AD3349" s="108">
        <v>0</v>
      </c>
      <c r="AE3349" s="109">
        <v>0</v>
      </c>
      <c r="AF3349" s="731">
        <v>0</v>
      </c>
      <c r="AG3349" s="108">
        <v>5.7907739519538E-4</v>
      </c>
      <c r="AH3349" s="109">
        <v>5.5603168963433143E-4</v>
      </c>
      <c r="AI3349" s="731">
        <v>5.3909923425092131E-4</v>
      </c>
      <c r="AJ3349" s="108">
        <v>5.7498157222559082E-4</v>
      </c>
      <c r="AK3349" s="109">
        <v>6.121445161584516E-4</v>
      </c>
      <c r="AL3349" s="736">
        <v>2.9155278354379304E-4</v>
      </c>
    </row>
    <row r="3350" spans="1:38" x14ac:dyDescent="0.25">
      <c r="A3350" s="71">
        <f t="shared" si="4"/>
        <v>2058</v>
      </c>
      <c r="B3350" s="718">
        <v>25</v>
      </c>
      <c r="C3350" s="108">
        <v>0.22481688655900842</v>
      </c>
      <c r="D3350" s="109">
        <v>0.23464334062003925</v>
      </c>
      <c r="E3350" s="731">
        <v>0.11336060355253896</v>
      </c>
      <c r="F3350" s="108">
        <v>1.8357733428744565E-2</v>
      </c>
      <c r="G3350" s="109">
        <v>1.9995538025812793E-2</v>
      </c>
      <c r="H3350" s="731">
        <v>2.0266889668088858E-2</v>
      </c>
      <c r="I3350" s="108">
        <v>4.334906617544548E-3</v>
      </c>
      <c r="J3350" s="109">
        <v>3.9712437302183963E-3</v>
      </c>
      <c r="K3350" s="731">
        <v>8.835529890805198E-2</v>
      </c>
      <c r="L3350" s="108">
        <v>5.2898139101924344E-4</v>
      </c>
      <c r="M3350" s="109">
        <v>5.6317122316567063E-4</v>
      </c>
      <c r="N3350" s="731">
        <v>2.6822785985807564E-4</v>
      </c>
      <c r="O3350" s="108">
        <v>0</v>
      </c>
      <c r="P3350" s="109">
        <v>0</v>
      </c>
      <c r="Q3350" s="731">
        <v>1.2872149298194382E-2</v>
      </c>
      <c r="R3350" s="108">
        <v>4.4422906442062918E-4</v>
      </c>
      <c r="S3350" s="109">
        <v>6.5065545370835798E-4</v>
      </c>
      <c r="T3350" s="731">
        <v>2.6706606706165775E-3</v>
      </c>
      <c r="U3350" s="108">
        <v>9.0780135658210159E-4</v>
      </c>
      <c r="V3350" s="109">
        <v>8.7167412772908568E-4</v>
      </c>
      <c r="W3350" s="731">
        <v>8.4512861226966694E-4</v>
      </c>
      <c r="X3350" s="108">
        <v>7.8371366638710222E-5</v>
      </c>
      <c r="Y3350" s="109">
        <v>7.5252424054524761E-5</v>
      </c>
      <c r="Z3350" s="731">
        <v>7.2960742174217312E-5</v>
      </c>
      <c r="AA3350" s="108">
        <v>0</v>
      </c>
      <c r="AB3350" s="109">
        <v>0</v>
      </c>
      <c r="AC3350" s="731">
        <v>0</v>
      </c>
      <c r="AD3350" s="108">
        <v>0</v>
      </c>
      <c r="AE3350" s="109">
        <v>0</v>
      </c>
      <c r="AF3350" s="731">
        <v>0</v>
      </c>
      <c r="AG3350" s="108">
        <v>5.7907739519538E-4</v>
      </c>
      <c r="AH3350" s="109">
        <v>5.5603168963433143E-4</v>
      </c>
      <c r="AI3350" s="731">
        <v>5.3909923425092131E-4</v>
      </c>
      <c r="AJ3350" s="108">
        <v>5.7498157222559082E-4</v>
      </c>
      <c r="AK3350" s="109">
        <v>6.121445161584516E-4</v>
      </c>
      <c r="AL3350" s="736">
        <v>2.9155278354379304E-4</v>
      </c>
    </row>
    <row r="3351" spans="1:38" x14ac:dyDescent="0.25">
      <c r="A3351" s="71">
        <f t="shared" si="4"/>
        <v>2058</v>
      </c>
      <c r="B3351" s="718">
        <v>26</v>
      </c>
      <c r="C3351" s="108">
        <v>0.22481688655900842</v>
      </c>
      <c r="D3351" s="109">
        <v>0.23464334062003925</v>
      </c>
      <c r="E3351" s="731">
        <v>0.11336060355253896</v>
      </c>
      <c r="F3351" s="108">
        <v>1.8357733428744565E-2</v>
      </c>
      <c r="G3351" s="109">
        <v>1.9995538025812793E-2</v>
      </c>
      <c r="H3351" s="731">
        <v>2.0266889668088858E-2</v>
      </c>
      <c r="I3351" s="108">
        <v>4.334906617544548E-3</v>
      </c>
      <c r="J3351" s="109">
        <v>3.9712437302183963E-3</v>
      </c>
      <c r="K3351" s="731">
        <v>8.835529890805198E-2</v>
      </c>
      <c r="L3351" s="108">
        <v>5.2898139101924344E-4</v>
      </c>
      <c r="M3351" s="109">
        <v>5.6317122316567063E-4</v>
      </c>
      <c r="N3351" s="731">
        <v>2.6822785985807564E-4</v>
      </c>
      <c r="O3351" s="108">
        <v>0</v>
      </c>
      <c r="P3351" s="109">
        <v>0</v>
      </c>
      <c r="Q3351" s="731">
        <v>1.2872149298194382E-2</v>
      </c>
      <c r="R3351" s="108">
        <v>4.4422906442062918E-4</v>
      </c>
      <c r="S3351" s="109">
        <v>6.5065545370835798E-4</v>
      </c>
      <c r="T3351" s="731">
        <v>2.6706606706165775E-3</v>
      </c>
      <c r="U3351" s="108">
        <v>9.0780135658210159E-4</v>
      </c>
      <c r="V3351" s="109">
        <v>8.7167412772908568E-4</v>
      </c>
      <c r="W3351" s="731">
        <v>8.4512861226966694E-4</v>
      </c>
      <c r="X3351" s="108">
        <v>7.8371366638710222E-5</v>
      </c>
      <c r="Y3351" s="109">
        <v>7.5252424054524761E-5</v>
      </c>
      <c r="Z3351" s="731">
        <v>7.2960742174217312E-5</v>
      </c>
      <c r="AA3351" s="108">
        <v>0</v>
      </c>
      <c r="AB3351" s="109">
        <v>0</v>
      </c>
      <c r="AC3351" s="731">
        <v>0</v>
      </c>
      <c r="AD3351" s="108">
        <v>0</v>
      </c>
      <c r="AE3351" s="109">
        <v>0</v>
      </c>
      <c r="AF3351" s="731">
        <v>0</v>
      </c>
      <c r="AG3351" s="108">
        <v>5.7907739519538E-4</v>
      </c>
      <c r="AH3351" s="109">
        <v>5.5603168963433143E-4</v>
      </c>
      <c r="AI3351" s="731">
        <v>5.3909923425092131E-4</v>
      </c>
      <c r="AJ3351" s="108">
        <v>5.7498157222559082E-4</v>
      </c>
      <c r="AK3351" s="109">
        <v>6.121445161584516E-4</v>
      </c>
      <c r="AL3351" s="736">
        <v>2.9155278354379304E-4</v>
      </c>
    </row>
    <row r="3352" spans="1:38" x14ac:dyDescent="0.25">
      <c r="A3352" s="71">
        <f t="shared" si="4"/>
        <v>2058</v>
      </c>
      <c r="B3352" s="718">
        <v>27</v>
      </c>
      <c r="C3352" s="108">
        <v>0.22481688655900842</v>
      </c>
      <c r="D3352" s="109">
        <v>0.23464334062003925</v>
      </c>
      <c r="E3352" s="731">
        <v>0.11336060355253896</v>
      </c>
      <c r="F3352" s="108">
        <v>1.8357733428744565E-2</v>
      </c>
      <c r="G3352" s="109">
        <v>1.9995538025812793E-2</v>
      </c>
      <c r="H3352" s="731">
        <v>2.0266889668088858E-2</v>
      </c>
      <c r="I3352" s="108">
        <v>4.334906617544548E-3</v>
      </c>
      <c r="J3352" s="109">
        <v>3.9712437302183963E-3</v>
      </c>
      <c r="K3352" s="731">
        <v>8.835529890805198E-2</v>
      </c>
      <c r="L3352" s="108">
        <v>5.2898139101924344E-4</v>
      </c>
      <c r="M3352" s="109">
        <v>5.6317122316567063E-4</v>
      </c>
      <c r="N3352" s="731">
        <v>2.6822785985807564E-4</v>
      </c>
      <c r="O3352" s="108">
        <v>0</v>
      </c>
      <c r="P3352" s="109">
        <v>0</v>
      </c>
      <c r="Q3352" s="731">
        <v>1.2872149298194382E-2</v>
      </c>
      <c r="R3352" s="108">
        <v>4.4422906442062918E-4</v>
      </c>
      <c r="S3352" s="109">
        <v>6.5065545370835798E-4</v>
      </c>
      <c r="T3352" s="731">
        <v>2.6706606706165775E-3</v>
      </c>
      <c r="U3352" s="108">
        <v>9.0780135658210159E-4</v>
      </c>
      <c r="V3352" s="109">
        <v>8.7167412772908568E-4</v>
      </c>
      <c r="W3352" s="731">
        <v>8.4512861226966694E-4</v>
      </c>
      <c r="X3352" s="108">
        <v>7.8371366638710222E-5</v>
      </c>
      <c r="Y3352" s="109">
        <v>7.5252424054524761E-5</v>
      </c>
      <c r="Z3352" s="731">
        <v>7.2960742174217312E-5</v>
      </c>
      <c r="AA3352" s="108">
        <v>0</v>
      </c>
      <c r="AB3352" s="109">
        <v>0</v>
      </c>
      <c r="AC3352" s="731">
        <v>0</v>
      </c>
      <c r="AD3352" s="108">
        <v>0</v>
      </c>
      <c r="AE3352" s="109">
        <v>0</v>
      </c>
      <c r="AF3352" s="731">
        <v>0</v>
      </c>
      <c r="AG3352" s="108">
        <v>5.7907739519538E-4</v>
      </c>
      <c r="AH3352" s="109">
        <v>5.5603168963433143E-4</v>
      </c>
      <c r="AI3352" s="731">
        <v>5.3909923425092131E-4</v>
      </c>
      <c r="AJ3352" s="108">
        <v>5.7498157222559082E-4</v>
      </c>
      <c r="AK3352" s="109">
        <v>6.121445161584516E-4</v>
      </c>
      <c r="AL3352" s="736">
        <v>2.9155278354379304E-4</v>
      </c>
    </row>
    <row r="3353" spans="1:38" x14ac:dyDescent="0.25">
      <c r="A3353" s="71">
        <f t="shared" si="4"/>
        <v>2058</v>
      </c>
      <c r="B3353" s="718">
        <v>28</v>
      </c>
      <c r="C3353" s="108">
        <v>0.22481688655900842</v>
      </c>
      <c r="D3353" s="109">
        <v>0.23464334062003925</v>
      </c>
      <c r="E3353" s="731">
        <v>0.11336060355253896</v>
      </c>
      <c r="F3353" s="108">
        <v>1.8357733428744565E-2</v>
      </c>
      <c r="G3353" s="109">
        <v>1.9995538025812793E-2</v>
      </c>
      <c r="H3353" s="731">
        <v>2.0266889668088858E-2</v>
      </c>
      <c r="I3353" s="108">
        <v>4.334906617544548E-3</v>
      </c>
      <c r="J3353" s="109">
        <v>3.9712437302183963E-3</v>
      </c>
      <c r="K3353" s="731">
        <v>8.835529890805198E-2</v>
      </c>
      <c r="L3353" s="108">
        <v>5.2898139101924344E-4</v>
      </c>
      <c r="M3353" s="109">
        <v>5.6317122316567063E-4</v>
      </c>
      <c r="N3353" s="731">
        <v>2.6822785985807564E-4</v>
      </c>
      <c r="O3353" s="108">
        <v>0</v>
      </c>
      <c r="P3353" s="109">
        <v>0</v>
      </c>
      <c r="Q3353" s="731">
        <v>1.2872149298194382E-2</v>
      </c>
      <c r="R3353" s="108">
        <v>4.4422906442062918E-4</v>
      </c>
      <c r="S3353" s="109">
        <v>6.5065545370835798E-4</v>
      </c>
      <c r="T3353" s="731">
        <v>2.6706606706165775E-3</v>
      </c>
      <c r="U3353" s="108">
        <v>9.0780135658210159E-4</v>
      </c>
      <c r="V3353" s="109">
        <v>8.7167412772908568E-4</v>
      </c>
      <c r="W3353" s="731">
        <v>8.4512861226966694E-4</v>
      </c>
      <c r="X3353" s="108">
        <v>7.8371366638710222E-5</v>
      </c>
      <c r="Y3353" s="109">
        <v>7.5252424054524761E-5</v>
      </c>
      <c r="Z3353" s="731">
        <v>7.2960742174217312E-5</v>
      </c>
      <c r="AA3353" s="108">
        <v>0</v>
      </c>
      <c r="AB3353" s="109">
        <v>0</v>
      </c>
      <c r="AC3353" s="731">
        <v>0</v>
      </c>
      <c r="AD3353" s="108">
        <v>0</v>
      </c>
      <c r="AE3353" s="109">
        <v>0</v>
      </c>
      <c r="AF3353" s="731">
        <v>0</v>
      </c>
      <c r="AG3353" s="108">
        <v>5.7907739519538E-4</v>
      </c>
      <c r="AH3353" s="109">
        <v>5.5603168963433143E-4</v>
      </c>
      <c r="AI3353" s="731">
        <v>5.3909923425092131E-4</v>
      </c>
      <c r="AJ3353" s="108">
        <v>5.7498157222559082E-4</v>
      </c>
      <c r="AK3353" s="109">
        <v>6.121445161584516E-4</v>
      </c>
      <c r="AL3353" s="736">
        <v>2.9155278354379304E-4</v>
      </c>
    </row>
    <row r="3354" spans="1:38" x14ac:dyDescent="0.25">
      <c r="A3354" s="71">
        <f t="shared" si="4"/>
        <v>2058</v>
      </c>
      <c r="B3354" s="718">
        <v>29</v>
      </c>
      <c r="C3354" s="108">
        <v>0.22481688655900842</v>
      </c>
      <c r="D3354" s="109">
        <v>0.23464334062003925</v>
      </c>
      <c r="E3354" s="731">
        <v>0.11336060355253896</v>
      </c>
      <c r="F3354" s="108">
        <v>1.8357733428744565E-2</v>
      </c>
      <c r="G3354" s="109">
        <v>1.9995538025812793E-2</v>
      </c>
      <c r="H3354" s="731">
        <v>2.0266889668088858E-2</v>
      </c>
      <c r="I3354" s="108">
        <v>4.334906617544548E-3</v>
      </c>
      <c r="J3354" s="109">
        <v>3.9712437302183963E-3</v>
      </c>
      <c r="K3354" s="731">
        <v>8.835529890805198E-2</v>
      </c>
      <c r="L3354" s="108">
        <v>5.2898139101924344E-4</v>
      </c>
      <c r="M3354" s="109">
        <v>5.6317122316567063E-4</v>
      </c>
      <c r="N3354" s="731">
        <v>2.6822785985807564E-4</v>
      </c>
      <c r="O3354" s="108">
        <v>0</v>
      </c>
      <c r="P3354" s="109">
        <v>0</v>
      </c>
      <c r="Q3354" s="731">
        <v>1.2872149298194382E-2</v>
      </c>
      <c r="R3354" s="108">
        <v>4.4422906442062918E-4</v>
      </c>
      <c r="S3354" s="109">
        <v>6.5065545370835798E-4</v>
      </c>
      <c r="T3354" s="731">
        <v>2.6706606706165775E-3</v>
      </c>
      <c r="U3354" s="108">
        <v>9.0780135658210159E-4</v>
      </c>
      <c r="V3354" s="109">
        <v>8.7167412772908568E-4</v>
      </c>
      <c r="W3354" s="731">
        <v>8.4512861226966694E-4</v>
      </c>
      <c r="X3354" s="108">
        <v>7.8371366638710222E-5</v>
      </c>
      <c r="Y3354" s="109">
        <v>7.5252424054524761E-5</v>
      </c>
      <c r="Z3354" s="731">
        <v>7.2960742174217312E-5</v>
      </c>
      <c r="AA3354" s="108">
        <v>0</v>
      </c>
      <c r="AB3354" s="109">
        <v>0</v>
      </c>
      <c r="AC3354" s="731">
        <v>0</v>
      </c>
      <c r="AD3354" s="108">
        <v>0</v>
      </c>
      <c r="AE3354" s="109">
        <v>0</v>
      </c>
      <c r="AF3354" s="731">
        <v>0</v>
      </c>
      <c r="AG3354" s="108">
        <v>5.7907739519538E-4</v>
      </c>
      <c r="AH3354" s="109">
        <v>5.5603168963433143E-4</v>
      </c>
      <c r="AI3354" s="731">
        <v>5.3909923425092131E-4</v>
      </c>
      <c r="AJ3354" s="108">
        <v>5.7498157222559082E-4</v>
      </c>
      <c r="AK3354" s="109">
        <v>6.121445161584516E-4</v>
      </c>
      <c r="AL3354" s="736">
        <v>2.9155278354379304E-4</v>
      </c>
    </row>
    <row r="3355" spans="1:38" x14ac:dyDescent="0.25">
      <c r="A3355" s="71">
        <f t="shared" si="4"/>
        <v>2058</v>
      </c>
      <c r="B3355" s="718">
        <v>30</v>
      </c>
      <c r="C3355" s="108">
        <v>0.22481688655900842</v>
      </c>
      <c r="D3355" s="109">
        <v>0.23464334062003925</v>
      </c>
      <c r="E3355" s="731">
        <v>0.11336060355253896</v>
      </c>
      <c r="F3355" s="108">
        <v>1.8357733428744565E-2</v>
      </c>
      <c r="G3355" s="109">
        <v>1.9995538025812793E-2</v>
      </c>
      <c r="H3355" s="731">
        <v>2.0266889668088858E-2</v>
      </c>
      <c r="I3355" s="108">
        <v>4.334906617544548E-3</v>
      </c>
      <c r="J3355" s="109">
        <v>3.9712437302183963E-3</v>
      </c>
      <c r="K3355" s="731">
        <v>8.835529890805198E-2</v>
      </c>
      <c r="L3355" s="108">
        <v>5.2898139101924344E-4</v>
      </c>
      <c r="M3355" s="109">
        <v>5.6317122316567063E-4</v>
      </c>
      <c r="N3355" s="731">
        <v>2.6822785985807564E-4</v>
      </c>
      <c r="O3355" s="108">
        <v>0</v>
      </c>
      <c r="P3355" s="109">
        <v>0</v>
      </c>
      <c r="Q3355" s="731">
        <v>1.2872149298194382E-2</v>
      </c>
      <c r="R3355" s="108">
        <v>4.4422906442062918E-4</v>
      </c>
      <c r="S3355" s="109">
        <v>6.5065545370835798E-4</v>
      </c>
      <c r="T3355" s="731">
        <v>2.6706606706165775E-3</v>
      </c>
      <c r="U3355" s="108">
        <v>9.0780135658210159E-4</v>
      </c>
      <c r="V3355" s="109">
        <v>8.7167412772908568E-4</v>
      </c>
      <c r="W3355" s="731">
        <v>8.4512861226966694E-4</v>
      </c>
      <c r="X3355" s="108">
        <v>7.8371366638710222E-5</v>
      </c>
      <c r="Y3355" s="109">
        <v>7.5252424054524761E-5</v>
      </c>
      <c r="Z3355" s="731">
        <v>7.2960742174217312E-5</v>
      </c>
      <c r="AA3355" s="108">
        <v>0</v>
      </c>
      <c r="AB3355" s="109">
        <v>0</v>
      </c>
      <c r="AC3355" s="731">
        <v>0</v>
      </c>
      <c r="AD3355" s="108">
        <v>0</v>
      </c>
      <c r="AE3355" s="109">
        <v>0</v>
      </c>
      <c r="AF3355" s="731">
        <v>0</v>
      </c>
      <c r="AG3355" s="108">
        <v>5.7907739519538E-4</v>
      </c>
      <c r="AH3355" s="109">
        <v>5.5603168963433143E-4</v>
      </c>
      <c r="AI3355" s="731">
        <v>5.3909923425092131E-4</v>
      </c>
      <c r="AJ3355" s="108">
        <v>5.7498157222559082E-4</v>
      </c>
      <c r="AK3355" s="109">
        <v>6.121445161584516E-4</v>
      </c>
      <c r="AL3355" s="736">
        <v>2.9155278354379304E-4</v>
      </c>
    </row>
    <row r="3356" spans="1:38" ht="13" x14ac:dyDescent="0.3">
      <c r="A3356" s="71">
        <f t="shared" si="4"/>
        <v>2058</v>
      </c>
      <c r="B3356" s="718">
        <v>31</v>
      </c>
      <c r="C3356" s="108">
        <v>0.22481688655900842</v>
      </c>
      <c r="D3356" s="109">
        <v>0.23464334062003925</v>
      </c>
      <c r="E3356" s="732">
        <v>0.11336060355253896</v>
      </c>
      <c r="F3356" s="108">
        <v>1.8357733428744565E-2</v>
      </c>
      <c r="G3356" s="109">
        <v>1.9995538025812793E-2</v>
      </c>
      <c r="H3356" s="732">
        <v>2.0266889668088858E-2</v>
      </c>
      <c r="I3356" s="108">
        <v>4.334906617544548E-3</v>
      </c>
      <c r="J3356" s="109">
        <v>3.9712437302183963E-3</v>
      </c>
      <c r="K3356" s="732">
        <v>8.835529890805198E-2</v>
      </c>
      <c r="L3356" s="108">
        <v>5.2898139101924344E-4</v>
      </c>
      <c r="M3356" s="109">
        <v>5.6317122316567063E-4</v>
      </c>
      <c r="N3356" s="732">
        <v>2.6822785985807564E-4</v>
      </c>
      <c r="O3356" s="108">
        <v>0</v>
      </c>
      <c r="P3356" s="109">
        <v>0</v>
      </c>
      <c r="Q3356" s="732">
        <v>1.2872149298194382E-2</v>
      </c>
      <c r="R3356" s="108">
        <v>4.4422906442062918E-4</v>
      </c>
      <c r="S3356" s="109">
        <v>6.5065545370835798E-4</v>
      </c>
      <c r="T3356" s="732">
        <v>2.6706606706165775E-3</v>
      </c>
      <c r="U3356" s="108">
        <v>9.0780135658210159E-4</v>
      </c>
      <c r="V3356" s="109">
        <v>8.7167412772908568E-4</v>
      </c>
      <c r="W3356" s="732">
        <v>8.4512861226966694E-4</v>
      </c>
      <c r="X3356" s="108">
        <v>7.8371366638710222E-5</v>
      </c>
      <c r="Y3356" s="109">
        <v>7.5252424054524761E-5</v>
      </c>
      <c r="Z3356" s="732">
        <v>7.2960742174217312E-5</v>
      </c>
      <c r="AA3356" s="108">
        <v>0</v>
      </c>
      <c r="AB3356" s="109">
        <v>0</v>
      </c>
      <c r="AC3356" s="732">
        <v>0</v>
      </c>
      <c r="AD3356" s="108">
        <v>0</v>
      </c>
      <c r="AE3356" s="109">
        <v>0</v>
      </c>
      <c r="AF3356" s="732">
        <v>0</v>
      </c>
      <c r="AG3356" s="108">
        <v>5.7907739519538E-4</v>
      </c>
      <c r="AH3356" s="109">
        <v>5.5603168963433143E-4</v>
      </c>
      <c r="AI3356" s="732">
        <v>5.3909923425092131E-4</v>
      </c>
      <c r="AJ3356" s="108">
        <v>5.7498157222559082E-4</v>
      </c>
      <c r="AK3356" s="109">
        <v>6.121445161584516E-4</v>
      </c>
      <c r="AL3356" s="736">
        <v>2.9155278354379304E-4</v>
      </c>
    </row>
    <row r="3357" spans="1:38" ht="13" x14ac:dyDescent="0.3">
      <c r="A3357" s="71">
        <f t="shared" si="4"/>
        <v>2058</v>
      </c>
      <c r="B3357" s="718">
        <v>32</v>
      </c>
      <c r="C3357" s="108">
        <v>0.22481688655900842</v>
      </c>
      <c r="D3357" s="109">
        <v>0.23464334062003925</v>
      </c>
      <c r="E3357" s="732">
        <v>0.11336060355253896</v>
      </c>
      <c r="F3357" s="108">
        <v>1.8357733428744565E-2</v>
      </c>
      <c r="G3357" s="109">
        <v>1.9995538025812793E-2</v>
      </c>
      <c r="H3357" s="732">
        <v>2.0266889668088858E-2</v>
      </c>
      <c r="I3357" s="108">
        <v>4.334906617544548E-3</v>
      </c>
      <c r="J3357" s="109">
        <v>3.9712437302183963E-3</v>
      </c>
      <c r="K3357" s="732">
        <v>8.835529890805198E-2</v>
      </c>
      <c r="L3357" s="108">
        <v>5.2898139101924344E-4</v>
      </c>
      <c r="M3357" s="109">
        <v>5.6317122316567063E-4</v>
      </c>
      <c r="N3357" s="732">
        <v>2.6822785985807564E-4</v>
      </c>
      <c r="O3357" s="108">
        <v>0</v>
      </c>
      <c r="P3357" s="109">
        <v>0</v>
      </c>
      <c r="Q3357" s="732">
        <v>1.2872149298194382E-2</v>
      </c>
      <c r="R3357" s="108">
        <v>4.4422906442062918E-4</v>
      </c>
      <c r="S3357" s="109">
        <v>6.5065545370835798E-4</v>
      </c>
      <c r="T3357" s="732">
        <v>2.6706606706165775E-3</v>
      </c>
      <c r="U3357" s="108">
        <v>9.0780135658210159E-4</v>
      </c>
      <c r="V3357" s="109">
        <v>8.7167412772908568E-4</v>
      </c>
      <c r="W3357" s="732">
        <v>8.4512861226966694E-4</v>
      </c>
      <c r="X3357" s="108">
        <v>7.8371366638710222E-5</v>
      </c>
      <c r="Y3357" s="109">
        <v>7.5252424054524761E-5</v>
      </c>
      <c r="Z3357" s="732">
        <v>7.2960742174217312E-5</v>
      </c>
      <c r="AA3357" s="108">
        <v>0</v>
      </c>
      <c r="AB3357" s="109">
        <v>0</v>
      </c>
      <c r="AC3357" s="732">
        <v>0</v>
      </c>
      <c r="AD3357" s="108">
        <v>0</v>
      </c>
      <c r="AE3357" s="109">
        <v>0</v>
      </c>
      <c r="AF3357" s="732">
        <v>0</v>
      </c>
      <c r="AG3357" s="108">
        <v>5.7907739519538E-4</v>
      </c>
      <c r="AH3357" s="109">
        <v>5.5603168963433143E-4</v>
      </c>
      <c r="AI3357" s="732">
        <v>5.3909923425092131E-4</v>
      </c>
      <c r="AJ3357" s="108">
        <v>5.7498157222559082E-4</v>
      </c>
      <c r="AK3357" s="109">
        <v>6.121445161584516E-4</v>
      </c>
      <c r="AL3357" s="736">
        <v>2.9155278354379304E-4</v>
      </c>
    </row>
    <row r="3358" spans="1:38" ht="13" x14ac:dyDescent="0.3">
      <c r="A3358" s="71">
        <f t="shared" si="4"/>
        <v>2058</v>
      </c>
      <c r="B3358" s="718">
        <v>33</v>
      </c>
      <c r="C3358" s="108">
        <v>0.22481688655900842</v>
      </c>
      <c r="D3358" s="109">
        <v>0.23464334062003925</v>
      </c>
      <c r="E3358" s="732">
        <v>0.11336060355253896</v>
      </c>
      <c r="F3358" s="108">
        <v>1.8357733428744565E-2</v>
      </c>
      <c r="G3358" s="109">
        <v>1.9995538025812793E-2</v>
      </c>
      <c r="H3358" s="732">
        <v>2.0266889668088858E-2</v>
      </c>
      <c r="I3358" s="108">
        <v>4.334906617544548E-3</v>
      </c>
      <c r="J3358" s="109">
        <v>3.9712437302183963E-3</v>
      </c>
      <c r="K3358" s="732">
        <v>8.835529890805198E-2</v>
      </c>
      <c r="L3358" s="108">
        <v>5.2898139101924344E-4</v>
      </c>
      <c r="M3358" s="109">
        <v>5.6317122316567063E-4</v>
      </c>
      <c r="N3358" s="732">
        <v>2.6822785985807564E-4</v>
      </c>
      <c r="O3358" s="108">
        <v>0</v>
      </c>
      <c r="P3358" s="109">
        <v>0</v>
      </c>
      <c r="Q3358" s="732">
        <v>1.2872149298194382E-2</v>
      </c>
      <c r="R3358" s="108">
        <v>4.4422906442062918E-4</v>
      </c>
      <c r="S3358" s="109">
        <v>6.5065545370835798E-4</v>
      </c>
      <c r="T3358" s="732">
        <v>2.6706606706165775E-3</v>
      </c>
      <c r="U3358" s="108">
        <v>9.0780135658210159E-4</v>
      </c>
      <c r="V3358" s="109">
        <v>8.7167412772908568E-4</v>
      </c>
      <c r="W3358" s="732">
        <v>8.4512861226966694E-4</v>
      </c>
      <c r="X3358" s="108">
        <v>7.8371366638710222E-5</v>
      </c>
      <c r="Y3358" s="109">
        <v>7.5252424054524761E-5</v>
      </c>
      <c r="Z3358" s="732">
        <v>7.2960742174217312E-5</v>
      </c>
      <c r="AA3358" s="108">
        <v>0</v>
      </c>
      <c r="AB3358" s="109">
        <v>0</v>
      </c>
      <c r="AC3358" s="732">
        <v>0</v>
      </c>
      <c r="AD3358" s="108">
        <v>0</v>
      </c>
      <c r="AE3358" s="109">
        <v>0</v>
      </c>
      <c r="AF3358" s="732">
        <v>0</v>
      </c>
      <c r="AG3358" s="108">
        <v>5.7907739519538E-4</v>
      </c>
      <c r="AH3358" s="109">
        <v>5.5603168963433143E-4</v>
      </c>
      <c r="AI3358" s="732">
        <v>5.3909923425092131E-4</v>
      </c>
      <c r="AJ3358" s="108">
        <v>5.7498157222559082E-4</v>
      </c>
      <c r="AK3358" s="109">
        <v>6.121445161584516E-4</v>
      </c>
      <c r="AL3358" s="736">
        <v>2.9155278354379304E-4</v>
      </c>
    </row>
    <row r="3359" spans="1:38" ht="13" x14ac:dyDescent="0.3">
      <c r="A3359" s="71">
        <f t="shared" si="4"/>
        <v>2058</v>
      </c>
      <c r="B3359" s="718">
        <v>34</v>
      </c>
      <c r="C3359" s="108">
        <v>0.22481688655900842</v>
      </c>
      <c r="D3359" s="109">
        <v>0.23464334062003925</v>
      </c>
      <c r="E3359" s="732">
        <v>0.11336060355253896</v>
      </c>
      <c r="F3359" s="108">
        <v>1.8357733428744565E-2</v>
      </c>
      <c r="G3359" s="109">
        <v>1.9995538025812793E-2</v>
      </c>
      <c r="H3359" s="732">
        <v>2.0266889668088858E-2</v>
      </c>
      <c r="I3359" s="108">
        <v>4.334906617544548E-3</v>
      </c>
      <c r="J3359" s="109">
        <v>3.9712437302183963E-3</v>
      </c>
      <c r="K3359" s="732">
        <v>8.835529890805198E-2</v>
      </c>
      <c r="L3359" s="108">
        <v>5.2898139101924344E-4</v>
      </c>
      <c r="M3359" s="109">
        <v>5.6317122316567063E-4</v>
      </c>
      <c r="N3359" s="732">
        <v>2.6822785985807564E-4</v>
      </c>
      <c r="O3359" s="108">
        <v>0</v>
      </c>
      <c r="P3359" s="109">
        <v>0</v>
      </c>
      <c r="Q3359" s="732">
        <v>1.2872149298194382E-2</v>
      </c>
      <c r="R3359" s="108">
        <v>4.4422906442062918E-4</v>
      </c>
      <c r="S3359" s="109">
        <v>6.5065545370835798E-4</v>
      </c>
      <c r="T3359" s="732">
        <v>2.6706606706165775E-3</v>
      </c>
      <c r="U3359" s="108">
        <v>9.0780135658210159E-4</v>
      </c>
      <c r="V3359" s="109">
        <v>8.7167412772908568E-4</v>
      </c>
      <c r="W3359" s="732">
        <v>8.4512861226966694E-4</v>
      </c>
      <c r="X3359" s="108">
        <v>7.8371366638710222E-5</v>
      </c>
      <c r="Y3359" s="109">
        <v>7.5252424054524761E-5</v>
      </c>
      <c r="Z3359" s="732">
        <v>7.2960742174217312E-5</v>
      </c>
      <c r="AA3359" s="108">
        <v>0</v>
      </c>
      <c r="AB3359" s="109">
        <v>0</v>
      </c>
      <c r="AC3359" s="732">
        <v>0</v>
      </c>
      <c r="AD3359" s="108">
        <v>0</v>
      </c>
      <c r="AE3359" s="109">
        <v>0</v>
      </c>
      <c r="AF3359" s="732">
        <v>0</v>
      </c>
      <c r="AG3359" s="108">
        <v>5.7907739519538E-4</v>
      </c>
      <c r="AH3359" s="109">
        <v>5.5603168963433143E-4</v>
      </c>
      <c r="AI3359" s="732">
        <v>5.3909923425092131E-4</v>
      </c>
      <c r="AJ3359" s="108">
        <v>5.7498157222559082E-4</v>
      </c>
      <c r="AK3359" s="109">
        <v>6.121445161584516E-4</v>
      </c>
      <c r="AL3359" s="736">
        <v>2.9155278354379304E-4</v>
      </c>
    </row>
    <row r="3360" spans="1:38" ht="13" x14ac:dyDescent="0.3">
      <c r="A3360" s="71">
        <f t="shared" si="4"/>
        <v>2058</v>
      </c>
      <c r="B3360" s="718">
        <v>35</v>
      </c>
      <c r="C3360" s="108">
        <v>0.22481688655900842</v>
      </c>
      <c r="D3360" s="109">
        <v>0.23464334062003925</v>
      </c>
      <c r="E3360" s="732">
        <v>0.11336060355253896</v>
      </c>
      <c r="F3360" s="108">
        <v>1.8357733428744565E-2</v>
      </c>
      <c r="G3360" s="109">
        <v>1.9995538025812793E-2</v>
      </c>
      <c r="H3360" s="732">
        <v>2.0266889668088858E-2</v>
      </c>
      <c r="I3360" s="108">
        <v>4.334906617544548E-3</v>
      </c>
      <c r="J3360" s="109">
        <v>3.9712437302183963E-3</v>
      </c>
      <c r="K3360" s="732">
        <v>8.835529890805198E-2</v>
      </c>
      <c r="L3360" s="108">
        <v>5.2898139101924344E-4</v>
      </c>
      <c r="M3360" s="109">
        <v>5.6317122316567063E-4</v>
      </c>
      <c r="N3360" s="732">
        <v>2.6822785985807564E-4</v>
      </c>
      <c r="O3360" s="108">
        <v>0</v>
      </c>
      <c r="P3360" s="109">
        <v>0</v>
      </c>
      <c r="Q3360" s="732">
        <v>1.2872149298194382E-2</v>
      </c>
      <c r="R3360" s="108">
        <v>4.4422906442062918E-4</v>
      </c>
      <c r="S3360" s="109">
        <v>6.5065545370835798E-4</v>
      </c>
      <c r="T3360" s="732">
        <v>2.6706606706165775E-3</v>
      </c>
      <c r="U3360" s="108">
        <v>9.0780135658210159E-4</v>
      </c>
      <c r="V3360" s="109">
        <v>8.7167412772908568E-4</v>
      </c>
      <c r="W3360" s="732">
        <v>8.4512861226966694E-4</v>
      </c>
      <c r="X3360" s="108">
        <v>7.8371366638710222E-5</v>
      </c>
      <c r="Y3360" s="109">
        <v>7.5252424054524761E-5</v>
      </c>
      <c r="Z3360" s="732">
        <v>7.2960742174217312E-5</v>
      </c>
      <c r="AA3360" s="108">
        <v>0</v>
      </c>
      <c r="AB3360" s="109">
        <v>0</v>
      </c>
      <c r="AC3360" s="732">
        <v>0</v>
      </c>
      <c r="AD3360" s="108">
        <v>0</v>
      </c>
      <c r="AE3360" s="109">
        <v>0</v>
      </c>
      <c r="AF3360" s="732">
        <v>0</v>
      </c>
      <c r="AG3360" s="108">
        <v>5.7907739519538E-4</v>
      </c>
      <c r="AH3360" s="109">
        <v>5.5603168963433143E-4</v>
      </c>
      <c r="AI3360" s="732">
        <v>5.3909923425092131E-4</v>
      </c>
      <c r="AJ3360" s="108">
        <v>5.7498157222559082E-4</v>
      </c>
      <c r="AK3360" s="109">
        <v>6.121445161584516E-4</v>
      </c>
      <c r="AL3360" s="736">
        <v>2.9155278354379304E-4</v>
      </c>
    </row>
    <row r="3361" spans="1:38" ht="13" x14ac:dyDescent="0.3">
      <c r="A3361" s="71">
        <f t="shared" si="4"/>
        <v>2058</v>
      </c>
      <c r="B3361" s="718">
        <v>36</v>
      </c>
      <c r="C3361" s="108">
        <v>0.22481688655900842</v>
      </c>
      <c r="D3361" s="109">
        <v>0.23464334062003925</v>
      </c>
      <c r="E3361" s="732">
        <v>0.11336060355253896</v>
      </c>
      <c r="F3361" s="108">
        <v>1.8357733428744565E-2</v>
      </c>
      <c r="G3361" s="109">
        <v>1.9995538025812793E-2</v>
      </c>
      <c r="H3361" s="732">
        <v>2.0266889668088858E-2</v>
      </c>
      <c r="I3361" s="108">
        <v>4.334906617544548E-3</v>
      </c>
      <c r="J3361" s="109">
        <v>3.9712437302183963E-3</v>
      </c>
      <c r="K3361" s="732">
        <v>8.835529890805198E-2</v>
      </c>
      <c r="L3361" s="108">
        <v>5.2898139101924344E-4</v>
      </c>
      <c r="M3361" s="109">
        <v>5.6317122316567063E-4</v>
      </c>
      <c r="N3361" s="732">
        <v>2.6822785985807564E-4</v>
      </c>
      <c r="O3361" s="108">
        <v>0</v>
      </c>
      <c r="P3361" s="109">
        <v>0</v>
      </c>
      <c r="Q3361" s="732">
        <v>1.2872149298194382E-2</v>
      </c>
      <c r="R3361" s="108">
        <v>4.4422906442062918E-4</v>
      </c>
      <c r="S3361" s="109">
        <v>6.5065545370835798E-4</v>
      </c>
      <c r="T3361" s="732">
        <v>2.6706606706165775E-3</v>
      </c>
      <c r="U3361" s="108">
        <v>9.0780135658210159E-4</v>
      </c>
      <c r="V3361" s="109">
        <v>8.7167412772908568E-4</v>
      </c>
      <c r="W3361" s="732">
        <v>8.4512861226966694E-4</v>
      </c>
      <c r="X3361" s="108">
        <v>7.8371366638710222E-5</v>
      </c>
      <c r="Y3361" s="109">
        <v>7.5252424054524761E-5</v>
      </c>
      <c r="Z3361" s="732">
        <v>7.2960742174217312E-5</v>
      </c>
      <c r="AA3361" s="108">
        <v>0</v>
      </c>
      <c r="AB3361" s="109">
        <v>0</v>
      </c>
      <c r="AC3361" s="732">
        <v>0</v>
      </c>
      <c r="AD3361" s="108">
        <v>0</v>
      </c>
      <c r="AE3361" s="109">
        <v>0</v>
      </c>
      <c r="AF3361" s="732">
        <v>0</v>
      </c>
      <c r="AG3361" s="108">
        <v>5.7907739519538E-4</v>
      </c>
      <c r="AH3361" s="109">
        <v>5.5603168963433143E-4</v>
      </c>
      <c r="AI3361" s="732">
        <v>5.3909923425092131E-4</v>
      </c>
      <c r="AJ3361" s="108">
        <v>5.7498157222559082E-4</v>
      </c>
      <c r="AK3361" s="109">
        <v>6.121445161584516E-4</v>
      </c>
      <c r="AL3361" s="736">
        <v>2.9155278354379304E-4</v>
      </c>
    </row>
    <row r="3362" spans="1:38" ht="13" x14ac:dyDescent="0.3">
      <c r="A3362" s="71">
        <f t="shared" si="4"/>
        <v>2058</v>
      </c>
      <c r="B3362" s="718">
        <v>37</v>
      </c>
      <c r="C3362" s="108">
        <v>0.22481688655900842</v>
      </c>
      <c r="D3362" s="109">
        <v>0.23464334062003925</v>
      </c>
      <c r="E3362" s="732">
        <v>0.11336060355253896</v>
      </c>
      <c r="F3362" s="108">
        <v>1.8357733428744565E-2</v>
      </c>
      <c r="G3362" s="109">
        <v>1.9995538025812793E-2</v>
      </c>
      <c r="H3362" s="732">
        <v>2.0266889668088858E-2</v>
      </c>
      <c r="I3362" s="108">
        <v>4.334906617544548E-3</v>
      </c>
      <c r="J3362" s="109">
        <v>3.9712437302183963E-3</v>
      </c>
      <c r="K3362" s="732">
        <v>8.835529890805198E-2</v>
      </c>
      <c r="L3362" s="108">
        <v>5.2898139101924344E-4</v>
      </c>
      <c r="M3362" s="109">
        <v>5.6317122316567063E-4</v>
      </c>
      <c r="N3362" s="732">
        <v>2.6822785985807564E-4</v>
      </c>
      <c r="O3362" s="108">
        <v>0</v>
      </c>
      <c r="P3362" s="109">
        <v>0</v>
      </c>
      <c r="Q3362" s="732">
        <v>1.2872149298194382E-2</v>
      </c>
      <c r="R3362" s="108">
        <v>4.4422906442062918E-4</v>
      </c>
      <c r="S3362" s="109">
        <v>6.5065545370835798E-4</v>
      </c>
      <c r="T3362" s="732">
        <v>2.6706606706165775E-3</v>
      </c>
      <c r="U3362" s="108">
        <v>9.0780135658210159E-4</v>
      </c>
      <c r="V3362" s="109">
        <v>8.7167412772908568E-4</v>
      </c>
      <c r="W3362" s="732">
        <v>8.4512861226966694E-4</v>
      </c>
      <c r="X3362" s="108">
        <v>7.8371366638710222E-5</v>
      </c>
      <c r="Y3362" s="109">
        <v>7.5252424054524761E-5</v>
      </c>
      <c r="Z3362" s="732">
        <v>7.2960742174217312E-5</v>
      </c>
      <c r="AA3362" s="108">
        <v>0</v>
      </c>
      <c r="AB3362" s="109">
        <v>0</v>
      </c>
      <c r="AC3362" s="732">
        <v>0</v>
      </c>
      <c r="AD3362" s="108">
        <v>0</v>
      </c>
      <c r="AE3362" s="109">
        <v>0</v>
      </c>
      <c r="AF3362" s="732">
        <v>0</v>
      </c>
      <c r="AG3362" s="108">
        <v>5.7907739519538E-4</v>
      </c>
      <c r="AH3362" s="109">
        <v>5.5603168963433143E-4</v>
      </c>
      <c r="AI3362" s="732">
        <v>5.3909923425092131E-4</v>
      </c>
      <c r="AJ3362" s="108">
        <v>5.7498157222559082E-4</v>
      </c>
      <c r="AK3362" s="109">
        <v>6.121445161584516E-4</v>
      </c>
      <c r="AL3362" s="736">
        <v>2.9155278354379304E-4</v>
      </c>
    </row>
    <row r="3363" spans="1:38" ht="13" x14ac:dyDescent="0.3">
      <c r="A3363" s="71">
        <f t="shared" si="4"/>
        <v>2058</v>
      </c>
      <c r="B3363" s="718">
        <v>38</v>
      </c>
      <c r="C3363" s="108">
        <v>0.22481688655900842</v>
      </c>
      <c r="D3363" s="109">
        <v>0.23464334062003925</v>
      </c>
      <c r="E3363" s="732">
        <v>0.11336060355253896</v>
      </c>
      <c r="F3363" s="108">
        <v>1.8357733428744565E-2</v>
      </c>
      <c r="G3363" s="109">
        <v>1.9995538025812793E-2</v>
      </c>
      <c r="H3363" s="732">
        <v>2.0266889668088858E-2</v>
      </c>
      <c r="I3363" s="108">
        <v>4.334906617544548E-3</v>
      </c>
      <c r="J3363" s="109">
        <v>3.9712437302183963E-3</v>
      </c>
      <c r="K3363" s="732">
        <v>8.835529890805198E-2</v>
      </c>
      <c r="L3363" s="108">
        <v>5.2898139101924344E-4</v>
      </c>
      <c r="M3363" s="109">
        <v>5.6317122316567063E-4</v>
      </c>
      <c r="N3363" s="732">
        <v>2.6822785985807564E-4</v>
      </c>
      <c r="O3363" s="108">
        <v>0</v>
      </c>
      <c r="P3363" s="109">
        <v>0</v>
      </c>
      <c r="Q3363" s="732">
        <v>1.2872149298194382E-2</v>
      </c>
      <c r="R3363" s="108">
        <v>4.4422906442062918E-4</v>
      </c>
      <c r="S3363" s="109">
        <v>6.5065545370835798E-4</v>
      </c>
      <c r="T3363" s="732">
        <v>2.6706606706165775E-3</v>
      </c>
      <c r="U3363" s="108">
        <v>9.0780135658210159E-4</v>
      </c>
      <c r="V3363" s="109">
        <v>8.7167412772908568E-4</v>
      </c>
      <c r="W3363" s="732">
        <v>8.4512861226966694E-4</v>
      </c>
      <c r="X3363" s="108">
        <v>7.8371366638710222E-5</v>
      </c>
      <c r="Y3363" s="109">
        <v>7.5252424054524761E-5</v>
      </c>
      <c r="Z3363" s="732">
        <v>7.2960742174217312E-5</v>
      </c>
      <c r="AA3363" s="108">
        <v>0</v>
      </c>
      <c r="AB3363" s="109">
        <v>0</v>
      </c>
      <c r="AC3363" s="732">
        <v>0</v>
      </c>
      <c r="AD3363" s="108">
        <v>0</v>
      </c>
      <c r="AE3363" s="109">
        <v>0</v>
      </c>
      <c r="AF3363" s="732">
        <v>0</v>
      </c>
      <c r="AG3363" s="108">
        <v>5.7907739519538E-4</v>
      </c>
      <c r="AH3363" s="109">
        <v>5.5603168963433143E-4</v>
      </c>
      <c r="AI3363" s="732">
        <v>5.3909923425092131E-4</v>
      </c>
      <c r="AJ3363" s="108">
        <v>5.7498157222559082E-4</v>
      </c>
      <c r="AK3363" s="109">
        <v>6.121445161584516E-4</v>
      </c>
      <c r="AL3363" s="736">
        <v>2.9155278354379304E-4</v>
      </c>
    </row>
    <row r="3364" spans="1:38" ht="13.5" thickBot="1" x14ac:dyDescent="0.35">
      <c r="A3364" s="71">
        <f t="shared" si="4"/>
        <v>2058</v>
      </c>
      <c r="B3364" s="719">
        <v>39</v>
      </c>
      <c r="C3364" s="110">
        <v>0.22481688655900842</v>
      </c>
      <c r="D3364" s="111">
        <v>0.23464334062003925</v>
      </c>
      <c r="E3364" s="733">
        <v>0.11336060355253896</v>
      </c>
      <c r="F3364" s="110">
        <v>1.8357733428744565E-2</v>
      </c>
      <c r="G3364" s="111">
        <v>1.9995538025812793E-2</v>
      </c>
      <c r="H3364" s="733">
        <v>2.0266889668088858E-2</v>
      </c>
      <c r="I3364" s="110">
        <v>4.334906617544548E-3</v>
      </c>
      <c r="J3364" s="111">
        <v>3.9712437302183963E-3</v>
      </c>
      <c r="K3364" s="733">
        <v>8.835529890805198E-2</v>
      </c>
      <c r="L3364" s="110">
        <v>5.2898139101924344E-4</v>
      </c>
      <c r="M3364" s="111">
        <v>5.6317122316567063E-4</v>
      </c>
      <c r="N3364" s="733">
        <v>2.6822785985807564E-4</v>
      </c>
      <c r="O3364" s="110">
        <v>0</v>
      </c>
      <c r="P3364" s="111">
        <v>0</v>
      </c>
      <c r="Q3364" s="733">
        <v>1.2872149298194382E-2</v>
      </c>
      <c r="R3364" s="110">
        <v>4.4422906442062918E-4</v>
      </c>
      <c r="S3364" s="111">
        <v>6.5065545370835798E-4</v>
      </c>
      <c r="T3364" s="733">
        <v>2.6706606706165775E-3</v>
      </c>
      <c r="U3364" s="110">
        <v>9.0780135658210159E-4</v>
      </c>
      <c r="V3364" s="111">
        <v>8.7167412772908568E-4</v>
      </c>
      <c r="W3364" s="733">
        <v>8.4512861226966694E-4</v>
      </c>
      <c r="X3364" s="110">
        <v>7.8371366638710222E-5</v>
      </c>
      <c r="Y3364" s="111">
        <v>7.5252424054524761E-5</v>
      </c>
      <c r="Z3364" s="733">
        <v>7.2960742174217312E-5</v>
      </c>
      <c r="AA3364" s="110">
        <v>0</v>
      </c>
      <c r="AB3364" s="111">
        <v>0</v>
      </c>
      <c r="AC3364" s="733">
        <v>0</v>
      </c>
      <c r="AD3364" s="110">
        <v>0</v>
      </c>
      <c r="AE3364" s="111">
        <v>0</v>
      </c>
      <c r="AF3364" s="733">
        <v>0</v>
      </c>
      <c r="AG3364" s="110">
        <v>5.7907739519538E-4</v>
      </c>
      <c r="AH3364" s="111">
        <v>5.5603168963433143E-4</v>
      </c>
      <c r="AI3364" s="733">
        <v>5.3909923425092131E-4</v>
      </c>
      <c r="AJ3364" s="110">
        <v>5.7498157222559082E-4</v>
      </c>
      <c r="AK3364" s="111">
        <v>6.121445161584516E-4</v>
      </c>
      <c r="AL3364" s="737">
        <v>2.9155278354379304E-4</v>
      </c>
    </row>
    <row r="3365" spans="1:38" x14ac:dyDescent="0.25">
      <c r="A3365" s="720">
        <f t="shared" si="4"/>
        <v>2059</v>
      </c>
      <c r="B3365" s="70">
        <v>0</v>
      </c>
      <c r="C3365" s="106">
        <v>0.22492259972299652</v>
      </c>
      <c r="D3365" s="107">
        <v>0.23475745224758704</v>
      </c>
      <c r="E3365" s="730">
        <v>0.11314976759679676</v>
      </c>
      <c r="F3365" s="106">
        <v>1.8383180752800508E-2</v>
      </c>
      <c r="G3365" s="107">
        <v>2.0023769379709403E-2</v>
      </c>
      <c r="H3365" s="730">
        <v>1.9948637878527159E-2</v>
      </c>
      <c r="I3365" s="106">
        <v>4.3431078283861233E-3</v>
      </c>
      <c r="J3365" s="107">
        <v>3.9802116433782534E-3</v>
      </c>
      <c r="K3365" s="730">
        <v>8.7829655692828593E-2</v>
      </c>
      <c r="L3365" s="106">
        <v>5.2970234000598859E-4</v>
      </c>
      <c r="M3365" s="107">
        <v>5.6417458436220497E-4</v>
      </c>
      <c r="N3365" s="730">
        <v>2.6748726683234057E-4</v>
      </c>
      <c r="O3365" s="106">
        <v>0</v>
      </c>
      <c r="P3365" s="107">
        <v>0</v>
      </c>
      <c r="Q3365" s="730">
        <v>1.2670026628927739E-2</v>
      </c>
      <c r="R3365" s="106">
        <v>4.4422906442062918E-4</v>
      </c>
      <c r="S3365" s="107">
        <v>6.5065545370835798E-4</v>
      </c>
      <c r="T3365" s="730">
        <v>2.6706606706165775E-3</v>
      </c>
      <c r="U3365" s="106">
        <v>9.0969558081928153E-4</v>
      </c>
      <c r="V3365" s="107">
        <v>8.7375742098978E-4</v>
      </c>
      <c r="W3365" s="730">
        <v>8.3185813919223921E-4</v>
      </c>
      <c r="X3365" s="106">
        <v>7.8534881046343077E-5</v>
      </c>
      <c r="Y3365" s="107">
        <v>7.5432291532446234E-5</v>
      </c>
      <c r="Z3365" s="730">
        <v>7.1815101188912449E-5</v>
      </c>
      <c r="AA3365" s="106">
        <v>0</v>
      </c>
      <c r="AB3365" s="107">
        <v>0</v>
      </c>
      <c r="AC3365" s="730">
        <v>0</v>
      </c>
      <c r="AD3365" s="106">
        <v>0</v>
      </c>
      <c r="AE3365" s="107">
        <v>0</v>
      </c>
      <c r="AF3365" s="730">
        <v>0</v>
      </c>
      <c r="AG3365" s="106">
        <v>5.8028545146296406E-4</v>
      </c>
      <c r="AH3365" s="107">
        <v>5.5736091881973884E-4</v>
      </c>
      <c r="AI3365" s="730">
        <v>5.3063381619814474E-4</v>
      </c>
      <c r="AJ3365" s="106">
        <v>5.7576514335874285E-4</v>
      </c>
      <c r="AK3365" s="107">
        <v>6.1323502415134028E-4</v>
      </c>
      <c r="AL3365" s="735">
        <v>2.9074792250862071E-4</v>
      </c>
    </row>
    <row r="3366" spans="1:38" x14ac:dyDescent="0.25">
      <c r="A3366" s="71">
        <f t="shared" si="4"/>
        <v>2059</v>
      </c>
      <c r="B3366" s="718">
        <v>1</v>
      </c>
      <c r="C3366" s="108">
        <v>0.22481697371748721</v>
      </c>
      <c r="D3366" s="109">
        <v>0.23464297583780347</v>
      </c>
      <c r="E3366" s="731">
        <v>0.11331949656591937</v>
      </c>
      <c r="F3366" s="108">
        <v>1.835772535761819E-2</v>
      </c>
      <c r="G3366" s="109">
        <v>1.9995545615878494E-2</v>
      </c>
      <c r="H3366" s="731">
        <v>2.0212020275539488E-2</v>
      </c>
      <c r="I3366" s="108">
        <v>4.3349095004287519E-3</v>
      </c>
      <c r="J3366" s="109">
        <v>3.9712462558789347E-3</v>
      </c>
      <c r="K3366" s="731">
        <v>8.8251321940612915E-2</v>
      </c>
      <c r="L3366" s="108">
        <v>5.2898189622102088E-4</v>
      </c>
      <c r="M3366" s="109">
        <v>5.6317147049143119E-4</v>
      </c>
      <c r="N3366" s="731">
        <v>2.6807672206383669E-4</v>
      </c>
      <c r="O3366" s="108">
        <v>0</v>
      </c>
      <c r="P3366" s="109">
        <v>0</v>
      </c>
      <c r="Q3366" s="731">
        <v>1.2837316159942219E-2</v>
      </c>
      <c r="R3366" s="108">
        <v>4.4422906442062918E-4</v>
      </c>
      <c r="S3366" s="109">
        <v>6.5065545370835798E-4</v>
      </c>
      <c r="T3366" s="731">
        <v>2.6706606706165775E-3</v>
      </c>
      <c r="U3366" s="108">
        <v>9.0780192241074378E-4</v>
      </c>
      <c r="V3366" s="109">
        <v>8.7167504122474869E-4</v>
      </c>
      <c r="W3366" s="731">
        <v>8.4284149842393883E-4</v>
      </c>
      <c r="X3366" s="108">
        <v>7.8371442211018833E-5</v>
      </c>
      <c r="Y3366" s="109">
        <v>7.5252505440362487E-5</v>
      </c>
      <c r="Z3366" s="731">
        <v>7.27632720206691E-5</v>
      </c>
      <c r="AA3366" s="108">
        <v>0</v>
      </c>
      <c r="AB3366" s="109">
        <v>0</v>
      </c>
      <c r="AC3366" s="731">
        <v>0</v>
      </c>
      <c r="AD3366" s="108">
        <v>0</v>
      </c>
      <c r="AE3366" s="109">
        <v>0</v>
      </c>
      <c r="AF3366" s="731">
        <v>0</v>
      </c>
      <c r="AG3366" s="108">
        <v>5.7907780050132376E-4</v>
      </c>
      <c r="AH3366" s="109">
        <v>5.5603240680202407E-4</v>
      </c>
      <c r="AI3366" s="731">
        <v>5.3763988114776014E-4</v>
      </c>
      <c r="AJ3366" s="108">
        <v>5.7498183062213055E-4</v>
      </c>
      <c r="AK3366" s="109">
        <v>6.1214488047475627E-4</v>
      </c>
      <c r="AL3366" s="736">
        <v>2.9138862764673868E-4</v>
      </c>
    </row>
    <row r="3367" spans="1:38" x14ac:dyDescent="0.25">
      <c r="A3367" s="71">
        <f t="shared" ref="A3367:A3430" si="5">A3327+1</f>
        <v>2059</v>
      </c>
      <c r="B3367" s="718">
        <v>2</v>
      </c>
      <c r="C3367" s="108">
        <v>0.22481697371748721</v>
      </c>
      <c r="D3367" s="109">
        <v>0.23464297583780347</v>
      </c>
      <c r="E3367" s="731">
        <v>0.11331949656591937</v>
      </c>
      <c r="F3367" s="108">
        <v>1.835772535761819E-2</v>
      </c>
      <c r="G3367" s="109">
        <v>1.9995545615878494E-2</v>
      </c>
      <c r="H3367" s="731">
        <v>2.0212020275539488E-2</v>
      </c>
      <c r="I3367" s="108">
        <v>4.3349095004287519E-3</v>
      </c>
      <c r="J3367" s="109">
        <v>3.9712462558789347E-3</v>
      </c>
      <c r="K3367" s="731">
        <v>8.8251321940612915E-2</v>
      </c>
      <c r="L3367" s="108">
        <v>5.2898189622102088E-4</v>
      </c>
      <c r="M3367" s="109">
        <v>5.6317147049143119E-4</v>
      </c>
      <c r="N3367" s="731">
        <v>2.6807672206383669E-4</v>
      </c>
      <c r="O3367" s="108">
        <v>0</v>
      </c>
      <c r="P3367" s="109">
        <v>0</v>
      </c>
      <c r="Q3367" s="731">
        <v>1.2837316159942219E-2</v>
      </c>
      <c r="R3367" s="108">
        <v>4.4422906442062918E-4</v>
      </c>
      <c r="S3367" s="109">
        <v>6.5065545370835798E-4</v>
      </c>
      <c r="T3367" s="731">
        <v>2.6706606706165775E-3</v>
      </c>
      <c r="U3367" s="108">
        <v>9.0780192241074378E-4</v>
      </c>
      <c r="V3367" s="109">
        <v>8.7167504122474869E-4</v>
      </c>
      <c r="W3367" s="731">
        <v>8.4284149842393883E-4</v>
      </c>
      <c r="X3367" s="108">
        <v>7.8371442211018833E-5</v>
      </c>
      <c r="Y3367" s="109">
        <v>7.5252505440362487E-5</v>
      </c>
      <c r="Z3367" s="731">
        <v>7.27632720206691E-5</v>
      </c>
      <c r="AA3367" s="108">
        <v>0</v>
      </c>
      <c r="AB3367" s="109">
        <v>0</v>
      </c>
      <c r="AC3367" s="731">
        <v>0</v>
      </c>
      <c r="AD3367" s="108">
        <v>0</v>
      </c>
      <c r="AE3367" s="109">
        <v>0</v>
      </c>
      <c r="AF3367" s="731">
        <v>0</v>
      </c>
      <c r="AG3367" s="108">
        <v>5.7907780050132376E-4</v>
      </c>
      <c r="AH3367" s="109">
        <v>5.5603240680202407E-4</v>
      </c>
      <c r="AI3367" s="731">
        <v>5.3763988114776014E-4</v>
      </c>
      <c r="AJ3367" s="108">
        <v>5.7498183062213055E-4</v>
      </c>
      <c r="AK3367" s="109">
        <v>6.1214488047475627E-4</v>
      </c>
      <c r="AL3367" s="736">
        <v>2.9138862764673868E-4</v>
      </c>
    </row>
    <row r="3368" spans="1:38" x14ac:dyDescent="0.25">
      <c r="A3368" s="71">
        <f t="shared" si="5"/>
        <v>2059</v>
      </c>
      <c r="B3368" s="718">
        <v>3</v>
      </c>
      <c r="C3368" s="108">
        <v>0.22481697371748721</v>
      </c>
      <c r="D3368" s="109">
        <v>0.23464297583780347</v>
      </c>
      <c r="E3368" s="731">
        <v>0.11331949656591937</v>
      </c>
      <c r="F3368" s="108">
        <v>1.835772535761819E-2</v>
      </c>
      <c r="G3368" s="109">
        <v>1.9995545615878494E-2</v>
      </c>
      <c r="H3368" s="731">
        <v>2.0212020275539488E-2</v>
      </c>
      <c r="I3368" s="108">
        <v>4.3349095004287519E-3</v>
      </c>
      <c r="J3368" s="109">
        <v>3.9712462558789347E-3</v>
      </c>
      <c r="K3368" s="731">
        <v>8.8251321940612915E-2</v>
      </c>
      <c r="L3368" s="108">
        <v>5.2898189622102088E-4</v>
      </c>
      <c r="M3368" s="109">
        <v>5.6317147049143119E-4</v>
      </c>
      <c r="N3368" s="731">
        <v>2.6807672206383669E-4</v>
      </c>
      <c r="O3368" s="108">
        <v>0</v>
      </c>
      <c r="P3368" s="109">
        <v>0</v>
      </c>
      <c r="Q3368" s="731">
        <v>1.2837316159942219E-2</v>
      </c>
      <c r="R3368" s="108">
        <v>4.4422906442062918E-4</v>
      </c>
      <c r="S3368" s="109">
        <v>6.5065545370835798E-4</v>
      </c>
      <c r="T3368" s="731">
        <v>2.6706606706165775E-3</v>
      </c>
      <c r="U3368" s="108">
        <v>9.0780192241074378E-4</v>
      </c>
      <c r="V3368" s="109">
        <v>8.7167504122474869E-4</v>
      </c>
      <c r="W3368" s="731">
        <v>8.4284149842393883E-4</v>
      </c>
      <c r="X3368" s="108">
        <v>7.8371442211018833E-5</v>
      </c>
      <c r="Y3368" s="109">
        <v>7.5252505440362487E-5</v>
      </c>
      <c r="Z3368" s="731">
        <v>7.27632720206691E-5</v>
      </c>
      <c r="AA3368" s="108">
        <v>0</v>
      </c>
      <c r="AB3368" s="109">
        <v>0</v>
      </c>
      <c r="AC3368" s="731">
        <v>0</v>
      </c>
      <c r="AD3368" s="108">
        <v>0</v>
      </c>
      <c r="AE3368" s="109">
        <v>0</v>
      </c>
      <c r="AF3368" s="731">
        <v>0</v>
      </c>
      <c r="AG3368" s="108">
        <v>5.7907780050132376E-4</v>
      </c>
      <c r="AH3368" s="109">
        <v>5.5603240680202407E-4</v>
      </c>
      <c r="AI3368" s="731">
        <v>5.3763988114776014E-4</v>
      </c>
      <c r="AJ3368" s="108">
        <v>5.7498183062213055E-4</v>
      </c>
      <c r="AK3368" s="109">
        <v>6.1214488047475627E-4</v>
      </c>
      <c r="AL3368" s="736">
        <v>2.9138862764673868E-4</v>
      </c>
    </row>
    <row r="3369" spans="1:38" x14ac:dyDescent="0.25">
      <c r="A3369" s="71">
        <f t="shared" si="5"/>
        <v>2059</v>
      </c>
      <c r="B3369" s="718">
        <v>4</v>
      </c>
      <c r="C3369" s="108">
        <v>0.22481697371748721</v>
      </c>
      <c r="D3369" s="109">
        <v>0.23464297583780347</v>
      </c>
      <c r="E3369" s="731">
        <v>0.11331949656591937</v>
      </c>
      <c r="F3369" s="108">
        <v>1.835772535761819E-2</v>
      </c>
      <c r="G3369" s="109">
        <v>1.9995545615878494E-2</v>
      </c>
      <c r="H3369" s="731">
        <v>2.0212020275539488E-2</v>
      </c>
      <c r="I3369" s="108">
        <v>4.3349095004287519E-3</v>
      </c>
      <c r="J3369" s="109">
        <v>3.9712462558789347E-3</v>
      </c>
      <c r="K3369" s="731">
        <v>8.8251321940612915E-2</v>
      </c>
      <c r="L3369" s="108">
        <v>5.2898189622102088E-4</v>
      </c>
      <c r="M3369" s="109">
        <v>5.6317147049143119E-4</v>
      </c>
      <c r="N3369" s="731">
        <v>2.6807672206383669E-4</v>
      </c>
      <c r="O3369" s="108">
        <v>0</v>
      </c>
      <c r="P3369" s="109">
        <v>0</v>
      </c>
      <c r="Q3369" s="731">
        <v>1.2837316159942219E-2</v>
      </c>
      <c r="R3369" s="108">
        <v>4.4422906442062918E-4</v>
      </c>
      <c r="S3369" s="109">
        <v>6.5065545370835798E-4</v>
      </c>
      <c r="T3369" s="731">
        <v>2.6706606706165775E-3</v>
      </c>
      <c r="U3369" s="108">
        <v>9.0780192241074378E-4</v>
      </c>
      <c r="V3369" s="109">
        <v>8.7167504122474869E-4</v>
      </c>
      <c r="W3369" s="731">
        <v>8.4284149842393883E-4</v>
      </c>
      <c r="X3369" s="108">
        <v>7.8371442211018833E-5</v>
      </c>
      <c r="Y3369" s="109">
        <v>7.5252505440362487E-5</v>
      </c>
      <c r="Z3369" s="731">
        <v>7.27632720206691E-5</v>
      </c>
      <c r="AA3369" s="108">
        <v>0</v>
      </c>
      <c r="AB3369" s="109">
        <v>0</v>
      </c>
      <c r="AC3369" s="731">
        <v>0</v>
      </c>
      <c r="AD3369" s="108">
        <v>0</v>
      </c>
      <c r="AE3369" s="109">
        <v>0</v>
      </c>
      <c r="AF3369" s="731">
        <v>0</v>
      </c>
      <c r="AG3369" s="108">
        <v>5.7907780050132376E-4</v>
      </c>
      <c r="AH3369" s="109">
        <v>5.5603240680202407E-4</v>
      </c>
      <c r="AI3369" s="731">
        <v>5.3763988114776014E-4</v>
      </c>
      <c r="AJ3369" s="108">
        <v>5.7498183062213055E-4</v>
      </c>
      <c r="AK3369" s="109">
        <v>6.1214488047475627E-4</v>
      </c>
      <c r="AL3369" s="736">
        <v>2.9138862764673868E-4</v>
      </c>
    </row>
    <row r="3370" spans="1:38" x14ac:dyDescent="0.25">
      <c r="A3370" s="71">
        <f t="shared" si="5"/>
        <v>2059</v>
      </c>
      <c r="B3370" s="718">
        <v>5</v>
      </c>
      <c r="C3370" s="108">
        <v>0.22481697371748721</v>
      </c>
      <c r="D3370" s="109">
        <v>0.23464297583780347</v>
      </c>
      <c r="E3370" s="731">
        <v>0.11331949656591937</v>
      </c>
      <c r="F3370" s="108">
        <v>1.835772535761819E-2</v>
      </c>
      <c r="G3370" s="109">
        <v>1.9995545615878494E-2</v>
      </c>
      <c r="H3370" s="731">
        <v>2.0212020275539488E-2</v>
      </c>
      <c r="I3370" s="108">
        <v>4.3349095004287519E-3</v>
      </c>
      <c r="J3370" s="109">
        <v>3.9712462558789347E-3</v>
      </c>
      <c r="K3370" s="731">
        <v>8.8251321940612915E-2</v>
      </c>
      <c r="L3370" s="108">
        <v>5.2898189622102088E-4</v>
      </c>
      <c r="M3370" s="109">
        <v>5.6317147049143119E-4</v>
      </c>
      <c r="N3370" s="731">
        <v>2.6807672206383669E-4</v>
      </c>
      <c r="O3370" s="108">
        <v>0</v>
      </c>
      <c r="P3370" s="109">
        <v>0</v>
      </c>
      <c r="Q3370" s="731">
        <v>1.2837316159942219E-2</v>
      </c>
      <c r="R3370" s="108">
        <v>4.4422906442062918E-4</v>
      </c>
      <c r="S3370" s="109">
        <v>6.5065545370835798E-4</v>
      </c>
      <c r="T3370" s="731">
        <v>2.6706606706165775E-3</v>
      </c>
      <c r="U3370" s="108">
        <v>9.0780192241074378E-4</v>
      </c>
      <c r="V3370" s="109">
        <v>8.7167504122474869E-4</v>
      </c>
      <c r="W3370" s="731">
        <v>8.4284149842393883E-4</v>
      </c>
      <c r="X3370" s="108">
        <v>7.8371442211018833E-5</v>
      </c>
      <c r="Y3370" s="109">
        <v>7.5252505440362487E-5</v>
      </c>
      <c r="Z3370" s="731">
        <v>7.27632720206691E-5</v>
      </c>
      <c r="AA3370" s="108">
        <v>0</v>
      </c>
      <c r="AB3370" s="109">
        <v>0</v>
      </c>
      <c r="AC3370" s="731">
        <v>0</v>
      </c>
      <c r="AD3370" s="108">
        <v>0</v>
      </c>
      <c r="AE3370" s="109">
        <v>0</v>
      </c>
      <c r="AF3370" s="731">
        <v>0</v>
      </c>
      <c r="AG3370" s="108">
        <v>5.7907780050132376E-4</v>
      </c>
      <c r="AH3370" s="109">
        <v>5.5603240680202407E-4</v>
      </c>
      <c r="AI3370" s="731">
        <v>5.3763988114776014E-4</v>
      </c>
      <c r="AJ3370" s="108">
        <v>5.7498183062213055E-4</v>
      </c>
      <c r="AK3370" s="109">
        <v>6.1214488047475627E-4</v>
      </c>
      <c r="AL3370" s="736">
        <v>2.9138862764673868E-4</v>
      </c>
    </row>
    <row r="3371" spans="1:38" x14ac:dyDescent="0.25">
      <c r="A3371" s="71">
        <f t="shared" si="5"/>
        <v>2059</v>
      </c>
      <c r="B3371" s="718">
        <v>6</v>
      </c>
      <c r="C3371" s="108">
        <v>0.22481697371748721</v>
      </c>
      <c r="D3371" s="109">
        <v>0.23464297583780347</v>
      </c>
      <c r="E3371" s="731">
        <v>0.11331949656591937</v>
      </c>
      <c r="F3371" s="108">
        <v>1.835772535761819E-2</v>
      </c>
      <c r="G3371" s="109">
        <v>1.9995545615878494E-2</v>
      </c>
      <c r="H3371" s="731">
        <v>2.0212020275539488E-2</v>
      </c>
      <c r="I3371" s="108">
        <v>4.3349095004287519E-3</v>
      </c>
      <c r="J3371" s="109">
        <v>3.9712462558789347E-3</v>
      </c>
      <c r="K3371" s="731">
        <v>8.8251321940612915E-2</v>
      </c>
      <c r="L3371" s="108">
        <v>5.2898189622102088E-4</v>
      </c>
      <c r="M3371" s="109">
        <v>5.6317147049143119E-4</v>
      </c>
      <c r="N3371" s="731">
        <v>2.6807672206383669E-4</v>
      </c>
      <c r="O3371" s="108">
        <v>0</v>
      </c>
      <c r="P3371" s="109">
        <v>0</v>
      </c>
      <c r="Q3371" s="731">
        <v>1.2837316159942219E-2</v>
      </c>
      <c r="R3371" s="108">
        <v>4.4422906442062918E-4</v>
      </c>
      <c r="S3371" s="109">
        <v>6.5065545370835798E-4</v>
      </c>
      <c r="T3371" s="731">
        <v>2.6706606706165775E-3</v>
      </c>
      <c r="U3371" s="108">
        <v>9.0780192241074378E-4</v>
      </c>
      <c r="V3371" s="109">
        <v>8.7167504122474869E-4</v>
      </c>
      <c r="W3371" s="731">
        <v>8.4284149842393883E-4</v>
      </c>
      <c r="X3371" s="108">
        <v>7.8371442211018833E-5</v>
      </c>
      <c r="Y3371" s="109">
        <v>7.5252505440362487E-5</v>
      </c>
      <c r="Z3371" s="731">
        <v>7.27632720206691E-5</v>
      </c>
      <c r="AA3371" s="108">
        <v>0</v>
      </c>
      <c r="AB3371" s="109">
        <v>0</v>
      </c>
      <c r="AC3371" s="731">
        <v>0</v>
      </c>
      <c r="AD3371" s="108">
        <v>0</v>
      </c>
      <c r="AE3371" s="109">
        <v>0</v>
      </c>
      <c r="AF3371" s="731">
        <v>0</v>
      </c>
      <c r="AG3371" s="108">
        <v>5.7907780050132376E-4</v>
      </c>
      <c r="AH3371" s="109">
        <v>5.5603240680202407E-4</v>
      </c>
      <c r="AI3371" s="731">
        <v>5.3763988114776014E-4</v>
      </c>
      <c r="AJ3371" s="108">
        <v>5.7498183062213055E-4</v>
      </c>
      <c r="AK3371" s="109">
        <v>6.1214488047475627E-4</v>
      </c>
      <c r="AL3371" s="736">
        <v>2.9138862764673868E-4</v>
      </c>
    </row>
    <row r="3372" spans="1:38" x14ac:dyDescent="0.25">
      <c r="A3372" s="71">
        <f t="shared" si="5"/>
        <v>2059</v>
      </c>
      <c r="B3372" s="718">
        <v>7</v>
      </c>
      <c r="C3372" s="108">
        <v>0.22481697371748721</v>
      </c>
      <c r="D3372" s="109">
        <v>0.23464297583780347</v>
      </c>
      <c r="E3372" s="731">
        <v>0.11331949656591937</v>
      </c>
      <c r="F3372" s="108">
        <v>1.835772535761819E-2</v>
      </c>
      <c r="G3372" s="109">
        <v>1.9995545615878494E-2</v>
      </c>
      <c r="H3372" s="731">
        <v>2.0212020275539488E-2</v>
      </c>
      <c r="I3372" s="108">
        <v>4.3349095004287519E-3</v>
      </c>
      <c r="J3372" s="109">
        <v>3.9712462558789347E-3</v>
      </c>
      <c r="K3372" s="731">
        <v>8.8251321940612915E-2</v>
      </c>
      <c r="L3372" s="108">
        <v>5.2898189622102088E-4</v>
      </c>
      <c r="M3372" s="109">
        <v>5.6317147049143119E-4</v>
      </c>
      <c r="N3372" s="731">
        <v>2.6807672206383669E-4</v>
      </c>
      <c r="O3372" s="108">
        <v>0</v>
      </c>
      <c r="P3372" s="109">
        <v>0</v>
      </c>
      <c r="Q3372" s="731">
        <v>1.2837316159942219E-2</v>
      </c>
      <c r="R3372" s="108">
        <v>4.4422906442062918E-4</v>
      </c>
      <c r="S3372" s="109">
        <v>6.5065545370835798E-4</v>
      </c>
      <c r="T3372" s="731">
        <v>2.6706606706165775E-3</v>
      </c>
      <c r="U3372" s="108">
        <v>9.0780192241074378E-4</v>
      </c>
      <c r="V3372" s="109">
        <v>8.7167504122474869E-4</v>
      </c>
      <c r="W3372" s="731">
        <v>8.4284149842393883E-4</v>
      </c>
      <c r="X3372" s="108">
        <v>7.8371442211018833E-5</v>
      </c>
      <c r="Y3372" s="109">
        <v>7.5252505440362487E-5</v>
      </c>
      <c r="Z3372" s="731">
        <v>7.27632720206691E-5</v>
      </c>
      <c r="AA3372" s="108">
        <v>0</v>
      </c>
      <c r="AB3372" s="109">
        <v>0</v>
      </c>
      <c r="AC3372" s="731">
        <v>0</v>
      </c>
      <c r="AD3372" s="108">
        <v>0</v>
      </c>
      <c r="AE3372" s="109">
        <v>0</v>
      </c>
      <c r="AF3372" s="731">
        <v>0</v>
      </c>
      <c r="AG3372" s="108">
        <v>5.7907780050132376E-4</v>
      </c>
      <c r="AH3372" s="109">
        <v>5.5603240680202407E-4</v>
      </c>
      <c r="AI3372" s="731">
        <v>5.3763988114776014E-4</v>
      </c>
      <c r="AJ3372" s="108">
        <v>5.7498183062213055E-4</v>
      </c>
      <c r="AK3372" s="109">
        <v>6.1214488047475627E-4</v>
      </c>
      <c r="AL3372" s="736">
        <v>2.9138862764673868E-4</v>
      </c>
    </row>
    <row r="3373" spans="1:38" x14ac:dyDescent="0.25">
      <c r="A3373" s="71">
        <f t="shared" si="5"/>
        <v>2059</v>
      </c>
      <c r="B3373" s="718">
        <v>8</v>
      </c>
      <c r="C3373" s="108">
        <v>0.22481697371748721</v>
      </c>
      <c r="D3373" s="109">
        <v>0.23464297583780347</v>
      </c>
      <c r="E3373" s="731">
        <v>0.11331949656591937</v>
      </c>
      <c r="F3373" s="108">
        <v>1.835772535761819E-2</v>
      </c>
      <c r="G3373" s="109">
        <v>1.9995545615878494E-2</v>
      </c>
      <c r="H3373" s="731">
        <v>2.0212020275539488E-2</v>
      </c>
      <c r="I3373" s="108">
        <v>4.3349095004287519E-3</v>
      </c>
      <c r="J3373" s="109">
        <v>3.9712462558789347E-3</v>
      </c>
      <c r="K3373" s="731">
        <v>8.8251321940612915E-2</v>
      </c>
      <c r="L3373" s="108">
        <v>5.2898189622102088E-4</v>
      </c>
      <c r="M3373" s="109">
        <v>5.6317147049143119E-4</v>
      </c>
      <c r="N3373" s="731">
        <v>2.6807672206383669E-4</v>
      </c>
      <c r="O3373" s="108">
        <v>0</v>
      </c>
      <c r="P3373" s="109">
        <v>0</v>
      </c>
      <c r="Q3373" s="731">
        <v>1.2837316159942219E-2</v>
      </c>
      <c r="R3373" s="108">
        <v>4.4422906442062918E-4</v>
      </c>
      <c r="S3373" s="109">
        <v>6.5065545370835798E-4</v>
      </c>
      <c r="T3373" s="731">
        <v>2.6706606706165775E-3</v>
      </c>
      <c r="U3373" s="108">
        <v>9.0780192241074378E-4</v>
      </c>
      <c r="V3373" s="109">
        <v>8.7167504122474869E-4</v>
      </c>
      <c r="W3373" s="731">
        <v>8.4284149842393883E-4</v>
      </c>
      <c r="X3373" s="108">
        <v>7.8371442211018833E-5</v>
      </c>
      <c r="Y3373" s="109">
        <v>7.5252505440362487E-5</v>
      </c>
      <c r="Z3373" s="731">
        <v>7.27632720206691E-5</v>
      </c>
      <c r="AA3373" s="108">
        <v>0</v>
      </c>
      <c r="AB3373" s="109">
        <v>0</v>
      </c>
      <c r="AC3373" s="731">
        <v>0</v>
      </c>
      <c r="AD3373" s="108">
        <v>0</v>
      </c>
      <c r="AE3373" s="109">
        <v>0</v>
      </c>
      <c r="AF3373" s="731">
        <v>0</v>
      </c>
      <c r="AG3373" s="108">
        <v>5.7907780050132376E-4</v>
      </c>
      <c r="AH3373" s="109">
        <v>5.5603240680202407E-4</v>
      </c>
      <c r="AI3373" s="731">
        <v>5.3763988114776014E-4</v>
      </c>
      <c r="AJ3373" s="108">
        <v>5.7498183062213055E-4</v>
      </c>
      <c r="AK3373" s="109">
        <v>6.1214488047475627E-4</v>
      </c>
      <c r="AL3373" s="736">
        <v>2.9138862764673868E-4</v>
      </c>
    </row>
    <row r="3374" spans="1:38" x14ac:dyDescent="0.25">
      <c r="A3374" s="71">
        <f t="shared" si="5"/>
        <v>2059</v>
      </c>
      <c r="B3374" s="718">
        <v>9</v>
      </c>
      <c r="C3374" s="108">
        <v>0.22481697371748721</v>
      </c>
      <c r="D3374" s="109">
        <v>0.23464297583780347</v>
      </c>
      <c r="E3374" s="731">
        <v>0.11331949656591937</v>
      </c>
      <c r="F3374" s="108">
        <v>1.835772535761819E-2</v>
      </c>
      <c r="G3374" s="109">
        <v>1.9995545615878494E-2</v>
      </c>
      <c r="H3374" s="731">
        <v>2.0212020275539488E-2</v>
      </c>
      <c r="I3374" s="108">
        <v>4.3349095004287519E-3</v>
      </c>
      <c r="J3374" s="109">
        <v>3.9712462558789347E-3</v>
      </c>
      <c r="K3374" s="731">
        <v>8.8251321940612915E-2</v>
      </c>
      <c r="L3374" s="108">
        <v>5.2898189622102088E-4</v>
      </c>
      <c r="M3374" s="109">
        <v>5.6317147049143119E-4</v>
      </c>
      <c r="N3374" s="731">
        <v>2.6807672206383669E-4</v>
      </c>
      <c r="O3374" s="108">
        <v>0</v>
      </c>
      <c r="P3374" s="109">
        <v>0</v>
      </c>
      <c r="Q3374" s="731">
        <v>1.2837316159942219E-2</v>
      </c>
      <c r="R3374" s="108">
        <v>4.4422906442062918E-4</v>
      </c>
      <c r="S3374" s="109">
        <v>6.5065545370835798E-4</v>
      </c>
      <c r="T3374" s="731">
        <v>2.6706606706165775E-3</v>
      </c>
      <c r="U3374" s="108">
        <v>9.0780192241074378E-4</v>
      </c>
      <c r="V3374" s="109">
        <v>8.7167504122474869E-4</v>
      </c>
      <c r="W3374" s="731">
        <v>8.4284149842393883E-4</v>
      </c>
      <c r="X3374" s="108">
        <v>7.8371442211018833E-5</v>
      </c>
      <c r="Y3374" s="109">
        <v>7.5252505440362487E-5</v>
      </c>
      <c r="Z3374" s="731">
        <v>7.27632720206691E-5</v>
      </c>
      <c r="AA3374" s="108">
        <v>0</v>
      </c>
      <c r="AB3374" s="109">
        <v>0</v>
      </c>
      <c r="AC3374" s="731">
        <v>0</v>
      </c>
      <c r="AD3374" s="108">
        <v>0</v>
      </c>
      <c r="AE3374" s="109">
        <v>0</v>
      </c>
      <c r="AF3374" s="731">
        <v>0</v>
      </c>
      <c r="AG3374" s="108">
        <v>5.7907780050132376E-4</v>
      </c>
      <c r="AH3374" s="109">
        <v>5.5603240680202407E-4</v>
      </c>
      <c r="AI3374" s="731">
        <v>5.3763988114776014E-4</v>
      </c>
      <c r="AJ3374" s="108">
        <v>5.7498183062213055E-4</v>
      </c>
      <c r="AK3374" s="109">
        <v>6.1214488047475627E-4</v>
      </c>
      <c r="AL3374" s="736">
        <v>2.9138862764673868E-4</v>
      </c>
    </row>
    <row r="3375" spans="1:38" x14ac:dyDescent="0.25">
      <c r="A3375" s="71">
        <f t="shared" si="5"/>
        <v>2059</v>
      </c>
      <c r="B3375" s="718">
        <v>10</v>
      </c>
      <c r="C3375" s="108">
        <v>0.22481697371748721</v>
      </c>
      <c r="D3375" s="109">
        <v>0.23464297583780347</v>
      </c>
      <c r="E3375" s="731">
        <v>0.11331949656591937</v>
      </c>
      <c r="F3375" s="108">
        <v>1.835772535761819E-2</v>
      </c>
      <c r="G3375" s="109">
        <v>1.9995545615878494E-2</v>
      </c>
      <c r="H3375" s="731">
        <v>2.0212020275539488E-2</v>
      </c>
      <c r="I3375" s="108">
        <v>4.3349095004287519E-3</v>
      </c>
      <c r="J3375" s="109">
        <v>3.9712462558789347E-3</v>
      </c>
      <c r="K3375" s="731">
        <v>8.8251321940612915E-2</v>
      </c>
      <c r="L3375" s="108">
        <v>5.2898189622102088E-4</v>
      </c>
      <c r="M3375" s="109">
        <v>5.6317147049143119E-4</v>
      </c>
      <c r="N3375" s="731">
        <v>2.6807672206383669E-4</v>
      </c>
      <c r="O3375" s="108">
        <v>0</v>
      </c>
      <c r="P3375" s="109">
        <v>0</v>
      </c>
      <c r="Q3375" s="731">
        <v>1.2837316159942219E-2</v>
      </c>
      <c r="R3375" s="108">
        <v>4.4422906442062918E-4</v>
      </c>
      <c r="S3375" s="109">
        <v>6.5065545370835798E-4</v>
      </c>
      <c r="T3375" s="731">
        <v>2.6706606706165775E-3</v>
      </c>
      <c r="U3375" s="108">
        <v>9.0780192241074378E-4</v>
      </c>
      <c r="V3375" s="109">
        <v>8.7167504122474869E-4</v>
      </c>
      <c r="W3375" s="731">
        <v>8.4284149842393883E-4</v>
      </c>
      <c r="X3375" s="108">
        <v>7.8371442211018833E-5</v>
      </c>
      <c r="Y3375" s="109">
        <v>7.5252505440362487E-5</v>
      </c>
      <c r="Z3375" s="731">
        <v>7.27632720206691E-5</v>
      </c>
      <c r="AA3375" s="108">
        <v>0</v>
      </c>
      <c r="AB3375" s="109">
        <v>0</v>
      </c>
      <c r="AC3375" s="731">
        <v>0</v>
      </c>
      <c r="AD3375" s="108">
        <v>0</v>
      </c>
      <c r="AE3375" s="109">
        <v>0</v>
      </c>
      <c r="AF3375" s="731">
        <v>0</v>
      </c>
      <c r="AG3375" s="108">
        <v>5.7907780050132376E-4</v>
      </c>
      <c r="AH3375" s="109">
        <v>5.5603240680202407E-4</v>
      </c>
      <c r="AI3375" s="731">
        <v>5.3763988114776014E-4</v>
      </c>
      <c r="AJ3375" s="108">
        <v>5.7498183062213055E-4</v>
      </c>
      <c r="AK3375" s="109">
        <v>6.1214488047475627E-4</v>
      </c>
      <c r="AL3375" s="736">
        <v>2.9138862764673868E-4</v>
      </c>
    </row>
    <row r="3376" spans="1:38" x14ac:dyDescent="0.25">
      <c r="A3376" s="71">
        <f t="shared" si="5"/>
        <v>2059</v>
      </c>
      <c r="B3376" s="718">
        <v>11</v>
      </c>
      <c r="C3376" s="108">
        <v>0.22481697371748721</v>
      </c>
      <c r="D3376" s="109">
        <v>0.23464297583780347</v>
      </c>
      <c r="E3376" s="731">
        <v>0.11331949656591937</v>
      </c>
      <c r="F3376" s="108">
        <v>1.835772535761819E-2</v>
      </c>
      <c r="G3376" s="109">
        <v>1.9995545615878494E-2</v>
      </c>
      <c r="H3376" s="731">
        <v>2.0212020275539488E-2</v>
      </c>
      <c r="I3376" s="108">
        <v>4.3349095004287519E-3</v>
      </c>
      <c r="J3376" s="109">
        <v>3.9712462558789347E-3</v>
      </c>
      <c r="K3376" s="731">
        <v>8.8251321940612915E-2</v>
      </c>
      <c r="L3376" s="108">
        <v>5.2898189622102088E-4</v>
      </c>
      <c r="M3376" s="109">
        <v>5.6317147049143119E-4</v>
      </c>
      <c r="N3376" s="731">
        <v>2.6807672206383669E-4</v>
      </c>
      <c r="O3376" s="108">
        <v>0</v>
      </c>
      <c r="P3376" s="109">
        <v>0</v>
      </c>
      <c r="Q3376" s="731">
        <v>1.2837316159942219E-2</v>
      </c>
      <c r="R3376" s="108">
        <v>4.4422906442062918E-4</v>
      </c>
      <c r="S3376" s="109">
        <v>6.5065545370835798E-4</v>
      </c>
      <c r="T3376" s="731">
        <v>2.6706606706165775E-3</v>
      </c>
      <c r="U3376" s="108">
        <v>9.0780192241074378E-4</v>
      </c>
      <c r="V3376" s="109">
        <v>8.7167504122474869E-4</v>
      </c>
      <c r="W3376" s="731">
        <v>8.4284149842393883E-4</v>
      </c>
      <c r="X3376" s="108">
        <v>7.8371442211018833E-5</v>
      </c>
      <c r="Y3376" s="109">
        <v>7.5252505440362487E-5</v>
      </c>
      <c r="Z3376" s="731">
        <v>7.27632720206691E-5</v>
      </c>
      <c r="AA3376" s="108">
        <v>0</v>
      </c>
      <c r="AB3376" s="109">
        <v>0</v>
      </c>
      <c r="AC3376" s="731">
        <v>0</v>
      </c>
      <c r="AD3376" s="108">
        <v>0</v>
      </c>
      <c r="AE3376" s="109">
        <v>0</v>
      </c>
      <c r="AF3376" s="731">
        <v>0</v>
      </c>
      <c r="AG3376" s="108">
        <v>5.7907780050132376E-4</v>
      </c>
      <c r="AH3376" s="109">
        <v>5.5603240680202407E-4</v>
      </c>
      <c r="AI3376" s="731">
        <v>5.3763988114776014E-4</v>
      </c>
      <c r="AJ3376" s="108">
        <v>5.7498183062213055E-4</v>
      </c>
      <c r="AK3376" s="109">
        <v>6.1214488047475627E-4</v>
      </c>
      <c r="AL3376" s="736">
        <v>2.9138862764673868E-4</v>
      </c>
    </row>
    <row r="3377" spans="1:38" x14ac:dyDescent="0.25">
      <c r="A3377" s="71">
        <f t="shared" si="5"/>
        <v>2059</v>
      </c>
      <c r="B3377" s="718">
        <v>12</v>
      </c>
      <c r="C3377" s="108">
        <v>0.22481697371748721</v>
      </c>
      <c r="D3377" s="109">
        <v>0.23464297583780347</v>
      </c>
      <c r="E3377" s="731">
        <v>0.11331949656591937</v>
      </c>
      <c r="F3377" s="108">
        <v>1.835772535761819E-2</v>
      </c>
      <c r="G3377" s="109">
        <v>1.9995545615878494E-2</v>
      </c>
      <c r="H3377" s="731">
        <v>2.0212020275539488E-2</v>
      </c>
      <c r="I3377" s="108">
        <v>4.3349095004287519E-3</v>
      </c>
      <c r="J3377" s="109">
        <v>3.9712462558789347E-3</v>
      </c>
      <c r="K3377" s="731">
        <v>8.8251321940612915E-2</v>
      </c>
      <c r="L3377" s="108">
        <v>5.2898189622102088E-4</v>
      </c>
      <c r="M3377" s="109">
        <v>5.6317147049143119E-4</v>
      </c>
      <c r="N3377" s="731">
        <v>2.6807672206383669E-4</v>
      </c>
      <c r="O3377" s="108">
        <v>0</v>
      </c>
      <c r="P3377" s="109">
        <v>0</v>
      </c>
      <c r="Q3377" s="731">
        <v>1.2837316159942219E-2</v>
      </c>
      <c r="R3377" s="108">
        <v>4.4422906442062918E-4</v>
      </c>
      <c r="S3377" s="109">
        <v>6.5065545370835798E-4</v>
      </c>
      <c r="T3377" s="731">
        <v>2.6706606706165775E-3</v>
      </c>
      <c r="U3377" s="108">
        <v>9.0780192241074378E-4</v>
      </c>
      <c r="V3377" s="109">
        <v>8.7167504122474869E-4</v>
      </c>
      <c r="W3377" s="731">
        <v>8.4284149842393883E-4</v>
      </c>
      <c r="X3377" s="108">
        <v>7.8371442211018833E-5</v>
      </c>
      <c r="Y3377" s="109">
        <v>7.5252505440362487E-5</v>
      </c>
      <c r="Z3377" s="731">
        <v>7.27632720206691E-5</v>
      </c>
      <c r="AA3377" s="108">
        <v>0</v>
      </c>
      <c r="AB3377" s="109">
        <v>0</v>
      </c>
      <c r="AC3377" s="731">
        <v>0</v>
      </c>
      <c r="AD3377" s="108">
        <v>0</v>
      </c>
      <c r="AE3377" s="109">
        <v>0</v>
      </c>
      <c r="AF3377" s="731">
        <v>0</v>
      </c>
      <c r="AG3377" s="108">
        <v>5.7907780050132376E-4</v>
      </c>
      <c r="AH3377" s="109">
        <v>5.5603240680202407E-4</v>
      </c>
      <c r="AI3377" s="731">
        <v>5.3763988114776014E-4</v>
      </c>
      <c r="AJ3377" s="108">
        <v>5.7498183062213055E-4</v>
      </c>
      <c r="AK3377" s="109">
        <v>6.1214488047475627E-4</v>
      </c>
      <c r="AL3377" s="736">
        <v>2.9138862764673868E-4</v>
      </c>
    </row>
    <row r="3378" spans="1:38" x14ac:dyDescent="0.25">
      <c r="A3378" s="71">
        <f t="shared" si="5"/>
        <v>2059</v>
      </c>
      <c r="B3378" s="718">
        <v>13</v>
      </c>
      <c r="C3378" s="108">
        <v>0.22481697371748721</v>
      </c>
      <c r="D3378" s="109">
        <v>0.23464297583780347</v>
      </c>
      <c r="E3378" s="731">
        <v>0.11331949656591937</v>
      </c>
      <c r="F3378" s="108">
        <v>1.835772535761819E-2</v>
      </c>
      <c r="G3378" s="109">
        <v>1.9995545615878494E-2</v>
      </c>
      <c r="H3378" s="731">
        <v>2.0212020275539488E-2</v>
      </c>
      <c r="I3378" s="108">
        <v>4.3349095004287519E-3</v>
      </c>
      <c r="J3378" s="109">
        <v>3.9712462558789347E-3</v>
      </c>
      <c r="K3378" s="731">
        <v>8.8251321940612915E-2</v>
      </c>
      <c r="L3378" s="108">
        <v>5.2898189622102088E-4</v>
      </c>
      <c r="M3378" s="109">
        <v>5.6317147049143119E-4</v>
      </c>
      <c r="N3378" s="731">
        <v>2.6807672206383669E-4</v>
      </c>
      <c r="O3378" s="108">
        <v>0</v>
      </c>
      <c r="P3378" s="109">
        <v>0</v>
      </c>
      <c r="Q3378" s="731">
        <v>1.2837316159942219E-2</v>
      </c>
      <c r="R3378" s="108">
        <v>4.4422906442062918E-4</v>
      </c>
      <c r="S3378" s="109">
        <v>6.5065545370835798E-4</v>
      </c>
      <c r="T3378" s="731">
        <v>2.6706606706165775E-3</v>
      </c>
      <c r="U3378" s="108">
        <v>9.0780192241074378E-4</v>
      </c>
      <c r="V3378" s="109">
        <v>8.7167504122474869E-4</v>
      </c>
      <c r="W3378" s="731">
        <v>8.4284149842393883E-4</v>
      </c>
      <c r="X3378" s="108">
        <v>7.8371442211018833E-5</v>
      </c>
      <c r="Y3378" s="109">
        <v>7.5252505440362487E-5</v>
      </c>
      <c r="Z3378" s="731">
        <v>7.27632720206691E-5</v>
      </c>
      <c r="AA3378" s="108">
        <v>0</v>
      </c>
      <c r="AB3378" s="109">
        <v>0</v>
      </c>
      <c r="AC3378" s="731">
        <v>0</v>
      </c>
      <c r="AD3378" s="108">
        <v>0</v>
      </c>
      <c r="AE3378" s="109">
        <v>0</v>
      </c>
      <c r="AF3378" s="731">
        <v>0</v>
      </c>
      <c r="AG3378" s="108">
        <v>5.7907780050132376E-4</v>
      </c>
      <c r="AH3378" s="109">
        <v>5.5603240680202407E-4</v>
      </c>
      <c r="AI3378" s="731">
        <v>5.3763988114776014E-4</v>
      </c>
      <c r="AJ3378" s="108">
        <v>5.7498183062213055E-4</v>
      </c>
      <c r="AK3378" s="109">
        <v>6.1214488047475627E-4</v>
      </c>
      <c r="AL3378" s="736">
        <v>2.9138862764673868E-4</v>
      </c>
    </row>
    <row r="3379" spans="1:38" x14ac:dyDescent="0.25">
      <c r="A3379" s="71">
        <f t="shared" si="5"/>
        <v>2059</v>
      </c>
      <c r="B3379" s="718">
        <v>14</v>
      </c>
      <c r="C3379" s="108">
        <v>0.22481697371748721</v>
      </c>
      <c r="D3379" s="109">
        <v>0.23464297583780347</v>
      </c>
      <c r="E3379" s="731">
        <v>0.11331949656591937</v>
      </c>
      <c r="F3379" s="108">
        <v>1.835772535761819E-2</v>
      </c>
      <c r="G3379" s="109">
        <v>1.9995545615878494E-2</v>
      </c>
      <c r="H3379" s="731">
        <v>2.0212020275539488E-2</v>
      </c>
      <c r="I3379" s="108">
        <v>4.3349095004287519E-3</v>
      </c>
      <c r="J3379" s="109">
        <v>3.9712462558789347E-3</v>
      </c>
      <c r="K3379" s="731">
        <v>8.8251321940612915E-2</v>
      </c>
      <c r="L3379" s="108">
        <v>5.2898189622102088E-4</v>
      </c>
      <c r="M3379" s="109">
        <v>5.6317147049143119E-4</v>
      </c>
      <c r="N3379" s="731">
        <v>2.6807672206383669E-4</v>
      </c>
      <c r="O3379" s="108">
        <v>0</v>
      </c>
      <c r="P3379" s="109">
        <v>0</v>
      </c>
      <c r="Q3379" s="731">
        <v>1.2837316159942219E-2</v>
      </c>
      <c r="R3379" s="108">
        <v>4.4422906442062918E-4</v>
      </c>
      <c r="S3379" s="109">
        <v>6.5065545370835798E-4</v>
      </c>
      <c r="T3379" s="731">
        <v>2.6706606706165775E-3</v>
      </c>
      <c r="U3379" s="108">
        <v>9.0780192241074378E-4</v>
      </c>
      <c r="V3379" s="109">
        <v>8.7167504122474869E-4</v>
      </c>
      <c r="W3379" s="731">
        <v>8.4284149842393883E-4</v>
      </c>
      <c r="X3379" s="108">
        <v>7.8371442211018833E-5</v>
      </c>
      <c r="Y3379" s="109">
        <v>7.5252505440362487E-5</v>
      </c>
      <c r="Z3379" s="731">
        <v>7.27632720206691E-5</v>
      </c>
      <c r="AA3379" s="108">
        <v>0</v>
      </c>
      <c r="AB3379" s="109">
        <v>0</v>
      </c>
      <c r="AC3379" s="731">
        <v>0</v>
      </c>
      <c r="AD3379" s="108">
        <v>0</v>
      </c>
      <c r="AE3379" s="109">
        <v>0</v>
      </c>
      <c r="AF3379" s="731">
        <v>0</v>
      </c>
      <c r="AG3379" s="108">
        <v>5.7907780050132376E-4</v>
      </c>
      <c r="AH3379" s="109">
        <v>5.5603240680202407E-4</v>
      </c>
      <c r="AI3379" s="731">
        <v>5.3763988114776014E-4</v>
      </c>
      <c r="AJ3379" s="108">
        <v>5.7498183062213055E-4</v>
      </c>
      <c r="AK3379" s="109">
        <v>6.1214488047475627E-4</v>
      </c>
      <c r="AL3379" s="736">
        <v>2.9138862764673868E-4</v>
      </c>
    </row>
    <row r="3380" spans="1:38" x14ac:dyDescent="0.25">
      <c r="A3380" s="71">
        <f t="shared" si="5"/>
        <v>2059</v>
      </c>
      <c r="B3380" s="718">
        <v>15</v>
      </c>
      <c r="C3380" s="108">
        <v>0.22481697371748721</v>
      </c>
      <c r="D3380" s="109">
        <v>0.23464297583780347</v>
      </c>
      <c r="E3380" s="731">
        <v>0.11331949656591937</v>
      </c>
      <c r="F3380" s="108">
        <v>1.835772535761819E-2</v>
      </c>
      <c r="G3380" s="109">
        <v>1.9995545615878494E-2</v>
      </c>
      <c r="H3380" s="731">
        <v>2.0212020275539488E-2</v>
      </c>
      <c r="I3380" s="108">
        <v>4.3349095004287519E-3</v>
      </c>
      <c r="J3380" s="109">
        <v>3.9712462558789347E-3</v>
      </c>
      <c r="K3380" s="731">
        <v>8.8251321940612915E-2</v>
      </c>
      <c r="L3380" s="108">
        <v>5.2898189622102088E-4</v>
      </c>
      <c r="M3380" s="109">
        <v>5.6317147049143119E-4</v>
      </c>
      <c r="N3380" s="731">
        <v>2.6807672206383669E-4</v>
      </c>
      <c r="O3380" s="108">
        <v>0</v>
      </c>
      <c r="P3380" s="109">
        <v>0</v>
      </c>
      <c r="Q3380" s="731">
        <v>1.2837316159942219E-2</v>
      </c>
      <c r="R3380" s="108">
        <v>4.4422906442062918E-4</v>
      </c>
      <c r="S3380" s="109">
        <v>6.5065545370835798E-4</v>
      </c>
      <c r="T3380" s="731">
        <v>2.6706606706165775E-3</v>
      </c>
      <c r="U3380" s="108">
        <v>9.0780192241074378E-4</v>
      </c>
      <c r="V3380" s="109">
        <v>8.7167504122474869E-4</v>
      </c>
      <c r="W3380" s="731">
        <v>8.4284149842393883E-4</v>
      </c>
      <c r="X3380" s="108">
        <v>7.8371442211018833E-5</v>
      </c>
      <c r="Y3380" s="109">
        <v>7.5252505440362487E-5</v>
      </c>
      <c r="Z3380" s="731">
        <v>7.27632720206691E-5</v>
      </c>
      <c r="AA3380" s="108">
        <v>0</v>
      </c>
      <c r="AB3380" s="109">
        <v>0</v>
      </c>
      <c r="AC3380" s="731">
        <v>0</v>
      </c>
      <c r="AD3380" s="108">
        <v>0</v>
      </c>
      <c r="AE3380" s="109">
        <v>0</v>
      </c>
      <c r="AF3380" s="731">
        <v>0</v>
      </c>
      <c r="AG3380" s="108">
        <v>5.7907780050132376E-4</v>
      </c>
      <c r="AH3380" s="109">
        <v>5.5603240680202407E-4</v>
      </c>
      <c r="AI3380" s="731">
        <v>5.3763988114776014E-4</v>
      </c>
      <c r="AJ3380" s="108">
        <v>5.7498183062213055E-4</v>
      </c>
      <c r="AK3380" s="109">
        <v>6.1214488047475627E-4</v>
      </c>
      <c r="AL3380" s="736">
        <v>2.9138862764673868E-4</v>
      </c>
    </row>
    <row r="3381" spans="1:38" x14ac:dyDescent="0.25">
      <c r="A3381" s="71">
        <f t="shared" si="5"/>
        <v>2059</v>
      </c>
      <c r="B3381" s="718">
        <v>16</v>
      </c>
      <c r="C3381" s="108">
        <v>0.22481697371748721</v>
      </c>
      <c r="D3381" s="109">
        <v>0.23464297583780347</v>
      </c>
      <c r="E3381" s="731">
        <v>0.11331949656591937</v>
      </c>
      <c r="F3381" s="108">
        <v>1.835772535761819E-2</v>
      </c>
      <c r="G3381" s="109">
        <v>1.9995545615878494E-2</v>
      </c>
      <c r="H3381" s="731">
        <v>2.0212020275539488E-2</v>
      </c>
      <c r="I3381" s="108">
        <v>4.3349095004287519E-3</v>
      </c>
      <c r="J3381" s="109">
        <v>3.9712462558789347E-3</v>
      </c>
      <c r="K3381" s="731">
        <v>8.8251321940612915E-2</v>
      </c>
      <c r="L3381" s="108">
        <v>5.2898189622102088E-4</v>
      </c>
      <c r="M3381" s="109">
        <v>5.6317147049143119E-4</v>
      </c>
      <c r="N3381" s="731">
        <v>2.6807672206383669E-4</v>
      </c>
      <c r="O3381" s="108">
        <v>0</v>
      </c>
      <c r="P3381" s="109">
        <v>0</v>
      </c>
      <c r="Q3381" s="731">
        <v>1.2837316159942219E-2</v>
      </c>
      <c r="R3381" s="108">
        <v>4.4422906442062918E-4</v>
      </c>
      <c r="S3381" s="109">
        <v>6.5065545370835798E-4</v>
      </c>
      <c r="T3381" s="731">
        <v>2.6706606706165775E-3</v>
      </c>
      <c r="U3381" s="108">
        <v>9.0780192241074378E-4</v>
      </c>
      <c r="V3381" s="109">
        <v>8.7167504122474869E-4</v>
      </c>
      <c r="W3381" s="731">
        <v>8.4284149842393883E-4</v>
      </c>
      <c r="X3381" s="108">
        <v>7.8371442211018833E-5</v>
      </c>
      <c r="Y3381" s="109">
        <v>7.5252505440362487E-5</v>
      </c>
      <c r="Z3381" s="731">
        <v>7.27632720206691E-5</v>
      </c>
      <c r="AA3381" s="108">
        <v>0</v>
      </c>
      <c r="AB3381" s="109">
        <v>0</v>
      </c>
      <c r="AC3381" s="731">
        <v>0</v>
      </c>
      <c r="AD3381" s="108">
        <v>0</v>
      </c>
      <c r="AE3381" s="109">
        <v>0</v>
      </c>
      <c r="AF3381" s="731">
        <v>0</v>
      </c>
      <c r="AG3381" s="108">
        <v>5.7907780050132376E-4</v>
      </c>
      <c r="AH3381" s="109">
        <v>5.5603240680202407E-4</v>
      </c>
      <c r="AI3381" s="731">
        <v>5.3763988114776014E-4</v>
      </c>
      <c r="AJ3381" s="108">
        <v>5.7498183062213055E-4</v>
      </c>
      <c r="AK3381" s="109">
        <v>6.1214488047475627E-4</v>
      </c>
      <c r="AL3381" s="736">
        <v>2.9138862764673868E-4</v>
      </c>
    </row>
    <row r="3382" spans="1:38" x14ac:dyDescent="0.25">
      <c r="A3382" s="71">
        <f t="shared" si="5"/>
        <v>2059</v>
      </c>
      <c r="B3382" s="718">
        <v>17</v>
      </c>
      <c r="C3382" s="108">
        <v>0.22481697371748721</v>
      </c>
      <c r="D3382" s="109">
        <v>0.23464297583780347</v>
      </c>
      <c r="E3382" s="731">
        <v>0.11331949656591937</v>
      </c>
      <c r="F3382" s="108">
        <v>1.835772535761819E-2</v>
      </c>
      <c r="G3382" s="109">
        <v>1.9995545615878494E-2</v>
      </c>
      <c r="H3382" s="731">
        <v>2.0212020275539488E-2</v>
      </c>
      <c r="I3382" s="108">
        <v>4.3349095004287519E-3</v>
      </c>
      <c r="J3382" s="109">
        <v>3.9712462558789347E-3</v>
      </c>
      <c r="K3382" s="731">
        <v>8.8251321940612915E-2</v>
      </c>
      <c r="L3382" s="108">
        <v>5.2898189622102088E-4</v>
      </c>
      <c r="M3382" s="109">
        <v>5.6317147049143119E-4</v>
      </c>
      <c r="N3382" s="731">
        <v>2.6807672206383669E-4</v>
      </c>
      <c r="O3382" s="108">
        <v>0</v>
      </c>
      <c r="P3382" s="109">
        <v>0</v>
      </c>
      <c r="Q3382" s="731">
        <v>1.2837316159942219E-2</v>
      </c>
      <c r="R3382" s="108">
        <v>4.4422906442062918E-4</v>
      </c>
      <c r="S3382" s="109">
        <v>6.5065545370835798E-4</v>
      </c>
      <c r="T3382" s="731">
        <v>2.6706606706165775E-3</v>
      </c>
      <c r="U3382" s="108">
        <v>9.0780192241074378E-4</v>
      </c>
      <c r="V3382" s="109">
        <v>8.7167504122474869E-4</v>
      </c>
      <c r="W3382" s="731">
        <v>8.4284149842393883E-4</v>
      </c>
      <c r="X3382" s="108">
        <v>7.8371442211018833E-5</v>
      </c>
      <c r="Y3382" s="109">
        <v>7.5252505440362487E-5</v>
      </c>
      <c r="Z3382" s="731">
        <v>7.27632720206691E-5</v>
      </c>
      <c r="AA3382" s="108">
        <v>0</v>
      </c>
      <c r="AB3382" s="109">
        <v>0</v>
      </c>
      <c r="AC3382" s="731">
        <v>0</v>
      </c>
      <c r="AD3382" s="108">
        <v>0</v>
      </c>
      <c r="AE3382" s="109">
        <v>0</v>
      </c>
      <c r="AF3382" s="731">
        <v>0</v>
      </c>
      <c r="AG3382" s="108">
        <v>5.7907780050132376E-4</v>
      </c>
      <c r="AH3382" s="109">
        <v>5.5603240680202407E-4</v>
      </c>
      <c r="AI3382" s="731">
        <v>5.3763988114776014E-4</v>
      </c>
      <c r="AJ3382" s="108">
        <v>5.7498183062213055E-4</v>
      </c>
      <c r="AK3382" s="109">
        <v>6.1214488047475627E-4</v>
      </c>
      <c r="AL3382" s="736">
        <v>2.9138862764673868E-4</v>
      </c>
    </row>
    <row r="3383" spans="1:38" x14ac:dyDescent="0.25">
      <c r="A3383" s="71">
        <f t="shared" si="5"/>
        <v>2059</v>
      </c>
      <c r="B3383" s="718">
        <v>18</v>
      </c>
      <c r="C3383" s="108">
        <v>0.22481697371748721</v>
      </c>
      <c r="D3383" s="109">
        <v>0.23464297583780347</v>
      </c>
      <c r="E3383" s="731">
        <v>0.11331949656591937</v>
      </c>
      <c r="F3383" s="108">
        <v>1.835772535761819E-2</v>
      </c>
      <c r="G3383" s="109">
        <v>1.9995545615878494E-2</v>
      </c>
      <c r="H3383" s="731">
        <v>2.0212020275539488E-2</v>
      </c>
      <c r="I3383" s="108">
        <v>4.3349095004287519E-3</v>
      </c>
      <c r="J3383" s="109">
        <v>3.9712462558789347E-3</v>
      </c>
      <c r="K3383" s="731">
        <v>8.8251321940612915E-2</v>
      </c>
      <c r="L3383" s="108">
        <v>5.2898189622102088E-4</v>
      </c>
      <c r="M3383" s="109">
        <v>5.6317147049143119E-4</v>
      </c>
      <c r="N3383" s="731">
        <v>2.6807672206383669E-4</v>
      </c>
      <c r="O3383" s="108">
        <v>0</v>
      </c>
      <c r="P3383" s="109">
        <v>0</v>
      </c>
      <c r="Q3383" s="731">
        <v>1.2837316159942219E-2</v>
      </c>
      <c r="R3383" s="108">
        <v>4.4422906442062918E-4</v>
      </c>
      <c r="S3383" s="109">
        <v>6.5065545370835798E-4</v>
      </c>
      <c r="T3383" s="731">
        <v>2.6706606706165775E-3</v>
      </c>
      <c r="U3383" s="108">
        <v>9.0780192241074378E-4</v>
      </c>
      <c r="V3383" s="109">
        <v>8.7167504122474869E-4</v>
      </c>
      <c r="W3383" s="731">
        <v>8.4284149842393883E-4</v>
      </c>
      <c r="X3383" s="108">
        <v>7.8371442211018833E-5</v>
      </c>
      <c r="Y3383" s="109">
        <v>7.5252505440362487E-5</v>
      </c>
      <c r="Z3383" s="731">
        <v>7.27632720206691E-5</v>
      </c>
      <c r="AA3383" s="108">
        <v>0</v>
      </c>
      <c r="AB3383" s="109">
        <v>0</v>
      </c>
      <c r="AC3383" s="731">
        <v>0</v>
      </c>
      <c r="AD3383" s="108">
        <v>0</v>
      </c>
      <c r="AE3383" s="109">
        <v>0</v>
      </c>
      <c r="AF3383" s="731">
        <v>0</v>
      </c>
      <c r="AG3383" s="108">
        <v>5.7907780050132376E-4</v>
      </c>
      <c r="AH3383" s="109">
        <v>5.5603240680202407E-4</v>
      </c>
      <c r="AI3383" s="731">
        <v>5.3763988114776014E-4</v>
      </c>
      <c r="AJ3383" s="108">
        <v>5.7498183062213055E-4</v>
      </c>
      <c r="AK3383" s="109">
        <v>6.1214488047475627E-4</v>
      </c>
      <c r="AL3383" s="736">
        <v>2.9138862764673868E-4</v>
      </c>
    </row>
    <row r="3384" spans="1:38" x14ac:dyDescent="0.25">
      <c r="A3384" s="71">
        <f t="shared" si="5"/>
        <v>2059</v>
      </c>
      <c r="B3384" s="718">
        <v>19</v>
      </c>
      <c r="C3384" s="108">
        <v>0.22481697371748721</v>
      </c>
      <c r="D3384" s="109">
        <v>0.23464297583780347</v>
      </c>
      <c r="E3384" s="731">
        <v>0.11331949656591937</v>
      </c>
      <c r="F3384" s="108">
        <v>1.835772535761819E-2</v>
      </c>
      <c r="G3384" s="109">
        <v>1.9995545615878494E-2</v>
      </c>
      <c r="H3384" s="731">
        <v>2.0212020275539488E-2</v>
      </c>
      <c r="I3384" s="108">
        <v>4.3349095004287519E-3</v>
      </c>
      <c r="J3384" s="109">
        <v>3.9712462558789347E-3</v>
      </c>
      <c r="K3384" s="731">
        <v>8.8251321940612915E-2</v>
      </c>
      <c r="L3384" s="108">
        <v>5.2898189622102088E-4</v>
      </c>
      <c r="M3384" s="109">
        <v>5.6317147049143119E-4</v>
      </c>
      <c r="N3384" s="731">
        <v>2.6807672206383669E-4</v>
      </c>
      <c r="O3384" s="108">
        <v>0</v>
      </c>
      <c r="P3384" s="109">
        <v>0</v>
      </c>
      <c r="Q3384" s="731">
        <v>1.2837316159942219E-2</v>
      </c>
      <c r="R3384" s="108">
        <v>4.4422906442062918E-4</v>
      </c>
      <c r="S3384" s="109">
        <v>6.5065545370835798E-4</v>
      </c>
      <c r="T3384" s="731">
        <v>2.6706606706165775E-3</v>
      </c>
      <c r="U3384" s="108">
        <v>9.0780192241074378E-4</v>
      </c>
      <c r="V3384" s="109">
        <v>8.7167504122474869E-4</v>
      </c>
      <c r="W3384" s="731">
        <v>8.4284149842393883E-4</v>
      </c>
      <c r="X3384" s="108">
        <v>7.8371442211018833E-5</v>
      </c>
      <c r="Y3384" s="109">
        <v>7.5252505440362487E-5</v>
      </c>
      <c r="Z3384" s="731">
        <v>7.27632720206691E-5</v>
      </c>
      <c r="AA3384" s="108">
        <v>0</v>
      </c>
      <c r="AB3384" s="109">
        <v>0</v>
      </c>
      <c r="AC3384" s="731">
        <v>0</v>
      </c>
      <c r="AD3384" s="108">
        <v>0</v>
      </c>
      <c r="AE3384" s="109">
        <v>0</v>
      </c>
      <c r="AF3384" s="731">
        <v>0</v>
      </c>
      <c r="AG3384" s="108">
        <v>5.7907780050132376E-4</v>
      </c>
      <c r="AH3384" s="109">
        <v>5.5603240680202407E-4</v>
      </c>
      <c r="AI3384" s="731">
        <v>5.3763988114776014E-4</v>
      </c>
      <c r="AJ3384" s="108">
        <v>5.7498183062213055E-4</v>
      </c>
      <c r="AK3384" s="109">
        <v>6.1214488047475627E-4</v>
      </c>
      <c r="AL3384" s="736">
        <v>2.9138862764673868E-4</v>
      </c>
    </row>
    <row r="3385" spans="1:38" x14ac:dyDescent="0.25">
      <c r="A3385" s="71">
        <f t="shared" si="5"/>
        <v>2059</v>
      </c>
      <c r="B3385" s="718">
        <v>20</v>
      </c>
      <c r="C3385" s="108">
        <v>0.22481697371748721</v>
      </c>
      <c r="D3385" s="109">
        <v>0.23464297583780347</v>
      </c>
      <c r="E3385" s="731">
        <v>0.11331949656591937</v>
      </c>
      <c r="F3385" s="108">
        <v>1.835772535761819E-2</v>
      </c>
      <c r="G3385" s="109">
        <v>1.9995545615878494E-2</v>
      </c>
      <c r="H3385" s="731">
        <v>2.0212020275539488E-2</v>
      </c>
      <c r="I3385" s="108">
        <v>4.3349095004287519E-3</v>
      </c>
      <c r="J3385" s="109">
        <v>3.9712462558789347E-3</v>
      </c>
      <c r="K3385" s="731">
        <v>8.8251321940612915E-2</v>
      </c>
      <c r="L3385" s="108">
        <v>5.2898189622102088E-4</v>
      </c>
      <c r="M3385" s="109">
        <v>5.6317147049143119E-4</v>
      </c>
      <c r="N3385" s="731">
        <v>2.6807672206383669E-4</v>
      </c>
      <c r="O3385" s="108">
        <v>0</v>
      </c>
      <c r="P3385" s="109">
        <v>0</v>
      </c>
      <c r="Q3385" s="731">
        <v>1.2837316159942219E-2</v>
      </c>
      <c r="R3385" s="108">
        <v>4.4422906442062918E-4</v>
      </c>
      <c r="S3385" s="109">
        <v>6.5065545370835798E-4</v>
      </c>
      <c r="T3385" s="731">
        <v>2.6706606706165775E-3</v>
      </c>
      <c r="U3385" s="108">
        <v>9.0780192241074378E-4</v>
      </c>
      <c r="V3385" s="109">
        <v>8.7167504122474869E-4</v>
      </c>
      <c r="W3385" s="731">
        <v>8.4284149842393883E-4</v>
      </c>
      <c r="X3385" s="108">
        <v>7.8371442211018833E-5</v>
      </c>
      <c r="Y3385" s="109">
        <v>7.5252505440362487E-5</v>
      </c>
      <c r="Z3385" s="731">
        <v>7.27632720206691E-5</v>
      </c>
      <c r="AA3385" s="108">
        <v>0</v>
      </c>
      <c r="AB3385" s="109">
        <v>0</v>
      </c>
      <c r="AC3385" s="731">
        <v>0</v>
      </c>
      <c r="AD3385" s="108">
        <v>0</v>
      </c>
      <c r="AE3385" s="109">
        <v>0</v>
      </c>
      <c r="AF3385" s="731">
        <v>0</v>
      </c>
      <c r="AG3385" s="108">
        <v>5.7907780050132376E-4</v>
      </c>
      <c r="AH3385" s="109">
        <v>5.5603240680202407E-4</v>
      </c>
      <c r="AI3385" s="731">
        <v>5.3763988114776014E-4</v>
      </c>
      <c r="AJ3385" s="108">
        <v>5.7498183062213055E-4</v>
      </c>
      <c r="AK3385" s="109">
        <v>6.1214488047475627E-4</v>
      </c>
      <c r="AL3385" s="736">
        <v>2.9138862764673868E-4</v>
      </c>
    </row>
    <row r="3386" spans="1:38" x14ac:dyDescent="0.25">
      <c r="A3386" s="71">
        <f t="shared" si="5"/>
        <v>2059</v>
      </c>
      <c r="B3386" s="718">
        <v>21</v>
      </c>
      <c r="C3386" s="108">
        <v>0.22481697371748721</v>
      </c>
      <c r="D3386" s="109">
        <v>0.23464297583780347</v>
      </c>
      <c r="E3386" s="731">
        <v>0.11331949656591937</v>
      </c>
      <c r="F3386" s="108">
        <v>1.835772535761819E-2</v>
      </c>
      <c r="G3386" s="109">
        <v>1.9995545615878494E-2</v>
      </c>
      <c r="H3386" s="731">
        <v>2.0212020275539488E-2</v>
      </c>
      <c r="I3386" s="108">
        <v>4.3349095004287519E-3</v>
      </c>
      <c r="J3386" s="109">
        <v>3.9712462558789347E-3</v>
      </c>
      <c r="K3386" s="731">
        <v>8.8251321940612915E-2</v>
      </c>
      <c r="L3386" s="108">
        <v>5.2898189622102088E-4</v>
      </c>
      <c r="M3386" s="109">
        <v>5.6317147049143119E-4</v>
      </c>
      <c r="N3386" s="731">
        <v>2.6807672206383669E-4</v>
      </c>
      <c r="O3386" s="108">
        <v>0</v>
      </c>
      <c r="P3386" s="109">
        <v>0</v>
      </c>
      <c r="Q3386" s="731">
        <v>1.2837316159942219E-2</v>
      </c>
      <c r="R3386" s="108">
        <v>4.4422906442062918E-4</v>
      </c>
      <c r="S3386" s="109">
        <v>6.5065545370835798E-4</v>
      </c>
      <c r="T3386" s="731">
        <v>2.6706606706165775E-3</v>
      </c>
      <c r="U3386" s="108">
        <v>9.0780192241074378E-4</v>
      </c>
      <c r="V3386" s="109">
        <v>8.7167504122474869E-4</v>
      </c>
      <c r="W3386" s="731">
        <v>8.4284149842393883E-4</v>
      </c>
      <c r="X3386" s="108">
        <v>7.8371442211018833E-5</v>
      </c>
      <c r="Y3386" s="109">
        <v>7.5252505440362487E-5</v>
      </c>
      <c r="Z3386" s="731">
        <v>7.27632720206691E-5</v>
      </c>
      <c r="AA3386" s="108">
        <v>0</v>
      </c>
      <c r="AB3386" s="109">
        <v>0</v>
      </c>
      <c r="AC3386" s="731">
        <v>0</v>
      </c>
      <c r="AD3386" s="108">
        <v>0</v>
      </c>
      <c r="AE3386" s="109">
        <v>0</v>
      </c>
      <c r="AF3386" s="731">
        <v>0</v>
      </c>
      <c r="AG3386" s="108">
        <v>5.7907780050132376E-4</v>
      </c>
      <c r="AH3386" s="109">
        <v>5.5603240680202407E-4</v>
      </c>
      <c r="AI3386" s="731">
        <v>5.3763988114776014E-4</v>
      </c>
      <c r="AJ3386" s="108">
        <v>5.7498183062213055E-4</v>
      </c>
      <c r="AK3386" s="109">
        <v>6.1214488047475627E-4</v>
      </c>
      <c r="AL3386" s="736">
        <v>2.9138862764673868E-4</v>
      </c>
    </row>
    <row r="3387" spans="1:38" x14ac:dyDescent="0.25">
      <c r="A3387" s="71">
        <f t="shared" si="5"/>
        <v>2059</v>
      </c>
      <c r="B3387" s="718">
        <v>22</v>
      </c>
      <c r="C3387" s="108">
        <v>0.22481697371748721</v>
      </c>
      <c r="D3387" s="109">
        <v>0.23464297583780347</v>
      </c>
      <c r="E3387" s="731">
        <v>0.11331949656591937</v>
      </c>
      <c r="F3387" s="108">
        <v>1.835772535761819E-2</v>
      </c>
      <c r="G3387" s="109">
        <v>1.9995545615878494E-2</v>
      </c>
      <c r="H3387" s="731">
        <v>2.0212020275539488E-2</v>
      </c>
      <c r="I3387" s="108">
        <v>4.3349095004287519E-3</v>
      </c>
      <c r="J3387" s="109">
        <v>3.9712462558789347E-3</v>
      </c>
      <c r="K3387" s="731">
        <v>8.8251321940612915E-2</v>
      </c>
      <c r="L3387" s="108">
        <v>5.2898189622102088E-4</v>
      </c>
      <c r="M3387" s="109">
        <v>5.6317147049143119E-4</v>
      </c>
      <c r="N3387" s="731">
        <v>2.6807672206383669E-4</v>
      </c>
      <c r="O3387" s="108">
        <v>0</v>
      </c>
      <c r="P3387" s="109">
        <v>0</v>
      </c>
      <c r="Q3387" s="731">
        <v>1.2837316159942219E-2</v>
      </c>
      <c r="R3387" s="108">
        <v>4.4422906442062918E-4</v>
      </c>
      <c r="S3387" s="109">
        <v>6.5065545370835798E-4</v>
      </c>
      <c r="T3387" s="731">
        <v>2.6706606706165775E-3</v>
      </c>
      <c r="U3387" s="108">
        <v>9.0780192241074378E-4</v>
      </c>
      <c r="V3387" s="109">
        <v>8.7167504122474869E-4</v>
      </c>
      <c r="W3387" s="731">
        <v>8.4284149842393883E-4</v>
      </c>
      <c r="X3387" s="108">
        <v>7.8371442211018833E-5</v>
      </c>
      <c r="Y3387" s="109">
        <v>7.5252505440362487E-5</v>
      </c>
      <c r="Z3387" s="731">
        <v>7.27632720206691E-5</v>
      </c>
      <c r="AA3387" s="108">
        <v>0</v>
      </c>
      <c r="AB3387" s="109">
        <v>0</v>
      </c>
      <c r="AC3387" s="731">
        <v>0</v>
      </c>
      <c r="AD3387" s="108">
        <v>0</v>
      </c>
      <c r="AE3387" s="109">
        <v>0</v>
      </c>
      <c r="AF3387" s="731">
        <v>0</v>
      </c>
      <c r="AG3387" s="108">
        <v>5.7907780050132376E-4</v>
      </c>
      <c r="AH3387" s="109">
        <v>5.5603240680202407E-4</v>
      </c>
      <c r="AI3387" s="731">
        <v>5.3763988114776014E-4</v>
      </c>
      <c r="AJ3387" s="108">
        <v>5.7498183062213055E-4</v>
      </c>
      <c r="AK3387" s="109">
        <v>6.1214488047475627E-4</v>
      </c>
      <c r="AL3387" s="736">
        <v>2.9138862764673868E-4</v>
      </c>
    </row>
    <row r="3388" spans="1:38" x14ac:dyDescent="0.25">
      <c r="A3388" s="71">
        <f t="shared" si="5"/>
        <v>2059</v>
      </c>
      <c r="B3388" s="718">
        <v>23</v>
      </c>
      <c r="C3388" s="108">
        <v>0.22481697371748721</v>
      </c>
      <c r="D3388" s="109">
        <v>0.23464297583780347</v>
      </c>
      <c r="E3388" s="731">
        <v>0.11331949656591937</v>
      </c>
      <c r="F3388" s="108">
        <v>1.835772535761819E-2</v>
      </c>
      <c r="G3388" s="109">
        <v>1.9995545615878494E-2</v>
      </c>
      <c r="H3388" s="731">
        <v>2.0212020275539488E-2</v>
      </c>
      <c r="I3388" s="108">
        <v>4.3349095004287519E-3</v>
      </c>
      <c r="J3388" s="109">
        <v>3.9712462558789347E-3</v>
      </c>
      <c r="K3388" s="731">
        <v>8.8251321940612915E-2</v>
      </c>
      <c r="L3388" s="108">
        <v>5.2898189622102088E-4</v>
      </c>
      <c r="M3388" s="109">
        <v>5.6317147049143119E-4</v>
      </c>
      <c r="N3388" s="731">
        <v>2.6807672206383669E-4</v>
      </c>
      <c r="O3388" s="108">
        <v>0</v>
      </c>
      <c r="P3388" s="109">
        <v>0</v>
      </c>
      <c r="Q3388" s="731">
        <v>1.2837316159942219E-2</v>
      </c>
      <c r="R3388" s="108">
        <v>4.4422906442062918E-4</v>
      </c>
      <c r="S3388" s="109">
        <v>6.5065545370835798E-4</v>
      </c>
      <c r="T3388" s="731">
        <v>2.6706606706165775E-3</v>
      </c>
      <c r="U3388" s="108">
        <v>9.0780192241074378E-4</v>
      </c>
      <c r="V3388" s="109">
        <v>8.7167504122474869E-4</v>
      </c>
      <c r="W3388" s="731">
        <v>8.4284149842393883E-4</v>
      </c>
      <c r="X3388" s="108">
        <v>7.8371442211018833E-5</v>
      </c>
      <c r="Y3388" s="109">
        <v>7.5252505440362487E-5</v>
      </c>
      <c r="Z3388" s="731">
        <v>7.27632720206691E-5</v>
      </c>
      <c r="AA3388" s="108">
        <v>0</v>
      </c>
      <c r="AB3388" s="109">
        <v>0</v>
      </c>
      <c r="AC3388" s="731">
        <v>0</v>
      </c>
      <c r="AD3388" s="108">
        <v>0</v>
      </c>
      <c r="AE3388" s="109">
        <v>0</v>
      </c>
      <c r="AF3388" s="731">
        <v>0</v>
      </c>
      <c r="AG3388" s="108">
        <v>5.7907780050132376E-4</v>
      </c>
      <c r="AH3388" s="109">
        <v>5.5603240680202407E-4</v>
      </c>
      <c r="AI3388" s="731">
        <v>5.3763988114776014E-4</v>
      </c>
      <c r="AJ3388" s="108">
        <v>5.7498183062213055E-4</v>
      </c>
      <c r="AK3388" s="109">
        <v>6.1214488047475627E-4</v>
      </c>
      <c r="AL3388" s="736">
        <v>2.9138862764673868E-4</v>
      </c>
    </row>
    <row r="3389" spans="1:38" x14ac:dyDescent="0.25">
      <c r="A3389" s="71">
        <f t="shared" si="5"/>
        <v>2059</v>
      </c>
      <c r="B3389" s="718">
        <v>24</v>
      </c>
      <c r="C3389" s="108">
        <v>0.22481697371748721</v>
      </c>
      <c r="D3389" s="109">
        <v>0.23464297583780347</v>
      </c>
      <c r="E3389" s="731">
        <v>0.11331949656591937</v>
      </c>
      <c r="F3389" s="108">
        <v>1.835772535761819E-2</v>
      </c>
      <c r="G3389" s="109">
        <v>1.9995545615878494E-2</v>
      </c>
      <c r="H3389" s="731">
        <v>2.0212020275539488E-2</v>
      </c>
      <c r="I3389" s="108">
        <v>4.3349095004287519E-3</v>
      </c>
      <c r="J3389" s="109">
        <v>3.9712462558789347E-3</v>
      </c>
      <c r="K3389" s="731">
        <v>8.8251321940612915E-2</v>
      </c>
      <c r="L3389" s="108">
        <v>5.2898189622102088E-4</v>
      </c>
      <c r="M3389" s="109">
        <v>5.6317147049143119E-4</v>
      </c>
      <c r="N3389" s="731">
        <v>2.6807672206383669E-4</v>
      </c>
      <c r="O3389" s="108">
        <v>0</v>
      </c>
      <c r="P3389" s="109">
        <v>0</v>
      </c>
      <c r="Q3389" s="731">
        <v>1.2837316159942219E-2</v>
      </c>
      <c r="R3389" s="108">
        <v>4.4422906442062918E-4</v>
      </c>
      <c r="S3389" s="109">
        <v>6.5065545370835798E-4</v>
      </c>
      <c r="T3389" s="731">
        <v>2.6706606706165775E-3</v>
      </c>
      <c r="U3389" s="108">
        <v>9.0780192241074378E-4</v>
      </c>
      <c r="V3389" s="109">
        <v>8.7167504122474869E-4</v>
      </c>
      <c r="W3389" s="731">
        <v>8.4284149842393883E-4</v>
      </c>
      <c r="X3389" s="108">
        <v>7.8371442211018833E-5</v>
      </c>
      <c r="Y3389" s="109">
        <v>7.5252505440362487E-5</v>
      </c>
      <c r="Z3389" s="731">
        <v>7.27632720206691E-5</v>
      </c>
      <c r="AA3389" s="108">
        <v>0</v>
      </c>
      <c r="AB3389" s="109">
        <v>0</v>
      </c>
      <c r="AC3389" s="731">
        <v>0</v>
      </c>
      <c r="AD3389" s="108">
        <v>0</v>
      </c>
      <c r="AE3389" s="109">
        <v>0</v>
      </c>
      <c r="AF3389" s="731">
        <v>0</v>
      </c>
      <c r="AG3389" s="108">
        <v>5.7907780050132376E-4</v>
      </c>
      <c r="AH3389" s="109">
        <v>5.5603240680202407E-4</v>
      </c>
      <c r="AI3389" s="731">
        <v>5.3763988114776014E-4</v>
      </c>
      <c r="AJ3389" s="108">
        <v>5.7498183062213055E-4</v>
      </c>
      <c r="AK3389" s="109">
        <v>6.1214488047475627E-4</v>
      </c>
      <c r="AL3389" s="736">
        <v>2.9138862764673868E-4</v>
      </c>
    </row>
    <row r="3390" spans="1:38" x14ac:dyDescent="0.25">
      <c r="A3390" s="71">
        <f t="shared" si="5"/>
        <v>2059</v>
      </c>
      <c r="B3390" s="718">
        <v>25</v>
      </c>
      <c r="C3390" s="108">
        <v>0.22481697371748721</v>
      </c>
      <c r="D3390" s="109">
        <v>0.23464297583780347</v>
      </c>
      <c r="E3390" s="731">
        <v>0.11331949656591937</v>
      </c>
      <c r="F3390" s="108">
        <v>1.835772535761819E-2</v>
      </c>
      <c r="G3390" s="109">
        <v>1.9995545615878494E-2</v>
      </c>
      <c r="H3390" s="731">
        <v>2.0212020275539488E-2</v>
      </c>
      <c r="I3390" s="108">
        <v>4.3349095004287519E-3</v>
      </c>
      <c r="J3390" s="109">
        <v>3.9712462558789347E-3</v>
      </c>
      <c r="K3390" s="731">
        <v>8.8251321940612915E-2</v>
      </c>
      <c r="L3390" s="108">
        <v>5.2898189622102088E-4</v>
      </c>
      <c r="M3390" s="109">
        <v>5.6317147049143119E-4</v>
      </c>
      <c r="N3390" s="731">
        <v>2.6807672206383669E-4</v>
      </c>
      <c r="O3390" s="108">
        <v>0</v>
      </c>
      <c r="P3390" s="109">
        <v>0</v>
      </c>
      <c r="Q3390" s="731">
        <v>1.2837316159942219E-2</v>
      </c>
      <c r="R3390" s="108">
        <v>4.4422906442062918E-4</v>
      </c>
      <c r="S3390" s="109">
        <v>6.5065545370835798E-4</v>
      </c>
      <c r="T3390" s="731">
        <v>2.6706606706165775E-3</v>
      </c>
      <c r="U3390" s="108">
        <v>9.0780192241074378E-4</v>
      </c>
      <c r="V3390" s="109">
        <v>8.7167504122474869E-4</v>
      </c>
      <c r="W3390" s="731">
        <v>8.4284149842393883E-4</v>
      </c>
      <c r="X3390" s="108">
        <v>7.8371442211018833E-5</v>
      </c>
      <c r="Y3390" s="109">
        <v>7.5252505440362487E-5</v>
      </c>
      <c r="Z3390" s="731">
        <v>7.27632720206691E-5</v>
      </c>
      <c r="AA3390" s="108">
        <v>0</v>
      </c>
      <c r="AB3390" s="109">
        <v>0</v>
      </c>
      <c r="AC3390" s="731">
        <v>0</v>
      </c>
      <c r="AD3390" s="108">
        <v>0</v>
      </c>
      <c r="AE3390" s="109">
        <v>0</v>
      </c>
      <c r="AF3390" s="731">
        <v>0</v>
      </c>
      <c r="AG3390" s="108">
        <v>5.7907780050132376E-4</v>
      </c>
      <c r="AH3390" s="109">
        <v>5.5603240680202407E-4</v>
      </c>
      <c r="AI3390" s="731">
        <v>5.3763988114776014E-4</v>
      </c>
      <c r="AJ3390" s="108">
        <v>5.7498183062213055E-4</v>
      </c>
      <c r="AK3390" s="109">
        <v>6.1214488047475627E-4</v>
      </c>
      <c r="AL3390" s="736">
        <v>2.9138862764673868E-4</v>
      </c>
    </row>
    <row r="3391" spans="1:38" x14ac:dyDescent="0.25">
      <c r="A3391" s="71">
        <f t="shared" si="5"/>
        <v>2059</v>
      </c>
      <c r="B3391" s="718">
        <v>26</v>
      </c>
      <c r="C3391" s="108">
        <v>0.22481697371748721</v>
      </c>
      <c r="D3391" s="109">
        <v>0.23464297583780347</v>
      </c>
      <c r="E3391" s="731">
        <v>0.11331949656591937</v>
      </c>
      <c r="F3391" s="108">
        <v>1.835772535761819E-2</v>
      </c>
      <c r="G3391" s="109">
        <v>1.9995545615878494E-2</v>
      </c>
      <c r="H3391" s="731">
        <v>2.0212020275539488E-2</v>
      </c>
      <c r="I3391" s="108">
        <v>4.3349095004287519E-3</v>
      </c>
      <c r="J3391" s="109">
        <v>3.9712462558789347E-3</v>
      </c>
      <c r="K3391" s="731">
        <v>8.8251321940612915E-2</v>
      </c>
      <c r="L3391" s="108">
        <v>5.2898189622102088E-4</v>
      </c>
      <c r="M3391" s="109">
        <v>5.6317147049143119E-4</v>
      </c>
      <c r="N3391" s="731">
        <v>2.6807672206383669E-4</v>
      </c>
      <c r="O3391" s="108">
        <v>0</v>
      </c>
      <c r="P3391" s="109">
        <v>0</v>
      </c>
      <c r="Q3391" s="731">
        <v>1.2837316159942219E-2</v>
      </c>
      <c r="R3391" s="108">
        <v>4.4422906442062918E-4</v>
      </c>
      <c r="S3391" s="109">
        <v>6.5065545370835798E-4</v>
      </c>
      <c r="T3391" s="731">
        <v>2.6706606706165775E-3</v>
      </c>
      <c r="U3391" s="108">
        <v>9.0780192241074378E-4</v>
      </c>
      <c r="V3391" s="109">
        <v>8.7167504122474869E-4</v>
      </c>
      <c r="W3391" s="731">
        <v>8.4284149842393883E-4</v>
      </c>
      <c r="X3391" s="108">
        <v>7.8371442211018833E-5</v>
      </c>
      <c r="Y3391" s="109">
        <v>7.5252505440362487E-5</v>
      </c>
      <c r="Z3391" s="731">
        <v>7.27632720206691E-5</v>
      </c>
      <c r="AA3391" s="108">
        <v>0</v>
      </c>
      <c r="AB3391" s="109">
        <v>0</v>
      </c>
      <c r="AC3391" s="731">
        <v>0</v>
      </c>
      <c r="AD3391" s="108">
        <v>0</v>
      </c>
      <c r="AE3391" s="109">
        <v>0</v>
      </c>
      <c r="AF3391" s="731">
        <v>0</v>
      </c>
      <c r="AG3391" s="108">
        <v>5.7907780050132376E-4</v>
      </c>
      <c r="AH3391" s="109">
        <v>5.5603240680202407E-4</v>
      </c>
      <c r="AI3391" s="731">
        <v>5.3763988114776014E-4</v>
      </c>
      <c r="AJ3391" s="108">
        <v>5.7498183062213055E-4</v>
      </c>
      <c r="AK3391" s="109">
        <v>6.1214488047475627E-4</v>
      </c>
      <c r="AL3391" s="736">
        <v>2.9138862764673868E-4</v>
      </c>
    </row>
    <row r="3392" spans="1:38" x14ac:dyDescent="0.25">
      <c r="A3392" s="71">
        <f t="shared" si="5"/>
        <v>2059</v>
      </c>
      <c r="B3392" s="718">
        <v>27</v>
      </c>
      <c r="C3392" s="108">
        <v>0.22481697371748721</v>
      </c>
      <c r="D3392" s="109">
        <v>0.23464297583780347</v>
      </c>
      <c r="E3392" s="731">
        <v>0.11331949656591937</v>
      </c>
      <c r="F3392" s="108">
        <v>1.835772535761819E-2</v>
      </c>
      <c r="G3392" s="109">
        <v>1.9995545615878494E-2</v>
      </c>
      <c r="H3392" s="731">
        <v>2.0212020275539488E-2</v>
      </c>
      <c r="I3392" s="108">
        <v>4.3349095004287519E-3</v>
      </c>
      <c r="J3392" s="109">
        <v>3.9712462558789347E-3</v>
      </c>
      <c r="K3392" s="731">
        <v>8.8251321940612915E-2</v>
      </c>
      <c r="L3392" s="108">
        <v>5.2898189622102088E-4</v>
      </c>
      <c r="M3392" s="109">
        <v>5.6317147049143119E-4</v>
      </c>
      <c r="N3392" s="731">
        <v>2.6807672206383669E-4</v>
      </c>
      <c r="O3392" s="108">
        <v>0</v>
      </c>
      <c r="P3392" s="109">
        <v>0</v>
      </c>
      <c r="Q3392" s="731">
        <v>1.2837316159942219E-2</v>
      </c>
      <c r="R3392" s="108">
        <v>4.4422906442062918E-4</v>
      </c>
      <c r="S3392" s="109">
        <v>6.5065545370835798E-4</v>
      </c>
      <c r="T3392" s="731">
        <v>2.6706606706165775E-3</v>
      </c>
      <c r="U3392" s="108">
        <v>9.0780192241074378E-4</v>
      </c>
      <c r="V3392" s="109">
        <v>8.7167504122474869E-4</v>
      </c>
      <c r="W3392" s="731">
        <v>8.4284149842393883E-4</v>
      </c>
      <c r="X3392" s="108">
        <v>7.8371442211018833E-5</v>
      </c>
      <c r="Y3392" s="109">
        <v>7.5252505440362487E-5</v>
      </c>
      <c r="Z3392" s="731">
        <v>7.27632720206691E-5</v>
      </c>
      <c r="AA3392" s="108">
        <v>0</v>
      </c>
      <c r="AB3392" s="109">
        <v>0</v>
      </c>
      <c r="AC3392" s="731">
        <v>0</v>
      </c>
      <c r="AD3392" s="108">
        <v>0</v>
      </c>
      <c r="AE3392" s="109">
        <v>0</v>
      </c>
      <c r="AF3392" s="731">
        <v>0</v>
      </c>
      <c r="AG3392" s="108">
        <v>5.7907780050132376E-4</v>
      </c>
      <c r="AH3392" s="109">
        <v>5.5603240680202407E-4</v>
      </c>
      <c r="AI3392" s="731">
        <v>5.3763988114776014E-4</v>
      </c>
      <c r="AJ3392" s="108">
        <v>5.7498183062213055E-4</v>
      </c>
      <c r="AK3392" s="109">
        <v>6.1214488047475627E-4</v>
      </c>
      <c r="AL3392" s="736">
        <v>2.9138862764673868E-4</v>
      </c>
    </row>
    <row r="3393" spans="1:38" x14ac:dyDescent="0.25">
      <c r="A3393" s="71">
        <f t="shared" si="5"/>
        <v>2059</v>
      </c>
      <c r="B3393" s="718">
        <v>28</v>
      </c>
      <c r="C3393" s="108">
        <v>0.22481697371748721</v>
      </c>
      <c r="D3393" s="109">
        <v>0.23464297583780347</v>
      </c>
      <c r="E3393" s="731">
        <v>0.11331949656591937</v>
      </c>
      <c r="F3393" s="108">
        <v>1.835772535761819E-2</v>
      </c>
      <c r="G3393" s="109">
        <v>1.9995545615878494E-2</v>
      </c>
      <c r="H3393" s="731">
        <v>2.0212020275539488E-2</v>
      </c>
      <c r="I3393" s="108">
        <v>4.3349095004287519E-3</v>
      </c>
      <c r="J3393" s="109">
        <v>3.9712462558789347E-3</v>
      </c>
      <c r="K3393" s="731">
        <v>8.8251321940612915E-2</v>
      </c>
      <c r="L3393" s="108">
        <v>5.2898189622102088E-4</v>
      </c>
      <c r="M3393" s="109">
        <v>5.6317147049143119E-4</v>
      </c>
      <c r="N3393" s="731">
        <v>2.6807672206383669E-4</v>
      </c>
      <c r="O3393" s="108">
        <v>0</v>
      </c>
      <c r="P3393" s="109">
        <v>0</v>
      </c>
      <c r="Q3393" s="731">
        <v>1.2837316159942219E-2</v>
      </c>
      <c r="R3393" s="108">
        <v>4.4422906442062918E-4</v>
      </c>
      <c r="S3393" s="109">
        <v>6.5065545370835798E-4</v>
      </c>
      <c r="T3393" s="731">
        <v>2.6706606706165775E-3</v>
      </c>
      <c r="U3393" s="108">
        <v>9.0780192241074378E-4</v>
      </c>
      <c r="V3393" s="109">
        <v>8.7167504122474869E-4</v>
      </c>
      <c r="W3393" s="731">
        <v>8.4284149842393883E-4</v>
      </c>
      <c r="X3393" s="108">
        <v>7.8371442211018833E-5</v>
      </c>
      <c r="Y3393" s="109">
        <v>7.5252505440362487E-5</v>
      </c>
      <c r="Z3393" s="731">
        <v>7.27632720206691E-5</v>
      </c>
      <c r="AA3393" s="108">
        <v>0</v>
      </c>
      <c r="AB3393" s="109">
        <v>0</v>
      </c>
      <c r="AC3393" s="731">
        <v>0</v>
      </c>
      <c r="AD3393" s="108">
        <v>0</v>
      </c>
      <c r="AE3393" s="109">
        <v>0</v>
      </c>
      <c r="AF3393" s="731">
        <v>0</v>
      </c>
      <c r="AG3393" s="108">
        <v>5.7907780050132376E-4</v>
      </c>
      <c r="AH3393" s="109">
        <v>5.5603240680202407E-4</v>
      </c>
      <c r="AI3393" s="731">
        <v>5.3763988114776014E-4</v>
      </c>
      <c r="AJ3393" s="108">
        <v>5.7498183062213055E-4</v>
      </c>
      <c r="AK3393" s="109">
        <v>6.1214488047475627E-4</v>
      </c>
      <c r="AL3393" s="736">
        <v>2.9138862764673868E-4</v>
      </c>
    </row>
    <row r="3394" spans="1:38" x14ac:dyDescent="0.25">
      <c r="A3394" s="71">
        <f t="shared" si="5"/>
        <v>2059</v>
      </c>
      <c r="B3394" s="718">
        <v>29</v>
      </c>
      <c r="C3394" s="108">
        <v>0.22481697371748721</v>
      </c>
      <c r="D3394" s="109">
        <v>0.23464297583780347</v>
      </c>
      <c r="E3394" s="731">
        <v>0.11331949656591937</v>
      </c>
      <c r="F3394" s="108">
        <v>1.835772535761819E-2</v>
      </c>
      <c r="G3394" s="109">
        <v>1.9995545615878494E-2</v>
      </c>
      <c r="H3394" s="731">
        <v>2.0212020275539488E-2</v>
      </c>
      <c r="I3394" s="108">
        <v>4.3349095004287519E-3</v>
      </c>
      <c r="J3394" s="109">
        <v>3.9712462558789347E-3</v>
      </c>
      <c r="K3394" s="731">
        <v>8.8251321940612915E-2</v>
      </c>
      <c r="L3394" s="108">
        <v>5.2898189622102088E-4</v>
      </c>
      <c r="M3394" s="109">
        <v>5.6317147049143119E-4</v>
      </c>
      <c r="N3394" s="731">
        <v>2.6807672206383669E-4</v>
      </c>
      <c r="O3394" s="108">
        <v>0</v>
      </c>
      <c r="P3394" s="109">
        <v>0</v>
      </c>
      <c r="Q3394" s="731">
        <v>1.2837316159942219E-2</v>
      </c>
      <c r="R3394" s="108">
        <v>4.4422906442062918E-4</v>
      </c>
      <c r="S3394" s="109">
        <v>6.5065545370835798E-4</v>
      </c>
      <c r="T3394" s="731">
        <v>2.6706606706165775E-3</v>
      </c>
      <c r="U3394" s="108">
        <v>9.0780192241074378E-4</v>
      </c>
      <c r="V3394" s="109">
        <v>8.7167504122474869E-4</v>
      </c>
      <c r="W3394" s="731">
        <v>8.4284149842393883E-4</v>
      </c>
      <c r="X3394" s="108">
        <v>7.8371442211018833E-5</v>
      </c>
      <c r="Y3394" s="109">
        <v>7.5252505440362487E-5</v>
      </c>
      <c r="Z3394" s="731">
        <v>7.27632720206691E-5</v>
      </c>
      <c r="AA3394" s="108">
        <v>0</v>
      </c>
      <c r="AB3394" s="109">
        <v>0</v>
      </c>
      <c r="AC3394" s="731">
        <v>0</v>
      </c>
      <c r="AD3394" s="108">
        <v>0</v>
      </c>
      <c r="AE3394" s="109">
        <v>0</v>
      </c>
      <c r="AF3394" s="731">
        <v>0</v>
      </c>
      <c r="AG3394" s="108">
        <v>5.7907780050132376E-4</v>
      </c>
      <c r="AH3394" s="109">
        <v>5.5603240680202407E-4</v>
      </c>
      <c r="AI3394" s="731">
        <v>5.3763988114776014E-4</v>
      </c>
      <c r="AJ3394" s="108">
        <v>5.7498183062213055E-4</v>
      </c>
      <c r="AK3394" s="109">
        <v>6.1214488047475627E-4</v>
      </c>
      <c r="AL3394" s="736">
        <v>2.9138862764673868E-4</v>
      </c>
    </row>
    <row r="3395" spans="1:38" x14ac:dyDescent="0.25">
      <c r="A3395" s="71">
        <f t="shared" si="5"/>
        <v>2059</v>
      </c>
      <c r="B3395" s="718">
        <v>30</v>
      </c>
      <c r="C3395" s="108">
        <v>0.22481697371748721</v>
      </c>
      <c r="D3395" s="109">
        <v>0.23464297583780347</v>
      </c>
      <c r="E3395" s="731">
        <v>0.11331949656591937</v>
      </c>
      <c r="F3395" s="108">
        <v>1.835772535761819E-2</v>
      </c>
      <c r="G3395" s="109">
        <v>1.9995545615878494E-2</v>
      </c>
      <c r="H3395" s="731">
        <v>2.0212020275539488E-2</v>
      </c>
      <c r="I3395" s="108">
        <v>4.3349095004287519E-3</v>
      </c>
      <c r="J3395" s="109">
        <v>3.9712462558789347E-3</v>
      </c>
      <c r="K3395" s="731">
        <v>8.8251321940612915E-2</v>
      </c>
      <c r="L3395" s="108">
        <v>5.2898189622102088E-4</v>
      </c>
      <c r="M3395" s="109">
        <v>5.6317147049143119E-4</v>
      </c>
      <c r="N3395" s="731">
        <v>2.6807672206383669E-4</v>
      </c>
      <c r="O3395" s="108">
        <v>0</v>
      </c>
      <c r="P3395" s="109">
        <v>0</v>
      </c>
      <c r="Q3395" s="731">
        <v>1.2837316159942219E-2</v>
      </c>
      <c r="R3395" s="108">
        <v>4.4422906442062918E-4</v>
      </c>
      <c r="S3395" s="109">
        <v>6.5065545370835798E-4</v>
      </c>
      <c r="T3395" s="731">
        <v>2.6706606706165775E-3</v>
      </c>
      <c r="U3395" s="108">
        <v>9.0780192241074378E-4</v>
      </c>
      <c r="V3395" s="109">
        <v>8.7167504122474869E-4</v>
      </c>
      <c r="W3395" s="731">
        <v>8.4284149842393883E-4</v>
      </c>
      <c r="X3395" s="108">
        <v>7.8371442211018833E-5</v>
      </c>
      <c r="Y3395" s="109">
        <v>7.5252505440362487E-5</v>
      </c>
      <c r="Z3395" s="731">
        <v>7.27632720206691E-5</v>
      </c>
      <c r="AA3395" s="108">
        <v>0</v>
      </c>
      <c r="AB3395" s="109">
        <v>0</v>
      </c>
      <c r="AC3395" s="731">
        <v>0</v>
      </c>
      <c r="AD3395" s="108">
        <v>0</v>
      </c>
      <c r="AE3395" s="109">
        <v>0</v>
      </c>
      <c r="AF3395" s="731">
        <v>0</v>
      </c>
      <c r="AG3395" s="108">
        <v>5.7907780050132376E-4</v>
      </c>
      <c r="AH3395" s="109">
        <v>5.5603240680202407E-4</v>
      </c>
      <c r="AI3395" s="731">
        <v>5.3763988114776014E-4</v>
      </c>
      <c r="AJ3395" s="108">
        <v>5.7498183062213055E-4</v>
      </c>
      <c r="AK3395" s="109">
        <v>6.1214488047475627E-4</v>
      </c>
      <c r="AL3395" s="736">
        <v>2.9138862764673868E-4</v>
      </c>
    </row>
    <row r="3396" spans="1:38" ht="13" x14ac:dyDescent="0.3">
      <c r="A3396" s="71">
        <f t="shared" si="5"/>
        <v>2059</v>
      </c>
      <c r="B3396" s="718">
        <v>31</v>
      </c>
      <c r="C3396" s="108">
        <v>0.22481697371748721</v>
      </c>
      <c r="D3396" s="109">
        <v>0.23464297583780347</v>
      </c>
      <c r="E3396" s="732">
        <v>0.11331949656591937</v>
      </c>
      <c r="F3396" s="108">
        <v>1.835772535761819E-2</v>
      </c>
      <c r="G3396" s="109">
        <v>1.9995545615878494E-2</v>
      </c>
      <c r="H3396" s="732">
        <v>2.0212020275539488E-2</v>
      </c>
      <c r="I3396" s="108">
        <v>4.3349095004287519E-3</v>
      </c>
      <c r="J3396" s="109">
        <v>3.9712462558789347E-3</v>
      </c>
      <c r="K3396" s="732">
        <v>8.8251321940612915E-2</v>
      </c>
      <c r="L3396" s="108">
        <v>5.2898189622102088E-4</v>
      </c>
      <c r="M3396" s="109">
        <v>5.6317147049143119E-4</v>
      </c>
      <c r="N3396" s="732">
        <v>2.6807672206383669E-4</v>
      </c>
      <c r="O3396" s="108">
        <v>0</v>
      </c>
      <c r="P3396" s="109">
        <v>0</v>
      </c>
      <c r="Q3396" s="732">
        <v>1.2837316159942219E-2</v>
      </c>
      <c r="R3396" s="108">
        <v>4.4422906442062918E-4</v>
      </c>
      <c r="S3396" s="109">
        <v>6.5065545370835798E-4</v>
      </c>
      <c r="T3396" s="732">
        <v>2.6706606706165775E-3</v>
      </c>
      <c r="U3396" s="108">
        <v>9.0780192241074378E-4</v>
      </c>
      <c r="V3396" s="109">
        <v>8.7167504122474869E-4</v>
      </c>
      <c r="W3396" s="732">
        <v>8.4284149842393883E-4</v>
      </c>
      <c r="X3396" s="108">
        <v>7.8371442211018833E-5</v>
      </c>
      <c r="Y3396" s="109">
        <v>7.5252505440362487E-5</v>
      </c>
      <c r="Z3396" s="732">
        <v>7.27632720206691E-5</v>
      </c>
      <c r="AA3396" s="108">
        <v>0</v>
      </c>
      <c r="AB3396" s="109">
        <v>0</v>
      </c>
      <c r="AC3396" s="732">
        <v>0</v>
      </c>
      <c r="AD3396" s="108">
        <v>0</v>
      </c>
      <c r="AE3396" s="109">
        <v>0</v>
      </c>
      <c r="AF3396" s="732">
        <v>0</v>
      </c>
      <c r="AG3396" s="108">
        <v>5.7907780050132376E-4</v>
      </c>
      <c r="AH3396" s="109">
        <v>5.5603240680202407E-4</v>
      </c>
      <c r="AI3396" s="732">
        <v>5.3763988114776014E-4</v>
      </c>
      <c r="AJ3396" s="108">
        <v>5.7498183062213055E-4</v>
      </c>
      <c r="AK3396" s="109">
        <v>6.1214488047475627E-4</v>
      </c>
      <c r="AL3396" s="736">
        <v>2.9138862764673868E-4</v>
      </c>
    </row>
    <row r="3397" spans="1:38" ht="13" x14ac:dyDescent="0.3">
      <c r="A3397" s="71">
        <f t="shared" si="5"/>
        <v>2059</v>
      </c>
      <c r="B3397" s="718">
        <v>32</v>
      </c>
      <c r="C3397" s="108">
        <v>0.22481697371748721</v>
      </c>
      <c r="D3397" s="109">
        <v>0.23464297583780347</v>
      </c>
      <c r="E3397" s="732">
        <v>0.11331949656591937</v>
      </c>
      <c r="F3397" s="108">
        <v>1.835772535761819E-2</v>
      </c>
      <c r="G3397" s="109">
        <v>1.9995545615878494E-2</v>
      </c>
      <c r="H3397" s="732">
        <v>2.0212020275539488E-2</v>
      </c>
      <c r="I3397" s="108">
        <v>4.3349095004287519E-3</v>
      </c>
      <c r="J3397" s="109">
        <v>3.9712462558789347E-3</v>
      </c>
      <c r="K3397" s="732">
        <v>8.8251321940612915E-2</v>
      </c>
      <c r="L3397" s="108">
        <v>5.2898189622102088E-4</v>
      </c>
      <c r="M3397" s="109">
        <v>5.6317147049143119E-4</v>
      </c>
      <c r="N3397" s="732">
        <v>2.6807672206383669E-4</v>
      </c>
      <c r="O3397" s="108">
        <v>0</v>
      </c>
      <c r="P3397" s="109">
        <v>0</v>
      </c>
      <c r="Q3397" s="732">
        <v>1.2837316159942219E-2</v>
      </c>
      <c r="R3397" s="108">
        <v>4.4422906442062918E-4</v>
      </c>
      <c r="S3397" s="109">
        <v>6.5065545370835798E-4</v>
      </c>
      <c r="T3397" s="732">
        <v>2.6706606706165775E-3</v>
      </c>
      <c r="U3397" s="108">
        <v>9.0780192241074378E-4</v>
      </c>
      <c r="V3397" s="109">
        <v>8.7167504122474869E-4</v>
      </c>
      <c r="W3397" s="732">
        <v>8.4284149842393883E-4</v>
      </c>
      <c r="X3397" s="108">
        <v>7.8371442211018833E-5</v>
      </c>
      <c r="Y3397" s="109">
        <v>7.5252505440362487E-5</v>
      </c>
      <c r="Z3397" s="732">
        <v>7.27632720206691E-5</v>
      </c>
      <c r="AA3397" s="108">
        <v>0</v>
      </c>
      <c r="AB3397" s="109">
        <v>0</v>
      </c>
      <c r="AC3397" s="732">
        <v>0</v>
      </c>
      <c r="AD3397" s="108">
        <v>0</v>
      </c>
      <c r="AE3397" s="109">
        <v>0</v>
      </c>
      <c r="AF3397" s="732">
        <v>0</v>
      </c>
      <c r="AG3397" s="108">
        <v>5.7907780050132376E-4</v>
      </c>
      <c r="AH3397" s="109">
        <v>5.5603240680202407E-4</v>
      </c>
      <c r="AI3397" s="732">
        <v>5.3763988114776014E-4</v>
      </c>
      <c r="AJ3397" s="108">
        <v>5.7498183062213055E-4</v>
      </c>
      <c r="AK3397" s="109">
        <v>6.1214488047475627E-4</v>
      </c>
      <c r="AL3397" s="736">
        <v>2.9138862764673868E-4</v>
      </c>
    </row>
    <row r="3398" spans="1:38" ht="13" x14ac:dyDescent="0.3">
      <c r="A3398" s="71">
        <f t="shared" si="5"/>
        <v>2059</v>
      </c>
      <c r="B3398" s="718">
        <v>33</v>
      </c>
      <c r="C3398" s="108">
        <v>0.22481697371748721</v>
      </c>
      <c r="D3398" s="109">
        <v>0.23464297583780347</v>
      </c>
      <c r="E3398" s="732">
        <v>0.11331949656591937</v>
      </c>
      <c r="F3398" s="108">
        <v>1.835772535761819E-2</v>
      </c>
      <c r="G3398" s="109">
        <v>1.9995545615878494E-2</v>
      </c>
      <c r="H3398" s="732">
        <v>2.0212020275539488E-2</v>
      </c>
      <c r="I3398" s="108">
        <v>4.3349095004287519E-3</v>
      </c>
      <c r="J3398" s="109">
        <v>3.9712462558789347E-3</v>
      </c>
      <c r="K3398" s="732">
        <v>8.8251321940612915E-2</v>
      </c>
      <c r="L3398" s="108">
        <v>5.2898189622102088E-4</v>
      </c>
      <c r="M3398" s="109">
        <v>5.6317147049143119E-4</v>
      </c>
      <c r="N3398" s="732">
        <v>2.6807672206383669E-4</v>
      </c>
      <c r="O3398" s="108">
        <v>0</v>
      </c>
      <c r="P3398" s="109">
        <v>0</v>
      </c>
      <c r="Q3398" s="732">
        <v>1.2837316159942219E-2</v>
      </c>
      <c r="R3398" s="108">
        <v>4.4422906442062918E-4</v>
      </c>
      <c r="S3398" s="109">
        <v>6.5065545370835798E-4</v>
      </c>
      <c r="T3398" s="732">
        <v>2.6706606706165775E-3</v>
      </c>
      <c r="U3398" s="108">
        <v>9.0780192241074378E-4</v>
      </c>
      <c r="V3398" s="109">
        <v>8.7167504122474869E-4</v>
      </c>
      <c r="W3398" s="732">
        <v>8.4284149842393883E-4</v>
      </c>
      <c r="X3398" s="108">
        <v>7.8371442211018833E-5</v>
      </c>
      <c r="Y3398" s="109">
        <v>7.5252505440362487E-5</v>
      </c>
      <c r="Z3398" s="732">
        <v>7.27632720206691E-5</v>
      </c>
      <c r="AA3398" s="108">
        <v>0</v>
      </c>
      <c r="AB3398" s="109">
        <v>0</v>
      </c>
      <c r="AC3398" s="732">
        <v>0</v>
      </c>
      <c r="AD3398" s="108">
        <v>0</v>
      </c>
      <c r="AE3398" s="109">
        <v>0</v>
      </c>
      <c r="AF3398" s="732">
        <v>0</v>
      </c>
      <c r="AG3398" s="108">
        <v>5.7907780050132376E-4</v>
      </c>
      <c r="AH3398" s="109">
        <v>5.5603240680202407E-4</v>
      </c>
      <c r="AI3398" s="732">
        <v>5.3763988114776014E-4</v>
      </c>
      <c r="AJ3398" s="108">
        <v>5.7498183062213055E-4</v>
      </c>
      <c r="AK3398" s="109">
        <v>6.1214488047475627E-4</v>
      </c>
      <c r="AL3398" s="736">
        <v>2.9138862764673868E-4</v>
      </c>
    </row>
    <row r="3399" spans="1:38" ht="13" x14ac:dyDescent="0.3">
      <c r="A3399" s="71">
        <f t="shared" si="5"/>
        <v>2059</v>
      </c>
      <c r="B3399" s="718">
        <v>34</v>
      </c>
      <c r="C3399" s="108">
        <v>0.22481697371748721</v>
      </c>
      <c r="D3399" s="109">
        <v>0.23464297583780347</v>
      </c>
      <c r="E3399" s="732">
        <v>0.11331949656591937</v>
      </c>
      <c r="F3399" s="108">
        <v>1.835772535761819E-2</v>
      </c>
      <c r="G3399" s="109">
        <v>1.9995545615878494E-2</v>
      </c>
      <c r="H3399" s="732">
        <v>2.0212020275539488E-2</v>
      </c>
      <c r="I3399" s="108">
        <v>4.3349095004287519E-3</v>
      </c>
      <c r="J3399" s="109">
        <v>3.9712462558789347E-3</v>
      </c>
      <c r="K3399" s="732">
        <v>8.8251321940612915E-2</v>
      </c>
      <c r="L3399" s="108">
        <v>5.2898189622102088E-4</v>
      </c>
      <c r="M3399" s="109">
        <v>5.6317147049143119E-4</v>
      </c>
      <c r="N3399" s="732">
        <v>2.6807672206383669E-4</v>
      </c>
      <c r="O3399" s="108">
        <v>0</v>
      </c>
      <c r="P3399" s="109">
        <v>0</v>
      </c>
      <c r="Q3399" s="732">
        <v>1.2837316159942219E-2</v>
      </c>
      <c r="R3399" s="108">
        <v>4.4422906442062918E-4</v>
      </c>
      <c r="S3399" s="109">
        <v>6.5065545370835798E-4</v>
      </c>
      <c r="T3399" s="732">
        <v>2.6706606706165775E-3</v>
      </c>
      <c r="U3399" s="108">
        <v>9.0780192241074378E-4</v>
      </c>
      <c r="V3399" s="109">
        <v>8.7167504122474869E-4</v>
      </c>
      <c r="W3399" s="732">
        <v>8.4284149842393883E-4</v>
      </c>
      <c r="X3399" s="108">
        <v>7.8371442211018833E-5</v>
      </c>
      <c r="Y3399" s="109">
        <v>7.5252505440362487E-5</v>
      </c>
      <c r="Z3399" s="732">
        <v>7.27632720206691E-5</v>
      </c>
      <c r="AA3399" s="108">
        <v>0</v>
      </c>
      <c r="AB3399" s="109">
        <v>0</v>
      </c>
      <c r="AC3399" s="732">
        <v>0</v>
      </c>
      <c r="AD3399" s="108">
        <v>0</v>
      </c>
      <c r="AE3399" s="109">
        <v>0</v>
      </c>
      <c r="AF3399" s="732">
        <v>0</v>
      </c>
      <c r="AG3399" s="108">
        <v>5.7907780050132376E-4</v>
      </c>
      <c r="AH3399" s="109">
        <v>5.5603240680202407E-4</v>
      </c>
      <c r="AI3399" s="732">
        <v>5.3763988114776014E-4</v>
      </c>
      <c r="AJ3399" s="108">
        <v>5.7498183062213055E-4</v>
      </c>
      <c r="AK3399" s="109">
        <v>6.1214488047475627E-4</v>
      </c>
      <c r="AL3399" s="736">
        <v>2.9138862764673868E-4</v>
      </c>
    </row>
    <row r="3400" spans="1:38" ht="13" x14ac:dyDescent="0.3">
      <c r="A3400" s="71">
        <f t="shared" si="5"/>
        <v>2059</v>
      </c>
      <c r="B3400" s="718">
        <v>35</v>
      </c>
      <c r="C3400" s="108">
        <v>0.22481697371748721</v>
      </c>
      <c r="D3400" s="109">
        <v>0.23464297583780347</v>
      </c>
      <c r="E3400" s="732">
        <v>0.11331949656591937</v>
      </c>
      <c r="F3400" s="108">
        <v>1.835772535761819E-2</v>
      </c>
      <c r="G3400" s="109">
        <v>1.9995545615878494E-2</v>
      </c>
      <c r="H3400" s="732">
        <v>2.0212020275539488E-2</v>
      </c>
      <c r="I3400" s="108">
        <v>4.3349095004287519E-3</v>
      </c>
      <c r="J3400" s="109">
        <v>3.9712462558789347E-3</v>
      </c>
      <c r="K3400" s="732">
        <v>8.8251321940612915E-2</v>
      </c>
      <c r="L3400" s="108">
        <v>5.2898189622102088E-4</v>
      </c>
      <c r="M3400" s="109">
        <v>5.6317147049143119E-4</v>
      </c>
      <c r="N3400" s="732">
        <v>2.6807672206383669E-4</v>
      </c>
      <c r="O3400" s="108">
        <v>0</v>
      </c>
      <c r="P3400" s="109">
        <v>0</v>
      </c>
      <c r="Q3400" s="732">
        <v>1.2837316159942219E-2</v>
      </c>
      <c r="R3400" s="108">
        <v>4.4422906442062918E-4</v>
      </c>
      <c r="S3400" s="109">
        <v>6.5065545370835798E-4</v>
      </c>
      <c r="T3400" s="732">
        <v>2.6706606706165775E-3</v>
      </c>
      <c r="U3400" s="108">
        <v>9.0780192241074378E-4</v>
      </c>
      <c r="V3400" s="109">
        <v>8.7167504122474869E-4</v>
      </c>
      <c r="W3400" s="732">
        <v>8.4284149842393883E-4</v>
      </c>
      <c r="X3400" s="108">
        <v>7.8371442211018833E-5</v>
      </c>
      <c r="Y3400" s="109">
        <v>7.5252505440362487E-5</v>
      </c>
      <c r="Z3400" s="732">
        <v>7.27632720206691E-5</v>
      </c>
      <c r="AA3400" s="108">
        <v>0</v>
      </c>
      <c r="AB3400" s="109">
        <v>0</v>
      </c>
      <c r="AC3400" s="732">
        <v>0</v>
      </c>
      <c r="AD3400" s="108">
        <v>0</v>
      </c>
      <c r="AE3400" s="109">
        <v>0</v>
      </c>
      <c r="AF3400" s="732">
        <v>0</v>
      </c>
      <c r="AG3400" s="108">
        <v>5.7907780050132376E-4</v>
      </c>
      <c r="AH3400" s="109">
        <v>5.5603240680202407E-4</v>
      </c>
      <c r="AI3400" s="732">
        <v>5.3763988114776014E-4</v>
      </c>
      <c r="AJ3400" s="108">
        <v>5.7498183062213055E-4</v>
      </c>
      <c r="AK3400" s="109">
        <v>6.1214488047475627E-4</v>
      </c>
      <c r="AL3400" s="736">
        <v>2.9138862764673868E-4</v>
      </c>
    </row>
    <row r="3401" spans="1:38" ht="13" x14ac:dyDescent="0.3">
      <c r="A3401" s="71">
        <f t="shared" si="5"/>
        <v>2059</v>
      </c>
      <c r="B3401" s="718">
        <v>36</v>
      </c>
      <c r="C3401" s="108">
        <v>0.22481697371748721</v>
      </c>
      <c r="D3401" s="109">
        <v>0.23464297583780347</v>
      </c>
      <c r="E3401" s="732">
        <v>0.11331949656591937</v>
      </c>
      <c r="F3401" s="108">
        <v>1.835772535761819E-2</v>
      </c>
      <c r="G3401" s="109">
        <v>1.9995545615878494E-2</v>
      </c>
      <c r="H3401" s="732">
        <v>2.0212020275539488E-2</v>
      </c>
      <c r="I3401" s="108">
        <v>4.3349095004287519E-3</v>
      </c>
      <c r="J3401" s="109">
        <v>3.9712462558789347E-3</v>
      </c>
      <c r="K3401" s="732">
        <v>8.8251321940612915E-2</v>
      </c>
      <c r="L3401" s="108">
        <v>5.2898189622102088E-4</v>
      </c>
      <c r="M3401" s="109">
        <v>5.6317147049143119E-4</v>
      </c>
      <c r="N3401" s="732">
        <v>2.6807672206383669E-4</v>
      </c>
      <c r="O3401" s="108">
        <v>0</v>
      </c>
      <c r="P3401" s="109">
        <v>0</v>
      </c>
      <c r="Q3401" s="732">
        <v>1.2837316159942219E-2</v>
      </c>
      <c r="R3401" s="108">
        <v>4.4422906442062918E-4</v>
      </c>
      <c r="S3401" s="109">
        <v>6.5065545370835798E-4</v>
      </c>
      <c r="T3401" s="732">
        <v>2.6706606706165775E-3</v>
      </c>
      <c r="U3401" s="108">
        <v>9.0780192241074378E-4</v>
      </c>
      <c r="V3401" s="109">
        <v>8.7167504122474869E-4</v>
      </c>
      <c r="W3401" s="732">
        <v>8.4284149842393883E-4</v>
      </c>
      <c r="X3401" s="108">
        <v>7.8371442211018833E-5</v>
      </c>
      <c r="Y3401" s="109">
        <v>7.5252505440362487E-5</v>
      </c>
      <c r="Z3401" s="732">
        <v>7.27632720206691E-5</v>
      </c>
      <c r="AA3401" s="108">
        <v>0</v>
      </c>
      <c r="AB3401" s="109">
        <v>0</v>
      </c>
      <c r="AC3401" s="732">
        <v>0</v>
      </c>
      <c r="AD3401" s="108">
        <v>0</v>
      </c>
      <c r="AE3401" s="109">
        <v>0</v>
      </c>
      <c r="AF3401" s="732">
        <v>0</v>
      </c>
      <c r="AG3401" s="108">
        <v>5.7907780050132376E-4</v>
      </c>
      <c r="AH3401" s="109">
        <v>5.5603240680202407E-4</v>
      </c>
      <c r="AI3401" s="732">
        <v>5.3763988114776014E-4</v>
      </c>
      <c r="AJ3401" s="108">
        <v>5.7498183062213055E-4</v>
      </c>
      <c r="AK3401" s="109">
        <v>6.1214488047475627E-4</v>
      </c>
      <c r="AL3401" s="736">
        <v>2.9138862764673868E-4</v>
      </c>
    </row>
    <row r="3402" spans="1:38" ht="13" x14ac:dyDescent="0.3">
      <c r="A3402" s="71">
        <f t="shared" si="5"/>
        <v>2059</v>
      </c>
      <c r="B3402" s="718">
        <v>37</v>
      </c>
      <c r="C3402" s="108">
        <v>0.22481697371748721</v>
      </c>
      <c r="D3402" s="109">
        <v>0.23464297583780347</v>
      </c>
      <c r="E3402" s="732">
        <v>0.11331949656591937</v>
      </c>
      <c r="F3402" s="108">
        <v>1.835772535761819E-2</v>
      </c>
      <c r="G3402" s="109">
        <v>1.9995545615878494E-2</v>
      </c>
      <c r="H3402" s="732">
        <v>2.0212020275539488E-2</v>
      </c>
      <c r="I3402" s="108">
        <v>4.3349095004287519E-3</v>
      </c>
      <c r="J3402" s="109">
        <v>3.9712462558789347E-3</v>
      </c>
      <c r="K3402" s="732">
        <v>8.8251321940612915E-2</v>
      </c>
      <c r="L3402" s="108">
        <v>5.2898189622102088E-4</v>
      </c>
      <c r="M3402" s="109">
        <v>5.6317147049143119E-4</v>
      </c>
      <c r="N3402" s="732">
        <v>2.6807672206383669E-4</v>
      </c>
      <c r="O3402" s="108">
        <v>0</v>
      </c>
      <c r="P3402" s="109">
        <v>0</v>
      </c>
      <c r="Q3402" s="732">
        <v>1.2837316159942219E-2</v>
      </c>
      <c r="R3402" s="108">
        <v>4.4422906442062918E-4</v>
      </c>
      <c r="S3402" s="109">
        <v>6.5065545370835798E-4</v>
      </c>
      <c r="T3402" s="732">
        <v>2.6706606706165775E-3</v>
      </c>
      <c r="U3402" s="108">
        <v>9.0780192241074378E-4</v>
      </c>
      <c r="V3402" s="109">
        <v>8.7167504122474869E-4</v>
      </c>
      <c r="W3402" s="732">
        <v>8.4284149842393883E-4</v>
      </c>
      <c r="X3402" s="108">
        <v>7.8371442211018833E-5</v>
      </c>
      <c r="Y3402" s="109">
        <v>7.5252505440362487E-5</v>
      </c>
      <c r="Z3402" s="732">
        <v>7.27632720206691E-5</v>
      </c>
      <c r="AA3402" s="108">
        <v>0</v>
      </c>
      <c r="AB3402" s="109">
        <v>0</v>
      </c>
      <c r="AC3402" s="732">
        <v>0</v>
      </c>
      <c r="AD3402" s="108">
        <v>0</v>
      </c>
      <c r="AE3402" s="109">
        <v>0</v>
      </c>
      <c r="AF3402" s="732">
        <v>0</v>
      </c>
      <c r="AG3402" s="108">
        <v>5.7907780050132376E-4</v>
      </c>
      <c r="AH3402" s="109">
        <v>5.5603240680202407E-4</v>
      </c>
      <c r="AI3402" s="732">
        <v>5.3763988114776014E-4</v>
      </c>
      <c r="AJ3402" s="108">
        <v>5.7498183062213055E-4</v>
      </c>
      <c r="AK3402" s="109">
        <v>6.1214488047475627E-4</v>
      </c>
      <c r="AL3402" s="736">
        <v>2.9138862764673868E-4</v>
      </c>
    </row>
    <row r="3403" spans="1:38" ht="13" x14ac:dyDescent="0.3">
      <c r="A3403" s="71">
        <f t="shared" si="5"/>
        <v>2059</v>
      </c>
      <c r="B3403" s="718">
        <v>38</v>
      </c>
      <c r="C3403" s="108">
        <v>0.22481697371748721</v>
      </c>
      <c r="D3403" s="109">
        <v>0.23464297583780347</v>
      </c>
      <c r="E3403" s="732">
        <v>0.11331949656591937</v>
      </c>
      <c r="F3403" s="108">
        <v>1.835772535761819E-2</v>
      </c>
      <c r="G3403" s="109">
        <v>1.9995545615878494E-2</v>
      </c>
      <c r="H3403" s="732">
        <v>2.0212020275539488E-2</v>
      </c>
      <c r="I3403" s="108">
        <v>4.3349095004287519E-3</v>
      </c>
      <c r="J3403" s="109">
        <v>3.9712462558789347E-3</v>
      </c>
      <c r="K3403" s="732">
        <v>8.8251321940612915E-2</v>
      </c>
      <c r="L3403" s="108">
        <v>5.2898189622102088E-4</v>
      </c>
      <c r="M3403" s="109">
        <v>5.6317147049143119E-4</v>
      </c>
      <c r="N3403" s="732">
        <v>2.6807672206383669E-4</v>
      </c>
      <c r="O3403" s="108">
        <v>0</v>
      </c>
      <c r="P3403" s="109">
        <v>0</v>
      </c>
      <c r="Q3403" s="732">
        <v>1.2837316159942219E-2</v>
      </c>
      <c r="R3403" s="108">
        <v>4.4422906442062918E-4</v>
      </c>
      <c r="S3403" s="109">
        <v>6.5065545370835798E-4</v>
      </c>
      <c r="T3403" s="732">
        <v>2.6706606706165775E-3</v>
      </c>
      <c r="U3403" s="108">
        <v>9.0780192241074378E-4</v>
      </c>
      <c r="V3403" s="109">
        <v>8.7167504122474869E-4</v>
      </c>
      <c r="W3403" s="732">
        <v>8.4284149842393883E-4</v>
      </c>
      <c r="X3403" s="108">
        <v>7.8371442211018833E-5</v>
      </c>
      <c r="Y3403" s="109">
        <v>7.5252505440362487E-5</v>
      </c>
      <c r="Z3403" s="732">
        <v>7.27632720206691E-5</v>
      </c>
      <c r="AA3403" s="108">
        <v>0</v>
      </c>
      <c r="AB3403" s="109">
        <v>0</v>
      </c>
      <c r="AC3403" s="732">
        <v>0</v>
      </c>
      <c r="AD3403" s="108">
        <v>0</v>
      </c>
      <c r="AE3403" s="109">
        <v>0</v>
      </c>
      <c r="AF3403" s="732">
        <v>0</v>
      </c>
      <c r="AG3403" s="108">
        <v>5.7907780050132376E-4</v>
      </c>
      <c r="AH3403" s="109">
        <v>5.5603240680202407E-4</v>
      </c>
      <c r="AI3403" s="732">
        <v>5.3763988114776014E-4</v>
      </c>
      <c r="AJ3403" s="108">
        <v>5.7498183062213055E-4</v>
      </c>
      <c r="AK3403" s="109">
        <v>6.1214488047475627E-4</v>
      </c>
      <c r="AL3403" s="736">
        <v>2.9138862764673868E-4</v>
      </c>
    </row>
    <row r="3404" spans="1:38" ht="13.5" thickBot="1" x14ac:dyDescent="0.35">
      <c r="A3404" s="71">
        <f t="shared" si="5"/>
        <v>2059</v>
      </c>
      <c r="B3404" s="719">
        <v>39</v>
      </c>
      <c r="C3404" s="110">
        <v>0.22481697371748721</v>
      </c>
      <c r="D3404" s="111">
        <v>0.23464297583780347</v>
      </c>
      <c r="E3404" s="733">
        <v>0.11331949656591937</v>
      </c>
      <c r="F3404" s="110">
        <v>1.835772535761819E-2</v>
      </c>
      <c r="G3404" s="111">
        <v>1.9995545615878494E-2</v>
      </c>
      <c r="H3404" s="733">
        <v>2.0212020275539488E-2</v>
      </c>
      <c r="I3404" s="110">
        <v>4.3349095004287519E-3</v>
      </c>
      <c r="J3404" s="111">
        <v>3.9712462558789347E-3</v>
      </c>
      <c r="K3404" s="733">
        <v>8.8251321940612915E-2</v>
      </c>
      <c r="L3404" s="110">
        <v>5.2898189622102088E-4</v>
      </c>
      <c r="M3404" s="111">
        <v>5.6317147049143119E-4</v>
      </c>
      <c r="N3404" s="733">
        <v>2.6807672206383669E-4</v>
      </c>
      <c r="O3404" s="110">
        <v>0</v>
      </c>
      <c r="P3404" s="111">
        <v>0</v>
      </c>
      <c r="Q3404" s="733">
        <v>1.2837316159942219E-2</v>
      </c>
      <c r="R3404" s="110">
        <v>4.4422906442062918E-4</v>
      </c>
      <c r="S3404" s="111">
        <v>6.5065545370835798E-4</v>
      </c>
      <c r="T3404" s="733">
        <v>2.6706606706165775E-3</v>
      </c>
      <c r="U3404" s="110">
        <v>9.0780192241074378E-4</v>
      </c>
      <c r="V3404" s="111">
        <v>8.7167504122474869E-4</v>
      </c>
      <c r="W3404" s="733">
        <v>8.4284149842393883E-4</v>
      </c>
      <c r="X3404" s="110">
        <v>7.8371442211018833E-5</v>
      </c>
      <c r="Y3404" s="111">
        <v>7.5252505440362487E-5</v>
      </c>
      <c r="Z3404" s="733">
        <v>7.27632720206691E-5</v>
      </c>
      <c r="AA3404" s="110">
        <v>0</v>
      </c>
      <c r="AB3404" s="111">
        <v>0</v>
      </c>
      <c r="AC3404" s="733">
        <v>0</v>
      </c>
      <c r="AD3404" s="110">
        <v>0</v>
      </c>
      <c r="AE3404" s="111">
        <v>0</v>
      </c>
      <c r="AF3404" s="733">
        <v>0</v>
      </c>
      <c r="AG3404" s="110">
        <v>5.7907780050132376E-4</v>
      </c>
      <c r="AH3404" s="111">
        <v>5.5603240680202407E-4</v>
      </c>
      <c r="AI3404" s="733">
        <v>5.3763988114776014E-4</v>
      </c>
      <c r="AJ3404" s="110">
        <v>5.7498183062213055E-4</v>
      </c>
      <c r="AK3404" s="111">
        <v>6.1214488047475627E-4</v>
      </c>
      <c r="AL3404" s="737">
        <v>2.9138862764673868E-4</v>
      </c>
    </row>
    <row r="3405" spans="1:38" x14ac:dyDescent="0.25">
      <c r="A3405" s="720">
        <f t="shared" si="5"/>
        <v>2060</v>
      </c>
      <c r="B3405" s="70">
        <v>0</v>
      </c>
      <c r="C3405" s="106">
        <v>0.22481668251981818</v>
      </c>
      <c r="D3405" s="107">
        <v>0.23464250800655809</v>
      </c>
      <c r="E3405" s="730">
        <v>0.11330884180422672</v>
      </c>
      <c r="F3405" s="106">
        <v>1.8357710725190199E-2</v>
      </c>
      <c r="G3405" s="107">
        <v>1.9995542480187298E-2</v>
      </c>
      <c r="H3405" s="730">
        <v>2.0197916587670783E-2</v>
      </c>
      <c r="I3405" s="106">
        <v>4.3349035973324701E-3</v>
      </c>
      <c r="J3405" s="107">
        <v>3.971248976810538E-3</v>
      </c>
      <c r="K3405" s="730">
        <v>8.8224639121718629E-2</v>
      </c>
      <c r="L3405" s="106">
        <v>5.2898091895115884E-4</v>
      </c>
      <c r="M3405" s="107">
        <v>5.6317169926348013E-4</v>
      </c>
      <c r="N3405" s="730">
        <v>2.6803770314231195E-4</v>
      </c>
      <c r="O3405" s="106">
        <v>0</v>
      </c>
      <c r="P3405" s="107">
        <v>0</v>
      </c>
      <c r="Q3405" s="730">
        <v>1.2828355293132998E-2</v>
      </c>
      <c r="R3405" s="106">
        <v>4.4422906442062918E-4</v>
      </c>
      <c r="S3405" s="107">
        <v>6.5065545370835798E-4</v>
      </c>
      <c r="T3405" s="730">
        <v>2.6706606706165775E-3</v>
      </c>
      <c r="U3405" s="106">
        <v>9.0780103034340419E-4</v>
      </c>
      <c r="V3405" s="107">
        <v>8.7167569610537314E-4</v>
      </c>
      <c r="W3405" s="730">
        <v>8.422536378542777E-4</v>
      </c>
      <c r="X3405" s="106">
        <v>7.8371292081919834E-5</v>
      </c>
      <c r="Y3405" s="107">
        <v>7.5252605497142284E-5</v>
      </c>
      <c r="Z3405" s="730">
        <v>7.2712552911659008E-5</v>
      </c>
      <c r="AA3405" s="106">
        <v>0</v>
      </c>
      <c r="AB3405" s="107">
        <v>0</v>
      </c>
      <c r="AC3405" s="730">
        <v>0</v>
      </c>
      <c r="AD3405" s="106">
        <v>0</v>
      </c>
      <c r="AE3405" s="107">
        <v>0</v>
      </c>
      <c r="AF3405" s="730">
        <v>0</v>
      </c>
      <c r="AG3405" s="106">
        <v>5.7907668753783188E-4</v>
      </c>
      <c r="AH3405" s="107">
        <v>5.560330727048538E-4</v>
      </c>
      <c r="AI3405" s="730">
        <v>5.372641740176619E-4</v>
      </c>
      <c r="AJ3405" s="106">
        <v>5.7498115096870641E-4</v>
      </c>
      <c r="AK3405" s="107">
        <v>6.1214517130452051E-4</v>
      </c>
      <c r="AL3405" s="735">
        <v>2.9134634336667987E-4</v>
      </c>
    </row>
    <row r="3406" spans="1:38" x14ac:dyDescent="0.25">
      <c r="A3406" s="71">
        <f t="shared" si="5"/>
        <v>2060</v>
      </c>
      <c r="B3406" s="718">
        <v>1</v>
      </c>
      <c r="C3406" s="108">
        <v>0.22481668251981818</v>
      </c>
      <c r="D3406" s="109">
        <v>0.23464250800655809</v>
      </c>
      <c r="E3406" s="731">
        <v>0.11330884180422672</v>
      </c>
      <c r="F3406" s="108">
        <v>1.8357710725190199E-2</v>
      </c>
      <c r="G3406" s="109">
        <v>1.9995542480187298E-2</v>
      </c>
      <c r="H3406" s="731">
        <v>2.0197916587670783E-2</v>
      </c>
      <c r="I3406" s="108">
        <v>4.3349035973324701E-3</v>
      </c>
      <c r="J3406" s="109">
        <v>3.971248976810538E-3</v>
      </c>
      <c r="K3406" s="731">
        <v>8.8224639121718629E-2</v>
      </c>
      <c r="L3406" s="108">
        <v>5.2898091895115884E-4</v>
      </c>
      <c r="M3406" s="109">
        <v>5.6317169926348013E-4</v>
      </c>
      <c r="N3406" s="731">
        <v>2.6803770314231195E-4</v>
      </c>
      <c r="O3406" s="108">
        <v>0</v>
      </c>
      <c r="P3406" s="109">
        <v>0</v>
      </c>
      <c r="Q3406" s="731">
        <v>1.2828355293132998E-2</v>
      </c>
      <c r="R3406" s="108">
        <v>4.4422906442062918E-4</v>
      </c>
      <c r="S3406" s="109">
        <v>6.5065545370835798E-4</v>
      </c>
      <c r="T3406" s="731">
        <v>2.6706606706165775E-3</v>
      </c>
      <c r="U3406" s="108">
        <v>9.0780103034340419E-4</v>
      </c>
      <c r="V3406" s="109">
        <v>8.7167569610537314E-4</v>
      </c>
      <c r="W3406" s="731">
        <v>8.422536378542777E-4</v>
      </c>
      <c r="X3406" s="108">
        <v>7.8371292081919834E-5</v>
      </c>
      <c r="Y3406" s="109">
        <v>7.5252605497142284E-5</v>
      </c>
      <c r="Z3406" s="731">
        <v>7.2712552911659008E-5</v>
      </c>
      <c r="AA3406" s="108">
        <v>0</v>
      </c>
      <c r="AB3406" s="109">
        <v>0</v>
      </c>
      <c r="AC3406" s="731">
        <v>0</v>
      </c>
      <c r="AD3406" s="108">
        <v>0</v>
      </c>
      <c r="AE3406" s="109">
        <v>0</v>
      </c>
      <c r="AF3406" s="731">
        <v>0</v>
      </c>
      <c r="AG3406" s="108">
        <v>5.7907668753783188E-4</v>
      </c>
      <c r="AH3406" s="109">
        <v>5.560330727048538E-4</v>
      </c>
      <c r="AI3406" s="731">
        <v>5.372641740176619E-4</v>
      </c>
      <c r="AJ3406" s="108">
        <v>5.7498115096870641E-4</v>
      </c>
      <c r="AK3406" s="109">
        <v>6.1214517130452051E-4</v>
      </c>
      <c r="AL3406" s="736">
        <v>2.9134634336667987E-4</v>
      </c>
    </row>
    <row r="3407" spans="1:38" x14ac:dyDescent="0.25">
      <c r="A3407" s="71">
        <f t="shared" si="5"/>
        <v>2060</v>
      </c>
      <c r="B3407" s="718">
        <v>2</v>
      </c>
      <c r="C3407" s="108">
        <v>0.22481668251981818</v>
      </c>
      <c r="D3407" s="109">
        <v>0.23464250800655809</v>
      </c>
      <c r="E3407" s="731">
        <v>0.11330884180422672</v>
      </c>
      <c r="F3407" s="108">
        <v>1.8357710725190199E-2</v>
      </c>
      <c r="G3407" s="109">
        <v>1.9995542480187298E-2</v>
      </c>
      <c r="H3407" s="731">
        <v>2.0197916587670783E-2</v>
      </c>
      <c r="I3407" s="108">
        <v>4.3349035973324701E-3</v>
      </c>
      <c r="J3407" s="109">
        <v>3.971248976810538E-3</v>
      </c>
      <c r="K3407" s="731">
        <v>8.8224639121718629E-2</v>
      </c>
      <c r="L3407" s="108">
        <v>5.2898091895115884E-4</v>
      </c>
      <c r="M3407" s="109">
        <v>5.6317169926348013E-4</v>
      </c>
      <c r="N3407" s="731">
        <v>2.6803770314231195E-4</v>
      </c>
      <c r="O3407" s="108">
        <v>0</v>
      </c>
      <c r="P3407" s="109">
        <v>0</v>
      </c>
      <c r="Q3407" s="731">
        <v>1.2828355293132998E-2</v>
      </c>
      <c r="R3407" s="108">
        <v>4.4422906442062918E-4</v>
      </c>
      <c r="S3407" s="109">
        <v>6.5065545370835798E-4</v>
      </c>
      <c r="T3407" s="731">
        <v>2.6706606706165775E-3</v>
      </c>
      <c r="U3407" s="108">
        <v>9.0780103034340419E-4</v>
      </c>
      <c r="V3407" s="109">
        <v>8.7167569610537314E-4</v>
      </c>
      <c r="W3407" s="731">
        <v>8.422536378542777E-4</v>
      </c>
      <c r="X3407" s="108">
        <v>7.8371292081919834E-5</v>
      </c>
      <c r="Y3407" s="109">
        <v>7.5252605497142284E-5</v>
      </c>
      <c r="Z3407" s="731">
        <v>7.2712552911659008E-5</v>
      </c>
      <c r="AA3407" s="108">
        <v>0</v>
      </c>
      <c r="AB3407" s="109">
        <v>0</v>
      </c>
      <c r="AC3407" s="731">
        <v>0</v>
      </c>
      <c r="AD3407" s="108">
        <v>0</v>
      </c>
      <c r="AE3407" s="109">
        <v>0</v>
      </c>
      <c r="AF3407" s="731">
        <v>0</v>
      </c>
      <c r="AG3407" s="108">
        <v>5.7907668753783188E-4</v>
      </c>
      <c r="AH3407" s="109">
        <v>5.560330727048538E-4</v>
      </c>
      <c r="AI3407" s="731">
        <v>5.372641740176619E-4</v>
      </c>
      <c r="AJ3407" s="108">
        <v>5.7498115096870641E-4</v>
      </c>
      <c r="AK3407" s="109">
        <v>6.1214517130452051E-4</v>
      </c>
      <c r="AL3407" s="736">
        <v>2.9134634336667987E-4</v>
      </c>
    </row>
    <row r="3408" spans="1:38" x14ac:dyDescent="0.25">
      <c r="A3408" s="71">
        <f t="shared" si="5"/>
        <v>2060</v>
      </c>
      <c r="B3408" s="718">
        <v>3</v>
      </c>
      <c r="C3408" s="108">
        <v>0.22481668251981818</v>
      </c>
      <c r="D3408" s="109">
        <v>0.23464250800655809</v>
      </c>
      <c r="E3408" s="731">
        <v>0.11330884180422672</v>
      </c>
      <c r="F3408" s="108">
        <v>1.8357710725190199E-2</v>
      </c>
      <c r="G3408" s="109">
        <v>1.9995542480187298E-2</v>
      </c>
      <c r="H3408" s="731">
        <v>2.0197916587670783E-2</v>
      </c>
      <c r="I3408" s="108">
        <v>4.3349035973324701E-3</v>
      </c>
      <c r="J3408" s="109">
        <v>3.971248976810538E-3</v>
      </c>
      <c r="K3408" s="731">
        <v>8.8224639121718629E-2</v>
      </c>
      <c r="L3408" s="108">
        <v>5.2898091895115884E-4</v>
      </c>
      <c r="M3408" s="109">
        <v>5.6317169926348013E-4</v>
      </c>
      <c r="N3408" s="731">
        <v>2.6803770314231195E-4</v>
      </c>
      <c r="O3408" s="108">
        <v>0</v>
      </c>
      <c r="P3408" s="109">
        <v>0</v>
      </c>
      <c r="Q3408" s="731">
        <v>1.2828355293132998E-2</v>
      </c>
      <c r="R3408" s="108">
        <v>4.4422906442062918E-4</v>
      </c>
      <c r="S3408" s="109">
        <v>6.5065545370835798E-4</v>
      </c>
      <c r="T3408" s="731">
        <v>2.6706606706165775E-3</v>
      </c>
      <c r="U3408" s="108">
        <v>9.0780103034340419E-4</v>
      </c>
      <c r="V3408" s="109">
        <v>8.7167569610537314E-4</v>
      </c>
      <c r="W3408" s="731">
        <v>8.422536378542777E-4</v>
      </c>
      <c r="X3408" s="108">
        <v>7.8371292081919834E-5</v>
      </c>
      <c r="Y3408" s="109">
        <v>7.5252605497142284E-5</v>
      </c>
      <c r="Z3408" s="731">
        <v>7.2712552911659008E-5</v>
      </c>
      <c r="AA3408" s="108">
        <v>0</v>
      </c>
      <c r="AB3408" s="109">
        <v>0</v>
      </c>
      <c r="AC3408" s="731">
        <v>0</v>
      </c>
      <c r="AD3408" s="108">
        <v>0</v>
      </c>
      <c r="AE3408" s="109">
        <v>0</v>
      </c>
      <c r="AF3408" s="731">
        <v>0</v>
      </c>
      <c r="AG3408" s="108">
        <v>5.7907668753783188E-4</v>
      </c>
      <c r="AH3408" s="109">
        <v>5.560330727048538E-4</v>
      </c>
      <c r="AI3408" s="731">
        <v>5.372641740176619E-4</v>
      </c>
      <c r="AJ3408" s="108">
        <v>5.7498115096870641E-4</v>
      </c>
      <c r="AK3408" s="109">
        <v>6.1214517130452051E-4</v>
      </c>
      <c r="AL3408" s="736">
        <v>2.9134634336667987E-4</v>
      </c>
    </row>
    <row r="3409" spans="1:38" x14ac:dyDescent="0.25">
      <c r="A3409" s="71">
        <f t="shared" si="5"/>
        <v>2060</v>
      </c>
      <c r="B3409" s="718">
        <v>4</v>
      </c>
      <c r="C3409" s="108">
        <v>0.22481668251981818</v>
      </c>
      <c r="D3409" s="109">
        <v>0.23464250800655809</v>
      </c>
      <c r="E3409" s="731">
        <v>0.11330884180422672</v>
      </c>
      <c r="F3409" s="108">
        <v>1.8357710725190199E-2</v>
      </c>
      <c r="G3409" s="109">
        <v>1.9995542480187298E-2</v>
      </c>
      <c r="H3409" s="731">
        <v>2.0197916587670783E-2</v>
      </c>
      <c r="I3409" s="108">
        <v>4.3349035973324701E-3</v>
      </c>
      <c r="J3409" s="109">
        <v>3.971248976810538E-3</v>
      </c>
      <c r="K3409" s="731">
        <v>8.8224639121718629E-2</v>
      </c>
      <c r="L3409" s="108">
        <v>5.2898091895115884E-4</v>
      </c>
      <c r="M3409" s="109">
        <v>5.6317169926348013E-4</v>
      </c>
      <c r="N3409" s="731">
        <v>2.6803770314231195E-4</v>
      </c>
      <c r="O3409" s="108">
        <v>0</v>
      </c>
      <c r="P3409" s="109">
        <v>0</v>
      </c>
      <c r="Q3409" s="731">
        <v>1.2828355293132998E-2</v>
      </c>
      <c r="R3409" s="108">
        <v>4.4422906442062918E-4</v>
      </c>
      <c r="S3409" s="109">
        <v>6.5065545370835798E-4</v>
      </c>
      <c r="T3409" s="731">
        <v>2.6706606706165775E-3</v>
      </c>
      <c r="U3409" s="108">
        <v>9.0780103034340419E-4</v>
      </c>
      <c r="V3409" s="109">
        <v>8.7167569610537314E-4</v>
      </c>
      <c r="W3409" s="731">
        <v>8.422536378542777E-4</v>
      </c>
      <c r="X3409" s="108">
        <v>7.8371292081919834E-5</v>
      </c>
      <c r="Y3409" s="109">
        <v>7.5252605497142284E-5</v>
      </c>
      <c r="Z3409" s="731">
        <v>7.2712552911659008E-5</v>
      </c>
      <c r="AA3409" s="108">
        <v>0</v>
      </c>
      <c r="AB3409" s="109">
        <v>0</v>
      </c>
      <c r="AC3409" s="731">
        <v>0</v>
      </c>
      <c r="AD3409" s="108">
        <v>0</v>
      </c>
      <c r="AE3409" s="109">
        <v>0</v>
      </c>
      <c r="AF3409" s="731">
        <v>0</v>
      </c>
      <c r="AG3409" s="108">
        <v>5.7907668753783188E-4</v>
      </c>
      <c r="AH3409" s="109">
        <v>5.560330727048538E-4</v>
      </c>
      <c r="AI3409" s="731">
        <v>5.372641740176619E-4</v>
      </c>
      <c r="AJ3409" s="108">
        <v>5.7498115096870641E-4</v>
      </c>
      <c r="AK3409" s="109">
        <v>6.1214517130452051E-4</v>
      </c>
      <c r="AL3409" s="736">
        <v>2.9134634336667987E-4</v>
      </c>
    </row>
    <row r="3410" spans="1:38" x14ac:dyDescent="0.25">
      <c r="A3410" s="71">
        <f t="shared" si="5"/>
        <v>2060</v>
      </c>
      <c r="B3410" s="718">
        <v>5</v>
      </c>
      <c r="C3410" s="108">
        <v>0.22481668251981818</v>
      </c>
      <c r="D3410" s="109">
        <v>0.23464250800655809</v>
      </c>
      <c r="E3410" s="731">
        <v>0.11330884180422672</v>
      </c>
      <c r="F3410" s="108">
        <v>1.8357710725190199E-2</v>
      </c>
      <c r="G3410" s="109">
        <v>1.9995542480187298E-2</v>
      </c>
      <c r="H3410" s="731">
        <v>2.0197916587670783E-2</v>
      </c>
      <c r="I3410" s="108">
        <v>4.3349035973324701E-3</v>
      </c>
      <c r="J3410" s="109">
        <v>3.971248976810538E-3</v>
      </c>
      <c r="K3410" s="731">
        <v>8.8224639121718629E-2</v>
      </c>
      <c r="L3410" s="108">
        <v>5.2898091895115884E-4</v>
      </c>
      <c r="M3410" s="109">
        <v>5.6317169926348013E-4</v>
      </c>
      <c r="N3410" s="731">
        <v>2.6803770314231195E-4</v>
      </c>
      <c r="O3410" s="108">
        <v>0</v>
      </c>
      <c r="P3410" s="109">
        <v>0</v>
      </c>
      <c r="Q3410" s="731">
        <v>1.2828355293132998E-2</v>
      </c>
      <c r="R3410" s="108">
        <v>4.4422906442062918E-4</v>
      </c>
      <c r="S3410" s="109">
        <v>6.5065545370835798E-4</v>
      </c>
      <c r="T3410" s="731">
        <v>2.6706606706165775E-3</v>
      </c>
      <c r="U3410" s="108">
        <v>9.0780103034340419E-4</v>
      </c>
      <c r="V3410" s="109">
        <v>8.7167569610537314E-4</v>
      </c>
      <c r="W3410" s="731">
        <v>8.422536378542777E-4</v>
      </c>
      <c r="X3410" s="108">
        <v>7.8371292081919834E-5</v>
      </c>
      <c r="Y3410" s="109">
        <v>7.5252605497142284E-5</v>
      </c>
      <c r="Z3410" s="731">
        <v>7.2712552911659008E-5</v>
      </c>
      <c r="AA3410" s="108">
        <v>0</v>
      </c>
      <c r="AB3410" s="109">
        <v>0</v>
      </c>
      <c r="AC3410" s="731">
        <v>0</v>
      </c>
      <c r="AD3410" s="108">
        <v>0</v>
      </c>
      <c r="AE3410" s="109">
        <v>0</v>
      </c>
      <c r="AF3410" s="731">
        <v>0</v>
      </c>
      <c r="AG3410" s="108">
        <v>5.7907668753783188E-4</v>
      </c>
      <c r="AH3410" s="109">
        <v>5.560330727048538E-4</v>
      </c>
      <c r="AI3410" s="731">
        <v>5.372641740176619E-4</v>
      </c>
      <c r="AJ3410" s="108">
        <v>5.7498115096870641E-4</v>
      </c>
      <c r="AK3410" s="109">
        <v>6.1214517130452051E-4</v>
      </c>
      <c r="AL3410" s="736">
        <v>2.9134634336667987E-4</v>
      </c>
    </row>
    <row r="3411" spans="1:38" x14ac:dyDescent="0.25">
      <c r="A3411" s="71">
        <f t="shared" si="5"/>
        <v>2060</v>
      </c>
      <c r="B3411" s="718">
        <v>6</v>
      </c>
      <c r="C3411" s="108">
        <v>0.22481668251981818</v>
      </c>
      <c r="D3411" s="109">
        <v>0.23464250800655809</v>
      </c>
      <c r="E3411" s="731">
        <v>0.11330884180422672</v>
      </c>
      <c r="F3411" s="108">
        <v>1.8357710725190199E-2</v>
      </c>
      <c r="G3411" s="109">
        <v>1.9995542480187298E-2</v>
      </c>
      <c r="H3411" s="731">
        <v>2.0197916587670783E-2</v>
      </c>
      <c r="I3411" s="108">
        <v>4.3349035973324701E-3</v>
      </c>
      <c r="J3411" s="109">
        <v>3.971248976810538E-3</v>
      </c>
      <c r="K3411" s="731">
        <v>8.8224639121718629E-2</v>
      </c>
      <c r="L3411" s="108">
        <v>5.2898091895115884E-4</v>
      </c>
      <c r="M3411" s="109">
        <v>5.6317169926348013E-4</v>
      </c>
      <c r="N3411" s="731">
        <v>2.6803770314231195E-4</v>
      </c>
      <c r="O3411" s="108">
        <v>0</v>
      </c>
      <c r="P3411" s="109">
        <v>0</v>
      </c>
      <c r="Q3411" s="731">
        <v>1.2828355293132998E-2</v>
      </c>
      <c r="R3411" s="108">
        <v>4.4422906442062918E-4</v>
      </c>
      <c r="S3411" s="109">
        <v>6.5065545370835798E-4</v>
      </c>
      <c r="T3411" s="731">
        <v>2.6706606706165775E-3</v>
      </c>
      <c r="U3411" s="108">
        <v>9.0780103034340419E-4</v>
      </c>
      <c r="V3411" s="109">
        <v>8.7167569610537314E-4</v>
      </c>
      <c r="W3411" s="731">
        <v>8.422536378542777E-4</v>
      </c>
      <c r="X3411" s="108">
        <v>7.8371292081919834E-5</v>
      </c>
      <c r="Y3411" s="109">
        <v>7.5252605497142284E-5</v>
      </c>
      <c r="Z3411" s="731">
        <v>7.2712552911659008E-5</v>
      </c>
      <c r="AA3411" s="108">
        <v>0</v>
      </c>
      <c r="AB3411" s="109">
        <v>0</v>
      </c>
      <c r="AC3411" s="731">
        <v>0</v>
      </c>
      <c r="AD3411" s="108">
        <v>0</v>
      </c>
      <c r="AE3411" s="109">
        <v>0</v>
      </c>
      <c r="AF3411" s="731">
        <v>0</v>
      </c>
      <c r="AG3411" s="108">
        <v>5.7907668753783188E-4</v>
      </c>
      <c r="AH3411" s="109">
        <v>5.560330727048538E-4</v>
      </c>
      <c r="AI3411" s="731">
        <v>5.372641740176619E-4</v>
      </c>
      <c r="AJ3411" s="108">
        <v>5.7498115096870641E-4</v>
      </c>
      <c r="AK3411" s="109">
        <v>6.1214517130452051E-4</v>
      </c>
      <c r="AL3411" s="736">
        <v>2.9134634336667987E-4</v>
      </c>
    </row>
    <row r="3412" spans="1:38" x14ac:dyDescent="0.25">
      <c r="A3412" s="71">
        <f t="shared" si="5"/>
        <v>2060</v>
      </c>
      <c r="B3412" s="718">
        <v>7</v>
      </c>
      <c r="C3412" s="108">
        <v>0.22481668251981818</v>
      </c>
      <c r="D3412" s="109">
        <v>0.23464250800655809</v>
      </c>
      <c r="E3412" s="731">
        <v>0.11330884180422672</v>
      </c>
      <c r="F3412" s="108">
        <v>1.8357710725190199E-2</v>
      </c>
      <c r="G3412" s="109">
        <v>1.9995542480187298E-2</v>
      </c>
      <c r="H3412" s="731">
        <v>2.0197916587670783E-2</v>
      </c>
      <c r="I3412" s="108">
        <v>4.3349035973324701E-3</v>
      </c>
      <c r="J3412" s="109">
        <v>3.971248976810538E-3</v>
      </c>
      <c r="K3412" s="731">
        <v>8.8224639121718629E-2</v>
      </c>
      <c r="L3412" s="108">
        <v>5.2898091895115884E-4</v>
      </c>
      <c r="M3412" s="109">
        <v>5.6317169926348013E-4</v>
      </c>
      <c r="N3412" s="731">
        <v>2.6803770314231195E-4</v>
      </c>
      <c r="O3412" s="108">
        <v>0</v>
      </c>
      <c r="P3412" s="109">
        <v>0</v>
      </c>
      <c r="Q3412" s="731">
        <v>1.2828355293132998E-2</v>
      </c>
      <c r="R3412" s="108">
        <v>4.4422906442062918E-4</v>
      </c>
      <c r="S3412" s="109">
        <v>6.5065545370835798E-4</v>
      </c>
      <c r="T3412" s="731">
        <v>2.6706606706165775E-3</v>
      </c>
      <c r="U3412" s="108">
        <v>9.0780103034340419E-4</v>
      </c>
      <c r="V3412" s="109">
        <v>8.7167569610537314E-4</v>
      </c>
      <c r="W3412" s="731">
        <v>8.422536378542777E-4</v>
      </c>
      <c r="X3412" s="108">
        <v>7.8371292081919834E-5</v>
      </c>
      <c r="Y3412" s="109">
        <v>7.5252605497142284E-5</v>
      </c>
      <c r="Z3412" s="731">
        <v>7.2712552911659008E-5</v>
      </c>
      <c r="AA3412" s="108">
        <v>0</v>
      </c>
      <c r="AB3412" s="109">
        <v>0</v>
      </c>
      <c r="AC3412" s="731">
        <v>0</v>
      </c>
      <c r="AD3412" s="108">
        <v>0</v>
      </c>
      <c r="AE3412" s="109">
        <v>0</v>
      </c>
      <c r="AF3412" s="731">
        <v>0</v>
      </c>
      <c r="AG3412" s="108">
        <v>5.7907668753783188E-4</v>
      </c>
      <c r="AH3412" s="109">
        <v>5.560330727048538E-4</v>
      </c>
      <c r="AI3412" s="731">
        <v>5.372641740176619E-4</v>
      </c>
      <c r="AJ3412" s="108">
        <v>5.7498115096870641E-4</v>
      </c>
      <c r="AK3412" s="109">
        <v>6.1214517130452051E-4</v>
      </c>
      <c r="AL3412" s="736">
        <v>2.9134634336667987E-4</v>
      </c>
    </row>
    <row r="3413" spans="1:38" x14ac:dyDescent="0.25">
      <c r="A3413" s="71">
        <f t="shared" si="5"/>
        <v>2060</v>
      </c>
      <c r="B3413" s="718">
        <v>8</v>
      </c>
      <c r="C3413" s="108">
        <v>0.22481668251981818</v>
      </c>
      <c r="D3413" s="109">
        <v>0.23464250800655809</v>
      </c>
      <c r="E3413" s="731">
        <v>0.11330884180422672</v>
      </c>
      <c r="F3413" s="108">
        <v>1.8357710725190199E-2</v>
      </c>
      <c r="G3413" s="109">
        <v>1.9995542480187298E-2</v>
      </c>
      <c r="H3413" s="731">
        <v>2.0197916587670783E-2</v>
      </c>
      <c r="I3413" s="108">
        <v>4.3349035973324701E-3</v>
      </c>
      <c r="J3413" s="109">
        <v>3.971248976810538E-3</v>
      </c>
      <c r="K3413" s="731">
        <v>8.8224639121718629E-2</v>
      </c>
      <c r="L3413" s="108">
        <v>5.2898091895115884E-4</v>
      </c>
      <c r="M3413" s="109">
        <v>5.6317169926348013E-4</v>
      </c>
      <c r="N3413" s="731">
        <v>2.6803770314231195E-4</v>
      </c>
      <c r="O3413" s="108">
        <v>0</v>
      </c>
      <c r="P3413" s="109">
        <v>0</v>
      </c>
      <c r="Q3413" s="731">
        <v>1.2828355293132998E-2</v>
      </c>
      <c r="R3413" s="108">
        <v>4.4422906442062918E-4</v>
      </c>
      <c r="S3413" s="109">
        <v>6.5065545370835798E-4</v>
      </c>
      <c r="T3413" s="731">
        <v>2.6706606706165775E-3</v>
      </c>
      <c r="U3413" s="108">
        <v>9.0780103034340419E-4</v>
      </c>
      <c r="V3413" s="109">
        <v>8.7167569610537314E-4</v>
      </c>
      <c r="W3413" s="731">
        <v>8.422536378542777E-4</v>
      </c>
      <c r="X3413" s="108">
        <v>7.8371292081919834E-5</v>
      </c>
      <c r="Y3413" s="109">
        <v>7.5252605497142284E-5</v>
      </c>
      <c r="Z3413" s="731">
        <v>7.2712552911659008E-5</v>
      </c>
      <c r="AA3413" s="108">
        <v>0</v>
      </c>
      <c r="AB3413" s="109">
        <v>0</v>
      </c>
      <c r="AC3413" s="731">
        <v>0</v>
      </c>
      <c r="AD3413" s="108">
        <v>0</v>
      </c>
      <c r="AE3413" s="109">
        <v>0</v>
      </c>
      <c r="AF3413" s="731">
        <v>0</v>
      </c>
      <c r="AG3413" s="108">
        <v>5.7907668753783188E-4</v>
      </c>
      <c r="AH3413" s="109">
        <v>5.560330727048538E-4</v>
      </c>
      <c r="AI3413" s="731">
        <v>5.372641740176619E-4</v>
      </c>
      <c r="AJ3413" s="108">
        <v>5.7498115096870641E-4</v>
      </c>
      <c r="AK3413" s="109">
        <v>6.1214517130452051E-4</v>
      </c>
      <c r="AL3413" s="736">
        <v>2.9134634336667987E-4</v>
      </c>
    </row>
    <row r="3414" spans="1:38" x14ac:dyDescent="0.25">
      <c r="A3414" s="71">
        <f t="shared" si="5"/>
        <v>2060</v>
      </c>
      <c r="B3414" s="718">
        <v>9</v>
      </c>
      <c r="C3414" s="108">
        <v>0.22481668251981818</v>
      </c>
      <c r="D3414" s="109">
        <v>0.23464250800655809</v>
      </c>
      <c r="E3414" s="731">
        <v>0.11330884180422672</v>
      </c>
      <c r="F3414" s="108">
        <v>1.8357710725190199E-2</v>
      </c>
      <c r="G3414" s="109">
        <v>1.9995542480187298E-2</v>
      </c>
      <c r="H3414" s="731">
        <v>2.0197916587670783E-2</v>
      </c>
      <c r="I3414" s="108">
        <v>4.3349035973324701E-3</v>
      </c>
      <c r="J3414" s="109">
        <v>3.971248976810538E-3</v>
      </c>
      <c r="K3414" s="731">
        <v>8.8224639121718629E-2</v>
      </c>
      <c r="L3414" s="108">
        <v>5.2898091895115884E-4</v>
      </c>
      <c r="M3414" s="109">
        <v>5.6317169926348013E-4</v>
      </c>
      <c r="N3414" s="731">
        <v>2.6803770314231195E-4</v>
      </c>
      <c r="O3414" s="108">
        <v>0</v>
      </c>
      <c r="P3414" s="109">
        <v>0</v>
      </c>
      <c r="Q3414" s="731">
        <v>1.2828355293132998E-2</v>
      </c>
      <c r="R3414" s="108">
        <v>4.4422906442062918E-4</v>
      </c>
      <c r="S3414" s="109">
        <v>6.5065545370835798E-4</v>
      </c>
      <c r="T3414" s="731">
        <v>2.6706606706165775E-3</v>
      </c>
      <c r="U3414" s="108">
        <v>9.0780103034340419E-4</v>
      </c>
      <c r="V3414" s="109">
        <v>8.7167569610537314E-4</v>
      </c>
      <c r="W3414" s="731">
        <v>8.422536378542777E-4</v>
      </c>
      <c r="X3414" s="108">
        <v>7.8371292081919834E-5</v>
      </c>
      <c r="Y3414" s="109">
        <v>7.5252605497142284E-5</v>
      </c>
      <c r="Z3414" s="731">
        <v>7.2712552911659008E-5</v>
      </c>
      <c r="AA3414" s="108">
        <v>0</v>
      </c>
      <c r="AB3414" s="109">
        <v>0</v>
      </c>
      <c r="AC3414" s="731">
        <v>0</v>
      </c>
      <c r="AD3414" s="108">
        <v>0</v>
      </c>
      <c r="AE3414" s="109">
        <v>0</v>
      </c>
      <c r="AF3414" s="731">
        <v>0</v>
      </c>
      <c r="AG3414" s="108">
        <v>5.7907668753783188E-4</v>
      </c>
      <c r="AH3414" s="109">
        <v>5.560330727048538E-4</v>
      </c>
      <c r="AI3414" s="731">
        <v>5.372641740176619E-4</v>
      </c>
      <c r="AJ3414" s="108">
        <v>5.7498115096870641E-4</v>
      </c>
      <c r="AK3414" s="109">
        <v>6.1214517130452051E-4</v>
      </c>
      <c r="AL3414" s="736">
        <v>2.9134634336667987E-4</v>
      </c>
    </row>
    <row r="3415" spans="1:38" x14ac:dyDescent="0.25">
      <c r="A3415" s="71">
        <f t="shared" si="5"/>
        <v>2060</v>
      </c>
      <c r="B3415" s="718">
        <v>10</v>
      </c>
      <c r="C3415" s="108">
        <v>0.22481668251981818</v>
      </c>
      <c r="D3415" s="109">
        <v>0.23464250800655809</v>
      </c>
      <c r="E3415" s="731">
        <v>0.11330884180422672</v>
      </c>
      <c r="F3415" s="108">
        <v>1.8357710725190199E-2</v>
      </c>
      <c r="G3415" s="109">
        <v>1.9995542480187298E-2</v>
      </c>
      <c r="H3415" s="731">
        <v>2.0197916587670783E-2</v>
      </c>
      <c r="I3415" s="108">
        <v>4.3349035973324701E-3</v>
      </c>
      <c r="J3415" s="109">
        <v>3.971248976810538E-3</v>
      </c>
      <c r="K3415" s="731">
        <v>8.8224639121718629E-2</v>
      </c>
      <c r="L3415" s="108">
        <v>5.2898091895115884E-4</v>
      </c>
      <c r="M3415" s="109">
        <v>5.6317169926348013E-4</v>
      </c>
      <c r="N3415" s="731">
        <v>2.6803770314231195E-4</v>
      </c>
      <c r="O3415" s="108">
        <v>0</v>
      </c>
      <c r="P3415" s="109">
        <v>0</v>
      </c>
      <c r="Q3415" s="731">
        <v>1.2828355293132998E-2</v>
      </c>
      <c r="R3415" s="108">
        <v>4.4422906442062918E-4</v>
      </c>
      <c r="S3415" s="109">
        <v>6.5065545370835798E-4</v>
      </c>
      <c r="T3415" s="731">
        <v>2.6706606706165775E-3</v>
      </c>
      <c r="U3415" s="108">
        <v>9.0780103034340419E-4</v>
      </c>
      <c r="V3415" s="109">
        <v>8.7167569610537314E-4</v>
      </c>
      <c r="W3415" s="731">
        <v>8.422536378542777E-4</v>
      </c>
      <c r="X3415" s="108">
        <v>7.8371292081919834E-5</v>
      </c>
      <c r="Y3415" s="109">
        <v>7.5252605497142284E-5</v>
      </c>
      <c r="Z3415" s="731">
        <v>7.2712552911659008E-5</v>
      </c>
      <c r="AA3415" s="108">
        <v>0</v>
      </c>
      <c r="AB3415" s="109">
        <v>0</v>
      </c>
      <c r="AC3415" s="731">
        <v>0</v>
      </c>
      <c r="AD3415" s="108">
        <v>0</v>
      </c>
      <c r="AE3415" s="109">
        <v>0</v>
      </c>
      <c r="AF3415" s="731">
        <v>0</v>
      </c>
      <c r="AG3415" s="108">
        <v>5.7907668753783188E-4</v>
      </c>
      <c r="AH3415" s="109">
        <v>5.560330727048538E-4</v>
      </c>
      <c r="AI3415" s="731">
        <v>5.372641740176619E-4</v>
      </c>
      <c r="AJ3415" s="108">
        <v>5.7498115096870641E-4</v>
      </c>
      <c r="AK3415" s="109">
        <v>6.1214517130452051E-4</v>
      </c>
      <c r="AL3415" s="736">
        <v>2.9134634336667987E-4</v>
      </c>
    </row>
    <row r="3416" spans="1:38" x14ac:dyDescent="0.25">
      <c r="A3416" s="71">
        <f t="shared" si="5"/>
        <v>2060</v>
      </c>
      <c r="B3416" s="718">
        <v>11</v>
      </c>
      <c r="C3416" s="108">
        <v>0.22481668251981818</v>
      </c>
      <c r="D3416" s="109">
        <v>0.23464250800655809</v>
      </c>
      <c r="E3416" s="731">
        <v>0.11330884180422672</v>
      </c>
      <c r="F3416" s="108">
        <v>1.8357710725190199E-2</v>
      </c>
      <c r="G3416" s="109">
        <v>1.9995542480187298E-2</v>
      </c>
      <c r="H3416" s="731">
        <v>2.0197916587670783E-2</v>
      </c>
      <c r="I3416" s="108">
        <v>4.3349035973324701E-3</v>
      </c>
      <c r="J3416" s="109">
        <v>3.971248976810538E-3</v>
      </c>
      <c r="K3416" s="731">
        <v>8.8224639121718629E-2</v>
      </c>
      <c r="L3416" s="108">
        <v>5.2898091895115884E-4</v>
      </c>
      <c r="M3416" s="109">
        <v>5.6317169926348013E-4</v>
      </c>
      <c r="N3416" s="731">
        <v>2.6803770314231195E-4</v>
      </c>
      <c r="O3416" s="108">
        <v>0</v>
      </c>
      <c r="P3416" s="109">
        <v>0</v>
      </c>
      <c r="Q3416" s="731">
        <v>1.2828355293132998E-2</v>
      </c>
      <c r="R3416" s="108">
        <v>4.4422906442062918E-4</v>
      </c>
      <c r="S3416" s="109">
        <v>6.5065545370835798E-4</v>
      </c>
      <c r="T3416" s="731">
        <v>2.6706606706165775E-3</v>
      </c>
      <c r="U3416" s="108">
        <v>9.0780103034340419E-4</v>
      </c>
      <c r="V3416" s="109">
        <v>8.7167569610537314E-4</v>
      </c>
      <c r="W3416" s="731">
        <v>8.422536378542777E-4</v>
      </c>
      <c r="X3416" s="108">
        <v>7.8371292081919834E-5</v>
      </c>
      <c r="Y3416" s="109">
        <v>7.5252605497142284E-5</v>
      </c>
      <c r="Z3416" s="731">
        <v>7.2712552911659008E-5</v>
      </c>
      <c r="AA3416" s="108">
        <v>0</v>
      </c>
      <c r="AB3416" s="109">
        <v>0</v>
      </c>
      <c r="AC3416" s="731">
        <v>0</v>
      </c>
      <c r="AD3416" s="108">
        <v>0</v>
      </c>
      <c r="AE3416" s="109">
        <v>0</v>
      </c>
      <c r="AF3416" s="731">
        <v>0</v>
      </c>
      <c r="AG3416" s="108">
        <v>5.7907668753783188E-4</v>
      </c>
      <c r="AH3416" s="109">
        <v>5.560330727048538E-4</v>
      </c>
      <c r="AI3416" s="731">
        <v>5.372641740176619E-4</v>
      </c>
      <c r="AJ3416" s="108">
        <v>5.7498115096870641E-4</v>
      </c>
      <c r="AK3416" s="109">
        <v>6.1214517130452051E-4</v>
      </c>
      <c r="AL3416" s="736">
        <v>2.9134634336667987E-4</v>
      </c>
    </row>
    <row r="3417" spans="1:38" x14ac:dyDescent="0.25">
      <c r="A3417" s="71">
        <f t="shared" si="5"/>
        <v>2060</v>
      </c>
      <c r="B3417" s="718">
        <v>12</v>
      </c>
      <c r="C3417" s="108">
        <v>0.22481668251981818</v>
      </c>
      <c r="D3417" s="109">
        <v>0.23464250800655809</v>
      </c>
      <c r="E3417" s="731">
        <v>0.11330884180422672</v>
      </c>
      <c r="F3417" s="108">
        <v>1.8357710725190199E-2</v>
      </c>
      <c r="G3417" s="109">
        <v>1.9995542480187298E-2</v>
      </c>
      <c r="H3417" s="731">
        <v>2.0197916587670783E-2</v>
      </c>
      <c r="I3417" s="108">
        <v>4.3349035973324701E-3</v>
      </c>
      <c r="J3417" s="109">
        <v>3.971248976810538E-3</v>
      </c>
      <c r="K3417" s="731">
        <v>8.8224639121718629E-2</v>
      </c>
      <c r="L3417" s="108">
        <v>5.2898091895115884E-4</v>
      </c>
      <c r="M3417" s="109">
        <v>5.6317169926348013E-4</v>
      </c>
      <c r="N3417" s="731">
        <v>2.6803770314231195E-4</v>
      </c>
      <c r="O3417" s="108">
        <v>0</v>
      </c>
      <c r="P3417" s="109">
        <v>0</v>
      </c>
      <c r="Q3417" s="731">
        <v>1.2828355293132998E-2</v>
      </c>
      <c r="R3417" s="108">
        <v>4.4422906442062918E-4</v>
      </c>
      <c r="S3417" s="109">
        <v>6.5065545370835798E-4</v>
      </c>
      <c r="T3417" s="731">
        <v>2.6706606706165775E-3</v>
      </c>
      <c r="U3417" s="108">
        <v>9.0780103034340419E-4</v>
      </c>
      <c r="V3417" s="109">
        <v>8.7167569610537314E-4</v>
      </c>
      <c r="W3417" s="731">
        <v>8.422536378542777E-4</v>
      </c>
      <c r="X3417" s="108">
        <v>7.8371292081919834E-5</v>
      </c>
      <c r="Y3417" s="109">
        <v>7.5252605497142284E-5</v>
      </c>
      <c r="Z3417" s="731">
        <v>7.2712552911659008E-5</v>
      </c>
      <c r="AA3417" s="108">
        <v>0</v>
      </c>
      <c r="AB3417" s="109">
        <v>0</v>
      </c>
      <c r="AC3417" s="731">
        <v>0</v>
      </c>
      <c r="AD3417" s="108">
        <v>0</v>
      </c>
      <c r="AE3417" s="109">
        <v>0</v>
      </c>
      <c r="AF3417" s="731">
        <v>0</v>
      </c>
      <c r="AG3417" s="108">
        <v>5.7907668753783188E-4</v>
      </c>
      <c r="AH3417" s="109">
        <v>5.560330727048538E-4</v>
      </c>
      <c r="AI3417" s="731">
        <v>5.372641740176619E-4</v>
      </c>
      <c r="AJ3417" s="108">
        <v>5.7498115096870641E-4</v>
      </c>
      <c r="AK3417" s="109">
        <v>6.1214517130452051E-4</v>
      </c>
      <c r="AL3417" s="736">
        <v>2.9134634336667987E-4</v>
      </c>
    </row>
    <row r="3418" spans="1:38" x14ac:dyDescent="0.25">
      <c r="A3418" s="71">
        <f t="shared" si="5"/>
        <v>2060</v>
      </c>
      <c r="B3418" s="718">
        <v>13</v>
      </c>
      <c r="C3418" s="108">
        <v>0.22481668251981818</v>
      </c>
      <c r="D3418" s="109">
        <v>0.23464250800655809</v>
      </c>
      <c r="E3418" s="731">
        <v>0.11330884180422672</v>
      </c>
      <c r="F3418" s="108">
        <v>1.8357710725190199E-2</v>
      </c>
      <c r="G3418" s="109">
        <v>1.9995542480187298E-2</v>
      </c>
      <c r="H3418" s="731">
        <v>2.0197916587670783E-2</v>
      </c>
      <c r="I3418" s="108">
        <v>4.3349035973324701E-3</v>
      </c>
      <c r="J3418" s="109">
        <v>3.971248976810538E-3</v>
      </c>
      <c r="K3418" s="731">
        <v>8.8224639121718629E-2</v>
      </c>
      <c r="L3418" s="108">
        <v>5.2898091895115884E-4</v>
      </c>
      <c r="M3418" s="109">
        <v>5.6317169926348013E-4</v>
      </c>
      <c r="N3418" s="731">
        <v>2.6803770314231195E-4</v>
      </c>
      <c r="O3418" s="108">
        <v>0</v>
      </c>
      <c r="P3418" s="109">
        <v>0</v>
      </c>
      <c r="Q3418" s="731">
        <v>1.2828355293132998E-2</v>
      </c>
      <c r="R3418" s="108">
        <v>4.4422906442062918E-4</v>
      </c>
      <c r="S3418" s="109">
        <v>6.5065545370835798E-4</v>
      </c>
      <c r="T3418" s="731">
        <v>2.6706606706165775E-3</v>
      </c>
      <c r="U3418" s="108">
        <v>9.0780103034340419E-4</v>
      </c>
      <c r="V3418" s="109">
        <v>8.7167569610537314E-4</v>
      </c>
      <c r="W3418" s="731">
        <v>8.422536378542777E-4</v>
      </c>
      <c r="X3418" s="108">
        <v>7.8371292081919834E-5</v>
      </c>
      <c r="Y3418" s="109">
        <v>7.5252605497142284E-5</v>
      </c>
      <c r="Z3418" s="731">
        <v>7.2712552911659008E-5</v>
      </c>
      <c r="AA3418" s="108">
        <v>0</v>
      </c>
      <c r="AB3418" s="109">
        <v>0</v>
      </c>
      <c r="AC3418" s="731">
        <v>0</v>
      </c>
      <c r="AD3418" s="108">
        <v>0</v>
      </c>
      <c r="AE3418" s="109">
        <v>0</v>
      </c>
      <c r="AF3418" s="731">
        <v>0</v>
      </c>
      <c r="AG3418" s="108">
        <v>5.7907668753783188E-4</v>
      </c>
      <c r="AH3418" s="109">
        <v>5.560330727048538E-4</v>
      </c>
      <c r="AI3418" s="731">
        <v>5.372641740176619E-4</v>
      </c>
      <c r="AJ3418" s="108">
        <v>5.7498115096870641E-4</v>
      </c>
      <c r="AK3418" s="109">
        <v>6.1214517130452051E-4</v>
      </c>
      <c r="AL3418" s="736">
        <v>2.9134634336667987E-4</v>
      </c>
    </row>
    <row r="3419" spans="1:38" x14ac:dyDescent="0.25">
      <c r="A3419" s="71">
        <f t="shared" si="5"/>
        <v>2060</v>
      </c>
      <c r="B3419" s="718">
        <v>14</v>
      </c>
      <c r="C3419" s="108">
        <v>0.22481668251981818</v>
      </c>
      <c r="D3419" s="109">
        <v>0.23464250800655809</v>
      </c>
      <c r="E3419" s="731">
        <v>0.11330884180422672</v>
      </c>
      <c r="F3419" s="108">
        <v>1.8357710725190199E-2</v>
      </c>
      <c r="G3419" s="109">
        <v>1.9995542480187298E-2</v>
      </c>
      <c r="H3419" s="731">
        <v>2.0197916587670783E-2</v>
      </c>
      <c r="I3419" s="108">
        <v>4.3349035973324701E-3</v>
      </c>
      <c r="J3419" s="109">
        <v>3.971248976810538E-3</v>
      </c>
      <c r="K3419" s="731">
        <v>8.8224639121718629E-2</v>
      </c>
      <c r="L3419" s="108">
        <v>5.2898091895115884E-4</v>
      </c>
      <c r="M3419" s="109">
        <v>5.6317169926348013E-4</v>
      </c>
      <c r="N3419" s="731">
        <v>2.6803770314231195E-4</v>
      </c>
      <c r="O3419" s="108">
        <v>0</v>
      </c>
      <c r="P3419" s="109">
        <v>0</v>
      </c>
      <c r="Q3419" s="731">
        <v>1.2828355293132998E-2</v>
      </c>
      <c r="R3419" s="108">
        <v>4.4422906442062918E-4</v>
      </c>
      <c r="S3419" s="109">
        <v>6.5065545370835798E-4</v>
      </c>
      <c r="T3419" s="731">
        <v>2.6706606706165775E-3</v>
      </c>
      <c r="U3419" s="108">
        <v>9.0780103034340419E-4</v>
      </c>
      <c r="V3419" s="109">
        <v>8.7167569610537314E-4</v>
      </c>
      <c r="W3419" s="731">
        <v>8.422536378542777E-4</v>
      </c>
      <c r="X3419" s="108">
        <v>7.8371292081919834E-5</v>
      </c>
      <c r="Y3419" s="109">
        <v>7.5252605497142284E-5</v>
      </c>
      <c r="Z3419" s="731">
        <v>7.2712552911659008E-5</v>
      </c>
      <c r="AA3419" s="108">
        <v>0</v>
      </c>
      <c r="AB3419" s="109">
        <v>0</v>
      </c>
      <c r="AC3419" s="731">
        <v>0</v>
      </c>
      <c r="AD3419" s="108">
        <v>0</v>
      </c>
      <c r="AE3419" s="109">
        <v>0</v>
      </c>
      <c r="AF3419" s="731">
        <v>0</v>
      </c>
      <c r="AG3419" s="108">
        <v>5.7907668753783188E-4</v>
      </c>
      <c r="AH3419" s="109">
        <v>5.560330727048538E-4</v>
      </c>
      <c r="AI3419" s="731">
        <v>5.372641740176619E-4</v>
      </c>
      <c r="AJ3419" s="108">
        <v>5.7498115096870641E-4</v>
      </c>
      <c r="AK3419" s="109">
        <v>6.1214517130452051E-4</v>
      </c>
      <c r="AL3419" s="736">
        <v>2.9134634336667987E-4</v>
      </c>
    </row>
    <row r="3420" spans="1:38" x14ac:dyDescent="0.25">
      <c r="A3420" s="71">
        <f t="shared" si="5"/>
        <v>2060</v>
      </c>
      <c r="B3420" s="718">
        <v>15</v>
      </c>
      <c r="C3420" s="108">
        <v>0.22481668251981818</v>
      </c>
      <c r="D3420" s="109">
        <v>0.23464250800655809</v>
      </c>
      <c r="E3420" s="731">
        <v>0.11330884180422672</v>
      </c>
      <c r="F3420" s="108">
        <v>1.8357710725190199E-2</v>
      </c>
      <c r="G3420" s="109">
        <v>1.9995542480187298E-2</v>
      </c>
      <c r="H3420" s="731">
        <v>2.0197916587670783E-2</v>
      </c>
      <c r="I3420" s="108">
        <v>4.3349035973324701E-3</v>
      </c>
      <c r="J3420" s="109">
        <v>3.971248976810538E-3</v>
      </c>
      <c r="K3420" s="731">
        <v>8.8224639121718629E-2</v>
      </c>
      <c r="L3420" s="108">
        <v>5.2898091895115884E-4</v>
      </c>
      <c r="M3420" s="109">
        <v>5.6317169926348013E-4</v>
      </c>
      <c r="N3420" s="731">
        <v>2.6803770314231195E-4</v>
      </c>
      <c r="O3420" s="108">
        <v>0</v>
      </c>
      <c r="P3420" s="109">
        <v>0</v>
      </c>
      <c r="Q3420" s="731">
        <v>1.2828355293132998E-2</v>
      </c>
      <c r="R3420" s="108">
        <v>4.4422906442062918E-4</v>
      </c>
      <c r="S3420" s="109">
        <v>6.5065545370835798E-4</v>
      </c>
      <c r="T3420" s="731">
        <v>2.6706606706165775E-3</v>
      </c>
      <c r="U3420" s="108">
        <v>9.0780103034340419E-4</v>
      </c>
      <c r="V3420" s="109">
        <v>8.7167569610537314E-4</v>
      </c>
      <c r="W3420" s="731">
        <v>8.422536378542777E-4</v>
      </c>
      <c r="X3420" s="108">
        <v>7.8371292081919834E-5</v>
      </c>
      <c r="Y3420" s="109">
        <v>7.5252605497142284E-5</v>
      </c>
      <c r="Z3420" s="731">
        <v>7.2712552911659008E-5</v>
      </c>
      <c r="AA3420" s="108">
        <v>0</v>
      </c>
      <c r="AB3420" s="109">
        <v>0</v>
      </c>
      <c r="AC3420" s="731">
        <v>0</v>
      </c>
      <c r="AD3420" s="108">
        <v>0</v>
      </c>
      <c r="AE3420" s="109">
        <v>0</v>
      </c>
      <c r="AF3420" s="731">
        <v>0</v>
      </c>
      <c r="AG3420" s="108">
        <v>5.7907668753783188E-4</v>
      </c>
      <c r="AH3420" s="109">
        <v>5.560330727048538E-4</v>
      </c>
      <c r="AI3420" s="731">
        <v>5.372641740176619E-4</v>
      </c>
      <c r="AJ3420" s="108">
        <v>5.7498115096870641E-4</v>
      </c>
      <c r="AK3420" s="109">
        <v>6.1214517130452051E-4</v>
      </c>
      <c r="AL3420" s="736">
        <v>2.9134634336667987E-4</v>
      </c>
    </row>
    <row r="3421" spans="1:38" x14ac:dyDescent="0.25">
      <c r="A3421" s="71">
        <f t="shared" si="5"/>
        <v>2060</v>
      </c>
      <c r="B3421" s="718">
        <v>16</v>
      </c>
      <c r="C3421" s="108">
        <v>0.22481668251981818</v>
      </c>
      <c r="D3421" s="109">
        <v>0.23464250800655809</v>
      </c>
      <c r="E3421" s="731">
        <v>0.11330884180422672</v>
      </c>
      <c r="F3421" s="108">
        <v>1.8357710725190199E-2</v>
      </c>
      <c r="G3421" s="109">
        <v>1.9995542480187298E-2</v>
      </c>
      <c r="H3421" s="731">
        <v>2.0197916587670783E-2</v>
      </c>
      <c r="I3421" s="108">
        <v>4.3349035973324701E-3</v>
      </c>
      <c r="J3421" s="109">
        <v>3.971248976810538E-3</v>
      </c>
      <c r="K3421" s="731">
        <v>8.8224639121718629E-2</v>
      </c>
      <c r="L3421" s="108">
        <v>5.2898091895115884E-4</v>
      </c>
      <c r="M3421" s="109">
        <v>5.6317169926348013E-4</v>
      </c>
      <c r="N3421" s="731">
        <v>2.6803770314231195E-4</v>
      </c>
      <c r="O3421" s="108">
        <v>0</v>
      </c>
      <c r="P3421" s="109">
        <v>0</v>
      </c>
      <c r="Q3421" s="731">
        <v>1.2828355293132998E-2</v>
      </c>
      <c r="R3421" s="108">
        <v>4.4422906442062918E-4</v>
      </c>
      <c r="S3421" s="109">
        <v>6.5065545370835798E-4</v>
      </c>
      <c r="T3421" s="731">
        <v>2.6706606706165775E-3</v>
      </c>
      <c r="U3421" s="108">
        <v>9.0780103034340419E-4</v>
      </c>
      <c r="V3421" s="109">
        <v>8.7167569610537314E-4</v>
      </c>
      <c r="W3421" s="731">
        <v>8.422536378542777E-4</v>
      </c>
      <c r="X3421" s="108">
        <v>7.8371292081919834E-5</v>
      </c>
      <c r="Y3421" s="109">
        <v>7.5252605497142284E-5</v>
      </c>
      <c r="Z3421" s="731">
        <v>7.2712552911659008E-5</v>
      </c>
      <c r="AA3421" s="108">
        <v>0</v>
      </c>
      <c r="AB3421" s="109">
        <v>0</v>
      </c>
      <c r="AC3421" s="731">
        <v>0</v>
      </c>
      <c r="AD3421" s="108">
        <v>0</v>
      </c>
      <c r="AE3421" s="109">
        <v>0</v>
      </c>
      <c r="AF3421" s="731">
        <v>0</v>
      </c>
      <c r="AG3421" s="108">
        <v>5.7907668753783188E-4</v>
      </c>
      <c r="AH3421" s="109">
        <v>5.560330727048538E-4</v>
      </c>
      <c r="AI3421" s="731">
        <v>5.372641740176619E-4</v>
      </c>
      <c r="AJ3421" s="108">
        <v>5.7498115096870641E-4</v>
      </c>
      <c r="AK3421" s="109">
        <v>6.1214517130452051E-4</v>
      </c>
      <c r="AL3421" s="736">
        <v>2.9134634336667987E-4</v>
      </c>
    </row>
    <row r="3422" spans="1:38" x14ac:dyDescent="0.25">
      <c r="A3422" s="71">
        <f t="shared" si="5"/>
        <v>2060</v>
      </c>
      <c r="B3422" s="718">
        <v>17</v>
      </c>
      <c r="C3422" s="108">
        <v>0.22481668251981818</v>
      </c>
      <c r="D3422" s="109">
        <v>0.23464250800655809</v>
      </c>
      <c r="E3422" s="731">
        <v>0.11330884180422672</v>
      </c>
      <c r="F3422" s="108">
        <v>1.8357710725190199E-2</v>
      </c>
      <c r="G3422" s="109">
        <v>1.9995542480187298E-2</v>
      </c>
      <c r="H3422" s="731">
        <v>2.0197916587670783E-2</v>
      </c>
      <c r="I3422" s="108">
        <v>4.3349035973324701E-3</v>
      </c>
      <c r="J3422" s="109">
        <v>3.971248976810538E-3</v>
      </c>
      <c r="K3422" s="731">
        <v>8.8224639121718629E-2</v>
      </c>
      <c r="L3422" s="108">
        <v>5.2898091895115884E-4</v>
      </c>
      <c r="M3422" s="109">
        <v>5.6317169926348013E-4</v>
      </c>
      <c r="N3422" s="731">
        <v>2.6803770314231195E-4</v>
      </c>
      <c r="O3422" s="108">
        <v>0</v>
      </c>
      <c r="P3422" s="109">
        <v>0</v>
      </c>
      <c r="Q3422" s="731">
        <v>1.2828355293132998E-2</v>
      </c>
      <c r="R3422" s="108">
        <v>4.4422906442062918E-4</v>
      </c>
      <c r="S3422" s="109">
        <v>6.5065545370835798E-4</v>
      </c>
      <c r="T3422" s="731">
        <v>2.6706606706165775E-3</v>
      </c>
      <c r="U3422" s="108">
        <v>9.0780103034340419E-4</v>
      </c>
      <c r="V3422" s="109">
        <v>8.7167569610537314E-4</v>
      </c>
      <c r="W3422" s="731">
        <v>8.422536378542777E-4</v>
      </c>
      <c r="X3422" s="108">
        <v>7.8371292081919834E-5</v>
      </c>
      <c r="Y3422" s="109">
        <v>7.5252605497142284E-5</v>
      </c>
      <c r="Z3422" s="731">
        <v>7.2712552911659008E-5</v>
      </c>
      <c r="AA3422" s="108">
        <v>0</v>
      </c>
      <c r="AB3422" s="109">
        <v>0</v>
      </c>
      <c r="AC3422" s="731">
        <v>0</v>
      </c>
      <c r="AD3422" s="108">
        <v>0</v>
      </c>
      <c r="AE3422" s="109">
        <v>0</v>
      </c>
      <c r="AF3422" s="731">
        <v>0</v>
      </c>
      <c r="AG3422" s="108">
        <v>5.7907668753783188E-4</v>
      </c>
      <c r="AH3422" s="109">
        <v>5.560330727048538E-4</v>
      </c>
      <c r="AI3422" s="731">
        <v>5.372641740176619E-4</v>
      </c>
      <c r="AJ3422" s="108">
        <v>5.7498115096870641E-4</v>
      </c>
      <c r="AK3422" s="109">
        <v>6.1214517130452051E-4</v>
      </c>
      <c r="AL3422" s="736">
        <v>2.9134634336667987E-4</v>
      </c>
    </row>
    <row r="3423" spans="1:38" x14ac:dyDescent="0.25">
      <c r="A3423" s="71">
        <f t="shared" si="5"/>
        <v>2060</v>
      </c>
      <c r="B3423" s="718">
        <v>18</v>
      </c>
      <c r="C3423" s="108">
        <v>0.22481668251981818</v>
      </c>
      <c r="D3423" s="109">
        <v>0.23464250800655809</v>
      </c>
      <c r="E3423" s="731">
        <v>0.11330884180422672</v>
      </c>
      <c r="F3423" s="108">
        <v>1.8357710725190199E-2</v>
      </c>
      <c r="G3423" s="109">
        <v>1.9995542480187298E-2</v>
      </c>
      <c r="H3423" s="731">
        <v>2.0197916587670783E-2</v>
      </c>
      <c r="I3423" s="108">
        <v>4.3349035973324701E-3</v>
      </c>
      <c r="J3423" s="109">
        <v>3.971248976810538E-3</v>
      </c>
      <c r="K3423" s="731">
        <v>8.8224639121718629E-2</v>
      </c>
      <c r="L3423" s="108">
        <v>5.2898091895115884E-4</v>
      </c>
      <c r="M3423" s="109">
        <v>5.6317169926348013E-4</v>
      </c>
      <c r="N3423" s="731">
        <v>2.6803770314231195E-4</v>
      </c>
      <c r="O3423" s="108">
        <v>0</v>
      </c>
      <c r="P3423" s="109">
        <v>0</v>
      </c>
      <c r="Q3423" s="731">
        <v>1.2828355293132998E-2</v>
      </c>
      <c r="R3423" s="108">
        <v>4.4422906442062918E-4</v>
      </c>
      <c r="S3423" s="109">
        <v>6.5065545370835798E-4</v>
      </c>
      <c r="T3423" s="731">
        <v>2.6706606706165775E-3</v>
      </c>
      <c r="U3423" s="108">
        <v>9.0780103034340419E-4</v>
      </c>
      <c r="V3423" s="109">
        <v>8.7167569610537314E-4</v>
      </c>
      <c r="W3423" s="731">
        <v>8.422536378542777E-4</v>
      </c>
      <c r="X3423" s="108">
        <v>7.8371292081919834E-5</v>
      </c>
      <c r="Y3423" s="109">
        <v>7.5252605497142284E-5</v>
      </c>
      <c r="Z3423" s="731">
        <v>7.2712552911659008E-5</v>
      </c>
      <c r="AA3423" s="108">
        <v>0</v>
      </c>
      <c r="AB3423" s="109">
        <v>0</v>
      </c>
      <c r="AC3423" s="731">
        <v>0</v>
      </c>
      <c r="AD3423" s="108">
        <v>0</v>
      </c>
      <c r="AE3423" s="109">
        <v>0</v>
      </c>
      <c r="AF3423" s="731">
        <v>0</v>
      </c>
      <c r="AG3423" s="108">
        <v>5.7907668753783188E-4</v>
      </c>
      <c r="AH3423" s="109">
        <v>5.560330727048538E-4</v>
      </c>
      <c r="AI3423" s="731">
        <v>5.372641740176619E-4</v>
      </c>
      <c r="AJ3423" s="108">
        <v>5.7498115096870641E-4</v>
      </c>
      <c r="AK3423" s="109">
        <v>6.1214517130452051E-4</v>
      </c>
      <c r="AL3423" s="736">
        <v>2.9134634336667987E-4</v>
      </c>
    </row>
    <row r="3424" spans="1:38" x14ac:dyDescent="0.25">
      <c r="A3424" s="71">
        <f t="shared" si="5"/>
        <v>2060</v>
      </c>
      <c r="B3424" s="718">
        <v>19</v>
      </c>
      <c r="C3424" s="108">
        <v>0.22481668251981818</v>
      </c>
      <c r="D3424" s="109">
        <v>0.23464250800655809</v>
      </c>
      <c r="E3424" s="731">
        <v>0.11330884180422672</v>
      </c>
      <c r="F3424" s="108">
        <v>1.8357710725190199E-2</v>
      </c>
      <c r="G3424" s="109">
        <v>1.9995542480187298E-2</v>
      </c>
      <c r="H3424" s="731">
        <v>2.0197916587670783E-2</v>
      </c>
      <c r="I3424" s="108">
        <v>4.3349035973324701E-3</v>
      </c>
      <c r="J3424" s="109">
        <v>3.971248976810538E-3</v>
      </c>
      <c r="K3424" s="731">
        <v>8.8224639121718629E-2</v>
      </c>
      <c r="L3424" s="108">
        <v>5.2898091895115884E-4</v>
      </c>
      <c r="M3424" s="109">
        <v>5.6317169926348013E-4</v>
      </c>
      <c r="N3424" s="731">
        <v>2.6803770314231195E-4</v>
      </c>
      <c r="O3424" s="108">
        <v>0</v>
      </c>
      <c r="P3424" s="109">
        <v>0</v>
      </c>
      <c r="Q3424" s="731">
        <v>1.2828355293132998E-2</v>
      </c>
      <c r="R3424" s="108">
        <v>4.4422906442062918E-4</v>
      </c>
      <c r="S3424" s="109">
        <v>6.5065545370835798E-4</v>
      </c>
      <c r="T3424" s="731">
        <v>2.6706606706165775E-3</v>
      </c>
      <c r="U3424" s="108">
        <v>9.0780103034340419E-4</v>
      </c>
      <c r="V3424" s="109">
        <v>8.7167569610537314E-4</v>
      </c>
      <c r="W3424" s="731">
        <v>8.422536378542777E-4</v>
      </c>
      <c r="X3424" s="108">
        <v>7.8371292081919834E-5</v>
      </c>
      <c r="Y3424" s="109">
        <v>7.5252605497142284E-5</v>
      </c>
      <c r="Z3424" s="731">
        <v>7.2712552911659008E-5</v>
      </c>
      <c r="AA3424" s="108">
        <v>0</v>
      </c>
      <c r="AB3424" s="109">
        <v>0</v>
      </c>
      <c r="AC3424" s="731">
        <v>0</v>
      </c>
      <c r="AD3424" s="108">
        <v>0</v>
      </c>
      <c r="AE3424" s="109">
        <v>0</v>
      </c>
      <c r="AF3424" s="731">
        <v>0</v>
      </c>
      <c r="AG3424" s="108">
        <v>5.7907668753783188E-4</v>
      </c>
      <c r="AH3424" s="109">
        <v>5.560330727048538E-4</v>
      </c>
      <c r="AI3424" s="731">
        <v>5.372641740176619E-4</v>
      </c>
      <c r="AJ3424" s="108">
        <v>5.7498115096870641E-4</v>
      </c>
      <c r="AK3424" s="109">
        <v>6.1214517130452051E-4</v>
      </c>
      <c r="AL3424" s="736">
        <v>2.9134634336667987E-4</v>
      </c>
    </row>
    <row r="3425" spans="1:38" x14ac:dyDescent="0.25">
      <c r="A3425" s="71">
        <f t="shared" si="5"/>
        <v>2060</v>
      </c>
      <c r="B3425" s="718">
        <v>20</v>
      </c>
      <c r="C3425" s="108">
        <v>0.22481668251981818</v>
      </c>
      <c r="D3425" s="109">
        <v>0.23464250800655809</v>
      </c>
      <c r="E3425" s="731">
        <v>0.11330884180422672</v>
      </c>
      <c r="F3425" s="108">
        <v>1.8357710725190199E-2</v>
      </c>
      <c r="G3425" s="109">
        <v>1.9995542480187298E-2</v>
      </c>
      <c r="H3425" s="731">
        <v>2.0197916587670783E-2</v>
      </c>
      <c r="I3425" s="108">
        <v>4.3349035973324701E-3</v>
      </c>
      <c r="J3425" s="109">
        <v>3.971248976810538E-3</v>
      </c>
      <c r="K3425" s="731">
        <v>8.8224639121718629E-2</v>
      </c>
      <c r="L3425" s="108">
        <v>5.2898091895115884E-4</v>
      </c>
      <c r="M3425" s="109">
        <v>5.6317169926348013E-4</v>
      </c>
      <c r="N3425" s="731">
        <v>2.6803770314231195E-4</v>
      </c>
      <c r="O3425" s="108">
        <v>0</v>
      </c>
      <c r="P3425" s="109">
        <v>0</v>
      </c>
      <c r="Q3425" s="731">
        <v>1.2828355293132998E-2</v>
      </c>
      <c r="R3425" s="108">
        <v>4.4422906442062918E-4</v>
      </c>
      <c r="S3425" s="109">
        <v>6.5065545370835798E-4</v>
      </c>
      <c r="T3425" s="731">
        <v>2.6706606706165775E-3</v>
      </c>
      <c r="U3425" s="108">
        <v>9.0780103034340419E-4</v>
      </c>
      <c r="V3425" s="109">
        <v>8.7167569610537314E-4</v>
      </c>
      <c r="W3425" s="731">
        <v>8.422536378542777E-4</v>
      </c>
      <c r="X3425" s="108">
        <v>7.8371292081919834E-5</v>
      </c>
      <c r="Y3425" s="109">
        <v>7.5252605497142284E-5</v>
      </c>
      <c r="Z3425" s="731">
        <v>7.2712552911659008E-5</v>
      </c>
      <c r="AA3425" s="108">
        <v>0</v>
      </c>
      <c r="AB3425" s="109">
        <v>0</v>
      </c>
      <c r="AC3425" s="731">
        <v>0</v>
      </c>
      <c r="AD3425" s="108">
        <v>0</v>
      </c>
      <c r="AE3425" s="109">
        <v>0</v>
      </c>
      <c r="AF3425" s="731">
        <v>0</v>
      </c>
      <c r="AG3425" s="108">
        <v>5.7907668753783188E-4</v>
      </c>
      <c r="AH3425" s="109">
        <v>5.560330727048538E-4</v>
      </c>
      <c r="AI3425" s="731">
        <v>5.372641740176619E-4</v>
      </c>
      <c r="AJ3425" s="108">
        <v>5.7498115096870641E-4</v>
      </c>
      <c r="AK3425" s="109">
        <v>6.1214517130452051E-4</v>
      </c>
      <c r="AL3425" s="736">
        <v>2.9134634336667987E-4</v>
      </c>
    </row>
    <row r="3426" spans="1:38" x14ac:dyDescent="0.25">
      <c r="A3426" s="71">
        <f t="shared" si="5"/>
        <v>2060</v>
      </c>
      <c r="B3426" s="718">
        <v>21</v>
      </c>
      <c r="C3426" s="108">
        <v>0.22481668251981818</v>
      </c>
      <c r="D3426" s="109">
        <v>0.23464250800655809</v>
      </c>
      <c r="E3426" s="731">
        <v>0.11330884180422672</v>
      </c>
      <c r="F3426" s="108">
        <v>1.8357710725190199E-2</v>
      </c>
      <c r="G3426" s="109">
        <v>1.9995542480187298E-2</v>
      </c>
      <c r="H3426" s="731">
        <v>2.0197916587670783E-2</v>
      </c>
      <c r="I3426" s="108">
        <v>4.3349035973324701E-3</v>
      </c>
      <c r="J3426" s="109">
        <v>3.971248976810538E-3</v>
      </c>
      <c r="K3426" s="731">
        <v>8.8224639121718629E-2</v>
      </c>
      <c r="L3426" s="108">
        <v>5.2898091895115884E-4</v>
      </c>
      <c r="M3426" s="109">
        <v>5.6317169926348013E-4</v>
      </c>
      <c r="N3426" s="731">
        <v>2.6803770314231195E-4</v>
      </c>
      <c r="O3426" s="108">
        <v>0</v>
      </c>
      <c r="P3426" s="109">
        <v>0</v>
      </c>
      <c r="Q3426" s="731">
        <v>1.2828355293132998E-2</v>
      </c>
      <c r="R3426" s="108">
        <v>4.4422906442062918E-4</v>
      </c>
      <c r="S3426" s="109">
        <v>6.5065545370835798E-4</v>
      </c>
      <c r="T3426" s="731">
        <v>2.6706606706165775E-3</v>
      </c>
      <c r="U3426" s="108">
        <v>9.0780103034340419E-4</v>
      </c>
      <c r="V3426" s="109">
        <v>8.7167569610537314E-4</v>
      </c>
      <c r="W3426" s="731">
        <v>8.422536378542777E-4</v>
      </c>
      <c r="X3426" s="108">
        <v>7.8371292081919834E-5</v>
      </c>
      <c r="Y3426" s="109">
        <v>7.5252605497142284E-5</v>
      </c>
      <c r="Z3426" s="731">
        <v>7.2712552911659008E-5</v>
      </c>
      <c r="AA3426" s="108">
        <v>0</v>
      </c>
      <c r="AB3426" s="109">
        <v>0</v>
      </c>
      <c r="AC3426" s="731">
        <v>0</v>
      </c>
      <c r="AD3426" s="108">
        <v>0</v>
      </c>
      <c r="AE3426" s="109">
        <v>0</v>
      </c>
      <c r="AF3426" s="731">
        <v>0</v>
      </c>
      <c r="AG3426" s="108">
        <v>5.7907668753783188E-4</v>
      </c>
      <c r="AH3426" s="109">
        <v>5.560330727048538E-4</v>
      </c>
      <c r="AI3426" s="731">
        <v>5.372641740176619E-4</v>
      </c>
      <c r="AJ3426" s="108">
        <v>5.7498115096870641E-4</v>
      </c>
      <c r="AK3426" s="109">
        <v>6.1214517130452051E-4</v>
      </c>
      <c r="AL3426" s="736">
        <v>2.9134634336667987E-4</v>
      </c>
    </row>
    <row r="3427" spans="1:38" x14ac:dyDescent="0.25">
      <c r="A3427" s="71">
        <f t="shared" si="5"/>
        <v>2060</v>
      </c>
      <c r="B3427" s="718">
        <v>22</v>
      </c>
      <c r="C3427" s="108">
        <v>0.22481668251981818</v>
      </c>
      <c r="D3427" s="109">
        <v>0.23464250800655809</v>
      </c>
      <c r="E3427" s="731">
        <v>0.11330884180422672</v>
      </c>
      <c r="F3427" s="108">
        <v>1.8357710725190199E-2</v>
      </c>
      <c r="G3427" s="109">
        <v>1.9995542480187298E-2</v>
      </c>
      <c r="H3427" s="731">
        <v>2.0197916587670783E-2</v>
      </c>
      <c r="I3427" s="108">
        <v>4.3349035973324701E-3</v>
      </c>
      <c r="J3427" s="109">
        <v>3.971248976810538E-3</v>
      </c>
      <c r="K3427" s="731">
        <v>8.8224639121718629E-2</v>
      </c>
      <c r="L3427" s="108">
        <v>5.2898091895115884E-4</v>
      </c>
      <c r="M3427" s="109">
        <v>5.6317169926348013E-4</v>
      </c>
      <c r="N3427" s="731">
        <v>2.6803770314231195E-4</v>
      </c>
      <c r="O3427" s="108">
        <v>0</v>
      </c>
      <c r="P3427" s="109">
        <v>0</v>
      </c>
      <c r="Q3427" s="731">
        <v>1.2828355293132998E-2</v>
      </c>
      <c r="R3427" s="108">
        <v>4.4422906442062918E-4</v>
      </c>
      <c r="S3427" s="109">
        <v>6.5065545370835798E-4</v>
      </c>
      <c r="T3427" s="731">
        <v>2.6706606706165775E-3</v>
      </c>
      <c r="U3427" s="108">
        <v>9.0780103034340419E-4</v>
      </c>
      <c r="V3427" s="109">
        <v>8.7167569610537314E-4</v>
      </c>
      <c r="W3427" s="731">
        <v>8.422536378542777E-4</v>
      </c>
      <c r="X3427" s="108">
        <v>7.8371292081919834E-5</v>
      </c>
      <c r="Y3427" s="109">
        <v>7.5252605497142284E-5</v>
      </c>
      <c r="Z3427" s="731">
        <v>7.2712552911659008E-5</v>
      </c>
      <c r="AA3427" s="108">
        <v>0</v>
      </c>
      <c r="AB3427" s="109">
        <v>0</v>
      </c>
      <c r="AC3427" s="731">
        <v>0</v>
      </c>
      <c r="AD3427" s="108">
        <v>0</v>
      </c>
      <c r="AE3427" s="109">
        <v>0</v>
      </c>
      <c r="AF3427" s="731">
        <v>0</v>
      </c>
      <c r="AG3427" s="108">
        <v>5.7907668753783188E-4</v>
      </c>
      <c r="AH3427" s="109">
        <v>5.560330727048538E-4</v>
      </c>
      <c r="AI3427" s="731">
        <v>5.372641740176619E-4</v>
      </c>
      <c r="AJ3427" s="108">
        <v>5.7498115096870641E-4</v>
      </c>
      <c r="AK3427" s="109">
        <v>6.1214517130452051E-4</v>
      </c>
      <c r="AL3427" s="736">
        <v>2.9134634336667987E-4</v>
      </c>
    </row>
    <row r="3428" spans="1:38" x14ac:dyDescent="0.25">
      <c r="A3428" s="71">
        <f t="shared" si="5"/>
        <v>2060</v>
      </c>
      <c r="B3428" s="718">
        <v>23</v>
      </c>
      <c r="C3428" s="108">
        <v>0.22481668251981818</v>
      </c>
      <c r="D3428" s="109">
        <v>0.23464250800655809</v>
      </c>
      <c r="E3428" s="731">
        <v>0.11330884180422672</v>
      </c>
      <c r="F3428" s="108">
        <v>1.8357710725190199E-2</v>
      </c>
      <c r="G3428" s="109">
        <v>1.9995542480187298E-2</v>
      </c>
      <c r="H3428" s="731">
        <v>2.0197916587670783E-2</v>
      </c>
      <c r="I3428" s="108">
        <v>4.3349035973324701E-3</v>
      </c>
      <c r="J3428" s="109">
        <v>3.971248976810538E-3</v>
      </c>
      <c r="K3428" s="731">
        <v>8.8224639121718629E-2</v>
      </c>
      <c r="L3428" s="108">
        <v>5.2898091895115884E-4</v>
      </c>
      <c r="M3428" s="109">
        <v>5.6317169926348013E-4</v>
      </c>
      <c r="N3428" s="731">
        <v>2.6803770314231195E-4</v>
      </c>
      <c r="O3428" s="108">
        <v>0</v>
      </c>
      <c r="P3428" s="109">
        <v>0</v>
      </c>
      <c r="Q3428" s="731">
        <v>1.2828355293132998E-2</v>
      </c>
      <c r="R3428" s="108">
        <v>4.4422906442062918E-4</v>
      </c>
      <c r="S3428" s="109">
        <v>6.5065545370835798E-4</v>
      </c>
      <c r="T3428" s="731">
        <v>2.6706606706165775E-3</v>
      </c>
      <c r="U3428" s="108">
        <v>9.0780103034340419E-4</v>
      </c>
      <c r="V3428" s="109">
        <v>8.7167569610537314E-4</v>
      </c>
      <c r="W3428" s="731">
        <v>8.422536378542777E-4</v>
      </c>
      <c r="X3428" s="108">
        <v>7.8371292081919834E-5</v>
      </c>
      <c r="Y3428" s="109">
        <v>7.5252605497142284E-5</v>
      </c>
      <c r="Z3428" s="731">
        <v>7.2712552911659008E-5</v>
      </c>
      <c r="AA3428" s="108">
        <v>0</v>
      </c>
      <c r="AB3428" s="109">
        <v>0</v>
      </c>
      <c r="AC3428" s="731">
        <v>0</v>
      </c>
      <c r="AD3428" s="108">
        <v>0</v>
      </c>
      <c r="AE3428" s="109">
        <v>0</v>
      </c>
      <c r="AF3428" s="731">
        <v>0</v>
      </c>
      <c r="AG3428" s="108">
        <v>5.7907668753783188E-4</v>
      </c>
      <c r="AH3428" s="109">
        <v>5.560330727048538E-4</v>
      </c>
      <c r="AI3428" s="731">
        <v>5.372641740176619E-4</v>
      </c>
      <c r="AJ3428" s="108">
        <v>5.7498115096870641E-4</v>
      </c>
      <c r="AK3428" s="109">
        <v>6.1214517130452051E-4</v>
      </c>
      <c r="AL3428" s="736">
        <v>2.9134634336667987E-4</v>
      </c>
    </row>
    <row r="3429" spans="1:38" x14ac:dyDescent="0.25">
      <c r="A3429" s="71">
        <f t="shared" si="5"/>
        <v>2060</v>
      </c>
      <c r="B3429" s="718">
        <v>24</v>
      </c>
      <c r="C3429" s="108">
        <v>0.22481668251981818</v>
      </c>
      <c r="D3429" s="109">
        <v>0.23464250800655809</v>
      </c>
      <c r="E3429" s="731">
        <v>0.11330884180422672</v>
      </c>
      <c r="F3429" s="108">
        <v>1.8357710725190199E-2</v>
      </c>
      <c r="G3429" s="109">
        <v>1.9995542480187298E-2</v>
      </c>
      <c r="H3429" s="731">
        <v>2.0197916587670783E-2</v>
      </c>
      <c r="I3429" s="108">
        <v>4.3349035973324701E-3</v>
      </c>
      <c r="J3429" s="109">
        <v>3.971248976810538E-3</v>
      </c>
      <c r="K3429" s="731">
        <v>8.8224639121718629E-2</v>
      </c>
      <c r="L3429" s="108">
        <v>5.2898091895115884E-4</v>
      </c>
      <c r="M3429" s="109">
        <v>5.6317169926348013E-4</v>
      </c>
      <c r="N3429" s="731">
        <v>2.6803770314231195E-4</v>
      </c>
      <c r="O3429" s="108">
        <v>0</v>
      </c>
      <c r="P3429" s="109">
        <v>0</v>
      </c>
      <c r="Q3429" s="731">
        <v>1.2828355293132998E-2</v>
      </c>
      <c r="R3429" s="108">
        <v>4.4422906442062918E-4</v>
      </c>
      <c r="S3429" s="109">
        <v>6.5065545370835798E-4</v>
      </c>
      <c r="T3429" s="731">
        <v>2.6706606706165775E-3</v>
      </c>
      <c r="U3429" s="108">
        <v>9.0780103034340419E-4</v>
      </c>
      <c r="V3429" s="109">
        <v>8.7167569610537314E-4</v>
      </c>
      <c r="W3429" s="731">
        <v>8.422536378542777E-4</v>
      </c>
      <c r="X3429" s="108">
        <v>7.8371292081919834E-5</v>
      </c>
      <c r="Y3429" s="109">
        <v>7.5252605497142284E-5</v>
      </c>
      <c r="Z3429" s="731">
        <v>7.2712552911659008E-5</v>
      </c>
      <c r="AA3429" s="108">
        <v>0</v>
      </c>
      <c r="AB3429" s="109">
        <v>0</v>
      </c>
      <c r="AC3429" s="731">
        <v>0</v>
      </c>
      <c r="AD3429" s="108">
        <v>0</v>
      </c>
      <c r="AE3429" s="109">
        <v>0</v>
      </c>
      <c r="AF3429" s="731">
        <v>0</v>
      </c>
      <c r="AG3429" s="108">
        <v>5.7907668753783188E-4</v>
      </c>
      <c r="AH3429" s="109">
        <v>5.560330727048538E-4</v>
      </c>
      <c r="AI3429" s="731">
        <v>5.372641740176619E-4</v>
      </c>
      <c r="AJ3429" s="108">
        <v>5.7498115096870641E-4</v>
      </c>
      <c r="AK3429" s="109">
        <v>6.1214517130452051E-4</v>
      </c>
      <c r="AL3429" s="736">
        <v>2.9134634336667987E-4</v>
      </c>
    </row>
    <row r="3430" spans="1:38" x14ac:dyDescent="0.25">
      <c r="A3430" s="71">
        <f t="shared" si="5"/>
        <v>2060</v>
      </c>
      <c r="B3430" s="718">
        <v>25</v>
      </c>
      <c r="C3430" s="108">
        <v>0.22481668251981818</v>
      </c>
      <c r="D3430" s="109">
        <v>0.23464250800655809</v>
      </c>
      <c r="E3430" s="731">
        <v>0.11330884180422672</v>
      </c>
      <c r="F3430" s="108">
        <v>1.8357710725190199E-2</v>
      </c>
      <c r="G3430" s="109">
        <v>1.9995542480187298E-2</v>
      </c>
      <c r="H3430" s="731">
        <v>2.0197916587670783E-2</v>
      </c>
      <c r="I3430" s="108">
        <v>4.3349035973324701E-3</v>
      </c>
      <c r="J3430" s="109">
        <v>3.971248976810538E-3</v>
      </c>
      <c r="K3430" s="731">
        <v>8.8224639121718629E-2</v>
      </c>
      <c r="L3430" s="108">
        <v>5.2898091895115884E-4</v>
      </c>
      <c r="M3430" s="109">
        <v>5.6317169926348013E-4</v>
      </c>
      <c r="N3430" s="731">
        <v>2.6803770314231195E-4</v>
      </c>
      <c r="O3430" s="108">
        <v>0</v>
      </c>
      <c r="P3430" s="109">
        <v>0</v>
      </c>
      <c r="Q3430" s="731">
        <v>1.2828355293132998E-2</v>
      </c>
      <c r="R3430" s="108">
        <v>4.4422906442062918E-4</v>
      </c>
      <c r="S3430" s="109">
        <v>6.5065545370835798E-4</v>
      </c>
      <c r="T3430" s="731">
        <v>2.6706606706165775E-3</v>
      </c>
      <c r="U3430" s="108">
        <v>9.0780103034340419E-4</v>
      </c>
      <c r="V3430" s="109">
        <v>8.7167569610537314E-4</v>
      </c>
      <c r="W3430" s="731">
        <v>8.422536378542777E-4</v>
      </c>
      <c r="X3430" s="108">
        <v>7.8371292081919834E-5</v>
      </c>
      <c r="Y3430" s="109">
        <v>7.5252605497142284E-5</v>
      </c>
      <c r="Z3430" s="731">
        <v>7.2712552911659008E-5</v>
      </c>
      <c r="AA3430" s="108">
        <v>0</v>
      </c>
      <c r="AB3430" s="109">
        <v>0</v>
      </c>
      <c r="AC3430" s="731">
        <v>0</v>
      </c>
      <c r="AD3430" s="108">
        <v>0</v>
      </c>
      <c r="AE3430" s="109">
        <v>0</v>
      </c>
      <c r="AF3430" s="731">
        <v>0</v>
      </c>
      <c r="AG3430" s="108">
        <v>5.7907668753783188E-4</v>
      </c>
      <c r="AH3430" s="109">
        <v>5.560330727048538E-4</v>
      </c>
      <c r="AI3430" s="731">
        <v>5.372641740176619E-4</v>
      </c>
      <c r="AJ3430" s="108">
        <v>5.7498115096870641E-4</v>
      </c>
      <c r="AK3430" s="109">
        <v>6.1214517130452051E-4</v>
      </c>
      <c r="AL3430" s="736">
        <v>2.9134634336667987E-4</v>
      </c>
    </row>
    <row r="3431" spans="1:38" x14ac:dyDescent="0.25">
      <c r="A3431" s="71">
        <f t="shared" ref="A3431:A3444" si="6">A3391+1</f>
        <v>2060</v>
      </c>
      <c r="B3431" s="718">
        <v>26</v>
      </c>
      <c r="C3431" s="108">
        <v>0.22481668251981818</v>
      </c>
      <c r="D3431" s="109">
        <v>0.23464250800655809</v>
      </c>
      <c r="E3431" s="731">
        <v>0.11330884180422672</v>
      </c>
      <c r="F3431" s="108">
        <v>1.8357710725190199E-2</v>
      </c>
      <c r="G3431" s="109">
        <v>1.9995542480187298E-2</v>
      </c>
      <c r="H3431" s="731">
        <v>2.0197916587670783E-2</v>
      </c>
      <c r="I3431" s="108">
        <v>4.3349035973324701E-3</v>
      </c>
      <c r="J3431" s="109">
        <v>3.971248976810538E-3</v>
      </c>
      <c r="K3431" s="731">
        <v>8.8224639121718629E-2</v>
      </c>
      <c r="L3431" s="108">
        <v>5.2898091895115884E-4</v>
      </c>
      <c r="M3431" s="109">
        <v>5.6317169926348013E-4</v>
      </c>
      <c r="N3431" s="731">
        <v>2.6803770314231195E-4</v>
      </c>
      <c r="O3431" s="108">
        <v>0</v>
      </c>
      <c r="P3431" s="109">
        <v>0</v>
      </c>
      <c r="Q3431" s="731">
        <v>1.2828355293132998E-2</v>
      </c>
      <c r="R3431" s="108">
        <v>4.4422906442062918E-4</v>
      </c>
      <c r="S3431" s="109">
        <v>6.5065545370835798E-4</v>
      </c>
      <c r="T3431" s="731">
        <v>2.6706606706165775E-3</v>
      </c>
      <c r="U3431" s="108">
        <v>9.0780103034340419E-4</v>
      </c>
      <c r="V3431" s="109">
        <v>8.7167569610537314E-4</v>
      </c>
      <c r="W3431" s="731">
        <v>8.422536378542777E-4</v>
      </c>
      <c r="X3431" s="108">
        <v>7.8371292081919834E-5</v>
      </c>
      <c r="Y3431" s="109">
        <v>7.5252605497142284E-5</v>
      </c>
      <c r="Z3431" s="731">
        <v>7.2712552911659008E-5</v>
      </c>
      <c r="AA3431" s="108">
        <v>0</v>
      </c>
      <c r="AB3431" s="109">
        <v>0</v>
      </c>
      <c r="AC3431" s="731">
        <v>0</v>
      </c>
      <c r="AD3431" s="108">
        <v>0</v>
      </c>
      <c r="AE3431" s="109">
        <v>0</v>
      </c>
      <c r="AF3431" s="731">
        <v>0</v>
      </c>
      <c r="AG3431" s="108">
        <v>5.7907668753783188E-4</v>
      </c>
      <c r="AH3431" s="109">
        <v>5.560330727048538E-4</v>
      </c>
      <c r="AI3431" s="731">
        <v>5.372641740176619E-4</v>
      </c>
      <c r="AJ3431" s="108">
        <v>5.7498115096870641E-4</v>
      </c>
      <c r="AK3431" s="109">
        <v>6.1214517130452051E-4</v>
      </c>
      <c r="AL3431" s="736">
        <v>2.9134634336667987E-4</v>
      </c>
    </row>
    <row r="3432" spans="1:38" x14ac:dyDescent="0.25">
      <c r="A3432" s="71">
        <f t="shared" si="6"/>
        <v>2060</v>
      </c>
      <c r="B3432" s="718">
        <v>27</v>
      </c>
      <c r="C3432" s="108">
        <v>0.22481668251981818</v>
      </c>
      <c r="D3432" s="109">
        <v>0.23464250800655809</v>
      </c>
      <c r="E3432" s="731">
        <v>0.11330884180422672</v>
      </c>
      <c r="F3432" s="108">
        <v>1.8357710725190199E-2</v>
      </c>
      <c r="G3432" s="109">
        <v>1.9995542480187298E-2</v>
      </c>
      <c r="H3432" s="731">
        <v>2.0197916587670783E-2</v>
      </c>
      <c r="I3432" s="108">
        <v>4.3349035973324701E-3</v>
      </c>
      <c r="J3432" s="109">
        <v>3.971248976810538E-3</v>
      </c>
      <c r="K3432" s="731">
        <v>8.8224639121718629E-2</v>
      </c>
      <c r="L3432" s="108">
        <v>5.2898091895115884E-4</v>
      </c>
      <c r="M3432" s="109">
        <v>5.6317169926348013E-4</v>
      </c>
      <c r="N3432" s="731">
        <v>2.6803770314231195E-4</v>
      </c>
      <c r="O3432" s="108">
        <v>0</v>
      </c>
      <c r="P3432" s="109">
        <v>0</v>
      </c>
      <c r="Q3432" s="731">
        <v>1.2828355293132998E-2</v>
      </c>
      <c r="R3432" s="108">
        <v>4.4422906442062918E-4</v>
      </c>
      <c r="S3432" s="109">
        <v>6.5065545370835798E-4</v>
      </c>
      <c r="T3432" s="731">
        <v>2.6706606706165775E-3</v>
      </c>
      <c r="U3432" s="108">
        <v>9.0780103034340419E-4</v>
      </c>
      <c r="V3432" s="109">
        <v>8.7167569610537314E-4</v>
      </c>
      <c r="W3432" s="731">
        <v>8.422536378542777E-4</v>
      </c>
      <c r="X3432" s="108">
        <v>7.8371292081919834E-5</v>
      </c>
      <c r="Y3432" s="109">
        <v>7.5252605497142284E-5</v>
      </c>
      <c r="Z3432" s="731">
        <v>7.2712552911659008E-5</v>
      </c>
      <c r="AA3432" s="108">
        <v>0</v>
      </c>
      <c r="AB3432" s="109">
        <v>0</v>
      </c>
      <c r="AC3432" s="731">
        <v>0</v>
      </c>
      <c r="AD3432" s="108">
        <v>0</v>
      </c>
      <c r="AE3432" s="109">
        <v>0</v>
      </c>
      <c r="AF3432" s="731">
        <v>0</v>
      </c>
      <c r="AG3432" s="108">
        <v>5.7907668753783188E-4</v>
      </c>
      <c r="AH3432" s="109">
        <v>5.560330727048538E-4</v>
      </c>
      <c r="AI3432" s="731">
        <v>5.372641740176619E-4</v>
      </c>
      <c r="AJ3432" s="108">
        <v>5.7498115096870641E-4</v>
      </c>
      <c r="AK3432" s="109">
        <v>6.1214517130452051E-4</v>
      </c>
      <c r="AL3432" s="736">
        <v>2.9134634336667987E-4</v>
      </c>
    </row>
    <row r="3433" spans="1:38" x14ac:dyDescent="0.25">
      <c r="A3433" s="71">
        <f t="shared" si="6"/>
        <v>2060</v>
      </c>
      <c r="B3433" s="718">
        <v>28</v>
      </c>
      <c r="C3433" s="108">
        <v>0.22481668251981818</v>
      </c>
      <c r="D3433" s="109">
        <v>0.23464250800655809</v>
      </c>
      <c r="E3433" s="731">
        <v>0.11330884180422672</v>
      </c>
      <c r="F3433" s="108">
        <v>1.8357710725190199E-2</v>
      </c>
      <c r="G3433" s="109">
        <v>1.9995542480187298E-2</v>
      </c>
      <c r="H3433" s="731">
        <v>2.0197916587670783E-2</v>
      </c>
      <c r="I3433" s="108">
        <v>4.3349035973324701E-3</v>
      </c>
      <c r="J3433" s="109">
        <v>3.971248976810538E-3</v>
      </c>
      <c r="K3433" s="731">
        <v>8.8224639121718629E-2</v>
      </c>
      <c r="L3433" s="108">
        <v>5.2898091895115884E-4</v>
      </c>
      <c r="M3433" s="109">
        <v>5.6317169926348013E-4</v>
      </c>
      <c r="N3433" s="731">
        <v>2.6803770314231195E-4</v>
      </c>
      <c r="O3433" s="108">
        <v>0</v>
      </c>
      <c r="P3433" s="109">
        <v>0</v>
      </c>
      <c r="Q3433" s="731">
        <v>1.2828355293132998E-2</v>
      </c>
      <c r="R3433" s="108">
        <v>4.4422906442062918E-4</v>
      </c>
      <c r="S3433" s="109">
        <v>6.5065545370835798E-4</v>
      </c>
      <c r="T3433" s="731">
        <v>2.6706606706165775E-3</v>
      </c>
      <c r="U3433" s="108">
        <v>9.0780103034340419E-4</v>
      </c>
      <c r="V3433" s="109">
        <v>8.7167569610537314E-4</v>
      </c>
      <c r="W3433" s="731">
        <v>8.422536378542777E-4</v>
      </c>
      <c r="X3433" s="108">
        <v>7.8371292081919834E-5</v>
      </c>
      <c r="Y3433" s="109">
        <v>7.5252605497142284E-5</v>
      </c>
      <c r="Z3433" s="731">
        <v>7.2712552911659008E-5</v>
      </c>
      <c r="AA3433" s="108">
        <v>0</v>
      </c>
      <c r="AB3433" s="109">
        <v>0</v>
      </c>
      <c r="AC3433" s="731">
        <v>0</v>
      </c>
      <c r="AD3433" s="108">
        <v>0</v>
      </c>
      <c r="AE3433" s="109">
        <v>0</v>
      </c>
      <c r="AF3433" s="731">
        <v>0</v>
      </c>
      <c r="AG3433" s="108">
        <v>5.7907668753783188E-4</v>
      </c>
      <c r="AH3433" s="109">
        <v>5.560330727048538E-4</v>
      </c>
      <c r="AI3433" s="731">
        <v>5.372641740176619E-4</v>
      </c>
      <c r="AJ3433" s="108">
        <v>5.7498115096870641E-4</v>
      </c>
      <c r="AK3433" s="109">
        <v>6.1214517130452051E-4</v>
      </c>
      <c r="AL3433" s="736">
        <v>2.9134634336667987E-4</v>
      </c>
    </row>
    <row r="3434" spans="1:38" x14ac:dyDescent="0.25">
      <c r="A3434" s="71">
        <f t="shared" si="6"/>
        <v>2060</v>
      </c>
      <c r="B3434" s="718">
        <v>29</v>
      </c>
      <c r="C3434" s="108">
        <v>0.22481668251981818</v>
      </c>
      <c r="D3434" s="109">
        <v>0.23464250800655809</v>
      </c>
      <c r="E3434" s="731">
        <v>0.11330884180422672</v>
      </c>
      <c r="F3434" s="108">
        <v>1.8357710725190199E-2</v>
      </c>
      <c r="G3434" s="109">
        <v>1.9995542480187298E-2</v>
      </c>
      <c r="H3434" s="731">
        <v>2.0197916587670783E-2</v>
      </c>
      <c r="I3434" s="108">
        <v>4.3349035973324701E-3</v>
      </c>
      <c r="J3434" s="109">
        <v>3.971248976810538E-3</v>
      </c>
      <c r="K3434" s="731">
        <v>8.8224639121718629E-2</v>
      </c>
      <c r="L3434" s="108">
        <v>5.2898091895115884E-4</v>
      </c>
      <c r="M3434" s="109">
        <v>5.6317169926348013E-4</v>
      </c>
      <c r="N3434" s="731">
        <v>2.6803770314231195E-4</v>
      </c>
      <c r="O3434" s="108">
        <v>0</v>
      </c>
      <c r="P3434" s="109">
        <v>0</v>
      </c>
      <c r="Q3434" s="731">
        <v>1.2828355293132998E-2</v>
      </c>
      <c r="R3434" s="108">
        <v>4.4422906442062918E-4</v>
      </c>
      <c r="S3434" s="109">
        <v>6.5065545370835798E-4</v>
      </c>
      <c r="T3434" s="731">
        <v>2.6706606706165775E-3</v>
      </c>
      <c r="U3434" s="108">
        <v>9.0780103034340419E-4</v>
      </c>
      <c r="V3434" s="109">
        <v>8.7167569610537314E-4</v>
      </c>
      <c r="W3434" s="731">
        <v>8.422536378542777E-4</v>
      </c>
      <c r="X3434" s="108">
        <v>7.8371292081919834E-5</v>
      </c>
      <c r="Y3434" s="109">
        <v>7.5252605497142284E-5</v>
      </c>
      <c r="Z3434" s="731">
        <v>7.2712552911659008E-5</v>
      </c>
      <c r="AA3434" s="108">
        <v>0</v>
      </c>
      <c r="AB3434" s="109">
        <v>0</v>
      </c>
      <c r="AC3434" s="731">
        <v>0</v>
      </c>
      <c r="AD3434" s="108">
        <v>0</v>
      </c>
      <c r="AE3434" s="109">
        <v>0</v>
      </c>
      <c r="AF3434" s="731">
        <v>0</v>
      </c>
      <c r="AG3434" s="108">
        <v>5.7907668753783188E-4</v>
      </c>
      <c r="AH3434" s="109">
        <v>5.560330727048538E-4</v>
      </c>
      <c r="AI3434" s="731">
        <v>5.372641740176619E-4</v>
      </c>
      <c r="AJ3434" s="108">
        <v>5.7498115096870641E-4</v>
      </c>
      <c r="AK3434" s="109">
        <v>6.1214517130452051E-4</v>
      </c>
      <c r="AL3434" s="736">
        <v>2.9134634336667987E-4</v>
      </c>
    </row>
    <row r="3435" spans="1:38" x14ac:dyDescent="0.25">
      <c r="A3435" s="71">
        <f t="shared" si="6"/>
        <v>2060</v>
      </c>
      <c r="B3435" s="718">
        <v>30</v>
      </c>
      <c r="C3435" s="108">
        <v>0.22481668251981818</v>
      </c>
      <c r="D3435" s="109">
        <v>0.23464250800655809</v>
      </c>
      <c r="E3435" s="731">
        <v>0.11330884180422672</v>
      </c>
      <c r="F3435" s="108">
        <v>1.8357710725190199E-2</v>
      </c>
      <c r="G3435" s="109">
        <v>1.9995542480187298E-2</v>
      </c>
      <c r="H3435" s="731">
        <v>2.0197916587670783E-2</v>
      </c>
      <c r="I3435" s="108">
        <v>4.3349035973324701E-3</v>
      </c>
      <c r="J3435" s="109">
        <v>3.971248976810538E-3</v>
      </c>
      <c r="K3435" s="731">
        <v>8.8224639121718629E-2</v>
      </c>
      <c r="L3435" s="108">
        <v>5.2898091895115884E-4</v>
      </c>
      <c r="M3435" s="109">
        <v>5.6317169926348013E-4</v>
      </c>
      <c r="N3435" s="731">
        <v>2.6803770314231195E-4</v>
      </c>
      <c r="O3435" s="108">
        <v>0</v>
      </c>
      <c r="P3435" s="109">
        <v>0</v>
      </c>
      <c r="Q3435" s="731">
        <v>1.2828355293132998E-2</v>
      </c>
      <c r="R3435" s="108">
        <v>4.4422906442062918E-4</v>
      </c>
      <c r="S3435" s="109">
        <v>6.5065545370835798E-4</v>
      </c>
      <c r="T3435" s="731">
        <v>2.6706606706165775E-3</v>
      </c>
      <c r="U3435" s="108">
        <v>9.0780103034340419E-4</v>
      </c>
      <c r="V3435" s="109">
        <v>8.7167569610537314E-4</v>
      </c>
      <c r="W3435" s="731">
        <v>8.422536378542777E-4</v>
      </c>
      <c r="X3435" s="108">
        <v>7.8371292081919834E-5</v>
      </c>
      <c r="Y3435" s="109">
        <v>7.5252605497142284E-5</v>
      </c>
      <c r="Z3435" s="731">
        <v>7.2712552911659008E-5</v>
      </c>
      <c r="AA3435" s="108">
        <v>0</v>
      </c>
      <c r="AB3435" s="109">
        <v>0</v>
      </c>
      <c r="AC3435" s="731">
        <v>0</v>
      </c>
      <c r="AD3435" s="108">
        <v>0</v>
      </c>
      <c r="AE3435" s="109">
        <v>0</v>
      </c>
      <c r="AF3435" s="731">
        <v>0</v>
      </c>
      <c r="AG3435" s="108">
        <v>5.7907668753783188E-4</v>
      </c>
      <c r="AH3435" s="109">
        <v>5.560330727048538E-4</v>
      </c>
      <c r="AI3435" s="731">
        <v>5.372641740176619E-4</v>
      </c>
      <c r="AJ3435" s="108">
        <v>5.7498115096870641E-4</v>
      </c>
      <c r="AK3435" s="109">
        <v>6.1214517130452051E-4</v>
      </c>
      <c r="AL3435" s="736">
        <v>2.9134634336667987E-4</v>
      </c>
    </row>
    <row r="3436" spans="1:38" ht="13" x14ac:dyDescent="0.3">
      <c r="A3436" s="71">
        <f t="shared" si="6"/>
        <v>2060</v>
      </c>
      <c r="B3436" s="718">
        <v>31</v>
      </c>
      <c r="C3436" s="108">
        <v>0.22481668251981818</v>
      </c>
      <c r="D3436" s="109">
        <v>0.23464250800655809</v>
      </c>
      <c r="E3436" s="732">
        <v>0.11330884180422672</v>
      </c>
      <c r="F3436" s="108">
        <v>1.8357710725190199E-2</v>
      </c>
      <c r="G3436" s="109">
        <v>1.9995542480187298E-2</v>
      </c>
      <c r="H3436" s="732">
        <v>2.0197916587670783E-2</v>
      </c>
      <c r="I3436" s="108">
        <v>4.3349035973324701E-3</v>
      </c>
      <c r="J3436" s="109">
        <v>3.971248976810538E-3</v>
      </c>
      <c r="K3436" s="732">
        <v>8.8224639121718629E-2</v>
      </c>
      <c r="L3436" s="108">
        <v>5.2898091895115884E-4</v>
      </c>
      <c r="M3436" s="109">
        <v>5.6317169926348013E-4</v>
      </c>
      <c r="N3436" s="732">
        <v>2.6803770314231195E-4</v>
      </c>
      <c r="O3436" s="108">
        <v>0</v>
      </c>
      <c r="P3436" s="109">
        <v>0</v>
      </c>
      <c r="Q3436" s="732">
        <v>1.2828355293132998E-2</v>
      </c>
      <c r="R3436" s="108">
        <v>4.4422906442062918E-4</v>
      </c>
      <c r="S3436" s="109">
        <v>6.5065545370835798E-4</v>
      </c>
      <c r="T3436" s="732">
        <v>2.6706606706165775E-3</v>
      </c>
      <c r="U3436" s="108">
        <v>9.0780103034340419E-4</v>
      </c>
      <c r="V3436" s="109">
        <v>8.7167569610537314E-4</v>
      </c>
      <c r="W3436" s="732">
        <v>8.422536378542777E-4</v>
      </c>
      <c r="X3436" s="108">
        <v>7.8371292081919834E-5</v>
      </c>
      <c r="Y3436" s="109">
        <v>7.5252605497142284E-5</v>
      </c>
      <c r="Z3436" s="732">
        <v>7.2712552911659008E-5</v>
      </c>
      <c r="AA3436" s="108">
        <v>0</v>
      </c>
      <c r="AB3436" s="109">
        <v>0</v>
      </c>
      <c r="AC3436" s="732">
        <v>0</v>
      </c>
      <c r="AD3436" s="108">
        <v>0</v>
      </c>
      <c r="AE3436" s="109">
        <v>0</v>
      </c>
      <c r="AF3436" s="732">
        <v>0</v>
      </c>
      <c r="AG3436" s="108">
        <v>5.7907668753783188E-4</v>
      </c>
      <c r="AH3436" s="109">
        <v>5.560330727048538E-4</v>
      </c>
      <c r="AI3436" s="732">
        <v>5.372641740176619E-4</v>
      </c>
      <c r="AJ3436" s="108">
        <v>5.7498115096870641E-4</v>
      </c>
      <c r="AK3436" s="109">
        <v>6.1214517130452051E-4</v>
      </c>
      <c r="AL3436" s="736">
        <v>2.9134634336667987E-4</v>
      </c>
    </row>
    <row r="3437" spans="1:38" ht="13" x14ac:dyDescent="0.3">
      <c r="A3437" s="71">
        <f t="shared" si="6"/>
        <v>2060</v>
      </c>
      <c r="B3437" s="718">
        <v>32</v>
      </c>
      <c r="C3437" s="108">
        <v>0.22481668251981818</v>
      </c>
      <c r="D3437" s="109">
        <v>0.23464250800655809</v>
      </c>
      <c r="E3437" s="732">
        <v>0.11330884180422672</v>
      </c>
      <c r="F3437" s="108">
        <v>1.8357710725190199E-2</v>
      </c>
      <c r="G3437" s="109">
        <v>1.9995542480187298E-2</v>
      </c>
      <c r="H3437" s="732">
        <v>2.0197916587670783E-2</v>
      </c>
      <c r="I3437" s="108">
        <v>4.3349035973324701E-3</v>
      </c>
      <c r="J3437" s="109">
        <v>3.971248976810538E-3</v>
      </c>
      <c r="K3437" s="732">
        <v>8.8224639121718629E-2</v>
      </c>
      <c r="L3437" s="108">
        <v>5.2898091895115884E-4</v>
      </c>
      <c r="M3437" s="109">
        <v>5.6317169926348013E-4</v>
      </c>
      <c r="N3437" s="732">
        <v>2.6803770314231195E-4</v>
      </c>
      <c r="O3437" s="108">
        <v>0</v>
      </c>
      <c r="P3437" s="109">
        <v>0</v>
      </c>
      <c r="Q3437" s="732">
        <v>1.2828355293132998E-2</v>
      </c>
      <c r="R3437" s="108">
        <v>4.4422906442062918E-4</v>
      </c>
      <c r="S3437" s="109">
        <v>6.5065545370835798E-4</v>
      </c>
      <c r="T3437" s="732">
        <v>2.6706606706165775E-3</v>
      </c>
      <c r="U3437" s="108">
        <v>9.0780103034340419E-4</v>
      </c>
      <c r="V3437" s="109">
        <v>8.7167569610537314E-4</v>
      </c>
      <c r="W3437" s="732">
        <v>8.422536378542777E-4</v>
      </c>
      <c r="X3437" s="108">
        <v>7.8371292081919834E-5</v>
      </c>
      <c r="Y3437" s="109">
        <v>7.5252605497142284E-5</v>
      </c>
      <c r="Z3437" s="732">
        <v>7.2712552911659008E-5</v>
      </c>
      <c r="AA3437" s="108">
        <v>0</v>
      </c>
      <c r="AB3437" s="109">
        <v>0</v>
      </c>
      <c r="AC3437" s="732">
        <v>0</v>
      </c>
      <c r="AD3437" s="108">
        <v>0</v>
      </c>
      <c r="AE3437" s="109">
        <v>0</v>
      </c>
      <c r="AF3437" s="732">
        <v>0</v>
      </c>
      <c r="AG3437" s="108">
        <v>5.7907668753783188E-4</v>
      </c>
      <c r="AH3437" s="109">
        <v>5.560330727048538E-4</v>
      </c>
      <c r="AI3437" s="732">
        <v>5.372641740176619E-4</v>
      </c>
      <c r="AJ3437" s="108">
        <v>5.7498115096870641E-4</v>
      </c>
      <c r="AK3437" s="109">
        <v>6.1214517130452051E-4</v>
      </c>
      <c r="AL3437" s="736">
        <v>2.9134634336667987E-4</v>
      </c>
    </row>
    <row r="3438" spans="1:38" ht="13" x14ac:dyDescent="0.3">
      <c r="A3438" s="71">
        <f t="shared" si="6"/>
        <v>2060</v>
      </c>
      <c r="B3438" s="718">
        <v>33</v>
      </c>
      <c r="C3438" s="108">
        <v>0.22481668251981818</v>
      </c>
      <c r="D3438" s="109">
        <v>0.23464250800655809</v>
      </c>
      <c r="E3438" s="732">
        <v>0.11330884180422672</v>
      </c>
      <c r="F3438" s="108">
        <v>1.8357710725190199E-2</v>
      </c>
      <c r="G3438" s="109">
        <v>1.9995542480187298E-2</v>
      </c>
      <c r="H3438" s="732">
        <v>2.0197916587670783E-2</v>
      </c>
      <c r="I3438" s="108">
        <v>4.3349035973324701E-3</v>
      </c>
      <c r="J3438" s="109">
        <v>3.971248976810538E-3</v>
      </c>
      <c r="K3438" s="732">
        <v>8.8224639121718629E-2</v>
      </c>
      <c r="L3438" s="108">
        <v>5.2898091895115884E-4</v>
      </c>
      <c r="M3438" s="109">
        <v>5.6317169926348013E-4</v>
      </c>
      <c r="N3438" s="732">
        <v>2.6803770314231195E-4</v>
      </c>
      <c r="O3438" s="108">
        <v>0</v>
      </c>
      <c r="P3438" s="109">
        <v>0</v>
      </c>
      <c r="Q3438" s="732">
        <v>1.2828355293132998E-2</v>
      </c>
      <c r="R3438" s="108">
        <v>4.4422906442062918E-4</v>
      </c>
      <c r="S3438" s="109">
        <v>6.5065545370835798E-4</v>
      </c>
      <c r="T3438" s="732">
        <v>2.6706606706165775E-3</v>
      </c>
      <c r="U3438" s="108">
        <v>9.0780103034340419E-4</v>
      </c>
      <c r="V3438" s="109">
        <v>8.7167569610537314E-4</v>
      </c>
      <c r="W3438" s="732">
        <v>8.422536378542777E-4</v>
      </c>
      <c r="X3438" s="108">
        <v>7.8371292081919834E-5</v>
      </c>
      <c r="Y3438" s="109">
        <v>7.5252605497142284E-5</v>
      </c>
      <c r="Z3438" s="732">
        <v>7.2712552911659008E-5</v>
      </c>
      <c r="AA3438" s="108">
        <v>0</v>
      </c>
      <c r="AB3438" s="109">
        <v>0</v>
      </c>
      <c r="AC3438" s="732">
        <v>0</v>
      </c>
      <c r="AD3438" s="108">
        <v>0</v>
      </c>
      <c r="AE3438" s="109">
        <v>0</v>
      </c>
      <c r="AF3438" s="732">
        <v>0</v>
      </c>
      <c r="AG3438" s="108">
        <v>5.7907668753783188E-4</v>
      </c>
      <c r="AH3438" s="109">
        <v>5.560330727048538E-4</v>
      </c>
      <c r="AI3438" s="732">
        <v>5.372641740176619E-4</v>
      </c>
      <c r="AJ3438" s="108">
        <v>5.7498115096870641E-4</v>
      </c>
      <c r="AK3438" s="109">
        <v>6.1214517130452051E-4</v>
      </c>
      <c r="AL3438" s="736">
        <v>2.9134634336667987E-4</v>
      </c>
    </row>
    <row r="3439" spans="1:38" ht="13" x14ac:dyDescent="0.3">
      <c r="A3439" s="71">
        <f t="shared" si="6"/>
        <v>2060</v>
      </c>
      <c r="B3439" s="718">
        <v>34</v>
      </c>
      <c r="C3439" s="108">
        <v>0.22481668251981818</v>
      </c>
      <c r="D3439" s="109">
        <v>0.23464250800655809</v>
      </c>
      <c r="E3439" s="732">
        <v>0.11330884180422672</v>
      </c>
      <c r="F3439" s="108">
        <v>1.8357710725190199E-2</v>
      </c>
      <c r="G3439" s="109">
        <v>1.9995542480187298E-2</v>
      </c>
      <c r="H3439" s="732">
        <v>2.0197916587670783E-2</v>
      </c>
      <c r="I3439" s="108">
        <v>4.3349035973324701E-3</v>
      </c>
      <c r="J3439" s="109">
        <v>3.971248976810538E-3</v>
      </c>
      <c r="K3439" s="732">
        <v>8.8224639121718629E-2</v>
      </c>
      <c r="L3439" s="108">
        <v>5.2898091895115884E-4</v>
      </c>
      <c r="M3439" s="109">
        <v>5.6317169926348013E-4</v>
      </c>
      <c r="N3439" s="732">
        <v>2.6803770314231195E-4</v>
      </c>
      <c r="O3439" s="108">
        <v>0</v>
      </c>
      <c r="P3439" s="109">
        <v>0</v>
      </c>
      <c r="Q3439" s="732">
        <v>1.2828355293132998E-2</v>
      </c>
      <c r="R3439" s="108">
        <v>4.4422906442062918E-4</v>
      </c>
      <c r="S3439" s="109">
        <v>6.5065545370835798E-4</v>
      </c>
      <c r="T3439" s="732">
        <v>2.6706606706165775E-3</v>
      </c>
      <c r="U3439" s="108">
        <v>9.0780103034340419E-4</v>
      </c>
      <c r="V3439" s="109">
        <v>8.7167569610537314E-4</v>
      </c>
      <c r="W3439" s="732">
        <v>8.422536378542777E-4</v>
      </c>
      <c r="X3439" s="108">
        <v>7.8371292081919834E-5</v>
      </c>
      <c r="Y3439" s="109">
        <v>7.5252605497142284E-5</v>
      </c>
      <c r="Z3439" s="732">
        <v>7.2712552911659008E-5</v>
      </c>
      <c r="AA3439" s="108">
        <v>0</v>
      </c>
      <c r="AB3439" s="109">
        <v>0</v>
      </c>
      <c r="AC3439" s="732">
        <v>0</v>
      </c>
      <c r="AD3439" s="108">
        <v>0</v>
      </c>
      <c r="AE3439" s="109">
        <v>0</v>
      </c>
      <c r="AF3439" s="732">
        <v>0</v>
      </c>
      <c r="AG3439" s="108">
        <v>5.7907668753783188E-4</v>
      </c>
      <c r="AH3439" s="109">
        <v>5.560330727048538E-4</v>
      </c>
      <c r="AI3439" s="732">
        <v>5.372641740176619E-4</v>
      </c>
      <c r="AJ3439" s="108">
        <v>5.7498115096870641E-4</v>
      </c>
      <c r="AK3439" s="109">
        <v>6.1214517130452051E-4</v>
      </c>
      <c r="AL3439" s="736">
        <v>2.9134634336667987E-4</v>
      </c>
    </row>
    <row r="3440" spans="1:38" ht="13" x14ac:dyDescent="0.3">
      <c r="A3440" s="71">
        <f t="shared" si="6"/>
        <v>2060</v>
      </c>
      <c r="B3440" s="718">
        <v>35</v>
      </c>
      <c r="C3440" s="108">
        <v>0.22481668251981818</v>
      </c>
      <c r="D3440" s="109">
        <v>0.23464250800655809</v>
      </c>
      <c r="E3440" s="732">
        <v>0.11330884180422672</v>
      </c>
      <c r="F3440" s="108">
        <v>1.8357710725190199E-2</v>
      </c>
      <c r="G3440" s="109">
        <v>1.9995542480187298E-2</v>
      </c>
      <c r="H3440" s="732">
        <v>2.0197916587670783E-2</v>
      </c>
      <c r="I3440" s="108">
        <v>4.3349035973324701E-3</v>
      </c>
      <c r="J3440" s="109">
        <v>3.971248976810538E-3</v>
      </c>
      <c r="K3440" s="732">
        <v>8.8224639121718629E-2</v>
      </c>
      <c r="L3440" s="108">
        <v>5.2898091895115884E-4</v>
      </c>
      <c r="M3440" s="109">
        <v>5.6317169926348013E-4</v>
      </c>
      <c r="N3440" s="732">
        <v>2.6803770314231195E-4</v>
      </c>
      <c r="O3440" s="108">
        <v>0</v>
      </c>
      <c r="P3440" s="109">
        <v>0</v>
      </c>
      <c r="Q3440" s="732">
        <v>1.2828355293132998E-2</v>
      </c>
      <c r="R3440" s="108">
        <v>4.4422906442062918E-4</v>
      </c>
      <c r="S3440" s="109">
        <v>6.5065545370835798E-4</v>
      </c>
      <c r="T3440" s="732">
        <v>2.6706606706165775E-3</v>
      </c>
      <c r="U3440" s="108">
        <v>9.0780103034340419E-4</v>
      </c>
      <c r="V3440" s="109">
        <v>8.7167569610537314E-4</v>
      </c>
      <c r="W3440" s="732">
        <v>8.422536378542777E-4</v>
      </c>
      <c r="X3440" s="108">
        <v>7.8371292081919834E-5</v>
      </c>
      <c r="Y3440" s="109">
        <v>7.5252605497142284E-5</v>
      </c>
      <c r="Z3440" s="732">
        <v>7.2712552911659008E-5</v>
      </c>
      <c r="AA3440" s="108">
        <v>0</v>
      </c>
      <c r="AB3440" s="109">
        <v>0</v>
      </c>
      <c r="AC3440" s="732">
        <v>0</v>
      </c>
      <c r="AD3440" s="108">
        <v>0</v>
      </c>
      <c r="AE3440" s="109">
        <v>0</v>
      </c>
      <c r="AF3440" s="732">
        <v>0</v>
      </c>
      <c r="AG3440" s="108">
        <v>5.7907668753783188E-4</v>
      </c>
      <c r="AH3440" s="109">
        <v>5.560330727048538E-4</v>
      </c>
      <c r="AI3440" s="732">
        <v>5.372641740176619E-4</v>
      </c>
      <c r="AJ3440" s="108">
        <v>5.7498115096870641E-4</v>
      </c>
      <c r="AK3440" s="109">
        <v>6.1214517130452051E-4</v>
      </c>
      <c r="AL3440" s="736">
        <v>2.9134634336667987E-4</v>
      </c>
    </row>
    <row r="3441" spans="1:38" ht="13" x14ac:dyDescent="0.3">
      <c r="A3441" s="71">
        <f t="shared" si="6"/>
        <v>2060</v>
      </c>
      <c r="B3441" s="718">
        <v>36</v>
      </c>
      <c r="C3441" s="108">
        <v>0.22481668251981818</v>
      </c>
      <c r="D3441" s="109">
        <v>0.23464250800655809</v>
      </c>
      <c r="E3441" s="732">
        <v>0.11330884180422672</v>
      </c>
      <c r="F3441" s="108">
        <v>1.8357710725190199E-2</v>
      </c>
      <c r="G3441" s="109">
        <v>1.9995542480187298E-2</v>
      </c>
      <c r="H3441" s="732">
        <v>2.0197916587670783E-2</v>
      </c>
      <c r="I3441" s="108">
        <v>4.3349035973324701E-3</v>
      </c>
      <c r="J3441" s="109">
        <v>3.971248976810538E-3</v>
      </c>
      <c r="K3441" s="732">
        <v>8.8224639121718629E-2</v>
      </c>
      <c r="L3441" s="108">
        <v>5.2898091895115884E-4</v>
      </c>
      <c r="M3441" s="109">
        <v>5.6317169926348013E-4</v>
      </c>
      <c r="N3441" s="732">
        <v>2.6803770314231195E-4</v>
      </c>
      <c r="O3441" s="108">
        <v>0</v>
      </c>
      <c r="P3441" s="109">
        <v>0</v>
      </c>
      <c r="Q3441" s="732">
        <v>1.2828355293132998E-2</v>
      </c>
      <c r="R3441" s="108">
        <v>4.4422906442062918E-4</v>
      </c>
      <c r="S3441" s="109">
        <v>6.5065545370835798E-4</v>
      </c>
      <c r="T3441" s="732">
        <v>2.6706606706165775E-3</v>
      </c>
      <c r="U3441" s="108">
        <v>9.0780103034340419E-4</v>
      </c>
      <c r="V3441" s="109">
        <v>8.7167569610537314E-4</v>
      </c>
      <c r="W3441" s="732">
        <v>8.422536378542777E-4</v>
      </c>
      <c r="X3441" s="108">
        <v>7.8371292081919834E-5</v>
      </c>
      <c r="Y3441" s="109">
        <v>7.5252605497142284E-5</v>
      </c>
      <c r="Z3441" s="732">
        <v>7.2712552911659008E-5</v>
      </c>
      <c r="AA3441" s="108">
        <v>0</v>
      </c>
      <c r="AB3441" s="109">
        <v>0</v>
      </c>
      <c r="AC3441" s="732">
        <v>0</v>
      </c>
      <c r="AD3441" s="108">
        <v>0</v>
      </c>
      <c r="AE3441" s="109">
        <v>0</v>
      </c>
      <c r="AF3441" s="732">
        <v>0</v>
      </c>
      <c r="AG3441" s="108">
        <v>5.7907668753783188E-4</v>
      </c>
      <c r="AH3441" s="109">
        <v>5.560330727048538E-4</v>
      </c>
      <c r="AI3441" s="732">
        <v>5.372641740176619E-4</v>
      </c>
      <c r="AJ3441" s="108">
        <v>5.7498115096870641E-4</v>
      </c>
      <c r="AK3441" s="109">
        <v>6.1214517130452051E-4</v>
      </c>
      <c r="AL3441" s="736">
        <v>2.9134634336667987E-4</v>
      </c>
    </row>
    <row r="3442" spans="1:38" ht="13" x14ac:dyDescent="0.3">
      <c r="A3442" s="71">
        <f t="shared" si="6"/>
        <v>2060</v>
      </c>
      <c r="B3442" s="718">
        <v>37</v>
      </c>
      <c r="C3442" s="108">
        <v>0.22481668251981818</v>
      </c>
      <c r="D3442" s="109">
        <v>0.23464250800655809</v>
      </c>
      <c r="E3442" s="732">
        <v>0.11330884180422672</v>
      </c>
      <c r="F3442" s="108">
        <v>1.8357710725190199E-2</v>
      </c>
      <c r="G3442" s="109">
        <v>1.9995542480187298E-2</v>
      </c>
      <c r="H3442" s="732">
        <v>2.0197916587670783E-2</v>
      </c>
      <c r="I3442" s="108">
        <v>4.3349035973324701E-3</v>
      </c>
      <c r="J3442" s="109">
        <v>3.971248976810538E-3</v>
      </c>
      <c r="K3442" s="732">
        <v>8.8224639121718629E-2</v>
      </c>
      <c r="L3442" s="108">
        <v>5.2898091895115884E-4</v>
      </c>
      <c r="M3442" s="109">
        <v>5.6317169926348013E-4</v>
      </c>
      <c r="N3442" s="732">
        <v>2.6803770314231195E-4</v>
      </c>
      <c r="O3442" s="108">
        <v>0</v>
      </c>
      <c r="P3442" s="109">
        <v>0</v>
      </c>
      <c r="Q3442" s="732">
        <v>1.2828355293132998E-2</v>
      </c>
      <c r="R3442" s="108">
        <v>4.4422906442062918E-4</v>
      </c>
      <c r="S3442" s="109">
        <v>6.5065545370835798E-4</v>
      </c>
      <c r="T3442" s="732">
        <v>2.6706606706165775E-3</v>
      </c>
      <c r="U3442" s="108">
        <v>9.0780103034340419E-4</v>
      </c>
      <c r="V3442" s="109">
        <v>8.7167569610537314E-4</v>
      </c>
      <c r="W3442" s="732">
        <v>8.422536378542777E-4</v>
      </c>
      <c r="X3442" s="108">
        <v>7.8371292081919834E-5</v>
      </c>
      <c r="Y3442" s="109">
        <v>7.5252605497142284E-5</v>
      </c>
      <c r="Z3442" s="732">
        <v>7.2712552911659008E-5</v>
      </c>
      <c r="AA3442" s="108">
        <v>0</v>
      </c>
      <c r="AB3442" s="109">
        <v>0</v>
      </c>
      <c r="AC3442" s="732">
        <v>0</v>
      </c>
      <c r="AD3442" s="108">
        <v>0</v>
      </c>
      <c r="AE3442" s="109">
        <v>0</v>
      </c>
      <c r="AF3442" s="732">
        <v>0</v>
      </c>
      <c r="AG3442" s="108">
        <v>5.7907668753783188E-4</v>
      </c>
      <c r="AH3442" s="109">
        <v>5.560330727048538E-4</v>
      </c>
      <c r="AI3442" s="732">
        <v>5.372641740176619E-4</v>
      </c>
      <c r="AJ3442" s="108">
        <v>5.7498115096870641E-4</v>
      </c>
      <c r="AK3442" s="109">
        <v>6.1214517130452051E-4</v>
      </c>
      <c r="AL3442" s="736">
        <v>2.9134634336667987E-4</v>
      </c>
    </row>
    <row r="3443" spans="1:38" ht="13" x14ac:dyDescent="0.3">
      <c r="A3443" s="71">
        <f t="shared" si="6"/>
        <v>2060</v>
      </c>
      <c r="B3443" s="718">
        <v>38</v>
      </c>
      <c r="C3443" s="108">
        <v>0.22481668251981818</v>
      </c>
      <c r="D3443" s="109">
        <v>0.23464250800655809</v>
      </c>
      <c r="E3443" s="732">
        <v>0.11330884180422672</v>
      </c>
      <c r="F3443" s="108">
        <v>1.8357710725190199E-2</v>
      </c>
      <c r="G3443" s="109">
        <v>1.9995542480187298E-2</v>
      </c>
      <c r="H3443" s="732">
        <v>2.0197916587670783E-2</v>
      </c>
      <c r="I3443" s="108">
        <v>4.3349035973324701E-3</v>
      </c>
      <c r="J3443" s="109">
        <v>3.971248976810538E-3</v>
      </c>
      <c r="K3443" s="732">
        <v>8.8224639121718629E-2</v>
      </c>
      <c r="L3443" s="108">
        <v>5.2898091895115884E-4</v>
      </c>
      <c r="M3443" s="109">
        <v>5.6317169926348013E-4</v>
      </c>
      <c r="N3443" s="732">
        <v>2.6803770314231195E-4</v>
      </c>
      <c r="O3443" s="108">
        <v>0</v>
      </c>
      <c r="P3443" s="109">
        <v>0</v>
      </c>
      <c r="Q3443" s="732">
        <v>1.2828355293132998E-2</v>
      </c>
      <c r="R3443" s="108">
        <v>4.4422906442062918E-4</v>
      </c>
      <c r="S3443" s="109">
        <v>6.5065545370835798E-4</v>
      </c>
      <c r="T3443" s="732">
        <v>2.6706606706165775E-3</v>
      </c>
      <c r="U3443" s="108">
        <v>9.0780103034340419E-4</v>
      </c>
      <c r="V3443" s="109">
        <v>8.7167569610537314E-4</v>
      </c>
      <c r="W3443" s="732">
        <v>8.422536378542777E-4</v>
      </c>
      <c r="X3443" s="108">
        <v>7.8371292081919834E-5</v>
      </c>
      <c r="Y3443" s="109">
        <v>7.5252605497142284E-5</v>
      </c>
      <c r="Z3443" s="732">
        <v>7.2712552911659008E-5</v>
      </c>
      <c r="AA3443" s="108">
        <v>0</v>
      </c>
      <c r="AB3443" s="109">
        <v>0</v>
      </c>
      <c r="AC3443" s="732">
        <v>0</v>
      </c>
      <c r="AD3443" s="108">
        <v>0</v>
      </c>
      <c r="AE3443" s="109">
        <v>0</v>
      </c>
      <c r="AF3443" s="732">
        <v>0</v>
      </c>
      <c r="AG3443" s="108">
        <v>5.7907668753783188E-4</v>
      </c>
      <c r="AH3443" s="109">
        <v>5.560330727048538E-4</v>
      </c>
      <c r="AI3443" s="732">
        <v>5.372641740176619E-4</v>
      </c>
      <c r="AJ3443" s="108">
        <v>5.7498115096870641E-4</v>
      </c>
      <c r="AK3443" s="109">
        <v>6.1214517130452051E-4</v>
      </c>
      <c r="AL3443" s="736">
        <v>2.9134634336667987E-4</v>
      </c>
    </row>
    <row r="3444" spans="1:38" ht="13.5" thickBot="1" x14ac:dyDescent="0.35">
      <c r="A3444" s="721">
        <f t="shared" si="6"/>
        <v>2060</v>
      </c>
      <c r="B3444" s="719">
        <v>39</v>
      </c>
      <c r="C3444" s="110">
        <v>0.22481668251981818</v>
      </c>
      <c r="D3444" s="111">
        <v>0.23464250800655809</v>
      </c>
      <c r="E3444" s="733">
        <v>0.11330884180422672</v>
      </c>
      <c r="F3444" s="110">
        <v>1.8357710725190199E-2</v>
      </c>
      <c r="G3444" s="111">
        <v>1.9995542480187298E-2</v>
      </c>
      <c r="H3444" s="733">
        <v>2.0197916587670783E-2</v>
      </c>
      <c r="I3444" s="110">
        <v>4.3349035973324701E-3</v>
      </c>
      <c r="J3444" s="111">
        <v>3.971248976810538E-3</v>
      </c>
      <c r="K3444" s="733">
        <v>8.8224639121718629E-2</v>
      </c>
      <c r="L3444" s="110">
        <v>5.2898091895115884E-4</v>
      </c>
      <c r="M3444" s="111">
        <v>5.6317169926348013E-4</v>
      </c>
      <c r="N3444" s="733">
        <v>2.6803770314231195E-4</v>
      </c>
      <c r="O3444" s="110">
        <v>0</v>
      </c>
      <c r="P3444" s="111">
        <v>0</v>
      </c>
      <c r="Q3444" s="733">
        <v>1.2828355293132998E-2</v>
      </c>
      <c r="R3444" s="110">
        <v>4.4422906442062918E-4</v>
      </c>
      <c r="S3444" s="111">
        <v>6.5065545370835798E-4</v>
      </c>
      <c r="T3444" s="733">
        <v>2.6706606706165775E-3</v>
      </c>
      <c r="U3444" s="110">
        <v>9.0780103034340419E-4</v>
      </c>
      <c r="V3444" s="111">
        <v>8.7167569610537314E-4</v>
      </c>
      <c r="W3444" s="733">
        <v>8.422536378542777E-4</v>
      </c>
      <c r="X3444" s="110">
        <v>7.8371292081919834E-5</v>
      </c>
      <c r="Y3444" s="111">
        <v>7.5252605497142284E-5</v>
      </c>
      <c r="Z3444" s="733">
        <v>7.2712552911659008E-5</v>
      </c>
      <c r="AA3444" s="110">
        <v>0</v>
      </c>
      <c r="AB3444" s="111">
        <v>0</v>
      </c>
      <c r="AC3444" s="733">
        <v>0</v>
      </c>
      <c r="AD3444" s="110">
        <v>0</v>
      </c>
      <c r="AE3444" s="111">
        <v>0</v>
      </c>
      <c r="AF3444" s="733">
        <v>0</v>
      </c>
      <c r="AG3444" s="110">
        <v>5.7907668753783188E-4</v>
      </c>
      <c r="AH3444" s="111">
        <v>5.560330727048538E-4</v>
      </c>
      <c r="AI3444" s="733">
        <v>5.372641740176619E-4</v>
      </c>
      <c r="AJ3444" s="110">
        <v>5.7498115096870641E-4</v>
      </c>
      <c r="AK3444" s="111">
        <v>6.1214517130452051E-4</v>
      </c>
      <c r="AL3444" s="737">
        <v>2.9134634336667987E-4</v>
      </c>
    </row>
  </sheetData>
  <dataConsolidate/>
  <mergeCells count="15">
    <mergeCell ref="A1:AL1"/>
    <mergeCell ref="L3:N3"/>
    <mergeCell ref="O3:Q3"/>
    <mergeCell ref="R3:T3"/>
    <mergeCell ref="U3:W3"/>
    <mergeCell ref="X3:Z3"/>
    <mergeCell ref="A3:A4"/>
    <mergeCell ref="B3:B4"/>
    <mergeCell ref="C3:E3"/>
    <mergeCell ref="F3:H3"/>
    <mergeCell ref="I3:K3"/>
    <mergeCell ref="AA3:AC3"/>
    <mergeCell ref="AD3:AF3"/>
    <mergeCell ref="AG3:AI3"/>
    <mergeCell ref="AJ3:AL3"/>
  </mergeCell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L45"/>
  <sheetViews>
    <sheetView zoomScaleNormal="100" workbookViewId="0">
      <pane ySplit="5" topLeftCell="A6" activePane="bottomLeft" state="frozen"/>
      <selection sqref="A1:D1"/>
      <selection pane="bottomLeft" activeCell="B6" sqref="B6:D45"/>
    </sheetView>
  </sheetViews>
  <sheetFormatPr defaultColWidth="9.453125" defaultRowHeight="12.5" x14ac:dyDescent="0.25"/>
  <cols>
    <col min="1" max="1" width="11.453125" style="1" bestFit="1" customWidth="1"/>
    <col min="2" max="4" width="11.453125" style="1" customWidth="1"/>
    <col min="5" max="5" width="11.453125" style="1" bestFit="1" customWidth="1"/>
    <col min="6" max="8" width="11.453125" style="1" customWidth="1"/>
    <col min="9" max="9" width="11.453125" style="1" bestFit="1" customWidth="1"/>
    <col min="10" max="16384" width="9.453125" style="1"/>
  </cols>
  <sheetData>
    <row r="1" spans="1:12" ht="15.5" x14ac:dyDescent="0.35">
      <c r="A1" s="742" t="s">
        <v>0</v>
      </c>
      <c r="B1" s="742"/>
      <c r="C1" s="742"/>
      <c r="D1" s="742"/>
      <c r="E1" s="763"/>
      <c r="F1" s="763"/>
      <c r="G1" s="763"/>
      <c r="H1" s="763"/>
      <c r="I1" s="763"/>
    </row>
    <row r="2" spans="1:12" ht="13" thickBot="1" x14ac:dyDescent="0.3"/>
    <row r="3" spans="1:12" ht="12.75" customHeight="1" x14ac:dyDescent="0.25">
      <c r="A3" s="764" t="s">
        <v>192</v>
      </c>
      <c r="B3" s="767" t="s">
        <v>24</v>
      </c>
      <c r="C3" s="768"/>
      <c r="D3" s="768"/>
      <c r="E3" s="769"/>
      <c r="F3" s="767" t="s">
        <v>60</v>
      </c>
      <c r="G3" s="768"/>
      <c r="H3" s="768"/>
      <c r="I3" s="769"/>
    </row>
    <row r="4" spans="1:12" ht="12.75" customHeight="1" x14ac:dyDescent="0.25">
      <c r="A4" s="765"/>
      <c r="B4" s="772" t="s">
        <v>20</v>
      </c>
      <c r="C4" s="770" t="s">
        <v>150</v>
      </c>
      <c r="D4" s="770" t="s">
        <v>59</v>
      </c>
      <c r="E4" s="776" t="s">
        <v>127</v>
      </c>
      <c r="F4" s="774" t="s">
        <v>20</v>
      </c>
      <c r="G4" s="770" t="s">
        <v>150</v>
      </c>
      <c r="H4" s="770" t="s">
        <v>59</v>
      </c>
      <c r="I4" s="776" t="s">
        <v>127</v>
      </c>
    </row>
    <row r="5" spans="1:12" ht="13.5" customHeight="1" thickBot="1" x14ac:dyDescent="0.3">
      <c r="A5" s="766"/>
      <c r="B5" s="773"/>
      <c r="C5" s="771"/>
      <c r="D5" s="771"/>
      <c r="E5" s="777"/>
      <c r="F5" s="775"/>
      <c r="G5" s="771"/>
      <c r="H5" s="771"/>
      <c r="I5" s="777"/>
    </row>
    <row r="6" spans="1:12" x14ac:dyDescent="0.25">
      <c r="A6" s="10">
        <v>0</v>
      </c>
      <c r="B6" s="16">
        <v>1</v>
      </c>
      <c r="C6" s="21">
        <v>1</v>
      </c>
      <c r="D6" s="21">
        <v>1</v>
      </c>
      <c r="E6" s="417">
        <v>1</v>
      </c>
      <c r="F6" s="399">
        <v>15922</v>
      </c>
      <c r="G6" s="400">
        <v>16234</v>
      </c>
      <c r="H6" s="400">
        <v>18964</v>
      </c>
      <c r="I6" s="401">
        <v>18964</v>
      </c>
    </row>
    <row r="7" spans="1:12" x14ac:dyDescent="0.25">
      <c r="A7" s="11">
        <v>1</v>
      </c>
      <c r="B7" s="17">
        <v>0.99343239024611796</v>
      </c>
      <c r="C7" s="22">
        <v>0.99334334879782904</v>
      </c>
      <c r="D7" s="22">
        <v>0.99221138479240101</v>
      </c>
      <c r="E7" s="418">
        <v>0.99409363344018986</v>
      </c>
      <c r="F7" s="399">
        <v>15379</v>
      </c>
      <c r="G7" s="400">
        <v>15805</v>
      </c>
      <c r="H7" s="400">
        <v>17986</v>
      </c>
      <c r="I7" s="401">
        <v>17986</v>
      </c>
    </row>
    <row r="8" spans="1:12" x14ac:dyDescent="0.25">
      <c r="A8" s="11">
        <v>2</v>
      </c>
      <c r="B8" s="17">
        <v>0.98506257257061303</v>
      </c>
      <c r="C8" s="22">
        <v>0.98518436123249797</v>
      </c>
      <c r="D8" s="22">
        <v>0.98325502348423788</v>
      </c>
      <c r="E8" s="418">
        <v>0.98086820243467021</v>
      </c>
      <c r="F8" s="399">
        <v>14864</v>
      </c>
      <c r="G8" s="400">
        <v>15383</v>
      </c>
      <c r="H8" s="400">
        <v>17076</v>
      </c>
      <c r="I8" s="401">
        <v>17076</v>
      </c>
    </row>
    <row r="9" spans="1:12" x14ac:dyDescent="0.25">
      <c r="A9" s="11">
        <v>3</v>
      </c>
      <c r="B9" s="17">
        <v>0.97389230054785025</v>
      </c>
      <c r="C9" s="22">
        <v>0.97481542463801185</v>
      </c>
      <c r="D9" s="22">
        <v>0.9723700214949007</v>
      </c>
      <c r="E9" s="418">
        <v>0.96845504068291688</v>
      </c>
      <c r="F9" s="399">
        <v>14378</v>
      </c>
      <c r="G9" s="400">
        <v>14966</v>
      </c>
      <c r="H9" s="400">
        <v>16231</v>
      </c>
      <c r="I9" s="401">
        <v>16231</v>
      </c>
    </row>
    <row r="10" spans="1:12" x14ac:dyDescent="0.25">
      <c r="A10" s="11">
        <v>4</v>
      </c>
      <c r="B10" s="17">
        <v>0.95919238930287443</v>
      </c>
      <c r="C10" s="22">
        <v>0.96177820010751891</v>
      </c>
      <c r="D10" s="22">
        <v>0.95919838808400948</v>
      </c>
      <c r="E10" s="418">
        <v>0.95565668370796619</v>
      </c>
      <c r="F10" s="399">
        <v>13917</v>
      </c>
      <c r="G10" s="400">
        <v>14557</v>
      </c>
      <c r="H10" s="400">
        <v>15449</v>
      </c>
      <c r="I10" s="401">
        <v>15449</v>
      </c>
    </row>
    <row r="11" spans="1:12" x14ac:dyDescent="0.25">
      <c r="A11" s="11">
        <v>5</v>
      </c>
      <c r="B11" s="17">
        <v>0.94070794550131109</v>
      </c>
      <c r="C11" s="22">
        <v>0.94555222249159754</v>
      </c>
      <c r="D11" s="22">
        <v>0.94380087571243354</v>
      </c>
      <c r="E11" s="418">
        <v>0.93534156371671362</v>
      </c>
      <c r="F11" s="399">
        <v>13481</v>
      </c>
      <c r="G11" s="400">
        <v>14153</v>
      </c>
      <c r="H11" s="400">
        <v>14726</v>
      </c>
      <c r="I11" s="401">
        <v>14726</v>
      </c>
    </row>
    <row r="12" spans="1:12" x14ac:dyDescent="0.25">
      <c r="A12" s="11">
        <v>6</v>
      </c>
      <c r="B12" s="17">
        <v>0.91688879872803153</v>
      </c>
      <c r="C12" s="22">
        <v>0.92521769150790523</v>
      </c>
      <c r="D12" s="22">
        <v>0.92539642556947077</v>
      </c>
      <c r="E12" s="418">
        <v>0.91371422815958181</v>
      </c>
      <c r="F12" s="399">
        <v>13068</v>
      </c>
      <c r="G12" s="400">
        <v>13756</v>
      </c>
      <c r="H12" s="400">
        <v>14060</v>
      </c>
      <c r="I12" s="401">
        <v>14060</v>
      </c>
    </row>
    <row r="13" spans="1:12" x14ac:dyDescent="0.25">
      <c r="A13" s="11">
        <v>7</v>
      </c>
      <c r="B13" s="17">
        <v>0.88699601223012137</v>
      </c>
      <c r="C13" s="22">
        <v>0.90015774141437255</v>
      </c>
      <c r="D13" s="22">
        <v>0.90387029706801703</v>
      </c>
      <c r="E13" s="418">
        <v>0.88666613436284447</v>
      </c>
      <c r="F13" s="399">
        <v>12677</v>
      </c>
      <c r="G13" s="400">
        <v>13366</v>
      </c>
      <c r="H13" s="400">
        <v>13448</v>
      </c>
      <c r="I13" s="401">
        <v>13448</v>
      </c>
    </row>
    <row r="14" spans="1:12" x14ac:dyDescent="0.25">
      <c r="A14" s="11">
        <v>8</v>
      </c>
      <c r="B14" s="17">
        <v>0.85049638862643695</v>
      </c>
      <c r="C14" s="22">
        <v>0.86977978129261835</v>
      </c>
      <c r="D14" s="22">
        <v>0.87904696422113193</v>
      </c>
      <c r="E14" s="418">
        <v>0.85930070497859024</v>
      </c>
      <c r="F14" s="399">
        <v>12305</v>
      </c>
      <c r="G14" s="400">
        <v>12982</v>
      </c>
      <c r="H14" s="400">
        <v>12886</v>
      </c>
      <c r="I14" s="401">
        <v>12886</v>
      </c>
      <c r="L14" s="68"/>
    </row>
    <row r="15" spans="1:12" x14ac:dyDescent="0.25">
      <c r="A15" s="11">
        <v>9</v>
      </c>
      <c r="B15" s="17">
        <v>0.80674829987402807</v>
      </c>
      <c r="C15" s="22">
        <v>0.8333261760585442</v>
      </c>
      <c r="D15" s="22">
        <v>0.85081003270220656</v>
      </c>
      <c r="E15" s="418">
        <v>0.82567026038937397</v>
      </c>
      <c r="F15" s="399">
        <v>11952</v>
      </c>
      <c r="G15" s="400">
        <v>12605</v>
      </c>
      <c r="H15" s="400">
        <v>12372</v>
      </c>
      <c r="I15" s="401">
        <v>12372</v>
      </c>
    </row>
    <row r="16" spans="1:12" x14ac:dyDescent="0.25">
      <c r="A16" s="11">
        <v>10</v>
      </c>
      <c r="B16" s="17">
        <v>0.75527604341078303</v>
      </c>
      <c r="C16" s="22">
        <v>0.79049970786765966</v>
      </c>
      <c r="D16" s="22">
        <v>0.8191583490387615</v>
      </c>
      <c r="E16" s="418">
        <v>0.79308886912990217</v>
      </c>
      <c r="F16" s="399">
        <v>11615</v>
      </c>
      <c r="G16" s="400">
        <v>12234</v>
      </c>
      <c r="H16" s="400">
        <v>11903</v>
      </c>
      <c r="I16" s="401">
        <v>11903</v>
      </c>
    </row>
    <row r="17" spans="1:9" x14ac:dyDescent="0.25">
      <c r="A17" s="11">
        <v>11</v>
      </c>
      <c r="B17" s="17">
        <v>0.69572367149760639</v>
      </c>
      <c r="C17" s="22">
        <v>0.74071969285876438</v>
      </c>
      <c r="D17" s="22">
        <v>0.78372411156409016</v>
      </c>
      <c r="E17" s="418">
        <v>0.75078530808116151</v>
      </c>
      <c r="F17" s="399">
        <v>11294</v>
      </c>
      <c r="G17" s="400">
        <v>11870</v>
      </c>
      <c r="H17" s="400">
        <v>11476</v>
      </c>
      <c r="I17" s="401">
        <v>11476</v>
      </c>
    </row>
    <row r="18" spans="1:9" x14ac:dyDescent="0.25">
      <c r="A18" s="11">
        <v>12</v>
      </c>
      <c r="B18" s="17">
        <v>0.62975367292441387</v>
      </c>
      <c r="C18" s="22">
        <v>0.68481376512381664</v>
      </c>
      <c r="D18" s="22">
        <v>0.74492669277726631</v>
      </c>
      <c r="E18" s="418">
        <v>0.70638376286460847</v>
      </c>
      <c r="F18" s="399">
        <v>10986</v>
      </c>
      <c r="G18" s="400">
        <v>11512</v>
      </c>
      <c r="H18" s="400">
        <v>11088</v>
      </c>
      <c r="I18" s="401">
        <v>11088</v>
      </c>
    </row>
    <row r="19" spans="1:9" x14ac:dyDescent="0.25">
      <c r="A19" s="11">
        <v>13</v>
      </c>
      <c r="B19" s="17">
        <v>0.56026109586577244</v>
      </c>
      <c r="C19" s="22">
        <v>0.62428055507224467</v>
      </c>
      <c r="D19" s="22">
        <v>0.70372153860371556</v>
      </c>
      <c r="E19" s="418">
        <v>0.65890603117369873</v>
      </c>
      <c r="F19" s="399">
        <v>10690</v>
      </c>
      <c r="G19" s="400">
        <v>11161</v>
      </c>
      <c r="H19" s="400">
        <v>10737</v>
      </c>
      <c r="I19" s="401">
        <v>10737</v>
      </c>
    </row>
    <row r="20" spans="1:9" x14ac:dyDescent="0.25">
      <c r="A20" s="11">
        <v>14</v>
      </c>
      <c r="B20" s="17">
        <v>0.48947354229976048</v>
      </c>
      <c r="C20" s="22">
        <v>0.56034662152159298</v>
      </c>
      <c r="D20" s="22">
        <v>0.66019754657311647</v>
      </c>
      <c r="E20" s="418">
        <v>0.60827776274743983</v>
      </c>
      <c r="F20" s="399">
        <v>10405</v>
      </c>
      <c r="G20" s="400">
        <v>10816</v>
      </c>
      <c r="H20" s="400">
        <v>10418</v>
      </c>
      <c r="I20" s="401">
        <v>10418</v>
      </c>
    </row>
    <row r="21" spans="1:9" x14ac:dyDescent="0.25">
      <c r="A21" s="11">
        <v>15</v>
      </c>
      <c r="B21" s="17">
        <v>0.42103746785398177</v>
      </c>
      <c r="C21" s="22">
        <v>0.49581179686443416</v>
      </c>
      <c r="D21" s="22">
        <v>0.61532322873054124</v>
      </c>
      <c r="E21" s="418">
        <v>0.55253725472971293</v>
      </c>
      <c r="F21" s="399">
        <v>10129</v>
      </c>
      <c r="G21" s="400">
        <v>10477</v>
      </c>
      <c r="H21" s="400">
        <v>10131</v>
      </c>
      <c r="I21" s="401">
        <v>10131</v>
      </c>
    </row>
    <row r="22" spans="1:9" x14ac:dyDescent="0.25">
      <c r="A22" s="11">
        <v>16</v>
      </c>
      <c r="B22" s="17">
        <v>0.35831813194892914</v>
      </c>
      <c r="C22" s="22">
        <v>0.43363102904955464</v>
      </c>
      <c r="D22" s="22">
        <v>0.57033030525735695</v>
      </c>
      <c r="E22" s="418">
        <v>0.50155519551833394</v>
      </c>
      <c r="F22" s="399">
        <v>9860</v>
      </c>
      <c r="G22" s="400">
        <v>10146</v>
      </c>
      <c r="H22" s="400">
        <v>9871</v>
      </c>
      <c r="I22" s="401">
        <v>9871</v>
      </c>
    </row>
    <row r="23" spans="1:9" x14ac:dyDescent="0.25">
      <c r="A23" s="11">
        <v>17</v>
      </c>
      <c r="B23" s="17">
        <v>0.30319986802587712</v>
      </c>
      <c r="C23" s="22">
        <v>0.3758727737559403</v>
      </c>
      <c r="D23" s="22">
        <v>0.5260202250021262</v>
      </c>
      <c r="E23" s="418">
        <v>0.44794991005723017</v>
      </c>
      <c r="F23" s="399">
        <v>9597</v>
      </c>
      <c r="G23" s="400">
        <v>9820</v>
      </c>
      <c r="H23" s="400">
        <v>9635</v>
      </c>
      <c r="I23" s="401">
        <v>9635</v>
      </c>
    </row>
    <row r="24" spans="1:9" x14ac:dyDescent="0.25">
      <c r="A24" s="11">
        <v>18</v>
      </c>
      <c r="B24" s="17">
        <v>0.25619656199869878</v>
      </c>
      <c r="C24" s="22">
        <v>0.32379836617947216</v>
      </c>
      <c r="D24" s="22">
        <v>0.48318067799431297</v>
      </c>
      <c r="E24" s="418">
        <v>0.39721782281148332</v>
      </c>
      <c r="F24" s="399">
        <v>9338</v>
      </c>
      <c r="G24" s="400">
        <v>9501</v>
      </c>
      <c r="H24" s="400">
        <v>9421</v>
      </c>
      <c r="I24" s="401">
        <v>9421</v>
      </c>
    </row>
    <row r="25" spans="1:9" x14ac:dyDescent="0.25">
      <c r="A25" s="11">
        <v>19</v>
      </c>
      <c r="B25" s="17">
        <v>0.21691920434477466</v>
      </c>
      <c r="C25" s="22">
        <v>0.27823826689478931</v>
      </c>
      <c r="D25" s="22">
        <v>0.44215198071440026</v>
      </c>
      <c r="E25" s="418">
        <v>0.35119707534185152</v>
      </c>
      <c r="F25" s="399">
        <v>9081</v>
      </c>
      <c r="G25" s="400">
        <v>9189</v>
      </c>
      <c r="H25" s="400">
        <v>9226</v>
      </c>
      <c r="I25" s="401">
        <v>9226</v>
      </c>
    </row>
    <row r="26" spans="1:9" x14ac:dyDescent="0.25">
      <c r="A26" s="11">
        <v>20</v>
      </c>
      <c r="B26" s="17">
        <v>0.18501500857088451</v>
      </c>
      <c r="C26" s="22">
        <v>0.23943215594301001</v>
      </c>
      <c r="D26" s="22">
        <v>0.40387603444932735</v>
      </c>
      <c r="E26" s="418">
        <v>0.30984900043266961</v>
      </c>
      <c r="F26" s="399">
        <v>8826</v>
      </c>
      <c r="G26" s="400">
        <v>8883</v>
      </c>
      <c r="H26" s="400">
        <v>9047</v>
      </c>
      <c r="I26" s="401">
        <v>9047</v>
      </c>
    </row>
    <row r="27" spans="1:9" x14ac:dyDescent="0.25">
      <c r="A27" s="11">
        <v>21</v>
      </c>
      <c r="B27" s="17">
        <v>0.15924357323059926</v>
      </c>
      <c r="C27" s="22">
        <v>0.20682110324118541</v>
      </c>
      <c r="D27" s="22">
        <v>0.36851812544142615</v>
      </c>
      <c r="E27" s="418">
        <v>0.2716373895800448</v>
      </c>
      <c r="F27" s="399">
        <v>8570</v>
      </c>
      <c r="G27" s="400">
        <v>8583</v>
      </c>
      <c r="H27" s="400">
        <v>8882</v>
      </c>
      <c r="I27" s="401">
        <v>8882</v>
      </c>
    </row>
    <row r="28" spans="1:9" x14ac:dyDescent="0.25">
      <c r="A28" s="11">
        <v>22</v>
      </c>
      <c r="B28" s="17">
        <v>0.13855715405532643</v>
      </c>
      <c r="C28" s="22">
        <v>0.17978082700909778</v>
      </c>
      <c r="D28" s="22">
        <v>0.33625394935982594</v>
      </c>
      <c r="E28" s="418">
        <v>0.2393601432254584</v>
      </c>
      <c r="F28" s="399">
        <v>8313</v>
      </c>
      <c r="G28" s="400">
        <v>8290</v>
      </c>
      <c r="H28" s="400">
        <v>8726</v>
      </c>
      <c r="I28" s="401">
        <v>8726</v>
      </c>
    </row>
    <row r="29" spans="1:9" x14ac:dyDescent="0.25">
      <c r="A29" s="11">
        <v>23</v>
      </c>
      <c r="B29" s="17">
        <v>0.12195777145233642</v>
      </c>
      <c r="C29" s="22">
        <v>0.15743252409675465</v>
      </c>
      <c r="D29" s="22">
        <v>0.30697574635735198</v>
      </c>
      <c r="E29" s="418">
        <v>0.21116884209687498</v>
      </c>
      <c r="F29" s="399">
        <v>8051</v>
      </c>
      <c r="G29" s="400">
        <v>8004</v>
      </c>
      <c r="H29" s="400">
        <v>8577</v>
      </c>
      <c r="I29" s="401">
        <v>8577</v>
      </c>
    </row>
    <row r="30" spans="1:9" x14ac:dyDescent="0.25">
      <c r="A30" s="11">
        <v>24</v>
      </c>
      <c r="B30" s="18">
        <v>0.10867442368439943</v>
      </c>
      <c r="C30" s="22">
        <v>0.13905292238180736</v>
      </c>
      <c r="D30" s="22">
        <v>0.28076290319044989</v>
      </c>
      <c r="E30" s="418">
        <v>0.19164224276678907</v>
      </c>
      <c r="F30" s="399">
        <v>7785</v>
      </c>
      <c r="G30" s="400">
        <v>7724</v>
      </c>
      <c r="H30" s="400">
        <v>8433</v>
      </c>
      <c r="I30" s="401">
        <v>8433</v>
      </c>
    </row>
    <row r="31" spans="1:9" x14ac:dyDescent="0.25">
      <c r="A31" s="11">
        <v>25</v>
      </c>
      <c r="B31" s="18">
        <v>9.7955495783366597E-2</v>
      </c>
      <c r="C31" s="22">
        <v>0.12393750818130671</v>
      </c>
      <c r="D31" s="22">
        <v>0.25731240631179009</v>
      </c>
      <c r="E31" s="418">
        <v>0.17113710242442404</v>
      </c>
      <c r="F31" s="399">
        <v>7511</v>
      </c>
      <c r="G31" s="400">
        <v>7450</v>
      </c>
      <c r="H31" s="400">
        <v>8290</v>
      </c>
      <c r="I31" s="401">
        <v>8290</v>
      </c>
    </row>
    <row r="32" spans="1:9" x14ac:dyDescent="0.25">
      <c r="A32" s="11">
        <v>26</v>
      </c>
      <c r="B32" s="18">
        <v>8.9288187809913169E-2</v>
      </c>
      <c r="C32" s="22">
        <v>0.11149393448488715</v>
      </c>
      <c r="D32" s="22">
        <v>0.23638979419852518</v>
      </c>
      <c r="E32" s="418">
        <v>0.1542792146908892</v>
      </c>
      <c r="F32" s="399">
        <v>7229</v>
      </c>
      <c r="G32" s="400">
        <v>7183</v>
      </c>
      <c r="H32" s="400">
        <v>8146</v>
      </c>
      <c r="I32" s="401">
        <v>8146</v>
      </c>
    </row>
    <row r="33" spans="1:9" x14ac:dyDescent="0.25">
      <c r="A33" s="11">
        <v>27</v>
      </c>
      <c r="B33" s="18">
        <v>8.22980834508385E-2</v>
      </c>
      <c r="C33" s="22">
        <v>0.10128220502541634</v>
      </c>
      <c r="D33" s="22">
        <v>0.21793127347955393</v>
      </c>
      <c r="E33" s="418">
        <v>0.13885442491192154</v>
      </c>
      <c r="F33" s="399">
        <v>6938</v>
      </c>
      <c r="G33" s="400">
        <v>6923</v>
      </c>
      <c r="H33" s="400">
        <v>7998</v>
      </c>
      <c r="I33" s="401">
        <v>7998</v>
      </c>
    </row>
    <row r="34" spans="1:9" x14ac:dyDescent="0.25">
      <c r="A34" s="11">
        <v>28</v>
      </c>
      <c r="B34" s="18">
        <v>7.6591748319374334E-2</v>
      </c>
      <c r="C34" s="22">
        <v>9.2825120649353068E-2</v>
      </c>
      <c r="D34" s="22">
        <v>0.20153928943413377</v>
      </c>
      <c r="E34" s="418">
        <v>0.12657254607575941</v>
      </c>
      <c r="F34" s="399">
        <v>6635</v>
      </c>
      <c r="G34" s="400">
        <v>6669</v>
      </c>
      <c r="H34" s="400">
        <v>7842</v>
      </c>
      <c r="I34" s="401">
        <v>7842</v>
      </c>
    </row>
    <row r="35" spans="1:9" x14ac:dyDescent="0.25">
      <c r="A35" s="11">
        <v>29</v>
      </c>
      <c r="B35" s="18">
        <v>7.1951054288703437E-2</v>
      </c>
      <c r="C35" s="22">
        <v>8.5861380098238599E-2</v>
      </c>
      <c r="D35" s="22">
        <v>0.1871021635130222</v>
      </c>
      <c r="E35" s="418">
        <v>0.11532140827927453</v>
      </c>
      <c r="F35" s="399">
        <v>6319</v>
      </c>
      <c r="G35" s="400">
        <v>6421</v>
      </c>
      <c r="H35" s="400">
        <v>7676</v>
      </c>
      <c r="I35" s="401">
        <v>7676</v>
      </c>
    </row>
    <row r="36" spans="1:9" x14ac:dyDescent="0.25">
      <c r="A36" s="11">
        <v>30</v>
      </c>
      <c r="B36" s="18">
        <v>5.9065440266240998E-2</v>
      </c>
      <c r="C36" s="22">
        <v>7.5894812570624873E-2</v>
      </c>
      <c r="D36" s="22">
        <v>0.15299066349437856</v>
      </c>
      <c r="E36" s="418">
        <v>0.10518720250600824</v>
      </c>
      <c r="F36" s="399">
        <v>5988</v>
      </c>
      <c r="G36" s="400">
        <v>6180</v>
      </c>
      <c r="H36" s="400">
        <v>7497</v>
      </c>
      <c r="I36" s="401">
        <v>7497</v>
      </c>
    </row>
    <row r="37" spans="1:9" x14ac:dyDescent="0.25">
      <c r="A37" s="11">
        <v>31</v>
      </c>
      <c r="B37" s="18">
        <v>4.848749289824688E-2</v>
      </c>
      <c r="C37" s="22">
        <v>6.7085138493463883E-2</v>
      </c>
      <c r="D37" s="22">
        <v>0.12509819596405214</v>
      </c>
      <c r="E37" s="418">
        <v>9.6891679479274559E-2</v>
      </c>
      <c r="F37" s="399">
        <v>5641</v>
      </c>
      <c r="G37" s="400">
        <v>5946</v>
      </c>
      <c r="H37" s="400">
        <v>7302</v>
      </c>
      <c r="I37" s="401">
        <v>7302</v>
      </c>
    </row>
    <row r="38" spans="1:9" x14ac:dyDescent="0.25">
      <c r="A38" s="11">
        <v>32</v>
      </c>
      <c r="B38" s="18">
        <v>3.9803935380149577E-2</v>
      </c>
      <c r="C38" s="22">
        <v>5.9298068659163115E-2</v>
      </c>
      <c r="D38" s="22">
        <v>0.10229093904175017</v>
      </c>
      <c r="E38" s="418">
        <v>8.5605873105530167E-2</v>
      </c>
      <c r="F38" s="399">
        <v>5277</v>
      </c>
      <c r="G38" s="400">
        <v>5718</v>
      </c>
      <c r="H38" s="400">
        <v>7089</v>
      </c>
      <c r="I38" s="401">
        <v>7089</v>
      </c>
    </row>
    <row r="39" spans="1:9" x14ac:dyDescent="0.25">
      <c r="A39" s="11">
        <v>33</v>
      </c>
      <c r="B39" s="18">
        <v>3.267550407425597E-2</v>
      </c>
      <c r="C39" s="22">
        <v>5.2414901804956587E-2</v>
      </c>
      <c r="D39" s="22">
        <v>8.3641783395899588E-2</v>
      </c>
      <c r="E39" s="418">
        <v>0</v>
      </c>
      <c r="F39" s="399">
        <v>4893</v>
      </c>
      <c r="G39" s="400">
        <v>5496</v>
      </c>
      <c r="H39" s="400">
        <v>6853</v>
      </c>
      <c r="I39" s="401">
        <v>6853</v>
      </c>
    </row>
    <row r="40" spans="1:9" x14ac:dyDescent="0.25">
      <c r="A40" s="11">
        <v>34</v>
      </c>
      <c r="B40" s="18">
        <v>2.682369359485947E-2</v>
      </c>
      <c r="C40" s="22">
        <v>4.6330715204477534E-2</v>
      </c>
      <c r="D40" s="22">
        <v>6.8392645479490408E-2</v>
      </c>
      <c r="E40" s="418">
        <v>0</v>
      </c>
      <c r="F40" s="399">
        <v>4488</v>
      </c>
      <c r="G40" s="400">
        <v>5281</v>
      </c>
      <c r="H40" s="400">
        <v>6593</v>
      </c>
      <c r="I40" s="401">
        <v>6593</v>
      </c>
    </row>
    <row r="41" spans="1:9" x14ac:dyDescent="0.25">
      <c r="A41" s="11">
        <v>35</v>
      </c>
      <c r="B41" s="19">
        <v>2.2019875697580602E-2</v>
      </c>
      <c r="C41" s="23">
        <v>4.0952765290794071E-2</v>
      </c>
      <c r="D41" s="23">
        <v>5.5923651622097885E-2</v>
      </c>
      <c r="E41" s="418">
        <v>0</v>
      </c>
      <c r="F41" s="399">
        <v>4061</v>
      </c>
      <c r="G41" s="400">
        <v>5072</v>
      </c>
      <c r="H41" s="400">
        <v>6305</v>
      </c>
      <c r="I41" s="401">
        <v>6305</v>
      </c>
    </row>
    <row r="42" spans="1:9" x14ac:dyDescent="0.25">
      <c r="A42" s="11">
        <v>36</v>
      </c>
      <c r="B42" s="19">
        <v>1.8076366851648755E-2</v>
      </c>
      <c r="C42" s="23">
        <v>3.6199073930997402E-2</v>
      </c>
      <c r="D42" s="23">
        <v>4.5727940319074699E-2</v>
      </c>
      <c r="E42" s="418">
        <v>0</v>
      </c>
      <c r="F42" s="399">
        <v>3610</v>
      </c>
      <c r="G42" s="400">
        <v>4870</v>
      </c>
      <c r="H42" s="400">
        <v>5987</v>
      </c>
      <c r="I42" s="401">
        <v>5987</v>
      </c>
    </row>
    <row r="43" spans="1:9" x14ac:dyDescent="0.25">
      <c r="A43" s="11">
        <v>37</v>
      </c>
      <c r="B43" s="19">
        <v>1.4839095508213411E-2</v>
      </c>
      <c r="C43" s="23">
        <v>3.1997178802389191E-2</v>
      </c>
      <c r="D43" s="23">
        <v>3.7391058437224692E-2</v>
      </c>
      <c r="E43" s="418">
        <v>0</v>
      </c>
      <c r="F43" s="399">
        <v>3133</v>
      </c>
      <c r="G43" s="400">
        <v>4674</v>
      </c>
      <c r="H43" s="400">
        <v>5635</v>
      </c>
      <c r="I43" s="401">
        <v>5635</v>
      </c>
    </row>
    <row r="44" spans="1:9" x14ac:dyDescent="0.25">
      <c r="A44" s="11">
        <v>38</v>
      </c>
      <c r="B44" s="19">
        <v>1.2181582577352648E-2</v>
      </c>
      <c r="C44" s="23">
        <v>2.8283028821777776E-2</v>
      </c>
      <c r="D44" s="23">
        <v>3.0574113797834011E-2</v>
      </c>
      <c r="E44" s="418">
        <v>0</v>
      </c>
      <c r="F44" s="399">
        <v>2629</v>
      </c>
      <c r="G44" s="400">
        <v>4485</v>
      </c>
      <c r="H44" s="400">
        <v>5248</v>
      </c>
      <c r="I44" s="401">
        <v>5248</v>
      </c>
    </row>
    <row r="45" spans="1:9" ht="13" thickBot="1" x14ac:dyDescent="0.3">
      <c r="A45" s="12">
        <v>39</v>
      </c>
      <c r="B45" s="20">
        <v>9.9999999330638092E-3</v>
      </c>
      <c r="C45" s="24">
        <v>2.5000007790492534E-2</v>
      </c>
      <c r="D45" s="24">
        <v>2.4999999293742556E-2</v>
      </c>
      <c r="E45" s="419">
        <v>0</v>
      </c>
      <c r="F45" s="402">
        <v>2096</v>
      </c>
      <c r="G45" s="403">
        <v>4303</v>
      </c>
      <c r="H45" s="403">
        <v>4821</v>
      </c>
      <c r="I45" s="404">
        <v>4821</v>
      </c>
    </row>
  </sheetData>
  <mergeCells count="12">
    <mergeCell ref="A1:I1"/>
    <mergeCell ref="A3:A5"/>
    <mergeCell ref="F3:I3"/>
    <mergeCell ref="B3:E3"/>
    <mergeCell ref="D4:D5"/>
    <mergeCell ref="C4:C5"/>
    <mergeCell ref="B4:B5"/>
    <mergeCell ref="F4:F5"/>
    <mergeCell ref="G4:G5"/>
    <mergeCell ref="H4:H5"/>
    <mergeCell ref="E4:E5"/>
    <mergeCell ref="I4:I5"/>
  </mergeCells>
  <phoneticPr fontId="7" type="noConversion"/>
  <printOptions headings="1" gridLines="1"/>
  <pageMargins left="0.5" right="0.5" top="0.5" bottom="0.5" header="0.5" footer="0.5"/>
  <pageSetup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O130"/>
  <sheetViews>
    <sheetView workbookViewId="0">
      <pane ySplit="4" topLeftCell="A5" activePane="bottomLeft" state="frozen"/>
      <selection sqref="A1:D1"/>
      <selection pane="bottomLeft" sqref="A1:M1"/>
    </sheetView>
  </sheetViews>
  <sheetFormatPr defaultColWidth="9.453125" defaultRowHeight="12.5" x14ac:dyDescent="0.25"/>
  <cols>
    <col min="1" max="1" width="13.26953125" style="13" bestFit="1" customWidth="1"/>
    <col min="2" max="2" width="16.26953125" style="80" bestFit="1" customWidth="1"/>
    <col min="3" max="3" width="8.26953125" style="80" bestFit="1" customWidth="1"/>
    <col min="4" max="4" width="16.26953125" style="80" bestFit="1" customWidth="1"/>
    <col min="5" max="5" width="8.26953125" style="80" bestFit="1" customWidth="1"/>
    <col min="6" max="6" width="16.26953125" style="80" bestFit="1" customWidth="1"/>
    <col min="7" max="7" width="8.26953125" style="80" bestFit="1" customWidth="1"/>
    <col min="8" max="8" width="16.26953125" style="81" bestFit="1" customWidth="1"/>
    <col min="9" max="9" width="8.26953125" style="81" bestFit="1" customWidth="1"/>
    <col min="10" max="10" width="16.26953125" style="13" bestFit="1" customWidth="1"/>
    <col min="11" max="11" width="8.26953125" style="13" bestFit="1" customWidth="1"/>
    <col min="12" max="12" width="16.26953125" style="81" bestFit="1" customWidth="1"/>
    <col min="13" max="13" width="8.26953125" style="81" bestFit="1" customWidth="1"/>
    <col min="14" max="14" width="9.453125" style="325"/>
    <col min="15" max="15" width="21.7265625" style="325" bestFit="1" customWidth="1"/>
    <col min="16" max="16384" width="9.453125" style="325"/>
  </cols>
  <sheetData>
    <row r="1" spans="1:15" ht="15.5" x14ac:dyDescent="0.35">
      <c r="A1" s="778" t="s">
        <v>245</v>
      </c>
      <c r="B1" s="778"/>
      <c r="C1" s="779"/>
      <c r="D1" s="779"/>
      <c r="E1" s="779"/>
      <c r="F1" s="779"/>
      <c r="G1" s="779"/>
      <c r="H1" s="779"/>
      <c r="I1" s="779"/>
      <c r="J1" s="779"/>
      <c r="K1" s="779"/>
      <c r="L1" s="779"/>
      <c r="M1" s="779"/>
      <c r="O1" s="326" t="s">
        <v>225</v>
      </c>
    </row>
    <row r="2" spans="1:15" ht="13" thickBot="1" x14ac:dyDescent="0.3">
      <c r="O2" s="327" t="s">
        <v>265</v>
      </c>
    </row>
    <row r="3" spans="1:15" ht="13.5" thickBot="1" x14ac:dyDescent="0.35">
      <c r="A3" s="780" t="s">
        <v>75</v>
      </c>
      <c r="B3" s="782" t="s">
        <v>33</v>
      </c>
      <c r="C3" s="783"/>
      <c r="D3" s="782" t="s">
        <v>83</v>
      </c>
      <c r="E3" s="783"/>
      <c r="F3" s="782" t="s">
        <v>34</v>
      </c>
      <c r="G3" s="783"/>
      <c r="H3" s="782" t="s">
        <v>32</v>
      </c>
      <c r="I3" s="783"/>
      <c r="J3" s="782" t="s">
        <v>35</v>
      </c>
      <c r="K3" s="783"/>
      <c r="L3" s="782" t="s">
        <v>107</v>
      </c>
      <c r="M3" s="783"/>
      <c r="O3" s="328" t="s">
        <v>226</v>
      </c>
    </row>
    <row r="4" spans="1:15" ht="13.5" thickBot="1" x14ac:dyDescent="0.35">
      <c r="A4" s="781"/>
      <c r="B4" s="424" t="s">
        <v>26</v>
      </c>
      <c r="C4" s="449" t="s">
        <v>262</v>
      </c>
      <c r="D4" s="424" t="s">
        <v>26</v>
      </c>
      <c r="E4" s="449" t="s">
        <v>262</v>
      </c>
      <c r="F4" s="424" t="s">
        <v>26</v>
      </c>
      <c r="G4" s="449" t="s">
        <v>262</v>
      </c>
      <c r="H4" s="424" t="s">
        <v>26</v>
      </c>
      <c r="I4" s="449" t="s">
        <v>262</v>
      </c>
      <c r="J4" s="424" t="s">
        <v>26</v>
      </c>
      <c r="K4" s="449" t="s">
        <v>262</v>
      </c>
      <c r="L4" s="424" t="s">
        <v>26</v>
      </c>
      <c r="M4" s="449" t="s">
        <v>262</v>
      </c>
    </row>
    <row r="5" spans="1:15" x14ac:dyDescent="0.25">
      <c r="A5" s="160">
        <v>1975</v>
      </c>
      <c r="B5" s="357">
        <v>2.0575623335140398</v>
      </c>
      <c r="C5" s="358"/>
      <c r="D5" s="359"/>
      <c r="E5" s="360"/>
      <c r="F5" s="357">
        <v>2.0575623335140398</v>
      </c>
      <c r="G5" s="358"/>
      <c r="H5" s="361"/>
      <c r="I5" s="362"/>
      <c r="J5" s="361"/>
      <c r="K5" s="362"/>
      <c r="L5" s="361"/>
      <c r="M5" s="362"/>
    </row>
    <row r="6" spans="1:15" x14ac:dyDescent="0.25">
      <c r="A6" s="161">
        <v>1976</v>
      </c>
      <c r="B6" s="363">
        <v>2.0244648160848602</v>
      </c>
      <c r="C6" s="364"/>
      <c r="D6" s="365"/>
      <c r="E6" s="366"/>
      <c r="F6" s="363">
        <v>2.0244648160848602</v>
      </c>
      <c r="G6" s="364"/>
      <c r="H6" s="367"/>
      <c r="I6" s="368"/>
      <c r="J6" s="367"/>
      <c r="K6" s="368"/>
      <c r="L6" s="367"/>
      <c r="M6" s="368"/>
    </row>
    <row r="7" spans="1:15" x14ac:dyDescent="0.25">
      <c r="A7" s="161">
        <v>1977</v>
      </c>
      <c r="B7" s="363">
        <v>2.0065369941440538</v>
      </c>
      <c r="C7" s="364"/>
      <c r="D7" s="365"/>
      <c r="E7" s="366"/>
      <c r="F7" s="363">
        <v>2.0065369941440538</v>
      </c>
      <c r="G7" s="364"/>
      <c r="H7" s="367"/>
      <c r="I7" s="368"/>
      <c r="J7" s="367"/>
      <c r="K7" s="368"/>
      <c r="L7" s="367"/>
      <c r="M7" s="368"/>
    </row>
    <row r="8" spans="1:15" x14ac:dyDescent="0.25">
      <c r="A8" s="161">
        <v>1978</v>
      </c>
      <c r="B8" s="363">
        <v>1.9651650973575783</v>
      </c>
      <c r="C8" s="364"/>
      <c r="D8" s="365"/>
      <c r="E8" s="366"/>
      <c r="F8" s="363">
        <v>1.9651650973575783</v>
      </c>
      <c r="G8" s="364"/>
      <c r="H8" s="367"/>
      <c r="I8" s="368"/>
      <c r="J8" s="367"/>
      <c r="K8" s="368"/>
      <c r="L8" s="367"/>
      <c r="M8" s="368"/>
    </row>
    <row r="9" spans="1:15" x14ac:dyDescent="0.25">
      <c r="A9" s="161">
        <v>1979</v>
      </c>
      <c r="B9" s="363">
        <v>2.4547325426642033</v>
      </c>
      <c r="C9" s="364"/>
      <c r="D9" s="365"/>
      <c r="E9" s="366"/>
      <c r="F9" s="363">
        <v>2.4547325426642033</v>
      </c>
      <c r="G9" s="364"/>
      <c r="H9" s="367"/>
      <c r="I9" s="368"/>
      <c r="J9" s="367"/>
      <c r="K9" s="368"/>
      <c r="L9" s="367"/>
      <c r="M9" s="368"/>
    </row>
    <row r="10" spans="1:15" x14ac:dyDescent="0.25">
      <c r="A10" s="161">
        <v>1980</v>
      </c>
      <c r="B10" s="363">
        <v>3.1153038280215934</v>
      </c>
      <c r="C10" s="364"/>
      <c r="D10" s="365"/>
      <c r="E10" s="366"/>
      <c r="F10" s="363">
        <v>3.1153038280215934</v>
      </c>
      <c r="G10" s="364"/>
      <c r="H10" s="367"/>
      <c r="I10" s="368"/>
      <c r="J10" s="367"/>
      <c r="K10" s="368"/>
      <c r="L10" s="367"/>
      <c r="M10" s="368"/>
    </row>
    <row r="11" spans="1:15" x14ac:dyDescent="0.25">
      <c r="A11" s="161">
        <v>1981</v>
      </c>
      <c r="B11" s="363">
        <v>3.1566757248080677</v>
      </c>
      <c r="C11" s="364"/>
      <c r="D11" s="365"/>
      <c r="E11" s="366"/>
      <c r="F11" s="363">
        <v>3.1566757248080677</v>
      </c>
      <c r="G11" s="364"/>
      <c r="H11" s="367"/>
      <c r="I11" s="368"/>
      <c r="J11" s="367"/>
      <c r="K11" s="368"/>
      <c r="L11" s="367"/>
      <c r="M11" s="368"/>
    </row>
    <row r="12" spans="1:15" x14ac:dyDescent="0.25">
      <c r="A12" s="161">
        <v>1982</v>
      </c>
      <c r="B12" s="363">
        <v>2.816047107932754</v>
      </c>
      <c r="C12" s="364"/>
      <c r="D12" s="365"/>
      <c r="E12" s="366"/>
      <c r="F12" s="363">
        <v>2.816047107932754</v>
      </c>
      <c r="G12" s="364"/>
      <c r="H12" s="367"/>
      <c r="I12" s="368"/>
      <c r="J12" s="367"/>
      <c r="K12" s="368"/>
      <c r="L12" s="367"/>
      <c r="M12" s="368"/>
    </row>
    <row r="13" spans="1:15" x14ac:dyDescent="0.25">
      <c r="A13" s="161">
        <v>1983</v>
      </c>
      <c r="B13" s="363">
        <v>2.5912598020595716</v>
      </c>
      <c r="C13" s="364"/>
      <c r="D13" s="365"/>
      <c r="E13" s="366"/>
      <c r="F13" s="363">
        <v>2.5912598020595716</v>
      </c>
      <c r="G13" s="364"/>
      <c r="H13" s="367"/>
      <c r="I13" s="368"/>
      <c r="J13" s="367"/>
      <c r="K13" s="368"/>
      <c r="L13" s="367"/>
      <c r="M13" s="368"/>
    </row>
    <row r="14" spans="1:15" x14ac:dyDescent="0.25">
      <c r="A14" s="161">
        <v>1984</v>
      </c>
      <c r="B14" s="369">
        <v>2.4423209736282607</v>
      </c>
      <c r="C14" s="370"/>
      <c r="D14" s="369"/>
      <c r="E14" s="370"/>
      <c r="F14" s="369">
        <v>2.4423209736282607</v>
      </c>
      <c r="G14" s="370"/>
      <c r="H14" s="367"/>
      <c r="I14" s="368"/>
      <c r="J14" s="367"/>
      <c r="K14" s="368"/>
      <c r="L14" s="367"/>
      <c r="M14" s="368"/>
    </row>
    <row r="15" spans="1:15" x14ac:dyDescent="0.25">
      <c r="A15" s="161">
        <v>1985</v>
      </c>
      <c r="B15" s="369">
        <v>2.3664724961863892</v>
      </c>
      <c r="C15" s="370"/>
      <c r="D15" s="369"/>
      <c r="E15" s="370"/>
      <c r="F15" s="369">
        <v>2.3664724961863892</v>
      </c>
      <c r="G15" s="370"/>
      <c r="H15" s="367"/>
      <c r="I15" s="368"/>
      <c r="J15" s="367"/>
      <c r="K15" s="368"/>
      <c r="L15" s="367"/>
      <c r="M15" s="368"/>
    </row>
    <row r="16" spans="1:15" x14ac:dyDescent="0.25">
      <c r="A16" s="161">
        <v>1986</v>
      </c>
      <c r="B16" s="369">
        <v>1.8024356366641086</v>
      </c>
      <c r="C16" s="370"/>
      <c r="D16" s="369"/>
      <c r="E16" s="370"/>
      <c r="F16" s="369">
        <v>1.8024356366641086</v>
      </c>
      <c r="G16" s="370"/>
      <c r="H16" s="367"/>
      <c r="I16" s="368"/>
      <c r="J16" s="367"/>
      <c r="K16" s="368"/>
      <c r="L16" s="367"/>
      <c r="M16" s="368"/>
    </row>
    <row r="17" spans="1:13" x14ac:dyDescent="0.25">
      <c r="A17" s="161">
        <v>1987</v>
      </c>
      <c r="B17" s="369">
        <v>1.8024356366641086</v>
      </c>
      <c r="C17" s="370"/>
      <c r="D17" s="369"/>
      <c r="E17" s="370"/>
      <c r="F17" s="369">
        <v>1.8024356366641086</v>
      </c>
      <c r="G17" s="370"/>
      <c r="H17" s="367"/>
      <c r="I17" s="368"/>
      <c r="J17" s="367"/>
      <c r="K17" s="368"/>
      <c r="L17" s="367"/>
      <c r="M17" s="368"/>
    </row>
    <row r="18" spans="1:13" x14ac:dyDescent="0.25">
      <c r="A18" s="161">
        <v>1988</v>
      </c>
      <c r="B18" s="369">
        <v>1.7541684237465542</v>
      </c>
      <c r="C18" s="370"/>
      <c r="D18" s="369"/>
      <c r="E18" s="370"/>
      <c r="F18" s="369">
        <v>1.7541684237465542</v>
      </c>
      <c r="G18" s="370"/>
      <c r="H18" s="367"/>
      <c r="I18" s="368"/>
      <c r="J18" s="367"/>
      <c r="K18" s="368"/>
      <c r="L18" s="367"/>
      <c r="M18" s="368"/>
    </row>
    <row r="19" spans="1:13" x14ac:dyDescent="0.25">
      <c r="A19" s="161">
        <v>1989</v>
      </c>
      <c r="B19" s="369">
        <v>1.8603562921651744</v>
      </c>
      <c r="C19" s="370"/>
      <c r="D19" s="369"/>
      <c r="E19" s="370"/>
      <c r="F19" s="369">
        <v>1.8603562921651744</v>
      </c>
      <c r="G19" s="370"/>
      <c r="H19" s="367"/>
      <c r="I19" s="368"/>
      <c r="J19" s="367"/>
      <c r="K19" s="368"/>
      <c r="L19" s="367"/>
      <c r="M19" s="368"/>
    </row>
    <row r="20" spans="1:13" x14ac:dyDescent="0.25">
      <c r="A20" s="161">
        <v>1990</v>
      </c>
      <c r="B20" s="369">
        <v>2.0575623335140398</v>
      </c>
      <c r="C20" s="370"/>
      <c r="D20" s="369"/>
      <c r="E20" s="370"/>
      <c r="F20" s="369">
        <v>2.0575623335140398</v>
      </c>
      <c r="G20" s="370"/>
      <c r="H20" s="367"/>
      <c r="I20" s="368"/>
      <c r="J20" s="367"/>
      <c r="K20" s="368"/>
      <c r="L20" s="367"/>
      <c r="M20" s="368"/>
    </row>
    <row r="21" spans="1:13" x14ac:dyDescent="0.25">
      <c r="A21" s="161">
        <v>1991</v>
      </c>
      <c r="B21" s="369">
        <v>1.9527535283216355</v>
      </c>
      <c r="C21" s="370"/>
      <c r="D21" s="369"/>
      <c r="E21" s="370"/>
      <c r="F21" s="369">
        <v>1.9527535283216355</v>
      </c>
      <c r="G21" s="370"/>
      <c r="H21" s="367"/>
      <c r="I21" s="368"/>
      <c r="J21" s="367"/>
      <c r="K21" s="368"/>
      <c r="L21" s="367"/>
      <c r="M21" s="368"/>
    </row>
    <row r="22" spans="1:13" x14ac:dyDescent="0.25">
      <c r="A22" s="161">
        <v>1992</v>
      </c>
      <c r="B22" s="369">
        <v>1.9003491257254339</v>
      </c>
      <c r="C22" s="370"/>
      <c r="D22" s="369"/>
      <c r="E22" s="370"/>
      <c r="F22" s="369">
        <v>1.9003491257254339</v>
      </c>
      <c r="G22" s="370"/>
      <c r="H22" s="367"/>
      <c r="I22" s="368"/>
      <c r="J22" s="367"/>
      <c r="K22" s="368"/>
      <c r="L22" s="367"/>
      <c r="M22" s="368"/>
    </row>
    <row r="23" spans="1:13" x14ac:dyDescent="0.25">
      <c r="A23" s="161">
        <v>1993</v>
      </c>
      <c r="B23" s="369">
        <v>1.8300169011884251</v>
      </c>
      <c r="C23" s="370"/>
      <c r="D23" s="369"/>
      <c r="E23" s="370"/>
      <c r="F23" s="369">
        <v>1.8300169011884251</v>
      </c>
      <c r="G23" s="370"/>
      <c r="H23" s="367"/>
      <c r="I23" s="368"/>
      <c r="J23" s="367"/>
      <c r="K23" s="368"/>
      <c r="L23" s="367"/>
      <c r="M23" s="368"/>
    </row>
    <row r="24" spans="1:13" x14ac:dyDescent="0.25">
      <c r="A24" s="161">
        <v>1994</v>
      </c>
      <c r="B24" s="369">
        <v>1.7941612573068135</v>
      </c>
      <c r="C24" s="370"/>
      <c r="D24" s="369"/>
      <c r="E24" s="370"/>
      <c r="F24" s="369">
        <v>1.7941612573068135</v>
      </c>
      <c r="G24" s="370"/>
      <c r="H24" s="367"/>
      <c r="I24" s="368"/>
      <c r="J24" s="367"/>
      <c r="K24" s="368"/>
      <c r="L24" s="367"/>
      <c r="M24" s="368"/>
    </row>
    <row r="25" spans="1:13" x14ac:dyDescent="0.25">
      <c r="A25" s="161">
        <v>1995</v>
      </c>
      <c r="B25" s="369">
        <v>1.8038146998903246</v>
      </c>
      <c r="C25" s="370"/>
      <c r="D25" s="369"/>
      <c r="E25" s="370"/>
      <c r="F25" s="369">
        <v>1.8038146998903246</v>
      </c>
      <c r="G25" s="370"/>
      <c r="H25" s="367"/>
      <c r="I25" s="368"/>
      <c r="J25" s="367"/>
      <c r="K25" s="368"/>
      <c r="L25" s="367"/>
      <c r="M25" s="368"/>
    </row>
    <row r="26" spans="1:13" x14ac:dyDescent="0.25">
      <c r="A26" s="161">
        <v>1996</v>
      </c>
      <c r="B26" s="369">
        <v>1.8920747463681389</v>
      </c>
      <c r="C26" s="370"/>
      <c r="D26" s="369"/>
      <c r="E26" s="370"/>
      <c r="F26" s="369">
        <v>1.8920747463681389</v>
      </c>
      <c r="G26" s="370"/>
      <c r="H26" s="371"/>
      <c r="I26" s="368"/>
      <c r="J26" s="367"/>
      <c r="K26" s="368"/>
      <c r="L26" s="367"/>
      <c r="M26" s="368"/>
    </row>
    <row r="27" spans="1:13" x14ac:dyDescent="0.25">
      <c r="A27" s="161">
        <v>1997</v>
      </c>
      <c r="B27" s="369">
        <v>1.865872545070038</v>
      </c>
      <c r="C27" s="370"/>
      <c r="D27" s="369"/>
      <c r="E27" s="370"/>
      <c r="F27" s="369">
        <v>1.865872545070038</v>
      </c>
      <c r="G27" s="370"/>
      <c r="H27" s="371"/>
      <c r="I27" s="368"/>
      <c r="J27" s="367"/>
      <c r="K27" s="368"/>
      <c r="L27" s="367"/>
      <c r="M27" s="368"/>
    </row>
    <row r="28" spans="1:13" x14ac:dyDescent="0.25">
      <c r="A28" s="161">
        <v>1998</v>
      </c>
      <c r="B28" s="369">
        <v>1.594197089505516</v>
      </c>
      <c r="C28" s="370"/>
      <c r="D28" s="369"/>
      <c r="E28" s="370"/>
      <c r="F28" s="369">
        <v>1.594197089505516</v>
      </c>
      <c r="G28" s="370"/>
      <c r="H28" s="371"/>
      <c r="I28" s="368"/>
      <c r="J28" s="367"/>
      <c r="K28" s="368"/>
      <c r="L28" s="367"/>
      <c r="M28" s="368"/>
    </row>
    <row r="29" spans="1:13" x14ac:dyDescent="0.25">
      <c r="A29" s="161">
        <v>1999</v>
      </c>
      <c r="B29" s="369">
        <v>1.7210709063173739</v>
      </c>
      <c r="C29" s="370"/>
      <c r="D29" s="369"/>
      <c r="E29" s="370"/>
      <c r="F29" s="369">
        <v>1.7210709063173739</v>
      </c>
      <c r="G29" s="370"/>
      <c r="H29" s="371"/>
      <c r="I29" s="368"/>
      <c r="J29" s="367"/>
      <c r="K29" s="368"/>
      <c r="L29" s="367"/>
      <c r="M29" s="368"/>
    </row>
    <row r="30" spans="1:13" x14ac:dyDescent="0.25">
      <c r="A30" s="161">
        <v>2000</v>
      </c>
      <c r="B30" s="372">
        <v>2.1597398152970055</v>
      </c>
      <c r="C30" s="373">
        <v>0.60355339506041905</v>
      </c>
      <c r="D30" s="372"/>
      <c r="E30" s="370"/>
      <c r="F30" s="372">
        <v>2.1138861440175232</v>
      </c>
      <c r="G30" s="373">
        <v>0.63332293643346915</v>
      </c>
      <c r="H30" s="374">
        <v>9.6628841423372816E-2</v>
      </c>
      <c r="I30" s="368"/>
      <c r="J30" s="367"/>
      <c r="K30" s="368"/>
      <c r="L30" s="371">
        <v>8.9984391655608901E-3</v>
      </c>
      <c r="M30" s="368"/>
    </row>
    <row r="31" spans="1:13" x14ac:dyDescent="0.25">
      <c r="A31" s="161">
        <v>2001</v>
      </c>
      <c r="B31" s="372">
        <v>2.0257521761534445</v>
      </c>
      <c r="C31" s="373">
        <v>0.5908283870444796</v>
      </c>
      <c r="D31" s="372"/>
      <c r="E31" s="370"/>
      <c r="F31" s="372">
        <v>1.9431673233171587</v>
      </c>
      <c r="G31" s="373">
        <v>0.62093838216359676</v>
      </c>
      <c r="H31" s="374">
        <v>0.10132518588333611</v>
      </c>
      <c r="I31" s="368"/>
      <c r="J31" s="367"/>
      <c r="K31" s="368"/>
      <c r="L31" s="371">
        <v>1.0907628872749372E-2</v>
      </c>
      <c r="M31" s="368"/>
    </row>
    <row r="32" spans="1:13" x14ac:dyDescent="0.25">
      <c r="A32" s="161">
        <v>2002</v>
      </c>
      <c r="B32" s="372">
        <v>1.8862759139688943</v>
      </c>
      <c r="C32" s="373">
        <v>0.63394965577520535</v>
      </c>
      <c r="D32" s="372"/>
      <c r="E32" s="370"/>
      <c r="F32" s="372">
        <v>1.7913115685638907</v>
      </c>
      <c r="G32" s="373">
        <v>0.59079866895855937</v>
      </c>
      <c r="H32" s="374">
        <v>9.8400315098243318E-2</v>
      </c>
      <c r="I32" s="368"/>
      <c r="J32" s="367"/>
      <c r="K32" s="368"/>
      <c r="L32" s="371">
        <v>1.0125457297849213E-2</v>
      </c>
      <c r="M32" s="368"/>
    </row>
    <row r="33" spans="1:13" x14ac:dyDescent="0.25">
      <c r="A33" s="161">
        <v>2003</v>
      </c>
      <c r="B33" s="372">
        <v>2.1318315204399445</v>
      </c>
      <c r="C33" s="373">
        <v>0.53227965873533578</v>
      </c>
      <c r="D33" s="372"/>
      <c r="E33" s="370"/>
      <c r="F33" s="372">
        <v>2.0104631059688649</v>
      </c>
      <c r="G33" s="373">
        <v>0.60365183427919333</v>
      </c>
      <c r="H33" s="374">
        <v>9.9043701410799975E-2</v>
      </c>
      <c r="I33" s="368"/>
      <c r="J33" s="367"/>
      <c r="K33" s="368"/>
      <c r="L33" s="371">
        <v>1.2131194700249282E-2</v>
      </c>
      <c r="M33" s="368"/>
    </row>
    <row r="34" spans="1:13" x14ac:dyDescent="0.25">
      <c r="A34" s="161">
        <v>2004</v>
      </c>
      <c r="B34" s="372">
        <v>2.4564841881712991</v>
      </c>
      <c r="C34" s="373">
        <v>0.52854812916939875</v>
      </c>
      <c r="D34" s="372"/>
      <c r="E34" s="370"/>
      <c r="F34" s="372">
        <v>2.342654416762219</v>
      </c>
      <c r="G34" s="373">
        <v>0.59533890620744012</v>
      </c>
      <c r="H34" s="374">
        <v>9.8602942137741387E-2</v>
      </c>
      <c r="I34" s="368"/>
      <c r="J34" s="367"/>
      <c r="K34" s="368"/>
      <c r="L34" s="371">
        <v>1.320215377802216E-2</v>
      </c>
      <c r="M34" s="368"/>
    </row>
    <row r="35" spans="1:13" x14ac:dyDescent="0.25">
      <c r="A35" s="161">
        <v>2005</v>
      </c>
      <c r="B35" s="372">
        <v>2.9058671094350936</v>
      </c>
      <c r="C35" s="373">
        <v>0.52319693286742897</v>
      </c>
      <c r="D35" s="372"/>
      <c r="E35" s="370"/>
      <c r="F35" s="372">
        <v>3.0073520438490053</v>
      </c>
      <c r="G35" s="373">
        <v>0.57809471513515287</v>
      </c>
      <c r="H35" s="374">
        <v>0.10192457079670207</v>
      </c>
      <c r="I35" s="368"/>
      <c r="J35" s="367"/>
      <c r="K35" s="368"/>
      <c r="L35" s="371">
        <v>1.8462881767347492E-2</v>
      </c>
      <c r="M35" s="368"/>
    </row>
    <row r="36" spans="1:13" x14ac:dyDescent="0.25">
      <c r="A36" s="161">
        <v>2006</v>
      </c>
      <c r="B36" s="372">
        <v>3.188170666288856</v>
      </c>
      <c r="C36" s="373">
        <v>0.51832947061292212</v>
      </c>
      <c r="D36" s="372">
        <v>2.8149174693802554</v>
      </c>
      <c r="E36" s="370">
        <v>0</v>
      </c>
      <c r="F36" s="372">
        <v>3.2759364652640421</v>
      </c>
      <c r="G36" s="373">
        <v>0.56743418248922839</v>
      </c>
      <c r="H36" s="374">
        <v>0.10783671724198196</v>
      </c>
      <c r="I36" s="368"/>
      <c r="J36" s="367"/>
      <c r="K36" s="368"/>
      <c r="L36" s="371">
        <v>1.723760974286451E-2</v>
      </c>
      <c r="M36" s="368"/>
    </row>
    <row r="37" spans="1:13" x14ac:dyDescent="0.25">
      <c r="A37" s="161">
        <v>2007</v>
      </c>
      <c r="B37" s="372">
        <v>3.3733260797498903</v>
      </c>
      <c r="C37" s="373">
        <v>0.51098435222328931</v>
      </c>
      <c r="D37" s="372">
        <v>3.4251008627235606</v>
      </c>
      <c r="E37" s="370">
        <v>0.50306612083967206</v>
      </c>
      <c r="F37" s="372">
        <v>3.3869836052800837</v>
      </c>
      <c r="G37" s="373">
        <v>0.55882615413482128</v>
      </c>
      <c r="H37" s="374">
        <v>0.10756105264962669</v>
      </c>
      <c r="I37" s="368"/>
      <c r="J37" s="367"/>
      <c r="K37" s="368"/>
      <c r="L37" s="371">
        <v>1.7057794268854717E-2</v>
      </c>
      <c r="M37" s="368"/>
    </row>
    <row r="38" spans="1:13" x14ac:dyDescent="0.25">
      <c r="A38" s="161">
        <v>2008</v>
      </c>
      <c r="B38" s="372">
        <v>3.8278355416285179</v>
      </c>
      <c r="C38" s="373">
        <v>0.4924889272576029</v>
      </c>
      <c r="D38" s="372">
        <v>3.8738379872334483</v>
      </c>
      <c r="E38" s="370">
        <v>0.49030155570658379</v>
      </c>
      <c r="F38" s="372">
        <v>4.3696638822184193</v>
      </c>
      <c r="G38" s="373">
        <v>0.53741972309773245</v>
      </c>
      <c r="H38" s="374">
        <v>0.11203711187533989</v>
      </c>
      <c r="I38" s="368"/>
      <c r="J38" s="367"/>
      <c r="K38" s="368"/>
      <c r="L38" s="371">
        <v>2.002054322319663E-2</v>
      </c>
      <c r="M38" s="368"/>
    </row>
    <row r="39" spans="1:13" ht="13" x14ac:dyDescent="0.3">
      <c r="A39" s="161">
        <v>2009</v>
      </c>
      <c r="B39" s="372">
        <v>2.7537929873044056</v>
      </c>
      <c r="C39" s="373">
        <v>0.48348780967579669</v>
      </c>
      <c r="D39" s="372">
        <v>2.7007738441333471</v>
      </c>
      <c r="E39" s="370">
        <v>0.47889919394596558</v>
      </c>
      <c r="F39" s="372">
        <v>2.8097688187579246</v>
      </c>
      <c r="G39" s="373">
        <v>0.53659003885570933</v>
      </c>
      <c r="H39" s="374">
        <v>0.1141717163385179</v>
      </c>
      <c r="I39" s="368"/>
      <c r="J39" s="375"/>
      <c r="K39" s="368"/>
      <c r="L39" s="371">
        <v>1.6021266186577742E-2</v>
      </c>
      <c r="M39" s="368"/>
    </row>
    <row r="40" spans="1:13" ht="13" x14ac:dyDescent="0.3">
      <c r="A40" s="161">
        <v>2010</v>
      </c>
      <c r="B40" s="372">
        <v>3.206011703350053</v>
      </c>
      <c r="C40" s="373">
        <v>0.48341571925106963</v>
      </c>
      <c r="D40" s="372">
        <v>3.1800301182239337</v>
      </c>
      <c r="E40" s="370">
        <v>0.47889919394596558</v>
      </c>
      <c r="F40" s="372">
        <v>3.3660985915686856</v>
      </c>
      <c r="G40" s="373">
        <v>0.54135247857460267</v>
      </c>
      <c r="H40" s="374">
        <v>0.1127835258542943</v>
      </c>
      <c r="I40" s="368"/>
      <c r="J40" s="375"/>
      <c r="K40" s="368"/>
      <c r="L40" s="371">
        <v>1.6870444499256308E-2</v>
      </c>
      <c r="M40" s="368"/>
    </row>
    <row r="41" spans="1:13" ht="13" x14ac:dyDescent="0.3">
      <c r="A41" s="161">
        <v>2011</v>
      </c>
      <c r="B41" s="372">
        <v>4.0800212934377624</v>
      </c>
      <c r="C41" s="373">
        <v>0.46930777995156647</v>
      </c>
      <c r="D41" s="372">
        <v>3.92492148778561</v>
      </c>
      <c r="E41" s="370">
        <v>0.47889919394596558</v>
      </c>
      <c r="F41" s="372">
        <v>4.251688857044118</v>
      </c>
      <c r="G41" s="373">
        <v>0.53467022566255884</v>
      </c>
      <c r="H41" s="374">
        <v>0.11133227464756297</v>
      </c>
      <c r="I41" s="368"/>
      <c r="J41" s="375"/>
      <c r="K41" s="368"/>
      <c r="L41" s="371">
        <v>1.7078129513503282E-2</v>
      </c>
      <c r="M41" s="368"/>
    </row>
    <row r="42" spans="1:13" ht="13" x14ac:dyDescent="0.3">
      <c r="A42" s="161">
        <v>2012</v>
      </c>
      <c r="B42" s="372">
        <v>4.0174358118777178</v>
      </c>
      <c r="C42" s="373">
        <v>0.46447734885427999</v>
      </c>
      <c r="D42" s="372">
        <v>4.0169293700805468</v>
      </c>
      <c r="E42" s="370">
        <v>0.46749683218534738</v>
      </c>
      <c r="F42" s="372">
        <v>4.3133067152423301</v>
      </c>
      <c r="G42" s="373">
        <v>0.52957719164616657</v>
      </c>
      <c r="H42" s="374">
        <v>0.10868672530100931</v>
      </c>
      <c r="I42" s="368"/>
      <c r="J42" s="375"/>
      <c r="K42" s="368"/>
      <c r="L42" s="371">
        <v>1.7499088156926051E-2</v>
      </c>
      <c r="M42" s="368"/>
    </row>
    <row r="43" spans="1:13" x14ac:dyDescent="0.25">
      <c r="A43" s="161">
        <v>2013</v>
      </c>
      <c r="B43" s="372">
        <v>3.8329096641356881</v>
      </c>
      <c r="C43" s="373">
        <v>0.45935930133923697</v>
      </c>
      <c r="D43" s="372">
        <v>4.2590520873537843</v>
      </c>
      <c r="E43" s="370">
        <v>0.46749683218534738</v>
      </c>
      <c r="F43" s="372">
        <v>4.2251956026669006</v>
      </c>
      <c r="G43" s="373">
        <v>0.52463225120527424</v>
      </c>
      <c r="H43" s="374">
        <v>0.1094703934004619</v>
      </c>
      <c r="I43" s="368"/>
      <c r="J43" s="405">
        <v>3.7974322161401244E-2</v>
      </c>
      <c r="K43" s="376"/>
      <c r="L43" s="371">
        <v>1.8750105173510043E-2</v>
      </c>
      <c r="M43" s="368"/>
    </row>
    <row r="44" spans="1:13" x14ac:dyDescent="0.25">
      <c r="A44" s="161">
        <v>2014</v>
      </c>
      <c r="B44" s="372">
        <v>3.6163563010387305</v>
      </c>
      <c r="C44" s="373">
        <v>0.45380541961741228</v>
      </c>
      <c r="D44" s="372">
        <v>4.3233782756218195</v>
      </c>
      <c r="E44" s="370">
        <v>0.36821393351226989</v>
      </c>
      <c r="F44" s="372">
        <v>4.0426461889659748</v>
      </c>
      <c r="G44" s="373">
        <v>0.51940447656734823</v>
      </c>
      <c r="H44" s="374">
        <v>0.11151830676008533</v>
      </c>
      <c r="I44" s="368"/>
      <c r="J44" s="405">
        <v>3.8479523786608363E-2</v>
      </c>
      <c r="K44" s="376"/>
      <c r="L44" s="371">
        <v>1.9631466713731276E-2</v>
      </c>
      <c r="M44" s="368"/>
    </row>
    <row r="45" spans="1:13" x14ac:dyDescent="0.25">
      <c r="A45" s="161">
        <v>2015</v>
      </c>
      <c r="B45" s="372">
        <v>2.6463134443180838</v>
      </c>
      <c r="C45" s="373">
        <v>0.44222606399839476</v>
      </c>
      <c r="D45" s="372">
        <v>2.8766732980369816</v>
      </c>
      <c r="E45" s="370">
        <v>6.2979676035719726E-3</v>
      </c>
      <c r="F45" s="372">
        <v>2.8755075848704048</v>
      </c>
      <c r="G45" s="373">
        <v>0.51664449861598016</v>
      </c>
      <c r="H45" s="374">
        <v>0.11026897706002858</v>
      </c>
      <c r="I45" s="368"/>
      <c r="J45" s="405">
        <v>3.8816324870079764E-2</v>
      </c>
      <c r="K45" s="376"/>
      <c r="L45" s="371">
        <v>1.7472880096802847E-2</v>
      </c>
      <c r="M45" s="368"/>
    </row>
    <row r="46" spans="1:13" x14ac:dyDescent="0.25">
      <c r="A46" s="161">
        <v>2016</v>
      </c>
      <c r="B46" s="372">
        <v>2.2991523190225318</v>
      </c>
      <c r="C46" s="373">
        <v>0.43612620172625749</v>
      </c>
      <c r="D46" s="372">
        <v>2.6171949166418913</v>
      </c>
      <c r="E46" s="370">
        <v>5.407565287204652E-2</v>
      </c>
      <c r="F46" s="372">
        <v>2.4077224298382562</v>
      </c>
      <c r="G46" s="373">
        <v>0.51308112310987375</v>
      </c>
      <c r="H46" s="374">
        <v>0.10711296974711834</v>
      </c>
      <c r="I46" s="368"/>
      <c r="J46" s="405">
        <v>3.9995128662229693E-2</v>
      </c>
      <c r="K46" s="376"/>
      <c r="L46" s="371">
        <v>1.7788434123808372E-2</v>
      </c>
      <c r="M46" s="368"/>
    </row>
    <row r="47" spans="1:13" x14ac:dyDescent="0.25">
      <c r="A47" s="161">
        <v>2017</v>
      </c>
      <c r="B47" s="372">
        <v>2.5275647263907755</v>
      </c>
      <c r="C47" s="373">
        <v>0.52682399999999996</v>
      </c>
      <c r="D47" s="379">
        <v>2.1077279999999998</v>
      </c>
      <c r="E47" s="380">
        <v>0.52682399999999996</v>
      </c>
      <c r="F47" s="379">
        <v>2.6929379999999998</v>
      </c>
      <c r="G47" s="378">
        <v>0.55360999999999994</v>
      </c>
      <c r="H47" s="381">
        <v>0.13132141</v>
      </c>
      <c r="I47" s="382"/>
      <c r="J47" s="405">
        <v>4.0837131370908213E-2</v>
      </c>
      <c r="K47" s="382"/>
      <c r="L47" s="383">
        <v>1.5319255E-2</v>
      </c>
      <c r="M47" s="368"/>
    </row>
    <row r="48" spans="1:13" x14ac:dyDescent="0.25">
      <c r="A48" s="161">
        <v>2018</v>
      </c>
      <c r="B48" s="372">
        <v>2.7935833333333235</v>
      </c>
      <c r="C48" s="373">
        <v>0.55183599999999999</v>
      </c>
      <c r="D48" s="379">
        <v>2.7775180000000002</v>
      </c>
      <c r="E48" s="380">
        <v>0.55183599999999999</v>
      </c>
      <c r="F48" s="379">
        <v>3.183856</v>
      </c>
      <c r="G48" s="378">
        <v>0.59451100000000001</v>
      </c>
      <c r="H48" s="381">
        <v>0.1248404</v>
      </c>
      <c r="I48" s="382"/>
      <c r="J48" s="405">
        <v>4.0331929745701101E-2</v>
      </c>
      <c r="K48" s="382"/>
      <c r="L48" s="383">
        <v>1.4954334E-2</v>
      </c>
      <c r="M48" s="368"/>
    </row>
    <row r="49" spans="1:13" x14ac:dyDescent="0.25">
      <c r="A49" s="161">
        <v>2019</v>
      </c>
      <c r="B49" s="372">
        <v>2.6504748727006131</v>
      </c>
      <c r="C49" s="373">
        <v>0.54824300000000004</v>
      </c>
      <c r="D49" s="379">
        <v>3.2332559999999999</v>
      </c>
      <c r="E49" s="380">
        <v>0.54824300000000004</v>
      </c>
      <c r="F49" s="379">
        <v>3.06</v>
      </c>
      <c r="G49" s="378">
        <v>0.58904100000000004</v>
      </c>
      <c r="H49" s="381">
        <v>0.12353982999999999</v>
      </c>
      <c r="I49" s="382"/>
      <c r="J49" s="405">
        <v>4.0921331641776068E-2</v>
      </c>
      <c r="K49" s="382"/>
      <c r="L49" s="383">
        <v>1.4676283E-2</v>
      </c>
      <c r="M49" s="368"/>
    </row>
    <row r="50" spans="1:13" x14ac:dyDescent="0.25">
      <c r="A50" s="161">
        <v>2020</v>
      </c>
      <c r="B50" s="377">
        <v>2.1887717316811295</v>
      </c>
      <c r="C50" s="378">
        <v>0.5543532522486051</v>
      </c>
      <c r="D50" s="379">
        <v>1.94426767225811</v>
      </c>
      <c r="E50" s="380">
        <f>C50</f>
        <v>0.5543532522486051</v>
      </c>
      <c r="F50" s="379">
        <v>2.4452327915089853</v>
      </c>
      <c r="G50" s="378">
        <v>0.58664724855226791</v>
      </c>
      <c r="H50" s="381">
        <v>0.11848269162480418</v>
      </c>
      <c r="I50" s="382"/>
      <c r="J50" s="405">
        <v>4.1258132725247476E-2</v>
      </c>
      <c r="K50" s="382"/>
      <c r="L50" s="383">
        <v>1.3124707591149899E-2</v>
      </c>
      <c r="M50" s="368"/>
    </row>
    <row r="51" spans="1:13" x14ac:dyDescent="0.25">
      <c r="A51" s="161">
        <v>2021</v>
      </c>
      <c r="B51" s="377">
        <v>2.2858109729111296</v>
      </c>
      <c r="C51" s="378">
        <v>0.55540936658863294</v>
      </c>
      <c r="D51" s="379">
        <v>2.044488846214775</v>
      </c>
      <c r="E51" s="380">
        <f t="shared" ref="E51:E80" si="0">C51</f>
        <v>0.55540936658863294</v>
      </c>
      <c r="F51" s="379">
        <v>2.4370207259606076</v>
      </c>
      <c r="G51" s="378">
        <v>0.58542417495995636</v>
      </c>
      <c r="H51" s="381">
        <v>0.1209599107028321</v>
      </c>
      <c r="I51" s="382"/>
      <c r="J51" s="405">
        <v>4.1258132725247476E-2</v>
      </c>
      <c r="K51" s="382"/>
      <c r="L51" s="383">
        <v>1.3665716722229068E-2</v>
      </c>
      <c r="M51" s="368"/>
    </row>
    <row r="52" spans="1:13" x14ac:dyDescent="0.25">
      <c r="A52" s="161">
        <v>2022</v>
      </c>
      <c r="B52" s="377">
        <v>2.3291485471987046</v>
      </c>
      <c r="C52" s="378">
        <v>0.5546444602467745</v>
      </c>
      <c r="D52" s="379">
        <v>2.1937280918099731</v>
      </c>
      <c r="E52" s="380">
        <f t="shared" si="0"/>
        <v>0.5546444602467745</v>
      </c>
      <c r="F52" s="379">
        <v>2.5396443659021704</v>
      </c>
      <c r="G52" s="378">
        <v>0.5832041993205781</v>
      </c>
      <c r="H52" s="381">
        <v>0.12072940015841445</v>
      </c>
      <c r="I52" s="382"/>
      <c r="J52" s="405">
        <v>4.1763334350454595E-2</v>
      </c>
      <c r="K52" s="382"/>
      <c r="L52" s="383">
        <v>1.422400807730625E-2</v>
      </c>
      <c r="M52" s="368"/>
    </row>
    <row r="53" spans="1:13" x14ac:dyDescent="0.25">
      <c r="A53" s="161">
        <v>2023</v>
      </c>
      <c r="B53" s="377">
        <v>2.3898129973773612</v>
      </c>
      <c r="C53" s="378">
        <v>0.5525652351398449</v>
      </c>
      <c r="D53" s="379">
        <v>2.2182371276292399</v>
      </c>
      <c r="E53" s="380">
        <f t="shared" si="0"/>
        <v>0.5525652351398449</v>
      </c>
      <c r="F53" s="379">
        <v>2.7500372911129496</v>
      </c>
      <c r="G53" s="378">
        <v>0.58047169760442152</v>
      </c>
      <c r="H53" s="381">
        <v>0.12032615473641597</v>
      </c>
      <c r="I53" s="382"/>
      <c r="J53" s="405">
        <v>4.22685359756617E-2</v>
      </c>
      <c r="K53" s="382"/>
      <c r="L53" s="383">
        <v>1.378035172140179E-2</v>
      </c>
      <c r="M53" s="368"/>
    </row>
    <row r="54" spans="1:13" x14ac:dyDescent="0.25">
      <c r="A54" s="161">
        <v>2024</v>
      </c>
      <c r="B54" s="377">
        <v>2.3965166054952212</v>
      </c>
      <c r="C54" s="378">
        <v>0.54964053614489639</v>
      </c>
      <c r="D54" s="379">
        <v>2.21908551359724</v>
      </c>
      <c r="E54" s="380">
        <f t="shared" si="0"/>
        <v>0.54964053614489639</v>
      </c>
      <c r="F54" s="379">
        <v>2.8401244267333183</v>
      </c>
      <c r="G54" s="378">
        <v>0.57691993072008174</v>
      </c>
      <c r="H54" s="381">
        <v>0.1198685893158256</v>
      </c>
      <c r="I54" s="382"/>
      <c r="J54" s="405">
        <v>4.2857937871736668E-2</v>
      </c>
      <c r="K54" s="382"/>
      <c r="L54" s="383">
        <v>1.3326310888282613E-2</v>
      </c>
      <c r="M54" s="368"/>
    </row>
    <row r="55" spans="1:13" x14ac:dyDescent="0.25">
      <c r="A55" s="161">
        <v>2025</v>
      </c>
      <c r="B55" s="377">
        <v>2.4379972434478026</v>
      </c>
      <c r="C55" s="378">
        <v>0.54632076496576498</v>
      </c>
      <c r="D55" s="379">
        <v>2.2543643918821394</v>
      </c>
      <c r="E55" s="380">
        <f t="shared" si="0"/>
        <v>0.54632076496576498</v>
      </c>
      <c r="F55" s="379">
        <v>2.9051307881646804</v>
      </c>
      <c r="G55" s="378">
        <v>0.5727207113864784</v>
      </c>
      <c r="H55" s="381">
        <v>0.12003503410064598</v>
      </c>
      <c r="I55" s="382"/>
      <c r="J55" s="405">
        <v>4.3363139496943773E-2</v>
      </c>
      <c r="K55" s="382"/>
      <c r="L55" s="383">
        <v>1.3091689457624137E-2</v>
      </c>
      <c r="M55" s="368"/>
    </row>
    <row r="56" spans="1:13" x14ac:dyDescent="0.25">
      <c r="A56" s="161">
        <v>2026</v>
      </c>
      <c r="B56" s="377">
        <v>2.4591302078749582</v>
      </c>
      <c r="C56" s="378">
        <v>0.54226909101790077</v>
      </c>
      <c r="D56" s="379">
        <v>2.2705060512206714</v>
      </c>
      <c r="E56" s="380">
        <f t="shared" si="0"/>
        <v>0.54226909101790077</v>
      </c>
      <c r="F56" s="379">
        <v>2.9619396444475736</v>
      </c>
      <c r="G56" s="378">
        <v>0.56772067005790927</v>
      </c>
      <c r="H56" s="381">
        <v>0.12047271972189463</v>
      </c>
      <c r="I56" s="382"/>
      <c r="J56" s="405">
        <v>4.3868341122150892E-2</v>
      </c>
      <c r="K56" s="382"/>
      <c r="L56" s="383">
        <v>1.2950527351204831E-2</v>
      </c>
      <c r="M56" s="368"/>
    </row>
    <row r="57" spans="1:13" x14ac:dyDescent="0.25">
      <c r="A57" s="161">
        <v>2027</v>
      </c>
      <c r="B57" s="377">
        <v>2.4868153522609262</v>
      </c>
      <c r="C57" s="378">
        <v>0.53814364437716733</v>
      </c>
      <c r="D57" s="379">
        <v>2.2975456845440307</v>
      </c>
      <c r="E57" s="380">
        <f t="shared" si="0"/>
        <v>0.53814364437716733</v>
      </c>
      <c r="F57" s="379">
        <v>3.013275731751536</v>
      </c>
      <c r="G57" s="378">
        <v>0.56271868734268571</v>
      </c>
      <c r="H57" s="381">
        <v>0.12077373172266911</v>
      </c>
      <c r="I57" s="382"/>
      <c r="J57" s="405">
        <v>4.4120941934754437E-2</v>
      </c>
      <c r="K57" s="382"/>
      <c r="L57" s="383">
        <v>1.2746860360058438E-2</v>
      </c>
      <c r="M57" s="368"/>
    </row>
    <row r="58" spans="1:13" x14ac:dyDescent="0.25">
      <c r="A58" s="161">
        <v>2028</v>
      </c>
      <c r="B58" s="377">
        <v>2.548966904616901</v>
      </c>
      <c r="C58" s="378">
        <v>0.5345802291729006</v>
      </c>
      <c r="D58" s="379">
        <v>2.3605669781212049</v>
      </c>
      <c r="E58" s="380">
        <f t="shared" si="0"/>
        <v>0.5345802291729006</v>
      </c>
      <c r="F58" s="379">
        <v>3.0632276103708662</v>
      </c>
      <c r="G58" s="378">
        <v>0.55733716353651452</v>
      </c>
      <c r="H58" s="381">
        <v>0.12086349173463821</v>
      </c>
      <c r="I58" s="382"/>
      <c r="J58" s="405">
        <v>4.4541943289093701E-2</v>
      </c>
      <c r="K58" s="382"/>
      <c r="L58" s="383">
        <v>1.2555198903983244E-2</v>
      </c>
      <c r="M58" s="368"/>
    </row>
    <row r="59" spans="1:13" x14ac:dyDescent="0.25">
      <c r="A59" s="161">
        <v>2029</v>
      </c>
      <c r="B59" s="377">
        <v>2.5910687862989104</v>
      </c>
      <c r="C59" s="378">
        <v>0.5307091041839016</v>
      </c>
      <c r="D59" s="379">
        <v>2.4028406725221338</v>
      </c>
      <c r="E59" s="380">
        <f t="shared" si="0"/>
        <v>0.5307091041839016</v>
      </c>
      <c r="F59" s="379">
        <v>3.0933744330346928</v>
      </c>
      <c r="G59" s="378">
        <v>0.55218375266224284</v>
      </c>
      <c r="H59" s="381">
        <v>0.12114776898245121</v>
      </c>
      <c r="I59" s="382"/>
      <c r="J59" s="405">
        <v>4.4962944643432964E-2</v>
      </c>
      <c r="K59" s="382"/>
      <c r="L59" s="383">
        <v>1.2370167283333041E-2</v>
      </c>
      <c r="M59" s="368"/>
    </row>
    <row r="60" spans="1:13" x14ac:dyDescent="0.25">
      <c r="A60" s="161">
        <v>2030</v>
      </c>
      <c r="B60" s="377">
        <v>2.7151728988787776</v>
      </c>
      <c r="C60" s="378">
        <v>0.5729614433316319</v>
      </c>
      <c r="D60" s="379">
        <v>2.5058409414746627</v>
      </c>
      <c r="E60" s="380">
        <f t="shared" si="0"/>
        <v>0.5729614433316319</v>
      </c>
      <c r="F60" s="379">
        <v>3.1933043989931882</v>
      </c>
      <c r="G60" s="378">
        <v>0.5872141334553711</v>
      </c>
      <c r="H60" s="381">
        <v>0.12101001789238378</v>
      </c>
      <c r="I60" s="382"/>
      <c r="J60" s="405">
        <v>4.5131345185168661E-2</v>
      </c>
      <c r="K60" s="382"/>
      <c r="L60" s="383">
        <v>1.2864623903824828E-2</v>
      </c>
      <c r="M60" s="368"/>
    </row>
    <row r="61" spans="1:13" x14ac:dyDescent="0.25">
      <c r="A61" s="161">
        <v>2031</v>
      </c>
      <c r="B61" s="377">
        <v>2.7265484539806031</v>
      </c>
      <c r="C61" s="378">
        <v>0.56905828546283432</v>
      </c>
      <c r="D61" s="379">
        <v>2.5192345680038022</v>
      </c>
      <c r="E61" s="380">
        <f t="shared" si="0"/>
        <v>0.56905828546283432</v>
      </c>
      <c r="F61" s="379">
        <v>3.2270049299280092</v>
      </c>
      <c r="G61" s="378">
        <v>0.58289163606920946</v>
      </c>
      <c r="H61" s="381">
        <v>0.12106388166511187</v>
      </c>
      <c r="I61" s="382"/>
      <c r="J61" s="405">
        <v>4.5468146268640069E-2</v>
      </c>
      <c r="K61" s="382"/>
      <c r="L61" s="383">
        <v>1.2593334532730186E-2</v>
      </c>
      <c r="M61" s="368"/>
    </row>
    <row r="62" spans="1:13" x14ac:dyDescent="0.25">
      <c r="A62" s="161">
        <v>2032</v>
      </c>
      <c r="B62" s="377">
        <v>2.7818255561931249</v>
      </c>
      <c r="C62" s="378">
        <v>0.57221886293629975</v>
      </c>
      <c r="D62" s="379">
        <v>2.5725178661221904</v>
      </c>
      <c r="E62" s="380">
        <f t="shared" si="0"/>
        <v>0.57221886293629975</v>
      </c>
      <c r="F62" s="379">
        <v>3.2661345486420363</v>
      </c>
      <c r="G62" s="378">
        <v>0.5843243794202031</v>
      </c>
      <c r="H62" s="381">
        <v>0.12079563056413145</v>
      </c>
      <c r="I62" s="382"/>
      <c r="J62" s="405">
        <v>4.5889147622979326E-2</v>
      </c>
      <c r="K62" s="382"/>
      <c r="L62" s="383">
        <v>1.2514723904317673E-2</v>
      </c>
      <c r="M62" s="368"/>
    </row>
    <row r="63" spans="1:13" x14ac:dyDescent="0.25">
      <c r="A63" s="161">
        <v>2033</v>
      </c>
      <c r="B63" s="377">
        <v>2.8024071668104131</v>
      </c>
      <c r="C63" s="378">
        <v>0.56876804815799209</v>
      </c>
      <c r="D63" s="379">
        <v>2.5949748562476898</v>
      </c>
      <c r="E63" s="380">
        <f t="shared" si="0"/>
        <v>0.56876804815799209</v>
      </c>
      <c r="F63" s="379">
        <v>3.2840321922095299</v>
      </c>
      <c r="G63" s="378">
        <v>0.5803775403516801</v>
      </c>
      <c r="H63" s="381">
        <v>0.12131832950697903</v>
      </c>
      <c r="I63" s="382"/>
      <c r="J63" s="405">
        <v>4.6394349248186445E-2</v>
      </c>
      <c r="K63" s="382"/>
      <c r="L63" s="383">
        <v>1.2388250329326033E-2</v>
      </c>
      <c r="M63" s="368"/>
    </row>
    <row r="64" spans="1:13" x14ac:dyDescent="0.25">
      <c r="A64" s="161">
        <v>2034</v>
      </c>
      <c r="B64" s="377">
        <v>2.8392973960185168</v>
      </c>
      <c r="C64" s="378">
        <v>0.5656462984176156</v>
      </c>
      <c r="D64" s="379">
        <v>2.6333890739795471</v>
      </c>
      <c r="E64" s="380">
        <f t="shared" si="0"/>
        <v>0.5656462984176156</v>
      </c>
      <c r="F64" s="379">
        <v>3.2974491153785226</v>
      </c>
      <c r="G64" s="378">
        <v>0.57659960192209525</v>
      </c>
      <c r="H64" s="381">
        <v>0.12135401219368808</v>
      </c>
      <c r="I64" s="382"/>
      <c r="J64" s="405">
        <v>4.6562749789922149E-2</v>
      </c>
      <c r="K64" s="382"/>
      <c r="L64" s="383">
        <v>1.2247924960554803E-2</v>
      </c>
      <c r="M64" s="368"/>
    </row>
    <row r="65" spans="1:13" x14ac:dyDescent="0.25">
      <c r="A65" s="161">
        <v>2035</v>
      </c>
      <c r="B65" s="377">
        <v>2.8604119172724554</v>
      </c>
      <c r="C65" s="378">
        <v>0.56249931065073133</v>
      </c>
      <c r="D65" s="379">
        <v>2.6555267060003875</v>
      </c>
      <c r="E65" s="380">
        <f t="shared" si="0"/>
        <v>0.56249931065073133</v>
      </c>
      <c r="F65" s="379">
        <v>3.3148866503089081</v>
      </c>
      <c r="G65" s="378">
        <v>0.57302453839790191</v>
      </c>
      <c r="H65" s="381">
        <v>0.1213309679340996</v>
      </c>
      <c r="I65" s="382"/>
      <c r="J65" s="405">
        <v>4.6815350602525702E-2</v>
      </c>
      <c r="K65" s="382"/>
      <c r="L65" s="383">
        <v>1.211409353014275E-2</v>
      </c>
      <c r="M65" s="368"/>
    </row>
    <row r="66" spans="1:13" x14ac:dyDescent="0.25">
      <c r="A66" s="161">
        <v>2036</v>
      </c>
      <c r="B66" s="377">
        <v>2.8965459763786456</v>
      </c>
      <c r="C66" s="378">
        <v>0.55959596690898206</v>
      </c>
      <c r="D66" s="379">
        <v>2.6923451039022761</v>
      </c>
      <c r="E66" s="380">
        <f t="shared" si="0"/>
        <v>0.55959596690898206</v>
      </c>
      <c r="F66" s="379">
        <v>3.3222658609825215</v>
      </c>
      <c r="G66" s="378">
        <v>0.5696950602854981</v>
      </c>
      <c r="H66" s="381">
        <v>0.1209051441853097</v>
      </c>
      <c r="I66" s="382"/>
      <c r="J66" s="405">
        <v>4.7067951415129261E-2</v>
      </c>
      <c r="K66" s="382"/>
      <c r="L66" s="383">
        <v>1.1989580755672117E-2</v>
      </c>
      <c r="M66" s="368"/>
    </row>
    <row r="67" spans="1:13" x14ac:dyDescent="0.25">
      <c r="A67" s="161">
        <v>2037</v>
      </c>
      <c r="B67" s="377">
        <v>2.9266908576558182</v>
      </c>
      <c r="C67" s="378">
        <v>0.55684113924629919</v>
      </c>
      <c r="D67" s="379">
        <v>2.7229636835231372</v>
      </c>
      <c r="E67" s="380">
        <f t="shared" si="0"/>
        <v>0.55684113924629919</v>
      </c>
      <c r="F67" s="379">
        <v>3.3573719558551742</v>
      </c>
      <c r="G67" s="378">
        <v>0.56647527051907132</v>
      </c>
      <c r="H67" s="381">
        <v>0.12056602276450815</v>
      </c>
      <c r="I67" s="382"/>
      <c r="J67" s="405">
        <v>4.7488952769468518E-2</v>
      </c>
      <c r="K67" s="382"/>
      <c r="L67" s="383">
        <v>1.1870746537165789E-2</v>
      </c>
      <c r="M67" s="368"/>
    </row>
    <row r="68" spans="1:13" x14ac:dyDescent="0.25">
      <c r="A68" s="161">
        <v>2038</v>
      </c>
      <c r="B68" s="377">
        <v>2.9647740689630897</v>
      </c>
      <c r="C68" s="378">
        <v>0.55422900350271942</v>
      </c>
      <c r="D68" s="379">
        <v>2.7609789462975023</v>
      </c>
      <c r="E68" s="380">
        <f t="shared" si="0"/>
        <v>0.55422900350271942</v>
      </c>
      <c r="F68" s="379">
        <v>3.3830312632672102</v>
      </c>
      <c r="G68" s="378">
        <v>0.56324965659268122</v>
      </c>
      <c r="H68" s="381">
        <v>0.12019518879270588</v>
      </c>
      <c r="I68" s="382"/>
      <c r="J68" s="405">
        <v>4.757315304033638E-2</v>
      </c>
      <c r="K68" s="382"/>
      <c r="L68" s="383">
        <v>1.1817580692939998E-2</v>
      </c>
      <c r="M68" s="368"/>
    </row>
    <row r="69" spans="1:13" x14ac:dyDescent="0.25">
      <c r="A69" s="161">
        <v>2039</v>
      </c>
      <c r="B69" s="377">
        <v>2.9690606506961434</v>
      </c>
      <c r="C69" s="378">
        <v>0.55132760114762458</v>
      </c>
      <c r="D69" s="379">
        <v>2.7668118425008363</v>
      </c>
      <c r="E69" s="380">
        <f t="shared" si="0"/>
        <v>0.55132760114762458</v>
      </c>
      <c r="F69" s="379">
        <v>3.3826410445496631</v>
      </c>
      <c r="G69" s="378">
        <v>0.56020653301181067</v>
      </c>
      <c r="H69" s="381">
        <v>0.11985957157481561</v>
      </c>
      <c r="I69" s="382"/>
      <c r="J69" s="405">
        <v>4.8246755207279189E-2</v>
      </c>
      <c r="K69" s="382"/>
      <c r="L69" s="383">
        <v>1.1723803951982819E-2</v>
      </c>
      <c r="M69" s="368"/>
    </row>
    <row r="70" spans="1:13" x14ac:dyDescent="0.25">
      <c r="A70" s="161">
        <v>2040</v>
      </c>
      <c r="B70" s="377">
        <v>3.0196997801911536</v>
      </c>
      <c r="C70" s="378">
        <v>0.54889116089627377</v>
      </c>
      <c r="D70" s="379">
        <v>2.816322055656276</v>
      </c>
      <c r="E70" s="380">
        <f t="shared" si="0"/>
        <v>0.54889116089627377</v>
      </c>
      <c r="F70" s="379">
        <v>3.4341402083325998</v>
      </c>
      <c r="G70" s="378">
        <v>0.55687705489940686</v>
      </c>
      <c r="H70" s="381">
        <v>0.11969010793374756</v>
      </c>
      <c r="I70" s="382"/>
      <c r="J70" s="405">
        <v>4.8246755207279189E-2</v>
      </c>
      <c r="K70" s="382"/>
      <c r="L70" s="383">
        <v>1.1679403468501928E-2</v>
      </c>
      <c r="M70" s="368"/>
    </row>
    <row r="71" spans="1:13" x14ac:dyDescent="0.25">
      <c r="A71" s="161">
        <v>2041</v>
      </c>
      <c r="B71" s="377">
        <v>3.0475586786826958</v>
      </c>
      <c r="C71" s="378">
        <v>0.54626834752609443</v>
      </c>
      <c r="D71" s="379">
        <v>2.8443857704398643</v>
      </c>
      <c r="E71" s="380">
        <f t="shared" si="0"/>
        <v>0.54626834752609443</v>
      </c>
      <c r="F71" s="379">
        <v>3.4647908208332603</v>
      </c>
      <c r="G71" s="378">
        <v>0.55356310788023866</v>
      </c>
      <c r="H71" s="381">
        <v>0.11951102472180664</v>
      </c>
      <c r="I71" s="382"/>
      <c r="J71" s="405">
        <v>4.8330955478147038E-2</v>
      </c>
      <c r="K71" s="382"/>
      <c r="L71" s="383">
        <v>1.1605267736327952E-2</v>
      </c>
      <c r="M71" s="384"/>
    </row>
    <row r="72" spans="1:13" x14ac:dyDescent="0.25">
      <c r="A72" s="161">
        <v>2042</v>
      </c>
      <c r="B72" s="377">
        <v>3.0661629869924139</v>
      </c>
      <c r="C72" s="378">
        <v>0.54353293372995615</v>
      </c>
      <c r="D72" s="379">
        <v>2.863619088025628</v>
      </c>
      <c r="E72" s="380">
        <f t="shared" si="0"/>
        <v>0.54353293372995615</v>
      </c>
      <c r="F72" s="379">
        <v>3.4832941770369459</v>
      </c>
      <c r="G72" s="378">
        <v>0.55044329952651694</v>
      </c>
      <c r="H72" s="381">
        <v>0.11949843482935243</v>
      </c>
      <c r="I72" s="382"/>
      <c r="J72" s="405">
        <v>4.8415155749014893E-2</v>
      </c>
      <c r="K72" s="382"/>
      <c r="L72" s="383">
        <v>1.1543174425571612E-2</v>
      </c>
      <c r="M72" s="384"/>
    </row>
    <row r="73" spans="1:13" x14ac:dyDescent="0.25">
      <c r="A73" s="161">
        <v>2043</v>
      </c>
      <c r="B73" s="377">
        <v>3.0846255740763557</v>
      </c>
      <c r="C73" s="378">
        <v>0.54071306961434884</v>
      </c>
      <c r="D73" s="379">
        <v>2.8818244413778538</v>
      </c>
      <c r="E73" s="380">
        <f t="shared" si="0"/>
        <v>0.54071306961434884</v>
      </c>
      <c r="F73" s="379">
        <v>3.5157065979265307</v>
      </c>
      <c r="G73" s="378">
        <v>0.54717982856036473</v>
      </c>
      <c r="H73" s="381">
        <v>0.11866005670955593</v>
      </c>
      <c r="I73" s="382"/>
      <c r="J73" s="405">
        <v>4.9004557645089861E-2</v>
      </c>
      <c r="K73" s="382"/>
      <c r="L73" s="383">
        <v>1.1479979377888864E-2</v>
      </c>
      <c r="M73" s="384"/>
    </row>
    <row r="74" spans="1:13" x14ac:dyDescent="0.25">
      <c r="A74" s="161">
        <v>2044</v>
      </c>
      <c r="B74" s="377">
        <v>3.0952799040360484</v>
      </c>
      <c r="C74" s="378">
        <v>0.53776992744618313</v>
      </c>
      <c r="D74" s="379">
        <v>2.8929747956277612</v>
      </c>
      <c r="E74" s="380">
        <f t="shared" si="0"/>
        <v>0.53776992744618313</v>
      </c>
      <c r="F74" s="379">
        <v>3.5230159186805836</v>
      </c>
      <c r="G74" s="378">
        <v>0.54389111956770464</v>
      </c>
      <c r="H74" s="381">
        <v>0.1185684426733318</v>
      </c>
      <c r="I74" s="382"/>
      <c r="J74" s="405">
        <v>4.9593959541164814E-2</v>
      </c>
      <c r="K74" s="382"/>
      <c r="L74" s="383">
        <v>1.1431872787284601E-2</v>
      </c>
      <c r="M74" s="384"/>
    </row>
    <row r="75" spans="1:13" x14ac:dyDescent="0.25">
      <c r="A75" s="161">
        <v>2045</v>
      </c>
      <c r="B75" s="377">
        <v>3.0757505249854789</v>
      </c>
      <c r="C75" s="378">
        <v>0.53465303117244289</v>
      </c>
      <c r="D75" s="379">
        <v>2.8758255566155637</v>
      </c>
      <c r="E75" s="380">
        <f t="shared" si="0"/>
        <v>0.53465303117244289</v>
      </c>
      <c r="F75" s="379">
        <v>3.5170510081847466</v>
      </c>
      <c r="G75" s="378">
        <v>0.54054902244204672</v>
      </c>
      <c r="H75" s="381">
        <v>0.11832640029218665</v>
      </c>
      <c r="I75" s="382"/>
      <c r="J75" s="405">
        <v>4.9509759270296966E-2</v>
      </c>
      <c r="K75" s="382"/>
      <c r="L75" s="383">
        <v>1.1401570653688417E-2</v>
      </c>
      <c r="M75" s="384"/>
    </row>
    <row r="76" spans="1:13" x14ac:dyDescent="0.25">
      <c r="A76" s="161">
        <v>2046</v>
      </c>
      <c r="B76" s="377">
        <v>3.1170379949659406</v>
      </c>
      <c r="C76" s="378">
        <v>0.53195741580272127</v>
      </c>
      <c r="D76" s="379">
        <v>2.9164655741467622</v>
      </c>
      <c r="E76" s="380">
        <f t="shared" si="0"/>
        <v>0.53195741580272127</v>
      </c>
      <c r="F76" s="379">
        <v>3.5580278563004946</v>
      </c>
      <c r="G76" s="378">
        <v>0.53726904968933165</v>
      </c>
      <c r="H76" s="381">
        <v>0.11777123165754318</v>
      </c>
      <c r="I76" s="382"/>
      <c r="J76" s="405">
        <v>4.942555899942911E-2</v>
      </c>
      <c r="K76" s="382"/>
      <c r="L76" s="383">
        <v>1.1382599423301006E-2</v>
      </c>
      <c r="M76" s="384"/>
    </row>
    <row r="77" spans="1:13" x14ac:dyDescent="0.25">
      <c r="A77" s="161">
        <v>2047</v>
      </c>
      <c r="B77" s="377">
        <v>3.129843381338778</v>
      </c>
      <c r="C77" s="378">
        <v>0.52889390766197875</v>
      </c>
      <c r="D77" s="379">
        <v>2.9297106845968353</v>
      </c>
      <c r="E77" s="380">
        <f t="shared" si="0"/>
        <v>0.52889390766197875</v>
      </c>
      <c r="F77" s="379">
        <v>3.5720534041856618</v>
      </c>
      <c r="G77" s="378">
        <v>0.53373766736486372</v>
      </c>
      <c r="H77" s="381">
        <v>0.11770306957210497</v>
      </c>
      <c r="I77" s="382"/>
      <c r="J77" s="405">
        <v>5.0772763333314749E-2</v>
      </c>
      <c r="K77" s="382"/>
      <c r="L77" s="383">
        <v>1.1381077376163905E-2</v>
      </c>
      <c r="M77" s="384"/>
    </row>
    <row r="78" spans="1:13" x14ac:dyDescent="0.25">
      <c r="A78" s="161">
        <v>2048</v>
      </c>
      <c r="B78" s="377">
        <v>3.1412927091334732</v>
      </c>
      <c r="C78" s="378">
        <v>0.52592455677397776</v>
      </c>
      <c r="D78" s="379">
        <v>2.9421103211588902</v>
      </c>
      <c r="E78" s="380">
        <f t="shared" si="0"/>
        <v>0.52592455677397776</v>
      </c>
      <c r="F78" s="379">
        <v>3.5736298101490855</v>
      </c>
      <c r="G78" s="378">
        <v>0.53023152306690369</v>
      </c>
      <c r="H78" s="381">
        <v>0.11736816096034358</v>
      </c>
      <c r="I78" s="382"/>
      <c r="J78" s="405">
        <v>5.2035767396332533E-2</v>
      </c>
      <c r="K78" s="382"/>
      <c r="L78" s="383">
        <v>1.1390586287997466E-2</v>
      </c>
      <c r="M78" s="384"/>
    </row>
    <row r="79" spans="1:13" x14ac:dyDescent="0.25">
      <c r="A79" s="161">
        <v>2049</v>
      </c>
      <c r="B79" s="377">
        <v>3.1352054912784046</v>
      </c>
      <c r="C79" s="378">
        <v>0.52274747751394923</v>
      </c>
      <c r="D79" s="379">
        <v>2.937384986041927</v>
      </c>
      <c r="E79" s="380">
        <f t="shared" si="0"/>
        <v>0.52274747751394923</v>
      </c>
      <c r="F79" s="379">
        <v>3.5899005717001389</v>
      </c>
      <c r="G79" s="378">
        <v>0.52663898706282009</v>
      </c>
      <c r="H79" s="381">
        <v>0.1166010123168993</v>
      </c>
      <c r="I79" s="382"/>
      <c r="J79" s="405">
        <v>5.1025364145918316E-2</v>
      </c>
      <c r="K79" s="382"/>
      <c r="L79" s="383">
        <v>1.1424153833946456E-2</v>
      </c>
      <c r="M79" s="384"/>
    </row>
    <row r="80" spans="1:13" x14ac:dyDescent="0.25">
      <c r="A80" s="161">
        <v>2050</v>
      </c>
      <c r="B80" s="377">
        <v>3.1375613639835955</v>
      </c>
      <c r="C80" s="378">
        <v>0.51961019668033714</v>
      </c>
      <c r="D80" s="379">
        <v>2.9405028530089945</v>
      </c>
      <c r="E80" s="380">
        <f t="shared" si="0"/>
        <v>0.51961019668033714</v>
      </c>
      <c r="F80" s="379">
        <v>3.5859479084716526</v>
      </c>
      <c r="G80" s="378">
        <v>0.52295908865928575</v>
      </c>
      <c r="H80" s="381">
        <v>0.11578155301005051</v>
      </c>
      <c r="I80" s="382"/>
      <c r="J80" s="405">
        <v>5.0014960895504092E-2</v>
      </c>
      <c r="K80" s="382"/>
      <c r="L80" s="383">
        <v>1.1444691763364019E-2</v>
      </c>
      <c r="M80" s="384"/>
    </row>
    <row r="81" spans="1:13" x14ac:dyDescent="0.25">
      <c r="A81" s="161">
        <v>2051</v>
      </c>
      <c r="B81" s="451">
        <f t="shared" ref="B81:H81" si="1">B80</f>
        <v>3.1375613639835955</v>
      </c>
      <c r="C81" s="386">
        <f t="shared" si="1"/>
        <v>0.51961019668033714</v>
      </c>
      <c r="D81" s="385">
        <f t="shared" si="1"/>
        <v>2.9405028530089945</v>
      </c>
      <c r="E81" s="386">
        <f t="shared" si="1"/>
        <v>0.51961019668033714</v>
      </c>
      <c r="F81" s="379">
        <f t="shared" si="1"/>
        <v>3.5859479084716526</v>
      </c>
      <c r="G81" s="387">
        <f t="shared" si="1"/>
        <v>0.52295908865928575</v>
      </c>
      <c r="H81" s="388">
        <f t="shared" si="1"/>
        <v>0.11578155301005051</v>
      </c>
      <c r="I81" s="384"/>
      <c r="J81" s="405">
        <f>J80</f>
        <v>5.0014960895504092E-2</v>
      </c>
      <c r="K81" s="384"/>
      <c r="L81" s="388">
        <f>L80</f>
        <v>1.1444691763364019E-2</v>
      </c>
      <c r="M81" s="384"/>
    </row>
    <row r="82" spans="1:13" x14ac:dyDescent="0.25">
      <c r="A82" s="161">
        <v>2052</v>
      </c>
      <c r="B82" s="451">
        <f t="shared" ref="B82:B130" si="2">B81</f>
        <v>3.1375613639835955</v>
      </c>
      <c r="C82" s="386">
        <f t="shared" ref="C82:C130" si="3">C81</f>
        <v>0.51961019668033714</v>
      </c>
      <c r="D82" s="385">
        <f t="shared" ref="D82:D130" si="4">D81</f>
        <v>2.9405028530089945</v>
      </c>
      <c r="E82" s="386">
        <f t="shared" ref="E82:E130" si="5">E81</f>
        <v>0.51961019668033714</v>
      </c>
      <c r="F82" s="379">
        <f t="shared" ref="F82:L130" si="6">F81</f>
        <v>3.5859479084716526</v>
      </c>
      <c r="G82" s="387">
        <f t="shared" ref="G82:G130" si="7">G81</f>
        <v>0.52295908865928575</v>
      </c>
      <c r="H82" s="388">
        <f t="shared" si="6"/>
        <v>0.11578155301005051</v>
      </c>
      <c r="I82" s="384"/>
      <c r="J82" s="405">
        <f t="shared" si="6"/>
        <v>5.0014960895504092E-2</v>
      </c>
      <c r="K82" s="384"/>
      <c r="L82" s="388">
        <f t="shared" si="6"/>
        <v>1.1444691763364019E-2</v>
      </c>
      <c r="M82" s="384"/>
    </row>
    <row r="83" spans="1:13" x14ac:dyDescent="0.25">
      <c r="A83" s="161">
        <v>2053</v>
      </c>
      <c r="B83" s="451">
        <f t="shared" si="2"/>
        <v>3.1375613639835955</v>
      </c>
      <c r="C83" s="386">
        <f t="shared" si="3"/>
        <v>0.51961019668033714</v>
      </c>
      <c r="D83" s="385">
        <f t="shared" si="4"/>
        <v>2.9405028530089945</v>
      </c>
      <c r="E83" s="386">
        <f t="shared" si="5"/>
        <v>0.51961019668033714</v>
      </c>
      <c r="F83" s="379">
        <f t="shared" si="6"/>
        <v>3.5859479084716526</v>
      </c>
      <c r="G83" s="387">
        <f t="shared" si="7"/>
        <v>0.52295908865928575</v>
      </c>
      <c r="H83" s="388">
        <f t="shared" si="6"/>
        <v>0.11578155301005051</v>
      </c>
      <c r="I83" s="384"/>
      <c r="J83" s="405">
        <f t="shared" si="6"/>
        <v>5.0014960895504092E-2</v>
      </c>
      <c r="K83" s="384"/>
      <c r="L83" s="388">
        <f t="shared" si="6"/>
        <v>1.1444691763364019E-2</v>
      </c>
      <c r="M83" s="384"/>
    </row>
    <row r="84" spans="1:13" x14ac:dyDescent="0.25">
      <c r="A84" s="161">
        <v>2054</v>
      </c>
      <c r="B84" s="451">
        <f t="shared" si="2"/>
        <v>3.1375613639835955</v>
      </c>
      <c r="C84" s="386">
        <f t="shared" si="3"/>
        <v>0.51961019668033714</v>
      </c>
      <c r="D84" s="385">
        <f t="shared" si="4"/>
        <v>2.9405028530089945</v>
      </c>
      <c r="E84" s="386">
        <f t="shared" si="5"/>
        <v>0.51961019668033714</v>
      </c>
      <c r="F84" s="379">
        <f t="shared" si="6"/>
        <v>3.5859479084716526</v>
      </c>
      <c r="G84" s="387">
        <f t="shared" si="7"/>
        <v>0.52295908865928575</v>
      </c>
      <c r="H84" s="388">
        <f t="shared" si="6"/>
        <v>0.11578155301005051</v>
      </c>
      <c r="I84" s="384"/>
      <c r="J84" s="405">
        <f t="shared" si="6"/>
        <v>5.0014960895504092E-2</v>
      </c>
      <c r="K84" s="384"/>
      <c r="L84" s="388">
        <f t="shared" si="6"/>
        <v>1.1444691763364019E-2</v>
      </c>
      <c r="M84" s="384"/>
    </row>
    <row r="85" spans="1:13" x14ac:dyDescent="0.25">
      <c r="A85" s="161">
        <v>2055</v>
      </c>
      <c r="B85" s="451">
        <f t="shared" si="2"/>
        <v>3.1375613639835955</v>
      </c>
      <c r="C85" s="386">
        <f t="shared" si="3"/>
        <v>0.51961019668033714</v>
      </c>
      <c r="D85" s="385">
        <f t="shared" si="4"/>
        <v>2.9405028530089945</v>
      </c>
      <c r="E85" s="386">
        <f t="shared" si="5"/>
        <v>0.51961019668033714</v>
      </c>
      <c r="F85" s="379">
        <f t="shared" si="6"/>
        <v>3.5859479084716526</v>
      </c>
      <c r="G85" s="387">
        <f t="shared" si="7"/>
        <v>0.52295908865928575</v>
      </c>
      <c r="H85" s="388">
        <f t="shared" si="6"/>
        <v>0.11578155301005051</v>
      </c>
      <c r="I85" s="384"/>
      <c r="J85" s="405">
        <f t="shared" si="6"/>
        <v>5.0014960895504092E-2</v>
      </c>
      <c r="K85" s="384"/>
      <c r="L85" s="388">
        <f t="shared" si="6"/>
        <v>1.1444691763364019E-2</v>
      </c>
      <c r="M85" s="384"/>
    </row>
    <row r="86" spans="1:13" x14ac:dyDescent="0.25">
      <c r="A86" s="161">
        <v>2056</v>
      </c>
      <c r="B86" s="451">
        <f t="shared" si="2"/>
        <v>3.1375613639835955</v>
      </c>
      <c r="C86" s="386">
        <f t="shared" si="3"/>
        <v>0.51961019668033714</v>
      </c>
      <c r="D86" s="385">
        <f t="shared" si="4"/>
        <v>2.9405028530089945</v>
      </c>
      <c r="E86" s="386">
        <f t="shared" si="5"/>
        <v>0.51961019668033714</v>
      </c>
      <c r="F86" s="379">
        <f t="shared" si="6"/>
        <v>3.5859479084716526</v>
      </c>
      <c r="G86" s="387">
        <f t="shared" si="7"/>
        <v>0.52295908865928575</v>
      </c>
      <c r="H86" s="388">
        <f t="shared" si="6"/>
        <v>0.11578155301005051</v>
      </c>
      <c r="I86" s="384"/>
      <c r="J86" s="405">
        <f t="shared" si="6"/>
        <v>5.0014960895504092E-2</v>
      </c>
      <c r="K86" s="384"/>
      <c r="L86" s="388">
        <f t="shared" si="6"/>
        <v>1.1444691763364019E-2</v>
      </c>
      <c r="M86" s="384"/>
    </row>
    <row r="87" spans="1:13" x14ac:dyDescent="0.25">
      <c r="A87" s="161">
        <v>2057</v>
      </c>
      <c r="B87" s="451">
        <f t="shared" si="2"/>
        <v>3.1375613639835955</v>
      </c>
      <c r="C87" s="386">
        <f t="shared" si="3"/>
        <v>0.51961019668033714</v>
      </c>
      <c r="D87" s="385">
        <f t="shared" si="4"/>
        <v>2.9405028530089945</v>
      </c>
      <c r="E87" s="386">
        <f t="shared" si="5"/>
        <v>0.51961019668033714</v>
      </c>
      <c r="F87" s="379">
        <f t="shared" si="6"/>
        <v>3.5859479084716526</v>
      </c>
      <c r="G87" s="387">
        <f t="shared" si="7"/>
        <v>0.52295908865928575</v>
      </c>
      <c r="H87" s="388">
        <f t="shared" si="6"/>
        <v>0.11578155301005051</v>
      </c>
      <c r="I87" s="384"/>
      <c r="J87" s="405">
        <f t="shared" si="6"/>
        <v>5.0014960895504092E-2</v>
      </c>
      <c r="K87" s="384"/>
      <c r="L87" s="388">
        <f t="shared" si="6"/>
        <v>1.1444691763364019E-2</v>
      </c>
      <c r="M87" s="384"/>
    </row>
    <row r="88" spans="1:13" x14ac:dyDescent="0.25">
      <c r="A88" s="161">
        <v>2058</v>
      </c>
      <c r="B88" s="451">
        <f t="shared" si="2"/>
        <v>3.1375613639835955</v>
      </c>
      <c r="C88" s="386">
        <f t="shared" si="3"/>
        <v>0.51961019668033714</v>
      </c>
      <c r="D88" s="385">
        <f t="shared" si="4"/>
        <v>2.9405028530089945</v>
      </c>
      <c r="E88" s="386">
        <f t="shared" si="5"/>
        <v>0.51961019668033714</v>
      </c>
      <c r="F88" s="379">
        <f t="shared" si="6"/>
        <v>3.5859479084716526</v>
      </c>
      <c r="G88" s="387">
        <f t="shared" si="7"/>
        <v>0.52295908865928575</v>
      </c>
      <c r="H88" s="388">
        <f t="shared" si="6"/>
        <v>0.11578155301005051</v>
      </c>
      <c r="I88" s="384"/>
      <c r="J88" s="405">
        <f t="shared" si="6"/>
        <v>5.0014960895504092E-2</v>
      </c>
      <c r="K88" s="384"/>
      <c r="L88" s="388">
        <f t="shared" si="6"/>
        <v>1.1444691763364019E-2</v>
      </c>
      <c r="M88" s="384"/>
    </row>
    <row r="89" spans="1:13" x14ac:dyDescent="0.25">
      <c r="A89" s="161">
        <v>2059</v>
      </c>
      <c r="B89" s="451">
        <f t="shared" si="2"/>
        <v>3.1375613639835955</v>
      </c>
      <c r="C89" s="386">
        <f t="shared" si="3"/>
        <v>0.51961019668033714</v>
      </c>
      <c r="D89" s="385">
        <f t="shared" si="4"/>
        <v>2.9405028530089945</v>
      </c>
      <c r="E89" s="386">
        <f t="shared" si="5"/>
        <v>0.51961019668033714</v>
      </c>
      <c r="F89" s="379">
        <f t="shared" si="6"/>
        <v>3.5859479084716526</v>
      </c>
      <c r="G89" s="387">
        <f t="shared" si="7"/>
        <v>0.52295908865928575</v>
      </c>
      <c r="H89" s="388">
        <f t="shared" si="6"/>
        <v>0.11578155301005051</v>
      </c>
      <c r="I89" s="384"/>
      <c r="J89" s="405">
        <f t="shared" si="6"/>
        <v>5.0014960895504092E-2</v>
      </c>
      <c r="K89" s="384"/>
      <c r="L89" s="388">
        <f t="shared" si="6"/>
        <v>1.1444691763364019E-2</v>
      </c>
      <c r="M89" s="384"/>
    </row>
    <row r="90" spans="1:13" x14ac:dyDescent="0.25">
      <c r="A90" s="161">
        <v>2060</v>
      </c>
      <c r="B90" s="451">
        <f t="shared" si="2"/>
        <v>3.1375613639835955</v>
      </c>
      <c r="C90" s="386">
        <f t="shared" si="3"/>
        <v>0.51961019668033714</v>
      </c>
      <c r="D90" s="385">
        <f t="shared" si="4"/>
        <v>2.9405028530089945</v>
      </c>
      <c r="E90" s="386">
        <f t="shared" si="5"/>
        <v>0.51961019668033714</v>
      </c>
      <c r="F90" s="379">
        <f t="shared" si="6"/>
        <v>3.5859479084716526</v>
      </c>
      <c r="G90" s="387">
        <f t="shared" si="7"/>
        <v>0.52295908865928575</v>
      </c>
      <c r="H90" s="388">
        <f t="shared" si="6"/>
        <v>0.11578155301005051</v>
      </c>
      <c r="I90" s="384"/>
      <c r="J90" s="405">
        <f t="shared" si="6"/>
        <v>5.0014960895504092E-2</v>
      </c>
      <c r="K90" s="384"/>
      <c r="L90" s="388">
        <f t="shared" si="6"/>
        <v>1.1444691763364019E-2</v>
      </c>
      <c r="M90" s="384"/>
    </row>
    <row r="91" spans="1:13" x14ac:dyDescent="0.25">
      <c r="A91" s="161">
        <v>2061</v>
      </c>
      <c r="B91" s="451">
        <f t="shared" si="2"/>
        <v>3.1375613639835955</v>
      </c>
      <c r="C91" s="386">
        <f t="shared" si="3"/>
        <v>0.51961019668033714</v>
      </c>
      <c r="D91" s="385">
        <f t="shared" si="4"/>
        <v>2.9405028530089945</v>
      </c>
      <c r="E91" s="386">
        <f t="shared" si="5"/>
        <v>0.51961019668033714</v>
      </c>
      <c r="F91" s="379">
        <f t="shared" si="6"/>
        <v>3.5859479084716526</v>
      </c>
      <c r="G91" s="387">
        <f t="shared" si="7"/>
        <v>0.52295908865928575</v>
      </c>
      <c r="H91" s="388">
        <f t="shared" si="6"/>
        <v>0.11578155301005051</v>
      </c>
      <c r="I91" s="384"/>
      <c r="J91" s="405">
        <f t="shared" si="6"/>
        <v>5.0014960895504092E-2</v>
      </c>
      <c r="K91" s="384"/>
      <c r="L91" s="388">
        <f t="shared" si="6"/>
        <v>1.1444691763364019E-2</v>
      </c>
      <c r="M91" s="384"/>
    </row>
    <row r="92" spans="1:13" x14ac:dyDescent="0.25">
      <c r="A92" s="161">
        <v>2062</v>
      </c>
      <c r="B92" s="451">
        <f t="shared" si="2"/>
        <v>3.1375613639835955</v>
      </c>
      <c r="C92" s="386">
        <f t="shared" si="3"/>
        <v>0.51961019668033714</v>
      </c>
      <c r="D92" s="385">
        <f t="shared" si="4"/>
        <v>2.9405028530089945</v>
      </c>
      <c r="E92" s="386">
        <f t="shared" si="5"/>
        <v>0.51961019668033714</v>
      </c>
      <c r="F92" s="379">
        <f t="shared" si="6"/>
        <v>3.5859479084716526</v>
      </c>
      <c r="G92" s="387">
        <f t="shared" si="7"/>
        <v>0.52295908865928575</v>
      </c>
      <c r="H92" s="388">
        <f t="shared" si="6"/>
        <v>0.11578155301005051</v>
      </c>
      <c r="I92" s="384"/>
      <c r="J92" s="405">
        <f t="shared" si="6"/>
        <v>5.0014960895504092E-2</v>
      </c>
      <c r="K92" s="384"/>
      <c r="L92" s="388">
        <f t="shared" si="6"/>
        <v>1.1444691763364019E-2</v>
      </c>
      <c r="M92" s="384"/>
    </row>
    <row r="93" spans="1:13" x14ac:dyDescent="0.25">
      <c r="A93" s="161">
        <v>2063</v>
      </c>
      <c r="B93" s="451">
        <f t="shared" si="2"/>
        <v>3.1375613639835955</v>
      </c>
      <c r="C93" s="386">
        <f t="shared" si="3"/>
        <v>0.51961019668033714</v>
      </c>
      <c r="D93" s="385">
        <f t="shared" si="4"/>
        <v>2.9405028530089945</v>
      </c>
      <c r="E93" s="386">
        <f t="shared" si="5"/>
        <v>0.51961019668033714</v>
      </c>
      <c r="F93" s="379">
        <f t="shared" si="6"/>
        <v>3.5859479084716526</v>
      </c>
      <c r="G93" s="387">
        <f t="shared" si="7"/>
        <v>0.52295908865928575</v>
      </c>
      <c r="H93" s="388">
        <f t="shared" si="6"/>
        <v>0.11578155301005051</v>
      </c>
      <c r="I93" s="384"/>
      <c r="J93" s="405">
        <f t="shared" si="6"/>
        <v>5.0014960895504092E-2</v>
      </c>
      <c r="K93" s="384"/>
      <c r="L93" s="388">
        <f t="shared" si="6"/>
        <v>1.1444691763364019E-2</v>
      </c>
      <c r="M93" s="384"/>
    </row>
    <row r="94" spans="1:13" x14ac:dyDescent="0.25">
      <c r="A94" s="161">
        <v>2064</v>
      </c>
      <c r="B94" s="451">
        <f t="shared" si="2"/>
        <v>3.1375613639835955</v>
      </c>
      <c r="C94" s="386">
        <f t="shared" si="3"/>
        <v>0.51961019668033714</v>
      </c>
      <c r="D94" s="385">
        <f t="shared" si="4"/>
        <v>2.9405028530089945</v>
      </c>
      <c r="E94" s="386">
        <f t="shared" si="5"/>
        <v>0.51961019668033714</v>
      </c>
      <c r="F94" s="379">
        <f t="shared" si="6"/>
        <v>3.5859479084716526</v>
      </c>
      <c r="G94" s="387">
        <f t="shared" si="7"/>
        <v>0.52295908865928575</v>
      </c>
      <c r="H94" s="388">
        <f t="shared" si="6"/>
        <v>0.11578155301005051</v>
      </c>
      <c r="I94" s="384"/>
      <c r="J94" s="405">
        <f t="shared" si="6"/>
        <v>5.0014960895504092E-2</v>
      </c>
      <c r="K94" s="384"/>
      <c r="L94" s="388">
        <f t="shared" si="6"/>
        <v>1.1444691763364019E-2</v>
      </c>
      <c r="M94" s="384"/>
    </row>
    <row r="95" spans="1:13" x14ac:dyDescent="0.25">
      <c r="A95" s="161">
        <v>2065</v>
      </c>
      <c r="B95" s="451">
        <f t="shared" si="2"/>
        <v>3.1375613639835955</v>
      </c>
      <c r="C95" s="386">
        <f t="shared" si="3"/>
        <v>0.51961019668033714</v>
      </c>
      <c r="D95" s="385">
        <f t="shared" si="4"/>
        <v>2.9405028530089945</v>
      </c>
      <c r="E95" s="386">
        <f t="shared" si="5"/>
        <v>0.51961019668033714</v>
      </c>
      <c r="F95" s="379">
        <f t="shared" si="6"/>
        <v>3.5859479084716526</v>
      </c>
      <c r="G95" s="387">
        <f t="shared" si="7"/>
        <v>0.52295908865928575</v>
      </c>
      <c r="H95" s="388">
        <f t="shared" si="6"/>
        <v>0.11578155301005051</v>
      </c>
      <c r="I95" s="384"/>
      <c r="J95" s="405">
        <f t="shared" si="6"/>
        <v>5.0014960895504092E-2</v>
      </c>
      <c r="K95" s="384"/>
      <c r="L95" s="388">
        <f t="shared" si="6"/>
        <v>1.1444691763364019E-2</v>
      </c>
      <c r="M95" s="384"/>
    </row>
    <row r="96" spans="1:13" x14ac:dyDescent="0.25">
      <c r="A96" s="161">
        <v>2066</v>
      </c>
      <c r="B96" s="451">
        <f t="shared" si="2"/>
        <v>3.1375613639835955</v>
      </c>
      <c r="C96" s="386">
        <f t="shared" si="3"/>
        <v>0.51961019668033714</v>
      </c>
      <c r="D96" s="385">
        <f t="shared" si="4"/>
        <v>2.9405028530089945</v>
      </c>
      <c r="E96" s="386">
        <f t="shared" si="5"/>
        <v>0.51961019668033714</v>
      </c>
      <c r="F96" s="379">
        <f t="shared" si="6"/>
        <v>3.5859479084716526</v>
      </c>
      <c r="G96" s="387">
        <f t="shared" si="7"/>
        <v>0.52295908865928575</v>
      </c>
      <c r="H96" s="388">
        <f t="shared" si="6"/>
        <v>0.11578155301005051</v>
      </c>
      <c r="I96" s="384"/>
      <c r="J96" s="405">
        <f t="shared" si="6"/>
        <v>5.0014960895504092E-2</v>
      </c>
      <c r="K96" s="384"/>
      <c r="L96" s="388">
        <f t="shared" si="6"/>
        <v>1.1444691763364019E-2</v>
      </c>
      <c r="M96" s="384"/>
    </row>
    <row r="97" spans="1:13" x14ac:dyDescent="0.25">
      <c r="A97" s="161">
        <v>2067</v>
      </c>
      <c r="B97" s="451">
        <f t="shared" si="2"/>
        <v>3.1375613639835955</v>
      </c>
      <c r="C97" s="386">
        <f t="shared" si="3"/>
        <v>0.51961019668033714</v>
      </c>
      <c r="D97" s="385">
        <f t="shared" si="4"/>
        <v>2.9405028530089945</v>
      </c>
      <c r="E97" s="386">
        <f t="shared" si="5"/>
        <v>0.51961019668033714</v>
      </c>
      <c r="F97" s="379">
        <f t="shared" si="6"/>
        <v>3.5859479084716526</v>
      </c>
      <c r="G97" s="387">
        <f t="shared" si="7"/>
        <v>0.52295908865928575</v>
      </c>
      <c r="H97" s="388">
        <f t="shared" si="6"/>
        <v>0.11578155301005051</v>
      </c>
      <c r="I97" s="384"/>
      <c r="J97" s="405">
        <f t="shared" si="6"/>
        <v>5.0014960895504092E-2</v>
      </c>
      <c r="K97" s="384"/>
      <c r="L97" s="388">
        <f t="shared" si="6"/>
        <v>1.1444691763364019E-2</v>
      </c>
      <c r="M97" s="384"/>
    </row>
    <row r="98" spans="1:13" x14ac:dyDescent="0.25">
      <c r="A98" s="161">
        <v>2068</v>
      </c>
      <c r="B98" s="451">
        <f t="shared" si="2"/>
        <v>3.1375613639835955</v>
      </c>
      <c r="C98" s="386">
        <f t="shared" si="3"/>
        <v>0.51961019668033714</v>
      </c>
      <c r="D98" s="385">
        <f t="shared" si="4"/>
        <v>2.9405028530089945</v>
      </c>
      <c r="E98" s="386">
        <f t="shared" si="5"/>
        <v>0.51961019668033714</v>
      </c>
      <c r="F98" s="379">
        <f t="shared" si="6"/>
        <v>3.5859479084716526</v>
      </c>
      <c r="G98" s="387">
        <f t="shared" si="7"/>
        <v>0.52295908865928575</v>
      </c>
      <c r="H98" s="388">
        <f t="shared" si="6"/>
        <v>0.11578155301005051</v>
      </c>
      <c r="I98" s="384"/>
      <c r="J98" s="405">
        <f t="shared" si="6"/>
        <v>5.0014960895504092E-2</v>
      </c>
      <c r="K98" s="384"/>
      <c r="L98" s="388">
        <f t="shared" si="6"/>
        <v>1.1444691763364019E-2</v>
      </c>
      <c r="M98" s="384"/>
    </row>
    <row r="99" spans="1:13" x14ac:dyDescent="0.25">
      <c r="A99" s="161">
        <v>2069</v>
      </c>
      <c r="B99" s="451">
        <f t="shared" si="2"/>
        <v>3.1375613639835955</v>
      </c>
      <c r="C99" s="386">
        <f t="shared" si="3"/>
        <v>0.51961019668033714</v>
      </c>
      <c r="D99" s="385">
        <f t="shared" si="4"/>
        <v>2.9405028530089945</v>
      </c>
      <c r="E99" s="386">
        <f t="shared" si="5"/>
        <v>0.51961019668033714</v>
      </c>
      <c r="F99" s="379">
        <f t="shared" si="6"/>
        <v>3.5859479084716526</v>
      </c>
      <c r="G99" s="387">
        <f t="shared" si="7"/>
        <v>0.52295908865928575</v>
      </c>
      <c r="H99" s="388">
        <f t="shared" si="6"/>
        <v>0.11578155301005051</v>
      </c>
      <c r="I99" s="384"/>
      <c r="J99" s="405">
        <f t="shared" si="6"/>
        <v>5.0014960895504092E-2</v>
      </c>
      <c r="K99" s="384"/>
      <c r="L99" s="388">
        <f t="shared" si="6"/>
        <v>1.1444691763364019E-2</v>
      </c>
      <c r="M99" s="384"/>
    </row>
    <row r="100" spans="1:13" x14ac:dyDescent="0.25">
      <c r="A100" s="161">
        <v>2070</v>
      </c>
      <c r="B100" s="451">
        <f t="shared" si="2"/>
        <v>3.1375613639835955</v>
      </c>
      <c r="C100" s="386">
        <f t="shared" si="3"/>
        <v>0.51961019668033714</v>
      </c>
      <c r="D100" s="385">
        <f t="shared" si="4"/>
        <v>2.9405028530089945</v>
      </c>
      <c r="E100" s="386">
        <f t="shared" si="5"/>
        <v>0.51961019668033714</v>
      </c>
      <c r="F100" s="379">
        <f t="shared" si="6"/>
        <v>3.5859479084716526</v>
      </c>
      <c r="G100" s="387">
        <f t="shared" si="7"/>
        <v>0.52295908865928575</v>
      </c>
      <c r="H100" s="388">
        <f t="shared" si="6"/>
        <v>0.11578155301005051</v>
      </c>
      <c r="I100" s="384"/>
      <c r="J100" s="405">
        <f t="shared" si="6"/>
        <v>5.0014960895504092E-2</v>
      </c>
      <c r="K100" s="384"/>
      <c r="L100" s="388">
        <f t="shared" si="6"/>
        <v>1.1444691763364019E-2</v>
      </c>
      <c r="M100" s="384"/>
    </row>
    <row r="101" spans="1:13" x14ac:dyDescent="0.25">
      <c r="A101" s="161">
        <v>2071</v>
      </c>
      <c r="B101" s="451">
        <f t="shared" si="2"/>
        <v>3.1375613639835955</v>
      </c>
      <c r="C101" s="386">
        <f t="shared" si="3"/>
        <v>0.51961019668033714</v>
      </c>
      <c r="D101" s="385">
        <f t="shared" si="4"/>
        <v>2.9405028530089945</v>
      </c>
      <c r="E101" s="386">
        <f t="shared" si="5"/>
        <v>0.51961019668033714</v>
      </c>
      <c r="F101" s="379">
        <f t="shared" si="6"/>
        <v>3.5859479084716526</v>
      </c>
      <c r="G101" s="387">
        <f t="shared" si="7"/>
        <v>0.52295908865928575</v>
      </c>
      <c r="H101" s="388">
        <f t="shared" si="6"/>
        <v>0.11578155301005051</v>
      </c>
      <c r="I101" s="384"/>
      <c r="J101" s="405">
        <f t="shared" si="6"/>
        <v>5.0014960895504092E-2</v>
      </c>
      <c r="K101" s="384"/>
      <c r="L101" s="388">
        <f t="shared" si="6"/>
        <v>1.1444691763364019E-2</v>
      </c>
      <c r="M101" s="384"/>
    </row>
    <row r="102" spans="1:13" x14ac:dyDescent="0.25">
      <c r="A102" s="161">
        <v>2072</v>
      </c>
      <c r="B102" s="451">
        <f t="shared" si="2"/>
        <v>3.1375613639835955</v>
      </c>
      <c r="C102" s="386">
        <f t="shared" si="3"/>
        <v>0.51961019668033714</v>
      </c>
      <c r="D102" s="385">
        <f t="shared" si="4"/>
        <v>2.9405028530089945</v>
      </c>
      <c r="E102" s="386">
        <f t="shared" si="5"/>
        <v>0.51961019668033714</v>
      </c>
      <c r="F102" s="379">
        <f t="shared" si="6"/>
        <v>3.5859479084716526</v>
      </c>
      <c r="G102" s="387">
        <f t="shared" si="7"/>
        <v>0.52295908865928575</v>
      </c>
      <c r="H102" s="388">
        <f t="shared" si="6"/>
        <v>0.11578155301005051</v>
      </c>
      <c r="I102" s="384"/>
      <c r="J102" s="405">
        <f t="shared" si="6"/>
        <v>5.0014960895504092E-2</v>
      </c>
      <c r="K102" s="384"/>
      <c r="L102" s="388">
        <f t="shared" si="6"/>
        <v>1.1444691763364019E-2</v>
      </c>
      <c r="M102" s="384"/>
    </row>
    <row r="103" spans="1:13" x14ac:dyDescent="0.25">
      <c r="A103" s="161">
        <v>2073</v>
      </c>
      <c r="B103" s="451">
        <f t="shared" si="2"/>
        <v>3.1375613639835955</v>
      </c>
      <c r="C103" s="386">
        <f t="shared" si="3"/>
        <v>0.51961019668033714</v>
      </c>
      <c r="D103" s="385">
        <f t="shared" si="4"/>
        <v>2.9405028530089945</v>
      </c>
      <c r="E103" s="386">
        <f t="shared" si="5"/>
        <v>0.51961019668033714</v>
      </c>
      <c r="F103" s="379">
        <f t="shared" si="6"/>
        <v>3.5859479084716526</v>
      </c>
      <c r="G103" s="387">
        <f t="shared" si="7"/>
        <v>0.52295908865928575</v>
      </c>
      <c r="H103" s="388">
        <f t="shared" si="6"/>
        <v>0.11578155301005051</v>
      </c>
      <c r="I103" s="384"/>
      <c r="J103" s="405">
        <f t="shared" si="6"/>
        <v>5.0014960895504092E-2</v>
      </c>
      <c r="K103" s="384"/>
      <c r="L103" s="388">
        <f t="shared" si="6"/>
        <v>1.1444691763364019E-2</v>
      </c>
      <c r="M103" s="384"/>
    </row>
    <row r="104" spans="1:13" x14ac:dyDescent="0.25">
      <c r="A104" s="161">
        <v>2074</v>
      </c>
      <c r="B104" s="451">
        <f t="shared" si="2"/>
        <v>3.1375613639835955</v>
      </c>
      <c r="C104" s="386">
        <f t="shared" si="3"/>
        <v>0.51961019668033714</v>
      </c>
      <c r="D104" s="385">
        <f t="shared" si="4"/>
        <v>2.9405028530089945</v>
      </c>
      <c r="E104" s="386">
        <f t="shared" si="5"/>
        <v>0.51961019668033714</v>
      </c>
      <c r="F104" s="379">
        <f t="shared" si="6"/>
        <v>3.5859479084716526</v>
      </c>
      <c r="G104" s="387">
        <f t="shared" si="7"/>
        <v>0.52295908865928575</v>
      </c>
      <c r="H104" s="388">
        <f t="shared" si="6"/>
        <v>0.11578155301005051</v>
      </c>
      <c r="I104" s="384"/>
      <c r="J104" s="405">
        <f t="shared" si="6"/>
        <v>5.0014960895504092E-2</v>
      </c>
      <c r="K104" s="384"/>
      <c r="L104" s="388">
        <f t="shared" si="6"/>
        <v>1.1444691763364019E-2</v>
      </c>
      <c r="M104" s="384"/>
    </row>
    <row r="105" spans="1:13" x14ac:dyDescent="0.25">
      <c r="A105" s="161">
        <v>2075</v>
      </c>
      <c r="B105" s="451">
        <f t="shared" si="2"/>
        <v>3.1375613639835955</v>
      </c>
      <c r="C105" s="386">
        <f t="shared" si="3"/>
        <v>0.51961019668033714</v>
      </c>
      <c r="D105" s="385">
        <f t="shared" si="4"/>
        <v>2.9405028530089945</v>
      </c>
      <c r="E105" s="386">
        <f t="shared" si="5"/>
        <v>0.51961019668033714</v>
      </c>
      <c r="F105" s="379">
        <f t="shared" si="6"/>
        <v>3.5859479084716526</v>
      </c>
      <c r="G105" s="387">
        <f t="shared" si="7"/>
        <v>0.52295908865928575</v>
      </c>
      <c r="H105" s="388">
        <f t="shared" si="6"/>
        <v>0.11578155301005051</v>
      </c>
      <c r="I105" s="384"/>
      <c r="J105" s="405">
        <f t="shared" si="6"/>
        <v>5.0014960895504092E-2</v>
      </c>
      <c r="K105" s="384"/>
      <c r="L105" s="388">
        <f t="shared" si="6"/>
        <v>1.1444691763364019E-2</v>
      </c>
      <c r="M105" s="384"/>
    </row>
    <row r="106" spans="1:13" x14ac:dyDescent="0.25">
      <c r="A106" s="161">
        <v>2076</v>
      </c>
      <c r="B106" s="451">
        <f t="shared" si="2"/>
        <v>3.1375613639835955</v>
      </c>
      <c r="C106" s="386">
        <f t="shared" si="3"/>
        <v>0.51961019668033714</v>
      </c>
      <c r="D106" s="385">
        <f t="shared" si="4"/>
        <v>2.9405028530089945</v>
      </c>
      <c r="E106" s="386">
        <f t="shared" si="5"/>
        <v>0.51961019668033714</v>
      </c>
      <c r="F106" s="379">
        <f t="shared" si="6"/>
        <v>3.5859479084716526</v>
      </c>
      <c r="G106" s="387">
        <f t="shared" si="7"/>
        <v>0.52295908865928575</v>
      </c>
      <c r="H106" s="388">
        <f t="shared" si="6"/>
        <v>0.11578155301005051</v>
      </c>
      <c r="I106" s="384"/>
      <c r="J106" s="405">
        <f t="shared" si="6"/>
        <v>5.0014960895504092E-2</v>
      </c>
      <c r="K106" s="384"/>
      <c r="L106" s="388">
        <f t="shared" si="6"/>
        <v>1.1444691763364019E-2</v>
      </c>
      <c r="M106" s="384"/>
    </row>
    <row r="107" spans="1:13" x14ac:dyDescent="0.25">
      <c r="A107" s="161">
        <v>2077</v>
      </c>
      <c r="B107" s="451">
        <f t="shared" si="2"/>
        <v>3.1375613639835955</v>
      </c>
      <c r="C107" s="386">
        <f t="shared" si="3"/>
        <v>0.51961019668033714</v>
      </c>
      <c r="D107" s="385">
        <f t="shared" si="4"/>
        <v>2.9405028530089945</v>
      </c>
      <c r="E107" s="386">
        <f t="shared" si="5"/>
        <v>0.51961019668033714</v>
      </c>
      <c r="F107" s="379">
        <f t="shared" si="6"/>
        <v>3.5859479084716526</v>
      </c>
      <c r="G107" s="387">
        <f t="shared" si="7"/>
        <v>0.52295908865928575</v>
      </c>
      <c r="H107" s="388">
        <f t="shared" si="6"/>
        <v>0.11578155301005051</v>
      </c>
      <c r="I107" s="384"/>
      <c r="J107" s="405">
        <f t="shared" si="6"/>
        <v>5.0014960895504092E-2</v>
      </c>
      <c r="K107" s="384"/>
      <c r="L107" s="388">
        <f t="shared" si="6"/>
        <v>1.1444691763364019E-2</v>
      </c>
      <c r="M107" s="384"/>
    </row>
    <row r="108" spans="1:13" x14ac:dyDescent="0.25">
      <c r="A108" s="161">
        <v>2078</v>
      </c>
      <c r="B108" s="451">
        <f t="shared" si="2"/>
        <v>3.1375613639835955</v>
      </c>
      <c r="C108" s="386">
        <f t="shared" si="3"/>
        <v>0.51961019668033714</v>
      </c>
      <c r="D108" s="385">
        <f t="shared" si="4"/>
        <v>2.9405028530089945</v>
      </c>
      <c r="E108" s="386">
        <f t="shared" si="5"/>
        <v>0.51961019668033714</v>
      </c>
      <c r="F108" s="379">
        <f t="shared" si="6"/>
        <v>3.5859479084716526</v>
      </c>
      <c r="G108" s="387">
        <f t="shared" si="7"/>
        <v>0.52295908865928575</v>
      </c>
      <c r="H108" s="388">
        <f t="shared" si="6"/>
        <v>0.11578155301005051</v>
      </c>
      <c r="I108" s="384"/>
      <c r="J108" s="405">
        <f t="shared" si="6"/>
        <v>5.0014960895504092E-2</v>
      </c>
      <c r="K108" s="384"/>
      <c r="L108" s="388">
        <f t="shared" si="6"/>
        <v>1.1444691763364019E-2</v>
      </c>
      <c r="M108" s="384"/>
    </row>
    <row r="109" spans="1:13" x14ac:dyDescent="0.25">
      <c r="A109" s="161">
        <v>2079</v>
      </c>
      <c r="B109" s="451">
        <f t="shared" si="2"/>
        <v>3.1375613639835955</v>
      </c>
      <c r="C109" s="386">
        <f t="shared" si="3"/>
        <v>0.51961019668033714</v>
      </c>
      <c r="D109" s="385">
        <f t="shared" si="4"/>
        <v>2.9405028530089945</v>
      </c>
      <c r="E109" s="386">
        <f t="shared" si="5"/>
        <v>0.51961019668033714</v>
      </c>
      <c r="F109" s="379">
        <f t="shared" si="6"/>
        <v>3.5859479084716526</v>
      </c>
      <c r="G109" s="387">
        <f t="shared" si="7"/>
        <v>0.52295908865928575</v>
      </c>
      <c r="H109" s="388">
        <f t="shared" si="6"/>
        <v>0.11578155301005051</v>
      </c>
      <c r="I109" s="384"/>
      <c r="J109" s="405">
        <f t="shared" si="6"/>
        <v>5.0014960895504092E-2</v>
      </c>
      <c r="K109" s="384"/>
      <c r="L109" s="388">
        <f t="shared" si="6"/>
        <v>1.1444691763364019E-2</v>
      </c>
      <c r="M109" s="384"/>
    </row>
    <row r="110" spans="1:13" x14ac:dyDescent="0.25">
      <c r="A110" s="161">
        <v>2080</v>
      </c>
      <c r="B110" s="451">
        <f t="shared" si="2"/>
        <v>3.1375613639835955</v>
      </c>
      <c r="C110" s="386">
        <f t="shared" si="3"/>
        <v>0.51961019668033714</v>
      </c>
      <c r="D110" s="385">
        <f t="shared" si="4"/>
        <v>2.9405028530089945</v>
      </c>
      <c r="E110" s="386">
        <f t="shared" si="5"/>
        <v>0.51961019668033714</v>
      </c>
      <c r="F110" s="379">
        <f t="shared" si="6"/>
        <v>3.5859479084716526</v>
      </c>
      <c r="G110" s="387">
        <f t="shared" si="7"/>
        <v>0.52295908865928575</v>
      </c>
      <c r="H110" s="388">
        <f t="shared" si="6"/>
        <v>0.11578155301005051</v>
      </c>
      <c r="I110" s="384"/>
      <c r="J110" s="405">
        <f t="shared" si="6"/>
        <v>5.0014960895504092E-2</v>
      </c>
      <c r="K110" s="384"/>
      <c r="L110" s="388">
        <f t="shared" si="6"/>
        <v>1.1444691763364019E-2</v>
      </c>
      <c r="M110" s="384"/>
    </row>
    <row r="111" spans="1:13" x14ac:dyDescent="0.25">
      <c r="A111" s="161">
        <v>2081</v>
      </c>
      <c r="B111" s="451">
        <f t="shared" si="2"/>
        <v>3.1375613639835955</v>
      </c>
      <c r="C111" s="386">
        <f t="shared" si="3"/>
        <v>0.51961019668033714</v>
      </c>
      <c r="D111" s="385">
        <f t="shared" si="4"/>
        <v>2.9405028530089945</v>
      </c>
      <c r="E111" s="386">
        <f t="shared" si="5"/>
        <v>0.51961019668033714</v>
      </c>
      <c r="F111" s="379">
        <f t="shared" si="6"/>
        <v>3.5859479084716526</v>
      </c>
      <c r="G111" s="387">
        <f t="shared" si="7"/>
        <v>0.52295908865928575</v>
      </c>
      <c r="H111" s="388">
        <f t="shared" si="6"/>
        <v>0.11578155301005051</v>
      </c>
      <c r="I111" s="384"/>
      <c r="J111" s="405">
        <f t="shared" si="6"/>
        <v>5.0014960895504092E-2</v>
      </c>
      <c r="K111" s="384"/>
      <c r="L111" s="388">
        <f t="shared" si="6"/>
        <v>1.1444691763364019E-2</v>
      </c>
      <c r="M111" s="384"/>
    </row>
    <row r="112" spans="1:13" x14ac:dyDescent="0.25">
      <c r="A112" s="161">
        <v>2082</v>
      </c>
      <c r="B112" s="451">
        <f t="shared" si="2"/>
        <v>3.1375613639835955</v>
      </c>
      <c r="C112" s="386">
        <f t="shared" si="3"/>
        <v>0.51961019668033714</v>
      </c>
      <c r="D112" s="385">
        <f t="shared" si="4"/>
        <v>2.9405028530089945</v>
      </c>
      <c r="E112" s="386">
        <f t="shared" si="5"/>
        <v>0.51961019668033714</v>
      </c>
      <c r="F112" s="379">
        <f t="shared" si="6"/>
        <v>3.5859479084716526</v>
      </c>
      <c r="G112" s="387">
        <f t="shared" si="7"/>
        <v>0.52295908865928575</v>
      </c>
      <c r="H112" s="388">
        <f t="shared" si="6"/>
        <v>0.11578155301005051</v>
      </c>
      <c r="I112" s="384"/>
      <c r="J112" s="405">
        <f t="shared" si="6"/>
        <v>5.0014960895504092E-2</v>
      </c>
      <c r="K112" s="384"/>
      <c r="L112" s="388">
        <f t="shared" si="6"/>
        <v>1.1444691763364019E-2</v>
      </c>
      <c r="M112" s="384"/>
    </row>
    <row r="113" spans="1:13" x14ac:dyDescent="0.25">
      <c r="A113" s="161">
        <v>2083</v>
      </c>
      <c r="B113" s="451">
        <f t="shared" si="2"/>
        <v>3.1375613639835955</v>
      </c>
      <c r="C113" s="386">
        <f t="shared" si="3"/>
        <v>0.51961019668033714</v>
      </c>
      <c r="D113" s="385">
        <f t="shared" si="4"/>
        <v>2.9405028530089945</v>
      </c>
      <c r="E113" s="386">
        <f t="shared" si="5"/>
        <v>0.51961019668033714</v>
      </c>
      <c r="F113" s="379">
        <f t="shared" si="6"/>
        <v>3.5859479084716526</v>
      </c>
      <c r="G113" s="387">
        <f t="shared" si="7"/>
        <v>0.52295908865928575</v>
      </c>
      <c r="H113" s="388">
        <f t="shared" si="6"/>
        <v>0.11578155301005051</v>
      </c>
      <c r="I113" s="384"/>
      <c r="J113" s="405">
        <f t="shared" si="6"/>
        <v>5.0014960895504092E-2</v>
      </c>
      <c r="K113" s="384"/>
      <c r="L113" s="388">
        <f t="shared" si="6"/>
        <v>1.1444691763364019E-2</v>
      </c>
      <c r="M113" s="384"/>
    </row>
    <row r="114" spans="1:13" x14ac:dyDescent="0.25">
      <c r="A114" s="161">
        <v>2084</v>
      </c>
      <c r="B114" s="451">
        <f t="shared" si="2"/>
        <v>3.1375613639835955</v>
      </c>
      <c r="C114" s="386">
        <f t="shared" si="3"/>
        <v>0.51961019668033714</v>
      </c>
      <c r="D114" s="385">
        <f t="shared" si="4"/>
        <v>2.9405028530089945</v>
      </c>
      <c r="E114" s="386">
        <f t="shared" si="5"/>
        <v>0.51961019668033714</v>
      </c>
      <c r="F114" s="379">
        <f t="shared" si="6"/>
        <v>3.5859479084716526</v>
      </c>
      <c r="G114" s="387">
        <f t="shared" si="7"/>
        <v>0.52295908865928575</v>
      </c>
      <c r="H114" s="388">
        <f t="shared" si="6"/>
        <v>0.11578155301005051</v>
      </c>
      <c r="I114" s="384"/>
      <c r="J114" s="405">
        <f t="shared" si="6"/>
        <v>5.0014960895504092E-2</v>
      </c>
      <c r="K114" s="384"/>
      <c r="L114" s="388">
        <f t="shared" si="6"/>
        <v>1.1444691763364019E-2</v>
      </c>
      <c r="M114" s="384"/>
    </row>
    <row r="115" spans="1:13" x14ac:dyDescent="0.25">
      <c r="A115" s="161">
        <v>2085</v>
      </c>
      <c r="B115" s="451">
        <f t="shared" si="2"/>
        <v>3.1375613639835955</v>
      </c>
      <c r="C115" s="386">
        <f t="shared" si="3"/>
        <v>0.51961019668033714</v>
      </c>
      <c r="D115" s="385">
        <f t="shared" si="4"/>
        <v>2.9405028530089945</v>
      </c>
      <c r="E115" s="386">
        <f t="shared" si="5"/>
        <v>0.51961019668033714</v>
      </c>
      <c r="F115" s="379">
        <f t="shared" si="6"/>
        <v>3.5859479084716526</v>
      </c>
      <c r="G115" s="387">
        <f t="shared" si="7"/>
        <v>0.52295908865928575</v>
      </c>
      <c r="H115" s="388">
        <f t="shared" si="6"/>
        <v>0.11578155301005051</v>
      </c>
      <c r="I115" s="384"/>
      <c r="J115" s="405">
        <f t="shared" si="6"/>
        <v>5.0014960895504092E-2</v>
      </c>
      <c r="K115" s="384"/>
      <c r="L115" s="388">
        <f t="shared" si="6"/>
        <v>1.1444691763364019E-2</v>
      </c>
      <c r="M115" s="384"/>
    </row>
    <row r="116" spans="1:13" x14ac:dyDescent="0.25">
      <c r="A116" s="161">
        <v>2086</v>
      </c>
      <c r="B116" s="451">
        <f t="shared" si="2"/>
        <v>3.1375613639835955</v>
      </c>
      <c r="C116" s="386">
        <f t="shared" si="3"/>
        <v>0.51961019668033714</v>
      </c>
      <c r="D116" s="385">
        <f t="shared" si="4"/>
        <v>2.9405028530089945</v>
      </c>
      <c r="E116" s="386">
        <f t="shared" si="5"/>
        <v>0.51961019668033714</v>
      </c>
      <c r="F116" s="379">
        <f t="shared" si="6"/>
        <v>3.5859479084716526</v>
      </c>
      <c r="G116" s="387">
        <f t="shared" si="7"/>
        <v>0.52295908865928575</v>
      </c>
      <c r="H116" s="388">
        <f t="shared" si="6"/>
        <v>0.11578155301005051</v>
      </c>
      <c r="I116" s="384"/>
      <c r="J116" s="405">
        <f t="shared" si="6"/>
        <v>5.0014960895504092E-2</v>
      </c>
      <c r="K116" s="384"/>
      <c r="L116" s="388">
        <f t="shared" si="6"/>
        <v>1.1444691763364019E-2</v>
      </c>
      <c r="M116" s="384"/>
    </row>
    <row r="117" spans="1:13" x14ac:dyDescent="0.25">
      <c r="A117" s="161">
        <v>2087</v>
      </c>
      <c r="B117" s="451">
        <f t="shared" si="2"/>
        <v>3.1375613639835955</v>
      </c>
      <c r="C117" s="386">
        <f t="shared" si="3"/>
        <v>0.51961019668033714</v>
      </c>
      <c r="D117" s="385">
        <f t="shared" si="4"/>
        <v>2.9405028530089945</v>
      </c>
      <c r="E117" s="386">
        <f t="shared" si="5"/>
        <v>0.51961019668033714</v>
      </c>
      <c r="F117" s="379">
        <f t="shared" si="6"/>
        <v>3.5859479084716526</v>
      </c>
      <c r="G117" s="387">
        <f t="shared" si="7"/>
        <v>0.52295908865928575</v>
      </c>
      <c r="H117" s="388">
        <f t="shared" si="6"/>
        <v>0.11578155301005051</v>
      </c>
      <c r="I117" s="384"/>
      <c r="J117" s="405">
        <f t="shared" si="6"/>
        <v>5.0014960895504092E-2</v>
      </c>
      <c r="K117" s="384"/>
      <c r="L117" s="388">
        <f t="shared" si="6"/>
        <v>1.1444691763364019E-2</v>
      </c>
      <c r="M117" s="384"/>
    </row>
    <row r="118" spans="1:13" x14ac:dyDescent="0.25">
      <c r="A118" s="161">
        <v>2088</v>
      </c>
      <c r="B118" s="451">
        <f t="shared" si="2"/>
        <v>3.1375613639835955</v>
      </c>
      <c r="C118" s="386">
        <f t="shared" si="3"/>
        <v>0.51961019668033714</v>
      </c>
      <c r="D118" s="385">
        <f t="shared" si="4"/>
        <v>2.9405028530089945</v>
      </c>
      <c r="E118" s="386">
        <f t="shared" si="5"/>
        <v>0.51961019668033714</v>
      </c>
      <c r="F118" s="379">
        <f t="shared" si="6"/>
        <v>3.5859479084716526</v>
      </c>
      <c r="G118" s="387">
        <f t="shared" si="7"/>
        <v>0.52295908865928575</v>
      </c>
      <c r="H118" s="388">
        <f t="shared" si="6"/>
        <v>0.11578155301005051</v>
      </c>
      <c r="I118" s="384"/>
      <c r="J118" s="405">
        <f t="shared" si="6"/>
        <v>5.0014960895504092E-2</v>
      </c>
      <c r="K118" s="384"/>
      <c r="L118" s="388">
        <f t="shared" si="6"/>
        <v>1.1444691763364019E-2</v>
      </c>
      <c r="M118" s="384"/>
    </row>
    <row r="119" spans="1:13" x14ac:dyDescent="0.25">
      <c r="A119" s="161">
        <v>2089</v>
      </c>
      <c r="B119" s="451">
        <f t="shared" si="2"/>
        <v>3.1375613639835955</v>
      </c>
      <c r="C119" s="386">
        <f t="shared" si="3"/>
        <v>0.51961019668033714</v>
      </c>
      <c r="D119" s="385">
        <f t="shared" si="4"/>
        <v>2.9405028530089945</v>
      </c>
      <c r="E119" s="386">
        <f t="shared" si="5"/>
        <v>0.51961019668033714</v>
      </c>
      <c r="F119" s="379">
        <f t="shared" si="6"/>
        <v>3.5859479084716526</v>
      </c>
      <c r="G119" s="387">
        <f t="shared" si="7"/>
        <v>0.52295908865928575</v>
      </c>
      <c r="H119" s="388">
        <f t="shared" si="6"/>
        <v>0.11578155301005051</v>
      </c>
      <c r="I119" s="384"/>
      <c r="J119" s="405">
        <f t="shared" si="6"/>
        <v>5.0014960895504092E-2</v>
      </c>
      <c r="K119" s="384"/>
      <c r="L119" s="388">
        <f t="shared" si="6"/>
        <v>1.1444691763364019E-2</v>
      </c>
      <c r="M119" s="384"/>
    </row>
    <row r="120" spans="1:13" x14ac:dyDescent="0.25">
      <c r="A120" s="161">
        <v>2090</v>
      </c>
      <c r="B120" s="451">
        <f t="shared" si="2"/>
        <v>3.1375613639835955</v>
      </c>
      <c r="C120" s="386">
        <f t="shared" si="3"/>
        <v>0.51961019668033714</v>
      </c>
      <c r="D120" s="385">
        <f t="shared" si="4"/>
        <v>2.9405028530089945</v>
      </c>
      <c r="E120" s="386">
        <f t="shared" si="5"/>
        <v>0.51961019668033714</v>
      </c>
      <c r="F120" s="379">
        <f t="shared" si="6"/>
        <v>3.5859479084716526</v>
      </c>
      <c r="G120" s="387">
        <f t="shared" si="7"/>
        <v>0.52295908865928575</v>
      </c>
      <c r="H120" s="388">
        <f t="shared" si="6"/>
        <v>0.11578155301005051</v>
      </c>
      <c r="I120" s="384"/>
      <c r="J120" s="405">
        <f t="shared" si="6"/>
        <v>5.0014960895504092E-2</v>
      </c>
      <c r="K120" s="384"/>
      <c r="L120" s="388">
        <f t="shared" si="6"/>
        <v>1.1444691763364019E-2</v>
      </c>
      <c r="M120" s="384"/>
    </row>
    <row r="121" spans="1:13" x14ac:dyDescent="0.25">
      <c r="A121" s="161">
        <v>2091</v>
      </c>
      <c r="B121" s="451">
        <f t="shared" si="2"/>
        <v>3.1375613639835955</v>
      </c>
      <c r="C121" s="386">
        <f t="shared" si="3"/>
        <v>0.51961019668033714</v>
      </c>
      <c r="D121" s="385">
        <f t="shared" si="4"/>
        <v>2.9405028530089945</v>
      </c>
      <c r="E121" s="386">
        <f t="shared" si="5"/>
        <v>0.51961019668033714</v>
      </c>
      <c r="F121" s="379">
        <f t="shared" si="6"/>
        <v>3.5859479084716526</v>
      </c>
      <c r="G121" s="387">
        <f t="shared" si="7"/>
        <v>0.52295908865928575</v>
      </c>
      <c r="H121" s="388">
        <f t="shared" si="6"/>
        <v>0.11578155301005051</v>
      </c>
      <c r="I121" s="384"/>
      <c r="J121" s="405">
        <f t="shared" si="6"/>
        <v>5.0014960895504092E-2</v>
      </c>
      <c r="K121" s="384"/>
      <c r="L121" s="388">
        <f t="shared" si="6"/>
        <v>1.1444691763364019E-2</v>
      </c>
      <c r="M121" s="384"/>
    </row>
    <row r="122" spans="1:13" x14ac:dyDescent="0.25">
      <c r="A122" s="161">
        <v>2092</v>
      </c>
      <c r="B122" s="451">
        <f t="shared" si="2"/>
        <v>3.1375613639835955</v>
      </c>
      <c r="C122" s="386">
        <f t="shared" si="3"/>
        <v>0.51961019668033714</v>
      </c>
      <c r="D122" s="385">
        <f t="shared" si="4"/>
        <v>2.9405028530089945</v>
      </c>
      <c r="E122" s="386">
        <f t="shared" si="5"/>
        <v>0.51961019668033714</v>
      </c>
      <c r="F122" s="379">
        <f t="shared" si="6"/>
        <v>3.5859479084716526</v>
      </c>
      <c r="G122" s="387">
        <f t="shared" si="7"/>
        <v>0.52295908865928575</v>
      </c>
      <c r="H122" s="388">
        <f t="shared" si="6"/>
        <v>0.11578155301005051</v>
      </c>
      <c r="I122" s="384"/>
      <c r="J122" s="405">
        <f t="shared" si="6"/>
        <v>5.0014960895504092E-2</v>
      </c>
      <c r="K122" s="384"/>
      <c r="L122" s="388">
        <f t="shared" si="6"/>
        <v>1.1444691763364019E-2</v>
      </c>
      <c r="M122" s="384"/>
    </row>
    <row r="123" spans="1:13" x14ac:dyDescent="0.25">
      <c r="A123" s="161">
        <v>2093</v>
      </c>
      <c r="B123" s="451">
        <f t="shared" si="2"/>
        <v>3.1375613639835955</v>
      </c>
      <c r="C123" s="386">
        <f t="shared" si="3"/>
        <v>0.51961019668033714</v>
      </c>
      <c r="D123" s="385">
        <f t="shared" si="4"/>
        <v>2.9405028530089945</v>
      </c>
      <c r="E123" s="386">
        <f t="shared" si="5"/>
        <v>0.51961019668033714</v>
      </c>
      <c r="F123" s="379">
        <f t="shared" si="6"/>
        <v>3.5859479084716526</v>
      </c>
      <c r="G123" s="387">
        <f t="shared" si="7"/>
        <v>0.52295908865928575</v>
      </c>
      <c r="H123" s="388">
        <f t="shared" si="6"/>
        <v>0.11578155301005051</v>
      </c>
      <c r="I123" s="384"/>
      <c r="J123" s="405">
        <f t="shared" si="6"/>
        <v>5.0014960895504092E-2</v>
      </c>
      <c r="K123" s="384"/>
      <c r="L123" s="388">
        <f t="shared" si="6"/>
        <v>1.1444691763364019E-2</v>
      </c>
      <c r="M123" s="384"/>
    </row>
    <row r="124" spans="1:13" x14ac:dyDescent="0.25">
      <c r="A124" s="161">
        <v>2094</v>
      </c>
      <c r="B124" s="451">
        <f t="shared" si="2"/>
        <v>3.1375613639835955</v>
      </c>
      <c r="C124" s="386">
        <f t="shared" si="3"/>
        <v>0.51961019668033714</v>
      </c>
      <c r="D124" s="385">
        <f t="shared" si="4"/>
        <v>2.9405028530089945</v>
      </c>
      <c r="E124" s="386">
        <f t="shared" si="5"/>
        <v>0.51961019668033714</v>
      </c>
      <c r="F124" s="379">
        <f t="shared" si="6"/>
        <v>3.5859479084716526</v>
      </c>
      <c r="G124" s="387">
        <f t="shared" si="7"/>
        <v>0.52295908865928575</v>
      </c>
      <c r="H124" s="388">
        <f t="shared" si="6"/>
        <v>0.11578155301005051</v>
      </c>
      <c r="I124" s="384"/>
      <c r="J124" s="405">
        <f t="shared" si="6"/>
        <v>5.0014960895504092E-2</v>
      </c>
      <c r="K124" s="384"/>
      <c r="L124" s="388">
        <f t="shared" si="6"/>
        <v>1.1444691763364019E-2</v>
      </c>
      <c r="M124" s="384"/>
    </row>
    <row r="125" spans="1:13" x14ac:dyDescent="0.25">
      <c r="A125" s="161">
        <v>2095</v>
      </c>
      <c r="B125" s="451">
        <f t="shared" si="2"/>
        <v>3.1375613639835955</v>
      </c>
      <c r="C125" s="386">
        <f t="shared" si="3"/>
        <v>0.51961019668033714</v>
      </c>
      <c r="D125" s="385">
        <f t="shared" si="4"/>
        <v>2.9405028530089945</v>
      </c>
      <c r="E125" s="386">
        <f t="shared" si="5"/>
        <v>0.51961019668033714</v>
      </c>
      <c r="F125" s="379">
        <f t="shared" si="6"/>
        <v>3.5859479084716526</v>
      </c>
      <c r="G125" s="387">
        <f t="shared" si="7"/>
        <v>0.52295908865928575</v>
      </c>
      <c r="H125" s="388">
        <f t="shared" si="6"/>
        <v>0.11578155301005051</v>
      </c>
      <c r="I125" s="384"/>
      <c r="J125" s="405">
        <f t="shared" si="6"/>
        <v>5.0014960895504092E-2</v>
      </c>
      <c r="K125" s="384"/>
      <c r="L125" s="388">
        <f t="shared" si="6"/>
        <v>1.1444691763364019E-2</v>
      </c>
      <c r="M125" s="384"/>
    </row>
    <row r="126" spans="1:13" x14ac:dyDescent="0.25">
      <c r="A126" s="161">
        <v>2096</v>
      </c>
      <c r="B126" s="451">
        <f t="shared" si="2"/>
        <v>3.1375613639835955</v>
      </c>
      <c r="C126" s="386">
        <f t="shared" si="3"/>
        <v>0.51961019668033714</v>
      </c>
      <c r="D126" s="385">
        <f t="shared" si="4"/>
        <v>2.9405028530089945</v>
      </c>
      <c r="E126" s="386">
        <f t="shared" si="5"/>
        <v>0.51961019668033714</v>
      </c>
      <c r="F126" s="379">
        <f t="shared" si="6"/>
        <v>3.5859479084716526</v>
      </c>
      <c r="G126" s="387">
        <f t="shared" si="7"/>
        <v>0.52295908865928575</v>
      </c>
      <c r="H126" s="388">
        <f t="shared" si="6"/>
        <v>0.11578155301005051</v>
      </c>
      <c r="I126" s="384"/>
      <c r="J126" s="405">
        <f t="shared" si="6"/>
        <v>5.0014960895504092E-2</v>
      </c>
      <c r="K126" s="384"/>
      <c r="L126" s="388">
        <f t="shared" si="6"/>
        <v>1.1444691763364019E-2</v>
      </c>
      <c r="M126" s="384"/>
    </row>
    <row r="127" spans="1:13" x14ac:dyDescent="0.25">
      <c r="A127" s="161">
        <v>2097</v>
      </c>
      <c r="B127" s="451">
        <f t="shared" si="2"/>
        <v>3.1375613639835955</v>
      </c>
      <c r="C127" s="386">
        <f t="shared" si="3"/>
        <v>0.51961019668033714</v>
      </c>
      <c r="D127" s="385">
        <f t="shared" si="4"/>
        <v>2.9405028530089945</v>
      </c>
      <c r="E127" s="386">
        <f t="shared" si="5"/>
        <v>0.51961019668033714</v>
      </c>
      <c r="F127" s="379">
        <f t="shared" si="6"/>
        <v>3.5859479084716526</v>
      </c>
      <c r="G127" s="387">
        <f t="shared" si="7"/>
        <v>0.52295908865928575</v>
      </c>
      <c r="H127" s="388">
        <f t="shared" si="6"/>
        <v>0.11578155301005051</v>
      </c>
      <c r="I127" s="384"/>
      <c r="J127" s="405">
        <f t="shared" si="6"/>
        <v>5.0014960895504092E-2</v>
      </c>
      <c r="K127" s="384"/>
      <c r="L127" s="388">
        <f t="shared" si="6"/>
        <v>1.1444691763364019E-2</v>
      </c>
      <c r="M127" s="384"/>
    </row>
    <row r="128" spans="1:13" x14ac:dyDescent="0.25">
      <c r="A128" s="161">
        <v>2098</v>
      </c>
      <c r="B128" s="451">
        <f t="shared" si="2"/>
        <v>3.1375613639835955</v>
      </c>
      <c r="C128" s="386">
        <f t="shared" si="3"/>
        <v>0.51961019668033714</v>
      </c>
      <c r="D128" s="385">
        <f t="shared" si="4"/>
        <v>2.9405028530089945</v>
      </c>
      <c r="E128" s="386">
        <f t="shared" si="5"/>
        <v>0.51961019668033714</v>
      </c>
      <c r="F128" s="379">
        <f t="shared" si="6"/>
        <v>3.5859479084716526</v>
      </c>
      <c r="G128" s="387">
        <f t="shared" si="7"/>
        <v>0.52295908865928575</v>
      </c>
      <c r="H128" s="388">
        <f t="shared" si="6"/>
        <v>0.11578155301005051</v>
      </c>
      <c r="I128" s="384"/>
      <c r="J128" s="405">
        <f t="shared" si="6"/>
        <v>5.0014960895504092E-2</v>
      </c>
      <c r="K128" s="384"/>
      <c r="L128" s="388">
        <f t="shared" si="6"/>
        <v>1.1444691763364019E-2</v>
      </c>
      <c r="M128" s="384"/>
    </row>
    <row r="129" spans="1:13" x14ac:dyDescent="0.25">
      <c r="A129" s="161">
        <v>2099</v>
      </c>
      <c r="B129" s="451">
        <f t="shared" si="2"/>
        <v>3.1375613639835955</v>
      </c>
      <c r="C129" s="386">
        <f t="shared" si="3"/>
        <v>0.51961019668033714</v>
      </c>
      <c r="D129" s="385">
        <f t="shared" si="4"/>
        <v>2.9405028530089945</v>
      </c>
      <c r="E129" s="386">
        <f t="shared" si="5"/>
        <v>0.51961019668033714</v>
      </c>
      <c r="F129" s="379">
        <f t="shared" si="6"/>
        <v>3.5859479084716526</v>
      </c>
      <c r="G129" s="387">
        <f t="shared" si="7"/>
        <v>0.52295908865928575</v>
      </c>
      <c r="H129" s="388">
        <f t="shared" si="6"/>
        <v>0.11578155301005051</v>
      </c>
      <c r="I129" s="384"/>
      <c r="J129" s="405">
        <f t="shared" si="6"/>
        <v>5.0014960895504092E-2</v>
      </c>
      <c r="K129" s="384"/>
      <c r="L129" s="388">
        <f t="shared" si="6"/>
        <v>1.1444691763364019E-2</v>
      </c>
      <c r="M129" s="384"/>
    </row>
    <row r="130" spans="1:13" ht="13" thickBot="1" x14ac:dyDescent="0.3">
      <c r="A130" s="162">
        <v>2100</v>
      </c>
      <c r="B130" s="451">
        <f t="shared" si="2"/>
        <v>3.1375613639835955</v>
      </c>
      <c r="C130" s="390">
        <f t="shared" si="3"/>
        <v>0.51961019668033714</v>
      </c>
      <c r="D130" s="389">
        <f t="shared" si="4"/>
        <v>2.9405028530089945</v>
      </c>
      <c r="E130" s="390">
        <f t="shared" si="5"/>
        <v>0.51961019668033714</v>
      </c>
      <c r="F130" s="379">
        <f t="shared" si="6"/>
        <v>3.5859479084716526</v>
      </c>
      <c r="G130" s="391">
        <f t="shared" si="7"/>
        <v>0.52295908865928575</v>
      </c>
      <c r="H130" s="392">
        <f t="shared" si="6"/>
        <v>0.11578155301005051</v>
      </c>
      <c r="I130" s="393"/>
      <c r="J130" s="406">
        <f t="shared" si="6"/>
        <v>5.0014960895504092E-2</v>
      </c>
      <c r="K130" s="393"/>
      <c r="L130" s="392">
        <f t="shared" si="6"/>
        <v>1.1444691763364019E-2</v>
      </c>
      <c r="M130" s="393"/>
    </row>
  </sheetData>
  <mergeCells count="8">
    <mergeCell ref="A1:M1"/>
    <mergeCell ref="A3:A4"/>
    <mergeCell ref="B3:C3"/>
    <mergeCell ref="D3:E3"/>
    <mergeCell ref="F3:G3"/>
    <mergeCell ref="L3:M3"/>
    <mergeCell ref="H3:I3"/>
    <mergeCell ref="J3:K3"/>
  </mergeCells>
  <printOptions headings="1" gridLines="1"/>
  <pageMargins left="0.5" right="0.5" top="0.5" bottom="0.5" header="0.5" footer="0.5"/>
  <pageSetup fitToWidth="2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H53"/>
  <sheetViews>
    <sheetView zoomScaleNormal="100" workbookViewId="0">
      <pane ySplit="3" topLeftCell="A4" activePane="bottomLeft" state="frozen"/>
      <selection sqref="A1:D1"/>
      <selection pane="bottomLeft" activeCell="E18" sqref="E18"/>
    </sheetView>
  </sheetViews>
  <sheetFormatPr defaultColWidth="8.54296875" defaultRowHeight="12.5" x14ac:dyDescent="0.25"/>
  <cols>
    <col min="1" max="1" width="30.7265625" style="25" bestFit="1" customWidth="1"/>
    <col min="2" max="4" width="10.54296875" style="25" bestFit="1" customWidth="1"/>
    <col min="5" max="5" width="11.453125" style="25" bestFit="1" customWidth="1"/>
    <col min="6" max="6" width="5.453125" style="25" bestFit="1" customWidth="1"/>
    <col min="7" max="7" width="11.54296875" style="25" bestFit="1" customWidth="1"/>
    <col min="8" max="8" width="7.453125" style="25" bestFit="1" customWidth="1"/>
    <col min="9" max="9" width="11.453125" style="25" bestFit="1" customWidth="1"/>
    <col min="10" max="11" width="9.453125" style="25" bestFit="1" customWidth="1"/>
    <col min="12" max="12" width="14.453125" style="25" bestFit="1" customWidth="1"/>
    <col min="13" max="14" width="15.453125" style="25" bestFit="1" customWidth="1"/>
    <col min="15" max="15" width="6.453125" style="25" bestFit="1" customWidth="1"/>
    <col min="16" max="16" width="9.453125" style="25" bestFit="1" customWidth="1"/>
    <col min="17" max="17" width="11.54296875" style="25" bestFit="1" customWidth="1"/>
    <col min="18" max="18" width="8" style="25" bestFit="1" customWidth="1"/>
    <col min="19" max="19" width="11.453125" style="25" bestFit="1" customWidth="1"/>
    <col min="20" max="21" width="9.453125" style="25" bestFit="1" customWidth="1"/>
    <col min="22" max="22" width="14.453125" style="25" bestFit="1" customWidth="1"/>
    <col min="23" max="24" width="15.453125" style="25" bestFit="1" customWidth="1"/>
    <col min="25" max="25" width="6.453125" style="25" bestFit="1" customWidth="1"/>
    <col min="26" max="26" width="9.453125" style="25" bestFit="1" customWidth="1"/>
    <col min="27" max="27" width="11.54296875" style="25" bestFit="1" customWidth="1"/>
    <col min="28" max="28" width="7.453125" style="25" bestFit="1" customWidth="1"/>
    <col min="29" max="29" width="11.453125" style="25" bestFit="1" customWidth="1"/>
    <col min="30" max="30" width="5.54296875" style="25" bestFit="1" customWidth="1"/>
    <col min="31" max="31" width="8.453125" style="25" bestFit="1" customWidth="1"/>
    <col min="32" max="32" width="14.453125" style="25" bestFit="1" customWidth="1"/>
    <col min="33" max="34" width="15.453125" style="25" bestFit="1" customWidth="1"/>
    <col min="35" max="35" width="6.453125" style="25" bestFit="1" customWidth="1"/>
    <col min="36" max="36" width="9.453125" style="25" bestFit="1" customWidth="1"/>
    <col min="37" max="37" width="11.54296875" style="25" bestFit="1" customWidth="1"/>
    <col min="38" max="38" width="7.453125" style="25" bestFit="1" customWidth="1"/>
    <col min="39" max="39" width="11.453125" style="25" bestFit="1" customWidth="1"/>
    <col min="40" max="16384" width="8.54296875" style="25"/>
  </cols>
  <sheetData>
    <row r="1" spans="1:8" ht="15.5" x14ac:dyDescent="0.35">
      <c r="A1" s="742" t="s">
        <v>164</v>
      </c>
      <c r="B1" s="742"/>
      <c r="C1" s="742"/>
      <c r="D1" s="742"/>
      <c r="E1" s="784"/>
      <c r="F1" s="339"/>
      <c r="G1" s="339"/>
      <c r="H1" s="339"/>
    </row>
    <row r="2" spans="1:8" ht="13" thickBot="1" x14ac:dyDescent="0.3"/>
    <row r="3" spans="1:8" ht="13.5" thickBot="1" x14ac:dyDescent="0.35">
      <c r="A3" s="287" t="s">
        <v>244</v>
      </c>
      <c r="B3" s="324" t="s">
        <v>20</v>
      </c>
      <c r="C3" s="285" t="s">
        <v>150</v>
      </c>
      <c r="D3" s="285" t="s">
        <v>59</v>
      </c>
      <c r="E3" s="286" t="s">
        <v>127</v>
      </c>
    </row>
    <row r="4" spans="1:8" x14ac:dyDescent="0.25">
      <c r="A4" s="394" t="s">
        <v>166</v>
      </c>
      <c r="B4" s="341">
        <v>9.5173199999999999E-2</v>
      </c>
      <c r="C4" s="163">
        <v>4.6012299999999999E-2</v>
      </c>
      <c r="D4" s="163">
        <v>5.2872799999999998E-2</v>
      </c>
      <c r="E4" s="151"/>
      <c r="F4" s="25" t="s">
        <v>172</v>
      </c>
    </row>
    <row r="5" spans="1:8" x14ac:dyDescent="0.25">
      <c r="A5" s="394" t="s">
        <v>167</v>
      </c>
      <c r="B5" s="341">
        <v>-6.3290000000000004E-3</v>
      </c>
      <c r="C5" s="163">
        <v>-2.9204000000000001E-3</v>
      </c>
      <c r="D5" s="163">
        <v>-1.8481999999999999E-3</v>
      </c>
      <c r="E5" s="150"/>
      <c r="F5" s="25" t="s">
        <v>173</v>
      </c>
    </row>
    <row r="6" spans="1:8" x14ac:dyDescent="0.25">
      <c r="A6" s="394" t="s">
        <v>169</v>
      </c>
      <c r="B6" s="341">
        <v>4.7200000000000002E-5</v>
      </c>
      <c r="C6" s="163">
        <v>0</v>
      </c>
      <c r="D6" s="163">
        <v>0</v>
      </c>
      <c r="E6" s="151"/>
      <c r="F6" s="25" t="s">
        <v>174</v>
      </c>
    </row>
    <row r="7" spans="1:8" x14ac:dyDescent="0.25">
      <c r="A7" s="395" t="s">
        <v>193</v>
      </c>
      <c r="B7" s="165">
        <v>-3.4186937999999998</v>
      </c>
      <c r="C7" s="163">
        <v>-3.3452757000000002</v>
      </c>
      <c r="D7" s="163">
        <v>-1.9174078000000001</v>
      </c>
      <c r="E7" s="151"/>
      <c r="F7" s="25" t="s">
        <v>175</v>
      </c>
    </row>
    <row r="8" spans="1:8" x14ac:dyDescent="0.25">
      <c r="A8" s="395" t="s">
        <v>194</v>
      </c>
      <c r="B8" s="165">
        <v>0.18064240000000001</v>
      </c>
      <c r="C8" s="163">
        <v>0.1825513</v>
      </c>
      <c r="D8" s="163">
        <v>0.13107750000000001</v>
      </c>
      <c r="E8" s="151"/>
      <c r="F8" s="25" t="s">
        <v>176</v>
      </c>
    </row>
    <row r="9" spans="1:8" x14ac:dyDescent="0.25">
      <c r="A9" s="395" t="s">
        <v>195</v>
      </c>
      <c r="B9" s="167">
        <v>-1.009E-4</v>
      </c>
      <c r="C9" s="163">
        <v>-3.5599999999999998E-5</v>
      </c>
      <c r="D9" s="163">
        <v>-8.1600000000000005E-5</v>
      </c>
      <c r="E9" s="151"/>
      <c r="F9" s="25" t="s">
        <v>177</v>
      </c>
    </row>
    <row r="10" spans="1:8" x14ac:dyDescent="0.25">
      <c r="A10" s="395" t="s">
        <v>196</v>
      </c>
      <c r="B10" s="167">
        <v>0</v>
      </c>
      <c r="C10" s="163">
        <v>0</v>
      </c>
      <c r="D10" s="163">
        <v>0</v>
      </c>
      <c r="E10" s="151"/>
      <c r="F10" s="25" t="s">
        <v>178</v>
      </c>
    </row>
    <row r="11" spans="1:8" x14ac:dyDescent="0.25">
      <c r="A11" s="395" t="s">
        <v>197</v>
      </c>
      <c r="B11" s="167">
        <v>0</v>
      </c>
      <c r="C11" s="163">
        <v>0</v>
      </c>
      <c r="D11" s="163">
        <v>0</v>
      </c>
      <c r="E11" s="151"/>
      <c r="F11" s="25" t="s">
        <v>179</v>
      </c>
    </row>
    <row r="12" spans="1:8" x14ac:dyDescent="0.25">
      <c r="A12" s="395" t="s">
        <v>198</v>
      </c>
      <c r="B12" s="167">
        <v>0</v>
      </c>
      <c r="C12" s="163">
        <v>0</v>
      </c>
      <c r="D12" s="163">
        <v>0</v>
      </c>
      <c r="E12" s="151"/>
      <c r="F12" s="25" t="s">
        <v>180</v>
      </c>
    </row>
    <row r="13" spans="1:8" x14ac:dyDescent="0.25">
      <c r="A13" s="395" t="s">
        <v>199</v>
      </c>
      <c r="B13" s="167">
        <v>-0.51764840000000001</v>
      </c>
      <c r="C13" s="136">
        <v>-0.43628339999999999</v>
      </c>
      <c r="D13" s="136">
        <v>-0.5001835</v>
      </c>
      <c r="E13" s="151"/>
      <c r="F13" s="25" t="s">
        <v>181</v>
      </c>
    </row>
    <row r="14" spans="1:8" x14ac:dyDescent="0.25">
      <c r="A14" s="395" t="s">
        <v>200</v>
      </c>
      <c r="B14" s="167">
        <v>6.2002000000000002E-2</v>
      </c>
      <c r="C14" s="136">
        <v>7.1775000000000005E-2</v>
      </c>
      <c r="D14" s="136">
        <v>6.4667699999999995E-2</v>
      </c>
      <c r="E14" s="151"/>
      <c r="F14" s="25" t="s">
        <v>182</v>
      </c>
    </row>
    <row r="15" spans="1:8" x14ac:dyDescent="0.25">
      <c r="A15" s="394" t="s">
        <v>168</v>
      </c>
      <c r="B15" s="167">
        <v>4.6949499999999998E-2</v>
      </c>
      <c r="C15" s="136">
        <v>6.5711099999999995E-2</v>
      </c>
      <c r="D15" s="136">
        <v>5.8233699999999999E-2</v>
      </c>
      <c r="E15" s="151"/>
      <c r="F15" s="25" t="s">
        <v>183</v>
      </c>
    </row>
    <row r="16" spans="1:8" ht="13.4" customHeight="1" x14ac:dyDescent="0.25">
      <c r="A16" s="396" t="s">
        <v>170</v>
      </c>
      <c r="B16" s="167">
        <v>21.13195</v>
      </c>
      <c r="C16" s="136">
        <v>25.488</v>
      </c>
      <c r="D16" s="136">
        <v>54.528910000000003</v>
      </c>
      <c r="E16" s="151"/>
      <c r="F16" s="25" t="s">
        <v>184</v>
      </c>
    </row>
    <row r="17" spans="1:6" ht="13.4" customHeight="1" x14ac:dyDescent="0.25">
      <c r="A17" s="397" t="s">
        <v>201</v>
      </c>
      <c r="B17" s="167">
        <v>-1.141E-2</v>
      </c>
      <c r="C17" s="136">
        <v>-1.3639999999999999E-2</v>
      </c>
      <c r="D17" s="136">
        <v>-2.879E-2</v>
      </c>
      <c r="E17" s="151"/>
      <c r="F17" s="25" t="s">
        <v>185</v>
      </c>
    </row>
    <row r="18" spans="1:6" ht="13.4" customHeight="1" x14ac:dyDescent="0.25">
      <c r="A18" s="397" t="s">
        <v>202</v>
      </c>
      <c r="B18" s="167">
        <v>2005</v>
      </c>
      <c r="C18" s="136">
        <v>2005</v>
      </c>
      <c r="D18" s="136">
        <v>2005</v>
      </c>
      <c r="E18" s="151"/>
      <c r="F18" s="25" t="s">
        <v>186</v>
      </c>
    </row>
    <row r="19" spans="1:6" ht="13.4" customHeight="1" x14ac:dyDescent="0.25">
      <c r="A19" s="394" t="s">
        <v>171</v>
      </c>
      <c r="B19" s="167">
        <v>30</v>
      </c>
      <c r="C19" s="136">
        <v>30</v>
      </c>
      <c r="D19" s="136">
        <v>30</v>
      </c>
      <c r="E19" s="151"/>
      <c r="F19" s="25" t="s">
        <v>187</v>
      </c>
    </row>
    <row r="20" spans="1:6" ht="13" thickBot="1" x14ac:dyDescent="0.3">
      <c r="A20" s="398" t="s">
        <v>189</v>
      </c>
      <c r="B20" s="166">
        <v>0.01</v>
      </c>
      <c r="C20" s="164">
        <v>2.5000000000000001E-2</v>
      </c>
      <c r="D20" s="164">
        <v>2.5000000000000001E-2</v>
      </c>
      <c r="E20" s="152"/>
      <c r="F20" s="25" t="s">
        <v>188</v>
      </c>
    </row>
    <row r="53" ht="14.15" customHeight="1" x14ac:dyDescent="0.25"/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BZ50"/>
  <sheetViews>
    <sheetView zoomScale="115" zoomScaleNormal="115" workbookViewId="0">
      <pane xSplit="2" ySplit="4" topLeftCell="C5" activePane="bottomRight" state="frozen"/>
      <selection sqref="A1:D1"/>
      <selection pane="topRight" sqref="A1:D1"/>
      <selection pane="bottomLeft" sqref="A1:D1"/>
      <selection pane="bottomRight" activeCell="AP8" sqref="AP8:AP49"/>
    </sheetView>
  </sheetViews>
  <sheetFormatPr defaultColWidth="8.54296875" defaultRowHeight="12.5" x14ac:dyDescent="0.25"/>
  <cols>
    <col min="1" max="1" width="10.54296875" style="25" bestFit="1" customWidth="1"/>
    <col min="2" max="2" width="11.453125" style="25" bestFit="1" customWidth="1"/>
    <col min="3" max="3" width="10.453125" style="25" bestFit="1" customWidth="1"/>
    <col min="4" max="4" width="9.453125" style="25" bestFit="1" customWidth="1"/>
    <col min="5" max="5" width="6.453125" style="25" bestFit="1" customWidth="1"/>
    <col min="6" max="6" width="8.54296875" style="25" bestFit="1" customWidth="1"/>
    <col min="7" max="7" width="5.54296875" style="25" bestFit="1" customWidth="1"/>
    <col min="8" max="8" width="6.453125" style="25" bestFit="1" customWidth="1"/>
    <col min="9" max="10" width="9.54296875" style="25" bestFit="1" customWidth="1"/>
    <col min="11" max="11" width="5.453125" style="25" bestFit="1" customWidth="1"/>
    <col min="12" max="12" width="8.54296875" style="25" bestFit="1" customWidth="1"/>
    <col min="13" max="14" width="6.453125" style="25" bestFit="1" customWidth="1"/>
    <col min="15" max="16" width="9.54296875" style="25" bestFit="1" customWidth="1"/>
    <col min="17" max="17" width="6.453125" style="25" bestFit="1" customWidth="1"/>
    <col min="18" max="18" width="11.54296875" style="25" bestFit="1" customWidth="1"/>
    <col min="19" max="19" width="7.453125" style="25" bestFit="1" customWidth="1"/>
    <col min="20" max="20" width="8.54296875" style="25" bestFit="1" customWidth="1"/>
    <col min="21" max="21" width="11.453125" style="25" bestFit="1" customWidth="1"/>
    <col min="22" max="23" width="9.453125" style="25" bestFit="1" customWidth="1"/>
    <col min="24" max="24" width="6.453125" style="25" bestFit="1" customWidth="1"/>
    <col min="25" max="25" width="8.54296875" style="25" bestFit="1" customWidth="1"/>
    <col min="26" max="26" width="5.54296875" style="25" bestFit="1" customWidth="1"/>
    <col min="27" max="27" width="6.453125" style="25" bestFit="1" customWidth="1"/>
    <col min="28" max="29" width="9.54296875" style="25" bestFit="1" customWidth="1"/>
    <col min="30" max="30" width="5.453125" style="25" bestFit="1" customWidth="1"/>
    <col min="31" max="31" width="8.54296875" style="25" bestFit="1" customWidth="1"/>
    <col min="32" max="33" width="6.453125" style="25" bestFit="1" customWidth="1"/>
    <col min="34" max="35" width="9.54296875" style="25" bestFit="1" customWidth="1"/>
    <col min="36" max="36" width="6.453125" style="25" bestFit="1" customWidth="1"/>
    <col min="37" max="37" width="11.54296875" style="25" bestFit="1" customWidth="1"/>
    <col min="38" max="38" width="7.453125" style="25" bestFit="1" customWidth="1"/>
    <col min="39" max="39" width="8.54296875" style="25" bestFit="1" customWidth="1"/>
    <col min="40" max="40" width="11.453125" style="25" bestFit="1" customWidth="1"/>
    <col min="41" max="41" width="10.26953125" style="25" bestFit="1" customWidth="1"/>
    <col min="42" max="42" width="9.453125" style="25" bestFit="1" customWidth="1"/>
    <col min="43" max="43" width="6.453125" style="25" bestFit="1" customWidth="1"/>
    <col min="44" max="44" width="8.54296875" style="25" bestFit="1" customWidth="1"/>
    <col min="45" max="45" width="5.54296875" style="25" bestFit="1" customWidth="1"/>
    <col min="46" max="46" width="6.453125" style="25" bestFit="1" customWidth="1"/>
    <col min="47" max="48" width="9.54296875" style="25" bestFit="1" customWidth="1"/>
    <col min="49" max="49" width="5.453125" style="25" bestFit="1" customWidth="1"/>
    <col min="50" max="50" width="8.54296875" style="25" bestFit="1" customWidth="1"/>
    <col min="51" max="52" width="6.453125" style="25" bestFit="1" customWidth="1"/>
    <col min="53" max="54" width="9.54296875" style="25" bestFit="1" customWidth="1"/>
    <col min="55" max="55" width="6.453125" style="25" bestFit="1" customWidth="1"/>
    <col min="56" max="56" width="11.54296875" style="25" bestFit="1" customWidth="1"/>
    <col min="57" max="57" width="7.453125" style="25" bestFit="1" customWidth="1"/>
    <col min="58" max="58" width="8.54296875" style="25" bestFit="1" customWidth="1"/>
    <col min="59" max="59" width="11.453125" style="25" bestFit="1" customWidth="1"/>
    <col min="60" max="60" width="6.453125" style="25" bestFit="1" customWidth="1"/>
    <col min="61" max="61" width="8.453125" style="25" bestFit="1" customWidth="1"/>
    <col min="62" max="62" width="6.453125" style="25" bestFit="1" customWidth="1"/>
    <col min="63" max="63" width="8.54296875" style="25" bestFit="1" customWidth="1"/>
    <col min="64" max="64" width="4.453125" style="25" bestFit="1" customWidth="1"/>
    <col min="65" max="65" width="6.453125" style="25" bestFit="1" customWidth="1"/>
    <col min="66" max="67" width="9.54296875" style="25" bestFit="1" customWidth="1"/>
    <col min="68" max="68" width="5.453125" style="25" bestFit="1" customWidth="1"/>
    <col min="69" max="69" width="8.54296875" style="25" bestFit="1" customWidth="1"/>
    <col min="70" max="71" width="6.453125" style="25" bestFit="1" customWidth="1"/>
    <col min="72" max="73" width="9.54296875" style="25" bestFit="1" customWidth="1"/>
    <col min="74" max="74" width="6.453125" style="25" bestFit="1" customWidth="1"/>
    <col min="75" max="75" width="11.54296875" style="25" bestFit="1" customWidth="1"/>
    <col min="76" max="76" width="7.453125" style="25" bestFit="1" customWidth="1"/>
    <col min="77" max="77" width="8.54296875" style="25" bestFit="1" customWidth="1"/>
    <col min="78" max="78" width="11.453125" style="25" bestFit="1" customWidth="1"/>
    <col min="79" max="16384" width="8.54296875" style="25"/>
  </cols>
  <sheetData>
    <row r="1" spans="1:78" ht="15.5" x14ac:dyDescent="0.35">
      <c r="A1" s="742" t="s">
        <v>240</v>
      </c>
      <c r="B1" s="742"/>
      <c r="C1" s="742"/>
      <c r="D1" s="742"/>
      <c r="E1" s="784"/>
      <c r="F1" s="784"/>
      <c r="G1" s="784"/>
      <c r="H1" s="784"/>
      <c r="I1" s="784"/>
      <c r="J1" s="784"/>
      <c r="K1" s="784"/>
      <c r="L1" s="330"/>
      <c r="M1" s="330"/>
      <c r="N1" s="787" t="s">
        <v>191</v>
      </c>
      <c r="O1" s="787"/>
      <c r="P1" s="787"/>
      <c r="Q1" s="323">
        <v>2020</v>
      </c>
      <c r="R1" s="330"/>
      <c r="S1" s="330"/>
      <c r="T1" s="347"/>
      <c r="U1" s="330"/>
    </row>
    <row r="2" spans="1:78" ht="13" thickBot="1" x14ac:dyDescent="0.3">
      <c r="A2" s="66"/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</row>
    <row r="3" spans="1:78" ht="13" x14ac:dyDescent="0.25">
      <c r="A3" s="786" t="s">
        <v>71</v>
      </c>
      <c r="B3" s="785" t="s">
        <v>192</v>
      </c>
      <c r="C3" s="767" t="s">
        <v>20</v>
      </c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768"/>
      <c r="Q3" s="768"/>
      <c r="R3" s="768"/>
      <c r="S3" s="768"/>
      <c r="T3" s="768"/>
      <c r="U3" s="768"/>
      <c r="V3" s="767" t="s">
        <v>150</v>
      </c>
      <c r="W3" s="768"/>
      <c r="X3" s="768"/>
      <c r="Y3" s="768"/>
      <c r="Z3" s="768"/>
      <c r="AA3" s="768"/>
      <c r="AB3" s="768"/>
      <c r="AC3" s="768"/>
      <c r="AD3" s="768"/>
      <c r="AE3" s="768"/>
      <c r="AF3" s="768"/>
      <c r="AG3" s="768"/>
      <c r="AH3" s="768"/>
      <c r="AI3" s="768"/>
      <c r="AJ3" s="768"/>
      <c r="AK3" s="768"/>
      <c r="AL3" s="768"/>
      <c r="AM3" s="768"/>
      <c r="AN3" s="768"/>
      <c r="AO3" s="767" t="s">
        <v>59</v>
      </c>
      <c r="AP3" s="768"/>
      <c r="AQ3" s="768"/>
      <c r="AR3" s="768"/>
      <c r="AS3" s="768"/>
      <c r="AT3" s="768"/>
      <c r="AU3" s="768"/>
      <c r="AV3" s="768"/>
      <c r="AW3" s="768"/>
      <c r="AX3" s="768"/>
      <c r="AY3" s="768"/>
      <c r="AZ3" s="768"/>
      <c r="BA3" s="768"/>
      <c r="BB3" s="768"/>
      <c r="BC3" s="768"/>
      <c r="BD3" s="768"/>
      <c r="BE3" s="768"/>
      <c r="BF3" s="768"/>
      <c r="BG3" s="768"/>
      <c r="BH3" s="767" t="s">
        <v>127</v>
      </c>
      <c r="BI3" s="768"/>
      <c r="BJ3" s="768"/>
      <c r="BK3" s="768"/>
      <c r="BL3" s="768"/>
      <c r="BM3" s="768"/>
      <c r="BN3" s="768"/>
      <c r="BO3" s="768"/>
      <c r="BP3" s="768"/>
      <c r="BQ3" s="768"/>
      <c r="BR3" s="768"/>
      <c r="BS3" s="768"/>
      <c r="BT3" s="768"/>
      <c r="BU3" s="768"/>
      <c r="BV3" s="768"/>
      <c r="BW3" s="768"/>
      <c r="BX3" s="768"/>
      <c r="BY3" s="768"/>
      <c r="BZ3" s="768"/>
    </row>
    <row r="4" spans="1:78" ht="26.5" thickBot="1" x14ac:dyDescent="0.3">
      <c r="A4" s="773"/>
      <c r="B4" s="777"/>
      <c r="C4" s="321" t="s">
        <v>190</v>
      </c>
      <c r="D4" s="322" t="s">
        <v>152</v>
      </c>
      <c r="E4" s="322" t="s">
        <v>153</v>
      </c>
      <c r="F4" s="329" t="s">
        <v>48</v>
      </c>
      <c r="G4" s="329" t="s">
        <v>50</v>
      </c>
      <c r="H4" s="329" t="s">
        <v>49</v>
      </c>
      <c r="I4" s="329" t="s">
        <v>51</v>
      </c>
      <c r="J4" s="329" t="s">
        <v>52</v>
      </c>
      <c r="K4" s="331" t="s">
        <v>84</v>
      </c>
      <c r="L4" s="329" t="s">
        <v>53</v>
      </c>
      <c r="M4" s="329" t="s">
        <v>55</v>
      </c>
      <c r="N4" s="329" t="s">
        <v>54</v>
      </c>
      <c r="O4" s="329" t="s">
        <v>56</v>
      </c>
      <c r="P4" s="329" t="s">
        <v>57</v>
      </c>
      <c r="Q4" s="331" t="s">
        <v>85</v>
      </c>
      <c r="R4" s="329" t="s">
        <v>161</v>
      </c>
      <c r="S4" s="322" t="s">
        <v>165</v>
      </c>
      <c r="T4" s="346" t="s">
        <v>232</v>
      </c>
      <c r="U4" s="322" t="s">
        <v>151</v>
      </c>
      <c r="V4" s="321" t="s">
        <v>190</v>
      </c>
      <c r="W4" s="322" t="s">
        <v>152</v>
      </c>
      <c r="X4" s="331" t="s">
        <v>153</v>
      </c>
      <c r="Y4" s="329" t="s">
        <v>48</v>
      </c>
      <c r="Z4" s="329" t="s">
        <v>50</v>
      </c>
      <c r="AA4" s="329" t="s">
        <v>49</v>
      </c>
      <c r="AB4" s="329" t="s">
        <v>51</v>
      </c>
      <c r="AC4" s="329" t="s">
        <v>52</v>
      </c>
      <c r="AD4" s="331" t="s">
        <v>84</v>
      </c>
      <c r="AE4" s="329" t="s">
        <v>53</v>
      </c>
      <c r="AF4" s="329" t="s">
        <v>55</v>
      </c>
      <c r="AG4" s="329" t="s">
        <v>54</v>
      </c>
      <c r="AH4" s="329" t="s">
        <v>56</v>
      </c>
      <c r="AI4" s="329" t="s">
        <v>57</v>
      </c>
      <c r="AJ4" s="331" t="s">
        <v>85</v>
      </c>
      <c r="AK4" s="329" t="s">
        <v>161</v>
      </c>
      <c r="AL4" s="322" t="s">
        <v>165</v>
      </c>
      <c r="AM4" s="346" t="s">
        <v>232</v>
      </c>
      <c r="AN4" s="322" t="s">
        <v>151</v>
      </c>
      <c r="AO4" s="321" t="s">
        <v>190</v>
      </c>
      <c r="AP4" s="322" t="s">
        <v>152</v>
      </c>
      <c r="AQ4" s="331" t="s">
        <v>153</v>
      </c>
      <c r="AR4" s="329" t="s">
        <v>48</v>
      </c>
      <c r="AS4" s="329" t="s">
        <v>50</v>
      </c>
      <c r="AT4" s="329" t="s">
        <v>49</v>
      </c>
      <c r="AU4" s="329" t="s">
        <v>51</v>
      </c>
      <c r="AV4" s="329" t="s">
        <v>52</v>
      </c>
      <c r="AW4" s="331" t="s">
        <v>84</v>
      </c>
      <c r="AX4" s="329" t="s">
        <v>53</v>
      </c>
      <c r="AY4" s="329" t="s">
        <v>55</v>
      </c>
      <c r="AZ4" s="329" t="s">
        <v>54</v>
      </c>
      <c r="BA4" s="329" t="s">
        <v>56</v>
      </c>
      <c r="BB4" s="329" t="s">
        <v>57</v>
      </c>
      <c r="BC4" s="331" t="s">
        <v>85</v>
      </c>
      <c r="BD4" s="329" t="s">
        <v>161</v>
      </c>
      <c r="BE4" s="322" t="s">
        <v>165</v>
      </c>
      <c r="BF4" s="346" t="s">
        <v>232</v>
      </c>
      <c r="BG4" s="322" t="s">
        <v>151</v>
      </c>
      <c r="BH4" s="321" t="s">
        <v>190</v>
      </c>
      <c r="BI4" s="322" t="s">
        <v>152</v>
      </c>
      <c r="BJ4" s="322" t="s">
        <v>153</v>
      </c>
      <c r="BK4" s="329" t="s">
        <v>48</v>
      </c>
      <c r="BL4" s="329" t="s">
        <v>50</v>
      </c>
      <c r="BM4" s="329" t="s">
        <v>49</v>
      </c>
      <c r="BN4" s="329" t="s">
        <v>51</v>
      </c>
      <c r="BO4" s="329" t="s">
        <v>52</v>
      </c>
      <c r="BP4" s="331" t="s">
        <v>84</v>
      </c>
      <c r="BQ4" s="329" t="s">
        <v>53</v>
      </c>
      <c r="BR4" s="329" t="s">
        <v>55</v>
      </c>
      <c r="BS4" s="329" t="s">
        <v>54</v>
      </c>
      <c r="BT4" s="329" t="s">
        <v>56</v>
      </c>
      <c r="BU4" s="329" t="s">
        <v>57</v>
      </c>
      <c r="BV4" s="331" t="s">
        <v>85</v>
      </c>
      <c r="BW4" s="329" t="s">
        <v>161</v>
      </c>
      <c r="BX4" s="322" t="s">
        <v>165</v>
      </c>
      <c r="BY4" s="346" t="s">
        <v>232</v>
      </c>
      <c r="BZ4" s="322" t="s">
        <v>151</v>
      </c>
    </row>
    <row r="5" spans="1:78" x14ac:dyDescent="0.25">
      <c r="A5" s="119">
        <v>1975</v>
      </c>
      <c r="B5" s="121">
        <f t="shared" ref="B5:B49" si="0">$Q$1-A5</f>
        <v>45</v>
      </c>
      <c r="C5" s="173">
        <v>7433694</v>
      </c>
      <c r="D5" s="170">
        <v>97101</v>
      </c>
      <c r="E5" s="171"/>
      <c r="F5" s="182">
        <v>13.45833</v>
      </c>
      <c r="G5" s="340">
        <f t="shared" ref="G5:G27" si="1">0.7*F5</f>
        <v>9.4208309999999997</v>
      </c>
      <c r="H5" s="172">
        <f>F5*1.25</f>
        <v>16.822912500000001</v>
      </c>
      <c r="I5" s="340">
        <f t="shared" ref="I5:J39" si="2">I6</f>
        <v>95</v>
      </c>
      <c r="J5" s="340">
        <f t="shared" si="2"/>
        <v>67</v>
      </c>
      <c r="K5" s="332"/>
      <c r="L5" s="182">
        <f>1-SUM(M5:P5)</f>
        <v>0.96399999999999997</v>
      </c>
      <c r="M5" s="172"/>
      <c r="N5" s="172">
        <v>3.5999999999999997E-2</v>
      </c>
      <c r="O5" s="172"/>
      <c r="P5" s="172"/>
      <c r="Q5" s="332"/>
      <c r="R5" s="334"/>
      <c r="S5" s="170"/>
      <c r="T5" s="348">
        <v>13.2</v>
      </c>
      <c r="U5" s="170"/>
      <c r="V5" s="173">
        <v>355103</v>
      </c>
      <c r="W5" s="170">
        <v>22452</v>
      </c>
      <c r="X5" s="336"/>
      <c r="Y5" s="182">
        <v>11.082827639718337</v>
      </c>
      <c r="Z5" s="340">
        <f t="shared" ref="Z5:Z27" si="3">0.7*Y5</f>
        <v>7.7579793478028352</v>
      </c>
      <c r="AA5" s="172">
        <f>Y5*1.25</f>
        <v>13.853534549647922</v>
      </c>
      <c r="AB5" s="340">
        <f t="shared" ref="AB5:AC44" si="4">AB6</f>
        <v>90</v>
      </c>
      <c r="AC5" s="340">
        <f t="shared" si="4"/>
        <v>61</v>
      </c>
      <c r="AD5" s="332"/>
      <c r="AE5" s="182">
        <f>1-SUM(AF5:AI5)</f>
        <v>1</v>
      </c>
      <c r="AF5" s="172"/>
      <c r="AG5" s="172">
        <v>0</v>
      </c>
      <c r="AH5" s="172"/>
      <c r="AI5" s="172"/>
      <c r="AJ5" s="332"/>
      <c r="AK5" s="334"/>
      <c r="AL5" s="170"/>
      <c r="AM5" s="348">
        <v>31</v>
      </c>
      <c r="AN5" s="170"/>
      <c r="AO5" s="173">
        <v>934442</v>
      </c>
      <c r="AP5" s="170">
        <v>34492</v>
      </c>
      <c r="AQ5" s="336"/>
      <c r="AR5" s="182">
        <v>11.914759999999999</v>
      </c>
      <c r="AS5" s="340">
        <f t="shared" ref="AS5:AS27" si="5">0.7*AR5</f>
        <v>8.3403319999999983</v>
      </c>
      <c r="AT5" s="172">
        <f>1.25*AR5</f>
        <v>14.89345</v>
      </c>
      <c r="AU5" s="340">
        <f t="shared" ref="AU5:AV44" si="6">AU6</f>
        <v>90</v>
      </c>
      <c r="AV5" s="340">
        <f t="shared" si="6"/>
        <v>61</v>
      </c>
      <c r="AW5" s="332"/>
      <c r="AX5" s="182">
        <f>1-SUM(AY5:BB5)</f>
        <v>1</v>
      </c>
      <c r="AY5" s="172"/>
      <c r="AZ5" s="172"/>
      <c r="BA5" s="172"/>
      <c r="BB5" s="172"/>
      <c r="BC5" s="332"/>
      <c r="BD5" s="334"/>
      <c r="BE5" s="170"/>
      <c r="BF5" s="348">
        <v>39.200000000000003</v>
      </c>
      <c r="BG5" s="170"/>
      <c r="BH5" s="173"/>
      <c r="BI5" s="170"/>
      <c r="BJ5" s="171"/>
      <c r="BK5" s="182"/>
      <c r="BL5" s="172"/>
      <c r="BM5" s="172"/>
      <c r="BN5" s="172"/>
      <c r="BO5" s="172"/>
      <c r="BP5" s="332"/>
      <c r="BQ5" s="182"/>
      <c r="BR5" s="172"/>
      <c r="BS5" s="172"/>
      <c r="BT5" s="172"/>
      <c r="BU5" s="172"/>
      <c r="BV5" s="332"/>
      <c r="BW5" s="334"/>
      <c r="BX5" s="170"/>
      <c r="BY5" s="170"/>
      <c r="BZ5" s="170"/>
    </row>
    <row r="6" spans="1:78" x14ac:dyDescent="0.25">
      <c r="A6" s="119">
        <v>1976</v>
      </c>
      <c r="B6" s="121">
        <f t="shared" si="0"/>
        <v>44</v>
      </c>
      <c r="C6" s="173">
        <v>9422543</v>
      </c>
      <c r="D6" s="170">
        <v>129557</v>
      </c>
      <c r="E6" s="171"/>
      <c r="F6" s="182">
        <v>14.868449999999999</v>
      </c>
      <c r="G6" s="340">
        <f t="shared" si="1"/>
        <v>10.407914999999999</v>
      </c>
      <c r="H6" s="172">
        <f t="shared" ref="H6:H46" si="7">F6*1.25</f>
        <v>18.585562499999998</v>
      </c>
      <c r="I6" s="340">
        <f t="shared" si="2"/>
        <v>95</v>
      </c>
      <c r="J6" s="340">
        <f t="shared" si="2"/>
        <v>67</v>
      </c>
      <c r="K6" s="332"/>
      <c r="L6" s="182">
        <f t="shared" ref="L6:L46" si="8">1-SUM(M6:P6)</f>
        <v>0.998</v>
      </c>
      <c r="M6" s="172"/>
      <c r="N6" s="172">
        <v>2E-3</v>
      </c>
      <c r="O6" s="172"/>
      <c r="P6" s="172"/>
      <c r="Q6" s="332"/>
      <c r="R6" s="334"/>
      <c r="S6" s="170"/>
      <c r="T6" s="348">
        <v>13.2</v>
      </c>
      <c r="U6" s="170"/>
      <c r="V6" s="173">
        <v>558898</v>
      </c>
      <c r="W6" s="170">
        <v>34555</v>
      </c>
      <c r="X6" s="336"/>
      <c r="Y6" s="182">
        <v>11.758806555774203</v>
      </c>
      <c r="Z6" s="340">
        <f t="shared" si="3"/>
        <v>8.231164589041942</v>
      </c>
      <c r="AA6" s="172">
        <f t="shared" ref="AA6:AA46" si="9">Y6*1.25</f>
        <v>14.698508194717753</v>
      </c>
      <c r="AB6" s="340">
        <f t="shared" si="4"/>
        <v>90</v>
      </c>
      <c r="AC6" s="340">
        <f t="shared" si="4"/>
        <v>61</v>
      </c>
      <c r="AD6" s="332"/>
      <c r="AE6" s="182">
        <f t="shared" ref="AE6:AE46" si="10">1-SUM(AF6:AI6)</f>
        <v>1</v>
      </c>
      <c r="AF6" s="172"/>
      <c r="AG6" s="172">
        <v>0</v>
      </c>
      <c r="AH6" s="172"/>
      <c r="AI6" s="172"/>
      <c r="AJ6" s="332"/>
      <c r="AK6" s="334"/>
      <c r="AL6" s="170"/>
      <c r="AM6" s="348">
        <v>31</v>
      </c>
      <c r="AN6" s="170"/>
      <c r="AO6" s="173">
        <v>1330733</v>
      </c>
      <c r="AP6" s="170">
        <v>61224</v>
      </c>
      <c r="AQ6" s="336"/>
      <c r="AR6" s="182">
        <v>12.441610000000001</v>
      </c>
      <c r="AS6" s="340">
        <f t="shared" si="5"/>
        <v>8.7091270000000005</v>
      </c>
      <c r="AT6" s="172">
        <f t="shared" ref="AT6:AT46" si="11">1.25*AR6</f>
        <v>15.5520125</v>
      </c>
      <c r="AU6" s="340">
        <f t="shared" si="6"/>
        <v>90</v>
      </c>
      <c r="AV6" s="340">
        <f t="shared" si="6"/>
        <v>61</v>
      </c>
      <c r="AW6" s="332"/>
      <c r="AX6" s="182">
        <f t="shared" ref="AX6:AX46" si="12">1-SUM(AY6:BB6)</f>
        <v>1</v>
      </c>
      <c r="AY6" s="172"/>
      <c r="AZ6" s="172"/>
      <c r="BA6" s="172"/>
      <c r="BB6" s="172"/>
      <c r="BC6" s="332"/>
      <c r="BD6" s="334"/>
      <c r="BE6" s="170"/>
      <c r="BF6" s="348">
        <v>39.200000000000003</v>
      </c>
      <c r="BG6" s="170"/>
      <c r="BH6" s="173"/>
      <c r="BI6" s="170"/>
      <c r="BJ6" s="171"/>
      <c r="BK6" s="182"/>
      <c r="BL6" s="172"/>
      <c r="BM6" s="172"/>
      <c r="BN6" s="172"/>
      <c r="BO6" s="172"/>
      <c r="BP6" s="332"/>
      <c r="BQ6" s="182"/>
      <c r="BR6" s="172"/>
      <c r="BS6" s="172"/>
      <c r="BT6" s="172"/>
      <c r="BU6" s="172"/>
      <c r="BV6" s="332"/>
      <c r="BW6" s="334"/>
      <c r="BX6" s="170"/>
      <c r="BY6" s="170"/>
      <c r="BZ6" s="170"/>
    </row>
    <row r="7" spans="1:78" x14ac:dyDescent="0.25">
      <c r="A7" s="119">
        <v>1977</v>
      </c>
      <c r="B7" s="121">
        <f t="shared" si="0"/>
        <v>43</v>
      </c>
      <c r="C7" s="173">
        <v>10175708</v>
      </c>
      <c r="D7" s="170">
        <v>157659</v>
      </c>
      <c r="E7" s="171">
        <v>1</v>
      </c>
      <c r="F7" s="182">
        <v>15.592969999999999</v>
      </c>
      <c r="G7" s="340">
        <f t="shared" si="1"/>
        <v>10.915078999999999</v>
      </c>
      <c r="H7" s="172">
        <f t="shared" si="7"/>
        <v>19.4912125</v>
      </c>
      <c r="I7" s="340">
        <f t="shared" si="2"/>
        <v>95</v>
      </c>
      <c r="J7" s="340">
        <f t="shared" si="2"/>
        <v>67</v>
      </c>
      <c r="K7" s="332"/>
      <c r="L7" s="182">
        <f t="shared" si="8"/>
        <v>0.997</v>
      </c>
      <c r="M7" s="172"/>
      <c r="N7" s="172">
        <v>3.0000000000000001E-3</v>
      </c>
      <c r="O7" s="172"/>
      <c r="P7" s="172"/>
      <c r="Q7" s="332"/>
      <c r="R7" s="334">
        <v>133</v>
      </c>
      <c r="S7" s="170">
        <v>3944</v>
      </c>
      <c r="T7" s="348">
        <v>13.2</v>
      </c>
      <c r="U7" s="170">
        <v>25160.926190220947</v>
      </c>
      <c r="V7" s="173">
        <v>632556</v>
      </c>
      <c r="W7" s="170">
        <v>41312</v>
      </c>
      <c r="X7" s="336">
        <v>1.785714285714286E-2</v>
      </c>
      <c r="Y7" s="182">
        <v>12.612610156768064</v>
      </c>
      <c r="Z7" s="340">
        <f t="shared" si="3"/>
        <v>8.8288271097376434</v>
      </c>
      <c r="AA7" s="172">
        <f t="shared" si="9"/>
        <v>15.765762695960079</v>
      </c>
      <c r="AB7" s="340">
        <f t="shared" si="4"/>
        <v>90</v>
      </c>
      <c r="AC7" s="340">
        <f t="shared" si="4"/>
        <v>61</v>
      </c>
      <c r="AD7" s="332"/>
      <c r="AE7" s="182">
        <f t="shared" si="10"/>
        <v>1</v>
      </c>
      <c r="AF7" s="172"/>
      <c r="AG7" s="172">
        <v>0</v>
      </c>
      <c r="AH7" s="172"/>
      <c r="AI7" s="172"/>
      <c r="AJ7" s="332"/>
      <c r="AK7" s="334">
        <v>146.01999999999998</v>
      </c>
      <c r="AL7" s="170">
        <v>4122.5599999999995</v>
      </c>
      <c r="AM7" s="348">
        <v>31</v>
      </c>
      <c r="AN7" s="170">
        <v>25160.926190220947</v>
      </c>
      <c r="AO7" s="173">
        <v>1579884</v>
      </c>
      <c r="AP7" s="170">
        <v>87048</v>
      </c>
      <c r="AQ7" s="336">
        <v>0</v>
      </c>
      <c r="AR7" s="182">
        <v>13.55757</v>
      </c>
      <c r="AS7" s="340">
        <f t="shared" si="5"/>
        <v>9.4902990000000003</v>
      </c>
      <c r="AT7" s="172">
        <f t="shared" si="11"/>
        <v>16.946962500000001</v>
      </c>
      <c r="AU7" s="340">
        <f t="shared" si="6"/>
        <v>90</v>
      </c>
      <c r="AV7" s="340">
        <f t="shared" si="6"/>
        <v>61</v>
      </c>
      <c r="AW7" s="332"/>
      <c r="AX7" s="182">
        <f t="shared" si="12"/>
        <v>1</v>
      </c>
      <c r="AY7" s="172"/>
      <c r="AZ7" s="172"/>
      <c r="BA7" s="172"/>
      <c r="BB7" s="172"/>
      <c r="BC7" s="332"/>
      <c r="BD7" s="334">
        <v>147</v>
      </c>
      <c r="BE7" s="170">
        <v>4136</v>
      </c>
      <c r="BF7" s="348">
        <v>39.200000000000003</v>
      </c>
      <c r="BG7" s="170">
        <v>25160.926190220947</v>
      </c>
      <c r="BH7" s="173"/>
      <c r="BI7" s="170"/>
      <c r="BJ7" s="171"/>
      <c r="BK7" s="182"/>
      <c r="BL7" s="172"/>
      <c r="BM7" s="172"/>
      <c r="BN7" s="172"/>
      <c r="BO7" s="172"/>
      <c r="BP7" s="332"/>
      <c r="BQ7" s="182"/>
      <c r="BR7" s="172"/>
      <c r="BS7" s="172"/>
      <c r="BT7" s="172"/>
      <c r="BU7" s="172"/>
      <c r="BV7" s="332"/>
      <c r="BW7" s="334"/>
      <c r="BX7" s="170"/>
      <c r="BY7" s="170"/>
      <c r="BZ7" s="170"/>
    </row>
    <row r="8" spans="1:78" x14ac:dyDescent="0.25">
      <c r="A8" s="120">
        <v>1978</v>
      </c>
      <c r="B8" s="121">
        <f t="shared" si="0"/>
        <v>42</v>
      </c>
      <c r="C8" s="154">
        <v>10445428</v>
      </c>
      <c r="D8">
        <v>159305</v>
      </c>
      <c r="E8" s="169">
        <v>1</v>
      </c>
      <c r="F8" s="183">
        <v>16.948989999999998</v>
      </c>
      <c r="G8" s="340">
        <f t="shared" si="1"/>
        <v>11.864292999999998</v>
      </c>
      <c r="H8" s="153">
        <f t="shared" si="7"/>
        <v>21.186237499999997</v>
      </c>
      <c r="I8" s="340">
        <f t="shared" si="2"/>
        <v>95</v>
      </c>
      <c r="J8" s="340">
        <f t="shared" si="2"/>
        <v>67</v>
      </c>
      <c r="K8" s="333"/>
      <c r="L8" s="183">
        <f t="shared" si="8"/>
        <v>0.995</v>
      </c>
      <c r="M8" s="153"/>
      <c r="N8" s="153">
        <v>5.0000000000000001E-3</v>
      </c>
      <c r="O8" s="153"/>
      <c r="P8" s="153"/>
      <c r="Q8" s="333"/>
      <c r="R8" s="335">
        <v>124</v>
      </c>
      <c r="S8" s="168">
        <v>3588</v>
      </c>
      <c r="T8" s="349">
        <v>14.7</v>
      </c>
      <c r="U8" s="168">
        <v>24714.205600885693</v>
      </c>
      <c r="V8" s="154">
        <v>781024</v>
      </c>
      <c r="W8" s="168">
        <v>41370</v>
      </c>
      <c r="X8" s="337">
        <v>1.4492753623188404E-2</v>
      </c>
      <c r="Y8" s="183">
        <v>12.145361516407114</v>
      </c>
      <c r="Z8" s="340">
        <f t="shared" si="3"/>
        <v>8.5017530614849797</v>
      </c>
      <c r="AA8" s="153">
        <f t="shared" si="9"/>
        <v>15.181701895508892</v>
      </c>
      <c r="AB8" s="340">
        <f t="shared" si="4"/>
        <v>90</v>
      </c>
      <c r="AC8" s="340">
        <f t="shared" si="4"/>
        <v>61</v>
      </c>
      <c r="AD8" s="333"/>
      <c r="AE8" s="183">
        <f t="shared" si="10"/>
        <v>1</v>
      </c>
      <c r="AF8" s="153"/>
      <c r="AG8" s="153">
        <v>0</v>
      </c>
      <c r="AH8" s="153"/>
      <c r="AI8" s="153"/>
      <c r="AJ8" s="333"/>
      <c r="AK8" s="335">
        <v>144.23999999999998</v>
      </c>
      <c r="AL8" s="168">
        <v>4106.88</v>
      </c>
      <c r="AM8" s="349">
        <v>31</v>
      </c>
      <c r="AN8" s="168">
        <v>24714.205600885693</v>
      </c>
      <c r="AO8" s="154">
        <v>1613412</v>
      </c>
      <c r="AP8" s="168">
        <v>25</v>
      </c>
      <c r="AQ8" s="337">
        <v>0</v>
      </c>
      <c r="AR8" s="183">
        <v>13.32817</v>
      </c>
      <c r="AS8" s="340">
        <f t="shared" si="5"/>
        <v>9.329718999999999</v>
      </c>
      <c r="AT8" s="153">
        <f t="shared" si="11"/>
        <v>16.6602125</v>
      </c>
      <c r="AU8" s="340">
        <f t="shared" si="6"/>
        <v>90</v>
      </c>
      <c r="AV8" s="340">
        <f t="shared" si="6"/>
        <v>61</v>
      </c>
      <c r="AW8" s="333"/>
      <c r="AX8" s="183">
        <f t="shared" si="12"/>
        <v>0.98799999999999999</v>
      </c>
      <c r="AY8" s="153"/>
      <c r="AZ8" s="153">
        <v>1.2E-2</v>
      </c>
      <c r="BA8" s="153"/>
      <c r="BB8" s="153"/>
      <c r="BC8" s="333"/>
      <c r="BD8" s="335">
        <v>146</v>
      </c>
      <c r="BE8" s="168">
        <v>4152</v>
      </c>
      <c r="BF8" s="349">
        <v>39.200000000000003</v>
      </c>
      <c r="BG8" s="168">
        <v>24714.205600885693</v>
      </c>
      <c r="BH8" s="173"/>
      <c r="BI8" s="168"/>
      <c r="BJ8" s="169"/>
      <c r="BK8" s="183"/>
      <c r="BL8" s="153"/>
      <c r="BM8" s="153"/>
      <c r="BN8" s="153"/>
      <c r="BO8" s="153"/>
      <c r="BP8" s="333"/>
      <c r="BQ8" s="183"/>
      <c r="BR8" s="153"/>
      <c r="BS8" s="153"/>
      <c r="BT8" s="153"/>
      <c r="BU8" s="153"/>
      <c r="BV8" s="333"/>
      <c r="BW8" s="335"/>
      <c r="BX8" s="168"/>
      <c r="BY8" s="168"/>
      <c r="BZ8" s="168"/>
    </row>
    <row r="9" spans="1:78" x14ac:dyDescent="0.25">
      <c r="A9" s="120">
        <v>1979</v>
      </c>
      <c r="B9" s="121">
        <f t="shared" si="0"/>
        <v>41</v>
      </c>
      <c r="C9" s="154">
        <v>10210056</v>
      </c>
      <c r="D9">
        <v>180199</v>
      </c>
      <c r="E9" s="169">
        <v>1</v>
      </c>
      <c r="F9" s="183">
        <v>17.245470000000001</v>
      </c>
      <c r="G9" s="340">
        <f t="shared" si="1"/>
        <v>12.071828999999999</v>
      </c>
      <c r="H9" s="153">
        <f t="shared" si="7"/>
        <v>21.5568375</v>
      </c>
      <c r="I9" s="340">
        <f t="shared" si="2"/>
        <v>95</v>
      </c>
      <c r="J9" s="340">
        <f t="shared" si="2"/>
        <v>67</v>
      </c>
      <c r="K9" s="333"/>
      <c r="L9" s="183">
        <f t="shared" si="8"/>
        <v>0.99099999999999999</v>
      </c>
      <c r="M9" s="153"/>
      <c r="N9" s="153">
        <v>8.9999999999999993E-3</v>
      </c>
      <c r="O9" s="153"/>
      <c r="P9" s="153"/>
      <c r="Q9" s="333"/>
      <c r="R9" s="335">
        <v>119</v>
      </c>
      <c r="S9" s="168">
        <v>3485</v>
      </c>
      <c r="T9" s="349">
        <v>14.7</v>
      </c>
      <c r="U9" s="168">
        <v>23862.697206948913</v>
      </c>
      <c r="V9" s="154">
        <v>824775</v>
      </c>
      <c r="W9" s="168">
        <v>49263</v>
      </c>
      <c r="X9" s="337">
        <v>1.5625E-2</v>
      </c>
      <c r="Y9" s="183">
        <v>11.085471466039452</v>
      </c>
      <c r="Z9" s="340">
        <f t="shared" si="3"/>
        <v>7.7598300262276165</v>
      </c>
      <c r="AA9" s="153">
        <f t="shared" si="9"/>
        <v>13.856839332549315</v>
      </c>
      <c r="AB9" s="340">
        <f t="shared" si="4"/>
        <v>90</v>
      </c>
      <c r="AC9" s="340">
        <f t="shared" si="4"/>
        <v>61</v>
      </c>
      <c r="AD9" s="333"/>
      <c r="AE9" s="183">
        <f t="shared" si="10"/>
        <v>0.999</v>
      </c>
      <c r="AF9" s="153"/>
      <c r="AG9" s="153">
        <v>1E-3</v>
      </c>
      <c r="AH9" s="153"/>
      <c r="AI9" s="153"/>
      <c r="AJ9" s="333"/>
      <c r="AK9" s="335">
        <v>136.29</v>
      </c>
      <c r="AL9" s="168">
        <v>4187.5200000000004</v>
      </c>
      <c r="AM9" s="349">
        <v>31</v>
      </c>
      <c r="AN9" s="168">
        <v>23862.697206948913</v>
      </c>
      <c r="AO9" s="154">
        <v>1708443</v>
      </c>
      <c r="AP9" s="168">
        <v>281</v>
      </c>
      <c r="AQ9" s="337">
        <v>0</v>
      </c>
      <c r="AR9" s="183">
        <v>13.21499</v>
      </c>
      <c r="AS9" s="340">
        <f t="shared" si="5"/>
        <v>9.2504929999999987</v>
      </c>
      <c r="AT9" s="153">
        <f t="shared" si="11"/>
        <v>16.5187375</v>
      </c>
      <c r="AU9" s="340">
        <f t="shared" si="6"/>
        <v>90</v>
      </c>
      <c r="AV9" s="340">
        <f t="shared" si="6"/>
        <v>61</v>
      </c>
      <c r="AW9" s="333"/>
      <c r="AX9" s="183">
        <f t="shared" si="12"/>
        <v>0.97499999999999998</v>
      </c>
      <c r="AY9" s="153"/>
      <c r="AZ9" s="153">
        <v>2.5000000000000001E-2</v>
      </c>
      <c r="BA9" s="153"/>
      <c r="BB9" s="153"/>
      <c r="BC9" s="333"/>
      <c r="BD9" s="335">
        <v>138</v>
      </c>
      <c r="BE9" s="168">
        <v>4257</v>
      </c>
      <c r="BF9" s="349">
        <v>39.200000000000003</v>
      </c>
      <c r="BG9" s="168">
        <v>23862.697206948913</v>
      </c>
      <c r="BH9" s="173"/>
      <c r="BI9" s="168"/>
      <c r="BJ9" s="169"/>
      <c r="BK9" s="183"/>
      <c r="BL9" s="153"/>
      <c r="BM9" s="153"/>
      <c r="BN9" s="153"/>
      <c r="BO9" s="153"/>
      <c r="BP9" s="333"/>
      <c r="BQ9" s="183"/>
      <c r="BR9" s="153"/>
      <c r="BS9" s="153"/>
      <c r="BT9" s="153"/>
      <c r="BU9" s="153"/>
      <c r="BV9" s="333"/>
      <c r="BW9" s="335"/>
      <c r="BX9" s="168"/>
      <c r="BY9" s="168"/>
      <c r="BZ9" s="168"/>
    </row>
    <row r="10" spans="1:78" x14ac:dyDescent="0.25">
      <c r="A10" s="120">
        <v>1980</v>
      </c>
      <c r="B10" s="121">
        <f t="shared" si="0"/>
        <v>40</v>
      </c>
      <c r="C10" s="154">
        <v>8762640</v>
      </c>
      <c r="D10">
        <v>110108</v>
      </c>
      <c r="E10" s="169">
        <v>1</v>
      </c>
      <c r="F10" s="183">
        <v>20.0121</v>
      </c>
      <c r="G10" s="340">
        <f t="shared" si="1"/>
        <v>14.008469999999999</v>
      </c>
      <c r="H10" s="153">
        <f t="shared" si="7"/>
        <v>25.015125000000001</v>
      </c>
      <c r="I10" s="340">
        <f t="shared" si="2"/>
        <v>95</v>
      </c>
      <c r="J10" s="340">
        <f t="shared" si="2"/>
        <v>67</v>
      </c>
      <c r="K10" s="333"/>
      <c r="L10" s="183">
        <f t="shared" si="8"/>
        <v>0.97899999999999998</v>
      </c>
      <c r="M10" s="153"/>
      <c r="N10" s="153">
        <v>2.1000000000000001E-2</v>
      </c>
      <c r="O10" s="153"/>
      <c r="P10" s="153"/>
      <c r="Q10" s="333"/>
      <c r="R10" s="335">
        <v>100</v>
      </c>
      <c r="S10" s="168">
        <v>3101</v>
      </c>
      <c r="T10" s="349">
        <v>15</v>
      </c>
      <c r="U10" s="168">
        <v>22778.59923663261</v>
      </c>
      <c r="V10" s="154">
        <v>337741</v>
      </c>
      <c r="W10" s="168">
        <v>21488</v>
      </c>
      <c r="X10" s="337">
        <v>0</v>
      </c>
      <c r="Y10" s="183">
        <v>13.709774827528586</v>
      </c>
      <c r="Z10" s="340">
        <f t="shared" si="3"/>
        <v>9.5968423792700097</v>
      </c>
      <c r="AA10" s="153">
        <f t="shared" si="9"/>
        <v>17.137218534410732</v>
      </c>
      <c r="AB10" s="340">
        <f t="shared" si="4"/>
        <v>90</v>
      </c>
      <c r="AC10" s="340">
        <f t="shared" si="4"/>
        <v>61</v>
      </c>
      <c r="AD10" s="333"/>
      <c r="AE10" s="183">
        <f t="shared" si="10"/>
        <v>0.98850000000000005</v>
      </c>
      <c r="AF10" s="153"/>
      <c r="AG10" s="153">
        <v>1.15E-2</v>
      </c>
      <c r="AH10" s="153"/>
      <c r="AI10" s="153"/>
      <c r="AJ10" s="333"/>
      <c r="AK10" s="335">
        <v>118.9</v>
      </c>
      <c r="AL10" s="168">
        <v>3792.2</v>
      </c>
      <c r="AM10" s="349">
        <v>31</v>
      </c>
      <c r="AN10" s="168">
        <v>22778.59923663261</v>
      </c>
      <c r="AO10" s="154">
        <v>1199728</v>
      </c>
      <c r="AP10" s="168">
        <v>96</v>
      </c>
      <c r="AQ10" s="337">
        <v>0</v>
      </c>
      <c r="AR10" s="183">
        <v>16.518840000000001</v>
      </c>
      <c r="AS10" s="340">
        <f t="shared" si="5"/>
        <v>11.563188</v>
      </c>
      <c r="AT10" s="153">
        <f t="shared" si="11"/>
        <v>20.64855</v>
      </c>
      <c r="AU10" s="340">
        <f t="shared" si="6"/>
        <v>90</v>
      </c>
      <c r="AV10" s="340">
        <f t="shared" si="6"/>
        <v>61</v>
      </c>
      <c r="AW10" s="333"/>
      <c r="AX10" s="183">
        <f t="shared" si="12"/>
        <v>0.95799999999999996</v>
      </c>
      <c r="AY10" s="153"/>
      <c r="AZ10" s="153">
        <v>4.2000000000000003E-2</v>
      </c>
      <c r="BA10" s="153"/>
      <c r="BB10" s="153"/>
      <c r="BC10" s="333"/>
      <c r="BD10" s="335">
        <v>121</v>
      </c>
      <c r="BE10" s="168">
        <v>3869</v>
      </c>
      <c r="BF10" s="349">
        <v>37.5</v>
      </c>
      <c r="BG10" s="168">
        <v>22778.59923663261</v>
      </c>
      <c r="BH10" s="173"/>
      <c r="BI10" s="168"/>
      <c r="BJ10" s="169"/>
      <c r="BK10" s="183"/>
      <c r="BL10" s="153"/>
      <c r="BM10" s="153"/>
      <c r="BN10" s="153"/>
      <c r="BO10" s="153"/>
      <c r="BP10" s="333"/>
      <c r="BQ10" s="183"/>
      <c r="BR10" s="153"/>
      <c r="BS10" s="153"/>
      <c r="BT10" s="153"/>
      <c r="BU10" s="153"/>
      <c r="BV10" s="333"/>
      <c r="BW10" s="335"/>
      <c r="BX10" s="168"/>
      <c r="BY10" s="168"/>
      <c r="BZ10" s="168"/>
    </row>
    <row r="11" spans="1:78" x14ac:dyDescent="0.25">
      <c r="A11" s="120">
        <v>1981</v>
      </c>
      <c r="B11" s="121">
        <f t="shared" si="0"/>
        <v>39</v>
      </c>
      <c r="C11" s="154">
        <v>8179697</v>
      </c>
      <c r="D11">
        <v>105196</v>
      </c>
      <c r="E11" s="169">
        <v>1</v>
      </c>
      <c r="F11" s="183">
        <v>21.416309999999999</v>
      </c>
      <c r="G11" s="340">
        <f t="shared" si="1"/>
        <v>14.991416999999998</v>
      </c>
      <c r="H11" s="153">
        <f t="shared" si="7"/>
        <v>26.770387499999998</v>
      </c>
      <c r="I11" s="340">
        <f t="shared" si="2"/>
        <v>95</v>
      </c>
      <c r="J11" s="340">
        <f t="shared" si="2"/>
        <v>67</v>
      </c>
      <c r="K11" s="333"/>
      <c r="L11" s="183">
        <f t="shared" si="8"/>
        <v>0.95599999999999996</v>
      </c>
      <c r="M11" s="153"/>
      <c r="N11" s="153">
        <v>4.3999999999999997E-2</v>
      </c>
      <c r="O11" s="153"/>
      <c r="P11" s="153"/>
      <c r="Q11" s="333"/>
      <c r="R11" s="335">
        <v>99</v>
      </c>
      <c r="S11" s="168">
        <v>3076</v>
      </c>
      <c r="T11" s="349">
        <v>15</v>
      </c>
      <c r="U11" s="168">
        <v>24254.447818962923</v>
      </c>
      <c r="V11" s="154">
        <v>306896</v>
      </c>
      <c r="W11" s="168">
        <v>17145</v>
      </c>
      <c r="X11" s="337">
        <v>0</v>
      </c>
      <c r="Y11" s="183">
        <v>14.644691361334466</v>
      </c>
      <c r="Z11" s="340">
        <f t="shared" si="3"/>
        <v>10.251283952934125</v>
      </c>
      <c r="AA11" s="153">
        <f t="shared" si="9"/>
        <v>18.305864201668083</v>
      </c>
      <c r="AB11" s="340">
        <f t="shared" si="4"/>
        <v>90</v>
      </c>
      <c r="AC11" s="340">
        <f t="shared" si="4"/>
        <v>61</v>
      </c>
      <c r="AD11" s="333"/>
      <c r="AE11" s="183">
        <f t="shared" si="10"/>
        <v>1</v>
      </c>
      <c r="AF11" s="153"/>
      <c r="AG11" s="153">
        <v>0</v>
      </c>
      <c r="AH11" s="153"/>
      <c r="AI11" s="153"/>
      <c r="AJ11" s="333"/>
      <c r="AK11" s="335">
        <v>116.8</v>
      </c>
      <c r="AL11" s="168">
        <v>3725.7000000000003</v>
      </c>
      <c r="AM11" s="349">
        <v>31</v>
      </c>
      <c r="AN11" s="168">
        <v>24254.447818962923</v>
      </c>
      <c r="AO11" s="154">
        <v>1234814</v>
      </c>
      <c r="AP11" s="168">
        <v>43478</v>
      </c>
      <c r="AQ11" s="337">
        <v>0</v>
      </c>
      <c r="AR11" s="183">
        <v>17.882280000000002</v>
      </c>
      <c r="AS11" s="340">
        <f t="shared" si="5"/>
        <v>12.517596000000001</v>
      </c>
      <c r="AT11" s="153">
        <f t="shared" si="11"/>
        <v>22.352850000000004</v>
      </c>
      <c r="AU11" s="340">
        <f t="shared" si="6"/>
        <v>90</v>
      </c>
      <c r="AV11" s="340">
        <f t="shared" si="6"/>
        <v>61</v>
      </c>
      <c r="AW11" s="333"/>
      <c r="AX11" s="183">
        <f t="shared" si="12"/>
        <v>0.92900000000000005</v>
      </c>
      <c r="AY11" s="153"/>
      <c r="AZ11" s="153">
        <v>7.0999999999999994E-2</v>
      </c>
      <c r="BA11" s="153"/>
      <c r="BB11" s="153"/>
      <c r="BC11" s="333"/>
      <c r="BD11" s="335">
        <v>119</v>
      </c>
      <c r="BE11" s="168">
        <v>3806</v>
      </c>
      <c r="BF11" s="349">
        <v>31.8</v>
      </c>
      <c r="BG11" s="168">
        <v>24254.447818962923</v>
      </c>
      <c r="BH11" s="173"/>
      <c r="BI11" s="168"/>
      <c r="BJ11" s="169"/>
      <c r="BK11" s="183"/>
      <c r="BL11" s="153"/>
      <c r="BM11" s="153"/>
      <c r="BN11" s="153"/>
      <c r="BO11" s="153"/>
      <c r="BP11" s="333"/>
      <c r="BQ11" s="183"/>
      <c r="BR11" s="153"/>
      <c r="BS11" s="153"/>
      <c r="BT11" s="153"/>
      <c r="BU11" s="153"/>
      <c r="BV11" s="333"/>
      <c r="BW11" s="335"/>
      <c r="BX11" s="168"/>
      <c r="BY11" s="168"/>
      <c r="BZ11" s="168"/>
    </row>
    <row r="12" spans="1:78" x14ac:dyDescent="0.25">
      <c r="A12" s="120">
        <v>1982</v>
      </c>
      <c r="B12" s="121">
        <f t="shared" si="0"/>
        <v>38</v>
      </c>
      <c r="C12" s="154">
        <v>7536567</v>
      </c>
      <c r="D12">
        <v>98669</v>
      </c>
      <c r="E12" s="169">
        <v>1</v>
      </c>
      <c r="F12" s="183">
        <v>22.211839999999999</v>
      </c>
      <c r="G12" s="340">
        <f t="shared" si="1"/>
        <v>15.548287999999998</v>
      </c>
      <c r="H12" s="153">
        <f t="shared" si="7"/>
        <v>27.764799999999997</v>
      </c>
      <c r="I12" s="340">
        <f t="shared" si="2"/>
        <v>95</v>
      </c>
      <c r="J12" s="340">
        <f t="shared" si="2"/>
        <v>67</v>
      </c>
      <c r="K12" s="333"/>
      <c r="L12" s="183">
        <f t="shared" si="8"/>
        <v>0.94100000000000006</v>
      </c>
      <c r="M12" s="153"/>
      <c r="N12" s="153">
        <v>5.8999999999999997E-2</v>
      </c>
      <c r="O12" s="153"/>
      <c r="P12" s="153"/>
      <c r="Q12" s="333"/>
      <c r="R12" s="335">
        <v>99</v>
      </c>
      <c r="S12" s="168">
        <v>3053</v>
      </c>
      <c r="T12" s="349">
        <v>16.100000000000001</v>
      </c>
      <c r="U12" s="168">
        <v>25583.94376907872</v>
      </c>
      <c r="V12" s="154">
        <v>341374</v>
      </c>
      <c r="W12" s="168">
        <v>19169</v>
      </c>
      <c r="X12" s="337">
        <v>2.0833333333333332E-2</v>
      </c>
      <c r="Y12" s="183">
        <v>14.81708893647961</v>
      </c>
      <c r="Z12" s="340">
        <f t="shared" si="3"/>
        <v>10.371962255535726</v>
      </c>
      <c r="AA12" s="153">
        <f t="shared" si="9"/>
        <v>18.521361170599512</v>
      </c>
      <c r="AB12" s="340">
        <f t="shared" si="4"/>
        <v>90</v>
      </c>
      <c r="AC12" s="340">
        <f t="shared" si="4"/>
        <v>61</v>
      </c>
      <c r="AD12" s="333"/>
      <c r="AE12" s="183">
        <f t="shared" si="10"/>
        <v>0.93866666666666665</v>
      </c>
      <c r="AF12" s="153"/>
      <c r="AG12" s="153">
        <v>6.133333333333333E-2</v>
      </c>
      <c r="AH12" s="153"/>
      <c r="AI12" s="153"/>
      <c r="AJ12" s="333"/>
      <c r="AK12" s="335">
        <v>117.47999999999999</v>
      </c>
      <c r="AL12" s="168">
        <v>3721.8</v>
      </c>
      <c r="AM12" s="349">
        <v>31</v>
      </c>
      <c r="AN12" s="168">
        <v>25583.94376907872</v>
      </c>
      <c r="AO12" s="154">
        <v>1296324</v>
      </c>
      <c r="AP12" s="168">
        <v>43401</v>
      </c>
      <c r="AQ12" s="337">
        <v>0</v>
      </c>
      <c r="AR12" s="183">
        <v>18.485019999999999</v>
      </c>
      <c r="AS12" s="340">
        <f t="shared" si="5"/>
        <v>12.939513999999999</v>
      </c>
      <c r="AT12" s="153">
        <f t="shared" si="11"/>
        <v>23.106274999999997</v>
      </c>
      <c r="AU12" s="340">
        <f t="shared" si="6"/>
        <v>90</v>
      </c>
      <c r="AV12" s="340">
        <f t="shared" si="6"/>
        <v>61</v>
      </c>
      <c r="AW12" s="333"/>
      <c r="AX12" s="183">
        <f t="shared" si="12"/>
        <v>0.89700000000000002</v>
      </c>
      <c r="AY12" s="153"/>
      <c r="AZ12" s="153">
        <v>0.10299999999999999</v>
      </c>
      <c r="BA12" s="153"/>
      <c r="BB12" s="153"/>
      <c r="BC12" s="333"/>
      <c r="BD12" s="335">
        <v>120</v>
      </c>
      <c r="BE12" s="168">
        <v>3813</v>
      </c>
      <c r="BF12" s="349">
        <v>31.8</v>
      </c>
      <c r="BG12" s="168">
        <v>25583.94376907872</v>
      </c>
      <c r="BH12" s="173"/>
      <c r="BI12" s="168"/>
      <c r="BJ12" s="169"/>
      <c r="BK12" s="183"/>
      <c r="BL12" s="153"/>
      <c r="BM12" s="153"/>
      <c r="BN12" s="153"/>
      <c r="BO12" s="153"/>
      <c r="BP12" s="333"/>
      <c r="BQ12" s="183"/>
      <c r="BR12" s="153"/>
      <c r="BS12" s="153"/>
      <c r="BT12" s="153"/>
      <c r="BU12" s="153"/>
      <c r="BV12" s="333"/>
      <c r="BW12" s="335"/>
      <c r="BX12" s="168"/>
      <c r="BY12" s="168"/>
      <c r="BZ12" s="168"/>
    </row>
    <row r="13" spans="1:78" x14ac:dyDescent="0.25">
      <c r="A13" s="120">
        <v>1983</v>
      </c>
      <c r="B13" s="121">
        <f t="shared" si="0"/>
        <v>37</v>
      </c>
      <c r="C13" s="154">
        <v>7734423</v>
      </c>
      <c r="D13">
        <v>121477</v>
      </c>
      <c r="E13" s="169">
        <v>1</v>
      </c>
      <c r="F13" s="183">
        <v>22.091229999999999</v>
      </c>
      <c r="G13" s="340">
        <f t="shared" si="1"/>
        <v>15.463860999999998</v>
      </c>
      <c r="H13" s="153">
        <f t="shared" si="7"/>
        <v>27.614037499999998</v>
      </c>
      <c r="I13" s="340">
        <f t="shared" si="2"/>
        <v>95</v>
      </c>
      <c r="J13" s="340">
        <f t="shared" si="2"/>
        <v>67</v>
      </c>
      <c r="K13" s="333"/>
      <c r="L13" s="183">
        <f t="shared" si="8"/>
        <v>0.95299999999999996</v>
      </c>
      <c r="M13" s="153"/>
      <c r="N13" s="153">
        <v>4.7E-2</v>
      </c>
      <c r="O13" s="153"/>
      <c r="P13" s="153"/>
      <c r="Q13" s="333"/>
      <c r="R13" s="335">
        <v>104</v>
      </c>
      <c r="S13" s="168">
        <v>3112</v>
      </c>
      <c r="T13" s="349">
        <v>15.9</v>
      </c>
      <c r="U13" s="168">
        <v>26839.952065409128</v>
      </c>
      <c r="V13" s="154">
        <v>418928</v>
      </c>
      <c r="W13" s="168">
        <v>25187</v>
      </c>
      <c r="X13" s="337">
        <v>4.6153846153846156E-2</v>
      </c>
      <c r="Y13" s="183">
        <v>15.550637095334178</v>
      </c>
      <c r="Z13" s="340">
        <f t="shared" si="3"/>
        <v>10.885445966733924</v>
      </c>
      <c r="AA13" s="153">
        <f t="shared" si="9"/>
        <v>19.438296369167723</v>
      </c>
      <c r="AB13" s="340">
        <f t="shared" si="4"/>
        <v>90</v>
      </c>
      <c r="AC13" s="340">
        <f t="shared" si="4"/>
        <v>61</v>
      </c>
      <c r="AD13" s="333"/>
      <c r="AE13" s="183">
        <f t="shared" si="10"/>
        <v>0.95966666666666667</v>
      </c>
      <c r="AF13" s="153"/>
      <c r="AG13" s="153">
        <v>4.0333333333333332E-2</v>
      </c>
      <c r="AH13" s="153"/>
      <c r="AI13" s="153"/>
      <c r="AJ13" s="333"/>
      <c r="AK13" s="335">
        <v>116.17999999999999</v>
      </c>
      <c r="AL13" s="168">
        <v>3687.0699999999997</v>
      </c>
      <c r="AM13" s="349">
        <v>31</v>
      </c>
      <c r="AN13" s="168">
        <v>26839.952065409128</v>
      </c>
      <c r="AO13" s="154">
        <v>1483722</v>
      </c>
      <c r="AP13" s="168">
        <v>50407</v>
      </c>
      <c r="AQ13" s="337">
        <v>0</v>
      </c>
      <c r="AR13" s="183">
        <v>18.87651</v>
      </c>
      <c r="AS13" s="340">
        <f t="shared" si="5"/>
        <v>13.213557</v>
      </c>
      <c r="AT13" s="153">
        <f t="shared" si="11"/>
        <v>23.595637499999999</v>
      </c>
      <c r="AU13" s="340">
        <f t="shared" si="6"/>
        <v>90</v>
      </c>
      <c r="AV13" s="340">
        <f t="shared" si="6"/>
        <v>61</v>
      </c>
      <c r="AW13" s="333"/>
      <c r="AX13" s="183">
        <f t="shared" si="12"/>
        <v>0.95599999999999996</v>
      </c>
      <c r="AY13" s="153"/>
      <c r="AZ13" s="153">
        <v>4.3999999999999997E-2</v>
      </c>
      <c r="BA13" s="153"/>
      <c r="BB13" s="153"/>
      <c r="BC13" s="333"/>
      <c r="BD13" s="335">
        <v>118</v>
      </c>
      <c r="BE13" s="168">
        <v>3773</v>
      </c>
      <c r="BF13" s="349">
        <v>27.5</v>
      </c>
      <c r="BG13" s="168">
        <v>26839.952065409128</v>
      </c>
      <c r="BH13" s="173"/>
      <c r="BI13" s="168"/>
      <c r="BJ13" s="169"/>
      <c r="BK13" s="183"/>
      <c r="BL13" s="153"/>
      <c r="BM13" s="153"/>
      <c r="BN13" s="153"/>
      <c r="BO13" s="153"/>
      <c r="BP13" s="333"/>
      <c r="BQ13" s="183"/>
      <c r="BR13" s="153"/>
      <c r="BS13" s="153"/>
      <c r="BT13" s="153"/>
      <c r="BU13" s="153"/>
      <c r="BV13" s="333"/>
      <c r="BW13" s="335"/>
      <c r="BX13" s="168"/>
      <c r="BY13" s="168"/>
      <c r="BZ13" s="168"/>
    </row>
    <row r="14" spans="1:78" x14ac:dyDescent="0.25">
      <c r="A14" s="120">
        <v>1984</v>
      </c>
      <c r="B14" s="121">
        <f t="shared" si="0"/>
        <v>36</v>
      </c>
      <c r="C14" s="154">
        <v>10324890</v>
      </c>
      <c r="D14">
        <v>184690</v>
      </c>
      <c r="E14" s="169">
        <v>1</v>
      </c>
      <c r="F14" s="183">
        <v>22.4419</v>
      </c>
      <c r="G14" s="340">
        <f t="shared" si="1"/>
        <v>15.70933</v>
      </c>
      <c r="H14" s="153">
        <f t="shared" si="7"/>
        <v>28.052375000000001</v>
      </c>
      <c r="I14" s="340">
        <f t="shared" si="2"/>
        <v>95</v>
      </c>
      <c r="J14" s="340">
        <f t="shared" si="2"/>
        <v>67</v>
      </c>
      <c r="K14" s="333"/>
      <c r="L14" s="183">
        <f t="shared" si="8"/>
        <v>0.97899999999999998</v>
      </c>
      <c r="M14" s="153"/>
      <c r="N14" s="153">
        <v>2.1000000000000001E-2</v>
      </c>
      <c r="O14" s="153"/>
      <c r="P14" s="153"/>
      <c r="Q14" s="333"/>
      <c r="R14" s="335">
        <v>106</v>
      </c>
      <c r="S14" s="168">
        <v>3101</v>
      </c>
      <c r="T14" s="349">
        <v>15.2</v>
      </c>
      <c r="U14" s="168">
        <v>26615.777421897063</v>
      </c>
      <c r="V14" s="154">
        <v>889397</v>
      </c>
      <c r="W14" s="168">
        <v>41205</v>
      </c>
      <c r="X14" s="337">
        <v>4.3010752688172046E-2</v>
      </c>
      <c r="Y14" s="183">
        <v>16.262072369435757</v>
      </c>
      <c r="Z14" s="340">
        <f t="shared" si="3"/>
        <v>11.383450658605028</v>
      </c>
      <c r="AA14" s="153">
        <f t="shared" si="9"/>
        <v>20.327590461794696</v>
      </c>
      <c r="AB14" s="340">
        <f t="shared" si="4"/>
        <v>90</v>
      </c>
      <c r="AC14" s="340">
        <f t="shared" si="4"/>
        <v>61</v>
      </c>
      <c r="AD14" s="333"/>
      <c r="AE14" s="183">
        <f t="shared" si="10"/>
        <v>0.98766666666666669</v>
      </c>
      <c r="AF14" s="153"/>
      <c r="AG14" s="153">
        <v>1.2333333333333335E-2</v>
      </c>
      <c r="AH14" s="153"/>
      <c r="AI14" s="153"/>
      <c r="AJ14" s="333"/>
      <c r="AK14" s="335">
        <v>116.32000000000001</v>
      </c>
      <c r="AL14" s="168">
        <v>3690.96</v>
      </c>
      <c r="AM14" s="349">
        <v>31</v>
      </c>
      <c r="AN14" s="168">
        <v>26615.777421897063</v>
      </c>
      <c r="AO14" s="154">
        <v>1955075</v>
      </c>
      <c r="AP14" s="168">
        <v>87130</v>
      </c>
      <c r="AQ14" s="337">
        <v>0</v>
      </c>
      <c r="AR14" s="183">
        <v>18.259989999999998</v>
      </c>
      <c r="AS14" s="340">
        <f t="shared" si="5"/>
        <v>12.781992999999998</v>
      </c>
      <c r="AT14" s="153">
        <f t="shared" si="11"/>
        <v>22.824987499999999</v>
      </c>
      <c r="AU14" s="340">
        <f t="shared" si="6"/>
        <v>90</v>
      </c>
      <c r="AV14" s="340">
        <f t="shared" si="6"/>
        <v>61</v>
      </c>
      <c r="AW14" s="333"/>
      <c r="AX14" s="183">
        <f t="shared" si="12"/>
        <v>0.97299999999999998</v>
      </c>
      <c r="AY14" s="153"/>
      <c r="AZ14" s="153">
        <v>2.7E-2</v>
      </c>
      <c r="BA14" s="153"/>
      <c r="BB14" s="153"/>
      <c r="BC14" s="333"/>
      <c r="BD14" s="335">
        <v>118</v>
      </c>
      <c r="BE14" s="168">
        <v>3787</v>
      </c>
      <c r="BF14" s="349">
        <v>27.5</v>
      </c>
      <c r="BG14" s="168">
        <v>26615.777421897063</v>
      </c>
      <c r="BH14" s="173"/>
      <c r="BI14" s="168"/>
      <c r="BJ14" s="169"/>
      <c r="BK14" s="183"/>
      <c r="BL14" s="153"/>
      <c r="BM14" s="153"/>
      <c r="BN14" s="153"/>
      <c r="BO14" s="153"/>
      <c r="BP14" s="333"/>
      <c r="BQ14" s="183"/>
      <c r="BR14" s="153"/>
      <c r="BS14" s="153"/>
      <c r="BT14" s="153"/>
      <c r="BU14" s="153"/>
      <c r="BV14" s="333"/>
      <c r="BW14" s="335"/>
      <c r="BX14" s="168"/>
      <c r="BY14" s="168"/>
      <c r="BZ14" s="168"/>
    </row>
    <row r="15" spans="1:78" x14ac:dyDescent="0.25">
      <c r="A15" s="120">
        <v>1985</v>
      </c>
      <c r="B15" s="121">
        <f t="shared" si="0"/>
        <v>35</v>
      </c>
      <c r="C15" s="154">
        <v>10457332</v>
      </c>
      <c r="D15">
        <v>209241</v>
      </c>
      <c r="E15" s="169">
        <v>1</v>
      </c>
      <c r="F15" s="183">
        <v>23.015930000000001</v>
      </c>
      <c r="G15" s="340">
        <f t="shared" si="1"/>
        <v>16.111151</v>
      </c>
      <c r="H15" s="153">
        <f t="shared" si="7"/>
        <v>28.7699125</v>
      </c>
      <c r="I15" s="340">
        <f t="shared" si="2"/>
        <v>95</v>
      </c>
      <c r="J15" s="340">
        <f t="shared" si="2"/>
        <v>67</v>
      </c>
      <c r="K15" s="333"/>
      <c r="L15" s="183">
        <f t="shared" si="8"/>
        <v>0.98299999999999998</v>
      </c>
      <c r="M15" s="153"/>
      <c r="N15" s="153">
        <v>1.7000000000000001E-2</v>
      </c>
      <c r="O15" s="153"/>
      <c r="P15" s="153"/>
      <c r="Q15" s="333"/>
      <c r="R15" s="335">
        <v>111</v>
      </c>
      <c r="S15" s="168">
        <v>3096</v>
      </c>
      <c r="T15" s="349">
        <v>15.2</v>
      </c>
      <c r="U15" s="168">
        <v>27619.496484930401</v>
      </c>
      <c r="V15" s="154">
        <v>1124944</v>
      </c>
      <c r="W15" s="168">
        <v>51638</v>
      </c>
      <c r="X15" s="337">
        <v>5.454545454545455E-2</v>
      </c>
      <c r="Y15" s="183">
        <v>16.705166931579416</v>
      </c>
      <c r="Z15" s="340">
        <f t="shared" si="3"/>
        <v>11.69361685210559</v>
      </c>
      <c r="AA15" s="153">
        <f t="shared" si="9"/>
        <v>20.88145866447427</v>
      </c>
      <c r="AB15" s="340">
        <f t="shared" si="4"/>
        <v>90</v>
      </c>
      <c r="AC15" s="340">
        <f t="shared" si="4"/>
        <v>61</v>
      </c>
      <c r="AD15" s="333"/>
      <c r="AE15" s="183">
        <f t="shared" si="10"/>
        <v>0.99333333333333329</v>
      </c>
      <c r="AF15" s="153"/>
      <c r="AG15" s="153">
        <v>6.6666666666666671E-3</v>
      </c>
      <c r="AH15" s="153"/>
      <c r="AI15" s="153"/>
      <c r="AJ15" s="333"/>
      <c r="AK15" s="335">
        <v>122.04999999999998</v>
      </c>
      <c r="AL15" s="168">
        <v>3696.95</v>
      </c>
      <c r="AM15" s="349">
        <v>31</v>
      </c>
      <c r="AN15" s="168">
        <v>27619.496484930401</v>
      </c>
      <c r="AO15" s="154">
        <v>2180052</v>
      </c>
      <c r="AP15" s="168">
        <v>104624</v>
      </c>
      <c r="AQ15" s="337">
        <v>0</v>
      </c>
      <c r="AR15" s="183">
        <v>18.201370000000001</v>
      </c>
      <c r="AS15" s="340">
        <f t="shared" si="5"/>
        <v>12.740959</v>
      </c>
      <c r="AT15" s="153">
        <f t="shared" si="11"/>
        <v>22.7517125</v>
      </c>
      <c r="AU15" s="340">
        <f t="shared" si="6"/>
        <v>90</v>
      </c>
      <c r="AV15" s="340">
        <f t="shared" si="6"/>
        <v>61</v>
      </c>
      <c r="AW15" s="333"/>
      <c r="AX15" s="183">
        <f t="shared" si="12"/>
        <v>0.98799999999999999</v>
      </c>
      <c r="AY15" s="153"/>
      <c r="AZ15" s="153">
        <v>1.2E-2</v>
      </c>
      <c r="BA15" s="153"/>
      <c r="BB15" s="153"/>
      <c r="BC15" s="333"/>
      <c r="BD15" s="335">
        <v>124</v>
      </c>
      <c r="BE15" s="168">
        <v>3803</v>
      </c>
      <c r="BF15" s="349">
        <v>27.5</v>
      </c>
      <c r="BG15" s="168">
        <v>27619.496484930401</v>
      </c>
      <c r="BH15" s="173"/>
      <c r="BI15" s="168"/>
      <c r="BJ15" s="169"/>
      <c r="BK15" s="183"/>
      <c r="BL15" s="153"/>
      <c r="BM15" s="153"/>
      <c r="BN15" s="153"/>
      <c r="BO15" s="153"/>
      <c r="BP15" s="333"/>
      <c r="BQ15" s="183"/>
      <c r="BR15" s="153"/>
      <c r="BS15" s="153"/>
      <c r="BT15" s="153"/>
      <c r="BU15" s="153"/>
      <c r="BV15" s="333"/>
      <c r="BW15" s="335"/>
      <c r="BX15" s="168"/>
      <c r="BY15" s="168"/>
      <c r="BZ15" s="168"/>
    </row>
    <row r="16" spans="1:78" x14ac:dyDescent="0.25">
      <c r="A16" s="120">
        <v>1986</v>
      </c>
      <c r="B16" s="121">
        <f t="shared" si="0"/>
        <v>34</v>
      </c>
      <c r="C16" s="154">
        <v>10657424</v>
      </c>
      <c r="D16">
        <v>256091</v>
      </c>
      <c r="E16" s="169">
        <v>1</v>
      </c>
      <c r="F16" s="183">
        <v>23.724019999999999</v>
      </c>
      <c r="G16" s="340">
        <f t="shared" si="1"/>
        <v>16.606814</v>
      </c>
      <c r="H16" s="153">
        <f t="shared" si="7"/>
        <v>29.655024999999998</v>
      </c>
      <c r="I16" s="340">
        <f t="shared" si="2"/>
        <v>95</v>
      </c>
      <c r="J16" s="340">
        <f t="shared" si="2"/>
        <v>67</v>
      </c>
      <c r="K16" s="333"/>
      <c r="L16" s="183">
        <f t="shared" si="8"/>
        <v>0.99099999999999999</v>
      </c>
      <c r="M16" s="153"/>
      <c r="N16" s="153">
        <v>8.9999999999999993E-3</v>
      </c>
      <c r="O16" s="153"/>
      <c r="P16" s="153"/>
      <c r="Q16" s="333"/>
      <c r="R16" s="335">
        <v>111</v>
      </c>
      <c r="S16" s="168">
        <v>3043</v>
      </c>
      <c r="T16" s="349">
        <v>15.2</v>
      </c>
      <c r="U16" s="168">
        <v>29421.475833058765</v>
      </c>
      <c r="V16" s="154">
        <v>1345544</v>
      </c>
      <c r="W16" s="168">
        <v>60403</v>
      </c>
      <c r="X16" s="337">
        <v>3.3898305084745763E-2</v>
      </c>
      <c r="Y16" s="183">
        <v>17.339032738153527</v>
      </c>
      <c r="Z16" s="340">
        <f t="shared" si="3"/>
        <v>12.137322916707468</v>
      </c>
      <c r="AA16" s="153">
        <f t="shared" si="9"/>
        <v>21.673790922691907</v>
      </c>
      <c r="AB16" s="340">
        <f t="shared" si="4"/>
        <v>90</v>
      </c>
      <c r="AC16" s="340">
        <f t="shared" si="4"/>
        <v>61</v>
      </c>
      <c r="AD16" s="333"/>
      <c r="AE16" s="183">
        <f t="shared" si="10"/>
        <v>0.99299999999999999</v>
      </c>
      <c r="AF16" s="153"/>
      <c r="AG16" s="153">
        <v>7.0000000000000001E-3</v>
      </c>
      <c r="AH16" s="153"/>
      <c r="AI16" s="153"/>
      <c r="AJ16" s="333"/>
      <c r="AK16" s="335">
        <v>121.08</v>
      </c>
      <c r="AL16" s="168">
        <v>3629.32</v>
      </c>
      <c r="AM16" s="349">
        <v>31</v>
      </c>
      <c r="AN16" s="168">
        <v>29421.475833058765</v>
      </c>
      <c r="AO16" s="154">
        <v>2353107</v>
      </c>
      <c r="AP16" s="168">
        <v>147081</v>
      </c>
      <c r="AQ16" s="337">
        <v>0</v>
      </c>
      <c r="AR16" s="183">
        <v>18.862500000000001</v>
      </c>
      <c r="AS16" s="340">
        <f t="shared" si="5"/>
        <v>13.203749999999999</v>
      </c>
      <c r="AT16" s="153">
        <f t="shared" si="11"/>
        <v>23.578125</v>
      </c>
      <c r="AU16" s="340">
        <f t="shared" si="6"/>
        <v>90</v>
      </c>
      <c r="AV16" s="340">
        <f t="shared" si="6"/>
        <v>61</v>
      </c>
      <c r="AW16" s="333"/>
      <c r="AX16" s="183">
        <f t="shared" si="12"/>
        <v>0.99399999999999999</v>
      </c>
      <c r="AY16" s="153"/>
      <c r="AZ16" s="153">
        <v>6.0000000000000001E-3</v>
      </c>
      <c r="BA16" s="153"/>
      <c r="BB16" s="153"/>
      <c r="BC16" s="333"/>
      <c r="BD16" s="335">
        <v>123</v>
      </c>
      <c r="BE16" s="168">
        <v>3741</v>
      </c>
      <c r="BF16" s="349">
        <v>27.5</v>
      </c>
      <c r="BG16" s="168">
        <v>29421.475833058765</v>
      </c>
      <c r="BH16" s="173"/>
      <c r="BI16" s="168"/>
      <c r="BJ16" s="169"/>
      <c r="BK16" s="183"/>
      <c r="BL16" s="153"/>
      <c r="BM16" s="153"/>
      <c r="BN16" s="153"/>
      <c r="BO16" s="153"/>
      <c r="BP16" s="333"/>
      <c r="BQ16" s="183"/>
      <c r="BR16" s="153"/>
      <c r="BS16" s="153"/>
      <c r="BT16" s="153"/>
      <c r="BU16" s="153"/>
      <c r="BV16" s="333"/>
      <c r="BW16" s="335"/>
      <c r="BX16" s="168"/>
      <c r="BY16" s="168"/>
      <c r="BZ16" s="168"/>
    </row>
    <row r="17" spans="1:78" x14ac:dyDescent="0.25">
      <c r="A17" s="120">
        <v>1987</v>
      </c>
      <c r="B17" s="121">
        <f t="shared" si="0"/>
        <v>33</v>
      </c>
      <c r="C17" s="154">
        <v>10318622</v>
      </c>
      <c r="D17">
        <v>276771</v>
      </c>
      <c r="E17" s="169">
        <v>1</v>
      </c>
      <c r="F17" s="183">
        <v>23.80659</v>
      </c>
      <c r="G17" s="340">
        <f t="shared" si="1"/>
        <v>16.664612999999999</v>
      </c>
      <c r="H17" s="153">
        <f t="shared" si="7"/>
        <v>29.7582375</v>
      </c>
      <c r="I17" s="340">
        <f t="shared" si="2"/>
        <v>95</v>
      </c>
      <c r="J17" s="340">
        <f t="shared" si="2"/>
        <v>67</v>
      </c>
      <c r="K17" s="333"/>
      <c r="L17" s="183">
        <f t="shared" si="8"/>
        <v>0.997</v>
      </c>
      <c r="M17" s="153"/>
      <c r="N17" s="153">
        <v>3.0000000000000001E-3</v>
      </c>
      <c r="O17" s="153"/>
      <c r="P17" s="153"/>
      <c r="Q17" s="333"/>
      <c r="R17" s="335">
        <v>113</v>
      </c>
      <c r="S17" s="168">
        <v>3035</v>
      </c>
      <c r="T17" s="349">
        <v>15.4</v>
      </c>
      <c r="U17" s="168">
        <v>29501.80629111527</v>
      </c>
      <c r="V17" s="154">
        <v>1339159</v>
      </c>
      <c r="W17" s="168">
        <v>78872</v>
      </c>
      <c r="X17" s="337">
        <v>4.5112781954887216E-2</v>
      </c>
      <c r="Y17" s="183">
        <v>17.581751176130528</v>
      </c>
      <c r="Z17" s="340">
        <f t="shared" si="3"/>
        <v>12.307225823291368</v>
      </c>
      <c r="AA17" s="153">
        <f t="shared" si="9"/>
        <v>21.977188970163159</v>
      </c>
      <c r="AB17" s="340">
        <f t="shared" si="4"/>
        <v>90</v>
      </c>
      <c r="AC17" s="340">
        <f t="shared" si="4"/>
        <v>61</v>
      </c>
      <c r="AD17" s="333"/>
      <c r="AE17" s="183">
        <f t="shared" si="10"/>
        <v>0.998</v>
      </c>
      <c r="AF17" s="153"/>
      <c r="AG17" s="153">
        <v>2E-3</v>
      </c>
      <c r="AH17" s="153"/>
      <c r="AI17" s="153"/>
      <c r="AJ17" s="333"/>
      <c r="AK17" s="335">
        <v>127.94</v>
      </c>
      <c r="AL17" s="168">
        <v>3601.8900000000003</v>
      </c>
      <c r="AM17" s="349">
        <v>25.5</v>
      </c>
      <c r="AN17" s="168">
        <v>29501.80629111527</v>
      </c>
      <c r="AO17" s="154">
        <v>2153237</v>
      </c>
      <c r="AP17" s="168">
        <v>124911</v>
      </c>
      <c r="AQ17" s="337">
        <v>0</v>
      </c>
      <c r="AR17" s="183">
        <v>19.038509999999999</v>
      </c>
      <c r="AS17" s="340">
        <f t="shared" si="5"/>
        <v>13.326956999999998</v>
      </c>
      <c r="AT17" s="153">
        <f t="shared" si="11"/>
        <v>23.798137499999999</v>
      </c>
      <c r="AU17" s="340">
        <f t="shared" si="6"/>
        <v>90</v>
      </c>
      <c r="AV17" s="340">
        <f t="shared" si="6"/>
        <v>61</v>
      </c>
      <c r="AW17" s="333"/>
      <c r="AX17" s="183">
        <f t="shared" si="12"/>
        <v>0.997</v>
      </c>
      <c r="AY17" s="153"/>
      <c r="AZ17" s="153">
        <v>3.0000000000000001E-3</v>
      </c>
      <c r="BA17" s="153"/>
      <c r="BB17" s="153"/>
      <c r="BC17" s="333"/>
      <c r="BD17" s="335">
        <v>131</v>
      </c>
      <c r="BE17" s="168">
        <v>3718</v>
      </c>
      <c r="BF17" s="349">
        <v>27.5</v>
      </c>
      <c r="BG17" s="168">
        <v>29501.80629111527</v>
      </c>
      <c r="BH17" s="173"/>
      <c r="BI17" s="168"/>
      <c r="BJ17" s="169"/>
      <c r="BK17" s="183"/>
      <c r="BL17" s="153"/>
      <c r="BM17" s="153"/>
      <c r="BN17" s="153"/>
      <c r="BO17" s="153"/>
      <c r="BP17" s="333"/>
      <c r="BQ17" s="183"/>
      <c r="BR17" s="153"/>
      <c r="BS17" s="153"/>
      <c r="BT17" s="153"/>
      <c r="BU17" s="153"/>
      <c r="BV17" s="333"/>
      <c r="BW17" s="335"/>
      <c r="BX17" s="168"/>
      <c r="BY17" s="168"/>
      <c r="BZ17" s="168"/>
    </row>
    <row r="18" spans="1:78" x14ac:dyDescent="0.25">
      <c r="A18" s="120">
        <v>1988</v>
      </c>
      <c r="B18" s="121">
        <f t="shared" si="0"/>
        <v>32</v>
      </c>
      <c r="C18" s="154">
        <v>10244784</v>
      </c>
      <c r="D18">
        <v>272169</v>
      </c>
      <c r="E18" s="169">
        <v>1</v>
      </c>
      <c r="F18" s="183">
        <v>24.148569999999999</v>
      </c>
      <c r="G18" s="340">
        <f t="shared" si="1"/>
        <v>16.903998999999999</v>
      </c>
      <c r="H18" s="153">
        <f t="shared" si="7"/>
        <v>30.185712500000001</v>
      </c>
      <c r="I18" s="340">
        <f t="shared" si="2"/>
        <v>95</v>
      </c>
      <c r="J18" s="340">
        <f t="shared" si="2"/>
        <v>67</v>
      </c>
      <c r="K18" s="333"/>
      <c r="L18" s="183">
        <f t="shared" si="8"/>
        <v>0.997</v>
      </c>
      <c r="M18" s="153"/>
      <c r="N18" s="153">
        <v>3.0000000000000001E-3</v>
      </c>
      <c r="O18" s="153"/>
      <c r="P18" s="153"/>
      <c r="Q18" s="333"/>
      <c r="R18" s="335">
        <v>116</v>
      </c>
      <c r="S18" s="168">
        <v>3051</v>
      </c>
      <c r="T18" s="349">
        <v>15.4</v>
      </c>
      <c r="U18" s="168">
        <v>29709.531030860653</v>
      </c>
      <c r="V18" s="154">
        <v>1487902</v>
      </c>
      <c r="W18" s="168">
        <v>89640</v>
      </c>
      <c r="X18" s="337">
        <v>5.1094890510948905E-2</v>
      </c>
      <c r="Y18" s="183">
        <v>17.582053146715346</v>
      </c>
      <c r="Z18" s="340">
        <f t="shared" si="3"/>
        <v>12.307437202700742</v>
      </c>
      <c r="AA18" s="153">
        <f t="shared" si="9"/>
        <v>21.97756643339418</v>
      </c>
      <c r="AB18" s="340">
        <f t="shared" si="4"/>
        <v>90</v>
      </c>
      <c r="AC18" s="340">
        <f t="shared" si="4"/>
        <v>61</v>
      </c>
      <c r="AD18" s="333"/>
      <c r="AE18" s="183">
        <f t="shared" si="10"/>
        <v>0.9986666666666667</v>
      </c>
      <c r="AF18" s="153"/>
      <c r="AG18" s="153">
        <v>1.3333333333333333E-3</v>
      </c>
      <c r="AH18" s="153"/>
      <c r="AI18" s="153"/>
      <c r="AJ18" s="333"/>
      <c r="AK18" s="335">
        <v>136.5</v>
      </c>
      <c r="AL18" s="168">
        <v>3706.1800000000003</v>
      </c>
      <c r="AM18" s="349">
        <v>25.5</v>
      </c>
      <c r="AN18" s="168">
        <v>29709.531030860653</v>
      </c>
      <c r="AO18" s="154">
        <v>2388223</v>
      </c>
      <c r="AP18" s="168">
        <v>119285</v>
      </c>
      <c r="AQ18" s="337">
        <v>0</v>
      </c>
      <c r="AR18" s="183">
        <v>18.14217</v>
      </c>
      <c r="AS18" s="340">
        <f t="shared" si="5"/>
        <v>12.699518999999999</v>
      </c>
      <c r="AT18" s="153">
        <f t="shared" si="11"/>
        <v>22.677712499999998</v>
      </c>
      <c r="AU18" s="340">
        <f t="shared" si="6"/>
        <v>90</v>
      </c>
      <c r="AV18" s="340">
        <f t="shared" si="6"/>
        <v>61</v>
      </c>
      <c r="AW18" s="333"/>
      <c r="AX18" s="183">
        <f t="shared" si="12"/>
        <v>0.998</v>
      </c>
      <c r="AY18" s="153"/>
      <c r="AZ18" s="153">
        <v>2E-3</v>
      </c>
      <c r="BA18" s="153"/>
      <c r="BB18" s="153"/>
      <c r="BC18" s="333"/>
      <c r="BD18" s="335">
        <v>141</v>
      </c>
      <c r="BE18" s="168">
        <v>3850</v>
      </c>
      <c r="BF18" s="349">
        <v>27.5</v>
      </c>
      <c r="BG18" s="168">
        <v>29709.531030860653</v>
      </c>
      <c r="BH18" s="173"/>
      <c r="BI18" s="168"/>
      <c r="BJ18" s="169"/>
      <c r="BK18" s="183"/>
      <c r="BL18" s="153"/>
      <c r="BM18" s="153"/>
      <c r="BN18" s="153"/>
      <c r="BO18" s="153"/>
      <c r="BP18" s="333"/>
      <c r="BQ18" s="183"/>
      <c r="BR18" s="153"/>
      <c r="BS18" s="153"/>
      <c r="BT18" s="153"/>
      <c r="BU18" s="153"/>
      <c r="BV18" s="333"/>
      <c r="BW18" s="335"/>
      <c r="BX18" s="168"/>
      <c r="BY18" s="168"/>
      <c r="BZ18" s="168"/>
    </row>
    <row r="19" spans="1:78" x14ac:dyDescent="0.25">
      <c r="A19" s="120">
        <v>1989</v>
      </c>
      <c r="B19" s="121">
        <f t="shared" si="0"/>
        <v>31</v>
      </c>
      <c r="C19" s="154">
        <v>9712596</v>
      </c>
      <c r="D19">
        <v>294137</v>
      </c>
      <c r="E19" s="169">
        <v>1</v>
      </c>
      <c r="F19" s="183">
        <v>23.709869999999999</v>
      </c>
      <c r="G19" s="340">
        <f t="shared" si="1"/>
        <v>16.596908999999997</v>
      </c>
      <c r="H19" s="153">
        <f t="shared" si="7"/>
        <v>29.637337499999997</v>
      </c>
      <c r="I19" s="340">
        <f t="shared" si="2"/>
        <v>95</v>
      </c>
      <c r="J19" s="340">
        <f t="shared" si="2"/>
        <v>67</v>
      </c>
      <c r="K19" s="333"/>
      <c r="L19" s="183">
        <f t="shared" si="8"/>
        <v>1</v>
      </c>
      <c r="M19" s="153"/>
      <c r="N19" s="153">
        <v>0</v>
      </c>
      <c r="O19" s="153"/>
      <c r="P19" s="153"/>
      <c r="Q19" s="333"/>
      <c r="R19" s="335">
        <v>121</v>
      </c>
      <c r="S19" s="168">
        <v>3104</v>
      </c>
      <c r="T19" s="349">
        <v>15.4</v>
      </c>
      <c r="U19" s="168">
        <v>30965.055406016792</v>
      </c>
      <c r="V19" s="154">
        <v>1605178</v>
      </c>
      <c r="W19" s="168">
        <v>99383</v>
      </c>
      <c r="X19" s="337">
        <v>4.6052631578947373E-2</v>
      </c>
      <c r="Y19" s="183">
        <v>17.370562608072937</v>
      </c>
      <c r="Z19" s="340">
        <f t="shared" si="3"/>
        <v>12.159393825651055</v>
      </c>
      <c r="AA19" s="153">
        <f t="shared" si="9"/>
        <v>21.71320326009117</v>
      </c>
      <c r="AB19" s="340">
        <f t="shared" si="4"/>
        <v>90</v>
      </c>
      <c r="AC19" s="340">
        <f t="shared" si="4"/>
        <v>61</v>
      </c>
      <c r="AD19" s="333"/>
      <c r="AE19" s="183">
        <f t="shared" si="10"/>
        <v>0.9986666666666667</v>
      </c>
      <c r="AF19" s="153"/>
      <c r="AG19" s="153">
        <v>1.3333333333333333E-3</v>
      </c>
      <c r="AH19" s="153"/>
      <c r="AI19" s="153"/>
      <c r="AJ19" s="333"/>
      <c r="AK19" s="335">
        <v>141.25</v>
      </c>
      <c r="AL19" s="168">
        <v>3774.6800000000003</v>
      </c>
      <c r="AM19" s="349">
        <v>25.5</v>
      </c>
      <c r="AN19" s="168">
        <v>30965.055406016792</v>
      </c>
      <c r="AO19" s="154">
        <v>2213451</v>
      </c>
      <c r="AP19" s="168">
        <v>160096</v>
      </c>
      <c r="AQ19" s="337">
        <v>0</v>
      </c>
      <c r="AR19" s="183">
        <v>17.802060000000001</v>
      </c>
      <c r="AS19" s="340">
        <f t="shared" si="5"/>
        <v>12.461442</v>
      </c>
      <c r="AT19" s="153">
        <f t="shared" si="11"/>
        <v>22.252575</v>
      </c>
      <c r="AU19" s="340">
        <f t="shared" si="6"/>
        <v>90</v>
      </c>
      <c r="AV19" s="340">
        <f t="shared" si="6"/>
        <v>61</v>
      </c>
      <c r="AW19" s="333"/>
      <c r="AX19" s="183">
        <f t="shared" si="12"/>
        <v>0.998</v>
      </c>
      <c r="AY19" s="153"/>
      <c r="AZ19" s="153">
        <v>2E-3</v>
      </c>
      <c r="BA19" s="153"/>
      <c r="BB19" s="153"/>
      <c r="BC19" s="333"/>
      <c r="BD19" s="335">
        <v>146</v>
      </c>
      <c r="BE19" s="168">
        <v>3932</v>
      </c>
      <c r="BF19" s="349">
        <v>27.5</v>
      </c>
      <c r="BG19" s="168">
        <v>30965.055406016792</v>
      </c>
      <c r="BH19" s="173"/>
      <c r="BI19" s="168"/>
      <c r="BJ19" s="169"/>
      <c r="BK19" s="183"/>
      <c r="BL19" s="153"/>
      <c r="BM19" s="153"/>
      <c r="BN19" s="153"/>
      <c r="BO19" s="153"/>
      <c r="BP19" s="333"/>
      <c r="BQ19" s="183"/>
      <c r="BR19" s="153"/>
      <c r="BS19" s="153"/>
      <c r="BT19" s="153"/>
      <c r="BU19" s="153"/>
      <c r="BV19" s="333"/>
      <c r="BW19" s="335"/>
      <c r="BX19" s="168"/>
      <c r="BY19" s="168"/>
      <c r="BZ19" s="168"/>
    </row>
    <row r="20" spans="1:78" x14ac:dyDescent="0.25">
      <c r="A20" s="120">
        <v>1990</v>
      </c>
      <c r="B20" s="121">
        <f t="shared" si="0"/>
        <v>30</v>
      </c>
      <c r="C20" s="154">
        <v>8439732</v>
      </c>
      <c r="D20">
        <v>289418</v>
      </c>
      <c r="E20" s="169">
        <v>1</v>
      </c>
      <c r="F20" s="183">
        <v>23.334289999999999</v>
      </c>
      <c r="G20" s="340">
        <f t="shared" si="1"/>
        <v>16.334002999999999</v>
      </c>
      <c r="H20" s="153">
        <f t="shared" si="7"/>
        <v>29.167862499999998</v>
      </c>
      <c r="I20" s="340">
        <f t="shared" si="2"/>
        <v>95</v>
      </c>
      <c r="J20" s="340">
        <f t="shared" si="2"/>
        <v>67</v>
      </c>
      <c r="K20" s="333"/>
      <c r="L20" s="183">
        <f t="shared" si="8"/>
        <v>1</v>
      </c>
      <c r="M20" s="153"/>
      <c r="N20" s="153">
        <v>0</v>
      </c>
      <c r="O20" s="153"/>
      <c r="P20" s="153"/>
      <c r="Q20" s="333"/>
      <c r="R20" s="335">
        <v>129</v>
      </c>
      <c r="S20" s="168">
        <v>3178</v>
      </c>
      <c r="T20" s="349">
        <v>15.6</v>
      </c>
      <c r="U20" s="168">
        <v>30327.091297219555</v>
      </c>
      <c r="V20" s="154">
        <v>1481681</v>
      </c>
      <c r="W20" s="168">
        <v>94325</v>
      </c>
      <c r="X20" s="337">
        <v>3.2051282051282055E-2</v>
      </c>
      <c r="Y20" s="183">
        <v>17.388604348370674</v>
      </c>
      <c r="Z20" s="340">
        <f t="shared" si="3"/>
        <v>12.17202304385947</v>
      </c>
      <c r="AA20" s="153">
        <f t="shared" si="9"/>
        <v>21.735755435463343</v>
      </c>
      <c r="AB20" s="340">
        <f t="shared" si="4"/>
        <v>90</v>
      </c>
      <c r="AC20" s="340">
        <f t="shared" si="4"/>
        <v>61</v>
      </c>
      <c r="AD20" s="333"/>
      <c r="AE20" s="183">
        <f t="shared" si="10"/>
        <v>0.9986666666666667</v>
      </c>
      <c r="AF20" s="153"/>
      <c r="AG20" s="153">
        <v>1.3333333333333333E-3</v>
      </c>
      <c r="AH20" s="153"/>
      <c r="AI20" s="153"/>
      <c r="AJ20" s="333"/>
      <c r="AK20" s="335">
        <v>146.60000000000002</v>
      </c>
      <c r="AL20" s="168">
        <v>3846.8</v>
      </c>
      <c r="AM20" s="349">
        <v>25.5</v>
      </c>
      <c r="AN20" s="168">
        <v>30327.091297219555</v>
      </c>
      <c r="AO20" s="154">
        <v>1706850</v>
      </c>
      <c r="AP20" s="168">
        <v>158958</v>
      </c>
      <c r="AQ20" s="337">
        <v>0</v>
      </c>
      <c r="AR20" s="183">
        <v>17.411529999999999</v>
      </c>
      <c r="AS20" s="340">
        <f t="shared" si="5"/>
        <v>12.188070999999999</v>
      </c>
      <c r="AT20" s="153">
        <f t="shared" si="11"/>
        <v>21.764412499999999</v>
      </c>
      <c r="AU20" s="340">
        <f t="shared" si="6"/>
        <v>90</v>
      </c>
      <c r="AV20" s="340">
        <f t="shared" si="6"/>
        <v>61</v>
      </c>
      <c r="AW20" s="333"/>
      <c r="AX20" s="183">
        <f t="shared" si="12"/>
        <v>0.998</v>
      </c>
      <c r="AY20" s="153"/>
      <c r="AZ20" s="153">
        <v>2E-3</v>
      </c>
      <c r="BA20" s="153"/>
      <c r="BB20" s="153"/>
      <c r="BC20" s="333"/>
      <c r="BD20" s="335">
        <v>151</v>
      </c>
      <c r="BE20" s="168">
        <v>4014</v>
      </c>
      <c r="BF20" s="349">
        <v>27.5</v>
      </c>
      <c r="BG20" s="168">
        <v>30327.091297219555</v>
      </c>
      <c r="BH20" s="173"/>
      <c r="BI20" s="168"/>
      <c r="BJ20" s="169"/>
      <c r="BK20" s="183"/>
      <c r="BL20" s="153"/>
      <c r="BM20" s="153"/>
      <c r="BN20" s="153"/>
      <c r="BO20" s="153"/>
      <c r="BP20" s="333"/>
      <c r="BQ20" s="183"/>
      <c r="BR20" s="153"/>
      <c r="BS20" s="153"/>
      <c r="BT20" s="153"/>
      <c r="BU20" s="153"/>
      <c r="BV20" s="333"/>
      <c r="BW20" s="335"/>
      <c r="BX20" s="168"/>
      <c r="BY20" s="168"/>
      <c r="BZ20" s="168"/>
    </row>
    <row r="21" spans="1:78" x14ac:dyDescent="0.25">
      <c r="A21" s="120">
        <v>1991</v>
      </c>
      <c r="B21" s="121">
        <f t="shared" si="0"/>
        <v>29</v>
      </c>
      <c r="C21" s="154">
        <v>8211466</v>
      </c>
      <c r="D21">
        <v>331561</v>
      </c>
      <c r="E21" s="169">
        <v>1</v>
      </c>
      <c r="F21" s="183">
        <v>23.428249999999998</v>
      </c>
      <c r="G21" s="340">
        <f t="shared" si="1"/>
        <v>16.399774999999998</v>
      </c>
      <c r="H21" s="153">
        <f t="shared" si="7"/>
        <v>29.285312499999996</v>
      </c>
      <c r="I21" s="340">
        <f t="shared" si="2"/>
        <v>95</v>
      </c>
      <c r="J21" s="340">
        <f t="shared" si="2"/>
        <v>67</v>
      </c>
      <c r="K21" s="333"/>
      <c r="L21" s="183">
        <f t="shared" si="8"/>
        <v>1</v>
      </c>
      <c r="M21" s="153"/>
      <c r="N21" s="153">
        <v>0</v>
      </c>
      <c r="O21" s="153"/>
      <c r="P21" s="153"/>
      <c r="Q21" s="333"/>
      <c r="R21" s="335">
        <v>133</v>
      </c>
      <c r="S21" s="168">
        <v>3168</v>
      </c>
      <c r="T21" s="349">
        <v>15.6</v>
      </c>
      <c r="U21" s="168">
        <v>29374.657256378759</v>
      </c>
      <c r="V21" s="154">
        <v>1599265</v>
      </c>
      <c r="W21" s="168">
        <v>103069</v>
      </c>
      <c r="X21" s="337">
        <v>0.10650887573964496</v>
      </c>
      <c r="Y21" s="183">
        <v>17.438188199351803</v>
      </c>
      <c r="Z21" s="340">
        <f t="shared" si="3"/>
        <v>12.206731739546262</v>
      </c>
      <c r="AA21" s="153">
        <f t="shared" si="9"/>
        <v>21.797735249189753</v>
      </c>
      <c r="AB21" s="340">
        <f t="shared" si="4"/>
        <v>90</v>
      </c>
      <c r="AC21" s="340">
        <f t="shared" si="4"/>
        <v>61</v>
      </c>
      <c r="AD21" s="333"/>
      <c r="AE21" s="183">
        <f t="shared" si="10"/>
        <v>0.999</v>
      </c>
      <c r="AF21" s="153"/>
      <c r="AG21" s="153">
        <v>1E-3</v>
      </c>
      <c r="AH21" s="153"/>
      <c r="AI21" s="153"/>
      <c r="AJ21" s="333"/>
      <c r="AK21" s="335">
        <v>146.43</v>
      </c>
      <c r="AL21" s="168">
        <v>3794.4700000000003</v>
      </c>
      <c r="AM21" s="349">
        <v>23.1</v>
      </c>
      <c r="AN21" s="168">
        <v>29374.657256378759</v>
      </c>
      <c r="AO21" s="154">
        <v>1911179</v>
      </c>
      <c r="AP21" s="168">
        <v>189816</v>
      </c>
      <c r="AQ21" s="337">
        <v>0</v>
      </c>
      <c r="AR21" s="183">
        <v>18.186879999999999</v>
      </c>
      <c r="AS21" s="340">
        <f t="shared" si="5"/>
        <v>12.730815999999999</v>
      </c>
      <c r="AT21" s="153">
        <f t="shared" si="11"/>
        <v>22.733599999999999</v>
      </c>
      <c r="AU21" s="340">
        <f t="shared" si="6"/>
        <v>90</v>
      </c>
      <c r="AV21" s="340">
        <f t="shared" si="6"/>
        <v>61</v>
      </c>
      <c r="AW21" s="333"/>
      <c r="AX21" s="183">
        <f t="shared" si="12"/>
        <v>0.998</v>
      </c>
      <c r="AY21" s="153"/>
      <c r="AZ21" s="153">
        <v>2E-3</v>
      </c>
      <c r="BA21" s="153"/>
      <c r="BB21" s="153"/>
      <c r="BC21" s="333"/>
      <c r="BD21" s="335">
        <v>150</v>
      </c>
      <c r="BE21" s="168">
        <v>3961</v>
      </c>
      <c r="BF21" s="349">
        <v>27.5</v>
      </c>
      <c r="BG21" s="168">
        <v>29374.657256378759</v>
      </c>
      <c r="BH21" s="173"/>
      <c r="BI21" s="168"/>
      <c r="BJ21" s="169"/>
      <c r="BK21" s="183"/>
      <c r="BL21" s="153"/>
      <c r="BM21" s="153"/>
      <c r="BN21" s="153"/>
      <c r="BO21" s="153"/>
      <c r="BP21" s="333"/>
      <c r="BQ21" s="183"/>
      <c r="BR21" s="153"/>
      <c r="BS21" s="153"/>
      <c r="BT21" s="153"/>
      <c r="BU21" s="153"/>
      <c r="BV21" s="333"/>
      <c r="BW21" s="335"/>
      <c r="BX21" s="168"/>
      <c r="BY21" s="168"/>
      <c r="BZ21" s="168"/>
    </row>
    <row r="22" spans="1:78" x14ac:dyDescent="0.25">
      <c r="A22" s="120">
        <v>1992</v>
      </c>
      <c r="B22" s="121">
        <f t="shared" si="0"/>
        <v>28</v>
      </c>
      <c r="C22" s="154">
        <v>7761650</v>
      </c>
      <c r="D22">
        <v>345148</v>
      </c>
      <c r="E22" s="169">
        <v>1</v>
      </c>
      <c r="F22" s="183">
        <v>23.069949999999999</v>
      </c>
      <c r="G22" s="340">
        <f t="shared" si="1"/>
        <v>16.148964999999997</v>
      </c>
      <c r="H22" s="153">
        <f t="shared" si="7"/>
        <v>28.8374375</v>
      </c>
      <c r="I22" s="340">
        <f t="shared" si="2"/>
        <v>95</v>
      </c>
      <c r="J22" s="340">
        <f t="shared" si="2"/>
        <v>67</v>
      </c>
      <c r="K22" s="333"/>
      <c r="L22" s="183">
        <f t="shared" si="8"/>
        <v>0.999</v>
      </c>
      <c r="M22" s="153"/>
      <c r="N22" s="153">
        <v>1E-3</v>
      </c>
      <c r="O22" s="153"/>
      <c r="P22" s="153"/>
      <c r="Q22" s="333"/>
      <c r="R22" s="335">
        <v>141</v>
      </c>
      <c r="S22" s="168">
        <v>3254</v>
      </c>
      <c r="T22" s="349">
        <v>16</v>
      </c>
      <c r="U22" s="168">
        <v>30372.694147199694</v>
      </c>
      <c r="V22" s="154">
        <v>1706201</v>
      </c>
      <c r="W22" s="168">
        <v>112564</v>
      </c>
      <c r="X22" s="337">
        <v>0.1098901098901099</v>
      </c>
      <c r="Y22" s="183">
        <v>17.286622832728536</v>
      </c>
      <c r="Z22" s="340">
        <f t="shared" si="3"/>
        <v>12.100635982909974</v>
      </c>
      <c r="AA22" s="153">
        <f t="shared" si="9"/>
        <v>21.608278540910671</v>
      </c>
      <c r="AB22" s="340">
        <f t="shared" si="4"/>
        <v>90</v>
      </c>
      <c r="AC22" s="340">
        <f t="shared" si="4"/>
        <v>61</v>
      </c>
      <c r="AD22" s="333"/>
      <c r="AE22" s="183">
        <f t="shared" si="10"/>
        <v>0.99950000000000006</v>
      </c>
      <c r="AF22" s="153"/>
      <c r="AG22" s="153">
        <v>5.0000000000000001E-4</v>
      </c>
      <c r="AH22" s="153"/>
      <c r="AI22" s="153"/>
      <c r="AJ22" s="333"/>
      <c r="AK22" s="335">
        <v>151.92000000000002</v>
      </c>
      <c r="AL22" s="168">
        <v>3896.7200000000003</v>
      </c>
      <c r="AM22" s="349">
        <v>23.1</v>
      </c>
      <c r="AN22" s="168">
        <v>30372.694147199694</v>
      </c>
      <c r="AO22" s="154">
        <v>1889884</v>
      </c>
      <c r="AP22" s="168">
        <v>244695</v>
      </c>
      <c r="AQ22" s="337">
        <v>0</v>
      </c>
      <c r="AR22" s="183">
        <v>17.480869999999999</v>
      </c>
      <c r="AS22" s="340">
        <f t="shared" si="5"/>
        <v>12.236609</v>
      </c>
      <c r="AT22" s="153">
        <f t="shared" si="11"/>
        <v>21.851087499999998</v>
      </c>
      <c r="AU22" s="340">
        <f t="shared" si="6"/>
        <v>90</v>
      </c>
      <c r="AV22" s="340">
        <f t="shared" si="6"/>
        <v>61</v>
      </c>
      <c r="AW22" s="333"/>
      <c r="AX22" s="183">
        <f t="shared" si="12"/>
        <v>0.999</v>
      </c>
      <c r="AY22" s="153"/>
      <c r="AZ22" s="153">
        <v>1E-3</v>
      </c>
      <c r="BA22" s="153"/>
      <c r="BB22" s="153"/>
      <c r="BC22" s="333"/>
      <c r="BD22" s="335">
        <v>155</v>
      </c>
      <c r="BE22" s="168">
        <v>4078</v>
      </c>
      <c r="BF22" s="349">
        <v>27.5</v>
      </c>
      <c r="BG22" s="168">
        <v>30372.694147199694</v>
      </c>
      <c r="BH22" s="173"/>
      <c r="BI22" s="168"/>
      <c r="BJ22" s="169"/>
      <c r="BK22" s="183"/>
      <c r="BL22" s="153"/>
      <c r="BM22" s="153"/>
      <c r="BN22" s="153"/>
      <c r="BO22" s="153"/>
      <c r="BP22" s="333"/>
      <c r="BQ22" s="183"/>
      <c r="BR22" s="153"/>
      <c r="BS22" s="153"/>
      <c r="BT22" s="153"/>
      <c r="BU22" s="153"/>
      <c r="BV22" s="333"/>
      <c r="BW22" s="335"/>
      <c r="BX22" s="168"/>
      <c r="BY22" s="168"/>
      <c r="BZ22" s="168"/>
    </row>
    <row r="23" spans="1:78" x14ac:dyDescent="0.25">
      <c r="A23" s="120">
        <v>1993</v>
      </c>
      <c r="B23" s="121">
        <f t="shared" si="0"/>
        <v>27</v>
      </c>
      <c r="C23" s="154">
        <v>8255810</v>
      </c>
      <c r="D23">
        <v>398512</v>
      </c>
      <c r="E23" s="169">
        <v>1</v>
      </c>
      <c r="F23" s="183">
        <v>23.459140000000001</v>
      </c>
      <c r="G23" s="340">
        <f t="shared" si="1"/>
        <v>16.421398</v>
      </c>
      <c r="H23" s="153">
        <f t="shared" si="7"/>
        <v>29.323925000000003</v>
      </c>
      <c r="I23" s="340">
        <f t="shared" si="2"/>
        <v>95</v>
      </c>
      <c r="J23" s="340">
        <f t="shared" si="2"/>
        <v>67</v>
      </c>
      <c r="K23" s="333"/>
      <c r="L23" s="183">
        <f t="shared" si="8"/>
        <v>0.999</v>
      </c>
      <c r="M23" s="153"/>
      <c r="N23" s="153">
        <v>1E-3</v>
      </c>
      <c r="O23" s="153"/>
      <c r="P23" s="153"/>
      <c r="Q23" s="333"/>
      <c r="R23" s="335">
        <v>140</v>
      </c>
      <c r="S23" s="168">
        <v>3241</v>
      </c>
      <c r="T23" s="349">
        <v>16</v>
      </c>
      <c r="U23" s="168">
        <v>31394.120821030174</v>
      </c>
      <c r="V23" s="154">
        <v>2282375</v>
      </c>
      <c r="W23" s="168">
        <v>167054</v>
      </c>
      <c r="X23" s="337">
        <v>0.17307692307692307</v>
      </c>
      <c r="Y23" s="183">
        <v>17.375941931980435</v>
      </c>
      <c r="Z23" s="340">
        <f t="shared" si="3"/>
        <v>12.163159352386304</v>
      </c>
      <c r="AA23" s="153">
        <f t="shared" si="9"/>
        <v>21.719927414975544</v>
      </c>
      <c r="AB23" s="340">
        <f t="shared" si="4"/>
        <v>90</v>
      </c>
      <c r="AC23" s="340">
        <f t="shared" si="4"/>
        <v>61</v>
      </c>
      <c r="AD23" s="333"/>
      <c r="AE23" s="183">
        <f t="shared" si="10"/>
        <v>1</v>
      </c>
      <c r="AF23" s="153"/>
      <c r="AG23" s="153">
        <v>0</v>
      </c>
      <c r="AH23" s="153"/>
      <c r="AI23" s="153"/>
      <c r="AJ23" s="333"/>
      <c r="AK23" s="335">
        <v>155.4</v>
      </c>
      <c r="AL23" s="168">
        <v>3900.8900000000003</v>
      </c>
      <c r="AM23" s="349">
        <v>23.1</v>
      </c>
      <c r="AN23" s="168">
        <v>31394.120821030174</v>
      </c>
      <c r="AO23" s="154">
        <v>2184106</v>
      </c>
      <c r="AP23" s="168">
        <v>324935</v>
      </c>
      <c r="AQ23" s="337">
        <v>0</v>
      </c>
      <c r="AR23" s="183">
        <v>17.58531</v>
      </c>
      <c r="AS23" s="340">
        <f t="shared" si="5"/>
        <v>12.309716999999999</v>
      </c>
      <c r="AT23" s="153">
        <f t="shared" si="11"/>
        <v>21.981637499999998</v>
      </c>
      <c r="AU23" s="340">
        <f t="shared" si="6"/>
        <v>90</v>
      </c>
      <c r="AV23" s="340">
        <f t="shared" si="6"/>
        <v>61</v>
      </c>
      <c r="AW23" s="333"/>
      <c r="AX23" s="183">
        <f t="shared" si="12"/>
        <v>1</v>
      </c>
      <c r="AY23" s="153"/>
      <c r="AZ23" s="153"/>
      <c r="BA23" s="153"/>
      <c r="BB23" s="153"/>
      <c r="BC23" s="333"/>
      <c r="BD23" s="335">
        <v>160</v>
      </c>
      <c r="BE23" s="168">
        <v>4098</v>
      </c>
      <c r="BF23" s="349">
        <v>28.9</v>
      </c>
      <c r="BG23" s="168">
        <v>31394.120821030174</v>
      </c>
      <c r="BH23" s="173"/>
      <c r="BI23" s="168"/>
      <c r="BJ23" s="169"/>
      <c r="BK23" s="183"/>
      <c r="BL23" s="153"/>
      <c r="BM23" s="153"/>
      <c r="BN23" s="153"/>
      <c r="BO23" s="153"/>
      <c r="BP23" s="333"/>
      <c r="BQ23" s="183"/>
      <c r="BR23" s="153"/>
      <c r="BS23" s="153"/>
      <c r="BT23" s="153"/>
      <c r="BU23" s="153"/>
      <c r="BV23" s="333"/>
      <c r="BW23" s="335"/>
      <c r="BX23" s="168"/>
      <c r="BY23" s="168"/>
      <c r="BZ23" s="168"/>
    </row>
    <row r="24" spans="1:78" x14ac:dyDescent="0.25">
      <c r="A24" s="120">
        <v>1994</v>
      </c>
      <c r="B24" s="121">
        <f t="shared" si="0"/>
        <v>26</v>
      </c>
      <c r="C24" s="154">
        <v>8016859</v>
      </c>
      <c r="D24">
        <v>493874</v>
      </c>
      <c r="E24" s="169">
        <v>1</v>
      </c>
      <c r="F24" s="183">
        <v>23.273</v>
      </c>
      <c r="G24" s="340">
        <f t="shared" si="1"/>
        <v>16.2911</v>
      </c>
      <c r="H24" s="153">
        <f t="shared" si="7"/>
        <v>29.091249999999999</v>
      </c>
      <c r="I24" s="340">
        <f t="shared" si="2"/>
        <v>95</v>
      </c>
      <c r="J24" s="340">
        <f t="shared" si="2"/>
        <v>67</v>
      </c>
      <c r="K24" s="333"/>
      <c r="L24" s="183">
        <f t="shared" si="8"/>
        <v>1</v>
      </c>
      <c r="M24" s="153"/>
      <c r="N24" s="153"/>
      <c r="O24" s="153"/>
      <c r="P24" s="153"/>
      <c r="Q24" s="333"/>
      <c r="R24" s="335">
        <v>144</v>
      </c>
      <c r="S24" s="168">
        <v>3268</v>
      </c>
      <c r="T24" s="349">
        <v>16</v>
      </c>
      <c r="U24" s="168">
        <v>32281.180646795419</v>
      </c>
      <c r="V24" s="154">
        <v>2526713</v>
      </c>
      <c r="W24" s="168">
        <v>231534</v>
      </c>
      <c r="X24" s="337">
        <v>0.10747663551401869</v>
      </c>
      <c r="Y24" s="183">
        <v>17.031118811525477</v>
      </c>
      <c r="Z24" s="340">
        <f t="shared" si="3"/>
        <v>11.921783168067833</v>
      </c>
      <c r="AA24" s="153">
        <f t="shared" si="9"/>
        <v>21.288898514406846</v>
      </c>
      <c r="AB24" s="340">
        <f t="shared" si="4"/>
        <v>90</v>
      </c>
      <c r="AC24" s="340">
        <f t="shared" si="4"/>
        <v>61</v>
      </c>
      <c r="AD24" s="333"/>
      <c r="AE24" s="183">
        <f t="shared" si="10"/>
        <v>1</v>
      </c>
      <c r="AF24" s="153"/>
      <c r="AG24" s="153">
        <v>0</v>
      </c>
      <c r="AH24" s="153"/>
      <c r="AI24" s="153"/>
      <c r="AJ24" s="333"/>
      <c r="AK24" s="335">
        <v>160.72</v>
      </c>
      <c r="AL24" s="168">
        <v>3937.5600000000004</v>
      </c>
      <c r="AM24" s="349">
        <v>21.5</v>
      </c>
      <c r="AN24" s="168">
        <v>32281.180646795419</v>
      </c>
      <c r="AO24" s="154">
        <v>2565588</v>
      </c>
      <c r="AP24" s="168">
        <v>472748</v>
      </c>
      <c r="AQ24" s="337">
        <v>0</v>
      </c>
      <c r="AR24" s="183">
        <v>17.440930000000002</v>
      </c>
      <c r="AS24" s="340">
        <f t="shared" si="5"/>
        <v>12.208651</v>
      </c>
      <c r="AT24" s="153">
        <f t="shared" si="11"/>
        <v>21.801162500000004</v>
      </c>
      <c r="AU24" s="340">
        <f t="shared" si="6"/>
        <v>90</v>
      </c>
      <c r="AV24" s="340">
        <f t="shared" si="6"/>
        <v>61</v>
      </c>
      <c r="AW24" s="333"/>
      <c r="AX24" s="183">
        <f t="shared" si="12"/>
        <v>1</v>
      </c>
      <c r="AY24" s="153"/>
      <c r="AZ24" s="153"/>
      <c r="BA24" s="153"/>
      <c r="BB24" s="153"/>
      <c r="BC24" s="333"/>
      <c r="BD24" s="335">
        <v>166</v>
      </c>
      <c r="BE24" s="168">
        <v>4149</v>
      </c>
      <c r="BF24" s="349">
        <v>28.9</v>
      </c>
      <c r="BG24" s="168">
        <v>32281.180646795419</v>
      </c>
      <c r="BH24" s="173"/>
      <c r="BI24" s="168"/>
      <c r="BJ24" s="169"/>
      <c r="BK24" s="183"/>
      <c r="BL24" s="153"/>
      <c r="BM24" s="153"/>
      <c r="BN24" s="153"/>
      <c r="BO24" s="153"/>
      <c r="BP24" s="333"/>
      <c r="BQ24" s="183"/>
      <c r="BR24" s="153"/>
      <c r="BS24" s="153"/>
      <c r="BT24" s="153"/>
      <c r="BU24" s="153"/>
      <c r="BV24" s="333"/>
      <c r="BW24" s="335"/>
      <c r="BX24" s="168"/>
      <c r="BY24" s="168"/>
      <c r="BZ24" s="168"/>
    </row>
    <row r="25" spans="1:78" x14ac:dyDescent="0.25">
      <c r="A25" s="120">
        <v>1995</v>
      </c>
      <c r="B25" s="121">
        <f t="shared" si="0"/>
        <v>25</v>
      </c>
      <c r="C25" s="154">
        <v>9022698</v>
      </c>
      <c r="D25">
        <v>669395</v>
      </c>
      <c r="E25" s="169">
        <v>1</v>
      </c>
      <c r="F25" s="183">
        <v>23.443549999999998</v>
      </c>
      <c r="G25" s="340">
        <f t="shared" si="1"/>
        <v>16.410484999999998</v>
      </c>
      <c r="H25" s="153">
        <f t="shared" si="7"/>
        <v>29.304437499999999</v>
      </c>
      <c r="I25" s="340">
        <f t="shared" si="2"/>
        <v>95</v>
      </c>
      <c r="J25" s="340">
        <f t="shared" si="2"/>
        <v>67</v>
      </c>
      <c r="K25" s="333"/>
      <c r="L25" s="183">
        <f t="shared" si="8"/>
        <v>1</v>
      </c>
      <c r="M25" s="153"/>
      <c r="N25" s="153">
        <v>0</v>
      </c>
      <c r="O25" s="153"/>
      <c r="P25" s="153"/>
      <c r="Q25" s="333"/>
      <c r="R25" s="335">
        <v>153</v>
      </c>
      <c r="S25" s="168">
        <v>3274</v>
      </c>
      <c r="T25" s="349">
        <v>16</v>
      </c>
      <c r="U25" s="168">
        <v>33444.632905284408</v>
      </c>
      <c r="V25" s="154">
        <v>2974304</v>
      </c>
      <c r="W25" s="168">
        <v>342318</v>
      </c>
      <c r="X25" s="337">
        <v>6.5217391304347824E-2</v>
      </c>
      <c r="Y25" s="183">
        <v>17.045063756139449</v>
      </c>
      <c r="Z25" s="340">
        <f t="shared" si="3"/>
        <v>11.931544629297614</v>
      </c>
      <c r="AA25" s="153">
        <f t="shared" si="9"/>
        <v>21.306329695174313</v>
      </c>
      <c r="AB25" s="340">
        <f t="shared" si="4"/>
        <v>90</v>
      </c>
      <c r="AC25" s="340">
        <f t="shared" si="4"/>
        <v>61</v>
      </c>
      <c r="AD25" s="333"/>
      <c r="AE25" s="183">
        <f t="shared" si="10"/>
        <v>1</v>
      </c>
      <c r="AF25" s="153"/>
      <c r="AG25" s="153">
        <v>0</v>
      </c>
      <c r="AH25" s="153"/>
      <c r="AI25" s="153"/>
      <c r="AJ25" s="333"/>
      <c r="AK25" s="335">
        <v>164.25</v>
      </c>
      <c r="AL25" s="168">
        <v>3969.25</v>
      </c>
      <c r="AM25" s="349">
        <v>19.5</v>
      </c>
      <c r="AN25" s="168">
        <v>33444.632905284408</v>
      </c>
      <c r="AO25" s="154">
        <v>2285421</v>
      </c>
      <c r="AP25" s="168">
        <v>500717</v>
      </c>
      <c r="AQ25" s="337">
        <v>0</v>
      </c>
      <c r="AR25" s="183">
        <v>16.890319999999999</v>
      </c>
      <c r="AS25" s="340">
        <f t="shared" si="5"/>
        <v>11.823223999999998</v>
      </c>
      <c r="AT25" s="153">
        <f t="shared" si="11"/>
        <v>21.1129</v>
      </c>
      <c r="AU25" s="340">
        <f t="shared" si="6"/>
        <v>90</v>
      </c>
      <c r="AV25" s="340">
        <f t="shared" si="6"/>
        <v>61</v>
      </c>
      <c r="AW25" s="333"/>
      <c r="AX25" s="183">
        <f t="shared" si="12"/>
        <v>1</v>
      </c>
      <c r="AY25" s="153"/>
      <c r="AZ25" s="153"/>
      <c r="BA25" s="153"/>
      <c r="BB25" s="153"/>
      <c r="BC25" s="333"/>
      <c r="BD25" s="335">
        <v>168</v>
      </c>
      <c r="BE25" s="168">
        <v>4201</v>
      </c>
      <c r="BF25" s="349">
        <v>28.9</v>
      </c>
      <c r="BG25" s="168">
        <v>33444.632905284408</v>
      </c>
      <c r="BH25" s="173"/>
      <c r="BI25" s="168"/>
      <c r="BJ25" s="169"/>
      <c r="BK25" s="183"/>
      <c r="BL25" s="153"/>
      <c r="BM25" s="153"/>
      <c r="BN25" s="153"/>
      <c r="BO25" s="153"/>
      <c r="BP25" s="333"/>
      <c r="BQ25" s="183"/>
      <c r="BR25" s="153"/>
      <c r="BS25" s="153"/>
      <c r="BT25" s="153"/>
      <c r="BU25" s="153"/>
      <c r="BV25" s="333"/>
      <c r="BW25" s="335"/>
      <c r="BX25" s="168"/>
      <c r="BY25" s="168"/>
      <c r="BZ25" s="168"/>
    </row>
    <row r="26" spans="1:78" x14ac:dyDescent="0.25">
      <c r="A26" s="120">
        <v>1996</v>
      </c>
      <c r="B26" s="121">
        <f t="shared" si="0"/>
        <v>24</v>
      </c>
      <c r="C26" s="154">
        <v>7635403</v>
      </c>
      <c r="D26">
        <v>716750</v>
      </c>
      <c r="E26" s="169">
        <v>1</v>
      </c>
      <c r="F26" s="183">
        <v>23.334579999999999</v>
      </c>
      <c r="G26" s="340">
        <f t="shared" si="1"/>
        <v>16.334205999999998</v>
      </c>
      <c r="H26" s="153">
        <f t="shared" si="7"/>
        <v>29.168225</v>
      </c>
      <c r="I26" s="340">
        <f t="shared" si="2"/>
        <v>95</v>
      </c>
      <c r="J26" s="340">
        <f t="shared" si="2"/>
        <v>67</v>
      </c>
      <c r="K26" s="333"/>
      <c r="L26" s="183">
        <f t="shared" si="8"/>
        <v>0.999</v>
      </c>
      <c r="M26" s="153"/>
      <c r="N26" s="153">
        <v>1E-3</v>
      </c>
      <c r="O26" s="153"/>
      <c r="P26" s="153"/>
      <c r="Q26" s="333"/>
      <c r="R26" s="335">
        <v>155</v>
      </c>
      <c r="S26" s="168">
        <v>3297</v>
      </c>
      <c r="T26" s="349">
        <v>16</v>
      </c>
      <c r="U26" s="168">
        <v>34794.218151671135</v>
      </c>
      <c r="V26" s="154">
        <v>3058262</v>
      </c>
      <c r="W26" s="168">
        <v>382086</v>
      </c>
      <c r="X26" s="337">
        <v>8.7649402390438239E-2</v>
      </c>
      <c r="Y26" s="183">
        <v>17.255751777890517</v>
      </c>
      <c r="Z26" s="340">
        <f t="shared" si="3"/>
        <v>12.07902624452336</v>
      </c>
      <c r="AA26" s="153">
        <f t="shared" si="9"/>
        <v>21.569689722363144</v>
      </c>
      <c r="AB26" s="340">
        <f t="shared" si="4"/>
        <v>90</v>
      </c>
      <c r="AC26" s="340">
        <f t="shared" si="4"/>
        <v>61</v>
      </c>
      <c r="AD26" s="333"/>
      <c r="AE26" s="183">
        <f t="shared" si="10"/>
        <v>1</v>
      </c>
      <c r="AF26" s="153"/>
      <c r="AG26" s="153">
        <v>0</v>
      </c>
      <c r="AH26" s="153"/>
      <c r="AI26" s="153"/>
      <c r="AJ26" s="333"/>
      <c r="AK26" s="335">
        <v>172.76000000000002</v>
      </c>
      <c r="AL26" s="168">
        <v>4005.92</v>
      </c>
      <c r="AM26" s="349">
        <v>19.7</v>
      </c>
      <c r="AN26" s="168">
        <v>34794.218151671135</v>
      </c>
      <c r="AO26" s="154">
        <v>1894430</v>
      </c>
      <c r="AP26" s="168">
        <v>506330</v>
      </c>
      <c r="AQ26" s="337">
        <v>0</v>
      </c>
      <c r="AR26" s="183">
        <v>17.147960000000001</v>
      </c>
      <c r="AS26" s="340">
        <f t="shared" si="5"/>
        <v>12.003572</v>
      </c>
      <c r="AT26" s="153">
        <f t="shared" si="11"/>
        <v>21.434950000000001</v>
      </c>
      <c r="AU26" s="340">
        <f t="shared" si="6"/>
        <v>90</v>
      </c>
      <c r="AV26" s="340">
        <f t="shared" si="6"/>
        <v>61</v>
      </c>
      <c r="AW26" s="333"/>
      <c r="AX26" s="183">
        <f t="shared" si="12"/>
        <v>0.998</v>
      </c>
      <c r="AY26" s="153"/>
      <c r="AZ26" s="153">
        <v>2E-3</v>
      </c>
      <c r="BA26" s="153"/>
      <c r="BB26" s="153"/>
      <c r="BC26" s="333"/>
      <c r="BD26" s="335">
        <v>179</v>
      </c>
      <c r="BE26" s="168">
        <v>4255</v>
      </c>
      <c r="BF26" s="349">
        <v>28.9</v>
      </c>
      <c r="BG26" s="168">
        <v>34794.218151671135</v>
      </c>
      <c r="BH26" s="173"/>
      <c r="BI26" s="168"/>
      <c r="BJ26" s="169"/>
      <c r="BK26" s="183"/>
      <c r="BL26" s="153"/>
      <c r="BM26" s="153"/>
      <c r="BN26" s="153"/>
      <c r="BO26" s="153"/>
      <c r="BP26" s="333"/>
      <c r="BQ26" s="183"/>
      <c r="BR26" s="153"/>
      <c r="BS26" s="153"/>
      <c r="BT26" s="153"/>
      <c r="BU26" s="153"/>
      <c r="BV26" s="333"/>
      <c r="BW26" s="335"/>
      <c r="BX26" s="168"/>
      <c r="BY26" s="168"/>
      <c r="BZ26" s="168"/>
    </row>
    <row r="27" spans="1:78" x14ac:dyDescent="0.25">
      <c r="A27" s="120">
        <v>1997</v>
      </c>
      <c r="B27" s="121">
        <f t="shared" si="0"/>
        <v>23</v>
      </c>
      <c r="C27" s="154">
        <v>8132330</v>
      </c>
      <c r="D27">
        <v>979122</v>
      </c>
      <c r="E27" s="169">
        <v>1</v>
      </c>
      <c r="F27" s="183">
        <v>23.372440000000001</v>
      </c>
      <c r="G27" s="340">
        <f t="shared" si="1"/>
        <v>16.360707999999999</v>
      </c>
      <c r="H27" s="153">
        <f t="shared" si="7"/>
        <v>29.21555</v>
      </c>
      <c r="I27" s="340">
        <f t="shared" si="2"/>
        <v>95</v>
      </c>
      <c r="J27" s="340">
        <f t="shared" si="2"/>
        <v>67</v>
      </c>
      <c r="K27" s="333"/>
      <c r="L27" s="183">
        <f t="shared" si="8"/>
        <v>0.999</v>
      </c>
      <c r="M27" s="153"/>
      <c r="N27" s="153">
        <v>1E-3</v>
      </c>
      <c r="O27" s="153"/>
      <c r="P27" s="153"/>
      <c r="Q27" s="333"/>
      <c r="R27" s="335">
        <v>156</v>
      </c>
      <c r="S27" s="168">
        <v>3285</v>
      </c>
      <c r="T27" s="349">
        <v>15.8</v>
      </c>
      <c r="U27" s="168">
        <v>35163.748750179497</v>
      </c>
      <c r="V27" s="154">
        <v>3388701</v>
      </c>
      <c r="W27" s="168">
        <v>633780</v>
      </c>
      <c r="X27" s="337">
        <v>9.6899224806201556E-2</v>
      </c>
      <c r="Y27" s="183">
        <v>17.051565858967287</v>
      </c>
      <c r="Z27" s="340">
        <f t="shared" si="3"/>
        <v>11.9360961012771</v>
      </c>
      <c r="AA27" s="153">
        <f t="shared" si="9"/>
        <v>21.314457323709107</v>
      </c>
      <c r="AB27" s="340">
        <f t="shared" si="4"/>
        <v>90</v>
      </c>
      <c r="AC27" s="340">
        <f t="shared" si="4"/>
        <v>61</v>
      </c>
      <c r="AD27" s="333"/>
      <c r="AE27" s="183">
        <f t="shared" si="10"/>
        <v>1</v>
      </c>
      <c r="AF27" s="153"/>
      <c r="AG27" s="153">
        <v>0</v>
      </c>
      <c r="AH27" s="153"/>
      <c r="AI27" s="153"/>
      <c r="AJ27" s="333"/>
      <c r="AK27" s="335">
        <v>180.09</v>
      </c>
      <c r="AL27" s="168">
        <v>4094.5699999999997</v>
      </c>
      <c r="AM27" s="349">
        <v>18.8</v>
      </c>
      <c r="AN27" s="168">
        <v>35163.748750179497</v>
      </c>
      <c r="AO27" s="154">
        <v>2438037</v>
      </c>
      <c r="AP27" s="168">
        <v>742068</v>
      </c>
      <c r="AQ27" s="337">
        <v>0</v>
      </c>
      <c r="AR27" s="183">
        <v>16.837289999999999</v>
      </c>
      <c r="AS27" s="340">
        <f t="shared" si="5"/>
        <v>11.786102999999999</v>
      </c>
      <c r="AT27" s="153">
        <f t="shared" si="11"/>
        <v>21.046612499999998</v>
      </c>
      <c r="AU27" s="340">
        <f t="shared" si="6"/>
        <v>90</v>
      </c>
      <c r="AV27" s="340">
        <f t="shared" si="6"/>
        <v>61</v>
      </c>
      <c r="AW27" s="333"/>
      <c r="AX27" s="183">
        <f t="shared" si="12"/>
        <v>0.999</v>
      </c>
      <c r="AY27" s="153"/>
      <c r="AZ27" s="153">
        <v>1E-3</v>
      </c>
      <c r="BA27" s="153"/>
      <c r="BB27" s="153"/>
      <c r="BC27" s="333"/>
      <c r="BD27" s="335">
        <v>189</v>
      </c>
      <c r="BE27" s="168">
        <v>4394</v>
      </c>
      <c r="BF27" s="349">
        <v>26.4</v>
      </c>
      <c r="BG27" s="168">
        <v>35163.748750179497</v>
      </c>
      <c r="BH27" s="173"/>
      <c r="BI27" s="168"/>
      <c r="BJ27" s="169"/>
      <c r="BK27" s="183"/>
      <c r="BL27" s="153"/>
      <c r="BM27" s="153"/>
      <c r="BN27" s="153"/>
      <c r="BO27" s="153"/>
      <c r="BP27" s="333"/>
      <c r="BQ27" s="183"/>
      <c r="BR27" s="153"/>
      <c r="BS27" s="153"/>
      <c r="BT27" s="153"/>
      <c r="BU27" s="153"/>
      <c r="BV27" s="333"/>
      <c r="BW27" s="335"/>
      <c r="BX27" s="168"/>
      <c r="BY27" s="168"/>
      <c r="BZ27" s="168"/>
    </row>
    <row r="28" spans="1:78" x14ac:dyDescent="0.25">
      <c r="A28" s="120">
        <v>1998</v>
      </c>
      <c r="B28" s="121">
        <f t="shared" si="0"/>
        <v>22</v>
      </c>
      <c r="C28" s="154">
        <v>7810047</v>
      </c>
      <c r="D28">
        <v>1208936</v>
      </c>
      <c r="E28" s="169">
        <v>1</v>
      </c>
      <c r="F28" s="183">
        <v>23.368010000000002</v>
      </c>
      <c r="G28" s="153">
        <f>0.7*F28</f>
        <v>16.357607000000002</v>
      </c>
      <c r="H28" s="153">
        <f t="shared" si="7"/>
        <v>29.210012500000001</v>
      </c>
      <c r="I28" s="340">
        <f t="shared" si="2"/>
        <v>95</v>
      </c>
      <c r="J28" s="340">
        <f t="shared" si="2"/>
        <v>67</v>
      </c>
      <c r="K28" s="333"/>
      <c r="L28" s="183">
        <f t="shared" si="8"/>
        <v>0.999</v>
      </c>
      <c r="M28" s="153"/>
      <c r="N28" s="153">
        <v>1E-3</v>
      </c>
      <c r="O28" s="153"/>
      <c r="P28" s="153"/>
      <c r="Q28" s="333"/>
      <c r="R28" s="335">
        <v>160</v>
      </c>
      <c r="S28" s="168">
        <v>3334</v>
      </c>
      <c r="T28" s="349">
        <v>15.9</v>
      </c>
      <c r="U28" s="168">
        <v>36080.514721780593</v>
      </c>
      <c r="V28" s="154">
        <v>4040582</v>
      </c>
      <c r="W28" s="168">
        <v>797655</v>
      </c>
      <c r="X28" s="337">
        <v>0.11032028469750889</v>
      </c>
      <c r="Y28" s="183">
        <v>17.236343204546987</v>
      </c>
      <c r="Z28" s="153">
        <f>0.7*Y28</f>
        <v>12.06544024318289</v>
      </c>
      <c r="AA28" s="153">
        <f t="shared" si="9"/>
        <v>21.545429005683733</v>
      </c>
      <c r="AB28" s="340">
        <f t="shared" si="4"/>
        <v>90</v>
      </c>
      <c r="AC28" s="340">
        <f t="shared" si="4"/>
        <v>61</v>
      </c>
      <c r="AD28" s="333"/>
      <c r="AE28" s="183">
        <f t="shared" si="10"/>
        <v>1</v>
      </c>
      <c r="AF28" s="153"/>
      <c r="AG28" s="153">
        <v>0</v>
      </c>
      <c r="AH28" s="153"/>
      <c r="AI28" s="153"/>
      <c r="AJ28" s="333"/>
      <c r="AK28" s="335">
        <v>180.16</v>
      </c>
      <c r="AL28" s="168">
        <v>4041.7599999999998</v>
      </c>
      <c r="AM28" s="349">
        <v>18.8</v>
      </c>
      <c r="AN28" s="168">
        <v>36080.514721780593</v>
      </c>
      <c r="AO28" s="154">
        <v>2249954</v>
      </c>
      <c r="AP28" s="168">
        <v>795489</v>
      </c>
      <c r="AQ28" s="337">
        <v>0</v>
      </c>
      <c r="AR28" s="183">
        <v>16.995660000000001</v>
      </c>
      <c r="AS28" s="153">
        <f>0.7*AR28</f>
        <v>11.896962</v>
      </c>
      <c r="AT28" s="153">
        <f t="shared" si="11"/>
        <v>21.244575000000001</v>
      </c>
      <c r="AU28" s="340">
        <f t="shared" si="6"/>
        <v>90</v>
      </c>
      <c r="AV28" s="340">
        <f t="shared" si="6"/>
        <v>61</v>
      </c>
      <c r="AW28" s="333"/>
      <c r="AX28" s="183">
        <f t="shared" si="12"/>
        <v>1</v>
      </c>
      <c r="AY28" s="153"/>
      <c r="AZ28" s="153">
        <v>0</v>
      </c>
      <c r="BA28" s="153"/>
      <c r="BB28" s="153"/>
      <c r="BC28" s="333"/>
      <c r="BD28" s="335">
        <v>188</v>
      </c>
      <c r="BE28" s="168">
        <v>4317</v>
      </c>
      <c r="BF28" s="349">
        <v>26.3</v>
      </c>
      <c r="BG28" s="168">
        <v>36080.514721780593</v>
      </c>
      <c r="BH28" s="173"/>
      <c r="BI28" s="168"/>
      <c r="BJ28" s="169"/>
      <c r="BK28" s="183"/>
      <c r="BL28" s="153"/>
      <c r="BM28" s="153"/>
      <c r="BN28" s="153"/>
      <c r="BO28" s="153"/>
      <c r="BP28" s="333"/>
      <c r="BQ28" s="183"/>
      <c r="BR28" s="153"/>
      <c r="BS28" s="153"/>
      <c r="BT28" s="153"/>
      <c r="BU28" s="153"/>
      <c r="BV28" s="333"/>
      <c r="BW28" s="335"/>
      <c r="BX28" s="168"/>
      <c r="BY28" s="168"/>
      <c r="BZ28" s="168"/>
    </row>
    <row r="29" spans="1:78" x14ac:dyDescent="0.25">
      <c r="A29" s="120">
        <v>1999</v>
      </c>
      <c r="B29" s="121">
        <f t="shared" si="0"/>
        <v>21</v>
      </c>
      <c r="C29" s="154">
        <v>8327013</v>
      </c>
      <c r="D29">
        <v>1529076</v>
      </c>
      <c r="E29" s="169">
        <v>1</v>
      </c>
      <c r="F29" s="183">
        <v>23.00469</v>
      </c>
      <c r="G29" s="153">
        <f t="shared" ref="G29:G46" si="13">0.7*F29</f>
        <v>16.103282999999998</v>
      </c>
      <c r="H29" s="153">
        <f t="shared" si="7"/>
        <v>28.755862499999999</v>
      </c>
      <c r="I29" s="340">
        <f t="shared" si="2"/>
        <v>95</v>
      </c>
      <c r="J29" s="340">
        <f t="shared" si="2"/>
        <v>67</v>
      </c>
      <c r="K29" s="333"/>
      <c r="L29" s="183">
        <f t="shared" si="8"/>
        <v>0.998</v>
      </c>
      <c r="M29" s="153"/>
      <c r="N29" s="153">
        <v>2E-3</v>
      </c>
      <c r="O29" s="153"/>
      <c r="P29" s="153"/>
      <c r="Q29" s="333"/>
      <c r="R29" s="335">
        <v>164</v>
      </c>
      <c r="S29" s="168">
        <v>3390</v>
      </c>
      <c r="T29" s="349">
        <v>15.9</v>
      </c>
      <c r="U29" s="168">
        <v>36577.820550374832</v>
      </c>
      <c r="V29" s="154">
        <v>4623803</v>
      </c>
      <c r="W29" s="168">
        <v>1162678</v>
      </c>
      <c r="X29" s="337">
        <v>0.11347517730496454</v>
      </c>
      <c r="Y29" s="183">
        <v>17.028796419691282</v>
      </c>
      <c r="Z29" s="153">
        <f t="shared" ref="Z29:Z46" si="14">0.7*Y29</f>
        <v>11.920157493783897</v>
      </c>
      <c r="AA29" s="153">
        <f t="shared" si="9"/>
        <v>21.285995524614101</v>
      </c>
      <c r="AB29" s="340">
        <f t="shared" si="4"/>
        <v>90</v>
      </c>
      <c r="AC29" s="340">
        <f t="shared" si="4"/>
        <v>61</v>
      </c>
      <c r="AD29" s="333"/>
      <c r="AE29" s="183">
        <f t="shared" si="10"/>
        <v>1</v>
      </c>
      <c r="AF29" s="153"/>
      <c r="AG29" s="153">
        <v>0</v>
      </c>
      <c r="AH29" s="153"/>
      <c r="AI29" s="153"/>
      <c r="AJ29" s="333"/>
      <c r="AK29" s="335">
        <v>188.85</v>
      </c>
      <c r="AL29" s="168">
        <v>4147.57</v>
      </c>
      <c r="AM29" s="349">
        <v>18.399999999999999</v>
      </c>
      <c r="AN29" s="168">
        <v>36577.820550374832</v>
      </c>
      <c r="AO29" s="154">
        <v>2312624</v>
      </c>
      <c r="AP29" s="168">
        <v>1056403</v>
      </c>
      <c r="AQ29" s="337">
        <v>0</v>
      </c>
      <c r="AR29" s="183">
        <v>16.285070000000001</v>
      </c>
      <c r="AS29" s="153">
        <f t="shared" ref="AS29:AS46" si="15">0.7*AR29</f>
        <v>11.399549</v>
      </c>
      <c r="AT29" s="153">
        <f t="shared" si="11"/>
        <v>20.356337500000002</v>
      </c>
      <c r="AU29" s="340">
        <f t="shared" si="6"/>
        <v>90</v>
      </c>
      <c r="AV29" s="340">
        <f t="shared" si="6"/>
        <v>61</v>
      </c>
      <c r="AW29" s="333"/>
      <c r="AX29" s="183">
        <f t="shared" si="12"/>
        <v>1</v>
      </c>
      <c r="AY29" s="153"/>
      <c r="AZ29" s="153">
        <v>0</v>
      </c>
      <c r="BA29" s="153"/>
      <c r="BB29" s="153"/>
      <c r="BC29" s="333"/>
      <c r="BD29" s="335">
        <v>199</v>
      </c>
      <c r="BE29" s="168">
        <v>4457</v>
      </c>
      <c r="BF29" s="349">
        <v>27.3</v>
      </c>
      <c r="BG29" s="168">
        <v>36577.820550374832</v>
      </c>
      <c r="BH29" s="173"/>
      <c r="BI29" s="168"/>
      <c r="BJ29" s="169"/>
      <c r="BK29" s="183"/>
      <c r="BL29" s="153"/>
      <c r="BM29" s="153"/>
      <c r="BN29" s="153"/>
      <c r="BO29" s="153"/>
      <c r="BP29" s="333"/>
      <c r="BQ29" s="183"/>
      <c r="BR29" s="153"/>
      <c r="BS29" s="153"/>
      <c r="BT29" s="153"/>
      <c r="BU29" s="153"/>
      <c r="BV29" s="333"/>
      <c r="BW29" s="335"/>
      <c r="BX29" s="168"/>
      <c r="BY29" s="168"/>
      <c r="BZ29" s="168"/>
    </row>
    <row r="30" spans="1:78" x14ac:dyDescent="0.25">
      <c r="A30" s="120">
        <v>2000</v>
      </c>
      <c r="B30" s="121">
        <f t="shared" si="0"/>
        <v>20</v>
      </c>
      <c r="C30" s="154">
        <v>9046227</v>
      </c>
      <c r="D30">
        <v>2075064</v>
      </c>
      <c r="E30" s="169">
        <v>1</v>
      </c>
      <c r="F30" s="183">
        <v>22.914349999999999</v>
      </c>
      <c r="G30" s="153">
        <f t="shared" si="13"/>
        <v>16.040044999999999</v>
      </c>
      <c r="H30" s="153">
        <f t="shared" si="7"/>
        <v>28.642937499999999</v>
      </c>
      <c r="I30" s="340">
        <f t="shared" si="2"/>
        <v>95</v>
      </c>
      <c r="J30" s="340">
        <f t="shared" si="2"/>
        <v>67</v>
      </c>
      <c r="K30" s="333"/>
      <c r="L30" s="183">
        <f t="shared" si="8"/>
        <v>0.998</v>
      </c>
      <c r="M30" s="153"/>
      <c r="N30" s="153">
        <v>2E-3</v>
      </c>
      <c r="O30" s="153"/>
      <c r="P30" s="153"/>
      <c r="Q30" s="333"/>
      <c r="R30" s="335">
        <v>168</v>
      </c>
      <c r="S30" s="168">
        <v>3401</v>
      </c>
      <c r="T30" s="349">
        <v>15.8</v>
      </c>
      <c r="U30" s="168">
        <v>36037.613004434977</v>
      </c>
      <c r="V30" s="154">
        <v>4812069</v>
      </c>
      <c r="W30" s="168">
        <v>1394619</v>
      </c>
      <c r="X30" s="337">
        <v>0.12714776632302405</v>
      </c>
      <c r="Y30" s="183">
        <v>17.071407754093656</v>
      </c>
      <c r="Z30" s="153">
        <f t="shared" si="14"/>
        <v>11.949985427865558</v>
      </c>
      <c r="AA30" s="153">
        <f t="shared" si="9"/>
        <v>21.33925969261707</v>
      </c>
      <c r="AB30" s="340">
        <f t="shared" si="4"/>
        <v>90</v>
      </c>
      <c r="AC30" s="340">
        <f t="shared" si="4"/>
        <v>61</v>
      </c>
      <c r="AD30" s="333"/>
      <c r="AE30" s="183">
        <f t="shared" si="10"/>
        <v>1</v>
      </c>
      <c r="AF30" s="153"/>
      <c r="AG30" s="153">
        <v>0</v>
      </c>
      <c r="AH30" s="153"/>
      <c r="AI30" s="153"/>
      <c r="AJ30" s="333"/>
      <c r="AK30" s="335">
        <v>189.7</v>
      </c>
      <c r="AL30" s="168">
        <v>4115</v>
      </c>
      <c r="AM30" s="349">
        <v>18.399999999999999</v>
      </c>
      <c r="AN30" s="168">
        <v>36037.613004434977</v>
      </c>
      <c r="AO30" s="154">
        <v>2633120</v>
      </c>
      <c r="AP30" s="168">
        <v>1351001</v>
      </c>
      <c r="AQ30" s="337">
        <v>0</v>
      </c>
      <c r="AR30" s="183">
        <v>16.653040000000001</v>
      </c>
      <c r="AS30" s="153">
        <f t="shared" si="15"/>
        <v>11.657128</v>
      </c>
      <c r="AT30" s="153">
        <f t="shared" si="11"/>
        <v>20.816300000000002</v>
      </c>
      <c r="AU30" s="340">
        <f t="shared" si="6"/>
        <v>90</v>
      </c>
      <c r="AV30" s="340">
        <f t="shared" si="6"/>
        <v>61</v>
      </c>
      <c r="AW30" s="333"/>
      <c r="AX30" s="183">
        <f t="shared" si="12"/>
        <v>1</v>
      </c>
      <c r="AY30" s="153"/>
      <c r="AZ30" s="153"/>
      <c r="BA30" s="153"/>
      <c r="BB30" s="153"/>
      <c r="BC30" s="333"/>
      <c r="BD30" s="335">
        <v>199</v>
      </c>
      <c r="BE30" s="168">
        <v>4421</v>
      </c>
      <c r="BF30" s="349">
        <v>27.3</v>
      </c>
      <c r="BG30" s="168">
        <v>36037.613004434977</v>
      </c>
      <c r="BH30" s="173"/>
      <c r="BI30" s="168"/>
      <c r="BJ30" s="169"/>
      <c r="BK30" s="183"/>
      <c r="BL30" s="153"/>
      <c r="BM30" s="153"/>
      <c r="BN30" s="153"/>
      <c r="BO30" s="153"/>
      <c r="BP30" s="333"/>
      <c r="BQ30" s="183"/>
      <c r="BR30" s="153"/>
      <c r="BS30" s="153"/>
      <c r="BT30" s="153"/>
      <c r="BU30" s="153"/>
      <c r="BV30" s="333"/>
      <c r="BW30" s="335"/>
      <c r="BX30" s="168"/>
      <c r="BY30" s="168"/>
      <c r="BZ30" s="168"/>
    </row>
    <row r="31" spans="1:78" x14ac:dyDescent="0.25">
      <c r="A31" s="120">
        <v>2001</v>
      </c>
      <c r="B31" s="121">
        <f t="shared" si="0"/>
        <v>19</v>
      </c>
      <c r="C31" s="154">
        <v>8332810</v>
      </c>
      <c r="D31">
        <v>2290674</v>
      </c>
      <c r="E31" s="169">
        <v>1</v>
      </c>
      <c r="F31" s="183">
        <v>23.045539999999999</v>
      </c>
      <c r="G31" s="153">
        <f t="shared" si="13"/>
        <v>16.131877999999997</v>
      </c>
      <c r="H31" s="153">
        <f t="shared" si="7"/>
        <v>28.806925</v>
      </c>
      <c r="I31" s="340">
        <f t="shared" si="2"/>
        <v>95</v>
      </c>
      <c r="J31" s="340">
        <f t="shared" si="2"/>
        <v>67</v>
      </c>
      <c r="K31" s="333"/>
      <c r="L31" s="183">
        <f t="shared" si="8"/>
        <v>0.98799999999999999</v>
      </c>
      <c r="M31" s="153">
        <v>0.01</v>
      </c>
      <c r="N31" s="153">
        <v>2E-3</v>
      </c>
      <c r="O31" s="153"/>
      <c r="P31" s="153"/>
      <c r="Q31" s="333"/>
      <c r="R31" s="335">
        <v>169</v>
      </c>
      <c r="S31" s="168">
        <v>3411</v>
      </c>
      <c r="T31" s="349">
        <v>16.100000000000001</v>
      </c>
      <c r="U31" s="168">
        <v>36317.257007415166</v>
      </c>
      <c r="V31" s="154">
        <v>4566928</v>
      </c>
      <c r="W31" s="168">
        <v>1624775</v>
      </c>
      <c r="X31" s="337">
        <v>0.16</v>
      </c>
      <c r="Y31" s="183">
        <v>17.171924611072992</v>
      </c>
      <c r="Z31" s="153">
        <f t="shared" si="14"/>
        <v>12.020347227751094</v>
      </c>
      <c r="AA31" s="153">
        <f t="shared" si="9"/>
        <v>21.464905763841241</v>
      </c>
      <c r="AB31" s="340">
        <f t="shared" si="4"/>
        <v>90</v>
      </c>
      <c r="AC31" s="340">
        <f t="shared" si="4"/>
        <v>61</v>
      </c>
      <c r="AD31" s="333"/>
      <c r="AE31" s="183">
        <f t="shared" si="10"/>
        <v>0.99</v>
      </c>
      <c r="AF31" s="153">
        <v>0.01</v>
      </c>
      <c r="AG31" s="153">
        <v>0</v>
      </c>
      <c r="AH31" s="153"/>
      <c r="AI31" s="153"/>
      <c r="AJ31" s="333"/>
      <c r="AK31" s="335">
        <v>198.67000000000002</v>
      </c>
      <c r="AL31" s="168">
        <v>4192.08</v>
      </c>
      <c r="AM31" s="349">
        <v>17.899999999999999</v>
      </c>
      <c r="AN31" s="168">
        <v>36317.257007415166</v>
      </c>
      <c r="AO31" s="154">
        <v>2633676</v>
      </c>
      <c r="AP31" s="168">
        <v>1503134</v>
      </c>
      <c r="AQ31" s="337">
        <v>0</v>
      </c>
      <c r="AR31" s="183">
        <v>15.9533</v>
      </c>
      <c r="AS31" s="153">
        <f t="shared" si="15"/>
        <v>11.167310000000001</v>
      </c>
      <c r="AT31" s="153">
        <f t="shared" si="11"/>
        <v>19.941625000000002</v>
      </c>
      <c r="AU31" s="340">
        <f t="shared" si="6"/>
        <v>90</v>
      </c>
      <c r="AV31" s="340">
        <f t="shared" si="6"/>
        <v>61</v>
      </c>
      <c r="AW31" s="333"/>
      <c r="AX31" s="183">
        <f t="shared" si="12"/>
        <v>1</v>
      </c>
      <c r="AY31" s="153"/>
      <c r="AZ31" s="153"/>
      <c r="BA31" s="153"/>
      <c r="BB31" s="153"/>
      <c r="BC31" s="333"/>
      <c r="BD31" s="335">
        <v>212</v>
      </c>
      <c r="BE31" s="168">
        <v>4543</v>
      </c>
      <c r="BF31" s="349">
        <v>27.3</v>
      </c>
      <c r="BG31" s="168">
        <v>36317.257007415166</v>
      </c>
      <c r="BH31" s="173"/>
      <c r="BI31" s="168"/>
      <c r="BJ31" s="169"/>
      <c r="BK31" s="183"/>
      <c r="BL31" s="153"/>
      <c r="BM31" s="153"/>
      <c r="BN31" s="153"/>
      <c r="BO31" s="153"/>
      <c r="BP31" s="333"/>
      <c r="BQ31" s="183"/>
      <c r="BR31" s="153"/>
      <c r="BS31" s="153"/>
      <c r="BT31" s="153"/>
      <c r="BU31" s="153"/>
      <c r="BV31" s="333"/>
      <c r="BW31" s="335"/>
      <c r="BX31" s="168"/>
      <c r="BY31" s="168"/>
      <c r="BZ31" s="168"/>
    </row>
    <row r="32" spans="1:78" x14ac:dyDescent="0.25">
      <c r="A32" s="120">
        <v>2002</v>
      </c>
      <c r="B32" s="121">
        <f t="shared" si="0"/>
        <v>18</v>
      </c>
      <c r="C32" s="154">
        <v>8164742</v>
      </c>
      <c r="D32">
        <v>2736700</v>
      </c>
      <c r="E32" s="169">
        <v>1</v>
      </c>
      <c r="F32" s="183">
        <v>23.084599999999998</v>
      </c>
      <c r="G32" s="153">
        <f t="shared" si="13"/>
        <v>16.159219999999998</v>
      </c>
      <c r="H32" s="153">
        <f t="shared" si="7"/>
        <v>28.855749999999997</v>
      </c>
      <c r="I32" s="340">
        <f t="shared" si="2"/>
        <v>95</v>
      </c>
      <c r="J32" s="340">
        <f t="shared" si="2"/>
        <v>67</v>
      </c>
      <c r="K32" s="333"/>
      <c r="L32" s="183">
        <f t="shared" si="8"/>
        <v>0.98699999999999999</v>
      </c>
      <c r="M32" s="153">
        <v>0.01</v>
      </c>
      <c r="N32" s="153">
        <v>3.0000000000000001E-3</v>
      </c>
      <c r="O32" s="153"/>
      <c r="P32" s="153"/>
      <c r="Q32" s="333"/>
      <c r="R32" s="335">
        <v>173</v>
      </c>
      <c r="S32" s="168">
        <v>3415</v>
      </c>
      <c r="T32" s="349">
        <v>16.100000000000001</v>
      </c>
      <c r="U32" s="168">
        <v>36231.794347512456</v>
      </c>
      <c r="V32" s="154">
        <v>5366732</v>
      </c>
      <c r="W32" s="168">
        <v>2339615</v>
      </c>
      <c r="X32" s="337">
        <v>0.10979228486646884</v>
      </c>
      <c r="Y32" s="183">
        <v>17.103878933205941</v>
      </c>
      <c r="Z32" s="153">
        <f t="shared" si="14"/>
        <v>11.972715253244157</v>
      </c>
      <c r="AA32" s="153">
        <f t="shared" si="9"/>
        <v>21.379848666507428</v>
      </c>
      <c r="AB32" s="340">
        <f t="shared" si="4"/>
        <v>90</v>
      </c>
      <c r="AC32" s="340">
        <f t="shared" si="4"/>
        <v>61</v>
      </c>
      <c r="AD32" s="333"/>
      <c r="AE32" s="183">
        <f t="shared" si="10"/>
        <v>0.99</v>
      </c>
      <c r="AF32" s="153">
        <v>0.01</v>
      </c>
      <c r="AG32" s="153">
        <v>0</v>
      </c>
      <c r="AH32" s="153"/>
      <c r="AI32" s="153"/>
      <c r="AJ32" s="333"/>
      <c r="AK32" s="335">
        <v>207</v>
      </c>
      <c r="AL32" s="168">
        <v>4228.96</v>
      </c>
      <c r="AM32" s="349">
        <v>18.100000000000001</v>
      </c>
      <c r="AN32" s="168">
        <v>36231.794347512456</v>
      </c>
      <c r="AO32" s="154">
        <v>2502396</v>
      </c>
      <c r="AP32" s="168">
        <v>1515461</v>
      </c>
      <c r="AQ32" s="337">
        <v>0</v>
      </c>
      <c r="AR32" s="183">
        <v>15.752660000000001</v>
      </c>
      <c r="AS32" s="153">
        <f t="shared" si="15"/>
        <v>11.026861999999999</v>
      </c>
      <c r="AT32" s="153">
        <f t="shared" si="11"/>
        <v>19.690825</v>
      </c>
      <c r="AU32" s="340">
        <f t="shared" si="6"/>
        <v>90</v>
      </c>
      <c r="AV32" s="340">
        <f t="shared" si="6"/>
        <v>61</v>
      </c>
      <c r="AW32" s="333"/>
      <c r="AX32" s="183">
        <f t="shared" si="12"/>
        <v>1</v>
      </c>
      <c r="AY32" s="153"/>
      <c r="AZ32" s="153"/>
      <c r="BA32" s="153"/>
      <c r="BB32" s="153"/>
      <c r="BC32" s="333"/>
      <c r="BD32" s="335">
        <v>223</v>
      </c>
      <c r="BE32" s="168">
        <v>4612</v>
      </c>
      <c r="BF32" s="349">
        <v>27.3</v>
      </c>
      <c r="BG32" s="168">
        <v>36231.794347512456</v>
      </c>
      <c r="BH32" s="173"/>
      <c r="BI32" s="168"/>
      <c r="BJ32" s="169"/>
      <c r="BK32" s="183"/>
      <c r="BL32" s="153"/>
      <c r="BM32" s="153"/>
      <c r="BN32" s="153"/>
      <c r="BO32" s="153"/>
      <c r="BP32" s="333"/>
      <c r="BQ32" s="183"/>
      <c r="BR32" s="153"/>
      <c r="BS32" s="153"/>
      <c r="BT32" s="153"/>
      <c r="BU32" s="153"/>
      <c r="BV32" s="333"/>
      <c r="BW32" s="335"/>
      <c r="BX32" s="168"/>
      <c r="BY32" s="168"/>
      <c r="BZ32" s="168"/>
    </row>
    <row r="33" spans="1:78" x14ac:dyDescent="0.25">
      <c r="A33" s="120">
        <v>2003</v>
      </c>
      <c r="B33" s="121">
        <f t="shared" si="0"/>
        <v>17</v>
      </c>
      <c r="C33" s="154">
        <v>7793981</v>
      </c>
      <c r="D33">
        <v>3206127</v>
      </c>
      <c r="E33" s="169">
        <v>1</v>
      </c>
      <c r="F33" s="183">
        <v>23.276730000000001</v>
      </c>
      <c r="G33" s="153">
        <f t="shared" si="13"/>
        <v>16.293710999999998</v>
      </c>
      <c r="H33" s="153">
        <f t="shared" si="7"/>
        <v>29.095912500000001</v>
      </c>
      <c r="I33" s="340">
        <f t="shared" si="2"/>
        <v>95</v>
      </c>
      <c r="J33" s="340">
        <f t="shared" si="2"/>
        <v>67</v>
      </c>
      <c r="K33" s="333"/>
      <c r="L33" s="183">
        <f t="shared" si="8"/>
        <v>0.98599999999999999</v>
      </c>
      <c r="M33" s="153">
        <v>0.01</v>
      </c>
      <c r="N33" s="153">
        <v>4.0000000000000001E-3</v>
      </c>
      <c r="O33" s="153"/>
      <c r="P33" s="153"/>
      <c r="Q33" s="333"/>
      <c r="R33" s="335">
        <v>176</v>
      </c>
      <c r="S33" s="168">
        <v>3437</v>
      </c>
      <c r="T33" s="349">
        <v>16.100000000000001</v>
      </c>
      <c r="U33" s="168">
        <v>37314.138624042986</v>
      </c>
      <c r="V33" s="154">
        <v>5354958</v>
      </c>
      <c r="W33" s="168">
        <v>2755888</v>
      </c>
      <c r="X33" s="337">
        <v>0.10588235294117647</v>
      </c>
      <c r="Y33" s="183">
        <v>17.281360105013665</v>
      </c>
      <c r="Z33" s="153">
        <f t="shared" si="14"/>
        <v>12.096952073509565</v>
      </c>
      <c r="AA33" s="153">
        <f t="shared" si="9"/>
        <v>21.60170013126708</v>
      </c>
      <c r="AB33" s="340">
        <f t="shared" si="4"/>
        <v>90</v>
      </c>
      <c r="AC33" s="340">
        <f t="shared" si="4"/>
        <v>61</v>
      </c>
      <c r="AD33" s="333"/>
      <c r="AE33" s="183">
        <f t="shared" si="10"/>
        <v>0.99</v>
      </c>
      <c r="AF33" s="153">
        <v>0.01</v>
      </c>
      <c r="AG33" s="153">
        <v>0</v>
      </c>
      <c r="AH33" s="153"/>
      <c r="AI33" s="153"/>
      <c r="AJ33" s="333"/>
      <c r="AK33" s="335">
        <v>208.16</v>
      </c>
      <c r="AL33" s="168">
        <v>4253.0599999999995</v>
      </c>
      <c r="AM33" s="349">
        <v>18.100000000000001</v>
      </c>
      <c r="AN33" s="168">
        <v>37314.138624042986</v>
      </c>
      <c r="AO33" s="154">
        <v>2433642</v>
      </c>
      <c r="AP33" s="168">
        <v>1599681</v>
      </c>
      <c r="AQ33" s="337">
        <v>0</v>
      </c>
      <c r="AR33" s="183">
        <v>16.077179999999998</v>
      </c>
      <c r="AS33" s="153">
        <f t="shared" si="15"/>
        <v>11.254025999999998</v>
      </c>
      <c r="AT33" s="153">
        <f t="shared" si="11"/>
        <v>20.096474999999998</v>
      </c>
      <c r="AU33" s="340">
        <f t="shared" si="6"/>
        <v>90</v>
      </c>
      <c r="AV33" s="340">
        <f t="shared" si="6"/>
        <v>61</v>
      </c>
      <c r="AW33" s="333"/>
      <c r="AX33" s="183">
        <f t="shared" si="12"/>
        <v>1</v>
      </c>
      <c r="AY33" s="153"/>
      <c r="AZ33" s="153"/>
      <c r="BA33" s="153"/>
      <c r="BB33" s="153"/>
      <c r="BC33" s="333"/>
      <c r="BD33" s="335">
        <v>224</v>
      </c>
      <c r="BE33" s="168">
        <v>4655</v>
      </c>
      <c r="BF33" s="349">
        <v>27.3</v>
      </c>
      <c r="BG33" s="168">
        <v>37314.138624042986</v>
      </c>
      <c r="BH33" s="173"/>
      <c r="BI33" s="168"/>
      <c r="BJ33" s="169"/>
      <c r="BK33" s="183"/>
      <c r="BL33" s="153"/>
      <c r="BM33" s="153"/>
      <c r="BN33" s="153"/>
      <c r="BO33" s="153"/>
      <c r="BP33" s="333"/>
      <c r="BQ33" s="183"/>
      <c r="BR33" s="153"/>
      <c r="BS33" s="153"/>
      <c r="BT33" s="153"/>
      <c r="BU33" s="153"/>
      <c r="BV33" s="333"/>
      <c r="BW33" s="335"/>
      <c r="BX33" s="168"/>
      <c r="BY33" s="168"/>
      <c r="BZ33" s="168"/>
    </row>
    <row r="34" spans="1:78" x14ac:dyDescent="0.25">
      <c r="A34" s="120">
        <v>2004</v>
      </c>
      <c r="B34" s="121">
        <f t="shared" si="0"/>
        <v>16</v>
      </c>
      <c r="C34" s="154">
        <v>7304251</v>
      </c>
      <c r="D34">
        <v>3497303</v>
      </c>
      <c r="E34" s="169">
        <v>1</v>
      </c>
      <c r="F34" s="183">
        <v>23.140429999999999</v>
      </c>
      <c r="G34" s="153">
        <f t="shared" si="13"/>
        <v>16.198300999999997</v>
      </c>
      <c r="H34" s="153">
        <f t="shared" si="7"/>
        <v>28.925537499999997</v>
      </c>
      <c r="I34" s="340">
        <f t="shared" si="2"/>
        <v>95</v>
      </c>
      <c r="J34" s="340">
        <f t="shared" si="2"/>
        <v>67</v>
      </c>
      <c r="K34" s="333"/>
      <c r="L34" s="183">
        <f t="shared" si="8"/>
        <v>0.98599999999999999</v>
      </c>
      <c r="M34" s="153">
        <v>0.01</v>
      </c>
      <c r="N34" s="153">
        <v>4.0000000000000001E-3</v>
      </c>
      <c r="O34" s="153"/>
      <c r="P34" s="153"/>
      <c r="Q34" s="333"/>
      <c r="R34" s="335">
        <v>184</v>
      </c>
      <c r="S34" s="168">
        <v>3492</v>
      </c>
      <c r="T34" s="349">
        <v>16</v>
      </c>
      <c r="U34" s="168">
        <v>37004.311583655392</v>
      </c>
      <c r="V34" s="154">
        <v>5670167</v>
      </c>
      <c r="W34" s="168">
        <v>3390936</v>
      </c>
      <c r="X34" s="337">
        <v>0.11357340720221608</v>
      </c>
      <c r="Y34" s="183">
        <v>17.219285481664475</v>
      </c>
      <c r="Z34" s="153">
        <f t="shared" si="14"/>
        <v>12.053499837165132</v>
      </c>
      <c r="AA34" s="153">
        <f t="shared" si="9"/>
        <v>21.524106852080592</v>
      </c>
      <c r="AB34" s="340">
        <f t="shared" si="4"/>
        <v>90</v>
      </c>
      <c r="AC34" s="340">
        <f t="shared" si="4"/>
        <v>61</v>
      </c>
      <c r="AD34" s="333"/>
      <c r="AE34" s="183">
        <f t="shared" si="10"/>
        <v>0.99</v>
      </c>
      <c r="AF34" s="153">
        <v>0.01</v>
      </c>
      <c r="AG34" s="153">
        <v>0</v>
      </c>
      <c r="AH34" s="153"/>
      <c r="AI34" s="153"/>
      <c r="AJ34" s="333"/>
      <c r="AK34" s="335">
        <v>220.95999999999998</v>
      </c>
      <c r="AL34" s="168">
        <v>4344.0599999999995</v>
      </c>
      <c r="AM34" s="349">
        <v>18.2</v>
      </c>
      <c r="AN34" s="168">
        <v>37004.311583655392</v>
      </c>
      <c r="AO34" s="154">
        <v>2568039</v>
      </c>
      <c r="AP34" s="168">
        <v>1799333</v>
      </c>
      <c r="AQ34" s="337">
        <v>0</v>
      </c>
      <c r="AR34" s="183">
        <v>15.736840000000001</v>
      </c>
      <c r="AS34" s="153">
        <f t="shared" si="15"/>
        <v>11.015788000000001</v>
      </c>
      <c r="AT34" s="153">
        <f t="shared" si="11"/>
        <v>19.671050000000001</v>
      </c>
      <c r="AU34" s="340">
        <f t="shared" si="6"/>
        <v>90</v>
      </c>
      <c r="AV34" s="340">
        <f t="shared" si="6"/>
        <v>61</v>
      </c>
      <c r="AW34" s="333"/>
      <c r="AX34" s="183">
        <f t="shared" si="12"/>
        <v>0.99</v>
      </c>
      <c r="AY34" s="153">
        <v>0.01</v>
      </c>
      <c r="AZ34" s="153"/>
      <c r="BA34" s="153"/>
      <c r="BB34" s="153"/>
      <c r="BC34" s="333"/>
      <c r="BD34" s="335">
        <v>240</v>
      </c>
      <c r="BE34" s="168">
        <v>4783</v>
      </c>
      <c r="BF34" s="349">
        <v>27.3</v>
      </c>
      <c r="BG34" s="168">
        <v>37004.311583655392</v>
      </c>
      <c r="BH34" s="173"/>
      <c r="BI34" s="168"/>
      <c r="BJ34" s="169"/>
      <c r="BK34" s="183"/>
      <c r="BL34" s="153"/>
      <c r="BM34" s="153"/>
      <c r="BN34" s="153"/>
      <c r="BO34" s="153"/>
      <c r="BP34" s="333"/>
      <c r="BQ34" s="183"/>
      <c r="BR34" s="153"/>
      <c r="BS34" s="153"/>
      <c r="BT34" s="153"/>
      <c r="BU34" s="153"/>
      <c r="BV34" s="333"/>
      <c r="BW34" s="335"/>
      <c r="BX34" s="168"/>
      <c r="BY34" s="168"/>
      <c r="BZ34" s="168"/>
    </row>
    <row r="35" spans="1:78" x14ac:dyDescent="0.25">
      <c r="A35" s="120">
        <v>2005</v>
      </c>
      <c r="B35" s="121">
        <f t="shared" si="0"/>
        <v>15</v>
      </c>
      <c r="C35" s="154">
        <v>7661335</v>
      </c>
      <c r="D35">
        <v>4159647</v>
      </c>
      <c r="E35" s="169">
        <v>1</v>
      </c>
      <c r="F35" s="183">
        <v>23.490790000000001</v>
      </c>
      <c r="G35" s="153">
        <f t="shared" si="13"/>
        <v>16.443552999999998</v>
      </c>
      <c r="H35" s="153">
        <f t="shared" si="7"/>
        <v>29.363487500000002</v>
      </c>
      <c r="I35" s="340">
        <f t="shared" si="2"/>
        <v>95</v>
      </c>
      <c r="J35" s="340">
        <f t="shared" si="2"/>
        <v>67</v>
      </c>
      <c r="K35" s="333"/>
      <c r="L35" s="183">
        <f t="shared" si="8"/>
        <v>0.98699999999999999</v>
      </c>
      <c r="M35" s="153">
        <v>0.01</v>
      </c>
      <c r="N35" s="153">
        <v>3.0000000000000001E-3</v>
      </c>
      <c r="O35" s="153"/>
      <c r="P35" s="153"/>
      <c r="Q35" s="333"/>
      <c r="R35" s="335">
        <v>183</v>
      </c>
      <c r="S35" s="168">
        <v>3498</v>
      </c>
      <c r="T35" s="349">
        <v>16.100000000000001</v>
      </c>
      <c r="U35" s="168">
        <v>36245.91991365741</v>
      </c>
      <c r="V35" s="154">
        <v>5658394</v>
      </c>
      <c r="W35" s="168">
        <v>3595644</v>
      </c>
      <c r="X35" s="337">
        <v>0.14571428571428571</v>
      </c>
      <c r="Y35" s="183">
        <v>17.813439065461928</v>
      </c>
      <c r="Z35" s="153">
        <f t="shared" si="14"/>
        <v>12.469407345823349</v>
      </c>
      <c r="AA35" s="153">
        <f t="shared" si="9"/>
        <v>22.266798831827408</v>
      </c>
      <c r="AB35" s="340">
        <f t="shared" si="4"/>
        <v>90</v>
      </c>
      <c r="AC35" s="340">
        <f t="shared" si="4"/>
        <v>61</v>
      </c>
      <c r="AD35" s="333"/>
      <c r="AE35" s="183">
        <f t="shared" si="10"/>
        <v>0.98850000000000005</v>
      </c>
      <c r="AF35" s="153">
        <v>0.01</v>
      </c>
      <c r="AG35" s="153">
        <v>1.5E-3</v>
      </c>
      <c r="AH35" s="153"/>
      <c r="AI35" s="153"/>
      <c r="AJ35" s="333"/>
      <c r="AK35" s="335">
        <v>221.35000000000002</v>
      </c>
      <c r="AL35" s="168">
        <v>4320.25</v>
      </c>
      <c r="AM35" s="349">
        <v>18.2</v>
      </c>
      <c r="AN35" s="168">
        <v>36245.91991365741</v>
      </c>
      <c r="AO35" s="154">
        <v>2345481</v>
      </c>
      <c r="AP35" s="168">
        <v>1732892</v>
      </c>
      <c r="AQ35" s="337">
        <v>0</v>
      </c>
      <c r="AR35" s="183">
        <v>15.848739999999999</v>
      </c>
      <c r="AS35" s="153">
        <f t="shared" si="15"/>
        <v>11.094117999999998</v>
      </c>
      <c r="AT35" s="153">
        <f t="shared" si="11"/>
        <v>19.810924999999997</v>
      </c>
      <c r="AU35" s="340">
        <f t="shared" si="6"/>
        <v>90</v>
      </c>
      <c r="AV35" s="340">
        <f t="shared" si="6"/>
        <v>61</v>
      </c>
      <c r="AW35" s="333"/>
      <c r="AX35" s="183">
        <f t="shared" si="12"/>
        <v>0.99</v>
      </c>
      <c r="AY35" s="153">
        <v>0.01</v>
      </c>
      <c r="AZ35" s="153"/>
      <c r="BA35" s="153"/>
      <c r="BB35" s="153"/>
      <c r="BC35" s="333"/>
      <c r="BD35" s="335">
        <v>242</v>
      </c>
      <c r="BE35" s="168">
        <v>4763</v>
      </c>
      <c r="BF35" s="349">
        <v>27.3</v>
      </c>
      <c r="BG35" s="168">
        <v>36245.91991365741</v>
      </c>
      <c r="BH35" s="173"/>
      <c r="BI35" s="168"/>
      <c r="BJ35" s="169"/>
      <c r="BK35" s="183"/>
      <c r="BL35" s="153"/>
      <c r="BM35" s="153"/>
      <c r="BN35" s="153"/>
      <c r="BO35" s="153"/>
      <c r="BP35" s="333"/>
      <c r="BQ35" s="183"/>
      <c r="BR35" s="153"/>
      <c r="BS35" s="153"/>
      <c r="BT35" s="153"/>
      <c r="BU35" s="153"/>
      <c r="BV35" s="333"/>
      <c r="BW35" s="335"/>
      <c r="BX35" s="168"/>
      <c r="BY35" s="168"/>
      <c r="BZ35" s="168"/>
    </row>
    <row r="36" spans="1:78" x14ac:dyDescent="0.25">
      <c r="A36" s="120">
        <v>2006</v>
      </c>
      <c r="B36" s="121">
        <f t="shared" si="0"/>
        <v>14</v>
      </c>
      <c r="C36" s="154">
        <v>7505623</v>
      </c>
      <c r="D36">
        <v>4453113</v>
      </c>
      <c r="E36" s="169">
        <v>1</v>
      </c>
      <c r="F36" s="183">
        <v>23.299399999999999</v>
      </c>
      <c r="G36" s="153">
        <f t="shared" si="13"/>
        <v>16.309579999999997</v>
      </c>
      <c r="H36" s="153">
        <f t="shared" si="7"/>
        <v>29.124249999999996</v>
      </c>
      <c r="I36" s="340">
        <f t="shared" si="2"/>
        <v>95</v>
      </c>
      <c r="J36" s="340">
        <f t="shared" si="2"/>
        <v>67</v>
      </c>
      <c r="K36" s="333"/>
      <c r="L36" s="183">
        <f t="shared" si="8"/>
        <v>0.98599999999999999</v>
      </c>
      <c r="M36" s="153">
        <v>0.01</v>
      </c>
      <c r="N36" s="153">
        <v>4.0000000000000001E-3</v>
      </c>
      <c r="O36" s="153"/>
      <c r="P36" s="153"/>
      <c r="Q36" s="333"/>
      <c r="R36" s="335">
        <v>194</v>
      </c>
      <c r="S36" s="168">
        <v>3563</v>
      </c>
      <c r="T36" s="349">
        <v>16.100000000000001</v>
      </c>
      <c r="U36" s="168">
        <v>35176.43885483456</v>
      </c>
      <c r="V36" s="154">
        <v>4973654</v>
      </c>
      <c r="W36" s="168">
        <v>3416189</v>
      </c>
      <c r="X36" s="337">
        <v>0.15337423312883436</v>
      </c>
      <c r="Y36" s="183">
        <v>18.128176484396025</v>
      </c>
      <c r="Z36" s="153">
        <f t="shared" si="14"/>
        <v>12.689723539077217</v>
      </c>
      <c r="AA36" s="153">
        <f t="shared" si="9"/>
        <v>22.660220605495031</v>
      </c>
      <c r="AB36" s="340">
        <f t="shared" si="4"/>
        <v>90</v>
      </c>
      <c r="AC36" s="340">
        <f t="shared" si="4"/>
        <v>61</v>
      </c>
      <c r="AD36" s="333"/>
      <c r="AE36" s="183">
        <f t="shared" si="10"/>
        <v>0.98850000000000005</v>
      </c>
      <c r="AF36" s="153">
        <v>0.01</v>
      </c>
      <c r="AG36" s="153">
        <v>1.5E-3</v>
      </c>
      <c r="AH36" s="153"/>
      <c r="AI36" s="153"/>
      <c r="AJ36" s="333"/>
      <c r="AK36" s="335">
        <v>223.44</v>
      </c>
      <c r="AL36" s="168">
        <v>4327.8</v>
      </c>
      <c r="AM36" s="349">
        <v>18.8</v>
      </c>
      <c r="AN36" s="168">
        <v>35176.43885483456</v>
      </c>
      <c r="AO36" s="154">
        <v>2282797</v>
      </c>
      <c r="AP36" s="168">
        <v>1787341</v>
      </c>
      <c r="AQ36" s="337">
        <v>0</v>
      </c>
      <c r="AR36" s="183">
        <v>16.138729999999999</v>
      </c>
      <c r="AS36" s="153">
        <f t="shared" si="15"/>
        <v>11.297110999999999</v>
      </c>
      <c r="AT36" s="153">
        <f t="shared" si="11"/>
        <v>20.173412499999998</v>
      </c>
      <c r="AU36" s="340">
        <f t="shared" si="6"/>
        <v>90</v>
      </c>
      <c r="AV36" s="340">
        <f t="shared" si="6"/>
        <v>61</v>
      </c>
      <c r="AW36" s="333"/>
      <c r="AX36" s="183">
        <f t="shared" si="12"/>
        <v>0.99</v>
      </c>
      <c r="AY36" s="153">
        <v>0.01</v>
      </c>
      <c r="AZ36" s="153"/>
      <c r="BA36" s="153"/>
      <c r="BB36" s="153"/>
      <c r="BC36" s="333"/>
      <c r="BD36" s="335">
        <v>240</v>
      </c>
      <c r="BE36" s="168">
        <v>4758</v>
      </c>
      <c r="BF36" s="349">
        <v>27.3</v>
      </c>
      <c r="BG36" s="168">
        <v>35176.43885483456</v>
      </c>
      <c r="BH36" s="173"/>
      <c r="BI36" s="168"/>
      <c r="BJ36" s="169"/>
      <c r="BK36" s="183"/>
      <c r="BL36" s="153"/>
      <c r="BM36" s="153"/>
      <c r="BN36" s="153"/>
      <c r="BO36" s="153"/>
      <c r="BP36" s="333"/>
      <c r="BQ36" s="183"/>
      <c r="BR36" s="153"/>
      <c r="BS36" s="153"/>
      <c r="BT36" s="153"/>
      <c r="BU36" s="153"/>
      <c r="BV36" s="333"/>
      <c r="BW36" s="335"/>
      <c r="BX36" s="168"/>
      <c r="BY36" s="168"/>
      <c r="BZ36" s="168"/>
    </row>
    <row r="37" spans="1:78" x14ac:dyDescent="0.25">
      <c r="A37" s="120">
        <v>2007</v>
      </c>
      <c r="B37" s="121">
        <f t="shared" si="0"/>
        <v>13</v>
      </c>
      <c r="C37" s="154">
        <v>7779632</v>
      </c>
      <c r="D37">
        <v>5084628</v>
      </c>
      <c r="E37" s="169">
        <v>1</v>
      </c>
      <c r="F37" s="183">
        <v>24.107890000000001</v>
      </c>
      <c r="G37" s="153">
        <f t="shared" si="13"/>
        <v>16.875523000000001</v>
      </c>
      <c r="H37" s="153">
        <f t="shared" si="7"/>
        <v>30.134862500000001</v>
      </c>
      <c r="I37" s="340">
        <f t="shared" si="2"/>
        <v>95</v>
      </c>
      <c r="J37" s="340">
        <f t="shared" si="2"/>
        <v>67</v>
      </c>
      <c r="K37" s="333"/>
      <c r="L37" s="183">
        <f t="shared" si="8"/>
        <v>0.98399999999999999</v>
      </c>
      <c r="M37" s="153">
        <v>0.01</v>
      </c>
      <c r="N37" s="153">
        <v>6.0000000000000001E-3</v>
      </c>
      <c r="O37" s="153"/>
      <c r="P37" s="153"/>
      <c r="Q37" s="333"/>
      <c r="R37" s="335">
        <v>191</v>
      </c>
      <c r="S37" s="168">
        <v>3551</v>
      </c>
      <c r="T37" s="349">
        <v>16.100000000000001</v>
      </c>
      <c r="U37" s="168">
        <v>34615.503710159544</v>
      </c>
      <c r="V37" s="154">
        <v>5111147</v>
      </c>
      <c r="W37" s="168">
        <v>3887516</v>
      </c>
      <c r="X37" s="337">
        <v>0.18072289156626503</v>
      </c>
      <c r="Y37" s="183">
        <v>18.44403589202927</v>
      </c>
      <c r="Z37" s="153">
        <f t="shared" si="14"/>
        <v>12.910825124420487</v>
      </c>
      <c r="AA37" s="153">
        <f t="shared" si="9"/>
        <v>23.055044865036585</v>
      </c>
      <c r="AB37" s="340">
        <f t="shared" si="4"/>
        <v>90</v>
      </c>
      <c r="AC37" s="340">
        <f t="shared" si="4"/>
        <v>61</v>
      </c>
      <c r="AD37" s="333"/>
      <c r="AE37" s="183">
        <f t="shared" si="10"/>
        <v>0.98850000000000005</v>
      </c>
      <c r="AF37" s="153">
        <v>0.01</v>
      </c>
      <c r="AG37" s="153">
        <v>1.5E-3</v>
      </c>
      <c r="AH37" s="153"/>
      <c r="AI37" s="153"/>
      <c r="AJ37" s="333"/>
      <c r="AK37" s="335">
        <v>230.69</v>
      </c>
      <c r="AL37" s="168">
        <v>4382.6000000000004</v>
      </c>
      <c r="AM37" s="349">
        <v>18.899999999999999</v>
      </c>
      <c r="AN37" s="168">
        <v>34615.503710159544</v>
      </c>
      <c r="AO37" s="154">
        <v>2117100</v>
      </c>
      <c r="AP37" s="168">
        <v>1686240</v>
      </c>
      <c r="AQ37" s="337">
        <v>0</v>
      </c>
      <c r="AR37" s="183">
        <v>16.16854</v>
      </c>
      <c r="AS37" s="153">
        <f t="shared" si="15"/>
        <v>11.317978</v>
      </c>
      <c r="AT37" s="153">
        <f t="shared" si="11"/>
        <v>20.210675000000002</v>
      </c>
      <c r="AU37" s="340">
        <f t="shared" si="6"/>
        <v>90</v>
      </c>
      <c r="AV37" s="340">
        <f t="shared" si="6"/>
        <v>61</v>
      </c>
      <c r="AW37" s="333"/>
      <c r="AX37" s="183">
        <f t="shared" si="12"/>
        <v>0.99</v>
      </c>
      <c r="AY37" s="153">
        <v>0.01</v>
      </c>
      <c r="AZ37" s="153"/>
      <c r="BA37" s="153"/>
      <c r="BB37" s="153"/>
      <c r="BC37" s="333"/>
      <c r="BD37" s="335">
        <v>254</v>
      </c>
      <c r="BE37" s="168">
        <v>4871</v>
      </c>
      <c r="BF37" s="349">
        <v>27.3</v>
      </c>
      <c r="BG37" s="168">
        <v>34615.503710159544</v>
      </c>
      <c r="BH37" s="173"/>
      <c r="BI37" s="168"/>
      <c r="BJ37" s="169"/>
      <c r="BK37" s="183"/>
      <c r="BL37" s="153"/>
      <c r="BM37" s="153"/>
      <c r="BN37" s="153"/>
      <c r="BO37" s="153"/>
      <c r="BP37" s="333"/>
      <c r="BQ37" s="183"/>
      <c r="BR37" s="153"/>
      <c r="BS37" s="153"/>
      <c r="BT37" s="153"/>
      <c r="BU37" s="153"/>
      <c r="BV37" s="333"/>
      <c r="BW37" s="335"/>
      <c r="BX37" s="168"/>
      <c r="BY37" s="168"/>
      <c r="BZ37" s="168"/>
    </row>
    <row r="38" spans="1:78" x14ac:dyDescent="0.25">
      <c r="A38" s="120">
        <v>2008</v>
      </c>
      <c r="B38" s="121">
        <f t="shared" si="0"/>
        <v>12</v>
      </c>
      <c r="C38" s="154">
        <v>6901952</v>
      </c>
      <c r="D38">
        <v>4819442</v>
      </c>
      <c r="E38" s="169">
        <v>1</v>
      </c>
      <c r="F38" s="183">
        <v>24.267320000000002</v>
      </c>
      <c r="G38" s="153">
        <f t="shared" si="13"/>
        <v>16.987124000000001</v>
      </c>
      <c r="H38" s="153">
        <f t="shared" si="7"/>
        <v>30.334150000000001</v>
      </c>
      <c r="I38" s="340">
        <f t="shared" si="2"/>
        <v>95</v>
      </c>
      <c r="J38" s="340">
        <f t="shared" si="2"/>
        <v>67</v>
      </c>
      <c r="K38" s="333"/>
      <c r="L38" s="183">
        <f t="shared" si="8"/>
        <v>0.98899999999999999</v>
      </c>
      <c r="M38" s="153">
        <v>0.01</v>
      </c>
      <c r="N38" s="153">
        <v>1E-3</v>
      </c>
      <c r="O38" s="153"/>
      <c r="P38" s="153"/>
      <c r="Q38" s="333"/>
      <c r="R38" s="335">
        <v>194</v>
      </c>
      <c r="S38" s="168">
        <v>3569</v>
      </c>
      <c r="T38" s="349">
        <v>16.3</v>
      </c>
      <c r="U38" s="168">
        <v>32822.486108692865</v>
      </c>
      <c r="V38" s="154">
        <v>4840048</v>
      </c>
      <c r="W38" s="168">
        <v>3818450</v>
      </c>
      <c r="X38" s="337">
        <v>0.19186046511627905</v>
      </c>
      <c r="Y38" s="183">
        <v>18.964274433289596</v>
      </c>
      <c r="Z38" s="153">
        <f t="shared" si="14"/>
        <v>13.274992103302717</v>
      </c>
      <c r="AA38" s="153">
        <f t="shared" si="9"/>
        <v>23.705343041611997</v>
      </c>
      <c r="AB38" s="340">
        <f t="shared" si="4"/>
        <v>90</v>
      </c>
      <c r="AC38" s="340">
        <f t="shared" si="4"/>
        <v>61</v>
      </c>
      <c r="AD38" s="333"/>
      <c r="AE38" s="183">
        <f t="shared" si="10"/>
        <v>0.98799999999999999</v>
      </c>
      <c r="AF38" s="153">
        <v>0.01</v>
      </c>
      <c r="AG38" s="153">
        <v>2E-3</v>
      </c>
      <c r="AH38" s="153"/>
      <c r="AI38" s="153"/>
      <c r="AJ38" s="333"/>
      <c r="AK38" s="335">
        <v>231.2</v>
      </c>
      <c r="AL38" s="168">
        <v>4355.16</v>
      </c>
      <c r="AM38" s="349">
        <v>19.399999999999999</v>
      </c>
      <c r="AN38" s="168">
        <v>32822.486108692865</v>
      </c>
      <c r="AO38" s="154">
        <v>1826885</v>
      </c>
      <c r="AP38" s="168">
        <v>1543543</v>
      </c>
      <c r="AQ38" s="337">
        <v>0</v>
      </c>
      <c r="AR38" s="183">
        <v>16.475490000000001</v>
      </c>
      <c r="AS38" s="153">
        <f t="shared" si="15"/>
        <v>11.532843</v>
      </c>
      <c r="AT38" s="153">
        <f t="shared" si="11"/>
        <v>20.594362500000003</v>
      </c>
      <c r="AU38" s="340">
        <f t="shared" si="6"/>
        <v>90</v>
      </c>
      <c r="AV38" s="340">
        <f t="shared" si="6"/>
        <v>61</v>
      </c>
      <c r="AW38" s="333"/>
      <c r="AX38" s="183">
        <f t="shared" si="12"/>
        <v>0.99</v>
      </c>
      <c r="AY38" s="153">
        <v>0.01</v>
      </c>
      <c r="AZ38" s="153"/>
      <c r="BA38" s="153"/>
      <c r="BB38" s="153"/>
      <c r="BC38" s="333"/>
      <c r="BD38" s="335">
        <v>254</v>
      </c>
      <c r="BE38" s="168">
        <v>4837</v>
      </c>
      <c r="BF38" s="349">
        <v>27.3</v>
      </c>
      <c r="BG38" s="168">
        <v>32822.486108692865</v>
      </c>
      <c r="BH38" s="173"/>
      <c r="BI38" s="168"/>
      <c r="BJ38" s="169"/>
      <c r="BK38" s="183"/>
      <c r="BL38" s="153"/>
      <c r="BM38" s="153"/>
      <c r="BN38" s="153"/>
      <c r="BO38" s="153"/>
      <c r="BP38" s="333"/>
      <c r="BQ38" s="183"/>
      <c r="BR38" s="153"/>
      <c r="BS38" s="153"/>
      <c r="BT38" s="153"/>
      <c r="BU38" s="153"/>
      <c r="BV38" s="333"/>
      <c r="BW38" s="335"/>
      <c r="BX38" s="168"/>
      <c r="BY38" s="168"/>
      <c r="BZ38" s="168"/>
    </row>
    <row r="39" spans="1:78" x14ac:dyDescent="0.25">
      <c r="A39" s="120">
        <v>2009</v>
      </c>
      <c r="B39" s="121">
        <f t="shared" si="0"/>
        <v>11</v>
      </c>
      <c r="C39" s="154">
        <v>5338353</v>
      </c>
      <c r="D39">
        <v>4009228</v>
      </c>
      <c r="E39" s="169">
        <v>1</v>
      </c>
      <c r="F39" s="183">
        <v>25.337890000000002</v>
      </c>
      <c r="G39" s="153">
        <f t="shared" si="13"/>
        <v>17.736522999999998</v>
      </c>
      <c r="H39" s="153">
        <f t="shared" si="7"/>
        <v>31.672362500000002</v>
      </c>
      <c r="I39" s="340">
        <f t="shared" si="2"/>
        <v>95</v>
      </c>
      <c r="J39" s="340">
        <f t="shared" si="2"/>
        <v>67</v>
      </c>
      <c r="K39" s="333"/>
      <c r="L39" s="183">
        <f t="shared" si="8"/>
        <v>0.98299999999999998</v>
      </c>
      <c r="M39" s="153">
        <v>0.01</v>
      </c>
      <c r="N39" s="153">
        <v>7.0000000000000001E-3</v>
      </c>
      <c r="O39" s="153"/>
      <c r="P39" s="153"/>
      <c r="Q39" s="333"/>
      <c r="R39" s="335">
        <v>186</v>
      </c>
      <c r="S39" s="168">
        <v>3502</v>
      </c>
      <c r="T39" s="349">
        <v>16.3</v>
      </c>
      <c r="U39" s="168">
        <v>32675.599642009693</v>
      </c>
      <c r="V39" s="154">
        <v>2776570</v>
      </c>
      <c r="W39" s="168">
        <v>2341989</v>
      </c>
      <c r="X39" s="337">
        <v>0.22491349480968856</v>
      </c>
      <c r="Y39" s="183">
        <v>19.950377372812341</v>
      </c>
      <c r="Z39" s="153">
        <f t="shared" si="14"/>
        <v>13.965264160968637</v>
      </c>
      <c r="AA39" s="153">
        <f t="shared" si="9"/>
        <v>24.937971716015426</v>
      </c>
      <c r="AB39" s="340">
        <f t="shared" si="4"/>
        <v>90</v>
      </c>
      <c r="AC39" s="340">
        <f t="shared" si="4"/>
        <v>61</v>
      </c>
      <c r="AD39" s="333"/>
      <c r="AE39" s="183">
        <f t="shared" si="10"/>
        <v>0.98699999999999999</v>
      </c>
      <c r="AF39" s="153">
        <v>0.01</v>
      </c>
      <c r="AG39" s="153">
        <v>3.0000000000000001E-3</v>
      </c>
      <c r="AH39" s="153"/>
      <c r="AI39" s="153"/>
      <c r="AJ39" s="333"/>
      <c r="AK39" s="335">
        <v>226.26</v>
      </c>
      <c r="AL39" s="168">
        <v>4265.1099999999997</v>
      </c>
      <c r="AM39" s="349">
        <v>19.399999999999999</v>
      </c>
      <c r="AN39" s="168">
        <v>32675.599642009693</v>
      </c>
      <c r="AO39" s="154">
        <v>975618</v>
      </c>
      <c r="AP39" s="168">
        <v>878554</v>
      </c>
      <c r="AQ39" s="337">
        <v>0</v>
      </c>
      <c r="AR39" s="183">
        <v>16.89988</v>
      </c>
      <c r="AS39" s="153">
        <f t="shared" si="15"/>
        <v>11.829915999999999</v>
      </c>
      <c r="AT39" s="153">
        <f t="shared" si="11"/>
        <v>21.124849999999999</v>
      </c>
      <c r="AU39" s="340">
        <f t="shared" si="6"/>
        <v>90</v>
      </c>
      <c r="AV39" s="340">
        <f t="shared" si="6"/>
        <v>61</v>
      </c>
      <c r="AW39" s="333"/>
      <c r="AX39" s="183">
        <f t="shared" si="12"/>
        <v>0.99</v>
      </c>
      <c r="AY39" s="153">
        <v>0.01</v>
      </c>
      <c r="AZ39" s="153"/>
      <c r="BA39" s="153"/>
      <c r="BB39" s="153"/>
      <c r="BC39" s="333"/>
      <c r="BD39" s="335">
        <v>252</v>
      </c>
      <c r="BE39" s="168">
        <v>4753</v>
      </c>
      <c r="BF39" s="349">
        <v>25.9</v>
      </c>
      <c r="BG39" s="168">
        <v>32675.599642009693</v>
      </c>
      <c r="BH39" s="173"/>
      <c r="BI39" s="168"/>
      <c r="BJ39" s="169"/>
      <c r="BK39" s="183"/>
      <c r="BL39" s="153"/>
      <c r="BM39" s="153"/>
      <c r="BN39" s="153"/>
      <c r="BO39" s="153"/>
      <c r="BP39" s="333"/>
      <c r="BQ39" s="183"/>
      <c r="BR39" s="153"/>
      <c r="BS39" s="153"/>
      <c r="BT39" s="153"/>
      <c r="BU39" s="153"/>
      <c r="BV39" s="333"/>
      <c r="BW39" s="335"/>
      <c r="BX39" s="168"/>
      <c r="BY39" s="168"/>
      <c r="BZ39" s="168"/>
    </row>
    <row r="40" spans="1:78" x14ac:dyDescent="0.25">
      <c r="A40" s="120">
        <v>2010</v>
      </c>
      <c r="B40" s="121">
        <f t="shared" si="0"/>
        <v>10</v>
      </c>
      <c r="C40" s="154">
        <v>5734197</v>
      </c>
      <c r="D40">
        <v>4419531</v>
      </c>
      <c r="E40" s="169">
        <v>1</v>
      </c>
      <c r="F40" s="183">
        <v>26.162179999999999</v>
      </c>
      <c r="G40" s="153">
        <f t="shared" si="13"/>
        <v>18.313526</v>
      </c>
      <c r="H40" s="153">
        <f t="shared" si="7"/>
        <v>32.702725000000001</v>
      </c>
      <c r="I40" s="340">
        <f>I41</f>
        <v>95</v>
      </c>
      <c r="J40" s="340">
        <f t="shared" ref="J40:J44" si="16">J41</f>
        <v>67</v>
      </c>
      <c r="K40" s="333"/>
      <c r="L40" s="183">
        <f t="shared" si="8"/>
        <v>0.98</v>
      </c>
      <c r="M40" s="153">
        <v>0.01</v>
      </c>
      <c r="N40" s="153">
        <v>0.01</v>
      </c>
      <c r="O40" s="153"/>
      <c r="P40" s="153"/>
      <c r="Q40" s="333"/>
      <c r="R40" s="335">
        <v>190</v>
      </c>
      <c r="S40" s="168">
        <v>3536</v>
      </c>
      <c r="T40" s="349">
        <v>16.2</v>
      </c>
      <c r="U40" s="168">
        <v>34374.093571030076</v>
      </c>
      <c r="V40" s="154">
        <v>3769449</v>
      </c>
      <c r="W40" s="168">
        <v>3201250</v>
      </c>
      <c r="X40" s="337">
        <v>0.24188790560471976</v>
      </c>
      <c r="Y40" s="183">
        <v>20.46748379926753</v>
      </c>
      <c r="Z40" s="153">
        <f t="shared" si="14"/>
        <v>14.32723865948727</v>
      </c>
      <c r="AA40" s="153">
        <f t="shared" si="9"/>
        <v>25.584354749084412</v>
      </c>
      <c r="AB40" s="340">
        <f t="shared" si="4"/>
        <v>90</v>
      </c>
      <c r="AC40" s="340">
        <f t="shared" si="4"/>
        <v>61</v>
      </c>
      <c r="AD40" s="333"/>
      <c r="AE40" s="183">
        <f t="shared" si="10"/>
        <v>0.98699999999999999</v>
      </c>
      <c r="AF40" s="153">
        <v>0.01</v>
      </c>
      <c r="AG40" s="153">
        <v>3.0000000000000001E-3</v>
      </c>
      <c r="AH40" s="153"/>
      <c r="AI40" s="153"/>
      <c r="AJ40" s="333"/>
      <c r="AK40" s="335">
        <v>227.79999999999998</v>
      </c>
      <c r="AL40" s="168">
        <v>4284.8</v>
      </c>
      <c r="AM40" s="349">
        <v>19</v>
      </c>
      <c r="AN40" s="168">
        <v>34374.093571030076</v>
      </c>
      <c r="AO40" s="154">
        <v>1272995</v>
      </c>
      <c r="AP40" s="168">
        <v>1207624</v>
      </c>
      <c r="AQ40" s="337">
        <v>0</v>
      </c>
      <c r="AR40" s="183">
        <v>16.85202</v>
      </c>
      <c r="AS40" s="153">
        <f t="shared" si="15"/>
        <v>11.796413999999999</v>
      </c>
      <c r="AT40" s="153">
        <f t="shared" si="11"/>
        <v>21.065024999999999</v>
      </c>
      <c r="AU40" s="340">
        <f t="shared" si="6"/>
        <v>90</v>
      </c>
      <c r="AV40" s="340">
        <f t="shared" si="6"/>
        <v>61</v>
      </c>
      <c r="AW40" s="333"/>
      <c r="AX40" s="183">
        <f t="shared" si="12"/>
        <v>0.99</v>
      </c>
      <c r="AY40" s="153">
        <v>0.01</v>
      </c>
      <c r="AZ40" s="153"/>
      <c r="BA40" s="153"/>
      <c r="BB40" s="153"/>
      <c r="BC40" s="333"/>
      <c r="BD40" s="335">
        <v>253</v>
      </c>
      <c r="BE40" s="168">
        <v>4784</v>
      </c>
      <c r="BF40" s="349">
        <v>25.8</v>
      </c>
      <c r="BG40" s="168">
        <v>34374.093571030076</v>
      </c>
      <c r="BH40" s="173"/>
      <c r="BI40" s="168"/>
      <c r="BJ40" s="169"/>
      <c r="BK40" s="183"/>
      <c r="BL40" s="153"/>
      <c r="BM40" s="153"/>
      <c r="BN40" s="153"/>
      <c r="BO40" s="153"/>
      <c r="BP40" s="333"/>
      <c r="BQ40" s="183"/>
      <c r="BR40" s="153"/>
      <c r="BS40" s="153"/>
      <c r="BT40" s="153"/>
      <c r="BU40" s="153"/>
      <c r="BV40" s="333"/>
      <c r="BW40" s="335"/>
      <c r="BX40" s="168"/>
      <c r="BY40" s="168"/>
      <c r="BZ40" s="168"/>
    </row>
    <row r="41" spans="1:78" x14ac:dyDescent="0.25">
      <c r="A41" s="120">
        <v>2011</v>
      </c>
      <c r="B41" s="121">
        <f t="shared" si="0"/>
        <v>9</v>
      </c>
      <c r="C41" s="154">
        <v>5493060</v>
      </c>
      <c r="D41">
        <v>4320206</v>
      </c>
      <c r="E41" s="169">
        <v>1</v>
      </c>
      <c r="F41" s="183">
        <v>25.8217</v>
      </c>
      <c r="G41" s="153">
        <f t="shared" si="13"/>
        <v>18.075189999999999</v>
      </c>
      <c r="H41" s="153">
        <f t="shared" si="7"/>
        <v>32.277124999999998</v>
      </c>
      <c r="I41" s="153">
        <v>95</v>
      </c>
      <c r="J41" s="340">
        <f t="shared" si="16"/>
        <v>67</v>
      </c>
      <c r="K41" s="333"/>
      <c r="L41" s="183">
        <f t="shared" si="8"/>
        <v>0.97699999999999998</v>
      </c>
      <c r="M41" s="153">
        <v>0.01</v>
      </c>
      <c r="N41" s="153">
        <v>1.0999999999999999E-2</v>
      </c>
      <c r="O41" s="153">
        <v>2E-3</v>
      </c>
      <c r="P41" s="153"/>
      <c r="Q41" s="333"/>
      <c r="R41" s="335">
        <v>200</v>
      </c>
      <c r="S41" s="168">
        <v>3617</v>
      </c>
      <c r="T41" s="349">
        <v>16.2</v>
      </c>
      <c r="U41" s="168">
        <v>34328.159592496188</v>
      </c>
      <c r="V41" s="154">
        <v>4689299</v>
      </c>
      <c r="W41" s="168">
        <v>4161061</v>
      </c>
      <c r="X41" s="337">
        <v>0.25125628140703515</v>
      </c>
      <c r="Y41" s="183">
        <v>20.763126582614696</v>
      </c>
      <c r="Z41" s="153">
        <f t="shared" si="14"/>
        <v>14.534188607830286</v>
      </c>
      <c r="AA41" s="153">
        <f t="shared" si="9"/>
        <v>25.953908228268368</v>
      </c>
      <c r="AB41" s="340">
        <f t="shared" si="4"/>
        <v>90</v>
      </c>
      <c r="AC41" s="340">
        <f t="shared" si="4"/>
        <v>61</v>
      </c>
      <c r="AD41" s="333"/>
      <c r="AE41" s="183">
        <f t="shared" si="10"/>
        <v>0.98599999999999999</v>
      </c>
      <c r="AF41" s="153">
        <v>0.01</v>
      </c>
      <c r="AG41" s="153">
        <v>4.0000000000000001E-3</v>
      </c>
      <c r="AH41" s="153"/>
      <c r="AI41" s="153"/>
      <c r="AJ41" s="333"/>
      <c r="AK41" s="335">
        <v>241.89000000000001</v>
      </c>
      <c r="AL41" s="168">
        <v>4329.13</v>
      </c>
      <c r="AM41" s="349">
        <v>19.100000000000001</v>
      </c>
      <c r="AN41" s="168">
        <v>34328.159592496188</v>
      </c>
      <c r="AO41" s="154">
        <v>1535043</v>
      </c>
      <c r="AP41" s="168">
        <v>1429338</v>
      </c>
      <c r="AQ41" s="337">
        <v>0</v>
      </c>
      <c r="AR41" s="183">
        <v>17.23687</v>
      </c>
      <c r="AS41" s="153">
        <f t="shared" si="15"/>
        <v>12.065809</v>
      </c>
      <c r="AT41" s="153">
        <f t="shared" si="11"/>
        <v>21.546087499999999</v>
      </c>
      <c r="AU41" s="340">
        <f t="shared" si="6"/>
        <v>90</v>
      </c>
      <c r="AV41" s="340">
        <f t="shared" si="6"/>
        <v>61</v>
      </c>
      <c r="AW41" s="333"/>
      <c r="AX41" s="183">
        <f t="shared" si="12"/>
        <v>0.99</v>
      </c>
      <c r="AY41" s="153">
        <v>0.01</v>
      </c>
      <c r="AZ41" s="153"/>
      <c r="BA41" s="153"/>
      <c r="BB41" s="153"/>
      <c r="BC41" s="333"/>
      <c r="BD41" s="335">
        <v>271</v>
      </c>
      <c r="BE41" s="168">
        <v>4824</v>
      </c>
      <c r="BF41" s="349">
        <v>25.8</v>
      </c>
      <c r="BG41" s="168">
        <v>34328.159592496188</v>
      </c>
      <c r="BH41" s="173"/>
      <c r="BI41" s="168"/>
      <c r="BJ41" s="169"/>
      <c r="BK41" s="183"/>
      <c r="BL41" s="153"/>
      <c r="BM41" s="153"/>
      <c r="BN41" s="153"/>
      <c r="BO41" s="153"/>
      <c r="BP41" s="333"/>
      <c r="BQ41" s="183"/>
      <c r="BR41" s="153"/>
      <c r="BS41" s="153"/>
      <c r="BT41" s="153"/>
      <c r="BU41" s="153"/>
      <c r="BV41" s="333"/>
      <c r="BW41" s="335"/>
      <c r="BX41" s="168"/>
      <c r="BY41" s="168"/>
      <c r="BZ41" s="168"/>
    </row>
    <row r="42" spans="1:78" x14ac:dyDescent="0.25">
      <c r="A42" s="120">
        <v>2012</v>
      </c>
      <c r="B42" s="121">
        <f t="shared" si="0"/>
        <v>8</v>
      </c>
      <c r="C42" s="154">
        <v>6944619</v>
      </c>
      <c r="D42">
        <v>5732302</v>
      </c>
      <c r="E42" s="169">
        <v>1</v>
      </c>
      <c r="F42" s="183">
        <v>27.603020000000001</v>
      </c>
      <c r="G42" s="153">
        <f t="shared" si="13"/>
        <v>19.322113999999999</v>
      </c>
      <c r="H42" s="153">
        <f t="shared" si="7"/>
        <v>34.503775000000005</v>
      </c>
      <c r="I42" s="153">
        <v>92</v>
      </c>
      <c r="J42" s="340">
        <f t="shared" si="16"/>
        <v>67</v>
      </c>
      <c r="K42" s="333"/>
      <c r="L42" s="183">
        <f t="shared" si="8"/>
        <v>0.97299999999999998</v>
      </c>
      <c r="M42" s="153">
        <v>0.01</v>
      </c>
      <c r="N42" s="153">
        <v>1.2E-2</v>
      </c>
      <c r="O42" s="153">
        <v>5.0000000000000001E-3</v>
      </c>
      <c r="P42" s="153"/>
      <c r="Q42" s="333"/>
      <c r="R42" s="335">
        <v>192</v>
      </c>
      <c r="S42" s="168">
        <v>3519</v>
      </c>
      <c r="T42" s="349">
        <v>16</v>
      </c>
      <c r="U42" s="168">
        <v>33861.158422781598</v>
      </c>
      <c r="V42" s="154">
        <v>4650023</v>
      </c>
      <c r="W42" s="168">
        <v>4167867</v>
      </c>
      <c r="X42" s="337">
        <v>0.2693409742120344</v>
      </c>
      <c r="Y42" s="183">
        <v>20.979570805892521</v>
      </c>
      <c r="Z42" s="153">
        <f t="shared" si="14"/>
        <v>14.685699564124764</v>
      </c>
      <c r="AA42" s="153">
        <f t="shared" si="9"/>
        <v>26.224463507365652</v>
      </c>
      <c r="AB42" s="340">
        <f t="shared" si="4"/>
        <v>90</v>
      </c>
      <c r="AC42" s="340">
        <f t="shared" si="4"/>
        <v>61</v>
      </c>
      <c r="AD42" s="333"/>
      <c r="AE42" s="183">
        <f t="shared" si="10"/>
        <v>0.98399999999999999</v>
      </c>
      <c r="AF42" s="153">
        <v>0.01</v>
      </c>
      <c r="AG42" s="153">
        <v>6.0000000000000001E-3</v>
      </c>
      <c r="AH42" s="153"/>
      <c r="AI42" s="153"/>
      <c r="AJ42" s="333"/>
      <c r="AK42" s="335">
        <v>240.72000000000003</v>
      </c>
      <c r="AL42" s="168">
        <v>4267.2000000000007</v>
      </c>
      <c r="AM42" s="349">
        <v>19.100000000000001</v>
      </c>
      <c r="AN42" s="168">
        <v>33861.158422781598</v>
      </c>
      <c r="AO42" s="154">
        <v>1417201</v>
      </c>
      <c r="AP42" s="168">
        <v>1342619</v>
      </c>
      <c r="AQ42" s="337">
        <v>0</v>
      </c>
      <c r="AR42" s="183">
        <v>17.20749</v>
      </c>
      <c r="AS42" s="153">
        <f t="shared" si="15"/>
        <v>12.045242999999999</v>
      </c>
      <c r="AT42" s="153">
        <f t="shared" si="11"/>
        <v>21.509362500000002</v>
      </c>
      <c r="AU42" s="340">
        <f t="shared" si="6"/>
        <v>90</v>
      </c>
      <c r="AV42" s="340">
        <f t="shared" si="6"/>
        <v>61</v>
      </c>
      <c r="AW42" s="333"/>
      <c r="AX42" s="183">
        <f t="shared" si="12"/>
        <v>0.99</v>
      </c>
      <c r="AY42" s="153">
        <v>0.01</v>
      </c>
      <c r="AZ42" s="153"/>
      <c r="BA42" s="153"/>
      <c r="BB42" s="153"/>
      <c r="BC42" s="333"/>
      <c r="BD42" s="335">
        <v>276</v>
      </c>
      <c r="BE42" s="168">
        <v>4809</v>
      </c>
      <c r="BF42" s="349">
        <v>28.3</v>
      </c>
      <c r="BG42" s="168">
        <v>33861.158422781598</v>
      </c>
      <c r="BH42" s="173"/>
      <c r="BI42" s="168"/>
      <c r="BJ42" s="169"/>
      <c r="BK42" s="183"/>
      <c r="BL42" s="153"/>
      <c r="BM42" s="153"/>
      <c r="BN42" s="153"/>
      <c r="BO42" s="153"/>
      <c r="BP42" s="333"/>
      <c r="BQ42" s="183"/>
      <c r="BR42" s="153"/>
      <c r="BS42" s="153"/>
      <c r="BT42" s="153"/>
      <c r="BU42" s="153"/>
      <c r="BV42" s="333"/>
      <c r="BW42" s="335"/>
      <c r="BX42" s="168"/>
      <c r="BY42" s="168"/>
      <c r="BZ42" s="168"/>
    </row>
    <row r="43" spans="1:78" x14ac:dyDescent="0.25">
      <c r="A43" s="120">
        <v>2013</v>
      </c>
      <c r="B43" s="121">
        <f t="shared" si="0"/>
        <v>7</v>
      </c>
      <c r="C43" s="154">
        <v>7674420</v>
      </c>
      <c r="D43">
        <v>6402885</v>
      </c>
      <c r="E43" s="169">
        <v>1</v>
      </c>
      <c r="F43" s="183">
        <v>28.377490000000002</v>
      </c>
      <c r="G43" s="153">
        <f t="shared" si="13"/>
        <v>19.864242999999998</v>
      </c>
      <c r="H43" s="153">
        <f t="shared" si="7"/>
        <v>35.4718625</v>
      </c>
      <c r="I43" s="153">
        <v>97</v>
      </c>
      <c r="J43" s="340">
        <f t="shared" si="16"/>
        <v>67</v>
      </c>
      <c r="K43" s="333"/>
      <c r="L43" s="183">
        <f t="shared" si="8"/>
        <v>0.96699999999999997</v>
      </c>
      <c r="M43" s="153">
        <v>0.01</v>
      </c>
      <c r="N43" s="153">
        <v>1.2999999999999999E-2</v>
      </c>
      <c r="O43" s="153">
        <v>0.01</v>
      </c>
      <c r="P43" s="153"/>
      <c r="Q43" s="333"/>
      <c r="R43" s="335">
        <v>197</v>
      </c>
      <c r="S43" s="168">
        <v>3543</v>
      </c>
      <c r="T43" s="349">
        <v>15.8</v>
      </c>
      <c r="U43" s="168">
        <v>34271.268124668299</v>
      </c>
      <c r="V43" s="154">
        <v>5334472</v>
      </c>
      <c r="W43" s="168">
        <v>4822059</v>
      </c>
      <c r="X43" s="337">
        <v>0.2808988764044944</v>
      </c>
      <c r="Y43" s="183">
        <v>21.735394098004129</v>
      </c>
      <c r="Z43" s="153">
        <f t="shared" si="14"/>
        <v>15.214775868602889</v>
      </c>
      <c r="AA43" s="153">
        <f t="shared" si="9"/>
        <v>27.169242622505159</v>
      </c>
      <c r="AB43" s="340">
        <f t="shared" si="4"/>
        <v>90</v>
      </c>
      <c r="AC43" s="340">
        <f t="shared" si="4"/>
        <v>61</v>
      </c>
      <c r="AD43" s="333"/>
      <c r="AE43" s="183">
        <f t="shared" si="10"/>
        <v>0.98550000000000004</v>
      </c>
      <c r="AF43" s="153">
        <v>0.01</v>
      </c>
      <c r="AG43" s="153">
        <v>4.4999999999999997E-3</v>
      </c>
      <c r="AH43" s="153"/>
      <c r="AI43" s="153"/>
      <c r="AJ43" s="333"/>
      <c r="AK43" s="335">
        <v>242.60000000000002</v>
      </c>
      <c r="AL43" s="168">
        <v>4273.17</v>
      </c>
      <c r="AM43" s="349">
        <v>18.7</v>
      </c>
      <c r="AN43" s="168">
        <v>34271.268124668299</v>
      </c>
      <c r="AO43" s="154">
        <v>1717143</v>
      </c>
      <c r="AP43" s="168">
        <v>1620643</v>
      </c>
      <c r="AQ43" s="337">
        <v>0</v>
      </c>
      <c r="AR43" s="183">
        <v>17.473929999999999</v>
      </c>
      <c r="AS43" s="153">
        <f t="shared" si="15"/>
        <v>12.231750999999999</v>
      </c>
      <c r="AT43" s="153">
        <f t="shared" si="11"/>
        <v>21.842412499999998</v>
      </c>
      <c r="AU43" s="340">
        <f t="shared" si="6"/>
        <v>90</v>
      </c>
      <c r="AV43" s="340">
        <f t="shared" si="6"/>
        <v>61</v>
      </c>
      <c r="AW43" s="333"/>
      <c r="AX43" s="183">
        <f t="shared" si="12"/>
        <v>0.99</v>
      </c>
      <c r="AY43" s="153">
        <v>0.01</v>
      </c>
      <c r="AZ43" s="153"/>
      <c r="BA43" s="153"/>
      <c r="BB43" s="153"/>
      <c r="BC43" s="333"/>
      <c r="BD43" s="335">
        <v>277</v>
      </c>
      <c r="BE43" s="168">
        <v>4824</v>
      </c>
      <c r="BF43" s="349">
        <v>28.3</v>
      </c>
      <c r="BG43" s="168">
        <v>34271.268124668299</v>
      </c>
      <c r="BH43" s="173"/>
      <c r="BI43" s="168"/>
      <c r="BJ43" s="169"/>
      <c r="BK43" s="183"/>
      <c r="BL43" s="153"/>
      <c r="BM43" s="153"/>
      <c r="BN43" s="153"/>
      <c r="BO43" s="153"/>
      <c r="BP43" s="333"/>
      <c r="BQ43" s="183"/>
      <c r="BR43" s="153"/>
      <c r="BS43" s="153"/>
      <c r="BT43" s="153"/>
      <c r="BU43" s="153"/>
      <c r="BV43" s="333"/>
      <c r="BW43" s="335"/>
      <c r="BX43" s="168"/>
      <c r="BY43" s="168"/>
      <c r="BZ43" s="168"/>
    </row>
    <row r="44" spans="1:78" x14ac:dyDescent="0.25">
      <c r="A44" s="120">
        <v>2014</v>
      </c>
      <c r="B44" s="121">
        <f t="shared" si="0"/>
        <v>6</v>
      </c>
      <c r="C44" s="154">
        <v>7150696</v>
      </c>
      <c r="D44">
        <v>6065725</v>
      </c>
      <c r="E44" s="169">
        <v>1</v>
      </c>
      <c r="F44" s="183">
        <v>28.384329999999999</v>
      </c>
      <c r="G44" s="153">
        <f t="shared" si="13"/>
        <v>19.869030999999996</v>
      </c>
      <c r="H44" s="153">
        <f t="shared" si="7"/>
        <v>35.4804125</v>
      </c>
      <c r="I44" s="153">
        <v>95</v>
      </c>
      <c r="J44" s="340">
        <f t="shared" si="16"/>
        <v>67</v>
      </c>
      <c r="K44" s="333"/>
      <c r="L44" s="183">
        <f t="shared" si="8"/>
        <v>0.96199999999999997</v>
      </c>
      <c r="M44" s="153">
        <v>0.01</v>
      </c>
      <c r="N44" s="153">
        <v>1.6E-2</v>
      </c>
      <c r="O44" s="153">
        <v>1.2E-2</v>
      </c>
      <c r="P44" s="153"/>
      <c r="Q44" s="333"/>
      <c r="R44" s="335">
        <v>198</v>
      </c>
      <c r="S44" s="168">
        <v>3559</v>
      </c>
      <c r="T44" s="349">
        <v>15.9</v>
      </c>
      <c r="U44" s="168">
        <v>34558.192657078333</v>
      </c>
      <c r="V44" s="154">
        <v>5912099</v>
      </c>
      <c r="W44" s="168">
        <v>5460606</v>
      </c>
      <c r="X44" s="337">
        <v>0.26370757180156656</v>
      </c>
      <c r="Y44" s="183">
        <v>22.237594985838562</v>
      </c>
      <c r="Z44" s="153">
        <f t="shared" si="14"/>
        <v>15.566316490086992</v>
      </c>
      <c r="AA44" s="153">
        <f t="shared" si="9"/>
        <v>27.796993732298205</v>
      </c>
      <c r="AB44" s="340">
        <f t="shared" si="4"/>
        <v>90</v>
      </c>
      <c r="AC44" s="340">
        <f t="shared" si="4"/>
        <v>61</v>
      </c>
      <c r="AD44" s="333"/>
      <c r="AE44" s="183">
        <f t="shared" si="10"/>
        <v>0.98450000000000004</v>
      </c>
      <c r="AF44" s="153">
        <v>0.01</v>
      </c>
      <c r="AG44" s="153">
        <v>5.4999999999999997E-3</v>
      </c>
      <c r="AH44" s="153"/>
      <c r="AI44" s="153"/>
      <c r="AJ44" s="333"/>
      <c r="AK44" s="335">
        <v>242.24</v>
      </c>
      <c r="AL44" s="168">
        <v>4248.3600000000006</v>
      </c>
      <c r="AM44" s="349">
        <v>18.7</v>
      </c>
      <c r="AN44" s="168">
        <v>34558.192657078333</v>
      </c>
      <c r="AO44" s="154">
        <v>2036417</v>
      </c>
      <c r="AP44" s="168">
        <v>1997254</v>
      </c>
      <c r="AQ44" s="337">
        <v>0</v>
      </c>
      <c r="AR44" s="183">
        <v>18.037700000000001</v>
      </c>
      <c r="AS44" s="153">
        <f t="shared" si="15"/>
        <v>12.626390000000001</v>
      </c>
      <c r="AT44" s="153">
        <f t="shared" si="11"/>
        <v>22.547125000000001</v>
      </c>
      <c r="AU44" s="340">
        <f t="shared" si="6"/>
        <v>90</v>
      </c>
      <c r="AV44" s="340">
        <f t="shared" si="6"/>
        <v>61</v>
      </c>
      <c r="AW44" s="333"/>
      <c r="AX44" s="183">
        <f t="shared" si="12"/>
        <v>0.99</v>
      </c>
      <c r="AY44" s="153">
        <v>0.01</v>
      </c>
      <c r="AZ44" s="153"/>
      <c r="BA44" s="153"/>
      <c r="BB44" s="153"/>
      <c r="BC44" s="333"/>
      <c r="BD44" s="335">
        <v>277</v>
      </c>
      <c r="BE44" s="168">
        <v>4790</v>
      </c>
      <c r="BF44" s="349">
        <v>28.3</v>
      </c>
      <c r="BG44" s="168">
        <v>34558.192657078333</v>
      </c>
      <c r="BH44" s="173"/>
      <c r="BI44" s="168"/>
      <c r="BJ44" s="169"/>
      <c r="BK44" s="183"/>
      <c r="BL44" s="153"/>
      <c r="BM44" s="153"/>
      <c r="BN44" s="153"/>
      <c r="BO44" s="153"/>
      <c r="BP44" s="333"/>
      <c r="BQ44" s="183"/>
      <c r="BR44" s="153"/>
      <c r="BS44" s="153"/>
      <c r="BT44" s="153"/>
      <c r="BU44" s="153"/>
      <c r="BV44" s="333"/>
      <c r="BW44" s="335"/>
      <c r="BX44" s="168"/>
      <c r="BY44" s="168"/>
      <c r="BZ44" s="168"/>
    </row>
    <row r="45" spans="1:78" x14ac:dyDescent="0.25">
      <c r="A45" s="120">
        <v>2015</v>
      </c>
      <c r="B45" s="121">
        <f t="shared" si="0"/>
        <v>5</v>
      </c>
      <c r="C45" s="154">
        <v>7275467</v>
      </c>
      <c r="D45">
        <v>6271503</v>
      </c>
      <c r="E45" s="169">
        <v>1</v>
      </c>
      <c r="F45" s="183">
        <v>29.009440000000001</v>
      </c>
      <c r="G45" s="153">
        <f t="shared" si="13"/>
        <v>20.306608000000001</v>
      </c>
      <c r="H45" s="153">
        <f t="shared" si="7"/>
        <v>36.261800000000001</v>
      </c>
      <c r="I45" s="153">
        <v>97</v>
      </c>
      <c r="J45" s="340">
        <f>J46</f>
        <v>67</v>
      </c>
      <c r="K45" s="333"/>
      <c r="L45" s="183">
        <f t="shared" si="8"/>
        <v>0.97</v>
      </c>
      <c r="M45" s="153">
        <v>0.01</v>
      </c>
      <c r="N45" s="153">
        <v>0.01</v>
      </c>
      <c r="O45" s="153">
        <v>0.01</v>
      </c>
      <c r="P45" s="153"/>
      <c r="Q45" s="333"/>
      <c r="R45" s="335">
        <v>197</v>
      </c>
      <c r="S45" s="168">
        <v>3556</v>
      </c>
      <c r="T45" s="349">
        <v>15.9</v>
      </c>
      <c r="U45" s="168">
        <v>35182.050139162471</v>
      </c>
      <c r="V45" s="154">
        <v>7103309</v>
      </c>
      <c r="W45" s="168">
        <v>6526221</v>
      </c>
      <c r="X45" s="337">
        <v>0.27345844504021444</v>
      </c>
      <c r="Y45" s="183">
        <v>22.621067530870857</v>
      </c>
      <c r="Z45" s="153">
        <f t="shared" si="14"/>
        <v>15.834747271609599</v>
      </c>
      <c r="AA45" s="153">
        <f t="shared" si="9"/>
        <v>28.276334413588572</v>
      </c>
      <c r="AB45" s="340">
        <f>AB46</f>
        <v>90</v>
      </c>
      <c r="AC45" s="340">
        <f>AC46</f>
        <v>61</v>
      </c>
      <c r="AD45" s="333"/>
      <c r="AE45" s="183">
        <f t="shared" si="10"/>
        <v>0.98499999999999999</v>
      </c>
      <c r="AF45" s="153">
        <v>0.01</v>
      </c>
      <c r="AG45" s="153">
        <v>5.0000000000000001E-3</v>
      </c>
      <c r="AH45" s="153"/>
      <c r="AI45" s="153"/>
      <c r="AJ45" s="333"/>
      <c r="AK45" s="335">
        <v>237.70000000000002</v>
      </c>
      <c r="AL45" s="168">
        <v>4174.2</v>
      </c>
      <c r="AM45" s="349">
        <v>18.7</v>
      </c>
      <c r="AN45" s="168">
        <v>35182.050139162471</v>
      </c>
      <c r="AO45" s="154">
        <v>1971450</v>
      </c>
      <c r="AP45" s="168">
        <v>1866562</v>
      </c>
      <c r="AQ45" s="337">
        <v>0</v>
      </c>
      <c r="AR45" s="183">
        <v>18.808610000000002</v>
      </c>
      <c r="AS45" s="153">
        <f t="shared" si="15"/>
        <v>13.166027</v>
      </c>
      <c r="AT45" s="153">
        <f t="shared" si="11"/>
        <v>23.510762500000002</v>
      </c>
      <c r="AU45" s="340">
        <f>AU46</f>
        <v>90</v>
      </c>
      <c r="AV45" s="340">
        <f>AV46</f>
        <v>61</v>
      </c>
      <c r="AW45" s="333"/>
      <c r="AX45" s="183">
        <f t="shared" si="12"/>
        <v>0.97199999999999998</v>
      </c>
      <c r="AY45" s="153">
        <v>0.01</v>
      </c>
      <c r="AZ45" s="153">
        <v>1.7999999999999999E-2</v>
      </c>
      <c r="BA45" s="153"/>
      <c r="BB45" s="153"/>
      <c r="BC45" s="333"/>
      <c r="BD45" s="335">
        <v>271</v>
      </c>
      <c r="BE45" s="168">
        <v>4680</v>
      </c>
      <c r="BF45" s="349">
        <v>27.3</v>
      </c>
      <c r="BG45" s="168">
        <v>35182.050139162471</v>
      </c>
      <c r="BH45" s="173"/>
      <c r="BI45" s="168"/>
      <c r="BJ45" s="169"/>
      <c r="BK45" s="183"/>
      <c r="BL45" s="153"/>
      <c r="BM45" s="153"/>
      <c r="BN45" s="153"/>
      <c r="BO45" s="153"/>
      <c r="BP45" s="333"/>
      <c r="BQ45" s="183"/>
      <c r="BR45" s="153"/>
      <c r="BS45" s="153"/>
      <c r="BT45" s="153"/>
      <c r="BU45" s="153"/>
      <c r="BV45" s="333"/>
      <c r="BW45" s="335"/>
      <c r="BX45" s="168"/>
      <c r="BY45" s="168"/>
      <c r="BZ45" s="168"/>
    </row>
    <row r="46" spans="1:78" x14ac:dyDescent="0.25">
      <c r="A46" s="120">
        <v>2016</v>
      </c>
      <c r="B46" s="121">
        <f t="shared" si="0"/>
        <v>4</v>
      </c>
      <c r="C46" s="168">
        <v>6754932</v>
      </c>
      <c r="D46">
        <v>5771606</v>
      </c>
      <c r="E46" s="169">
        <v>1</v>
      </c>
      <c r="F46" s="183">
        <v>29.230830000000001</v>
      </c>
      <c r="G46" s="153">
        <f t="shared" si="13"/>
        <v>20.461580999999999</v>
      </c>
      <c r="H46" s="153">
        <f t="shared" si="7"/>
        <v>36.538537500000004</v>
      </c>
      <c r="I46" s="153">
        <v>98</v>
      </c>
      <c r="J46" s="153">
        <v>67</v>
      </c>
      <c r="K46" s="333"/>
      <c r="L46" s="183">
        <f t="shared" si="8"/>
        <v>0.97899000000000003</v>
      </c>
      <c r="M46" s="153">
        <v>0.01</v>
      </c>
      <c r="N46" s="153">
        <v>1E-3</v>
      </c>
      <c r="O46" s="153">
        <v>0.01</v>
      </c>
      <c r="P46" s="153">
        <v>1.0000000000000001E-5</v>
      </c>
      <c r="Q46" s="333"/>
      <c r="R46" s="335">
        <v>197</v>
      </c>
      <c r="S46" s="168">
        <v>3556</v>
      </c>
      <c r="T46" s="349">
        <v>15.7</v>
      </c>
      <c r="U46" s="168">
        <v>35182.050139162471</v>
      </c>
      <c r="V46" s="154">
        <v>7807137</v>
      </c>
      <c r="W46" s="154">
        <v>6941408</v>
      </c>
      <c r="X46" s="337">
        <v>0.27345844504021444</v>
      </c>
      <c r="Y46" s="183">
        <v>23.077998087029943</v>
      </c>
      <c r="Z46" s="153">
        <f t="shared" si="14"/>
        <v>16.154598660920961</v>
      </c>
      <c r="AA46" s="153">
        <f t="shared" si="9"/>
        <v>28.847497608787428</v>
      </c>
      <c r="AB46" s="153">
        <v>90</v>
      </c>
      <c r="AC46" s="340">
        <v>61</v>
      </c>
      <c r="AD46" s="333"/>
      <c r="AE46" s="183">
        <f t="shared" si="10"/>
        <v>0.98499999999999999</v>
      </c>
      <c r="AF46" s="153">
        <v>0.01</v>
      </c>
      <c r="AG46" s="153">
        <v>3.0000000000000001E-3</v>
      </c>
      <c r="AH46" s="153">
        <v>2E-3</v>
      </c>
      <c r="AI46" s="153"/>
      <c r="AJ46" s="333"/>
      <c r="AK46" s="335">
        <v>237.70000000000002</v>
      </c>
      <c r="AL46" s="168">
        <v>4174.2</v>
      </c>
      <c r="AM46" s="349">
        <v>18.7</v>
      </c>
      <c r="AN46" s="168">
        <v>35182.050139162471</v>
      </c>
      <c r="AO46" s="154">
        <v>1776686</v>
      </c>
      <c r="AP46" s="168">
        <v>1953345</v>
      </c>
      <c r="AQ46" s="337">
        <v>0</v>
      </c>
      <c r="AR46" s="183">
        <v>18.922370000000001</v>
      </c>
      <c r="AS46" s="153">
        <f t="shared" si="15"/>
        <v>13.245659</v>
      </c>
      <c r="AT46" s="153">
        <f t="shared" si="11"/>
        <v>23.652962500000001</v>
      </c>
      <c r="AU46" s="340">
        <v>90</v>
      </c>
      <c r="AV46" s="340">
        <v>61</v>
      </c>
      <c r="AW46" s="333"/>
      <c r="AX46" s="183">
        <f t="shared" si="12"/>
        <v>0.96799999999999997</v>
      </c>
      <c r="AY46" s="153">
        <v>0.01</v>
      </c>
      <c r="AZ46" s="153">
        <v>2.1999999999999999E-2</v>
      </c>
      <c r="BA46" s="153"/>
      <c r="BB46" s="153"/>
      <c r="BC46" s="333"/>
      <c r="BD46" s="335">
        <v>271</v>
      </c>
      <c r="BE46" s="168">
        <v>4680</v>
      </c>
      <c r="BF46" s="349">
        <v>27.3</v>
      </c>
      <c r="BG46" s="168">
        <v>35182.050139162471</v>
      </c>
      <c r="BH46" s="173"/>
      <c r="BI46" s="168"/>
      <c r="BJ46" s="169"/>
      <c r="BK46" s="183"/>
      <c r="BL46" s="153"/>
      <c r="BM46" s="153"/>
      <c r="BN46" s="153"/>
      <c r="BO46" s="153"/>
      <c r="BP46" s="333"/>
      <c r="BQ46" s="183"/>
      <c r="BR46" s="153"/>
      <c r="BS46" s="153"/>
      <c r="BT46" s="153"/>
      <c r="BU46" s="153"/>
      <c r="BV46" s="333"/>
      <c r="BW46" s="335"/>
      <c r="BX46" s="168"/>
      <c r="BY46" s="168"/>
      <c r="BZ46" s="168"/>
    </row>
    <row r="47" spans="1:78" x14ac:dyDescent="0.25">
      <c r="A47" s="120">
        <v>2017</v>
      </c>
      <c r="B47" s="121">
        <f t="shared" si="0"/>
        <v>3</v>
      </c>
      <c r="C47" s="550">
        <v>6976373</v>
      </c>
      <c r="D47">
        <v>5820741</v>
      </c>
      <c r="E47" s="548">
        <v>1</v>
      </c>
      <c r="F47" s="547">
        <v>30.18</v>
      </c>
      <c r="G47" s="244">
        <f t="shared" ref="G47:G49" si="17">0.7*F47</f>
        <v>21.125999999999998</v>
      </c>
      <c r="H47" s="244">
        <f t="shared" ref="H47:H49" si="18">F47*1.25</f>
        <v>37.725000000000001</v>
      </c>
      <c r="I47" s="244">
        <v>98</v>
      </c>
      <c r="J47" s="244">
        <v>67</v>
      </c>
      <c r="K47" s="543"/>
      <c r="L47" s="547">
        <f t="shared" ref="L47:L49" si="19">1-SUM(M47:P47)</f>
        <v>0.97899000000000003</v>
      </c>
      <c r="M47" s="244">
        <v>0.01</v>
      </c>
      <c r="N47" s="244">
        <v>1E-3</v>
      </c>
      <c r="O47" s="244">
        <v>0.01</v>
      </c>
      <c r="P47" s="244">
        <v>1.0000000000000001E-5</v>
      </c>
      <c r="Q47" s="543"/>
      <c r="R47" s="549">
        <v>197</v>
      </c>
      <c r="S47" s="550">
        <v>3470</v>
      </c>
      <c r="T47" s="545">
        <v>15.7</v>
      </c>
      <c r="U47" s="168">
        <v>34483</v>
      </c>
      <c r="V47" s="553">
        <v>7978773</v>
      </c>
      <c r="W47" s="553">
        <v>7589309</v>
      </c>
      <c r="X47" s="551">
        <v>0.247</v>
      </c>
      <c r="Y47" s="547">
        <v>23.27</v>
      </c>
      <c r="Z47" s="244">
        <f t="shared" ref="Z47:Z49" si="20">0.7*Y47</f>
        <v>16.288999999999998</v>
      </c>
      <c r="AA47" s="244">
        <f t="shared" ref="AA47:AA49" si="21">Y47*1.25</f>
        <v>29.087499999999999</v>
      </c>
      <c r="AB47" s="244">
        <v>90</v>
      </c>
      <c r="AC47" s="244">
        <v>61</v>
      </c>
      <c r="AD47" s="543"/>
      <c r="AE47" s="547">
        <f t="shared" ref="AE47:AE49" si="22">1-SUM(AF47:AI47)</f>
        <v>0.98499999999999999</v>
      </c>
      <c r="AF47" s="244">
        <v>0.01</v>
      </c>
      <c r="AG47" s="244">
        <v>3.0000000000000001E-3</v>
      </c>
      <c r="AH47" s="244">
        <v>2E-3</v>
      </c>
      <c r="AI47" s="542"/>
      <c r="AJ47" s="543"/>
      <c r="AK47" s="549">
        <v>243</v>
      </c>
      <c r="AL47" s="550">
        <v>4348</v>
      </c>
      <c r="AM47" s="545">
        <v>18.7</v>
      </c>
      <c r="AN47" s="168">
        <v>34483</v>
      </c>
      <c r="AO47" s="553">
        <v>2052848</v>
      </c>
      <c r="AP47" s="550">
        <v>2120795</v>
      </c>
      <c r="AQ47" s="551">
        <v>0</v>
      </c>
      <c r="AR47" s="547">
        <v>18.922370000000001</v>
      </c>
      <c r="AS47" s="244">
        <f t="shared" ref="AS47:AS49" si="23">0.7*AR47</f>
        <v>13.245659</v>
      </c>
      <c r="AT47" s="244">
        <f t="shared" ref="AT47:AT49" si="24">1.25*AR47</f>
        <v>23.652962500000001</v>
      </c>
      <c r="AU47" s="244">
        <v>90</v>
      </c>
      <c r="AV47" s="244">
        <v>61</v>
      </c>
      <c r="AW47" s="543"/>
      <c r="AX47" s="547">
        <f t="shared" ref="AX47:AX49" si="25">1-SUM(AY47:BB47)</f>
        <v>0.96799999999999997</v>
      </c>
      <c r="AY47" s="244">
        <v>0.01</v>
      </c>
      <c r="AZ47" s="244">
        <v>2.1999999999999999E-2</v>
      </c>
      <c r="BA47" s="542"/>
      <c r="BB47" s="542"/>
      <c r="BC47" s="543"/>
      <c r="BD47" s="544">
        <v>332</v>
      </c>
      <c r="BE47" s="539">
        <v>5217</v>
      </c>
      <c r="BF47" s="552">
        <v>27.3</v>
      </c>
      <c r="BG47" s="168">
        <v>34483</v>
      </c>
      <c r="BH47" s="546"/>
      <c r="BI47" s="539"/>
      <c r="BJ47" s="540"/>
      <c r="BK47" s="541"/>
      <c r="BL47" s="542"/>
      <c r="BM47" s="542"/>
      <c r="BN47" s="542"/>
      <c r="BO47" s="542"/>
      <c r="BP47" s="543"/>
      <c r="BQ47" s="541"/>
      <c r="BR47" s="542"/>
      <c r="BS47" s="542"/>
      <c r="BT47" s="542"/>
      <c r="BU47" s="542"/>
      <c r="BV47" s="543"/>
      <c r="BW47" s="544"/>
      <c r="BX47" s="539"/>
      <c r="BY47" s="539"/>
      <c r="BZ47" s="539"/>
    </row>
    <row r="48" spans="1:78" x14ac:dyDescent="0.25">
      <c r="A48" s="120">
        <v>2018</v>
      </c>
      <c r="B48" s="121">
        <f t="shared" si="0"/>
        <v>2</v>
      </c>
      <c r="C48" s="550">
        <v>5961842</v>
      </c>
      <c r="D48">
        <v>4955160</v>
      </c>
      <c r="E48" s="548">
        <v>1</v>
      </c>
      <c r="F48" s="547">
        <v>30.76</v>
      </c>
      <c r="G48" s="244">
        <f t="shared" si="17"/>
        <v>21.532</v>
      </c>
      <c r="H48" s="244">
        <f t="shared" si="18"/>
        <v>38.450000000000003</v>
      </c>
      <c r="I48" s="244">
        <v>98</v>
      </c>
      <c r="J48" s="244">
        <v>67</v>
      </c>
      <c r="K48" s="543"/>
      <c r="L48" s="547">
        <f t="shared" si="19"/>
        <v>0.97899000000000003</v>
      </c>
      <c r="M48" s="244">
        <v>0.01</v>
      </c>
      <c r="N48" s="244">
        <v>1E-3</v>
      </c>
      <c r="O48" s="244">
        <v>0.01</v>
      </c>
      <c r="P48" s="244">
        <v>1.0000000000000001E-5</v>
      </c>
      <c r="Q48" s="543"/>
      <c r="R48" s="549">
        <v>205</v>
      </c>
      <c r="S48" s="550">
        <v>3535</v>
      </c>
      <c r="T48" s="545">
        <v>15.7</v>
      </c>
      <c r="U48" s="168">
        <v>35742</v>
      </c>
      <c r="V48" s="553">
        <v>8038180</v>
      </c>
      <c r="W48" s="553">
        <v>7829139</v>
      </c>
      <c r="X48" s="551">
        <v>0.22900000000000001</v>
      </c>
      <c r="Y48" s="547">
        <v>24.07</v>
      </c>
      <c r="Z48" s="244">
        <f t="shared" si="20"/>
        <v>16.849</v>
      </c>
      <c r="AA48" s="244">
        <f t="shared" si="21"/>
        <v>30.087499999999999</v>
      </c>
      <c r="AB48" s="244">
        <v>90</v>
      </c>
      <c r="AC48" s="244">
        <v>61</v>
      </c>
      <c r="AD48" s="543"/>
      <c r="AE48" s="547">
        <f t="shared" si="22"/>
        <v>0.98499999999999999</v>
      </c>
      <c r="AF48" s="244">
        <v>0.01</v>
      </c>
      <c r="AG48" s="244">
        <v>3.0000000000000001E-3</v>
      </c>
      <c r="AH48" s="244">
        <v>2E-3</v>
      </c>
      <c r="AI48" s="542"/>
      <c r="AJ48" s="543"/>
      <c r="AK48" s="549">
        <v>237</v>
      </c>
      <c r="AL48" s="550">
        <v>4275</v>
      </c>
      <c r="AM48" s="545">
        <v>18.7</v>
      </c>
      <c r="AN48" s="168">
        <v>35742</v>
      </c>
      <c r="AO48" s="553">
        <v>2259222</v>
      </c>
      <c r="AP48" s="550">
        <v>2292387</v>
      </c>
      <c r="AQ48" s="551">
        <v>0</v>
      </c>
      <c r="AR48" s="547">
        <v>19.12</v>
      </c>
      <c r="AS48" s="244">
        <f t="shared" si="23"/>
        <v>13.384</v>
      </c>
      <c r="AT48" s="244">
        <f t="shared" si="24"/>
        <v>23.900000000000002</v>
      </c>
      <c r="AU48" s="244">
        <v>90</v>
      </c>
      <c r="AV48" s="244">
        <v>61</v>
      </c>
      <c r="AW48" s="543"/>
      <c r="AX48" s="547">
        <f t="shared" si="25"/>
        <v>0.96799999999999997</v>
      </c>
      <c r="AY48" s="244">
        <v>0.01</v>
      </c>
      <c r="AZ48" s="244">
        <v>2.1999999999999999E-2</v>
      </c>
      <c r="BA48" s="542"/>
      <c r="BB48" s="542"/>
      <c r="BC48" s="543"/>
      <c r="BD48" s="544">
        <v>345</v>
      </c>
      <c r="BE48" s="539">
        <v>5233</v>
      </c>
      <c r="BF48" s="545">
        <v>27.3</v>
      </c>
      <c r="BG48" s="168">
        <v>35742</v>
      </c>
      <c r="BH48" s="546"/>
      <c r="BI48" s="539"/>
      <c r="BJ48" s="540"/>
      <c r="BK48" s="541"/>
      <c r="BL48" s="542"/>
      <c r="BM48" s="542"/>
      <c r="BN48" s="542"/>
      <c r="BO48" s="542"/>
      <c r="BP48" s="543"/>
      <c r="BQ48" s="541"/>
      <c r="BR48" s="542"/>
      <c r="BS48" s="542"/>
      <c r="BT48" s="542"/>
      <c r="BU48" s="542"/>
      <c r="BV48" s="543"/>
      <c r="BW48" s="544"/>
      <c r="BX48" s="539"/>
      <c r="BY48" s="539"/>
      <c r="BZ48" s="539"/>
    </row>
    <row r="49" spans="1:78" x14ac:dyDescent="0.25">
      <c r="A49" s="120">
        <v>2019</v>
      </c>
      <c r="B49" s="121">
        <f t="shared" si="0"/>
        <v>1</v>
      </c>
      <c r="C49" s="550">
        <v>5277449</v>
      </c>
      <c r="D49">
        <v>4540596</v>
      </c>
      <c r="E49" s="548">
        <v>1</v>
      </c>
      <c r="F49" s="547">
        <v>30.88</v>
      </c>
      <c r="G49" s="244">
        <f t="shared" si="17"/>
        <v>21.616</v>
      </c>
      <c r="H49" s="244">
        <f t="shared" si="18"/>
        <v>38.6</v>
      </c>
      <c r="I49" s="244">
        <v>98</v>
      </c>
      <c r="J49" s="244">
        <v>67</v>
      </c>
      <c r="K49" s="543"/>
      <c r="L49" s="547">
        <f t="shared" si="19"/>
        <v>0.97899000000000003</v>
      </c>
      <c r="M49" s="244">
        <v>0.01</v>
      </c>
      <c r="N49" s="244">
        <v>1E-3</v>
      </c>
      <c r="O49" s="244">
        <v>0.01</v>
      </c>
      <c r="P49" s="244">
        <v>1.0000000000000001E-5</v>
      </c>
      <c r="Q49" s="543"/>
      <c r="R49" s="549">
        <v>204</v>
      </c>
      <c r="S49" s="550">
        <v>3511</v>
      </c>
      <c r="T49" s="545">
        <v>15.7</v>
      </c>
      <c r="U49" s="168">
        <v>37652</v>
      </c>
      <c r="V49" s="553">
        <v>8335870</v>
      </c>
      <c r="W49" s="553">
        <v>8138678</v>
      </c>
      <c r="X49" s="551">
        <v>0.24399999999999999</v>
      </c>
      <c r="Y49" s="547">
        <v>24.32</v>
      </c>
      <c r="Z49" s="244">
        <f t="shared" si="20"/>
        <v>17.023999999999997</v>
      </c>
      <c r="AA49" s="244">
        <f t="shared" si="21"/>
        <v>30.4</v>
      </c>
      <c r="AB49" s="244">
        <v>90</v>
      </c>
      <c r="AC49" s="244">
        <v>61</v>
      </c>
      <c r="AD49" s="554"/>
      <c r="AE49" s="547">
        <f t="shared" si="22"/>
        <v>0.98499999999999999</v>
      </c>
      <c r="AF49" s="244">
        <v>0.01</v>
      </c>
      <c r="AG49" s="244">
        <v>3.0000000000000001E-3</v>
      </c>
      <c r="AH49" s="244">
        <v>2E-3</v>
      </c>
      <c r="AI49" s="542"/>
      <c r="AJ49" s="543"/>
      <c r="AK49" s="549">
        <v>241</v>
      </c>
      <c r="AL49" s="550">
        <v>4282</v>
      </c>
      <c r="AM49" s="545">
        <v>18.7</v>
      </c>
      <c r="AN49" s="168">
        <v>37652</v>
      </c>
      <c r="AO49" s="553">
        <v>2519879</v>
      </c>
      <c r="AP49" s="550">
        <v>2557635</v>
      </c>
      <c r="AQ49" s="551">
        <v>0</v>
      </c>
      <c r="AR49" s="547">
        <v>19.03</v>
      </c>
      <c r="AS49" s="244">
        <f t="shared" si="23"/>
        <v>13.321</v>
      </c>
      <c r="AT49" s="244">
        <f t="shared" si="24"/>
        <v>23.787500000000001</v>
      </c>
      <c r="AU49" s="244">
        <v>90</v>
      </c>
      <c r="AV49" s="244">
        <v>61</v>
      </c>
      <c r="AW49" s="554"/>
      <c r="AX49" s="547">
        <f t="shared" si="25"/>
        <v>0.96799999999999997</v>
      </c>
      <c r="AY49" s="244">
        <v>0.01</v>
      </c>
      <c r="AZ49" s="244">
        <v>2.1999999999999999E-2</v>
      </c>
      <c r="BA49" s="542"/>
      <c r="BB49" s="542"/>
      <c r="BC49" s="543"/>
      <c r="BD49" s="544">
        <v>342</v>
      </c>
      <c r="BE49" s="539">
        <v>5084</v>
      </c>
      <c r="BF49" s="545">
        <v>27.3</v>
      </c>
      <c r="BG49" s="168">
        <v>37652</v>
      </c>
      <c r="BH49" s="546"/>
      <c r="BI49" s="539"/>
      <c r="BJ49" s="540"/>
      <c r="BK49" s="541"/>
      <c r="BL49" s="542"/>
      <c r="BM49" s="542"/>
      <c r="BN49" s="542"/>
      <c r="BO49" s="542"/>
      <c r="BP49" s="543"/>
      <c r="BQ49" s="541"/>
      <c r="BR49" s="542"/>
      <c r="BS49" s="542"/>
      <c r="BT49" s="542"/>
      <c r="BU49" s="542"/>
      <c r="BV49" s="543"/>
      <c r="BW49" s="544"/>
      <c r="BX49" s="539"/>
      <c r="BY49" s="539"/>
      <c r="BZ49" s="539"/>
    </row>
    <row r="50" spans="1:78" x14ac:dyDescent="0.25">
      <c r="A50" s="120"/>
    </row>
  </sheetData>
  <mergeCells count="8">
    <mergeCell ref="AO3:BG3"/>
    <mergeCell ref="BH3:BZ3"/>
    <mergeCell ref="B3:B4"/>
    <mergeCell ref="A3:A4"/>
    <mergeCell ref="N1:P1"/>
    <mergeCell ref="C3:U3"/>
    <mergeCell ref="V3:AN3"/>
    <mergeCell ref="A1:K1"/>
  </mergeCells>
  <pageMargins left="0.7" right="0.7" top="0.75" bottom="0.75" header="0.3" footer="0.3"/>
  <pageSetup orientation="portrait" horizontalDpi="90" verticalDpi="9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/>
  <dimension ref="A1:D15"/>
  <sheetViews>
    <sheetView zoomScaleNormal="100" workbookViewId="0">
      <selection activeCell="B12" sqref="B12"/>
    </sheetView>
  </sheetViews>
  <sheetFormatPr defaultColWidth="9.453125" defaultRowHeight="12.5" x14ac:dyDescent="0.25"/>
  <cols>
    <col min="1" max="1" width="16.453125" style="632" bestFit="1" customWidth="1"/>
    <col min="2" max="2" width="14.453125" style="632" customWidth="1"/>
    <col min="3" max="3" width="18.81640625" style="632" bestFit="1" customWidth="1"/>
    <col min="4" max="4" width="21.54296875" style="632" customWidth="1"/>
    <col min="5" max="16384" width="9.453125" style="632"/>
  </cols>
  <sheetData>
    <row r="1" spans="1:4" ht="15.5" x14ac:dyDescent="0.25">
      <c r="A1" s="788" t="s">
        <v>37</v>
      </c>
      <c r="B1" s="788"/>
      <c r="C1" s="788"/>
    </row>
    <row r="2" spans="1:4" ht="13" thickBot="1" x14ac:dyDescent="0.3"/>
    <row r="3" spans="1:4" ht="26.5" thickBot="1" x14ac:dyDescent="0.3">
      <c r="A3" s="633" t="s">
        <v>247</v>
      </c>
      <c r="B3" s="634" t="s">
        <v>248</v>
      </c>
      <c r="C3" s="635" t="s">
        <v>249</v>
      </c>
      <c r="D3" s="636" t="s">
        <v>250</v>
      </c>
    </row>
    <row r="4" spans="1:4" ht="13" x14ac:dyDescent="0.25">
      <c r="A4" s="637" t="s">
        <v>251</v>
      </c>
      <c r="B4" s="638">
        <v>3201</v>
      </c>
      <c r="C4" s="412">
        <v>1.2E-2</v>
      </c>
      <c r="D4" s="413">
        <v>4.1999999999999997E-3</v>
      </c>
    </row>
    <row r="5" spans="1:4" ht="13" x14ac:dyDescent="0.25">
      <c r="A5" s="639" t="s">
        <v>252</v>
      </c>
      <c r="B5" s="640">
        <v>5014</v>
      </c>
      <c r="C5" s="414">
        <v>3.0999999999999999E-3</v>
      </c>
      <c r="D5" s="320">
        <v>-6.1000000000000004E-3</v>
      </c>
    </row>
    <row r="6" spans="1:4" ht="13.5" thickBot="1" x14ac:dyDescent="0.3">
      <c r="A6" s="641" t="s">
        <v>253</v>
      </c>
      <c r="B6" s="642">
        <v>3872</v>
      </c>
      <c r="C6" s="415">
        <v>-2.5000000000000001E-3</v>
      </c>
      <c r="D6" s="416">
        <v>-2.5000000000000001E-3</v>
      </c>
    </row>
    <row r="7" spans="1:4" ht="13" thickBot="1" x14ac:dyDescent="0.3"/>
    <row r="8" spans="1:4" ht="13.5" thickBot="1" x14ac:dyDescent="0.3">
      <c r="A8" s="789" t="s">
        <v>239</v>
      </c>
      <c r="B8" s="790"/>
      <c r="C8" s="791"/>
    </row>
    <row r="9" spans="1:4" ht="13" x14ac:dyDescent="0.25">
      <c r="A9" s="643"/>
      <c r="B9" s="644" t="s">
        <v>357</v>
      </c>
      <c r="C9" s="645" t="s">
        <v>358</v>
      </c>
    </row>
    <row r="10" spans="1:4" ht="13" x14ac:dyDescent="0.25">
      <c r="A10" s="646" t="s">
        <v>359</v>
      </c>
      <c r="B10" s="647">
        <v>10800000</v>
      </c>
      <c r="C10" s="648">
        <v>0</v>
      </c>
    </row>
    <row r="11" spans="1:4" ht="13" x14ac:dyDescent="0.25">
      <c r="A11" s="649" t="s">
        <v>360</v>
      </c>
      <c r="B11" s="650">
        <v>159000</v>
      </c>
      <c r="C11" s="651">
        <v>0</v>
      </c>
    </row>
    <row r="12" spans="1:4" ht="26" x14ac:dyDescent="0.25">
      <c r="A12" s="652" t="s">
        <v>361</v>
      </c>
      <c r="B12" s="653">
        <v>7100</v>
      </c>
      <c r="C12" s="654">
        <v>0</v>
      </c>
    </row>
    <row r="13" spans="1:4" ht="13" x14ac:dyDescent="0.25">
      <c r="A13" s="655" t="s">
        <v>362</v>
      </c>
      <c r="B13" s="792"/>
      <c r="C13" s="793"/>
    </row>
    <row r="14" spans="1:4" x14ac:dyDescent="0.25">
      <c r="A14" s="794" t="s">
        <v>363</v>
      </c>
      <c r="B14" s="795"/>
      <c r="C14" s="656">
        <v>2015</v>
      </c>
    </row>
    <row r="15" spans="1:4" ht="13" thickBot="1" x14ac:dyDescent="0.3">
      <c r="A15" s="796" t="s">
        <v>364</v>
      </c>
      <c r="B15" s="797"/>
      <c r="C15" s="657">
        <v>0.9</v>
      </c>
    </row>
  </sheetData>
  <mergeCells count="5">
    <mergeCell ref="A1:C1"/>
    <mergeCell ref="A8:C8"/>
    <mergeCell ref="B13:C13"/>
    <mergeCell ref="A14:B14"/>
    <mergeCell ref="A15:B15"/>
  </mergeCells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M3043"/>
  <sheetViews>
    <sheetView zoomScaleNormal="100" workbookViewId="0">
      <pane ySplit="3" topLeftCell="A2985" activePane="bottomLeft" state="frozen"/>
      <selection sqref="A1:F1"/>
      <selection pane="bottomLeft" activeCell="G4" sqref="G4:I3043"/>
    </sheetView>
  </sheetViews>
  <sheetFormatPr defaultColWidth="9.453125" defaultRowHeight="12.5" x14ac:dyDescent="0.25"/>
  <cols>
    <col min="1" max="1" width="6.1796875" style="658" bestFit="1" customWidth="1"/>
    <col min="2" max="2" width="8.54296875" style="658" bestFit="1" customWidth="1"/>
    <col min="3" max="3" width="7.453125" style="658" bestFit="1" customWidth="1"/>
    <col min="4" max="6" width="11.81640625" style="658" bestFit="1" customWidth="1"/>
    <col min="7" max="7" width="16.1796875" style="658" bestFit="1" customWidth="1"/>
    <col min="8" max="8" width="19.54296875" style="658" bestFit="1" customWidth="1"/>
    <col min="9" max="10" width="16.453125" style="658" bestFit="1" customWidth="1"/>
    <col min="11" max="11" width="20" style="658" bestFit="1" customWidth="1"/>
    <col min="12" max="12" width="16.54296875" style="658" bestFit="1" customWidth="1"/>
    <col min="13" max="16384" width="9.453125" style="658"/>
  </cols>
  <sheetData>
    <row r="1" spans="1:13" ht="15.5" x14ac:dyDescent="0.35">
      <c r="A1" s="798" t="s">
        <v>230</v>
      </c>
      <c r="B1" s="798"/>
      <c r="C1" s="798"/>
      <c r="D1" s="798"/>
      <c r="E1" s="798"/>
      <c r="F1" s="798"/>
      <c r="G1" s="799" t="s">
        <v>365</v>
      </c>
      <c r="H1" s="799"/>
      <c r="I1" s="799"/>
      <c r="J1" s="799"/>
      <c r="K1" s="799"/>
      <c r="L1" s="799"/>
      <c r="M1" s="799"/>
    </row>
    <row r="2" spans="1:13" ht="13" thickBot="1" x14ac:dyDescent="0.3"/>
    <row r="3" spans="1:13" ht="26.5" thickBot="1" x14ac:dyDescent="0.3">
      <c r="A3" s="659" t="s">
        <v>366</v>
      </c>
      <c r="B3" s="635" t="s">
        <v>367</v>
      </c>
      <c r="C3" s="635" t="s">
        <v>368</v>
      </c>
      <c r="D3" s="635" t="s">
        <v>369</v>
      </c>
      <c r="E3" s="635" t="s">
        <v>254</v>
      </c>
      <c r="F3" s="636" t="s">
        <v>370</v>
      </c>
      <c r="G3" s="660" t="s">
        <v>371</v>
      </c>
      <c r="H3" s="660" t="s">
        <v>372</v>
      </c>
      <c r="I3" s="661" t="s">
        <v>373</v>
      </c>
      <c r="J3" s="660" t="s">
        <v>374</v>
      </c>
      <c r="K3" s="660" t="s">
        <v>375</v>
      </c>
      <c r="L3" s="661" t="s">
        <v>376</v>
      </c>
    </row>
    <row r="4" spans="1:13" x14ac:dyDescent="0.25">
      <c r="A4" s="662">
        <v>1975</v>
      </c>
      <c r="B4" s="663">
        <v>1975</v>
      </c>
      <c r="C4" s="664">
        <v>0</v>
      </c>
      <c r="D4" s="665">
        <v>15.892899999999999</v>
      </c>
      <c r="E4" s="665">
        <v>15.892899999999999</v>
      </c>
      <c r="F4" s="666">
        <v>15.892899999999999</v>
      </c>
      <c r="G4" s="667"/>
      <c r="H4" s="667"/>
      <c r="I4" s="668"/>
      <c r="J4" s="667"/>
      <c r="K4" s="667"/>
      <c r="L4" s="668"/>
    </row>
    <row r="5" spans="1:13" x14ac:dyDescent="0.25">
      <c r="A5" s="669">
        <v>1975</v>
      </c>
      <c r="B5" s="670">
        <v>1976</v>
      </c>
      <c r="C5" s="671">
        <v>1</v>
      </c>
      <c r="D5" s="672"/>
      <c r="E5" s="672"/>
      <c r="F5" s="673"/>
      <c r="G5" s="674"/>
      <c r="H5" s="674"/>
      <c r="I5" s="675"/>
      <c r="J5" s="674"/>
      <c r="K5" s="674"/>
      <c r="L5" s="675"/>
    </row>
    <row r="6" spans="1:13" x14ac:dyDescent="0.25">
      <c r="A6" s="669">
        <v>1975</v>
      </c>
      <c r="B6" s="670">
        <v>1977</v>
      </c>
      <c r="C6" s="671">
        <v>2</v>
      </c>
      <c r="D6" s="672">
        <v>16.83877</v>
      </c>
      <c r="E6" s="672">
        <v>16.83877</v>
      </c>
      <c r="F6" s="673">
        <v>16.83877</v>
      </c>
      <c r="G6" s="674"/>
      <c r="H6" s="674"/>
      <c r="I6" s="675"/>
      <c r="J6" s="674"/>
      <c r="K6" s="674"/>
      <c r="L6" s="675"/>
    </row>
    <row r="7" spans="1:13" x14ac:dyDescent="0.25">
      <c r="A7" s="669">
        <v>1975</v>
      </c>
      <c r="B7" s="670">
        <v>1978</v>
      </c>
      <c r="C7" s="671">
        <v>3</v>
      </c>
      <c r="D7" s="672">
        <v>17.644739999999999</v>
      </c>
      <c r="E7" s="672">
        <v>17.644739999999999</v>
      </c>
      <c r="F7" s="673">
        <v>17.644739999999999</v>
      </c>
      <c r="G7" s="674"/>
      <c r="H7" s="674"/>
      <c r="I7" s="675"/>
      <c r="J7" s="674"/>
      <c r="K7" s="674"/>
      <c r="L7" s="675"/>
    </row>
    <row r="8" spans="1:13" x14ac:dyDescent="0.25">
      <c r="A8" s="669">
        <v>1975</v>
      </c>
      <c r="B8" s="670">
        <v>1979</v>
      </c>
      <c r="C8" s="671">
        <v>4</v>
      </c>
      <c r="D8" s="672">
        <v>17.90615</v>
      </c>
      <c r="E8" s="672">
        <v>17.90615</v>
      </c>
      <c r="F8" s="673">
        <v>17.90615</v>
      </c>
      <c r="G8" s="674"/>
      <c r="H8" s="674"/>
      <c r="I8" s="675"/>
      <c r="J8" s="674"/>
      <c r="K8" s="674"/>
      <c r="L8" s="675"/>
    </row>
    <row r="9" spans="1:13" x14ac:dyDescent="0.25">
      <c r="A9" s="669">
        <v>1975</v>
      </c>
      <c r="B9" s="670">
        <v>1980</v>
      </c>
      <c r="C9" s="671">
        <v>5</v>
      </c>
      <c r="D9" s="672">
        <v>18.607890000000001</v>
      </c>
      <c r="E9" s="672">
        <v>18.607890000000001</v>
      </c>
      <c r="F9" s="673">
        <v>18.607890000000001</v>
      </c>
      <c r="G9" s="674"/>
      <c r="H9" s="674"/>
      <c r="I9" s="675"/>
      <c r="J9" s="674"/>
      <c r="K9" s="674"/>
      <c r="L9" s="675"/>
    </row>
    <row r="10" spans="1:13" x14ac:dyDescent="0.25">
      <c r="A10" s="669">
        <v>1975</v>
      </c>
      <c r="B10" s="670">
        <v>1981</v>
      </c>
      <c r="C10" s="671">
        <v>6</v>
      </c>
      <c r="D10" s="672">
        <v>19.239360000000001</v>
      </c>
      <c r="E10" s="672">
        <v>19.239360000000001</v>
      </c>
      <c r="F10" s="673">
        <v>19.239360000000001</v>
      </c>
      <c r="G10" s="674"/>
      <c r="H10" s="674"/>
      <c r="I10" s="675"/>
      <c r="J10" s="674"/>
      <c r="K10" s="674"/>
      <c r="L10" s="675"/>
    </row>
    <row r="11" spans="1:13" x14ac:dyDescent="0.25">
      <c r="A11" s="669">
        <v>1975</v>
      </c>
      <c r="B11" s="670">
        <v>1982</v>
      </c>
      <c r="C11" s="671">
        <v>7</v>
      </c>
      <c r="D11" s="672">
        <v>16.021149999999999</v>
      </c>
      <c r="E11" s="672">
        <v>16.021149999999999</v>
      </c>
      <c r="F11" s="673">
        <v>16.021149999999999</v>
      </c>
      <c r="G11" s="674"/>
      <c r="H11" s="674"/>
      <c r="I11" s="675"/>
      <c r="J11" s="674"/>
      <c r="K11" s="674"/>
      <c r="L11" s="675"/>
    </row>
    <row r="12" spans="1:13" x14ac:dyDescent="0.25">
      <c r="A12" s="669">
        <v>1975</v>
      </c>
      <c r="B12" s="670">
        <v>1983</v>
      </c>
      <c r="C12" s="671">
        <v>8</v>
      </c>
      <c r="D12" s="672">
        <v>15.21895</v>
      </c>
      <c r="E12" s="672">
        <v>15.21895</v>
      </c>
      <c r="F12" s="673">
        <v>15.21895</v>
      </c>
      <c r="G12" s="674"/>
      <c r="H12" s="674"/>
      <c r="I12" s="675"/>
      <c r="J12" s="674"/>
      <c r="K12" s="674"/>
      <c r="L12" s="675"/>
    </row>
    <row r="13" spans="1:13" x14ac:dyDescent="0.25">
      <c r="A13" s="669">
        <v>1975</v>
      </c>
      <c r="B13" s="670">
        <v>1984</v>
      </c>
      <c r="C13" s="671">
        <v>9</v>
      </c>
      <c r="D13" s="672">
        <v>16.98414</v>
      </c>
      <c r="E13" s="672">
        <v>16.98414</v>
      </c>
      <c r="F13" s="673">
        <v>16.98414</v>
      </c>
      <c r="G13" s="674"/>
      <c r="H13" s="674"/>
      <c r="I13" s="675"/>
      <c r="J13" s="674"/>
      <c r="K13" s="674"/>
      <c r="L13" s="675"/>
    </row>
    <row r="14" spans="1:13" x14ac:dyDescent="0.25">
      <c r="A14" s="669">
        <v>1975</v>
      </c>
      <c r="B14" s="670">
        <v>1985</v>
      </c>
      <c r="C14" s="671">
        <v>10</v>
      </c>
      <c r="D14" s="672">
        <v>16.383990000000001</v>
      </c>
      <c r="E14" s="672">
        <v>16.383990000000001</v>
      </c>
      <c r="F14" s="673">
        <v>16.383990000000001</v>
      </c>
      <c r="G14" s="674"/>
      <c r="H14" s="674"/>
      <c r="I14" s="675"/>
      <c r="J14" s="674"/>
      <c r="K14" s="674"/>
      <c r="L14" s="675"/>
    </row>
    <row r="15" spans="1:13" x14ac:dyDescent="0.25">
      <c r="A15" s="669">
        <v>1975</v>
      </c>
      <c r="B15" s="670">
        <v>1986</v>
      </c>
      <c r="C15" s="671">
        <v>11</v>
      </c>
      <c r="D15" s="672">
        <v>19.927029999999998</v>
      </c>
      <c r="E15" s="672">
        <v>19.927029999999998</v>
      </c>
      <c r="F15" s="673">
        <v>19.927029999999998</v>
      </c>
      <c r="G15" s="674"/>
      <c r="H15" s="674"/>
      <c r="I15" s="675"/>
      <c r="J15" s="674"/>
      <c r="K15" s="674"/>
      <c r="L15" s="675"/>
    </row>
    <row r="16" spans="1:13" x14ac:dyDescent="0.25">
      <c r="A16" s="669">
        <v>1975</v>
      </c>
      <c r="B16" s="670">
        <v>1987</v>
      </c>
      <c r="C16" s="671">
        <v>12</v>
      </c>
      <c r="D16" s="672">
        <v>17.831980000000001</v>
      </c>
      <c r="E16" s="672">
        <v>17.831980000000001</v>
      </c>
      <c r="F16" s="673">
        <v>17.831980000000001</v>
      </c>
      <c r="G16" s="674"/>
      <c r="H16" s="674"/>
      <c r="I16" s="675"/>
      <c r="J16" s="674"/>
      <c r="K16" s="674"/>
      <c r="L16" s="675"/>
    </row>
    <row r="17" spans="1:12" x14ac:dyDescent="0.25">
      <c r="A17" s="669">
        <v>1975</v>
      </c>
      <c r="B17" s="670">
        <v>1988</v>
      </c>
      <c r="C17" s="671">
        <v>13</v>
      </c>
      <c r="D17" s="672">
        <v>18.97353</v>
      </c>
      <c r="E17" s="672">
        <v>18.97353</v>
      </c>
      <c r="F17" s="673">
        <v>18.97353</v>
      </c>
      <c r="G17" s="674"/>
      <c r="H17" s="674"/>
      <c r="I17" s="675"/>
      <c r="J17" s="674"/>
      <c r="K17" s="674"/>
      <c r="L17" s="675"/>
    </row>
    <row r="18" spans="1:12" x14ac:dyDescent="0.25">
      <c r="A18" s="669">
        <v>1975</v>
      </c>
      <c r="B18" s="670">
        <v>1989</v>
      </c>
      <c r="C18" s="671">
        <v>14</v>
      </c>
      <c r="D18" s="672"/>
      <c r="E18" s="672"/>
      <c r="F18" s="673"/>
      <c r="G18" s="674"/>
      <c r="H18" s="674"/>
      <c r="I18" s="675"/>
      <c r="J18" s="674"/>
      <c r="K18" s="674"/>
      <c r="L18" s="675"/>
    </row>
    <row r="19" spans="1:12" x14ac:dyDescent="0.25">
      <c r="A19" s="669">
        <v>1975</v>
      </c>
      <c r="B19" s="670">
        <v>1990</v>
      </c>
      <c r="C19" s="671">
        <v>15</v>
      </c>
      <c r="D19" s="672"/>
      <c r="E19" s="672"/>
      <c r="F19" s="673"/>
      <c r="G19" s="674"/>
      <c r="H19" s="674"/>
      <c r="I19" s="675"/>
      <c r="J19" s="674"/>
      <c r="K19" s="674"/>
      <c r="L19" s="675"/>
    </row>
    <row r="20" spans="1:12" x14ac:dyDescent="0.25">
      <c r="A20" s="669">
        <v>1975</v>
      </c>
      <c r="B20" s="670">
        <v>1991</v>
      </c>
      <c r="C20" s="671">
        <v>16</v>
      </c>
      <c r="D20" s="672"/>
      <c r="E20" s="672"/>
      <c r="F20" s="673"/>
      <c r="G20" s="674"/>
      <c r="H20" s="674"/>
      <c r="I20" s="675"/>
      <c r="J20" s="674"/>
      <c r="K20" s="674"/>
      <c r="L20" s="675"/>
    </row>
    <row r="21" spans="1:12" x14ac:dyDescent="0.25">
      <c r="A21" s="669">
        <v>1975</v>
      </c>
      <c r="B21" s="670">
        <v>1992</v>
      </c>
      <c r="C21" s="671">
        <v>17</v>
      </c>
      <c r="D21" s="672"/>
      <c r="E21" s="672"/>
      <c r="F21" s="673"/>
      <c r="G21" s="674"/>
      <c r="H21" s="674"/>
      <c r="I21" s="675"/>
      <c r="J21" s="674"/>
      <c r="K21" s="674"/>
      <c r="L21" s="675"/>
    </row>
    <row r="22" spans="1:12" x14ac:dyDescent="0.25">
      <c r="A22" s="669">
        <v>1975</v>
      </c>
      <c r="B22" s="670">
        <v>1993</v>
      </c>
      <c r="C22" s="671">
        <v>18</v>
      </c>
      <c r="D22" s="672">
        <v>19.027170000000002</v>
      </c>
      <c r="E22" s="672">
        <v>19.027170000000002</v>
      </c>
      <c r="F22" s="673">
        <v>19.027170000000002</v>
      </c>
      <c r="G22" s="674">
        <v>1175.2574941036028</v>
      </c>
      <c r="H22" s="674">
        <v>1175.2574941036028</v>
      </c>
      <c r="I22" s="675">
        <v>1175.2574941036028</v>
      </c>
      <c r="J22" s="674">
        <v>2889.19</v>
      </c>
      <c r="K22" s="674">
        <v>2889.19</v>
      </c>
      <c r="L22" s="675">
        <v>2889.19</v>
      </c>
    </row>
    <row r="23" spans="1:12" x14ac:dyDescent="0.25">
      <c r="A23" s="669">
        <v>1975</v>
      </c>
      <c r="B23" s="670">
        <v>1994</v>
      </c>
      <c r="C23" s="671">
        <v>19</v>
      </c>
      <c r="D23" s="672">
        <v>16.909649999999999</v>
      </c>
      <c r="E23" s="672">
        <v>16.909649999999999</v>
      </c>
      <c r="F23" s="673">
        <v>16.909649999999999</v>
      </c>
      <c r="G23" s="674">
        <v>1277.7185521424988</v>
      </c>
      <c r="H23" s="674">
        <v>1277.7185521424988</v>
      </c>
      <c r="I23" s="675">
        <v>1277.7185521424988</v>
      </c>
      <c r="J23" s="674">
        <v>3317.9490000000001</v>
      </c>
      <c r="K23" s="674">
        <v>3317.9490000000001</v>
      </c>
      <c r="L23" s="675">
        <v>3317.9490000000001</v>
      </c>
    </row>
    <row r="24" spans="1:12" x14ac:dyDescent="0.25">
      <c r="A24" s="669">
        <v>1975</v>
      </c>
      <c r="B24" s="670">
        <v>1995</v>
      </c>
      <c r="C24" s="671">
        <v>20</v>
      </c>
      <c r="D24" s="672">
        <v>22.709489999999999</v>
      </c>
      <c r="E24" s="672">
        <v>22.709489999999999</v>
      </c>
      <c r="F24" s="673">
        <v>22.709489999999999</v>
      </c>
      <c r="G24" s="674">
        <v>1132.2463190996668</v>
      </c>
      <c r="H24" s="674">
        <v>1132.2463190996668</v>
      </c>
      <c r="I24" s="675">
        <v>1132.2463190996668</v>
      </c>
      <c r="J24" s="674">
        <v>2950.183</v>
      </c>
      <c r="K24" s="674">
        <v>2950.183</v>
      </c>
      <c r="L24" s="675">
        <v>2950.183</v>
      </c>
    </row>
    <row r="25" spans="1:12" x14ac:dyDescent="0.25">
      <c r="A25" s="669">
        <v>1975</v>
      </c>
      <c r="B25" s="670">
        <v>1996</v>
      </c>
      <c r="C25" s="671">
        <v>21</v>
      </c>
      <c r="D25" s="672">
        <v>20.384150000000002</v>
      </c>
      <c r="E25" s="672">
        <v>20.384150000000002</v>
      </c>
      <c r="F25" s="673">
        <v>20.384150000000002</v>
      </c>
      <c r="G25" s="674">
        <v>1039.6434490308277</v>
      </c>
      <c r="H25" s="674">
        <v>1039.6434490308277</v>
      </c>
      <c r="I25" s="675">
        <v>1039.6434490308277</v>
      </c>
      <c r="J25" s="674">
        <v>2647.482</v>
      </c>
      <c r="K25" s="674">
        <v>2647.482</v>
      </c>
      <c r="L25" s="675">
        <v>2647.482</v>
      </c>
    </row>
    <row r="26" spans="1:12" x14ac:dyDescent="0.25">
      <c r="A26" s="669">
        <v>1975</v>
      </c>
      <c r="B26" s="670">
        <v>1997</v>
      </c>
      <c r="C26" s="671">
        <v>22</v>
      </c>
      <c r="D26" s="672">
        <v>19.099689999999999</v>
      </c>
      <c r="E26" s="672">
        <v>19.099689999999999</v>
      </c>
      <c r="F26" s="673">
        <v>19.099689999999999</v>
      </c>
      <c r="G26" s="674">
        <v>1068.4730272907836</v>
      </c>
      <c r="H26" s="674">
        <v>1068.4730272907836</v>
      </c>
      <c r="I26" s="675">
        <v>1068.4730272907836</v>
      </c>
      <c r="J26" s="674">
        <v>2203.89</v>
      </c>
      <c r="K26" s="674">
        <v>2203.89</v>
      </c>
      <c r="L26" s="675">
        <v>2203.89</v>
      </c>
    </row>
    <row r="27" spans="1:12" x14ac:dyDescent="0.25">
      <c r="A27" s="669">
        <v>1975</v>
      </c>
      <c r="B27" s="670">
        <v>1998</v>
      </c>
      <c r="C27" s="671">
        <v>23</v>
      </c>
      <c r="D27" s="672">
        <v>15.3553</v>
      </c>
      <c r="E27" s="672">
        <v>15.3553</v>
      </c>
      <c r="F27" s="673">
        <v>15.3553</v>
      </c>
      <c r="G27" s="674">
        <v>1215.8448987690399</v>
      </c>
      <c r="H27" s="674">
        <v>1215.8448987690399</v>
      </c>
      <c r="I27" s="675">
        <v>1215.8448987690399</v>
      </c>
      <c r="J27" s="674">
        <v>2813.4490000000001</v>
      </c>
      <c r="K27" s="674">
        <v>2813.4490000000001</v>
      </c>
      <c r="L27" s="675">
        <v>2813.4490000000001</v>
      </c>
    </row>
    <row r="28" spans="1:12" x14ac:dyDescent="0.25">
      <c r="A28" s="669">
        <v>1975</v>
      </c>
      <c r="B28" s="670">
        <v>1999</v>
      </c>
      <c r="C28" s="671">
        <v>24</v>
      </c>
      <c r="D28" s="672">
        <v>14.57161</v>
      </c>
      <c r="E28" s="672">
        <v>14.57161</v>
      </c>
      <c r="F28" s="673">
        <v>14.57161</v>
      </c>
      <c r="G28" s="674">
        <v>1207.3379301855575</v>
      </c>
      <c r="H28" s="674">
        <v>1207.3379301855575</v>
      </c>
      <c r="I28" s="675">
        <v>1207.3379301855575</v>
      </c>
      <c r="J28" s="674">
        <v>2563.598</v>
      </c>
      <c r="K28" s="674">
        <v>2563.598</v>
      </c>
      <c r="L28" s="675">
        <v>2563.598</v>
      </c>
    </row>
    <row r="29" spans="1:12" x14ac:dyDescent="0.25">
      <c r="A29" s="669">
        <v>1975</v>
      </c>
      <c r="B29" s="670">
        <v>2000</v>
      </c>
      <c r="C29" s="671">
        <v>25</v>
      </c>
      <c r="D29" s="672">
        <v>12.628869999999999</v>
      </c>
      <c r="E29" s="672">
        <v>12.628869999999999</v>
      </c>
      <c r="F29" s="673">
        <v>12.628869999999999</v>
      </c>
      <c r="G29" s="674">
        <v>986.68780066021054</v>
      </c>
      <c r="H29" s="674">
        <v>986.68780066021054</v>
      </c>
      <c r="I29" s="675">
        <v>986.68780066021054</v>
      </c>
      <c r="J29" s="674">
        <v>1472.2339999999999</v>
      </c>
      <c r="K29" s="674">
        <v>1472.2339999999999</v>
      </c>
      <c r="L29" s="675">
        <v>1472.2339999999999</v>
      </c>
    </row>
    <row r="30" spans="1:12" x14ac:dyDescent="0.25">
      <c r="A30" s="669">
        <v>1975</v>
      </c>
      <c r="B30" s="670">
        <v>2001</v>
      </c>
      <c r="C30" s="671">
        <v>26</v>
      </c>
      <c r="D30" s="672">
        <v>10.263249999999999</v>
      </c>
      <c r="E30" s="672">
        <v>10.263249999999999</v>
      </c>
      <c r="F30" s="673">
        <v>10.263249999999999</v>
      </c>
      <c r="G30" s="674">
        <v>894.75579194742511</v>
      </c>
      <c r="H30" s="674">
        <v>894.75579194742511</v>
      </c>
      <c r="I30" s="675">
        <v>894.75579194742511</v>
      </c>
      <c r="J30" s="674">
        <v>2078.614</v>
      </c>
      <c r="K30" s="674">
        <v>2078.614</v>
      </c>
      <c r="L30" s="675">
        <v>2078.614</v>
      </c>
    </row>
    <row r="31" spans="1:12" x14ac:dyDescent="0.25">
      <c r="A31" s="669">
        <v>1975</v>
      </c>
      <c r="B31" s="670">
        <v>2002</v>
      </c>
      <c r="C31" s="671">
        <v>27</v>
      </c>
      <c r="D31" s="672">
        <v>11.814970000000001</v>
      </c>
      <c r="E31" s="672">
        <v>11.814970000000001</v>
      </c>
      <c r="F31" s="673">
        <v>11.814970000000001</v>
      </c>
      <c r="G31" s="674">
        <v>497.32691988906259</v>
      </c>
      <c r="H31" s="674">
        <v>497.32691988906259</v>
      </c>
      <c r="I31" s="675">
        <v>497.32691988906259</v>
      </c>
      <c r="J31" s="674">
        <v>1650.605</v>
      </c>
      <c r="K31" s="674">
        <v>1650.605</v>
      </c>
      <c r="L31" s="675">
        <v>1650.605</v>
      </c>
    </row>
    <row r="32" spans="1:12" x14ac:dyDescent="0.25">
      <c r="A32" s="669">
        <v>1975</v>
      </c>
      <c r="B32" s="670">
        <v>2003</v>
      </c>
      <c r="C32" s="671">
        <v>28</v>
      </c>
      <c r="D32" s="672">
        <v>10.473319999999999</v>
      </c>
      <c r="E32" s="672">
        <v>10.473319999999999</v>
      </c>
      <c r="F32" s="673">
        <v>10.473319999999999</v>
      </c>
      <c r="G32" s="674">
        <v>390.7330774041971</v>
      </c>
      <c r="H32" s="674">
        <v>390.7330774041971</v>
      </c>
      <c r="I32" s="675">
        <v>390.7330774041971</v>
      </c>
      <c r="J32" s="674">
        <v>1169.7529999999999</v>
      </c>
      <c r="K32" s="674">
        <v>1169.7529999999999</v>
      </c>
      <c r="L32" s="675">
        <v>1169.7529999999999</v>
      </c>
    </row>
    <row r="33" spans="1:12" x14ac:dyDescent="0.25">
      <c r="A33" s="669">
        <v>1975</v>
      </c>
      <c r="B33" s="670">
        <v>2004</v>
      </c>
      <c r="C33" s="671">
        <v>29</v>
      </c>
      <c r="D33" s="672">
        <v>9.615729</v>
      </c>
      <c r="E33" s="672">
        <v>9.615729</v>
      </c>
      <c r="F33" s="673">
        <v>9.615729</v>
      </c>
      <c r="G33" s="674">
        <v>744.21511159144427</v>
      </c>
      <c r="H33" s="674">
        <v>744.21511159144427</v>
      </c>
      <c r="I33" s="675">
        <v>744.21511159144427</v>
      </c>
      <c r="J33" s="674">
        <v>1528.26</v>
      </c>
      <c r="K33" s="674">
        <v>1528.26</v>
      </c>
      <c r="L33" s="675">
        <v>1528.26</v>
      </c>
    </row>
    <row r="34" spans="1:12" x14ac:dyDescent="0.25">
      <c r="A34" s="669">
        <v>1975</v>
      </c>
      <c r="B34" s="670">
        <v>2005</v>
      </c>
      <c r="C34" s="671">
        <v>30</v>
      </c>
      <c r="D34" s="672">
        <v>8.1495270000000009</v>
      </c>
      <c r="E34" s="672">
        <v>8.1495270000000009</v>
      </c>
      <c r="F34" s="673">
        <v>8.1495270000000009</v>
      </c>
      <c r="G34" s="674">
        <v>380.33768748846802</v>
      </c>
      <c r="H34" s="674">
        <v>380.33768748846802</v>
      </c>
      <c r="I34" s="675">
        <v>380.33768748846802</v>
      </c>
      <c r="J34" s="674">
        <v>1354.511</v>
      </c>
      <c r="K34" s="674">
        <v>1354.511</v>
      </c>
      <c r="L34" s="675">
        <v>1354.511</v>
      </c>
    </row>
    <row r="35" spans="1:12" x14ac:dyDescent="0.25">
      <c r="A35" s="669">
        <v>1975</v>
      </c>
      <c r="B35" s="670">
        <v>2006</v>
      </c>
      <c r="C35" s="671">
        <v>31</v>
      </c>
      <c r="D35" s="672">
        <v>9.4834139999999998</v>
      </c>
      <c r="E35" s="672">
        <v>9.4834139999999998</v>
      </c>
      <c r="F35" s="673">
        <v>9.4834139999999998</v>
      </c>
      <c r="G35" s="674">
        <v>375.05649942835873</v>
      </c>
      <c r="H35" s="674">
        <v>375.05649942835873</v>
      </c>
      <c r="I35" s="675">
        <v>375.05649942835873</v>
      </c>
      <c r="J35" s="674">
        <v>1592.279</v>
      </c>
      <c r="K35" s="674">
        <v>1592.279</v>
      </c>
      <c r="L35" s="675">
        <v>1592.279</v>
      </c>
    </row>
    <row r="36" spans="1:12" x14ac:dyDescent="0.25">
      <c r="A36" s="669">
        <v>1975</v>
      </c>
      <c r="B36" s="670">
        <v>2007</v>
      </c>
      <c r="C36" s="671">
        <v>32</v>
      </c>
      <c r="D36" s="672">
        <v>8.6259540000000001</v>
      </c>
      <c r="E36" s="672">
        <v>8.6259540000000001</v>
      </c>
      <c r="F36" s="673">
        <v>8.6259540000000001</v>
      </c>
      <c r="G36" s="674">
        <v>294.48871127106258</v>
      </c>
      <c r="H36" s="674">
        <v>294.48871127106258</v>
      </c>
      <c r="I36" s="675">
        <v>294.48871127106258</v>
      </c>
      <c r="J36" s="674">
        <v>859.94069999999999</v>
      </c>
      <c r="K36" s="674">
        <v>859.94069999999999</v>
      </c>
      <c r="L36" s="675">
        <v>859.94069999999999</v>
      </c>
    </row>
    <row r="37" spans="1:12" x14ac:dyDescent="0.25">
      <c r="A37" s="669">
        <v>1975</v>
      </c>
      <c r="B37" s="670">
        <v>2008</v>
      </c>
      <c r="C37" s="671">
        <v>33</v>
      </c>
      <c r="D37" s="672">
        <v>6.216825</v>
      </c>
      <c r="E37" s="672">
        <v>6.216825</v>
      </c>
      <c r="F37" s="673">
        <v>6.216825</v>
      </c>
      <c r="G37" s="674">
        <v>765.19705203045623</v>
      </c>
      <c r="H37" s="674">
        <v>765.19705203045623</v>
      </c>
      <c r="I37" s="675">
        <v>765.19705203045623</v>
      </c>
      <c r="J37" s="674">
        <v>1305.982</v>
      </c>
      <c r="K37" s="674">
        <v>1305.982</v>
      </c>
      <c r="L37" s="675">
        <v>1305.982</v>
      </c>
    </row>
    <row r="38" spans="1:12" x14ac:dyDescent="0.25">
      <c r="A38" s="669">
        <v>1975</v>
      </c>
      <c r="B38" s="670">
        <v>2009</v>
      </c>
      <c r="C38" s="671">
        <v>34</v>
      </c>
      <c r="D38" s="672">
        <v>4.3962589999999997</v>
      </c>
      <c r="E38" s="672">
        <v>4.3962589999999997</v>
      </c>
      <c r="F38" s="673">
        <v>4.3962589999999997</v>
      </c>
      <c r="G38" s="674">
        <v>99.672560815842829</v>
      </c>
      <c r="H38" s="674">
        <v>99.672560815842829</v>
      </c>
      <c r="I38" s="675">
        <v>99.672560815842829</v>
      </c>
      <c r="J38" s="674">
        <v>909.697</v>
      </c>
      <c r="K38" s="674">
        <v>909.697</v>
      </c>
      <c r="L38" s="675">
        <v>909.697</v>
      </c>
    </row>
    <row r="39" spans="1:12" x14ac:dyDescent="0.25">
      <c r="A39" s="669">
        <v>1975</v>
      </c>
      <c r="B39" s="670">
        <v>2010</v>
      </c>
      <c r="C39" s="671">
        <v>35</v>
      </c>
      <c r="D39" s="672">
        <v>6.3209629999999999</v>
      </c>
      <c r="E39" s="672">
        <v>6.3209629999999999</v>
      </c>
      <c r="F39" s="673">
        <v>6.3209629999999999</v>
      </c>
      <c r="G39" s="674">
        <v>719.12841404043456</v>
      </c>
      <c r="H39" s="674">
        <v>719.12841404043456</v>
      </c>
      <c r="I39" s="675">
        <v>719.12841404043456</v>
      </c>
      <c r="J39" s="674">
        <v>651.83150000000001</v>
      </c>
      <c r="K39" s="674">
        <v>651.83150000000001</v>
      </c>
      <c r="L39" s="675">
        <v>651.83150000000001</v>
      </c>
    </row>
    <row r="40" spans="1:12" x14ac:dyDescent="0.25">
      <c r="A40" s="669">
        <v>1975</v>
      </c>
      <c r="B40" s="670">
        <v>2011</v>
      </c>
      <c r="C40" s="671">
        <v>36</v>
      </c>
      <c r="D40" s="672">
        <v>7.9482169999999996</v>
      </c>
      <c r="E40" s="672">
        <v>7.9482169999999996</v>
      </c>
      <c r="F40" s="673">
        <v>7.9482169999999996</v>
      </c>
      <c r="G40" s="674">
        <v>374.30894896373758</v>
      </c>
      <c r="H40" s="674">
        <v>374.30894896373758</v>
      </c>
      <c r="I40" s="675">
        <v>374.30894896373758</v>
      </c>
      <c r="J40" s="674">
        <v>2009.6</v>
      </c>
      <c r="K40" s="674">
        <v>2009.6</v>
      </c>
      <c r="L40" s="675">
        <v>2009.6</v>
      </c>
    </row>
    <row r="41" spans="1:12" x14ac:dyDescent="0.25">
      <c r="A41" s="669">
        <v>1975</v>
      </c>
      <c r="B41" s="670">
        <v>2012</v>
      </c>
      <c r="C41" s="671">
        <v>37</v>
      </c>
      <c r="D41" s="672">
        <v>4.3790950000000004</v>
      </c>
      <c r="E41" s="672">
        <v>4.3790950000000004</v>
      </c>
      <c r="F41" s="673">
        <v>4.3790950000000004</v>
      </c>
      <c r="G41" s="674">
        <v>253.69335608942706</v>
      </c>
      <c r="H41" s="674">
        <v>253.69335608942706</v>
      </c>
      <c r="I41" s="675">
        <v>253.69335608942706</v>
      </c>
      <c r="J41" s="674">
        <v>1161.932</v>
      </c>
      <c r="K41" s="674">
        <v>1161.932</v>
      </c>
      <c r="L41" s="675">
        <v>1161.932</v>
      </c>
    </row>
    <row r="42" spans="1:12" x14ac:dyDescent="0.25">
      <c r="A42" s="669">
        <v>1975</v>
      </c>
      <c r="B42" s="670">
        <v>2013</v>
      </c>
      <c r="C42" s="671">
        <v>38</v>
      </c>
      <c r="D42" s="672"/>
      <c r="E42" s="672"/>
      <c r="F42" s="673"/>
      <c r="G42" s="674">
        <v>476.02151711543615</v>
      </c>
      <c r="H42" s="674">
        <v>476.02151711543615</v>
      </c>
      <c r="I42" s="675">
        <v>476.02151711543615</v>
      </c>
      <c r="J42" s="674">
        <v>791.73800000000006</v>
      </c>
      <c r="K42" s="674">
        <v>791.73800000000006</v>
      </c>
      <c r="L42" s="675">
        <v>791.73800000000006</v>
      </c>
    </row>
    <row r="43" spans="1:12" ht="13" thickBot="1" x14ac:dyDescent="0.3">
      <c r="A43" s="676">
        <v>1975</v>
      </c>
      <c r="B43" s="677">
        <v>2014</v>
      </c>
      <c r="C43" s="678">
        <v>39</v>
      </c>
      <c r="D43" s="679">
        <v>3.1843750000000002</v>
      </c>
      <c r="E43" s="679">
        <v>3.1843750000000002</v>
      </c>
      <c r="F43" s="680">
        <v>3.1843750000000002</v>
      </c>
      <c r="G43" s="681">
        <v>25.553246651360499</v>
      </c>
      <c r="H43" s="681">
        <v>25.553246651360499</v>
      </c>
      <c r="I43" s="682">
        <v>25.553246651360499</v>
      </c>
      <c r="J43" s="681">
        <v>634.92110000000002</v>
      </c>
      <c r="K43" s="681">
        <v>634.92110000000002</v>
      </c>
      <c r="L43" s="682">
        <v>634.92110000000002</v>
      </c>
    </row>
    <row r="44" spans="1:12" x14ac:dyDescent="0.25">
      <c r="A44" s="662">
        <v>1976</v>
      </c>
      <c r="B44" s="663">
        <v>1976</v>
      </c>
      <c r="C44" s="664">
        <v>0</v>
      </c>
      <c r="D44" s="665"/>
      <c r="E44" s="665"/>
      <c r="F44" s="666"/>
      <c r="G44" s="667"/>
      <c r="H44" s="667"/>
      <c r="I44" s="668"/>
      <c r="J44" s="667"/>
      <c r="K44" s="667"/>
      <c r="L44" s="668"/>
    </row>
    <row r="45" spans="1:12" x14ac:dyDescent="0.25">
      <c r="A45" s="669">
        <v>1976</v>
      </c>
      <c r="B45" s="670">
        <v>1977</v>
      </c>
      <c r="C45" s="671">
        <v>1</v>
      </c>
      <c r="D45" s="672">
        <v>14.93989</v>
      </c>
      <c r="E45" s="672">
        <v>14.93989</v>
      </c>
      <c r="F45" s="673">
        <v>14.93989</v>
      </c>
      <c r="G45" s="674"/>
      <c r="H45" s="674"/>
      <c r="I45" s="675"/>
      <c r="J45" s="674"/>
      <c r="K45" s="674"/>
      <c r="L45" s="675"/>
    </row>
    <row r="46" spans="1:12" x14ac:dyDescent="0.25">
      <c r="A46" s="669">
        <v>1976</v>
      </c>
      <c r="B46" s="670">
        <v>1978</v>
      </c>
      <c r="C46" s="671">
        <v>2</v>
      </c>
      <c r="D46" s="672">
        <v>13.894019999999999</v>
      </c>
      <c r="E46" s="672">
        <v>13.894019999999999</v>
      </c>
      <c r="F46" s="673">
        <v>13.894019999999999</v>
      </c>
      <c r="G46" s="674"/>
      <c r="H46" s="674"/>
      <c r="I46" s="675"/>
      <c r="J46" s="674"/>
      <c r="K46" s="674"/>
      <c r="L46" s="675"/>
    </row>
    <row r="47" spans="1:12" x14ac:dyDescent="0.25">
      <c r="A47" s="669">
        <v>1976</v>
      </c>
      <c r="B47" s="670">
        <v>1979</v>
      </c>
      <c r="C47" s="671">
        <v>3</v>
      </c>
      <c r="D47" s="672">
        <v>15.620570000000001</v>
      </c>
      <c r="E47" s="672">
        <v>15.620570000000001</v>
      </c>
      <c r="F47" s="673">
        <v>15.620570000000001</v>
      </c>
      <c r="G47" s="674"/>
      <c r="H47" s="674"/>
      <c r="I47" s="675"/>
      <c r="J47" s="674"/>
      <c r="K47" s="674"/>
      <c r="L47" s="675"/>
    </row>
    <row r="48" spans="1:12" x14ac:dyDescent="0.25">
      <c r="A48" s="669">
        <v>1976</v>
      </c>
      <c r="B48" s="670">
        <v>1980</v>
      </c>
      <c r="C48" s="671">
        <v>4</v>
      </c>
      <c r="D48" s="672">
        <v>16.187830000000002</v>
      </c>
      <c r="E48" s="672">
        <v>16.187830000000002</v>
      </c>
      <c r="F48" s="673">
        <v>16.187830000000002</v>
      </c>
      <c r="G48" s="674"/>
      <c r="H48" s="674"/>
      <c r="I48" s="675"/>
      <c r="J48" s="674"/>
      <c r="K48" s="674"/>
      <c r="L48" s="675"/>
    </row>
    <row r="49" spans="1:12" x14ac:dyDescent="0.25">
      <c r="A49" s="669">
        <v>1976</v>
      </c>
      <c r="B49" s="670">
        <v>1981</v>
      </c>
      <c r="C49" s="671">
        <v>5</v>
      </c>
      <c r="D49" s="672">
        <v>15.262930000000001</v>
      </c>
      <c r="E49" s="672">
        <v>15.262930000000001</v>
      </c>
      <c r="F49" s="673">
        <v>15.262930000000001</v>
      </c>
      <c r="G49" s="674"/>
      <c r="H49" s="674"/>
      <c r="I49" s="675"/>
      <c r="J49" s="674"/>
      <c r="K49" s="674"/>
      <c r="L49" s="675"/>
    </row>
    <row r="50" spans="1:12" x14ac:dyDescent="0.25">
      <c r="A50" s="669">
        <v>1976</v>
      </c>
      <c r="B50" s="670">
        <v>1982</v>
      </c>
      <c r="C50" s="671">
        <v>6</v>
      </c>
      <c r="D50" s="672">
        <v>14.074479999999999</v>
      </c>
      <c r="E50" s="672">
        <v>14.074479999999999</v>
      </c>
      <c r="F50" s="673">
        <v>14.074479999999999</v>
      </c>
      <c r="G50" s="674"/>
      <c r="H50" s="674"/>
      <c r="I50" s="675"/>
      <c r="J50" s="674"/>
      <c r="K50" s="674"/>
      <c r="L50" s="675"/>
    </row>
    <row r="51" spans="1:12" x14ac:dyDescent="0.25">
      <c r="A51" s="669">
        <v>1976</v>
      </c>
      <c r="B51" s="670">
        <v>1983</v>
      </c>
      <c r="C51" s="671">
        <v>7</v>
      </c>
      <c r="D51" s="672">
        <v>13.247579999999999</v>
      </c>
      <c r="E51" s="672">
        <v>13.247579999999999</v>
      </c>
      <c r="F51" s="673">
        <v>13.247579999999999</v>
      </c>
      <c r="G51" s="674"/>
      <c r="H51" s="674"/>
      <c r="I51" s="675"/>
      <c r="J51" s="674"/>
      <c r="K51" s="674"/>
      <c r="L51" s="675"/>
    </row>
    <row r="52" spans="1:12" x14ac:dyDescent="0.25">
      <c r="A52" s="669">
        <v>1976</v>
      </c>
      <c r="B52" s="670">
        <v>1984</v>
      </c>
      <c r="C52" s="671">
        <v>8</v>
      </c>
      <c r="D52" s="672">
        <v>14.7033</v>
      </c>
      <c r="E52" s="672">
        <v>14.7033</v>
      </c>
      <c r="F52" s="673">
        <v>14.7033</v>
      </c>
      <c r="G52" s="674"/>
      <c r="H52" s="674"/>
      <c r="I52" s="675"/>
      <c r="J52" s="674"/>
      <c r="K52" s="674"/>
      <c r="L52" s="675"/>
    </row>
    <row r="53" spans="1:12" x14ac:dyDescent="0.25">
      <c r="A53" s="669">
        <v>1976</v>
      </c>
      <c r="B53" s="670">
        <v>1985</v>
      </c>
      <c r="C53" s="671">
        <v>9</v>
      </c>
      <c r="D53" s="672">
        <v>14.515779999999999</v>
      </c>
      <c r="E53" s="672">
        <v>14.515779999999999</v>
      </c>
      <c r="F53" s="673">
        <v>14.515779999999999</v>
      </c>
      <c r="G53" s="674"/>
      <c r="H53" s="674"/>
      <c r="I53" s="675"/>
      <c r="J53" s="674"/>
      <c r="K53" s="674"/>
      <c r="L53" s="675"/>
    </row>
    <row r="54" spans="1:12" x14ac:dyDescent="0.25">
      <c r="A54" s="669">
        <v>1976</v>
      </c>
      <c r="B54" s="670">
        <v>1986</v>
      </c>
      <c r="C54" s="671">
        <v>10</v>
      </c>
      <c r="D54" s="672">
        <v>16.407509999999998</v>
      </c>
      <c r="E54" s="672">
        <v>16.407509999999998</v>
      </c>
      <c r="F54" s="673">
        <v>16.407509999999998</v>
      </c>
      <c r="G54" s="674"/>
      <c r="H54" s="674"/>
      <c r="I54" s="675"/>
      <c r="J54" s="674"/>
      <c r="K54" s="674"/>
      <c r="L54" s="675"/>
    </row>
    <row r="55" spans="1:12" x14ac:dyDescent="0.25">
      <c r="A55" s="669">
        <v>1976</v>
      </c>
      <c r="B55" s="670">
        <v>1987</v>
      </c>
      <c r="C55" s="671">
        <v>11</v>
      </c>
      <c r="D55" s="672">
        <v>16.813189999999999</v>
      </c>
      <c r="E55" s="672">
        <v>16.813189999999999</v>
      </c>
      <c r="F55" s="673">
        <v>16.813189999999999</v>
      </c>
      <c r="G55" s="674"/>
      <c r="H55" s="674"/>
      <c r="I55" s="675"/>
      <c r="J55" s="674"/>
      <c r="K55" s="674"/>
      <c r="L55" s="675"/>
    </row>
    <row r="56" spans="1:12" x14ac:dyDescent="0.25">
      <c r="A56" s="669">
        <v>1976</v>
      </c>
      <c r="B56" s="670">
        <v>1988</v>
      </c>
      <c r="C56" s="671">
        <v>12</v>
      </c>
      <c r="D56" s="672">
        <v>16.197240000000001</v>
      </c>
      <c r="E56" s="672">
        <v>16.197240000000001</v>
      </c>
      <c r="F56" s="673">
        <v>16.197240000000001</v>
      </c>
      <c r="G56" s="674"/>
      <c r="H56" s="674"/>
      <c r="I56" s="675"/>
      <c r="J56" s="674"/>
      <c r="K56" s="674"/>
      <c r="L56" s="675"/>
    </row>
    <row r="57" spans="1:12" x14ac:dyDescent="0.25">
      <c r="A57" s="669">
        <v>1976</v>
      </c>
      <c r="B57" s="670">
        <v>1989</v>
      </c>
      <c r="C57" s="671">
        <v>13</v>
      </c>
      <c r="D57" s="672">
        <v>14.798870000000001</v>
      </c>
      <c r="E57" s="672">
        <v>14.798870000000001</v>
      </c>
      <c r="F57" s="673">
        <v>14.798870000000001</v>
      </c>
      <c r="G57" s="674"/>
      <c r="H57" s="674"/>
      <c r="I57" s="675"/>
      <c r="J57" s="674"/>
      <c r="K57" s="674"/>
      <c r="L57" s="675"/>
    </row>
    <row r="58" spans="1:12" x14ac:dyDescent="0.25">
      <c r="A58" s="669">
        <v>1976</v>
      </c>
      <c r="B58" s="670">
        <v>1990</v>
      </c>
      <c r="C58" s="671">
        <v>14</v>
      </c>
      <c r="D58" s="672"/>
      <c r="E58" s="672"/>
      <c r="F58" s="673"/>
      <c r="G58" s="674"/>
      <c r="H58" s="674"/>
      <c r="I58" s="675"/>
      <c r="J58" s="674"/>
      <c r="K58" s="674"/>
      <c r="L58" s="675"/>
    </row>
    <row r="59" spans="1:12" x14ac:dyDescent="0.25">
      <c r="A59" s="669">
        <v>1976</v>
      </c>
      <c r="B59" s="670">
        <v>1991</v>
      </c>
      <c r="C59" s="671">
        <v>15</v>
      </c>
      <c r="D59" s="672"/>
      <c r="E59" s="672"/>
      <c r="F59" s="673"/>
      <c r="G59" s="674"/>
      <c r="H59" s="674"/>
      <c r="I59" s="675"/>
      <c r="J59" s="674"/>
      <c r="K59" s="674"/>
      <c r="L59" s="675"/>
    </row>
    <row r="60" spans="1:12" x14ac:dyDescent="0.25">
      <c r="A60" s="669">
        <v>1976</v>
      </c>
      <c r="B60" s="670">
        <v>1992</v>
      </c>
      <c r="C60" s="671">
        <v>16</v>
      </c>
      <c r="D60" s="672"/>
      <c r="E60" s="672"/>
      <c r="F60" s="673"/>
      <c r="G60" s="674"/>
      <c r="H60" s="674"/>
      <c r="I60" s="675"/>
      <c r="J60" s="674"/>
      <c r="K60" s="674"/>
      <c r="L60" s="675"/>
    </row>
    <row r="61" spans="1:12" x14ac:dyDescent="0.25">
      <c r="A61" s="669">
        <v>1976</v>
      </c>
      <c r="B61" s="670">
        <v>1993</v>
      </c>
      <c r="C61" s="671">
        <v>17</v>
      </c>
      <c r="D61" s="672">
        <v>18.443809999999999</v>
      </c>
      <c r="E61" s="672">
        <v>18.443809999999999</v>
      </c>
      <c r="F61" s="673">
        <v>18.443809999999999</v>
      </c>
      <c r="G61" s="674">
        <v>1370.3786555755869</v>
      </c>
      <c r="H61" s="674">
        <v>1370.3786555755869</v>
      </c>
      <c r="I61" s="675">
        <v>1370.3786555755869</v>
      </c>
      <c r="J61" s="674">
        <v>3635.7109999999998</v>
      </c>
      <c r="K61" s="674">
        <v>3635.7109999999998</v>
      </c>
      <c r="L61" s="675">
        <v>3635.7109999999998</v>
      </c>
    </row>
    <row r="62" spans="1:12" x14ac:dyDescent="0.25">
      <c r="A62" s="669">
        <v>1976</v>
      </c>
      <c r="B62" s="670">
        <v>1994</v>
      </c>
      <c r="C62" s="671">
        <v>18</v>
      </c>
      <c r="D62" s="672">
        <v>17.342849999999999</v>
      </c>
      <c r="E62" s="672">
        <v>17.342849999999999</v>
      </c>
      <c r="F62" s="673">
        <v>17.342849999999999</v>
      </c>
      <c r="G62" s="674">
        <v>1102.0521851439235</v>
      </c>
      <c r="H62" s="674">
        <v>1102.0521851439235</v>
      </c>
      <c r="I62" s="675">
        <v>1102.0521851439235</v>
      </c>
      <c r="J62" s="674">
        <v>2759.7469999999998</v>
      </c>
      <c r="K62" s="674">
        <v>2759.7469999999998</v>
      </c>
      <c r="L62" s="675">
        <v>2759.7469999999998</v>
      </c>
    </row>
    <row r="63" spans="1:12" x14ac:dyDescent="0.25">
      <c r="A63" s="669">
        <v>1976</v>
      </c>
      <c r="B63" s="670">
        <v>1995</v>
      </c>
      <c r="C63" s="671">
        <v>19</v>
      </c>
      <c r="D63" s="672">
        <v>19.078279999999999</v>
      </c>
      <c r="E63" s="672">
        <v>19.078279999999999</v>
      </c>
      <c r="F63" s="673">
        <v>19.078279999999999</v>
      </c>
      <c r="G63" s="674">
        <v>1296.8775224400397</v>
      </c>
      <c r="H63" s="674">
        <v>1296.8775224400397</v>
      </c>
      <c r="I63" s="675">
        <v>1296.8775224400397</v>
      </c>
      <c r="J63" s="674">
        <v>2824.1309999999999</v>
      </c>
      <c r="K63" s="674">
        <v>2824.1309999999999</v>
      </c>
      <c r="L63" s="675">
        <v>2824.1309999999999</v>
      </c>
    </row>
    <row r="64" spans="1:12" x14ac:dyDescent="0.25">
      <c r="A64" s="669">
        <v>1976</v>
      </c>
      <c r="B64" s="670">
        <v>1996</v>
      </c>
      <c r="C64" s="671">
        <v>20</v>
      </c>
      <c r="D64" s="672">
        <v>17.098880000000001</v>
      </c>
      <c r="E64" s="672">
        <v>17.098880000000001</v>
      </c>
      <c r="F64" s="673">
        <v>17.098880000000001</v>
      </c>
      <c r="G64" s="674">
        <v>976.53785818961455</v>
      </c>
      <c r="H64" s="674">
        <v>976.53785818961455</v>
      </c>
      <c r="I64" s="675">
        <v>976.53785818961455</v>
      </c>
      <c r="J64" s="674">
        <v>3004.4690000000001</v>
      </c>
      <c r="K64" s="674">
        <v>3004.4690000000001</v>
      </c>
      <c r="L64" s="675">
        <v>3004.4690000000001</v>
      </c>
    </row>
    <row r="65" spans="1:12" x14ac:dyDescent="0.25">
      <c r="A65" s="669">
        <v>1976</v>
      </c>
      <c r="B65" s="670">
        <v>1997</v>
      </c>
      <c r="C65" s="671">
        <v>21</v>
      </c>
      <c r="D65" s="672">
        <v>17.737480000000001</v>
      </c>
      <c r="E65" s="672">
        <v>17.737480000000001</v>
      </c>
      <c r="F65" s="673">
        <v>17.737480000000001</v>
      </c>
      <c r="G65" s="674">
        <v>960.43649417561437</v>
      </c>
      <c r="H65" s="674">
        <v>960.43649417561437</v>
      </c>
      <c r="I65" s="675">
        <v>960.43649417561437</v>
      </c>
      <c r="J65" s="674">
        <v>2335.9769999999999</v>
      </c>
      <c r="K65" s="674">
        <v>2335.9769999999999</v>
      </c>
      <c r="L65" s="675">
        <v>2335.9769999999999</v>
      </c>
    </row>
    <row r="66" spans="1:12" x14ac:dyDescent="0.25">
      <c r="A66" s="669">
        <v>1976</v>
      </c>
      <c r="B66" s="670">
        <v>1998</v>
      </c>
      <c r="C66" s="671">
        <v>22</v>
      </c>
      <c r="D66" s="672">
        <v>13.947050000000001</v>
      </c>
      <c r="E66" s="672">
        <v>13.947050000000001</v>
      </c>
      <c r="F66" s="673">
        <v>13.947050000000001</v>
      </c>
      <c r="G66" s="674">
        <v>890.98419904387458</v>
      </c>
      <c r="H66" s="674">
        <v>890.98419904387458</v>
      </c>
      <c r="I66" s="675">
        <v>890.98419904387458</v>
      </c>
      <c r="J66" s="674">
        <v>2249.0940000000001</v>
      </c>
      <c r="K66" s="674">
        <v>2249.0940000000001</v>
      </c>
      <c r="L66" s="675">
        <v>2249.0940000000001</v>
      </c>
    </row>
    <row r="67" spans="1:12" x14ac:dyDescent="0.25">
      <c r="A67" s="669">
        <v>1976</v>
      </c>
      <c r="B67" s="670">
        <v>1999</v>
      </c>
      <c r="C67" s="671">
        <v>23</v>
      </c>
      <c r="D67" s="672">
        <v>16.065190000000001</v>
      </c>
      <c r="E67" s="672">
        <v>16.065190000000001</v>
      </c>
      <c r="F67" s="673">
        <v>16.065190000000001</v>
      </c>
      <c r="G67" s="674">
        <v>822.60031890455252</v>
      </c>
      <c r="H67" s="674">
        <v>822.60031890455252</v>
      </c>
      <c r="I67" s="675">
        <v>822.60031890455252</v>
      </c>
      <c r="J67" s="674">
        <v>2083.85</v>
      </c>
      <c r="K67" s="674">
        <v>2083.85</v>
      </c>
      <c r="L67" s="675">
        <v>2083.85</v>
      </c>
    </row>
    <row r="68" spans="1:12" x14ac:dyDescent="0.25">
      <c r="A68" s="669">
        <v>1976</v>
      </c>
      <c r="B68" s="670">
        <v>2000</v>
      </c>
      <c r="C68" s="671">
        <v>24</v>
      </c>
      <c r="D68" s="672">
        <v>14.49042</v>
      </c>
      <c r="E68" s="672">
        <v>14.49042</v>
      </c>
      <c r="F68" s="673">
        <v>14.49042</v>
      </c>
      <c r="G68" s="674">
        <v>855.29280340410787</v>
      </c>
      <c r="H68" s="674">
        <v>855.29280340410787</v>
      </c>
      <c r="I68" s="675">
        <v>855.29280340410787</v>
      </c>
      <c r="J68" s="674">
        <v>1838.223</v>
      </c>
      <c r="K68" s="674">
        <v>1838.223</v>
      </c>
      <c r="L68" s="675">
        <v>1838.223</v>
      </c>
    </row>
    <row r="69" spans="1:12" x14ac:dyDescent="0.25">
      <c r="A69" s="669">
        <v>1976</v>
      </c>
      <c r="B69" s="670">
        <v>2001</v>
      </c>
      <c r="C69" s="671">
        <v>25</v>
      </c>
      <c r="D69" s="672">
        <v>11.37271</v>
      </c>
      <c r="E69" s="672">
        <v>11.37271</v>
      </c>
      <c r="F69" s="673">
        <v>11.37271</v>
      </c>
      <c r="G69" s="674">
        <v>823.09228906922033</v>
      </c>
      <c r="H69" s="674">
        <v>823.09228906922033</v>
      </c>
      <c r="I69" s="675">
        <v>823.09228906922033</v>
      </c>
      <c r="J69" s="674">
        <v>1973.9760000000001</v>
      </c>
      <c r="K69" s="674">
        <v>1973.9760000000001</v>
      </c>
      <c r="L69" s="675">
        <v>1973.9760000000001</v>
      </c>
    </row>
    <row r="70" spans="1:12" x14ac:dyDescent="0.25">
      <c r="A70" s="669">
        <v>1976</v>
      </c>
      <c r="B70" s="670">
        <v>2002</v>
      </c>
      <c r="C70" s="671">
        <v>26</v>
      </c>
      <c r="D70" s="672">
        <v>15.307790000000001</v>
      </c>
      <c r="E70" s="672">
        <v>15.307790000000001</v>
      </c>
      <c r="F70" s="673">
        <v>15.307790000000001</v>
      </c>
      <c r="G70" s="674">
        <v>337.71580443805016</v>
      </c>
      <c r="H70" s="674">
        <v>337.71580443805016</v>
      </c>
      <c r="I70" s="675">
        <v>337.71580443805016</v>
      </c>
      <c r="J70" s="674">
        <v>1824.365</v>
      </c>
      <c r="K70" s="674">
        <v>1824.365</v>
      </c>
      <c r="L70" s="675">
        <v>1824.365</v>
      </c>
    </row>
    <row r="71" spans="1:12" x14ac:dyDescent="0.25">
      <c r="A71" s="669">
        <v>1976</v>
      </c>
      <c r="B71" s="670">
        <v>2003</v>
      </c>
      <c r="C71" s="671">
        <v>27</v>
      </c>
      <c r="D71" s="672">
        <v>10.78612</v>
      </c>
      <c r="E71" s="672">
        <v>10.78612</v>
      </c>
      <c r="F71" s="673">
        <v>10.78612</v>
      </c>
      <c r="G71" s="674">
        <v>804.12550966204469</v>
      </c>
      <c r="H71" s="674">
        <v>804.12550966204469</v>
      </c>
      <c r="I71" s="675">
        <v>804.12550966204469</v>
      </c>
      <c r="J71" s="674">
        <v>1213.6610000000001</v>
      </c>
      <c r="K71" s="674">
        <v>1213.6610000000001</v>
      </c>
      <c r="L71" s="675">
        <v>1213.6610000000001</v>
      </c>
    </row>
    <row r="72" spans="1:12" x14ac:dyDescent="0.25">
      <c r="A72" s="669">
        <v>1976</v>
      </c>
      <c r="B72" s="670">
        <v>2004</v>
      </c>
      <c r="C72" s="671">
        <v>28</v>
      </c>
      <c r="D72" s="672">
        <v>11.60075</v>
      </c>
      <c r="E72" s="672">
        <v>11.60075</v>
      </c>
      <c r="F72" s="673">
        <v>11.60075</v>
      </c>
      <c r="G72" s="674">
        <v>788.23706836183464</v>
      </c>
      <c r="H72" s="674">
        <v>788.23706836183464</v>
      </c>
      <c r="I72" s="675">
        <v>788.23706836183464</v>
      </c>
      <c r="J72" s="674">
        <v>1576.0619999999999</v>
      </c>
      <c r="K72" s="674">
        <v>1576.0619999999999</v>
      </c>
      <c r="L72" s="675">
        <v>1576.0619999999999</v>
      </c>
    </row>
    <row r="73" spans="1:12" x14ac:dyDescent="0.25">
      <c r="A73" s="669">
        <v>1976</v>
      </c>
      <c r="B73" s="670">
        <v>2005</v>
      </c>
      <c r="C73" s="671">
        <v>29</v>
      </c>
      <c r="D73" s="672">
        <v>12.858969999999999</v>
      </c>
      <c r="E73" s="672">
        <v>12.858969999999999</v>
      </c>
      <c r="F73" s="673">
        <v>12.858969999999999</v>
      </c>
      <c r="G73" s="674">
        <v>467.25173699658666</v>
      </c>
      <c r="H73" s="674">
        <v>467.25173699658666</v>
      </c>
      <c r="I73" s="675">
        <v>467.25173699658666</v>
      </c>
      <c r="J73" s="674">
        <v>1148.337</v>
      </c>
      <c r="K73" s="674">
        <v>1148.337</v>
      </c>
      <c r="L73" s="675">
        <v>1148.337</v>
      </c>
    </row>
    <row r="74" spans="1:12" x14ac:dyDescent="0.25">
      <c r="A74" s="669">
        <v>1976</v>
      </c>
      <c r="B74" s="670">
        <v>2006</v>
      </c>
      <c r="C74" s="671">
        <v>30</v>
      </c>
      <c r="D74" s="672">
        <v>9.0563769999999995</v>
      </c>
      <c r="E74" s="672">
        <v>9.0563769999999995</v>
      </c>
      <c r="F74" s="673">
        <v>9.0563769999999995</v>
      </c>
      <c r="G74" s="674">
        <v>253.85589090535055</v>
      </c>
      <c r="H74" s="674">
        <v>253.85589090535055</v>
      </c>
      <c r="I74" s="675">
        <v>253.85589090535055</v>
      </c>
      <c r="J74" s="674">
        <v>1842.712</v>
      </c>
      <c r="K74" s="674">
        <v>1842.712</v>
      </c>
      <c r="L74" s="675">
        <v>1842.712</v>
      </c>
    </row>
    <row r="75" spans="1:12" x14ac:dyDescent="0.25">
      <c r="A75" s="669">
        <v>1976</v>
      </c>
      <c r="B75" s="670">
        <v>2007</v>
      </c>
      <c r="C75" s="671">
        <v>31</v>
      </c>
      <c r="D75" s="672">
        <v>7.5762429999999998</v>
      </c>
      <c r="E75" s="672">
        <v>7.5762429999999998</v>
      </c>
      <c r="F75" s="673">
        <v>7.5762429999999998</v>
      </c>
      <c r="G75" s="674">
        <v>386.35015513568794</v>
      </c>
      <c r="H75" s="674">
        <v>386.35015513568794</v>
      </c>
      <c r="I75" s="675">
        <v>386.35015513568794</v>
      </c>
      <c r="J75" s="674">
        <v>1332.8779999999999</v>
      </c>
      <c r="K75" s="674">
        <v>1332.8779999999999</v>
      </c>
      <c r="L75" s="675">
        <v>1332.8779999999999</v>
      </c>
    </row>
    <row r="76" spans="1:12" x14ac:dyDescent="0.25">
      <c r="A76" s="669">
        <v>1976</v>
      </c>
      <c r="B76" s="670">
        <v>2008</v>
      </c>
      <c r="C76" s="671">
        <v>32</v>
      </c>
      <c r="D76" s="672">
        <v>7.298883</v>
      </c>
      <c r="E76" s="672">
        <v>7.298883</v>
      </c>
      <c r="F76" s="673">
        <v>7.298883</v>
      </c>
      <c r="G76" s="674">
        <v>412.92779823543907</v>
      </c>
      <c r="H76" s="674">
        <v>412.92779823543907</v>
      </c>
      <c r="I76" s="675">
        <v>412.92779823543907</v>
      </c>
      <c r="J76" s="674">
        <v>1408.7719999999999</v>
      </c>
      <c r="K76" s="674">
        <v>1408.7719999999999</v>
      </c>
      <c r="L76" s="675">
        <v>1408.7719999999999</v>
      </c>
    </row>
    <row r="77" spans="1:12" x14ac:dyDescent="0.25">
      <c r="A77" s="669">
        <v>1976</v>
      </c>
      <c r="B77" s="670">
        <v>2009</v>
      </c>
      <c r="C77" s="671">
        <v>33</v>
      </c>
      <c r="D77" s="672">
        <v>5.3774189999999997</v>
      </c>
      <c r="E77" s="672">
        <v>5.3774189999999997</v>
      </c>
      <c r="F77" s="673">
        <v>5.3774189999999997</v>
      </c>
      <c r="G77" s="674">
        <v>94.892291614989091</v>
      </c>
      <c r="H77" s="674">
        <v>94.892291614989091</v>
      </c>
      <c r="I77" s="675">
        <v>94.892291614989091</v>
      </c>
      <c r="J77" s="674">
        <v>1152.3489999999999</v>
      </c>
      <c r="K77" s="674">
        <v>1152.3489999999999</v>
      </c>
      <c r="L77" s="675">
        <v>1152.3489999999999</v>
      </c>
    </row>
    <row r="78" spans="1:12" x14ac:dyDescent="0.25">
      <c r="A78" s="669">
        <v>1976</v>
      </c>
      <c r="B78" s="670">
        <v>2010</v>
      </c>
      <c r="C78" s="671">
        <v>34</v>
      </c>
      <c r="D78" s="672">
        <v>8.382619</v>
      </c>
      <c r="E78" s="672">
        <v>8.382619</v>
      </c>
      <c r="F78" s="673">
        <v>8.382619</v>
      </c>
      <c r="G78" s="674">
        <v>148.57612610419483</v>
      </c>
      <c r="H78" s="674">
        <v>148.57612610419483</v>
      </c>
      <c r="I78" s="675">
        <v>148.57612610419483</v>
      </c>
      <c r="J78" s="674">
        <v>1396.481</v>
      </c>
      <c r="K78" s="674">
        <v>1396.481</v>
      </c>
      <c r="L78" s="675">
        <v>1396.481</v>
      </c>
    </row>
    <row r="79" spans="1:12" x14ac:dyDescent="0.25">
      <c r="A79" s="669">
        <v>1976</v>
      </c>
      <c r="B79" s="670">
        <v>2011</v>
      </c>
      <c r="C79" s="671">
        <v>35</v>
      </c>
      <c r="D79" s="672">
        <v>4.7010069999999997</v>
      </c>
      <c r="E79" s="672">
        <v>4.7010069999999997</v>
      </c>
      <c r="F79" s="673">
        <v>4.7010069999999997</v>
      </c>
      <c r="G79" s="674">
        <v>145.5196788909133</v>
      </c>
      <c r="H79" s="674">
        <v>145.5196788909133</v>
      </c>
      <c r="I79" s="675">
        <v>145.5196788909133</v>
      </c>
      <c r="J79" s="674">
        <v>487.19189999999998</v>
      </c>
      <c r="K79" s="674">
        <v>487.19189999999998</v>
      </c>
      <c r="L79" s="675">
        <v>487.19189999999998</v>
      </c>
    </row>
    <row r="80" spans="1:12" x14ac:dyDescent="0.25">
      <c r="A80" s="669">
        <v>1976</v>
      </c>
      <c r="B80" s="670">
        <v>2012</v>
      </c>
      <c r="C80" s="671">
        <v>36</v>
      </c>
      <c r="D80" s="672">
        <v>10.15428</v>
      </c>
      <c r="E80" s="672">
        <v>10.15428</v>
      </c>
      <c r="F80" s="673">
        <v>10.15428</v>
      </c>
      <c r="G80" s="674">
        <v>183.58193176168544</v>
      </c>
      <c r="H80" s="674">
        <v>183.58193176168544</v>
      </c>
      <c r="I80" s="675">
        <v>183.58193176168544</v>
      </c>
      <c r="J80" s="674">
        <v>1218.173</v>
      </c>
      <c r="K80" s="674">
        <v>1218.173</v>
      </c>
      <c r="L80" s="675">
        <v>1218.173</v>
      </c>
    </row>
    <row r="81" spans="1:12" x14ac:dyDescent="0.25">
      <c r="A81" s="669">
        <v>1976</v>
      </c>
      <c r="B81" s="670">
        <v>2013</v>
      </c>
      <c r="C81" s="671">
        <v>37</v>
      </c>
      <c r="D81" s="672">
        <v>15.08681</v>
      </c>
      <c r="E81" s="672">
        <v>15.08681</v>
      </c>
      <c r="F81" s="673">
        <v>15.08681</v>
      </c>
      <c r="G81" s="674">
        <v>125.18811586423692</v>
      </c>
      <c r="H81" s="674">
        <v>125.18811586423692</v>
      </c>
      <c r="I81" s="675">
        <v>125.18811586423692</v>
      </c>
      <c r="J81" s="674">
        <v>988.39790000000005</v>
      </c>
      <c r="K81" s="674">
        <v>988.39790000000005</v>
      </c>
      <c r="L81" s="675">
        <v>988.39790000000005</v>
      </c>
    </row>
    <row r="82" spans="1:12" x14ac:dyDescent="0.25">
      <c r="A82" s="669">
        <v>1976</v>
      </c>
      <c r="B82" s="670">
        <v>2014</v>
      </c>
      <c r="C82" s="671">
        <v>38</v>
      </c>
      <c r="D82" s="672">
        <v>7.0055350000000001</v>
      </c>
      <c r="E82" s="672">
        <v>7.0055350000000001</v>
      </c>
      <c r="F82" s="673">
        <v>7.0055350000000001</v>
      </c>
      <c r="G82" s="674">
        <v>582.58772652327741</v>
      </c>
      <c r="H82" s="674">
        <v>582.58772652327741</v>
      </c>
      <c r="I82" s="675">
        <v>582.58772652327741</v>
      </c>
      <c r="J82" s="674">
        <v>1041.308</v>
      </c>
      <c r="K82" s="674">
        <v>1041.308</v>
      </c>
      <c r="L82" s="675">
        <v>1041.308</v>
      </c>
    </row>
    <row r="83" spans="1:12" ht="13" thickBot="1" x14ac:dyDescent="0.3">
      <c r="A83" s="676">
        <v>1976</v>
      </c>
      <c r="B83" s="677">
        <v>2015</v>
      </c>
      <c r="C83" s="678">
        <v>39</v>
      </c>
      <c r="D83" s="679">
        <v>10.03234</v>
      </c>
      <c r="E83" s="679">
        <v>10.03234</v>
      </c>
      <c r="F83" s="680">
        <v>10.03234</v>
      </c>
      <c r="G83" s="681">
        <v>23.038275990207641</v>
      </c>
      <c r="H83" s="681">
        <v>23.038275990207641</v>
      </c>
      <c r="I83" s="682">
        <v>23.038275990207641</v>
      </c>
      <c r="J83" s="681">
        <v>610.37170510023464</v>
      </c>
      <c r="K83" s="681">
        <v>610.37170510023464</v>
      </c>
      <c r="L83" s="682">
        <v>610.37170510023464</v>
      </c>
    </row>
    <row r="84" spans="1:12" x14ac:dyDescent="0.25">
      <c r="A84" s="662">
        <v>1977</v>
      </c>
      <c r="B84" s="663">
        <v>1977</v>
      </c>
      <c r="C84" s="664">
        <v>0</v>
      </c>
      <c r="D84" s="665">
        <v>15.388350000000001</v>
      </c>
      <c r="E84" s="665">
        <v>15.388350000000001</v>
      </c>
      <c r="F84" s="666">
        <v>15.388350000000001</v>
      </c>
      <c r="G84" s="667"/>
      <c r="H84" s="667"/>
      <c r="I84" s="668"/>
      <c r="J84" s="667"/>
      <c r="K84" s="667"/>
      <c r="L84" s="668"/>
    </row>
    <row r="85" spans="1:12" x14ac:dyDescent="0.25">
      <c r="A85" s="669">
        <v>1977</v>
      </c>
      <c r="B85" s="670">
        <v>1978</v>
      </c>
      <c r="C85" s="671">
        <v>1</v>
      </c>
      <c r="D85" s="672">
        <v>14.302300000000001</v>
      </c>
      <c r="E85" s="672">
        <v>14.302300000000001</v>
      </c>
      <c r="F85" s="673">
        <v>14.302300000000001</v>
      </c>
      <c r="G85" s="674"/>
      <c r="H85" s="674"/>
      <c r="I85" s="675"/>
      <c r="J85" s="674"/>
      <c r="K85" s="674"/>
      <c r="L85" s="675"/>
    </row>
    <row r="86" spans="1:12" x14ac:dyDescent="0.25">
      <c r="A86" s="669">
        <v>1977</v>
      </c>
      <c r="B86" s="670">
        <v>1979</v>
      </c>
      <c r="C86" s="671">
        <v>2</v>
      </c>
      <c r="D86" s="672">
        <v>14.51159</v>
      </c>
      <c r="E86" s="672">
        <v>14.51159</v>
      </c>
      <c r="F86" s="673">
        <v>14.51159</v>
      </c>
      <c r="G86" s="674"/>
      <c r="H86" s="674"/>
      <c r="I86" s="675"/>
      <c r="J86" s="674"/>
      <c r="K86" s="674"/>
      <c r="L86" s="675"/>
    </row>
    <row r="87" spans="1:12" x14ac:dyDescent="0.25">
      <c r="A87" s="669">
        <v>1977</v>
      </c>
      <c r="B87" s="670">
        <v>1980</v>
      </c>
      <c r="C87" s="671">
        <v>3</v>
      </c>
      <c r="D87" s="672">
        <v>14.44191</v>
      </c>
      <c r="E87" s="672">
        <v>14.44191</v>
      </c>
      <c r="F87" s="673">
        <v>14.44191</v>
      </c>
      <c r="G87" s="674"/>
      <c r="H87" s="674"/>
      <c r="I87" s="675"/>
      <c r="J87" s="674"/>
      <c r="K87" s="674"/>
      <c r="L87" s="675"/>
    </row>
    <row r="88" spans="1:12" x14ac:dyDescent="0.25">
      <c r="A88" s="669">
        <v>1977</v>
      </c>
      <c r="B88" s="670">
        <v>1981</v>
      </c>
      <c r="C88" s="671">
        <v>4</v>
      </c>
      <c r="D88" s="672">
        <v>14.0769</v>
      </c>
      <c r="E88" s="672">
        <v>14.0769</v>
      </c>
      <c r="F88" s="673">
        <v>14.0769</v>
      </c>
      <c r="G88" s="674"/>
      <c r="H88" s="674"/>
      <c r="I88" s="675"/>
      <c r="J88" s="674"/>
      <c r="K88" s="674"/>
      <c r="L88" s="675"/>
    </row>
    <row r="89" spans="1:12" x14ac:dyDescent="0.25">
      <c r="A89" s="669">
        <v>1977</v>
      </c>
      <c r="B89" s="670">
        <v>1982</v>
      </c>
      <c r="C89" s="671">
        <v>5</v>
      </c>
      <c r="D89" s="672">
        <v>11.91621</v>
      </c>
      <c r="E89" s="672">
        <v>11.91621</v>
      </c>
      <c r="F89" s="673">
        <v>11.91621</v>
      </c>
      <c r="G89" s="674"/>
      <c r="H89" s="674"/>
      <c r="I89" s="675"/>
      <c r="J89" s="674"/>
      <c r="K89" s="674"/>
      <c r="L89" s="675"/>
    </row>
    <row r="90" spans="1:12" x14ac:dyDescent="0.25">
      <c r="A90" s="669">
        <v>1977</v>
      </c>
      <c r="B90" s="670">
        <v>1983</v>
      </c>
      <c r="C90" s="671">
        <v>6</v>
      </c>
      <c r="D90" s="672">
        <v>12.453430000000001</v>
      </c>
      <c r="E90" s="672">
        <v>12.453430000000001</v>
      </c>
      <c r="F90" s="673">
        <v>12.453430000000001</v>
      </c>
      <c r="G90" s="674"/>
      <c r="H90" s="674"/>
      <c r="I90" s="675"/>
      <c r="J90" s="674"/>
      <c r="K90" s="674"/>
      <c r="L90" s="675"/>
    </row>
    <row r="91" spans="1:12" x14ac:dyDescent="0.25">
      <c r="A91" s="669">
        <v>1977</v>
      </c>
      <c r="B91" s="670">
        <v>1984</v>
      </c>
      <c r="C91" s="671">
        <v>7</v>
      </c>
      <c r="D91" s="672">
        <v>12.44642</v>
      </c>
      <c r="E91" s="672">
        <v>12.44642</v>
      </c>
      <c r="F91" s="673">
        <v>12.44642</v>
      </c>
      <c r="G91" s="674"/>
      <c r="H91" s="674"/>
      <c r="I91" s="675"/>
      <c r="J91" s="674"/>
      <c r="K91" s="674"/>
      <c r="L91" s="675"/>
    </row>
    <row r="92" spans="1:12" x14ac:dyDescent="0.25">
      <c r="A92" s="669">
        <v>1977</v>
      </c>
      <c r="B92" s="670">
        <v>1985</v>
      </c>
      <c r="C92" s="671">
        <v>8</v>
      </c>
      <c r="D92" s="672">
        <v>12.98419</v>
      </c>
      <c r="E92" s="672">
        <v>12.98419</v>
      </c>
      <c r="F92" s="673">
        <v>12.98419</v>
      </c>
      <c r="G92" s="674"/>
      <c r="H92" s="674"/>
      <c r="I92" s="675"/>
      <c r="J92" s="674"/>
      <c r="K92" s="674"/>
      <c r="L92" s="675"/>
    </row>
    <row r="93" spans="1:12" x14ac:dyDescent="0.25">
      <c r="A93" s="669">
        <v>1977</v>
      </c>
      <c r="B93" s="670">
        <v>1986</v>
      </c>
      <c r="C93" s="671">
        <v>9</v>
      </c>
      <c r="D93" s="672">
        <v>14.41062</v>
      </c>
      <c r="E93" s="672">
        <v>14.41062</v>
      </c>
      <c r="F93" s="673">
        <v>14.41062</v>
      </c>
      <c r="G93" s="674"/>
      <c r="H93" s="674"/>
      <c r="I93" s="675"/>
      <c r="J93" s="674"/>
      <c r="K93" s="674"/>
      <c r="L93" s="675"/>
    </row>
    <row r="94" spans="1:12" x14ac:dyDescent="0.25">
      <c r="A94" s="669">
        <v>1977</v>
      </c>
      <c r="B94" s="670">
        <v>1987</v>
      </c>
      <c r="C94" s="671">
        <v>10</v>
      </c>
      <c r="D94" s="672">
        <v>14.53295</v>
      </c>
      <c r="E94" s="672">
        <v>14.53295</v>
      </c>
      <c r="F94" s="673">
        <v>14.53295</v>
      </c>
      <c r="G94" s="674"/>
      <c r="H94" s="674"/>
      <c r="I94" s="675"/>
      <c r="J94" s="674"/>
      <c r="K94" s="674"/>
      <c r="L94" s="675"/>
    </row>
    <row r="95" spans="1:12" x14ac:dyDescent="0.25">
      <c r="A95" s="669">
        <v>1977</v>
      </c>
      <c r="B95" s="670">
        <v>1988</v>
      </c>
      <c r="C95" s="671">
        <v>11</v>
      </c>
      <c r="D95" s="672">
        <v>16.771329999999999</v>
      </c>
      <c r="E95" s="672">
        <v>16.771329999999999</v>
      </c>
      <c r="F95" s="673">
        <v>16.771329999999999</v>
      </c>
      <c r="G95" s="674"/>
      <c r="H95" s="674"/>
      <c r="I95" s="675"/>
      <c r="J95" s="674"/>
      <c r="K95" s="674"/>
      <c r="L95" s="675"/>
    </row>
    <row r="96" spans="1:12" x14ac:dyDescent="0.25">
      <c r="A96" s="669">
        <v>1977</v>
      </c>
      <c r="B96" s="670">
        <v>1989</v>
      </c>
      <c r="C96" s="671">
        <v>12</v>
      </c>
      <c r="D96" s="672">
        <v>15.72283</v>
      </c>
      <c r="E96" s="672">
        <v>15.72283</v>
      </c>
      <c r="F96" s="673">
        <v>15.72283</v>
      </c>
      <c r="G96" s="674"/>
      <c r="H96" s="674"/>
      <c r="I96" s="675"/>
      <c r="J96" s="674"/>
      <c r="K96" s="674"/>
      <c r="L96" s="675"/>
    </row>
    <row r="97" spans="1:12" x14ac:dyDescent="0.25">
      <c r="A97" s="669">
        <v>1977</v>
      </c>
      <c r="B97" s="670">
        <v>1990</v>
      </c>
      <c r="C97" s="671">
        <v>13</v>
      </c>
      <c r="D97" s="672">
        <v>15.610300000000001</v>
      </c>
      <c r="E97" s="672">
        <v>15.610300000000001</v>
      </c>
      <c r="F97" s="673">
        <v>15.610300000000001</v>
      </c>
      <c r="G97" s="674">
        <v>1467.5859843515816</v>
      </c>
      <c r="H97" s="674">
        <v>1467.5859843515816</v>
      </c>
      <c r="I97" s="675">
        <v>1467.5859843515816</v>
      </c>
      <c r="J97" s="674">
        <v>3723.16</v>
      </c>
      <c r="K97" s="674">
        <v>3723.16</v>
      </c>
      <c r="L97" s="675">
        <v>3723.16</v>
      </c>
    </row>
    <row r="98" spans="1:12" x14ac:dyDescent="0.25">
      <c r="A98" s="669">
        <v>1977</v>
      </c>
      <c r="B98" s="670">
        <v>1991</v>
      </c>
      <c r="C98" s="671">
        <v>14</v>
      </c>
      <c r="D98" s="672"/>
      <c r="E98" s="672"/>
      <c r="F98" s="673"/>
      <c r="G98" s="674"/>
      <c r="H98" s="674"/>
      <c r="I98" s="675"/>
      <c r="J98" s="674"/>
      <c r="K98" s="674"/>
      <c r="L98" s="675"/>
    </row>
    <row r="99" spans="1:12" x14ac:dyDescent="0.25">
      <c r="A99" s="669">
        <v>1977</v>
      </c>
      <c r="B99" s="670">
        <v>1992</v>
      </c>
      <c r="C99" s="671">
        <v>15</v>
      </c>
      <c r="D99" s="672"/>
      <c r="E99" s="672"/>
      <c r="F99" s="673"/>
      <c r="G99" s="674"/>
      <c r="H99" s="674"/>
      <c r="I99" s="675"/>
      <c r="J99" s="674"/>
      <c r="K99" s="674"/>
      <c r="L99" s="675"/>
    </row>
    <row r="100" spans="1:12" x14ac:dyDescent="0.25">
      <c r="A100" s="669">
        <v>1977</v>
      </c>
      <c r="B100" s="670">
        <v>1993</v>
      </c>
      <c r="C100" s="671">
        <v>16</v>
      </c>
      <c r="D100" s="672">
        <v>19.191610000000001</v>
      </c>
      <c r="E100" s="672">
        <v>19.191610000000001</v>
      </c>
      <c r="F100" s="673">
        <v>19.191610000000001</v>
      </c>
      <c r="G100" s="674">
        <v>1440.4919488011039</v>
      </c>
      <c r="H100" s="674">
        <v>1440.4919488011039</v>
      </c>
      <c r="I100" s="675">
        <v>1440.4919488011039</v>
      </c>
      <c r="J100" s="674">
        <v>3265.14</v>
      </c>
      <c r="K100" s="674">
        <v>3265.14</v>
      </c>
      <c r="L100" s="675">
        <v>3265.14</v>
      </c>
    </row>
    <row r="101" spans="1:12" x14ac:dyDescent="0.25">
      <c r="A101" s="669">
        <v>1977</v>
      </c>
      <c r="B101" s="670">
        <v>1994</v>
      </c>
      <c r="C101" s="671">
        <v>17</v>
      </c>
      <c r="D101" s="672">
        <v>18.92062</v>
      </c>
      <c r="E101" s="672">
        <v>18.92062</v>
      </c>
      <c r="F101" s="673">
        <v>18.92062</v>
      </c>
      <c r="G101" s="674">
        <v>1240.1675763971098</v>
      </c>
      <c r="H101" s="674">
        <v>1240.1675763971098</v>
      </c>
      <c r="I101" s="675">
        <v>1240.1675763971098</v>
      </c>
      <c r="J101" s="674">
        <v>3020.357</v>
      </c>
      <c r="K101" s="674">
        <v>3020.357</v>
      </c>
      <c r="L101" s="675">
        <v>3020.357</v>
      </c>
    </row>
    <row r="102" spans="1:12" x14ac:dyDescent="0.25">
      <c r="A102" s="669">
        <v>1977</v>
      </c>
      <c r="B102" s="670">
        <v>1995</v>
      </c>
      <c r="C102" s="671">
        <v>18</v>
      </c>
      <c r="D102" s="672">
        <v>17.89931</v>
      </c>
      <c r="E102" s="672">
        <v>17.89931</v>
      </c>
      <c r="F102" s="673">
        <v>17.89931</v>
      </c>
      <c r="G102" s="674">
        <v>1365.7345234165634</v>
      </c>
      <c r="H102" s="674">
        <v>1365.7345234165634</v>
      </c>
      <c r="I102" s="675">
        <v>1365.7345234165634</v>
      </c>
      <c r="J102" s="674">
        <v>3037.5630000000001</v>
      </c>
      <c r="K102" s="674">
        <v>3037.5630000000001</v>
      </c>
      <c r="L102" s="675">
        <v>3037.5630000000001</v>
      </c>
    </row>
    <row r="103" spans="1:12" x14ac:dyDescent="0.25">
      <c r="A103" s="669">
        <v>1977</v>
      </c>
      <c r="B103" s="670">
        <v>1996</v>
      </c>
      <c r="C103" s="671">
        <v>19</v>
      </c>
      <c r="D103" s="672">
        <v>18.48563</v>
      </c>
      <c r="E103" s="672">
        <v>18.48563</v>
      </c>
      <c r="F103" s="673">
        <v>18.48563</v>
      </c>
      <c r="G103" s="674">
        <v>1320.8550431725844</v>
      </c>
      <c r="H103" s="674">
        <v>1320.8550431725844</v>
      </c>
      <c r="I103" s="675">
        <v>1320.8550431725844</v>
      </c>
      <c r="J103" s="674">
        <v>2735.944</v>
      </c>
      <c r="K103" s="674">
        <v>2735.944</v>
      </c>
      <c r="L103" s="675">
        <v>2735.944</v>
      </c>
    </row>
    <row r="104" spans="1:12" x14ac:dyDescent="0.25">
      <c r="A104" s="669">
        <v>1977</v>
      </c>
      <c r="B104" s="670">
        <v>1997</v>
      </c>
      <c r="C104" s="671">
        <v>20</v>
      </c>
      <c r="D104" s="672">
        <v>17.567609999999998</v>
      </c>
      <c r="E104" s="672">
        <v>17.567609999999998</v>
      </c>
      <c r="F104" s="673">
        <v>17.567609999999998</v>
      </c>
      <c r="G104" s="674">
        <v>1104.7288330284755</v>
      </c>
      <c r="H104" s="674">
        <v>1104.7288330284755</v>
      </c>
      <c r="I104" s="675">
        <v>1104.7288330284755</v>
      </c>
      <c r="J104" s="674">
        <v>2657.0529999999999</v>
      </c>
      <c r="K104" s="674">
        <v>2657.0529999999999</v>
      </c>
      <c r="L104" s="675">
        <v>2657.0529999999999</v>
      </c>
    </row>
    <row r="105" spans="1:12" x14ac:dyDescent="0.25">
      <c r="A105" s="669">
        <v>1977</v>
      </c>
      <c r="B105" s="670">
        <v>1998</v>
      </c>
      <c r="C105" s="671">
        <v>21</v>
      </c>
      <c r="D105" s="672">
        <v>15.065860000000001</v>
      </c>
      <c r="E105" s="672">
        <v>15.065860000000001</v>
      </c>
      <c r="F105" s="673">
        <v>15.065860000000001</v>
      </c>
      <c r="G105" s="674">
        <v>1258.7471709186548</v>
      </c>
      <c r="H105" s="674">
        <v>1258.7471709186548</v>
      </c>
      <c r="I105" s="675">
        <v>1258.7471709186548</v>
      </c>
      <c r="J105" s="674">
        <v>2313.2530000000002</v>
      </c>
      <c r="K105" s="674">
        <v>2313.2530000000002</v>
      </c>
      <c r="L105" s="675">
        <v>2313.2530000000002</v>
      </c>
    </row>
    <row r="106" spans="1:12" x14ac:dyDescent="0.25">
      <c r="A106" s="669">
        <v>1977</v>
      </c>
      <c r="B106" s="670">
        <v>1999</v>
      </c>
      <c r="C106" s="671">
        <v>22</v>
      </c>
      <c r="D106" s="672">
        <v>16.53762</v>
      </c>
      <c r="E106" s="672">
        <v>16.53762</v>
      </c>
      <c r="F106" s="673">
        <v>16.53762</v>
      </c>
      <c r="G106" s="674">
        <v>933.80368095778738</v>
      </c>
      <c r="H106" s="674">
        <v>933.80368095778738</v>
      </c>
      <c r="I106" s="675">
        <v>933.80368095778738</v>
      </c>
      <c r="J106" s="674">
        <v>2316.1320000000001</v>
      </c>
      <c r="K106" s="674">
        <v>2316.1320000000001</v>
      </c>
      <c r="L106" s="675">
        <v>2316.1320000000001</v>
      </c>
    </row>
    <row r="107" spans="1:12" x14ac:dyDescent="0.25">
      <c r="A107" s="669">
        <v>1977</v>
      </c>
      <c r="B107" s="670">
        <v>2000</v>
      </c>
      <c r="C107" s="671">
        <v>23</v>
      </c>
      <c r="D107" s="672">
        <v>15.64531</v>
      </c>
      <c r="E107" s="672">
        <v>15.64531</v>
      </c>
      <c r="F107" s="673">
        <v>15.64531</v>
      </c>
      <c r="G107" s="674">
        <v>1216.1781901777049</v>
      </c>
      <c r="H107" s="674">
        <v>1216.1781901777049</v>
      </c>
      <c r="I107" s="675">
        <v>1216.1781901777049</v>
      </c>
      <c r="J107" s="674">
        <v>2368.1750000000002</v>
      </c>
      <c r="K107" s="674">
        <v>2368.1750000000002</v>
      </c>
      <c r="L107" s="675">
        <v>2368.1750000000002</v>
      </c>
    </row>
    <row r="108" spans="1:12" x14ac:dyDescent="0.25">
      <c r="A108" s="669">
        <v>1977</v>
      </c>
      <c r="B108" s="670">
        <v>2001</v>
      </c>
      <c r="C108" s="671">
        <v>24</v>
      </c>
      <c r="D108" s="672">
        <v>10.96041</v>
      </c>
      <c r="E108" s="672">
        <v>10.96041</v>
      </c>
      <c r="F108" s="673">
        <v>10.96041</v>
      </c>
      <c r="G108" s="674">
        <v>513.12295889801862</v>
      </c>
      <c r="H108" s="674">
        <v>513.12295889801862</v>
      </c>
      <c r="I108" s="675">
        <v>513.12295889801862</v>
      </c>
      <c r="J108" s="674">
        <v>2094.1469999999999</v>
      </c>
      <c r="K108" s="674">
        <v>2094.1469999999999</v>
      </c>
      <c r="L108" s="675">
        <v>2094.1469999999999</v>
      </c>
    </row>
    <row r="109" spans="1:12" x14ac:dyDescent="0.25">
      <c r="A109" s="669">
        <v>1977</v>
      </c>
      <c r="B109" s="670">
        <v>2002</v>
      </c>
      <c r="C109" s="671">
        <v>25</v>
      </c>
      <c r="D109" s="672">
        <v>13.98147</v>
      </c>
      <c r="E109" s="672">
        <v>13.98147</v>
      </c>
      <c r="F109" s="673">
        <v>13.98147</v>
      </c>
      <c r="G109" s="674">
        <v>762.0925481331534</v>
      </c>
      <c r="H109" s="674">
        <v>762.0925481331534</v>
      </c>
      <c r="I109" s="675">
        <v>762.0925481331534</v>
      </c>
      <c r="J109" s="674">
        <v>1836.08</v>
      </c>
      <c r="K109" s="674">
        <v>1836.08</v>
      </c>
      <c r="L109" s="675">
        <v>1836.08</v>
      </c>
    </row>
    <row r="110" spans="1:12" x14ac:dyDescent="0.25">
      <c r="A110" s="669">
        <v>1977</v>
      </c>
      <c r="B110" s="670">
        <v>2003</v>
      </c>
      <c r="C110" s="671">
        <v>26</v>
      </c>
      <c r="D110" s="672">
        <v>11.79163</v>
      </c>
      <c r="E110" s="672">
        <v>11.79163</v>
      </c>
      <c r="F110" s="673">
        <v>11.79163</v>
      </c>
      <c r="G110" s="674">
        <v>412.69086917259273</v>
      </c>
      <c r="H110" s="674">
        <v>412.69086917259273</v>
      </c>
      <c r="I110" s="675">
        <v>412.69086917259273</v>
      </c>
      <c r="J110" s="674">
        <v>1841.663</v>
      </c>
      <c r="K110" s="674">
        <v>1841.663</v>
      </c>
      <c r="L110" s="675">
        <v>1841.663</v>
      </c>
    </row>
    <row r="111" spans="1:12" x14ac:dyDescent="0.25">
      <c r="A111" s="669">
        <v>1977</v>
      </c>
      <c r="B111" s="670">
        <v>2004</v>
      </c>
      <c r="C111" s="671">
        <v>27</v>
      </c>
      <c r="D111" s="672">
        <v>9.3107039999999994</v>
      </c>
      <c r="E111" s="672">
        <v>9.3107039999999994</v>
      </c>
      <c r="F111" s="673">
        <v>9.3107039999999994</v>
      </c>
      <c r="G111" s="674">
        <v>584.35991146062133</v>
      </c>
      <c r="H111" s="674">
        <v>584.35991146062133</v>
      </c>
      <c r="I111" s="675">
        <v>584.35991146062133</v>
      </c>
      <c r="J111" s="674">
        <v>1756.3489999999999</v>
      </c>
      <c r="K111" s="674">
        <v>1756.3489999999999</v>
      </c>
      <c r="L111" s="675">
        <v>1756.3489999999999</v>
      </c>
    </row>
    <row r="112" spans="1:12" x14ac:dyDescent="0.25">
      <c r="A112" s="669">
        <v>1977</v>
      </c>
      <c r="B112" s="670">
        <v>2005</v>
      </c>
      <c r="C112" s="671">
        <v>28</v>
      </c>
      <c r="D112" s="672">
        <v>8.3049280000000003</v>
      </c>
      <c r="E112" s="672">
        <v>8.3049280000000003</v>
      </c>
      <c r="F112" s="673">
        <v>8.3049280000000003</v>
      </c>
      <c r="G112" s="674">
        <v>562.94755359374415</v>
      </c>
      <c r="H112" s="674">
        <v>562.94755359374415</v>
      </c>
      <c r="I112" s="675">
        <v>562.94755359374415</v>
      </c>
      <c r="J112" s="674">
        <v>2005.056</v>
      </c>
      <c r="K112" s="674">
        <v>2005.056</v>
      </c>
      <c r="L112" s="675">
        <v>2005.056</v>
      </c>
    </row>
    <row r="113" spans="1:12" x14ac:dyDescent="0.25">
      <c r="A113" s="669">
        <v>1977</v>
      </c>
      <c r="B113" s="670">
        <v>2006</v>
      </c>
      <c r="C113" s="671">
        <v>29</v>
      </c>
      <c r="D113" s="672">
        <v>7.6440950000000001</v>
      </c>
      <c r="E113" s="672">
        <v>7.6440950000000001</v>
      </c>
      <c r="F113" s="673">
        <v>7.6440950000000001</v>
      </c>
      <c r="G113" s="674">
        <v>575.77106206952033</v>
      </c>
      <c r="H113" s="674">
        <v>575.77106206952033</v>
      </c>
      <c r="I113" s="675">
        <v>575.77106206952033</v>
      </c>
      <c r="J113" s="674">
        <v>1169.921</v>
      </c>
      <c r="K113" s="674">
        <v>1169.921</v>
      </c>
      <c r="L113" s="675">
        <v>1169.921</v>
      </c>
    </row>
    <row r="114" spans="1:12" x14ac:dyDescent="0.25">
      <c r="A114" s="669">
        <v>1977</v>
      </c>
      <c r="B114" s="670">
        <v>2007</v>
      </c>
      <c r="C114" s="671">
        <v>30</v>
      </c>
      <c r="D114" s="672">
        <v>8.1273060000000008</v>
      </c>
      <c r="E114" s="672">
        <v>8.1273060000000008</v>
      </c>
      <c r="F114" s="673">
        <v>8.1273060000000008</v>
      </c>
      <c r="G114" s="674">
        <v>318.32892900030049</v>
      </c>
      <c r="H114" s="674">
        <v>318.32892900030049</v>
      </c>
      <c r="I114" s="675">
        <v>318.32892900030049</v>
      </c>
      <c r="J114" s="674">
        <v>1503.953</v>
      </c>
      <c r="K114" s="674">
        <v>1503.953</v>
      </c>
      <c r="L114" s="675">
        <v>1503.953</v>
      </c>
    </row>
    <row r="115" spans="1:12" x14ac:dyDescent="0.25">
      <c r="A115" s="669">
        <v>1977</v>
      </c>
      <c r="B115" s="670">
        <v>2008</v>
      </c>
      <c r="C115" s="671">
        <v>31</v>
      </c>
      <c r="D115" s="672">
        <v>6.5466740000000003</v>
      </c>
      <c r="E115" s="672">
        <v>6.5466740000000003</v>
      </c>
      <c r="F115" s="673">
        <v>6.5466740000000003</v>
      </c>
      <c r="G115" s="674">
        <v>333.57847146155495</v>
      </c>
      <c r="H115" s="674">
        <v>333.57847146155495</v>
      </c>
      <c r="I115" s="675">
        <v>333.57847146155495</v>
      </c>
      <c r="J115" s="674">
        <v>688.80700000000002</v>
      </c>
      <c r="K115" s="674">
        <v>688.80700000000002</v>
      </c>
      <c r="L115" s="675">
        <v>688.80700000000002</v>
      </c>
    </row>
    <row r="116" spans="1:12" x14ac:dyDescent="0.25">
      <c r="A116" s="669">
        <v>1977</v>
      </c>
      <c r="B116" s="670">
        <v>2009</v>
      </c>
      <c r="C116" s="671">
        <v>32</v>
      </c>
      <c r="D116" s="672">
        <v>5.0578820000000002</v>
      </c>
      <c r="E116" s="672">
        <v>5.0578820000000002</v>
      </c>
      <c r="F116" s="673">
        <v>5.0578820000000002</v>
      </c>
      <c r="G116" s="674">
        <v>305.06273202491218</v>
      </c>
      <c r="H116" s="674">
        <v>305.06273202491218</v>
      </c>
      <c r="I116" s="675">
        <v>305.06273202491218</v>
      </c>
      <c r="J116" s="674">
        <v>1191.2059999999999</v>
      </c>
      <c r="K116" s="674">
        <v>1191.2059999999999</v>
      </c>
      <c r="L116" s="675">
        <v>1191.2059999999999</v>
      </c>
    </row>
    <row r="117" spans="1:12" x14ac:dyDescent="0.25">
      <c r="A117" s="669">
        <v>1977</v>
      </c>
      <c r="B117" s="670">
        <v>2010</v>
      </c>
      <c r="C117" s="671">
        <v>33</v>
      </c>
      <c r="D117" s="672">
        <v>4.7872009999999996</v>
      </c>
      <c r="E117" s="672">
        <v>4.7872009999999996</v>
      </c>
      <c r="F117" s="673">
        <v>4.7872009999999996</v>
      </c>
      <c r="G117" s="674">
        <v>141.54497605825594</v>
      </c>
      <c r="H117" s="674">
        <v>141.54497605825594</v>
      </c>
      <c r="I117" s="675">
        <v>141.54497605825594</v>
      </c>
      <c r="J117" s="674">
        <v>1344.442</v>
      </c>
      <c r="K117" s="674">
        <v>1344.442</v>
      </c>
      <c r="L117" s="675">
        <v>1344.442</v>
      </c>
    </row>
    <row r="118" spans="1:12" x14ac:dyDescent="0.25">
      <c r="A118" s="669">
        <v>1977</v>
      </c>
      <c r="B118" s="670">
        <v>2011</v>
      </c>
      <c r="C118" s="671">
        <v>34</v>
      </c>
      <c r="D118" s="672">
        <v>8.5683190000000007</v>
      </c>
      <c r="E118" s="672">
        <v>8.5683190000000007</v>
      </c>
      <c r="F118" s="673">
        <v>8.5683190000000007</v>
      </c>
      <c r="G118" s="674">
        <v>176.27547280176609</v>
      </c>
      <c r="H118" s="674">
        <v>176.27547280176609</v>
      </c>
      <c r="I118" s="675">
        <v>176.27547280176609</v>
      </c>
      <c r="J118" s="674">
        <v>1259.768</v>
      </c>
      <c r="K118" s="674">
        <v>1259.768</v>
      </c>
      <c r="L118" s="675">
        <v>1259.768</v>
      </c>
    </row>
    <row r="119" spans="1:12" x14ac:dyDescent="0.25">
      <c r="A119" s="669">
        <v>1977</v>
      </c>
      <c r="B119" s="670">
        <v>2012</v>
      </c>
      <c r="C119" s="671">
        <v>35</v>
      </c>
      <c r="D119" s="672">
        <v>13.05838</v>
      </c>
      <c r="E119" s="672">
        <v>13.05838</v>
      </c>
      <c r="F119" s="673">
        <v>13.05838</v>
      </c>
      <c r="G119" s="674">
        <v>176.97243230582569</v>
      </c>
      <c r="H119" s="674">
        <v>176.97243230582569</v>
      </c>
      <c r="I119" s="675">
        <v>176.97243230582569</v>
      </c>
      <c r="J119" s="674">
        <v>798.95550000000003</v>
      </c>
      <c r="K119" s="674">
        <v>798.95550000000003</v>
      </c>
      <c r="L119" s="675">
        <v>798.95550000000003</v>
      </c>
    </row>
    <row r="120" spans="1:12" x14ac:dyDescent="0.25">
      <c r="A120" s="669">
        <v>1977</v>
      </c>
      <c r="B120" s="670">
        <v>2013</v>
      </c>
      <c r="C120" s="671">
        <v>36</v>
      </c>
      <c r="D120" s="672">
        <v>7.3854480000000002</v>
      </c>
      <c r="E120" s="672">
        <v>7.3854480000000002</v>
      </c>
      <c r="F120" s="673">
        <v>7.3854480000000002</v>
      </c>
      <c r="G120" s="674">
        <v>587.49719235801922</v>
      </c>
      <c r="H120" s="674">
        <v>587.49719235801922</v>
      </c>
      <c r="I120" s="675">
        <v>587.49719235801922</v>
      </c>
      <c r="J120" s="674">
        <v>960.74559999999997</v>
      </c>
      <c r="K120" s="674">
        <v>960.74559999999997</v>
      </c>
      <c r="L120" s="675">
        <v>960.74559999999997</v>
      </c>
    </row>
    <row r="121" spans="1:12" x14ac:dyDescent="0.25">
      <c r="A121" s="669">
        <v>1977</v>
      </c>
      <c r="B121" s="670">
        <v>2014</v>
      </c>
      <c r="C121" s="671">
        <v>37</v>
      </c>
      <c r="D121" s="672">
        <v>4.2492580000000002</v>
      </c>
      <c r="E121" s="672">
        <v>4.2492580000000002</v>
      </c>
      <c r="F121" s="673">
        <v>4.2492580000000002</v>
      </c>
      <c r="G121" s="674">
        <v>425.98477446424516</v>
      </c>
      <c r="H121" s="674">
        <v>425.98477446424516</v>
      </c>
      <c r="I121" s="675">
        <v>425.98477446424516</v>
      </c>
      <c r="J121" s="674">
        <v>67.257360000000006</v>
      </c>
      <c r="K121" s="674">
        <v>67.257360000000006</v>
      </c>
      <c r="L121" s="675">
        <v>67.257360000000006</v>
      </c>
    </row>
    <row r="122" spans="1:12" x14ac:dyDescent="0.25">
      <c r="A122" s="669">
        <v>1977</v>
      </c>
      <c r="B122" s="670">
        <v>2015</v>
      </c>
      <c r="C122" s="671">
        <v>38</v>
      </c>
      <c r="D122" s="672">
        <v>5.2667159999999997</v>
      </c>
      <c r="E122" s="672">
        <v>5.2667159999999997</v>
      </c>
      <c r="F122" s="673">
        <v>5.2667159999999997</v>
      </c>
      <c r="G122" s="674">
        <v>226.99232463409345</v>
      </c>
      <c r="H122" s="674">
        <v>226.99232463409345</v>
      </c>
      <c r="I122" s="675">
        <v>226.99232463409345</v>
      </c>
      <c r="J122" s="674">
        <v>294.54707908634765</v>
      </c>
      <c r="K122" s="674">
        <v>294.54707908634765</v>
      </c>
      <c r="L122" s="675">
        <v>294.54707908634765</v>
      </c>
    </row>
    <row r="123" spans="1:12" ht="13" thickBot="1" x14ac:dyDescent="0.3">
      <c r="A123" s="676">
        <v>1977</v>
      </c>
      <c r="B123" s="677">
        <v>2016</v>
      </c>
      <c r="C123" s="678">
        <v>39</v>
      </c>
      <c r="D123" s="679">
        <v>5.0699519999999998</v>
      </c>
      <c r="E123" s="679">
        <v>5.0699519999999998</v>
      </c>
      <c r="F123" s="680">
        <v>5.0699519999999998</v>
      </c>
      <c r="G123" s="681">
        <v>193.3582820307453</v>
      </c>
      <c r="H123" s="681">
        <v>193.3582820307453</v>
      </c>
      <c r="I123" s="682">
        <v>193.3582820307453</v>
      </c>
      <c r="J123" s="681">
        <v>243.70164919622582</v>
      </c>
      <c r="K123" s="681">
        <v>243.70164919622582</v>
      </c>
      <c r="L123" s="682">
        <v>243.70164919622582</v>
      </c>
    </row>
    <row r="124" spans="1:12" x14ac:dyDescent="0.25">
      <c r="A124" s="662">
        <v>1978</v>
      </c>
      <c r="B124" s="663">
        <v>1978</v>
      </c>
      <c r="C124" s="664">
        <v>0</v>
      </c>
      <c r="D124" s="665">
        <v>17.992709999999999</v>
      </c>
      <c r="E124" s="665">
        <v>17.992709999999999</v>
      </c>
      <c r="F124" s="666">
        <v>17.992709999999999</v>
      </c>
      <c r="G124" s="667"/>
      <c r="H124" s="667"/>
      <c r="I124" s="668"/>
      <c r="J124" s="667"/>
      <c r="K124" s="667"/>
      <c r="L124" s="668"/>
    </row>
    <row r="125" spans="1:12" x14ac:dyDescent="0.25">
      <c r="A125" s="669">
        <v>1978</v>
      </c>
      <c r="B125" s="670">
        <v>1979</v>
      </c>
      <c r="C125" s="671">
        <v>1</v>
      </c>
      <c r="D125" s="672">
        <v>17.26538</v>
      </c>
      <c r="E125" s="672">
        <v>17.26538</v>
      </c>
      <c r="F125" s="673">
        <v>17.26538</v>
      </c>
      <c r="G125" s="674"/>
      <c r="H125" s="674"/>
      <c r="I125" s="675"/>
      <c r="J125" s="674"/>
      <c r="K125" s="674"/>
      <c r="L125" s="675"/>
    </row>
    <row r="126" spans="1:12" x14ac:dyDescent="0.25">
      <c r="A126" s="669">
        <v>1978</v>
      </c>
      <c r="B126" s="670">
        <v>1980</v>
      </c>
      <c r="C126" s="671">
        <v>2</v>
      </c>
      <c r="D126" s="672">
        <v>16.180879999999998</v>
      </c>
      <c r="E126" s="672">
        <v>16.180879999999998</v>
      </c>
      <c r="F126" s="673">
        <v>16.180879999999998</v>
      </c>
      <c r="G126" s="674"/>
      <c r="H126" s="674"/>
      <c r="I126" s="675"/>
      <c r="J126" s="674"/>
      <c r="K126" s="674"/>
      <c r="L126" s="675"/>
    </row>
    <row r="127" spans="1:12" x14ac:dyDescent="0.25">
      <c r="A127" s="669">
        <v>1978</v>
      </c>
      <c r="B127" s="670">
        <v>1981</v>
      </c>
      <c r="C127" s="671">
        <v>3</v>
      </c>
      <c r="D127" s="672">
        <v>15.895429999999999</v>
      </c>
      <c r="E127" s="672">
        <v>15.895429999999999</v>
      </c>
      <c r="F127" s="673">
        <v>15.895429999999999</v>
      </c>
      <c r="G127" s="674"/>
      <c r="H127" s="674"/>
      <c r="I127" s="675"/>
      <c r="J127" s="674"/>
      <c r="K127" s="674"/>
      <c r="L127" s="675"/>
    </row>
    <row r="128" spans="1:12" x14ac:dyDescent="0.25">
      <c r="A128" s="669">
        <v>1978</v>
      </c>
      <c r="B128" s="670">
        <v>1982</v>
      </c>
      <c r="C128" s="671">
        <v>4</v>
      </c>
      <c r="D128" s="672">
        <v>13.223549999999999</v>
      </c>
      <c r="E128" s="672">
        <v>13.223549999999999</v>
      </c>
      <c r="F128" s="673">
        <v>13.223549999999999</v>
      </c>
      <c r="G128" s="674"/>
      <c r="H128" s="674"/>
      <c r="I128" s="675"/>
      <c r="J128" s="674"/>
      <c r="K128" s="674"/>
      <c r="L128" s="675"/>
    </row>
    <row r="129" spans="1:12" x14ac:dyDescent="0.25">
      <c r="A129" s="669">
        <v>1978</v>
      </c>
      <c r="B129" s="670">
        <v>1983</v>
      </c>
      <c r="C129" s="671">
        <v>5</v>
      </c>
      <c r="D129" s="672">
        <v>13.511979999999999</v>
      </c>
      <c r="E129" s="672">
        <v>13.511979999999999</v>
      </c>
      <c r="F129" s="673">
        <v>13.511979999999999</v>
      </c>
      <c r="G129" s="674"/>
      <c r="H129" s="674"/>
      <c r="I129" s="675"/>
      <c r="J129" s="674"/>
      <c r="K129" s="674"/>
      <c r="L129" s="675"/>
    </row>
    <row r="130" spans="1:12" x14ac:dyDescent="0.25">
      <c r="A130" s="669">
        <v>1978</v>
      </c>
      <c r="B130" s="670">
        <v>1984</v>
      </c>
      <c r="C130" s="671">
        <v>6</v>
      </c>
      <c r="D130" s="672">
        <v>13.51296</v>
      </c>
      <c r="E130" s="672">
        <v>13.51296</v>
      </c>
      <c r="F130" s="673">
        <v>13.51296</v>
      </c>
      <c r="G130" s="674"/>
      <c r="H130" s="674"/>
      <c r="I130" s="675"/>
      <c r="J130" s="674"/>
      <c r="K130" s="674"/>
      <c r="L130" s="675"/>
    </row>
    <row r="131" spans="1:12" x14ac:dyDescent="0.25">
      <c r="A131" s="669">
        <v>1978</v>
      </c>
      <c r="B131" s="670">
        <v>1985</v>
      </c>
      <c r="C131" s="671">
        <v>7</v>
      </c>
      <c r="D131" s="672">
        <v>13.49422</v>
      </c>
      <c r="E131" s="672">
        <v>13.49422</v>
      </c>
      <c r="F131" s="673">
        <v>13.49422</v>
      </c>
      <c r="G131" s="674"/>
      <c r="H131" s="674"/>
      <c r="I131" s="675"/>
      <c r="J131" s="674"/>
      <c r="K131" s="674"/>
      <c r="L131" s="675"/>
    </row>
    <row r="132" spans="1:12" x14ac:dyDescent="0.25">
      <c r="A132" s="669">
        <v>1978</v>
      </c>
      <c r="B132" s="670">
        <v>1986</v>
      </c>
      <c r="C132" s="671">
        <v>8</v>
      </c>
      <c r="D132" s="672">
        <v>14.390180000000001</v>
      </c>
      <c r="E132" s="672">
        <v>14.390180000000001</v>
      </c>
      <c r="F132" s="673">
        <v>14.390180000000001</v>
      </c>
      <c r="G132" s="674"/>
      <c r="H132" s="674"/>
      <c r="I132" s="675"/>
      <c r="J132" s="674"/>
      <c r="K132" s="674"/>
      <c r="L132" s="675"/>
    </row>
    <row r="133" spans="1:12" x14ac:dyDescent="0.25">
      <c r="A133" s="669">
        <v>1978</v>
      </c>
      <c r="B133" s="670">
        <v>1987</v>
      </c>
      <c r="C133" s="671">
        <v>9</v>
      </c>
      <c r="D133" s="672">
        <v>15.16025</v>
      </c>
      <c r="E133" s="672">
        <v>15.16025</v>
      </c>
      <c r="F133" s="673">
        <v>15.16025</v>
      </c>
      <c r="G133" s="674"/>
      <c r="H133" s="674"/>
      <c r="I133" s="675"/>
      <c r="J133" s="674"/>
      <c r="K133" s="674"/>
      <c r="L133" s="675"/>
    </row>
    <row r="134" spans="1:12" x14ac:dyDescent="0.25">
      <c r="A134" s="669">
        <v>1978</v>
      </c>
      <c r="B134" s="670">
        <v>1988</v>
      </c>
      <c r="C134" s="671">
        <v>10</v>
      </c>
      <c r="D134" s="672">
        <v>15.97148</v>
      </c>
      <c r="E134" s="672">
        <v>15.97148</v>
      </c>
      <c r="F134" s="673">
        <v>15.97148</v>
      </c>
      <c r="G134" s="674"/>
      <c r="H134" s="674"/>
      <c r="I134" s="675"/>
      <c r="J134" s="674"/>
      <c r="K134" s="674"/>
      <c r="L134" s="675"/>
    </row>
    <row r="135" spans="1:12" x14ac:dyDescent="0.25">
      <c r="A135" s="669">
        <v>1978</v>
      </c>
      <c r="B135" s="670">
        <v>1989</v>
      </c>
      <c r="C135" s="671">
        <v>11</v>
      </c>
      <c r="D135" s="672">
        <v>16.586929999999999</v>
      </c>
      <c r="E135" s="672">
        <v>16.586929999999999</v>
      </c>
      <c r="F135" s="673">
        <v>16.586929999999999</v>
      </c>
      <c r="G135" s="674"/>
      <c r="H135" s="674"/>
      <c r="I135" s="675"/>
      <c r="J135" s="674"/>
      <c r="K135" s="674"/>
      <c r="L135" s="675"/>
    </row>
    <row r="136" spans="1:12" x14ac:dyDescent="0.25">
      <c r="A136" s="669">
        <v>1978</v>
      </c>
      <c r="B136" s="670">
        <v>1990</v>
      </c>
      <c r="C136" s="671">
        <v>12</v>
      </c>
      <c r="D136" s="672">
        <v>16.205469999999998</v>
      </c>
      <c r="E136" s="672">
        <v>16.205469999999998</v>
      </c>
      <c r="F136" s="673">
        <v>16.205469999999998</v>
      </c>
      <c r="G136" s="674">
        <v>1526.5066529752507</v>
      </c>
      <c r="H136" s="674">
        <v>1526.5066529752507</v>
      </c>
      <c r="I136" s="675">
        <v>1526.5066529752507</v>
      </c>
      <c r="J136" s="674">
        <v>3682.817</v>
      </c>
      <c r="K136" s="674">
        <v>3682.817</v>
      </c>
      <c r="L136" s="675">
        <v>3682.817</v>
      </c>
    </row>
    <row r="137" spans="1:12" x14ac:dyDescent="0.25">
      <c r="A137" s="669">
        <v>1978</v>
      </c>
      <c r="B137" s="670">
        <v>1991</v>
      </c>
      <c r="C137" s="671">
        <v>13</v>
      </c>
      <c r="D137" s="672">
        <v>20.207049999999999</v>
      </c>
      <c r="E137" s="672">
        <v>20.207049999999999</v>
      </c>
      <c r="F137" s="673">
        <v>20.207049999999999</v>
      </c>
      <c r="G137" s="674">
        <v>1757.1868607193587</v>
      </c>
      <c r="H137" s="674">
        <v>1757.1868607193587</v>
      </c>
      <c r="I137" s="675">
        <v>1757.1868607193587</v>
      </c>
      <c r="J137" s="674">
        <v>3585.5210000000002</v>
      </c>
      <c r="K137" s="674">
        <v>3585.5210000000002</v>
      </c>
      <c r="L137" s="675">
        <v>3585.5210000000002</v>
      </c>
    </row>
    <row r="138" spans="1:12" x14ac:dyDescent="0.25">
      <c r="A138" s="669">
        <v>1978</v>
      </c>
      <c r="B138" s="670">
        <v>1992</v>
      </c>
      <c r="C138" s="671">
        <v>14</v>
      </c>
      <c r="D138" s="672"/>
      <c r="E138" s="672"/>
      <c r="F138" s="673"/>
      <c r="G138" s="674"/>
      <c r="H138" s="674"/>
      <c r="I138" s="675"/>
      <c r="J138" s="674"/>
      <c r="K138" s="674"/>
      <c r="L138" s="675"/>
    </row>
    <row r="139" spans="1:12" x14ac:dyDescent="0.25">
      <c r="A139" s="669">
        <v>1978</v>
      </c>
      <c r="B139" s="670">
        <v>1993</v>
      </c>
      <c r="C139" s="671">
        <v>15</v>
      </c>
      <c r="D139" s="672">
        <v>19.082450000000001</v>
      </c>
      <c r="E139" s="672">
        <v>19.082450000000001</v>
      </c>
      <c r="F139" s="673">
        <v>19.082450000000001</v>
      </c>
      <c r="G139" s="674">
        <v>1486.4945061403737</v>
      </c>
      <c r="H139" s="674">
        <v>1486.4945061403737</v>
      </c>
      <c r="I139" s="675">
        <v>1486.4945061403737</v>
      </c>
      <c r="J139" s="674">
        <v>3379.7860000000001</v>
      </c>
      <c r="K139" s="674">
        <v>3379.7860000000001</v>
      </c>
      <c r="L139" s="675">
        <v>3379.7860000000001</v>
      </c>
    </row>
    <row r="140" spans="1:12" x14ac:dyDescent="0.25">
      <c r="A140" s="669">
        <v>1978</v>
      </c>
      <c r="B140" s="670">
        <v>1994</v>
      </c>
      <c r="C140" s="671">
        <v>16</v>
      </c>
      <c r="D140" s="672">
        <v>18.065290000000001</v>
      </c>
      <c r="E140" s="672">
        <v>18.065290000000001</v>
      </c>
      <c r="F140" s="673">
        <v>18.065290000000001</v>
      </c>
      <c r="G140" s="674">
        <v>1330.1845025119769</v>
      </c>
      <c r="H140" s="674">
        <v>1330.1845025119769</v>
      </c>
      <c r="I140" s="675">
        <v>1330.1845025119769</v>
      </c>
      <c r="J140" s="674">
        <v>3137.4009999999998</v>
      </c>
      <c r="K140" s="674">
        <v>3137.4009999999998</v>
      </c>
      <c r="L140" s="675">
        <v>3137.4009999999998</v>
      </c>
    </row>
    <row r="141" spans="1:12" x14ac:dyDescent="0.25">
      <c r="A141" s="669">
        <v>1978</v>
      </c>
      <c r="B141" s="670">
        <v>1995</v>
      </c>
      <c r="C141" s="671">
        <v>17</v>
      </c>
      <c r="D141" s="672">
        <v>19.5167</v>
      </c>
      <c r="E141" s="672">
        <v>19.5167</v>
      </c>
      <c r="F141" s="673">
        <v>19.5167</v>
      </c>
      <c r="G141" s="674">
        <v>1451.4664598406491</v>
      </c>
      <c r="H141" s="674">
        <v>1451.4664598406491</v>
      </c>
      <c r="I141" s="675">
        <v>1451.4664598406491</v>
      </c>
      <c r="J141" s="674">
        <v>3205.3139999999999</v>
      </c>
      <c r="K141" s="674">
        <v>3205.3139999999999</v>
      </c>
      <c r="L141" s="675">
        <v>3205.3139999999999</v>
      </c>
    </row>
    <row r="142" spans="1:12" x14ac:dyDescent="0.25">
      <c r="A142" s="669">
        <v>1978</v>
      </c>
      <c r="B142" s="670">
        <v>1996</v>
      </c>
      <c r="C142" s="671">
        <v>18</v>
      </c>
      <c r="D142" s="672">
        <v>19.156310000000001</v>
      </c>
      <c r="E142" s="672">
        <v>19.156310000000001</v>
      </c>
      <c r="F142" s="673">
        <v>19.156310000000001</v>
      </c>
      <c r="G142" s="674">
        <v>1239.3155605512004</v>
      </c>
      <c r="H142" s="674">
        <v>1239.3155605512004</v>
      </c>
      <c r="I142" s="675">
        <v>1239.3155605512004</v>
      </c>
      <c r="J142" s="674">
        <v>3211.2890000000002</v>
      </c>
      <c r="K142" s="674">
        <v>3211.2890000000002</v>
      </c>
      <c r="L142" s="675">
        <v>3211.2890000000002</v>
      </c>
    </row>
    <row r="143" spans="1:12" x14ac:dyDescent="0.25">
      <c r="A143" s="669">
        <v>1978</v>
      </c>
      <c r="B143" s="670">
        <v>1997</v>
      </c>
      <c r="C143" s="671">
        <v>19</v>
      </c>
      <c r="D143" s="672">
        <v>19.877690000000001</v>
      </c>
      <c r="E143" s="672">
        <v>19.877690000000001</v>
      </c>
      <c r="F143" s="673">
        <v>19.877690000000001</v>
      </c>
      <c r="G143" s="674">
        <v>1251.028349198303</v>
      </c>
      <c r="H143" s="674">
        <v>1251.028349198303</v>
      </c>
      <c r="I143" s="675">
        <v>1251.028349198303</v>
      </c>
      <c r="J143" s="674">
        <v>3041.2689999999998</v>
      </c>
      <c r="K143" s="674">
        <v>3041.2689999999998</v>
      </c>
      <c r="L143" s="675">
        <v>3041.2689999999998</v>
      </c>
    </row>
    <row r="144" spans="1:12" x14ac:dyDescent="0.25">
      <c r="A144" s="669">
        <v>1978</v>
      </c>
      <c r="B144" s="670">
        <v>1998</v>
      </c>
      <c r="C144" s="671">
        <v>20</v>
      </c>
      <c r="D144" s="672">
        <v>17.156310000000001</v>
      </c>
      <c r="E144" s="672">
        <v>17.156310000000001</v>
      </c>
      <c r="F144" s="673">
        <v>17.156310000000001</v>
      </c>
      <c r="G144" s="674">
        <v>1109.3787043298071</v>
      </c>
      <c r="H144" s="674">
        <v>1109.3787043298071</v>
      </c>
      <c r="I144" s="675">
        <v>1109.3787043298071</v>
      </c>
      <c r="J144" s="674">
        <v>2782.424</v>
      </c>
      <c r="K144" s="674">
        <v>2782.424</v>
      </c>
      <c r="L144" s="675">
        <v>2782.424</v>
      </c>
    </row>
    <row r="145" spans="1:12" x14ac:dyDescent="0.25">
      <c r="A145" s="669">
        <v>1978</v>
      </c>
      <c r="B145" s="670">
        <v>1999</v>
      </c>
      <c r="C145" s="671">
        <v>21</v>
      </c>
      <c r="D145" s="672">
        <v>16.044530000000002</v>
      </c>
      <c r="E145" s="672">
        <v>16.044530000000002</v>
      </c>
      <c r="F145" s="673">
        <v>16.044530000000002</v>
      </c>
      <c r="G145" s="674">
        <v>1036.5631652969587</v>
      </c>
      <c r="H145" s="674">
        <v>1036.5631652969587</v>
      </c>
      <c r="I145" s="675">
        <v>1036.5631652969587</v>
      </c>
      <c r="J145" s="674">
        <v>2753.627</v>
      </c>
      <c r="K145" s="674">
        <v>2753.627</v>
      </c>
      <c r="L145" s="675">
        <v>2753.627</v>
      </c>
    </row>
    <row r="146" spans="1:12" x14ac:dyDescent="0.25">
      <c r="A146" s="669">
        <v>1978</v>
      </c>
      <c r="B146" s="670">
        <v>2000</v>
      </c>
      <c r="C146" s="671">
        <v>22</v>
      </c>
      <c r="D146" s="672">
        <v>16.57696</v>
      </c>
      <c r="E146" s="672">
        <v>16.57696</v>
      </c>
      <c r="F146" s="673">
        <v>16.57696</v>
      </c>
      <c r="G146" s="674">
        <v>923.5820747625794</v>
      </c>
      <c r="H146" s="674">
        <v>923.5820747625794</v>
      </c>
      <c r="I146" s="675">
        <v>923.5820747625794</v>
      </c>
      <c r="J146" s="674">
        <v>2226.5369999999998</v>
      </c>
      <c r="K146" s="674">
        <v>2226.5369999999998</v>
      </c>
      <c r="L146" s="675">
        <v>2226.5369999999998</v>
      </c>
    </row>
    <row r="147" spans="1:12" x14ac:dyDescent="0.25">
      <c r="A147" s="669">
        <v>1978</v>
      </c>
      <c r="B147" s="670">
        <v>2001</v>
      </c>
      <c r="C147" s="671">
        <v>23</v>
      </c>
      <c r="D147" s="672">
        <v>13.89594</v>
      </c>
      <c r="E147" s="672">
        <v>13.89594</v>
      </c>
      <c r="F147" s="673">
        <v>13.89594</v>
      </c>
      <c r="G147" s="674">
        <v>657.28791910574284</v>
      </c>
      <c r="H147" s="674">
        <v>657.28791910574284</v>
      </c>
      <c r="I147" s="675">
        <v>657.28791910574284</v>
      </c>
      <c r="J147" s="674">
        <v>1371.3889999999999</v>
      </c>
      <c r="K147" s="674">
        <v>1371.3889999999999</v>
      </c>
      <c r="L147" s="675">
        <v>1371.3889999999999</v>
      </c>
    </row>
    <row r="148" spans="1:12" x14ac:dyDescent="0.25">
      <c r="A148" s="669">
        <v>1978</v>
      </c>
      <c r="B148" s="670">
        <v>2002</v>
      </c>
      <c r="C148" s="671">
        <v>24</v>
      </c>
      <c r="D148" s="672">
        <v>14.10995</v>
      </c>
      <c r="E148" s="672">
        <v>14.10995</v>
      </c>
      <c r="F148" s="673">
        <v>14.10995</v>
      </c>
      <c r="G148" s="674">
        <v>711.3851240152909</v>
      </c>
      <c r="H148" s="674">
        <v>711.3851240152909</v>
      </c>
      <c r="I148" s="675">
        <v>711.3851240152909</v>
      </c>
      <c r="J148" s="674">
        <v>1492.1579999999999</v>
      </c>
      <c r="K148" s="674">
        <v>1492.1579999999999</v>
      </c>
      <c r="L148" s="675">
        <v>1492.1579999999999</v>
      </c>
    </row>
    <row r="149" spans="1:12" x14ac:dyDescent="0.25">
      <c r="A149" s="669">
        <v>1978</v>
      </c>
      <c r="B149" s="670">
        <v>2003</v>
      </c>
      <c r="C149" s="671">
        <v>25</v>
      </c>
      <c r="D149" s="672">
        <v>11.422000000000001</v>
      </c>
      <c r="E149" s="672">
        <v>11.422000000000001</v>
      </c>
      <c r="F149" s="673">
        <v>11.422000000000001</v>
      </c>
      <c r="G149" s="674">
        <v>648.37779913378768</v>
      </c>
      <c r="H149" s="674">
        <v>648.37779913378768</v>
      </c>
      <c r="I149" s="675">
        <v>648.37779913378768</v>
      </c>
      <c r="J149" s="674">
        <v>1639.519</v>
      </c>
      <c r="K149" s="674">
        <v>1639.519</v>
      </c>
      <c r="L149" s="675">
        <v>1639.519</v>
      </c>
    </row>
    <row r="150" spans="1:12" x14ac:dyDescent="0.25">
      <c r="A150" s="669">
        <v>1978</v>
      </c>
      <c r="B150" s="670">
        <v>2004</v>
      </c>
      <c r="C150" s="671">
        <v>26</v>
      </c>
      <c r="D150" s="672">
        <v>8.6571700000000007</v>
      </c>
      <c r="E150" s="672">
        <v>8.6571700000000007</v>
      </c>
      <c r="F150" s="673">
        <v>8.6571700000000007</v>
      </c>
      <c r="G150" s="674">
        <v>432.94437768330999</v>
      </c>
      <c r="H150" s="674">
        <v>432.94437768330999</v>
      </c>
      <c r="I150" s="675">
        <v>432.94437768330999</v>
      </c>
      <c r="J150" s="674">
        <v>1598.2850000000001</v>
      </c>
      <c r="K150" s="674">
        <v>1598.2850000000001</v>
      </c>
      <c r="L150" s="675">
        <v>1598.2850000000001</v>
      </c>
    </row>
    <row r="151" spans="1:12" x14ac:dyDescent="0.25">
      <c r="A151" s="669">
        <v>1978</v>
      </c>
      <c r="B151" s="670">
        <v>2005</v>
      </c>
      <c r="C151" s="671">
        <v>27</v>
      </c>
      <c r="D151" s="672">
        <v>11.705220000000001</v>
      </c>
      <c r="E151" s="672">
        <v>11.705220000000001</v>
      </c>
      <c r="F151" s="673">
        <v>11.705220000000001</v>
      </c>
      <c r="G151" s="674">
        <v>646.64789079443506</v>
      </c>
      <c r="H151" s="674">
        <v>646.64789079443506</v>
      </c>
      <c r="I151" s="675">
        <v>646.64789079443506</v>
      </c>
      <c r="J151" s="674">
        <v>1261.71</v>
      </c>
      <c r="K151" s="674">
        <v>1261.71</v>
      </c>
      <c r="L151" s="675">
        <v>1261.71</v>
      </c>
    </row>
    <row r="152" spans="1:12" x14ac:dyDescent="0.25">
      <c r="A152" s="669">
        <v>1978</v>
      </c>
      <c r="B152" s="670">
        <v>2006</v>
      </c>
      <c r="C152" s="671">
        <v>28</v>
      </c>
      <c r="D152" s="672">
        <v>11.141030000000001</v>
      </c>
      <c r="E152" s="672">
        <v>11.141030000000001</v>
      </c>
      <c r="F152" s="673">
        <v>11.141030000000001</v>
      </c>
      <c r="G152" s="674">
        <v>298.46487876893491</v>
      </c>
      <c r="H152" s="674">
        <v>298.46487876893491</v>
      </c>
      <c r="I152" s="675">
        <v>298.46487876893491</v>
      </c>
      <c r="J152" s="674">
        <v>827.95399999999995</v>
      </c>
      <c r="K152" s="674">
        <v>827.95399999999995</v>
      </c>
      <c r="L152" s="675">
        <v>827.95399999999995</v>
      </c>
    </row>
    <row r="153" spans="1:12" x14ac:dyDescent="0.25">
      <c r="A153" s="669">
        <v>1978</v>
      </c>
      <c r="B153" s="670">
        <v>2007</v>
      </c>
      <c r="C153" s="671">
        <v>29</v>
      </c>
      <c r="D153" s="672">
        <v>7.9441509999999997</v>
      </c>
      <c r="E153" s="672">
        <v>7.9441509999999997</v>
      </c>
      <c r="F153" s="673">
        <v>7.9441509999999997</v>
      </c>
      <c r="G153" s="674">
        <v>365.19937979142964</v>
      </c>
      <c r="H153" s="674">
        <v>365.19937979142964</v>
      </c>
      <c r="I153" s="675">
        <v>365.19937979142964</v>
      </c>
      <c r="J153" s="674">
        <v>1045.1690000000001</v>
      </c>
      <c r="K153" s="674">
        <v>1045.1690000000001</v>
      </c>
      <c r="L153" s="675">
        <v>1045.1690000000001</v>
      </c>
    </row>
    <row r="154" spans="1:12" x14ac:dyDescent="0.25">
      <c r="A154" s="669">
        <v>1978</v>
      </c>
      <c r="B154" s="670">
        <v>2008</v>
      </c>
      <c r="C154" s="671">
        <v>30</v>
      </c>
      <c r="D154" s="672">
        <v>7.0222990000000003</v>
      </c>
      <c r="E154" s="672">
        <v>7.0222990000000003</v>
      </c>
      <c r="F154" s="673">
        <v>7.0222990000000003</v>
      </c>
      <c r="G154" s="674">
        <v>387.03194322118475</v>
      </c>
      <c r="H154" s="674">
        <v>387.03194322118475</v>
      </c>
      <c r="I154" s="675">
        <v>387.03194322118475</v>
      </c>
      <c r="J154" s="674">
        <v>875.73659999999995</v>
      </c>
      <c r="K154" s="674">
        <v>875.73659999999995</v>
      </c>
      <c r="L154" s="675">
        <v>875.73659999999995</v>
      </c>
    </row>
    <row r="155" spans="1:12" x14ac:dyDescent="0.25">
      <c r="A155" s="669">
        <v>1978</v>
      </c>
      <c r="B155" s="670">
        <v>2009</v>
      </c>
      <c r="C155" s="671">
        <v>31</v>
      </c>
      <c r="D155" s="672">
        <v>7.1863849999999996</v>
      </c>
      <c r="E155" s="672">
        <v>7.1863849999999996</v>
      </c>
      <c r="F155" s="673">
        <v>7.1863849999999996</v>
      </c>
      <c r="G155" s="674">
        <v>261.55652971736311</v>
      </c>
      <c r="H155" s="674">
        <v>261.55652971736311</v>
      </c>
      <c r="I155" s="675">
        <v>261.55652971736311</v>
      </c>
      <c r="J155" s="674">
        <v>1231.1880000000001</v>
      </c>
      <c r="K155" s="674">
        <v>1231.1880000000001</v>
      </c>
      <c r="L155" s="675">
        <v>1231.1880000000001</v>
      </c>
    </row>
    <row r="156" spans="1:12" x14ac:dyDescent="0.25">
      <c r="A156" s="669">
        <v>1978</v>
      </c>
      <c r="B156" s="670">
        <v>2010</v>
      </c>
      <c r="C156" s="671">
        <v>32</v>
      </c>
      <c r="D156" s="672">
        <v>7.1454300000000002</v>
      </c>
      <c r="E156" s="672">
        <v>7.1454300000000002</v>
      </c>
      <c r="F156" s="673">
        <v>7.1454300000000002</v>
      </c>
      <c r="G156" s="674">
        <v>458.65907072710161</v>
      </c>
      <c r="H156" s="674">
        <v>458.65907072710161</v>
      </c>
      <c r="I156" s="675">
        <v>458.65907072710161</v>
      </c>
      <c r="J156" s="674">
        <v>989.04970000000003</v>
      </c>
      <c r="K156" s="674">
        <v>989.04970000000003</v>
      </c>
      <c r="L156" s="675">
        <v>989.04970000000003</v>
      </c>
    </row>
    <row r="157" spans="1:12" x14ac:dyDescent="0.25">
      <c r="A157" s="669">
        <v>1978</v>
      </c>
      <c r="B157" s="670">
        <v>2011</v>
      </c>
      <c r="C157" s="671">
        <v>33</v>
      </c>
      <c r="D157" s="672">
        <v>6.7262969999999997</v>
      </c>
      <c r="E157" s="672">
        <v>6.7262969999999997</v>
      </c>
      <c r="F157" s="673">
        <v>6.7262969999999997</v>
      </c>
      <c r="G157" s="674">
        <v>244.91976226827987</v>
      </c>
      <c r="H157" s="674">
        <v>244.91976226827987</v>
      </c>
      <c r="I157" s="675">
        <v>244.91976226827987</v>
      </c>
      <c r="J157" s="674">
        <v>1006.686</v>
      </c>
      <c r="K157" s="674">
        <v>1006.686</v>
      </c>
      <c r="L157" s="675">
        <v>1006.686</v>
      </c>
    </row>
    <row r="158" spans="1:12" x14ac:dyDescent="0.25">
      <c r="A158" s="669">
        <v>1978</v>
      </c>
      <c r="B158" s="670">
        <v>2012</v>
      </c>
      <c r="C158" s="671">
        <v>34</v>
      </c>
      <c r="D158" s="672">
        <v>8.9415600000000008</v>
      </c>
      <c r="E158" s="672">
        <v>8.9415600000000008</v>
      </c>
      <c r="F158" s="673">
        <v>8.9415600000000008</v>
      </c>
      <c r="G158" s="674">
        <v>128.51959390718503</v>
      </c>
      <c r="H158" s="674">
        <v>128.51959390718503</v>
      </c>
      <c r="I158" s="675">
        <v>128.51959390718503</v>
      </c>
      <c r="J158" s="674">
        <v>1150.615</v>
      </c>
      <c r="K158" s="674">
        <v>1150.615</v>
      </c>
      <c r="L158" s="675">
        <v>1150.615</v>
      </c>
    </row>
    <row r="159" spans="1:12" x14ac:dyDescent="0.25">
      <c r="A159" s="669">
        <v>1978</v>
      </c>
      <c r="B159" s="670">
        <v>2013</v>
      </c>
      <c r="C159" s="671">
        <v>35</v>
      </c>
      <c r="D159" s="672">
        <v>10.16921</v>
      </c>
      <c r="E159" s="672">
        <v>10.16921</v>
      </c>
      <c r="F159" s="673">
        <v>10.16921</v>
      </c>
      <c r="G159" s="674">
        <v>229.03472266812497</v>
      </c>
      <c r="H159" s="674">
        <v>229.03472266812497</v>
      </c>
      <c r="I159" s="675">
        <v>229.03472266812497</v>
      </c>
      <c r="J159" s="674">
        <v>1117.6980000000001</v>
      </c>
      <c r="K159" s="674">
        <v>1117.6980000000001</v>
      </c>
      <c r="L159" s="675">
        <v>1117.6980000000001</v>
      </c>
    </row>
    <row r="160" spans="1:12" x14ac:dyDescent="0.25">
      <c r="A160" s="669">
        <v>1978</v>
      </c>
      <c r="B160" s="670">
        <v>2014</v>
      </c>
      <c r="C160" s="671">
        <v>36</v>
      </c>
      <c r="D160" s="672">
        <v>7.7853770000000004</v>
      </c>
      <c r="E160" s="672">
        <v>7.7853770000000004</v>
      </c>
      <c r="F160" s="673">
        <v>7.7853770000000004</v>
      </c>
      <c r="G160" s="674">
        <v>217.50758461878635</v>
      </c>
      <c r="H160" s="674">
        <v>217.50758461878635</v>
      </c>
      <c r="I160" s="675">
        <v>217.50758461878635</v>
      </c>
      <c r="J160" s="674">
        <v>707.77059999999994</v>
      </c>
      <c r="K160" s="674">
        <v>707.77059999999994</v>
      </c>
      <c r="L160" s="675">
        <v>707.77059999999994</v>
      </c>
    </row>
    <row r="161" spans="1:12" x14ac:dyDescent="0.25">
      <c r="A161" s="669">
        <v>1978</v>
      </c>
      <c r="B161" s="670">
        <v>2015</v>
      </c>
      <c r="C161" s="671">
        <v>37</v>
      </c>
      <c r="D161" s="672">
        <v>4.9121230000000002</v>
      </c>
      <c r="E161" s="672">
        <v>4.9121230000000002</v>
      </c>
      <c r="F161" s="673">
        <v>4.9121230000000002</v>
      </c>
      <c r="G161" s="674">
        <v>279.61723124504442</v>
      </c>
      <c r="H161" s="674">
        <v>279.61723124504442</v>
      </c>
      <c r="I161" s="675">
        <v>279.61723124504442</v>
      </c>
      <c r="J161" s="674">
        <v>527.94312418618108</v>
      </c>
      <c r="K161" s="674">
        <v>527.94312418618108</v>
      </c>
      <c r="L161" s="675">
        <v>527.94312418618108</v>
      </c>
    </row>
    <row r="162" spans="1:12" x14ac:dyDescent="0.25">
      <c r="A162" s="669">
        <v>1978</v>
      </c>
      <c r="B162" s="670">
        <v>2016</v>
      </c>
      <c r="C162" s="671">
        <v>38</v>
      </c>
      <c r="D162" s="672">
        <v>6.8666080000000003</v>
      </c>
      <c r="E162" s="672">
        <v>6.8666080000000003</v>
      </c>
      <c r="F162" s="673">
        <v>6.8666080000000003</v>
      </c>
      <c r="G162" s="674">
        <v>243.68058344938967</v>
      </c>
      <c r="H162" s="674">
        <v>243.68058344938967</v>
      </c>
      <c r="I162" s="675">
        <v>243.68058344938967</v>
      </c>
      <c r="J162" s="674">
        <v>441.37560947373839</v>
      </c>
      <c r="K162" s="674">
        <v>441.37560947373839</v>
      </c>
      <c r="L162" s="675">
        <v>441.37560947373839</v>
      </c>
    </row>
    <row r="163" spans="1:12" ht="13" thickBot="1" x14ac:dyDescent="0.3">
      <c r="A163" s="676">
        <v>1978</v>
      </c>
      <c r="B163" s="677">
        <v>2017</v>
      </c>
      <c r="C163" s="678">
        <v>39</v>
      </c>
      <c r="D163" s="679">
        <v>8.1525680000000005</v>
      </c>
      <c r="E163" s="679">
        <v>8.1525680000000005</v>
      </c>
      <c r="F163" s="680">
        <v>8.1525680000000005</v>
      </c>
      <c r="G163" s="681">
        <v>179.66375176981754</v>
      </c>
      <c r="H163" s="681">
        <v>179.66375176981754</v>
      </c>
      <c r="I163" s="682">
        <v>179.66375176981754</v>
      </c>
      <c r="J163" s="681">
        <v>365.18428319639372</v>
      </c>
      <c r="K163" s="681">
        <v>365.18428319639372</v>
      </c>
      <c r="L163" s="682">
        <v>365.18428319639372</v>
      </c>
    </row>
    <row r="164" spans="1:12" x14ac:dyDescent="0.25">
      <c r="A164" s="662">
        <v>1979</v>
      </c>
      <c r="B164" s="663">
        <v>1979</v>
      </c>
      <c r="C164" s="664">
        <v>0</v>
      </c>
      <c r="D164" s="665">
        <v>18.976420000000001</v>
      </c>
      <c r="E164" s="665">
        <v>18.976420000000001</v>
      </c>
      <c r="F164" s="666">
        <v>18.976420000000001</v>
      </c>
      <c r="G164" s="667"/>
      <c r="H164" s="667"/>
      <c r="I164" s="668"/>
      <c r="J164" s="667"/>
      <c r="K164" s="667"/>
      <c r="L164" s="668"/>
    </row>
    <row r="165" spans="1:12" x14ac:dyDescent="0.25">
      <c r="A165" s="669">
        <v>1979</v>
      </c>
      <c r="B165" s="670">
        <v>1980</v>
      </c>
      <c r="C165" s="671">
        <v>1</v>
      </c>
      <c r="D165" s="672">
        <v>18.23827</v>
      </c>
      <c r="E165" s="672">
        <v>18.23827</v>
      </c>
      <c r="F165" s="673">
        <v>18.23827</v>
      </c>
      <c r="G165" s="674"/>
      <c r="H165" s="674"/>
      <c r="I165" s="675"/>
      <c r="J165" s="674"/>
      <c r="K165" s="674"/>
      <c r="L165" s="675"/>
    </row>
    <row r="166" spans="1:12" x14ac:dyDescent="0.25">
      <c r="A166" s="669">
        <v>1979</v>
      </c>
      <c r="B166" s="670">
        <v>1981</v>
      </c>
      <c r="C166" s="671">
        <v>2</v>
      </c>
      <c r="D166" s="672">
        <v>16.075009999999999</v>
      </c>
      <c r="E166" s="672">
        <v>16.075009999999999</v>
      </c>
      <c r="F166" s="673">
        <v>16.075009999999999</v>
      </c>
      <c r="G166" s="674"/>
      <c r="H166" s="674"/>
      <c r="I166" s="675"/>
      <c r="J166" s="674"/>
      <c r="K166" s="674"/>
      <c r="L166" s="675"/>
    </row>
    <row r="167" spans="1:12" x14ac:dyDescent="0.25">
      <c r="A167" s="669">
        <v>1979</v>
      </c>
      <c r="B167" s="670">
        <v>1982</v>
      </c>
      <c r="C167" s="671">
        <v>3</v>
      </c>
      <c r="D167" s="672">
        <v>13.42624</v>
      </c>
      <c r="E167" s="672">
        <v>13.42624</v>
      </c>
      <c r="F167" s="673">
        <v>13.42624</v>
      </c>
      <c r="G167" s="674"/>
      <c r="H167" s="674"/>
      <c r="I167" s="675"/>
      <c r="J167" s="674"/>
      <c r="K167" s="674"/>
      <c r="L167" s="675"/>
    </row>
    <row r="168" spans="1:12" x14ac:dyDescent="0.25">
      <c r="A168" s="669">
        <v>1979</v>
      </c>
      <c r="B168" s="670">
        <v>1983</v>
      </c>
      <c r="C168" s="671">
        <v>4</v>
      </c>
      <c r="D168" s="672">
        <v>12.58337</v>
      </c>
      <c r="E168" s="672">
        <v>12.58337</v>
      </c>
      <c r="F168" s="673">
        <v>12.58337</v>
      </c>
      <c r="G168" s="674"/>
      <c r="H168" s="674"/>
      <c r="I168" s="675"/>
      <c r="J168" s="674"/>
      <c r="K168" s="674"/>
      <c r="L168" s="675"/>
    </row>
    <row r="169" spans="1:12" x14ac:dyDescent="0.25">
      <c r="A169" s="669">
        <v>1979</v>
      </c>
      <c r="B169" s="670">
        <v>1984</v>
      </c>
      <c r="C169" s="671">
        <v>5</v>
      </c>
      <c r="D169" s="672">
        <v>12.94224</v>
      </c>
      <c r="E169" s="672">
        <v>12.94224</v>
      </c>
      <c r="F169" s="673">
        <v>12.94224</v>
      </c>
      <c r="G169" s="674"/>
      <c r="H169" s="674"/>
      <c r="I169" s="675"/>
      <c r="J169" s="674"/>
      <c r="K169" s="674"/>
      <c r="L169" s="675"/>
    </row>
    <row r="170" spans="1:12" x14ac:dyDescent="0.25">
      <c r="A170" s="669">
        <v>1979</v>
      </c>
      <c r="B170" s="670">
        <v>1985</v>
      </c>
      <c r="C170" s="671">
        <v>6</v>
      </c>
      <c r="D170" s="672">
        <v>13.233689999999999</v>
      </c>
      <c r="E170" s="672">
        <v>13.233689999999999</v>
      </c>
      <c r="F170" s="673">
        <v>13.233689999999999</v>
      </c>
      <c r="G170" s="674"/>
      <c r="H170" s="674"/>
      <c r="I170" s="675"/>
      <c r="J170" s="674"/>
      <c r="K170" s="674"/>
      <c r="L170" s="675"/>
    </row>
    <row r="171" spans="1:12" x14ac:dyDescent="0.25">
      <c r="A171" s="669">
        <v>1979</v>
      </c>
      <c r="B171" s="670">
        <v>1986</v>
      </c>
      <c r="C171" s="671">
        <v>7</v>
      </c>
      <c r="D171" s="672">
        <v>13.28721</v>
      </c>
      <c r="E171" s="672">
        <v>13.28721</v>
      </c>
      <c r="F171" s="673">
        <v>13.28721</v>
      </c>
      <c r="G171" s="674"/>
      <c r="H171" s="674"/>
      <c r="I171" s="675"/>
      <c r="J171" s="674"/>
      <c r="K171" s="674"/>
      <c r="L171" s="675"/>
    </row>
    <row r="172" spans="1:12" x14ac:dyDescent="0.25">
      <c r="A172" s="669">
        <v>1979</v>
      </c>
      <c r="B172" s="670">
        <v>1987</v>
      </c>
      <c r="C172" s="671">
        <v>8</v>
      </c>
      <c r="D172" s="672">
        <v>14.480040000000001</v>
      </c>
      <c r="E172" s="672">
        <v>14.480040000000001</v>
      </c>
      <c r="F172" s="673">
        <v>14.480040000000001</v>
      </c>
      <c r="G172" s="674"/>
      <c r="H172" s="674"/>
      <c r="I172" s="675"/>
      <c r="J172" s="674"/>
      <c r="K172" s="674"/>
      <c r="L172" s="675"/>
    </row>
    <row r="173" spans="1:12" x14ac:dyDescent="0.25">
      <c r="A173" s="669">
        <v>1979</v>
      </c>
      <c r="B173" s="670">
        <v>1988</v>
      </c>
      <c r="C173" s="671">
        <v>9</v>
      </c>
      <c r="D173" s="672">
        <v>15.509919999999999</v>
      </c>
      <c r="E173" s="672">
        <v>15.509919999999999</v>
      </c>
      <c r="F173" s="673">
        <v>15.509919999999999</v>
      </c>
      <c r="G173" s="674"/>
      <c r="H173" s="674"/>
      <c r="I173" s="675"/>
      <c r="J173" s="674"/>
      <c r="K173" s="674"/>
      <c r="L173" s="675"/>
    </row>
    <row r="174" spans="1:12" x14ac:dyDescent="0.25">
      <c r="A174" s="669">
        <v>1979</v>
      </c>
      <c r="B174" s="670">
        <v>1989</v>
      </c>
      <c r="C174" s="671">
        <v>10</v>
      </c>
      <c r="D174" s="672">
        <v>15.60854</v>
      </c>
      <c r="E174" s="672">
        <v>15.60854</v>
      </c>
      <c r="F174" s="673">
        <v>15.60854</v>
      </c>
      <c r="G174" s="674"/>
      <c r="H174" s="674"/>
      <c r="I174" s="675"/>
      <c r="J174" s="674"/>
      <c r="K174" s="674"/>
      <c r="L174" s="675"/>
    </row>
    <row r="175" spans="1:12" x14ac:dyDescent="0.25">
      <c r="A175" s="669">
        <v>1979</v>
      </c>
      <c r="B175" s="670">
        <v>1990</v>
      </c>
      <c r="C175" s="671">
        <v>11</v>
      </c>
      <c r="D175" s="672">
        <v>16.579239999999999</v>
      </c>
      <c r="E175" s="672">
        <v>16.579239999999999</v>
      </c>
      <c r="F175" s="673">
        <v>16.579239999999999</v>
      </c>
      <c r="G175" s="674">
        <v>1431.2988686264507</v>
      </c>
      <c r="H175" s="674">
        <v>1431.2988686264507</v>
      </c>
      <c r="I175" s="675">
        <v>1431.2988686264507</v>
      </c>
      <c r="J175" s="674">
        <v>3775.4549999999999</v>
      </c>
      <c r="K175" s="674">
        <v>3775.4549999999999</v>
      </c>
      <c r="L175" s="675">
        <v>3775.4549999999999</v>
      </c>
    </row>
    <row r="176" spans="1:12" x14ac:dyDescent="0.25">
      <c r="A176" s="669">
        <v>1979</v>
      </c>
      <c r="B176" s="670">
        <v>1991</v>
      </c>
      <c r="C176" s="671">
        <v>12</v>
      </c>
      <c r="D176" s="672">
        <v>17.77861</v>
      </c>
      <c r="E176" s="672">
        <v>17.77861</v>
      </c>
      <c r="F176" s="673">
        <v>17.77861</v>
      </c>
      <c r="G176" s="674">
        <v>1507.4341805352753</v>
      </c>
      <c r="H176" s="674">
        <v>1507.4341805352753</v>
      </c>
      <c r="I176" s="675">
        <v>1507.4341805352753</v>
      </c>
      <c r="J176" s="674">
        <v>3479.181</v>
      </c>
      <c r="K176" s="674">
        <v>3479.181</v>
      </c>
      <c r="L176" s="675">
        <v>3479.181</v>
      </c>
    </row>
    <row r="177" spans="1:12" x14ac:dyDescent="0.25">
      <c r="A177" s="669">
        <v>1979</v>
      </c>
      <c r="B177" s="670">
        <v>1992</v>
      </c>
      <c r="C177" s="671">
        <v>13</v>
      </c>
      <c r="D177" s="672">
        <v>18.04899</v>
      </c>
      <c r="E177" s="672">
        <v>18.04899</v>
      </c>
      <c r="F177" s="673">
        <v>18.04899</v>
      </c>
      <c r="G177" s="674">
        <v>1649.2835166474399</v>
      </c>
      <c r="H177" s="674">
        <v>1649.2835166474399</v>
      </c>
      <c r="I177" s="675">
        <v>1649.2835166474399</v>
      </c>
      <c r="J177" s="674">
        <v>3518.3719999999998</v>
      </c>
      <c r="K177" s="674">
        <v>3518.3719999999998</v>
      </c>
      <c r="L177" s="675">
        <v>3518.3719999999998</v>
      </c>
    </row>
    <row r="178" spans="1:12" x14ac:dyDescent="0.25">
      <c r="A178" s="669">
        <v>1979</v>
      </c>
      <c r="B178" s="670">
        <v>1993</v>
      </c>
      <c r="C178" s="671">
        <v>14</v>
      </c>
      <c r="D178" s="672">
        <v>18.140879999999999</v>
      </c>
      <c r="E178" s="672">
        <v>18.140879999999999</v>
      </c>
      <c r="F178" s="673">
        <v>18.140879999999999</v>
      </c>
      <c r="G178" s="674">
        <v>1517.3339502169615</v>
      </c>
      <c r="H178" s="674">
        <v>1517.3339502169615</v>
      </c>
      <c r="I178" s="675">
        <v>1517.3339502169615</v>
      </c>
      <c r="J178" s="674">
        <v>3331.7840000000001</v>
      </c>
      <c r="K178" s="674">
        <v>3331.7840000000001</v>
      </c>
      <c r="L178" s="675">
        <v>3331.7840000000001</v>
      </c>
    </row>
    <row r="179" spans="1:12" x14ac:dyDescent="0.25">
      <c r="A179" s="669">
        <v>1979</v>
      </c>
      <c r="B179" s="670">
        <v>1994</v>
      </c>
      <c r="C179" s="671">
        <v>15</v>
      </c>
      <c r="D179" s="672">
        <v>17.980129999999999</v>
      </c>
      <c r="E179" s="672">
        <v>17.980129999999999</v>
      </c>
      <c r="F179" s="673">
        <v>17.980129999999999</v>
      </c>
      <c r="G179" s="674">
        <v>1373.8342630059442</v>
      </c>
      <c r="H179" s="674">
        <v>1373.8342630059442</v>
      </c>
      <c r="I179" s="675">
        <v>1373.8342630059442</v>
      </c>
      <c r="J179" s="674">
        <v>3338.2660000000001</v>
      </c>
      <c r="K179" s="674">
        <v>3338.2660000000001</v>
      </c>
      <c r="L179" s="675">
        <v>3338.2660000000001</v>
      </c>
    </row>
    <row r="180" spans="1:12" x14ac:dyDescent="0.25">
      <c r="A180" s="669">
        <v>1979</v>
      </c>
      <c r="B180" s="670">
        <v>1995</v>
      </c>
      <c r="C180" s="671">
        <v>16</v>
      </c>
      <c r="D180" s="672">
        <v>18.585249999999998</v>
      </c>
      <c r="E180" s="672">
        <v>18.585249999999998</v>
      </c>
      <c r="F180" s="673">
        <v>18.585249999999998</v>
      </c>
      <c r="G180" s="674">
        <v>1458.6952053006585</v>
      </c>
      <c r="H180" s="674">
        <v>1458.6952053006585</v>
      </c>
      <c r="I180" s="675">
        <v>1458.6952053006585</v>
      </c>
      <c r="J180" s="674">
        <v>3295.598</v>
      </c>
      <c r="K180" s="674">
        <v>3295.598</v>
      </c>
      <c r="L180" s="675">
        <v>3295.598</v>
      </c>
    </row>
    <row r="181" spans="1:12" x14ac:dyDescent="0.25">
      <c r="A181" s="669">
        <v>1979</v>
      </c>
      <c r="B181" s="670">
        <v>1996</v>
      </c>
      <c r="C181" s="671">
        <v>17</v>
      </c>
      <c r="D181" s="672">
        <v>16.727509999999999</v>
      </c>
      <c r="E181" s="672">
        <v>16.727509999999999</v>
      </c>
      <c r="F181" s="673">
        <v>16.727509999999999</v>
      </c>
      <c r="G181" s="674">
        <v>1337.4626179870309</v>
      </c>
      <c r="H181" s="674">
        <v>1337.4626179870309</v>
      </c>
      <c r="I181" s="675">
        <v>1337.4626179870309</v>
      </c>
      <c r="J181" s="674">
        <v>3254.4949999999999</v>
      </c>
      <c r="K181" s="674">
        <v>3254.4949999999999</v>
      </c>
      <c r="L181" s="675">
        <v>3254.4949999999999</v>
      </c>
    </row>
    <row r="182" spans="1:12" x14ac:dyDescent="0.25">
      <c r="A182" s="669">
        <v>1979</v>
      </c>
      <c r="B182" s="670">
        <v>1997</v>
      </c>
      <c r="C182" s="671">
        <v>18</v>
      </c>
      <c r="D182" s="672">
        <v>16.70271</v>
      </c>
      <c r="E182" s="672">
        <v>16.70271</v>
      </c>
      <c r="F182" s="673">
        <v>16.70271</v>
      </c>
      <c r="G182" s="674">
        <v>1268.5322495541459</v>
      </c>
      <c r="H182" s="674">
        <v>1268.5322495541459</v>
      </c>
      <c r="I182" s="675">
        <v>1268.5322495541459</v>
      </c>
      <c r="J182" s="674">
        <v>2739.84</v>
      </c>
      <c r="K182" s="674">
        <v>2739.84</v>
      </c>
      <c r="L182" s="675">
        <v>2739.84</v>
      </c>
    </row>
    <row r="183" spans="1:12" x14ac:dyDescent="0.25">
      <c r="A183" s="669">
        <v>1979</v>
      </c>
      <c r="B183" s="670">
        <v>1998</v>
      </c>
      <c r="C183" s="671">
        <v>19</v>
      </c>
      <c r="D183" s="672">
        <v>17.099589999999999</v>
      </c>
      <c r="E183" s="672">
        <v>17.099589999999999</v>
      </c>
      <c r="F183" s="673">
        <v>17.099589999999999</v>
      </c>
      <c r="G183" s="674">
        <v>1189.4174514213482</v>
      </c>
      <c r="H183" s="674">
        <v>1189.4174514213482</v>
      </c>
      <c r="I183" s="675">
        <v>1189.4174514213482</v>
      </c>
      <c r="J183" s="674">
        <v>2640.9789999999998</v>
      </c>
      <c r="K183" s="674">
        <v>2640.9789999999998</v>
      </c>
      <c r="L183" s="675">
        <v>2640.9789999999998</v>
      </c>
    </row>
    <row r="184" spans="1:12" x14ac:dyDescent="0.25">
      <c r="A184" s="669">
        <v>1979</v>
      </c>
      <c r="B184" s="670">
        <v>1999</v>
      </c>
      <c r="C184" s="671">
        <v>20</v>
      </c>
      <c r="D184" s="672">
        <v>16.846080000000001</v>
      </c>
      <c r="E184" s="672">
        <v>16.846080000000001</v>
      </c>
      <c r="F184" s="673">
        <v>16.846080000000001</v>
      </c>
      <c r="G184" s="674">
        <v>1065.2791960133388</v>
      </c>
      <c r="H184" s="674">
        <v>1065.2791960133388</v>
      </c>
      <c r="I184" s="675">
        <v>1065.2791960133388</v>
      </c>
      <c r="J184" s="674">
        <v>2504.2089999999998</v>
      </c>
      <c r="K184" s="674">
        <v>2504.2089999999998</v>
      </c>
      <c r="L184" s="675">
        <v>2504.2089999999998</v>
      </c>
    </row>
    <row r="185" spans="1:12" x14ac:dyDescent="0.25">
      <c r="A185" s="669">
        <v>1979</v>
      </c>
      <c r="B185" s="670">
        <v>2000</v>
      </c>
      <c r="C185" s="671">
        <v>21</v>
      </c>
      <c r="D185" s="672">
        <v>14.073029999999999</v>
      </c>
      <c r="E185" s="672">
        <v>14.073029999999999</v>
      </c>
      <c r="F185" s="673">
        <v>14.073029999999999</v>
      </c>
      <c r="G185" s="674">
        <v>916.30327116773481</v>
      </c>
      <c r="H185" s="674">
        <v>916.30327116773481</v>
      </c>
      <c r="I185" s="675">
        <v>916.30327116773481</v>
      </c>
      <c r="J185" s="674">
        <v>2141.0729999999999</v>
      </c>
      <c r="K185" s="674">
        <v>2141.0729999999999</v>
      </c>
      <c r="L185" s="675">
        <v>2141.0729999999999</v>
      </c>
    </row>
    <row r="186" spans="1:12" x14ac:dyDescent="0.25">
      <c r="A186" s="669">
        <v>1979</v>
      </c>
      <c r="B186" s="670">
        <v>2001</v>
      </c>
      <c r="C186" s="671">
        <v>22</v>
      </c>
      <c r="D186" s="672">
        <v>14.7951</v>
      </c>
      <c r="E186" s="672">
        <v>14.7951</v>
      </c>
      <c r="F186" s="673">
        <v>14.7951</v>
      </c>
      <c r="G186" s="674">
        <v>876.57657687056053</v>
      </c>
      <c r="H186" s="674">
        <v>876.57657687056053</v>
      </c>
      <c r="I186" s="675">
        <v>876.57657687056053</v>
      </c>
      <c r="J186" s="674">
        <v>2236.5410000000002</v>
      </c>
      <c r="K186" s="674">
        <v>2236.5410000000002</v>
      </c>
      <c r="L186" s="675">
        <v>2236.5410000000002</v>
      </c>
    </row>
    <row r="187" spans="1:12" x14ac:dyDescent="0.25">
      <c r="A187" s="669">
        <v>1979</v>
      </c>
      <c r="B187" s="670">
        <v>2002</v>
      </c>
      <c r="C187" s="671">
        <v>23</v>
      </c>
      <c r="D187" s="672">
        <v>13.328670000000001</v>
      </c>
      <c r="E187" s="672">
        <v>13.328670000000001</v>
      </c>
      <c r="F187" s="673">
        <v>13.328670000000001</v>
      </c>
      <c r="G187" s="674">
        <v>661.18985734745957</v>
      </c>
      <c r="H187" s="674">
        <v>661.18985734745957</v>
      </c>
      <c r="I187" s="675">
        <v>661.18985734745957</v>
      </c>
      <c r="J187" s="674">
        <v>1958.56</v>
      </c>
      <c r="K187" s="674">
        <v>1958.56</v>
      </c>
      <c r="L187" s="675">
        <v>1958.56</v>
      </c>
    </row>
    <row r="188" spans="1:12" x14ac:dyDescent="0.25">
      <c r="A188" s="669">
        <v>1979</v>
      </c>
      <c r="B188" s="670">
        <v>2003</v>
      </c>
      <c r="C188" s="671">
        <v>24</v>
      </c>
      <c r="D188" s="672">
        <v>12.134600000000001</v>
      </c>
      <c r="E188" s="672">
        <v>12.134600000000001</v>
      </c>
      <c r="F188" s="673">
        <v>12.134600000000001</v>
      </c>
      <c r="G188" s="674">
        <v>552.58097113577492</v>
      </c>
      <c r="H188" s="674">
        <v>552.58097113577492</v>
      </c>
      <c r="I188" s="675">
        <v>552.58097113577492</v>
      </c>
      <c r="J188" s="674">
        <v>1435.2570000000001</v>
      </c>
      <c r="K188" s="674">
        <v>1435.2570000000001</v>
      </c>
      <c r="L188" s="675">
        <v>1435.2570000000001</v>
      </c>
    </row>
    <row r="189" spans="1:12" x14ac:dyDescent="0.25">
      <c r="A189" s="669">
        <v>1979</v>
      </c>
      <c r="B189" s="670">
        <v>2004</v>
      </c>
      <c r="C189" s="671">
        <v>25</v>
      </c>
      <c r="D189" s="672">
        <v>11.21604</v>
      </c>
      <c r="E189" s="672">
        <v>11.21604</v>
      </c>
      <c r="F189" s="673">
        <v>11.21604</v>
      </c>
      <c r="G189" s="674">
        <v>502.152628752532</v>
      </c>
      <c r="H189" s="674">
        <v>502.152628752532</v>
      </c>
      <c r="I189" s="675">
        <v>502.152628752532</v>
      </c>
      <c r="J189" s="674">
        <v>2042.6990000000001</v>
      </c>
      <c r="K189" s="674">
        <v>2042.6990000000001</v>
      </c>
      <c r="L189" s="675">
        <v>2042.6990000000001</v>
      </c>
    </row>
    <row r="190" spans="1:12" x14ac:dyDescent="0.25">
      <c r="A190" s="669">
        <v>1979</v>
      </c>
      <c r="B190" s="670">
        <v>2005</v>
      </c>
      <c r="C190" s="671">
        <v>26</v>
      </c>
      <c r="D190" s="672">
        <v>9.1621269999999999</v>
      </c>
      <c r="E190" s="672">
        <v>9.1621269999999999</v>
      </c>
      <c r="F190" s="673">
        <v>9.1621269999999999</v>
      </c>
      <c r="G190" s="674">
        <v>544.36795551487444</v>
      </c>
      <c r="H190" s="674">
        <v>544.36795551487444</v>
      </c>
      <c r="I190" s="675">
        <v>544.36795551487444</v>
      </c>
      <c r="J190" s="674">
        <v>1407.3489999999999</v>
      </c>
      <c r="K190" s="674">
        <v>1407.3489999999999</v>
      </c>
      <c r="L190" s="675">
        <v>1407.3489999999999</v>
      </c>
    </row>
    <row r="191" spans="1:12" x14ac:dyDescent="0.25">
      <c r="A191" s="669">
        <v>1979</v>
      </c>
      <c r="B191" s="670">
        <v>2006</v>
      </c>
      <c r="C191" s="671">
        <v>27</v>
      </c>
      <c r="D191" s="672">
        <v>12.079079999999999</v>
      </c>
      <c r="E191" s="672">
        <v>12.079079999999999</v>
      </c>
      <c r="F191" s="673">
        <v>12.079079999999999</v>
      </c>
      <c r="G191" s="674">
        <v>479.58749680177226</v>
      </c>
      <c r="H191" s="674">
        <v>479.58749680177226</v>
      </c>
      <c r="I191" s="675">
        <v>479.58749680177226</v>
      </c>
      <c r="J191" s="674">
        <v>1091.943</v>
      </c>
      <c r="K191" s="674">
        <v>1091.943</v>
      </c>
      <c r="L191" s="675">
        <v>1091.943</v>
      </c>
    </row>
    <row r="192" spans="1:12" x14ac:dyDescent="0.25">
      <c r="A192" s="669">
        <v>1979</v>
      </c>
      <c r="B192" s="670">
        <v>2007</v>
      </c>
      <c r="C192" s="671">
        <v>28</v>
      </c>
      <c r="D192" s="672">
        <v>11.63885</v>
      </c>
      <c r="E192" s="672">
        <v>11.63885</v>
      </c>
      <c r="F192" s="673">
        <v>11.63885</v>
      </c>
      <c r="G192" s="674">
        <v>658.81449130551437</v>
      </c>
      <c r="H192" s="674">
        <v>658.81449130551437</v>
      </c>
      <c r="I192" s="675">
        <v>658.81449130551437</v>
      </c>
      <c r="J192" s="674">
        <v>1304.127</v>
      </c>
      <c r="K192" s="674">
        <v>1304.127</v>
      </c>
      <c r="L192" s="675">
        <v>1304.127</v>
      </c>
    </row>
    <row r="193" spans="1:12" x14ac:dyDescent="0.25">
      <c r="A193" s="669">
        <v>1979</v>
      </c>
      <c r="B193" s="670">
        <v>2008</v>
      </c>
      <c r="C193" s="671">
        <v>29</v>
      </c>
      <c r="D193" s="672">
        <v>8.9811010000000007</v>
      </c>
      <c r="E193" s="672">
        <v>8.9811010000000007</v>
      </c>
      <c r="F193" s="673">
        <v>8.9811010000000007</v>
      </c>
      <c r="G193" s="674">
        <v>583.19415197609214</v>
      </c>
      <c r="H193" s="674">
        <v>583.19415197609214</v>
      </c>
      <c r="I193" s="675">
        <v>583.19415197609214</v>
      </c>
      <c r="J193" s="674">
        <v>1248.557</v>
      </c>
      <c r="K193" s="674">
        <v>1248.557</v>
      </c>
      <c r="L193" s="675">
        <v>1248.557</v>
      </c>
    </row>
    <row r="194" spans="1:12" x14ac:dyDescent="0.25">
      <c r="A194" s="669">
        <v>1979</v>
      </c>
      <c r="B194" s="670">
        <v>2009</v>
      </c>
      <c r="C194" s="671">
        <v>30</v>
      </c>
      <c r="D194" s="672">
        <v>6.5051740000000002</v>
      </c>
      <c r="E194" s="672">
        <v>6.5051740000000002</v>
      </c>
      <c r="F194" s="673">
        <v>6.5051740000000002</v>
      </c>
      <c r="G194" s="674">
        <v>516.00595159258012</v>
      </c>
      <c r="H194" s="674">
        <v>516.00595159258012</v>
      </c>
      <c r="I194" s="675">
        <v>516.00595159258012</v>
      </c>
      <c r="J194" s="674">
        <v>1050.4849999999999</v>
      </c>
      <c r="K194" s="674">
        <v>1050.4849999999999</v>
      </c>
      <c r="L194" s="675">
        <v>1050.4849999999999</v>
      </c>
    </row>
    <row r="195" spans="1:12" x14ac:dyDescent="0.25">
      <c r="A195" s="669">
        <v>1979</v>
      </c>
      <c r="B195" s="670">
        <v>2010</v>
      </c>
      <c r="C195" s="671">
        <v>31</v>
      </c>
      <c r="D195" s="672">
        <v>7.7843999999999998</v>
      </c>
      <c r="E195" s="672">
        <v>7.7843999999999998</v>
      </c>
      <c r="F195" s="673">
        <v>7.7843999999999998</v>
      </c>
      <c r="G195" s="674">
        <v>405.19095481749275</v>
      </c>
      <c r="H195" s="674">
        <v>405.19095481749275</v>
      </c>
      <c r="I195" s="675">
        <v>405.19095481749275</v>
      </c>
      <c r="J195" s="674">
        <v>837.32979999999998</v>
      </c>
      <c r="K195" s="674">
        <v>837.32979999999998</v>
      </c>
      <c r="L195" s="675">
        <v>837.32979999999998</v>
      </c>
    </row>
    <row r="196" spans="1:12" x14ac:dyDescent="0.25">
      <c r="A196" s="669">
        <v>1979</v>
      </c>
      <c r="B196" s="670">
        <v>2011</v>
      </c>
      <c r="C196" s="671">
        <v>32</v>
      </c>
      <c r="D196" s="672">
        <v>8.2466690000000007</v>
      </c>
      <c r="E196" s="672">
        <v>8.2466690000000007</v>
      </c>
      <c r="F196" s="673">
        <v>8.2466690000000007</v>
      </c>
      <c r="G196" s="674">
        <v>607.16736044994605</v>
      </c>
      <c r="H196" s="674">
        <v>607.16736044994605</v>
      </c>
      <c r="I196" s="675">
        <v>607.16736044994605</v>
      </c>
      <c r="J196" s="674">
        <v>1016.112</v>
      </c>
      <c r="K196" s="674">
        <v>1016.112</v>
      </c>
      <c r="L196" s="675">
        <v>1016.112</v>
      </c>
    </row>
    <row r="197" spans="1:12" x14ac:dyDescent="0.25">
      <c r="A197" s="669">
        <v>1979</v>
      </c>
      <c r="B197" s="670">
        <v>2012</v>
      </c>
      <c r="C197" s="671">
        <v>33</v>
      </c>
      <c r="D197" s="672">
        <v>11.557650000000001</v>
      </c>
      <c r="E197" s="672">
        <v>11.557650000000001</v>
      </c>
      <c r="F197" s="673">
        <v>11.557650000000001</v>
      </c>
      <c r="G197" s="674">
        <v>126.06723302919812</v>
      </c>
      <c r="H197" s="674">
        <v>126.06723302919812</v>
      </c>
      <c r="I197" s="675">
        <v>126.06723302919812</v>
      </c>
      <c r="J197" s="674">
        <v>1520.779</v>
      </c>
      <c r="K197" s="674">
        <v>1520.779</v>
      </c>
      <c r="L197" s="675">
        <v>1520.779</v>
      </c>
    </row>
    <row r="198" spans="1:12" x14ac:dyDescent="0.25">
      <c r="A198" s="669">
        <v>1979</v>
      </c>
      <c r="B198" s="670">
        <v>2013</v>
      </c>
      <c r="C198" s="671">
        <v>34</v>
      </c>
      <c r="D198" s="672">
        <v>9.7924889999999998</v>
      </c>
      <c r="E198" s="672">
        <v>9.7924889999999998</v>
      </c>
      <c r="F198" s="673">
        <v>9.7924889999999998</v>
      </c>
      <c r="G198" s="674">
        <v>505.91609646440793</v>
      </c>
      <c r="H198" s="674">
        <v>505.91609646440793</v>
      </c>
      <c r="I198" s="675">
        <v>505.91609646440793</v>
      </c>
      <c r="J198" s="674">
        <v>644.19590000000005</v>
      </c>
      <c r="K198" s="674">
        <v>644.19590000000005</v>
      </c>
      <c r="L198" s="675">
        <v>644.19590000000005</v>
      </c>
    </row>
    <row r="199" spans="1:12" x14ac:dyDescent="0.25">
      <c r="A199" s="669">
        <v>1979</v>
      </c>
      <c r="B199" s="670">
        <v>2014</v>
      </c>
      <c r="C199" s="671">
        <v>35</v>
      </c>
      <c r="D199" s="672">
        <v>8.1421810000000008</v>
      </c>
      <c r="E199" s="672">
        <v>8.1421810000000008</v>
      </c>
      <c r="F199" s="673">
        <v>8.1421810000000008</v>
      </c>
      <c r="G199" s="674">
        <v>94.299092321267665</v>
      </c>
      <c r="H199" s="674">
        <v>94.299092321267665</v>
      </c>
      <c r="I199" s="675">
        <v>94.299092321267665</v>
      </c>
      <c r="J199" s="674">
        <v>947.05579999999998</v>
      </c>
      <c r="K199" s="674">
        <v>947.05579999999998</v>
      </c>
      <c r="L199" s="675">
        <v>947.05579999999998</v>
      </c>
    </row>
    <row r="200" spans="1:12" x14ac:dyDescent="0.25">
      <c r="A200" s="669">
        <v>1979</v>
      </c>
      <c r="B200" s="670">
        <v>2015</v>
      </c>
      <c r="C200" s="671">
        <v>36</v>
      </c>
      <c r="D200" s="672">
        <v>4.1108840000000004</v>
      </c>
      <c r="E200" s="672">
        <v>4.1108840000000004</v>
      </c>
      <c r="F200" s="673">
        <v>4.1108840000000004</v>
      </c>
      <c r="G200" s="674">
        <v>148.4813829607105</v>
      </c>
      <c r="H200" s="674">
        <v>148.4813829607105</v>
      </c>
      <c r="I200" s="675">
        <v>148.4813829607105</v>
      </c>
      <c r="J200" s="674">
        <v>162.08710153237465</v>
      </c>
      <c r="K200" s="674">
        <v>162.08710153237465</v>
      </c>
      <c r="L200" s="675">
        <v>162.08710153237465</v>
      </c>
    </row>
    <row r="201" spans="1:12" x14ac:dyDescent="0.25">
      <c r="A201" s="669">
        <v>1979</v>
      </c>
      <c r="B201" s="670">
        <v>2016</v>
      </c>
      <c r="C201" s="671">
        <v>37</v>
      </c>
      <c r="D201" s="672">
        <v>6.5117039999999999</v>
      </c>
      <c r="E201" s="672">
        <v>6.5117039999999999</v>
      </c>
      <c r="F201" s="673">
        <v>6.5117039999999999</v>
      </c>
      <c r="G201" s="674">
        <v>132.29472911463691</v>
      </c>
      <c r="H201" s="674">
        <v>132.29472911463691</v>
      </c>
      <c r="I201" s="675">
        <v>132.29472911463691</v>
      </c>
      <c r="J201" s="674">
        <v>136.89129326835135</v>
      </c>
      <c r="K201" s="674">
        <v>136.89129326835135</v>
      </c>
      <c r="L201" s="675">
        <v>136.89129326835135</v>
      </c>
    </row>
    <row r="202" spans="1:12" x14ac:dyDescent="0.25">
      <c r="A202" s="669">
        <v>1979</v>
      </c>
      <c r="B202" s="670">
        <v>2017</v>
      </c>
      <c r="C202" s="671">
        <v>38</v>
      </c>
      <c r="D202" s="672">
        <v>5.7393679999999998</v>
      </c>
      <c r="E202" s="672">
        <v>5.7393679999999998</v>
      </c>
      <c r="F202" s="673">
        <v>5.7393679999999998</v>
      </c>
      <c r="G202" s="674">
        <v>99.790102459553495</v>
      </c>
      <c r="H202" s="674">
        <v>99.790102459553495</v>
      </c>
      <c r="I202" s="675">
        <v>99.790102459553495</v>
      </c>
      <c r="J202" s="674">
        <v>114.44505142690207</v>
      </c>
      <c r="K202" s="674">
        <v>114.44505142690207</v>
      </c>
      <c r="L202" s="675">
        <v>114.44505142690207</v>
      </c>
    </row>
    <row r="203" spans="1:12" ht="13" thickBot="1" x14ac:dyDescent="0.3">
      <c r="A203" s="676">
        <v>1979</v>
      </c>
      <c r="B203" s="677">
        <v>2018</v>
      </c>
      <c r="C203" s="678">
        <v>39</v>
      </c>
      <c r="D203" s="679">
        <v>10.423907049056659</v>
      </c>
      <c r="E203" s="679">
        <v>10.423907049056659</v>
      </c>
      <c r="F203" s="680">
        <v>10.423907049056659</v>
      </c>
      <c r="G203" s="681">
        <v>71.899161679654242</v>
      </c>
      <c r="H203" s="681">
        <v>71.899161679654242</v>
      </c>
      <c r="I203" s="682">
        <v>71.899161679654242</v>
      </c>
      <c r="J203" s="681">
        <v>107.3201188874895</v>
      </c>
      <c r="K203" s="681">
        <v>107.3201188874895</v>
      </c>
      <c r="L203" s="682">
        <v>107.3201188874895</v>
      </c>
    </row>
    <row r="204" spans="1:12" x14ac:dyDescent="0.25">
      <c r="A204" s="662">
        <v>1980</v>
      </c>
      <c r="B204" s="663">
        <v>1980</v>
      </c>
      <c r="C204" s="664">
        <v>0</v>
      </c>
      <c r="D204" s="665">
        <v>22.705269999999999</v>
      </c>
      <c r="E204" s="665">
        <v>22.705269999999999</v>
      </c>
      <c r="F204" s="666">
        <v>22.705269999999999</v>
      </c>
      <c r="G204" s="667"/>
      <c r="H204" s="667"/>
      <c r="I204" s="668"/>
      <c r="J204" s="667"/>
      <c r="K204" s="667"/>
      <c r="L204" s="668"/>
    </row>
    <row r="205" spans="1:12" x14ac:dyDescent="0.25">
      <c r="A205" s="669">
        <v>1980</v>
      </c>
      <c r="B205" s="670">
        <v>1981</v>
      </c>
      <c r="C205" s="671">
        <v>1</v>
      </c>
      <c r="D205" s="672">
        <v>20.017849999999999</v>
      </c>
      <c r="E205" s="672">
        <v>20.017849999999999</v>
      </c>
      <c r="F205" s="673">
        <v>20.017849999999999</v>
      </c>
      <c r="G205" s="674"/>
      <c r="H205" s="674"/>
      <c r="I205" s="675"/>
      <c r="J205" s="674"/>
      <c r="K205" s="674"/>
      <c r="L205" s="675"/>
    </row>
    <row r="206" spans="1:12" x14ac:dyDescent="0.25">
      <c r="A206" s="669">
        <v>1980</v>
      </c>
      <c r="B206" s="670">
        <v>1982</v>
      </c>
      <c r="C206" s="671">
        <v>2</v>
      </c>
      <c r="D206" s="672">
        <v>16.285769999999999</v>
      </c>
      <c r="E206" s="672">
        <v>16.285769999999999</v>
      </c>
      <c r="F206" s="673">
        <v>16.285769999999999</v>
      </c>
      <c r="G206" s="674"/>
      <c r="H206" s="674"/>
      <c r="I206" s="675"/>
      <c r="J206" s="674"/>
      <c r="K206" s="674"/>
      <c r="L206" s="675"/>
    </row>
    <row r="207" spans="1:12" x14ac:dyDescent="0.25">
      <c r="A207" s="669">
        <v>1980</v>
      </c>
      <c r="B207" s="670">
        <v>1983</v>
      </c>
      <c r="C207" s="671">
        <v>3</v>
      </c>
      <c r="D207" s="672">
        <v>14.75522</v>
      </c>
      <c r="E207" s="672">
        <v>14.75522</v>
      </c>
      <c r="F207" s="673">
        <v>14.75522</v>
      </c>
      <c r="G207" s="674"/>
      <c r="H207" s="674"/>
      <c r="I207" s="675"/>
      <c r="J207" s="674"/>
      <c r="K207" s="674"/>
      <c r="L207" s="675"/>
    </row>
    <row r="208" spans="1:12" x14ac:dyDescent="0.25">
      <c r="A208" s="669">
        <v>1980</v>
      </c>
      <c r="B208" s="670">
        <v>1984</v>
      </c>
      <c r="C208" s="671">
        <v>4</v>
      </c>
      <c r="D208" s="672">
        <v>14.925269999999999</v>
      </c>
      <c r="E208" s="672">
        <v>14.925269999999999</v>
      </c>
      <c r="F208" s="673">
        <v>14.925269999999999</v>
      </c>
      <c r="G208" s="674"/>
      <c r="H208" s="674"/>
      <c r="I208" s="675"/>
      <c r="J208" s="674"/>
      <c r="K208" s="674"/>
      <c r="L208" s="675"/>
    </row>
    <row r="209" spans="1:12" x14ac:dyDescent="0.25">
      <c r="A209" s="669">
        <v>1980</v>
      </c>
      <c r="B209" s="670">
        <v>1985</v>
      </c>
      <c r="C209" s="671">
        <v>5</v>
      </c>
      <c r="D209" s="672">
        <v>15.04846</v>
      </c>
      <c r="E209" s="672">
        <v>15.04846</v>
      </c>
      <c r="F209" s="673">
        <v>15.04846</v>
      </c>
      <c r="G209" s="674"/>
      <c r="H209" s="674"/>
      <c r="I209" s="675"/>
      <c r="J209" s="674"/>
      <c r="K209" s="674"/>
      <c r="L209" s="675"/>
    </row>
    <row r="210" spans="1:12" x14ac:dyDescent="0.25">
      <c r="A210" s="669">
        <v>1980</v>
      </c>
      <c r="B210" s="670">
        <v>1986</v>
      </c>
      <c r="C210" s="671">
        <v>6</v>
      </c>
      <c r="D210" s="672">
        <v>15.212619999999999</v>
      </c>
      <c r="E210" s="672">
        <v>15.212619999999999</v>
      </c>
      <c r="F210" s="673">
        <v>15.212619999999999</v>
      </c>
      <c r="G210" s="674"/>
      <c r="H210" s="674"/>
      <c r="I210" s="675"/>
      <c r="J210" s="674"/>
      <c r="K210" s="674"/>
      <c r="L210" s="675"/>
    </row>
    <row r="211" spans="1:12" x14ac:dyDescent="0.25">
      <c r="A211" s="669">
        <v>1980</v>
      </c>
      <c r="B211" s="670">
        <v>1987</v>
      </c>
      <c r="C211" s="671">
        <v>7</v>
      </c>
      <c r="D211" s="672">
        <v>16.752410000000001</v>
      </c>
      <c r="E211" s="672">
        <v>16.752410000000001</v>
      </c>
      <c r="F211" s="673">
        <v>16.752410000000001</v>
      </c>
      <c r="G211" s="674"/>
      <c r="H211" s="674"/>
      <c r="I211" s="675"/>
      <c r="J211" s="674"/>
      <c r="K211" s="674"/>
      <c r="L211" s="675"/>
    </row>
    <row r="212" spans="1:12" x14ac:dyDescent="0.25">
      <c r="A212" s="669">
        <v>1980</v>
      </c>
      <c r="B212" s="670">
        <v>1988</v>
      </c>
      <c r="C212" s="671">
        <v>8</v>
      </c>
      <c r="D212" s="672">
        <v>17.45806</v>
      </c>
      <c r="E212" s="672">
        <v>17.45806</v>
      </c>
      <c r="F212" s="673">
        <v>17.45806</v>
      </c>
      <c r="G212" s="674"/>
      <c r="H212" s="674"/>
      <c r="I212" s="675"/>
      <c r="J212" s="674"/>
      <c r="K212" s="674"/>
      <c r="L212" s="675"/>
    </row>
    <row r="213" spans="1:12" x14ac:dyDescent="0.25">
      <c r="A213" s="669">
        <v>1980</v>
      </c>
      <c r="B213" s="670">
        <v>1989</v>
      </c>
      <c r="C213" s="671">
        <v>9</v>
      </c>
      <c r="D213" s="672">
        <v>17.16122</v>
      </c>
      <c r="E213" s="672">
        <v>17.16122</v>
      </c>
      <c r="F213" s="673">
        <v>17.16122</v>
      </c>
      <c r="G213" s="674"/>
      <c r="H213" s="674"/>
      <c r="I213" s="675"/>
      <c r="J213" s="674"/>
      <c r="K213" s="674"/>
      <c r="L213" s="675"/>
    </row>
    <row r="214" spans="1:12" x14ac:dyDescent="0.25">
      <c r="A214" s="669">
        <v>1980</v>
      </c>
      <c r="B214" s="670">
        <v>1990</v>
      </c>
      <c r="C214" s="671">
        <v>10</v>
      </c>
      <c r="D214" s="672">
        <v>18.338930000000001</v>
      </c>
      <c r="E214" s="672">
        <v>18.338930000000001</v>
      </c>
      <c r="F214" s="673">
        <v>18.338930000000001</v>
      </c>
      <c r="G214" s="674">
        <v>1602.2404468663033</v>
      </c>
      <c r="H214" s="674">
        <v>1602.2404468663033</v>
      </c>
      <c r="I214" s="675">
        <v>1602.2404468663033</v>
      </c>
      <c r="J214" s="674">
        <v>3483.819</v>
      </c>
      <c r="K214" s="674">
        <v>3483.819</v>
      </c>
      <c r="L214" s="675">
        <v>3483.819</v>
      </c>
    </row>
    <row r="215" spans="1:12" x14ac:dyDescent="0.25">
      <c r="A215" s="669">
        <v>1980</v>
      </c>
      <c r="B215" s="670">
        <v>1991</v>
      </c>
      <c r="C215" s="671">
        <v>11</v>
      </c>
      <c r="D215" s="672">
        <v>19.46125</v>
      </c>
      <c r="E215" s="672">
        <v>19.46125</v>
      </c>
      <c r="F215" s="673">
        <v>19.46125</v>
      </c>
      <c r="G215" s="674">
        <v>1671.8149092148949</v>
      </c>
      <c r="H215" s="674">
        <v>1671.8149092148949</v>
      </c>
      <c r="I215" s="675">
        <v>1671.8149092148949</v>
      </c>
      <c r="J215" s="674">
        <v>3380.306</v>
      </c>
      <c r="K215" s="674">
        <v>3380.306</v>
      </c>
      <c r="L215" s="675">
        <v>3380.306</v>
      </c>
    </row>
    <row r="216" spans="1:12" x14ac:dyDescent="0.25">
      <c r="A216" s="669">
        <v>1980</v>
      </c>
      <c r="B216" s="670">
        <v>1992</v>
      </c>
      <c r="C216" s="671">
        <v>12</v>
      </c>
      <c r="D216" s="672">
        <v>18.40699</v>
      </c>
      <c r="E216" s="672">
        <v>18.40699</v>
      </c>
      <c r="F216" s="673">
        <v>18.40699</v>
      </c>
      <c r="G216" s="674">
        <v>1553.5244851419802</v>
      </c>
      <c r="H216" s="674">
        <v>1553.5244851419802</v>
      </c>
      <c r="I216" s="675">
        <v>1553.5244851419802</v>
      </c>
      <c r="J216" s="674">
        <v>3434.6170000000002</v>
      </c>
      <c r="K216" s="674">
        <v>3434.6170000000002</v>
      </c>
      <c r="L216" s="675">
        <v>3434.6170000000002</v>
      </c>
    </row>
    <row r="217" spans="1:12" x14ac:dyDescent="0.25">
      <c r="A217" s="669">
        <v>1980</v>
      </c>
      <c r="B217" s="670">
        <v>1993</v>
      </c>
      <c r="C217" s="671">
        <v>13</v>
      </c>
      <c r="D217" s="672">
        <v>19.374610000000001</v>
      </c>
      <c r="E217" s="672">
        <v>19.374610000000001</v>
      </c>
      <c r="F217" s="673">
        <v>19.374610000000001</v>
      </c>
      <c r="G217" s="674">
        <v>1733.4650979761952</v>
      </c>
      <c r="H217" s="674">
        <v>1733.4650979761952</v>
      </c>
      <c r="I217" s="675">
        <v>1733.4650979761952</v>
      </c>
      <c r="J217" s="674">
        <v>3404.7330000000002</v>
      </c>
      <c r="K217" s="674">
        <v>3404.7330000000002</v>
      </c>
      <c r="L217" s="675">
        <v>3404.7330000000002</v>
      </c>
    </row>
    <row r="218" spans="1:12" x14ac:dyDescent="0.25">
      <c r="A218" s="669">
        <v>1980</v>
      </c>
      <c r="B218" s="670">
        <v>1994</v>
      </c>
      <c r="C218" s="671">
        <v>14</v>
      </c>
      <c r="D218" s="672">
        <v>19.107769999999999</v>
      </c>
      <c r="E218" s="672">
        <v>19.107769999999999</v>
      </c>
      <c r="F218" s="673">
        <v>19.107769999999999</v>
      </c>
      <c r="G218" s="674">
        <v>1638.9685803307138</v>
      </c>
      <c r="H218" s="674">
        <v>1638.9685803307138</v>
      </c>
      <c r="I218" s="675">
        <v>1638.9685803307138</v>
      </c>
      <c r="J218" s="674">
        <v>3591.09</v>
      </c>
      <c r="K218" s="674">
        <v>3591.09</v>
      </c>
      <c r="L218" s="675">
        <v>3591.09</v>
      </c>
    </row>
    <row r="219" spans="1:12" x14ac:dyDescent="0.25">
      <c r="A219" s="669">
        <v>1980</v>
      </c>
      <c r="B219" s="670">
        <v>1995</v>
      </c>
      <c r="C219" s="671">
        <v>15</v>
      </c>
      <c r="D219" s="672">
        <v>20.251799999999999</v>
      </c>
      <c r="E219" s="672">
        <v>20.251799999999999</v>
      </c>
      <c r="F219" s="673">
        <v>20.251799999999999</v>
      </c>
      <c r="G219" s="674">
        <v>1525.2278014352712</v>
      </c>
      <c r="H219" s="674">
        <v>1525.2278014352712</v>
      </c>
      <c r="I219" s="675">
        <v>1525.2278014352712</v>
      </c>
      <c r="J219" s="674">
        <v>3008.6080000000002</v>
      </c>
      <c r="K219" s="674">
        <v>3008.6080000000002</v>
      </c>
      <c r="L219" s="675">
        <v>3008.6080000000002</v>
      </c>
    </row>
    <row r="220" spans="1:12" x14ac:dyDescent="0.25">
      <c r="A220" s="669">
        <v>1980</v>
      </c>
      <c r="B220" s="670">
        <v>1996</v>
      </c>
      <c r="C220" s="671">
        <v>16</v>
      </c>
      <c r="D220" s="672">
        <v>19.807569999999998</v>
      </c>
      <c r="E220" s="672">
        <v>19.807569999999998</v>
      </c>
      <c r="F220" s="673">
        <v>19.807569999999998</v>
      </c>
      <c r="G220" s="674">
        <v>1458.3857265201834</v>
      </c>
      <c r="H220" s="674">
        <v>1458.3857265201834</v>
      </c>
      <c r="I220" s="675">
        <v>1458.3857265201834</v>
      </c>
      <c r="J220" s="674">
        <v>3054.6559999999999</v>
      </c>
      <c r="K220" s="674">
        <v>3054.6559999999999</v>
      </c>
      <c r="L220" s="675">
        <v>3054.6559999999999</v>
      </c>
    </row>
    <row r="221" spans="1:12" x14ac:dyDescent="0.25">
      <c r="A221" s="669">
        <v>1980</v>
      </c>
      <c r="B221" s="670">
        <v>1997</v>
      </c>
      <c r="C221" s="671">
        <v>17</v>
      </c>
      <c r="D221" s="672">
        <v>17.78302</v>
      </c>
      <c r="E221" s="672">
        <v>17.78302</v>
      </c>
      <c r="F221" s="673">
        <v>17.78302</v>
      </c>
      <c r="G221" s="674">
        <v>1436.193424187496</v>
      </c>
      <c r="H221" s="674">
        <v>1436.193424187496</v>
      </c>
      <c r="I221" s="675">
        <v>1436.193424187496</v>
      </c>
      <c r="J221" s="674">
        <v>3042.2930000000001</v>
      </c>
      <c r="K221" s="674">
        <v>3042.2930000000001</v>
      </c>
      <c r="L221" s="675">
        <v>3042.2930000000001</v>
      </c>
    </row>
    <row r="222" spans="1:12" x14ac:dyDescent="0.25">
      <c r="A222" s="669">
        <v>1980</v>
      </c>
      <c r="B222" s="670">
        <v>1998</v>
      </c>
      <c r="C222" s="671">
        <v>18</v>
      </c>
      <c r="D222" s="672">
        <v>16.834990000000001</v>
      </c>
      <c r="E222" s="672">
        <v>16.834990000000001</v>
      </c>
      <c r="F222" s="673">
        <v>16.834990000000001</v>
      </c>
      <c r="G222" s="674">
        <v>1176.1234050815742</v>
      </c>
      <c r="H222" s="674">
        <v>1176.1234050815742</v>
      </c>
      <c r="I222" s="675">
        <v>1176.1234050815742</v>
      </c>
      <c r="J222" s="674">
        <v>2405.6309999999999</v>
      </c>
      <c r="K222" s="674">
        <v>2405.6309999999999</v>
      </c>
      <c r="L222" s="675">
        <v>2405.6309999999999</v>
      </c>
    </row>
    <row r="223" spans="1:12" x14ac:dyDescent="0.25">
      <c r="A223" s="669">
        <v>1980</v>
      </c>
      <c r="B223" s="670">
        <v>1999</v>
      </c>
      <c r="C223" s="671">
        <v>19</v>
      </c>
      <c r="D223" s="672">
        <v>18.713750000000001</v>
      </c>
      <c r="E223" s="672">
        <v>18.713750000000001</v>
      </c>
      <c r="F223" s="673">
        <v>18.713750000000001</v>
      </c>
      <c r="G223" s="674">
        <v>986.87023048778406</v>
      </c>
      <c r="H223" s="674">
        <v>986.87023048778406</v>
      </c>
      <c r="I223" s="675">
        <v>986.87023048778406</v>
      </c>
      <c r="J223" s="674">
        <v>2614.587</v>
      </c>
      <c r="K223" s="674">
        <v>2614.587</v>
      </c>
      <c r="L223" s="675">
        <v>2614.587</v>
      </c>
    </row>
    <row r="224" spans="1:12" x14ac:dyDescent="0.25">
      <c r="A224" s="669">
        <v>1980</v>
      </c>
      <c r="B224" s="670">
        <v>2000</v>
      </c>
      <c r="C224" s="671">
        <v>20</v>
      </c>
      <c r="D224" s="672">
        <v>16.075220000000002</v>
      </c>
      <c r="E224" s="672">
        <v>16.075220000000002</v>
      </c>
      <c r="F224" s="673">
        <v>16.075220000000002</v>
      </c>
      <c r="G224" s="674">
        <v>1092.1562151360554</v>
      </c>
      <c r="H224" s="674">
        <v>1092.1562151360554</v>
      </c>
      <c r="I224" s="675">
        <v>1092.1562151360554</v>
      </c>
      <c r="J224" s="674">
        <v>2121.7289999999998</v>
      </c>
      <c r="K224" s="674">
        <v>2121.7289999999998</v>
      </c>
      <c r="L224" s="675">
        <v>2121.7289999999998</v>
      </c>
    </row>
    <row r="225" spans="1:12" x14ac:dyDescent="0.25">
      <c r="A225" s="669">
        <v>1980</v>
      </c>
      <c r="B225" s="670">
        <v>2001</v>
      </c>
      <c r="C225" s="671">
        <v>21</v>
      </c>
      <c r="D225" s="672">
        <v>16.867339999999999</v>
      </c>
      <c r="E225" s="672">
        <v>16.867339999999999</v>
      </c>
      <c r="F225" s="673">
        <v>16.867339999999999</v>
      </c>
      <c r="G225" s="674">
        <v>701.06232978155344</v>
      </c>
      <c r="H225" s="674">
        <v>701.06232978155344</v>
      </c>
      <c r="I225" s="675">
        <v>701.06232978155344</v>
      </c>
      <c r="J225" s="674">
        <v>2058.915</v>
      </c>
      <c r="K225" s="674">
        <v>2058.915</v>
      </c>
      <c r="L225" s="675">
        <v>2058.915</v>
      </c>
    </row>
    <row r="226" spans="1:12" x14ac:dyDescent="0.25">
      <c r="A226" s="669">
        <v>1980</v>
      </c>
      <c r="B226" s="670">
        <v>2002</v>
      </c>
      <c r="C226" s="671">
        <v>22</v>
      </c>
      <c r="D226" s="672">
        <v>15.659409999999999</v>
      </c>
      <c r="E226" s="672">
        <v>15.659409999999999</v>
      </c>
      <c r="F226" s="673">
        <v>15.659409999999999</v>
      </c>
      <c r="G226" s="674">
        <v>581.19612755768492</v>
      </c>
      <c r="H226" s="674">
        <v>581.19612755768492</v>
      </c>
      <c r="I226" s="675">
        <v>581.19612755768492</v>
      </c>
      <c r="J226" s="674">
        <v>1418.3520000000001</v>
      </c>
      <c r="K226" s="674">
        <v>1418.3520000000001</v>
      </c>
      <c r="L226" s="675">
        <v>1418.3520000000001</v>
      </c>
    </row>
    <row r="227" spans="1:12" x14ac:dyDescent="0.25">
      <c r="A227" s="669">
        <v>1980</v>
      </c>
      <c r="B227" s="670">
        <v>2003</v>
      </c>
      <c r="C227" s="671">
        <v>23</v>
      </c>
      <c r="D227" s="672">
        <v>13.32757</v>
      </c>
      <c r="E227" s="672">
        <v>13.32757</v>
      </c>
      <c r="F227" s="673">
        <v>13.32757</v>
      </c>
      <c r="G227" s="674">
        <v>442.65947230741682</v>
      </c>
      <c r="H227" s="674">
        <v>442.65947230741682</v>
      </c>
      <c r="I227" s="675">
        <v>442.65947230741682</v>
      </c>
      <c r="J227" s="674">
        <v>2226.2220000000002</v>
      </c>
      <c r="K227" s="674">
        <v>2226.2220000000002</v>
      </c>
      <c r="L227" s="675">
        <v>2226.2220000000002</v>
      </c>
    </row>
    <row r="228" spans="1:12" x14ac:dyDescent="0.25">
      <c r="A228" s="669">
        <v>1980</v>
      </c>
      <c r="B228" s="670">
        <v>2004</v>
      </c>
      <c r="C228" s="671">
        <v>24</v>
      </c>
      <c r="D228" s="672">
        <v>14.03842</v>
      </c>
      <c r="E228" s="672">
        <v>14.03842</v>
      </c>
      <c r="F228" s="673">
        <v>14.03842</v>
      </c>
      <c r="G228" s="674">
        <v>525.44841605116369</v>
      </c>
      <c r="H228" s="674">
        <v>525.44841605116369</v>
      </c>
      <c r="I228" s="675">
        <v>525.44841605116369</v>
      </c>
      <c r="J228" s="674">
        <v>1917.0219999999999</v>
      </c>
      <c r="K228" s="674">
        <v>1917.0219999999999</v>
      </c>
      <c r="L228" s="675">
        <v>1917.0219999999999</v>
      </c>
    </row>
    <row r="229" spans="1:12" x14ac:dyDescent="0.25">
      <c r="A229" s="669">
        <v>1980</v>
      </c>
      <c r="B229" s="670">
        <v>2005</v>
      </c>
      <c r="C229" s="671">
        <v>25</v>
      </c>
      <c r="D229" s="672">
        <v>10.78392</v>
      </c>
      <c r="E229" s="672">
        <v>10.78392</v>
      </c>
      <c r="F229" s="673">
        <v>10.78392</v>
      </c>
      <c r="G229" s="674">
        <v>370.30042815268257</v>
      </c>
      <c r="H229" s="674">
        <v>370.30042815268257</v>
      </c>
      <c r="I229" s="675">
        <v>370.30042815268257</v>
      </c>
      <c r="J229" s="674">
        <v>1566.566</v>
      </c>
      <c r="K229" s="674">
        <v>1566.566</v>
      </c>
      <c r="L229" s="675">
        <v>1566.566</v>
      </c>
    </row>
    <row r="230" spans="1:12" x14ac:dyDescent="0.25">
      <c r="A230" s="669">
        <v>1980</v>
      </c>
      <c r="B230" s="670">
        <v>2006</v>
      </c>
      <c r="C230" s="671">
        <v>26</v>
      </c>
      <c r="D230" s="672">
        <v>8.9014030000000002</v>
      </c>
      <c r="E230" s="672">
        <v>8.9014030000000002</v>
      </c>
      <c r="F230" s="673">
        <v>8.9014030000000002</v>
      </c>
      <c r="G230" s="674">
        <v>434.27291325191351</v>
      </c>
      <c r="H230" s="674">
        <v>434.27291325191351</v>
      </c>
      <c r="I230" s="675">
        <v>434.27291325191351</v>
      </c>
      <c r="J230" s="674">
        <v>1772.066</v>
      </c>
      <c r="K230" s="674">
        <v>1772.066</v>
      </c>
      <c r="L230" s="675">
        <v>1772.066</v>
      </c>
    </row>
    <row r="231" spans="1:12" x14ac:dyDescent="0.25">
      <c r="A231" s="669">
        <v>1980</v>
      </c>
      <c r="B231" s="670">
        <v>2007</v>
      </c>
      <c r="C231" s="671">
        <v>27</v>
      </c>
      <c r="D231" s="672">
        <v>9.9018820000000005</v>
      </c>
      <c r="E231" s="672">
        <v>9.9018820000000005</v>
      </c>
      <c r="F231" s="673">
        <v>9.9018820000000005</v>
      </c>
      <c r="G231" s="674">
        <v>384.19642713176523</v>
      </c>
      <c r="H231" s="674">
        <v>384.19642713176523</v>
      </c>
      <c r="I231" s="675">
        <v>384.19642713176523</v>
      </c>
      <c r="J231" s="674">
        <v>999.20719999999994</v>
      </c>
      <c r="K231" s="674">
        <v>999.20719999999994</v>
      </c>
      <c r="L231" s="675">
        <v>999.20719999999994</v>
      </c>
    </row>
    <row r="232" spans="1:12" x14ac:dyDescent="0.25">
      <c r="A232" s="669">
        <v>1980</v>
      </c>
      <c r="B232" s="670">
        <v>2008</v>
      </c>
      <c r="C232" s="671">
        <v>28</v>
      </c>
      <c r="D232" s="672">
        <v>8.3177240000000001</v>
      </c>
      <c r="E232" s="672">
        <v>8.3177240000000001</v>
      </c>
      <c r="F232" s="673">
        <v>8.3177240000000001</v>
      </c>
      <c r="G232" s="674">
        <v>478.35766476597405</v>
      </c>
      <c r="H232" s="674">
        <v>478.35766476597405</v>
      </c>
      <c r="I232" s="675">
        <v>478.35766476597405</v>
      </c>
      <c r="J232" s="674">
        <v>907.19129999999996</v>
      </c>
      <c r="K232" s="674">
        <v>907.19129999999996</v>
      </c>
      <c r="L232" s="675">
        <v>907.19129999999996</v>
      </c>
    </row>
    <row r="233" spans="1:12" x14ac:dyDescent="0.25">
      <c r="A233" s="669">
        <v>1980</v>
      </c>
      <c r="B233" s="670">
        <v>2009</v>
      </c>
      <c r="C233" s="671">
        <v>29</v>
      </c>
      <c r="D233" s="672">
        <v>8.9694190000000003</v>
      </c>
      <c r="E233" s="672">
        <v>8.9694190000000003</v>
      </c>
      <c r="F233" s="673">
        <v>8.9694190000000003</v>
      </c>
      <c r="G233" s="674">
        <v>542.41924392680346</v>
      </c>
      <c r="H233" s="674">
        <v>542.41924392680346</v>
      </c>
      <c r="I233" s="675">
        <v>542.41924392680346</v>
      </c>
      <c r="J233" s="674">
        <v>897.19489999999996</v>
      </c>
      <c r="K233" s="674">
        <v>897.19489999999996</v>
      </c>
      <c r="L233" s="675">
        <v>897.19489999999996</v>
      </c>
    </row>
    <row r="234" spans="1:12" x14ac:dyDescent="0.25">
      <c r="A234" s="669">
        <v>1980</v>
      </c>
      <c r="B234" s="670">
        <v>2010</v>
      </c>
      <c r="C234" s="671">
        <v>30</v>
      </c>
      <c r="D234" s="672">
        <v>7.8032570000000003</v>
      </c>
      <c r="E234" s="672">
        <v>7.8032570000000003</v>
      </c>
      <c r="F234" s="673">
        <v>7.8032570000000003</v>
      </c>
      <c r="G234" s="674">
        <v>457.89944195742697</v>
      </c>
      <c r="H234" s="674">
        <v>457.89944195742697</v>
      </c>
      <c r="I234" s="675">
        <v>457.89944195742697</v>
      </c>
      <c r="J234" s="674">
        <v>1596.82</v>
      </c>
      <c r="K234" s="674">
        <v>1596.82</v>
      </c>
      <c r="L234" s="675">
        <v>1596.82</v>
      </c>
    </row>
    <row r="235" spans="1:12" x14ac:dyDescent="0.25">
      <c r="A235" s="669">
        <v>1980</v>
      </c>
      <c r="B235" s="670">
        <v>2011</v>
      </c>
      <c r="C235" s="671">
        <v>31</v>
      </c>
      <c r="D235" s="672">
        <v>5.799671</v>
      </c>
      <c r="E235" s="672">
        <v>5.799671</v>
      </c>
      <c r="F235" s="673">
        <v>5.799671</v>
      </c>
      <c r="G235" s="674">
        <v>553.27234489374916</v>
      </c>
      <c r="H235" s="674">
        <v>553.27234489374916</v>
      </c>
      <c r="I235" s="675">
        <v>553.27234489374916</v>
      </c>
      <c r="J235" s="674">
        <v>782.37369999999999</v>
      </c>
      <c r="K235" s="674">
        <v>782.37369999999999</v>
      </c>
      <c r="L235" s="675">
        <v>782.37369999999999</v>
      </c>
    </row>
    <row r="236" spans="1:12" x14ac:dyDescent="0.25">
      <c r="A236" s="669">
        <v>1980</v>
      </c>
      <c r="B236" s="670">
        <v>2012</v>
      </c>
      <c r="C236" s="671">
        <v>32</v>
      </c>
      <c r="D236" s="672">
        <v>8.0548310000000001</v>
      </c>
      <c r="E236" s="672">
        <v>8.0548310000000001</v>
      </c>
      <c r="F236" s="673">
        <v>8.0548310000000001</v>
      </c>
      <c r="G236" s="674">
        <v>626.02237376169649</v>
      </c>
      <c r="H236" s="674">
        <v>626.02237376169649</v>
      </c>
      <c r="I236" s="675">
        <v>626.02237376169649</v>
      </c>
      <c r="J236" s="674">
        <v>611.13530000000003</v>
      </c>
      <c r="K236" s="674">
        <v>611.13530000000003</v>
      </c>
      <c r="L236" s="675">
        <v>611.13530000000003</v>
      </c>
    </row>
    <row r="237" spans="1:12" x14ac:dyDescent="0.25">
      <c r="A237" s="669">
        <v>1980</v>
      </c>
      <c r="B237" s="670">
        <v>2013</v>
      </c>
      <c r="C237" s="671">
        <v>33</v>
      </c>
      <c r="D237" s="672">
        <v>5.7531590000000001</v>
      </c>
      <c r="E237" s="672">
        <v>5.7531590000000001</v>
      </c>
      <c r="F237" s="673">
        <v>5.7531590000000001</v>
      </c>
      <c r="G237" s="674">
        <v>577.97559474568334</v>
      </c>
      <c r="H237" s="674">
        <v>577.97559474568334</v>
      </c>
      <c r="I237" s="675">
        <v>577.97559474568334</v>
      </c>
      <c r="J237" s="674">
        <v>1056.443</v>
      </c>
      <c r="K237" s="674">
        <v>1056.443</v>
      </c>
      <c r="L237" s="675">
        <v>1056.443</v>
      </c>
    </row>
    <row r="238" spans="1:12" x14ac:dyDescent="0.25">
      <c r="A238" s="669">
        <v>1980</v>
      </c>
      <c r="B238" s="670">
        <v>2014</v>
      </c>
      <c r="C238" s="671">
        <v>34</v>
      </c>
      <c r="D238" s="672">
        <v>10.784409999999999</v>
      </c>
      <c r="E238" s="672">
        <v>10.784409999999999</v>
      </c>
      <c r="F238" s="673">
        <v>10.784409999999999</v>
      </c>
      <c r="G238" s="674">
        <v>258.28024954347967</v>
      </c>
      <c r="H238" s="674">
        <v>258.28024954347967</v>
      </c>
      <c r="I238" s="675">
        <v>258.28024954347967</v>
      </c>
      <c r="J238" s="674">
        <v>1070.8820000000001</v>
      </c>
      <c r="K238" s="674">
        <v>1070.8820000000001</v>
      </c>
      <c r="L238" s="675">
        <v>1070.8820000000001</v>
      </c>
    </row>
    <row r="239" spans="1:12" x14ac:dyDescent="0.25">
      <c r="A239" s="669">
        <v>1980</v>
      </c>
      <c r="B239" s="670">
        <v>2015</v>
      </c>
      <c r="C239" s="671">
        <v>35</v>
      </c>
      <c r="D239" s="672">
        <v>3.1386240000000001</v>
      </c>
      <c r="E239" s="672">
        <v>3.1386240000000001</v>
      </c>
      <c r="F239" s="673">
        <v>3.1386240000000001</v>
      </c>
      <c r="G239" s="674">
        <v>414.98342662487363</v>
      </c>
      <c r="H239" s="674">
        <v>414.98342662487363</v>
      </c>
      <c r="I239" s="675">
        <v>414.98342662487363</v>
      </c>
      <c r="J239" s="674">
        <v>683.72929656406336</v>
      </c>
      <c r="K239" s="674">
        <v>683.72929656406336</v>
      </c>
      <c r="L239" s="675">
        <v>683.72929656406336</v>
      </c>
    </row>
    <row r="240" spans="1:12" x14ac:dyDescent="0.25">
      <c r="A240" s="669">
        <v>1980</v>
      </c>
      <c r="B240" s="670">
        <v>2016</v>
      </c>
      <c r="C240" s="671">
        <v>36</v>
      </c>
      <c r="D240" s="672">
        <v>5.2768790000000001</v>
      </c>
      <c r="E240" s="672">
        <v>5.2768790000000001</v>
      </c>
      <c r="F240" s="673">
        <v>5.2768790000000001</v>
      </c>
      <c r="G240" s="674">
        <v>377.76610354051724</v>
      </c>
      <c r="H240" s="674">
        <v>377.76610354051724</v>
      </c>
      <c r="I240" s="675">
        <v>377.76610354051724</v>
      </c>
      <c r="J240" s="674">
        <v>583.18516933990929</v>
      </c>
      <c r="K240" s="674">
        <v>583.18516933990929</v>
      </c>
      <c r="L240" s="675">
        <v>583.18516933990929</v>
      </c>
    </row>
    <row r="241" spans="1:12" x14ac:dyDescent="0.25">
      <c r="A241" s="669">
        <v>1980</v>
      </c>
      <c r="B241" s="670">
        <v>2017</v>
      </c>
      <c r="C241" s="671">
        <v>37</v>
      </c>
      <c r="D241" s="672">
        <v>7.3527509999999996</v>
      </c>
      <c r="E241" s="672">
        <v>7.3527509999999996</v>
      </c>
      <c r="F241" s="673">
        <v>7.3527509999999996</v>
      </c>
      <c r="G241" s="674">
        <v>291.32748287507746</v>
      </c>
      <c r="H241" s="674">
        <v>291.32748287507746</v>
      </c>
      <c r="I241" s="675">
        <v>291.32748287507746</v>
      </c>
      <c r="J241" s="674">
        <v>492.5313074952922</v>
      </c>
      <c r="K241" s="674">
        <v>492.5313074952922</v>
      </c>
      <c r="L241" s="675">
        <v>492.5313074952922</v>
      </c>
    </row>
    <row r="242" spans="1:12" x14ac:dyDescent="0.25">
      <c r="A242" s="669">
        <v>1980</v>
      </c>
      <c r="B242" s="670">
        <v>2018</v>
      </c>
      <c r="C242" s="671">
        <v>38</v>
      </c>
      <c r="D242" s="672">
        <v>20.225139334257214</v>
      </c>
      <c r="E242" s="672">
        <v>20.225139334257214</v>
      </c>
      <c r="F242" s="673">
        <v>20.225139334257214</v>
      </c>
      <c r="G242" s="674">
        <v>214.74507041376881</v>
      </c>
      <c r="H242" s="674">
        <v>214.74507041376881</v>
      </c>
      <c r="I242" s="675">
        <v>214.74507041376881</v>
      </c>
      <c r="J242" s="674">
        <v>466.69743310692252</v>
      </c>
      <c r="K242" s="674">
        <v>466.69743310692252</v>
      </c>
      <c r="L242" s="675">
        <v>466.69743310692252</v>
      </c>
    </row>
    <row r="243" spans="1:12" ht="13" thickBot="1" x14ac:dyDescent="0.3">
      <c r="A243" s="676">
        <v>1980</v>
      </c>
      <c r="B243" s="677">
        <v>2019</v>
      </c>
      <c r="C243" s="678">
        <v>39</v>
      </c>
      <c r="D243" s="679">
        <v>19.546968438680725</v>
      </c>
      <c r="E243" s="679">
        <v>19.546968438680725</v>
      </c>
      <c r="F243" s="680">
        <v>19.546968438680725</v>
      </c>
      <c r="G243" s="681">
        <v>152.23938261229679</v>
      </c>
      <c r="H243" s="681">
        <v>152.23938261229679</v>
      </c>
      <c r="I243" s="682">
        <v>152.23938261229679</v>
      </c>
      <c r="J243" s="681">
        <v>386.13499232990335</v>
      </c>
      <c r="K243" s="681">
        <v>386.13499232990335</v>
      </c>
      <c r="L243" s="682">
        <v>386.13499232990335</v>
      </c>
    </row>
    <row r="244" spans="1:12" x14ac:dyDescent="0.25">
      <c r="A244" s="662">
        <v>1981</v>
      </c>
      <c r="B244" s="663">
        <v>1981</v>
      </c>
      <c r="C244" s="664">
        <v>0</v>
      </c>
      <c r="D244" s="665">
        <v>22.192489999999999</v>
      </c>
      <c r="E244" s="665">
        <v>22.192489999999999</v>
      </c>
      <c r="F244" s="666">
        <v>22.192489999999999</v>
      </c>
      <c r="G244" s="667"/>
      <c r="H244" s="667"/>
      <c r="I244" s="668"/>
      <c r="J244" s="667"/>
      <c r="K244" s="667"/>
      <c r="L244" s="668"/>
    </row>
    <row r="245" spans="1:12" x14ac:dyDescent="0.25">
      <c r="A245" s="669">
        <v>1981</v>
      </c>
      <c r="B245" s="670">
        <v>1982</v>
      </c>
      <c r="C245" s="671">
        <v>1</v>
      </c>
      <c r="D245" s="672">
        <v>16.33455</v>
      </c>
      <c r="E245" s="672">
        <v>16.33455</v>
      </c>
      <c r="F245" s="673">
        <v>16.33455</v>
      </c>
      <c r="G245" s="674"/>
      <c r="H245" s="674"/>
      <c r="I245" s="675"/>
      <c r="J245" s="674"/>
      <c r="K245" s="674"/>
      <c r="L245" s="675"/>
    </row>
    <row r="246" spans="1:12" x14ac:dyDescent="0.25">
      <c r="A246" s="669">
        <v>1981</v>
      </c>
      <c r="B246" s="670">
        <v>1983</v>
      </c>
      <c r="C246" s="671">
        <v>2</v>
      </c>
      <c r="D246" s="672">
        <v>14.70374</v>
      </c>
      <c r="E246" s="672">
        <v>14.70374</v>
      </c>
      <c r="F246" s="673">
        <v>14.70374</v>
      </c>
      <c r="G246" s="674"/>
      <c r="H246" s="674"/>
      <c r="I246" s="675"/>
      <c r="J246" s="674"/>
      <c r="K246" s="674"/>
      <c r="L246" s="675"/>
    </row>
    <row r="247" spans="1:12" x14ac:dyDescent="0.25">
      <c r="A247" s="669">
        <v>1981</v>
      </c>
      <c r="B247" s="670">
        <v>1984</v>
      </c>
      <c r="C247" s="671">
        <v>3</v>
      </c>
      <c r="D247" s="672">
        <v>14.51362</v>
      </c>
      <c r="E247" s="672">
        <v>14.51362</v>
      </c>
      <c r="F247" s="673">
        <v>14.51362</v>
      </c>
      <c r="G247" s="674"/>
      <c r="H247" s="674"/>
      <c r="I247" s="675"/>
      <c r="J247" s="674"/>
      <c r="K247" s="674"/>
      <c r="L247" s="675"/>
    </row>
    <row r="248" spans="1:12" x14ac:dyDescent="0.25">
      <c r="A248" s="669">
        <v>1981</v>
      </c>
      <c r="B248" s="670">
        <v>1985</v>
      </c>
      <c r="C248" s="671">
        <v>4</v>
      </c>
      <c r="D248" s="672">
        <v>14.63838</v>
      </c>
      <c r="E248" s="672">
        <v>14.63838</v>
      </c>
      <c r="F248" s="673">
        <v>14.63838</v>
      </c>
      <c r="G248" s="674"/>
      <c r="H248" s="674"/>
      <c r="I248" s="675"/>
      <c r="J248" s="674"/>
      <c r="K248" s="674"/>
      <c r="L248" s="675"/>
    </row>
    <row r="249" spans="1:12" x14ac:dyDescent="0.25">
      <c r="A249" s="669">
        <v>1981</v>
      </c>
      <c r="B249" s="670">
        <v>1986</v>
      </c>
      <c r="C249" s="671">
        <v>5</v>
      </c>
      <c r="D249" s="672">
        <v>14.91255</v>
      </c>
      <c r="E249" s="672">
        <v>14.91255</v>
      </c>
      <c r="F249" s="673">
        <v>14.91255</v>
      </c>
      <c r="G249" s="674"/>
      <c r="H249" s="674"/>
      <c r="I249" s="675"/>
      <c r="J249" s="674"/>
      <c r="K249" s="674"/>
      <c r="L249" s="675"/>
    </row>
    <row r="250" spans="1:12" x14ac:dyDescent="0.25">
      <c r="A250" s="669">
        <v>1981</v>
      </c>
      <c r="B250" s="670">
        <v>1987</v>
      </c>
      <c r="C250" s="671">
        <v>6</v>
      </c>
      <c r="D250" s="672">
        <v>14.922599999999999</v>
      </c>
      <c r="E250" s="672">
        <v>14.922599999999999</v>
      </c>
      <c r="F250" s="673">
        <v>14.922599999999999</v>
      </c>
      <c r="G250" s="674"/>
      <c r="H250" s="674"/>
      <c r="I250" s="675"/>
      <c r="J250" s="674"/>
      <c r="K250" s="674"/>
      <c r="L250" s="675"/>
    </row>
    <row r="251" spans="1:12" x14ac:dyDescent="0.25">
      <c r="A251" s="669">
        <v>1981</v>
      </c>
      <c r="B251" s="670">
        <v>1988</v>
      </c>
      <c r="C251" s="671">
        <v>7</v>
      </c>
      <c r="D251" s="672">
        <v>15.03537</v>
      </c>
      <c r="E251" s="672">
        <v>15.03537</v>
      </c>
      <c r="F251" s="673">
        <v>15.03537</v>
      </c>
      <c r="G251" s="674"/>
      <c r="H251" s="674"/>
      <c r="I251" s="675"/>
      <c r="J251" s="674"/>
      <c r="K251" s="674"/>
      <c r="L251" s="675"/>
    </row>
    <row r="252" spans="1:12" x14ac:dyDescent="0.25">
      <c r="A252" s="669">
        <v>1981</v>
      </c>
      <c r="B252" s="670">
        <v>1989</v>
      </c>
      <c r="C252" s="671">
        <v>8</v>
      </c>
      <c r="D252" s="672">
        <v>16.074580000000001</v>
      </c>
      <c r="E252" s="672">
        <v>16.074580000000001</v>
      </c>
      <c r="F252" s="673">
        <v>16.074580000000001</v>
      </c>
      <c r="G252" s="674"/>
      <c r="H252" s="674"/>
      <c r="I252" s="675"/>
      <c r="J252" s="674"/>
      <c r="K252" s="674"/>
      <c r="L252" s="675"/>
    </row>
    <row r="253" spans="1:12" x14ac:dyDescent="0.25">
      <c r="A253" s="669">
        <v>1981</v>
      </c>
      <c r="B253" s="670">
        <v>1990</v>
      </c>
      <c r="C253" s="671">
        <v>9</v>
      </c>
      <c r="D253" s="672">
        <v>17.978370000000002</v>
      </c>
      <c r="E253" s="672">
        <v>17.978370000000002</v>
      </c>
      <c r="F253" s="673">
        <v>17.978370000000002</v>
      </c>
      <c r="G253" s="674">
        <v>1489.7902323954356</v>
      </c>
      <c r="H253" s="674">
        <v>1489.7902323954356</v>
      </c>
      <c r="I253" s="675">
        <v>1489.7902323954356</v>
      </c>
      <c r="J253" s="674">
        <v>3275.2190000000001</v>
      </c>
      <c r="K253" s="674">
        <v>3275.2190000000001</v>
      </c>
      <c r="L253" s="675">
        <v>3275.2190000000001</v>
      </c>
    </row>
    <row r="254" spans="1:12" x14ac:dyDescent="0.25">
      <c r="A254" s="669">
        <v>1981</v>
      </c>
      <c r="B254" s="670">
        <v>1991</v>
      </c>
      <c r="C254" s="671">
        <v>10</v>
      </c>
      <c r="D254" s="672">
        <v>17.56202</v>
      </c>
      <c r="E254" s="672">
        <v>17.56202</v>
      </c>
      <c r="F254" s="673">
        <v>17.56202</v>
      </c>
      <c r="G254" s="674">
        <v>1476.7260169104725</v>
      </c>
      <c r="H254" s="674">
        <v>1476.7260169104725</v>
      </c>
      <c r="I254" s="675">
        <v>1476.7260169104725</v>
      </c>
      <c r="J254" s="674">
        <v>3380.96</v>
      </c>
      <c r="K254" s="674">
        <v>3380.96</v>
      </c>
      <c r="L254" s="675">
        <v>3380.96</v>
      </c>
    </row>
    <row r="255" spans="1:12" x14ac:dyDescent="0.25">
      <c r="A255" s="669">
        <v>1981</v>
      </c>
      <c r="B255" s="670">
        <v>1992</v>
      </c>
      <c r="C255" s="671">
        <v>11</v>
      </c>
      <c r="D255" s="672">
        <v>18.397269999999999</v>
      </c>
      <c r="E255" s="672">
        <v>18.397269999999999</v>
      </c>
      <c r="F255" s="673">
        <v>18.397269999999999</v>
      </c>
      <c r="G255" s="674">
        <v>1610.1069268150043</v>
      </c>
      <c r="H255" s="674">
        <v>1610.1069268150043</v>
      </c>
      <c r="I255" s="675">
        <v>1610.1069268150043</v>
      </c>
      <c r="J255" s="674">
        <v>3238.6860000000001</v>
      </c>
      <c r="K255" s="674">
        <v>3238.6860000000001</v>
      </c>
      <c r="L255" s="675">
        <v>3238.6860000000001</v>
      </c>
    </row>
    <row r="256" spans="1:12" x14ac:dyDescent="0.25">
      <c r="A256" s="669">
        <v>1981</v>
      </c>
      <c r="B256" s="670">
        <v>1993</v>
      </c>
      <c r="C256" s="671">
        <v>12</v>
      </c>
      <c r="D256" s="672">
        <v>17.77439</v>
      </c>
      <c r="E256" s="672">
        <v>17.77439</v>
      </c>
      <c r="F256" s="673">
        <v>17.77439</v>
      </c>
      <c r="G256" s="674">
        <v>1643.3681609719906</v>
      </c>
      <c r="H256" s="674">
        <v>1643.3681609719906</v>
      </c>
      <c r="I256" s="675">
        <v>1643.3681609719906</v>
      </c>
      <c r="J256" s="674">
        <v>3128.739</v>
      </c>
      <c r="K256" s="674">
        <v>3128.739</v>
      </c>
      <c r="L256" s="675">
        <v>3128.739</v>
      </c>
    </row>
    <row r="257" spans="1:12" x14ac:dyDescent="0.25">
      <c r="A257" s="669">
        <v>1981</v>
      </c>
      <c r="B257" s="670">
        <v>1994</v>
      </c>
      <c r="C257" s="671">
        <v>13</v>
      </c>
      <c r="D257" s="672">
        <v>19.329750000000001</v>
      </c>
      <c r="E257" s="672">
        <v>19.329750000000001</v>
      </c>
      <c r="F257" s="673">
        <v>19.329750000000001</v>
      </c>
      <c r="G257" s="674">
        <v>1623.3268035757674</v>
      </c>
      <c r="H257" s="674">
        <v>1623.3268035757674</v>
      </c>
      <c r="I257" s="675">
        <v>1623.3268035757674</v>
      </c>
      <c r="J257" s="674">
        <v>3367.4940000000001</v>
      </c>
      <c r="K257" s="674">
        <v>3367.4940000000001</v>
      </c>
      <c r="L257" s="675">
        <v>3367.4940000000001</v>
      </c>
    </row>
    <row r="258" spans="1:12" x14ac:dyDescent="0.25">
      <c r="A258" s="669">
        <v>1981</v>
      </c>
      <c r="B258" s="670">
        <v>1995</v>
      </c>
      <c r="C258" s="671">
        <v>14</v>
      </c>
      <c r="D258" s="672">
        <v>17.991890000000001</v>
      </c>
      <c r="E258" s="672">
        <v>17.991890000000001</v>
      </c>
      <c r="F258" s="673">
        <v>17.991890000000001</v>
      </c>
      <c r="G258" s="674">
        <v>1521.9934927062309</v>
      </c>
      <c r="H258" s="674">
        <v>1521.9934927062309</v>
      </c>
      <c r="I258" s="675">
        <v>1521.9934927062309</v>
      </c>
      <c r="J258" s="674">
        <v>2877.0569999999998</v>
      </c>
      <c r="K258" s="674">
        <v>2877.0569999999998</v>
      </c>
      <c r="L258" s="675">
        <v>2877.0569999999998</v>
      </c>
    </row>
    <row r="259" spans="1:12" x14ac:dyDescent="0.25">
      <c r="A259" s="669">
        <v>1981</v>
      </c>
      <c r="B259" s="670">
        <v>1996</v>
      </c>
      <c r="C259" s="671">
        <v>15</v>
      </c>
      <c r="D259" s="672">
        <v>19.258109999999999</v>
      </c>
      <c r="E259" s="672">
        <v>19.258109999999999</v>
      </c>
      <c r="F259" s="673">
        <v>19.258109999999999</v>
      </c>
      <c r="G259" s="674">
        <v>1389.0283650711622</v>
      </c>
      <c r="H259" s="674">
        <v>1389.0283650711622</v>
      </c>
      <c r="I259" s="675">
        <v>1389.0283650711622</v>
      </c>
      <c r="J259" s="674">
        <v>3380.8009999999999</v>
      </c>
      <c r="K259" s="674">
        <v>3380.8009999999999</v>
      </c>
      <c r="L259" s="675">
        <v>3380.8009999999999</v>
      </c>
    </row>
    <row r="260" spans="1:12" x14ac:dyDescent="0.25">
      <c r="A260" s="669">
        <v>1981</v>
      </c>
      <c r="B260" s="670">
        <v>1997</v>
      </c>
      <c r="C260" s="671">
        <v>16</v>
      </c>
      <c r="D260" s="672">
        <v>18.738890000000001</v>
      </c>
      <c r="E260" s="672">
        <v>18.738890000000001</v>
      </c>
      <c r="F260" s="673">
        <v>18.738890000000001</v>
      </c>
      <c r="G260" s="674">
        <v>1240.082684740983</v>
      </c>
      <c r="H260" s="674">
        <v>1240.082684740983</v>
      </c>
      <c r="I260" s="675">
        <v>1240.082684740983</v>
      </c>
      <c r="J260" s="674">
        <v>2893.683</v>
      </c>
      <c r="K260" s="674">
        <v>2893.683</v>
      </c>
      <c r="L260" s="675">
        <v>2893.683</v>
      </c>
    </row>
    <row r="261" spans="1:12" x14ac:dyDescent="0.25">
      <c r="A261" s="669">
        <v>1981</v>
      </c>
      <c r="B261" s="670">
        <v>1998</v>
      </c>
      <c r="C261" s="671">
        <v>17</v>
      </c>
      <c r="D261" s="672">
        <v>18.12519</v>
      </c>
      <c r="E261" s="672">
        <v>18.12519</v>
      </c>
      <c r="F261" s="673">
        <v>18.12519</v>
      </c>
      <c r="G261" s="674">
        <v>1405.836950780011</v>
      </c>
      <c r="H261" s="674">
        <v>1405.836950780011</v>
      </c>
      <c r="I261" s="675">
        <v>1405.836950780011</v>
      </c>
      <c r="J261" s="674">
        <v>2852.136</v>
      </c>
      <c r="K261" s="674">
        <v>2852.136</v>
      </c>
      <c r="L261" s="675">
        <v>2852.136</v>
      </c>
    </row>
    <row r="262" spans="1:12" x14ac:dyDescent="0.25">
      <c r="A262" s="669">
        <v>1981</v>
      </c>
      <c r="B262" s="670">
        <v>1999</v>
      </c>
      <c r="C262" s="671">
        <v>18</v>
      </c>
      <c r="D262" s="672">
        <v>18.080259999999999</v>
      </c>
      <c r="E262" s="672">
        <v>18.080259999999999</v>
      </c>
      <c r="F262" s="673">
        <v>18.080259999999999</v>
      </c>
      <c r="G262" s="674">
        <v>1332.9279121752518</v>
      </c>
      <c r="H262" s="674">
        <v>1332.9279121752518</v>
      </c>
      <c r="I262" s="675">
        <v>1332.9279121752518</v>
      </c>
      <c r="J262" s="674">
        <v>2251.8359999999998</v>
      </c>
      <c r="K262" s="674">
        <v>2251.8359999999998</v>
      </c>
      <c r="L262" s="675">
        <v>2251.8359999999998</v>
      </c>
    </row>
    <row r="263" spans="1:12" x14ac:dyDescent="0.25">
      <c r="A263" s="669">
        <v>1981</v>
      </c>
      <c r="B263" s="670">
        <v>2000</v>
      </c>
      <c r="C263" s="671">
        <v>19</v>
      </c>
      <c r="D263" s="672">
        <v>19.27327</v>
      </c>
      <c r="E263" s="672">
        <v>19.27327</v>
      </c>
      <c r="F263" s="673">
        <v>19.27327</v>
      </c>
      <c r="G263" s="674">
        <v>1199.0386754473934</v>
      </c>
      <c r="H263" s="674">
        <v>1199.0386754473934</v>
      </c>
      <c r="I263" s="675">
        <v>1199.0386754473934</v>
      </c>
      <c r="J263" s="674">
        <v>2677.5520000000001</v>
      </c>
      <c r="K263" s="674">
        <v>2677.5520000000001</v>
      </c>
      <c r="L263" s="675">
        <v>2677.5520000000001</v>
      </c>
    </row>
    <row r="264" spans="1:12" x14ac:dyDescent="0.25">
      <c r="A264" s="669">
        <v>1981</v>
      </c>
      <c r="B264" s="670">
        <v>2001</v>
      </c>
      <c r="C264" s="671">
        <v>20</v>
      </c>
      <c r="D264" s="672">
        <v>18.515059999999998</v>
      </c>
      <c r="E264" s="672">
        <v>18.515059999999998</v>
      </c>
      <c r="F264" s="673">
        <v>18.515059999999998</v>
      </c>
      <c r="G264" s="674">
        <v>991.93373651955267</v>
      </c>
      <c r="H264" s="674">
        <v>991.93373651955267</v>
      </c>
      <c r="I264" s="675">
        <v>991.93373651955267</v>
      </c>
      <c r="J264" s="674">
        <v>2224.4</v>
      </c>
      <c r="K264" s="674">
        <v>2224.4</v>
      </c>
      <c r="L264" s="675">
        <v>2224.4</v>
      </c>
    </row>
    <row r="265" spans="1:12" x14ac:dyDescent="0.25">
      <c r="A265" s="669">
        <v>1981</v>
      </c>
      <c r="B265" s="670">
        <v>2002</v>
      </c>
      <c r="C265" s="671">
        <v>21</v>
      </c>
      <c r="D265" s="672">
        <v>17.543119999999998</v>
      </c>
      <c r="E265" s="672">
        <v>17.543119999999998</v>
      </c>
      <c r="F265" s="673">
        <v>17.543119999999998</v>
      </c>
      <c r="G265" s="674">
        <v>1151.0167613021056</v>
      </c>
      <c r="H265" s="674">
        <v>1151.0167613021056</v>
      </c>
      <c r="I265" s="675">
        <v>1151.0167613021056</v>
      </c>
      <c r="J265" s="674">
        <v>2274.4569999999999</v>
      </c>
      <c r="K265" s="674">
        <v>2274.4569999999999</v>
      </c>
      <c r="L265" s="675">
        <v>2274.4569999999999</v>
      </c>
    </row>
    <row r="266" spans="1:12" x14ac:dyDescent="0.25">
      <c r="A266" s="669">
        <v>1981</v>
      </c>
      <c r="B266" s="670">
        <v>2003</v>
      </c>
      <c r="C266" s="671">
        <v>22</v>
      </c>
      <c r="D266" s="672">
        <v>14.862410000000001</v>
      </c>
      <c r="E266" s="672">
        <v>14.862410000000001</v>
      </c>
      <c r="F266" s="673">
        <v>14.862410000000001</v>
      </c>
      <c r="G266" s="674">
        <v>1111.2626064038577</v>
      </c>
      <c r="H266" s="674">
        <v>1111.2626064038577</v>
      </c>
      <c r="I266" s="675">
        <v>1111.2626064038577</v>
      </c>
      <c r="J266" s="674">
        <v>2003.558</v>
      </c>
      <c r="K266" s="674">
        <v>2003.558</v>
      </c>
      <c r="L266" s="675">
        <v>2003.558</v>
      </c>
    </row>
    <row r="267" spans="1:12" x14ac:dyDescent="0.25">
      <c r="A267" s="669">
        <v>1981</v>
      </c>
      <c r="B267" s="670">
        <v>2004</v>
      </c>
      <c r="C267" s="671">
        <v>23</v>
      </c>
      <c r="D267" s="672">
        <v>14.28932</v>
      </c>
      <c r="E267" s="672">
        <v>14.28932</v>
      </c>
      <c r="F267" s="673">
        <v>14.28932</v>
      </c>
      <c r="G267" s="674">
        <v>654.81855488126916</v>
      </c>
      <c r="H267" s="674">
        <v>654.81855488126916</v>
      </c>
      <c r="I267" s="675">
        <v>654.81855488126916</v>
      </c>
      <c r="J267" s="674">
        <v>2008.326</v>
      </c>
      <c r="K267" s="674">
        <v>2008.326</v>
      </c>
      <c r="L267" s="675">
        <v>2008.326</v>
      </c>
    </row>
    <row r="268" spans="1:12" x14ac:dyDescent="0.25">
      <c r="A268" s="669">
        <v>1981</v>
      </c>
      <c r="B268" s="670">
        <v>2005</v>
      </c>
      <c r="C268" s="671">
        <v>24</v>
      </c>
      <c r="D268" s="672">
        <v>12.996779999999999</v>
      </c>
      <c r="E268" s="672">
        <v>12.996779999999999</v>
      </c>
      <c r="F268" s="673">
        <v>12.996779999999999</v>
      </c>
      <c r="G268" s="674">
        <v>611.1588165798413</v>
      </c>
      <c r="H268" s="674">
        <v>611.1588165798413</v>
      </c>
      <c r="I268" s="675">
        <v>611.1588165798413</v>
      </c>
      <c r="J268" s="674">
        <v>1390.1780000000001</v>
      </c>
      <c r="K268" s="674">
        <v>1390.1780000000001</v>
      </c>
      <c r="L268" s="675">
        <v>1390.1780000000001</v>
      </c>
    </row>
    <row r="269" spans="1:12" x14ac:dyDescent="0.25">
      <c r="A269" s="669">
        <v>1981</v>
      </c>
      <c r="B269" s="670">
        <v>2006</v>
      </c>
      <c r="C269" s="671">
        <v>25</v>
      </c>
      <c r="D269" s="672">
        <v>10.83057</v>
      </c>
      <c r="E269" s="672">
        <v>10.83057</v>
      </c>
      <c r="F269" s="673">
        <v>10.83057</v>
      </c>
      <c r="G269" s="674">
        <v>709.41635390815031</v>
      </c>
      <c r="H269" s="674">
        <v>709.41635390815031</v>
      </c>
      <c r="I269" s="675">
        <v>709.41635390815031</v>
      </c>
      <c r="J269" s="674">
        <v>1774.1880000000001</v>
      </c>
      <c r="K269" s="674">
        <v>1774.1880000000001</v>
      </c>
      <c r="L269" s="675">
        <v>1774.1880000000001</v>
      </c>
    </row>
    <row r="270" spans="1:12" x14ac:dyDescent="0.25">
      <c r="A270" s="669">
        <v>1981</v>
      </c>
      <c r="B270" s="670">
        <v>2007</v>
      </c>
      <c r="C270" s="671">
        <v>26</v>
      </c>
      <c r="D270" s="672">
        <v>8.6270030000000002</v>
      </c>
      <c r="E270" s="672">
        <v>8.6270030000000002</v>
      </c>
      <c r="F270" s="673">
        <v>8.6270030000000002</v>
      </c>
      <c r="G270" s="674">
        <v>401.68649546790118</v>
      </c>
      <c r="H270" s="674">
        <v>401.68649546790118</v>
      </c>
      <c r="I270" s="675">
        <v>401.68649546790118</v>
      </c>
      <c r="J270" s="674">
        <v>1208.93</v>
      </c>
      <c r="K270" s="674">
        <v>1208.93</v>
      </c>
      <c r="L270" s="675">
        <v>1208.93</v>
      </c>
    </row>
    <row r="271" spans="1:12" x14ac:dyDescent="0.25">
      <c r="A271" s="669">
        <v>1981</v>
      </c>
      <c r="B271" s="670">
        <v>2008</v>
      </c>
      <c r="C271" s="671">
        <v>27</v>
      </c>
      <c r="D271" s="672">
        <v>11.450659999999999</v>
      </c>
      <c r="E271" s="672">
        <v>11.450659999999999</v>
      </c>
      <c r="F271" s="673">
        <v>11.450659999999999</v>
      </c>
      <c r="G271" s="674">
        <v>538.94586819932056</v>
      </c>
      <c r="H271" s="674">
        <v>538.94586819932056</v>
      </c>
      <c r="I271" s="675">
        <v>538.94586819932056</v>
      </c>
      <c r="J271" s="674">
        <v>1676.71</v>
      </c>
      <c r="K271" s="674">
        <v>1676.71</v>
      </c>
      <c r="L271" s="675">
        <v>1676.71</v>
      </c>
    </row>
    <row r="272" spans="1:12" x14ac:dyDescent="0.25">
      <c r="A272" s="669">
        <v>1981</v>
      </c>
      <c r="B272" s="670">
        <v>2009</v>
      </c>
      <c r="C272" s="671">
        <v>28</v>
      </c>
      <c r="D272" s="672">
        <v>11.44764</v>
      </c>
      <c r="E272" s="672">
        <v>11.44764</v>
      </c>
      <c r="F272" s="673">
        <v>11.44764</v>
      </c>
      <c r="G272" s="674">
        <v>349.35878561355742</v>
      </c>
      <c r="H272" s="674">
        <v>349.35878561355742</v>
      </c>
      <c r="I272" s="675">
        <v>349.35878561355742</v>
      </c>
      <c r="J272" s="674">
        <v>1279.1110000000001</v>
      </c>
      <c r="K272" s="674">
        <v>1279.1110000000001</v>
      </c>
      <c r="L272" s="675">
        <v>1279.1110000000001</v>
      </c>
    </row>
    <row r="273" spans="1:12" x14ac:dyDescent="0.25">
      <c r="A273" s="669">
        <v>1981</v>
      </c>
      <c r="B273" s="670">
        <v>2010</v>
      </c>
      <c r="C273" s="671">
        <v>29</v>
      </c>
      <c r="D273" s="672">
        <v>10.163830000000001</v>
      </c>
      <c r="E273" s="672">
        <v>10.163830000000001</v>
      </c>
      <c r="F273" s="673">
        <v>10.163830000000001</v>
      </c>
      <c r="G273" s="674">
        <v>322.84499573050891</v>
      </c>
      <c r="H273" s="674">
        <v>322.84499573050891</v>
      </c>
      <c r="I273" s="675">
        <v>322.84499573050891</v>
      </c>
      <c r="J273" s="674">
        <v>1810.885</v>
      </c>
      <c r="K273" s="674">
        <v>1810.885</v>
      </c>
      <c r="L273" s="675">
        <v>1810.885</v>
      </c>
    </row>
    <row r="274" spans="1:12" x14ac:dyDescent="0.25">
      <c r="A274" s="669">
        <v>1981</v>
      </c>
      <c r="B274" s="670">
        <v>2011</v>
      </c>
      <c r="C274" s="671">
        <v>30</v>
      </c>
      <c r="D274" s="672">
        <v>11.75029</v>
      </c>
      <c r="E274" s="672">
        <v>11.75029</v>
      </c>
      <c r="F274" s="673">
        <v>11.75029</v>
      </c>
      <c r="G274" s="674">
        <v>486.04790182811888</v>
      </c>
      <c r="H274" s="674">
        <v>486.04790182811888</v>
      </c>
      <c r="I274" s="675">
        <v>486.04790182811888</v>
      </c>
      <c r="J274" s="674">
        <v>1036.912</v>
      </c>
      <c r="K274" s="674">
        <v>1036.912</v>
      </c>
      <c r="L274" s="675">
        <v>1036.912</v>
      </c>
    </row>
    <row r="275" spans="1:12" x14ac:dyDescent="0.25">
      <c r="A275" s="669">
        <v>1981</v>
      </c>
      <c r="B275" s="670">
        <v>2012</v>
      </c>
      <c r="C275" s="671">
        <v>31</v>
      </c>
      <c r="D275" s="672">
        <v>11.966010000000001</v>
      </c>
      <c r="E275" s="672">
        <v>11.966010000000001</v>
      </c>
      <c r="F275" s="673">
        <v>11.966010000000001</v>
      </c>
      <c r="G275" s="674">
        <v>257.04072780831956</v>
      </c>
      <c r="H275" s="674">
        <v>257.04072780831956</v>
      </c>
      <c r="I275" s="675">
        <v>257.04072780831956</v>
      </c>
      <c r="J275" s="674">
        <v>1099.153</v>
      </c>
      <c r="K275" s="674">
        <v>1099.153</v>
      </c>
      <c r="L275" s="675">
        <v>1099.153</v>
      </c>
    </row>
    <row r="276" spans="1:12" x14ac:dyDescent="0.25">
      <c r="A276" s="669">
        <v>1981</v>
      </c>
      <c r="B276" s="670">
        <v>2013</v>
      </c>
      <c r="C276" s="671">
        <v>32</v>
      </c>
      <c r="D276" s="672">
        <v>6.8914980000000003</v>
      </c>
      <c r="E276" s="672">
        <v>6.8914980000000003</v>
      </c>
      <c r="F276" s="673">
        <v>6.8914980000000003</v>
      </c>
      <c r="G276" s="674">
        <v>421.0225847421363</v>
      </c>
      <c r="H276" s="674">
        <v>421.0225847421363</v>
      </c>
      <c r="I276" s="675">
        <v>421.0225847421363</v>
      </c>
      <c r="J276" s="674">
        <v>339.58010000000002</v>
      </c>
      <c r="K276" s="674">
        <v>339.58010000000002</v>
      </c>
      <c r="L276" s="675">
        <v>339.58010000000002</v>
      </c>
    </row>
    <row r="277" spans="1:12" x14ac:dyDescent="0.25">
      <c r="A277" s="669">
        <v>1981</v>
      </c>
      <c r="B277" s="670">
        <v>2014</v>
      </c>
      <c r="C277" s="671">
        <v>33</v>
      </c>
      <c r="D277" s="672">
        <v>11.223039999999999</v>
      </c>
      <c r="E277" s="672">
        <v>11.223039999999999</v>
      </c>
      <c r="F277" s="673">
        <v>11.223039999999999</v>
      </c>
      <c r="G277" s="674">
        <v>176.45372605404302</v>
      </c>
      <c r="H277" s="674">
        <v>176.45372605404302</v>
      </c>
      <c r="I277" s="675">
        <v>176.45372605404302</v>
      </c>
      <c r="J277" s="674">
        <v>1003.228</v>
      </c>
      <c r="K277" s="674">
        <v>1003.228</v>
      </c>
      <c r="L277" s="675">
        <v>1003.228</v>
      </c>
    </row>
    <row r="278" spans="1:12" x14ac:dyDescent="0.25">
      <c r="A278" s="669">
        <v>1981</v>
      </c>
      <c r="B278" s="670">
        <v>2015</v>
      </c>
      <c r="C278" s="671">
        <v>34</v>
      </c>
      <c r="D278" s="672">
        <v>3.8799929999999998</v>
      </c>
      <c r="E278" s="672">
        <v>3.8799929999999998</v>
      </c>
      <c r="F278" s="673">
        <v>3.8799929999999998</v>
      </c>
      <c r="G278" s="674"/>
      <c r="H278" s="674"/>
      <c r="I278" s="675"/>
      <c r="J278" s="674">
        <v>623.45124127029521</v>
      </c>
      <c r="K278" s="674">
        <v>623.45124127029521</v>
      </c>
      <c r="L278" s="675">
        <v>623.45124127029521</v>
      </c>
    </row>
    <row r="279" spans="1:12" x14ac:dyDescent="0.25">
      <c r="A279" s="669">
        <v>1981</v>
      </c>
      <c r="B279" s="670">
        <v>2016</v>
      </c>
      <c r="C279" s="671">
        <v>35</v>
      </c>
      <c r="D279" s="672">
        <v>7.9231100000000003</v>
      </c>
      <c r="E279" s="672">
        <v>7.9231100000000003</v>
      </c>
      <c r="F279" s="673">
        <v>7.9231100000000003</v>
      </c>
      <c r="G279" s="674"/>
      <c r="H279" s="674"/>
      <c r="I279" s="675"/>
      <c r="J279" s="674">
        <v>536.91856606659121</v>
      </c>
      <c r="K279" s="674">
        <v>536.91856606659121</v>
      </c>
      <c r="L279" s="675">
        <v>536.91856606659121</v>
      </c>
    </row>
    <row r="280" spans="1:12" x14ac:dyDescent="0.25">
      <c r="A280" s="669">
        <v>1981</v>
      </c>
      <c r="B280" s="670">
        <v>2017</v>
      </c>
      <c r="C280" s="671">
        <v>36</v>
      </c>
      <c r="D280" s="672">
        <v>12.19042</v>
      </c>
      <c r="E280" s="672">
        <v>12.19042</v>
      </c>
      <c r="F280" s="673">
        <v>12.19042</v>
      </c>
      <c r="G280" s="674"/>
      <c r="H280" s="674"/>
      <c r="I280" s="675"/>
      <c r="J280" s="674">
        <v>457.96332912282571</v>
      </c>
      <c r="K280" s="674">
        <v>457.96332912282571</v>
      </c>
      <c r="L280" s="675">
        <v>457.96332912282571</v>
      </c>
    </row>
    <row r="281" spans="1:12" x14ac:dyDescent="0.25">
      <c r="A281" s="669">
        <v>1981</v>
      </c>
      <c r="B281" s="670">
        <v>2018</v>
      </c>
      <c r="C281" s="671">
        <v>37</v>
      </c>
      <c r="D281" s="672">
        <v>17.426934168890853</v>
      </c>
      <c r="E281" s="672">
        <v>17.426934168890853</v>
      </c>
      <c r="F281" s="673">
        <v>17.426934168890853</v>
      </c>
      <c r="G281" s="674"/>
      <c r="H281" s="674"/>
      <c r="I281" s="675"/>
      <c r="J281" s="674">
        <v>438.36760501327649</v>
      </c>
      <c r="K281" s="674">
        <v>438.36760501327649</v>
      </c>
      <c r="L281" s="675">
        <v>438.36760501327649</v>
      </c>
    </row>
    <row r="282" spans="1:12" x14ac:dyDescent="0.25">
      <c r="A282" s="669">
        <v>1981</v>
      </c>
      <c r="B282" s="670">
        <v>2019</v>
      </c>
      <c r="C282" s="671">
        <v>38</v>
      </c>
      <c r="D282" s="672">
        <v>14.09582113609644</v>
      </c>
      <c r="E282" s="672">
        <v>14.09582113609644</v>
      </c>
      <c r="F282" s="673">
        <v>14.09582113609644</v>
      </c>
      <c r="G282" s="674"/>
      <c r="H282" s="674"/>
      <c r="I282" s="675"/>
      <c r="J282" s="674">
        <v>366.48790366298022</v>
      </c>
      <c r="K282" s="674">
        <v>366.48790366298022</v>
      </c>
      <c r="L282" s="675">
        <v>366.48790366298022</v>
      </c>
    </row>
    <row r="283" spans="1:12" ht="13" thickBot="1" x14ac:dyDescent="0.3">
      <c r="A283" s="676">
        <v>1981</v>
      </c>
      <c r="B283" s="677">
        <v>2020</v>
      </c>
      <c r="C283" s="678">
        <v>39</v>
      </c>
      <c r="D283" s="679">
        <v>13.35962749482343</v>
      </c>
      <c r="E283" s="679">
        <v>13.35962749482343</v>
      </c>
      <c r="F283" s="680">
        <v>13.35962749482343</v>
      </c>
      <c r="G283" s="681"/>
      <c r="H283" s="681"/>
      <c r="I283" s="682"/>
      <c r="J283" s="681">
        <v>303.22387446576289</v>
      </c>
      <c r="K283" s="681">
        <v>303.22387446576289</v>
      </c>
      <c r="L283" s="682">
        <v>303.22387446576289</v>
      </c>
    </row>
    <row r="284" spans="1:12" x14ac:dyDescent="0.25">
      <c r="A284" s="662">
        <v>1982</v>
      </c>
      <c r="B284" s="663">
        <v>1982</v>
      </c>
      <c r="C284" s="664">
        <v>0</v>
      </c>
      <c r="D284" s="665">
        <v>18.592559999999999</v>
      </c>
      <c r="E284" s="665">
        <v>18.592559999999999</v>
      </c>
      <c r="F284" s="666">
        <v>18.592559999999999</v>
      </c>
      <c r="G284" s="667"/>
      <c r="H284" s="667"/>
      <c r="I284" s="668"/>
      <c r="J284" s="667"/>
      <c r="K284" s="667"/>
      <c r="L284" s="668"/>
    </row>
    <row r="285" spans="1:12" x14ac:dyDescent="0.25">
      <c r="A285" s="669">
        <v>1982</v>
      </c>
      <c r="B285" s="670">
        <v>1983</v>
      </c>
      <c r="C285" s="671">
        <v>1</v>
      </c>
      <c r="D285" s="672">
        <v>14.76216</v>
      </c>
      <c r="E285" s="672">
        <v>14.76216</v>
      </c>
      <c r="F285" s="673">
        <v>14.76216</v>
      </c>
      <c r="G285" s="674"/>
      <c r="H285" s="674"/>
      <c r="I285" s="675"/>
      <c r="J285" s="674"/>
      <c r="K285" s="674"/>
      <c r="L285" s="675"/>
    </row>
    <row r="286" spans="1:12" x14ac:dyDescent="0.25">
      <c r="A286" s="669">
        <v>1982</v>
      </c>
      <c r="B286" s="670">
        <v>1984</v>
      </c>
      <c r="C286" s="671">
        <v>2</v>
      </c>
      <c r="D286" s="672">
        <v>15.95107</v>
      </c>
      <c r="E286" s="672">
        <v>15.95107</v>
      </c>
      <c r="F286" s="673">
        <v>15.95107</v>
      </c>
      <c r="G286" s="674"/>
      <c r="H286" s="674"/>
      <c r="I286" s="675"/>
      <c r="J286" s="674"/>
      <c r="K286" s="674"/>
      <c r="L286" s="675"/>
    </row>
    <row r="287" spans="1:12" x14ac:dyDescent="0.25">
      <c r="A287" s="669">
        <v>1982</v>
      </c>
      <c r="B287" s="670">
        <v>1985</v>
      </c>
      <c r="C287" s="671">
        <v>3</v>
      </c>
      <c r="D287" s="672">
        <v>15.490159999999999</v>
      </c>
      <c r="E287" s="672">
        <v>15.490159999999999</v>
      </c>
      <c r="F287" s="673">
        <v>15.490159999999999</v>
      </c>
      <c r="G287" s="674"/>
      <c r="H287" s="674"/>
      <c r="I287" s="675"/>
      <c r="J287" s="674"/>
      <c r="K287" s="674"/>
      <c r="L287" s="675"/>
    </row>
    <row r="288" spans="1:12" x14ac:dyDescent="0.25">
      <c r="A288" s="669">
        <v>1982</v>
      </c>
      <c r="B288" s="670">
        <v>1986</v>
      </c>
      <c r="C288" s="671">
        <v>4</v>
      </c>
      <c r="D288" s="672">
        <v>14.847810000000001</v>
      </c>
      <c r="E288" s="672">
        <v>14.847810000000001</v>
      </c>
      <c r="F288" s="673">
        <v>14.847810000000001</v>
      </c>
      <c r="G288" s="674"/>
      <c r="H288" s="674"/>
      <c r="I288" s="675"/>
      <c r="J288" s="674"/>
      <c r="K288" s="674"/>
      <c r="L288" s="675"/>
    </row>
    <row r="289" spans="1:12" x14ac:dyDescent="0.25">
      <c r="A289" s="669">
        <v>1982</v>
      </c>
      <c r="B289" s="670">
        <v>1987</v>
      </c>
      <c r="C289" s="671">
        <v>5</v>
      </c>
      <c r="D289" s="672">
        <v>15.256740000000001</v>
      </c>
      <c r="E289" s="672">
        <v>15.256740000000001</v>
      </c>
      <c r="F289" s="673">
        <v>15.256740000000001</v>
      </c>
      <c r="G289" s="674"/>
      <c r="H289" s="674"/>
      <c r="I289" s="675"/>
      <c r="J289" s="674"/>
      <c r="K289" s="674"/>
      <c r="L289" s="675"/>
    </row>
    <row r="290" spans="1:12" x14ac:dyDescent="0.25">
      <c r="A290" s="669">
        <v>1982</v>
      </c>
      <c r="B290" s="670">
        <v>1988</v>
      </c>
      <c r="C290" s="671">
        <v>6</v>
      </c>
      <c r="D290" s="672">
        <v>14.89016</v>
      </c>
      <c r="E290" s="672">
        <v>14.89016</v>
      </c>
      <c r="F290" s="673">
        <v>14.89016</v>
      </c>
      <c r="G290" s="674"/>
      <c r="H290" s="674"/>
      <c r="I290" s="675"/>
      <c r="J290" s="674"/>
      <c r="K290" s="674"/>
      <c r="L290" s="675"/>
    </row>
    <row r="291" spans="1:12" x14ac:dyDescent="0.25">
      <c r="A291" s="669">
        <v>1982</v>
      </c>
      <c r="B291" s="670">
        <v>1989</v>
      </c>
      <c r="C291" s="671">
        <v>7</v>
      </c>
      <c r="D291" s="672">
        <v>15.59286</v>
      </c>
      <c r="E291" s="672">
        <v>15.59286</v>
      </c>
      <c r="F291" s="673">
        <v>15.59286</v>
      </c>
      <c r="G291" s="674"/>
      <c r="H291" s="674"/>
      <c r="I291" s="675"/>
      <c r="J291" s="674"/>
      <c r="K291" s="674"/>
      <c r="L291" s="675"/>
    </row>
    <row r="292" spans="1:12" x14ac:dyDescent="0.25">
      <c r="A292" s="669">
        <v>1982</v>
      </c>
      <c r="B292" s="670">
        <v>1990</v>
      </c>
      <c r="C292" s="671">
        <v>8</v>
      </c>
      <c r="D292" s="672">
        <v>15.563739999999999</v>
      </c>
      <c r="E292" s="672">
        <v>15.563739999999999</v>
      </c>
      <c r="F292" s="673">
        <v>15.563739999999999</v>
      </c>
      <c r="G292" s="674">
        <v>1423.210358568509</v>
      </c>
      <c r="H292" s="674">
        <v>1423.210358568509</v>
      </c>
      <c r="I292" s="675">
        <v>1423.210358568509</v>
      </c>
      <c r="J292" s="674">
        <v>3410.66</v>
      </c>
      <c r="K292" s="674">
        <v>3410.66</v>
      </c>
      <c r="L292" s="675">
        <v>3410.66</v>
      </c>
    </row>
    <row r="293" spans="1:12" x14ac:dyDescent="0.25">
      <c r="A293" s="669">
        <v>1982</v>
      </c>
      <c r="B293" s="670">
        <v>1991</v>
      </c>
      <c r="C293" s="671">
        <v>9</v>
      </c>
      <c r="D293" s="672">
        <v>15.637</v>
      </c>
      <c r="E293" s="672">
        <v>15.637</v>
      </c>
      <c r="F293" s="673">
        <v>15.637</v>
      </c>
      <c r="G293" s="674">
        <v>1496.5761624973895</v>
      </c>
      <c r="H293" s="674">
        <v>1496.5761624973895</v>
      </c>
      <c r="I293" s="675">
        <v>1496.5761624973895</v>
      </c>
      <c r="J293" s="674">
        <v>3296.9969999999998</v>
      </c>
      <c r="K293" s="674">
        <v>3296.9969999999998</v>
      </c>
      <c r="L293" s="675">
        <v>3296.9969999999998</v>
      </c>
    </row>
    <row r="294" spans="1:12" x14ac:dyDescent="0.25">
      <c r="A294" s="669">
        <v>1982</v>
      </c>
      <c r="B294" s="670">
        <v>1992</v>
      </c>
      <c r="C294" s="671">
        <v>10</v>
      </c>
      <c r="D294" s="672">
        <v>15.74737</v>
      </c>
      <c r="E294" s="672">
        <v>15.74737</v>
      </c>
      <c r="F294" s="673">
        <v>15.74737</v>
      </c>
      <c r="G294" s="674">
        <v>1634.6557723308754</v>
      </c>
      <c r="H294" s="674">
        <v>1634.6557723308754</v>
      </c>
      <c r="I294" s="675">
        <v>1634.6557723308754</v>
      </c>
      <c r="J294" s="674">
        <v>3144.1239999999998</v>
      </c>
      <c r="K294" s="674">
        <v>3144.1239999999998</v>
      </c>
      <c r="L294" s="675">
        <v>3144.1239999999998</v>
      </c>
    </row>
    <row r="295" spans="1:12" x14ac:dyDescent="0.25">
      <c r="A295" s="669">
        <v>1982</v>
      </c>
      <c r="B295" s="670">
        <v>1993</v>
      </c>
      <c r="C295" s="671">
        <v>11</v>
      </c>
      <c r="D295" s="672">
        <v>18.761130000000001</v>
      </c>
      <c r="E295" s="672">
        <v>18.761130000000001</v>
      </c>
      <c r="F295" s="673">
        <v>18.761130000000001</v>
      </c>
      <c r="G295" s="674">
        <v>1620.9683528461139</v>
      </c>
      <c r="H295" s="674">
        <v>1620.9683528461139</v>
      </c>
      <c r="I295" s="675">
        <v>1620.9683528461139</v>
      </c>
      <c r="J295" s="674">
        <v>3248.739</v>
      </c>
      <c r="K295" s="674">
        <v>3248.739</v>
      </c>
      <c r="L295" s="675">
        <v>3248.739</v>
      </c>
    </row>
    <row r="296" spans="1:12" x14ac:dyDescent="0.25">
      <c r="A296" s="669">
        <v>1982</v>
      </c>
      <c r="B296" s="670">
        <v>1994</v>
      </c>
      <c r="C296" s="671">
        <v>12</v>
      </c>
      <c r="D296" s="672">
        <v>17.493379999999998</v>
      </c>
      <c r="E296" s="672">
        <v>17.493379999999998</v>
      </c>
      <c r="F296" s="673">
        <v>17.493379999999998</v>
      </c>
      <c r="G296" s="674">
        <v>1606.763862079328</v>
      </c>
      <c r="H296" s="674">
        <v>1606.763862079328</v>
      </c>
      <c r="I296" s="675">
        <v>1606.763862079328</v>
      </c>
      <c r="J296" s="674">
        <v>3292.6950000000002</v>
      </c>
      <c r="K296" s="674">
        <v>3292.6950000000002</v>
      </c>
      <c r="L296" s="675">
        <v>3292.6950000000002</v>
      </c>
    </row>
    <row r="297" spans="1:12" x14ac:dyDescent="0.25">
      <c r="A297" s="669">
        <v>1982</v>
      </c>
      <c r="B297" s="670">
        <v>1995</v>
      </c>
      <c r="C297" s="671">
        <v>13</v>
      </c>
      <c r="D297" s="672">
        <v>17.034980000000001</v>
      </c>
      <c r="E297" s="672">
        <v>17.034980000000001</v>
      </c>
      <c r="F297" s="673">
        <v>17.034980000000001</v>
      </c>
      <c r="G297" s="674">
        <v>1469.3168030822853</v>
      </c>
      <c r="H297" s="674">
        <v>1469.3168030822853</v>
      </c>
      <c r="I297" s="675">
        <v>1469.3168030822853</v>
      </c>
      <c r="J297" s="674">
        <v>3391.6390000000001</v>
      </c>
      <c r="K297" s="674">
        <v>3391.6390000000001</v>
      </c>
      <c r="L297" s="675">
        <v>3391.6390000000001</v>
      </c>
    </row>
    <row r="298" spans="1:12" x14ac:dyDescent="0.25">
      <c r="A298" s="669">
        <v>1982</v>
      </c>
      <c r="B298" s="670">
        <v>1996</v>
      </c>
      <c r="C298" s="671">
        <v>14</v>
      </c>
      <c r="D298" s="672">
        <v>17.939</v>
      </c>
      <c r="E298" s="672">
        <v>17.939</v>
      </c>
      <c r="F298" s="673">
        <v>17.939</v>
      </c>
      <c r="G298" s="674">
        <v>1406.2830850975704</v>
      </c>
      <c r="H298" s="674">
        <v>1406.2830850975704</v>
      </c>
      <c r="I298" s="675">
        <v>1406.2830850975704</v>
      </c>
      <c r="J298" s="674">
        <v>3376.4549999999999</v>
      </c>
      <c r="K298" s="674">
        <v>3376.4549999999999</v>
      </c>
      <c r="L298" s="675">
        <v>3376.4549999999999</v>
      </c>
    </row>
    <row r="299" spans="1:12" x14ac:dyDescent="0.25">
      <c r="A299" s="669">
        <v>1982</v>
      </c>
      <c r="B299" s="670">
        <v>1997</v>
      </c>
      <c r="C299" s="671">
        <v>15</v>
      </c>
      <c r="D299" s="672">
        <v>18.017610000000001</v>
      </c>
      <c r="E299" s="672">
        <v>18.017610000000001</v>
      </c>
      <c r="F299" s="673">
        <v>18.017610000000001</v>
      </c>
      <c r="G299" s="674">
        <v>1456.8128591239072</v>
      </c>
      <c r="H299" s="674">
        <v>1456.8128591239072</v>
      </c>
      <c r="I299" s="675">
        <v>1456.8128591239072</v>
      </c>
      <c r="J299" s="674">
        <v>2778.61</v>
      </c>
      <c r="K299" s="674">
        <v>2778.61</v>
      </c>
      <c r="L299" s="675">
        <v>2778.61</v>
      </c>
    </row>
    <row r="300" spans="1:12" x14ac:dyDescent="0.25">
      <c r="A300" s="669">
        <v>1982</v>
      </c>
      <c r="B300" s="670">
        <v>1998</v>
      </c>
      <c r="C300" s="671">
        <v>16</v>
      </c>
      <c r="D300" s="672">
        <v>18.314979999999998</v>
      </c>
      <c r="E300" s="672">
        <v>18.314979999999998</v>
      </c>
      <c r="F300" s="673">
        <v>18.314979999999998</v>
      </c>
      <c r="G300" s="674">
        <v>1291.1440426701668</v>
      </c>
      <c r="H300" s="674">
        <v>1291.1440426701668</v>
      </c>
      <c r="I300" s="675">
        <v>1291.1440426701668</v>
      </c>
      <c r="J300" s="674">
        <v>2881.81</v>
      </c>
      <c r="K300" s="674">
        <v>2881.81</v>
      </c>
      <c r="L300" s="675">
        <v>2881.81</v>
      </c>
    </row>
    <row r="301" spans="1:12" x14ac:dyDescent="0.25">
      <c r="A301" s="669">
        <v>1982</v>
      </c>
      <c r="B301" s="670">
        <v>1999</v>
      </c>
      <c r="C301" s="671">
        <v>17</v>
      </c>
      <c r="D301" s="672">
        <v>17.898420000000002</v>
      </c>
      <c r="E301" s="672">
        <v>17.898420000000002</v>
      </c>
      <c r="F301" s="673">
        <v>17.898420000000002</v>
      </c>
      <c r="G301" s="674">
        <v>1436.628629855561</v>
      </c>
      <c r="H301" s="674">
        <v>1436.628629855561</v>
      </c>
      <c r="I301" s="675">
        <v>1436.628629855561</v>
      </c>
      <c r="J301" s="674">
        <v>2715.36</v>
      </c>
      <c r="K301" s="674">
        <v>2715.36</v>
      </c>
      <c r="L301" s="675">
        <v>2715.36</v>
      </c>
    </row>
    <row r="302" spans="1:12" x14ac:dyDescent="0.25">
      <c r="A302" s="669">
        <v>1982</v>
      </c>
      <c r="B302" s="670">
        <v>2000</v>
      </c>
      <c r="C302" s="671">
        <v>18</v>
      </c>
      <c r="D302" s="672">
        <v>19.646660000000001</v>
      </c>
      <c r="E302" s="672">
        <v>19.646660000000001</v>
      </c>
      <c r="F302" s="673">
        <v>19.646660000000001</v>
      </c>
      <c r="G302" s="674">
        <v>1361.8414125139216</v>
      </c>
      <c r="H302" s="674">
        <v>1361.8414125139216</v>
      </c>
      <c r="I302" s="675">
        <v>1361.8414125139216</v>
      </c>
      <c r="J302" s="674">
        <v>2278.538</v>
      </c>
      <c r="K302" s="674">
        <v>2278.538</v>
      </c>
      <c r="L302" s="675">
        <v>2278.538</v>
      </c>
    </row>
    <row r="303" spans="1:12" x14ac:dyDescent="0.25">
      <c r="A303" s="669">
        <v>1982</v>
      </c>
      <c r="B303" s="670">
        <v>2001</v>
      </c>
      <c r="C303" s="671">
        <v>19</v>
      </c>
      <c r="D303" s="672">
        <v>14.680440000000001</v>
      </c>
      <c r="E303" s="672">
        <v>14.680440000000001</v>
      </c>
      <c r="F303" s="673">
        <v>14.680440000000001</v>
      </c>
      <c r="G303" s="674">
        <v>1022.6114552137655</v>
      </c>
      <c r="H303" s="674">
        <v>1022.6114552137655</v>
      </c>
      <c r="I303" s="675">
        <v>1022.6114552137655</v>
      </c>
      <c r="J303" s="674">
        <v>2826.962</v>
      </c>
      <c r="K303" s="674">
        <v>2826.962</v>
      </c>
      <c r="L303" s="675">
        <v>2826.962</v>
      </c>
    </row>
    <row r="304" spans="1:12" x14ac:dyDescent="0.25">
      <c r="A304" s="669">
        <v>1982</v>
      </c>
      <c r="B304" s="670">
        <v>2002</v>
      </c>
      <c r="C304" s="671">
        <v>20</v>
      </c>
      <c r="D304" s="672">
        <v>16.14301</v>
      </c>
      <c r="E304" s="672">
        <v>16.14301</v>
      </c>
      <c r="F304" s="673">
        <v>16.14301</v>
      </c>
      <c r="G304" s="674">
        <v>828.17441561467945</v>
      </c>
      <c r="H304" s="674">
        <v>828.17441561467945</v>
      </c>
      <c r="I304" s="675">
        <v>828.17441561467945</v>
      </c>
      <c r="J304" s="674">
        <v>2121.7420000000002</v>
      </c>
      <c r="K304" s="674">
        <v>2121.7420000000002</v>
      </c>
      <c r="L304" s="675">
        <v>2121.7420000000002</v>
      </c>
    </row>
    <row r="305" spans="1:12" x14ac:dyDescent="0.25">
      <c r="A305" s="669">
        <v>1982</v>
      </c>
      <c r="B305" s="670">
        <v>2003</v>
      </c>
      <c r="C305" s="671">
        <v>21</v>
      </c>
      <c r="D305" s="672">
        <v>14.968629999999999</v>
      </c>
      <c r="E305" s="672">
        <v>14.968629999999999</v>
      </c>
      <c r="F305" s="673">
        <v>14.968629999999999</v>
      </c>
      <c r="G305" s="674">
        <v>695.92793418830001</v>
      </c>
      <c r="H305" s="674">
        <v>695.92793418830001</v>
      </c>
      <c r="I305" s="675">
        <v>695.92793418830001</v>
      </c>
      <c r="J305" s="674">
        <v>1991.91</v>
      </c>
      <c r="K305" s="674">
        <v>1991.91</v>
      </c>
      <c r="L305" s="675">
        <v>1991.91</v>
      </c>
    </row>
    <row r="306" spans="1:12" x14ac:dyDescent="0.25">
      <c r="A306" s="669">
        <v>1982</v>
      </c>
      <c r="B306" s="670">
        <v>2004</v>
      </c>
      <c r="C306" s="671">
        <v>22</v>
      </c>
      <c r="D306" s="672">
        <v>15.13143</v>
      </c>
      <c r="E306" s="672">
        <v>15.13143</v>
      </c>
      <c r="F306" s="673">
        <v>15.13143</v>
      </c>
      <c r="G306" s="674">
        <v>975.24595876974831</v>
      </c>
      <c r="H306" s="674">
        <v>975.24595876974831</v>
      </c>
      <c r="I306" s="675">
        <v>975.24595876974831</v>
      </c>
      <c r="J306" s="674">
        <v>1591.3620000000001</v>
      </c>
      <c r="K306" s="674">
        <v>1591.3620000000001</v>
      </c>
      <c r="L306" s="675">
        <v>1591.3620000000001</v>
      </c>
    </row>
    <row r="307" spans="1:12" x14ac:dyDescent="0.25">
      <c r="A307" s="669">
        <v>1982</v>
      </c>
      <c r="B307" s="670">
        <v>2005</v>
      </c>
      <c r="C307" s="671">
        <v>23</v>
      </c>
      <c r="D307" s="672">
        <v>12.377509999999999</v>
      </c>
      <c r="E307" s="672">
        <v>12.377509999999999</v>
      </c>
      <c r="F307" s="673">
        <v>12.377509999999999</v>
      </c>
      <c r="G307" s="674">
        <v>664.52481720764376</v>
      </c>
      <c r="H307" s="674">
        <v>664.52481720764376</v>
      </c>
      <c r="I307" s="675">
        <v>664.52481720764376</v>
      </c>
      <c r="J307" s="674">
        <v>2001.4580000000001</v>
      </c>
      <c r="K307" s="674">
        <v>2001.4580000000001</v>
      </c>
      <c r="L307" s="675">
        <v>2001.4580000000001</v>
      </c>
    </row>
    <row r="308" spans="1:12" x14ac:dyDescent="0.25">
      <c r="A308" s="669">
        <v>1982</v>
      </c>
      <c r="B308" s="670">
        <v>2006</v>
      </c>
      <c r="C308" s="671">
        <v>24</v>
      </c>
      <c r="D308" s="672">
        <v>12.82949</v>
      </c>
      <c r="E308" s="672">
        <v>12.82949</v>
      </c>
      <c r="F308" s="673">
        <v>12.82949</v>
      </c>
      <c r="G308" s="674">
        <v>767.07841543782263</v>
      </c>
      <c r="H308" s="674">
        <v>767.07841543782263</v>
      </c>
      <c r="I308" s="675">
        <v>767.07841543782263</v>
      </c>
      <c r="J308" s="674">
        <v>1725.184</v>
      </c>
      <c r="K308" s="674">
        <v>1725.184</v>
      </c>
      <c r="L308" s="675">
        <v>1725.184</v>
      </c>
    </row>
    <row r="309" spans="1:12" x14ac:dyDescent="0.25">
      <c r="A309" s="669">
        <v>1982</v>
      </c>
      <c r="B309" s="670">
        <v>2007</v>
      </c>
      <c r="C309" s="671">
        <v>25</v>
      </c>
      <c r="D309" s="672">
        <v>10.81331</v>
      </c>
      <c r="E309" s="672">
        <v>10.81331</v>
      </c>
      <c r="F309" s="673">
        <v>10.81331</v>
      </c>
      <c r="G309" s="674">
        <v>471.09342357942813</v>
      </c>
      <c r="H309" s="674">
        <v>471.09342357942813</v>
      </c>
      <c r="I309" s="675">
        <v>471.09342357942813</v>
      </c>
      <c r="J309" s="674">
        <v>1615.481</v>
      </c>
      <c r="K309" s="674">
        <v>1615.481</v>
      </c>
      <c r="L309" s="675">
        <v>1615.481</v>
      </c>
    </row>
    <row r="310" spans="1:12" x14ac:dyDescent="0.25">
      <c r="A310" s="669">
        <v>1982</v>
      </c>
      <c r="B310" s="670">
        <v>2008</v>
      </c>
      <c r="C310" s="671">
        <v>26</v>
      </c>
      <c r="D310" s="672">
        <v>12.24818</v>
      </c>
      <c r="E310" s="672">
        <v>12.24818</v>
      </c>
      <c r="F310" s="673">
        <v>12.24818</v>
      </c>
      <c r="G310" s="674">
        <v>397.86368340050819</v>
      </c>
      <c r="H310" s="674">
        <v>397.86368340050819</v>
      </c>
      <c r="I310" s="675">
        <v>397.86368340050819</v>
      </c>
      <c r="J310" s="674">
        <v>1491.048</v>
      </c>
      <c r="K310" s="674">
        <v>1491.048</v>
      </c>
      <c r="L310" s="675">
        <v>1491.048</v>
      </c>
    </row>
    <row r="311" spans="1:12" x14ac:dyDescent="0.25">
      <c r="A311" s="669">
        <v>1982</v>
      </c>
      <c r="B311" s="670">
        <v>2009</v>
      </c>
      <c r="C311" s="671">
        <v>27</v>
      </c>
      <c r="D311" s="672">
        <v>7.6189929999999997</v>
      </c>
      <c r="E311" s="672">
        <v>7.6189929999999997</v>
      </c>
      <c r="F311" s="673">
        <v>7.6189929999999997</v>
      </c>
      <c r="G311" s="674">
        <v>907.33954432342568</v>
      </c>
      <c r="H311" s="674">
        <v>907.33954432342568</v>
      </c>
      <c r="I311" s="675">
        <v>907.33954432342568</v>
      </c>
      <c r="J311" s="674">
        <v>1626.133</v>
      </c>
      <c r="K311" s="674">
        <v>1626.133</v>
      </c>
      <c r="L311" s="675">
        <v>1626.133</v>
      </c>
    </row>
    <row r="312" spans="1:12" x14ac:dyDescent="0.25">
      <c r="A312" s="669">
        <v>1982</v>
      </c>
      <c r="B312" s="670">
        <v>2010</v>
      </c>
      <c r="C312" s="671">
        <v>28</v>
      </c>
      <c r="D312" s="672">
        <v>10.24954</v>
      </c>
      <c r="E312" s="672">
        <v>10.24954</v>
      </c>
      <c r="F312" s="673">
        <v>10.24954</v>
      </c>
      <c r="G312" s="674">
        <v>347.35307145286885</v>
      </c>
      <c r="H312" s="674">
        <v>347.35307145286885</v>
      </c>
      <c r="I312" s="675">
        <v>347.35307145286885</v>
      </c>
      <c r="J312" s="674">
        <v>1275.769</v>
      </c>
      <c r="K312" s="674">
        <v>1275.769</v>
      </c>
      <c r="L312" s="675">
        <v>1275.769</v>
      </c>
    </row>
    <row r="313" spans="1:12" x14ac:dyDescent="0.25">
      <c r="A313" s="669">
        <v>1982</v>
      </c>
      <c r="B313" s="670">
        <v>2011</v>
      </c>
      <c r="C313" s="671">
        <v>29</v>
      </c>
      <c r="D313" s="672">
        <v>8.1872319999999998</v>
      </c>
      <c r="E313" s="672">
        <v>8.1872319999999998</v>
      </c>
      <c r="F313" s="673">
        <v>8.1872319999999998</v>
      </c>
      <c r="G313" s="674">
        <v>901.29237890874754</v>
      </c>
      <c r="H313" s="674">
        <v>901.29237890874754</v>
      </c>
      <c r="I313" s="675">
        <v>901.29237890874754</v>
      </c>
      <c r="J313" s="674">
        <v>1206.2670000000001</v>
      </c>
      <c r="K313" s="674">
        <v>1206.2670000000001</v>
      </c>
      <c r="L313" s="675">
        <v>1206.2670000000001</v>
      </c>
    </row>
    <row r="314" spans="1:12" x14ac:dyDescent="0.25">
      <c r="A314" s="669">
        <v>1982</v>
      </c>
      <c r="B314" s="670">
        <v>2012</v>
      </c>
      <c r="C314" s="671">
        <v>30</v>
      </c>
      <c r="D314" s="672">
        <v>9.8733830000000005</v>
      </c>
      <c r="E314" s="672">
        <v>9.8733830000000005</v>
      </c>
      <c r="F314" s="673">
        <v>9.8733830000000005</v>
      </c>
      <c r="G314" s="674">
        <v>234.4180274528388</v>
      </c>
      <c r="H314" s="674">
        <v>234.4180274528388</v>
      </c>
      <c r="I314" s="675">
        <v>234.4180274528388</v>
      </c>
      <c r="J314" s="674">
        <v>835.19719999999995</v>
      </c>
      <c r="K314" s="674">
        <v>835.19719999999995</v>
      </c>
      <c r="L314" s="675">
        <v>835.19719999999995</v>
      </c>
    </row>
    <row r="315" spans="1:12" x14ac:dyDescent="0.25">
      <c r="A315" s="669">
        <v>1982</v>
      </c>
      <c r="B315" s="670">
        <v>2013</v>
      </c>
      <c r="C315" s="671">
        <v>31</v>
      </c>
      <c r="D315" s="672">
        <v>10.18718</v>
      </c>
      <c r="E315" s="672">
        <v>10.18718</v>
      </c>
      <c r="F315" s="673">
        <v>10.18718</v>
      </c>
      <c r="G315" s="674">
        <v>217.55688903771264</v>
      </c>
      <c r="H315" s="674">
        <v>217.55688903771264</v>
      </c>
      <c r="I315" s="675">
        <v>217.55688903771264</v>
      </c>
      <c r="J315" s="674">
        <v>1112.1300000000001</v>
      </c>
      <c r="K315" s="674">
        <v>1112.1300000000001</v>
      </c>
      <c r="L315" s="675">
        <v>1112.1300000000001</v>
      </c>
    </row>
    <row r="316" spans="1:12" x14ac:dyDescent="0.25">
      <c r="A316" s="669">
        <v>1982</v>
      </c>
      <c r="B316" s="670">
        <v>2014</v>
      </c>
      <c r="C316" s="671">
        <v>32</v>
      </c>
      <c r="D316" s="672">
        <v>5.5467380000000004</v>
      </c>
      <c r="E316" s="672">
        <v>5.5467380000000004</v>
      </c>
      <c r="F316" s="673">
        <v>5.5467380000000004</v>
      </c>
      <c r="G316" s="674">
        <v>230.54667497489436</v>
      </c>
      <c r="H316" s="674">
        <v>230.54667497489436</v>
      </c>
      <c r="I316" s="675">
        <v>230.54667497489436</v>
      </c>
      <c r="J316" s="674">
        <v>1451.0329999999999</v>
      </c>
      <c r="K316" s="674">
        <v>1451.0329999999999</v>
      </c>
      <c r="L316" s="675">
        <v>1451.0329999999999</v>
      </c>
    </row>
    <row r="317" spans="1:12" x14ac:dyDescent="0.25">
      <c r="A317" s="669">
        <v>1982</v>
      </c>
      <c r="B317" s="670">
        <v>2015</v>
      </c>
      <c r="C317" s="671">
        <v>33</v>
      </c>
      <c r="D317" s="672">
        <v>10.10867</v>
      </c>
      <c r="E317" s="672">
        <v>10.10867</v>
      </c>
      <c r="F317" s="673">
        <v>10.10867</v>
      </c>
      <c r="G317" s="674">
        <v>187.08564262116818</v>
      </c>
      <c r="H317" s="674">
        <v>187.08564262116818</v>
      </c>
      <c r="I317" s="675">
        <v>187.08564262116818</v>
      </c>
      <c r="J317" s="674">
        <v>596.33374638264127</v>
      </c>
      <c r="K317" s="674">
        <v>596.33374638264127</v>
      </c>
      <c r="L317" s="675">
        <v>596.33374638264127</v>
      </c>
    </row>
    <row r="318" spans="1:12" x14ac:dyDescent="0.25">
      <c r="A318" s="669">
        <v>1982</v>
      </c>
      <c r="B318" s="670">
        <v>2016</v>
      </c>
      <c r="C318" s="671">
        <v>34</v>
      </c>
      <c r="D318" s="672">
        <v>9.2826789999999999</v>
      </c>
      <c r="E318" s="672">
        <v>9.2826789999999999</v>
      </c>
      <c r="F318" s="673">
        <v>9.2826789999999999</v>
      </c>
      <c r="G318" s="674">
        <v>177.41917280957327</v>
      </c>
      <c r="H318" s="674">
        <v>177.41917280957327</v>
      </c>
      <c r="I318" s="675">
        <v>177.41917280957327</v>
      </c>
      <c r="J318" s="674">
        <v>518.40322393492124</v>
      </c>
      <c r="K318" s="674">
        <v>518.40322393492124</v>
      </c>
      <c r="L318" s="675">
        <v>518.40322393492124</v>
      </c>
    </row>
    <row r="319" spans="1:12" x14ac:dyDescent="0.25">
      <c r="A319" s="669">
        <v>1982</v>
      </c>
      <c r="B319" s="670">
        <v>2017</v>
      </c>
      <c r="C319" s="671">
        <v>35</v>
      </c>
      <c r="D319" s="672">
        <v>9.3634400000000007</v>
      </c>
      <c r="E319" s="672">
        <v>9.3634400000000007</v>
      </c>
      <c r="F319" s="673">
        <v>9.3634400000000007</v>
      </c>
      <c r="G319" s="674">
        <v>142.72845593156222</v>
      </c>
      <c r="H319" s="674">
        <v>142.72845593156222</v>
      </c>
      <c r="I319" s="675">
        <v>142.72845593156222</v>
      </c>
      <c r="J319" s="674">
        <v>446.45081638190595</v>
      </c>
      <c r="K319" s="674">
        <v>446.45081638190595</v>
      </c>
      <c r="L319" s="675">
        <v>446.45081638190595</v>
      </c>
    </row>
    <row r="320" spans="1:12" x14ac:dyDescent="0.25">
      <c r="A320" s="669">
        <v>1982</v>
      </c>
      <c r="B320" s="670">
        <v>2018</v>
      </c>
      <c r="C320" s="671">
        <v>36</v>
      </c>
      <c r="D320" s="672">
        <v>8.7972297019158461</v>
      </c>
      <c r="E320" s="672">
        <v>8.7972297019158461</v>
      </c>
      <c r="F320" s="673">
        <v>8.7972297019158461</v>
      </c>
      <c r="G320" s="674">
        <v>109.89743436456401</v>
      </c>
      <c r="H320" s="674">
        <v>109.89743436456401</v>
      </c>
      <c r="I320" s="675">
        <v>109.89743436456401</v>
      </c>
      <c r="J320" s="674">
        <v>431.59487820017347</v>
      </c>
      <c r="K320" s="674">
        <v>431.59487820017347</v>
      </c>
      <c r="L320" s="675">
        <v>431.59487820017347</v>
      </c>
    </row>
    <row r="321" spans="1:12" x14ac:dyDescent="0.25">
      <c r="A321" s="669">
        <v>1982</v>
      </c>
      <c r="B321" s="670">
        <v>2019</v>
      </c>
      <c r="C321" s="671">
        <v>37</v>
      </c>
      <c r="D321" s="672">
        <v>14.219155938070919</v>
      </c>
      <c r="E321" s="672">
        <v>14.219155938070919</v>
      </c>
      <c r="F321" s="673">
        <v>14.219155938070919</v>
      </c>
      <c r="G321" s="674">
        <v>81.491121688577465</v>
      </c>
      <c r="H321" s="674">
        <v>81.491121688577465</v>
      </c>
      <c r="I321" s="675">
        <v>81.491121688577465</v>
      </c>
      <c r="J321" s="674">
        <v>364.50513635113401</v>
      </c>
      <c r="K321" s="674">
        <v>364.50513635113401</v>
      </c>
      <c r="L321" s="675">
        <v>364.50513635113401</v>
      </c>
    </row>
    <row r="322" spans="1:12" x14ac:dyDescent="0.25">
      <c r="A322" s="669">
        <v>1982</v>
      </c>
      <c r="B322" s="670">
        <v>2020</v>
      </c>
      <c r="C322" s="671">
        <v>38</v>
      </c>
      <c r="D322" s="672">
        <v>13.71092514260447</v>
      </c>
      <c r="E322" s="672">
        <v>13.71092514260447</v>
      </c>
      <c r="F322" s="673">
        <v>13.71092514260447</v>
      </c>
      <c r="G322" s="674">
        <v>70.22161449976646</v>
      </c>
      <c r="H322" s="674">
        <v>70.22161449976646</v>
      </c>
      <c r="I322" s="675">
        <v>70.22161449976646</v>
      </c>
      <c r="J322" s="674">
        <v>304.73675921301265</v>
      </c>
      <c r="K322" s="674">
        <v>304.73675921301265</v>
      </c>
      <c r="L322" s="675">
        <v>304.73675921301265</v>
      </c>
    </row>
    <row r="323" spans="1:12" ht="13" thickBot="1" x14ac:dyDescent="0.3">
      <c r="A323" s="676">
        <v>1982</v>
      </c>
      <c r="B323" s="677">
        <v>2021</v>
      </c>
      <c r="C323" s="678">
        <v>39</v>
      </c>
      <c r="D323" s="679">
        <v>11.09047875828705</v>
      </c>
      <c r="E323" s="679">
        <v>11.09047875828705</v>
      </c>
      <c r="F323" s="680">
        <v>11.09047875828705</v>
      </c>
      <c r="G323" s="681">
        <v>49.111055014282634</v>
      </c>
      <c r="H323" s="681">
        <v>49.111055014282634</v>
      </c>
      <c r="I323" s="682">
        <v>49.111055014282634</v>
      </c>
      <c r="J323" s="681">
        <v>252.13236207021868</v>
      </c>
      <c r="K323" s="681">
        <v>252.13236207021868</v>
      </c>
      <c r="L323" s="682">
        <v>252.13236207021868</v>
      </c>
    </row>
    <row r="324" spans="1:12" x14ac:dyDescent="0.25">
      <c r="A324" s="662">
        <v>1983</v>
      </c>
      <c r="B324" s="663">
        <v>1983</v>
      </c>
      <c r="C324" s="664">
        <v>0</v>
      </c>
      <c r="D324" s="665">
        <v>15.953709999999999</v>
      </c>
      <c r="E324" s="665">
        <v>15.953709999999999</v>
      </c>
      <c r="F324" s="666">
        <v>15.953709999999999</v>
      </c>
      <c r="G324" s="667"/>
      <c r="H324" s="667"/>
      <c r="I324" s="668"/>
      <c r="J324" s="667"/>
      <c r="K324" s="667"/>
      <c r="L324" s="668"/>
    </row>
    <row r="325" spans="1:12" x14ac:dyDescent="0.25">
      <c r="A325" s="669">
        <v>1983</v>
      </c>
      <c r="B325" s="670">
        <v>1984</v>
      </c>
      <c r="C325" s="671">
        <v>1</v>
      </c>
      <c r="D325" s="672">
        <v>13.69713</v>
      </c>
      <c r="E325" s="672">
        <v>13.69713</v>
      </c>
      <c r="F325" s="673">
        <v>13.69713</v>
      </c>
      <c r="G325" s="674"/>
      <c r="H325" s="674"/>
      <c r="I325" s="675"/>
      <c r="J325" s="674"/>
      <c r="K325" s="674"/>
      <c r="L325" s="675"/>
    </row>
    <row r="326" spans="1:12" x14ac:dyDescent="0.25">
      <c r="A326" s="669">
        <v>1983</v>
      </c>
      <c r="B326" s="670">
        <v>1985</v>
      </c>
      <c r="C326" s="671">
        <v>2</v>
      </c>
      <c r="D326" s="672">
        <v>12.52054</v>
      </c>
      <c r="E326" s="672">
        <v>12.52054</v>
      </c>
      <c r="F326" s="673">
        <v>12.52054</v>
      </c>
      <c r="G326" s="674"/>
      <c r="H326" s="674"/>
      <c r="I326" s="675"/>
      <c r="J326" s="674"/>
      <c r="K326" s="674"/>
      <c r="L326" s="675"/>
    </row>
    <row r="327" spans="1:12" x14ac:dyDescent="0.25">
      <c r="A327" s="669">
        <v>1983</v>
      </c>
      <c r="B327" s="670">
        <v>1986</v>
      </c>
      <c r="C327" s="671">
        <v>3</v>
      </c>
      <c r="D327" s="672">
        <v>11.9176</v>
      </c>
      <c r="E327" s="672">
        <v>11.9176</v>
      </c>
      <c r="F327" s="673">
        <v>11.9176</v>
      </c>
      <c r="G327" s="674"/>
      <c r="H327" s="674"/>
      <c r="I327" s="675"/>
      <c r="J327" s="674"/>
      <c r="K327" s="674"/>
      <c r="L327" s="675"/>
    </row>
    <row r="328" spans="1:12" x14ac:dyDescent="0.25">
      <c r="A328" s="669">
        <v>1983</v>
      </c>
      <c r="B328" s="670">
        <v>1987</v>
      </c>
      <c r="C328" s="671">
        <v>4</v>
      </c>
      <c r="D328" s="672">
        <v>12.050319999999999</v>
      </c>
      <c r="E328" s="672">
        <v>12.050319999999999</v>
      </c>
      <c r="F328" s="673">
        <v>12.050319999999999</v>
      </c>
      <c r="G328" s="674"/>
      <c r="H328" s="674"/>
      <c r="I328" s="675"/>
      <c r="J328" s="674"/>
      <c r="K328" s="674"/>
      <c r="L328" s="675"/>
    </row>
    <row r="329" spans="1:12" x14ac:dyDescent="0.25">
      <c r="A329" s="669">
        <v>1983</v>
      </c>
      <c r="B329" s="670">
        <v>1988</v>
      </c>
      <c r="C329" s="671">
        <v>5</v>
      </c>
      <c r="D329" s="672">
        <v>12.342779999999999</v>
      </c>
      <c r="E329" s="672">
        <v>12.342779999999999</v>
      </c>
      <c r="F329" s="673">
        <v>12.342779999999999</v>
      </c>
      <c r="G329" s="674"/>
      <c r="H329" s="674"/>
      <c r="I329" s="675"/>
      <c r="J329" s="674"/>
      <c r="K329" s="674"/>
      <c r="L329" s="675"/>
    </row>
    <row r="330" spans="1:12" x14ac:dyDescent="0.25">
      <c r="A330" s="669">
        <v>1983</v>
      </c>
      <c r="B330" s="670">
        <v>1989</v>
      </c>
      <c r="C330" s="671">
        <v>6</v>
      </c>
      <c r="D330" s="672">
        <v>13.279059999999999</v>
      </c>
      <c r="E330" s="672">
        <v>13.279059999999999</v>
      </c>
      <c r="F330" s="673">
        <v>13.279059999999999</v>
      </c>
      <c r="G330" s="674"/>
      <c r="H330" s="674"/>
      <c r="I330" s="675"/>
      <c r="J330" s="674"/>
      <c r="K330" s="674"/>
      <c r="L330" s="675"/>
    </row>
    <row r="331" spans="1:12" x14ac:dyDescent="0.25">
      <c r="A331" s="669">
        <v>1983</v>
      </c>
      <c r="B331" s="670">
        <v>1990</v>
      </c>
      <c r="C331" s="671">
        <v>7</v>
      </c>
      <c r="D331" s="672">
        <v>13.177619999999999</v>
      </c>
      <c r="E331" s="672">
        <v>13.177619999999999</v>
      </c>
      <c r="F331" s="673">
        <v>13.177619999999999</v>
      </c>
      <c r="G331" s="674">
        <v>1407.9177398711065</v>
      </c>
      <c r="H331" s="674">
        <v>1407.9177398711065</v>
      </c>
      <c r="I331" s="675">
        <v>1407.9177398711065</v>
      </c>
      <c r="J331" s="674">
        <v>3207.4810000000002</v>
      </c>
      <c r="K331" s="674">
        <v>3207.4810000000002</v>
      </c>
      <c r="L331" s="675">
        <v>3207.4810000000002</v>
      </c>
    </row>
    <row r="332" spans="1:12" x14ac:dyDescent="0.25">
      <c r="A332" s="669">
        <v>1983</v>
      </c>
      <c r="B332" s="670">
        <v>1991</v>
      </c>
      <c r="C332" s="671">
        <v>8</v>
      </c>
      <c r="D332" s="672">
        <v>14.18439</v>
      </c>
      <c r="E332" s="672">
        <v>14.18439</v>
      </c>
      <c r="F332" s="673">
        <v>14.18439</v>
      </c>
      <c r="G332" s="674">
        <v>1347.9291015881179</v>
      </c>
      <c r="H332" s="674">
        <v>1347.9291015881179</v>
      </c>
      <c r="I332" s="675">
        <v>1347.9291015881179</v>
      </c>
      <c r="J332" s="674">
        <v>2997.8359999999998</v>
      </c>
      <c r="K332" s="674">
        <v>2997.8359999999998</v>
      </c>
      <c r="L332" s="675">
        <v>2997.8359999999998</v>
      </c>
    </row>
    <row r="333" spans="1:12" x14ac:dyDescent="0.25">
      <c r="A333" s="669">
        <v>1983</v>
      </c>
      <c r="B333" s="670">
        <v>1992</v>
      </c>
      <c r="C333" s="671">
        <v>9</v>
      </c>
      <c r="D333" s="672">
        <v>14.46529</v>
      </c>
      <c r="E333" s="672">
        <v>14.46529</v>
      </c>
      <c r="F333" s="673">
        <v>14.46529</v>
      </c>
      <c r="G333" s="674">
        <v>1394.3123769507274</v>
      </c>
      <c r="H333" s="674">
        <v>1394.3123769507274</v>
      </c>
      <c r="I333" s="675">
        <v>1394.3123769507274</v>
      </c>
      <c r="J333" s="674">
        <v>2886.5390000000002</v>
      </c>
      <c r="K333" s="674">
        <v>2886.5390000000002</v>
      </c>
      <c r="L333" s="675">
        <v>2886.5390000000002</v>
      </c>
    </row>
    <row r="334" spans="1:12" x14ac:dyDescent="0.25">
      <c r="A334" s="669">
        <v>1983</v>
      </c>
      <c r="B334" s="670">
        <v>1993</v>
      </c>
      <c r="C334" s="671">
        <v>10</v>
      </c>
      <c r="D334" s="672">
        <v>15.806290000000001</v>
      </c>
      <c r="E334" s="672">
        <v>15.806290000000001</v>
      </c>
      <c r="F334" s="673">
        <v>15.806290000000001</v>
      </c>
      <c r="G334" s="674">
        <v>1504.6114275228654</v>
      </c>
      <c r="H334" s="674">
        <v>1504.6114275228654</v>
      </c>
      <c r="I334" s="675">
        <v>1504.6114275228654</v>
      </c>
      <c r="J334" s="674">
        <v>2969.7080000000001</v>
      </c>
      <c r="K334" s="674">
        <v>2969.7080000000001</v>
      </c>
      <c r="L334" s="675">
        <v>2969.7080000000001</v>
      </c>
    </row>
    <row r="335" spans="1:12" x14ac:dyDescent="0.25">
      <c r="A335" s="669">
        <v>1983</v>
      </c>
      <c r="B335" s="670">
        <v>1994</v>
      </c>
      <c r="C335" s="671">
        <v>11</v>
      </c>
      <c r="D335" s="672">
        <v>15.72498</v>
      </c>
      <c r="E335" s="672">
        <v>15.72498</v>
      </c>
      <c r="F335" s="673">
        <v>15.72498</v>
      </c>
      <c r="G335" s="674">
        <v>1492.8463181096454</v>
      </c>
      <c r="H335" s="674">
        <v>1492.8463181096454</v>
      </c>
      <c r="I335" s="675">
        <v>1492.8463181096454</v>
      </c>
      <c r="J335" s="674">
        <v>3061.5439999999999</v>
      </c>
      <c r="K335" s="674">
        <v>3061.5439999999999</v>
      </c>
      <c r="L335" s="675">
        <v>3061.5439999999999</v>
      </c>
    </row>
    <row r="336" spans="1:12" x14ac:dyDescent="0.25">
      <c r="A336" s="669">
        <v>1983</v>
      </c>
      <c r="B336" s="670">
        <v>1995</v>
      </c>
      <c r="C336" s="671">
        <v>12</v>
      </c>
      <c r="D336" s="672">
        <v>17.476579999999998</v>
      </c>
      <c r="E336" s="672">
        <v>17.476579999999998</v>
      </c>
      <c r="F336" s="673">
        <v>17.476579999999998</v>
      </c>
      <c r="G336" s="674">
        <v>1389.6687276752468</v>
      </c>
      <c r="H336" s="674">
        <v>1389.6687276752468</v>
      </c>
      <c r="I336" s="675">
        <v>1389.6687276752468</v>
      </c>
      <c r="J336" s="674">
        <v>3491.3890000000001</v>
      </c>
      <c r="K336" s="674">
        <v>3491.3890000000001</v>
      </c>
      <c r="L336" s="675">
        <v>3491.3890000000001</v>
      </c>
    </row>
    <row r="337" spans="1:12" x14ac:dyDescent="0.25">
      <c r="A337" s="669">
        <v>1983</v>
      </c>
      <c r="B337" s="670">
        <v>1996</v>
      </c>
      <c r="C337" s="671">
        <v>13</v>
      </c>
      <c r="D337" s="672">
        <v>17.60276</v>
      </c>
      <c r="E337" s="672">
        <v>17.60276</v>
      </c>
      <c r="F337" s="673">
        <v>17.60276</v>
      </c>
      <c r="G337" s="674">
        <v>1497.1266096978202</v>
      </c>
      <c r="H337" s="674">
        <v>1497.1266096978202</v>
      </c>
      <c r="I337" s="675">
        <v>1497.1266096978202</v>
      </c>
      <c r="J337" s="674">
        <v>3260.4540000000002</v>
      </c>
      <c r="K337" s="674">
        <v>3260.4540000000002</v>
      </c>
      <c r="L337" s="675">
        <v>3260.4540000000002</v>
      </c>
    </row>
    <row r="338" spans="1:12" x14ac:dyDescent="0.25">
      <c r="A338" s="669">
        <v>1983</v>
      </c>
      <c r="B338" s="670">
        <v>1997</v>
      </c>
      <c r="C338" s="671">
        <v>14</v>
      </c>
      <c r="D338" s="672">
        <v>15.95269</v>
      </c>
      <c r="E338" s="672">
        <v>15.95269</v>
      </c>
      <c r="F338" s="673">
        <v>15.95269</v>
      </c>
      <c r="G338" s="674">
        <v>1373.8032336038159</v>
      </c>
      <c r="H338" s="674">
        <v>1373.8032336038159</v>
      </c>
      <c r="I338" s="675">
        <v>1373.8032336038159</v>
      </c>
      <c r="J338" s="674">
        <v>3130.8710000000001</v>
      </c>
      <c r="K338" s="674">
        <v>3130.8710000000001</v>
      </c>
      <c r="L338" s="675">
        <v>3130.8710000000001</v>
      </c>
    </row>
    <row r="339" spans="1:12" x14ac:dyDescent="0.25">
      <c r="A339" s="669">
        <v>1983</v>
      </c>
      <c r="B339" s="670">
        <v>1998</v>
      </c>
      <c r="C339" s="671">
        <v>15</v>
      </c>
      <c r="D339" s="672">
        <v>17.272210000000001</v>
      </c>
      <c r="E339" s="672">
        <v>17.272210000000001</v>
      </c>
      <c r="F339" s="673">
        <v>17.272210000000001</v>
      </c>
      <c r="G339" s="674">
        <v>1333.2372605782259</v>
      </c>
      <c r="H339" s="674">
        <v>1333.2372605782259</v>
      </c>
      <c r="I339" s="675">
        <v>1333.2372605782259</v>
      </c>
      <c r="J339" s="674">
        <v>2968.328</v>
      </c>
      <c r="K339" s="674">
        <v>2968.328</v>
      </c>
      <c r="L339" s="675">
        <v>2968.328</v>
      </c>
    </row>
    <row r="340" spans="1:12" x14ac:dyDescent="0.25">
      <c r="A340" s="669">
        <v>1983</v>
      </c>
      <c r="B340" s="670">
        <v>1999</v>
      </c>
      <c r="C340" s="671">
        <v>16</v>
      </c>
      <c r="D340" s="672">
        <v>17.09543</v>
      </c>
      <c r="E340" s="672">
        <v>17.09543</v>
      </c>
      <c r="F340" s="673">
        <v>17.09543</v>
      </c>
      <c r="G340" s="674">
        <v>1269.473760650242</v>
      </c>
      <c r="H340" s="674">
        <v>1269.473760650242</v>
      </c>
      <c r="I340" s="675">
        <v>1269.473760650242</v>
      </c>
      <c r="J340" s="674">
        <v>2444.2379999999998</v>
      </c>
      <c r="K340" s="674">
        <v>2444.2379999999998</v>
      </c>
      <c r="L340" s="675">
        <v>2444.2379999999998</v>
      </c>
    </row>
    <row r="341" spans="1:12" x14ac:dyDescent="0.25">
      <c r="A341" s="669">
        <v>1983</v>
      </c>
      <c r="B341" s="670">
        <v>2000</v>
      </c>
      <c r="C341" s="671">
        <v>17</v>
      </c>
      <c r="D341" s="672">
        <v>18.59149</v>
      </c>
      <c r="E341" s="672">
        <v>18.59149</v>
      </c>
      <c r="F341" s="673">
        <v>18.59149</v>
      </c>
      <c r="G341" s="674">
        <v>1600.1179590907384</v>
      </c>
      <c r="H341" s="674">
        <v>1600.1179590907384</v>
      </c>
      <c r="I341" s="675">
        <v>1600.1179590907384</v>
      </c>
      <c r="J341" s="674">
        <v>2822.71</v>
      </c>
      <c r="K341" s="674">
        <v>2822.71</v>
      </c>
      <c r="L341" s="675">
        <v>2822.71</v>
      </c>
    </row>
    <row r="342" spans="1:12" x14ac:dyDescent="0.25">
      <c r="A342" s="669">
        <v>1983</v>
      </c>
      <c r="B342" s="670">
        <v>2001</v>
      </c>
      <c r="C342" s="671">
        <v>18</v>
      </c>
      <c r="D342" s="672">
        <v>16.310030000000001</v>
      </c>
      <c r="E342" s="672">
        <v>16.310030000000001</v>
      </c>
      <c r="F342" s="673">
        <v>16.310030000000001</v>
      </c>
      <c r="G342" s="674">
        <v>1205.7107725513592</v>
      </c>
      <c r="H342" s="674">
        <v>1205.7107725513592</v>
      </c>
      <c r="I342" s="675">
        <v>1205.7107725513592</v>
      </c>
      <c r="J342" s="674">
        <v>2560.3159999999998</v>
      </c>
      <c r="K342" s="674">
        <v>2560.3159999999998</v>
      </c>
      <c r="L342" s="675">
        <v>2560.3159999999998</v>
      </c>
    </row>
    <row r="343" spans="1:12" x14ac:dyDescent="0.25">
      <c r="A343" s="669">
        <v>1983</v>
      </c>
      <c r="B343" s="670">
        <v>2002</v>
      </c>
      <c r="C343" s="671">
        <v>19</v>
      </c>
      <c r="D343" s="672">
        <v>14.6708</v>
      </c>
      <c r="E343" s="672">
        <v>14.6708</v>
      </c>
      <c r="F343" s="673">
        <v>14.6708</v>
      </c>
      <c r="G343" s="674">
        <v>1219.5670188052031</v>
      </c>
      <c r="H343" s="674">
        <v>1219.5670188052031</v>
      </c>
      <c r="I343" s="675">
        <v>1219.5670188052031</v>
      </c>
      <c r="J343" s="674">
        <v>2939.8870000000002</v>
      </c>
      <c r="K343" s="674">
        <v>2939.8870000000002</v>
      </c>
      <c r="L343" s="675">
        <v>2939.8870000000002</v>
      </c>
    </row>
    <row r="344" spans="1:12" x14ac:dyDescent="0.25">
      <c r="A344" s="669">
        <v>1983</v>
      </c>
      <c r="B344" s="670">
        <v>2003</v>
      </c>
      <c r="C344" s="671">
        <v>20</v>
      </c>
      <c r="D344" s="672">
        <v>18.988569999999999</v>
      </c>
      <c r="E344" s="672">
        <v>18.988569999999999</v>
      </c>
      <c r="F344" s="673">
        <v>18.988569999999999</v>
      </c>
      <c r="G344" s="674">
        <v>1168.1342629792682</v>
      </c>
      <c r="H344" s="674">
        <v>1168.1342629792682</v>
      </c>
      <c r="I344" s="675">
        <v>1168.1342629792682</v>
      </c>
      <c r="J344" s="674">
        <v>2140.569</v>
      </c>
      <c r="K344" s="674">
        <v>2140.569</v>
      </c>
      <c r="L344" s="675">
        <v>2140.569</v>
      </c>
    </row>
    <row r="345" spans="1:12" x14ac:dyDescent="0.25">
      <c r="A345" s="669">
        <v>1983</v>
      </c>
      <c r="B345" s="670">
        <v>2004</v>
      </c>
      <c r="C345" s="671">
        <v>21</v>
      </c>
      <c r="D345" s="672">
        <v>14.380850000000001</v>
      </c>
      <c r="E345" s="672">
        <v>14.380850000000001</v>
      </c>
      <c r="F345" s="673">
        <v>14.380850000000001</v>
      </c>
      <c r="G345" s="674">
        <v>588.3838698998544</v>
      </c>
      <c r="H345" s="674">
        <v>588.3838698998544</v>
      </c>
      <c r="I345" s="675">
        <v>588.3838698998544</v>
      </c>
      <c r="J345" s="674">
        <v>2166.9549999999999</v>
      </c>
      <c r="K345" s="674">
        <v>2166.9549999999999</v>
      </c>
      <c r="L345" s="675">
        <v>2166.9549999999999</v>
      </c>
    </row>
    <row r="346" spans="1:12" x14ac:dyDescent="0.25">
      <c r="A346" s="669">
        <v>1983</v>
      </c>
      <c r="B346" s="670">
        <v>2005</v>
      </c>
      <c r="C346" s="671">
        <v>22</v>
      </c>
      <c r="D346" s="672">
        <v>13.60059</v>
      </c>
      <c r="E346" s="672">
        <v>13.60059</v>
      </c>
      <c r="F346" s="673">
        <v>13.60059</v>
      </c>
      <c r="G346" s="674">
        <v>687.96530666088881</v>
      </c>
      <c r="H346" s="674">
        <v>687.96530666088881</v>
      </c>
      <c r="I346" s="675">
        <v>687.96530666088881</v>
      </c>
      <c r="J346" s="674">
        <v>2118.0659999999998</v>
      </c>
      <c r="K346" s="674">
        <v>2118.0659999999998</v>
      </c>
      <c r="L346" s="675">
        <v>2118.0659999999998</v>
      </c>
    </row>
    <row r="347" spans="1:12" x14ac:dyDescent="0.25">
      <c r="A347" s="669">
        <v>1983</v>
      </c>
      <c r="B347" s="670">
        <v>2006</v>
      </c>
      <c r="C347" s="671">
        <v>23</v>
      </c>
      <c r="D347" s="672">
        <v>14.22602</v>
      </c>
      <c r="E347" s="672">
        <v>14.22602</v>
      </c>
      <c r="F347" s="673">
        <v>14.22602</v>
      </c>
      <c r="G347" s="674">
        <v>442.84648946919418</v>
      </c>
      <c r="H347" s="674">
        <v>442.84648946919418</v>
      </c>
      <c r="I347" s="675">
        <v>442.84648946919418</v>
      </c>
      <c r="J347" s="674">
        <v>1937.1369999999999</v>
      </c>
      <c r="K347" s="674">
        <v>1937.1369999999999</v>
      </c>
      <c r="L347" s="675">
        <v>1937.1369999999999</v>
      </c>
    </row>
    <row r="348" spans="1:12" x14ac:dyDescent="0.25">
      <c r="A348" s="669">
        <v>1983</v>
      </c>
      <c r="B348" s="670">
        <v>2007</v>
      </c>
      <c r="C348" s="671">
        <v>24</v>
      </c>
      <c r="D348" s="672">
        <v>11.206910000000001</v>
      </c>
      <c r="E348" s="672">
        <v>11.206910000000001</v>
      </c>
      <c r="F348" s="673">
        <v>11.206910000000001</v>
      </c>
      <c r="G348" s="674">
        <v>649.73190703728858</v>
      </c>
      <c r="H348" s="674">
        <v>649.73190703728858</v>
      </c>
      <c r="I348" s="675">
        <v>649.73190703728858</v>
      </c>
      <c r="J348" s="674">
        <v>1442.309</v>
      </c>
      <c r="K348" s="674">
        <v>1442.309</v>
      </c>
      <c r="L348" s="675">
        <v>1442.309</v>
      </c>
    </row>
    <row r="349" spans="1:12" x14ac:dyDescent="0.25">
      <c r="A349" s="669">
        <v>1983</v>
      </c>
      <c r="B349" s="670">
        <v>2008</v>
      </c>
      <c r="C349" s="671">
        <v>25</v>
      </c>
      <c r="D349" s="672">
        <v>12.16198</v>
      </c>
      <c r="E349" s="672">
        <v>12.16198</v>
      </c>
      <c r="F349" s="673">
        <v>12.16198</v>
      </c>
      <c r="G349" s="674">
        <v>599.98008001816129</v>
      </c>
      <c r="H349" s="674">
        <v>599.98008001816129</v>
      </c>
      <c r="I349" s="675">
        <v>599.98008001816129</v>
      </c>
      <c r="J349" s="674">
        <v>1425.0309999999999</v>
      </c>
      <c r="K349" s="674">
        <v>1425.0309999999999</v>
      </c>
      <c r="L349" s="675">
        <v>1425.0309999999999</v>
      </c>
    </row>
    <row r="350" spans="1:12" x14ac:dyDescent="0.25">
      <c r="A350" s="669">
        <v>1983</v>
      </c>
      <c r="B350" s="670">
        <v>2009</v>
      </c>
      <c r="C350" s="671">
        <v>26</v>
      </c>
      <c r="D350" s="672">
        <v>11.14345</v>
      </c>
      <c r="E350" s="672">
        <v>11.14345</v>
      </c>
      <c r="F350" s="673">
        <v>11.14345</v>
      </c>
      <c r="G350" s="674">
        <v>314.16898822486826</v>
      </c>
      <c r="H350" s="674">
        <v>314.16898822486826</v>
      </c>
      <c r="I350" s="675">
        <v>314.16898822486826</v>
      </c>
      <c r="J350" s="674">
        <v>1524.24</v>
      </c>
      <c r="K350" s="674">
        <v>1524.24</v>
      </c>
      <c r="L350" s="675">
        <v>1524.24</v>
      </c>
    </row>
    <row r="351" spans="1:12" x14ac:dyDescent="0.25">
      <c r="A351" s="669">
        <v>1983</v>
      </c>
      <c r="B351" s="670">
        <v>2010</v>
      </c>
      <c r="C351" s="671">
        <v>27</v>
      </c>
      <c r="D351" s="672">
        <v>11.902699999999999</v>
      </c>
      <c r="E351" s="672">
        <v>11.902699999999999</v>
      </c>
      <c r="F351" s="673">
        <v>11.902699999999999</v>
      </c>
      <c r="G351" s="674">
        <v>515.48887355312036</v>
      </c>
      <c r="H351" s="674">
        <v>515.48887355312036</v>
      </c>
      <c r="I351" s="675">
        <v>515.48887355312036</v>
      </c>
      <c r="J351" s="674">
        <v>1623.002</v>
      </c>
      <c r="K351" s="674">
        <v>1623.002</v>
      </c>
      <c r="L351" s="675">
        <v>1623.002</v>
      </c>
    </row>
    <row r="352" spans="1:12" x14ac:dyDescent="0.25">
      <c r="A352" s="669">
        <v>1983</v>
      </c>
      <c r="B352" s="670">
        <v>2011</v>
      </c>
      <c r="C352" s="671">
        <v>28</v>
      </c>
      <c r="D352" s="672">
        <v>12.65667</v>
      </c>
      <c r="E352" s="672">
        <v>12.65667</v>
      </c>
      <c r="F352" s="673">
        <v>12.65667</v>
      </c>
      <c r="G352" s="674">
        <v>440.90499759709877</v>
      </c>
      <c r="H352" s="674">
        <v>440.90499759709877</v>
      </c>
      <c r="I352" s="675">
        <v>440.90499759709877</v>
      </c>
      <c r="J352" s="674">
        <v>726.6748</v>
      </c>
      <c r="K352" s="674">
        <v>726.6748</v>
      </c>
      <c r="L352" s="675">
        <v>726.6748</v>
      </c>
    </row>
    <row r="353" spans="1:12" x14ac:dyDescent="0.25">
      <c r="A353" s="669">
        <v>1983</v>
      </c>
      <c r="B353" s="670">
        <v>2012</v>
      </c>
      <c r="C353" s="671">
        <v>29</v>
      </c>
      <c r="D353" s="672">
        <v>8.6038099999999993</v>
      </c>
      <c r="E353" s="672">
        <v>8.6038099999999993</v>
      </c>
      <c r="F353" s="673">
        <v>8.6038099999999993</v>
      </c>
      <c r="G353" s="674">
        <v>775.3629986030835</v>
      </c>
      <c r="H353" s="674">
        <v>775.3629986030835</v>
      </c>
      <c r="I353" s="675">
        <v>775.3629986030835</v>
      </c>
      <c r="J353" s="674">
        <v>889.80309999999997</v>
      </c>
      <c r="K353" s="674">
        <v>889.80309999999997</v>
      </c>
      <c r="L353" s="675">
        <v>889.80309999999997</v>
      </c>
    </row>
    <row r="354" spans="1:12" x14ac:dyDescent="0.25">
      <c r="A354" s="669">
        <v>1983</v>
      </c>
      <c r="B354" s="670">
        <v>2013</v>
      </c>
      <c r="C354" s="671">
        <v>30</v>
      </c>
      <c r="D354" s="672">
        <v>10.49493</v>
      </c>
      <c r="E354" s="672">
        <v>10.49493</v>
      </c>
      <c r="F354" s="673">
        <v>10.49493</v>
      </c>
      <c r="G354" s="674">
        <v>658.61069782187417</v>
      </c>
      <c r="H354" s="674">
        <v>658.61069782187417</v>
      </c>
      <c r="I354" s="675">
        <v>658.61069782187417</v>
      </c>
      <c r="J354" s="674">
        <v>953.23080000000004</v>
      </c>
      <c r="K354" s="674">
        <v>953.23080000000004</v>
      </c>
      <c r="L354" s="675">
        <v>953.23080000000004</v>
      </c>
    </row>
    <row r="355" spans="1:12" x14ac:dyDescent="0.25">
      <c r="A355" s="669">
        <v>1983</v>
      </c>
      <c r="B355" s="670">
        <v>2014</v>
      </c>
      <c r="C355" s="671">
        <v>31</v>
      </c>
      <c r="D355" s="672">
        <v>10.54734</v>
      </c>
      <c r="E355" s="672">
        <v>10.54734</v>
      </c>
      <c r="F355" s="673">
        <v>10.54734</v>
      </c>
      <c r="G355" s="674">
        <v>460.2467158890388</v>
      </c>
      <c r="H355" s="674">
        <v>460.2467158890388</v>
      </c>
      <c r="I355" s="675">
        <v>460.2467158890388</v>
      </c>
      <c r="J355" s="674">
        <v>994.16510000000005</v>
      </c>
      <c r="K355" s="674">
        <v>994.16510000000005</v>
      </c>
      <c r="L355" s="675">
        <v>994.16510000000005</v>
      </c>
    </row>
    <row r="356" spans="1:12" x14ac:dyDescent="0.25">
      <c r="A356" s="669">
        <v>1983</v>
      </c>
      <c r="B356" s="670">
        <v>2015</v>
      </c>
      <c r="C356" s="671">
        <v>32</v>
      </c>
      <c r="D356" s="672">
        <v>12.02891</v>
      </c>
      <c r="E356" s="672">
        <v>12.02891</v>
      </c>
      <c r="F356" s="673">
        <v>12.02891</v>
      </c>
      <c r="G356" s="674">
        <v>502.33040800425022</v>
      </c>
      <c r="H356" s="674">
        <v>502.33040800425022</v>
      </c>
      <c r="I356" s="675">
        <v>502.33040800425022</v>
      </c>
      <c r="J356" s="674">
        <v>943.30430425416739</v>
      </c>
      <c r="K356" s="674">
        <v>943.30430425416739</v>
      </c>
      <c r="L356" s="675">
        <v>943.30430425416739</v>
      </c>
    </row>
    <row r="357" spans="1:12" x14ac:dyDescent="0.25">
      <c r="A357" s="669">
        <v>1983</v>
      </c>
      <c r="B357" s="670">
        <v>2016</v>
      </c>
      <c r="C357" s="671">
        <v>33</v>
      </c>
      <c r="D357" s="672">
        <v>11.581490000000001</v>
      </c>
      <c r="E357" s="672">
        <v>11.581490000000001</v>
      </c>
      <c r="F357" s="673">
        <v>11.581490000000001</v>
      </c>
      <c r="G357" s="674">
        <v>485.73088368986589</v>
      </c>
      <c r="H357" s="674">
        <v>485.73088368986589</v>
      </c>
      <c r="I357" s="675">
        <v>485.73088368986589</v>
      </c>
      <c r="J357" s="674">
        <v>827.54427070411236</v>
      </c>
      <c r="K357" s="674">
        <v>827.54427070411236</v>
      </c>
      <c r="L357" s="675">
        <v>827.54427070411236</v>
      </c>
    </row>
    <row r="358" spans="1:12" x14ac:dyDescent="0.25">
      <c r="A358" s="669">
        <v>1983</v>
      </c>
      <c r="B358" s="670">
        <v>2017</v>
      </c>
      <c r="C358" s="671">
        <v>34</v>
      </c>
      <c r="D358" s="672">
        <v>3.543828</v>
      </c>
      <c r="E358" s="672">
        <v>3.543828</v>
      </c>
      <c r="F358" s="673">
        <v>3.543828</v>
      </c>
      <c r="G358" s="674">
        <v>398.69770891847065</v>
      </c>
      <c r="H358" s="674">
        <v>398.69770891847065</v>
      </c>
      <c r="I358" s="675">
        <v>398.69770891847065</v>
      </c>
      <c r="J358" s="674">
        <v>719.39852554749359</v>
      </c>
      <c r="K358" s="674">
        <v>719.39852554749359</v>
      </c>
      <c r="L358" s="675">
        <v>719.39852554749359</v>
      </c>
    </row>
    <row r="359" spans="1:12" x14ac:dyDescent="0.25">
      <c r="A359" s="669">
        <v>1983</v>
      </c>
      <c r="B359" s="670">
        <v>2018</v>
      </c>
      <c r="C359" s="671">
        <v>35</v>
      </c>
      <c r="D359" s="672">
        <v>7.4970799350875064</v>
      </c>
      <c r="E359" s="672">
        <v>7.4970799350875064</v>
      </c>
      <c r="F359" s="673">
        <v>7.4970799350875064</v>
      </c>
      <c r="G359" s="674">
        <v>313.43722740812512</v>
      </c>
      <c r="H359" s="674">
        <v>313.43722740812512</v>
      </c>
      <c r="I359" s="675">
        <v>313.43722740812512</v>
      </c>
      <c r="J359" s="674">
        <v>702.19195543548824</v>
      </c>
      <c r="K359" s="674">
        <v>702.19195543548824</v>
      </c>
      <c r="L359" s="675">
        <v>702.19195543548824</v>
      </c>
    </row>
    <row r="360" spans="1:12" x14ac:dyDescent="0.25">
      <c r="A360" s="669">
        <v>1983</v>
      </c>
      <c r="B360" s="670">
        <v>2019</v>
      </c>
      <c r="C360" s="671">
        <v>36</v>
      </c>
      <c r="D360" s="672">
        <v>7.0661948882872929</v>
      </c>
      <c r="E360" s="672">
        <v>7.0661948882872929</v>
      </c>
      <c r="F360" s="673">
        <v>7.0661948882872929</v>
      </c>
      <c r="G360" s="674">
        <v>237.46248912907245</v>
      </c>
      <c r="H360" s="674">
        <v>237.46248912907245</v>
      </c>
      <c r="I360" s="675">
        <v>237.46248912907245</v>
      </c>
      <c r="J360" s="674">
        <v>598.93284739686089</v>
      </c>
      <c r="K360" s="674">
        <v>598.93284739686089</v>
      </c>
      <c r="L360" s="675">
        <v>598.93284739686089</v>
      </c>
    </row>
    <row r="361" spans="1:12" x14ac:dyDescent="0.25">
      <c r="A361" s="669">
        <v>1983</v>
      </c>
      <c r="B361" s="670">
        <v>2020</v>
      </c>
      <c r="C361" s="671">
        <v>37</v>
      </c>
      <c r="D361" s="672">
        <v>6.9285671762805512</v>
      </c>
      <c r="E361" s="672">
        <v>6.9285671762805512</v>
      </c>
      <c r="F361" s="673">
        <v>6.9285671762805512</v>
      </c>
      <c r="G361" s="674">
        <v>209.20356120471607</v>
      </c>
      <c r="H361" s="674">
        <v>209.20356120471607</v>
      </c>
      <c r="I361" s="675">
        <v>209.20356120471607</v>
      </c>
      <c r="J361" s="674">
        <v>505.83107036852221</v>
      </c>
      <c r="K361" s="674">
        <v>505.83107036852221</v>
      </c>
      <c r="L361" s="675">
        <v>505.83107036852221</v>
      </c>
    </row>
    <row r="362" spans="1:12" x14ac:dyDescent="0.25">
      <c r="A362" s="669">
        <v>1983</v>
      </c>
      <c r="B362" s="670">
        <v>2021</v>
      </c>
      <c r="C362" s="671">
        <v>38</v>
      </c>
      <c r="D362" s="672">
        <v>5.7018520045990542</v>
      </c>
      <c r="E362" s="672">
        <v>5.7018520045990542</v>
      </c>
      <c r="F362" s="673">
        <v>5.7018520045990542</v>
      </c>
      <c r="G362" s="674">
        <v>149.68659699906951</v>
      </c>
      <c r="H362" s="674">
        <v>149.68659699906951</v>
      </c>
      <c r="I362" s="675">
        <v>149.68659699906951</v>
      </c>
      <c r="J362" s="674">
        <v>422.88929762806413</v>
      </c>
      <c r="K362" s="674">
        <v>422.88929762806413</v>
      </c>
      <c r="L362" s="675">
        <v>422.88929762806413</v>
      </c>
    </row>
    <row r="363" spans="1:12" ht="13" thickBot="1" x14ac:dyDescent="0.3">
      <c r="A363" s="676">
        <v>1983</v>
      </c>
      <c r="B363" s="677">
        <v>2022</v>
      </c>
      <c r="C363" s="678">
        <v>39</v>
      </c>
      <c r="D363" s="679">
        <v>4.6121080731019255</v>
      </c>
      <c r="E363" s="679">
        <v>4.6121080731019255</v>
      </c>
      <c r="F363" s="680">
        <v>4.6121080731019255</v>
      </c>
      <c r="G363" s="681">
        <v>104.6866659573386</v>
      </c>
      <c r="H363" s="681">
        <v>104.6866659573386</v>
      </c>
      <c r="I363" s="682">
        <v>104.6866659573386</v>
      </c>
      <c r="J363" s="681">
        <v>349.8891232568655</v>
      </c>
      <c r="K363" s="681">
        <v>349.8891232568655</v>
      </c>
      <c r="L363" s="682">
        <v>349.8891232568655</v>
      </c>
    </row>
    <row r="364" spans="1:12" x14ac:dyDescent="0.25">
      <c r="A364" s="662">
        <v>1984</v>
      </c>
      <c r="B364" s="663">
        <v>1984</v>
      </c>
      <c r="C364" s="664">
        <v>0</v>
      </c>
      <c r="D364" s="665">
        <v>14.401590000000001</v>
      </c>
      <c r="E364" s="665">
        <v>14.401590000000001</v>
      </c>
      <c r="F364" s="666">
        <v>14.401590000000001</v>
      </c>
      <c r="G364" s="667"/>
      <c r="H364" s="667"/>
      <c r="I364" s="668"/>
      <c r="J364" s="667"/>
      <c r="K364" s="667"/>
      <c r="L364" s="668"/>
    </row>
    <row r="365" spans="1:12" x14ac:dyDescent="0.25">
      <c r="A365" s="669">
        <v>1984</v>
      </c>
      <c r="B365" s="670">
        <v>1985</v>
      </c>
      <c r="C365" s="671">
        <v>1</v>
      </c>
      <c r="D365" s="672">
        <v>12.226509999999999</v>
      </c>
      <c r="E365" s="672">
        <v>12.226509999999999</v>
      </c>
      <c r="F365" s="673">
        <v>12.226509999999999</v>
      </c>
      <c r="G365" s="674"/>
      <c r="H365" s="674"/>
      <c r="I365" s="675"/>
      <c r="J365" s="674"/>
      <c r="K365" s="674"/>
      <c r="L365" s="675"/>
    </row>
    <row r="366" spans="1:12" x14ac:dyDescent="0.25">
      <c r="A366" s="669">
        <v>1984</v>
      </c>
      <c r="B366" s="670">
        <v>1986</v>
      </c>
      <c r="C366" s="671">
        <v>2</v>
      </c>
      <c r="D366" s="672">
        <v>11.167339999999999</v>
      </c>
      <c r="E366" s="672">
        <v>11.167339999999999</v>
      </c>
      <c r="F366" s="673">
        <v>11.167339999999999</v>
      </c>
      <c r="G366" s="674"/>
      <c r="H366" s="674"/>
      <c r="I366" s="675"/>
      <c r="J366" s="674"/>
      <c r="K366" s="674"/>
      <c r="L366" s="675"/>
    </row>
    <row r="367" spans="1:12" x14ac:dyDescent="0.25">
      <c r="A367" s="669">
        <v>1984</v>
      </c>
      <c r="B367" s="670">
        <v>1987</v>
      </c>
      <c r="C367" s="671">
        <v>3</v>
      </c>
      <c r="D367" s="672">
        <v>10.704179999999999</v>
      </c>
      <c r="E367" s="672">
        <v>10.704179999999999</v>
      </c>
      <c r="F367" s="673">
        <v>10.704179999999999</v>
      </c>
      <c r="G367" s="674"/>
      <c r="H367" s="674"/>
      <c r="I367" s="675"/>
      <c r="J367" s="674"/>
      <c r="K367" s="674"/>
      <c r="L367" s="675"/>
    </row>
    <row r="368" spans="1:12" x14ac:dyDescent="0.25">
      <c r="A368" s="669">
        <v>1984</v>
      </c>
      <c r="B368" s="670">
        <v>1988</v>
      </c>
      <c r="C368" s="671">
        <v>4</v>
      </c>
      <c r="D368" s="672">
        <v>11.332800000000001</v>
      </c>
      <c r="E368" s="672">
        <v>11.332800000000001</v>
      </c>
      <c r="F368" s="673">
        <v>11.332800000000001</v>
      </c>
      <c r="G368" s="674"/>
      <c r="H368" s="674"/>
      <c r="I368" s="675"/>
      <c r="J368" s="674"/>
      <c r="K368" s="674"/>
      <c r="L368" s="675"/>
    </row>
    <row r="369" spans="1:12" x14ac:dyDescent="0.25">
      <c r="A369" s="669">
        <v>1984</v>
      </c>
      <c r="B369" s="670">
        <v>1989</v>
      </c>
      <c r="C369" s="671">
        <v>5</v>
      </c>
      <c r="D369" s="672">
        <v>11.488670000000001</v>
      </c>
      <c r="E369" s="672">
        <v>11.488670000000001</v>
      </c>
      <c r="F369" s="673">
        <v>11.488670000000001</v>
      </c>
      <c r="G369" s="674"/>
      <c r="H369" s="674"/>
      <c r="I369" s="675"/>
      <c r="J369" s="674"/>
      <c r="K369" s="674"/>
      <c r="L369" s="675"/>
    </row>
    <row r="370" spans="1:12" x14ac:dyDescent="0.25">
      <c r="A370" s="669">
        <v>1984</v>
      </c>
      <c r="B370" s="670">
        <v>1990</v>
      </c>
      <c r="C370" s="671">
        <v>6</v>
      </c>
      <c r="D370" s="672">
        <v>11.22594</v>
      </c>
      <c r="E370" s="672">
        <v>11.22594</v>
      </c>
      <c r="F370" s="673">
        <v>11.22594</v>
      </c>
      <c r="G370" s="674">
        <v>1337.8669285395272</v>
      </c>
      <c r="H370" s="674">
        <v>1337.8669285395272</v>
      </c>
      <c r="I370" s="675">
        <v>1337.8669285395272</v>
      </c>
      <c r="J370" s="674">
        <v>3123.779</v>
      </c>
      <c r="K370" s="674">
        <v>3123.779</v>
      </c>
      <c r="L370" s="675">
        <v>3123.779</v>
      </c>
    </row>
    <row r="371" spans="1:12" x14ac:dyDescent="0.25">
      <c r="A371" s="669">
        <v>1984</v>
      </c>
      <c r="B371" s="670">
        <v>1991</v>
      </c>
      <c r="C371" s="671">
        <v>7</v>
      </c>
      <c r="D371" s="672">
        <v>13.450419999999999</v>
      </c>
      <c r="E371" s="672">
        <v>13.450419999999999</v>
      </c>
      <c r="F371" s="673">
        <v>13.450419999999999</v>
      </c>
      <c r="G371" s="674">
        <v>1349.605018121744</v>
      </c>
      <c r="H371" s="674">
        <v>1349.605018121744</v>
      </c>
      <c r="I371" s="675">
        <v>1349.605018121744</v>
      </c>
      <c r="J371" s="674">
        <v>3086.1460000000002</v>
      </c>
      <c r="K371" s="674">
        <v>3086.1460000000002</v>
      </c>
      <c r="L371" s="675">
        <v>3086.1460000000002</v>
      </c>
    </row>
    <row r="372" spans="1:12" x14ac:dyDescent="0.25">
      <c r="A372" s="669">
        <v>1984</v>
      </c>
      <c r="B372" s="670">
        <v>1992</v>
      </c>
      <c r="C372" s="671">
        <v>8</v>
      </c>
      <c r="D372" s="672">
        <v>13.340009999999999</v>
      </c>
      <c r="E372" s="672">
        <v>13.340009999999999</v>
      </c>
      <c r="F372" s="673">
        <v>13.340009999999999</v>
      </c>
      <c r="G372" s="674">
        <v>1395.2410630461111</v>
      </c>
      <c r="H372" s="674">
        <v>1395.2410630461111</v>
      </c>
      <c r="I372" s="675">
        <v>1395.2410630461111</v>
      </c>
      <c r="J372" s="674">
        <v>3042.1570000000002</v>
      </c>
      <c r="K372" s="674">
        <v>3042.1570000000002</v>
      </c>
      <c r="L372" s="675">
        <v>3042.1570000000002</v>
      </c>
    </row>
    <row r="373" spans="1:12" x14ac:dyDescent="0.25">
      <c r="A373" s="669">
        <v>1984</v>
      </c>
      <c r="B373" s="670">
        <v>1993</v>
      </c>
      <c r="C373" s="671">
        <v>9</v>
      </c>
      <c r="D373" s="672">
        <v>14.10426</v>
      </c>
      <c r="E373" s="672">
        <v>14.10426</v>
      </c>
      <c r="F373" s="673">
        <v>14.10426</v>
      </c>
      <c r="G373" s="674">
        <v>1472.3248170377174</v>
      </c>
      <c r="H373" s="674">
        <v>1472.3248170377174</v>
      </c>
      <c r="I373" s="675">
        <v>1472.3248170377174</v>
      </c>
      <c r="J373" s="674">
        <v>3128.366</v>
      </c>
      <c r="K373" s="674">
        <v>3128.366</v>
      </c>
      <c r="L373" s="675">
        <v>3128.366</v>
      </c>
    </row>
    <row r="374" spans="1:12" x14ac:dyDescent="0.25">
      <c r="A374" s="669">
        <v>1984</v>
      </c>
      <c r="B374" s="670">
        <v>1994</v>
      </c>
      <c r="C374" s="671">
        <v>10</v>
      </c>
      <c r="D374" s="672">
        <v>15.704280000000001</v>
      </c>
      <c r="E374" s="672">
        <v>15.704280000000001</v>
      </c>
      <c r="F374" s="673">
        <v>15.704280000000001</v>
      </c>
      <c r="G374" s="674">
        <v>1554.5919463721125</v>
      </c>
      <c r="H374" s="674">
        <v>1554.5919463721125</v>
      </c>
      <c r="I374" s="675">
        <v>1554.5919463721125</v>
      </c>
      <c r="J374" s="674">
        <v>3362.3960000000002</v>
      </c>
      <c r="K374" s="674">
        <v>3362.3960000000002</v>
      </c>
      <c r="L374" s="675">
        <v>3362.3960000000002</v>
      </c>
    </row>
    <row r="375" spans="1:12" x14ac:dyDescent="0.25">
      <c r="A375" s="669">
        <v>1984</v>
      </c>
      <c r="B375" s="670">
        <v>1995</v>
      </c>
      <c r="C375" s="671">
        <v>11</v>
      </c>
      <c r="D375" s="672">
        <v>15.538270000000001</v>
      </c>
      <c r="E375" s="672">
        <v>15.538270000000001</v>
      </c>
      <c r="F375" s="673">
        <v>15.538270000000001</v>
      </c>
      <c r="G375" s="674">
        <v>1653.6042030448307</v>
      </c>
      <c r="H375" s="674">
        <v>1653.6042030448307</v>
      </c>
      <c r="I375" s="675">
        <v>1653.6042030448307</v>
      </c>
      <c r="J375" s="674">
        <v>3383.0610000000001</v>
      </c>
      <c r="K375" s="674">
        <v>3383.0610000000001</v>
      </c>
      <c r="L375" s="675">
        <v>3383.0610000000001</v>
      </c>
    </row>
    <row r="376" spans="1:12" x14ac:dyDescent="0.25">
      <c r="A376" s="669">
        <v>1984</v>
      </c>
      <c r="B376" s="670">
        <v>1996</v>
      </c>
      <c r="C376" s="671">
        <v>12</v>
      </c>
      <c r="D376" s="672">
        <v>16.806069999999998</v>
      </c>
      <c r="E376" s="672">
        <v>16.806069999999998</v>
      </c>
      <c r="F376" s="673">
        <v>16.806069999999998</v>
      </c>
      <c r="G376" s="674">
        <v>1489.7558670822923</v>
      </c>
      <c r="H376" s="674">
        <v>1489.7558670822923</v>
      </c>
      <c r="I376" s="675">
        <v>1489.7558670822923</v>
      </c>
      <c r="J376" s="674">
        <v>3159.7849999999999</v>
      </c>
      <c r="K376" s="674">
        <v>3159.7849999999999</v>
      </c>
      <c r="L376" s="675">
        <v>3159.7849999999999</v>
      </c>
    </row>
    <row r="377" spans="1:12" x14ac:dyDescent="0.25">
      <c r="A377" s="669">
        <v>1984</v>
      </c>
      <c r="B377" s="670">
        <v>1997</v>
      </c>
      <c r="C377" s="671">
        <v>13</v>
      </c>
      <c r="D377" s="672">
        <v>16.821249999999999</v>
      </c>
      <c r="E377" s="672">
        <v>16.821249999999999</v>
      </c>
      <c r="F377" s="673">
        <v>16.821249999999999</v>
      </c>
      <c r="G377" s="674">
        <v>1596.9060081724442</v>
      </c>
      <c r="H377" s="674">
        <v>1596.9060081724442</v>
      </c>
      <c r="I377" s="675">
        <v>1596.9060081724442</v>
      </c>
      <c r="J377" s="674">
        <v>3135.4969999999998</v>
      </c>
      <c r="K377" s="674">
        <v>3135.4969999999998</v>
      </c>
      <c r="L377" s="675">
        <v>3135.4969999999998</v>
      </c>
    </row>
    <row r="378" spans="1:12" x14ac:dyDescent="0.25">
      <c r="A378" s="669">
        <v>1984</v>
      </c>
      <c r="B378" s="670">
        <v>1998</v>
      </c>
      <c r="C378" s="671">
        <v>14</v>
      </c>
      <c r="D378" s="672">
        <v>16.986740000000001</v>
      </c>
      <c r="E378" s="672">
        <v>16.986740000000001</v>
      </c>
      <c r="F378" s="673">
        <v>16.986740000000001</v>
      </c>
      <c r="G378" s="674">
        <v>1381.3913406008817</v>
      </c>
      <c r="H378" s="674">
        <v>1381.3913406008817</v>
      </c>
      <c r="I378" s="675">
        <v>1381.3913406008817</v>
      </c>
      <c r="J378" s="674">
        <v>2771.5940000000001</v>
      </c>
      <c r="K378" s="674">
        <v>2771.5940000000001</v>
      </c>
      <c r="L378" s="675">
        <v>2771.5940000000001</v>
      </c>
    </row>
    <row r="379" spans="1:12" x14ac:dyDescent="0.25">
      <c r="A379" s="669">
        <v>1984</v>
      </c>
      <c r="B379" s="670">
        <v>1999</v>
      </c>
      <c r="C379" s="671">
        <v>15</v>
      </c>
      <c r="D379" s="672">
        <v>16.024799999999999</v>
      </c>
      <c r="E379" s="672">
        <v>16.024799999999999</v>
      </c>
      <c r="F379" s="673">
        <v>16.024799999999999</v>
      </c>
      <c r="G379" s="674">
        <v>1386.0460431308902</v>
      </c>
      <c r="H379" s="674">
        <v>1386.0460431308902</v>
      </c>
      <c r="I379" s="675">
        <v>1386.0460431308902</v>
      </c>
      <c r="J379" s="674">
        <v>2564.3310000000001</v>
      </c>
      <c r="K379" s="674">
        <v>2564.3310000000001</v>
      </c>
      <c r="L379" s="675">
        <v>2564.3310000000001</v>
      </c>
    </row>
    <row r="380" spans="1:12" x14ac:dyDescent="0.25">
      <c r="A380" s="669">
        <v>1984</v>
      </c>
      <c r="B380" s="670">
        <v>2000</v>
      </c>
      <c r="C380" s="671">
        <v>16</v>
      </c>
      <c r="D380" s="672">
        <v>19.569849999999999</v>
      </c>
      <c r="E380" s="672">
        <v>19.569849999999999</v>
      </c>
      <c r="F380" s="673">
        <v>19.569849999999999</v>
      </c>
      <c r="G380" s="674">
        <v>1382.0874248740281</v>
      </c>
      <c r="H380" s="674">
        <v>1382.0874248740281</v>
      </c>
      <c r="I380" s="675">
        <v>1382.0874248740281</v>
      </c>
      <c r="J380" s="674">
        <v>2889.5859999999998</v>
      </c>
      <c r="K380" s="674">
        <v>2889.5859999999998</v>
      </c>
      <c r="L380" s="675">
        <v>2889.5859999999998</v>
      </c>
    </row>
    <row r="381" spans="1:12" x14ac:dyDescent="0.25">
      <c r="A381" s="669">
        <v>1984</v>
      </c>
      <c r="B381" s="670">
        <v>2001</v>
      </c>
      <c r="C381" s="671">
        <v>17</v>
      </c>
      <c r="D381" s="672">
        <v>18.99091</v>
      </c>
      <c r="E381" s="672">
        <v>18.99091</v>
      </c>
      <c r="F381" s="673">
        <v>18.99091</v>
      </c>
      <c r="G381" s="674">
        <v>1308.0208861558674</v>
      </c>
      <c r="H381" s="674">
        <v>1308.0208861558674</v>
      </c>
      <c r="I381" s="675">
        <v>1308.0208861558674</v>
      </c>
      <c r="J381" s="674">
        <v>2441.4929999999999</v>
      </c>
      <c r="K381" s="674">
        <v>2441.4929999999999</v>
      </c>
      <c r="L381" s="675">
        <v>2441.4929999999999</v>
      </c>
    </row>
    <row r="382" spans="1:12" x14ac:dyDescent="0.25">
      <c r="A382" s="669">
        <v>1984</v>
      </c>
      <c r="B382" s="670">
        <v>2002</v>
      </c>
      <c r="C382" s="671">
        <v>18</v>
      </c>
      <c r="D382" s="672">
        <v>17.134260000000001</v>
      </c>
      <c r="E382" s="672">
        <v>17.134260000000001</v>
      </c>
      <c r="F382" s="673">
        <v>17.134260000000001</v>
      </c>
      <c r="G382" s="674">
        <v>1202.4355916090637</v>
      </c>
      <c r="H382" s="674">
        <v>1202.4355916090637</v>
      </c>
      <c r="I382" s="675">
        <v>1202.4355916090637</v>
      </c>
      <c r="J382" s="674">
        <v>2655.1489999999999</v>
      </c>
      <c r="K382" s="674">
        <v>2655.1489999999999</v>
      </c>
      <c r="L382" s="675">
        <v>2655.1489999999999</v>
      </c>
    </row>
    <row r="383" spans="1:12" x14ac:dyDescent="0.25">
      <c r="A383" s="669">
        <v>1984</v>
      </c>
      <c r="B383" s="670">
        <v>2003</v>
      </c>
      <c r="C383" s="671">
        <v>19</v>
      </c>
      <c r="D383" s="672">
        <v>15.86529</v>
      </c>
      <c r="E383" s="672">
        <v>15.86529</v>
      </c>
      <c r="F383" s="673">
        <v>15.86529</v>
      </c>
      <c r="G383" s="674">
        <v>966.17736984001453</v>
      </c>
      <c r="H383" s="674">
        <v>966.17736984001453</v>
      </c>
      <c r="I383" s="675">
        <v>966.17736984001453</v>
      </c>
      <c r="J383" s="674">
        <v>2094.0549999999998</v>
      </c>
      <c r="K383" s="674">
        <v>2094.0549999999998</v>
      </c>
      <c r="L383" s="675">
        <v>2094.0549999999998</v>
      </c>
    </row>
    <row r="384" spans="1:12" x14ac:dyDescent="0.25">
      <c r="A384" s="669">
        <v>1984</v>
      </c>
      <c r="B384" s="670">
        <v>2004</v>
      </c>
      <c r="C384" s="671">
        <v>20</v>
      </c>
      <c r="D384" s="672">
        <v>15.27542</v>
      </c>
      <c r="E384" s="672">
        <v>15.27542</v>
      </c>
      <c r="F384" s="673">
        <v>15.27542</v>
      </c>
      <c r="G384" s="674">
        <v>929.06233572878637</v>
      </c>
      <c r="H384" s="674">
        <v>929.06233572878637</v>
      </c>
      <c r="I384" s="675">
        <v>929.06233572878637</v>
      </c>
      <c r="J384" s="674">
        <v>2236.2759999999998</v>
      </c>
      <c r="K384" s="674">
        <v>2236.2759999999998</v>
      </c>
      <c r="L384" s="675">
        <v>2236.2759999999998</v>
      </c>
    </row>
    <row r="385" spans="1:12" x14ac:dyDescent="0.25">
      <c r="A385" s="669">
        <v>1984</v>
      </c>
      <c r="B385" s="670">
        <v>2005</v>
      </c>
      <c r="C385" s="671">
        <v>21</v>
      </c>
      <c r="D385" s="672">
        <v>16.49849</v>
      </c>
      <c r="E385" s="672">
        <v>16.49849</v>
      </c>
      <c r="F385" s="673">
        <v>16.49849</v>
      </c>
      <c r="G385" s="674">
        <v>783.41595063356033</v>
      </c>
      <c r="H385" s="674">
        <v>783.41595063356033</v>
      </c>
      <c r="I385" s="675">
        <v>783.41595063356033</v>
      </c>
      <c r="J385" s="674">
        <v>2268.4110000000001</v>
      </c>
      <c r="K385" s="674">
        <v>2268.4110000000001</v>
      </c>
      <c r="L385" s="675">
        <v>2268.4110000000001</v>
      </c>
    </row>
    <row r="386" spans="1:12" x14ac:dyDescent="0.25">
      <c r="A386" s="669">
        <v>1984</v>
      </c>
      <c r="B386" s="670">
        <v>2006</v>
      </c>
      <c r="C386" s="671">
        <v>22</v>
      </c>
      <c r="D386" s="672">
        <v>14.285299999999999</v>
      </c>
      <c r="E386" s="672">
        <v>14.285299999999999</v>
      </c>
      <c r="F386" s="673">
        <v>14.285299999999999</v>
      </c>
      <c r="G386" s="674">
        <v>769.72614653150208</v>
      </c>
      <c r="H386" s="674">
        <v>769.72614653150208</v>
      </c>
      <c r="I386" s="675">
        <v>769.72614653150208</v>
      </c>
      <c r="J386" s="674">
        <v>1973.19</v>
      </c>
      <c r="K386" s="674">
        <v>1973.19</v>
      </c>
      <c r="L386" s="675">
        <v>1973.19</v>
      </c>
    </row>
    <row r="387" spans="1:12" x14ac:dyDescent="0.25">
      <c r="A387" s="669">
        <v>1984</v>
      </c>
      <c r="B387" s="670">
        <v>2007</v>
      </c>
      <c r="C387" s="671">
        <v>23</v>
      </c>
      <c r="D387" s="672">
        <v>12.4399</v>
      </c>
      <c r="E387" s="672">
        <v>12.4399</v>
      </c>
      <c r="F387" s="673">
        <v>12.4399</v>
      </c>
      <c r="G387" s="674">
        <v>704.09444043209032</v>
      </c>
      <c r="H387" s="674">
        <v>704.09444043209032</v>
      </c>
      <c r="I387" s="675">
        <v>704.09444043209032</v>
      </c>
      <c r="J387" s="674">
        <v>1760.7829999999999</v>
      </c>
      <c r="K387" s="674">
        <v>1760.7829999999999</v>
      </c>
      <c r="L387" s="675">
        <v>1760.7829999999999</v>
      </c>
    </row>
    <row r="388" spans="1:12" x14ac:dyDescent="0.25">
      <c r="A388" s="669">
        <v>1984</v>
      </c>
      <c r="B388" s="670">
        <v>2008</v>
      </c>
      <c r="C388" s="671">
        <v>24</v>
      </c>
      <c r="D388" s="672">
        <v>12.967639999999999</v>
      </c>
      <c r="E388" s="672">
        <v>12.967639999999999</v>
      </c>
      <c r="F388" s="673">
        <v>12.967639999999999</v>
      </c>
      <c r="G388" s="674">
        <v>727.72233082925811</v>
      </c>
      <c r="H388" s="674">
        <v>727.72233082925811</v>
      </c>
      <c r="I388" s="675">
        <v>727.72233082925811</v>
      </c>
      <c r="J388" s="674">
        <v>1620.4190000000001</v>
      </c>
      <c r="K388" s="674">
        <v>1620.4190000000001</v>
      </c>
      <c r="L388" s="675">
        <v>1620.4190000000001</v>
      </c>
    </row>
    <row r="389" spans="1:12" x14ac:dyDescent="0.25">
      <c r="A389" s="669">
        <v>1984</v>
      </c>
      <c r="B389" s="670">
        <v>2009</v>
      </c>
      <c r="C389" s="671">
        <v>25</v>
      </c>
      <c r="D389" s="672">
        <v>11.02693</v>
      </c>
      <c r="E389" s="672">
        <v>11.02693</v>
      </c>
      <c r="F389" s="673">
        <v>11.02693</v>
      </c>
      <c r="G389" s="674">
        <v>455.40917074191799</v>
      </c>
      <c r="H389" s="674">
        <v>455.40917074191799</v>
      </c>
      <c r="I389" s="675">
        <v>455.40917074191799</v>
      </c>
      <c r="J389" s="674">
        <v>1323.1690000000001</v>
      </c>
      <c r="K389" s="674">
        <v>1323.1690000000001</v>
      </c>
      <c r="L389" s="675">
        <v>1323.1690000000001</v>
      </c>
    </row>
    <row r="390" spans="1:12" x14ac:dyDescent="0.25">
      <c r="A390" s="669">
        <v>1984</v>
      </c>
      <c r="B390" s="670">
        <v>2010</v>
      </c>
      <c r="C390" s="671">
        <v>26</v>
      </c>
      <c r="D390" s="672">
        <v>10.64934</v>
      </c>
      <c r="E390" s="672">
        <v>10.64934</v>
      </c>
      <c r="F390" s="673">
        <v>10.64934</v>
      </c>
      <c r="G390" s="674">
        <v>365.80391040049903</v>
      </c>
      <c r="H390" s="674">
        <v>365.80391040049903</v>
      </c>
      <c r="I390" s="675">
        <v>365.80391040049903</v>
      </c>
      <c r="J390" s="674">
        <v>1571.4949999999999</v>
      </c>
      <c r="K390" s="674">
        <v>1571.4949999999999</v>
      </c>
      <c r="L390" s="675">
        <v>1571.4949999999999</v>
      </c>
    </row>
    <row r="391" spans="1:12" x14ac:dyDescent="0.25">
      <c r="A391" s="669">
        <v>1984</v>
      </c>
      <c r="B391" s="670">
        <v>2011</v>
      </c>
      <c r="C391" s="671">
        <v>27</v>
      </c>
      <c r="D391" s="672">
        <v>9.3302010000000006</v>
      </c>
      <c r="E391" s="672">
        <v>9.3302010000000006</v>
      </c>
      <c r="F391" s="673">
        <v>9.3302010000000006</v>
      </c>
      <c r="G391" s="674">
        <v>351.15579130794976</v>
      </c>
      <c r="H391" s="674">
        <v>351.15579130794976</v>
      </c>
      <c r="I391" s="675">
        <v>351.15579130794976</v>
      </c>
      <c r="J391" s="674">
        <v>1144.655</v>
      </c>
      <c r="K391" s="674">
        <v>1144.655</v>
      </c>
      <c r="L391" s="675">
        <v>1144.655</v>
      </c>
    </row>
    <row r="392" spans="1:12" x14ac:dyDescent="0.25">
      <c r="A392" s="669">
        <v>1984</v>
      </c>
      <c r="B392" s="670">
        <v>2012</v>
      </c>
      <c r="C392" s="671">
        <v>28</v>
      </c>
      <c r="D392" s="672">
        <v>13.66564</v>
      </c>
      <c r="E392" s="672">
        <v>13.66564</v>
      </c>
      <c r="F392" s="673">
        <v>13.66564</v>
      </c>
      <c r="G392" s="674">
        <v>753.08750768363791</v>
      </c>
      <c r="H392" s="674">
        <v>753.08750768363791</v>
      </c>
      <c r="I392" s="675">
        <v>753.08750768363791</v>
      </c>
      <c r="J392" s="674">
        <v>1784.1880000000001</v>
      </c>
      <c r="K392" s="674">
        <v>1784.1880000000001</v>
      </c>
      <c r="L392" s="675">
        <v>1784.1880000000001</v>
      </c>
    </row>
    <row r="393" spans="1:12" x14ac:dyDescent="0.25">
      <c r="A393" s="669">
        <v>1984</v>
      </c>
      <c r="B393" s="670">
        <v>2013</v>
      </c>
      <c r="C393" s="671">
        <v>29</v>
      </c>
      <c r="D393" s="672">
        <v>13.60707</v>
      </c>
      <c r="E393" s="672">
        <v>13.60707</v>
      </c>
      <c r="F393" s="673">
        <v>13.60707</v>
      </c>
      <c r="G393" s="674">
        <v>252.58699934087977</v>
      </c>
      <c r="H393" s="674">
        <v>252.58699934087977</v>
      </c>
      <c r="I393" s="675">
        <v>252.58699934087977</v>
      </c>
      <c r="J393" s="674">
        <v>1409.1289999999999</v>
      </c>
      <c r="K393" s="674">
        <v>1409.1289999999999</v>
      </c>
      <c r="L393" s="675">
        <v>1409.1289999999999</v>
      </c>
    </row>
    <row r="394" spans="1:12" x14ac:dyDescent="0.25">
      <c r="A394" s="669">
        <v>1984</v>
      </c>
      <c r="B394" s="670">
        <v>2014</v>
      </c>
      <c r="C394" s="671">
        <v>30</v>
      </c>
      <c r="D394" s="672">
        <v>9.8518299999999996</v>
      </c>
      <c r="E394" s="672">
        <v>9.8518299999999996</v>
      </c>
      <c r="F394" s="673">
        <v>9.8518299999999996</v>
      </c>
      <c r="G394" s="674">
        <v>483.51729378578744</v>
      </c>
      <c r="H394" s="674">
        <v>483.51729378578744</v>
      </c>
      <c r="I394" s="675">
        <v>483.51729378578744</v>
      </c>
      <c r="J394" s="674">
        <v>870.25319999999999</v>
      </c>
      <c r="K394" s="674">
        <v>870.25319999999999</v>
      </c>
      <c r="L394" s="675">
        <v>870.25319999999999</v>
      </c>
    </row>
    <row r="395" spans="1:12" x14ac:dyDescent="0.25">
      <c r="A395" s="669">
        <v>1984</v>
      </c>
      <c r="B395" s="670">
        <v>2015</v>
      </c>
      <c r="C395" s="671">
        <v>31</v>
      </c>
      <c r="D395" s="672">
        <v>7.1349330000000002</v>
      </c>
      <c r="E395" s="672">
        <v>7.1349330000000002</v>
      </c>
      <c r="F395" s="673">
        <v>7.1349330000000002</v>
      </c>
      <c r="G395" s="674">
        <v>421.96210197317117</v>
      </c>
      <c r="H395" s="674">
        <v>421.96210197317117</v>
      </c>
      <c r="I395" s="675">
        <v>421.96210197317117</v>
      </c>
      <c r="J395" s="674">
        <v>1190.6557223505652</v>
      </c>
      <c r="K395" s="674">
        <v>1190.6557223505652</v>
      </c>
      <c r="L395" s="675">
        <v>1190.6557223505652</v>
      </c>
    </row>
    <row r="396" spans="1:12" x14ac:dyDescent="0.25">
      <c r="A396" s="669">
        <v>1984</v>
      </c>
      <c r="B396" s="670">
        <v>2016</v>
      </c>
      <c r="C396" s="671">
        <v>32</v>
      </c>
      <c r="D396" s="672">
        <v>10.08536</v>
      </c>
      <c r="E396" s="672">
        <v>10.08536</v>
      </c>
      <c r="F396" s="673">
        <v>10.08536</v>
      </c>
      <c r="G396" s="674">
        <v>415.75167671799682</v>
      </c>
      <c r="H396" s="674">
        <v>415.75167671799682</v>
      </c>
      <c r="I396" s="675">
        <v>415.75167671799682</v>
      </c>
      <c r="J396" s="674">
        <v>1053.8419213100183</v>
      </c>
      <c r="K396" s="674">
        <v>1053.8419213100183</v>
      </c>
      <c r="L396" s="675">
        <v>1053.8419213100183</v>
      </c>
    </row>
    <row r="397" spans="1:12" x14ac:dyDescent="0.25">
      <c r="A397" s="669">
        <v>1984</v>
      </c>
      <c r="B397" s="670">
        <v>2017</v>
      </c>
      <c r="C397" s="671">
        <v>33</v>
      </c>
      <c r="D397" s="672">
        <v>9.5719569999999994</v>
      </c>
      <c r="E397" s="672">
        <v>9.5719569999999994</v>
      </c>
      <c r="F397" s="673">
        <v>9.5719569999999994</v>
      </c>
      <c r="G397" s="674">
        <v>347.95909361578066</v>
      </c>
      <c r="H397" s="674">
        <v>347.95909361578066</v>
      </c>
      <c r="I397" s="675">
        <v>347.95909361578066</v>
      </c>
      <c r="J397" s="674">
        <v>924.51697747468086</v>
      </c>
      <c r="K397" s="674">
        <v>924.51697747468086</v>
      </c>
      <c r="L397" s="675">
        <v>924.51697747468086</v>
      </c>
    </row>
    <row r="398" spans="1:12" x14ac:dyDescent="0.25">
      <c r="A398" s="669">
        <v>1984</v>
      </c>
      <c r="B398" s="670">
        <v>2018</v>
      </c>
      <c r="C398" s="671">
        <v>34</v>
      </c>
      <c r="D398" s="672">
        <v>13.636195920159567</v>
      </c>
      <c r="E398" s="672">
        <v>13.636195920159567</v>
      </c>
      <c r="F398" s="673">
        <v>13.636195920159567</v>
      </c>
      <c r="G398" s="674">
        <v>279.10848078374488</v>
      </c>
      <c r="H398" s="674">
        <v>279.10848078374488</v>
      </c>
      <c r="I398" s="675">
        <v>279.10848078374488</v>
      </c>
      <c r="J398" s="674">
        <v>910.90602890193918</v>
      </c>
      <c r="K398" s="674">
        <v>910.90602890193918</v>
      </c>
      <c r="L398" s="675">
        <v>910.90602890193918</v>
      </c>
    </row>
    <row r="399" spans="1:12" x14ac:dyDescent="0.25">
      <c r="A399" s="669">
        <v>1984</v>
      </c>
      <c r="B399" s="670">
        <v>2019</v>
      </c>
      <c r="C399" s="671">
        <v>35</v>
      </c>
      <c r="D399" s="672">
        <v>7.7605919997094226</v>
      </c>
      <c r="E399" s="672">
        <v>7.7605919997094226</v>
      </c>
      <c r="F399" s="673">
        <v>7.7605919997094226</v>
      </c>
      <c r="G399" s="674">
        <v>215.89735540609999</v>
      </c>
      <c r="H399" s="674">
        <v>215.89735540609999</v>
      </c>
      <c r="I399" s="675">
        <v>215.89735540609999</v>
      </c>
      <c r="J399" s="674">
        <v>784.47571595643365</v>
      </c>
      <c r="K399" s="674">
        <v>784.47571595643365</v>
      </c>
      <c r="L399" s="675">
        <v>784.47571595643365</v>
      </c>
    </row>
    <row r="400" spans="1:12" x14ac:dyDescent="0.25">
      <c r="A400" s="669">
        <v>1984</v>
      </c>
      <c r="B400" s="670">
        <v>2020</v>
      </c>
      <c r="C400" s="671">
        <v>36</v>
      </c>
      <c r="D400" s="672">
        <v>7.7338092214947221</v>
      </c>
      <c r="E400" s="672">
        <v>7.7338092214947221</v>
      </c>
      <c r="F400" s="673">
        <v>7.7338092214947221</v>
      </c>
      <c r="G400" s="674">
        <v>194.33144347486271</v>
      </c>
      <c r="H400" s="674">
        <v>194.33144347486271</v>
      </c>
      <c r="I400" s="675">
        <v>194.33144347486271</v>
      </c>
      <c r="J400" s="674">
        <v>669.11657223427676</v>
      </c>
      <c r="K400" s="674">
        <v>669.11657223427676</v>
      </c>
      <c r="L400" s="675">
        <v>669.11657223427676</v>
      </c>
    </row>
    <row r="401" spans="1:12" x14ac:dyDescent="0.25">
      <c r="A401" s="669">
        <v>1984</v>
      </c>
      <c r="B401" s="670">
        <v>2021</v>
      </c>
      <c r="C401" s="671">
        <v>37</v>
      </c>
      <c r="D401" s="672">
        <v>6.4718857418409828</v>
      </c>
      <c r="E401" s="672">
        <v>6.4718857418409828</v>
      </c>
      <c r="F401" s="673">
        <v>6.4718857418409828</v>
      </c>
      <c r="G401" s="674">
        <v>142.15772388870684</v>
      </c>
      <c r="H401" s="674">
        <v>142.15772388870684</v>
      </c>
      <c r="I401" s="675">
        <v>142.15772388870684</v>
      </c>
      <c r="J401" s="674">
        <v>565.10500869275711</v>
      </c>
      <c r="K401" s="674">
        <v>565.10500869275711</v>
      </c>
      <c r="L401" s="675">
        <v>565.10500869275711</v>
      </c>
    </row>
    <row r="402" spans="1:12" x14ac:dyDescent="0.25">
      <c r="A402" s="669">
        <v>1984</v>
      </c>
      <c r="B402" s="670">
        <v>2022</v>
      </c>
      <c r="C402" s="671">
        <v>38</v>
      </c>
      <c r="D402" s="672">
        <v>5.3260268323561135</v>
      </c>
      <c r="E402" s="672">
        <v>5.3260268323561135</v>
      </c>
      <c r="F402" s="673">
        <v>5.3260268323561135</v>
      </c>
      <c r="G402" s="674">
        <v>101.71483603575561</v>
      </c>
      <c r="H402" s="674">
        <v>101.71483603575561</v>
      </c>
      <c r="I402" s="675">
        <v>101.71483603575561</v>
      </c>
      <c r="J402" s="674">
        <v>472.44401186758853</v>
      </c>
      <c r="K402" s="674">
        <v>472.44401186758853</v>
      </c>
      <c r="L402" s="675">
        <v>472.44401186758853</v>
      </c>
    </row>
    <row r="403" spans="1:12" ht="13" thickBot="1" x14ac:dyDescent="0.3">
      <c r="A403" s="676">
        <v>1984</v>
      </c>
      <c r="B403" s="677">
        <v>2023</v>
      </c>
      <c r="C403" s="678">
        <v>39</v>
      </c>
      <c r="D403" s="679">
        <v>4.3081110016980224</v>
      </c>
      <c r="E403" s="679">
        <v>4.3081110016980224</v>
      </c>
      <c r="F403" s="680">
        <v>4.3081110016980224</v>
      </c>
      <c r="G403" s="681">
        <v>71.136543127149906</v>
      </c>
      <c r="H403" s="681">
        <v>71.136543127149906</v>
      </c>
      <c r="I403" s="682">
        <v>71.136543127149906</v>
      </c>
      <c r="J403" s="681">
        <v>390.88958275244073</v>
      </c>
      <c r="K403" s="681">
        <v>390.88958275244073</v>
      </c>
      <c r="L403" s="682">
        <v>390.88958275244073</v>
      </c>
    </row>
    <row r="404" spans="1:12" x14ac:dyDescent="0.25">
      <c r="A404" s="662">
        <v>1985</v>
      </c>
      <c r="B404" s="663">
        <v>1985</v>
      </c>
      <c r="C404" s="664">
        <v>0</v>
      </c>
      <c r="D404" s="665">
        <v>14.25015</v>
      </c>
      <c r="E404" s="665">
        <v>14.25015</v>
      </c>
      <c r="F404" s="666">
        <v>14.25015</v>
      </c>
      <c r="G404" s="667"/>
      <c r="H404" s="667"/>
      <c r="I404" s="668"/>
      <c r="J404" s="667"/>
      <c r="K404" s="667"/>
      <c r="L404" s="668"/>
    </row>
    <row r="405" spans="1:12" x14ac:dyDescent="0.25">
      <c r="A405" s="669">
        <v>1985</v>
      </c>
      <c r="B405" s="670">
        <v>1986</v>
      </c>
      <c r="C405" s="671">
        <v>1</v>
      </c>
      <c r="D405" s="672">
        <v>11.27075</v>
      </c>
      <c r="E405" s="672">
        <v>11.27075</v>
      </c>
      <c r="F405" s="673">
        <v>11.27075</v>
      </c>
      <c r="G405" s="674"/>
      <c r="H405" s="674"/>
      <c r="I405" s="675"/>
      <c r="J405" s="674"/>
      <c r="K405" s="674"/>
      <c r="L405" s="675"/>
    </row>
    <row r="406" spans="1:12" x14ac:dyDescent="0.25">
      <c r="A406" s="669">
        <v>1985</v>
      </c>
      <c r="B406" s="670">
        <v>1987</v>
      </c>
      <c r="C406" s="671">
        <v>2</v>
      </c>
      <c r="D406" s="672">
        <v>10.73958</v>
      </c>
      <c r="E406" s="672">
        <v>10.73958</v>
      </c>
      <c r="F406" s="673">
        <v>10.73958</v>
      </c>
      <c r="G406" s="674"/>
      <c r="H406" s="674"/>
      <c r="I406" s="675"/>
      <c r="J406" s="674"/>
      <c r="K406" s="674"/>
      <c r="L406" s="675"/>
    </row>
    <row r="407" spans="1:12" x14ac:dyDescent="0.25">
      <c r="A407" s="669">
        <v>1985</v>
      </c>
      <c r="B407" s="670">
        <v>1988</v>
      </c>
      <c r="C407" s="671">
        <v>3</v>
      </c>
      <c r="D407" s="672">
        <v>10.87551</v>
      </c>
      <c r="E407" s="672">
        <v>10.87551</v>
      </c>
      <c r="F407" s="673">
        <v>10.87551</v>
      </c>
      <c r="G407" s="674"/>
      <c r="H407" s="674"/>
      <c r="I407" s="675"/>
      <c r="J407" s="674"/>
      <c r="K407" s="674"/>
      <c r="L407" s="675"/>
    </row>
    <row r="408" spans="1:12" x14ac:dyDescent="0.25">
      <c r="A408" s="669">
        <v>1985</v>
      </c>
      <c r="B408" s="670">
        <v>1989</v>
      </c>
      <c r="C408" s="671">
        <v>4</v>
      </c>
      <c r="D408" s="672">
        <v>10.76041</v>
      </c>
      <c r="E408" s="672">
        <v>10.76041</v>
      </c>
      <c r="F408" s="673">
        <v>10.76041</v>
      </c>
      <c r="G408" s="674"/>
      <c r="H408" s="674"/>
      <c r="I408" s="675"/>
      <c r="J408" s="674"/>
      <c r="K408" s="674"/>
      <c r="L408" s="675"/>
    </row>
    <row r="409" spans="1:12" x14ac:dyDescent="0.25">
      <c r="A409" s="669">
        <v>1985</v>
      </c>
      <c r="B409" s="670">
        <v>1990</v>
      </c>
      <c r="C409" s="671">
        <v>5</v>
      </c>
      <c r="D409" s="672">
        <v>10.655099999999999</v>
      </c>
      <c r="E409" s="672">
        <v>10.655099999999999</v>
      </c>
      <c r="F409" s="673">
        <v>10.655099999999999</v>
      </c>
      <c r="G409" s="674">
        <v>1285.340438468646</v>
      </c>
      <c r="H409" s="674">
        <v>1285.340438468646</v>
      </c>
      <c r="I409" s="675">
        <v>1285.340438468646</v>
      </c>
      <c r="J409" s="674">
        <v>3050.9850000000001</v>
      </c>
      <c r="K409" s="674">
        <v>3050.9850000000001</v>
      </c>
      <c r="L409" s="675">
        <v>3050.9850000000001</v>
      </c>
    </row>
    <row r="410" spans="1:12" x14ac:dyDescent="0.25">
      <c r="A410" s="669">
        <v>1985</v>
      </c>
      <c r="B410" s="670">
        <v>1991</v>
      </c>
      <c r="C410" s="671">
        <v>6</v>
      </c>
      <c r="D410" s="672">
        <v>12.371650000000001</v>
      </c>
      <c r="E410" s="672">
        <v>12.371650000000001</v>
      </c>
      <c r="F410" s="673">
        <v>12.371650000000001</v>
      </c>
      <c r="G410" s="674">
        <v>1319.5244159694491</v>
      </c>
      <c r="H410" s="674">
        <v>1319.5244159694491</v>
      </c>
      <c r="I410" s="675">
        <v>1319.5244159694491</v>
      </c>
      <c r="J410" s="674">
        <v>3038.1770000000001</v>
      </c>
      <c r="K410" s="674">
        <v>3038.1770000000001</v>
      </c>
      <c r="L410" s="675">
        <v>3038.1770000000001</v>
      </c>
    </row>
    <row r="411" spans="1:12" x14ac:dyDescent="0.25">
      <c r="A411" s="669">
        <v>1985</v>
      </c>
      <c r="B411" s="670">
        <v>1992</v>
      </c>
      <c r="C411" s="671">
        <v>7</v>
      </c>
      <c r="D411" s="672">
        <v>12.549709999999999</v>
      </c>
      <c r="E411" s="672">
        <v>12.549709999999999</v>
      </c>
      <c r="F411" s="673">
        <v>12.549709999999999</v>
      </c>
      <c r="G411" s="674">
        <v>1276.7740281980311</v>
      </c>
      <c r="H411" s="674">
        <v>1276.7740281980311</v>
      </c>
      <c r="I411" s="675">
        <v>1276.7740281980311</v>
      </c>
      <c r="J411" s="674">
        <v>3029.7979999999998</v>
      </c>
      <c r="K411" s="674">
        <v>3029.7979999999998</v>
      </c>
      <c r="L411" s="675">
        <v>3029.7979999999998</v>
      </c>
    </row>
    <row r="412" spans="1:12" x14ac:dyDescent="0.25">
      <c r="A412" s="669">
        <v>1985</v>
      </c>
      <c r="B412" s="670">
        <v>1993</v>
      </c>
      <c r="C412" s="671">
        <v>8</v>
      </c>
      <c r="D412" s="672">
        <v>13.307370000000001</v>
      </c>
      <c r="E412" s="672">
        <v>13.307370000000001</v>
      </c>
      <c r="F412" s="673">
        <v>13.307370000000001</v>
      </c>
      <c r="G412" s="674">
        <v>1408.1426417225098</v>
      </c>
      <c r="H412" s="674">
        <v>1408.1426417225098</v>
      </c>
      <c r="I412" s="675">
        <v>1408.1426417225098</v>
      </c>
      <c r="J412" s="674">
        <v>3024.645</v>
      </c>
      <c r="K412" s="674">
        <v>3024.645</v>
      </c>
      <c r="L412" s="675">
        <v>3024.645</v>
      </c>
    </row>
    <row r="413" spans="1:12" x14ac:dyDescent="0.25">
      <c r="A413" s="669">
        <v>1985</v>
      </c>
      <c r="B413" s="670">
        <v>1994</v>
      </c>
      <c r="C413" s="671">
        <v>9</v>
      </c>
      <c r="D413" s="672">
        <v>14.3767</v>
      </c>
      <c r="E413" s="672">
        <v>14.3767</v>
      </c>
      <c r="F413" s="673">
        <v>14.3767</v>
      </c>
      <c r="G413" s="674">
        <v>1525.8190982323167</v>
      </c>
      <c r="H413" s="674">
        <v>1525.8190982323167</v>
      </c>
      <c r="I413" s="675">
        <v>1525.8190982323167</v>
      </c>
      <c r="J413" s="674">
        <v>3306.1410000000001</v>
      </c>
      <c r="K413" s="674">
        <v>3306.1410000000001</v>
      </c>
      <c r="L413" s="675">
        <v>3306.1410000000001</v>
      </c>
    </row>
    <row r="414" spans="1:12" x14ac:dyDescent="0.25">
      <c r="A414" s="669">
        <v>1985</v>
      </c>
      <c r="B414" s="670">
        <v>1995</v>
      </c>
      <c r="C414" s="671">
        <v>10</v>
      </c>
      <c r="D414" s="672">
        <v>15.705590000000001</v>
      </c>
      <c r="E414" s="672">
        <v>15.705590000000001</v>
      </c>
      <c r="F414" s="673">
        <v>15.705590000000001</v>
      </c>
      <c r="G414" s="674">
        <v>1567.1365306611747</v>
      </c>
      <c r="H414" s="674">
        <v>1567.1365306611747</v>
      </c>
      <c r="I414" s="675">
        <v>1567.1365306611747</v>
      </c>
      <c r="J414" s="674">
        <v>3179.2150000000001</v>
      </c>
      <c r="K414" s="674">
        <v>3179.2150000000001</v>
      </c>
      <c r="L414" s="675">
        <v>3179.2150000000001</v>
      </c>
    </row>
    <row r="415" spans="1:12" x14ac:dyDescent="0.25">
      <c r="A415" s="669">
        <v>1985</v>
      </c>
      <c r="B415" s="670">
        <v>1996</v>
      </c>
      <c r="C415" s="671">
        <v>11</v>
      </c>
      <c r="D415" s="672">
        <v>16.469370000000001</v>
      </c>
      <c r="E415" s="672">
        <v>16.469370000000001</v>
      </c>
      <c r="F415" s="673">
        <v>16.469370000000001</v>
      </c>
      <c r="G415" s="674">
        <v>1580.4781698325303</v>
      </c>
      <c r="H415" s="674">
        <v>1580.4781698325303</v>
      </c>
      <c r="I415" s="675">
        <v>1580.4781698325303</v>
      </c>
      <c r="J415" s="674">
        <v>3262.1260000000002</v>
      </c>
      <c r="K415" s="674">
        <v>3262.1260000000002</v>
      </c>
      <c r="L415" s="675">
        <v>3262.1260000000002</v>
      </c>
    </row>
    <row r="416" spans="1:12" x14ac:dyDescent="0.25">
      <c r="A416" s="669">
        <v>1985</v>
      </c>
      <c r="B416" s="670">
        <v>1997</v>
      </c>
      <c r="C416" s="671">
        <v>12</v>
      </c>
      <c r="D416" s="672">
        <v>17.160779999999999</v>
      </c>
      <c r="E416" s="672">
        <v>17.160779999999999</v>
      </c>
      <c r="F416" s="673">
        <v>17.160779999999999</v>
      </c>
      <c r="G416" s="674">
        <v>1518.8858258925231</v>
      </c>
      <c r="H416" s="674">
        <v>1518.8858258925231</v>
      </c>
      <c r="I416" s="675">
        <v>1518.8858258925231</v>
      </c>
      <c r="J416" s="674">
        <v>2963.386</v>
      </c>
      <c r="K416" s="674">
        <v>2963.386</v>
      </c>
      <c r="L416" s="675">
        <v>2963.386</v>
      </c>
    </row>
    <row r="417" spans="1:12" x14ac:dyDescent="0.25">
      <c r="A417" s="669">
        <v>1985</v>
      </c>
      <c r="B417" s="670">
        <v>1998</v>
      </c>
      <c r="C417" s="671">
        <v>13</v>
      </c>
      <c r="D417" s="672">
        <v>17.10772</v>
      </c>
      <c r="E417" s="672">
        <v>17.10772</v>
      </c>
      <c r="F417" s="673">
        <v>17.10772</v>
      </c>
      <c r="G417" s="674">
        <v>1378.6668180623653</v>
      </c>
      <c r="H417" s="674">
        <v>1378.6668180623653</v>
      </c>
      <c r="I417" s="675">
        <v>1378.6668180623653</v>
      </c>
      <c r="J417" s="674">
        <v>2807.5059999999999</v>
      </c>
      <c r="K417" s="674">
        <v>2807.5059999999999</v>
      </c>
      <c r="L417" s="675">
        <v>2807.5059999999999</v>
      </c>
    </row>
    <row r="418" spans="1:12" x14ac:dyDescent="0.25">
      <c r="A418" s="669">
        <v>1985</v>
      </c>
      <c r="B418" s="670">
        <v>1999</v>
      </c>
      <c r="C418" s="671">
        <v>14</v>
      </c>
      <c r="D418" s="672">
        <v>16.141500000000001</v>
      </c>
      <c r="E418" s="672">
        <v>16.141500000000001</v>
      </c>
      <c r="F418" s="673">
        <v>16.141500000000001</v>
      </c>
      <c r="G418" s="674">
        <v>1472.9143079527903</v>
      </c>
      <c r="H418" s="674">
        <v>1472.9143079527903</v>
      </c>
      <c r="I418" s="675">
        <v>1472.9143079527903</v>
      </c>
      <c r="J418" s="674">
        <v>2868.9740000000002</v>
      </c>
      <c r="K418" s="674">
        <v>2868.9740000000002</v>
      </c>
      <c r="L418" s="675">
        <v>2868.9740000000002</v>
      </c>
    </row>
    <row r="419" spans="1:12" x14ac:dyDescent="0.25">
      <c r="A419" s="669">
        <v>1985</v>
      </c>
      <c r="B419" s="670">
        <v>2000</v>
      </c>
      <c r="C419" s="671">
        <v>15</v>
      </c>
      <c r="D419" s="672">
        <v>18.04261</v>
      </c>
      <c r="E419" s="672">
        <v>18.04261</v>
      </c>
      <c r="F419" s="673">
        <v>18.04261</v>
      </c>
      <c r="G419" s="674">
        <v>1455.6001880278309</v>
      </c>
      <c r="H419" s="674">
        <v>1455.6001880278309</v>
      </c>
      <c r="I419" s="675">
        <v>1455.6001880278309</v>
      </c>
      <c r="J419" s="674">
        <v>2441.2350000000001</v>
      </c>
      <c r="K419" s="674">
        <v>2441.2350000000001</v>
      </c>
      <c r="L419" s="675">
        <v>2441.2350000000001</v>
      </c>
    </row>
    <row r="420" spans="1:12" x14ac:dyDescent="0.25">
      <c r="A420" s="669">
        <v>1985</v>
      </c>
      <c r="B420" s="670">
        <v>2001</v>
      </c>
      <c r="C420" s="671">
        <v>16</v>
      </c>
      <c r="D420" s="672">
        <v>17.351040000000001</v>
      </c>
      <c r="E420" s="672">
        <v>17.351040000000001</v>
      </c>
      <c r="F420" s="673">
        <v>17.351040000000001</v>
      </c>
      <c r="G420" s="674">
        <v>1139.9523207419863</v>
      </c>
      <c r="H420" s="674">
        <v>1139.9523207419863</v>
      </c>
      <c r="I420" s="675">
        <v>1139.9523207419863</v>
      </c>
      <c r="J420" s="674">
        <v>2618.6419999999998</v>
      </c>
      <c r="K420" s="674">
        <v>2618.6419999999998</v>
      </c>
      <c r="L420" s="675">
        <v>2618.6419999999998</v>
      </c>
    </row>
    <row r="421" spans="1:12" x14ac:dyDescent="0.25">
      <c r="A421" s="669">
        <v>1985</v>
      </c>
      <c r="B421" s="670">
        <v>2002</v>
      </c>
      <c r="C421" s="671">
        <v>17</v>
      </c>
      <c r="D421" s="672">
        <v>18.262090000000001</v>
      </c>
      <c r="E421" s="672">
        <v>18.262090000000001</v>
      </c>
      <c r="F421" s="673">
        <v>18.262090000000001</v>
      </c>
      <c r="G421" s="674">
        <v>1134.9813303621388</v>
      </c>
      <c r="H421" s="674">
        <v>1134.9813303621388</v>
      </c>
      <c r="I421" s="675">
        <v>1134.9813303621388</v>
      </c>
      <c r="J421" s="674">
        <v>2631.489</v>
      </c>
      <c r="K421" s="674">
        <v>2631.489</v>
      </c>
      <c r="L421" s="675">
        <v>2631.489</v>
      </c>
    </row>
    <row r="422" spans="1:12" x14ac:dyDescent="0.25">
      <c r="A422" s="669">
        <v>1985</v>
      </c>
      <c r="B422" s="670">
        <v>2003</v>
      </c>
      <c r="C422" s="671">
        <v>18</v>
      </c>
      <c r="D422" s="672">
        <v>17.040659999999999</v>
      </c>
      <c r="E422" s="672">
        <v>17.040659999999999</v>
      </c>
      <c r="F422" s="673">
        <v>17.040659999999999</v>
      </c>
      <c r="G422" s="674">
        <v>862.13878234583717</v>
      </c>
      <c r="H422" s="674">
        <v>862.13878234583717</v>
      </c>
      <c r="I422" s="675">
        <v>862.13878234583717</v>
      </c>
      <c r="J422" s="674">
        <v>2403.4009999999998</v>
      </c>
      <c r="K422" s="674">
        <v>2403.4009999999998</v>
      </c>
      <c r="L422" s="675">
        <v>2403.4009999999998</v>
      </c>
    </row>
    <row r="423" spans="1:12" x14ac:dyDescent="0.25">
      <c r="A423" s="669">
        <v>1985</v>
      </c>
      <c r="B423" s="670">
        <v>2004</v>
      </c>
      <c r="C423" s="671">
        <v>19</v>
      </c>
      <c r="D423" s="672">
        <v>16.608260000000001</v>
      </c>
      <c r="E423" s="672">
        <v>16.608260000000001</v>
      </c>
      <c r="F423" s="673">
        <v>16.608260000000001</v>
      </c>
      <c r="G423" s="674">
        <v>812.55235650120392</v>
      </c>
      <c r="H423" s="674">
        <v>812.55235650120392</v>
      </c>
      <c r="I423" s="675">
        <v>812.55235650120392</v>
      </c>
      <c r="J423" s="674">
        <v>2513.2640000000001</v>
      </c>
      <c r="K423" s="674">
        <v>2513.2640000000001</v>
      </c>
      <c r="L423" s="675">
        <v>2513.2640000000001</v>
      </c>
    </row>
    <row r="424" spans="1:12" x14ac:dyDescent="0.25">
      <c r="A424" s="669">
        <v>1985</v>
      </c>
      <c r="B424" s="670">
        <v>2005</v>
      </c>
      <c r="C424" s="671">
        <v>20</v>
      </c>
      <c r="D424" s="672">
        <v>16.20119</v>
      </c>
      <c r="E424" s="672">
        <v>16.20119</v>
      </c>
      <c r="F424" s="673">
        <v>16.20119</v>
      </c>
      <c r="G424" s="674">
        <v>939.17411227172045</v>
      </c>
      <c r="H424" s="674">
        <v>939.17411227172045</v>
      </c>
      <c r="I424" s="675">
        <v>939.17411227172045</v>
      </c>
      <c r="J424" s="674">
        <v>1878.912</v>
      </c>
      <c r="K424" s="674">
        <v>1878.912</v>
      </c>
      <c r="L424" s="675">
        <v>1878.912</v>
      </c>
    </row>
    <row r="425" spans="1:12" x14ac:dyDescent="0.25">
      <c r="A425" s="669">
        <v>1985</v>
      </c>
      <c r="B425" s="670">
        <v>2006</v>
      </c>
      <c r="C425" s="671">
        <v>21</v>
      </c>
      <c r="D425" s="672">
        <v>16.054120000000001</v>
      </c>
      <c r="E425" s="672">
        <v>16.054120000000001</v>
      </c>
      <c r="F425" s="673">
        <v>16.054120000000001</v>
      </c>
      <c r="G425" s="674">
        <v>565.79864165924664</v>
      </c>
      <c r="H425" s="674">
        <v>565.79864165924664</v>
      </c>
      <c r="I425" s="675">
        <v>565.79864165924664</v>
      </c>
      <c r="J425" s="674">
        <v>1989.691</v>
      </c>
      <c r="K425" s="674">
        <v>1989.691</v>
      </c>
      <c r="L425" s="675">
        <v>1989.691</v>
      </c>
    </row>
    <row r="426" spans="1:12" x14ac:dyDescent="0.25">
      <c r="A426" s="669">
        <v>1985</v>
      </c>
      <c r="B426" s="670">
        <v>2007</v>
      </c>
      <c r="C426" s="671">
        <v>22</v>
      </c>
      <c r="D426" s="672">
        <v>12.98602</v>
      </c>
      <c r="E426" s="672">
        <v>12.98602</v>
      </c>
      <c r="F426" s="673">
        <v>12.98602</v>
      </c>
      <c r="G426" s="674">
        <v>715.89032126243785</v>
      </c>
      <c r="H426" s="674">
        <v>715.89032126243785</v>
      </c>
      <c r="I426" s="675">
        <v>715.89032126243785</v>
      </c>
      <c r="J426" s="674">
        <v>1901.5519999999999</v>
      </c>
      <c r="K426" s="674">
        <v>1901.5519999999999</v>
      </c>
      <c r="L426" s="675">
        <v>1901.5519999999999</v>
      </c>
    </row>
    <row r="427" spans="1:12" x14ac:dyDescent="0.25">
      <c r="A427" s="669">
        <v>1985</v>
      </c>
      <c r="B427" s="670">
        <v>2008</v>
      </c>
      <c r="C427" s="671">
        <v>23</v>
      </c>
      <c r="D427" s="672">
        <v>13.56997</v>
      </c>
      <c r="E427" s="672">
        <v>13.56997</v>
      </c>
      <c r="F427" s="673">
        <v>13.56997</v>
      </c>
      <c r="G427" s="674">
        <v>782.49458605736652</v>
      </c>
      <c r="H427" s="674">
        <v>782.49458605736652</v>
      </c>
      <c r="I427" s="675">
        <v>782.49458605736652</v>
      </c>
      <c r="J427" s="674">
        <v>1736.626</v>
      </c>
      <c r="K427" s="674">
        <v>1736.626</v>
      </c>
      <c r="L427" s="675">
        <v>1736.626</v>
      </c>
    </row>
    <row r="428" spans="1:12" x14ac:dyDescent="0.25">
      <c r="A428" s="669">
        <v>1985</v>
      </c>
      <c r="B428" s="670">
        <v>2009</v>
      </c>
      <c r="C428" s="671">
        <v>24</v>
      </c>
      <c r="D428" s="672">
        <v>12.78196</v>
      </c>
      <c r="E428" s="672">
        <v>12.78196</v>
      </c>
      <c r="F428" s="673">
        <v>12.78196</v>
      </c>
      <c r="G428" s="674">
        <v>543.77195217467636</v>
      </c>
      <c r="H428" s="674">
        <v>543.77195217467636</v>
      </c>
      <c r="I428" s="675">
        <v>543.77195217467636</v>
      </c>
      <c r="J428" s="674">
        <v>1501.691</v>
      </c>
      <c r="K428" s="674">
        <v>1501.691</v>
      </c>
      <c r="L428" s="675">
        <v>1501.691</v>
      </c>
    </row>
    <row r="429" spans="1:12" x14ac:dyDescent="0.25">
      <c r="A429" s="669">
        <v>1985</v>
      </c>
      <c r="B429" s="670">
        <v>2010</v>
      </c>
      <c r="C429" s="671">
        <v>25</v>
      </c>
      <c r="D429" s="672">
        <v>12.529579999999999</v>
      </c>
      <c r="E429" s="672">
        <v>12.529579999999999</v>
      </c>
      <c r="F429" s="673">
        <v>12.529579999999999</v>
      </c>
      <c r="G429" s="674">
        <v>513.24208895770812</v>
      </c>
      <c r="H429" s="674">
        <v>513.24208895770812</v>
      </c>
      <c r="I429" s="675">
        <v>513.24208895770812</v>
      </c>
      <c r="J429" s="674">
        <v>1374.394</v>
      </c>
      <c r="K429" s="674">
        <v>1374.394</v>
      </c>
      <c r="L429" s="675">
        <v>1374.394</v>
      </c>
    </row>
    <row r="430" spans="1:12" x14ac:dyDescent="0.25">
      <c r="A430" s="669">
        <v>1985</v>
      </c>
      <c r="B430" s="670">
        <v>2011</v>
      </c>
      <c r="C430" s="671">
        <v>26</v>
      </c>
      <c r="D430" s="672">
        <v>11.4956</v>
      </c>
      <c r="E430" s="672">
        <v>11.4956</v>
      </c>
      <c r="F430" s="673">
        <v>11.4956</v>
      </c>
      <c r="G430" s="674">
        <v>697.35274226236049</v>
      </c>
      <c r="H430" s="674">
        <v>697.35274226236049</v>
      </c>
      <c r="I430" s="675">
        <v>697.35274226236049</v>
      </c>
      <c r="J430" s="674">
        <v>1605.4359999999999</v>
      </c>
      <c r="K430" s="674">
        <v>1605.4359999999999</v>
      </c>
      <c r="L430" s="675">
        <v>1605.4359999999999</v>
      </c>
    </row>
    <row r="431" spans="1:12" x14ac:dyDescent="0.25">
      <c r="A431" s="669">
        <v>1985</v>
      </c>
      <c r="B431" s="670">
        <v>2012</v>
      </c>
      <c r="C431" s="671">
        <v>27</v>
      </c>
      <c r="D431" s="672">
        <v>12.719670000000001</v>
      </c>
      <c r="E431" s="672">
        <v>12.719670000000001</v>
      </c>
      <c r="F431" s="673">
        <v>12.719670000000001</v>
      </c>
      <c r="G431" s="674">
        <v>366.54677972920848</v>
      </c>
      <c r="H431" s="674">
        <v>366.54677972920848</v>
      </c>
      <c r="I431" s="675">
        <v>366.54677972920848</v>
      </c>
      <c r="J431" s="674">
        <v>1770.1579999999999</v>
      </c>
      <c r="K431" s="674">
        <v>1770.1579999999999</v>
      </c>
      <c r="L431" s="675">
        <v>1770.1579999999999</v>
      </c>
    </row>
    <row r="432" spans="1:12" x14ac:dyDescent="0.25">
      <c r="A432" s="669">
        <v>1985</v>
      </c>
      <c r="B432" s="670">
        <v>2013</v>
      </c>
      <c r="C432" s="671">
        <v>28</v>
      </c>
      <c r="D432" s="672">
        <v>11.4049</v>
      </c>
      <c r="E432" s="672">
        <v>11.4049</v>
      </c>
      <c r="F432" s="673">
        <v>11.4049</v>
      </c>
      <c r="G432" s="674">
        <v>395.98844227905829</v>
      </c>
      <c r="H432" s="674">
        <v>395.98844227905829</v>
      </c>
      <c r="I432" s="675">
        <v>395.98844227905829</v>
      </c>
      <c r="J432" s="674">
        <v>1652.1790000000001</v>
      </c>
      <c r="K432" s="674">
        <v>1652.1790000000001</v>
      </c>
      <c r="L432" s="675">
        <v>1652.1790000000001</v>
      </c>
    </row>
    <row r="433" spans="1:12" x14ac:dyDescent="0.25">
      <c r="A433" s="669">
        <v>1985</v>
      </c>
      <c r="B433" s="670">
        <v>2014</v>
      </c>
      <c r="C433" s="671">
        <v>29</v>
      </c>
      <c r="D433" s="672">
        <v>7.751811</v>
      </c>
      <c r="E433" s="672">
        <v>7.751811</v>
      </c>
      <c r="F433" s="673">
        <v>7.751811</v>
      </c>
      <c r="G433" s="674">
        <v>287.90303293638209</v>
      </c>
      <c r="H433" s="674">
        <v>287.90303293638209</v>
      </c>
      <c r="I433" s="675">
        <v>287.90303293638209</v>
      </c>
      <c r="J433" s="674">
        <v>1393.75</v>
      </c>
      <c r="K433" s="674">
        <v>1393.75</v>
      </c>
      <c r="L433" s="675">
        <v>1393.75</v>
      </c>
    </row>
    <row r="434" spans="1:12" x14ac:dyDescent="0.25">
      <c r="A434" s="669">
        <v>1985</v>
      </c>
      <c r="B434" s="670">
        <v>2015</v>
      </c>
      <c r="C434" s="671">
        <v>30</v>
      </c>
      <c r="D434" s="672">
        <v>10.43643</v>
      </c>
      <c r="E434" s="672">
        <v>10.43643</v>
      </c>
      <c r="F434" s="673">
        <v>10.43643</v>
      </c>
      <c r="G434" s="674">
        <v>389.30916485880533</v>
      </c>
      <c r="H434" s="674">
        <v>389.30916485880533</v>
      </c>
      <c r="I434" s="675">
        <v>389.30916485880533</v>
      </c>
      <c r="J434" s="674">
        <v>865.96521974883888</v>
      </c>
      <c r="K434" s="674">
        <v>865.96521974883888</v>
      </c>
      <c r="L434" s="675">
        <v>865.96521974883888</v>
      </c>
    </row>
    <row r="435" spans="1:12" x14ac:dyDescent="0.25">
      <c r="A435" s="669">
        <v>1985</v>
      </c>
      <c r="B435" s="670">
        <v>2016</v>
      </c>
      <c r="C435" s="671">
        <v>31</v>
      </c>
      <c r="D435" s="672">
        <v>10.2546</v>
      </c>
      <c r="E435" s="672">
        <v>10.2546</v>
      </c>
      <c r="F435" s="673">
        <v>10.2546</v>
      </c>
      <c r="G435" s="674">
        <v>390.58688566798315</v>
      </c>
      <c r="H435" s="674">
        <v>390.58688566798315</v>
      </c>
      <c r="I435" s="675">
        <v>390.58688566798315</v>
      </c>
      <c r="J435" s="674">
        <v>773.08686979417462</v>
      </c>
      <c r="K435" s="674">
        <v>773.08686979417462</v>
      </c>
      <c r="L435" s="675">
        <v>773.08686979417462</v>
      </c>
    </row>
    <row r="436" spans="1:12" x14ac:dyDescent="0.25">
      <c r="A436" s="669">
        <v>1985</v>
      </c>
      <c r="B436" s="670">
        <v>2017</v>
      </c>
      <c r="C436" s="671">
        <v>32</v>
      </c>
      <c r="D436" s="672">
        <v>9.4022550000000003</v>
      </c>
      <c r="E436" s="672">
        <v>9.4022550000000003</v>
      </c>
      <c r="F436" s="673">
        <v>9.4022550000000003</v>
      </c>
      <c r="G436" s="674">
        <v>333.09349547459078</v>
      </c>
      <c r="H436" s="674">
        <v>333.09349547459078</v>
      </c>
      <c r="I436" s="675">
        <v>333.09349547459078</v>
      </c>
      <c r="J436" s="674">
        <v>684.25434566010097</v>
      </c>
      <c r="K436" s="674">
        <v>684.25434566010097</v>
      </c>
      <c r="L436" s="675">
        <v>684.25434566010097</v>
      </c>
    </row>
    <row r="437" spans="1:12" x14ac:dyDescent="0.25">
      <c r="A437" s="669">
        <v>1985</v>
      </c>
      <c r="B437" s="670">
        <v>2018</v>
      </c>
      <c r="C437" s="671">
        <v>33</v>
      </c>
      <c r="D437" s="672">
        <v>13.964350500813808</v>
      </c>
      <c r="E437" s="672">
        <v>13.964350500813808</v>
      </c>
      <c r="F437" s="673">
        <v>13.964350500813808</v>
      </c>
      <c r="G437" s="674">
        <v>272.43139426585066</v>
      </c>
      <c r="H437" s="674">
        <v>272.43139426585066</v>
      </c>
      <c r="I437" s="675">
        <v>272.43139426585066</v>
      </c>
      <c r="J437" s="674">
        <v>680.357792082939</v>
      </c>
      <c r="K437" s="674">
        <v>680.357792082939</v>
      </c>
      <c r="L437" s="675">
        <v>680.357792082939</v>
      </c>
    </row>
    <row r="438" spans="1:12" x14ac:dyDescent="0.25">
      <c r="A438" s="669">
        <v>1985</v>
      </c>
      <c r="B438" s="670">
        <v>2019</v>
      </c>
      <c r="C438" s="671">
        <v>34</v>
      </c>
      <c r="D438" s="672">
        <v>9.9421139355442758</v>
      </c>
      <c r="E438" s="672">
        <v>9.9421139355442758</v>
      </c>
      <c r="F438" s="673">
        <v>9.9421139355442758</v>
      </c>
      <c r="G438" s="674">
        <v>215.01534125663153</v>
      </c>
      <c r="H438" s="674">
        <v>215.01534125663153</v>
      </c>
      <c r="I438" s="675">
        <v>215.01534125663153</v>
      </c>
      <c r="J438" s="674">
        <v>591.44677788992431</v>
      </c>
      <c r="K438" s="674">
        <v>591.44677788992431</v>
      </c>
      <c r="L438" s="675">
        <v>591.44677788992431</v>
      </c>
    </row>
    <row r="439" spans="1:12" x14ac:dyDescent="0.25">
      <c r="A439" s="669">
        <v>1985</v>
      </c>
      <c r="B439" s="670">
        <v>2020</v>
      </c>
      <c r="C439" s="671">
        <v>35</v>
      </c>
      <c r="D439" s="672">
        <v>10.064542193852514</v>
      </c>
      <c r="E439" s="672">
        <v>10.064542193852514</v>
      </c>
      <c r="F439" s="673">
        <v>10.064542193852514</v>
      </c>
      <c r="G439" s="674">
        <v>197.60369109806976</v>
      </c>
      <c r="H439" s="674">
        <v>197.60369109806976</v>
      </c>
      <c r="I439" s="675">
        <v>197.60369109806976</v>
      </c>
      <c r="J439" s="674">
        <v>509.35620120401251</v>
      </c>
      <c r="K439" s="674">
        <v>509.35620120401251</v>
      </c>
      <c r="L439" s="675">
        <v>509.35620120401251</v>
      </c>
    </row>
    <row r="440" spans="1:12" x14ac:dyDescent="0.25">
      <c r="A440" s="669">
        <v>1985</v>
      </c>
      <c r="B440" s="670">
        <v>2021</v>
      </c>
      <c r="C440" s="671">
        <v>36</v>
      </c>
      <c r="D440" s="672">
        <v>8.5599690380321523</v>
      </c>
      <c r="E440" s="672">
        <v>8.5599690380321523</v>
      </c>
      <c r="F440" s="673">
        <v>8.5599690380321523</v>
      </c>
      <c r="G440" s="674">
        <v>147.6876343718022</v>
      </c>
      <c r="H440" s="674">
        <v>147.6876343718022</v>
      </c>
      <c r="I440" s="675">
        <v>147.6876343718022</v>
      </c>
      <c r="J440" s="674">
        <v>434.45407992059376</v>
      </c>
      <c r="K440" s="674">
        <v>434.45407992059376</v>
      </c>
      <c r="L440" s="675">
        <v>434.45407992059376</v>
      </c>
    </row>
    <row r="441" spans="1:12" x14ac:dyDescent="0.25">
      <c r="A441" s="669">
        <v>1985</v>
      </c>
      <c r="B441" s="670">
        <v>2022</v>
      </c>
      <c r="C441" s="671">
        <v>37</v>
      </c>
      <c r="D441" s="672">
        <v>7.1632412930317289</v>
      </c>
      <c r="E441" s="672">
        <v>7.1632412930317289</v>
      </c>
      <c r="F441" s="673">
        <v>7.1632412930317289</v>
      </c>
      <c r="G441" s="674">
        <v>108.03675191924718</v>
      </c>
      <c r="H441" s="674">
        <v>108.03675191924718</v>
      </c>
      <c r="I441" s="675">
        <v>108.03675191924718</v>
      </c>
      <c r="J441" s="674">
        <v>366.91988630670193</v>
      </c>
      <c r="K441" s="674">
        <v>366.91988630670193</v>
      </c>
      <c r="L441" s="675">
        <v>366.91988630670193</v>
      </c>
    </row>
    <row r="442" spans="1:12" x14ac:dyDescent="0.25">
      <c r="A442" s="669">
        <v>1985</v>
      </c>
      <c r="B442" s="670">
        <v>2023</v>
      </c>
      <c r="C442" s="671">
        <v>38</v>
      </c>
      <c r="D442" s="672">
        <v>5.8949766505729038</v>
      </c>
      <c r="E442" s="672">
        <v>5.8949766505729038</v>
      </c>
      <c r="F442" s="673">
        <v>5.8949766505729038</v>
      </c>
      <c r="G442" s="674">
        <v>77.301044267597504</v>
      </c>
      <c r="H442" s="674">
        <v>77.301044267597504</v>
      </c>
      <c r="I442" s="675">
        <v>77.301044267597504</v>
      </c>
      <c r="J442" s="674">
        <v>306.75555950520015</v>
      </c>
      <c r="K442" s="674">
        <v>306.75555950520015</v>
      </c>
      <c r="L442" s="675">
        <v>306.75555950520015</v>
      </c>
    </row>
    <row r="443" spans="1:12" ht="13" thickBot="1" x14ac:dyDescent="0.3">
      <c r="A443" s="676">
        <v>1985</v>
      </c>
      <c r="B443" s="677">
        <v>2024</v>
      </c>
      <c r="C443" s="678">
        <v>39</v>
      </c>
      <c r="D443" s="679">
        <v>4.7683225343142661</v>
      </c>
      <c r="E443" s="679">
        <v>4.7683225343142661</v>
      </c>
      <c r="F443" s="680">
        <v>4.7683225343142661</v>
      </c>
      <c r="G443" s="681">
        <v>54.06221239330953</v>
      </c>
      <c r="H443" s="681">
        <v>54.06221239330953</v>
      </c>
      <c r="I443" s="682">
        <v>54.06221239330953</v>
      </c>
      <c r="J443" s="681">
        <v>253.80267216845493</v>
      </c>
      <c r="K443" s="681">
        <v>253.80267216845493</v>
      </c>
      <c r="L443" s="682">
        <v>253.80267216845493</v>
      </c>
    </row>
    <row r="444" spans="1:12" x14ac:dyDescent="0.25">
      <c r="A444" s="662">
        <v>1986</v>
      </c>
      <c r="B444" s="663">
        <v>1986</v>
      </c>
      <c r="C444" s="664">
        <v>0</v>
      </c>
      <c r="D444" s="665">
        <v>12.80622</v>
      </c>
      <c r="E444" s="665">
        <v>12.80622</v>
      </c>
      <c r="F444" s="666">
        <v>12.80622</v>
      </c>
      <c r="G444" s="667"/>
      <c r="H444" s="667"/>
      <c r="I444" s="668"/>
      <c r="J444" s="667"/>
      <c r="K444" s="667"/>
      <c r="L444" s="668"/>
    </row>
    <row r="445" spans="1:12" x14ac:dyDescent="0.25">
      <c r="A445" s="669">
        <v>1986</v>
      </c>
      <c r="B445" s="670">
        <v>1987</v>
      </c>
      <c r="C445" s="671">
        <v>1</v>
      </c>
      <c r="D445" s="672">
        <v>11.056179999999999</v>
      </c>
      <c r="E445" s="672">
        <v>11.056179999999999</v>
      </c>
      <c r="F445" s="673">
        <v>11.056179999999999</v>
      </c>
      <c r="G445" s="674"/>
      <c r="H445" s="674"/>
      <c r="I445" s="675"/>
      <c r="J445" s="674"/>
      <c r="K445" s="674"/>
      <c r="L445" s="675"/>
    </row>
    <row r="446" spans="1:12" x14ac:dyDescent="0.25">
      <c r="A446" s="669">
        <v>1986</v>
      </c>
      <c r="B446" s="670">
        <v>1988</v>
      </c>
      <c r="C446" s="671">
        <v>2</v>
      </c>
      <c r="D446" s="672">
        <v>11.19631</v>
      </c>
      <c r="E446" s="672">
        <v>11.19631</v>
      </c>
      <c r="F446" s="673">
        <v>11.19631</v>
      </c>
      <c r="G446" s="674"/>
      <c r="H446" s="674"/>
      <c r="I446" s="675"/>
      <c r="J446" s="674"/>
      <c r="K446" s="674"/>
      <c r="L446" s="675"/>
    </row>
    <row r="447" spans="1:12" x14ac:dyDescent="0.25">
      <c r="A447" s="669">
        <v>1986</v>
      </c>
      <c r="B447" s="670">
        <v>1989</v>
      </c>
      <c r="C447" s="671">
        <v>3</v>
      </c>
      <c r="D447" s="672">
        <v>10.2271</v>
      </c>
      <c r="E447" s="672">
        <v>10.2271</v>
      </c>
      <c r="F447" s="673">
        <v>10.2271</v>
      </c>
      <c r="G447" s="674"/>
      <c r="H447" s="674"/>
      <c r="I447" s="675"/>
      <c r="J447" s="674"/>
      <c r="K447" s="674"/>
      <c r="L447" s="675"/>
    </row>
    <row r="448" spans="1:12" x14ac:dyDescent="0.25">
      <c r="A448" s="669">
        <v>1986</v>
      </c>
      <c r="B448" s="670">
        <v>1990</v>
      </c>
      <c r="C448" s="671">
        <v>4</v>
      </c>
      <c r="D448" s="672">
        <v>10.274660000000001</v>
      </c>
      <c r="E448" s="672">
        <v>10.274660000000001</v>
      </c>
      <c r="F448" s="673">
        <v>10.274660000000001</v>
      </c>
      <c r="G448" s="674">
        <v>1228.2363608903058</v>
      </c>
      <c r="H448" s="674">
        <v>1228.2363608903058</v>
      </c>
      <c r="I448" s="675">
        <v>1228.2363608903058</v>
      </c>
      <c r="J448" s="674">
        <v>3144.915</v>
      </c>
      <c r="K448" s="674">
        <v>3144.915</v>
      </c>
      <c r="L448" s="675">
        <v>3144.915</v>
      </c>
    </row>
    <row r="449" spans="1:12" x14ac:dyDescent="0.25">
      <c r="A449" s="669">
        <v>1986</v>
      </c>
      <c r="B449" s="670">
        <v>1991</v>
      </c>
      <c r="C449" s="671">
        <v>5</v>
      </c>
      <c r="D449" s="672">
        <v>11.729509999999999</v>
      </c>
      <c r="E449" s="672">
        <v>11.729509999999999</v>
      </c>
      <c r="F449" s="673">
        <v>11.729509999999999</v>
      </c>
      <c r="G449" s="674">
        <v>1182.3475357505288</v>
      </c>
      <c r="H449" s="674">
        <v>1182.3475357505288</v>
      </c>
      <c r="I449" s="675">
        <v>1182.3475357505288</v>
      </c>
      <c r="J449" s="674">
        <v>3070.3009999999999</v>
      </c>
      <c r="K449" s="674">
        <v>3070.3009999999999</v>
      </c>
      <c r="L449" s="675">
        <v>3070.3009999999999</v>
      </c>
    </row>
    <row r="450" spans="1:12" x14ac:dyDescent="0.25">
      <c r="A450" s="669">
        <v>1986</v>
      </c>
      <c r="B450" s="670">
        <v>1992</v>
      </c>
      <c r="C450" s="671">
        <v>6</v>
      </c>
      <c r="D450" s="672">
        <v>12.32105</v>
      </c>
      <c r="E450" s="672">
        <v>12.32105</v>
      </c>
      <c r="F450" s="673">
        <v>12.32105</v>
      </c>
      <c r="G450" s="674">
        <v>1274.7034613858209</v>
      </c>
      <c r="H450" s="674">
        <v>1274.7034613858209</v>
      </c>
      <c r="I450" s="675">
        <v>1274.7034613858209</v>
      </c>
      <c r="J450" s="674">
        <v>2957.2629999999999</v>
      </c>
      <c r="K450" s="674">
        <v>2957.2629999999999</v>
      </c>
      <c r="L450" s="675">
        <v>2957.2629999999999</v>
      </c>
    </row>
    <row r="451" spans="1:12" x14ac:dyDescent="0.25">
      <c r="A451" s="669">
        <v>1986</v>
      </c>
      <c r="B451" s="670">
        <v>1993</v>
      </c>
      <c r="C451" s="671">
        <v>7</v>
      </c>
      <c r="D451" s="672">
        <v>12.96434</v>
      </c>
      <c r="E451" s="672">
        <v>12.96434</v>
      </c>
      <c r="F451" s="673">
        <v>12.96434</v>
      </c>
      <c r="G451" s="674">
        <v>1373.798045900073</v>
      </c>
      <c r="H451" s="674">
        <v>1373.798045900073</v>
      </c>
      <c r="I451" s="675">
        <v>1373.798045900073</v>
      </c>
      <c r="J451" s="674">
        <v>3089.4180000000001</v>
      </c>
      <c r="K451" s="674">
        <v>3089.4180000000001</v>
      </c>
      <c r="L451" s="675">
        <v>3089.4180000000001</v>
      </c>
    </row>
    <row r="452" spans="1:12" x14ac:dyDescent="0.25">
      <c r="A452" s="669">
        <v>1986</v>
      </c>
      <c r="B452" s="670">
        <v>1994</v>
      </c>
      <c r="C452" s="671">
        <v>8</v>
      </c>
      <c r="D452" s="672">
        <v>13.90497</v>
      </c>
      <c r="E452" s="672">
        <v>13.90497</v>
      </c>
      <c r="F452" s="673">
        <v>13.90497</v>
      </c>
      <c r="G452" s="674">
        <v>1483.4926553557805</v>
      </c>
      <c r="H452" s="674">
        <v>1483.4926553557805</v>
      </c>
      <c r="I452" s="675">
        <v>1483.4926553557805</v>
      </c>
      <c r="J452" s="674">
        <v>3177.0030000000002</v>
      </c>
      <c r="K452" s="674">
        <v>3177.0030000000002</v>
      </c>
      <c r="L452" s="675">
        <v>3177.0030000000002</v>
      </c>
    </row>
    <row r="453" spans="1:12" x14ac:dyDescent="0.25">
      <c r="A453" s="669">
        <v>1986</v>
      </c>
      <c r="B453" s="670">
        <v>1995</v>
      </c>
      <c r="C453" s="671">
        <v>9</v>
      </c>
      <c r="D453" s="672">
        <v>15.840630000000001</v>
      </c>
      <c r="E453" s="672">
        <v>15.840630000000001</v>
      </c>
      <c r="F453" s="673">
        <v>15.840630000000001</v>
      </c>
      <c r="G453" s="674">
        <v>1570.991768631435</v>
      </c>
      <c r="H453" s="674">
        <v>1570.991768631435</v>
      </c>
      <c r="I453" s="675">
        <v>1570.991768631435</v>
      </c>
      <c r="J453" s="674">
        <v>3357.2809999999999</v>
      </c>
      <c r="K453" s="674">
        <v>3357.2809999999999</v>
      </c>
      <c r="L453" s="675">
        <v>3357.2809999999999</v>
      </c>
    </row>
    <row r="454" spans="1:12" x14ac:dyDescent="0.25">
      <c r="A454" s="669">
        <v>1986</v>
      </c>
      <c r="B454" s="670">
        <v>1996</v>
      </c>
      <c r="C454" s="671">
        <v>10</v>
      </c>
      <c r="D454" s="672">
        <v>15.768549999999999</v>
      </c>
      <c r="E454" s="672">
        <v>15.768549999999999</v>
      </c>
      <c r="F454" s="673">
        <v>15.768549999999999</v>
      </c>
      <c r="G454" s="674">
        <v>1630.978308165139</v>
      </c>
      <c r="H454" s="674">
        <v>1630.978308165139</v>
      </c>
      <c r="I454" s="675">
        <v>1630.978308165139</v>
      </c>
      <c r="J454" s="674">
        <v>3255.4180000000001</v>
      </c>
      <c r="K454" s="674">
        <v>3255.4180000000001</v>
      </c>
      <c r="L454" s="675">
        <v>3255.4180000000001</v>
      </c>
    </row>
    <row r="455" spans="1:12" x14ac:dyDescent="0.25">
      <c r="A455" s="669">
        <v>1986</v>
      </c>
      <c r="B455" s="670">
        <v>1997</v>
      </c>
      <c r="C455" s="671">
        <v>11</v>
      </c>
      <c r="D455" s="672">
        <v>16.253119999999999</v>
      </c>
      <c r="E455" s="672">
        <v>16.253119999999999</v>
      </c>
      <c r="F455" s="673">
        <v>16.253119999999999</v>
      </c>
      <c r="G455" s="674">
        <v>1418.6485057056884</v>
      </c>
      <c r="H455" s="674">
        <v>1418.6485057056884</v>
      </c>
      <c r="I455" s="675">
        <v>1418.6485057056884</v>
      </c>
      <c r="J455" s="674">
        <v>3169.076</v>
      </c>
      <c r="K455" s="674">
        <v>3169.076</v>
      </c>
      <c r="L455" s="675">
        <v>3169.076</v>
      </c>
    </row>
    <row r="456" spans="1:12" x14ac:dyDescent="0.25">
      <c r="A456" s="669">
        <v>1986</v>
      </c>
      <c r="B456" s="670">
        <v>1998</v>
      </c>
      <c r="C456" s="671">
        <v>12</v>
      </c>
      <c r="D456" s="672">
        <v>16.92323</v>
      </c>
      <c r="E456" s="672">
        <v>16.92323</v>
      </c>
      <c r="F456" s="673">
        <v>16.92323</v>
      </c>
      <c r="G456" s="674">
        <v>1387.8332282068454</v>
      </c>
      <c r="H456" s="674">
        <v>1387.8332282068454</v>
      </c>
      <c r="I456" s="675">
        <v>1387.8332282068454</v>
      </c>
      <c r="J456" s="674">
        <v>3018.1619999999998</v>
      </c>
      <c r="K456" s="674">
        <v>3018.1619999999998</v>
      </c>
      <c r="L456" s="675">
        <v>3018.1619999999998</v>
      </c>
    </row>
    <row r="457" spans="1:12" x14ac:dyDescent="0.25">
      <c r="A457" s="669">
        <v>1986</v>
      </c>
      <c r="B457" s="670">
        <v>1999</v>
      </c>
      <c r="C457" s="671">
        <v>13</v>
      </c>
      <c r="D457" s="672">
        <v>16.030570000000001</v>
      </c>
      <c r="E457" s="672">
        <v>16.030570000000001</v>
      </c>
      <c r="F457" s="673">
        <v>16.030570000000001</v>
      </c>
      <c r="G457" s="674">
        <v>1392.2307997735338</v>
      </c>
      <c r="H457" s="674">
        <v>1392.2307997735338</v>
      </c>
      <c r="I457" s="675">
        <v>1392.2307997735338</v>
      </c>
      <c r="J457" s="674">
        <v>2781.0030000000002</v>
      </c>
      <c r="K457" s="674">
        <v>2781.0030000000002</v>
      </c>
      <c r="L457" s="675">
        <v>2781.0030000000002</v>
      </c>
    </row>
    <row r="458" spans="1:12" x14ac:dyDescent="0.25">
      <c r="A458" s="669">
        <v>1986</v>
      </c>
      <c r="B458" s="670">
        <v>2000</v>
      </c>
      <c r="C458" s="671">
        <v>14</v>
      </c>
      <c r="D458" s="672">
        <v>18.285160000000001</v>
      </c>
      <c r="E458" s="672">
        <v>18.285160000000001</v>
      </c>
      <c r="F458" s="673">
        <v>18.285160000000001</v>
      </c>
      <c r="G458" s="674">
        <v>1372.8651402621242</v>
      </c>
      <c r="H458" s="674">
        <v>1372.8651402621242</v>
      </c>
      <c r="I458" s="675">
        <v>1372.8651402621242</v>
      </c>
      <c r="J458" s="674">
        <v>2710.0630000000001</v>
      </c>
      <c r="K458" s="674">
        <v>2710.0630000000001</v>
      </c>
      <c r="L458" s="675">
        <v>2710.0630000000001</v>
      </c>
    </row>
    <row r="459" spans="1:12" x14ac:dyDescent="0.25">
      <c r="A459" s="669">
        <v>1986</v>
      </c>
      <c r="B459" s="670">
        <v>2001</v>
      </c>
      <c r="C459" s="671">
        <v>15</v>
      </c>
      <c r="D459" s="672">
        <v>16.415970000000002</v>
      </c>
      <c r="E459" s="672">
        <v>16.415970000000002</v>
      </c>
      <c r="F459" s="673">
        <v>16.415970000000002</v>
      </c>
      <c r="G459" s="674">
        <v>1225.4340368339722</v>
      </c>
      <c r="H459" s="674">
        <v>1225.4340368339722</v>
      </c>
      <c r="I459" s="675">
        <v>1225.4340368339722</v>
      </c>
      <c r="J459" s="674">
        <v>2608.6469999999999</v>
      </c>
      <c r="K459" s="674">
        <v>2608.6469999999999</v>
      </c>
      <c r="L459" s="675">
        <v>2608.6469999999999</v>
      </c>
    </row>
    <row r="460" spans="1:12" x14ac:dyDescent="0.25">
      <c r="A460" s="669">
        <v>1986</v>
      </c>
      <c r="B460" s="670">
        <v>2002</v>
      </c>
      <c r="C460" s="671">
        <v>16</v>
      </c>
      <c r="D460" s="672">
        <v>17.19941</v>
      </c>
      <c r="E460" s="672">
        <v>17.19941</v>
      </c>
      <c r="F460" s="673">
        <v>17.19941</v>
      </c>
      <c r="G460" s="674">
        <v>975.22885073252951</v>
      </c>
      <c r="H460" s="674">
        <v>975.22885073252951</v>
      </c>
      <c r="I460" s="675">
        <v>975.22885073252951</v>
      </c>
      <c r="J460" s="674">
        <v>2506.357</v>
      </c>
      <c r="K460" s="674">
        <v>2506.357</v>
      </c>
      <c r="L460" s="675">
        <v>2506.357</v>
      </c>
    </row>
    <row r="461" spans="1:12" x14ac:dyDescent="0.25">
      <c r="A461" s="669">
        <v>1986</v>
      </c>
      <c r="B461" s="670">
        <v>2003</v>
      </c>
      <c r="C461" s="671">
        <v>17</v>
      </c>
      <c r="D461" s="672">
        <v>16.64725</v>
      </c>
      <c r="E461" s="672">
        <v>16.64725</v>
      </c>
      <c r="F461" s="673">
        <v>16.64725</v>
      </c>
      <c r="G461" s="674">
        <v>950.72583297492577</v>
      </c>
      <c r="H461" s="674">
        <v>950.72583297492577</v>
      </c>
      <c r="I461" s="675">
        <v>950.72583297492577</v>
      </c>
      <c r="J461" s="674">
        <v>2370.3220000000001</v>
      </c>
      <c r="K461" s="674">
        <v>2370.3220000000001</v>
      </c>
      <c r="L461" s="675">
        <v>2370.3220000000001</v>
      </c>
    </row>
    <row r="462" spans="1:12" x14ac:dyDescent="0.25">
      <c r="A462" s="669">
        <v>1986</v>
      </c>
      <c r="B462" s="670">
        <v>2004</v>
      </c>
      <c r="C462" s="671">
        <v>18</v>
      </c>
      <c r="D462" s="672">
        <v>16.62631</v>
      </c>
      <c r="E462" s="672">
        <v>16.62631</v>
      </c>
      <c r="F462" s="673">
        <v>16.62631</v>
      </c>
      <c r="G462" s="674">
        <v>974.64632383362334</v>
      </c>
      <c r="H462" s="674">
        <v>974.64632383362334</v>
      </c>
      <c r="I462" s="675">
        <v>974.64632383362334</v>
      </c>
      <c r="J462" s="674">
        <v>2067.252</v>
      </c>
      <c r="K462" s="674">
        <v>2067.252</v>
      </c>
      <c r="L462" s="675">
        <v>2067.252</v>
      </c>
    </row>
    <row r="463" spans="1:12" x14ac:dyDescent="0.25">
      <c r="A463" s="669">
        <v>1986</v>
      </c>
      <c r="B463" s="670">
        <v>2005</v>
      </c>
      <c r="C463" s="671">
        <v>19</v>
      </c>
      <c r="D463" s="672">
        <v>17.188469999999999</v>
      </c>
      <c r="E463" s="672">
        <v>17.188469999999999</v>
      </c>
      <c r="F463" s="673">
        <v>17.188469999999999</v>
      </c>
      <c r="G463" s="674">
        <v>898.60547620590853</v>
      </c>
      <c r="H463" s="674">
        <v>898.60547620590853</v>
      </c>
      <c r="I463" s="675">
        <v>898.60547620590853</v>
      </c>
      <c r="J463" s="674">
        <v>1893.797</v>
      </c>
      <c r="K463" s="674">
        <v>1893.797</v>
      </c>
      <c r="L463" s="675">
        <v>1893.797</v>
      </c>
    </row>
    <row r="464" spans="1:12" x14ac:dyDescent="0.25">
      <c r="A464" s="669">
        <v>1986</v>
      </c>
      <c r="B464" s="670">
        <v>2006</v>
      </c>
      <c r="C464" s="671">
        <v>20</v>
      </c>
      <c r="D464" s="672">
        <v>17.348880000000001</v>
      </c>
      <c r="E464" s="672">
        <v>17.348880000000001</v>
      </c>
      <c r="F464" s="673">
        <v>17.348880000000001</v>
      </c>
      <c r="G464" s="674">
        <v>838.42783027704434</v>
      </c>
      <c r="H464" s="674">
        <v>838.42783027704434</v>
      </c>
      <c r="I464" s="675">
        <v>838.42783027704434</v>
      </c>
      <c r="J464" s="674">
        <v>1986.6569999999999</v>
      </c>
      <c r="K464" s="674">
        <v>1986.6569999999999</v>
      </c>
      <c r="L464" s="675">
        <v>1986.6569999999999</v>
      </c>
    </row>
    <row r="465" spans="1:12" x14ac:dyDescent="0.25">
      <c r="A465" s="669">
        <v>1986</v>
      </c>
      <c r="B465" s="670">
        <v>2007</v>
      </c>
      <c r="C465" s="671">
        <v>21</v>
      </c>
      <c r="D465" s="672">
        <v>16.70805</v>
      </c>
      <c r="E465" s="672">
        <v>16.70805</v>
      </c>
      <c r="F465" s="673">
        <v>16.70805</v>
      </c>
      <c r="G465" s="674">
        <v>767.08224597436981</v>
      </c>
      <c r="H465" s="674">
        <v>767.08224597436981</v>
      </c>
      <c r="I465" s="675">
        <v>767.08224597436981</v>
      </c>
      <c r="J465" s="674">
        <v>1899.6690000000001</v>
      </c>
      <c r="K465" s="674">
        <v>1899.6690000000001</v>
      </c>
      <c r="L465" s="675">
        <v>1899.6690000000001</v>
      </c>
    </row>
    <row r="466" spans="1:12" x14ac:dyDescent="0.25">
      <c r="A466" s="669">
        <v>1986</v>
      </c>
      <c r="B466" s="670">
        <v>2008</v>
      </c>
      <c r="C466" s="671">
        <v>22</v>
      </c>
      <c r="D466" s="672">
        <v>15.09728</v>
      </c>
      <c r="E466" s="672">
        <v>15.09728</v>
      </c>
      <c r="F466" s="673">
        <v>15.09728</v>
      </c>
      <c r="G466" s="674">
        <v>565.44898054373505</v>
      </c>
      <c r="H466" s="674">
        <v>565.44898054373505</v>
      </c>
      <c r="I466" s="675">
        <v>565.44898054373505</v>
      </c>
      <c r="J466" s="674">
        <v>1577.7460000000001</v>
      </c>
      <c r="K466" s="674">
        <v>1577.7460000000001</v>
      </c>
      <c r="L466" s="675">
        <v>1577.7460000000001</v>
      </c>
    </row>
    <row r="467" spans="1:12" x14ac:dyDescent="0.25">
      <c r="A467" s="669">
        <v>1986</v>
      </c>
      <c r="B467" s="670">
        <v>2009</v>
      </c>
      <c r="C467" s="671">
        <v>23</v>
      </c>
      <c r="D467" s="672">
        <v>11.614190000000001</v>
      </c>
      <c r="E467" s="672">
        <v>11.614190000000001</v>
      </c>
      <c r="F467" s="673">
        <v>11.614190000000001</v>
      </c>
      <c r="G467" s="674">
        <v>575.22164939353456</v>
      </c>
      <c r="H467" s="674">
        <v>575.22164939353456</v>
      </c>
      <c r="I467" s="675">
        <v>575.22164939353456</v>
      </c>
      <c r="J467" s="674">
        <v>1316.981</v>
      </c>
      <c r="K467" s="674">
        <v>1316.981</v>
      </c>
      <c r="L467" s="675">
        <v>1316.981</v>
      </c>
    </row>
    <row r="468" spans="1:12" x14ac:dyDescent="0.25">
      <c r="A468" s="669">
        <v>1986</v>
      </c>
      <c r="B468" s="670">
        <v>2010</v>
      </c>
      <c r="C468" s="671">
        <v>24</v>
      </c>
      <c r="D468" s="672">
        <v>12.57213</v>
      </c>
      <c r="E468" s="672">
        <v>12.57213</v>
      </c>
      <c r="F468" s="673">
        <v>12.57213</v>
      </c>
      <c r="G468" s="674">
        <v>547.722836356068</v>
      </c>
      <c r="H468" s="674">
        <v>547.722836356068</v>
      </c>
      <c r="I468" s="675">
        <v>547.722836356068</v>
      </c>
      <c r="J468" s="674">
        <v>1548.028</v>
      </c>
      <c r="K468" s="674">
        <v>1548.028</v>
      </c>
      <c r="L468" s="675">
        <v>1548.028</v>
      </c>
    </row>
    <row r="469" spans="1:12" x14ac:dyDescent="0.25">
      <c r="A469" s="669">
        <v>1986</v>
      </c>
      <c r="B469" s="670">
        <v>2011</v>
      </c>
      <c r="C469" s="671">
        <v>25</v>
      </c>
      <c r="D469" s="672">
        <v>12.33066</v>
      </c>
      <c r="E469" s="672">
        <v>12.33066</v>
      </c>
      <c r="F469" s="673">
        <v>12.33066</v>
      </c>
      <c r="G469" s="674">
        <v>674.60407702112013</v>
      </c>
      <c r="H469" s="674">
        <v>674.60407702112013</v>
      </c>
      <c r="I469" s="675">
        <v>674.60407702112013</v>
      </c>
      <c r="J469" s="674">
        <v>1720.8219999999999</v>
      </c>
      <c r="K469" s="674">
        <v>1720.8219999999999</v>
      </c>
      <c r="L469" s="675">
        <v>1720.8219999999999</v>
      </c>
    </row>
    <row r="470" spans="1:12" x14ac:dyDescent="0.25">
      <c r="A470" s="669">
        <v>1986</v>
      </c>
      <c r="B470" s="670">
        <v>2012</v>
      </c>
      <c r="C470" s="671">
        <v>26</v>
      </c>
      <c r="D470" s="672">
        <v>15.68113</v>
      </c>
      <c r="E470" s="672">
        <v>15.68113</v>
      </c>
      <c r="F470" s="673">
        <v>15.68113</v>
      </c>
      <c r="G470" s="674">
        <v>705.85957173413681</v>
      </c>
      <c r="H470" s="674">
        <v>705.85957173413681</v>
      </c>
      <c r="I470" s="675">
        <v>705.85957173413681</v>
      </c>
      <c r="J470" s="674">
        <v>1589.5250000000001</v>
      </c>
      <c r="K470" s="674">
        <v>1589.5250000000001</v>
      </c>
      <c r="L470" s="675">
        <v>1589.5250000000001</v>
      </c>
    </row>
    <row r="471" spans="1:12" x14ac:dyDescent="0.25">
      <c r="A471" s="669">
        <v>1986</v>
      </c>
      <c r="B471" s="670">
        <v>2013</v>
      </c>
      <c r="C471" s="671">
        <v>27</v>
      </c>
      <c r="D471" s="672">
        <v>12.27183</v>
      </c>
      <c r="E471" s="672">
        <v>12.27183</v>
      </c>
      <c r="F471" s="673">
        <v>12.27183</v>
      </c>
      <c r="G471" s="674">
        <v>382.81935555757985</v>
      </c>
      <c r="H471" s="674">
        <v>382.81935555757985</v>
      </c>
      <c r="I471" s="675">
        <v>382.81935555757985</v>
      </c>
      <c r="J471" s="674">
        <v>1557.366</v>
      </c>
      <c r="K471" s="674">
        <v>1557.366</v>
      </c>
      <c r="L471" s="675">
        <v>1557.366</v>
      </c>
    </row>
    <row r="472" spans="1:12" x14ac:dyDescent="0.25">
      <c r="A472" s="669">
        <v>1986</v>
      </c>
      <c r="B472" s="670">
        <v>2014</v>
      </c>
      <c r="C472" s="671">
        <v>28</v>
      </c>
      <c r="D472" s="672">
        <v>10.834809999999999</v>
      </c>
      <c r="E472" s="672">
        <v>10.834809999999999</v>
      </c>
      <c r="F472" s="673">
        <v>10.834809999999999</v>
      </c>
      <c r="G472" s="674">
        <v>504.45351441210676</v>
      </c>
      <c r="H472" s="674">
        <v>504.45351441210676</v>
      </c>
      <c r="I472" s="675">
        <v>504.45351441210676</v>
      </c>
      <c r="J472" s="674">
        <v>1253.136</v>
      </c>
      <c r="K472" s="674">
        <v>1253.136</v>
      </c>
      <c r="L472" s="675">
        <v>1253.136</v>
      </c>
    </row>
    <row r="473" spans="1:12" x14ac:dyDescent="0.25">
      <c r="A473" s="669">
        <v>1986</v>
      </c>
      <c r="B473" s="670">
        <v>2015</v>
      </c>
      <c r="C473" s="671">
        <v>29</v>
      </c>
      <c r="D473" s="672">
        <v>10.17483</v>
      </c>
      <c r="E473" s="672">
        <v>10.17483</v>
      </c>
      <c r="F473" s="673">
        <v>10.17483</v>
      </c>
      <c r="G473" s="674">
        <v>479.66403698339644</v>
      </c>
      <c r="H473" s="674">
        <v>479.66403698339644</v>
      </c>
      <c r="I473" s="675">
        <v>479.66403698339644</v>
      </c>
      <c r="J473" s="674">
        <v>1139.4536252912865</v>
      </c>
      <c r="K473" s="674">
        <v>1139.4536252912865</v>
      </c>
      <c r="L473" s="675">
        <v>1139.4536252912865</v>
      </c>
    </row>
    <row r="474" spans="1:12" x14ac:dyDescent="0.25">
      <c r="A474" s="669">
        <v>1986</v>
      </c>
      <c r="B474" s="670">
        <v>2016</v>
      </c>
      <c r="C474" s="671">
        <v>30</v>
      </c>
      <c r="D474" s="672">
        <v>14.110799999999999</v>
      </c>
      <c r="E474" s="672">
        <v>14.110799999999999</v>
      </c>
      <c r="F474" s="673">
        <v>14.110799999999999</v>
      </c>
      <c r="G474" s="674">
        <v>489.70079526865442</v>
      </c>
      <c r="H474" s="674">
        <v>489.70079526865442</v>
      </c>
      <c r="I474" s="675">
        <v>489.70079526865442</v>
      </c>
      <c r="J474" s="674">
        <v>1025.7743061078816</v>
      </c>
      <c r="K474" s="674">
        <v>1025.7743061078816</v>
      </c>
      <c r="L474" s="675">
        <v>1025.7743061078816</v>
      </c>
    </row>
    <row r="475" spans="1:12" x14ac:dyDescent="0.25">
      <c r="A475" s="669">
        <v>1986</v>
      </c>
      <c r="B475" s="670">
        <v>2017</v>
      </c>
      <c r="C475" s="671">
        <v>31</v>
      </c>
      <c r="D475" s="672">
        <v>8.1377020000000009</v>
      </c>
      <c r="E475" s="672">
        <v>8.1377020000000009</v>
      </c>
      <c r="F475" s="673">
        <v>8.1377020000000009</v>
      </c>
      <c r="G475" s="674">
        <v>425.2475021509282</v>
      </c>
      <c r="H475" s="674">
        <v>425.2475021509282</v>
      </c>
      <c r="I475" s="675">
        <v>425.2475021509282</v>
      </c>
      <c r="J475" s="674">
        <v>915.75577094682387</v>
      </c>
      <c r="K475" s="674">
        <v>915.75577094682387</v>
      </c>
      <c r="L475" s="675">
        <v>915.75577094682387</v>
      </c>
    </row>
    <row r="476" spans="1:12" x14ac:dyDescent="0.25">
      <c r="A476" s="669">
        <v>1986</v>
      </c>
      <c r="B476" s="670">
        <v>2018</v>
      </c>
      <c r="C476" s="671">
        <v>32</v>
      </c>
      <c r="D476" s="672">
        <v>9.6503155883397973</v>
      </c>
      <c r="E476" s="672">
        <v>9.6503155883397973</v>
      </c>
      <c r="F476" s="673">
        <v>9.6503155883397973</v>
      </c>
      <c r="G476" s="674">
        <v>354.39459160338185</v>
      </c>
      <c r="H476" s="674">
        <v>354.39459160338185</v>
      </c>
      <c r="I476" s="675">
        <v>354.39459160338185</v>
      </c>
      <c r="J476" s="674">
        <v>918.64837232982779</v>
      </c>
      <c r="K476" s="674">
        <v>918.64837232982779</v>
      </c>
      <c r="L476" s="675">
        <v>918.64837232982779</v>
      </c>
    </row>
    <row r="477" spans="1:12" x14ac:dyDescent="0.25">
      <c r="A477" s="669">
        <v>1986</v>
      </c>
      <c r="B477" s="670">
        <v>2019</v>
      </c>
      <c r="C477" s="671">
        <v>33</v>
      </c>
      <c r="D477" s="672">
        <v>8.9972387539672951</v>
      </c>
      <c r="E477" s="672">
        <v>8.9972387539672951</v>
      </c>
      <c r="F477" s="673">
        <v>8.9972387539672951</v>
      </c>
      <c r="G477" s="674">
        <v>285.19738512219476</v>
      </c>
      <c r="H477" s="674">
        <v>285.19738512219476</v>
      </c>
      <c r="I477" s="675">
        <v>285.19738512219476</v>
      </c>
      <c r="J477" s="674">
        <v>805.91405539518257</v>
      </c>
      <c r="K477" s="674">
        <v>805.91405539518257</v>
      </c>
      <c r="L477" s="675">
        <v>805.91405539518257</v>
      </c>
    </row>
    <row r="478" spans="1:12" x14ac:dyDescent="0.25">
      <c r="A478" s="669">
        <v>1986</v>
      </c>
      <c r="B478" s="670">
        <v>2020</v>
      </c>
      <c r="C478" s="671">
        <v>34</v>
      </c>
      <c r="D478" s="672">
        <v>9.2473463622764918</v>
      </c>
      <c r="E478" s="672">
        <v>9.2473463622764918</v>
      </c>
      <c r="F478" s="673">
        <v>9.2473463622764918</v>
      </c>
      <c r="G478" s="674">
        <v>267.42939951212691</v>
      </c>
      <c r="H478" s="674">
        <v>267.42939951212691</v>
      </c>
      <c r="I478" s="675">
        <v>267.42939951212691</v>
      </c>
      <c r="J478" s="674">
        <v>700.59500584300804</v>
      </c>
      <c r="K478" s="674">
        <v>700.59500584300804</v>
      </c>
      <c r="L478" s="675">
        <v>700.59500584300804</v>
      </c>
    </row>
    <row r="479" spans="1:12" x14ac:dyDescent="0.25">
      <c r="A479" s="669">
        <v>1986</v>
      </c>
      <c r="B479" s="670">
        <v>2021</v>
      </c>
      <c r="C479" s="671">
        <v>35</v>
      </c>
      <c r="D479" s="672">
        <v>7.9893597936167149</v>
      </c>
      <c r="E479" s="672">
        <v>7.9893597936167149</v>
      </c>
      <c r="F479" s="673">
        <v>7.9893597936167149</v>
      </c>
      <c r="G479" s="674">
        <v>204.07419004962475</v>
      </c>
      <c r="H479" s="674">
        <v>204.07419004962475</v>
      </c>
      <c r="I479" s="675">
        <v>204.07419004962475</v>
      </c>
      <c r="J479" s="674">
        <v>603.35506777435228</v>
      </c>
      <c r="K479" s="674">
        <v>603.35506777435228</v>
      </c>
      <c r="L479" s="675">
        <v>603.35506777435228</v>
      </c>
    </row>
    <row r="480" spans="1:12" x14ac:dyDescent="0.25">
      <c r="A480" s="669">
        <v>1986</v>
      </c>
      <c r="B480" s="670">
        <v>2022</v>
      </c>
      <c r="C480" s="671">
        <v>36</v>
      </c>
      <c r="D480" s="672">
        <v>6.7950107565578346</v>
      </c>
      <c r="E480" s="672">
        <v>6.7950107565578346</v>
      </c>
      <c r="F480" s="673">
        <v>6.7950107565578346</v>
      </c>
      <c r="G480" s="674">
        <v>152.5236406126275</v>
      </c>
      <c r="H480" s="674">
        <v>152.5236406126275</v>
      </c>
      <c r="I480" s="675">
        <v>152.5236406126275</v>
      </c>
      <c r="J480" s="674">
        <v>514.63017474944365</v>
      </c>
      <c r="K480" s="674">
        <v>514.63017474944365</v>
      </c>
      <c r="L480" s="675">
        <v>514.63017474944365</v>
      </c>
    </row>
    <row r="481" spans="1:12" x14ac:dyDescent="0.25">
      <c r="A481" s="669">
        <v>1986</v>
      </c>
      <c r="B481" s="670">
        <v>2023</v>
      </c>
      <c r="C481" s="671">
        <v>37</v>
      </c>
      <c r="D481" s="672">
        <v>5.6862707588904504</v>
      </c>
      <c r="E481" s="672">
        <v>5.6862707588904504</v>
      </c>
      <c r="F481" s="673">
        <v>5.6862707588904504</v>
      </c>
      <c r="G481" s="674">
        <v>111.57439681918964</v>
      </c>
      <c r="H481" s="674">
        <v>111.57439681918964</v>
      </c>
      <c r="I481" s="675">
        <v>111.57439681918964</v>
      </c>
      <c r="J481" s="674">
        <v>434.63291964843916</v>
      </c>
      <c r="K481" s="674">
        <v>434.63291964843916</v>
      </c>
      <c r="L481" s="675">
        <v>434.63291964843916</v>
      </c>
    </row>
    <row r="482" spans="1:12" x14ac:dyDescent="0.25">
      <c r="A482" s="669">
        <v>1986</v>
      </c>
      <c r="B482" s="670">
        <v>2024</v>
      </c>
      <c r="C482" s="671">
        <v>38</v>
      </c>
      <c r="D482" s="672">
        <v>4.6795063828301782</v>
      </c>
      <c r="E482" s="672">
        <v>4.6795063828301782</v>
      </c>
      <c r="F482" s="673">
        <v>4.6795063828301782</v>
      </c>
      <c r="G482" s="674">
        <v>79.832253695458647</v>
      </c>
      <c r="H482" s="674">
        <v>79.832253695458647</v>
      </c>
      <c r="I482" s="675">
        <v>79.832253695458647</v>
      </c>
      <c r="J482" s="674">
        <v>363.36559947228028</v>
      </c>
      <c r="K482" s="674">
        <v>363.36559947228028</v>
      </c>
      <c r="L482" s="675">
        <v>363.36559947228028</v>
      </c>
    </row>
    <row r="483" spans="1:12" ht="13" thickBot="1" x14ac:dyDescent="0.3">
      <c r="A483" s="676">
        <v>1986</v>
      </c>
      <c r="B483" s="677">
        <v>2025</v>
      </c>
      <c r="C483" s="678">
        <v>39</v>
      </c>
      <c r="D483" s="679">
        <v>3.7851542181338496</v>
      </c>
      <c r="E483" s="679">
        <v>3.7851542181338496</v>
      </c>
      <c r="F483" s="680">
        <v>3.7851542181338496</v>
      </c>
      <c r="G483" s="681">
        <v>55.832470259778447</v>
      </c>
      <c r="H483" s="681">
        <v>55.832470259778447</v>
      </c>
      <c r="I483" s="682">
        <v>55.832470259778447</v>
      </c>
      <c r="J483" s="681">
        <v>300.64054998355743</v>
      </c>
      <c r="K483" s="681">
        <v>300.64054998355743</v>
      </c>
      <c r="L483" s="682">
        <v>300.64054998355743</v>
      </c>
    </row>
    <row r="484" spans="1:12" x14ac:dyDescent="0.25">
      <c r="A484" s="662">
        <v>1987</v>
      </c>
      <c r="B484" s="663">
        <v>1987</v>
      </c>
      <c r="C484" s="664">
        <v>0</v>
      </c>
      <c r="D484" s="665">
        <v>12.67245</v>
      </c>
      <c r="E484" s="665">
        <v>12.67245</v>
      </c>
      <c r="F484" s="666">
        <v>12.67245</v>
      </c>
      <c r="G484" s="667"/>
      <c r="H484" s="667"/>
      <c r="I484" s="668"/>
      <c r="J484" s="667"/>
      <c r="K484" s="667"/>
      <c r="L484" s="668"/>
    </row>
    <row r="485" spans="1:12" x14ac:dyDescent="0.25">
      <c r="A485" s="669">
        <v>1987</v>
      </c>
      <c r="B485" s="670">
        <v>1988</v>
      </c>
      <c r="C485" s="671">
        <v>1</v>
      </c>
      <c r="D485" s="672">
        <v>11.02247</v>
      </c>
      <c r="E485" s="672">
        <v>11.02247</v>
      </c>
      <c r="F485" s="673">
        <v>11.02247</v>
      </c>
      <c r="G485" s="674"/>
      <c r="H485" s="674"/>
      <c r="I485" s="675"/>
      <c r="J485" s="674"/>
      <c r="K485" s="674"/>
      <c r="L485" s="675"/>
    </row>
    <row r="486" spans="1:12" x14ac:dyDescent="0.25">
      <c r="A486" s="669">
        <v>1987</v>
      </c>
      <c r="B486" s="670">
        <v>1989</v>
      </c>
      <c r="C486" s="671">
        <v>2</v>
      </c>
      <c r="D486" s="672">
        <v>9.9469560000000001</v>
      </c>
      <c r="E486" s="672">
        <v>9.9469560000000001</v>
      </c>
      <c r="F486" s="673">
        <v>9.9469560000000001</v>
      </c>
      <c r="G486" s="674"/>
      <c r="H486" s="674"/>
      <c r="I486" s="675"/>
      <c r="J486" s="674"/>
      <c r="K486" s="674"/>
      <c r="L486" s="675"/>
    </row>
    <row r="487" spans="1:12" x14ac:dyDescent="0.25">
      <c r="A487" s="669">
        <v>1987</v>
      </c>
      <c r="B487" s="670">
        <v>1990</v>
      </c>
      <c r="C487" s="671">
        <v>3</v>
      </c>
      <c r="D487" s="672">
        <v>9.9840839999999993</v>
      </c>
      <c r="E487" s="672">
        <v>9.9840839999999993</v>
      </c>
      <c r="F487" s="673">
        <v>9.9840839999999993</v>
      </c>
      <c r="G487" s="674">
        <v>1150.9402877556413</v>
      </c>
      <c r="H487" s="674">
        <v>1150.9402877556413</v>
      </c>
      <c r="I487" s="675">
        <v>1150.9402877556413</v>
      </c>
      <c r="J487" s="674">
        <v>3129.0729999999999</v>
      </c>
      <c r="K487" s="674">
        <v>3129.0729999999999</v>
      </c>
      <c r="L487" s="675">
        <v>3129.0729999999999</v>
      </c>
    </row>
    <row r="488" spans="1:12" x14ac:dyDescent="0.25">
      <c r="A488" s="669">
        <v>1987</v>
      </c>
      <c r="B488" s="670">
        <v>1991</v>
      </c>
      <c r="C488" s="671">
        <v>4</v>
      </c>
      <c r="D488" s="672">
        <v>11.51099</v>
      </c>
      <c r="E488" s="672">
        <v>11.51099</v>
      </c>
      <c r="F488" s="673">
        <v>11.51099</v>
      </c>
      <c r="G488" s="674">
        <v>1217.375054641697</v>
      </c>
      <c r="H488" s="674">
        <v>1217.375054641697</v>
      </c>
      <c r="I488" s="675">
        <v>1217.375054641697</v>
      </c>
      <c r="J488" s="674">
        <v>2959.4650000000001</v>
      </c>
      <c r="K488" s="674">
        <v>2959.4650000000001</v>
      </c>
      <c r="L488" s="675">
        <v>2959.4650000000001</v>
      </c>
    </row>
    <row r="489" spans="1:12" x14ac:dyDescent="0.25">
      <c r="A489" s="669">
        <v>1987</v>
      </c>
      <c r="B489" s="670">
        <v>1992</v>
      </c>
      <c r="C489" s="671">
        <v>5</v>
      </c>
      <c r="D489" s="672">
        <v>11.020949999999999</v>
      </c>
      <c r="E489" s="672">
        <v>11.020949999999999</v>
      </c>
      <c r="F489" s="673">
        <v>11.020949999999999</v>
      </c>
      <c r="G489" s="674">
        <v>1230.7660774075453</v>
      </c>
      <c r="H489" s="674">
        <v>1230.7660774075453</v>
      </c>
      <c r="I489" s="675">
        <v>1230.7660774075453</v>
      </c>
      <c r="J489" s="674">
        <v>2888.7939999999999</v>
      </c>
      <c r="K489" s="674">
        <v>2888.7939999999999</v>
      </c>
      <c r="L489" s="675">
        <v>2888.7939999999999</v>
      </c>
    </row>
    <row r="490" spans="1:12" x14ac:dyDescent="0.25">
      <c r="A490" s="669">
        <v>1987</v>
      </c>
      <c r="B490" s="670">
        <v>1993</v>
      </c>
      <c r="C490" s="671">
        <v>6</v>
      </c>
      <c r="D490" s="672">
        <v>11.95133</v>
      </c>
      <c r="E490" s="672">
        <v>11.95133</v>
      </c>
      <c r="F490" s="673">
        <v>11.95133</v>
      </c>
      <c r="G490" s="674">
        <v>1331.1879221219292</v>
      </c>
      <c r="H490" s="674">
        <v>1331.1879221219292</v>
      </c>
      <c r="I490" s="675">
        <v>1331.1879221219292</v>
      </c>
      <c r="J490" s="674">
        <v>2939.433</v>
      </c>
      <c r="K490" s="674">
        <v>2939.433</v>
      </c>
      <c r="L490" s="675">
        <v>2939.433</v>
      </c>
    </row>
    <row r="491" spans="1:12" x14ac:dyDescent="0.25">
      <c r="A491" s="669">
        <v>1987</v>
      </c>
      <c r="B491" s="670">
        <v>1994</v>
      </c>
      <c r="C491" s="671">
        <v>7</v>
      </c>
      <c r="D491" s="672">
        <v>13.04692</v>
      </c>
      <c r="E491" s="672">
        <v>13.04692</v>
      </c>
      <c r="F491" s="673">
        <v>13.04692</v>
      </c>
      <c r="G491" s="674">
        <v>1432.9947573216307</v>
      </c>
      <c r="H491" s="674">
        <v>1432.9947573216307</v>
      </c>
      <c r="I491" s="675">
        <v>1432.9947573216307</v>
      </c>
      <c r="J491" s="674">
        <v>3179.9110000000001</v>
      </c>
      <c r="K491" s="674">
        <v>3179.9110000000001</v>
      </c>
      <c r="L491" s="675">
        <v>3179.9110000000001</v>
      </c>
    </row>
    <row r="492" spans="1:12" x14ac:dyDescent="0.25">
      <c r="A492" s="669">
        <v>1987</v>
      </c>
      <c r="B492" s="670">
        <v>1995</v>
      </c>
      <c r="C492" s="671">
        <v>8</v>
      </c>
      <c r="D492" s="672">
        <v>13.98555</v>
      </c>
      <c r="E492" s="672">
        <v>13.98555</v>
      </c>
      <c r="F492" s="673">
        <v>13.98555</v>
      </c>
      <c r="G492" s="674">
        <v>1551.0563105227016</v>
      </c>
      <c r="H492" s="674">
        <v>1551.0563105227016</v>
      </c>
      <c r="I492" s="675">
        <v>1551.0563105227016</v>
      </c>
      <c r="J492" s="674">
        <v>3440.0770000000002</v>
      </c>
      <c r="K492" s="674">
        <v>3440.0770000000002</v>
      </c>
      <c r="L492" s="675">
        <v>3440.0770000000002</v>
      </c>
    </row>
    <row r="493" spans="1:12" x14ac:dyDescent="0.25">
      <c r="A493" s="669">
        <v>1987</v>
      </c>
      <c r="B493" s="670">
        <v>1996</v>
      </c>
      <c r="C493" s="671">
        <v>9</v>
      </c>
      <c r="D493" s="672">
        <v>14.942030000000001</v>
      </c>
      <c r="E493" s="672">
        <v>14.942030000000001</v>
      </c>
      <c r="F493" s="673">
        <v>14.942030000000001</v>
      </c>
      <c r="G493" s="674">
        <v>1524.0025311853412</v>
      </c>
      <c r="H493" s="674">
        <v>1524.0025311853412</v>
      </c>
      <c r="I493" s="675">
        <v>1524.0025311853412</v>
      </c>
      <c r="J493" s="674">
        <v>3411.7890000000002</v>
      </c>
      <c r="K493" s="674">
        <v>3411.7890000000002</v>
      </c>
      <c r="L493" s="675">
        <v>3411.7890000000002</v>
      </c>
    </row>
    <row r="494" spans="1:12" x14ac:dyDescent="0.25">
      <c r="A494" s="669">
        <v>1987</v>
      </c>
      <c r="B494" s="670">
        <v>1997</v>
      </c>
      <c r="C494" s="671">
        <v>10</v>
      </c>
      <c r="D494" s="672">
        <v>16.38269</v>
      </c>
      <c r="E494" s="672">
        <v>16.38269</v>
      </c>
      <c r="F494" s="673">
        <v>16.38269</v>
      </c>
      <c r="G494" s="674">
        <v>1464.6417333017273</v>
      </c>
      <c r="H494" s="674">
        <v>1464.6417333017273</v>
      </c>
      <c r="I494" s="675">
        <v>1464.6417333017273</v>
      </c>
      <c r="J494" s="674">
        <v>3215.6970000000001</v>
      </c>
      <c r="K494" s="674">
        <v>3215.6970000000001</v>
      </c>
      <c r="L494" s="675">
        <v>3215.6970000000001</v>
      </c>
    </row>
    <row r="495" spans="1:12" x14ac:dyDescent="0.25">
      <c r="A495" s="669">
        <v>1987</v>
      </c>
      <c r="B495" s="670">
        <v>1998</v>
      </c>
      <c r="C495" s="671">
        <v>11</v>
      </c>
      <c r="D495" s="672">
        <v>16.050709999999999</v>
      </c>
      <c r="E495" s="672">
        <v>16.050709999999999</v>
      </c>
      <c r="F495" s="673">
        <v>16.050709999999999</v>
      </c>
      <c r="G495" s="674">
        <v>1449.2478164423767</v>
      </c>
      <c r="H495" s="674">
        <v>1449.2478164423767</v>
      </c>
      <c r="I495" s="675">
        <v>1449.2478164423767</v>
      </c>
      <c r="J495" s="674">
        <v>3047.989</v>
      </c>
      <c r="K495" s="674">
        <v>3047.989</v>
      </c>
      <c r="L495" s="675">
        <v>3047.989</v>
      </c>
    </row>
    <row r="496" spans="1:12" x14ac:dyDescent="0.25">
      <c r="A496" s="669">
        <v>1987</v>
      </c>
      <c r="B496" s="670">
        <v>1999</v>
      </c>
      <c r="C496" s="671">
        <v>12</v>
      </c>
      <c r="D496" s="672">
        <v>16.110060000000001</v>
      </c>
      <c r="E496" s="672">
        <v>16.110060000000001</v>
      </c>
      <c r="F496" s="673">
        <v>16.110060000000001</v>
      </c>
      <c r="G496" s="674">
        <v>1366.3191490090226</v>
      </c>
      <c r="H496" s="674">
        <v>1366.3191490090226</v>
      </c>
      <c r="I496" s="675">
        <v>1366.3191490090226</v>
      </c>
      <c r="J496" s="674">
        <v>2626.223</v>
      </c>
      <c r="K496" s="674">
        <v>2626.223</v>
      </c>
      <c r="L496" s="675">
        <v>2626.223</v>
      </c>
    </row>
    <row r="497" spans="1:12" x14ac:dyDescent="0.25">
      <c r="A497" s="669">
        <v>1987</v>
      </c>
      <c r="B497" s="670">
        <v>2000</v>
      </c>
      <c r="C497" s="671">
        <v>13</v>
      </c>
      <c r="D497" s="672">
        <v>17.236910000000002</v>
      </c>
      <c r="E497" s="672">
        <v>17.236910000000002</v>
      </c>
      <c r="F497" s="673">
        <v>17.236910000000002</v>
      </c>
      <c r="G497" s="674">
        <v>1269.8727069108816</v>
      </c>
      <c r="H497" s="674">
        <v>1269.8727069108816</v>
      </c>
      <c r="I497" s="675">
        <v>1269.8727069108816</v>
      </c>
      <c r="J497" s="674">
        <v>2751.8620000000001</v>
      </c>
      <c r="K497" s="674">
        <v>2751.8620000000001</v>
      </c>
      <c r="L497" s="675">
        <v>2751.8620000000001</v>
      </c>
    </row>
    <row r="498" spans="1:12" x14ac:dyDescent="0.25">
      <c r="A498" s="669">
        <v>1987</v>
      </c>
      <c r="B498" s="670">
        <v>2001</v>
      </c>
      <c r="C498" s="671">
        <v>14</v>
      </c>
      <c r="D498" s="672">
        <v>17.100899999999999</v>
      </c>
      <c r="E498" s="672">
        <v>17.100899999999999</v>
      </c>
      <c r="F498" s="673">
        <v>17.100899999999999</v>
      </c>
      <c r="G498" s="674">
        <v>1428.9472882803168</v>
      </c>
      <c r="H498" s="674">
        <v>1428.9472882803168</v>
      </c>
      <c r="I498" s="675">
        <v>1428.9472882803168</v>
      </c>
      <c r="J498" s="674">
        <v>2655.4380000000001</v>
      </c>
      <c r="K498" s="674">
        <v>2655.4380000000001</v>
      </c>
      <c r="L498" s="675">
        <v>2655.4380000000001</v>
      </c>
    </row>
    <row r="499" spans="1:12" x14ac:dyDescent="0.25">
      <c r="A499" s="669">
        <v>1987</v>
      </c>
      <c r="B499" s="670">
        <v>2002</v>
      </c>
      <c r="C499" s="671">
        <v>15</v>
      </c>
      <c r="D499" s="672">
        <v>17.568470000000001</v>
      </c>
      <c r="E499" s="672">
        <v>17.568470000000001</v>
      </c>
      <c r="F499" s="673">
        <v>17.568470000000001</v>
      </c>
      <c r="G499" s="674">
        <v>1032.4613391327123</v>
      </c>
      <c r="H499" s="674">
        <v>1032.4613391327123</v>
      </c>
      <c r="I499" s="675">
        <v>1032.4613391327123</v>
      </c>
      <c r="J499" s="674">
        <v>2571.5610000000001</v>
      </c>
      <c r="K499" s="674">
        <v>2571.5610000000001</v>
      </c>
      <c r="L499" s="675">
        <v>2571.5610000000001</v>
      </c>
    </row>
    <row r="500" spans="1:12" x14ac:dyDescent="0.25">
      <c r="A500" s="669">
        <v>1987</v>
      </c>
      <c r="B500" s="670">
        <v>2003</v>
      </c>
      <c r="C500" s="671">
        <v>16</v>
      </c>
      <c r="D500" s="672">
        <v>16.712630000000001</v>
      </c>
      <c r="E500" s="672">
        <v>16.712630000000001</v>
      </c>
      <c r="F500" s="673">
        <v>16.712630000000001</v>
      </c>
      <c r="G500" s="674">
        <v>1026.5854710645081</v>
      </c>
      <c r="H500" s="674">
        <v>1026.5854710645081</v>
      </c>
      <c r="I500" s="675">
        <v>1026.5854710645081</v>
      </c>
      <c r="J500" s="674">
        <v>2440.895</v>
      </c>
      <c r="K500" s="674">
        <v>2440.895</v>
      </c>
      <c r="L500" s="675">
        <v>2440.895</v>
      </c>
    </row>
    <row r="501" spans="1:12" x14ac:dyDescent="0.25">
      <c r="A501" s="669">
        <v>1987</v>
      </c>
      <c r="B501" s="670">
        <v>2004</v>
      </c>
      <c r="C501" s="671">
        <v>17</v>
      </c>
      <c r="D501" s="672">
        <v>18.803940000000001</v>
      </c>
      <c r="E501" s="672">
        <v>18.803940000000001</v>
      </c>
      <c r="F501" s="673">
        <v>18.803940000000001</v>
      </c>
      <c r="G501" s="674">
        <v>1026.432041629108</v>
      </c>
      <c r="H501" s="674">
        <v>1026.432041629108</v>
      </c>
      <c r="I501" s="675">
        <v>1026.432041629108</v>
      </c>
      <c r="J501" s="674">
        <v>2381.6759999999999</v>
      </c>
      <c r="K501" s="674">
        <v>2381.6759999999999</v>
      </c>
      <c r="L501" s="675">
        <v>2381.6759999999999</v>
      </c>
    </row>
    <row r="502" spans="1:12" x14ac:dyDescent="0.25">
      <c r="A502" s="669">
        <v>1987</v>
      </c>
      <c r="B502" s="670">
        <v>2005</v>
      </c>
      <c r="C502" s="671">
        <v>18</v>
      </c>
      <c r="D502" s="672">
        <v>16.88485</v>
      </c>
      <c r="E502" s="672">
        <v>16.88485</v>
      </c>
      <c r="F502" s="673">
        <v>16.88485</v>
      </c>
      <c r="G502" s="674">
        <v>878.51408590113908</v>
      </c>
      <c r="H502" s="674">
        <v>878.51408590113908</v>
      </c>
      <c r="I502" s="675">
        <v>878.51408590113908</v>
      </c>
      <c r="J502" s="674">
        <v>2670.453</v>
      </c>
      <c r="K502" s="674">
        <v>2670.453</v>
      </c>
      <c r="L502" s="675">
        <v>2670.453</v>
      </c>
    </row>
    <row r="503" spans="1:12" x14ac:dyDescent="0.25">
      <c r="A503" s="669">
        <v>1987</v>
      </c>
      <c r="B503" s="670">
        <v>2006</v>
      </c>
      <c r="C503" s="671">
        <v>19</v>
      </c>
      <c r="D503" s="672">
        <v>18.780470000000001</v>
      </c>
      <c r="E503" s="672">
        <v>18.780470000000001</v>
      </c>
      <c r="F503" s="673">
        <v>18.780470000000001</v>
      </c>
      <c r="G503" s="674">
        <v>824.69477384176389</v>
      </c>
      <c r="H503" s="674">
        <v>824.69477384176389</v>
      </c>
      <c r="I503" s="675">
        <v>824.69477384176389</v>
      </c>
      <c r="J503" s="674">
        <v>2305.7779999999998</v>
      </c>
      <c r="K503" s="674">
        <v>2305.7779999999998</v>
      </c>
      <c r="L503" s="675">
        <v>2305.7779999999998</v>
      </c>
    </row>
    <row r="504" spans="1:12" x14ac:dyDescent="0.25">
      <c r="A504" s="669">
        <v>1987</v>
      </c>
      <c r="B504" s="670">
        <v>2007</v>
      </c>
      <c r="C504" s="671">
        <v>20</v>
      </c>
      <c r="D504" s="672">
        <v>16.002220000000001</v>
      </c>
      <c r="E504" s="672">
        <v>16.002220000000001</v>
      </c>
      <c r="F504" s="673">
        <v>16.002220000000001</v>
      </c>
      <c r="G504" s="674">
        <v>772.10235956684812</v>
      </c>
      <c r="H504" s="674">
        <v>772.10235956684812</v>
      </c>
      <c r="I504" s="675">
        <v>772.10235956684812</v>
      </c>
      <c r="J504" s="674">
        <v>2259.1260000000002</v>
      </c>
      <c r="K504" s="674">
        <v>2259.1260000000002</v>
      </c>
      <c r="L504" s="675">
        <v>2259.1260000000002</v>
      </c>
    </row>
    <row r="505" spans="1:12" x14ac:dyDescent="0.25">
      <c r="A505" s="669">
        <v>1987</v>
      </c>
      <c r="B505" s="670">
        <v>2008</v>
      </c>
      <c r="C505" s="671">
        <v>21</v>
      </c>
      <c r="D505" s="672">
        <v>15.052580000000001</v>
      </c>
      <c r="E505" s="672">
        <v>15.052580000000001</v>
      </c>
      <c r="F505" s="673">
        <v>15.052580000000001</v>
      </c>
      <c r="G505" s="674">
        <v>801.924372966036</v>
      </c>
      <c r="H505" s="674">
        <v>801.924372966036</v>
      </c>
      <c r="I505" s="675">
        <v>801.924372966036</v>
      </c>
      <c r="J505" s="674">
        <v>2007.0360000000001</v>
      </c>
      <c r="K505" s="674">
        <v>2007.0360000000001</v>
      </c>
      <c r="L505" s="675">
        <v>2007.0360000000001</v>
      </c>
    </row>
    <row r="506" spans="1:12" x14ac:dyDescent="0.25">
      <c r="A506" s="669">
        <v>1987</v>
      </c>
      <c r="B506" s="670">
        <v>2009</v>
      </c>
      <c r="C506" s="671">
        <v>22</v>
      </c>
      <c r="D506" s="672">
        <v>13.73418</v>
      </c>
      <c r="E506" s="672">
        <v>13.73418</v>
      </c>
      <c r="F506" s="673">
        <v>13.73418</v>
      </c>
      <c r="G506" s="674">
        <v>560.57324526428022</v>
      </c>
      <c r="H506" s="674">
        <v>560.57324526428022</v>
      </c>
      <c r="I506" s="675">
        <v>560.57324526428022</v>
      </c>
      <c r="J506" s="674">
        <v>1523.3019999999999</v>
      </c>
      <c r="K506" s="674">
        <v>1523.3019999999999</v>
      </c>
      <c r="L506" s="675">
        <v>1523.3019999999999</v>
      </c>
    </row>
    <row r="507" spans="1:12" x14ac:dyDescent="0.25">
      <c r="A507" s="669">
        <v>1987</v>
      </c>
      <c r="B507" s="670">
        <v>2010</v>
      </c>
      <c r="C507" s="671">
        <v>23</v>
      </c>
      <c r="D507" s="672">
        <v>14.947850000000001</v>
      </c>
      <c r="E507" s="672">
        <v>14.947850000000001</v>
      </c>
      <c r="F507" s="673">
        <v>14.947850000000001</v>
      </c>
      <c r="G507" s="674">
        <v>724.91562852282868</v>
      </c>
      <c r="H507" s="674">
        <v>724.91562852282868</v>
      </c>
      <c r="I507" s="675">
        <v>724.91562852282868</v>
      </c>
      <c r="J507" s="674">
        <v>1770.5229999999999</v>
      </c>
      <c r="K507" s="674">
        <v>1770.5229999999999</v>
      </c>
      <c r="L507" s="675">
        <v>1770.5229999999999</v>
      </c>
    </row>
    <row r="508" spans="1:12" x14ac:dyDescent="0.25">
      <c r="A508" s="669">
        <v>1987</v>
      </c>
      <c r="B508" s="670">
        <v>2011</v>
      </c>
      <c r="C508" s="671">
        <v>24</v>
      </c>
      <c r="D508" s="672">
        <v>13.93117</v>
      </c>
      <c r="E508" s="672">
        <v>13.93117</v>
      </c>
      <c r="F508" s="673">
        <v>13.93117</v>
      </c>
      <c r="G508" s="674">
        <v>513.64599498325867</v>
      </c>
      <c r="H508" s="674">
        <v>513.64599498325867</v>
      </c>
      <c r="I508" s="675">
        <v>513.64599498325867</v>
      </c>
      <c r="J508" s="674">
        <v>2049.203</v>
      </c>
      <c r="K508" s="674">
        <v>2049.203</v>
      </c>
      <c r="L508" s="675">
        <v>2049.203</v>
      </c>
    </row>
    <row r="509" spans="1:12" x14ac:dyDescent="0.25">
      <c r="A509" s="669">
        <v>1987</v>
      </c>
      <c r="B509" s="670">
        <v>2012</v>
      </c>
      <c r="C509" s="671">
        <v>25</v>
      </c>
      <c r="D509" s="672">
        <v>14.52543</v>
      </c>
      <c r="E509" s="672">
        <v>14.52543</v>
      </c>
      <c r="F509" s="673">
        <v>14.52543</v>
      </c>
      <c r="G509" s="674">
        <v>679.73257516468709</v>
      </c>
      <c r="H509" s="674">
        <v>679.73257516468709</v>
      </c>
      <c r="I509" s="675">
        <v>679.73257516468709</v>
      </c>
      <c r="J509" s="674">
        <v>1612.588</v>
      </c>
      <c r="K509" s="674">
        <v>1612.588</v>
      </c>
      <c r="L509" s="675">
        <v>1612.588</v>
      </c>
    </row>
    <row r="510" spans="1:12" x14ac:dyDescent="0.25">
      <c r="A510" s="669">
        <v>1987</v>
      </c>
      <c r="B510" s="670">
        <v>2013</v>
      </c>
      <c r="C510" s="671">
        <v>26</v>
      </c>
      <c r="D510" s="672">
        <v>11.46082</v>
      </c>
      <c r="E510" s="672">
        <v>11.46082</v>
      </c>
      <c r="F510" s="673">
        <v>11.46082</v>
      </c>
      <c r="G510" s="674">
        <v>415.91776496158877</v>
      </c>
      <c r="H510" s="674">
        <v>415.91776496158877</v>
      </c>
      <c r="I510" s="675">
        <v>415.91776496158877</v>
      </c>
      <c r="J510" s="674">
        <v>1195.848</v>
      </c>
      <c r="K510" s="674">
        <v>1195.848</v>
      </c>
      <c r="L510" s="675">
        <v>1195.848</v>
      </c>
    </row>
    <row r="511" spans="1:12" x14ac:dyDescent="0.25">
      <c r="A511" s="669">
        <v>1987</v>
      </c>
      <c r="B511" s="670">
        <v>2014</v>
      </c>
      <c r="C511" s="671">
        <v>27</v>
      </c>
      <c r="D511" s="672">
        <v>11.126569999999999</v>
      </c>
      <c r="E511" s="672">
        <v>11.126569999999999</v>
      </c>
      <c r="F511" s="673">
        <v>11.126569999999999</v>
      </c>
      <c r="G511" s="674">
        <v>466.6894842882084</v>
      </c>
      <c r="H511" s="674">
        <v>466.6894842882084</v>
      </c>
      <c r="I511" s="675">
        <v>466.6894842882084</v>
      </c>
      <c r="J511" s="674">
        <v>1635.94</v>
      </c>
      <c r="K511" s="674">
        <v>1635.94</v>
      </c>
      <c r="L511" s="675">
        <v>1635.94</v>
      </c>
    </row>
    <row r="512" spans="1:12" x14ac:dyDescent="0.25">
      <c r="A512" s="669">
        <v>1987</v>
      </c>
      <c r="B512" s="670">
        <v>2015</v>
      </c>
      <c r="C512" s="671">
        <v>28</v>
      </c>
      <c r="D512" s="672">
        <v>10.962949999999999</v>
      </c>
      <c r="E512" s="672">
        <v>10.962949999999999</v>
      </c>
      <c r="F512" s="673">
        <v>10.962949999999999</v>
      </c>
      <c r="G512" s="674">
        <v>329.62335183351775</v>
      </c>
      <c r="H512" s="674">
        <v>329.62335183351775</v>
      </c>
      <c r="I512" s="675">
        <v>329.62335183351775</v>
      </c>
      <c r="J512" s="674">
        <v>1187.8016371208091</v>
      </c>
      <c r="K512" s="674">
        <v>1187.8016371208091</v>
      </c>
      <c r="L512" s="675">
        <v>1187.8016371208091</v>
      </c>
    </row>
    <row r="513" spans="1:12" x14ac:dyDescent="0.25">
      <c r="A513" s="669">
        <v>1987</v>
      </c>
      <c r="B513" s="670">
        <v>2016</v>
      </c>
      <c r="C513" s="671">
        <v>29</v>
      </c>
      <c r="D513" s="672">
        <v>11.0787</v>
      </c>
      <c r="E513" s="672">
        <v>11.0787</v>
      </c>
      <c r="F513" s="673">
        <v>11.0787</v>
      </c>
      <c r="G513" s="674">
        <v>342.20818890470935</v>
      </c>
      <c r="H513" s="674">
        <v>342.20818890470935</v>
      </c>
      <c r="I513" s="675">
        <v>342.20818890470935</v>
      </c>
      <c r="J513" s="674">
        <v>1077.9909868063528</v>
      </c>
      <c r="K513" s="674">
        <v>1077.9909868063528</v>
      </c>
      <c r="L513" s="675">
        <v>1077.9909868063528</v>
      </c>
    </row>
    <row r="514" spans="1:12" x14ac:dyDescent="0.25">
      <c r="A514" s="669">
        <v>1987</v>
      </c>
      <c r="B514" s="670">
        <v>2017</v>
      </c>
      <c r="C514" s="671">
        <v>30</v>
      </c>
      <c r="D514" s="672">
        <v>11.036160000000001</v>
      </c>
      <c r="E514" s="672">
        <v>11.036160000000001</v>
      </c>
      <c r="F514" s="673">
        <v>11.036160000000001</v>
      </c>
      <c r="G514" s="674">
        <v>302.39317241774154</v>
      </c>
      <c r="H514" s="674">
        <v>302.39317241774154</v>
      </c>
      <c r="I514" s="675">
        <v>302.39317241774154</v>
      </c>
      <c r="J514" s="674">
        <v>970.44358097431132</v>
      </c>
      <c r="K514" s="674">
        <v>970.44358097431132</v>
      </c>
      <c r="L514" s="675">
        <v>970.44358097431132</v>
      </c>
    </row>
    <row r="515" spans="1:12" x14ac:dyDescent="0.25">
      <c r="A515" s="669">
        <v>1987</v>
      </c>
      <c r="B515" s="670">
        <v>2018</v>
      </c>
      <c r="C515" s="671">
        <v>31</v>
      </c>
      <c r="D515" s="672">
        <v>12.251380729487986</v>
      </c>
      <c r="E515" s="672">
        <v>12.251380729487986</v>
      </c>
      <c r="F515" s="673">
        <v>12.251380729487986</v>
      </c>
      <c r="G515" s="674">
        <v>256.61365516937792</v>
      </c>
      <c r="H515" s="674">
        <v>256.61365516937792</v>
      </c>
      <c r="I515" s="675">
        <v>256.61365516937792</v>
      </c>
      <c r="J515" s="674">
        <v>981.92545363674969</v>
      </c>
      <c r="K515" s="674">
        <v>981.92545363674969</v>
      </c>
      <c r="L515" s="675">
        <v>981.92545363674969</v>
      </c>
    </row>
    <row r="516" spans="1:12" x14ac:dyDescent="0.25">
      <c r="A516" s="669">
        <v>1987</v>
      </c>
      <c r="B516" s="670">
        <v>2019</v>
      </c>
      <c r="C516" s="671">
        <v>32</v>
      </c>
      <c r="D516" s="672">
        <v>8.687947390616797</v>
      </c>
      <c r="E516" s="672">
        <v>8.687947390616797</v>
      </c>
      <c r="F516" s="673">
        <v>8.687947390616797</v>
      </c>
      <c r="G516" s="674">
        <v>210.42267133821784</v>
      </c>
      <c r="H516" s="674">
        <v>210.42267133821784</v>
      </c>
      <c r="I516" s="675">
        <v>210.42267133821784</v>
      </c>
      <c r="J516" s="674">
        <v>869.09606800603672</v>
      </c>
      <c r="K516" s="674">
        <v>869.09606800603672</v>
      </c>
      <c r="L516" s="675">
        <v>869.09606800603672</v>
      </c>
    </row>
    <row r="517" spans="1:12" x14ac:dyDescent="0.25">
      <c r="A517" s="669">
        <v>1987</v>
      </c>
      <c r="B517" s="670">
        <v>2020</v>
      </c>
      <c r="C517" s="671">
        <v>33</v>
      </c>
      <c r="D517" s="672">
        <v>9.0613635707755567</v>
      </c>
      <c r="E517" s="672">
        <v>9.0613635707755567</v>
      </c>
      <c r="F517" s="673">
        <v>9.0613635707755567</v>
      </c>
      <c r="G517" s="674">
        <v>201.18810437410033</v>
      </c>
      <c r="H517" s="674">
        <v>201.18810437410033</v>
      </c>
      <c r="I517" s="675">
        <v>201.18810437410033</v>
      </c>
      <c r="J517" s="674">
        <v>762.4426905785424</v>
      </c>
      <c r="K517" s="674">
        <v>762.4426905785424</v>
      </c>
      <c r="L517" s="675">
        <v>762.4426905785424</v>
      </c>
    </row>
    <row r="518" spans="1:12" x14ac:dyDescent="0.25">
      <c r="A518" s="669">
        <v>1987</v>
      </c>
      <c r="B518" s="670">
        <v>2021</v>
      </c>
      <c r="C518" s="671">
        <v>34</v>
      </c>
      <c r="D518" s="672">
        <v>7.9484235486110135</v>
      </c>
      <c r="E518" s="672">
        <v>7.9484235486110135</v>
      </c>
      <c r="F518" s="673">
        <v>7.9484235486110135</v>
      </c>
      <c r="G518" s="674">
        <v>156.64597347164528</v>
      </c>
      <c r="H518" s="674">
        <v>156.64597347164528</v>
      </c>
      <c r="I518" s="675">
        <v>156.64597347164528</v>
      </c>
      <c r="J518" s="674">
        <v>662.80459769237279</v>
      </c>
      <c r="K518" s="674">
        <v>662.80459769237279</v>
      </c>
      <c r="L518" s="675">
        <v>662.80459769237279</v>
      </c>
    </row>
    <row r="519" spans="1:12" x14ac:dyDescent="0.25">
      <c r="A519" s="669">
        <v>1987</v>
      </c>
      <c r="B519" s="670">
        <v>2022</v>
      </c>
      <c r="C519" s="671">
        <v>35</v>
      </c>
      <c r="D519" s="672">
        <v>6.8671392888409271</v>
      </c>
      <c r="E519" s="672">
        <v>6.8671392888409271</v>
      </c>
      <c r="F519" s="673">
        <v>6.8671392888409271</v>
      </c>
      <c r="G519" s="674">
        <v>119.53584841112959</v>
      </c>
      <c r="H519" s="674">
        <v>119.53584841112959</v>
      </c>
      <c r="I519" s="675">
        <v>119.53584841112959</v>
      </c>
      <c r="J519" s="674">
        <v>570.80982540067725</v>
      </c>
      <c r="K519" s="674">
        <v>570.80982540067725</v>
      </c>
      <c r="L519" s="675">
        <v>570.80982540067725</v>
      </c>
    </row>
    <row r="520" spans="1:12" x14ac:dyDescent="0.25">
      <c r="A520" s="669">
        <v>1987</v>
      </c>
      <c r="B520" s="670">
        <v>2023</v>
      </c>
      <c r="C520" s="671">
        <v>36</v>
      </c>
      <c r="D520" s="672">
        <v>5.8405537539737464</v>
      </c>
      <c r="E520" s="672">
        <v>5.8405537539737464</v>
      </c>
      <c r="F520" s="673">
        <v>5.8405537539737464</v>
      </c>
      <c r="G520" s="674">
        <v>89.340267767085891</v>
      </c>
      <c r="H520" s="674">
        <v>89.340267767085891</v>
      </c>
      <c r="I520" s="675">
        <v>89.340267767085891</v>
      </c>
      <c r="J520" s="674">
        <v>486.8707928123531</v>
      </c>
      <c r="K520" s="674">
        <v>486.8707928123531</v>
      </c>
      <c r="L520" s="675">
        <v>486.8707928123531</v>
      </c>
    </row>
    <row r="521" spans="1:12" x14ac:dyDescent="0.25">
      <c r="A521" s="669">
        <v>1987</v>
      </c>
      <c r="B521" s="670">
        <v>2024</v>
      </c>
      <c r="C521" s="671">
        <v>37</v>
      </c>
      <c r="D521" s="672">
        <v>4.8875522374849822</v>
      </c>
      <c r="E521" s="672">
        <v>4.8875522374849822</v>
      </c>
      <c r="F521" s="673">
        <v>4.8875522374849822</v>
      </c>
      <c r="G521" s="674">
        <v>65.354370297873928</v>
      </c>
      <c r="H521" s="674">
        <v>65.354370297873928</v>
      </c>
      <c r="I521" s="675">
        <v>65.354370297873928</v>
      </c>
      <c r="J521" s="674">
        <v>411.1886254524606</v>
      </c>
      <c r="K521" s="674">
        <v>411.1886254524606</v>
      </c>
      <c r="L521" s="675">
        <v>411.1886254524606</v>
      </c>
    </row>
    <row r="522" spans="1:12" x14ac:dyDescent="0.25">
      <c r="A522" s="669">
        <v>1987</v>
      </c>
      <c r="B522" s="670">
        <v>2025</v>
      </c>
      <c r="C522" s="671">
        <v>38</v>
      </c>
      <c r="D522" s="672">
        <v>4.0222023996953888</v>
      </c>
      <c r="E522" s="672">
        <v>4.0222023996953888</v>
      </c>
      <c r="F522" s="673">
        <v>4.0222023996953888</v>
      </c>
      <c r="G522" s="674">
        <v>46.761504596630559</v>
      </c>
      <c r="H522" s="674">
        <v>46.761504596630559</v>
      </c>
      <c r="I522" s="675">
        <v>46.761504596630559</v>
      </c>
      <c r="J522" s="674">
        <v>343.7654964206825</v>
      </c>
      <c r="K522" s="674">
        <v>343.7654964206825</v>
      </c>
      <c r="L522" s="675">
        <v>343.7654964206825</v>
      </c>
    </row>
    <row r="523" spans="1:12" ht="13" thickBot="1" x14ac:dyDescent="0.3">
      <c r="A523" s="676">
        <v>1987</v>
      </c>
      <c r="B523" s="677">
        <v>2026</v>
      </c>
      <c r="C523" s="678">
        <v>39</v>
      </c>
      <c r="D523" s="679">
        <v>3.2534748612068736</v>
      </c>
      <c r="E523" s="679">
        <v>3.2534748612068736</v>
      </c>
      <c r="F523" s="680">
        <v>3.2534748612068736</v>
      </c>
      <c r="G523" s="681">
        <v>32.703703000212158</v>
      </c>
      <c r="H523" s="681">
        <v>32.703703000212158</v>
      </c>
      <c r="I523" s="682">
        <v>32.703703000212158</v>
      </c>
      <c r="J523" s="681">
        <v>284.42386417255983</v>
      </c>
      <c r="K523" s="681">
        <v>284.42386417255983</v>
      </c>
      <c r="L523" s="682">
        <v>284.42386417255983</v>
      </c>
    </row>
    <row r="524" spans="1:12" x14ac:dyDescent="0.25">
      <c r="A524" s="662">
        <v>1988</v>
      </c>
      <c r="B524" s="663">
        <v>1988</v>
      </c>
      <c r="C524" s="664">
        <v>0</v>
      </c>
      <c r="D524" s="665">
        <v>12.88213</v>
      </c>
      <c r="E524" s="665">
        <v>12.88213</v>
      </c>
      <c r="F524" s="666">
        <v>12.88213</v>
      </c>
      <c r="G524" s="667"/>
      <c r="H524" s="667"/>
      <c r="I524" s="668"/>
      <c r="J524" s="667"/>
      <c r="K524" s="667"/>
      <c r="L524" s="668"/>
    </row>
    <row r="525" spans="1:12" x14ac:dyDescent="0.25">
      <c r="A525" s="669">
        <v>1988</v>
      </c>
      <c r="B525" s="670">
        <v>1989</v>
      </c>
      <c r="C525" s="671">
        <v>1</v>
      </c>
      <c r="D525" s="672">
        <v>10.420590000000001</v>
      </c>
      <c r="E525" s="672">
        <v>10.420590000000001</v>
      </c>
      <c r="F525" s="673">
        <v>10.420590000000001</v>
      </c>
      <c r="G525" s="674"/>
      <c r="H525" s="674"/>
      <c r="I525" s="675"/>
      <c r="J525" s="674"/>
      <c r="K525" s="674"/>
      <c r="L525" s="675"/>
    </row>
    <row r="526" spans="1:12" x14ac:dyDescent="0.25">
      <c r="A526" s="669">
        <v>1988</v>
      </c>
      <c r="B526" s="670">
        <v>1990</v>
      </c>
      <c r="C526" s="671">
        <v>2</v>
      </c>
      <c r="D526" s="672">
        <v>9.3652800000000003</v>
      </c>
      <c r="E526" s="672">
        <v>9.3652800000000003</v>
      </c>
      <c r="F526" s="673">
        <v>9.3652800000000003</v>
      </c>
      <c r="G526" s="674">
        <v>1222.2294831616653</v>
      </c>
      <c r="H526" s="674">
        <v>1222.2294831616653</v>
      </c>
      <c r="I526" s="675">
        <v>1222.2294831616653</v>
      </c>
      <c r="J526" s="674">
        <v>3079.1619999999998</v>
      </c>
      <c r="K526" s="674">
        <v>3079.1619999999998</v>
      </c>
      <c r="L526" s="675">
        <v>3079.1619999999998</v>
      </c>
    </row>
    <row r="527" spans="1:12" x14ac:dyDescent="0.25">
      <c r="A527" s="669">
        <v>1988</v>
      </c>
      <c r="B527" s="670">
        <v>1991</v>
      </c>
      <c r="C527" s="671">
        <v>3</v>
      </c>
      <c r="D527" s="672">
        <v>11.511329999999999</v>
      </c>
      <c r="E527" s="672">
        <v>11.511329999999999</v>
      </c>
      <c r="F527" s="673">
        <v>11.511329999999999</v>
      </c>
      <c r="G527" s="674">
        <v>1233.7767579741201</v>
      </c>
      <c r="H527" s="674">
        <v>1233.7767579741201</v>
      </c>
      <c r="I527" s="675">
        <v>1233.7767579741201</v>
      </c>
      <c r="J527" s="674">
        <v>3020.473</v>
      </c>
      <c r="K527" s="674">
        <v>3020.473</v>
      </c>
      <c r="L527" s="675">
        <v>3020.473</v>
      </c>
    </row>
    <row r="528" spans="1:12" x14ac:dyDescent="0.25">
      <c r="A528" s="669">
        <v>1988</v>
      </c>
      <c r="B528" s="670">
        <v>1992</v>
      </c>
      <c r="C528" s="671">
        <v>4</v>
      </c>
      <c r="D528" s="672">
        <v>10.88527</v>
      </c>
      <c r="E528" s="672">
        <v>10.88527</v>
      </c>
      <c r="F528" s="673">
        <v>10.88527</v>
      </c>
      <c r="G528" s="674">
        <v>1139.6731253485889</v>
      </c>
      <c r="H528" s="674">
        <v>1139.6731253485889</v>
      </c>
      <c r="I528" s="675">
        <v>1139.6731253485889</v>
      </c>
      <c r="J528" s="674">
        <v>2806.2779999999998</v>
      </c>
      <c r="K528" s="674">
        <v>2806.2779999999998</v>
      </c>
      <c r="L528" s="675">
        <v>2806.2779999999998</v>
      </c>
    </row>
    <row r="529" spans="1:12" x14ac:dyDescent="0.25">
      <c r="A529" s="669">
        <v>1988</v>
      </c>
      <c r="B529" s="670">
        <v>1993</v>
      </c>
      <c r="C529" s="671">
        <v>5</v>
      </c>
      <c r="D529" s="672">
        <v>11.84127</v>
      </c>
      <c r="E529" s="672">
        <v>11.84127</v>
      </c>
      <c r="F529" s="673">
        <v>11.84127</v>
      </c>
      <c r="G529" s="674">
        <v>1291.75175705527</v>
      </c>
      <c r="H529" s="674">
        <v>1291.75175705527</v>
      </c>
      <c r="I529" s="675">
        <v>1291.75175705527</v>
      </c>
      <c r="J529" s="674">
        <v>2874.7179999999998</v>
      </c>
      <c r="K529" s="674">
        <v>2874.7179999999998</v>
      </c>
      <c r="L529" s="675">
        <v>2874.7179999999998</v>
      </c>
    </row>
    <row r="530" spans="1:12" x14ac:dyDescent="0.25">
      <c r="A530" s="669">
        <v>1988</v>
      </c>
      <c r="B530" s="670">
        <v>1994</v>
      </c>
      <c r="C530" s="671">
        <v>6</v>
      </c>
      <c r="D530" s="672">
        <v>13.21332</v>
      </c>
      <c r="E530" s="672">
        <v>13.21332</v>
      </c>
      <c r="F530" s="673">
        <v>13.21332</v>
      </c>
      <c r="G530" s="674">
        <v>1257.3000473991842</v>
      </c>
      <c r="H530" s="674">
        <v>1257.3000473991842</v>
      </c>
      <c r="I530" s="675">
        <v>1257.3000473991842</v>
      </c>
      <c r="J530" s="674">
        <v>3239.3629999999998</v>
      </c>
      <c r="K530" s="674">
        <v>3239.3629999999998</v>
      </c>
      <c r="L530" s="675">
        <v>3239.3629999999998</v>
      </c>
    </row>
    <row r="531" spans="1:12" x14ac:dyDescent="0.25">
      <c r="A531" s="669">
        <v>1988</v>
      </c>
      <c r="B531" s="670">
        <v>1995</v>
      </c>
      <c r="C531" s="671">
        <v>7</v>
      </c>
      <c r="D531" s="672">
        <v>14.22404</v>
      </c>
      <c r="E531" s="672">
        <v>14.22404</v>
      </c>
      <c r="F531" s="673">
        <v>14.22404</v>
      </c>
      <c r="G531" s="674">
        <v>1453.9706315730964</v>
      </c>
      <c r="H531" s="674">
        <v>1453.9706315730964</v>
      </c>
      <c r="I531" s="675">
        <v>1453.9706315730964</v>
      </c>
      <c r="J531" s="674">
        <v>3350.0569999999998</v>
      </c>
      <c r="K531" s="674">
        <v>3350.0569999999998</v>
      </c>
      <c r="L531" s="675">
        <v>3350.0569999999998</v>
      </c>
    </row>
    <row r="532" spans="1:12" x14ac:dyDescent="0.25">
      <c r="A532" s="669">
        <v>1988</v>
      </c>
      <c r="B532" s="670">
        <v>1996</v>
      </c>
      <c r="C532" s="671">
        <v>8</v>
      </c>
      <c r="D532" s="672">
        <v>14.257540000000001</v>
      </c>
      <c r="E532" s="672">
        <v>14.257540000000001</v>
      </c>
      <c r="F532" s="673">
        <v>14.257540000000001</v>
      </c>
      <c r="G532" s="674">
        <v>1489.5269446707985</v>
      </c>
      <c r="H532" s="674">
        <v>1489.5269446707985</v>
      </c>
      <c r="I532" s="675">
        <v>1489.5269446707985</v>
      </c>
      <c r="J532" s="674">
        <v>3432.3119999999999</v>
      </c>
      <c r="K532" s="674">
        <v>3432.3119999999999</v>
      </c>
      <c r="L532" s="675">
        <v>3432.3119999999999</v>
      </c>
    </row>
    <row r="533" spans="1:12" x14ac:dyDescent="0.25">
      <c r="A533" s="669">
        <v>1988</v>
      </c>
      <c r="B533" s="670">
        <v>1997</v>
      </c>
      <c r="C533" s="671">
        <v>9</v>
      </c>
      <c r="D533" s="672">
        <v>15.865880000000001</v>
      </c>
      <c r="E533" s="672">
        <v>15.865880000000001</v>
      </c>
      <c r="F533" s="673">
        <v>15.865880000000001</v>
      </c>
      <c r="G533" s="674">
        <v>1479.9359520473633</v>
      </c>
      <c r="H533" s="674">
        <v>1479.9359520473633</v>
      </c>
      <c r="I533" s="675">
        <v>1479.9359520473633</v>
      </c>
      <c r="J533" s="674">
        <v>3279.55</v>
      </c>
      <c r="K533" s="674">
        <v>3279.55</v>
      </c>
      <c r="L533" s="675">
        <v>3279.55</v>
      </c>
    </row>
    <row r="534" spans="1:12" x14ac:dyDescent="0.25">
      <c r="A534" s="669">
        <v>1988</v>
      </c>
      <c r="B534" s="670">
        <v>1998</v>
      </c>
      <c r="C534" s="671">
        <v>10</v>
      </c>
      <c r="D534" s="672">
        <v>15.938969999999999</v>
      </c>
      <c r="E534" s="672">
        <v>15.938969999999999</v>
      </c>
      <c r="F534" s="673">
        <v>15.938969999999999</v>
      </c>
      <c r="G534" s="674">
        <v>1375.4133918034347</v>
      </c>
      <c r="H534" s="674">
        <v>1375.4133918034347</v>
      </c>
      <c r="I534" s="675">
        <v>1375.4133918034347</v>
      </c>
      <c r="J534" s="674">
        <v>2997.6280000000002</v>
      </c>
      <c r="K534" s="674">
        <v>2997.6280000000002</v>
      </c>
      <c r="L534" s="675">
        <v>2997.6280000000002</v>
      </c>
    </row>
    <row r="535" spans="1:12" x14ac:dyDescent="0.25">
      <c r="A535" s="669">
        <v>1988</v>
      </c>
      <c r="B535" s="670">
        <v>1999</v>
      </c>
      <c r="C535" s="671">
        <v>11</v>
      </c>
      <c r="D535" s="672">
        <v>16.878340000000001</v>
      </c>
      <c r="E535" s="672">
        <v>16.878340000000001</v>
      </c>
      <c r="F535" s="673">
        <v>16.878340000000001</v>
      </c>
      <c r="G535" s="674">
        <v>1400.9840533038666</v>
      </c>
      <c r="H535" s="674">
        <v>1400.9840533038666</v>
      </c>
      <c r="I535" s="675">
        <v>1400.9840533038666</v>
      </c>
      <c r="J535" s="674">
        <v>2856.4119999999998</v>
      </c>
      <c r="K535" s="674">
        <v>2856.4119999999998</v>
      </c>
      <c r="L535" s="675">
        <v>2856.4119999999998</v>
      </c>
    </row>
    <row r="536" spans="1:12" x14ac:dyDescent="0.25">
      <c r="A536" s="669">
        <v>1988</v>
      </c>
      <c r="B536" s="670">
        <v>2000</v>
      </c>
      <c r="C536" s="671">
        <v>12</v>
      </c>
      <c r="D536" s="672">
        <v>17.482810000000001</v>
      </c>
      <c r="E536" s="672">
        <v>17.482810000000001</v>
      </c>
      <c r="F536" s="673">
        <v>17.482810000000001</v>
      </c>
      <c r="G536" s="674">
        <v>1466.7472800493438</v>
      </c>
      <c r="H536" s="674">
        <v>1466.7472800493438</v>
      </c>
      <c r="I536" s="675">
        <v>1466.7472800493438</v>
      </c>
      <c r="J536" s="674">
        <v>3067.5990000000002</v>
      </c>
      <c r="K536" s="674">
        <v>3067.5990000000002</v>
      </c>
      <c r="L536" s="675">
        <v>3067.5990000000002</v>
      </c>
    </row>
    <row r="537" spans="1:12" x14ac:dyDescent="0.25">
      <c r="A537" s="669">
        <v>1988</v>
      </c>
      <c r="B537" s="670">
        <v>2001</v>
      </c>
      <c r="C537" s="671">
        <v>13</v>
      </c>
      <c r="D537" s="672">
        <v>18.293130000000001</v>
      </c>
      <c r="E537" s="672">
        <v>18.293130000000001</v>
      </c>
      <c r="F537" s="673">
        <v>18.293130000000001</v>
      </c>
      <c r="G537" s="674">
        <v>1287.6247947149395</v>
      </c>
      <c r="H537" s="674">
        <v>1287.6247947149395</v>
      </c>
      <c r="I537" s="675">
        <v>1287.6247947149395</v>
      </c>
      <c r="J537" s="674">
        <v>2907.1869999999999</v>
      </c>
      <c r="K537" s="674">
        <v>2907.1869999999999</v>
      </c>
      <c r="L537" s="675">
        <v>2907.1869999999999</v>
      </c>
    </row>
    <row r="538" spans="1:12" x14ac:dyDescent="0.25">
      <c r="A538" s="669">
        <v>1988</v>
      </c>
      <c r="B538" s="670">
        <v>2002</v>
      </c>
      <c r="C538" s="671">
        <v>14</v>
      </c>
      <c r="D538" s="672">
        <v>19.468039999999998</v>
      </c>
      <c r="E538" s="672">
        <v>19.468039999999998</v>
      </c>
      <c r="F538" s="673">
        <v>19.468039999999998</v>
      </c>
      <c r="G538" s="674">
        <v>1214.0407329299378</v>
      </c>
      <c r="H538" s="674">
        <v>1214.0407329299378</v>
      </c>
      <c r="I538" s="675">
        <v>1214.0407329299378</v>
      </c>
      <c r="J538" s="674">
        <v>3030.5970000000002</v>
      </c>
      <c r="K538" s="674">
        <v>3030.5970000000002</v>
      </c>
      <c r="L538" s="675">
        <v>3030.5970000000002</v>
      </c>
    </row>
    <row r="539" spans="1:12" x14ac:dyDescent="0.25">
      <c r="A539" s="669">
        <v>1988</v>
      </c>
      <c r="B539" s="670">
        <v>2003</v>
      </c>
      <c r="C539" s="671">
        <v>15</v>
      </c>
      <c r="D539" s="672">
        <v>19.631620000000002</v>
      </c>
      <c r="E539" s="672">
        <v>19.631620000000002</v>
      </c>
      <c r="F539" s="673">
        <v>19.631620000000002</v>
      </c>
      <c r="G539" s="674">
        <v>1188.0772119968224</v>
      </c>
      <c r="H539" s="674">
        <v>1188.0772119968224</v>
      </c>
      <c r="I539" s="675">
        <v>1188.0772119968224</v>
      </c>
      <c r="J539" s="674">
        <v>2778.1320000000001</v>
      </c>
      <c r="K539" s="674">
        <v>2778.1320000000001</v>
      </c>
      <c r="L539" s="675">
        <v>2778.1320000000001</v>
      </c>
    </row>
    <row r="540" spans="1:12" x14ac:dyDescent="0.25">
      <c r="A540" s="669">
        <v>1988</v>
      </c>
      <c r="B540" s="670">
        <v>2004</v>
      </c>
      <c r="C540" s="671">
        <v>16</v>
      </c>
      <c r="D540" s="672">
        <v>20.003720000000001</v>
      </c>
      <c r="E540" s="672">
        <v>20.003720000000001</v>
      </c>
      <c r="F540" s="673">
        <v>20.003720000000001</v>
      </c>
      <c r="G540" s="674">
        <v>1198.9842993227305</v>
      </c>
      <c r="H540" s="674">
        <v>1198.9842993227305</v>
      </c>
      <c r="I540" s="675">
        <v>1198.9842993227305</v>
      </c>
      <c r="J540" s="674">
        <v>2572.79</v>
      </c>
      <c r="K540" s="674">
        <v>2572.79</v>
      </c>
      <c r="L540" s="675">
        <v>2572.79</v>
      </c>
    </row>
    <row r="541" spans="1:12" x14ac:dyDescent="0.25">
      <c r="A541" s="669">
        <v>1988</v>
      </c>
      <c r="B541" s="670">
        <v>2005</v>
      </c>
      <c r="C541" s="671">
        <v>17</v>
      </c>
      <c r="D541" s="672">
        <v>19.380510000000001</v>
      </c>
      <c r="E541" s="672">
        <v>19.380510000000001</v>
      </c>
      <c r="F541" s="673">
        <v>19.380510000000001</v>
      </c>
      <c r="G541" s="674">
        <v>1163.8775358389923</v>
      </c>
      <c r="H541" s="674">
        <v>1163.8775358389923</v>
      </c>
      <c r="I541" s="675">
        <v>1163.8775358389923</v>
      </c>
      <c r="J541" s="674">
        <v>2759.99</v>
      </c>
      <c r="K541" s="674">
        <v>2759.99</v>
      </c>
      <c r="L541" s="675">
        <v>2759.99</v>
      </c>
    </row>
    <row r="542" spans="1:12" x14ac:dyDescent="0.25">
      <c r="A542" s="669">
        <v>1988</v>
      </c>
      <c r="B542" s="670">
        <v>2006</v>
      </c>
      <c r="C542" s="671">
        <v>18</v>
      </c>
      <c r="D542" s="672">
        <v>22.364139999999999</v>
      </c>
      <c r="E542" s="672">
        <v>22.364139999999999</v>
      </c>
      <c r="F542" s="673">
        <v>22.364139999999999</v>
      </c>
      <c r="G542" s="674">
        <v>1029.8858564042275</v>
      </c>
      <c r="H542" s="674">
        <v>1029.8858564042275</v>
      </c>
      <c r="I542" s="675">
        <v>1029.8858564042275</v>
      </c>
      <c r="J542" s="674">
        <v>2352.4430000000002</v>
      </c>
      <c r="K542" s="674">
        <v>2352.4430000000002</v>
      </c>
      <c r="L542" s="675">
        <v>2352.4430000000002</v>
      </c>
    </row>
    <row r="543" spans="1:12" x14ac:dyDescent="0.25">
      <c r="A543" s="669">
        <v>1988</v>
      </c>
      <c r="B543" s="670">
        <v>2007</v>
      </c>
      <c r="C543" s="671">
        <v>19</v>
      </c>
      <c r="D543" s="672">
        <v>21.365790000000001</v>
      </c>
      <c r="E543" s="672">
        <v>21.365790000000001</v>
      </c>
      <c r="F543" s="673">
        <v>21.365790000000001</v>
      </c>
      <c r="G543" s="674">
        <v>942.59403319928015</v>
      </c>
      <c r="H543" s="674">
        <v>942.59403319928015</v>
      </c>
      <c r="I543" s="675">
        <v>942.59403319928015</v>
      </c>
      <c r="J543" s="674">
        <v>2376.5140000000001</v>
      </c>
      <c r="K543" s="674">
        <v>2376.5140000000001</v>
      </c>
      <c r="L543" s="675">
        <v>2376.5140000000001</v>
      </c>
    </row>
    <row r="544" spans="1:12" x14ac:dyDescent="0.25">
      <c r="A544" s="669">
        <v>1988</v>
      </c>
      <c r="B544" s="670">
        <v>2008</v>
      </c>
      <c r="C544" s="671">
        <v>20</v>
      </c>
      <c r="D544" s="672">
        <v>18.926269999999999</v>
      </c>
      <c r="E544" s="672">
        <v>18.926269999999999</v>
      </c>
      <c r="F544" s="673">
        <v>18.926269999999999</v>
      </c>
      <c r="G544" s="674">
        <v>939.43018110387311</v>
      </c>
      <c r="H544" s="674">
        <v>939.43018110387311</v>
      </c>
      <c r="I544" s="675">
        <v>939.43018110387311</v>
      </c>
      <c r="J544" s="674">
        <v>2063.6010000000001</v>
      </c>
      <c r="K544" s="674">
        <v>2063.6010000000001</v>
      </c>
      <c r="L544" s="675">
        <v>2063.6010000000001</v>
      </c>
    </row>
    <row r="545" spans="1:12" x14ac:dyDescent="0.25">
      <c r="A545" s="669">
        <v>1988</v>
      </c>
      <c r="B545" s="670">
        <v>2009</v>
      </c>
      <c r="C545" s="671">
        <v>21</v>
      </c>
      <c r="D545" s="672">
        <v>15.76324</v>
      </c>
      <c r="E545" s="672">
        <v>15.76324</v>
      </c>
      <c r="F545" s="673">
        <v>15.76324</v>
      </c>
      <c r="G545" s="674">
        <v>903.94962525663516</v>
      </c>
      <c r="H545" s="674">
        <v>903.94962525663516</v>
      </c>
      <c r="I545" s="675">
        <v>903.94962525663516</v>
      </c>
      <c r="J545" s="674">
        <v>2131.9929999999999</v>
      </c>
      <c r="K545" s="674">
        <v>2131.9929999999999</v>
      </c>
      <c r="L545" s="675">
        <v>2131.9929999999999</v>
      </c>
    </row>
    <row r="546" spans="1:12" x14ac:dyDescent="0.25">
      <c r="A546" s="669">
        <v>1988</v>
      </c>
      <c r="B546" s="670">
        <v>2010</v>
      </c>
      <c r="C546" s="671">
        <v>22</v>
      </c>
      <c r="D546" s="672">
        <v>16.520119999999999</v>
      </c>
      <c r="E546" s="672">
        <v>16.520119999999999</v>
      </c>
      <c r="F546" s="673">
        <v>16.520119999999999</v>
      </c>
      <c r="G546" s="674">
        <v>851.65038579323505</v>
      </c>
      <c r="H546" s="674">
        <v>851.65038579323505</v>
      </c>
      <c r="I546" s="675">
        <v>851.65038579323505</v>
      </c>
      <c r="J546" s="674">
        <v>2032.481</v>
      </c>
      <c r="K546" s="674">
        <v>2032.481</v>
      </c>
      <c r="L546" s="675">
        <v>2032.481</v>
      </c>
    </row>
    <row r="547" spans="1:12" x14ac:dyDescent="0.25">
      <c r="A547" s="669">
        <v>1988</v>
      </c>
      <c r="B547" s="670">
        <v>2011</v>
      </c>
      <c r="C547" s="671">
        <v>23</v>
      </c>
      <c r="D547" s="672">
        <v>16.517230000000001</v>
      </c>
      <c r="E547" s="672">
        <v>16.517230000000001</v>
      </c>
      <c r="F547" s="673">
        <v>16.517230000000001</v>
      </c>
      <c r="G547" s="674">
        <v>751.7020957125078</v>
      </c>
      <c r="H547" s="674">
        <v>751.7020957125078</v>
      </c>
      <c r="I547" s="675">
        <v>751.7020957125078</v>
      </c>
      <c r="J547" s="674">
        <v>2448.8200000000002</v>
      </c>
      <c r="K547" s="674">
        <v>2448.8200000000002</v>
      </c>
      <c r="L547" s="675">
        <v>2448.8200000000002</v>
      </c>
    </row>
    <row r="548" spans="1:12" x14ac:dyDescent="0.25">
      <c r="A548" s="669">
        <v>1988</v>
      </c>
      <c r="B548" s="670">
        <v>2012</v>
      </c>
      <c r="C548" s="671">
        <v>24</v>
      </c>
      <c r="D548" s="672">
        <v>19.55883</v>
      </c>
      <c r="E548" s="672">
        <v>19.55883</v>
      </c>
      <c r="F548" s="673">
        <v>19.55883</v>
      </c>
      <c r="G548" s="674">
        <v>937.62560379621243</v>
      </c>
      <c r="H548" s="674">
        <v>937.62560379621243</v>
      </c>
      <c r="I548" s="675">
        <v>937.62560379621243</v>
      </c>
      <c r="J548" s="674">
        <v>2168.8719999999998</v>
      </c>
      <c r="K548" s="674">
        <v>2168.8719999999998</v>
      </c>
      <c r="L548" s="675">
        <v>2168.8719999999998</v>
      </c>
    </row>
    <row r="549" spans="1:12" x14ac:dyDescent="0.25">
      <c r="A549" s="669">
        <v>1988</v>
      </c>
      <c r="B549" s="670">
        <v>2013</v>
      </c>
      <c r="C549" s="671">
        <v>25</v>
      </c>
      <c r="D549" s="672">
        <v>16.783740000000002</v>
      </c>
      <c r="E549" s="672">
        <v>16.783740000000002</v>
      </c>
      <c r="F549" s="673">
        <v>16.783740000000002</v>
      </c>
      <c r="G549" s="674">
        <v>1117.0554026481682</v>
      </c>
      <c r="H549" s="674">
        <v>1117.0554026481682</v>
      </c>
      <c r="I549" s="675">
        <v>1117.0554026481682</v>
      </c>
      <c r="J549" s="674">
        <v>1879.9649999999999</v>
      </c>
      <c r="K549" s="674">
        <v>1879.9649999999999</v>
      </c>
      <c r="L549" s="675">
        <v>1879.9649999999999</v>
      </c>
    </row>
    <row r="550" spans="1:12" x14ac:dyDescent="0.25">
      <c r="A550" s="669">
        <v>1988</v>
      </c>
      <c r="B550" s="670">
        <v>2014</v>
      </c>
      <c r="C550" s="671">
        <v>26</v>
      </c>
      <c r="D550" s="672">
        <v>18.135459999999998</v>
      </c>
      <c r="E550" s="672">
        <v>18.135459999999998</v>
      </c>
      <c r="F550" s="673">
        <v>18.135459999999998</v>
      </c>
      <c r="G550" s="674">
        <v>885.6125417575098</v>
      </c>
      <c r="H550" s="674">
        <v>885.6125417575098</v>
      </c>
      <c r="I550" s="675">
        <v>885.6125417575098</v>
      </c>
      <c r="J550" s="674">
        <v>1929.683</v>
      </c>
      <c r="K550" s="674">
        <v>1929.683</v>
      </c>
      <c r="L550" s="675">
        <v>1929.683</v>
      </c>
    </row>
    <row r="551" spans="1:12" x14ac:dyDescent="0.25">
      <c r="A551" s="669">
        <v>1988</v>
      </c>
      <c r="B551" s="670">
        <v>2015</v>
      </c>
      <c r="C551" s="671">
        <v>27</v>
      </c>
      <c r="D551" s="672">
        <v>16.763909999999999</v>
      </c>
      <c r="E551" s="672">
        <v>16.763909999999999</v>
      </c>
      <c r="F551" s="673">
        <v>16.763909999999999</v>
      </c>
      <c r="G551" s="674">
        <v>601.57677155914723</v>
      </c>
      <c r="H551" s="674">
        <v>601.57677155914723</v>
      </c>
      <c r="I551" s="675">
        <v>601.57677155914723</v>
      </c>
      <c r="J551" s="674">
        <v>1899.3785535558422</v>
      </c>
      <c r="K551" s="674">
        <v>1899.3785535558422</v>
      </c>
      <c r="L551" s="675">
        <v>1899.3785535558422</v>
      </c>
    </row>
    <row r="552" spans="1:12" x14ac:dyDescent="0.25">
      <c r="A552" s="669">
        <v>1988</v>
      </c>
      <c r="B552" s="670">
        <v>2016</v>
      </c>
      <c r="C552" s="671">
        <v>28</v>
      </c>
      <c r="D552" s="672">
        <v>14.259829999999999</v>
      </c>
      <c r="E552" s="672">
        <v>14.259829999999999</v>
      </c>
      <c r="F552" s="673">
        <v>14.259829999999999</v>
      </c>
      <c r="G552" s="674">
        <v>634.67357245517621</v>
      </c>
      <c r="H552" s="674">
        <v>634.67357245517621</v>
      </c>
      <c r="I552" s="675">
        <v>634.67357245517621</v>
      </c>
      <c r="J552" s="674">
        <v>1737.3508136716941</v>
      </c>
      <c r="K552" s="674">
        <v>1737.3508136716941</v>
      </c>
      <c r="L552" s="675">
        <v>1737.3508136716941</v>
      </c>
    </row>
    <row r="553" spans="1:12" x14ac:dyDescent="0.25">
      <c r="A553" s="669">
        <v>1988</v>
      </c>
      <c r="B553" s="670">
        <v>2017</v>
      </c>
      <c r="C553" s="671">
        <v>29</v>
      </c>
      <c r="D553" s="672">
        <v>11.792490000000001</v>
      </c>
      <c r="E553" s="672">
        <v>11.792490000000001</v>
      </c>
      <c r="F553" s="673">
        <v>11.792490000000001</v>
      </c>
      <c r="G553" s="674">
        <v>570.30972036403318</v>
      </c>
      <c r="H553" s="674">
        <v>570.30972036403318</v>
      </c>
      <c r="I553" s="675">
        <v>570.30972036403318</v>
      </c>
      <c r="J553" s="674">
        <v>1576.7350873488363</v>
      </c>
      <c r="K553" s="674">
        <v>1576.7350873488363</v>
      </c>
      <c r="L553" s="675">
        <v>1576.7350873488363</v>
      </c>
    </row>
    <row r="554" spans="1:12" x14ac:dyDescent="0.25">
      <c r="A554" s="669">
        <v>1988</v>
      </c>
      <c r="B554" s="670">
        <v>2018</v>
      </c>
      <c r="C554" s="671">
        <v>30</v>
      </c>
      <c r="D554" s="672">
        <v>16.06705691654394</v>
      </c>
      <c r="E554" s="672">
        <v>16.06705691654394</v>
      </c>
      <c r="F554" s="673">
        <v>16.06705691654394</v>
      </c>
      <c r="G554" s="674">
        <v>492.48065605568235</v>
      </c>
      <c r="H554" s="674">
        <v>492.48065605568235</v>
      </c>
      <c r="I554" s="675">
        <v>492.48065605568235</v>
      </c>
      <c r="J554" s="674">
        <v>1608.7711624180547</v>
      </c>
      <c r="K554" s="674">
        <v>1608.7711624180547</v>
      </c>
      <c r="L554" s="675">
        <v>1608.7711624180547</v>
      </c>
    </row>
    <row r="555" spans="1:12" x14ac:dyDescent="0.25">
      <c r="A555" s="669">
        <v>1988</v>
      </c>
      <c r="B555" s="670">
        <v>2019</v>
      </c>
      <c r="C555" s="671">
        <v>31</v>
      </c>
      <c r="D555" s="672">
        <v>11.766721103027971</v>
      </c>
      <c r="E555" s="672">
        <v>11.766721103027971</v>
      </c>
      <c r="F555" s="673">
        <v>11.766721103027971</v>
      </c>
      <c r="G555" s="674">
        <v>411.21070395337034</v>
      </c>
      <c r="H555" s="674">
        <v>411.21070395337034</v>
      </c>
      <c r="I555" s="675">
        <v>411.21070395337034</v>
      </c>
      <c r="J555" s="674">
        <v>1436.2238041495859</v>
      </c>
      <c r="K555" s="674">
        <v>1436.2238041495859</v>
      </c>
      <c r="L555" s="675">
        <v>1436.2238041495859</v>
      </c>
    </row>
    <row r="556" spans="1:12" x14ac:dyDescent="0.25">
      <c r="A556" s="669">
        <v>1988</v>
      </c>
      <c r="B556" s="670">
        <v>2020</v>
      </c>
      <c r="C556" s="671">
        <v>32</v>
      </c>
      <c r="D556" s="672">
        <v>12.447330808646946</v>
      </c>
      <c r="E556" s="672">
        <v>12.447330808646946</v>
      </c>
      <c r="F556" s="673">
        <v>12.447330808646946</v>
      </c>
      <c r="G556" s="674">
        <v>400.61618701341064</v>
      </c>
      <c r="H556" s="674">
        <v>400.61618701341064</v>
      </c>
      <c r="I556" s="675">
        <v>400.61618701341064</v>
      </c>
      <c r="J556" s="674">
        <v>1271.1926922151449</v>
      </c>
      <c r="K556" s="674">
        <v>1271.1926922151449</v>
      </c>
      <c r="L556" s="675">
        <v>1271.1926922151449</v>
      </c>
    </row>
    <row r="557" spans="1:12" x14ac:dyDescent="0.25">
      <c r="A557" s="669">
        <v>1988</v>
      </c>
      <c r="B557" s="670">
        <v>2021</v>
      </c>
      <c r="C557" s="671">
        <v>33</v>
      </c>
      <c r="D557" s="672">
        <v>11.079806386739888</v>
      </c>
      <c r="E557" s="672">
        <v>11.079806386739888</v>
      </c>
      <c r="F557" s="673">
        <v>11.079806386739888</v>
      </c>
      <c r="G557" s="674">
        <v>318.04720950951173</v>
      </c>
      <c r="H557" s="674">
        <v>318.04720950951173</v>
      </c>
      <c r="I557" s="675">
        <v>318.04720950951173</v>
      </c>
      <c r="J557" s="674">
        <v>1115.1949849686396</v>
      </c>
      <c r="K557" s="674">
        <v>1115.1949849686396</v>
      </c>
      <c r="L557" s="675">
        <v>1115.1949849686396</v>
      </c>
    </row>
    <row r="558" spans="1:12" x14ac:dyDescent="0.25">
      <c r="A558" s="669">
        <v>1988</v>
      </c>
      <c r="B558" s="670">
        <v>2022</v>
      </c>
      <c r="C558" s="671">
        <v>34</v>
      </c>
      <c r="D558" s="672">
        <v>9.7189560170000373</v>
      </c>
      <c r="E558" s="672">
        <v>9.7189560170000373</v>
      </c>
      <c r="F558" s="673">
        <v>9.7189560170000373</v>
      </c>
      <c r="G558" s="674">
        <v>247.63300443906064</v>
      </c>
      <c r="H558" s="674">
        <v>247.63300443906064</v>
      </c>
      <c r="I558" s="675">
        <v>247.63300443906064</v>
      </c>
      <c r="J558" s="674">
        <v>969.4582589542805</v>
      </c>
      <c r="K558" s="674">
        <v>969.4582589542805</v>
      </c>
      <c r="L558" s="675">
        <v>969.4582589542805</v>
      </c>
    </row>
    <row r="559" spans="1:12" x14ac:dyDescent="0.25">
      <c r="A559" s="669">
        <v>1988</v>
      </c>
      <c r="B559" s="670">
        <v>2023</v>
      </c>
      <c r="C559" s="671">
        <v>35</v>
      </c>
      <c r="D559" s="672">
        <v>8.3968128148531971</v>
      </c>
      <c r="E559" s="672">
        <v>8.3968128148531971</v>
      </c>
      <c r="F559" s="673">
        <v>8.3968128148531971</v>
      </c>
      <c r="G559" s="674">
        <v>188.96764866783033</v>
      </c>
      <c r="H559" s="674">
        <v>188.96764866783033</v>
      </c>
      <c r="I559" s="675">
        <v>188.96764866783033</v>
      </c>
      <c r="J559" s="674">
        <v>834.90111784616147</v>
      </c>
      <c r="K559" s="674">
        <v>834.90111784616147</v>
      </c>
      <c r="L559" s="675">
        <v>834.90111784616147</v>
      </c>
    </row>
    <row r="560" spans="1:12" x14ac:dyDescent="0.25">
      <c r="A560" s="669">
        <v>1988</v>
      </c>
      <c r="B560" s="670">
        <v>2024</v>
      </c>
      <c r="C560" s="671">
        <v>36</v>
      </c>
      <c r="D560" s="672">
        <v>7.141552623943249</v>
      </c>
      <c r="E560" s="672">
        <v>7.141552623943249</v>
      </c>
      <c r="F560" s="673">
        <v>7.141552623943249</v>
      </c>
      <c r="G560" s="674">
        <v>141.2331158870054</v>
      </c>
      <c r="H560" s="674">
        <v>141.2331158870054</v>
      </c>
      <c r="I560" s="675">
        <v>141.2331158870054</v>
      </c>
      <c r="J560" s="674">
        <v>712.12679088056609</v>
      </c>
      <c r="K560" s="674">
        <v>712.12679088056609</v>
      </c>
      <c r="L560" s="675">
        <v>712.12679088056609</v>
      </c>
    </row>
    <row r="561" spans="1:12" x14ac:dyDescent="0.25">
      <c r="A561" s="669">
        <v>1988</v>
      </c>
      <c r="B561" s="670">
        <v>2025</v>
      </c>
      <c r="C561" s="671">
        <v>37</v>
      </c>
      <c r="D561" s="672">
        <v>5.9762674870550416</v>
      </c>
      <c r="E561" s="672">
        <v>5.9762674870550416</v>
      </c>
      <c r="F561" s="673">
        <v>5.9762674870550416</v>
      </c>
      <c r="G561" s="674">
        <v>103.31512972476692</v>
      </c>
      <c r="H561" s="674">
        <v>103.31512972476692</v>
      </c>
      <c r="I561" s="675">
        <v>103.31512972476692</v>
      </c>
      <c r="J561" s="674">
        <v>601.42945646548208</v>
      </c>
      <c r="K561" s="674">
        <v>601.42945646548208</v>
      </c>
      <c r="L561" s="675">
        <v>601.42945646548208</v>
      </c>
    </row>
    <row r="562" spans="1:12" x14ac:dyDescent="0.25">
      <c r="A562" s="669">
        <v>1988</v>
      </c>
      <c r="B562" s="670">
        <v>2026</v>
      </c>
      <c r="C562" s="671">
        <v>38</v>
      </c>
      <c r="D562" s="672">
        <v>4.918158673230586</v>
      </c>
      <c r="E562" s="672">
        <v>4.918158673230586</v>
      </c>
      <c r="F562" s="673">
        <v>4.918158673230586</v>
      </c>
      <c r="G562" s="674">
        <v>73.922690885192964</v>
      </c>
      <c r="H562" s="674">
        <v>73.922690885192964</v>
      </c>
      <c r="I562" s="675">
        <v>73.922690885192964</v>
      </c>
      <c r="J562" s="674">
        <v>502.81229310848499</v>
      </c>
      <c r="K562" s="674">
        <v>502.81229310848499</v>
      </c>
      <c r="L562" s="675">
        <v>502.81229310848499</v>
      </c>
    </row>
    <row r="563" spans="1:12" ht="13" thickBot="1" x14ac:dyDescent="0.3">
      <c r="A563" s="676">
        <v>1988</v>
      </c>
      <c r="B563" s="677">
        <v>2027</v>
      </c>
      <c r="C563" s="678">
        <v>39</v>
      </c>
      <c r="D563" s="679">
        <v>3.9781950326502873</v>
      </c>
      <c r="E563" s="679">
        <v>3.9781950326502873</v>
      </c>
      <c r="F563" s="680">
        <v>3.9781950326502873</v>
      </c>
      <c r="G563" s="681">
        <v>51.699485475068293</v>
      </c>
      <c r="H563" s="681">
        <v>51.699485475068293</v>
      </c>
      <c r="I563" s="682">
        <v>51.699485475068293</v>
      </c>
      <c r="J563" s="681">
        <v>416.01561776394976</v>
      </c>
      <c r="K563" s="681">
        <v>416.01561776394976</v>
      </c>
      <c r="L563" s="682">
        <v>416.01561776394976</v>
      </c>
    </row>
    <row r="564" spans="1:12" x14ac:dyDescent="0.25">
      <c r="A564" s="662">
        <v>1989</v>
      </c>
      <c r="B564" s="663">
        <v>1989</v>
      </c>
      <c r="C564" s="664">
        <v>0</v>
      </c>
      <c r="D564" s="665">
        <v>11.88963</v>
      </c>
      <c r="E564" s="665">
        <v>11.88963</v>
      </c>
      <c r="F564" s="666">
        <v>11.88963</v>
      </c>
      <c r="G564" s="667"/>
      <c r="H564" s="667"/>
      <c r="I564" s="668"/>
      <c r="J564" s="667"/>
      <c r="K564" s="667"/>
      <c r="L564" s="668"/>
    </row>
    <row r="565" spans="1:12" x14ac:dyDescent="0.25">
      <c r="A565" s="669">
        <v>1989</v>
      </c>
      <c r="B565" s="670">
        <v>1990</v>
      </c>
      <c r="C565" s="671">
        <v>1</v>
      </c>
      <c r="D565" s="672">
        <v>9.7138399999999994</v>
      </c>
      <c r="E565" s="672">
        <v>9.7138399999999994</v>
      </c>
      <c r="F565" s="673">
        <v>9.7138399999999994</v>
      </c>
      <c r="G565" s="674">
        <v>1137.5070024902875</v>
      </c>
      <c r="H565" s="674">
        <v>1137.5070024902875</v>
      </c>
      <c r="I565" s="675">
        <v>1137.5070024902875</v>
      </c>
      <c r="J565" s="674">
        <v>3100.402</v>
      </c>
      <c r="K565" s="674">
        <v>3100.402</v>
      </c>
      <c r="L565" s="675">
        <v>3100.402</v>
      </c>
    </row>
    <row r="566" spans="1:12" x14ac:dyDescent="0.25">
      <c r="A566" s="669">
        <v>1989</v>
      </c>
      <c r="B566" s="670">
        <v>1991</v>
      </c>
      <c r="C566" s="671">
        <v>2</v>
      </c>
      <c r="D566" s="672">
        <v>11.177949999999999</v>
      </c>
      <c r="E566" s="672">
        <v>11.177949999999999</v>
      </c>
      <c r="F566" s="673">
        <v>11.177949999999999</v>
      </c>
      <c r="G566" s="674">
        <v>1121.5657048692913</v>
      </c>
      <c r="H566" s="674">
        <v>1121.5657048692913</v>
      </c>
      <c r="I566" s="675">
        <v>1121.5657048692913</v>
      </c>
      <c r="J566" s="674">
        <v>2869.4050000000002</v>
      </c>
      <c r="K566" s="674">
        <v>2869.4050000000002</v>
      </c>
      <c r="L566" s="675">
        <v>2869.4050000000002</v>
      </c>
    </row>
    <row r="567" spans="1:12" x14ac:dyDescent="0.25">
      <c r="A567" s="669">
        <v>1989</v>
      </c>
      <c r="B567" s="670">
        <v>1992</v>
      </c>
      <c r="C567" s="671">
        <v>3</v>
      </c>
      <c r="D567" s="672">
        <v>10.30668</v>
      </c>
      <c r="E567" s="672">
        <v>10.30668</v>
      </c>
      <c r="F567" s="673">
        <v>10.30668</v>
      </c>
      <c r="G567" s="674">
        <v>1124.3617773468802</v>
      </c>
      <c r="H567" s="674">
        <v>1124.3617773468802</v>
      </c>
      <c r="I567" s="675">
        <v>1124.3617773468802</v>
      </c>
      <c r="J567" s="674">
        <v>2781.9830000000002</v>
      </c>
      <c r="K567" s="674">
        <v>2781.9830000000002</v>
      </c>
      <c r="L567" s="675">
        <v>2781.9830000000002</v>
      </c>
    </row>
    <row r="568" spans="1:12" x14ac:dyDescent="0.25">
      <c r="A568" s="669">
        <v>1989</v>
      </c>
      <c r="B568" s="670">
        <v>1993</v>
      </c>
      <c r="C568" s="671">
        <v>4</v>
      </c>
      <c r="D568" s="672">
        <v>10.866350000000001</v>
      </c>
      <c r="E568" s="672">
        <v>10.866350000000001</v>
      </c>
      <c r="F568" s="673">
        <v>10.866350000000001</v>
      </c>
      <c r="G568" s="674">
        <v>1133.85451885313</v>
      </c>
      <c r="H568" s="674">
        <v>1133.85451885313</v>
      </c>
      <c r="I568" s="675">
        <v>1133.85451885313</v>
      </c>
      <c r="J568" s="674">
        <v>2968.17</v>
      </c>
      <c r="K568" s="674">
        <v>2968.17</v>
      </c>
      <c r="L568" s="675">
        <v>2968.17</v>
      </c>
    </row>
    <row r="569" spans="1:12" x14ac:dyDescent="0.25">
      <c r="A569" s="669">
        <v>1989</v>
      </c>
      <c r="B569" s="670">
        <v>1994</v>
      </c>
      <c r="C569" s="671">
        <v>5</v>
      </c>
      <c r="D569" s="672">
        <v>12.663930000000001</v>
      </c>
      <c r="E569" s="672">
        <v>12.663930000000001</v>
      </c>
      <c r="F569" s="673">
        <v>12.663930000000001</v>
      </c>
      <c r="G569" s="674">
        <v>1263.9615460352054</v>
      </c>
      <c r="H569" s="674">
        <v>1263.9615460352054</v>
      </c>
      <c r="I569" s="675">
        <v>1263.9615460352054</v>
      </c>
      <c r="J569" s="674">
        <v>3127.7809999999999</v>
      </c>
      <c r="K569" s="674">
        <v>3127.7809999999999</v>
      </c>
      <c r="L569" s="675">
        <v>3127.7809999999999</v>
      </c>
    </row>
    <row r="570" spans="1:12" x14ac:dyDescent="0.25">
      <c r="A570" s="669">
        <v>1989</v>
      </c>
      <c r="B570" s="670">
        <v>1995</v>
      </c>
      <c r="C570" s="671">
        <v>6</v>
      </c>
      <c r="D570" s="672">
        <v>12.786960000000001</v>
      </c>
      <c r="E570" s="672">
        <v>12.786960000000001</v>
      </c>
      <c r="F570" s="673">
        <v>12.786960000000001</v>
      </c>
      <c r="G570" s="674">
        <v>1376.8309836777269</v>
      </c>
      <c r="H570" s="674">
        <v>1376.8309836777269</v>
      </c>
      <c r="I570" s="675">
        <v>1376.8309836777269</v>
      </c>
      <c r="J570" s="674">
        <v>3232.48</v>
      </c>
      <c r="K570" s="674">
        <v>3232.48</v>
      </c>
      <c r="L570" s="675">
        <v>3232.48</v>
      </c>
    </row>
    <row r="571" spans="1:12" x14ac:dyDescent="0.25">
      <c r="A571" s="669">
        <v>1989</v>
      </c>
      <c r="B571" s="670">
        <v>1996</v>
      </c>
      <c r="C571" s="671">
        <v>7</v>
      </c>
      <c r="D571" s="672">
        <v>14.42459</v>
      </c>
      <c r="E571" s="672">
        <v>14.42459</v>
      </c>
      <c r="F571" s="673">
        <v>14.42459</v>
      </c>
      <c r="G571" s="674">
        <v>1510.8721226202526</v>
      </c>
      <c r="H571" s="674">
        <v>1510.8721226202526</v>
      </c>
      <c r="I571" s="675">
        <v>1510.8721226202526</v>
      </c>
      <c r="J571" s="674">
        <v>3390.502</v>
      </c>
      <c r="K571" s="674">
        <v>3390.502</v>
      </c>
      <c r="L571" s="675">
        <v>3390.502</v>
      </c>
    </row>
    <row r="572" spans="1:12" x14ac:dyDescent="0.25">
      <c r="A572" s="669">
        <v>1989</v>
      </c>
      <c r="B572" s="670">
        <v>1997</v>
      </c>
      <c r="C572" s="671">
        <v>8</v>
      </c>
      <c r="D572" s="672">
        <v>14.844989999999999</v>
      </c>
      <c r="E572" s="672">
        <v>14.844989999999999</v>
      </c>
      <c r="F572" s="673">
        <v>14.844989999999999</v>
      </c>
      <c r="G572" s="674">
        <v>1399.8361993538638</v>
      </c>
      <c r="H572" s="674">
        <v>1399.8361993538638</v>
      </c>
      <c r="I572" s="675">
        <v>1399.8361993538638</v>
      </c>
      <c r="J572" s="674">
        <v>3242.7109999999998</v>
      </c>
      <c r="K572" s="674">
        <v>3242.7109999999998</v>
      </c>
      <c r="L572" s="675">
        <v>3242.7109999999998</v>
      </c>
    </row>
    <row r="573" spans="1:12" x14ac:dyDescent="0.25">
      <c r="A573" s="669">
        <v>1989</v>
      </c>
      <c r="B573" s="670">
        <v>1998</v>
      </c>
      <c r="C573" s="671">
        <v>9</v>
      </c>
      <c r="D573" s="672">
        <v>15.22387</v>
      </c>
      <c r="E573" s="672">
        <v>15.22387</v>
      </c>
      <c r="F573" s="673">
        <v>15.22387</v>
      </c>
      <c r="G573" s="674">
        <v>1342.9046546186203</v>
      </c>
      <c r="H573" s="674">
        <v>1342.9046546186203</v>
      </c>
      <c r="I573" s="675">
        <v>1342.9046546186203</v>
      </c>
      <c r="J573" s="674">
        <v>3139.444</v>
      </c>
      <c r="K573" s="674">
        <v>3139.444</v>
      </c>
      <c r="L573" s="675">
        <v>3139.444</v>
      </c>
    </row>
    <row r="574" spans="1:12" x14ac:dyDescent="0.25">
      <c r="A574" s="669">
        <v>1989</v>
      </c>
      <c r="B574" s="670">
        <v>1999</v>
      </c>
      <c r="C574" s="671">
        <v>10</v>
      </c>
      <c r="D574" s="672">
        <v>16.656680000000001</v>
      </c>
      <c r="E574" s="672">
        <v>16.656680000000001</v>
      </c>
      <c r="F574" s="673">
        <v>16.656680000000001</v>
      </c>
      <c r="G574" s="674">
        <v>1458.694184294319</v>
      </c>
      <c r="H574" s="674">
        <v>1458.694184294319</v>
      </c>
      <c r="I574" s="675">
        <v>1458.694184294319</v>
      </c>
      <c r="J574" s="674">
        <v>3000.8649999999998</v>
      </c>
      <c r="K574" s="674">
        <v>3000.8649999999998</v>
      </c>
      <c r="L574" s="675">
        <v>3000.8649999999998</v>
      </c>
    </row>
    <row r="575" spans="1:12" x14ac:dyDescent="0.25">
      <c r="A575" s="669">
        <v>1989</v>
      </c>
      <c r="B575" s="670">
        <v>2000</v>
      </c>
      <c r="C575" s="671">
        <v>11</v>
      </c>
      <c r="D575" s="672">
        <v>17.38897</v>
      </c>
      <c r="E575" s="672">
        <v>17.38897</v>
      </c>
      <c r="F575" s="673">
        <v>17.38897</v>
      </c>
      <c r="G575" s="674">
        <v>1440.6675319487476</v>
      </c>
      <c r="H575" s="674">
        <v>1440.6675319487476</v>
      </c>
      <c r="I575" s="675">
        <v>1440.6675319487476</v>
      </c>
      <c r="J575" s="674">
        <v>3008.5740000000001</v>
      </c>
      <c r="K575" s="674">
        <v>3008.5740000000001</v>
      </c>
      <c r="L575" s="675">
        <v>3008.5740000000001</v>
      </c>
    </row>
    <row r="576" spans="1:12" x14ac:dyDescent="0.25">
      <c r="A576" s="669">
        <v>1989</v>
      </c>
      <c r="B576" s="670">
        <v>2001</v>
      </c>
      <c r="C576" s="671">
        <v>12</v>
      </c>
      <c r="D576" s="672">
        <v>17.637260000000001</v>
      </c>
      <c r="E576" s="672">
        <v>17.637260000000001</v>
      </c>
      <c r="F576" s="673">
        <v>17.637260000000001</v>
      </c>
      <c r="G576" s="674">
        <v>1284.3030760331096</v>
      </c>
      <c r="H576" s="674">
        <v>1284.3030760331096</v>
      </c>
      <c r="I576" s="675">
        <v>1284.3030760331096</v>
      </c>
      <c r="J576" s="674">
        <v>2860.61</v>
      </c>
      <c r="K576" s="674">
        <v>2860.61</v>
      </c>
      <c r="L576" s="675">
        <v>2860.61</v>
      </c>
    </row>
    <row r="577" spans="1:12" x14ac:dyDescent="0.25">
      <c r="A577" s="669">
        <v>1989</v>
      </c>
      <c r="B577" s="670">
        <v>2002</v>
      </c>
      <c r="C577" s="671">
        <v>13</v>
      </c>
      <c r="D577" s="672">
        <v>18.40812</v>
      </c>
      <c r="E577" s="672">
        <v>18.40812</v>
      </c>
      <c r="F577" s="673">
        <v>18.40812</v>
      </c>
      <c r="G577" s="674">
        <v>1290.8744108993276</v>
      </c>
      <c r="H577" s="674">
        <v>1290.8744108993276</v>
      </c>
      <c r="I577" s="675">
        <v>1290.8744108993276</v>
      </c>
      <c r="J577" s="674">
        <v>2916.1509999999998</v>
      </c>
      <c r="K577" s="674">
        <v>2916.1509999999998</v>
      </c>
      <c r="L577" s="675">
        <v>2916.1509999999998</v>
      </c>
    </row>
    <row r="578" spans="1:12" x14ac:dyDescent="0.25">
      <c r="A578" s="669">
        <v>1989</v>
      </c>
      <c r="B578" s="670">
        <v>2003</v>
      </c>
      <c r="C578" s="671">
        <v>14</v>
      </c>
      <c r="D578" s="672">
        <v>18.877870000000001</v>
      </c>
      <c r="E578" s="672">
        <v>18.877870000000001</v>
      </c>
      <c r="F578" s="673">
        <v>18.877870000000001</v>
      </c>
      <c r="G578" s="674">
        <v>1229.0409355713291</v>
      </c>
      <c r="H578" s="674">
        <v>1229.0409355713291</v>
      </c>
      <c r="I578" s="675">
        <v>1229.0409355713291</v>
      </c>
      <c r="J578" s="674">
        <v>2673.5439999999999</v>
      </c>
      <c r="K578" s="674">
        <v>2673.5439999999999</v>
      </c>
      <c r="L578" s="675">
        <v>2673.5439999999999</v>
      </c>
    </row>
    <row r="579" spans="1:12" x14ac:dyDescent="0.25">
      <c r="A579" s="669">
        <v>1989</v>
      </c>
      <c r="B579" s="670">
        <v>2004</v>
      </c>
      <c r="C579" s="671">
        <v>15</v>
      </c>
      <c r="D579" s="672">
        <v>19.362210000000001</v>
      </c>
      <c r="E579" s="672">
        <v>19.362210000000001</v>
      </c>
      <c r="F579" s="673">
        <v>19.362210000000001</v>
      </c>
      <c r="G579" s="674">
        <v>1236.747538788863</v>
      </c>
      <c r="H579" s="674">
        <v>1236.747538788863</v>
      </c>
      <c r="I579" s="675">
        <v>1236.747538788863</v>
      </c>
      <c r="J579" s="674">
        <v>2680.674</v>
      </c>
      <c r="K579" s="674">
        <v>2680.674</v>
      </c>
      <c r="L579" s="675">
        <v>2680.674</v>
      </c>
    </row>
    <row r="580" spans="1:12" x14ac:dyDescent="0.25">
      <c r="A580" s="669">
        <v>1989</v>
      </c>
      <c r="B580" s="670">
        <v>2005</v>
      </c>
      <c r="C580" s="671">
        <v>16</v>
      </c>
      <c r="D580" s="672">
        <v>21.31175</v>
      </c>
      <c r="E580" s="672">
        <v>21.31175</v>
      </c>
      <c r="F580" s="673">
        <v>21.31175</v>
      </c>
      <c r="G580" s="674">
        <v>1166.6765154222853</v>
      </c>
      <c r="H580" s="674">
        <v>1166.6765154222853</v>
      </c>
      <c r="I580" s="675">
        <v>1166.6765154222853</v>
      </c>
      <c r="J580" s="674">
        <v>2728.9189999999999</v>
      </c>
      <c r="K580" s="674">
        <v>2728.9189999999999</v>
      </c>
      <c r="L580" s="675">
        <v>2728.9189999999999</v>
      </c>
    </row>
    <row r="581" spans="1:12" x14ac:dyDescent="0.25">
      <c r="A581" s="669">
        <v>1989</v>
      </c>
      <c r="B581" s="670">
        <v>2006</v>
      </c>
      <c r="C581" s="671">
        <v>17</v>
      </c>
      <c r="D581" s="672">
        <v>20.02139</v>
      </c>
      <c r="E581" s="672">
        <v>20.02139</v>
      </c>
      <c r="F581" s="673">
        <v>20.02139</v>
      </c>
      <c r="G581" s="674">
        <v>1125.8395319708338</v>
      </c>
      <c r="H581" s="674">
        <v>1125.8395319708338</v>
      </c>
      <c r="I581" s="675">
        <v>1125.8395319708338</v>
      </c>
      <c r="J581" s="674">
        <v>2609.0250000000001</v>
      </c>
      <c r="K581" s="674">
        <v>2609.0250000000001</v>
      </c>
      <c r="L581" s="675">
        <v>2609.0250000000001</v>
      </c>
    </row>
    <row r="582" spans="1:12" x14ac:dyDescent="0.25">
      <c r="A582" s="669">
        <v>1989</v>
      </c>
      <c r="B582" s="670">
        <v>2007</v>
      </c>
      <c r="C582" s="671">
        <v>18</v>
      </c>
      <c r="D582" s="672">
        <v>18.932259999999999</v>
      </c>
      <c r="E582" s="672">
        <v>18.932259999999999</v>
      </c>
      <c r="F582" s="673">
        <v>18.932259999999999</v>
      </c>
      <c r="G582" s="674">
        <v>1047.8438996601074</v>
      </c>
      <c r="H582" s="674">
        <v>1047.8438996601074</v>
      </c>
      <c r="I582" s="675">
        <v>1047.8438996601074</v>
      </c>
      <c r="J582" s="674">
        <v>2704.5770000000002</v>
      </c>
      <c r="K582" s="674">
        <v>2704.5770000000002</v>
      </c>
      <c r="L582" s="675">
        <v>2704.5770000000002</v>
      </c>
    </row>
    <row r="583" spans="1:12" x14ac:dyDescent="0.25">
      <c r="A583" s="669">
        <v>1989</v>
      </c>
      <c r="B583" s="670">
        <v>2008</v>
      </c>
      <c r="C583" s="671">
        <v>19</v>
      </c>
      <c r="D583" s="672">
        <v>19.912189999999999</v>
      </c>
      <c r="E583" s="672">
        <v>19.912189999999999</v>
      </c>
      <c r="F583" s="673">
        <v>19.912189999999999</v>
      </c>
      <c r="G583" s="674">
        <v>984.06994410275922</v>
      </c>
      <c r="H583" s="674">
        <v>984.06994410275922</v>
      </c>
      <c r="I583" s="675">
        <v>984.06994410275922</v>
      </c>
      <c r="J583" s="674">
        <v>2609.02</v>
      </c>
      <c r="K583" s="674">
        <v>2609.02</v>
      </c>
      <c r="L583" s="675">
        <v>2609.02</v>
      </c>
    </row>
    <row r="584" spans="1:12" x14ac:dyDescent="0.25">
      <c r="A584" s="669">
        <v>1989</v>
      </c>
      <c r="B584" s="670">
        <v>2009</v>
      </c>
      <c r="C584" s="671">
        <v>20</v>
      </c>
      <c r="D584" s="672">
        <v>16.77366</v>
      </c>
      <c r="E584" s="672">
        <v>16.77366</v>
      </c>
      <c r="F584" s="673">
        <v>16.77366</v>
      </c>
      <c r="G584" s="674">
        <v>844.35534391946237</v>
      </c>
      <c r="H584" s="674">
        <v>844.35534391946237</v>
      </c>
      <c r="I584" s="675">
        <v>844.35534391946237</v>
      </c>
      <c r="J584" s="674">
        <v>1854.377</v>
      </c>
      <c r="K584" s="674">
        <v>1854.377</v>
      </c>
      <c r="L584" s="675">
        <v>1854.377</v>
      </c>
    </row>
    <row r="585" spans="1:12" x14ac:dyDescent="0.25">
      <c r="A585" s="669">
        <v>1989</v>
      </c>
      <c r="B585" s="670">
        <v>2010</v>
      </c>
      <c r="C585" s="671">
        <v>21</v>
      </c>
      <c r="D585" s="672">
        <v>18.376249999999999</v>
      </c>
      <c r="E585" s="672">
        <v>18.376249999999999</v>
      </c>
      <c r="F585" s="673">
        <v>18.376249999999999</v>
      </c>
      <c r="G585" s="674">
        <v>728.99692881854412</v>
      </c>
      <c r="H585" s="674">
        <v>728.99692881854412</v>
      </c>
      <c r="I585" s="675">
        <v>728.99692881854412</v>
      </c>
      <c r="J585" s="674">
        <v>2223.1129999999998</v>
      </c>
      <c r="K585" s="674">
        <v>2223.1129999999998</v>
      </c>
      <c r="L585" s="675">
        <v>2223.1129999999998</v>
      </c>
    </row>
    <row r="586" spans="1:12" x14ac:dyDescent="0.25">
      <c r="A586" s="669">
        <v>1989</v>
      </c>
      <c r="B586" s="670">
        <v>2011</v>
      </c>
      <c r="C586" s="671">
        <v>22</v>
      </c>
      <c r="D586" s="672">
        <v>17.138470000000002</v>
      </c>
      <c r="E586" s="672">
        <v>17.138470000000002</v>
      </c>
      <c r="F586" s="673">
        <v>17.138470000000002</v>
      </c>
      <c r="G586" s="674">
        <v>756.22309005176658</v>
      </c>
      <c r="H586" s="674">
        <v>756.22309005176658</v>
      </c>
      <c r="I586" s="675">
        <v>756.22309005176658</v>
      </c>
      <c r="J586" s="674">
        <v>2045.37</v>
      </c>
      <c r="K586" s="674">
        <v>2045.37</v>
      </c>
      <c r="L586" s="675">
        <v>2045.37</v>
      </c>
    </row>
    <row r="587" spans="1:12" x14ac:dyDescent="0.25">
      <c r="A587" s="669">
        <v>1989</v>
      </c>
      <c r="B587" s="670">
        <v>2012</v>
      </c>
      <c r="C587" s="671">
        <v>23</v>
      </c>
      <c r="D587" s="672">
        <v>20.964110000000002</v>
      </c>
      <c r="E587" s="672">
        <v>20.964110000000002</v>
      </c>
      <c r="F587" s="673">
        <v>20.964110000000002</v>
      </c>
      <c r="G587" s="674">
        <v>877.90459511066388</v>
      </c>
      <c r="H587" s="674">
        <v>877.90459511066388</v>
      </c>
      <c r="I587" s="675">
        <v>877.90459511066388</v>
      </c>
      <c r="J587" s="674">
        <v>2604.6480000000001</v>
      </c>
      <c r="K587" s="674">
        <v>2604.6480000000001</v>
      </c>
      <c r="L587" s="675">
        <v>2604.6480000000001</v>
      </c>
    </row>
    <row r="588" spans="1:12" x14ac:dyDescent="0.25">
      <c r="A588" s="669">
        <v>1989</v>
      </c>
      <c r="B588" s="670">
        <v>2013</v>
      </c>
      <c r="C588" s="671">
        <v>24</v>
      </c>
      <c r="D588" s="672">
        <v>18.65062</v>
      </c>
      <c r="E588" s="672">
        <v>18.65062</v>
      </c>
      <c r="F588" s="673">
        <v>18.65062</v>
      </c>
      <c r="G588" s="674">
        <v>644.50726805853537</v>
      </c>
      <c r="H588" s="674">
        <v>644.50726805853537</v>
      </c>
      <c r="I588" s="675">
        <v>644.50726805853537</v>
      </c>
      <c r="J588" s="674">
        <v>2352.549</v>
      </c>
      <c r="K588" s="674">
        <v>2352.549</v>
      </c>
      <c r="L588" s="675">
        <v>2352.549</v>
      </c>
    </row>
    <row r="589" spans="1:12" x14ac:dyDescent="0.25">
      <c r="A589" s="669">
        <v>1989</v>
      </c>
      <c r="B589" s="670">
        <v>2014</v>
      </c>
      <c r="C589" s="671">
        <v>25</v>
      </c>
      <c r="D589" s="672">
        <v>18.949280000000002</v>
      </c>
      <c r="E589" s="672">
        <v>18.949280000000002</v>
      </c>
      <c r="F589" s="673">
        <v>18.949280000000002</v>
      </c>
      <c r="G589" s="674">
        <v>798.82427723136664</v>
      </c>
      <c r="H589" s="674">
        <v>798.82427723136664</v>
      </c>
      <c r="I589" s="675">
        <v>798.82427723136664</v>
      </c>
      <c r="J589" s="674">
        <v>2214.4349999999999</v>
      </c>
      <c r="K589" s="674">
        <v>2214.4349999999999</v>
      </c>
      <c r="L589" s="675">
        <v>2214.4349999999999</v>
      </c>
    </row>
    <row r="590" spans="1:12" x14ac:dyDescent="0.25">
      <c r="A590" s="669">
        <v>1989</v>
      </c>
      <c r="B590" s="670">
        <v>2015</v>
      </c>
      <c r="C590" s="671">
        <v>26</v>
      </c>
      <c r="D590" s="672">
        <v>13.53336</v>
      </c>
      <c r="E590" s="672">
        <v>13.53336</v>
      </c>
      <c r="F590" s="673">
        <v>13.53336</v>
      </c>
      <c r="G590" s="674">
        <v>740.87228922206555</v>
      </c>
      <c r="H590" s="674">
        <v>740.87228922206555</v>
      </c>
      <c r="I590" s="675">
        <v>740.87228922206555</v>
      </c>
      <c r="J590" s="674">
        <v>2434.8438490725603</v>
      </c>
      <c r="K590" s="674">
        <v>2434.8438490725603</v>
      </c>
      <c r="L590" s="675">
        <v>2434.8438490725603</v>
      </c>
    </row>
    <row r="591" spans="1:12" x14ac:dyDescent="0.25">
      <c r="A591" s="669">
        <v>1989</v>
      </c>
      <c r="B591" s="670">
        <v>2016</v>
      </c>
      <c r="C591" s="671">
        <v>27</v>
      </c>
      <c r="D591" s="672">
        <v>15.794790000000001</v>
      </c>
      <c r="E591" s="672">
        <v>15.794790000000001</v>
      </c>
      <c r="F591" s="673">
        <v>15.794790000000001</v>
      </c>
      <c r="G591" s="674">
        <v>793.77568443167786</v>
      </c>
      <c r="H591" s="674">
        <v>793.77568443167786</v>
      </c>
      <c r="I591" s="675">
        <v>793.77568443167786</v>
      </c>
      <c r="J591" s="674">
        <v>2244.0918166354472</v>
      </c>
      <c r="K591" s="674">
        <v>2244.0918166354472</v>
      </c>
      <c r="L591" s="675">
        <v>2244.0918166354472</v>
      </c>
    </row>
    <row r="592" spans="1:12" x14ac:dyDescent="0.25">
      <c r="A592" s="669">
        <v>1989</v>
      </c>
      <c r="B592" s="670">
        <v>2017</v>
      </c>
      <c r="C592" s="671">
        <v>28</v>
      </c>
      <c r="D592" s="672">
        <v>18.067710000000002</v>
      </c>
      <c r="E592" s="672">
        <v>18.067710000000002</v>
      </c>
      <c r="F592" s="673">
        <v>18.067710000000002</v>
      </c>
      <c r="G592" s="674">
        <v>724.8448868167502</v>
      </c>
      <c r="H592" s="674">
        <v>724.8448868167502</v>
      </c>
      <c r="I592" s="675">
        <v>724.8448868167502</v>
      </c>
      <c r="J592" s="674">
        <v>2052.6580845543699</v>
      </c>
      <c r="K592" s="674">
        <v>2052.6580845543699</v>
      </c>
      <c r="L592" s="675">
        <v>2052.6580845543699</v>
      </c>
    </row>
    <row r="593" spans="1:12" x14ac:dyDescent="0.25">
      <c r="A593" s="669">
        <v>1989</v>
      </c>
      <c r="B593" s="670">
        <v>2018</v>
      </c>
      <c r="C593" s="671">
        <v>29</v>
      </c>
      <c r="D593" s="672">
        <v>17.622388580563364</v>
      </c>
      <c r="E593" s="672">
        <v>17.622388580563364</v>
      </c>
      <c r="F593" s="673">
        <v>17.622388580563364</v>
      </c>
      <c r="G593" s="674">
        <v>636.50564274277963</v>
      </c>
      <c r="H593" s="674">
        <v>636.50564274277963</v>
      </c>
      <c r="I593" s="675">
        <v>636.50564274277963</v>
      </c>
      <c r="J593" s="674">
        <v>2111.3887484482834</v>
      </c>
      <c r="K593" s="674">
        <v>2111.3887484482834</v>
      </c>
      <c r="L593" s="675">
        <v>2111.3887484482834</v>
      </c>
    </row>
    <row r="594" spans="1:12" x14ac:dyDescent="0.25">
      <c r="A594" s="669">
        <v>1989</v>
      </c>
      <c r="B594" s="670">
        <v>2019</v>
      </c>
      <c r="C594" s="671">
        <v>30</v>
      </c>
      <c r="D594" s="672">
        <v>14.492060884517244</v>
      </c>
      <c r="E594" s="672">
        <v>14.492060884517244</v>
      </c>
      <c r="F594" s="673">
        <v>14.492060884517244</v>
      </c>
      <c r="G594" s="674">
        <v>540.81423432325289</v>
      </c>
      <c r="H594" s="674">
        <v>540.81423432325289</v>
      </c>
      <c r="I594" s="675">
        <v>540.81423432325289</v>
      </c>
      <c r="J594" s="674">
        <v>1900.7428475291094</v>
      </c>
      <c r="K594" s="674">
        <v>1900.7428475291094</v>
      </c>
      <c r="L594" s="675">
        <v>1900.7428475291094</v>
      </c>
    </row>
    <row r="595" spans="1:12" x14ac:dyDescent="0.25">
      <c r="A595" s="669">
        <v>1989</v>
      </c>
      <c r="B595" s="670">
        <v>2020</v>
      </c>
      <c r="C595" s="671">
        <v>31</v>
      </c>
      <c r="D595" s="672">
        <v>15.540723167619268</v>
      </c>
      <c r="E595" s="672">
        <v>15.540723167619268</v>
      </c>
      <c r="F595" s="673">
        <v>15.540723167619268</v>
      </c>
      <c r="G595" s="674">
        <v>536.50609880409343</v>
      </c>
      <c r="H595" s="674">
        <v>536.50609880409343</v>
      </c>
      <c r="I595" s="675">
        <v>536.50609880409343</v>
      </c>
      <c r="J595" s="674">
        <v>1696.8803189418343</v>
      </c>
      <c r="K595" s="674">
        <v>1696.8803189418343</v>
      </c>
      <c r="L595" s="675">
        <v>1696.8803189418343</v>
      </c>
    </row>
    <row r="596" spans="1:12" x14ac:dyDescent="0.25">
      <c r="A596" s="669">
        <v>1989</v>
      </c>
      <c r="B596" s="670">
        <v>2021</v>
      </c>
      <c r="C596" s="671">
        <v>32</v>
      </c>
      <c r="D596" s="672">
        <v>14.030448765498642</v>
      </c>
      <c r="E596" s="672">
        <v>14.030448765498642</v>
      </c>
      <c r="F596" s="673">
        <v>14.030448765498642</v>
      </c>
      <c r="G596" s="674">
        <v>434.00234172593741</v>
      </c>
      <c r="H596" s="674">
        <v>434.00234172593741</v>
      </c>
      <c r="I596" s="675">
        <v>434.00234172593741</v>
      </c>
      <c r="J596" s="674">
        <v>1501.8981406451478</v>
      </c>
      <c r="K596" s="674">
        <v>1501.8981406451478</v>
      </c>
      <c r="L596" s="675">
        <v>1501.8981406451478</v>
      </c>
    </row>
    <row r="597" spans="1:12" x14ac:dyDescent="0.25">
      <c r="A597" s="669">
        <v>1989</v>
      </c>
      <c r="B597" s="670">
        <v>2022</v>
      </c>
      <c r="C597" s="671">
        <v>33</v>
      </c>
      <c r="D597" s="672">
        <v>12.488995289882306</v>
      </c>
      <c r="E597" s="672">
        <v>12.488995289882306</v>
      </c>
      <c r="F597" s="673">
        <v>12.488995289882306</v>
      </c>
      <c r="G597" s="674">
        <v>344.55231261513467</v>
      </c>
      <c r="H597" s="674">
        <v>344.55231261513467</v>
      </c>
      <c r="I597" s="675">
        <v>344.55231261513467</v>
      </c>
      <c r="J597" s="674">
        <v>1317.5888161082355</v>
      </c>
      <c r="K597" s="674">
        <v>1317.5888161082355</v>
      </c>
      <c r="L597" s="675">
        <v>1317.5888161082355</v>
      </c>
    </row>
    <row r="598" spans="1:12" x14ac:dyDescent="0.25">
      <c r="A598" s="669">
        <v>1989</v>
      </c>
      <c r="B598" s="670">
        <v>2023</v>
      </c>
      <c r="C598" s="671">
        <v>34</v>
      </c>
      <c r="D598" s="672">
        <v>10.955064708003574</v>
      </c>
      <c r="E598" s="672">
        <v>10.955064708003574</v>
      </c>
      <c r="F598" s="673">
        <v>10.955064708003574</v>
      </c>
      <c r="G598" s="674">
        <v>268.26999831533044</v>
      </c>
      <c r="H598" s="674">
        <v>268.26999831533044</v>
      </c>
      <c r="I598" s="675">
        <v>268.26999831533044</v>
      </c>
      <c r="J598" s="674">
        <v>1145.4027115427191</v>
      </c>
      <c r="K598" s="674">
        <v>1145.4027115427191</v>
      </c>
      <c r="L598" s="675">
        <v>1145.4027115427191</v>
      </c>
    </row>
    <row r="599" spans="1:12" x14ac:dyDescent="0.25">
      <c r="A599" s="669">
        <v>1989</v>
      </c>
      <c r="B599" s="670">
        <v>2024</v>
      </c>
      <c r="C599" s="671">
        <v>35</v>
      </c>
      <c r="D599" s="672">
        <v>9.4647642778513532</v>
      </c>
      <c r="E599" s="672">
        <v>9.4647642778513532</v>
      </c>
      <c r="F599" s="673">
        <v>9.4647642778513532</v>
      </c>
      <c r="G599" s="674">
        <v>204.71564727247832</v>
      </c>
      <c r="H599" s="674">
        <v>204.71564727247832</v>
      </c>
      <c r="I599" s="675">
        <v>204.71564727247832</v>
      </c>
      <c r="J599" s="674">
        <v>986.4251456092237</v>
      </c>
      <c r="K599" s="674">
        <v>986.4251456092237</v>
      </c>
      <c r="L599" s="675">
        <v>986.4251456092237</v>
      </c>
    </row>
    <row r="600" spans="1:12" x14ac:dyDescent="0.25">
      <c r="A600" s="669">
        <v>1989</v>
      </c>
      <c r="B600" s="670">
        <v>2025</v>
      </c>
      <c r="C600" s="671">
        <v>36</v>
      </c>
      <c r="D600" s="672">
        <v>8.0498533972232416</v>
      </c>
      <c r="E600" s="672">
        <v>8.0498533972232416</v>
      </c>
      <c r="F600" s="673">
        <v>8.0498533972232416</v>
      </c>
      <c r="G600" s="674">
        <v>153.00306131204619</v>
      </c>
      <c r="H600" s="674">
        <v>153.00306131204619</v>
      </c>
      <c r="I600" s="675">
        <v>153.00306131204619</v>
      </c>
      <c r="J600" s="674">
        <v>841.36882604584844</v>
      </c>
      <c r="K600" s="674">
        <v>841.36882604584844</v>
      </c>
      <c r="L600" s="675">
        <v>841.36882604584844</v>
      </c>
    </row>
    <row r="601" spans="1:12" x14ac:dyDescent="0.25">
      <c r="A601" s="669">
        <v>1989</v>
      </c>
      <c r="B601" s="670">
        <v>2026</v>
      </c>
      <c r="C601" s="671">
        <v>37</v>
      </c>
      <c r="D601" s="672">
        <v>6.7363610781350909</v>
      </c>
      <c r="E601" s="672">
        <v>6.7363610781350909</v>
      </c>
      <c r="F601" s="673">
        <v>6.7363610781350909</v>
      </c>
      <c r="G601" s="674">
        <v>111.92510360238353</v>
      </c>
      <c r="H601" s="674">
        <v>111.92510360238353</v>
      </c>
      <c r="I601" s="675">
        <v>111.92510360238353</v>
      </c>
      <c r="J601" s="674">
        <v>710.58132093309041</v>
      </c>
      <c r="K601" s="674">
        <v>710.58132093309041</v>
      </c>
      <c r="L601" s="675">
        <v>710.58132093309041</v>
      </c>
    </row>
    <row r="602" spans="1:12" x14ac:dyDescent="0.25">
      <c r="A602" s="669">
        <v>1989</v>
      </c>
      <c r="B602" s="670">
        <v>2027</v>
      </c>
      <c r="C602" s="671">
        <v>38</v>
      </c>
      <c r="D602" s="672">
        <v>5.5436763388194548</v>
      </c>
      <c r="E602" s="672">
        <v>5.5436763388194548</v>
      </c>
      <c r="F602" s="673">
        <v>5.5436763388194548</v>
      </c>
      <c r="G602" s="674">
        <v>80.083186827851222</v>
      </c>
      <c r="H602" s="674">
        <v>80.083186827851222</v>
      </c>
      <c r="I602" s="675">
        <v>80.083186827851222</v>
      </c>
      <c r="J602" s="674">
        <v>594.06638563758054</v>
      </c>
      <c r="K602" s="674">
        <v>594.06638563758054</v>
      </c>
      <c r="L602" s="675">
        <v>594.06638563758054</v>
      </c>
    </row>
    <row r="603" spans="1:12" ht="13" thickBot="1" x14ac:dyDescent="0.3">
      <c r="A603" s="676">
        <v>1989</v>
      </c>
      <c r="B603" s="677">
        <v>2028</v>
      </c>
      <c r="C603" s="678">
        <v>39</v>
      </c>
      <c r="D603" s="679">
        <v>4.4841631063574479</v>
      </c>
      <c r="E603" s="679">
        <v>4.4841631063574479</v>
      </c>
      <c r="F603" s="680">
        <v>4.4841631063574479</v>
      </c>
      <c r="G603" s="681">
        <v>56.007965952345856</v>
      </c>
      <c r="H603" s="681">
        <v>56.007965952345856</v>
      </c>
      <c r="I603" s="682">
        <v>56.007965952345856</v>
      </c>
      <c r="J603" s="681">
        <v>491.51720791458979</v>
      </c>
      <c r="K603" s="681">
        <v>491.51720791458979</v>
      </c>
      <c r="L603" s="682">
        <v>491.51720791458979</v>
      </c>
    </row>
    <row r="604" spans="1:12" x14ac:dyDescent="0.25">
      <c r="A604" s="662">
        <v>1990</v>
      </c>
      <c r="B604" s="663">
        <v>1990</v>
      </c>
      <c r="C604" s="664">
        <v>0</v>
      </c>
      <c r="D604" s="665">
        <v>10.596730000000001</v>
      </c>
      <c r="E604" s="665">
        <v>10.596730000000001</v>
      </c>
      <c r="F604" s="666">
        <v>10.596730000000001</v>
      </c>
      <c r="G604" s="667">
        <v>1153.5315420573293</v>
      </c>
      <c r="H604" s="667">
        <v>1153.5315420573293</v>
      </c>
      <c r="I604" s="668">
        <v>1153.5315420573293</v>
      </c>
      <c r="J604" s="667">
        <v>3053.8530000000001</v>
      </c>
      <c r="K604" s="667">
        <v>3053.8530000000001</v>
      </c>
      <c r="L604" s="668">
        <v>3053.8530000000001</v>
      </c>
    </row>
    <row r="605" spans="1:12" x14ac:dyDescent="0.25">
      <c r="A605" s="669">
        <v>1990</v>
      </c>
      <c r="B605" s="670">
        <v>1991</v>
      </c>
      <c r="C605" s="671">
        <v>1</v>
      </c>
      <c r="D605" s="672">
        <v>10.64977</v>
      </c>
      <c r="E605" s="672">
        <v>10.64977</v>
      </c>
      <c r="F605" s="673">
        <v>10.64977</v>
      </c>
      <c r="G605" s="674">
        <v>1074.162921954309</v>
      </c>
      <c r="H605" s="674">
        <v>1074.162921954309</v>
      </c>
      <c r="I605" s="675">
        <v>1074.162921954309</v>
      </c>
      <c r="J605" s="674">
        <v>2844.971</v>
      </c>
      <c r="K605" s="674">
        <v>2844.971</v>
      </c>
      <c r="L605" s="675">
        <v>2844.971</v>
      </c>
    </row>
    <row r="606" spans="1:12" x14ac:dyDescent="0.25">
      <c r="A606" s="669">
        <v>1990</v>
      </c>
      <c r="B606" s="670">
        <v>1992</v>
      </c>
      <c r="C606" s="671">
        <v>2</v>
      </c>
      <c r="D606" s="672">
        <v>9.6108449999999994</v>
      </c>
      <c r="E606" s="672">
        <v>9.6108449999999994</v>
      </c>
      <c r="F606" s="673">
        <v>9.6108449999999994</v>
      </c>
      <c r="G606" s="674">
        <v>1001.6949708895411</v>
      </c>
      <c r="H606" s="674">
        <v>1001.6949708895411</v>
      </c>
      <c r="I606" s="675">
        <v>1001.6949708895411</v>
      </c>
      <c r="J606" s="674">
        <v>2714.4340000000002</v>
      </c>
      <c r="K606" s="674">
        <v>2714.4340000000002</v>
      </c>
      <c r="L606" s="675">
        <v>2714.4340000000002</v>
      </c>
    </row>
    <row r="607" spans="1:12" x14ac:dyDescent="0.25">
      <c r="A607" s="669">
        <v>1990</v>
      </c>
      <c r="B607" s="670">
        <v>1993</v>
      </c>
      <c r="C607" s="671">
        <v>3</v>
      </c>
      <c r="D607" s="672">
        <v>9.6907239999999994</v>
      </c>
      <c r="E607" s="672">
        <v>9.6907239999999994</v>
      </c>
      <c r="F607" s="673">
        <v>9.6907239999999994</v>
      </c>
      <c r="G607" s="674">
        <v>1089.566568349258</v>
      </c>
      <c r="H607" s="674">
        <v>1089.566568349258</v>
      </c>
      <c r="I607" s="675">
        <v>1089.566568349258</v>
      </c>
      <c r="J607" s="674">
        <v>2762.7220000000002</v>
      </c>
      <c r="K607" s="674">
        <v>2762.7220000000002</v>
      </c>
      <c r="L607" s="675">
        <v>2762.7220000000002</v>
      </c>
    </row>
    <row r="608" spans="1:12" x14ac:dyDescent="0.25">
      <c r="A608" s="669">
        <v>1990</v>
      </c>
      <c r="B608" s="670">
        <v>1994</v>
      </c>
      <c r="C608" s="671">
        <v>4</v>
      </c>
      <c r="D608" s="672">
        <v>10.09464</v>
      </c>
      <c r="E608" s="672">
        <v>10.09464</v>
      </c>
      <c r="F608" s="673">
        <v>10.09464</v>
      </c>
      <c r="G608" s="674">
        <v>1210.132529247441</v>
      </c>
      <c r="H608" s="674">
        <v>1210.132529247441</v>
      </c>
      <c r="I608" s="675">
        <v>1210.132529247441</v>
      </c>
      <c r="J608" s="674">
        <v>3030.93</v>
      </c>
      <c r="K608" s="674">
        <v>3030.93</v>
      </c>
      <c r="L608" s="675">
        <v>3030.93</v>
      </c>
    </row>
    <row r="609" spans="1:12" x14ac:dyDescent="0.25">
      <c r="A609" s="669">
        <v>1990</v>
      </c>
      <c r="B609" s="670">
        <v>1995</v>
      </c>
      <c r="C609" s="671">
        <v>5</v>
      </c>
      <c r="D609" s="672">
        <v>11.40563</v>
      </c>
      <c r="E609" s="672">
        <v>11.40563</v>
      </c>
      <c r="F609" s="673">
        <v>11.40563</v>
      </c>
      <c r="G609" s="674">
        <v>1373.5642543977349</v>
      </c>
      <c r="H609" s="674">
        <v>1373.5642543977349</v>
      </c>
      <c r="I609" s="675">
        <v>1373.5642543977349</v>
      </c>
      <c r="J609" s="674">
        <v>3214.348</v>
      </c>
      <c r="K609" s="674">
        <v>3214.348</v>
      </c>
      <c r="L609" s="675">
        <v>3214.348</v>
      </c>
    </row>
    <row r="610" spans="1:12" x14ac:dyDescent="0.25">
      <c r="A610" s="669">
        <v>1990</v>
      </c>
      <c r="B610" s="670">
        <v>1996</v>
      </c>
      <c r="C610" s="671">
        <v>6</v>
      </c>
      <c r="D610" s="672">
        <v>13.22817</v>
      </c>
      <c r="E610" s="672">
        <v>13.22817</v>
      </c>
      <c r="F610" s="673">
        <v>13.22817</v>
      </c>
      <c r="G610" s="674">
        <v>1360.6417917738409</v>
      </c>
      <c r="H610" s="674">
        <v>1360.6417917738409</v>
      </c>
      <c r="I610" s="675">
        <v>1360.6417917738409</v>
      </c>
      <c r="J610" s="674">
        <v>3332.9209999999998</v>
      </c>
      <c r="K610" s="674">
        <v>3332.9209999999998</v>
      </c>
      <c r="L610" s="675">
        <v>3332.9209999999998</v>
      </c>
    </row>
    <row r="611" spans="1:12" x14ac:dyDescent="0.25">
      <c r="A611" s="669">
        <v>1990</v>
      </c>
      <c r="B611" s="670">
        <v>1997</v>
      </c>
      <c r="C611" s="671">
        <v>7</v>
      </c>
      <c r="D611" s="672">
        <v>13.77646</v>
      </c>
      <c r="E611" s="672">
        <v>13.77646</v>
      </c>
      <c r="F611" s="673">
        <v>13.77646</v>
      </c>
      <c r="G611" s="674">
        <v>1376.1650862477566</v>
      </c>
      <c r="H611" s="674">
        <v>1376.1650862477566</v>
      </c>
      <c r="I611" s="675">
        <v>1376.1650862477566</v>
      </c>
      <c r="J611" s="674">
        <v>3378.125</v>
      </c>
      <c r="K611" s="674">
        <v>3378.125</v>
      </c>
      <c r="L611" s="675">
        <v>3378.125</v>
      </c>
    </row>
    <row r="612" spans="1:12" x14ac:dyDescent="0.25">
      <c r="A612" s="669">
        <v>1990</v>
      </c>
      <c r="B612" s="670">
        <v>1998</v>
      </c>
      <c r="C612" s="671">
        <v>8</v>
      </c>
      <c r="D612" s="672">
        <v>13.7394</v>
      </c>
      <c r="E612" s="672">
        <v>13.7394</v>
      </c>
      <c r="F612" s="673">
        <v>13.7394</v>
      </c>
      <c r="G612" s="674">
        <v>1369.5216980911935</v>
      </c>
      <c r="H612" s="674">
        <v>1369.5216980911935</v>
      </c>
      <c r="I612" s="675">
        <v>1369.5216980911935</v>
      </c>
      <c r="J612" s="674">
        <v>3167.694</v>
      </c>
      <c r="K612" s="674">
        <v>3167.694</v>
      </c>
      <c r="L612" s="675">
        <v>3167.694</v>
      </c>
    </row>
    <row r="613" spans="1:12" x14ac:dyDescent="0.25">
      <c r="A613" s="669">
        <v>1990</v>
      </c>
      <c r="B613" s="670">
        <v>1999</v>
      </c>
      <c r="C613" s="671">
        <v>9</v>
      </c>
      <c r="D613" s="672">
        <v>15.35816</v>
      </c>
      <c r="E613" s="672">
        <v>15.35816</v>
      </c>
      <c r="F613" s="673">
        <v>15.35816</v>
      </c>
      <c r="G613" s="674">
        <v>1384.1572249405237</v>
      </c>
      <c r="H613" s="674">
        <v>1384.1572249405237</v>
      </c>
      <c r="I613" s="675">
        <v>1384.1572249405237</v>
      </c>
      <c r="J613" s="674">
        <v>2995.5419999999999</v>
      </c>
      <c r="K613" s="674">
        <v>2995.5419999999999</v>
      </c>
      <c r="L613" s="675">
        <v>2995.5419999999999</v>
      </c>
    </row>
    <row r="614" spans="1:12" x14ac:dyDescent="0.25">
      <c r="A614" s="669">
        <v>1990</v>
      </c>
      <c r="B614" s="670">
        <v>2000</v>
      </c>
      <c r="C614" s="671">
        <v>10</v>
      </c>
      <c r="D614" s="672">
        <v>15.22973</v>
      </c>
      <c r="E614" s="672">
        <v>15.22973</v>
      </c>
      <c r="F614" s="673">
        <v>15.22973</v>
      </c>
      <c r="G614" s="674">
        <v>1388.1935803622025</v>
      </c>
      <c r="H614" s="674">
        <v>1388.1935803622025</v>
      </c>
      <c r="I614" s="675">
        <v>1388.1935803622025</v>
      </c>
      <c r="J614" s="674">
        <v>3042.056</v>
      </c>
      <c r="K614" s="674">
        <v>3042.056</v>
      </c>
      <c r="L614" s="675">
        <v>3042.056</v>
      </c>
    </row>
    <row r="615" spans="1:12" x14ac:dyDescent="0.25">
      <c r="A615" s="669">
        <v>1990</v>
      </c>
      <c r="B615" s="670">
        <v>2001</v>
      </c>
      <c r="C615" s="671">
        <v>11</v>
      </c>
      <c r="D615" s="672">
        <v>17.233029999999999</v>
      </c>
      <c r="E615" s="672">
        <v>17.233029999999999</v>
      </c>
      <c r="F615" s="673">
        <v>17.233029999999999</v>
      </c>
      <c r="G615" s="674">
        <v>1294.2243858289564</v>
      </c>
      <c r="H615" s="674">
        <v>1294.2243858289564</v>
      </c>
      <c r="I615" s="675">
        <v>1294.2243858289564</v>
      </c>
      <c r="J615" s="674">
        <v>2951.3339999999998</v>
      </c>
      <c r="K615" s="674">
        <v>2951.3339999999998</v>
      </c>
      <c r="L615" s="675">
        <v>2951.3339999999998</v>
      </c>
    </row>
    <row r="616" spans="1:12" x14ac:dyDescent="0.25">
      <c r="A616" s="669">
        <v>1990</v>
      </c>
      <c r="B616" s="670">
        <v>2002</v>
      </c>
      <c r="C616" s="671">
        <v>12</v>
      </c>
      <c r="D616" s="672">
        <v>17.611419999999999</v>
      </c>
      <c r="E616" s="672">
        <v>17.611419999999999</v>
      </c>
      <c r="F616" s="673">
        <v>17.611419999999999</v>
      </c>
      <c r="G616" s="674">
        <v>1187.987843178955</v>
      </c>
      <c r="H616" s="674">
        <v>1187.987843178955</v>
      </c>
      <c r="I616" s="675">
        <v>1187.987843178955</v>
      </c>
      <c r="J616" s="674">
        <v>3033.8969999999999</v>
      </c>
      <c r="K616" s="674">
        <v>3033.8969999999999</v>
      </c>
      <c r="L616" s="675">
        <v>3033.8969999999999</v>
      </c>
    </row>
    <row r="617" spans="1:12" x14ac:dyDescent="0.25">
      <c r="A617" s="669">
        <v>1990</v>
      </c>
      <c r="B617" s="670">
        <v>2003</v>
      </c>
      <c r="C617" s="671">
        <v>13</v>
      </c>
      <c r="D617" s="672">
        <v>18.32846</v>
      </c>
      <c r="E617" s="672">
        <v>18.32846</v>
      </c>
      <c r="F617" s="673">
        <v>18.32846</v>
      </c>
      <c r="G617" s="674">
        <v>1281.6624985954775</v>
      </c>
      <c r="H617" s="674">
        <v>1281.6624985954775</v>
      </c>
      <c r="I617" s="675">
        <v>1281.6624985954775</v>
      </c>
      <c r="J617" s="674">
        <v>3062.7249999999999</v>
      </c>
      <c r="K617" s="674">
        <v>3062.7249999999999</v>
      </c>
      <c r="L617" s="675">
        <v>3062.7249999999999</v>
      </c>
    </row>
    <row r="618" spans="1:12" x14ac:dyDescent="0.25">
      <c r="A618" s="669">
        <v>1990</v>
      </c>
      <c r="B618" s="670">
        <v>2004</v>
      </c>
      <c r="C618" s="671">
        <v>14</v>
      </c>
      <c r="D618" s="672">
        <v>20.19406</v>
      </c>
      <c r="E618" s="672">
        <v>20.19406</v>
      </c>
      <c r="F618" s="673">
        <v>20.19406</v>
      </c>
      <c r="G618" s="674">
        <v>1106.4027196192137</v>
      </c>
      <c r="H618" s="674">
        <v>1106.4027196192137</v>
      </c>
      <c r="I618" s="675">
        <v>1106.4027196192137</v>
      </c>
      <c r="J618" s="674">
        <v>2696.8180000000002</v>
      </c>
      <c r="K618" s="674">
        <v>2696.8180000000002</v>
      </c>
      <c r="L618" s="675">
        <v>2696.8180000000002</v>
      </c>
    </row>
    <row r="619" spans="1:12" x14ac:dyDescent="0.25">
      <c r="A619" s="669">
        <v>1990</v>
      </c>
      <c r="B619" s="670">
        <v>2005</v>
      </c>
      <c r="C619" s="671">
        <v>15</v>
      </c>
      <c r="D619" s="672">
        <v>21.912749999999999</v>
      </c>
      <c r="E619" s="672">
        <v>21.912749999999999</v>
      </c>
      <c r="F619" s="673">
        <v>21.912749999999999</v>
      </c>
      <c r="G619" s="674">
        <v>1107.8921531203589</v>
      </c>
      <c r="H619" s="674">
        <v>1107.8921531203589</v>
      </c>
      <c r="I619" s="675">
        <v>1107.8921531203589</v>
      </c>
      <c r="J619" s="674">
        <v>3018.056</v>
      </c>
      <c r="K619" s="674">
        <v>3018.056</v>
      </c>
      <c r="L619" s="675">
        <v>3018.056</v>
      </c>
    </row>
    <row r="620" spans="1:12" x14ac:dyDescent="0.25">
      <c r="A620" s="669">
        <v>1990</v>
      </c>
      <c r="B620" s="670">
        <v>2006</v>
      </c>
      <c r="C620" s="671">
        <v>16</v>
      </c>
      <c r="D620" s="672">
        <v>22.67296</v>
      </c>
      <c r="E620" s="672">
        <v>22.67296</v>
      </c>
      <c r="F620" s="673">
        <v>22.67296</v>
      </c>
      <c r="G620" s="674">
        <v>1404.2132233426994</v>
      </c>
      <c r="H620" s="674">
        <v>1404.2132233426994</v>
      </c>
      <c r="I620" s="675">
        <v>1404.2132233426994</v>
      </c>
      <c r="J620" s="674">
        <v>2905.31</v>
      </c>
      <c r="K620" s="674">
        <v>2905.31</v>
      </c>
      <c r="L620" s="675">
        <v>2905.31</v>
      </c>
    </row>
    <row r="621" spans="1:12" x14ac:dyDescent="0.25">
      <c r="A621" s="669">
        <v>1990</v>
      </c>
      <c r="B621" s="670">
        <v>2007</v>
      </c>
      <c r="C621" s="671">
        <v>17</v>
      </c>
      <c r="D621" s="672">
        <v>21.301169999999999</v>
      </c>
      <c r="E621" s="672">
        <v>21.301169999999999</v>
      </c>
      <c r="F621" s="673">
        <v>21.301169999999999</v>
      </c>
      <c r="G621" s="674">
        <v>1041.5344228006779</v>
      </c>
      <c r="H621" s="674">
        <v>1041.5344228006779</v>
      </c>
      <c r="I621" s="675">
        <v>1041.5344228006779</v>
      </c>
      <c r="J621" s="674">
        <v>2696.933</v>
      </c>
      <c r="K621" s="674">
        <v>2696.933</v>
      </c>
      <c r="L621" s="675">
        <v>2696.933</v>
      </c>
    </row>
    <row r="622" spans="1:12" x14ac:dyDescent="0.25">
      <c r="A622" s="669">
        <v>1990</v>
      </c>
      <c r="B622" s="670">
        <v>2008</v>
      </c>
      <c r="C622" s="671">
        <v>18</v>
      </c>
      <c r="D622" s="672">
        <v>19.67775</v>
      </c>
      <c r="E622" s="672">
        <v>19.67775</v>
      </c>
      <c r="F622" s="673">
        <v>19.67775</v>
      </c>
      <c r="G622" s="674">
        <v>1016.8246132947329</v>
      </c>
      <c r="H622" s="674">
        <v>1016.8246132947329</v>
      </c>
      <c r="I622" s="675">
        <v>1016.8246132947329</v>
      </c>
      <c r="J622" s="674">
        <v>2714.9050000000002</v>
      </c>
      <c r="K622" s="674">
        <v>2714.9050000000002</v>
      </c>
      <c r="L622" s="675">
        <v>2714.9050000000002</v>
      </c>
    </row>
    <row r="623" spans="1:12" x14ac:dyDescent="0.25">
      <c r="A623" s="669">
        <v>1990</v>
      </c>
      <c r="B623" s="670">
        <v>2009</v>
      </c>
      <c r="C623" s="671">
        <v>19</v>
      </c>
      <c r="D623" s="672">
        <v>19.38062</v>
      </c>
      <c r="E623" s="672">
        <v>19.38062</v>
      </c>
      <c r="F623" s="673">
        <v>19.38062</v>
      </c>
      <c r="G623" s="674">
        <v>864.15085743738564</v>
      </c>
      <c r="H623" s="674">
        <v>864.15085743738564</v>
      </c>
      <c r="I623" s="675">
        <v>864.15085743738564</v>
      </c>
      <c r="J623" s="674">
        <v>2424.5650000000001</v>
      </c>
      <c r="K623" s="674">
        <v>2424.5650000000001</v>
      </c>
      <c r="L623" s="675">
        <v>2424.5650000000001</v>
      </c>
    </row>
    <row r="624" spans="1:12" x14ac:dyDescent="0.25">
      <c r="A624" s="669">
        <v>1990</v>
      </c>
      <c r="B624" s="670">
        <v>2010</v>
      </c>
      <c r="C624" s="671">
        <v>20</v>
      </c>
      <c r="D624" s="672">
        <v>18.227540000000001</v>
      </c>
      <c r="E624" s="672">
        <v>18.227540000000001</v>
      </c>
      <c r="F624" s="673">
        <v>18.227540000000001</v>
      </c>
      <c r="G624" s="674">
        <v>946.06158292937346</v>
      </c>
      <c r="H624" s="674">
        <v>946.06158292937346</v>
      </c>
      <c r="I624" s="675">
        <v>946.06158292937346</v>
      </c>
      <c r="J624" s="674">
        <v>2901.098</v>
      </c>
      <c r="K624" s="674">
        <v>2901.098</v>
      </c>
      <c r="L624" s="675">
        <v>2901.098</v>
      </c>
    </row>
    <row r="625" spans="1:12" x14ac:dyDescent="0.25">
      <c r="A625" s="669">
        <v>1990</v>
      </c>
      <c r="B625" s="670">
        <v>2011</v>
      </c>
      <c r="C625" s="671">
        <v>21</v>
      </c>
      <c r="D625" s="672">
        <v>20.905840000000001</v>
      </c>
      <c r="E625" s="672">
        <v>20.905840000000001</v>
      </c>
      <c r="F625" s="673">
        <v>20.905840000000001</v>
      </c>
      <c r="G625" s="674">
        <v>990.93122534860413</v>
      </c>
      <c r="H625" s="674">
        <v>990.93122534860413</v>
      </c>
      <c r="I625" s="675">
        <v>990.93122534860413</v>
      </c>
      <c r="J625" s="674">
        <v>2534.66</v>
      </c>
      <c r="K625" s="674">
        <v>2534.66</v>
      </c>
      <c r="L625" s="675">
        <v>2534.66</v>
      </c>
    </row>
    <row r="626" spans="1:12" x14ac:dyDescent="0.25">
      <c r="A626" s="669">
        <v>1990</v>
      </c>
      <c r="B626" s="670">
        <v>2012</v>
      </c>
      <c r="C626" s="671">
        <v>22</v>
      </c>
      <c r="D626" s="672">
        <v>23.69755</v>
      </c>
      <c r="E626" s="672">
        <v>23.69755</v>
      </c>
      <c r="F626" s="673">
        <v>23.69755</v>
      </c>
      <c r="G626" s="674">
        <v>963.36018701655678</v>
      </c>
      <c r="H626" s="674">
        <v>963.36018701655678</v>
      </c>
      <c r="I626" s="675">
        <v>963.36018701655678</v>
      </c>
      <c r="J626" s="674">
        <v>2477.58</v>
      </c>
      <c r="K626" s="674">
        <v>2477.58</v>
      </c>
      <c r="L626" s="675">
        <v>2477.58</v>
      </c>
    </row>
    <row r="627" spans="1:12" x14ac:dyDescent="0.25">
      <c r="A627" s="669">
        <v>1990</v>
      </c>
      <c r="B627" s="670">
        <v>2013</v>
      </c>
      <c r="C627" s="671">
        <v>23</v>
      </c>
      <c r="D627" s="672">
        <v>20.08689</v>
      </c>
      <c r="E627" s="672">
        <v>20.08689</v>
      </c>
      <c r="F627" s="673">
        <v>20.08689</v>
      </c>
      <c r="G627" s="674">
        <v>824.47262384217231</v>
      </c>
      <c r="H627" s="674">
        <v>824.47262384217231</v>
      </c>
      <c r="I627" s="675">
        <v>824.47262384217231</v>
      </c>
      <c r="J627" s="674">
        <v>2146.3330000000001</v>
      </c>
      <c r="K627" s="674">
        <v>2146.3330000000001</v>
      </c>
      <c r="L627" s="675">
        <v>2146.3330000000001</v>
      </c>
    </row>
    <row r="628" spans="1:12" x14ac:dyDescent="0.25">
      <c r="A628" s="669">
        <v>1990</v>
      </c>
      <c r="B628" s="670">
        <v>2014</v>
      </c>
      <c r="C628" s="671">
        <v>24</v>
      </c>
      <c r="D628" s="672">
        <v>18.574770000000001</v>
      </c>
      <c r="E628" s="672">
        <v>18.574770000000001</v>
      </c>
      <c r="F628" s="673">
        <v>18.574770000000001</v>
      </c>
      <c r="G628" s="674">
        <v>741.08846634765598</v>
      </c>
      <c r="H628" s="674">
        <v>741.08846634765598</v>
      </c>
      <c r="I628" s="675">
        <v>741.08846634765598</v>
      </c>
      <c r="J628" s="674">
        <v>2213.7330000000002</v>
      </c>
      <c r="K628" s="674">
        <v>2213.7330000000002</v>
      </c>
      <c r="L628" s="675">
        <v>2213.7330000000002</v>
      </c>
    </row>
    <row r="629" spans="1:12" x14ac:dyDescent="0.25">
      <c r="A629" s="669">
        <v>1990</v>
      </c>
      <c r="B629" s="670">
        <v>2015</v>
      </c>
      <c r="C629" s="671">
        <v>25</v>
      </c>
      <c r="D629" s="672">
        <v>19.23977</v>
      </c>
      <c r="E629" s="672">
        <v>19.23977</v>
      </c>
      <c r="F629" s="673">
        <v>19.23977</v>
      </c>
      <c r="G629" s="674">
        <v>778.9915388312894</v>
      </c>
      <c r="H629" s="674">
        <v>778.9915388312894</v>
      </c>
      <c r="I629" s="675">
        <v>778.9915388312894</v>
      </c>
      <c r="J629" s="674">
        <v>2514.3218751334311</v>
      </c>
      <c r="K629" s="674">
        <v>2514.3218751334311</v>
      </c>
      <c r="L629" s="675">
        <v>2514.3218751334311</v>
      </c>
    </row>
    <row r="630" spans="1:12" x14ac:dyDescent="0.25">
      <c r="A630" s="669">
        <v>1990</v>
      </c>
      <c r="B630" s="670">
        <v>2016</v>
      </c>
      <c r="C630" s="671">
        <v>26</v>
      </c>
      <c r="D630" s="672">
        <v>17.128450000000001</v>
      </c>
      <c r="E630" s="672">
        <v>17.128450000000001</v>
      </c>
      <c r="F630" s="673">
        <v>17.128450000000001</v>
      </c>
      <c r="G630" s="674">
        <v>847.01366763315082</v>
      </c>
      <c r="H630" s="674">
        <v>847.01366763315082</v>
      </c>
      <c r="I630" s="675">
        <v>847.01366763315082</v>
      </c>
      <c r="J630" s="674">
        <v>2334.3857900709327</v>
      </c>
      <c r="K630" s="674">
        <v>2334.3857900709327</v>
      </c>
      <c r="L630" s="675">
        <v>2334.3857900709327</v>
      </c>
    </row>
    <row r="631" spans="1:12" x14ac:dyDescent="0.25">
      <c r="A631" s="669">
        <v>1990</v>
      </c>
      <c r="B631" s="670">
        <v>2017</v>
      </c>
      <c r="C631" s="671">
        <v>27</v>
      </c>
      <c r="D631" s="672">
        <v>21.12566</v>
      </c>
      <c r="E631" s="672">
        <v>21.12566</v>
      </c>
      <c r="F631" s="673">
        <v>21.12566</v>
      </c>
      <c r="G631" s="674">
        <v>785.47576618322751</v>
      </c>
      <c r="H631" s="674">
        <v>785.47576618322751</v>
      </c>
      <c r="I631" s="675">
        <v>785.47576618322751</v>
      </c>
      <c r="J631" s="674">
        <v>2151.5039045989101</v>
      </c>
      <c r="K631" s="674">
        <v>2151.5039045989101</v>
      </c>
      <c r="L631" s="675">
        <v>2151.5039045989101</v>
      </c>
    </row>
    <row r="632" spans="1:12" x14ac:dyDescent="0.25">
      <c r="A632" s="669">
        <v>1990</v>
      </c>
      <c r="B632" s="670">
        <v>2018</v>
      </c>
      <c r="C632" s="671">
        <v>28</v>
      </c>
      <c r="D632" s="672">
        <v>22.279958807581171</v>
      </c>
      <c r="E632" s="672">
        <v>22.279958807581171</v>
      </c>
      <c r="F632" s="673">
        <v>22.279958807581171</v>
      </c>
      <c r="G632" s="674">
        <v>700.93363190906143</v>
      </c>
      <c r="H632" s="674">
        <v>700.93363190906143</v>
      </c>
      <c r="I632" s="675">
        <v>700.93363190906143</v>
      </c>
      <c r="J632" s="674">
        <v>2230.4809031502964</v>
      </c>
      <c r="K632" s="674">
        <v>2230.4809031502964</v>
      </c>
      <c r="L632" s="675">
        <v>2230.4809031502964</v>
      </c>
    </row>
    <row r="633" spans="1:12" x14ac:dyDescent="0.25">
      <c r="A633" s="669">
        <v>1990</v>
      </c>
      <c r="B633" s="670">
        <v>2019</v>
      </c>
      <c r="C633" s="671">
        <v>29</v>
      </c>
      <c r="D633" s="672">
        <v>15.624568045459872</v>
      </c>
      <c r="E633" s="672">
        <v>15.624568045459872</v>
      </c>
      <c r="F633" s="673">
        <v>15.624568045459872</v>
      </c>
      <c r="G633" s="674">
        <v>605.62184205027677</v>
      </c>
      <c r="H633" s="674">
        <v>605.62184205027677</v>
      </c>
      <c r="I633" s="675">
        <v>605.62184205027677</v>
      </c>
      <c r="J633" s="674">
        <v>2024.2759688966166</v>
      </c>
      <c r="K633" s="674">
        <v>2024.2759688966166</v>
      </c>
      <c r="L633" s="675">
        <v>2024.2759688966166</v>
      </c>
    </row>
    <row r="634" spans="1:12" x14ac:dyDescent="0.25">
      <c r="A634" s="669">
        <v>1990</v>
      </c>
      <c r="B634" s="670">
        <v>2020</v>
      </c>
      <c r="C634" s="671">
        <v>30</v>
      </c>
      <c r="D634" s="672">
        <v>16.976388309111591</v>
      </c>
      <c r="E634" s="672">
        <v>16.976388309111591</v>
      </c>
      <c r="F634" s="673">
        <v>16.976388309111591</v>
      </c>
      <c r="G634" s="674">
        <v>611.36236541103472</v>
      </c>
      <c r="H634" s="674">
        <v>611.36236541103472</v>
      </c>
      <c r="I634" s="675">
        <v>611.36236541103472</v>
      </c>
      <c r="J634" s="674">
        <v>1822.3210065569535</v>
      </c>
      <c r="K634" s="674">
        <v>1822.3210065569535</v>
      </c>
      <c r="L634" s="675">
        <v>1822.3210065569535</v>
      </c>
    </row>
    <row r="635" spans="1:12" x14ac:dyDescent="0.25">
      <c r="A635" s="669">
        <v>1990</v>
      </c>
      <c r="B635" s="670">
        <v>2021</v>
      </c>
      <c r="C635" s="671">
        <v>31</v>
      </c>
      <c r="D635" s="672">
        <v>15.536956178035902</v>
      </c>
      <c r="E635" s="672">
        <v>15.536956178035902</v>
      </c>
      <c r="F635" s="673">
        <v>15.536956178035902</v>
      </c>
      <c r="G635" s="674">
        <v>503.5917161592248</v>
      </c>
      <c r="H635" s="674">
        <v>503.5917161592248</v>
      </c>
      <c r="I635" s="675">
        <v>503.5917161592248</v>
      </c>
      <c r="J635" s="674">
        <v>1626.8695446312395</v>
      </c>
      <c r="K635" s="674">
        <v>1626.8695446312395</v>
      </c>
      <c r="L635" s="675">
        <v>1626.8695446312395</v>
      </c>
    </row>
    <row r="636" spans="1:12" x14ac:dyDescent="0.25">
      <c r="A636" s="669">
        <v>1990</v>
      </c>
      <c r="B636" s="670">
        <v>2022</v>
      </c>
      <c r="C636" s="671">
        <v>32</v>
      </c>
      <c r="D636" s="672">
        <v>14.027047858489393</v>
      </c>
      <c r="E636" s="672">
        <v>14.027047858489393</v>
      </c>
      <c r="F636" s="673">
        <v>14.027047858489393</v>
      </c>
      <c r="G636" s="674">
        <v>407.37651365766652</v>
      </c>
      <c r="H636" s="674">
        <v>407.37651365766652</v>
      </c>
      <c r="I636" s="675">
        <v>407.37651365766652</v>
      </c>
      <c r="J636" s="674">
        <v>1439.9320428665021</v>
      </c>
      <c r="K636" s="674">
        <v>1439.9320428665021</v>
      </c>
      <c r="L636" s="675">
        <v>1439.9320428665021</v>
      </c>
    </row>
    <row r="637" spans="1:12" x14ac:dyDescent="0.25">
      <c r="A637" s="669">
        <v>1990</v>
      </c>
      <c r="B637" s="670">
        <v>2023</v>
      </c>
      <c r="C637" s="671">
        <v>33</v>
      </c>
      <c r="D637" s="672">
        <v>12.485968023090649</v>
      </c>
      <c r="E637" s="672">
        <v>12.485968023090649</v>
      </c>
      <c r="F637" s="673">
        <v>12.485968023090649</v>
      </c>
      <c r="G637" s="674">
        <v>323.4141993972828</v>
      </c>
      <c r="H637" s="674">
        <v>323.4141993972828</v>
      </c>
      <c r="I637" s="675">
        <v>323.4141993972828</v>
      </c>
      <c r="J637" s="674">
        <v>1263.2270486877487</v>
      </c>
      <c r="K637" s="674">
        <v>1263.2270486877487</v>
      </c>
      <c r="L637" s="675">
        <v>1263.2270486877487</v>
      </c>
    </row>
    <row r="638" spans="1:12" x14ac:dyDescent="0.25">
      <c r="A638" s="669">
        <v>1990</v>
      </c>
      <c r="B638" s="670">
        <v>2024</v>
      </c>
      <c r="C638" s="671">
        <v>34</v>
      </c>
      <c r="D638" s="672">
        <v>10.952409257919623</v>
      </c>
      <c r="E638" s="672">
        <v>10.952409257919623</v>
      </c>
      <c r="F638" s="673">
        <v>10.952409257919623</v>
      </c>
      <c r="G638" s="674">
        <v>251.81176718548573</v>
      </c>
      <c r="H638" s="674">
        <v>251.81176718548573</v>
      </c>
      <c r="I638" s="675">
        <v>251.81176718548573</v>
      </c>
      <c r="J638" s="674">
        <v>1098.1450883400605</v>
      </c>
      <c r="K638" s="674">
        <v>1098.1450883400605</v>
      </c>
      <c r="L638" s="675">
        <v>1098.1450883400605</v>
      </c>
    </row>
    <row r="639" spans="1:12" x14ac:dyDescent="0.25">
      <c r="A639" s="669">
        <v>1990</v>
      </c>
      <c r="B639" s="670">
        <v>2025</v>
      </c>
      <c r="C639" s="671">
        <v>35</v>
      </c>
      <c r="D639" s="672">
        <v>9.4624700687557333</v>
      </c>
      <c r="E639" s="672">
        <v>9.4624700687557333</v>
      </c>
      <c r="F639" s="673">
        <v>9.4624700687557333</v>
      </c>
      <c r="G639" s="674">
        <v>192.1564440076171</v>
      </c>
      <c r="H639" s="674">
        <v>192.1564440076171</v>
      </c>
      <c r="I639" s="675">
        <v>192.1564440076171</v>
      </c>
      <c r="J639" s="674">
        <v>945.7267018400081</v>
      </c>
      <c r="K639" s="674">
        <v>945.7267018400081</v>
      </c>
      <c r="L639" s="675">
        <v>945.7267018400081</v>
      </c>
    </row>
    <row r="640" spans="1:12" x14ac:dyDescent="0.25">
      <c r="A640" s="669">
        <v>1990</v>
      </c>
      <c r="B640" s="670">
        <v>2026</v>
      </c>
      <c r="C640" s="671">
        <v>36</v>
      </c>
      <c r="D640" s="672">
        <v>8.047902155085545</v>
      </c>
      <c r="E640" s="672">
        <v>8.047902155085545</v>
      </c>
      <c r="F640" s="673">
        <v>8.047902155085545</v>
      </c>
      <c r="G640" s="674">
        <v>143.6163995069212</v>
      </c>
      <c r="H640" s="674">
        <v>143.6163995069212</v>
      </c>
      <c r="I640" s="675">
        <v>143.6163995069212</v>
      </c>
      <c r="J640" s="674">
        <v>806.65519165765625</v>
      </c>
      <c r="K640" s="674">
        <v>806.65519165765625</v>
      </c>
      <c r="L640" s="675">
        <v>806.65519165765625</v>
      </c>
    </row>
    <row r="641" spans="1:12" x14ac:dyDescent="0.25">
      <c r="A641" s="669">
        <v>1990</v>
      </c>
      <c r="B641" s="670">
        <v>2027</v>
      </c>
      <c r="C641" s="671">
        <v>37</v>
      </c>
      <c r="D641" s="672">
        <v>6.7347282196292539</v>
      </c>
      <c r="E641" s="672">
        <v>6.7347282196292539</v>
      </c>
      <c r="F641" s="673">
        <v>6.7347282196292539</v>
      </c>
      <c r="G641" s="674">
        <v>105.0585540967075</v>
      </c>
      <c r="H641" s="674">
        <v>105.0585540967075</v>
      </c>
      <c r="I641" s="675">
        <v>105.0585540967075</v>
      </c>
      <c r="J641" s="674">
        <v>681.26378572813655</v>
      </c>
      <c r="K641" s="674">
        <v>681.26378572813655</v>
      </c>
      <c r="L641" s="675">
        <v>681.26378572813655</v>
      </c>
    </row>
    <row r="642" spans="1:12" x14ac:dyDescent="0.25">
      <c r="A642" s="669">
        <v>1990</v>
      </c>
      <c r="B642" s="670">
        <v>2028</v>
      </c>
      <c r="C642" s="671">
        <v>38</v>
      </c>
      <c r="D642" s="672">
        <v>5.5423325808233423</v>
      </c>
      <c r="E642" s="672">
        <v>5.5423325808233423</v>
      </c>
      <c r="F642" s="673">
        <v>5.5423325808233423</v>
      </c>
      <c r="G642" s="674">
        <v>75.170123098383897</v>
      </c>
      <c r="H642" s="674">
        <v>75.170123098383897</v>
      </c>
      <c r="I642" s="675">
        <v>75.170123098383897</v>
      </c>
      <c r="J642" s="674">
        <v>569.55608447720226</v>
      </c>
      <c r="K642" s="674">
        <v>569.55608447720226</v>
      </c>
      <c r="L642" s="675">
        <v>569.55608447720226</v>
      </c>
    </row>
    <row r="643" spans="1:12" ht="13" thickBot="1" x14ac:dyDescent="0.3">
      <c r="A643" s="676">
        <v>1990</v>
      </c>
      <c r="B643" s="677">
        <v>2029</v>
      </c>
      <c r="C643" s="678">
        <v>39</v>
      </c>
      <c r="D643" s="679">
        <v>4.4830761687980081</v>
      </c>
      <c r="E643" s="679">
        <v>4.4830761687980081</v>
      </c>
      <c r="F643" s="680">
        <v>4.4830761687980081</v>
      </c>
      <c r="G643" s="681">
        <v>52.57190506389464</v>
      </c>
      <c r="H643" s="681">
        <v>52.57190506389464</v>
      </c>
      <c r="I643" s="682">
        <v>52.57190506389464</v>
      </c>
      <c r="J643" s="681">
        <v>471.23793427993496</v>
      </c>
      <c r="K643" s="681">
        <v>471.23793427993496</v>
      </c>
      <c r="L643" s="682">
        <v>471.23793427993496</v>
      </c>
    </row>
    <row r="644" spans="1:12" x14ac:dyDescent="0.25">
      <c r="A644" s="662">
        <v>1991</v>
      </c>
      <c r="B644" s="663">
        <v>1991</v>
      </c>
      <c r="C644" s="664">
        <v>0</v>
      </c>
      <c r="D644" s="665">
        <v>10.954040000000001</v>
      </c>
      <c r="E644" s="665">
        <v>10.954040000000001</v>
      </c>
      <c r="F644" s="666">
        <v>10.954040000000001</v>
      </c>
      <c r="G644" s="667">
        <v>984.86804428257346</v>
      </c>
      <c r="H644" s="667">
        <v>984.86804428257346</v>
      </c>
      <c r="I644" s="668">
        <v>984.86804428257346</v>
      </c>
      <c r="J644" s="667">
        <v>2885.8609999999999</v>
      </c>
      <c r="K644" s="667">
        <v>2885.8609999999999</v>
      </c>
      <c r="L644" s="668">
        <v>2885.8609999999999</v>
      </c>
    </row>
    <row r="645" spans="1:12" x14ac:dyDescent="0.25">
      <c r="A645" s="669">
        <v>1991</v>
      </c>
      <c r="B645" s="670">
        <v>1992</v>
      </c>
      <c r="C645" s="671">
        <v>1</v>
      </c>
      <c r="D645" s="672">
        <v>10.032</v>
      </c>
      <c r="E645" s="672">
        <v>10.032</v>
      </c>
      <c r="F645" s="673">
        <v>10.032</v>
      </c>
      <c r="G645" s="674">
        <v>973.80248372092365</v>
      </c>
      <c r="H645" s="674">
        <v>973.80248372092365</v>
      </c>
      <c r="I645" s="675">
        <v>973.80248372092365</v>
      </c>
      <c r="J645" s="674">
        <v>2577.9430000000002</v>
      </c>
      <c r="K645" s="674">
        <v>2577.9430000000002</v>
      </c>
      <c r="L645" s="675">
        <v>2577.9430000000002</v>
      </c>
    </row>
    <row r="646" spans="1:12" x14ac:dyDescent="0.25">
      <c r="A646" s="669">
        <v>1991</v>
      </c>
      <c r="B646" s="670">
        <v>1993</v>
      </c>
      <c r="C646" s="671">
        <v>2</v>
      </c>
      <c r="D646" s="672">
        <v>9.8774470000000001</v>
      </c>
      <c r="E646" s="672">
        <v>9.8774470000000001</v>
      </c>
      <c r="F646" s="673">
        <v>9.8774470000000001</v>
      </c>
      <c r="G646" s="674">
        <v>1010.1687775035052</v>
      </c>
      <c r="H646" s="674">
        <v>1010.1687775035052</v>
      </c>
      <c r="I646" s="675">
        <v>1010.1687775035052</v>
      </c>
      <c r="J646" s="674">
        <v>2675.8290000000002</v>
      </c>
      <c r="K646" s="674">
        <v>2675.8290000000002</v>
      </c>
      <c r="L646" s="675">
        <v>2675.8290000000002</v>
      </c>
    </row>
    <row r="647" spans="1:12" x14ac:dyDescent="0.25">
      <c r="A647" s="669">
        <v>1991</v>
      </c>
      <c r="B647" s="670">
        <v>1994</v>
      </c>
      <c r="C647" s="671">
        <v>3</v>
      </c>
      <c r="D647" s="672">
        <v>10.094390000000001</v>
      </c>
      <c r="E647" s="672">
        <v>10.094390000000001</v>
      </c>
      <c r="F647" s="673">
        <v>10.094390000000001</v>
      </c>
      <c r="G647" s="674">
        <v>1130.8188997534255</v>
      </c>
      <c r="H647" s="674">
        <v>1130.8188997534255</v>
      </c>
      <c r="I647" s="675">
        <v>1130.8188997534255</v>
      </c>
      <c r="J647" s="674">
        <v>3004.317</v>
      </c>
      <c r="K647" s="674">
        <v>3004.317</v>
      </c>
      <c r="L647" s="675">
        <v>3004.317</v>
      </c>
    </row>
    <row r="648" spans="1:12" x14ac:dyDescent="0.25">
      <c r="A648" s="669">
        <v>1991</v>
      </c>
      <c r="B648" s="670">
        <v>1995</v>
      </c>
      <c r="C648" s="671">
        <v>4</v>
      </c>
      <c r="D648" s="672">
        <v>11.887790000000001</v>
      </c>
      <c r="E648" s="672">
        <v>11.887790000000001</v>
      </c>
      <c r="F648" s="673">
        <v>11.887790000000001</v>
      </c>
      <c r="G648" s="674">
        <v>1288.9514725471172</v>
      </c>
      <c r="H648" s="674">
        <v>1288.9514725471172</v>
      </c>
      <c r="I648" s="675">
        <v>1288.9514725471172</v>
      </c>
      <c r="J648" s="674">
        <v>3273.8710000000001</v>
      </c>
      <c r="K648" s="674">
        <v>3273.8710000000001</v>
      </c>
      <c r="L648" s="675">
        <v>3273.8710000000001</v>
      </c>
    </row>
    <row r="649" spans="1:12" x14ac:dyDescent="0.25">
      <c r="A649" s="669">
        <v>1991</v>
      </c>
      <c r="B649" s="670">
        <v>1996</v>
      </c>
      <c r="C649" s="671">
        <v>5</v>
      </c>
      <c r="D649" s="672">
        <v>12.663320000000001</v>
      </c>
      <c r="E649" s="672">
        <v>12.663320000000001</v>
      </c>
      <c r="F649" s="673">
        <v>12.663320000000001</v>
      </c>
      <c r="G649" s="674">
        <v>1299.5268701334965</v>
      </c>
      <c r="H649" s="674">
        <v>1299.5268701334965</v>
      </c>
      <c r="I649" s="675">
        <v>1299.5268701334965</v>
      </c>
      <c r="J649" s="674">
        <v>3292.2710000000002</v>
      </c>
      <c r="K649" s="674">
        <v>3292.2710000000002</v>
      </c>
      <c r="L649" s="675">
        <v>3292.2710000000002</v>
      </c>
    </row>
    <row r="650" spans="1:12" x14ac:dyDescent="0.25">
      <c r="A650" s="669">
        <v>1991</v>
      </c>
      <c r="B650" s="670">
        <v>1997</v>
      </c>
      <c r="C650" s="671">
        <v>6</v>
      </c>
      <c r="D650" s="672">
        <v>12.799759999999999</v>
      </c>
      <c r="E650" s="672">
        <v>12.799759999999999</v>
      </c>
      <c r="F650" s="673">
        <v>12.799759999999999</v>
      </c>
      <c r="G650" s="674">
        <v>1215.1837036608929</v>
      </c>
      <c r="H650" s="674">
        <v>1215.1837036608929</v>
      </c>
      <c r="I650" s="675">
        <v>1215.1837036608929</v>
      </c>
      <c r="J650" s="674">
        <v>3119.4850000000001</v>
      </c>
      <c r="K650" s="674">
        <v>3119.4850000000001</v>
      </c>
      <c r="L650" s="675">
        <v>3119.4850000000001</v>
      </c>
    </row>
    <row r="651" spans="1:12" x14ac:dyDescent="0.25">
      <c r="A651" s="669">
        <v>1991</v>
      </c>
      <c r="B651" s="670">
        <v>1998</v>
      </c>
      <c r="C651" s="671">
        <v>7</v>
      </c>
      <c r="D651" s="672">
        <v>13.623900000000001</v>
      </c>
      <c r="E651" s="672">
        <v>13.623900000000001</v>
      </c>
      <c r="F651" s="673">
        <v>13.623900000000001</v>
      </c>
      <c r="G651" s="674">
        <v>1258.9544995793888</v>
      </c>
      <c r="H651" s="674">
        <v>1258.9544995793888</v>
      </c>
      <c r="I651" s="675">
        <v>1258.9544995793888</v>
      </c>
      <c r="J651" s="674">
        <v>2954.5569999999998</v>
      </c>
      <c r="K651" s="674">
        <v>2954.5569999999998</v>
      </c>
      <c r="L651" s="675">
        <v>2954.5569999999998</v>
      </c>
    </row>
    <row r="652" spans="1:12" x14ac:dyDescent="0.25">
      <c r="A652" s="669">
        <v>1991</v>
      </c>
      <c r="B652" s="670">
        <v>1999</v>
      </c>
      <c r="C652" s="671">
        <v>8</v>
      </c>
      <c r="D652" s="672">
        <v>14.69835</v>
      </c>
      <c r="E652" s="672">
        <v>14.69835</v>
      </c>
      <c r="F652" s="673">
        <v>14.69835</v>
      </c>
      <c r="G652" s="674">
        <v>1395.4655733967593</v>
      </c>
      <c r="H652" s="674">
        <v>1395.4655733967593</v>
      </c>
      <c r="I652" s="675">
        <v>1395.4655733967593</v>
      </c>
      <c r="J652" s="674">
        <v>3053.2069999999999</v>
      </c>
      <c r="K652" s="674">
        <v>3053.2069999999999</v>
      </c>
      <c r="L652" s="675">
        <v>3053.2069999999999</v>
      </c>
    </row>
    <row r="653" spans="1:12" x14ac:dyDescent="0.25">
      <c r="A653" s="669">
        <v>1991</v>
      </c>
      <c r="B653" s="670">
        <v>2000</v>
      </c>
      <c r="C653" s="671">
        <v>9</v>
      </c>
      <c r="D653" s="672">
        <v>15.808949999999999</v>
      </c>
      <c r="E653" s="672">
        <v>15.808949999999999</v>
      </c>
      <c r="F653" s="673">
        <v>15.808949999999999</v>
      </c>
      <c r="G653" s="674">
        <v>1197.2184929969294</v>
      </c>
      <c r="H653" s="674">
        <v>1197.2184929969294</v>
      </c>
      <c r="I653" s="675">
        <v>1197.2184929969294</v>
      </c>
      <c r="J653" s="674">
        <v>2978.3429999999998</v>
      </c>
      <c r="K653" s="674">
        <v>2978.3429999999998</v>
      </c>
      <c r="L653" s="675">
        <v>2978.3429999999998</v>
      </c>
    </row>
    <row r="654" spans="1:12" x14ac:dyDescent="0.25">
      <c r="A654" s="669">
        <v>1991</v>
      </c>
      <c r="B654" s="670">
        <v>2001</v>
      </c>
      <c r="C654" s="671">
        <v>10</v>
      </c>
      <c r="D654" s="672">
        <v>16.016169999999999</v>
      </c>
      <c r="E654" s="672">
        <v>16.016169999999999</v>
      </c>
      <c r="F654" s="673">
        <v>16.016169999999999</v>
      </c>
      <c r="G654" s="674">
        <v>1296.0432985610021</v>
      </c>
      <c r="H654" s="674">
        <v>1296.0432985610021</v>
      </c>
      <c r="I654" s="675">
        <v>1296.0432985610021</v>
      </c>
      <c r="J654" s="674">
        <v>2941.828</v>
      </c>
      <c r="K654" s="674">
        <v>2941.828</v>
      </c>
      <c r="L654" s="675">
        <v>2941.828</v>
      </c>
    </row>
    <row r="655" spans="1:12" x14ac:dyDescent="0.25">
      <c r="A655" s="669">
        <v>1991</v>
      </c>
      <c r="B655" s="670">
        <v>2002</v>
      </c>
      <c r="C655" s="671">
        <v>11</v>
      </c>
      <c r="D655" s="672">
        <v>17.192260000000001</v>
      </c>
      <c r="E655" s="672">
        <v>17.192260000000001</v>
      </c>
      <c r="F655" s="673">
        <v>17.192260000000001</v>
      </c>
      <c r="G655" s="674">
        <v>1218.2674698995047</v>
      </c>
      <c r="H655" s="674">
        <v>1218.2674698995047</v>
      </c>
      <c r="I655" s="675">
        <v>1218.2674698995047</v>
      </c>
      <c r="J655" s="674">
        <v>2908.9940000000001</v>
      </c>
      <c r="K655" s="674">
        <v>2908.9940000000001</v>
      </c>
      <c r="L655" s="675">
        <v>2908.9940000000001</v>
      </c>
    </row>
    <row r="656" spans="1:12" x14ac:dyDescent="0.25">
      <c r="A656" s="669">
        <v>1991</v>
      </c>
      <c r="B656" s="670">
        <v>2003</v>
      </c>
      <c r="C656" s="671">
        <v>12</v>
      </c>
      <c r="D656" s="672">
        <v>17.453589999999998</v>
      </c>
      <c r="E656" s="672">
        <v>17.453589999999998</v>
      </c>
      <c r="F656" s="673">
        <v>17.453589999999998</v>
      </c>
      <c r="G656" s="674">
        <v>1310.9756938667877</v>
      </c>
      <c r="H656" s="674">
        <v>1310.9756938667877</v>
      </c>
      <c r="I656" s="675">
        <v>1310.9756938667877</v>
      </c>
      <c r="J656" s="674">
        <v>2990.0770000000002</v>
      </c>
      <c r="K656" s="674">
        <v>2990.0770000000002</v>
      </c>
      <c r="L656" s="675">
        <v>2990.0770000000002</v>
      </c>
    </row>
    <row r="657" spans="1:12" x14ac:dyDescent="0.25">
      <c r="A657" s="669">
        <v>1991</v>
      </c>
      <c r="B657" s="670">
        <v>2004</v>
      </c>
      <c r="C657" s="671">
        <v>13</v>
      </c>
      <c r="D657" s="672">
        <v>19.20345</v>
      </c>
      <c r="E657" s="672">
        <v>19.20345</v>
      </c>
      <c r="F657" s="673">
        <v>19.20345</v>
      </c>
      <c r="G657" s="674">
        <v>1338.7121831564282</v>
      </c>
      <c r="H657" s="674">
        <v>1338.7121831564282</v>
      </c>
      <c r="I657" s="675">
        <v>1338.7121831564282</v>
      </c>
      <c r="J657" s="674">
        <v>2757.7539999999999</v>
      </c>
      <c r="K657" s="674">
        <v>2757.7539999999999</v>
      </c>
      <c r="L657" s="675">
        <v>2757.7539999999999</v>
      </c>
    </row>
    <row r="658" spans="1:12" x14ac:dyDescent="0.25">
      <c r="A658" s="669">
        <v>1991</v>
      </c>
      <c r="B658" s="670">
        <v>2005</v>
      </c>
      <c r="C658" s="671">
        <v>14</v>
      </c>
      <c r="D658" s="672">
        <v>19.72542</v>
      </c>
      <c r="E658" s="672">
        <v>19.72542</v>
      </c>
      <c r="F658" s="673">
        <v>19.72542</v>
      </c>
      <c r="G658" s="674">
        <v>1115.7878940667736</v>
      </c>
      <c r="H658" s="674">
        <v>1115.7878940667736</v>
      </c>
      <c r="I658" s="675">
        <v>1115.7878940667736</v>
      </c>
      <c r="J658" s="674">
        <v>2732.6390000000001</v>
      </c>
      <c r="K658" s="674">
        <v>2732.6390000000001</v>
      </c>
      <c r="L658" s="675">
        <v>2732.6390000000001</v>
      </c>
    </row>
    <row r="659" spans="1:12" x14ac:dyDescent="0.25">
      <c r="A659" s="669">
        <v>1991</v>
      </c>
      <c r="B659" s="670">
        <v>2006</v>
      </c>
      <c r="C659" s="671">
        <v>15</v>
      </c>
      <c r="D659" s="672">
        <v>20.32574</v>
      </c>
      <c r="E659" s="672">
        <v>20.32574</v>
      </c>
      <c r="F659" s="673">
        <v>20.32574</v>
      </c>
      <c r="G659" s="674">
        <v>1200.6702253866806</v>
      </c>
      <c r="H659" s="674">
        <v>1200.6702253866806</v>
      </c>
      <c r="I659" s="675">
        <v>1200.6702253866806</v>
      </c>
      <c r="J659" s="674">
        <v>2678.3319999999999</v>
      </c>
      <c r="K659" s="674">
        <v>2678.3319999999999</v>
      </c>
      <c r="L659" s="675">
        <v>2678.3319999999999</v>
      </c>
    </row>
    <row r="660" spans="1:12" x14ac:dyDescent="0.25">
      <c r="A660" s="669">
        <v>1991</v>
      </c>
      <c r="B660" s="670">
        <v>2007</v>
      </c>
      <c r="C660" s="671">
        <v>16</v>
      </c>
      <c r="D660" s="672">
        <v>20.89302</v>
      </c>
      <c r="E660" s="672">
        <v>20.89302</v>
      </c>
      <c r="F660" s="673">
        <v>20.89302</v>
      </c>
      <c r="G660" s="674">
        <v>1131.4723155997845</v>
      </c>
      <c r="H660" s="674">
        <v>1131.4723155997845</v>
      </c>
      <c r="I660" s="675">
        <v>1131.4723155997845</v>
      </c>
      <c r="J660" s="674">
        <v>2795.098</v>
      </c>
      <c r="K660" s="674">
        <v>2795.098</v>
      </c>
      <c r="L660" s="675">
        <v>2795.098</v>
      </c>
    </row>
    <row r="661" spans="1:12" x14ac:dyDescent="0.25">
      <c r="A661" s="669">
        <v>1991</v>
      </c>
      <c r="B661" s="670">
        <v>2008</v>
      </c>
      <c r="C661" s="671">
        <v>17</v>
      </c>
      <c r="D661" s="672">
        <v>20.54691</v>
      </c>
      <c r="E661" s="672">
        <v>20.54691</v>
      </c>
      <c r="F661" s="673">
        <v>20.54691</v>
      </c>
      <c r="G661" s="674">
        <v>1090.9545236744252</v>
      </c>
      <c r="H661" s="674">
        <v>1090.9545236744252</v>
      </c>
      <c r="I661" s="675">
        <v>1090.9545236744252</v>
      </c>
      <c r="J661" s="674">
        <v>2632.5050000000001</v>
      </c>
      <c r="K661" s="674">
        <v>2632.5050000000001</v>
      </c>
      <c r="L661" s="675">
        <v>2632.5050000000001</v>
      </c>
    </row>
    <row r="662" spans="1:12" x14ac:dyDescent="0.25">
      <c r="A662" s="669">
        <v>1991</v>
      </c>
      <c r="B662" s="670">
        <v>2009</v>
      </c>
      <c r="C662" s="671">
        <v>18</v>
      </c>
      <c r="D662" s="672">
        <v>17.743230000000001</v>
      </c>
      <c r="E662" s="672">
        <v>17.743230000000001</v>
      </c>
      <c r="F662" s="673">
        <v>17.743230000000001</v>
      </c>
      <c r="G662" s="674">
        <v>810.36092489340899</v>
      </c>
      <c r="H662" s="674">
        <v>810.36092489340899</v>
      </c>
      <c r="I662" s="675">
        <v>810.36092489340899</v>
      </c>
      <c r="J662" s="674">
        <v>2668.55</v>
      </c>
      <c r="K662" s="674">
        <v>2668.55</v>
      </c>
      <c r="L662" s="675">
        <v>2668.55</v>
      </c>
    </row>
    <row r="663" spans="1:12" x14ac:dyDescent="0.25">
      <c r="A663" s="669">
        <v>1991</v>
      </c>
      <c r="B663" s="670">
        <v>2010</v>
      </c>
      <c r="C663" s="671">
        <v>19</v>
      </c>
      <c r="D663" s="672">
        <v>17.459230000000002</v>
      </c>
      <c r="E663" s="672">
        <v>17.459230000000002</v>
      </c>
      <c r="F663" s="673">
        <v>17.459230000000002</v>
      </c>
      <c r="G663" s="674">
        <v>1004.5292497141627</v>
      </c>
      <c r="H663" s="674">
        <v>1004.5292497141627</v>
      </c>
      <c r="I663" s="675">
        <v>1004.5292497141627</v>
      </c>
      <c r="J663" s="674">
        <v>2398.46</v>
      </c>
      <c r="K663" s="674">
        <v>2398.46</v>
      </c>
      <c r="L663" s="675">
        <v>2398.46</v>
      </c>
    </row>
    <row r="664" spans="1:12" x14ac:dyDescent="0.25">
      <c r="A664" s="669">
        <v>1991</v>
      </c>
      <c r="B664" s="670">
        <v>2011</v>
      </c>
      <c r="C664" s="671">
        <v>20</v>
      </c>
      <c r="D664" s="672">
        <v>21.424019999999999</v>
      </c>
      <c r="E664" s="672">
        <v>21.424019999999999</v>
      </c>
      <c r="F664" s="673">
        <v>21.424019999999999</v>
      </c>
      <c r="G664" s="674">
        <v>1185.059948583395</v>
      </c>
      <c r="H664" s="674">
        <v>1185.059948583395</v>
      </c>
      <c r="I664" s="675">
        <v>1185.059948583395</v>
      </c>
      <c r="J664" s="674">
        <v>2815.598</v>
      </c>
      <c r="K664" s="674">
        <v>2815.598</v>
      </c>
      <c r="L664" s="675">
        <v>2815.598</v>
      </c>
    </row>
    <row r="665" spans="1:12" x14ac:dyDescent="0.25">
      <c r="A665" s="669">
        <v>1991</v>
      </c>
      <c r="B665" s="670">
        <v>2012</v>
      </c>
      <c r="C665" s="671">
        <v>21</v>
      </c>
      <c r="D665" s="672">
        <v>23.10745</v>
      </c>
      <c r="E665" s="672">
        <v>23.10745</v>
      </c>
      <c r="F665" s="673">
        <v>23.10745</v>
      </c>
      <c r="G665" s="674">
        <v>1204.7793028186852</v>
      </c>
      <c r="H665" s="674">
        <v>1204.7793028186852</v>
      </c>
      <c r="I665" s="675">
        <v>1204.7793028186852</v>
      </c>
      <c r="J665" s="674">
        <v>3032.5030000000002</v>
      </c>
      <c r="K665" s="674">
        <v>3032.5030000000002</v>
      </c>
      <c r="L665" s="675">
        <v>3032.5030000000002</v>
      </c>
    </row>
    <row r="666" spans="1:12" x14ac:dyDescent="0.25">
      <c r="A666" s="669">
        <v>1991</v>
      </c>
      <c r="B666" s="670">
        <v>2013</v>
      </c>
      <c r="C666" s="671">
        <v>22</v>
      </c>
      <c r="D666" s="672">
        <v>20.351739999999999</v>
      </c>
      <c r="E666" s="672">
        <v>20.351739999999999</v>
      </c>
      <c r="F666" s="673">
        <v>20.351739999999999</v>
      </c>
      <c r="G666" s="674">
        <v>1065.187789558355</v>
      </c>
      <c r="H666" s="674">
        <v>1065.187789558355</v>
      </c>
      <c r="I666" s="675">
        <v>1065.187789558355</v>
      </c>
      <c r="J666" s="674">
        <v>2055.451</v>
      </c>
      <c r="K666" s="674">
        <v>2055.451</v>
      </c>
      <c r="L666" s="675">
        <v>2055.451</v>
      </c>
    </row>
    <row r="667" spans="1:12" x14ac:dyDescent="0.25">
      <c r="A667" s="669">
        <v>1991</v>
      </c>
      <c r="B667" s="670">
        <v>2014</v>
      </c>
      <c r="C667" s="671">
        <v>23</v>
      </c>
      <c r="D667" s="672">
        <v>22.274650000000001</v>
      </c>
      <c r="E667" s="672">
        <v>22.274650000000001</v>
      </c>
      <c r="F667" s="673">
        <v>22.274650000000001</v>
      </c>
      <c r="G667" s="674">
        <v>936.2719286768064</v>
      </c>
      <c r="H667" s="674">
        <v>936.2719286768064</v>
      </c>
      <c r="I667" s="675">
        <v>936.2719286768064</v>
      </c>
      <c r="J667" s="674">
        <v>2825.1790000000001</v>
      </c>
      <c r="K667" s="674">
        <v>2825.1790000000001</v>
      </c>
      <c r="L667" s="675">
        <v>2825.1790000000001</v>
      </c>
    </row>
    <row r="668" spans="1:12" x14ac:dyDescent="0.25">
      <c r="A668" s="669">
        <v>1991</v>
      </c>
      <c r="B668" s="670">
        <v>2015</v>
      </c>
      <c r="C668" s="671">
        <v>24</v>
      </c>
      <c r="D668" s="672">
        <v>19.946000000000002</v>
      </c>
      <c r="E668" s="672">
        <v>19.946000000000002</v>
      </c>
      <c r="F668" s="673">
        <v>19.946000000000002</v>
      </c>
      <c r="G668" s="674">
        <v>1005.0464139147567</v>
      </c>
      <c r="H668" s="674">
        <v>1005.0464139147567</v>
      </c>
      <c r="I668" s="675">
        <v>1005.0464139147567</v>
      </c>
      <c r="J668" s="674">
        <v>2550.699725633976</v>
      </c>
      <c r="K668" s="674">
        <v>2550.699725633976</v>
      </c>
      <c r="L668" s="675">
        <v>2550.699725633976</v>
      </c>
    </row>
    <row r="669" spans="1:12" x14ac:dyDescent="0.25">
      <c r="A669" s="669">
        <v>1991</v>
      </c>
      <c r="B669" s="670">
        <v>2016</v>
      </c>
      <c r="C669" s="671">
        <v>25</v>
      </c>
      <c r="D669" s="672">
        <v>19.896429999999999</v>
      </c>
      <c r="E669" s="672">
        <v>19.896429999999999</v>
      </c>
      <c r="F669" s="673">
        <v>19.896429999999999</v>
      </c>
      <c r="G669" s="674">
        <v>1108.2945255137552</v>
      </c>
      <c r="H669" s="674">
        <v>1108.2945255137552</v>
      </c>
      <c r="I669" s="675">
        <v>1108.2945255137552</v>
      </c>
      <c r="J669" s="674">
        <v>2384.9653603643765</v>
      </c>
      <c r="K669" s="674">
        <v>2384.9653603643765</v>
      </c>
      <c r="L669" s="675">
        <v>2384.9653603643765</v>
      </c>
    </row>
    <row r="670" spans="1:12" x14ac:dyDescent="0.25">
      <c r="A670" s="669">
        <v>1991</v>
      </c>
      <c r="B670" s="670">
        <v>2017</v>
      </c>
      <c r="C670" s="671">
        <v>26</v>
      </c>
      <c r="D670" s="672">
        <v>17.980509999999999</v>
      </c>
      <c r="E670" s="672">
        <v>17.980509999999999</v>
      </c>
      <c r="F670" s="673">
        <v>17.980509999999999</v>
      </c>
      <c r="G670" s="674">
        <v>1043.0396023744872</v>
      </c>
      <c r="H670" s="674">
        <v>1043.0396023744872</v>
      </c>
      <c r="I670" s="675">
        <v>1043.0396023744872</v>
      </c>
      <c r="J670" s="674">
        <v>2214.2866043157446</v>
      </c>
      <c r="K670" s="674">
        <v>2214.2866043157446</v>
      </c>
      <c r="L670" s="675">
        <v>2214.2866043157446</v>
      </c>
    </row>
    <row r="671" spans="1:12" x14ac:dyDescent="0.25">
      <c r="A671" s="669">
        <v>1991</v>
      </c>
      <c r="B671" s="670">
        <v>2018</v>
      </c>
      <c r="C671" s="671">
        <v>27</v>
      </c>
      <c r="D671" s="672">
        <v>17.620159169976841</v>
      </c>
      <c r="E671" s="672">
        <v>17.620159169976841</v>
      </c>
      <c r="F671" s="673">
        <v>17.620159169976841</v>
      </c>
      <c r="G671" s="674">
        <v>945.23542593300112</v>
      </c>
      <c r="H671" s="674">
        <v>945.23542593300112</v>
      </c>
      <c r="I671" s="675">
        <v>945.23542593300112</v>
      </c>
      <c r="J671" s="674">
        <v>2313.0430668598356</v>
      </c>
      <c r="K671" s="674">
        <v>2313.0430668598356</v>
      </c>
      <c r="L671" s="675">
        <v>2313.0430668598356</v>
      </c>
    </row>
    <row r="672" spans="1:12" x14ac:dyDescent="0.25">
      <c r="A672" s="669">
        <v>1991</v>
      </c>
      <c r="B672" s="670">
        <v>2019</v>
      </c>
      <c r="C672" s="671">
        <v>28</v>
      </c>
      <c r="D672" s="672">
        <v>22.921897434669493</v>
      </c>
      <c r="E672" s="672">
        <v>22.921897434669493</v>
      </c>
      <c r="F672" s="673">
        <v>22.921897434669493</v>
      </c>
      <c r="G672" s="674">
        <v>829.94927665440798</v>
      </c>
      <c r="H672" s="674">
        <v>829.94927665440798</v>
      </c>
      <c r="I672" s="675">
        <v>829.94927665440798</v>
      </c>
      <c r="J672" s="674">
        <v>2115.7274029147129</v>
      </c>
      <c r="K672" s="674">
        <v>2115.7274029147129</v>
      </c>
      <c r="L672" s="675">
        <v>2115.7274029147129</v>
      </c>
    </row>
    <row r="673" spans="1:12" x14ac:dyDescent="0.25">
      <c r="A673" s="669">
        <v>1991</v>
      </c>
      <c r="B673" s="670">
        <v>2020</v>
      </c>
      <c r="C673" s="671">
        <v>29</v>
      </c>
      <c r="D673" s="672">
        <v>25.220863760862272</v>
      </c>
      <c r="E673" s="672">
        <v>25.220863760862272</v>
      </c>
      <c r="F673" s="673">
        <v>25.220863760862272</v>
      </c>
      <c r="G673" s="674">
        <v>851.97626714692842</v>
      </c>
      <c r="H673" s="674">
        <v>851.97626714692842</v>
      </c>
      <c r="I673" s="675">
        <v>851.97626714692842</v>
      </c>
      <c r="J673" s="674">
        <v>1920.1312741155148</v>
      </c>
      <c r="K673" s="674">
        <v>1920.1312741155148</v>
      </c>
      <c r="L673" s="675">
        <v>1920.1312741155148</v>
      </c>
    </row>
    <row r="674" spans="1:12" x14ac:dyDescent="0.25">
      <c r="A674" s="669">
        <v>1991</v>
      </c>
      <c r="B674" s="670">
        <v>2021</v>
      </c>
      <c r="C674" s="671">
        <v>30</v>
      </c>
      <c r="D674" s="672">
        <v>23.387123169439505</v>
      </c>
      <c r="E674" s="672">
        <v>23.387123169439505</v>
      </c>
      <c r="F674" s="673">
        <v>23.387123169439505</v>
      </c>
      <c r="G674" s="674">
        <v>714.13118001833459</v>
      </c>
      <c r="H674" s="674">
        <v>714.13118001833459</v>
      </c>
      <c r="I674" s="675">
        <v>714.13118001833459</v>
      </c>
      <c r="J674" s="674">
        <v>1728.5664652112339</v>
      </c>
      <c r="K674" s="674">
        <v>1728.5664652112339</v>
      </c>
      <c r="L674" s="675">
        <v>1728.5664652112339</v>
      </c>
    </row>
    <row r="675" spans="1:12" x14ac:dyDescent="0.25">
      <c r="A675" s="669">
        <v>1991</v>
      </c>
      <c r="B675" s="670">
        <v>2022</v>
      </c>
      <c r="C675" s="671">
        <v>31</v>
      </c>
      <c r="D675" s="672">
        <v>21.404123256233724</v>
      </c>
      <c r="E675" s="672">
        <v>21.404123256233724</v>
      </c>
      <c r="F675" s="673">
        <v>21.404123256233724</v>
      </c>
      <c r="G675" s="674">
        <v>588.24449598963542</v>
      </c>
      <c r="H675" s="674">
        <v>588.24449598963542</v>
      </c>
      <c r="I675" s="675">
        <v>588.24449598963542</v>
      </c>
      <c r="J675" s="674">
        <v>1543.1705654517143</v>
      </c>
      <c r="K675" s="674">
        <v>1543.1705654517143</v>
      </c>
      <c r="L675" s="675">
        <v>1543.1705654517143</v>
      </c>
    </row>
    <row r="676" spans="1:12" x14ac:dyDescent="0.25">
      <c r="A676" s="669">
        <v>1991</v>
      </c>
      <c r="B676" s="670">
        <v>2023</v>
      </c>
      <c r="C676" s="671">
        <v>32</v>
      </c>
      <c r="D676" s="672">
        <v>19.324033475014318</v>
      </c>
      <c r="E676" s="672">
        <v>19.324033475014318</v>
      </c>
      <c r="F676" s="673">
        <v>19.324033475014318</v>
      </c>
      <c r="G676" s="674">
        <v>475.85570664709036</v>
      </c>
      <c r="H676" s="674">
        <v>475.85570664709036</v>
      </c>
      <c r="I676" s="675">
        <v>475.85570664709036</v>
      </c>
      <c r="J676" s="674">
        <v>1365.850600704443</v>
      </c>
      <c r="K676" s="674">
        <v>1365.850600704443</v>
      </c>
      <c r="L676" s="675">
        <v>1365.850600704443</v>
      </c>
    </row>
    <row r="677" spans="1:12" x14ac:dyDescent="0.25">
      <c r="A677" s="669">
        <v>1991</v>
      </c>
      <c r="B677" s="670">
        <v>2024</v>
      </c>
      <c r="C677" s="671">
        <v>33</v>
      </c>
      <c r="D677" s="672">
        <v>17.201000986115265</v>
      </c>
      <c r="E677" s="672">
        <v>17.201000986115265</v>
      </c>
      <c r="F677" s="673">
        <v>17.201000986115265</v>
      </c>
      <c r="G677" s="674">
        <v>377.77949202840779</v>
      </c>
      <c r="H677" s="674">
        <v>377.77949202840779</v>
      </c>
      <c r="I677" s="675">
        <v>377.77949202840779</v>
      </c>
      <c r="J677" s="674">
        <v>1198.236702783219</v>
      </c>
      <c r="K677" s="674">
        <v>1198.236702783219</v>
      </c>
      <c r="L677" s="675">
        <v>1198.236702783219</v>
      </c>
    </row>
    <row r="678" spans="1:12" x14ac:dyDescent="0.25">
      <c r="A678" s="669">
        <v>1991</v>
      </c>
      <c r="B678" s="670">
        <v>2025</v>
      </c>
      <c r="C678" s="671">
        <v>34</v>
      </c>
      <c r="D678" s="672">
        <v>15.088329723207208</v>
      </c>
      <c r="E678" s="672">
        <v>15.088329723207208</v>
      </c>
      <c r="F678" s="673">
        <v>15.088329723207208</v>
      </c>
      <c r="G678" s="674">
        <v>294.14083139018703</v>
      </c>
      <c r="H678" s="674">
        <v>294.14083139018703</v>
      </c>
      <c r="I678" s="675">
        <v>294.14083139018703</v>
      </c>
      <c r="J678" s="674">
        <v>1041.6478583142155</v>
      </c>
      <c r="K678" s="674">
        <v>1041.6478583142155</v>
      </c>
      <c r="L678" s="675">
        <v>1041.6478583142155</v>
      </c>
    </row>
    <row r="679" spans="1:12" x14ac:dyDescent="0.25">
      <c r="A679" s="669">
        <v>1991</v>
      </c>
      <c r="B679" s="670">
        <v>2026</v>
      </c>
      <c r="C679" s="671">
        <v>35</v>
      </c>
      <c r="D679" s="672">
        <v>13.03574994607944</v>
      </c>
      <c r="E679" s="672">
        <v>13.03574994607944</v>
      </c>
      <c r="F679" s="673">
        <v>13.03574994607944</v>
      </c>
      <c r="G679" s="674">
        <v>224.45756538354595</v>
      </c>
      <c r="H679" s="674">
        <v>224.45756538354595</v>
      </c>
      <c r="I679" s="675">
        <v>224.45756538354595</v>
      </c>
      <c r="J679" s="674">
        <v>897.07107374244583</v>
      </c>
      <c r="K679" s="674">
        <v>897.07107374244583</v>
      </c>
      <c r="L679" s="675">
        <v>897.07107374244583</v>
      </c>
    </row>
    <row r="680" spans="1:12" x14ac:dyDescent="0.25">
      <c r="A680" s="669">
        <v>1991</v>
      </c>
      <c r="B680" s="670">
        <v>2027</v>
      </c>
      <c r="C680" s="671">
        <v>36</v>
      </c>
      <c r="D680" s="672">
        <v>11.087003638787117</v>
      </c>
      <c r="E680" s="672">
        <v>11.087003638787117</v>
      </c>
      <c r="F680" s="673">
        <v>11.087003638787117</v>
      </c>
      <c r="G680" s="674">
        <v>167.75803460016357</v>
      </c>
      <c r="H680" s="674">
        <v>167.75803460016357</v>
      </c>
      <c r="I680" s="675">
        <v>167.75803460016357</v>
      </c>
      <c r="J680" s="674">
        <v>765.15449707866105</v>
      </c>
      <c r="K680" s="674">
        <v>765.15449707866105</v>
      </c>
      <c r="L680" s="675">
        <v>765.15449707866105</v>
      </c>
    </row>
    <row r="681" spans="1:12" x14ac:dyDescent="0.25">
      <c r="A681" s="669">
        <v>1991</v>
      </c>
      <c r="B681" s="670">
        <v>2028</v>
      </c>
      <c r="C681" s="671">
        <v>37</v>
      </c>
      <c r="D681" s="672">
        <v>9.2779403673649838</v>
      </c>
      <c r="E681" s="672">
        <v>9.2779403673649838</v>
      </c>
      <c r="F681" s="673">
        <v>9.2779403673649838</v>
      </c>
      <c r="G681" s="674">
        <v>122.71869099704907</v>
      </c>
      <c r="H681" s="674">
        <v>122.71869099704907</v>
      </c>
      <c r="I681" s="675">
        <v>122.71869099704907</v>
      </c>
      <c r="J681" s="674">
        <v>646.21421238920675</v>
      </c>
      <c r="K681" s="674">
        <v>646.21421238920675</v>
      </c>
      <c r="L681" s="675">
        <v>646.21421238920675</v>
      </c>
    </row>
    <row r="682" spans="1:12" x14ac:dyDescent="0.25">
      <c r="A682" s="669">
        <v>1991</v>
      </c>
      <c r="B682" s="670">
        <v>2029</v>
      </c>
      <c r="C682" s="671">
        <v>38</v>
      </c>
      <c r="D682" s="672">
        <v>7.6352644834439634</v>
      </c>
      <c r="E682" s="672">
        <v>7.6352644834439634</v>
      </c>
      <c r="F682" s="673">
        <v>7.6352644834439634</v>
      </c>
      <c r="G682" s="674">
        <v>87.806073365803314</v>
      </c>
      <c r="H682" s="674">
        <v>87.806073365803314</v>
      </c>
      <c r="I682" s="675">
        <v>87.806073365803314</v>
      </c>
      <c r="J682" s="674">
        <v>540.25363486558638</v>
      </c>
      <c r="K682" s="674">
        <v>540.25363486558638</v>
      </c>
      <c r="L682" s="675">
        <v>540.25363486558638</v>
      </c>
    </row>
    <row r="683" spans="1:12" ht="13" thickBot="1" x14ac:dyDescent="0.3">
      <c r="A683" s="676">
        <v>1991</v>
      </c>
      <c r="B683" s="677">
        <v>2030</v>
      </c>
      <c r="C683" s="678">
        <v>39</v>
      </c>
      <c r="D683" s="679">
        <v>6.1760047324898171</v>
      </c>
      <c r="E683" s="679">
        <v>6.1760047324898171</v>
      </c>
      <c r="F683" s="680">
        <v>6.1760047324898171</v>
      </c>
      <c r="G683" s="681">
        <v>61.40913919987478</v>
      </c>
      <c r="H683" s="681">
        <v>61.40913919987478</v>
      </c>
      <c r="I683" s="682">
        <v>61.40913919987478</v>
      </c>
      <c r="J683" s="681">
        <v>446.99374446148266</v>
      </c>
      <c r="K683" s="681">
        <v>446.99374446148266</v>
      </c>
      <c r="L683" s="682">
        <v>446.99374446148266</v>
      </c>
    </row>
    <row r="684" spans="1:12" x14ac:dyDescent="0.25">
      <c r="A684" s="662">
        <v>1992</v>
      </c>
      <c r="B684" s="663">
        <v>1992</v>
      </c>
      <c r="C684" s="664">
        <v>0</v>
      </c>
      <c r="D684" s="665">
        <v>10.79904</v>
      </c>
      <c r="E684" s="665">
        <v>10.79904</v>
      </c>
      <c r="F684" s="666">
        <v>10.79904</v>
      </c>
      <c r="G684" s="667">
        <v>1054.2532261029405</v>
      </c>
      <c r="H684" s="667">
        <v>1054.2532261029405</v>
      </c>
      <c r="I684" s="668">
        <v>1054.2532261029405</v>
      </c>
      <c r="J684" s="667">
        <v>3030.4189999999999</v>
      </c>
      <c r="K684" s="667">
        <v>3030.4189999999999</v>
      </c>
      <c r="L684" s="668">
        <v>3030.4189999999999</v>
      </c>
    </row>
    <row r="685" spans="1:12" x14ac:dyDescent="0.25">
      <c r="A685" s="669">
        <v>1992</v>
      </c>
      <c r="B685" s="670">
        <v>1993</v>
      </c>
      <c r="C685" s="671">
        <v>1</v>
      </c>
      <c r="D685" s="672">
        <v>9.2868720000000007</v>
      </c>
      <c r="E685" s="672">
        <v>9.2868720000000007</v>
      </c>
      <c r="F685" s="673">
        <v>9.2868720000000007</v>
      </c>
      <c r="G685" s="674">
        <v>915.71227976263719</v>
      </c>
      <c r="H685" s="674">
        <v>915.71227976263719</v>
      </c>
      <c r="I685" s="675">
        <v>915.71227976263719</v>
      </c>
      <c r="J685" s="674">
        <v>2737.5340000000001</v>
      </c>
      <c r="K685" s="674">
        <v>2737.5340000000001</v>
      </c>
      <c r="L685" s="675">
        <v>2737.5340000000001</v>
      </c>
    </row>
    <row r="686" spans="1:12" x14ac:dyDescent="0.25">
      <c r="A686" s="669">
        <v>1992</v>
      </c>
      <c r="B686" s="670">
        <v>1994</v>
      </c>
      <c r="C686" s="671">
        <v>2</v>
      </c>
      <c r="D686" s="672">
        <v>9.6644360000000002</v>
      </c>
      <c r="E686" s="672">
        <v>9.6644360000000002</v>
      </c>
      <c r="F686" s="673">
        <v>9.6644360000000002</v>
      </c>
      <c r="G686" s="674">
        <v>1072.912212326454</v>
      </c>
      <c r="H686" s="674">
        <v>1072.912212326454</v>
      </c>
      <c r="I686" s="675">
        <v>1072.912212326454</v>
      </c>
      <c r="J686" s="674">
        <v>2871.1489999999999</v>
      </c>
      <c r="K686" s="674">
        <v>2871.1489999999999</v>
      </c>
      <c r="L686" s="675">
        <v>2871.1489999999999</v>
      </c>
    </row>
    <row r="687" spans="1:12" x14ac:dyDescent="0.25">
      <c r="A687" s="669">
        <v>1992</v>
      </c>
      <c r="B687" s="670">
        <v>1995</v>
      </c>
      <c r="C687" s="671">
        <v>3</v>
      </c>
      <c r="D687" s="672">
        <v>10.68988</v>
      </c>
      <c r="E687" s="672">
        <v>10.68988</v>
      </c>
      <c r="F687" s="673">
        <v>10.68988</v>
      </c>
      <c r="G687" s="674">
        <v>1237.1656585110043</v>
      </c>
      <c r="H687" s="674">
        <v>1237.1656585110043</v>
      </c>
      <c r="I687" s="675">
        <v>1237.1656585110043</v>
      </c>
      <c r="J687" s="674">
        <v>3119.404</v>
      </c>
      <c r="K687" s="674">
        <v>3119.404</v>
      </c>
      <c r="L687" s="675">
        <v>3119.404</v>
      </c>
    </row>
    <row r="688" spans="1:12" x14ac:dyDescent="0.25">
      <c r="A688" s="669">
        <v>1992</v>
      </c>
      <c r="B688" s="670">
        <v>1996</v>
      </c>
      <c r="C688" s="671">
        <v>4</v>
      </c>
      <c r="D688" s="672">
        <v>10.764060000000001</v>
      </c>
      <c r="E688" s="672">
        <v>10.764060000000001</v>
      </c>
      <c r="F688" s="673">
        <v>10.764060000000001</v>
      </c>
      <c r="G688" s="674">
        <v>1249.9521166593145</v>
      </c>
      <c r="H688" s="674">
        <v>1249.9521166593145</v>
      </c>
      <c r="I688" s="675">
        <v>1249.9521166593145</v>
      </c>
      <c r="J688" s="674">
        <v>3129.9920000000002</v>
      </c>
      <c r="K688" s="674">
        <v>3129.9920000000002</v>
      </c>
      <c r="L688" s="675">
        <v>3129.9920000000002</v>
      </c>
    </row>
    <row r="689" spans="1:12" x14ac:dyDescent="0.25">
      <c r="A689" s="669">
        <v>1992</v>
      </c>
      <c r="B689" s="670">
        <v>1997</v>
      </c>
      <c r="C689" s="671">
        <v>5</v>
      </c>
      <c r="D689" s="672">
        <v>12.4358</v>
      </c>
      <c r="E689" s="672">
        <v>12.4358</v>
      </c>
      <c r="F689" s="673">
        <v>12.4358</v>
      </c>
      <c r="G689" s="674">
        <v>1244.9138529964653</v>
      </c>
      <c r="H689" s="674">
        <v>1244.9138529964653</v>
      </c>
      <c r="I689" s="675">
        <v>1244.9138529964653</v>
      </c>
      <c r="J689" s="674">
        <v>3139.4870000000001</v>
      </c>
      <c r="K689" s="674">
        <v>3139.4870000000001</v>
      </c>
      <c r="L689" s="675">
        <v>3139.4870000000001</v>
      </c>
    </row>
    <row r="690" spans="1:12" x14ac:dyDescent="0.25">
      <c r="A690" s="669">
        <v>1992</v>
      </c>
      <c r="B690" s="670">
        <v>1998</v>
      </c>
      <c r="C690" s="671">
        <v>6</v>
      </c>
      <c r="D690" s="672">
        <v>12.124280000000001</v>
      </c>
      <c r="E690" s="672">
        <v>12.124280000000001</v>
      </c>
      <c r="F690" s="673">
        <v>12.124280000000001</v>
      </c>
      <c r="G690" s="674">
        <v>1264.0126490655584</v>
      </c>
      <c r="H690" s="674">
        <v>1264.0126490655584</v>
      </c>
      <c r="I690" s="675">
        <v>1264.0126490655584</v>
      </c>
      <c r="J690" s="674">
        <v>3180.3330000000001</v>
      </c>
      <c r="K690" s="674">
        <v>3180.3330000000001</v>
      </c>
      <c r="L690" s="675">
        <v>3180.3330000000001</v>
      </c>
    </row>
    <row r="691" spans="1:12" x14ac:dyDescent="0.25">
      <c r="A691" s="669">
        <v>1992</v>
      </c>
      <c r="B691" s="670">
        <v>1999</v>
      </c>
      <c r="C691" s="671">
        <v>7</v>
      </c>
      <c r="D691" s="672">
        <v>13.168710000000001</v>
      </c>
      <c r="E691" s="672">
        <v>13.168710000000001</v>
      </c>
      <c r="F691" s="673">
        <v>13.168710000000001</v>
      </c>
      <c r="G691" s="674">
        <v>1196.2804364037072</v>
      </c>
      <c r="H691" s="674">
        <v>1196.2804364037072</v>
      </c>
      <c r="I691" s="675">
        <v>1196.2804364037072</v>
      </c>
      <c r="J691" s="674">
        <v>2893.3519999999999</v>
      </c>
      <c r="K691" s="674">
        <v>2893.3519999999999</v>
      </c>
      <c r="L691" s="675">
        <v>2893.3519999999999</v>
      </c>
    </row>
    <row r="692" spans="1:12" x14ac:dyDescent="0.25">
      <c r="A692" s="669">
        <v>1992</v>
      </c>
      <c r="B692" s="670">
        <v>2000</v>
      </c>
      <c r="C692" s="671">
        <v>8</v>
      </c>
      <c r="D692" s="672">
        <v>14.798400000000001</v>
      </c>
      <c r="E692" s="672">
        <v>14.798400000000001</v>
      </c>
      <c r="F692" s="673">
        <v>14.798400000000001</v>
      </c>
      <c r="G692" s="674">
        <v>1253.8515807715812</v>
      </c>
      <c r="H692" s="674">
        <v>1253.8515807715812</v>
      </c>
      <c r="I692" s="675">
        <v>1253.8515807715812</v>
      </c>
      <c r="J692" s="674">
        <v>3007.326</v>
      </c>
      <c r="K692" s="674">
        <v>3007.326</v>
      </c>
      <c r="L692" s="675">
        <v>3007.326</v>
      </c>
    </row>
    <row r="693" spans="1:12" x14ac:dyDescent="0.25">
      <c r="A693" s="669">
        <v>1992</v>
      </c>
      <c r="B693" s="670">
        <v>2001</v>
      </c>
      <c r="C693" s="671">
        <v>9</v>
      </c>
      <c r="D693" s="672">
        <v>14.787699999999999</v>
      </c>
      <c r="E693" s="672">
        <v>14.787699999999999</v>
      </c>
      <c r="F693" s="673">
        <v>14.787699999999999</v>
      </c>
      <c r="G693" s="674">
        <v>1155.9893527616737</v>
      </c>
      <c r="H693" s="674">
        <v>1155.9893527616737</v>
      </c>
      <c r="I693" s="675">
        <v>1155.9893527616737</v>
      </c>
      <c r="J693" s="674">
        <v>2950.9259999999999</v>
      </c>
      <c r="K693" s="674">
        <v>2950.9259999999999</v>
      </c>
      <c r="L693" s="675">
        <v>2950.9259999999999</v>
      </c>
    </row>
    <row r="694" spans="1:12" x14ac:dyDescent="0.25">
      <c r="A694" s="669">
        <v>1992</v>
      </c>
      <c r="B694" s="670">
        <v>2002</v>
      </c>
      <c r="C694" s="671">
        <v>10</v>
      </c>
      <c r="D694" s="672">
        <v>15.77669</v>
      </c>
      <c r="E694" s="672">
        <v>15.77669</v>
      </c>
      <c r="F694" s="673">
        <v>15.77669</v>
      </c>
      <c r="G694" s="674">
        <v>1258.4295258940606</v>
      </c>
      <c r="H694" s="674">
        <v>1258.4295258940606</v>
      </c>
      <c r="I694" s="675">
        <v>1258.4295258940606</v>
      </c>
      <c r="J694" s="674">
        <v>2914.0279999999998</v>
      </c>
      <c r="K694" s="674">
        <v>2914.0279999999998</v>
      </c>
      <c r="L694" s="675">
        <v>2914.0279999999998</v>
      </c>
    </row>
    <row r="695" spans="1:12" x14ac:dyDescent="0.25">
      <c r="A695" s="669">
        <v>1992</v>
      </c>
      <c r="B695" s="670">
        <v>2003</v>
      </c>
      <c r="C695" s="671">
        <v>11</v>
      </c>
      <c r="D695" s="672">
        <v>16.720079999999999</v>
      </c>
      <c r="E695" s="672">
        <v>16.720079999999999</v>
      </c>
      <c r="F695" s="673">
        <v>16.720079999999999</v>
      </c>
      <c r="G695" s="674">
        <v>1282.4606800030333</v>
      </c>
      <c r="H695" s="674">
        <v>1282.4606800030333</v>
      </c>
      <c r="I695" s="675">
        <v>1282.4606800030333</v>
      </c>
      <c r="J695" s="674">
        <v>2985.817</v>
      </c>
      <c r="K695" s="674">
        <v>2985.817</v>
      </c>
      <c r="L695" s="675">
        <v>2985.817</v>
      </c>
    </row>
    <row r="696" spans="1:12" x14ac:dyDescent="0.25">
      <c r="A696" s="669">
        <v>1992</v>
      </c>
      <c r="B696" s="670">
        <v>2004</v>
      </c>
      <c r="C696" s="671">
        <v>12</v>
      </c>
      <c r="D696" s="672">
        <v>18.001740000000002</v>
      </c>
      <c r="E696" s="672">
        <v>18.001740000000002</v>
      </c>
      <c r="F696" s="673">
        <v>18.001740000000002</v>
      </c>
      <c r="G696" s="674">
        <v>1202.3210111816875</v>
      </c>
      <c r="H696" s="674">
        <v>1202.3210111816875</v>
      </c>
      <c r="I696" s="675">
        <v>1202.3210111816875</v>
      </c>
      <c r="J696" s="674">
        <v>3065.0970000000002</v>
      </c>
      <c r="K696" s="674">
        <v>3065.0970000000002</v>
      </c>
      <c r="L696" s="675">
        <v>3065.0970000000002</v>
      </c>
    </row>
    <row r="697" spans="1:12" x14ac:dyDescent="0.25">
      <c r="A697" s="669">
        <v>1992</v>
      </c>
      <c r="B697" s="670">
        <v>2005</v>
      </c>
      <c r="C697" s="671">
        <v>13</v>
      </c>
      <c r="D697" s="672">
        <v>19.271809999999999</v>
      </c>
      <c r="E697" s="672">
        <v>19.271809999999999</v>
      </c>
      <c r="F697" s="673">
        <v>19.271809999999999</v>
      </c>
      <c r="G697" s="674">
        <v>1231.5720957990036</v>
      </c>
      <c r="H697" s="674">
        <v>1231.5720957990036</v>
      </c>
      <c r="I697" s="675">
        <v>1231.5720957990036</v>
      </c>
      <c r="J697" s="674">
        <v>3213.317</v>
      </c>
      <c r="K697" s="674">
        <v>3213.317</v>
      </c>
      <c r="L697" s="675">
        <v>3213.317</v>
      </c>
    </row>
    <row r="698" spans="1:12" x14ac:dyDescent="0.25">
      <c r="A698" s="669">
        <v>1992</v>
      </c>
      <c r="B698" s="670">
        <v>2006</v>
      </c>
      <c r="C698" s="671">
        <v>14</v>
      </c>
      <c r="D698" s="672">
        <v>20.411100000000001</v>
      </c>
      <c r="E698" s="672">
        <v>20.411100000000001</v>
      </c>
      <c r="F698" s="673">
        <v>20.411100000000001</v>
      </c>
      <c r="G698" s="674">
        <v>1211.8215512640118</v>
      </c>
      <c r="H698" s="674">
        <v>1211.8215512640118</v>
      </c>
      <c r="I698" s="675">
        <v>1211.8215512640118</v>
      </c>
      <c r="J698" s="674">
        <v>2799.4690000000001</v>
      </c>
      <c r="K698" s="674">
        <v>2799.4690000000001</v>
      </c>
      <c r="L698" s="675">
        <v>2799.4690000000001</v>
      </c>
    </row>
    <row r="699" spans="1:12" x14ac:dyDescent="0.25">
      <c r="A699" s="669">
        <v>1992</v>
      </c>
      <c r="B699" s="670">
        <v>2007</v>
      </c>
      <c r="C699" s="671">
        <v>15</v>
      </c>
      <c r="D699" s="672">
        <v>20.650120000000001</v>
      </c>
      <c r="E699" s="672">
        <v>20.650120000000001</v>
      </c>
      <c r="F699" s="673">
        <v>20.650120000000001</v>
      </c>
      <c r="G699" s="674">
        <v>1176.0962361193804</v>
      </c>
      <c r="H699" s="674">
        <v>1176.0962361193804</v>
      </c>
      <c r="I699" s="675">
        <v>1176.0962361193804</v>
      </c>
      <c r="J699" s="674">
        <v>2880.37</v>
      </c>
      <c r="K699" s="674">
        <v>2880.37</v>
      </c>
      <c r="L699" s="675">
        <v>2880.37</v>
      </c>
    </row>
    <row r="700" spans="1:12" x14ac:dyDescent="0.25">
      <c r="A700" s="669">
        <v>1992</v>
      </c>
      <c r="B700" s="670">
        <v>2008</v>
      </c>
      <c r="C700" s="671">
        <v>16</v>
      </c>
      <c r="D700" s="672">
        <v>18.475439999999999</v>
      </c>
      <c r="E700" s="672">
        <v>18.475439999999999</v>
      </c>
      <c r="F700" s="673">
        <v>18.475439999999999</v>
      </c>
      <c r="G700" s="674">
        <v>1047.8685000091098</v>
      </c>
      <c r="H700" s="674">
        <v>1047.8685000091098</v>
      </c>
      <c r="I700" s="675">
        <v>1047.8685000091098</v>
      </c>
      <c r="J700" s="674">
        <v>2938.2469999999998</v>
      </c>
      <c r="K700" s="674">
        <v>2938.2469999999998</v>
      </c>
      <c r="L700" s="675">
        <v>2938.2469999999998</v>
      </c>
    </row>
    <row r="701" spans="1:12" x14ac:dyDescent="0.25">
      <c r="A701" s="669">
        <v>1992</v>
      </c>
      <c r="B701" s="670">
        <v>2009</v>
      </c>
      <c r="C701" s="671">
        <v>17</v>
      </c>
      <c r="D701" s="672">
        <v>17.444210000000002</v>
      </c>
      <c r="E701" s="672">
        <v>17.444210000000002</v>
      </c>
      <c r="F701" s="673">
        <v>17.444210000000002</v>
      </c>
      <c r="G701" s="674">
        <v>931.40546134781505</v>
      </c>
      <c r="H701" s="674">
        <v>931.40546134781505</v>
      </c>
      <c r="I701" s="675">
        <v>931.40546134781505</v>
      </c>
      <c r="J701" s="674">
        <v>2539.1970000000001</v>
      </c>
      <c r="K701" s="674">
        <v>2539.1970000000001</v>
      </c>
      <c r="L701" s="675">
        <v>2539.1970000000001</v>
      </c>
    </row>
    <row r="702" spans="1:12" x14ac:dyDescent="0.25">
      <c r="A702" s="669">
        <v>1992</v>
      </c>
      <c r="B702" s="670">
        <v>2010</v>
      </c>
      <c r="C702" s="671">
        <v>18</v>
      </c>
      <c r="D702" s="672">
        <v>17.577729999999999</v>
      </c>
      <c r="E702" s="672">
        <v>17.577729999999999</v>
      </c>
      <c r="F702" s="673">
        <v>17.577729999999999</v>
      </c>
      <c r="G702" s="674">
        <v>1190.7038390727746</v>
      </c>
      <c r="H702" s="674">
        <v>1190.7038390727746</v>
      </c>
      <c r="I702" s="675">
        <v>1190.7038390727746</v>
      </c>
      <c r="J702" s="674">
        <v>2543.991</v>
      </c>
      <c r="K702" s="674">
        <v>2543.991</v>
      </c>
      <c r="L702" s="675">
        <v>2543.991</v>
      </c>
    </row>
    <row r="703" spans="1:12" x14ac:dyDescent="0.25">
      <c r="A703" s="669">
        <v>1992</v>
      </c>
      <c r="B703" s="670">
        <v>2011</v>
      </c>
      <c r="C703" s="671">
        <v>19</v>
      </c>
      <c r="D703" s="672">
        <v>19.514859999999999</v>
      </c>
      <c r="E703" s="672">
        <v>19.514859999999999</v>
      </c>
      <c r="F703" s="673">
        <v>19.514859999999999</v>
      </c>
      <c r="G703" s="674">
        <v>1252.9117989977799</v>
      </c>
      <c r="H703" s="674">
        <v>1252.9117989977799</v>
      </c>
      <c r="I703" s="675">
        <v>1252.9117989977799</v>
      </c>
      <c r="J703" s="674">
        <v>2778.4949999999999</v>
      </c>
      <c r="K703" s="674">
        <v>2778.4949999999999</v>
      </c>
      <c r="L703" s="675">
        <v>2778.4949999999999</v>
      </c>
    </row>
    <row r="704" spans="1:12" x14ac:dyDescent="0.25">
      <c r="A704" s="669">
        <v>1992</v>
      </c>
      <c r="B704" s="670">
        <v>2012</v>
      </c>
      <c r="C704" s="671">
        <v>20</v>
      </c>
      <c r="D704" s="672">
        <v>18.96669</v>
      </c>
      <c r="E704" s="672">
        <v>18.96669</v>
      </c>
      <c r="F704" s="673">
        <v>18.96669</v>
      </c>
      <c r="G704" s="674">
        <v>1160.3396070214374</v>
      </c>
      <c r="H704" s="674">
        <v>1160.3396070214374</v>
      </c>
      <c r="I704" s="675">
        <v>1160.3396070214374</v>
      </c>
      <c r="J704" s="674">
        <v>3046.5439999999999</v>
      </c>
      <c r="K704" s="674">
        <v>3046.5439999999999</v>
      </c>
      <c r="L704" s="675">
        <v>3046.5439999999999</v>
      </c>
    </row>
    <row r="705" spans="1:12" x14ac:dyDescent="0.25">
      <c r="A705" s="669">
        <v>1992</v>
      </c>
      <c r="B705" s="670">
        <v>2013</v>
      </c>
      <c r="C705" s="671">
        <v>21</v>
      </c>
      <c r="D705" s="672">
        <v>19.38165</v>
      </c>
      <c r="E705" s="672">
        <v>19.38165</v>
      </c>
      <c r="F705" s="673">
        <v>19.38165</v>
      </c>
      <c r="G705" s="674">
        <v>1022.8362687097608</v>
      </c>
      <c r="H705" s="674">
        <v>1022.8362687097608</v>
      </c>
      <c r="I705" s="675">
        <v>1022.8362687097608</v>
      </c>
      <c r="J705" s="674">
        <v>2629.92</v>
      </c>
      <c r="K705" s="674">
        <v>2629.92</v>
      </c>
      <c r="L705" s="675">
        <v>2629.92</v>
      </c>
    </row>
    <row r="706" spans="1:12" x14ac:dyDescent="0.25">
      <c r="A706" s="669">
        <v>1992</v>
      </c>
      <c r="B706" s="670">
        <v>2014</v>
      </c>
      <c r="C706" s="671">
        <v>22</v>
      </c>
      <c r="D706" s="672">
        <v>20.094139999999999</v>
      </c>
      <c r="E706" s="672">
        <v>20.094139999999999</v>
      </c>
      <c r="F706" s="673">
        <v>20.094139999999999</v>
      </c>
      <c r="G706" s="674">
        <v>878.47564404691775</v>
      </c>
      <c r="H706" s="674">
        <v>878.47564404691775</v>
      </c>
      <c r="I706" s="675">
        <v>878.47564404691775</v>
      </c>
      <c r="J706" s="674">
        <v>2969.3609999999999</v>
      </c>
      <c r="K706" s="674">
        <v>2969.3609999999999</v>
      </c>
      <c r="L706" s="675">
        <v>2969.3609999999999</v>
      </c>
    </row>
    <row r="707" spans="1:12" x14ac:dyDescent="0.25">
      <c r="A707" s="669">
        <v>1992</v>
      </c>
      <c r="B707" s="670">
        <v>2015</v>
      </c>
      <c r="C707" s="671">
        <v>23</v>
      </c>
      <c r="D707" s="672">
        <v>19.64331</v>
      </c>
      <c r="E707" s="672">
        <v>19.64331</v>
      </c>
      <c r="F707" s="673">
        <v>19.64331</v>
      </c>
      <c r="G707" s="674">
        <v>791.12094342331704</v>
      </c>
      <c r="H707" s="674">
        <v>791.12094342331704</v>
      </c>
      <c r="I707" s="675">
        <v>791.12094342331704</v>
      </c>
      <c r="J707" s="674">
        <v>2630.1882983416563</v>
      </c>
      <c r="K707" s="674">
        <v>2630.1882983416563</v>
      </c>
      <c r="L707" s="675">
        <v>2630.1882983416563</v>
      </c>
    </row>
    <row r="708" spans="1:12" x14ac:dyDescent="0.25">
      <c r="A708" s="669">
        <v>1992</v>
      </c>
      <c r="B708" s="670">
        <v>2016</v>
      </c>
      <c r="C708" s="671">
        <v>24</v>
      </c>
      <c r="D708" s="672">
        <v>23.464659999999999</v>
      </c>
      <c r="E708" s="672">
        <v>23.464659999999999</v>
      </c>
      <c r="F708" s="673">
        <v>23.464659999999999</v>
      </c>
      <c r="G708" s="674">
        <v>884.1612913610785</v>
      </c>
      <c r="H708" s="674">
        <v>884.1612913610785</v>
      </c>
      <c r="I708" s="675">
        <v>884.1612913610785</v>
      </c>
      <c r="J708" s="674">
        <v>2476.1063753856624</v>
      </c>
      <c r="K708" s="674">
        <v>2476.1063753856624</v>
      </c>
      <c r="L708" s="675">
        <v>2476.1063753856624</v>
      </c>
    </row>
    <row r="709" spans="1:12" x14ac:dyDescent="0.25">
      <c r="A709" s="669">
        <v>1992</v>
      </c>
      <c r="B709" s="670">
        <v>2017</v>
      </c>
      <c r="C709" s="671">
        <v>25</v>
      </c>
      <c r="D709" s="672">
        <v>18.758610000000001</v>
      </c>
      <c r="E709" s="672">
        <v>18.758610000000001</v>
      </c>
      <c r="F709" s="673">
        <v>18.758610000000001</v>
      </c>
      <c r="G709" s="674">
        <v>843.89516686765762</v>
      </c>
      <c r="H709" s="674">
        <v>843.89516686765762</v>
      </c>
      <c r="I709" s="675">
        <v>843.89516686765762</v>
      </c>
      <c r="J709" s="674">
        <v>2315.2187905632068</v>
      </c>
      <c r="K709" s="674">
        <v>2315.2187905632068</v>
      </c>
      <c r="L709" s="675">
        <v>2315.2187905632068</v>
      </c>
    </row>
    <row r="710" spans="1:12" x14ac:dyDescent="0.25">
      <c r="A710" s="669">
        <v>1992</v>
      </c>
      <c r="B710" s="670">
        <v>2018</v>
      </c>
      <c r="C710" s="671">
        <v>26</v>
      </c>
      <c r="D710" s="672">
        <v>21.84031193763564</v>
      </c>
      <c r="E710" s="672">
        <v>21.84031193763564</v>
      </c>
      <c r="F710" s="673">
        <v>21.84031193763564</v>
      </c>
      <c r="G710" s="674">
        <v>776.12367112259938</v>
      </c>
      <c r="H710" s="674">
        <v>776.12367112259938</v>
      </c>
      <c r="I710" s="675">
        <v>776.12367112259938</v>
      </c>
      <c r="J710" s="674">
        <v>2436.2630265016105</v>
      </c>
      <c r="K710" s="674">
        <v>2436.2630265016105</v>
      </c>
      <c r="L710" s="675">
        <v>2436.2630265016105</v>
      </c>
    </row>
    <row r="711" spans="1:12" x14ac:dyDescent="0.25">
      <c r="A711" s="669">
        <v>1992</v>
      </c>
      <c r="B711" s="670">
        <v>2019</v>
      </c>
      <c r="C711" s="671">
        <v>27</v>
      </c>
      <c r="D711" s="672">
        <v>21.689075035122713</v>
      </c>
      <c r="E711" s="672">
        <v>21.689075035122713</v>
      </c>
      <c r="F711" s="673">
        <v>21.689075035122713</v>
      </c>
      <c r="G711" s="674">
        <v>692.05016067083648</v>
      </c>
      <c r="H711" s="674">
        <v>692.05016067083648</v>
      </c>
      <c r="I711" s="675">
        <v>692.05016067083648</v>
      </c>
      <c r="J711" s="674">
        <v>2245.399811994615</v>
      </c>
      <c r="K711" s="674">
        <v>2245.399811994615</v>
      </c>
      <c r="L711" s="675">
        <v>2245.399811994615</v>
      </c>
    </row>
    <row r="712" spans="1:12" x14ac:dyDescent="0.25">
      <c r="A712" s="669">
        <v>1992</v>
      </c>
      <c r="B712" s="670">
        <v>2020</v>
      </c>
      <c r="C712" s="671">
        <v>28</v>
      </c>
      <c r="D712" s="672">
        <v>24.154521412716409</v>
      </c>
      <c r="E712" s="672">
        <v>24.154521412716409</v>
      </c>
      <c r="F712" s="673">
        <v>24.154521412716409</v>
      </c>
      <c r="G712" s="674">
        <v>721.93891065401385</v>
      </c>
      <c r="H712" s="674">
        <v>721.93891065401385</v>
      </c>
      <c r="I712" s="675">
        <v>721.93891065401385</v>
      </c>
      <c r="J712" s="674">
        <v>2053.8545005069846</v>
      </c>
      <c r="K712" s="674">
        <v>2053.8545005069846</v>
      </c>
      <c r="L712" s="675">
        <v>2053.8545005069846</v>
      </c>
    </row>
    <row r="713" spans="1:12" x14ac:dyDescent="0.25">
      <c r="A713" s="669">
        <v>1992</v>
      </c>
      <c r="B713" s="670">
        <v>2021</v>
      </c>
      <c r="C713" s="671">
        <v>29</v>
      </c>
      <c r="D713" s="672">
        <v>22.682315877180411</v>
      </c>
      <c r="E713" s="672">
        <v>22.682315877180411</v>
      </c>
      <c r="F713" s="673">
        <v>22.682315877180411</v>
      </c>
      <c r="G713" s="674">
        <v>615.36065328507289</v>
      </c>
      <c r="H713" s="674">
        <v>615.36065328507289</v>
      </c>
      <c r="I713" s="675">
        <v>615.36065328507289</v>
      </c>
      <c r="J713" s="674">
        <v>1863.9784376160173</v>
      </c>
      <c r="K713" s="674">
        <v>1863.9784376160173</v>
      </c>
      <c r="L713" s="675">
        <v>1863.9784376160173</v>
      </c>
    </row>
    <row r="714" spans="1:12" x14ac:dyDescent="0.25">
      <c r="A714" s="669">
        <v>1992</v>
      </c>
      <c r="B714" s="670">
        <v>2022</v>
      </c>
      <c r="C714" s="671">
        <v>30</v>
      </c>
      <c r="D714" s="672">
        <v>21.033146216464683</v>
      </c>
      <c r="E714" s="672">
        <v>21.033146216464683</v>
      </c>
      <c r="F714" s="673">
        <v>21.033146216464683</v>
      </c>
      <c r="G714" s="674">
        <v>515.79867469657677</v>
      </c>
      <c r="H714" s="674">
        <v>515.79867469657677</v>
      </c>
      <c r="I714" s="675">
        <v>515.79867469657677</v>
      </c>
      <c r="J714" s="674">
        <v>1678.0158016144276</v>
      </c>
      <c r="K714" s="674">
        <v>1678.0158016144276</v>
      </c>
      <c r="L714" s="675">
        <v>1678.0158016144276</v>
      </c>
    </row>
    <row r="715" spans="1:12" x14ac:dyDescent="0.25">
      <c r="A715" s="669">
        <v>1992</v>
      </c>
      <c r="B715" s="670">
        <v>2023</v>
      </c>
      <c r="C715" s="671">
        <v>31</v>
      </c>
      <c r="D715" s="672">
        <v>19.249740586814784</v>
      </c>
      <c r="E715" s="672">
        <v>19.249740586814784</v>
      </c>
      <c r="F715" s="673">
        <v>19.249740586814784</v>
      </c>
      <c r="G715" s="674">
        <v>424.87394461787795</v>
      </c>
      <c r="H715" s="674">
        <v>424.87394461787795</v>
      </c>
      <c r="I715" s="675">
        <v>424.87394461787795</v>
      </c>
      <c r="J715" s="674">
        <v>1498.0416695159076</v>
      </c>
      <c r="K715" s="674">
        <v>1498.0416695159076</v>
      </c>
      <c r="L715" s="675">
        <v>1498.0416695159076</v>
      </c>
    </row>
    <row r="716" spans="1:12" x14ac:dyDescent="0.25">
      <c r="A716" s="669">
        <v>1992</v>
      </c>
      <c r="B716" s="670">
        <v>2024</v>
      </c>
      <c r="C716" s="671">
        <v>32</v>
      </c>
      <c r="D716" s="672">
        <v>17.379017445931339</v>
      </c>
      <c r="E716" s="672">
        <v>17.379017445931339</v>
      </c>
      <c r="F716" s="673">
        <v>17.379017445931339</v>
      </c>
      <c r="G716" s="674">
        <v>343.69839842180068</v>
      </c>
      <c r="H716" s="674">
        <v>343.69839842180068</v>
      </c>
      <c r="I716" s="675">
        <v>343.69839842180068</v>
      </c>
      <c r="J716" s="674">
        <v>1325.9072976094885</v>
      </c>
      <c r="K716" s="674">
        <v>1325.9072976094885</v>
      </c>
      <c r="L716" s="675">
        <v>1325.9072976094885</v>
      </c>
    </row>
    <row r="717" spans="1:12" x14ac:dyDescent="0.25">
      <c r="A717" s="669">
        <v>1992</v>
      </c>
      <c r="B717" s="670">
        <v>2025</v>
      </c>
      <c r="C717" s="671">
        <v>33</v>
      </c>
      <c r="D717" s="672">
        <v>15.469673896585807</v>
      </c>
      <c r="E717" s="672">
        <v>15.469673896585807</v>
      </c>
      <c r="F717" s="673">
        <v>15.469673896585807</v>
      </c>
      <c r="G717" s="674">
        <v>272.86045864962227</v>
      </c>
      <c r="H717" s="674">
        <v>272.86045864962227</v>
      </c>
      <c r="I717" s="675">
        <v>272.86045864962227</v>
      </c>
      <c r="J717" s="674">
        <v>1163.1951456948493</v>
      </c>
      <c r="K717" s="674">
        <v>1163.1951456948493</v>
      </c>
      <c r="L717" s="675">
        <v>1163.1951456948493</v>
      </c>
    </row>
    <row r="718" spans="1:12" x14ac:dyDescent="0.25">
      <c r="A718" s="669">
        <v>1992</v>
      </c>
      <c r="B718" s="670">
        <v>2026</v>
      </c>
      <c r="C718" s="671">
        <v>34</v>
      </c>
      <c r="D718" s="672">
        <v>13.569648687921667</v>
      </c>
      <c r="E718" s="672">
        <v>13.569648687921667</v>
      </c>
      <c r="F718" s="673">
        <v>13.569648687921667</v>
      </c>
      <c r="G718" s="674">
        <v>212.45039461981276</v>
      </c>
      <c r="H718" s="674">
        <v>212.45039461981276</v>
      </c>
      <c r="I718" s="675">
        <v>212.45039461981276</v>
      </c>
      <c r="J718" s="674">
        <v>1011.1856275977698</v>
      </c>
      <c r="K718" s="674">
        <v>1011.1856275977698</v>
      </c>
      <c r="L718" s="675">
        <v>1011.1856275977698</v>
      </c>
    </row>
    <row r="719" spans="1:12" x14ac:dyDescent="0.25">
      <c r="A719" s="669">
        <v>1992</v>
      </c>
      <c r="B719" s="670">
        <v>2027</v>
      </c>
      <c r="C719" s="671">
        <v>35</v>
      </c>
      <c r="D719" s="672">
        <v>11.723666595104842</v>
      </c>
      <c r="E719" s="672">
        <v>11.723666595104842</v>
      </c>
      <c r="F719" s="673">
        <v>11.723666595104842</v>
      </c>
      <c r="G719" s="674">
        <v>162.119954974492</v>
      </c>
      <c r="H719" s="674">
        <v>162.119954974492</v>
      </c>
      <c r="I719" s="675">
        <v>162.119954974492</v>
      </c>
      <c r="J719" s="674">
        <v>870.83688548076464</v>
      </c>
      <c r="K719" s="674">
        <v>870.83688548076464</v>
      </c>
      <c r="L719" s="675">
        <v>870.83688548076464</v>
      </c>
    </row>
    <row r="720" spans="1:12" x14ac:dyDescent="0.25">
      <c r="A720" s="669">
        <v>1992</v>
      </c>
      <c r="B720" s="670">
        <v>2028</v>
      </c>
      <c r="C720" s="671">
        <v>36</v>
      </c>
      <c r="D720" s="672">
        <v>9.9710668536524452</v>
      </c>
      <c r="E720" s="672">
        <v>9.9710668536524452</v>
      </c>
      <c r="F720" s="673">
        <v>9.9710668536524452</v>
      </c>
      <c r="G720" s="674">
        <v>121.16733499053394</v>
      </c>
      <c r="H720" s="674">
        <v>121.16733499053394</v>
      </c>
      <c r="I720" s="675">
        <v>121.16733499053394</v>
      </c>
      <c r="J720" s="674">
        <v>742.77811273946782</v>
      </c>
      <c r="K720" s="674">
        <v>742.77811273946782</v>
      </c>
      <c r="L720" s="675">
        <v>742.77811273946782</v>
      </c>
    </row>
    <row r="721" spans="1:12" x14ac:dyDescent="0.25">
      <c r="A721" s="669">
        <v>1992</v>
      </c>
      <c r="B721" s="670">
        <v>2029</v>
      </c>
      <c r="C721" s="671">
        <v>37</v>
      </c>
      <c r="D721" s="672">
        <v>8.3440906741974672</v>
      </c>
      <c r="E721" s="672">
        <v>8.3440906741974672</v>
      </c>
      <c r="F721" s="673">
        <v>8.3440906741974672</v>
      </c>
      <c r="G721" s="674">
        <v>88.636569789813024</v>
      </c>
      <c r="H721" s="674">
        <v>88.636569789813024</v>
      </c>
      <c r="I721" s="675">
        <v>88.636569789813024</v>
      </c>
      <c r="J721" s="674">
        <v>627.31614979259712</v>
      </c>
      <c r="K721" s="674">
        <v>627.31614979259712</v>
      </c>
      <c r="L721" s="675">
        <v>627.31614979259712</v>
      </c>
    </row>
    <row r="722" spans="1:12" x14ac:dyDescent="0.25">
      <c r="A722" s="669">
        <v>1992</v>
      </c>
      <c r="B722" s="670">
        <v>2030</v>
      </c>
      <c r="C722" s="671">
        <v>38</v>
      </c>
      <c r="D722" s="672">
        <v>6.8667545434364463</v>
      </c>
      <c r="E722" s="672">
        <v>6.8667545434364463</v>
      </c>
      <c r="F722" s="673">
        <v>6.8667545434364463</v>
      </c>
      <c r="G722" s="674">
        <v>63.420079587099053</v>
      </c>
      <c r="H722" s="674">
        <v>63.420079587099053</v>
      </c>
      <c r="I722" s="675">
        <v>63.420079587099053</v>
      </c>
      <c r="J722" s="674">
        <v>524.45431195687479</v>
      </c>
      <c r="K722" s="674">
        <v>524.45431195687479</v>
      </c>
      <c r="L722" s="675">
        <v>524.45431195687479</v>
      </c>
    </row>
    <row r="723" spans="1:12" ht="13" thickBot="1" x14ac:dyDescent="0.3">
      <c r="A723" s="676">
        <v>1992</v>
      </c>
      <c r="B723" s="677">
        <v>2031</v>
      </c>
      <c r="C723" s="678">
        <v>39</v>
      </c>
      <c r="D723" s="679">
        <v>5.5543732177278011</v>
      </c>
      <c r="E723" s="679">
        <v>5.5543732177278011</v>
      </c>
      <c r="F723" s="680">
        <v>5.5543732177278011</v>
      </c>
      <c r="G723" s="681">
        <v>44.354249611030568</v>
      </c>
      <c r="H723" s="681">
        <v>44.354249611030568</v>
      </c>
      <c r="I723" s="682">
        <v>44.354249611030568</v>
      </c>
      <c r="J723" s="681">
        <v>433.92173892342066</v>
      </c>
      <c r="K723" s="681">
        <v>433.92173892342066</v>
      </c>
      <c r="L723" s="682">
        <v>433.92173892342066</v>
      </c>
    </row>
    <row r="724" spans="1:12" x14ac:dyDescent="0.25">
      <c r="A724" s="662">
        <v>1993</v>
      </c>
      <c r="B724" s="663">
        <v>1993</v>
      </c>
      <c r="C724" s="664">
        <v>0</v>
      </c>
      <c r="D724" s="665">
        <v>11.4185</v>
      </c>
      <c r="E724" s="665">
        <v>11.4185</v>
      </c>
      <c r="F724" s="666">
        <v>11.4185</v>
      </c>
      <c r="G724" s="667">
        <v>1240.6944393126446</v>
      </c>
      <c r="H724" s="667">
        <v>1240.6944393126446</v>
      </c>
      <c r="I724" s="668">
        <v>1240.6944393126446</v>
      </c>
      <c r="J724" s="667">
        <v>2865.8180000000002</v>
      </c>
      <c r="K724" s="667">
        <v>2865.8180000000002</v>
      </c>
      <c r="L724" s="668">
        <v>2865.8180000000002</v>
      </c>
    </row>
    <row r="725" spans="1:12" x14ac:dyDescent="0.25">
      <c r="A725" s="669">
        <v>1993</v>
      </c>
      <c r="B725" s="670">
        <v>1994</v>
      </c>
      <c r="C725" s="671">
        <v>1</v>
      </c>
      <c r="D725" s="672">
        <v>9.5139739999999993</v>
      </c>
      <c r="E725" s="672">
        <v>9.5139739999999993</v>
      </c>
      <c r="F725" s="673">
        <v>9.5139739999999993</v>
      </c>
      <c r="G725" s="674">
        <v>1051.5356275569955</v>
      </c>
      <c r="H725" s="674">
        <v>1051.5356275569955</v>
      </c>
      <c r="I725" s="675">
        <v>1051.5356275569955</v>
      </c>
      <c r="J725" s="674">
        <v>2793.607</v>
      </c>
      <c r="K725" s="674">
        <v>2793.607</v>
      </c>
      <c r="L725" s="675">
        <v>2793.607</v>
      </c>
    </row>
    <row r="726" spans="1:12" x14ac:dyDescent="0.25">
      <c r="A726" s="669">
        <v>1993</v>
      </c>
      <c r="B726" s="670">
        <v>1995</v>
      </c>
      <c r="C726" s="671">
        <v>2</v>
      </c>
      <c r="D726" s="672">
        <v>9.7314000000000007</v>
      </c>
      <c r="E726" s="672">
        <v>9.7314000000000007</v>
      </c>
      <c r="F726" s="673">
        <v>9.7314000000000007</v>
      </c>
      <c r="G726" s="674">
        <v>1197.6133375025713</v>
      </c>
      <c r="H726" s="674">
        <v>1197.6133375025713</v>
      </c>
      <c r="I726" s="675">
        <v>1197.6133375025713</v>
      </c>
      <c r="J726" s="674">
        <v>2992.7710000000002</v>
      </c>
      <c r="K726" s="674">
        <v>2992.7710000000002</v>
      </c>
      <c r="L726" s="675">
        <v>2992.7710000000002</v>
      </c>
    </row>
    <row r="727" spans="1:12" x14ac:dyDescent="0.25">
      <c r="A727" s="669">
        <v>1993</v>
      </c>
      <c r="B727" s="670">
        <v>1996</v>
      </c>
      <c r="C727" s="671">
        <v>3</v>
      </c>
      <c r="D727" s="672">
        <v>10.530889999999999</v>
      </c>
      <c r="E727" s="672">
        <v>10.530889999999999</v>
      </c>
      <c r="F727" s="673">
        <v>10.530889999999999</v>
      </c>
      <c r="G727" s="674">
        <v>1287.9558466949943</v>
      </c>
      <c r="H727" s="674">
        <v>1287.9558466949943</v>
      </c>
      <c r="I727" s="675">
        <v>1287.9558466949943</v>
      </c>
      <c r="J727" s="674">
        <v>3112.2440000000001</v>
      </c>
      <c r="K727" s="674">
        <v>3112.2440000000001</v>
      </c>
      <c r="L727" s="675">
        <v>3112.2440000000001</v>
      </c>
    </row>
    <row r="728" spans="1:12" x14ac:dyDescent="0.25">
      <c r="A728" s="669">
        <v>1993</v>
      </c>
      <c r="B728" s="670">
        <v>1997</v>
      </c>
      <c r="C728" s="671">
        <v>4</v>
      </c>
      <c r="D728" s="672">
        <v>11.4238</v>
      </c>
      <c r="E728" s="672">
        <v>11.4238</v>
      </c>
      <c r="F728" s="673">
        <v>11.4238</v>
      </c>
      <c r="G728" s="674">
        <v>1248.113252563058</v>
      </c>
      <c r="H728" s="674">
        <v>1248.113252563058</v>
      </c>
      <c r="I728" s="675">
        <v>1248.113252563058</v>
      </c>
      <c r="J728" s="674">
        <v>3157.9630000000002</v>
      </c>
      <c r="K728" s="674">
        <v>3157.9630000000002</v>
      </c>
      <c r="L728" s="675">
        <v>3157.9630000000002</v>
      </c>
    </row>
    <row r="729" spans="1:12" x14ac:dyDescent="0.25">
      <c r="A729" s="669">
        <v>1993</v>
      </c>
      <c r="B729" s="670">
        <v>1998</v>
      </c>
      <c r="C729" s="671">
        <v>5</v>
      </c>
      <c r="D729" s="672">
        <v>11.47165</v>
      </c>
      <c r="E729" s="672">
        <v>11.47165</v>
      </c>
      <c r="F729" s="673">
        <v>11.47165</v>
      </c>
      <c r="G729" s="674">
        <v>1130.4896600799464</v>
      </c>
      <c r="H729" s="674">
        <v>1130.4896600799464</v>
      </c>
      <c r="I729" s="675">
        <v>1130.4896600799464</v>
      </c>
      <c r="J729" s="674">
        <v>2942.8960000000002</v>
      </c>
      <c r="K729" s="674">
        <v>2942.8960000000002</v>
      </c>
      <c r="L729" s="675">
        <v>2942.8960000000002</v>
      </c>
    </row>
    <row r="730" spans="1:12" x14ac:dyDescent="0.25">
      <c r="A730" s="669">
        <v>1993</v>
      </c>
      <c r="B730" s="670">
        <v>1999</v>
      </c>
      <c r="C730" s="671">
        <v>6</v>
      </c>
      <c r="D730" s="672">
        <v>12.115539999999999</v>
      </c>
      <c r="E730" s="672">
        <v>12.115539999999999</v>
      </c>
      <c r="F730" s="673">
        <v>12.115539999999999</v>
      </c>
      <c r="G730" s="674">
        <v>1284.442053082711</v>
      </c>
      <c r="H730" s="674">
        <v>1284.442053082711</v>
      </c>
      <c r="I730" s="675">
        <v>1284.442053082711</v>
      </c>
      <c r="J730" s="674">
        <v>2969.78</v>
      </c>
      <c r="K730" s="674">
        <v>2969.78</v>
      </c>
      <c r="L730" s="675">
        <v>2969.78</v>
      </c>
    </row>
    <row r="731" spans="1:12" x14ac:dyDescent="0.25">
      <c r="A731" s="669">
        <v>1993</v>
      </c>
      <c r="B731" s="670">
        <v>2000</v>
      </c>
      <c r="C731" s="671">
        <v>7</v>
      </c>
      <c r="D731" s="672">
        <v>12.853859999999999</v>
      </c>
      <c r="E731" s="672">
        <v>12.853859999999999</v>
      </c>
      <c r="F731" s="673">
        <v>12.853859999999999</v>
      </c>
      <c r="G731" s="674">
        <v>1283.8812593919624</v>
      </c>
      <c r="H731" s="674">
        <v>1283.8812593919624</v>
      </c>
      <c r="I731" s="675">
        <v>1283.8812593919624</v>
      </c>
      <c r="J731" s="674">
        <v>2984.5729999999999</v>
      </c>
      <c r="K731" s="674">
        <v>2984.5729999999999</v>
      </c>
      <c r="L731" s="675">
        <v>2984.5729999999999</v>
      </c>
    </row>
    <row r="732" spans="1:12" x14ac:dyDescent="0.25">
      <c r="A732" s="669">
        <v>1993</v>
      </c>
      <c r="B732" s="670">
        <v>2001</v>
      </c>
      <c r="C732" s="671">
        <v>8</v>
      </c>
      <c r="D732" s="672">
        <v>13.94069</v>
      </c>
      <c r="E732" s="672">
        <v>13.94069</v>
      </c>
      <c r="F732" s="673">
        <v>13.94069</v>
      </c>
      <c r="G732" s="674">
        <v>1248.310266877736</v>
      </c>
      <c r="H732" s="674">
        <v>1248.310266877736</v>
      </c>
      <c r="I732" s="675">
        <v>1248.310266877736</v>
      </c>
      <c r="J732" s="674">
        <v>2987.6619999999998</v>
      </c>
      <c r="K732" s="674">
        <v>2987.6619999999998</v>
      </c>
      <c r="L732" s="675">
        <v>2987.6619999999998</v>
      </c>
    </row>
    <row r="733" spans="1:12" x14ac:dyDescent="0.25">
      <c r="A733" s="669">
        <v>1993</v>
      </c>
      <c r="B733" s="670">
        <v>2002</v>
      </c>
      <c r="C733" s="671">
        <v>9</v>
      </c>
      <c r="D733" s="672">
        <v>15.12349</v>
      </c>
      <c r="E733" s="672">
        <v>15.12349</v>
      </c>
      <c r="F733" s="673">
        <v>15.12349</v>
      </c>
      <c r="G733" s="674">
        <v>1221.8625644998042</v>
      </c>
      <c r="H733" s="674">
        <v>1221.8625644998042</v>
      </c>
      <c r="I733" s="675">
        <v>1221.8625644998042</v>
      </c>
      <c r="J733" s="674">
        <v>2877.6610000000001</v>
      </c>
      <c r="K733" s="674">
        <v>2877.6610000000001</v>
      </c>
      <c r="L733" s="675">
        <v>2877.6610000000001</v>
      </c>
    </row>
    <row r="734" spans="1:12" x14ac:dyDescent="0.25">
      <c r="A734" s="669">
        <v>1993</v>
      </c>
      <c r="B734" s="670">
        <v>2003</v>
      </c>
      <c r="C734" s="671">
        <v>10</v>
      </c>
      <c r="D734" s="672">
        <v>15.81368</v>
      </c>
      <c r="E734" s="672">
        <v>15.81368</v>
      </c>
      <c r="F734" s="673">
        <v>15.81368</v>
      </c>
      <c r="G734" s="674">
        <v>1230.6942436903937</v>
      </c>
      <c r="H734" s="674">
        <v>1230.6942436903937</v>
      </c>
      <c r="I734" s="675">
        <v>1230.6942436903937</v>
      </c>
      <c r="J734" s="674">
        <v>3065.6210000000001</v>
      </c>
      <c r="K734" s="674">
        <v>3065.6210000000001</v>
      </c>
      <c r="L734" s="675">
        <v>3065.6210000000001</v>
      </c>
    </row>
    <row r="735" spans="1:12" x14ac:dyDescent="0.25">
      <c r="A735" s="669">
        <v>1993</v>
      </c>
      <c r="B735" s="670">
        <v>2004</v>
      </c>
      <c r="C735" s="671">
        <v>11</v>
      </c>
      <c r="D735" s="672">
        <v>18.041250000000002</v>
      </c>
      <c r="E735" s="672">
        <v>18.041250000000002</v>
      </c>
      <c r="F735" s="673">
        <v>18.041250000000002</v>
      </c>
      <c r="G735" s="674">
        <v>1188.4099496207102</v>
      </c>
      <c r="H735" s="674">
        <v>1188.4099496207102</v>
      </c>
      <c r="I735" s="675">
        <v>1188.4099496207102</v>
      </c>
      <c r="J735" s="674">
        <v>2924.413</v>
      </c>
      <c r="K735" s="674">
        <v>2924.413</v>
      </c>
      <c r="L735" s="675">
        <v>2924.413</v>
      </c>
    </row>
    <row r="736" spans="1:12" x14ac:dyDescent="0.25">
      <c r="A736" s="669">
        <v>1993</v>
      </c>
      <c r="B736" s="670">
        <v>2005</v>
      </c>
      <c r="C736" s="671">
        <v>12</v>
      </c>
      <c r="D736" s="672">
        <v>18.07863</v>
      </c>
      <c r="E736" s="672">
        <v>18.07863</v>
      </c>
      <c r="F736" s="673">
        <v>18.07863</v>
      </c>
      <c r="G736" s="674">
        <v>1254.9711209809357</v>
      </c>
      <c r="H736" s="674">
        <v>1254.9711209809357</v>
      </c>
      <c r="I736" s="675">
        <v>1254.9711209809357</v>
      </c>
      <c r="J736" s="674">
        <v>3168.027</v>
      </c>
      <c r="K736" s="674">
        <v>3168.027</v>
      </c>
      <c r="L736" s="675">
        <v>3168.027</v>
      </c>
    </row>
    <row r="737" spans="1:12" x14ac:dyDescent="0.25">
      <c r="A737" s="669">
        <v>1993</v>
      </c>
      <c r="B737" s="670">
        <v>2006</v>
      </c>
      <c r="C737" s="671">
        <v>13</v>
      </c>
      <c r="D737" s="672">
        <v>19.14376</v>
      </c>
      <c r="E737" s="672">
        <v>19.14376</v>
      </c>
      <c r="F737" s="673">
        <v>19.14376</v>
      </c>
      <c r="G737" s="674">
        <v>1142.0565733763287</v>
      </c>
      <c r="H737" s="674">
        <v>1142.0565733763287</v>
      </c>
      <c r="I737" s="675">
        <v>1142.0565733763287</v>
      </c>
      <c r="J737" s="674">
        <v>3130.029</v>
      </c>
      <c r="K737" s="674">
        <v>3130.029</v>
      </c>
      <c r="L737" s="675">
        <v>3130.029</v>
      </c>
    </row>
    <row r="738" spans="1:12" x14ac:dyDescent="0.25">
      <c r="A738" s="669">
        <v>1993</v>
      </c>
      <c r="B738" s="670">
        <v>2007</v>
      </c>
      <c r="C738" s="671">
        <v>14</v>
      </c>
      <c r="D738" s="672">
        <v>20.099540000000001</v>
      </c>
      <c r="E738" s="672">
        <v>20.099540000000001</v>
      </c>
      <c r="F738" s="673">
        <v>20.099540000000001</v>
      </c>
      <c r="G738" s="674">
        <v>1186.2990944583344</v>
      </c>
      <c r="H738" s="674">
        <v>1186.2990944583344</v>
      </c>
      <c r="I738" s="675">
        <v>1186.2990944583344</v>
      </c>
      <c r="J738" s="674">
        <v>3050.0450000000001</v>
      </c>
      <c r="K738" s="674">
        <v>3050.0450000000001</v>
      </c>
      <c r="L738" s="675">
        <v>3050.0450000000001</v>
      </c>
    </row>
    <row r="739" spans="1:12" x14ac:dyDescent="0.25">
      <c r="A739" s="669">
        <v>1993</v>
      </c>
      <c r="B739" s="670">
        <v>2008</v>
      </c>
      <c r="C739" s="671">
        <v>15</v>
      </c>
      <c r="D739" s="672">
        <v>18.292909999999999</v>
      </c>
      <c r="E739" s="672">
        <v>18.292909999999999</v>
      </c>
      <c r="F739" s="673">
        <v>18.292909999999999</v>
      </c>
      <c r="G739" s="674">
        <v>1083.6179612164867</v>
      </c>
      <c r="H739" s="674">
        <v>1083.6179612164867</v>
      </c>
      <c r="I739" s="675">
        <v>1083.6179612164867</v>
      </c>
      <c r="J739" s="674">
        <v>2758.1869999999999</v>
      </c>
      <c r="K739" s="674">
        <v>2758.1869999999999</v>
      </c>
      <c r="L739" s="675">
        <v>2758.1869999999999</v>
      </c>
    </row>
    <row r="740" spans="1:12" x14ac:dyDescent="0.25">
      <c r="A740" s="669">
        <v>1993</v>
      </c>
      <c r="B740" s="670">
        <v>2009</v>
      </c>
      <c r="C740" s="671">
        <v>16</v>
      </c>
      <c r="D740" s="672">
        <v>16.089950000000002</v>
      </c>
      <c r="E740" s="672">
        <v>16.089950000000002</v>
      </c>
      <c r="F740" s="673">
        <v>16.089950000000002</v>
      </c>
      <c r="G740" s="674">
        <v>1080.5150071626583</v>
      </c>
      <c r="H740" s="674">
        <v>1080.5150071626583</v>
      </c>
      <c r="I740" s="675">
        <v>1080.5150071626583</v>
      </c>
      <c r="J740" s="674">
        <v>2648.3020000000001</v>
      </c>
      <c r="K740" s="674">
        <v>2648.3020000000001</v>
      </c>
      <c r="L740" s="675">
        <v>2648.3020000000001</v>
      </c>
    </row>
    <row r="741" spans="1:12" x14ac:dyDescent="0.25">
      <c r="A741" s="669">
        <v>1993</v>
      </c>
      <c r="B741" s="670">
        <v>2010</v>
      </c>
      <c r="C741" s="671">
        <v>17</v>
      </c>
      <c r="D741" s="672">
        <v>17.975010000000001</v>
      </c>
      <c r="E741" s="672">
        <v>17.975010000000001</v>
      </c>
      <c r="F741" s="673">
        <v>17.975010000000001</v>
      </c>
      <c r="G741" s="674">
        <v>1114.2840814842471</v>
      </c>
      <c r="H741" s="674">
        <v>1114.2840814842471</v>
      </c>
      <c r="I741" s="675">
        <v>1114.2840814842471</v>
      </c>
      <c r="J741" s="674">
        <v>2552.096</v>
      </c>
      <c r="K741" s="674">
        <v>2552.096</v>
      </c>
      <c r="L741" s="675">
        <v>2552.096</v>
      </c>
    </row>
    <row r="742" spans="1:12" x14ac:dyDescent="0.25">
      <c r="A742" s="669">
        <v>1993</v>
      </c>
      <c r="B742" s="670">
        <v>2011</v>
      </c>
      <c r="C742" s="671">
        <v>18</v>
      </c>
      <c r="D742" s="672">
        <v>20.363289999999999</v>
      </c>
      <c r="E742" s="672">
        <v>20.363289999999999</v>
      </c>
      <c r="F742" s="673">
        <v>20.363289999999999</v>
      </c>
      <c r="G742" s="674">
        <v>1262.2075119107087</v>
      </c>
      <c r="H742" s="674">
        <v>1262.2075119107087</v>
      </c>
      <c r="I742" s="675">
        <v>1262.2075119107087</v>
      </c>
      <c r="J742" s="674">
        <v>3152.9659999999999</v>
      </c>
      <c r="K742" s="674">
        <v>3152.9659999999999</v>
      </c>
      <c r="L742" s="675">
        <v>3152.9659999999999</v>
      </c>
    </row>
    <row r="743" spans="1:12" x14ac:dyDescent="0.25">
      <c r="A743" s="669">
        <v>1993</v>
      </c>
      <c r="B743" s="670">
        <v>2012</v>
      </c>
      <c r="C743" s="671">
        <v>19</v>
      </c>
      <c r="D743" s="672">
        <v>21.4117</v>
      </c>
      <c r="E743" s="672">
        <v>21.4117</v>
      </c>
      <c r="F743" s="673">
        <v>21.4117</v>
      </c>
      <c r="G743" s="674">
        <v>1273.2256564948332</v>
      </c>
      <c r="H743" s="674">
        <v>1273.2256564948332</v>
      </c>
      <c r="I743" s="675">
        <v>1273.2256564948332</v>
      </c>
      <c r="J743" s="674">
        <v>3077.7159999999999</v>
      </c>
      <c r="K743" s="674">
        <v>3077.7159999999999</v>
      </c>
      <c r="L743" s="675">
        <v>3077.7159999999999</v>
      </c>
    </row>
    <row r="744" spans="1:12" x14ac:dyDescent="0.25">
      <c r="A744" s="669">
        <v>1993</v>
      </c>
      <c r="B744" s="670">
        <v>2013</v>
      </c>
      <c r="C744" s="671">
        <v>20</v>
      </c>
      <c r="D744" s="672">
        <v>18.613029999999998</v>
      </c>
      <c r="E744" s="672">
        <v>18.613029999999998</v>
      </c>
      <c r="F744" s="673">
        <v>18.613029999999998</v>
      </c>
      <c r="G744" s="674">
        <v>1109.2082507403206</v>
      </c>
      <c r="H744" s="674">
        <v>1109.2082507403206</v>
      </c>
      <c r="I744" s="675">
        <v>1109.2082507403206</v>
      </c>
      <c r="J744" s="674">
        <v>2753.7779999999998</v>
      </c>
      <c r="K744" s="674">
        <v>2753.7779999999998</v>
      </c>
      <c r="L744" s="675">
        <v>2753.7779999999998</v>
      </c>
    </row>
    <row r="745" spans="1:12" x14ac:dyDescent="0.25">
      <c r="A745" s="669">
        <v>1993</v>
      </c>
      <c r="B745" s="670">
        <v>2014</v>
      </c>
      <c r="C745" s="671">
        <v>21</v>
      </c>
      <c r="D745" s="672">
        <v>21.30725</v>
      </c>
      <c r="E745" s="672">
        <v>21.30725</v>
      </c>
      <c r="F745" s="673">
        <v>21.30725</v>
      </c>
      <c r="G745" s="674">
        <v>964.76075262225061</v>
      </c>
      <c r="H745" s="674">
        <v>964.76075262225061</v>
      </c>
      <c r="I745" s="675">
        <v>964.76075262225061</v>
      </c>
      <c r="J745" s="674">
        <v>2714.9749999999999</v>
      </c>
      <c r="K745" s="674">
        <v>2714.9749999999999</v>
      </c>
      <c r="L745" s="675">
        <v>2714.9749999999999</v>
      </c>
    </row>
    <row r="746" spans="1:12" x14ac:dyDescent="0.25">
      <c r="A746" s="669">
        <v>1993</v>
      </c>
      <c r="B746" s="670">
        <v>2015</v>
      </c>
      <c r="C746" s="671">
        <v>22</v>
      </c>
      <c r="D746" s="672">
        <v>18.69145</v>
      </c>
      <c r="E746" s="672">
        <v>18.69145</v>
      </c>
      <c r="F746" s="673">
        <v>18.69145</v>
      </c>
      <c r="G746" s="674">
        <v>856.78788589205328</v>
      </c>
      <c r="H746" s="674">
        <v>856.78788589205328</v>
      </c>
      <c r="I746" s="675">
        <v>856.78788589205328</v>
      </c>
      <c r="J746" s="674">
        <v>2598.7287196117395</v>
      </c>
      <c r="K746" s="674">
        <v>2598.7287196117395</v>
      </c>
      <c r="L746" s="675">
        <v>2598.7287196117395</v>
      </c>
    </row>
    <row r="747" spans="1:12" x14ac:dyDescent="0.25">
      <c r="A747" s="669">
        <v>1993</v>
      </c>
      <c r="B747" s="670">
        <v>2016</v>
      </c>
      <c r="C747" s="671">
        <v>23</v>
      </c>
      <c r="D747" s="672">
        <v>23.552340000000001</v>
      </c>
      <c r="E747" s="672">
        <v>23.552340000000001</v>
      </c>
      <c r="F747" s="673">
        <v>23.552340000000001</v>
      </c>
      <c r="G747" s="674">
        <v>969.81664422779158</v>
      </c>
      <c r="H747" s="674">
        <v>969.81664422779158</v>
      </c>
      <c r="I747" s="675">
        <v>969.81664422779158</v>
      </c>
      <c r="J747" s="674">
        <v>2462.5885381470162</v>
      </c>
      <c r="K747" s="674">
        <v>2462.5885381470162</v>
      </c>
      <c r="L747" s="675">
        <v>2462.5885381470162</v>
      </c>
    </row>
    <row r="748" spans="1:12" x14ac:dyDescent="0.25">
      <c r="A748" s="669">
        <v>1993</v>
      </c>
      <c r="B748" s="670">
        <v>2017</v>
      </c>
      <c r="C748" s="671">
        <v>24</v>
      </c>
      <c r="D748" s="672">
        <v>20.084510000000002</v>
      </c>
      <c r="E748" s="672">
        <v>20.084510000000002</v>
      </c>
      <c r="F748" s="673">
        <v>20.084510000000002</v>
      </c>
      <c r="G748" s="674">
        <v>938.13681988296389</v>
      </c>
      <c r="H748" s="674">
        <v>938.13681988296389</v>
      </c>
      <c r="I748" s="675">
        <v>938.13681988296389</v>
      </c>
      <c r="J748" s="674">
        <v>2318.3249591301369</v>
      </c>
      <c r="K748" s="674">
        <v>2318.3249591301369</v>
      </c>
      <c r="L748" s="675">
        <v>2318.3249591301369</v>
      </c>
    </row>
    <row r="749" spans="1:12" x14ac:dyDescent="0.25">
      <c r="A749" s="669">
        <v>1993</v>
      </c>
      <c r="B749" s="670">
        <v>2018</v>
      </c>
      <c r="C749" s="671">
        <v>25</v>
      </c>
      <c r="D749" s="672">
        <v>22.087608684572711</v>
      </c>
      <c r="E749" s="672">
        <v>22.087608684572711</v>
      </c>
      <c r="F749" s="673">
        <v>22.087608684572711</v>
      </c>
      <c r="G749" s="674">
        <v>875.02407674894323</v>
      </c>
      <c r="H749" s="674">
        <v>875.02407674894323</v>
      </c>
      <c r="I749" s="675">
        <v>875.02407674894323</v>
      </c>
      <c r="J749" s="674">
        <v>2456.8431421043028</v>
      </c>
      <c r="K749" s="674">
        <v>2456.8431421043028</v>
      </c>
      <c r="L749" s="675">
        <v>2456.8431421043028</v>
      </c>
    </row>
    <row r="750" spans="1:12" x14ac:dyDescent="0.25">
      <c r="A750" s="669">
        <v>1993</v>
      </c>
      <c r="B750" s="670">
        <v>2019</v>
      </c>
      <c r="C750" s="671">
        <v>26</v>
      </c>
      <c r="D750" s="672">
        <v>16.372539458068605</v>
      </c>
      <c r="E750" s="672">
        <v>16.372539458068605</v>
      </c>
      <c r="F750" s="673">
        <v>16.372539458068605</v>
      </c>
      <c r="G750" s="674">
        <v>791.82623246147659</v>
      </c>
      <c r="H750" s="674">
        <v>791.82623246147659</v>
      </c>
      <c r="I750" s="675">
        <v>791.82623246147659</v>
      </c>
      <c r="J750" s="674">
        <v>2281.0204914822793</v>
      </c>
      <c r="K750" s="674">
        <v>2281.0204914822793</v>
      </c>
      <c r="L750" s="675">
        <v>2281.0204914822793</v>
      </c>
    </row>
    <row r="751" spans="1:12" x14ac:dyDescent="0.25">
      <c r="A751" s="669">
        <v>1993</v>
      </c>
      <c r="B751" s="670">
        <v>2020</v>
      </c>
      <c r="C751" s="671">
        <v>27</v>
      </c>
      <c r="D751" s="672">
        <v>18.445794674659449</v>
      </c>
      <c r="E751" s="672">
        <v>18.445794674659449</v>
      </c>
      <c r="F751" s="673">
        <v>18.445794674659449</v>
      </c>
      <c r="G751" s="674">
        <v>838.85683043874837</v>
      </c>
      <c r="H751" s="674">
        <v>838.85683043874837</v>
      </c>
      <c r="I751" s="675">
        <v>838.85683043874837</v>
      </c>
      <c r="J751" s="674">
        <v>2102.3193830121481</v>
      </c>
      <c r="K751" s="674">
        <v>2102.3193830121481</v>
      </c>
      <c r="L751" s="675">
        <v>2102.3193830121481</v>
      </c>
    </row>
    <row r="752" spans="1:12" x14ac:dyDescent="0.25">
      <c r="A752" s="669">
        <v>1993</v>
      </c>
      <c r="B752" s="670">
        <v>2021</v>
      </c>
      <c r="C752" s="671">
        <v>28</v>
      </c>
      <c r="D752" s="672">
        <v>17.532116255726276</v>
      </c>
      <c r="E752" s="672">
        <v>17.532116255726276</v>
      </c>
      <c r="F752" s="673">
        <v>17.532116255726276</v>
      </c>
      <c r="G752" s="674">
        <v>726.6144805691298</v>
      </c>
      <c r="H752" s="674">
        <v>726.6144805691298</v>
      </c>
      <c r="I752" s="675">
        <v>726.6144805691298</v>
      </c>
      <c r="J752" s="674">
        <v>1922.9796418602903</v>
      </c>
      <c r="K752" s="674">
        <v>1922.9796418602903</v>
      </c>
      <c r="L752" s="675">
        <v>1922.9796418602903</v>
      </c>
    </row>
    <row r="753" spans="1:12" x14ac:dyDescent="0.25">
      <c r="A753" s="669">
        <v>1993</v>
      </c>
      <c r="B753" s="670">
        <v>2022</v>
      </c>
      <c r="C753" s="671">
        <v>29</v>
      </c>
      <c r="D753" s="672">
        <v>16.463542875185087</v>
      </c>
      <c r="E753" s="672">
        <v>16.463542875185087</v>
      </c>
      <c r="F753" s="673">
        <v>16.463542875185087</v>
      </c>
      <c r="G753" s="674">
        <v>619.34597907231887</v>
      </c>
      <c r="H753" s="674">
        <v>619.34597907231887</v>
      </c>
      <c r="I753" s="675">
        <v>619.34597907231887</v>
      </c>
      <c r="J753" s="674">
        <v>1745.2027821432148</v>
      </c>
      <c r="K753" s="674">
        <v>1745.2027821432148</v>
      </c>
      <c r="L753" s="675">
        <v>1745.2027821432148</v>
      </c>
    </row>
    <row r="754" spans="1:12" x14ac:dyDescent="0.25">
      <c r="A754" s="669">
        <v>1993</v>
      </c>
      <c r="B754" s="670">
        <v>2023</v>
      </c>
      <c r="C754" s="671">
        <v>30</v>
      </c>
      <c r="D754" s="672">
        <v>15.266523330767081</v>
      </c>
      <c r="E754" s="672">
        <v>15.266523330767081</v>
      </c>
      <c r="F754" s="673">
        <v>15.266523330767081</v>
      </c>
      <c r="G754" s="674">
        <v>519.13919663005061</v>
      </c>
      <c r="H754" s="674">
        <v>519.13919663005061</v>
      </c>
      <c r="I754" s="675">
        <v>519.13919663005061</v>
      </c>
      <c r="J754" s="674">
        <v>1571.0899795617954</v>
      </c>
      <c r="K754" s="674">
        <v>1571.0899795617954</v>
      </c>
      <c r="L754" s="675">
        <v>1571.0899795617954</v>
      </c>
    </row>
    <row r="755" spans="1:12" x14ac:dyDescent="0.25">
      <c r="A755" s="669">
        <v>1993</v>
      </c>
      <c r="B755" s="670">
        <v>2024</v>
      </c>
      <c r="C755" s="671">
        <v>31</v>
      </c>
      <c r="D755" s="672">
        <v>13.972071070840377</v>
      </c>
      <c r="E755" s="672">
        <v>13.972071070840377</v>
      </c>
      <c r="F755" s="673">
        <v>13.972071070840377</v>
      </c>
      <c r="G755" s="674">
        <v>427.625601030707</v>
      </c>
      <c r="H755" s="674">
        <v>427.625601030707</v>
      </c>
      <c r="I755" s="675">
        <v>427.625601030707</v>
      </c>
      <c r="J755" s="674">
        <v>1402.5840839389562</v>
      </c>
      <c r="K755" s="674">
        <v>1402.5840839389562</v>
      </c>
      <c r="L755" s="675">
        <v>1402.5840839389562</v>
      </c>
    </row>
    <row r="756" spans="1:12" x14ac:dyDescent="0.25">
      <c r="A756" s="669">
        <v>1993</v>
      </c>
      <c r="B756" s="670">
        <v>2025</v>
      </c>
      <c r="C756" s="671">
        <v>32</v>
      </c>
      <c r="D756" s="672">
        <v>12.614240997213697</v>
      </c>
      <c r="E756" s="672">
        <v>12.614240997213697</v>
      </c>
      <c r="F756" s="673">
        <v>12.614240997213697</v>
      </c>
      <c r="G756" s="674">
        <v>345.92432899268329</v>
      </c>
      <c r="H756" s="674">
        <v>345.92432899268329</v>
      </c>
      <c r="I756" s="675">
        <v>345.92432899268329</v>
      </c>
      <c r="J756" s="674">
        <v>1241.418386583694</v>
      </c>
      <c r="K756" s="674">
        <v>1241.418386583694</v>
      </c>
      <c r="L756" s="675">
        <v>1241.418386583694</v>
      </c>
    </row>
    <row r="757" spans="1:12" x14ac:dyDescent="0.25">
      <c r="A757" s="669">
        <v>1993</v>
      </c>
      <c r="B757" s="670">
        <v>2026</v>
      </c>
      <c r="C757" s="671">
        <v>33</v>
      </c>
      <c r="D757" s="672">
        <v>11.228379008591405</v>
      </c>
      <c r="E757" s="672">
        <v>11.228379008591405</v>
      </c>
      <c r="F757" s="673">
        <v>11.228379008591405</v>
      </c>
      <c r="G757" s="674">
        <v>274.62761392087799</v>
      </c>
      <c r="H757" s="674">
        <v>274.62761392087799</v>
      </c>
      <c r="I757" s="675">
        <v>274.62761392087799</v>
      </c>
      <c r="J757" s="674">
        <v>1089.0745104532796</v>
      </c>
      <c r="K757" s="674">
        <v>1089.0745104532796</v>
      </c>
      <c r="L757" s="675">
        <v>1089.0745104532796</v>
      </c>
    </row>
    <row r="758" spans="1:12" x14ac:dyDescent="0.25">
      <c r="A758" s="669">
        <v>1993</v>
      </c>
      <c r="B758" s="670">
        <v>2027</v>
      </c>
      <c r="C758" s="671">
        <v>34</v>
      </c>
      <c r="D758" s="672">
        <v>9.8492805666088987</v>
      </c>
      <c r="E758" s="672">
        <v>9.8492805666088987</v>
      </c>
      <c r="F758" s="673">
        <v>9.8492805666088987</v>
      </c>
      <c r="G758" s="674">
        <v>213.82630975456979</v>
      </c>
      <c r="H758" s="674">
        <v>213.82630975456979</v>
      </c>
      <c r="I758" s="675">
        <v>213.82630975456979</v>
      </c>
      <c r="J758" s="674">
        <v>946.75127937847776</v>
      </c>
      <c r="K758" s="674">
        <v>946.75127937847776</v>
      </c>
      <c r="L758" s="675">
        <v>946.75127937847776</v>
      </c>
    </row>
    <row r="759" spans="1:12" x14ac:dyDescent="0.25">
      <c r="A759" s="669">
        <v>1993</v>
      </c>
      <c r="B759" s="670">
        <v>2028</v>
      </c>
      <c r="C759" s="671">
        <v>35</v>
      </c>
      <c r="D759" s="672">
        <v>8.5094083288499203</v>
      </c>
      <c r="E759" s="672">
        <v>8.5094083288499203</v>
      </c>
      <c r="F759" s="673">
        <v>8.5094083288499203</v>
      </c>
      <c r="G759" s="674">
        <v>163.169909718491</v>
      </c>
      <c r="H759" s="674">
        <v>163.169909718491</v>
      </c>
      <c r="I759" s="675">
        <v>163.169909718491</v>
      </c>
      <c r="J759" s="674">
        <v>815.34578118711113</v>
      </c>
      <c r="K759" s="674">
        <v>815.34578118711113</v>
      </c>
      <c r="L759" s="675">
        <v>815.34578118711113</v>
      </c>
    </row>
    <row r="760" spans="1:12" x14ac:dyDescent="0.25">
      <c r="A760" s="669">
        <v>1993</v>
      </c>
      <c r="B760" s="670">
        <v>2029</v>
      </c>
      <c r="C760" s="671">
        <v>36</v>
      </c>
      <c r="D760" s="672">
        <v>7.2373159577411803</v>
      </c>
      <c r="E760" s="672">
        <v>7.2373159577411803</v>
      </c>
      <c r="F760" s="673">
        <v>7.2373159577411803</v>
      </c>
      <c r="G760" s="674">
        <v>121.95206391678515</v>
      </c>
      <c r="H760" s="674">
        <v>121.95206391678515</v>
      </c>
      <c r="I760" s="675">
        <v>121.95206391678515</v>
      </c>
      <c r="J760" s="674">
        <v>695.44711607605279</v>
      </c>
      <c r="K760" s="674">
        <v>695.44711607605279</v>
      </c>
      <c r="L760" s="675">
        <v>695.44711607605279</v>
      </c>
    </row>
    <row r="761" spans="1:12" x14ac:dyDescent="0.25">
      <c r="A761" s="669">
        <v>1993</v>
      </c>
      <c r="B761" s="670">
        <v>2030</v>
      </c>
      <c r="C761" s="671">
        <v>37</v>
      </c>
      <c r="D761" s="672">
        <v>6.0564051445596325</v>
      </c>
      <c r="E761" s="672">
        <v>6.0564051445596325</v>
      </c>
      <c r="F761" s="673">
        <v>6.0564051445596325</v>
      </c>
      <c r="G761" s="674">
        <v>89.210616254094703</v>
      </c>
      <c r="H761" s="674">
        <v>89.210616254094703</v>
      </c>
      <c r="I761" s="675">
        <v>89.210616254094703</v>
      </c>
      <c r="J761" s="674">
        <v>587.34257210701696</v>
      </c>
      <c r="K761" s="674">
        <v>587.34257210701696</v>
      </c>
      <c r="L761" s="675">
        <v>587.34257210701696</v>
      </c>
    </row>
    <row r="762" spans="1:12" x14ac:dyDescent="0.25">
      <c r="A762" s="669">
        <v>1993</v>
      </c>
      <c r="B762" s="670">
        <v>2031</v>
      </c>
      <c r="C762" s="671">
        <v>38</v>
      </c>
      <c r="D762" s="672">
        <v>4.984107815594494</v>
      </c>
      <c r="E762" s="672">
        <v>4.984107815594494</v>
      </c>
      <c r="F762" s="673">
        <v>4.984107815594494</v>
      </c>
      <c r="G762" s="674">
        <v>63.83081380817471</v>
      </c>
      <c r="H762" s="674">
        <v>63.83081380817471</v>
      </c>
      <c r="I762" s="675">
        <v>63.83081380817471</v>
      </c>
      <c r="J762" s="674">
        <v>491.03525333949852</v>
      </c>
      <c r="K762" s="674">
        <v>491.03525333949852</v>
      </c>
      <c r="L762" s="675">
        <v>491.03525333949852</v>
      </c>
    </row>
    <row r="763" spans="1:12" ht="13" thickBot="1" x14ac:dyDescent="0.3">
      <c r="A763" s="676">
        <v>1993</v>
      </c>
      <c r="B763" s="677">
        <v>2032</v>
      </c>
      <c r="C763" s="678">
        <v>39</v>
      </c>
      <c r="D763" s="679">
        <v>4.0315399058012202</v>
      </c>
      <c r="E763" s="679">
        <v>4.0315399058012202</v>
      </c>
      <c r="F763" s="680">
        <v>4.0315399058012202</v>
      </c>
      <c r="G763" s="681">
        <v>44.641505765295747</v>
      </c>
      <c r="H763" s="681">
        <v>44.641505765295747</v>
      </c>
      <c r="I763" s="682">
        <v>44.641505765295747</v>
      </c>
      <c r="J763" s="681">
        <v>406.27155911208934</v>
      </c>
      <c r="K763" s="681">
        <v>406.27155911208934</v>
      </c>
      <c r="L763" s="682">
        <v>406.27155911208934</v>
      </c>
    </row>
    <row r="764" spans="1:12" x14ac:dyDescent="0.25">
      <c r="A764" s="662">
        <v>1994</v>
      </c>
      <c r="B764" s="663">
        <v>1994</v>
      </c>
      <c r="C764" s="664">
        <v>0</v>
      </c>
      <c r="D764" s="665">
        <v>10.120150000000001</v>
      </c>
      <c r="E764" s="665">
        <v>10.120150000000001</v>
      </c>
      <c r="F764" s="666">
        <v>10.120150000000001</v>
      </c>
      <c r="G764" s="667">
        <v>1225.2930985114233</v>
      </c>
      <c r="H764" s="667">
        <v>1225.2930985114233</v>
      </c>
      <c r="I764" s="668">
        <v>1225.2930985114233</v>
      </c>
      <c r="J764" s="667">
        <v>3001.1669999999999</v>
      </c>
      <c r="K764" s="667">
        <v>3001.1669999999999</v>
      </c>
      <c r="L764" s="668">
        <v>3001.1669999999999</v>
      </c>
    </row>
    <row r="765" spans="1:12" x14ac:dyDescent="0.25">
      <c r="A765" s="669">
        <v>1994</v>
      </c>
      <c r="B765" s="670">
        <v>1995</v>
      </c>
      <c r="C765" s="671">
        <v>1</v>
      </c>
      <c r="D765" s="672">
        <v>9.7461950000000002</v>
      </c>
      <c r="E765" s="672">
        <v>9.7461950000000002</v>
      </c>
      <c r="F765" s="673">
        <v>9.7461950000000002</v>
      </c>
      <c r="G765" s="674">
        <v>1192.5295550942926</v>
      </c>
      <c r="H765" s="674">
        <v>1192.5295550942926</v>
      </c>
      <c r="I765" s="675">
        <v>1192.5295550942926</v>
      </c>
      <c r="J765" s="674">
        <v>3103.3069999999998</v>
      </c>
      <c r="K765" s="674">
        <v>3103.3069999999998</v>
      </c>
      <c r="L765" s="675">
        <v>3103.3069999999998</v>
      </c>
    </row>
    <row r="766" spans="1:12" x14ac:dyDescent="0.25">
      <c r="A766" s="669">
        <v>1994</v>
      </c>
      <c r="B766" s="670">
        <v>1996</v>
      </c>
      <c r="C766" s="671">
        <v>2</v>
      </c>
      <c r="D766" s="672">
        <v>10.27336</v>
      </c>
      <c r="E766" s="672">
        <v>10.27336</v>
      </c>
      <c r="F766" s="673">
        <v>10.27336</v>
      </c>
      <c r="G766" s="674">
        <v>1278.1531733600109</v>
      </c>
      <c r="H766" s="674">
        <v>1278.1531733600109</v>
      </c>
      <c r="I766" s="675">
        <v>1278.1531733600109</v>
      </c>
      <c r="J766" s="674">
        <v>3053.21</v>
      </c>
      <c r="K766" s="674">
        <v>3053.21</v>
      </c>
      <c r="L766" s="675">
        <v>3053.21</v>
      </c>
    </row>
    <row r="767" spans="1:12" x14ac:dyDescent="0.25">
      <c r="A767" s="669">
        <v>1994</v>
      </c>
      <c r="B767" s="670">
        <v>1997</v>
      </c>
      <c r="C767" s="671">
        <v>3</v>
      </c>
      <c r="D767" s="672">
        <v>10.466850000000001</v>
      </c>
      <c r="E767" s="672">
        <v>10.466850000000001</v>
      </c>
      <c r="F767" s="673">
        <v>10.466850000000001</v>
      </c>
      <c r="G767" s="674">
        <v>1248.5910388078025</v>
      </c>
      <c r="H767" s="674">
        <v>1248.5910388078025</v>
      </c>
      <c r="I767" s="675">
        <v>1248.5910388078025</v>
      </c>
      <c r="J767" s="674">
        <v>3090.8890000000001</v>
      </c>
      <c r="K767" s="674">
        <v>3090.8890000000001</v>
      </c>
      <c r="L767" s="675">
        <v>3090.8890000000001</v>
      </c>
    </row>
    <row r="768" spans="1:12" x14ac:dyDescent="0.25">
      <c r="A768" s="669">
        <v>1994</v>
      </c>
      <c r="B768" s="670">
        <v>1998</v>
      </c>
      <c r="C768" s="671">
        <v>4</v>
      </c>
      <c r="D768" s="672">
        <v>10.873189999999999</v>
      </c>
      <c r="E768" s="672">
        <v>10.873189999999999</v>
      </c>
      <c r="F768" s="673">
        <v>10.873189999999999</v>
      </c>
      <c r="G768" s="674">
        <v>1181.764580132965</v>
      </c>
      <c r="H768" s="674">
        <v>1181.764580132965</v>
      </c>
      <c r="I768" s="675">
        <v>1181.764580132965</v>
      </c>
      <c r="J768" s="674">
        <v>2962.67</v>
      </c>
      <c r="K768" s="674">
        <v>2962.67</v>
      </c>
      <c r="L768" s="675">
        <v>2962.67</v>
      </c>
    </row>
    <row r="769" spans="1:12" x14ac:dyDescent="0.25">
      <c r="A769" s="669">
        <v>1994</v>
      </c>
      <c r="B769" s="670">
        <v>1999</v>
      </c>
      <c r="C769" s="671">
        <v>5</v>
      </c>
      <c r="D769" s="672">
        <v>11.52477</v>
      </c>
      <c r="E769" s="672">
        <v>11.52477</v>
      </c>
      <c r="F769" s="673">
        <v>11.52477</v>
      </c>
      <c r="G769" s="674">
        <v>1221.0748384737519</v>
      </c>
      <c r="H769" s="674">
        <v>1221.0748384737519</v>
      </c>
      <c r="I769" s="675">
        <v>1221.0748384737519</v>
      </c>
      <c r="J769" s="674">
        <v>2858.1759999999999</v>
      </c>
      <c r="K769" s="674">
        <v>2858.1759999999999</v>
      </c>
      <c r="L769" s="675">
        <v>2858.1759999999999</v>
      </c>
    </row>
    <row r="770" spans="1:12" x14ac:dyDescent="0.25">
      <c r="A770" s="669">
        <v>1994</v>
      </c>
      <c r="B770" s="670">
        <v>2000</v>
      </c>
      <c r="C770" s="671">
        <v>6</v>
      </c>
      <c r="D770" s="672">
        <v>11.65931</v>
      </c>
      <c r="E770" s="672">
        <v>11.65931</v>
      </c>
      <c r="F770" s="673">
        <v>11.65931</v>
      </c>
      <c r="G770" s="674">
        <v>1160.8477026373005</v>
      </c>
      <c r="H770" s="674">
        <v>1160.8477026373005</v>
      </c>
      <c r="I770" s="675">
        <v>1160.8477026373005</v>
      </c>
      <c r="J770" s="674">
        <v>2901.4650000000001</v>
      </c>
      <c r="K770" s="674">
        <v>2901.4650000000001</v>
      </c>
      <c r="L770" s="675">
        <v>2901.4650000000001</v>
      </c>
    </row>
    <row r="771" spans="1:12" x14ac:dyDescent="0.25">
      <c r="A771" s="669">
        <v>1994</v>
      </c>
      <c r="B771" s="670">
        <v>2001</v>
      </c>
      <c r="C771" s="671">
        <v>7</v>
      </c>
      <c r="D771" s="672">
        <v>11.821870000000001</v>
      </c>
      <c r="E771" s="672">
        <v>11.821870000000001</v>
      </c>
      <c r="F771" s="673">
        <v>11.821870000000001</v>
      </c>
      <c r="G771" s="674">
        <v>1131.8142801658532</v>
      </c>
      <c r="H771" s="674">
        <v>1131.8142801658532</v>
      </c>
      <c r="I771" s="675">
        <v>1131.8142801658532</v>
      </c>
      <c r="J771" s="674">
        <v>2779.11</v>
      </c>
      <c r="K771" s="674">
        <v>2779.11</v>
      </c>
      <c r="L771" s="675">
        <v>2779.11</v>
      </c>
    </row>
    <row r="772" spans="1:12" x14ac:dyDescent="0.25">
      <c r="A772" s="669">
        <v>1994</v>
      </c>
      <c r="B772" s="670">
        <v>2002</v>
      </c>
      <c r="C772" s="671">
        <v>8</v>
      </c>
      <c r="D772" s="672">
        <v>13.43177</v>
      </c>
      <c r="E772" s="672">
        <v>13.43177</v>
      </c>
      <c r="F772" s="673">
        <v>13.43177</v>
      </c>
      <c r="G772" s="674">
        <v>1160.4860657952277</v>
      </c>
      <c r="H772" s="674">
        <v>1160.4860657952277</v>
      </c>
      <c r="I772" s="675">
        <v>1160.4860657952277</v>
      </c>
      <c r="J772" s="674">
        <v>2944.0949999999998</v>
      </c>
      <c r="K772" s="674">
        <v>2944.0949999999998</v>
      </c>
      <c r="L772" s="675">
        <v>2944.0949999999998</v>
      </c>
    </row>
    <row r="773" spans="1:12" x14ac:dyDescent="0.25">
      <c r="A773" s="669">
        <v>1994</v>
      </c>
      <c r="B773" s="670">
        <v>2003</v>
      </c>
      <c r="C773" s="671">
        <v>9</v>
      </c>
      <c r="D773" s="672">
        <v>13.98995</v>
      </c>
      <c r="E773" s="672">
        <v>13.98995</v>
      </c>
      <c r="F773" s="673">
        <v>13.98995</v>
      </c>
      <c r="G773" s="674">
        <v>1247.5529004249893</v>
      </c>
      <c r="H773" s="674">
        <v>1247.5529004249893</v>
      </c>
      <c r="I773" s="675">
        <v>1247.5529004249893</v>
      </c>
      <c r="J773" s="674">
        <v>3022.76</v>
      </c>
      <c r="K773" s="674">
        <v>3022.76</v>
      </c>
      <c r="L773" s="675">
        <v>3022.76</v>
      </c>
    </row>
    <row r="774" spans="1:12" x14ac:dyDescent="0.25">
      <c r="A774" s="669">
        <v>1994</v>
      </c>
      <c r="B774" s="670">
        <v>2004</v>
      </c>
      <c r="C774" s="671">
        <v>10</v>
      </c>
      <c r="D774" s="672">
        <v>15.48901</v>
      </c>
      <c r="E774" s="672">
        <v>15.48901</v>
      </c>
      <c r="F774" s="673">
        <v>15.48901</v>
      </c>
      <c r="G774" s="674">
        <v>1215.5077886994284</v>
      </c>
      <c r="H774" s="674">
        <v>1215.5077886994284</v>
      </c>
      <c r="I774" s="675">
        <v>1215.5077886994284</v>
      </c>
      <c r="J774" s="674">
        <v>2965.614</v>
      </c>
      <c r="K774" s="674">
        <v>2965.614</v>
      </c>
      <c r="L774" s="675">
        <v>2965.614</v>
      </c>
    </row>
    <row r="775" spans="1:12" x14ac:dyDescent="0.25">
      <c r="A775" s="669">
        <v>1994</v>
      </c>
      <c r="B775" s="670">
        <v>2005</v>
      </c>
      <c r="C775" s="671">
        <v>11</v>
      </c>
      <c r="D775" s="672">
        <v>16.96247</v>
      </c>
      <c r="E775" s="672">
        <v>16.96247</v>
      </c>
      <c r="F775" s="673">
        <v>16.96247</v>
      </c>
      <c r="G775" s="674">
        <v>1209.8648022892517</v>
      </c>
      <c r="H775" s="674">
        <v>1209.8648022892517</v>
      </c>
      <c r="I775" s="675">
        <v>1209.8648022892517</v>
      </c>
      <c r="J775" s="674">
        <v>3180.596</v>
      </c>
      <c r="K775" s="674">
        <v>3180.596</v>
      </c>
      <c r="L775" s="675">
        <v>3180.596</v>
      </c>
    </row>
    <row r="776" spans="1:12" x14ac:dyDescent="0.25">
      <c r="A776" s="669">
        <v>1994</v>
      </c>
      <c r="B776" s="670">
        <v>2006</v>
      </c>
      <c r="C776" s="671">
        <v>12</v>
      </c>
      <c r="D776" s="672">
        <v>17.093540000000001</v>
      </c>
      <c r="E776" s="672">
        <v>17.093540000000001</v>
      </c>
      <c r="F776" s="673">
        <v>17.093540000000001</v>
      </c>
      <c r="G776" s="674">
        <v>1218.9623839136311</v>
      </c>
      <c r="H776" s="674">
        <v>1218.9623839136311</v>
      </c>
      <c r="I776" s="675">
        <v>1218.9623839136311</v>
      </c>
      <c r="J776" s="674">
        <v>3099.4789999999998</v>
      </c>
      <c r="K776" s="674">
        <v>3099.4789999999998</v>
      </c>
      <c r="L776" s="675">
        <v>3099.4789999999998</v>
      </c>
    </row>
    <row r="777" spans="1:12" x14ac:dyDescent="0.25">
      <c r="A777" s="669">
        <v>1994</v>
      </c>
      <c r="B777" s="670">
        <v>2007</v>
      </c>
      <c r="C777" s="671">
        <v>13</v>
      </c>
      <c r="D777" s="672">
        <v>16.99708</v>
      </c>
      <c r="E777" s="672">
        <v>16.99708</v>
      </c>
      <c r="F777" s="673">
        <v>16.99708</v>
      </c>
      <c r="G777" s="674">
        <v>1123.4009400738803</v>
      </c>
      <c r="H777" s="674">
        <v>1123.4009400738803</v>
      </c>
      <c r="I777" s="675">
        <v>1123.4009400738803</v>
      </c>
      <c r="J777" s="674">
        <v>3124.1709999999998</v>
      </c>
      <c r="K777" s="674">
        <v>3124.1709999999998</v>
      </c>
      <c r="L777" s="675">
        <v>3124.1709999999998</v>
      </c>
    </row>
    <row r="778" spans="1:12" x14ac:dyDescent="0.25">
      <c r="A778" s="669">
        <v>1994</v>
      </c>
      <c r="B778" s="670">
        <v>2008</v>
      </c>
      <c r="C778" s="671">
        <v>14</v>
      </c>
      <c r="D778" s="672">
        <v>16.95973</v>
      </c>
      <c r="E778" s="672">
        <v>16.95973</v>
      </c>
      <c r="F778" s="673">
        <v>16.95973</v>
      </c>
      <c r="G778" s="674">
        <v>1107.8705455256729</v>
      </c>
      <c r="H778" s="674">
        <v>1107.8705455256729</v>
      </c>
      <c r="I778" s="675">
        <v>1107.8705455256729</v>
      </c>
      <c r="J778" s="674">
        <v>2862.5970000000002</v>
      </c>
      <c r="K778" s="674">
        <v>2862.5970000000002</v>
      </c>
      <c r="L778" s="675">
        <v>2862.5970000000002</v>
      </c>
    </row>
    <row r="779" spans="1:12" x14ac:dyDescent="0.25">
      <c r="A779" s="669">
        <v>1994</v>
      </c>
      <c r="B779" s="670">
        <v>2009</v>
      </c>
      <c r="C779" s="671">
        <v>15</v>
      </c>
      <c r="D779" s="672">
        <v>15.20936</v>
      </c>
      <c r="E779" s="672">
        <v>15.20936</v>
      </c>
      <c r="F779" s="673">
        <v>15.20936</v>
      </c>
      <c r="G779" s="674">
        <v>1049.1327750179446</v>
      </c>
      <c r="H779" s="674">
        <v>1049.1327750179446</v>
      </c>
      <c r="I779" s="675">
        <v>1049.1327750179446</v>
      </c>
      <c r="J779" s="674">
        <v>2632.7730000000001</v>
      </c>
      <c r="K779" s="674">
        <v>2632.7730000000001</v>
      </c>
      <c r="L779" s="675">
        <v>2632.7730000000001</v>
      </c>
    </row>
    <row r="780" spans="1:12" x14ac:dyDescent="0.25">
      <c r="A780" s="669">
        <v>1994</v>
      </c>
      <c r="B780" s="670">
        <v>2010</v>
      </c>
      <c r="C780" s="671">
        <v>16</v>
      </c>
      <c r="D780" s="672">
        <v>15.993840000000001</v>
      </c>
      <c r="E780" s="672">
        <v>15.993840000000001</v>
      </c>
      <c r="F780" s="673">
        <v>15.993840000000001</v>
      </c>
      <c r="G780" s="674">
        <v>1037.9584567231684</v>
      </c>
      <c r="H780" s="674">
        <v>1037.9584567231684</v>
      </c>
      <c r="I780" s="675">
        <v>1037.9584567231684</v>
      </c>
      <c r="J780" s="674">
        <v>2860.9250000000002</v>
      </c>
      <c r="K780" s="674">
        <v>2860.9250000000002</v>
      </c>
      <c r="L780" s="675">
        <v>2860.9250000000002</v>
      </c>
    </row>
    <row r="781" spans="1:12" x14ac:dyDescent="0.25">
      <c r="A781" s="669">
        <v>1994</v>
      </c>
      <c r="B781" s="670">
        <v>2011</v>
      </c>
      <c r="C781" s="671">
        <v>17</v>
      </c>
      <c r="D781" s="672">
        <v>17.863109999999999</v>
      </c>
      <c r="E781" s="672">
        <v>17.863109999999999</v>
      </c>
      <c r="F781" s="673">
        <v>17.863109999999999</v>
      </c>
      <c r="G781" s="674">
        <v>1227.0016122506302</v>
      </c>
      <c r="H781" s="674">
        <v>1227.0016122506302</v>
      </c>
      <c r="I781" s="675">
        <v>1227.0016122506302</v>
      </c>
      <c r="J781" s="674">
        <v>2878.6559999999999</v>
      </c>
      <c r="K781" s="674">
        <v>2878.6559999999999</v>
      </c>
      <c r="L781" s="675">
        <v>2878.6559999999999</v>
      </c>
    </row>
    <row r="782" spans="1:12" x14ac:dyDescent="0.25">
      <c r="A782" s="669">
        <v>1994</v>
      </c>
      <c r="B782" s="670">
        <v>2012</v>
      </c>
      <c r="C782" s="671">
        <v>18</v>
      </c>
      <c r="D782" s="672">
        <v>20.571760000000001</v>
      </c>
      <c r="E782" s="672">
        <v>20.571760000000001</v>
      </c>
      <c r="F782" s="673">
        <v>20.571760000000001</v>
      </c>
      <c r="G782" s="674">
        <v>1346.2133593745102</v>
      </c>
      <c r="H782" s="674">
        <v>1346.2133593745102</v>
      </c>
      <c r="I782" s="675">
        <v>1346.2133593745102</v>
      </c>
      <c r="J782" s="674">
        <v>2795.82</v>
      </c>
      <c r="K782" s="674">
        <v>2795.82</v>
      </c>
      <c r="L782" s="675">
        <v>2795.82</v>
      </c>
    </row>
    <row r="783" spans="1:12" x14ac:dyDescent="0.25">
      <c r="A783" s="669">
        <v>1994</v>
      </c>
      <c r="B783" s="670">
        <v>2013</v>
      </c>
      <c r="C783" s="671">
        <v>19</v>
      </c>
      <c r="D783" s="672">
        <v>19.378029999999999</v>
      </c>
      <c r="E783" s="672">
        <v>19.378029999999999</v>
      </c>
      <c r="F783" s="673">
        <v>19.378029999999999</v>
      </c>
      <c r="G783" s="674">
        <v>1316.1230015678555</v>
      </c>
      <c r="H783" s="674">
        <v>1316.1230015678555</v>
      </c>
      <c r="I783" s="675">
        <v>1316.1230015678555</v>
      </c>
      <c r="J783" s="674">
        <v>3094.4279999999999</v>
      </c>
      <c r="K783" s="674">
        <v>3094.4279999999999</v>
      </c>
      <c r="L783" s="675">
        <v>3094.4279999999999</v>
      </c>
    </row>
    <row r="784" spans="1:12" x14ac:dyDescent="0.25">
      <c r="A784" s="669">
        <v>1994</v>
      </c>
      <c r="B784" s="670">
        <v>2014</v>
      </c>
      <c r="C784" s="671">
        <v>20</v>
      </c>
      <c r="D784" s="672">
        <v>19.696660000000001</v>
      </c>
      <c r="E784" s="672">
        <v>19.696660000000001</v>
      </c>
      <c r="F784" s="673">
        <v>19.696660000000001</v>
      </c>
      <c r="G784" s="674">
        <v>1164.8734588127575</v>
      </c>
      <c r="H784" s="674">
        <v>1164.8734588127575</v>
      </c>
      <c r="I784" s="675">
        <v>1164.8734588127575</v>
      </c>
      <c r="J784" s="674">
        <v>3373.1239999999998</v>
      </c>
      <c r="K784" s="674">
        <v>3373.1239999999998</v>
      </c>
      <c r="L784" s="675">
        <v>3373.1239999999998</v>
      </c>
    </row>
    <row r="785" spans="1:12" x14ac:dyDescent="0.25">
      <c r="A785" s="669">
        <v>1994</v>
      </c>
      <c r="B785" s="670">
        <v>2015</v>
      </c>
      <c r="C785" s="671">
        <v>21</v>
      </c>
      <c r="D785" s="672">
        <v>20.31073</v>
      </c>
      <c r="E785" s="672">
        <v>20.31073</v>
      </c>
      <c r="F785" s="673">
        <v>20.31073</v>
      </c>
      <c r="G785" s="674">
        <v>1148.9269323056831</v>
      </c>
      <c r="H785" s="674">
        <v>1148.9269323056831</v>
      </c>
      <c r="I785" s="675">
        <v>1148.9269323056831</v>
      </c>
      <c r="J785" s="674">
        <v>2745.726233491162</v>
      </c>
      <c r="K785" s="674">
        <v>2745.726233491162</v>
      </c>
      <c r="L785" s="675">
        <v>2745.726233491162</v>
      </c>
    </row>
    <row r="786" spans="1:12" x14ac:dyDescent="0.25">
      <c r="A786" s="669">
        <v>1994</v>
      </c>
      <c r="B786" s="670">
        <v>2016</v>
      </c>
      <c r="C786" s="671">
        <v>22</v>
      </c>
      <c r="D786" s="672">
        <v>22.808330000000002</v>
      </c>
      <c r="E786" s="672">
        <v>22.808330000000002</v>
      </c>
      <c r="F786" s="673">
        <v>22.808330000000002</v>
      </c>
      <c r="G786" s="674">
        <v>1316.268778761369</v>
      </c>
      <c r="H786" s="674">
        <v>1316.268778761369</v>
      </c>
      <c r="I786" s="675">
        <v>1316.268778761369</v>
      </c>
      <c r="J786" s="674">
        <v>2618.3356882783987</v>
      </c>
      <c r="K786" s="674">
        <v>2618.3356882783987</v>
      </c>
      <c r="L786" s="675">
        <v>2618.3356882783987</v>
      </c>
    </row>
    <row r="787" spans="1:12" x14ac:dyDescent="0.25">
      <c r="A787" s="669">
        <v>1994</v>
      </c>
      <c r="B787" s="670">
        <v>2017</v>
      </c>
      <c r="C787" s="671">
        <v>23</v>
      </c>
      <c r="D787" s="672">
        <v>21.536059999999999</v>
      </c>
      <c r="E787" s="672">
        <v>21.536059999999999</v>
      </c>
      <c r="F787" s="673">
        <v>21.536059999999999</v>
      </c>
      <c r="G787" s="674">
        <v>1289.5816016437634</v>
      </c>
      <c r="H787" s="674">
        <v>1289.5816016437634</v>
      </c>
      <c r="I787" s="675">
        <v>1289.5816016437634</v>
      </c>
      <c r="J787" s="674">
        <v>2481.1683521699033</v>
      </c>
      <c r="K787" s="674">
        <v>2481.1683521699033</v>
      </c>
      <c r="L787" s="675">
        <v>2481.1683521699033</v>
      </c>
    </row>
    <row r="788" spans="1:12" x14ac:dyDescent="0.25">
      <c r="A788" s="669">
        <v>1994</v>
      </c>
      <c r="B788" s="670">
        <v>2018</v>
      </c>
      <c r="C788" s="671">
        <v>24</v>
      </c>
      <c r="D788" s="672">
        <v>20.582693664001614</v>
      </c>
      <c r="E788" s="672">
        <v>20.582693664001614</v>
      </c>
      <c r="F788" s="673">
        <v>20.582693664001614</v>
      </c>
      <c r="G788" s="674">
        <v>1219.0519011678816</v>
      </c>
      <c r="H788" s="674">
        <v>1219.0519011678816</v>
      </c>
      <c r="I788" s="675">
        <v>1219.0519011678816</v>
      </c>
      <c r="J788" s="674">
        <v>2647.396977799146</v>
      </c>
      <c r="K788" s="674">
        <v>2647.396977799146</v>
      </c>
      <c r="L788" s="675">
        <v>2647.396977799146</v>
      </c>
    </row>
    <row r="789" spans="1:12" x14ac:dyDescent="0.25">
      <c r="A789" s="669">
        <v>1994</v>
      </c>
      <c r="B789" s="670">
        <v>2019</v>
      </c>
      <c r="C789" s="671">
        <v>25</v>
      </c>
      <c r="D789" s="672">
        <v>20.986769667637791</v>
      </c>
      <c r="E789" s="672">
        <v>20.986769667637791</v>
      </c>
      <c r="F789" s="673">
        <v>20.986769667637791</v>
      </c>
      <c r="G789" s="674">
        <v>1118.7768479128649</v>
      </c>
      <c r="H789" s="674">
        <v>1118.7768479128649</v>
      </c>
      <c r="I789" s="675">
        <v>1118.7768479128649</v>
      </c>
      <c r="J789" s="674">
        <v>2475.379608085766</v>
      </c>
      <c r="K789" s="674">
        <v>2475.379608085766</v>
      </c>
      <c r="L789" s="675">
        <v>2475.379608085766</v>
      </c>
    </row>
    <row r="790" spans="1:12" x14ac:dyDescent="0.25">
      <c r="A790" s="669">
        <v>1994</v>
      </c>
      <c r="B790" s="670">
        <v>2020</v>
      </c>
      <c r="C790" s="671">
        <v>26</v>
      </c>
      <c r="D790" s="672">
        <v>23.907091462021143</v>
      </c>
      <c r="E790" s="672">
        <v>23.907091462021143</v>
      </c>
      <c r="F790" s="673">
        <v>23.907091462021143</v>
      </c>
      <c r="G790" s="674">
        <v>1202.8311539368219</v>
      </c>
      <c r="H790" s="674">
        <v>1202.8311539368219</v>
      </c>
      <c r="I790" s="675">
        <v>1202.8311539368219</v>
      </c>
      <c r="J790" s="674">
        <v>2298.2304053016724</v>
      </c>
      <c r="K790" s="674">
        <v>2298.2304053016724</v>
      </c>
      <c r="L790" s="675">
        <v>2298.2304053016724</v>
      </c>
    </row>
    <row r="791" spans="1:12" x14ac:dyDescent="0.25">
      <c r="A791" s="669">
        <v>1994</v>
      </c>
      <c r="B791" s="670">
        <v>2021</v>
      </c>
      <c r="C791" s="671">
        <v>27</v>
      </c>
      <c r="D791" s="672">
        <v>22.987282513722761</v>
      </c>
      <c r="E791" s="672">
        <v>22.987282513722761</v>
      </c>
      <c r="F791" s="673">
        <v>22.987282513722761</v>
      </c>
      <c r="G791" s="674">
        <v>1058.0737870047833</v>
      </c>
      <c r="H791" s="674">
        <v>1058.0737870047833</v>
      </c>
      <c r="I791" s="675">
        <v>1058.0737870047833</v>
      </c>
      <c r="J791" s="674">
        <v>2118.1810271918407</v>
      </c>
      <c r="K791" s="674">
        <v>2118.1810271918407</v>
      </c>
      <c r="L791" s="675">
        <v>2118.1810271918407</v>
      </c>
    </row>
    <row r="792" spans="1:12" x14ac:dyDescent="0.25">
      <c r="A792" s="669">
        <v>1994</v>
      </c>
      <c r="B792" s="670">
        <v>2022</v>
      </c>
      <c r="C792" s="671">
        <v>28</v>
      </c>
      <c r="D792" s="672">
        <v>21.848649870719203</v>
      </c>
      <c r="E792" s="672">
        <v>21.848649870719203</v>
      </c>
      <c r="F792" s="673">
        <v>21.848649870719203</v>
      </c>
      <c r="G792" s="674">
        <v>916.49934440681625</v>
      </c>
      <c r="H792" s="674">
        <v>916.49934440681625</v>
      </c>
      <c r="I792" s="675">
        <v>916.49934440681625</v>
      </c>
      <c r="J792" s="674">
        <v>1937.4881980247103</v>
      </c>
      <c r="K792" s="674">
        <v>1937.4881980247103</v>
      </c>
      <c r="L792" s="675">
        <v>1937.4881980247103</v>
      </c>
    </row>
    <row r="793" spans="1:12" x14ac:dyDescent="0.25">
      <c r="A793" s="669">
        <v>1994</v>
      </c>
      <c r="B793" s="670">
        <v>2023</v>
      </c>
      <c r="C793" s="671">
        <v>29</v>
      </c>
      <c r="D793" s="672">
        <v>20.516986008121343</v>
      </c>
      <c r="E793" s="672">
        <v>20.516986008121343</v>
      </c>
      <c r="F793" s="673">
        <v>20.516986008121343</v>
      </c>
      <c r="G793" s="674">
        <v>781.19855708927605</v>
      </c>
      <c r="H793" s="674">
        <v>781.19855708927605</v>
      </c>
      <c r="I793" s="675">
        <v>781.19855708927605</v>
      </c>
      <c r="J793" s="674">
        <v>1758.3700419684576</v>
      </c>
      <c r="K793" s="674">
        <v>1758.3700419684576</v>
      </c>
      <c r="L793" s="675">
        <v>1758.3700419684576</v>
      </c>
    </row>
    <row r="794" spans="1:12" x14ac:dyDescent="0.25">
      <c r="A794" s="669">
        <v>1994</v>
      </c>
      <c r="B794" s="670">
        <v>2024</v>
      </c>
      <c r="C794" s="671">
        <v>30</v>
      </c>
      <c r="D794" s="672">
        <v>19.025251608638637</v>
      </c>
      <c r="E794" s="672">
        <v>19.025251608638637</v>
      </c>
      <c r="F794" s="673">
        <v>19.025251608638637</v>
      </c>
      <c r="G794" s="674">
        <v>654.80491524839101</v>
      </c>
      <c r="H794" s="674">
        <v>654.80491524839101</v>
      </c>
      <c r="I794" s="675">
        <v>654.80491524839101</v>
      </c>
      <c r="J794" s="674">
        <v>1582.9435877392477</v>
      </c>
      <c r="K794" s="674">
        <v>1582.9435877392477</v>
      </c>
      <c r="L794" s="675">
        <v>1582.9435877392477</v>
      </c>
    </row>
    <row r="795" spans="1:12" x14ac:dyDescent="0.25">
      <c r="A795" s="669">
        <v>1994</v>
      </c>
      <c r="B795" s="670">
        <v>2025</v>
      </c>
      <c r="C795" s="671">
        <v>31</v>
      </c>
      <c r="D795" s="672">
        <v>17.412095855563912</v>
      </c>
      <c r="E795" s="672">
        <v>17.412095855563912</v>
      </c>
      <c r="F795" s="673">
        <v>17.412095855563912</v>
      </c>
      <c r="G795" s="674">
        <v>539.37623523445154</v>
      </c>
      <c r="H795" s="674">
        <v>539.37623523445154</v>
      </c>
      <c r="I795" s="675">
        <v>539.37623523445154</v>
      </c>
      <c r="J795" s="674">
        <v>1413.1663436333249</v>
      </c>
      <c r="K795" s="674">
        <v>1413.1663436333249</v>
      </c>
      <c r="L795" s="675">
        <v>1413.1663436333249</v>
      </c>
    </row>
    <row r="796" spans="1:12" x14ac:dyDescent="0.25">
      <c r="A796" s="669">
        <v>1994</v>
      </c>
      <c r="B796" s="670">
        <v>2026</v>
      </c>
      <c r="C796" s="671">
        <v>32</v>
      </c>
      <c r="D796" s="672">
        <v>15.719958213428862</v>
      </c>
      <c r="E796" s="672">
        <v>15.719958213428862</v>
      </c>
      <c r="F796" s="673">
        <v>15.719958213428862</v>
      </c>
      <c r="G796" s="674">
        <v>436.32411576471344</v>
      </c>
      <c r="H796" s="674">
        <v>436.32411576471344</v>
      </c>
      <c r="I796" s="675">
        <v>436.32411576471344</v>
      </c>
      <c r="J796" s="674">
        <v>1250.7846783494608</v>
      </c>
      <c r="K796" s="674">
        <v>1250.7846783494608</v>
      </c>
      <c r="L796" s="675">
        <v>1250.7846783494608</v>
      </c>
    </row>
    <row r="797" spans="1:12" x14ac:dyDescent="0.25">
      <c r="A797" s="669">
        <v>1994</v>
      </c>
      <c r="B797" s="670">
        <v>2027</v>
      </c>
      <c r="C797" s="671">
        <v>33</v>
      </c>
      <c r="D797" s="672">
        <v>13.992886996418342</v>
      </c>
      <c r="E797" s="672">
        <v>13.992886996418342</v>
      </c>
      <c r="F797" s="673">
        <v>13.992886996418342</v>
      </c>
      <c r="G797" s="674">
        <v>346.39555754153008</v>
      </c>
      <c r="H797" s="674">
        <v>346.39555754153008</v>
      </c>
      <c r="I797" s="675">
        <v>346.39555754153008</v>
      </c>
      <c r="J797" s="674">
        <v>1097.2913934395517</v>
      </c>
      <c r="K797" s="674">
        <v>1097.2913934395517</v>
      </c>
      <c r="L797" s="675">
        <v>1097.2913934395517</v>
      </c>
    </row>
    <row r="798" spans="1:12" x14ac:dyDescent="0.25">
      <c r="A798" s="669">
        <v>1994</v>
      </c>
      <c r="B798" s="670">
        <v>2028</v>
      </c>
      <c r="C798" s="671">
        <v>34</v>
      </c>
      <c r="D798" s="672">
        <v>12.274244560067356</v>
      </c>
      <c r="E798" s="672">
        <v>12.274244560067356</v>
      </c>
      <c r="F798" s="673">
        <v>12.274244560067356</v>
      </c>
      <c r="G798" s="674">
        <v>269.70515720178719</v>
      </c>
      <c r="H798" s="674">
        <v>269.70515720178719</v>
      </c>
      <c r="I798" s="675">
        <v>269.70515720178719</v>
      </c>
      <c r="J798" s="674">
        <v>953.89435765740893</v>
      </c>
      <c r="K798" s="674">
        <v>953.89435765740893</v>
      </c>
      <c r="L798" s="675">
        <v>953.89435765740893</v>
      </c>
    </row>
    <row r="799" spans="1:12" x14ac:dyDescent="0.25">
      <c r="A799" s="669">
        <v>1994</v>
      </c>
      <c r="B799" s="670">
        <v>2029</v>
      </c>
      <c r="C799" s="671">
        <v>35</v>
      </c>
      <c r="D799" s="672">
        <v>10.604486102657432</v>
      </c>
      <c r="E799" s="672">
        <v>10.604486102657432</v>
      </c>
      <c r="F799" s="673">
        <v>10.604486102657432</v>
      </c>
      <c r="G799" s="674">
        <v>205.81081066094825</v>
      </c>
      <c r="H799" s="674">
        <v>205.81081066094825</v>
      </c>
      <c r="I799" s="675">
        <v>205.81081066094825</v>
      </c>
      <c r="J799" s="674">
        <v>821.4974272067916</v>
      </c>
      <c r="K799" s="674">
        <v>821.4974272067916</v>
      </c>
      <c r="L799" s="675">
        <v>821.4974272067916</v>
      </c>
    </row>
    <row r="800" spans="1:12" x14ac:dyDescent="0.25">
      <c r="A800" s="669">
        <v>1994</v>
      </c>
      <c r="B800" s="670">
        <v>2030</v>
      </c>
      <c r="C800" s="671">
        <v>36</v>
      </c>
      <c r="D800" s="672">
        <v>9.0191954044800209</v>
      </c>
      <c r="E800" s="672">
        <v>9.0191954044800209</v>
      </c>
      <c r="F800" s="673">
        <v>9.0191954044800209</v>
      </c>
      <c r="G800" s="674">
        <v>153.82157886703183</v>
      </c>
      <c r="H800" s="674">
        <v>153.82157886703183</v>
      </c>
      <c r="I800" s="675">
        <v>153.82157886703183</v>
      </c>
      <c r="J800" s="674">
        <v>700.69414694592331</v>
      </c>
      <c r="K800" s="674">
        <v>700.69414694592331</v>
      </c>
      <c r="L800" s="675">
        <v>700.69414694592331</v>
      </c>
    </row>
    <row r="801" spans="1:12" x14ac:dyDescent="0.25">
      <c r="A801" s="669">
        <v>1994</v>
      </c>
      <c r="B801" s="670">
        <v>2031</v>
      </c>
      <c r="C801" s="671">
        <v>37</v>
      </c>
      <c r="D801" s="672">
        <v>7.5475358221792925</v>
      </c>
      <c r="E801" s="672">
        <v>7.5475358221792925</v>
      </c>
      <c r="F801" s="673">
        <v>7.5475358221792925</v>
      </c>
      <c r="G801" s="674">
        <v>112.52386719153353</v>
      </c>
      <c r="H801" s="674">
        <v>112.52386719153353</v>
      </c>
      <c r="I801" s="675">
        <v>112.52386719153353</v>
      </c>
      <c r="J801" s="674">
        <v>591.77397247635508</v>
      </c>
      <c r="K801" s="674">
        <v>591.77397247635508</v>
      </c>
      <c r="L801" s="675">
        <v>591.77397247635508</v>
      </c>
    </row>
    <row r="802" spans="1:12" x14ac:dyDescent="0.25">
      <c r="A802" s="669">
        <v>1994</v>
      </c>
      <c r="B802" s="670">
        <v>2032</v>
      </c>
      <c r="C802" s="671">
        <v>38</v>
      </c>
      <c r="D802" s="672">
        <v>6.2112311481662692</v>
      </c>
      <c r="E802" s="672">
        <v>6.2112311481662692</v>
      </c>
      <c r="F802" s="673">
        <v>6.2112311481662692</v>
      </c>
      <c r="G802" s="674">
        <v>80.511606322962535</v>
      </c>
      <c r="H802" s="674">
        <v>80.511606322962535</v>
      </c>
      <c r="I802" s="675">
        <v>80.511606322962535</v>
      </c>
      <c r="J802" s="674">
        <v>494.74003127718601</v>
      </c>
      <c r="K802" s="674">
        <v>494.74003127718601</v>
      </c>
      <c r="L802" s="675">
        <v>494.74003127718601</v>
      </c>
    </row>
    <row r="803" spans="1:12" ht="13" thickBot="1" x14ac:dyDescent="0.3">
      <c r="A803" s="676">
        <v>1994</v>
      </c>
      <c r="B803" s="677">
        <v>2033</v>
      </c>
      <c r="C803" s="678">
        <v>39</v>
      </c>
      <c r="D803" s="679">
        <v>5.0241341408464351</v>
      </c>
      <c r="E803" s="679">
        <v>5.0241341408464351</v>
      </c>
      <c r="F803" s="680">
        <v>5.0241341408464351</v>
      </c>
      <c r="G803" s="681">
        <v>56.30759069813795</v>
      </c>
      <c r="H803" s="681">
        <v>56.30759069813795</v>
      </c>
      <c r="I803" s="682">
        <v>56.30759069813795</v>
      </c>
      <c r="J803" s="681">
        <v>409.33680931290888</v>
      </c>
      <c r="K803" s="681">
        <v>409.33680931290888</v>
      </c>
      <c r="L803" s="682">
        <v>409.33680931290888</v>
      </c>
    </row>
    <row r="804" spans="1:12" x14ac:dyDescent="0.25">
      <c r="A804" s="662">
        <v>1995</v>
      </c>
      <c r="B804" s="663">
        <v>1995</v>
      </c>
      <c r="C804" s="664">
        <v>0</v>
      </c>
      <c r="D804" s="665">
        <v>10.272209999999999</v>
      </c>
      <c r="E804" s="665">
        <v>10.272209999999999</v>
      </c>
      <c r="F804" s="666">
        <v>10.272209999999999</v>
      </c>
      <c r="G804" s="667">
        <v>1205.4041974597542</v>
      </c>
      <c r="H804" s="667">
        <v>1205.4041974597542</v>
      </c>
      <c r="I804" s="668">
        <v>1205.4041974597542</v>
      </c>
      <c r="J804" s="667">
        <v>3215.3180000000002</v>
      </c>
      <c r="K804" s="667">
        <v>3215.3180000000002</v>
      </c>
      <c r="L804" s="668">
        <v>3215.3180000000002</v>
      </c>
    </row>
    <row r="805" spans="1:12" x14ac:dyDescent="0.25">
      <c r="A805" s="669">
        <v>1995</v>
      </c>
      <c r="B805" s="670">
        <v>1996</v>
      </c>
      <c r="C805" s="671">
        <v>1</v>
      </c>
      <c r="D805" s="672">
        <v>9.9273190000000007</v>
      </c>
      <c r="E805" s="672">
        <v>9.9273190000000007</v>
      </c>
      <c r="F805" s="673">
        <v>9.9273190000000007</v>
      </c>
      <c r="G805" s="674">
        <v>1187.9605954258088</v>
      </c>
      <c r="H805" s="674">
        <v>1187.9605954258088</v>
      </c>
      <c r="I805" s="675">
        <v>1187.9605954258088</v>
      </c>
      <c r="J805" s="674">
        <v>2993.8589999999999</v>
      </c>
      <c r="K805" s="674">
        <v>2993.8589999999999</v>
      </c>
      <c r="L805" s="675">
        <v>2993.8589999999999</v>
      </c>
    </row>
    <row r="806" spans="1:12" x14ac:dyDescent="0.25">
      <c r="A806" s="669">
        <v>1995</v>
      </c>
      <c r="B806" s="670">
        <v>1997</v>
      </c>
      <c r="C806" s="671">
        <v>2</v>
      </c>
      <c r="D806" s="672">
        <v>9.5226360000000003</v>
      </c>
      <c r="E806" s="672">
        <v>9.5226360000000003</v>
      </c>
      <c r="F806" s="673">
        <v>9.5226360000000003</v>
      </c>
      <c r="G806" s="674">
        <v>1186.1508526155194</v>
      </c>
      <c r="H806" s="674">
        <v>1186.1508526155194</v>
      </c>
      <c r="I806" s="675">
        <v>1186.1508526155194</v>
      </c>
      <c r="J806" s="674">
        <v>3056.6489999999999</v>
      </c>
      <c r="K806" s="674">
        <v>3056.6489999999999</v>
      </c>
      <c r="L806" s="675">
        <v>3056.6489999999999</v>
      </c>
    </row>
    <row r="807" spans="1:12" x14ac:dyDescent="0.25">
      <c r="A807" s="669">
        <v>1995</v>
      </c>
      <c r="B807" s="670">
        <v>1998</v>
      </c>
      <c r="C807" s="671">
        <v>3</v>
      </c>
      <c r="D807" s="672">
        <v>10.133470000000001</v>
      </c>
      <c r="E807" s="672">
        <v>10.133470000000001</v>
      </c>
      <c r="F807" s="673">
        <v>10.133470000000001</v>
      </c>
      <c r="G807" s="674">
        <v>1109.687620967786</v>
      </c>
      <c r="H807" s="674">
        <v>1109.687620967786</v>
      </c>
      <c r="I807" s="675">
        <v>1109.687620967786</v>
      </c>
      <c r="J807" s="674">
        <v>2929.721</v>
      </c>
      <c r="K807" s="674">
        <v>2929.721</v>
      </c>
      <c r="L807" s="675">
        <v>2929.721</v>
      </c>
    </row>
    <row r="808" spans="1:12" x14ac:dyDescent="0.25">
      <c r="A808" s="669">
        <v>1995</v>
      </c>
      <c r="B808" s="670">
        <v>1999</v>
      </c>
      <c r="C808" s="671">
        <v>4</v>
      </c>
      <c r="D808" s="672">
        <v>10.71776</v>
      </c>
      <c r="E808" s="672">
        <v>10.71776</v>
      </c>
      <c r="F808" s="673">
        <v>10.71776</v>
      </c>
      <c r="G808" s="674">
        <v>1139.255560442878</v>
      </c>
      <c r="H808" s="674">
        <v>1139.255560442878</v>
      </c>
      <c r="I808" s="675">
        <v>1139.255560442878</v>
      </c>
      <c r="J808" s="674">
        <v>2871.4349999999999</v>
      </c>
      <c r="K808" s="674">
        <v>2871.4349999999999</v>
      </c>
      <c r="L808" s="675">
        <v>2871.4349999999999</v>
      </c>
    </row>
    <row r="809" spans="1:12" x14ac:dyDescent="0.25">
      <c r="A809" s="669">
        <v>1995</v>
      </c>
      <c r="B809" s="670">
        <v>2000</v>
      </c>
      <c r="C809" s="671">
        <v>5</v>
      </c>
      <c r="D809" s="672">
        <v>10.57822</v>
      </c>
      <c r="E809" s="672">
        <v>10.57822</v>
      </c>
      <c r="F809" s="673">
        <v>10.57822</v>
      </c>
      <c r="G809" s="674">
        <v>1207.5557400790415</v>
      </c>
      <c r="H809" s="674">
        <v>1207.5557400790415</v>
      </c>
      <c r="I809" s="675">
        <v>1207.5557400790415</v>
      </c>
      <c r="J809" s="674">
        <v>2835.5059999999999</v>
      </c>
      <c r="K809" s="674">
        <v>2835.5059999999999</v>
      </c>
      <c r="L809" s="675">
        <v>2835.5059999999999</v>
      </c>
    </row>
    <row r="810" spans="1:12" x14ac:dyDescent="0.25">
      <c r="A810" s="669">
        <v>1995</v>
      </c>
      <c r="B810" s="670">
        <v>2001</v>
      </c>
      <c r="C810" s="671">
        <v>6</v>
      </c>
      <c r="D810" s="672">
        <v>11.81413</v>
      </c>
      <c r="E810" s="672">
        <v>11.81413</v>
      </c>
      <c r="F810" s="673">
        <v>11.81413</v>
      </c>
      <c r="G810" s="674">
        <v>1228.2122548125581</v>
      </c>
      <c r="H810" s="674">
        <v>1228.2122548125581</v>
      </c>
      <c r="I810" s="675">
        <v>1228.2122548125581</v>
      </c>
      <c r="J810" s="674">
        <v>2890.58</v>
      </c>
      <c r="K810" s="674">
        <v>2890.58</v>
      </c>
      <c r="L810" s="675">
        <v>2890.58</v>
      </c>
    </row>
    <row r="811" spans="1:12" x14ac:dyDescent="0.25">
      <c r="A811" s="669">
        <v>1995</v>
      </c>
      <c r="B811" s="670">
        <v>2002</v>
      </c>
      <c r="C811" s="671">
        <v>7</v>
      </c>
      <c r="D811" s="672">
        <v>12.568910000000001</v>
      </c>
      <c r="E811" s="672">
        <v>12.568910000000001</v>
      </c>
      <c r="F811" s="673">
        <v>12.568910000000001</v>
      </c>
      <c r="G811" s="674">
        <v>1134.3886128972242</v>
      </c>
      <c r="H811" s="674">
        <v>1134.3886128972242</v>
      </c>
      <c r="I811" s="675">
        <v>1134.3886128972242</v>
      </c>
      <c r="J811" s="674">
        <v>2998.5740000000001</v>
      </c>
      <c r="K811" s="674">
        <v>2998.5740000000001</v>
      </c>
      <c r="L811" s="675">
        <v>2998.5740000000001</v>
      </c>
    </row>
    <row r="812" spans="1:12" x14ac:dyDescent="0.25">
      <c r="A812" s="669">
        <v>1995</v>
      </c>
      <c r="B812" s="670">
        <v>2003</v>
      </c>
      <c r="C812" s="671">
        <v>8</v>
      </c>
      <c r="D812" s="672">
        <v>13.37421</v>
      </c>
      <c r="E812" s="672">
        <v>13.37421</v>
      </c>
      <c r="F812" s="673">
        <v>13.37421</v>
      </c>
      <c r="G812" s="674">
        <v>1119.7552301345313</v>
      </c>
      <c r="H812" s="674">
        <v>1119.7552301345313</v>
      </c>
      <c r="I812" s="675">
        <v>1119.7552301345313</v>
      </c>
      <c r="J812" s="674">
        <v>2903.7629999999999</v>
      </c>
      <c r="K812" s="674">
        <v>2903.7629999999999</v>
      </c>
      <c r="L812" s="675">
        <v>2903.7629999999999</v>
      </c>
    </row>
    <row r="813" spans="1:12" x14ac:dyDescent="0.25">
      <c r="A813" s="669">
        <v>1995</v>
      </c>
      <c r="B813" s="670">
        <v>2004</v>
      </c>
      <c r="C813" s="671">
        <v>9</v>
      </c>
      <c r="D813" s="672">
        <v>14.55617</v>
      </c>
      <c r="E813" s="672">
        <v>14.55617</v>
      </c>
      <c r="F813" s="673">
        <v>14.55617</v>
      </c>
      <c r="G813" s="674">
        <v>1214.9525874171991</v>
      </c>
      <c r="H813" s="674">
        <v>1214.9525874171991</v>
      </c>
      <c r="I813" s="675">
        <v>1214.9525874171991</v>
      </c>
      <c r="J813" s="674">
        <v>2996.2170000000001</v>
      </c>
      <c r="K813" s="674">
        <v>2996.2170000000001</v>
      </c>
      <c r="L813" s="675">
        <v>2996.2170000000001</v>
      </c>
    </row>
    <row r="814" spans="1:12" x14ac:dyDescent="0.25">
      <c r="A814" s="669">
        <v>1995</v>
      </c>
      <c r="B814" s="670">
        <v>2005</v>
      </c>
      <c r="C814" s="671">
        <v>10</v>
      </c>
      <c r="D814" s="672">
        <v>15.88766</v>
      </c>
      <c r="E814" s="672">
        <v>15.88766</v>
      </c>
      <c r="F814" s="673">
        <v>15.88766</v>
      </c>
      <c r="G814" s="674">
        <v>1235.9494158668615</v>
      </c>
      <c r="H814" s="674">
        <v>1235.9494158668615</v>
      </c>
      <c r="I814" s="675">
        <v>1235.9494158668615</v>
      </c>
      <c r="J814" s="674">
        <v>2959.1579999999999</v>
      </c>
      <c r="K814" s="674">
        <v>2959.1579999999999</v>
      </c>
      <c r="L814" s="675">
        <v>2959.1579999999999</v>
      </c>
    </row>
    <row r="815" spans="1:12" x14ac:dyDescent="0.25">
      <c r="A815" s="669">
        <v>1995</v>
      </c>
      <c r="B815" s="670">
        <v>2006</v>
      </c>
      <c r="C815" s="671">
        <v>11</v>
      </c>
      <c r="D815" s="672">
        <v>16.584489999999999</v>
      </c>
      <c r="E815" s="672">
        <v>16.584489999999999</v>
      </c>
      <c r="F815" s="673">
        <v>16.584489999999999</v>
      </c>
      <c r="G815" s="674">
        <v>1179.1425595925527</v>
      </c>
      <c r="H815" s="674">
        <v>1179.1425595925527</v>
      </c>
      <c r="I815" s="675">
        <v>1179.1425595925527</v>
      </c>
      <c r="J815" s="674">
        <v>2997.7669999999998</v>
      </c>
      <c r="K815" s="674">
        <v>2997.7669999999998</v>
      </c>
      <c r="L815" s="675">
        <v>2997.7669999999998</v>
      </c>
    </row>
    <row r="816" spans="1:12" x14ac:dyDescent="0.25">
      <c r="A816" s="669">
        <v>1995</v>
      </c>
      <c r="B816" s="670">
        <v>2007</v>
      </c>
      <c r="C816" s="671">
        <v>12</v>
      </c>
      <c r="D816" s="672">
        <v>16.227080000000001</v>
      </c>
      <c r="E816" s="672">
        <v>16.227080000000001</v>
      </c>
      <c r="F816" s="673">
        <v>16.227080000000001</v>
      </c>
      <c r="G816" s="674">
        <v>1187.1186095862076</v>
      </c>
      <c r="H816" s="674">
        <v>1187.1186095862076</v>
      </c>
      <c r="I816" s="675">
        <v>1187.1186095862076</v>
      </c>
      <c r="J816" s="674">
        <v>3033.6129999999998</v>
      </c>
      <c r="K816" s="674">
        <v>3033.6129999999998</v>
      </c>
      <c r="L816" s="675">
        <v>3033.6129999999998</v>
      </c>
    </row>
    <row r="817" spans="1:12" x14ac:dyDescent="0.25">
      <c r="A817" s="669">
        <v>1995</v>
      </c>
      <c r="B817" s="670">
        <v>2008</v>
      </c>
      <c r="C817" s="671">
        <v>13</v>
      </c>
      <c r="D817" s="672">
        <v>15.38097</v>
      </c>
      <c r="E817" s="672">
        <v>15.38097</v>
      </c>
      <c r="F817" s="673">
        <v>15.38097</v>
      </c>
      <c r="G817" s="674">
        <v>1149.7455190888961</v>
      </c>
      <c r="H817" s="674">
        <v>1149.7455190888961</v>
      </c>
      <c r="I817" s="675">
        <v>1149.7455190888961</v>
      </c>
      <c r="J817" s="674">
        <v>2939.127</v>
      </c>
      <c r="K817" s="674">
        <v>2939.127</v>
      </c>
      <c r="L817" s="675">
        <v>2939.127</v>
      </c>
    </row>
    <row r="818" spans="1:12" x14ac:dyDescent="0.25">
      <c r="A818" s="669">
        <v>1995</v>
      </c>
      <c r="B818" s="670">
        <v>2009</v>
      </c>
      <c r="C818" s="671">
        <v>14</v>
      </c>
      <c r="D818" s="672">
        <v>15.07831</v>
      </c>
      <c r="E818" s="672">
        <v>15.07831</v>
      </c>
      <c r="F818" s="673">
        <v>15.07831</v>
      </c>
      <c r="G818" s="674">
        <v>989.49698356814713</v>
      </c>
      <c r="H818" s="674">
        <v>989.49698356814713</v>
      </c>
      <c r="I818" s="675">
        <v>989.49698356814713</v>
      </c>
      <c r="J818" s="674">
        <v>2852.1129999999998</v>
      </c>
      <c r="K818" s="674">
        <v>2852.1129999999998</v>
      </c>
      <c r="L818" s="675">
        <v>2852.1129999999998</v>
      </c>
    </row>
    <row r="819" spans="1:12" x14ac:dyDescent="0.25">
      <c r="A819" s="669">
        <v>1995</v>
      </c>
      <c r="B819" s="670">
        <v>2010</v>
      </c>
      <c r="C819" s="671">
        <v>15</v>
      </c>
      <c r="D819" s="672">
        <v>14.996119999999999</v>
      </c>
      <c r="E819" s="672">
        <v>14.996119999999999</v>
      </c>
      <c r="F819" s="673">
        <v>14.996119999999999</v>
      </c>
      <c r="G819" s="674">
        <v>1022.8519398783535</v>
      </c>
      <c r="H819" s="674">
        <v>1022.8519398783535</v>
      </c>
      <c r="I819" s="675">
        <v>1022.8519398783535</v>
      </c>
      <c r="J819" s="674">
        <v>3034.7820000000002</v>
      </c>
      <c r="K819" s="674">
        <v>3034.7820000000002</v>
      </c>
      <c r="L819" s="675">
        <v>3034.7820000000002</v>
      </c>
    </row>
    <row r="820" spans="1:12" x14ac:dyDescent="0.25">
      <c r="A820" s="669">
        <v>1995</v>
      </c>
      <c r="B820" s="670">
        <v>2011</v>
      </c>
      <c r="C820" s="671">
        <v>16</v>
      </c>
      <c r="D820" s="672">
        <v>17.404820000000001</v>
      </c>
      <c r="E820" s="672">
        <v>17.404820000000001</v>
      </c>
      <c r="F820" s="673">
        <v>17.404820000000001</v>
      </c>
      <c r="G820" s="674">
        <v>1064.5550267364588</v>
      </c>
      <c r="H820" s="674">
        <v>1064.5550267364588</v>
      </c>
      <c r="I820" s="675">
        <v>1064.5550267364588</v>
      </c>
      <c r="J820" s="674">
        <v>2998.5889999999999</v>
      </c>
      <c r="K820" s="674">
        <v>2998.5889999999999</v>
      </c>
      <c r="L820" s="675">
        <v>2998.5889999999999</v>
      </c>
    </row>
    <row r="821" spans="1:12" x14ac:dyDescent="0.25">
      <c r="A821" s="669">
        <v>1995</v>
      </c>
      <c r="B821" s="670">
        <v>2012</v>
      </c>
      <c r="C821" s="671">
        <v>17</v>
      </c>
      <c r="D821" s="672">
        <v>18.83568</v>
      </c>
      <c r="E821" s="672">
        <v>18.83568</v>
      </c>
      <c r="F821" s="673">
        <v>18.83568</v>
      </c>
      <c r="G821" s="674">
        <v>1266.4367471633614</v>
      </c>
      <c r="H821" s="674">
        <v>1266.4367471633614</v>
      </c>
      <c r="I821" s="675">
        <v>1266.4367471633614</v>
      </c>
      <c r="J821" s="674">
        <v>3373.422</v>
      </c>
      <c r="K821" s="674">
        <v>3373.422</v>
      </c>
      <c r="L821" s="675">
        <v>3373.422</v>
      </c>
    </row>
    <row r="822" spans="1:12" x14ac:dyDescent="0.25">
      <c r="A822" s="669">
        <v>1995</v>
      </c>
      <c r="B822" s="670">
        <v>2013</v>
      </c>
      <c r="C822" s="671">
        <v>18</v>
      </c>
      <c r="D822" s="672">
        <v>20.385919999999999</v>
      </c>
      <c r="E822" s="672">
        <v>20.385919999999999</v>
      </c>
      <c r="F822" s="673">
        <v>20.385919999999999</v>
      </c>
      <c r="G822" s="674">
        <v>1259.8508891173783</v>
      </c>
      <c r="H822" s="674">
        <v>1259.8508891173783</v>
      </c>
      <c r="I822" s="675">
        <v>1259.8508891173783</v>
      </c>
      <c r="J822" s="674">
        <v>3016.857</v>
      </c>
      <c r="K822" s="674">
        <v>3016.857</v>
      </c>
      <c r="L822" s="675">
        <v>3016.857</v>
      </c>
    </row>
    <row r="823" spans="1:12" x14ac:dyDescent="0.25">
      <c r="A823" s="669">
        <v>1995</v>
      </c>
      <c r="B823" s="670">
        <v>2014</v>
      </c>
      <c r="C823" s="671">
        <v>19</v>
      </c>
      <c r="D823" s="672">
        <v>19.364090000000001</v>
      </c>
      <c r="E823" s="672">
        <v>19.364090000000001</v>
      </c>
      <c r="F823" s="673">
        <v>19.364090000000001</v>
      </c>
      <c r="G823" s="674">
        <v>960.87057365206863</v>
      </c>
      <c r="H823" s="674">
        <v>960.87057365206863</v>
      </c>
      <c r="I823" s="675">
        <v>960.87057365206863</v>
      </c>
      <c r="J823" s="674">
        <v>3261.2539999999999</v>
      </c>
      <c r="K823" s="674">
        <v>3261.2539999999999</v>
      </c>
      <c r="L823" s="675">
        <v>3261.2539999999999</v>
      </c>
    </row>
    <row r="824" spans="1:12" x14ac:dyDescent="0.25">
      <c r="A824" s="669">
        <v>1995</v>
      </c>
      <c r="B824" s="670">
        <v>2015</v>
      </c>
      <c r="C824" s="671">
        <v>20</v>
      </c>
      <c r="D824" s="672">
        <v>19.462430000000001</v>
      </c>
      <c r="E824" s="672">
        <v>19.462430000000001</v>
      </c>
      <c r="F824" s="673">
        <v>19.462430000000001</v>
      </c>
      <c r="G824" s="674">
        <v>1170.6564930307518</v>
      </c>
      <c r="H824" s="674">
        <v>1170.6564930307518</v>
      </c>
      <c r="I824" s="675">
        <v>1170.6564930307518</v>
      </c>
      <c r="J824" s="674">
        <v>2927.6238048607952</v>
      </c>
      <c r="K824" s="674">
        <v>2927.6238048607952</v>
      </c>
      <c r="L824" s="675">
        <v>2927.6238048607952</v>
      </c>
    </row>
    <row r="825" spans="1:12" x14ac:dyDescent="0.25">
      <c r="A825" s="669">
        <v>1995</v>
      </c>
      <c r="B825" s="670">
        <v>2016</v>
      </c>
      <c r="C825" s="671">
        <v>21</v>
      </c>
      <c r="D825" s="672">
        <v>20.017810000000001</v>
      </c>
      <c r="E825" s="672">
        <v>20.017810000000001</v>
      </c>
      <c r="F825" s="673">
        <v>20.017810000000001</v>
      </c>
      <c r="G825" s="674">
        <v>1356.5182997084669</v>
      </c>
      <c r="H825" s="674">
        <v>1356.5182997084669</v>
      </c>
      <c r="I825" s="675">
        <v>1356.5182997084669</v>
      </c>
      <c r="J825" s="674">
        <v>2808.7253896183138</v>
      </c>
      <c r="K825" s="674">
        <v>2808.7253896183138</v>
      </c>
      <c r="L825" s="675">
        <v>2808.7253896183138</v>
      </c>
    </row>
    <row r="826" spans="1:12" x14ac:dyDescent="0.25">
      <c r="A826" s="669">
        <v>1995</v>
      </c>
      <c r="B826" s="670">
        <v>2017</v>
      </c>
      <c r="C826" s="671">
        <v>22</v>
      </c>
      <c r="D826" s="672">
        <v>22.19407</v>
      </c>
      <c r="E826" s="672">
        <v>22.19407</v>
      </c>
      <c r="F826" s="673">
        <v>22.19407</v>
      </c>
      <c r="G826" s="674">
        <v>1345.1346480739089</v>
      </c>
      <c r="H826" s="674">
        <v>1345.1346480739089</v>
      </c>
      <c r="I826" s="675">
        <v>1345.1346480739089</v>
      </c>
      <c r="J826" s="674">
        <v>2678.4119394381541</v>
      </c>
      <c r="K826" s="674">
        <v>2678.4119394381541</v>
      </c>
      <c r="L826" s="675">
        <v>2678.4119394381541</v>
      </c>
    </row>
    <row r="827" spans="1:12" x14ac:dyDescent="0.25">
      <c r="A827" s="669">
        <v>1995</v>
      </c>
      <c r="B827" s="670">
        <v>2018</v>
      </c>
      <c r="C827" s="671">
        <v>23</v>
      </c>
      <c r="D827" s="672">
        <v>19.897959615269237</v>
      </c>
      <c r="E827" s="672">
        <v>19.897959615269237</v>
      </c>
      <c r="F827" s="673">
        <v>19.897959615269237</v>
      </c>
      <c r="G827" s="674">
        <v>1287.8545813311125</v>
      </c>
      <c r="H827" s="674">
        <v>1287.8545813311125</v>
      </c>
      <c r="I827" s="675">
        <v>1287.8545813311125</v>
      </c>
      <c r="J827" s="674">
        <v>2876.6608221190882</v>
      </c>
      <c r="K827" s="674">
        <v>2876.6608221190882</v>
      </c>
      <c r="L827" s="675">
        <v>2876.6608221190882</v>
      </c>
    </row>
    <row r="828" spans="1:12" x14ac:dyDescent="0.25">
      <c r="A828" s="669">
        <v>1995</v>
      </c>
      <c r="B828" s="670">
        <v>2019</v>
      </c>
      <c r="C828" s="671">
        <v>24</v>
      </c>
      <c r="D828" s="672">
        <v>20.766921509397925</v>
      </c>
      <c r="E828" s="672">
        <v>20.766921509397925</v>
      </c>
      <c r="F828" s="673">
        <v>20.766921509397925</v>
      </c>
      <c r="G828" s="674">
        <v>1197.8643712469711</v>
      </c>
      <c r="H828" s="674">
        <v>1197.8643712469711</v>
      </c>
      <c r="I828" s="675">
        <v>1197.8643712469711</v>
      </c>
      <c r="J828" s="674">
        <v>2708.1400240287971</v>
      </c>
      <c r="K828" s="674">
        <v>2708.1400240287971</v>
      </c>
      <c r="L828" s="675">
        <v>2708.1400240287971</v>
      </c>
    </row>
    <row r="829" spans="1:12" x14ac:dyDescent="0.25">
      <c r="A829" s="669">
        <v>1995</v>
      </c>
      <c r="B829" s="670">
        <v>2020</v>
      </c>
      <c r="C829" s="671">
        <v>25</v>
      </c>
      <c r="D829" s="672">
        <v>23.907215430588742</v>
      </c>
      <c r="E829" s="672">
        <v>23.907215430588742</v>
      </c>
      <c r="F829" s="673">
        <v>23.907215430588742</v>
      </c>
      <c r="G829" s="674">
        <v>1306.1114513546217</v>
      </c>
      <c r="H829" s="674">
        <v>1306.1114513546217</v>
      </c>
      <c r="I829" s="675">
        <v>1306.1114513546217</v>
      </c>
      <c r="J829" s="674">
        <v>2532.17581176463</v>
      </c>
      <c r="K829" s="674">
        <v>2532.17581176463</v>
      </c>
      <c r="L829" s="675">
        <v>2532.17581176463</v>
      </c>
    </row>
    <row r="830" spans="1:12" x14ac:dyDescent="0.25">
      <c r="A830" s="669">
        <v>1995</v>
      </c>
      <c r="B830" s="670">
        <v>2021</v>
      </c>
      <c r="C830" s="671">
        <v>26</v>
      </c>
      <c r="D830" s="672">
        <v>23.242867580444379</v>
      </c>
      <c r="E830" s="672">
        <v>23.242867580444379</v>
      </c>
      <c r="F830" s="673">
        <v>23.242867580444379</v>
      </c>
      <c r="G830" s="674">
        <v>1165.989829292997</v>
      </c>
      <c r="H830" s="674">
        <v>1165.989829292997</v>
      </c>
      <c r="I830" s="675">
        <v>1165.989829292997</v>
      </c>
      <c r="J830" s="674">
        <v>2350.9620193838505</v>
      </c>
      <c r="K830" s="674">
        <v>2350.9620193838505</v>
      </c>
      <c r="L830" s="675">
        <v>2350.9620193838505</v>
      </c>
    </row>
    <row r="831" spans="1:12" x14ac:dyDescent="0.25">
      <c r="A831" s="669">
        <v>1995</v>
      </c>
      <c r="B831" s="670">
        <v>2022</v>
      </c>
      <c r="C831" s="671">
        <v>27</v>
      </c>
      <c r="D831" s="672">
        <v>22.348614190458825</v>
      </c>
      <c r="E831" s="672">
        <v>22.348614190458825</v>
      </c>
      <c r="F831" s="673">
        <v>22.348614190458825</v>
      </c>
      <c r="G831" s="674">
        <v>1025.6662127940708</v>
      </c>
      <c r="H831" s="674">
        <v>1025.6662127940708</v>
      </c>
      <c r="I831" s="675">
        <v>1025.6662127940708</v>
      </c>
      <c r="J831" s="674">
        <v>2166.7815087729768</v>
      </c>
      <c r="K831" s="674">
        <v>2166.7815087729768</v>
      </c>
      <c r="L831" s="675">
        <v>2166.7815087729768</v>
      </c>
    </row>
    <row r="832" spans="1:12" x14ac:dyDescent="0.25">
      <c r="A832" s="669">
        <v>1995</v>
      </c>
      <c r="B832" s="670">
        <v>2023</v>
      </c>
      <c r="C832" s="671">
        <v>28</v>
      </c>
      <c r="D832" s="672">
        <v>21.241616804928029</v>
      </c>
      <c r="E832" s="672">
        <v>21.241616804928029</v>
      </c>
      <c r="F832" s="673">
        <v>21.241616804928029</v>
      </c>
      <c r="G832" s="674">
        <v>888.42803134460257</v>
      </c>
      <c r="H832" s="674">
        <v>888.42803134460257</v>
      </c>
      <c r="I832" s="675">
        <v>888.42803134460257</v>
      </c>
      <c r="J832" s="674">
        <v>1981.9427834793842</v>
      </c>
      <c r="K832" s="674">
        <v>1981.9427834793842</v>
      </c>
      <c r="L832" s="675">
        <v>1981.9427834793842</v>
      </c>
    </row>
    <row r="833" spans="1:12" x14ac:dyDescent="0.25">
      <c r="A833" s="669">
        <v>1995</v>
      </c>
      <c r="B833" s="670">
        <v>2024</v>
      </c>
      <c r="C833" s="671">
        <v>29</v>
      </c>
      <c r="D833" s="672">
        <v>19.946951292429567</v>
      </c>
      <c r="E833" s="672">
        <v>19.946951292429567</v>
      </c>
      <c r="F833" s="673">
        <v>19.946951292429567</v>
      </c>
      <c r="G833" s="674">
        <v>757.27135038298445</v>
      </c>
      <c r="H833" s="674">
        <v>757.27135038298445</v>
      </c>
      <c r="I833" s="675">
        <v>757.27135038298445</v>
      </c>
      <c r="J833" s="674">
        <v>1798.7148612924245</v>
      </c>
      <c r="K833" s="674">
        <v>1798.7148612924245</v>
      </c>
      <c r="L833" s="675">
        <v>1798.7148612924245</v>
      </c>
    </row>
    <row r="834" spans="1:12" x14ac:dyDescent="0.25">
      <c r="A834" s="669">
        <v>1995</v>
      </c>
      <c r="B834" s="670">
        <v>2025</v>
      </c>
      <c r="C834" s="671">
        <v>30</v>
      </c>
      <c r="D834" s="672">
        <v>18.496662570882215</v>
      </c>
      <c r="E834" s="672">
        <v>18.496662570882215</v>
      </c>
      <c r="F834" s="673">
        <v>18.496662570882215</v>
      </c>
      <c r="G834" s="674">
        <v>634.74899935189831</v>
      </c>
      <c r="H834" s="674">
        <v>634.74899935189831</v>
      </c>
      <c r="I834" s="675">
        <v>634.74899935189831</v>
      </c>
      <c r="J834" s="674">
        <v>1619.2633449707107</v>
      </c>
      <c r="K834" s="674">
        <v>1619.2633449707107</v>
      </c>
      <c r="L834" s="675">
        <v>1619.2633449707107</v>
      </c>
    </row>
    <row r="835" spans="1:12" x14ac:dyDescent="0.25">
      <c r="A835" s="669">
        <v>1995</v>
      </c>
      <c r="B835" s="670">
        <v>2026</v>
      </c>
      <c r="C835" s="671">
        <v>31</v>
      </c>
      <c r="D835" s="672">
        <v>16.928326012045208</v>
      </c>
      <c r="E835" s="672">
        <v>16.928326012045208</v>
      </c>
      <c r="F835" s="673">
        <v>16.928326012045208</v>
      </c>
      <c r="G835" s="674">
        <v>522.85576607101302</v>
      </c>
      <c r="H835" s="674">
        <v>522.85576607101302</v>
      </c>
      <c r="I835" s="675">
        <v>522.85576607101302</v>
      </c>
      <c r="J835" s="674">
        <v>1445.5906567459228</v>
      </c>
      <c r="K835" s="674">
        <v>1445.5906567459228</v>
      </c>
      <c r="L835" s="675">
        <v>1445.5906567459228</v>
      </c>
    </row>
    <row r="836" spans="1:12" x14ac:dyDescent="0.25">
      <c r="A836" s="669">
        <v>1995</v>
      </c>
      <c r="B836" s="670">
        <v>2027</v>
      </c>
      <c r="C836" s="671">
        <v>32</v>
      </c>
      <c r="D836" s="672">
        <v>15.283201961446654</v>
      </c>
      <c r="E836" s="672">
        <v>15.283201961446654</v>
      </c>
      <c r="F836" s="673">
        <v>15.283201961446654</v>
      </c>
      <c r="G836" s="674">
        <v>422.96001362435436</v>
      </c>
      <c r="H836" s="674">
        <v>422.96001362435436</v>
      </c>
      <c r="I836" s="675">
        <v>422.96001362435436</v>
      </c>
      <c r="J836" s="674">
        <v>1279.4832347720344</v>
      </c>
      <c r="K836" s="674">
        <v>1279.4832347720344</v>
      </c>
      <c r="L836" s="675">
        <v>1279.4832347720344</v>
      </c>
    </row>
    <row r="837" spans="1:12" x14ac:dyDescent="0.25">
      <c r="A837" s="669">
        <v>1995</v>
      </c>
      <c r="B837" s="670">
        <v>2028</v>
      </c>
      <c r="C837" s="671">
        <v>33</v>
      </c>
      <c r="D837" s="672">
        <v>13.60411491471233</v>
      </c>
      <c r="E837" s="672">
        <v>13.60411491471233</v>
      </c>
      <c r="F837" s="673">
        <v>13.60411491471233</v>
      </c>
      <c r="G837" s="674">
        <v>335.78586294823845</v>
      </c>
      <c r="H837" s="674">
        <v>335.78586294823845</v>
      </c>
      <c r="I837" s="675">
        <v>335.78586294823845</v>
      </c>
      <c r="J837" s="674">
        <v>1122.4681320994662</v>
      </c>
      <c r="K837" s="674">
        <v>1122.4681320994662</v>
      </c>
      <c r="L837" s="675">
        <v>1122.4681320994662</v>
      </c>
    </row>
    <row r="838" spans="1:12" x14ac:dyDescent="0.25">
      <c r="A838" s="669">
        <v>1995</v>
      </c>
      <c r="B838" s="670">
        <v>2029</v>
      </c>
      <c r="C838" s="671">
        <v>34</v>
      </c>
      <c r="D838" s="672">
        <v>11.933222467184915</v>
      </c>
      <c r="E838" s="672">
        <v>11.933222467184915</v>
      </c>
      <c r="F838" s="673">
        <v>11.933222467184915</v>
      </c>
      <c r="G838" s="674">
        <v>261.44440071733487</v>
      </c>
      <c r="H838" s="674">
        <v>261.44440071733487</v>
      </c>
      <c r="I838" s="675">
        <v>261.44440071733487</v>
      </c>
      <c r="J838" s="674">
        <v>975.78093135651318</v>
      </c>
      <c r="K838" s="674">
        <v>975.78093135651318</v>
      </c>
      <c r="L838" s="675">
        <v>975.78093135651318</v>
      </c>
    </row>
    <row r="839" spans="1:12" x14ac:dyDescent="0.25">
      <c r="A839" s="669">
        <v>1995</v>
      </c>
      <c r="B839" s="670">
        <v>2030</v>
      </c>
      <c r="C839" s="671">
        <v>35</v>
      </c>
      <c r="D839" s="672">
        <v>10.309855828103807</v>
      </c>
      <c r="E839" s="672">
        <v>10.309855828103807</v>
      </c>
      <c r="F839" s="673">
        <v>10.309855828103807</v>
      </c>
      <c r="G839" s="674">
        <v>199.50706398299431</v>
      </c>
      <c r="H839" s="674">
        <v>199.50706398299431</v>
      </c>
      <c r="I839" s="675">
        <v>199.50706398299431</v>
      </c>
      <c r="J839" s="674">
        <v>840.34622722311713</v>
      </c>
      <c r="K839" s="674">
        <v>840.34622722311713</v>
      </c>
      <c r="L839" s="675">
        <v>840.34622722311713</v>
      </c>
    </row>
    <row r="840" spans="1:12" x14ac:dyDescent="0.25">
      <c r="A840" s="669">
        <v>1995</v>
      </c>
      <c r="B840" s="670">
        <v>2031</v>
      </c>
      <c r="C840" s="671">
        <v>36</v>
      </c>
      <c r="D840" s="672">
        <v>8.7686101340057796</v>
      </c>
      <c r="E840" s="672">
        <v>8.7686101340057796</v>
      </c>
      <c r="F840" s="673">
        <v>8.7686101340057796</v>
      </c>
      <c r="G840" s="674">
        <v>149.11020212415471</v>
      </c>
      <c r="H840" s="674">
        <v>149.11020212415471</v>
      </c>
      <c r="I840" s="675">
        <v>149.11020212415471</v>
      </c>
      <c r="J840" s="674">
        <v>716.77118311303582</v>
      </c>
      <c r="K840" s="674">
        <v>716.77118311303582</v>
      </c>
      <c r="L840" s="675">
        <v>716.77118311303582</v>
      </c>
    </row>
    <row r="841" spans="1:12" x14ac:dyDescent="0.25">
      <c r="A841" s="669">
        <v>1995</v>
      </c>
      <c r="B841" s="670">
        <v>2032</v>
      </c>
      <c r="C841" s="671">
        <v>37</v>
      </c>
      <c r="D841" s="672">
        <v>7.3378384799445993</v>
      </c>
      <c r="E841" s="672">
        <v>7.3378384799445993</v>
      </c>
      <c r="F841" s="673">
        <v>7.3378384799445993</v>
      </c>
      <c r="G841" s="674">
        <v>109.07739150971091</v>
      </c>
      <c r="H841" s="674">
        <v>109.07739150971091</v>
      </c>
      <c r="I841" s="675">
        <v>109.07739150971091</v>
      </c>
      <c r="J841" s="674">
        <v>605.35189602506216</v>
      </c>
      <c r="K841" s="674">
        <v>605.35189602506216</v>
      </c>
      <c r="L841" s="675">
        <v>605.35189602506216</v>
      </c>
    </row>
    <row r="842" spans="1:12" x14ac:dyDescent="0.25">
      <c r="A842" s="669">
        <v>1995</v>
      </c>
      <c r="B842" s="670">
        <v>2033</v>
      </c>
      <c r="C842" s="671">
        <v>38</v>
      </c>
      <c r="D842" s="672">
        <v>6.0386610942490249</v>
      </c>
      <c r="E842" s="672">
        <v>6.0386610942490249</v>
      </c>
      <c r="F842" s="673">
        <v>6.0386610942490249</v>
      </c>
      <c r="G842" s="674">
        <v>78.045629102109928</v>
      </c>
      <c r="H842" s="674">
        <v>78.045629102109928</v>
      </c>
      <c r="I842" s="675">
        <v>78.045629102109928</v>
      </c>
      <c r="J842" s="674">
        <v>506.09156519655755</v>
      </c>
      <c r="K842" s="674">
        <v>506.09156519655755</v>
      </c>
      <c r="L842" s="675">
        <v>506.09156519655755</v>
      </c>
    </row>
    <row r="843" spans="1:12" ht="13" thickBot="1" x14ac:dyDescent="0.3">
      <c r="A843" s="676">
        <v>1995</v>
      </c>
      <c r="B843" s="677">
        <v>2034</v>
      </c>
      <c r="C843" s="678">
        <v>39</v>
      </c>
      <c r="D843" s="679">
        <v>4.8845458565126112</v>
      </c>
      <c r="E843" s="679">
        <v>4.8845458565126112</v>
      </c>
      <c r="F843" s="680">
        <v>4.8845458565126112</v>
      </c>
      <c r="G843" s="681">
        <v>54.582954433079372</v>
      </c>
      <c r="H843" s="681">
        <v>54.582954433079372</v>
      </c>
      <c r="I843" s="682">
        <v>54.582954433079372</v>
      </c>
      <c r="J843" s="681">
        <v>418.72881396506421</v>
      </c>
      <c r="K843" s="681">
        <v>418.72881396506421</v>
      </c>
      <c r="L843" s="682">
        <v>418.72881396506421</v>
      </c>
    </row>
    <row r="844" spans="1:12" x14ac:dyDescent="0.25">
      <c r="A844" s="662">
        <v>1996</v>
      </c>
      <c r="B844" s="663">
        <v>1996</v>
      </c>
      <c r="C844" s="664">
        <v>0</v>
      </c>
      <c r="D844" s="665">
        <v>8.4870420000000006</v>
      </c>
      <c r="E844" s="665">
        <v>8.4870420000000006</v>
      </c>
      <c r="F844" s="666">
        <v>8.4870420000000006</v>
      </c>
      <c r="G844" s="667">
        <v>1069.8317490791385</v>
      </c>
      <c r="H844" s="667">
        <v>1069.8317490791385</v>
      </c>
      <c r="I844" s="668">
        <v>1069.8317490791385</v>
      </c>
      <c r="J844" s="667">
        <v>2654.8440000000001</v>
      </c>
      <c r="K844" s="667">
        <v>2654.8440000000001</v>
      </c>
      <c r="L844" s="668">
        <v>2654.8440000000001</v>
      </c>
    </row>
    <row r="845" spans="1:12" x14ac:dyDescent="0.25">
      <c r="A845" s="669">
        <v>1996</v>
      </c>
      <c r="B845" s="670">
        <v>1997</v>
      </c>
      <c r="C845" s="671">
        <v>1</v>
      </c>
      <c r="D845" s="672">
        <v>8.3645960000000006</v>
      </c>
      <c r="E845" s="672">
        <v>8.3645960000000006</v>
      </c>
      <c r="F845" s="673">
        <v>8.3645960000000006</v>
      </c>
      <c r="G845" s="674">
        <v>1111.6262369002104</v>
      </c>
      <c r="H845" s="674">
        <v>1111.6262369002104</v>
      </c>
      <c r="I845" s="675">
        <v>1111.6262369002104</v>
      </c>
      <c r="J845" s="674">
        <v>2937.63</v>
      </c>
      <c r="K845" s="674">
        <v>2937.63</v>
      </c>
      <c r="L845" s="675">
        <v>2937.63</v>
      </c>
    </row>
    <row r="846" spans="1:12" x14ac:dyDescent="0.25">
      <c r="A846" s="669">
        <v>1996</v>
      </c>
      <c r="B846" s="670">
        <v>1998</v>
      </c>
      <c r="C846" s="671">
        <v>2</v>
      </c>
      <c r="D846" s="672">
        <v>8.3420170000000002</v>
      </c>
      <c r="E846" s="672">
        <v>8.3420170000000002</v>
      </c>
      <c r="F846" s="673">
        <v>8.3420170000000002</v>
      </c>
      <c r="G846" s="674">
        <v>1032.0997272631757</v>
      </c>
      <c r="H846" s="674">
        <v>1032.0997272631757</v>
      </c>
      <c r="I846" s="675">
        <v>1032.0997272631757</v>
      </c>
      <c r="J846" s="674">
        <v>2772.777</v>
      </c>
      <c r="K846" s="674">
        <v>2772.777</v>
      </c>
      <c r="L846" s="675">
        <v>2772.777</v>
      </c>
    </row>
    <row r="847" spans="1:12" x14ac:dyDescent="0.25">
      <c r="A847" s="669">
        <v>1996</v>
      </c>
      <c r="B847" s="670">
        <v>1999</v>
      </c>
      <c r="C847" s="671">
        <v>3</v>
      </c>
      <c r="D847" s="672">
        <v>9.905386</v>
      </c>
      <c r="E847" s="672">
        <v>9.905386</v>
      </c>
      <c r="F847" s="673">
        <v>9.905386</v>
      </c>
      <c r="G847" s="674">
        <v>1119.0954680534464</v>
      </c>
      <c r="H847" s="674">
        <v>1119.0954680534464</v>
      </c>
      <c r="I847" s="675">
        <v>1119.0954680534464</v>
      </c>
      <c r="J847" s="674">
        <v>2825.8359999999998</v>
      </c>
      <c r="K847" s="674">
        <v>2825.8359999999998</v>
      </c>
      <c r="L847" s="675">
        <v>2825.8359999999998</v>
      </c>
    </row>
    <row r="848" spans="1:12" x14ac:dyDescent="0.25">
      <c r="A848" s="669">
        <v>1996</v>
      </c>
      <c r="B848" s="670">
        <v>2000</v>
      </c>
      <c r="C848" s="671">
        <v>4</v>
      </c>
      <c r="D848" s="672">
        <v>9.7808679999999999</v>
      </c>
      <c r="E848" s="672">
        <v>9.7808679999999999</v>
      </c>
      <c r="F848" s="673">
        <v>9.7808679999999999</v>
      </c>
      <c r="G848" s="674">
        <v>1084.9532982322362</v>
      </c>
      <c r="H848" s="674">
        <v>1084.9532982322362</v>
      </c>
      <c r="I848" s="675">
        <v>1084.9532982322362</v>
      </c>
      <c r="J848" s="674">
        <v>2740.6950000000002</v>
      </c>
      <c r="K848" s="674">
        <v>2740.6950000000002</v>
      </c>
      <c r="L848" s="675">
        <v>2740.6950000000002</v>
      </c>
    </row>
    <row r="849" spans="1:12" x14ac:dyDescent="0.25">
      <c r="A849" s="669">
        <v>1996</v>
      </c>
      <c r="B849" s="670">
        <v>2001</v>
      </c>
      <c r="C849" s="671">
        <v>5</v>
      </c>
      <c r="D849" s="672">
        <v>10.30721</v>
      </c>
      <c r="E849" s="672">
        <v>10.30721</v>
      </c>
      <c r="F849" s="673">
        <v>10.30721</v>
      </c>
      <c r="G849" s="674">
        <v>1093.2100080136277</v>
      </c>
      <c r="H849" s="674">
        <v>1093.2100080136277</v>
      </c>
      <c r="I849" s="675">
        <v>1093.2100080136277</v>
      </c>
      <c r="J849" s="674">
        <v>2712.3980000000001</v>
      </c>
      <c r="K849" s="674">
        <v>2712.3980000000001</v>
      </c>
      <c r="L849" s="675">
        <v>2712.3980000000001</v>
      </c>
    </row>
    <row r="850" spans="1:12" x14ac:dyDescent="0.25">
      <c r="A850" s="669">
        <v>1996</v>
      </c>
      <c r="B850" s="670">
        <v>2002</v>
      </c>
      <c r="C850" s="671">
        <v>6</v>
      </c>
      <c r="D850" s="672">
        <v>11.14293</v>
      </c>
      <c r="E850" s="672">
        <v>11.14293</v>
      </c>
      <c r="F850" s="673">
        <v>11.14293</v>
      </c>
      <c r="G850" s="674">
        <v>1044.5525758372589</v>
      </c>
      <c r="H850" s="674">
        <v>1044.5525758372589</v>
      </c>
      <c r="I850" s="675">
        <v>1044.5525758372589</v>
      </c>
      <c r="J850" s="674">
        <v>2775.47</v>
      </c>
      <c r="K850" s="674">
        <v>2775.47</v>
      </c>
      <c r="L850" s="675">
        <v>2775.47</v>
      </c>
    </row>
    <row r="851" spans="1:12" x14ac:dyDescent="0.25">
      <c r="A851" s="669">
        <v>1996</v>
      </c>
      <c r="B851" s="670">
        <v>2003</v>
      </c>
      <c r="C851" s="671">
        <v>7</v>
      </c>
      <c r="D851" s="672">
        <v>12.18585</v>
      </c>
      <c r="E851" s="672">
        <v>12.18585</v>
      </c>
      <c r="F851" s="673">
        <v>12.18585</v>
      </c>
      <c r="G851" s="674">
        <v>1130.0361514013712</v>
      </c>
      <c r="H851" s="674">
        <v>1130.0361514013712</v>
      </c>
      <c r="I851" s="675">
        <v>1130.0361514013712</v>
      </c>
      <c r="J851" s="674">
        <v>2835.01</v>
      </c>
      <c r="K851" s="674">
        <v>2835.01</v>
      </c>
      <c r="L851" s="675">
        <v>2835.01</v>
      </c>
    </row>
    <row r="852" spans="1:12" x14ac:dyDescent="0.25">
      <c r="A852" s="669">
        <v>1996</v>
      </c>
      <c r="B852" s="670">
        <v>2004</v>
      </c>
      <c r="C852" s="671">
        <v>8</v>
      </c>
      <c r="D852" s="672">
        <v>12.4755</v>
      </c>
      <c r="E852" s="672">
        <v>12.4755</v>
      </c>
      <c r="F852" s="673">
        <v>12.4755</v>
      </c>
      <c r="G852" s="674">
        <v>1100.1767825183842</v>
      </c>
      <c r="H852" s="674">
        <v>1100.1767825183842</v>
      </c>
      <c r="I852" s="675">
        <v>1100.1767825183842</v>
      </c>
      <c r="J852" s="674">
        <v>3007.5479999999998</v>
      </c>
      <c r="K852" s="674">
        <v>3007.5479999999998</v>
      </c>
      <c r="L852" s="675">
        <v>3007.5479999999998</v>
      </c>
    </row>
    <row r="853" spans="1:12" x14ac:dyDescent="0.25">
      <c r="A853" s="669">
        <v>1996</v>
      </c>
      <c r="B853" s="670">
        <v>2005</v>
      </c>
      <c r="C853" s="671">
        <v>9</v>
      </c>
      <c r="D853" s="672">
        <v>14.723509999999999</v>
      </c>
      <c r="E853" s="672">
        <v>14.723509999999999</v>
      </c>
      <c r="F853" s="673">
        <v>14.723509999999999</v>
      </c>
      <c r="G853" s="674">
        <v>1174.8884945661839</v>
      </c>
      <c r="H853" s="674">
        <v>1174.8884945661839</v>
      </c>
      <c r="I853" s="675">
        <v>1174.8884945661839</v>
      </c>
      <c r="J853" s="674">
        <v>2998.2660000000001</v>
      </c>
      <c r="K853" s="674">
        <v>2998.2660000000001</v>
      </c>
      <c r="L853" s="675">
        <v>2998.2660000000001</v>
      </c>
    </row>
    <row r="854" spans="1:12" x14ac:dyDescent="0.25">
      <c r="A854" s="669">
        <v>1996</v>
      </c>
      <c r="B854" s="670">
        <v>2006</v>
      </c>
      <c r="C854" s="671">
        <v>10</v>
      </c>
      <c r="D854" s="672">
        <v>14.891780000000001</v>
      </c>
      <c r="E854" s="672">
        <v>14.891780000000001</v>
      </c>
      <c r="F854" s="673">
        <v>14.891780000000001</v>
      </c>
      <c r="G854" s="674">
        <v>1168.1315008313923</v>
      </c>
      <c r="H854" s="674">
        <v>1168.1315008313923</v>
      </c>
      <c r="I854" s="675">
        <v>1168.1315008313923</v>
      </c>
      <c r="J854" s="674">
        <v>3006.982</v>
      </c>
      <c r="K854" s="674">
        <v>3006.982</v>
      </c>
      <c r="L854" s="675">
        <v>3006.982</v>
      </c>
    </row>
    <row r="855" spans="1:12" x14ac:dyDescent="0.25">
      <c r="A855" s="669">
        <v>1996</v>
      </c>
      <c r="B855" s="670">
        <v>2007</v>
      </c>
      <c r="C855" s="671">
        <v>11</v>
      </c>
      <c r="D855" s="672">
        <v>16.004529999999999</v>
      </c>
      <c r="E855" s="672">
        <v>16.004529999999999</v>
      </c>
      <c r="F855" s="673">
        <v>16.004529999999999</v>
      </c>
      <c r="G855" s="674">
        <v>1114.2660766435085</v>
      </c>
      <c r="H855" s="674">
        <v>1114.2660766435085</v>
      </c>
      <c r="I855" s="675">
        <v>1114.2660766435085</v>
      </c>
      <c r="J855" s="674">
        <v>2974.5770000000002</v>
      </c>
      <c r="K855" s="674">
        <v>2974.5770000000002</v>
      </c>
      <c r="L855" s="675">
        <v>2974.5770000000002</v>
      </c>
    </row>
    <row r="856" spans="1:12" x14ac:dyDescent="0.25">
      <c r="A856" s="669">
        <v>1996</v>
      </c>
      <c r="B856" s="670">
        <v>2008</v>
      </c>
      <c r="C856" s="671">
        <v>12</v>
      </c>
      <c r="D856" s="672">
        <v>14.859120000000001</v>
      </c>
      <c r="E856" s="672">
        <v>14.859120000000001</v>
      </c>
      <c r="F856" s="673">
        <v>14.859120000000001</v>
      </c>
      <c r="G856" s="674">
        <v>1145.1083088445673</v>
      </c>
      <c r="H856" s="674">
        <v>1145.1083088445673</v>
      </c>
      <c r="I856" s="675">
        <v>1145.1083088445673</v>
      </c>
      <c r="J856" s="674">
        <v>3037.4659999999999</v>
      </c>
      <c r="K856" s="674">
        <v>3037.4659999999999</v>
      </c>
      <c r="L856" s="675">
        <v>3037.4659999999999</v>
      </c>
    </row>
    <row r="857" spans="1:12" x14ac:dyDescent="0.25">
      <c r="A857" s="669">
        <v>1996</v>
      </c>
      <c r="B857" s="670">
        <v>2009</v>
      </c>
      <c r="C857" s="671">
        <v>13</v>
      </c>
      <c r="D857" s="672">
        <v>12.93909</v>
      </c>
      <c r="E857" s="672">
        <v>12.93909</v>
      </c>
      <c r="F857" s="673">
        <v>12.93909</v>
      </c>
      <c r="G857" s="674">
        <v>1040.3972840688848</v>
      </c>
      <c r="H857" s="674">
        <v>1040.3972840688848</v>
      </c>
      <c r="I857" s="675">
        <v>1040.3972840688848</v>
      </c>
      <c r="J857" s="674">
        <v>2639.6779999999999</v>
      </c>
      <c r="K857" s="674">
        <v>2639.6779999999999</v>
      </c>
      <c r="L857" s="675">
        <v>2639.6779999999999</v>
      </c>
    </row>
    <row r="858" spans="1:12" x14ac:dyDescent="0.25">
      <c r="A858" s="669">
        <v>1996</v>
      </c>
      <c r="B858" s="670">
        <v>2010</v>
      </c>
      <c r="C858" s="671">
        <v>14</v>
      </c>
      <c r="D858" s="672">
        <v>14.18993</v>
      </c>
      <c r="E858" s="672">
        <v>14.18993</v>
      </c>
      <c r="F858" s="673">
        <v>14.18993</v>
      </c>
      <c r="G858" s="674">
        <v>1108.3271193477426</v>
      </c>
      <c r="H858" s="674">
        <v>1108.3271193477426</v>
      </c>
      <c r="I858" s="675">
        <v>1108.3271193477426</v>
      </c>
      <c r="J858" s="674">
        <v>2788.5659999999998</v>
      </c>
      <c r="K858" s="674">
        <v>2788.5659999999998</v>
      </c>
      <c r="L858" s="675">
        <v>2788.5659999999998</v>
      </c>
    </row>
    <row r="859" spans="1:12" x14ac:dyDescent="0.25">
      <c r="A859" s="669">
        <v>1996</v>
      </c>
      <c r="B859" s="670">
        <v>2011</v>
      </c>
      <c r="C859" s="671">
        <v>15</v>
      </c>
      <c r="D859" s="672">
        <v>16.673559999999998</v>
      </c>
      <c r="E859" s="672">
        <v>16.673559999999998</v>
      </c>
      <c r="F859" s="673">
        <v>16.673559999999998</v>
      </c>
      <c r="G859" s="674">
        <v>1114.8723047946878</v>
      </c>
      <c r="H859" s="674">
        <v>1114.8723047946878</v>
      </c>
      <c r="I859" s="675">
        <v>1114.8723047946878</v>
      </c>
      <c r="J859" s="674">
        <v>3257.2570000000001</v>
      </c>
      <c r="K859" s="674">
        <v>3257.2570000000001</v>
      </c>
      <c r="L859" s="675">
        <v>3257.2570000000001</v>
      </c>
    </row>
    <row r="860" spans="1:12" x14ac:dyDescent="0.25">
      <c r="A860" s="669">
        <v>1996</v>
      </c>
      <c r="B860" s="670">
        <v>2012</v>
      </c>
      <c r="C860" s="671">
        <v>16</v>
      </c>
      <c r="D860" s="672">
        <v>17.946079999999998</v>
      </c>
      <c r="E860" s="672">
        <v>17.946079999999998</v>
      </c>
      <c r="F860" s="673">
        <v>17.946079999999998</v>
      </c>
      <c r="G860" s="674">
        <v>1336.2273599078551</v>
      </c>
      <c r="H860" s="674">
        <v>1336.2273599078551</v>
      </c>
      <c r="I860" s="675">
        <v>1336.2273599078551</v>
      </c>
      <c r="J860" s="674">
        <v>3143.8870000000002</v>
      </c>
      <c r="K860" s="674">
        <v>3143.8870000000002</v>
      </c>
      <c r="L860" s="675">
        <v>3143.8870000000002</v>
      </c>
    </row>
    <row r="861" spans="1:12" x14ac:dyDescent="0.25">
      <c r="A861" s="669">
        <v>1996</v>
      </c>
      <c r="B861" s="670">
        <v>2013</v>
      </c>
      <c r="C861" s="671">
        <v>17</v>
      </c>
      <c r="D861" s="672">
        <v>17.536090000000002</v>
      </c>
      <c r="E861" s="672">
        <v>17.536090000000002</v>
      </c>
      <c r="F861" s="673">
        <v>17.536090000000002</v>
      </c>
      <c r="G861" s="674">
        <v>1186.6585022095592</v>
      </c>
      <c r="H861" s="674">
        <v>1186.6585022095592</v>
      </c>
      <c r="I861" s="675">
        <v>1186.6585022095592</v>
      </c>
      <c r="J861" s="674">
        <v>3380.0990000000002</v>
      </c>
      <c r="K861" s="674">
        <v>3380.0990000000002</v>
      </c>
      <c r="L861" s="675">
        <v>3380.0990000000002</v>
      </c>
    </row>
    <row r="862" spans="1:12" x14ac:dyDescent="0.25">
      <c r="A862" s="669">
        <v>1996</v>
      </c>
      <c r="B862" s="670">
        <v>2014</v>
      </c>
      <c r="C862" s="671">
        <v>18</v>
      </c>
      <c r="D862" s="672">
        <v>18.112590000000001</v>
      </c>
      <c r="E862" s="672">
        <v>18.112590000000001</v>
      </c>
      <c r="F862" s="673">
        <v>18.112590000000001</v>
      </c>
      <c r="G862" s="674">
        <v>1267.4908089163591</v>
      </c>
      <c r="H862" s="674">
        <v>1267.4908089163591</v>
      </c>
      <c r="I862" s="675">
        <v>1267.4908089163591</v>
      </c>
      <c r="J862" s="674">
        <v>3306.4780000000001</v>
      </c>
      <c r="K862" s="674">
        <v>3306.4780000000001</v>
      </c>
      <c r="L862" s="675">
        <v>3306.4780000000001</v>
      </c>
    </row>
    <row r="863" spans="1:12" x14ac:dyDescent="0.25">
      <c r="A863" s="669">
        <v>1996</v>
      </c>
      <c r="B863" s="670">
        <v>2015</v>
      </c>
      <c r="C863" s="671">
        <v>19</v>
      </c>
      <c r="D863" s="672">
        <v>17.156330000000001</v>
      </c>
      <c r="E863" s="672">
        <v>17.156330000000001</v>
      </c>
      <c r="F863" s="673">
        <v>17.156330000000001</v>
      </c>
      <c r="G863" s="674">
        <v>1075.8031796314106</v>
      </c>
      <c r="H863" s="674">
        <v>1075.8031796314106</v>
      </c>
      <c r="I863" s="675">
        <v>1075.8031796314106</v>
      </c>
      <c r="J863" s="674">
        <v>3200.7342990296188</v>
      </c>
      <c r="K863" s="674">
        <v>3200.7342990296188</v>
      </c>
      <c r="L863" s="675">
        <v>3200.7342990296188</v>
      </c>
    </row>
    <row r="864" spans="1:12" x14ac:dyDescent="0.25">
      <c r="A864" s="669">
        <v>1996</v>
      </c>
      <c r="B864" s="670">
        <v>2016</v>
      </c>
      <c r="C864" s="671">
        <v>20</v>
      </c>
      <c r="D864" s="672">
        <v>18.93713</v>
      </c>
      <c r="E864" s="672">
        <v>18.93713</v>
      </c>
      <c r="F864" s="673">
        <v>18.93713</v>
      </c>
      <c r="G864" s="674">
        <v>1260.0308102679237</v>
      </c>
      <c r="H864" s="674">
        <v>1260.0308102679237</v>
      </c>
      <c r="I864" s="675">
        <v>1260.0308102679237</v>
      </c>
      <c r="J864" s="674">
        <v>3088.575954298884</v>
      </c>
      <c r="K864" s="674">
        <v>3088.575954298884</v>
      </c>
      <c r="L864" s="675">
        <v>3088.575954298884</v>
      </c>
    </row>
    <row r="865" spans="1:12" x14ac:dyDescent="0.25">
      <c r="A865" s="669">
        <v>1996</v>
      </c>
      <c r="B865" s="670">
        <v>2017</v>
      </c>
      <c r="C865" s="671">
        <v>21</v>
      </c>
      <c r="D865" s="672">
        <v>18.721219999999999</v>
      </c>
      <c r="E865" s="672">
        <v>18.721219999999999</v>
      </c>
      <c r="F865" s="673">
        <v>18.721219999999999</v>
      </c>
      <c r="G865" s="674">
        <v>1263.7619508713683</v>
      </c>
      <c r="H865" s="674">
        <v>1263.7619508713683</v>
      </c>
      <c r="I865" s="675">
        <v>1263.7619508713683</v>
      </c>
      <c r="J865" s="674">
        <v>2963.1408537533639</v>
      </c>
      <c r="K865" s="674">
        <v>2963.1408537533639</v>
      </c>
      <c r="L865" s="675">
        <v>2963.1408537533639</v>
      </c>
    </row>
    <row r="866" spans="1:12" x14ac:dyDescent="0.25">
      <c r="A866" s="669">
        <v>1996</v>
      </c>
      <c r="B866" s="670">
        <v>2018</v>
      </c>
      <c r="C866" s="671">
        <v>22</v>
      </c>
      <c r="D866" s="672">
        <v>22.89248928140476</v>
      </c>
      <c r="E866" s="672">
        <v>22.89248928140476</v>
      </c>
      <c r="F866" s="673">
        <v>22.89248928140476</v>
      </c>
      <c r="G866" s="674">
        <v>1224.6223961788066</v>
      </c>
      <c r="H866" s="674">
        <v>1224.6223961788066</v>
      </c>
      <c r="I866" s="675">
        <v>1224.6223961788066</v>
      </c>
      <c r="J866" s="674">
        <v>3202.5857511553641</v>
      </c>
      <c r="K866" s="674">
        <v>3202.5857511553641</v>
      </c>
      <c r="L866" s="675">
        <v>3202.5857511553641</v>
      </c>
    </row>
    <row r="867" spans="1:12" x14ac:dyDescent="0.25">
      <c r="A867" s="669">
        <v>1996</v>
      </c>
      <c r="B867" s="670">
        <v>2019</v>
      </c>
      <c r="C867" s="671">
        <v>23</v>
      </c>
      <c r="D867" s="672">
        <v>20.375505598044871</v>
      </c>
      <c r="E867" s="672">
        <v>20.375505598044871</v>
      </c>
      <c r="F867" s="673">
        <v>20.375505598044871</v>
      </c>
      <c r="G867" s="674">
        <v>1153.641095347861</v>
      </c>
      <c r="H867" s="674">
        <v>1153.641095347861</v>
      </c>
      <c r="I867" s="675">
        <v>1153.641095347861</v>
      </c>
      <c r="J867" s="674">
        <v>3034.8111765996291</v>
      </c>
      <c r="K867" s="674">
        <v>3034.8111765996291</v>
      </c>
      <c r="L867" s="675">
        <v>3034.8111765996291</v>
      </c>
    </row>
    <row r="868" spans="1:12" x14ac:dyDescent="0.25">
      <c r="A868" s="669">
        <v>1996</v>
      </c>
      <c r="B868" s="670">
        <v>2020</v>
      </c>
      <c r="C868" s="671">
        <v>24</v>
      </c>
      <c r="D868" s="672">
        <v>23.692827824734103</v>
      </c>
      <c r="E868" s="672">
        <v>23.692827824734103</v>
      </c>
      <c r="F868" s="673">
        <v>23.692827824734103</v>
      </c>
      <c r="G868" s="674">
        <v>1274.861053472476</v>
      </c>
      <c r="H868" s="674">
        <v>1274.861053472476</v>
      </c>
      <c r="I868" s="675">
        <v>1274.861053472476</v>
      </c>
      <c r="J868" s="674">
        <v>2857.0256004894914</v>
      </c>
      <c r="K868" s="674">
        <v>2857.0256004894914</v>
      </c>
      <c r="L868" s="675">
        <v>2857.0256004894914</v>
      </c>
    </row>
    <row r="869" spans="1:12" x14ac:dyDescent="0.25">
      <c r="A869" s="669">
        <v>1996</v>
      </c>
      <c r="B869" s="670">
        <v>2021</v>
      </c>
      <c r="C869" s="671">
        <v>25</v>
      </c>
      <c r="D869" s="672">
        <v>23.27841133503432</v>
      </c>
      <c r="E869" s="672">
        <v>23.27841133503432</v>
      </c>
      <c r="F869" s="673">
        <v>23.27841133503432</v>
      </c>
      <c r="G869" s="674">
        <v>1154.2204661194189</v>
      </c>
      <c r="H869" s="674">
        <v>1154.2204661194189</v>
      </c>
      <c r="I869" s="675">
        <v>1154.2204661194189</v>
      </c>
      <c r="J869" s="674">
        <v>2671.3873931781891</v>
      </c>
      <c r="K869" s="674">
        <v>2671.3873931781891</v>
      </c>
      <c r="L869" s="675">
        <v>2671.3873931781891</v>
      </c>
    </row>
    <row r="870" spans="1:12" x14ac:dyDescent="0.25">
      <c r="A870" s="669">
        <v>1996</v>
      </c>
      <c r="B870" s="670">
        <v>2022</v>
      </c>
      <c r="C870" s="671">
        <v>26</v>
      </c>
      <c r="D870" s="672">
        <v>22.631537065209521</v>
      </c>
      <c r="E870" s="672">
        <v>22.631537065209521</v>
      </c>
      <c r="F870" s="673">
        <v>22.631537065209521</v>
      </c>
      <c r="G870" s="674">
        <v>1030.3939398596274</v>
      </c>
      <c r="H870" s="674">
        <v>1030.3939398596274</v>
      </c>
      <c r="I870" s="675">
        <v>1030.3939398596274</v>
      </c>
      <c r="J870" s="674">
        <v>2480.2109992694786</v>
      </c>
      <c r="K870" s="674">
        <v>2480.2109992694786</v>
      </c>
      <c r="L870" s="675">
        <v>2480.2109992694786</v>
      </c>
    </row>
    <row r="871" spans="1:12" x14ac:dyDescent="0.25">
      <c r="A871" s="669">
        <v>1996</v>
      </c>
      <c r="B871" s="670">
        <v>2023</v>
      </c>
      <c r="C871" s="671">
        <v>27</v>
      </c>
      <c r="D871" s="672">
        <v>21.760804197541546</v>
      </c>
      <c r="E871" s="672">
        <v>21.760804197541546</v>
      </c>
      <c r="F871" s="673">
        <v>21.760804197541546</v>
      </c>
      <c r="G871" s="674">
        <v>906.38890960361562</v>
      </c>
      <c r="H871" s="674">
        <v>906.38890960361562</v>
      </c>
      <c r="I871" s="675">
        <v>906.38890960361562</v>
      </c>
      <c r="J871" s="674">
        <v>2285.904785684676</v>
      </c>
      <c r="K871" s="674">
        <v>2285.904785684676</v>
      </c>
      <c r="L871" s="675">
        <v>2285.904785684676</v>
      </c>
    </row>
    <row r="872" spans="1:12" x14ac:dyDescent="0.25">
      <c r="A872" s="669">
        <v>1996</v>
      </c>
      <c r="B872" s="670">
        <v>2024</v>
      </c>
      <c r="C872" s="671">
        <v>28</v>
      </c>
      <c r="D872" s="672">
        <v>20.682922895889725</v>
      </c>
      <c r="E872" s="672">
        <v>20.682922895889725</v>
      </c>
      <c r="F872" s="673">
        <v>20.682922895889725</v>
      </c>
      <c r="G872" s="674">
        <v>785.11050139603105</v>
      </c>
      <c r="H872" s="674">
        <v>785.11050139603105</v>
      </c>
      <c r="I872" s="675">
        <v>785.11050139603105</v>
      </c>
      <c r="J872" s="674">
        <v>2090.9041707090805</v>
      </c>
      <c r="K872" s="674">
        <v>2090.9041707090805</v>
      </c>
      <c r="L872" s="675">
        <v>2090.9041707090805</v>
      </c>
    </row>
    <row r="873" spans="1:12" x14ac:dyDescent="0.25">
      <c r="A873" s="669">
        <v>1996</v>
      </c>
      <c r="B873" s="670">
        <v>2025</v>
      </c>
      <c r="C873" s="671">
        <v>29</v>
      </c>
      <c r="D873" s="672">
        <v>19.422309486991356</v>
      </c>
      <c r="E873" s="672">
        <v>19.422309486991356</v>
      </c>
      <c r="F873" s="673">
        <v>19.422309486991356</v>
      </c>
      <c r="G873" s="674">
        <v>669.20636069104864</v>
      </c>
      <c r="H873" s="674">
        <v>669.20636069104864</v>
      </c>
      <c r="I873" s="675">
        <v>669.20636069104864</v>
      </c>
      <c r="J873" s="674">
        <v>1897.6029160590836</v>
      </c>
      <c r="K873" s="674">
        <v>1897.6029160590836</v>
      </c>
      <c r="L873" s="675">
        <v>1897.6029160590836</v>
      </c>
    </row>
    <row r="874" spans="1:12" x14ac:dyDescent="0.25">
      <c r="A874" s="669">
        <v>1996</v>
      </c>
      <c r="B874" s="670">
        <v>2026</v>
      </c>
      <c r="C874" s="671">
        <v>30</v>
      </c>
      <c r="D874" s="672">
        <v>18.010166048004955</v>
      </c>
      <c r="E874" s="672">
        <v>18.010166048004955</v>
      </c>
      <c r="F874" s="673">
        <v>18.010166048004955</v>
      </c>
      <c r="G874" s="674">
        <v>560.93244197570687</v>
      </c>
      <c r="H874" s="674">
        <v>560.93244197570687</v>
      </c>
      <c r="I874" s="675">
        <v>560.93244197570687</v>
      </c>
      <c r="J874" s="674">
        <v>1708.2856829659906</v>
      </c>
      <c r="K874" s="674">
        <v>1708.2856829659906</v>
      </c>
      <c r="L874" s="675">
        <v>1708.2856829659906</v>
      </c>
    </row>
    <row r="875" spans="1:12" x14ac:dyDescent="0.25">
      <c r="A875" s="669">
        <v>1996</v>
      </c>
      <c r="B875" s="670">
        <v>2027</v>
      </c>
      <c r="C875" s="671">
        <v>31</v>
      </c>
      <c r="D875" s="672">
        <v>16.483079648738713</v>
      </c>
      <c r="E875" s="672">
        <v>16.483079648738713</v>
      </c>
      <c r="F875" s="673">
        <v>16.483079648738713</v>
      </c>
      <c r="G875" s="674">
        <v>462.05155417771221</v>
      </c>
      <c r="H875" s="674">
        <v>462.05155417771221</v>
      </c>
      <c r="I875" s="675">
        <v>462.05155417771221</v>
      </c>
      <c r="J875" s="674">
        <v>1525.0649809485633</v>
      </c>
      <c r="K875" s="674">
        <v>1525.0649809485633</v>
      </c>
      <c r="L875" s="675">
        <v>1525.0649809485633</v>
      </c>
    </row>
    <row r="876" spans="1:12" x14ac:dyDescent="0.25">
      <c r="A876" s="669">
        <v>1996</v>
      </c>
      <c r="B876" s="670">
        <v>2028</v>
      </c>
      <c r="C876" s="671">
        <v>32</v>
      </c>
      <c r="D876" s="672">
        <v>14.881225411126739</v>
      </c>
      <c r="E876" s="672">
        <v>14.881225411126739</v>
      </c>
      <c r="F876" s="673">
        <v>14.881225411126739</v>
      </c>
      <c r="G876" s="674">
        <v>373.77292999694401</v>
      </c>
      <c r="H876" s="674">
        <v>373.77292999694401</v>
      </c>
      <c r="I876" s="675">
        <v>373.77292999694401</v>
      </c>
      <c r="J876" s="674">
        <v>1349.8254612782673</v>
      </c>
      <c r="K876" s="674">
        <v>1349.8254612782673</v>
      </c>
      <c r="L876" s="675">
        <v>1349.8254612782673</v>
      </c>
    </row>
    <row r="877" spans="1:12" x14ac:dyDescent="0.25">
      <c r="A877" s="669">
        <v>1996</v>
      </c>
      <c r="B877" s="670">
        <v>2029</v>
      </c>
      <c r="C877" s="671">
        <v>33</v>
      </c>
      <c r="D877" s="672">
        <v>13.246301467152932</v>
      </c>
      <c r="E877" s="672">
        <v>13.246301467152932</v>
      </c>
      <c r="F877" s="673">
        <v>13.246301467152932</v>
      </c>
      <c r="G877" s="674">
        <v>296.73648052504348</v>
      </c>
      <c r="H877" s="674">
        <v>296.73648052504348</v>
      </c>
      <c r="I877" s="675">
        <v>296.73648052504348</v>
      </c>
      <c r="J877" s="674">
        <v>1184.1781298926271</v>
      </c>
      <c r="K877" s="674">
        <v>1184.1781298926271</v>
      </c>
      <c r="L877" s="675">
        <v>1184.1781298926271</v>
      </c>
    </row>
    <row r="878" spans="1:12" x14ac:dyDescent="0.25">
      <c r="A878" s="669">
        <v>1996</v>
      </c>
      <c r="B878" s="670">
        <v>2030</v>
      </c>
      <c r="C878" s="671">
        <v>34</v>
      </c>
      <c r="D878" s="672">
        <v>11.619356589232135</v>
      </c>
      <c r="E878" s="672">
        <v>11.619356589232135</v>
      </c>
      <c r="F878" s="673">
        <v>11.619356589232135</v>
      </c>
      <c r="G878" s="674">
        <v>231.04037388792662</v>
      </c>
      <c r="H878" s="674">
        <v>231.04037388792662</v>
      </c>
      <c r="I878" s="675">
        <v>231.04037388792662</v>
      </c>
      <c r="J878" s="674">
        <v>1029.42649812017</v>
      </c>
      <c r="K878" s="674">
        <v>1029.42649812017</v>
      </c>
      <c r="L878" s="675">
        <v>1029.42649812017</v>
      </c>
    </row>
    <row r="879" spans="1:12" x14ac:dyDescent="0.25">
      <c r="A879" s="669">
        <v>1996</v>
      </c>
      <c r="B879" s="670">
        <v>2031</v>
      </c>
      <c r="C879" s="671">
        <v>35</v>
      </c>
      <c r="D879" s="672">
        <v>10.038687502871221</v>
      </c>
      <c r="E879" s="672">
        <v>10.038687502871221</v>
      </c>
      <c r="F879" s="673">
        <v>10.038687502871221</v>
      </c>
      <c r="G879" s="674">
        <v>176.30588579997561</v>
      </c>
      <c r="H879" s="674">
        <v>176.30588579997561</v>
      </c>
      <c r="I879" s="675">
        <v>176.30588579997561</v>
      </c>
      <c r="J879" s="674">
        <v>886.54599213798826</v>
      </c>
      <c r="K879" s="674">
        <v>886.54599213798826</v>
      </c>
      <c r="L879" s="675">
        <v>886.54599213798826</v>
      </c>
    </row>
    <row r="880" spans="1:12" x14ac:dyDescent="0.25">
      <c r="A880" s="669">
        <v>1996</v>
      </c>
      <c r="B880" s="670">
        <v>2032</v>
      </c>
      <c r="C880" s="671">
        <v>36</v>
      </c>
      <c r="D880" s="672">
        <v>8.5379794283683434</v>
      </c>
      <c r="E880" s="672">
        <v>8.5379794283683434</v>
      </c>
      <c r="F880" s="673">
        <v>8.5379794283683434</v>
      </c>
      <c r="G880" s="674">
        <v>131.76980174272595</v>
      </c>
      <c r="H880" s="674">
        <v>131.76980174272595</v>
      </c>
      <c r="I880" s="675">
        <v>131.76980174272595</v>
      </c>
      <c r="J880" s="674">
        <v>756.17715541923883</v>
      </c>
      <c r="K880" s="674">
        <v>756.17715541923883</v>
      </c>
      <c r="L880" s="675">
        <v>756.17715541923883</v>
      </c>
    </row>
    <row r="881" spans="1:12" x14ac:dyDescent="0.25">
      <c r="A881" s="669">
        <v>1996</v>
      </c>
      <c r="B881" s="670">
        <v>2033</v>
      </c>
      <c r="C881" s="671">
        <v>37</v>
      </c>
      <c r="D881" s="672">
        <v>7.1448397218038897</v>
      </c>
      <c r="E881" s="672">
        <v>7.1448397218038897</v>
      </c>
      <c r="F881" s="673">
        <v>7.1448397218038897</v>
      </c>
      <c r="G881" s="674">
        <v>96.392507347557085</v>
      </c>
      <c r="H881" s="674">
        <v>96.392507347557085</v>
      </c>
      <c r="I881" s="675">
        <v>96.392507347557085</v>
      </c>
      <c r="J881" s="674">
        <v>638.632363505169</v>
      </c>
      <c r="K881" s="674">
        <v>638.632363505169</v>
      </c>
      <c r="L881" s="675">
        <v>638.632363505169</v>
      </c>
    </row>
    <row r="882" spans="1:12" x14ac:dyDescent="0.25">
      <c r="A882" s="669">
        <v>1996</v>
      </c>
      <c r="B882" s="670">
        <v>2034</v>
      </c>
      <c r="C882" s="671">
        <v>38</v>
      </c>
      <c r="D882" s="672">
        <v>5.8798331103395896</v>
      </c>
      <c r="E882" s="672">
        <v>5.8798331103395896</v>
      </c>
      <c r="F882" s="673">
        <v>5.8798331103395896</v>
      </c>
      <c r="G882" s="674">
        <v>68.969506627778955</v>
      </c>
      <c r="H882" s="674">
        <v>68.969506627778955</v>
      </c>
      <c r="I882" s="675">
        <v>68.969506627778955</v>
      </c>
      <c r="J882" s="674">
        <v>533.91499151780442</v>
      </c>
      <c r="K882" s="674">
        <v>533.91499151780442</v>
      </c>
      <c r="L882" s="675">
        <v>533.91499151780442</v>
      </c>
    </row>
    <row r="883" spans="1:12" ht="13" thickBot="1" x14ac:dyDescent="0.3">
      <c r="A883" s="676">
        <v>1996</v>
      </c>
      <c r="B883" s="677">
        <v>2035</v>
      </c>
      <c r="C883" s="678">
        <v>39</v>
      </c>
      <c r="D883" s="679">
        <v>4.7560732433629962</v>
      </c>
      <c r="E883" s="679">
        <v>4.7560732433629962</v>
      </c>
      <c r="F883" s="680">
        <v>4.7560732433629962</v>
      </c>
      <c r="G883" s="681">
        <v>48.23536539901184</v>
      </c>
      <c r="H883" s="681">
        <v>48.23536539901184</v>
      </c>
      <c r="I883" s="682">
        <v>48.23536539901184</v>
      </c>
      <c r="J883" s="681">
        <v>441.74929307424514</v>
      </c>
      <c r="K883" s="681">
        <v>441.74929307424514</v>
      </c>
      <c r="L883" s="682">
        <v>441.74929307424514</v>
      </c>
    </row>
    <row r="884" spans="1:12" x14ac:dyDescent="0.25">
      <c r="A884" s="662">
        <v>1997</v>
      </c>
      <c r="B884" s="663">
        <v>1997</v>
      </c>
      <c r="C884" s="664">
        <v>0</v>
      </c>
      <c r="D884" s="665">
        <v>8.6845049999999997</v>
      </c>
      <c r="E884" s="665">
        <v>8.6845049999999997</v>
      </c>
      <c r="F884" s="666">
        <v>8.6845049999999997</v>
      </c>
      <c r="G884" s="667">
        <v>1071.0395617631664</v>
      </c>
      <c r="H884" s="667">
        <v>1071.0395617631664</v>
      </c>
      <c r="I884" s="668">
        <v>1071.0395617631664</v>
      </c>
      <c r="J884" s="667">
        <v>2889.163</v>
      </c>
      <c r="K884" s="667">
        <v>2889.163</v>
      </c>
      <c r="L884" s="668">
        <v>2889.163</v>
      </c>
    </row>
    <row r="885" spans="1:12" x14ac:dyDescent="0.25">
      <c r="A885" s="669">
        <v>1997</v>
      </c>
      <c r="B885" s="670">
        <v>1998</v>
      </c>
      <c r="C885" s="671">
        <v>1</v>
      </c>
      <c r="D885" s="672">
        <v>7.4983029999999999</v>
      </c>
      <c r="E885" s="672">
        <v>7.4983029999999999</v>
      </c>
      <c r="F885" s="673">
        <v>7.4983029999999999</v>
      </c>
      <c r="G885" s="674">
        <v>994.49738753875886</v>
      </c>
      <c r="H885" s="674">
        <v>994.49738753875886</v>
      </c>
      <c r="I885" s="675">
        <v>994.49738753875886</v>
      </c>
      <c r="J885" s="674">
        <v>2626.942</v>
      </c>
      <c r="K885" s="674">
        <v>2626.942</v>
      </c>
      <c r="L885" s="675">
        <v>2626.942</v>
      </c>
    </row>
    <row r="886" spans="1:12" x14ac:dyDescent="0.25">
      <c r="A886" s="669">
        <v>1997</v>
      </c>
      <c r="B886" s="670">
        <v>1999</v>
      </c>
      <c r="C886" s="671">
        <v>2</v>
      </c>
      <c r="D886" s="672">
        <v>8.6341420000000006</v>
      </c>
      <c r="E886" s="672">
        <v>8.6341420000000006</v>
      </c>
      <c r="F886" s="673">
        <v>8.6341420000000006</v>
      </c>
      <c r="G886" s="674">
        <v>987.29030159619992</v>
      </c>
      <c r="H886" s="674">
        <v>987.29030159619992</v>
      </c>
      <c r="I886" s="675">
        <v>987.29030159619992</v>
      </c>
      <c r="J886" s="674">
        <v>2673.9229999999998</v>
      </c>
      <c r="K886" s="674">
        <v>2673.9229999999998</v>
      </c>
      <c r="L886" s="675">
        <v>2673.9229999999998</v>
      </c>
    </row>
    <row r="887" spans="1:12" x14ac:dyDescent="0.25">
      <c r="A887" s="669">
        <v>1997</v>
      </c>
      <c r="B887" s="670">
        <v>2000</v>
      </c>
      <c r="C887" s="671">
        <v>3</v>
      </c>
      <c r="D887" s="672">
        <v>9.0190300000000008</v>
      </c>
      <c r="E887" s="672">
        <v>9.0190300000000008</v>
      </c>
      <c r="F887" s="673">
        <v>9.0190300000000008</v>
      </c>
      <c r="G887" s="674">
        <v>1016.1740617741483</v>
      </c>
      <c r="H887" s="674">
        <v>1016.1740617741483</v>
      </c>
      <c r="I887" s="675">
        <v>1016.1740617741483</v>
      </c>
      <c r="J887" s="674">
        <v>2675.7449999999999</v>
      </c>
      <c r="K887" s="674">
        <v>2675.7449999999999</v>
      </c>
      <c r="L887" s="675">
        <v>2675.7449999999999</v>
      </c>
    </row>
    <row r="888" spans="1:12" x14ac:dyDescent="0.25">
      <c r="A888" s="669">
        <v>1997</v>
      </c>
      <c r="B888" s="670">
        <v>2001</v>
      </c>
      <c r="C888" s="671">
        <v>4</v>
      </c>
      <c r="D888" s="672">
        <v>9.3852069999999994</v>
      </c>
      <c r="E888" s="672">
        <v>9.3852069999999994</v>
      </c>
      <c r="F888" s="673">
        <v>9.3852069999999994</v>
      </c>
      <c r="G888" s="674">
        <v>972.11148114519096</v>
      </c>
      <c r="H888" s="674">
        <v>972.11148114519096</v>
      </c>
      <c r="I888" s="675">
        <v>972.11148114519096</v>
      </c>
      <c r="J888" s="674">
        <v>2771.5160000000001</v>
      </c>
      <c r="K888" s="674">
        <v>2771.5160000000001</v>
      </c>
      <c r="L888" s="675">
        <v>2771.5160000000001</v>
      </c>
    </row>
    <row r="889" spans="1:12" x14ac:dyDescent="0.25">
      <c r="A889" s="669">
        <v>1997</v>
      </c>
      <c r="B889" s="670">
        <v>2002</v>
      </c>
      <c r="C889" s="671">
        <v>5</v>
      </c>
      <c r="D889" s="672">
        <v>10.123329999999999</v>
      </c>
      <c r="E889" s="672">
        <v>10.123329999999999</v>
      </c>
      <c r="F889" s="673">
        <v>10.123329999999999</v>
      </c>
      <c r="G889" s="674">
        <v>1015.7531974456099</v>
      </c>
      <c r="H889" s="674">
        <v>1015.7531974456099</v>
      </c>
      <c r="I889" s="675">
        <v>1015.7531974456099</v>
      </c>
      <c r="J889" s="674">
        <v>2763.02</v>
      </c>
      <c r="K889" s="674">
        <v>2763.02</v>
      </c>
      <c r="L889" s="675">
        <v>2763.02</v>
      </c>
    </row>
    <row r="890" spans="1:12" x14ac:dyDescent="0.25">
      <c r="A890" s="669">
        <v>1997</v>
      </c>
      <c r="B890" s="670">
        <v>2003</v>
      </c>
      <c r="C890" s="671">
        <v>6</v>
      </c>
      <c r="D890" s="672">
        <v>11.022830000000001</v>
      </c>
      <c r="E890" s="672">
        <v>11.022830000000001</v>
      </c>
      <c r="F890" s="673">
        <v>11.022830000000001</v>
      </c>
      <c r="G890" s="674">
        <v>1038.4986556522267</v>
      </c>
      <c r="H890" s="674">
        <v>1038.4986556522267</v>
      </c>
      <c r="I890" s="675">
        <v>1038.4986556522267</v>
      </c>
      <c r="J890" s="674">
        <v>2718.0239999999999</v>
      </c>
      <c r="K890" s="674">
        <v>2718.0239999999999</v>
      </c>
      <c r="L890" s="675">
        <v>2718.0239999999999</v>
      </c>
    </row>
    <row r="891" spans="1:12" x14ac:dyDescent="0.25">
      <c r="A891" s="669">
        <v>1997</v>
      </c>
      <c r="B891" s="670">
        <v>2004</v>
      </c>
      <c r="C891" s="671">
        <v>7</v>
      </c>
      <c r="D891" s="672">
        <v>12.096830000000001</v>
      </c>
      <c r="E891" s="672">
        <v>12.096830000000001</v>
      </c>
      <c r="F891" s="673">
        <v>12.096830000000001</v>
      </c>
      <c r="G891" s="674">
        <v>1067.6025251637384</v>
      </c>
      <c r="H891" s="674">
        <v>1067.6025251637384</v>
      </c>
      <c r="I891" s="675">
        <v>1067.6025251637384</v>
      </c>
      <c r="J891" s="674">
        <v>2831.1190000000001</v>
      </c>
      <c r="K891" s="674">
        <v>2831.1190000000001</v>
      </c>
      <c r="L891" s="675">
        <v>2831.1190000000001</v>
      </c>
    </row>
    <row r="892" spans="1:12" x14ac:dyDescent="0.25">
      <c r="A892" s="669">
        <v>1997</v>
      </c>
      <c r="B892" s="670">
        <v>2005</v>
      </c>
      <c r="C892" s="671">
        <v>8</v>
      </c>
      <c r="D892" s="672">
        <v>13.11928</v>
      </c>
      <c r="E892" s="672">
        <v>13.11928</v>
      </c>
      <c r="F892" s="673">
        <v>13.11928</v>
      </c>
      <c r="G892" s="674">
        <v>1029.2742724230998</v>
      </c>
      <c r="H892" s="674">
        <v>1029.2742724230998</v>
      </c>
      <c r="I892" s="675">
        <v>1029.2742724230998</v>
      </c>
      <c r="J892" s="674">
        <v>2985.8110000000001</v>
      </c>
      <c r="K892" s="674">
        <v>2985.8110000000001</v>
      </c>
      <c r="L892" s="675">
        <v>2985.8110000000001</v>
      </c>
    </row>
    <row r="893" spans="1:12" x14ac:dyDescent="0.25">
      <c r="A893" s="669">
        <v>1997</v>
      </c>
      <c r="B893" s="670">
        <v>2006</v>
      </c>
      <c r="C893" s="671">
        <v>9</v>
      </c>
      <c r="D893" s="672">
        <v>14.23485</v>
      </c>
      <c r="E893" s="672">
        <v>14.23485</v>
      </c>
      <c r="F893" s="673">
        <v>14.23485</v>
      </c>
      <c r="G893" s="674">
        <v>1049.6395518361701</v>
      </c>
      <c r="H893" s="674">
        <v>1049.6395518361701</v>
      </c>
      <c r="I893" s="675">
        <v>1049.6395518361701</v>
      </c>
      <c r="J893" s="674">
        <v>3073.6010000000001</v>
      </c>
      <c r="K893" s="674">
        <v>3073.6010000000001</v>
      </c>
      <c r="L893" s="675">
        <v>3073.6010000000001</v>
      </c>
    </row>
    <row r="894" spans="1:12" x14ac:dyDescent="0.25">
      <c r="A894" s="669">
        <v>1997</v>
      </c>
      <c r="B894" s="670">
        <v>2007</v>
      </c>
      <c r="C894" s="671">
        <v>10</v>
      </c>
      <c r="D894" s="672">
        <v>14.063040000000001</v>
      </c>
      <c r="E894" s="672">
        <v>14.063040000000001</v>
      </c>
      <c r="F894" s="673">
        <v>14.063040000000001</v>
      </c>
      <c r="G894" s="674">
        <v>1131.8675045110126</v>
      </c>
      <c r="H894" s="674">
        <v>1131.8675045110126</v>
      </c>
      <c r="I894" s="675">
        <v>1131.8675045110126</v>
      </c>
      <c r="J894" s="674">
        <v>2998.6129999999998</v>
      </c>
      <c r="K894" s="674">
        <v>2998.6129999999998</v>
      </c>
      <c r="L894" s="675">
        <v>2998.6129999999998</v>
      </c>
    </row>
    <row r="895" spans="1:12" x14ac:dyDescent="0.25">
      <c r="A895" s="669">
        <v>1997</v>
      </c>
      <c r="B895" s="670">
        <v>2008</v>
      </c>
      <c r="C895" s="671">
        <v>11</v>
      </c>
      <c r="D895" s="672">
        <v>13.37383</v>
      </c>
      <c r="E895" s="672">
        <v>13.37383</v>
      </c>
      <c r="F895" s="673">
        <v>13.37383</v>
      </c>
      <c r="G895" s="674">
        <v>927.95364868648653</v>
      </c>
      <c r="H895" s="674">
        <v>927.95364868648653</v>
      </c>
      <c r="I895" s="675">
        <v>927.95364868648653</v>
      </c>
      <c r="J895" s="674">
        <v>2951.8339999999998</v>
      </c>
      <c r="K895" s="674">
        <v>2951.8339999999998</v>
      </c>
      <c r="L895" s="675">
        <v>2951.8339999999998</v>
      </c>
    </row>
    <row r="896" spans="1:12" x14ac:dyDescent="0.25">
      <c r="A896" s="669">
        <v>1997</v>
      </c>
      <c r="B896" s="670">
        <v>2009</v>
      </c>
      <c r="C896" s="671">
        <v>12</v>
      </c>
      <c r="D896" s="672">
        <v>12.15648</v>
      </c>
      <c r="E896" s="672">
        <v>12.15648</v>
      </c>
      <c r="F896" s="673">
        <v>12.15648</v>
      </c>
      <c r="G896" s="674">
        <v>1025.1413878761887</v>
      </c>
      <c r="H896" s="674">
        <v>1025.1413878761887</v>
      </c>
      <c r="I896" s="675">
        <v>1025.1413878761887</v>
      </c>
      <c r="J896" s="674">
        <v>2798.1280000000002</v>
      </c>
      <c r="K896" s="674">
        <v>2798.1280000000002</v>
      </c>
      <c r="L896" s="675">
        <v>2798.1280000000002</v>
      </c>
    </row>
    <row r="897" spans="1:12" x14ac:dyDescent="0.25">
      <c r="A897" s="669">
        <v>1997</v>
      </c>
      <c r="B897" s="670">
        <v>2010</v>
      </c>
      <c r="C897" s="671">
        <v>13</v>
      </c>
      <c r="D897" s="672">
        <v>13.381</v>
      </c>
      <c r="E897" s="672">
        <v>13.381</v>
      </c>
      <c r="F897" s="673">
        <v>13.381</v>
      </c>
      <c r="G897" s="674">
        <v>1080.7501450325396</v>
      </c>
      <c r="H897" s="674">
        <v>1080.7501450325396</v>
      </c>
      <c r="I897" s="675">
        <v>1080.7501450325396</v>
      </c>
      <c r="J897" s="674">
        <v>2967.4009999999998</v>
      </c>
      <c r="K897" s="674">
        <v>2967.4009999999998</v>
      </c>
      <c r="L897" s="675">
        <v>2967.4009999999998</v>
      </c>
    </row>
    <row r="898" spans="1:12" x14ac:dyDescent="0.25">
      <c r="A898" s="669">
        <v>1997</v>
      </c>
      <c r="B898" s="670">
        <v>2011</v>
      </c>
      <c r="C898" s="671">
        <v>14</v>
      </c>
      <c r="D898" s="672">
        <v>15.77092</v>
      </c>
      <c r="E898" s="672">
        <v>15.77092</v>
      </c>
      <c r="F898" s="673">
        <v>15.77092</v>
      </c>
      <c r="G898" s="674">
        <v>1086.5466903666093</v>
      </c>
      <c r="H898" s="674">
        <v>1086.5466903666093</v>
      </c>
      <c r="I898" s="675">
        <v>1086.5466903666093</v>
      </c>
      <c r="J898" s="674">
        <v>3035.9270000000001</v>
      </c>
      <c r="K898" s="674">
        <v>3035.9270000000001</v>
      </c>
      <c r="L898" s="675">
        <v>3035.9270000000001</v>
      </c>
    </row>
    <row r="899" spans="1:12" x14ac:dyDescent="0.25">
      <c r="A899" s="669">
        <v>1997</v>
      </c>
      <c r="B899" s="670">
        <v>2012</v>
      </c>
      <c r="C899" s="671">
        <v>15</v>
      </c>
      <c r="D899" s="672">
        <v>16.748539999999998</v>
      </c>
      <c r="E899" s="672">
        <v>16.748539999999998</v>
      </c>
      <c r="F899" s="673">
        <v>16.748539999999998</v>
      </c>
      <c r="G899" s="674">
        <v>1212.0789009693624</v>
      </c>
      <c r="H899" s="674">
        <v>1212.0789009693624</v>
      </c>
      <c r="I899" s="675">
        <v>1212.0789009693624</v>
      </c>
      <c r="J899" s="674">
        <v>3108.857</v>
      </c>
      <c r="K899" s="674">
        <v>3108.857</v>
      </c>
      <c r="L899" s="675">
        <v>3108.857</v>
      </c>
    </row>
    <row r="900" spans="1:12" x14ac:dyDescent="0.25">
      <c r="A900" s="669">
        <v>1997</v>
      </c>
      <c r="B900" s="670">
        <v>2013</v>
      </c>
      <c r="C900" s="671">
        <v>16</v>
      </c>
      <c r="D900" s="672">
        <v>16.753520000000002</v>
      </c>
      <c r="E900" s="672">
        <v>16.753520000000002</v>
      </c>
      <c r="F900" s="673">
        <v>16.753520000000002</v>
      </c>
      <c r="G900" s="674">
        <v>1160.4532718017122</v>
      </c>
      <c r="H900" s="674">
        <v>1160.4532718017122</v>
      </c>
      <c r="I900" s="675">
        <v>1160.4532718017122</v>
      </c>
      <c r="J900" s="674">
        <v>3158.3519999999999</v>
      </c>
      <c r="K900" s="674">
        <v>3158.3519999999999</v>
      </c>
      <c r="L900" s="675">
        <v>3158.3519999999999</v>
      </c>
    </row>
    <row r="901" spans="1:12" x14ac:dyDescent="0.25">
      <c r="A901" s="669">
        <v>1997</v>
      </c>
      <c r="B901" s="670">
        <v>2014</v>
      </c>
      <c r="C901" s="671">
        <v>17</v>
      </c>
      <c r="D901" s="672">
        <v>17.943180000000002</v>
      </c>
      <c r="E901" s="672">
        <v>17.943180000000002</v>
      </c>
      <c r="F901" s="673">
        <v>17.943180000000002</v>
      </c>
      <c r="G901" s="674">
        <v>1219.645073753182</v>
      </c>
      <c r="H901" s="674">
        <v>1219.645073753182</v>
      </c>
      <c r="I901" s="675">
        <v>1219.645073753182</v>
      </c>
      <c r="J901" s="674">
        <v>3273.8620000000001</v>
      </c>
      <c r="K901" s="674">
        <v>3273.8620000000001</v>
      </c>
      <c r="L901" s="675">
        <v>3273.8620000000001</v>
      </c>
    </row>
    <row r="902" spans="1:12" x14ac:dyDescent="0.25">
      <c r="A902" s="669">
        <v>1997</v>
      </c>
      <c r="B902" s="670">
        <v>2015</v>
      </c>
      <c r="C902" s="671">
        <v>18</v>
      </c>
      <c r="D902" s="672">
        <v>18.28942</v>
      </c>
      <c r="E902" s="672">
        <v>18.28942</v>
      </c>
      <c r="F902" s="673">
        <v>18.28942</v>
      </c>
      <c r="G902" s="674">
        <v>1121.7411756460488</v>
      </c>
      <c r="H902" s="674">
        <v>1121.7411756460488</v>
      </c>
      <c r="I902" s="675">
        <v>1121.7411756460488</v>
      </c>
      <c r="J902" s="674">
        <v>3249.584482069698</v>
      </c>
      <c r="K902" s="674">
        <v>3249.584482069698</v>
      </c>
      <c r="L902" s="675">
        <v>3249.584482069698</v>
      </c>
    </row>
    <row r="903" spans="1:12" x14ac:dyDescent="0.25">
      <c r="A903" s="669">
        <v>1997</v>
      </c>
      <c r="B903" s="670">
        <v>2016</v>
      </c>
      <c r="C903" s="671">
        <v>19</v>
      </c>
      <c r="D903" s="672">
        <v>18.750229999999998</v>
      </c>
      <c r="E903" s="672">
        <v>18.750229999999998</v>
      </c>
      <c r="F903" s="673">
        <v>18.750229999999998</v>
      </c>
      <c r="G903" s="674">
        <v>1327.0928809162633</v>
      </c>
      <c r="H903" s="674">
        <v>1327.0928809162633</v>
      </c>
      <c r="I903" s="675">
        <v>1327.0928809162633</v>
      </c>
      <c r="J903" s="674">
        <v>3153.1155043073645</v>
      </c>
      <c r="K903" s="674">
        <v>3153.1155043073645</v>
      </c>
      <c r="L903" s="675">
        <v>3153.1155043073645</v>
      </c>
    </row>
    <row r="904" spans="1:12" x14ac:dyDescent="0.25">
      <c r="A904" s="669">
        <v>1997</v>
      </c>
      <c r="B904" s="670">
        <v>2017</v>
      </c>
      <c r="C904" s="671">
        <v>20</v>
      </c>
      <c r="D904" s="672">
        <v>21.218959999999999</v>
      </c>
      <c r="E904" s="672">
        <v>21.218959999999999</v>
      </c>
      <c r="F904" s="673">
        <v>21.218959999999999</v>
      </c>
      <c r="G904" s="674">
        <v>1345.3571553018276</v>
      </c>
      <c r="H904" s="674">
        <v>1345.3571553018276</v>
      </c>
      <c r="I904" s="675">
        <v>1345.3571553018276</v>
      </c>
      <c r="J904" s="674">
        <v>3042.6257908015773</v>
      </c>
      <c r="K904" s="674">
        <v>3042.6257908015773</v>
      </c>
      <c r="L904" s="675">
        <v>3042.6257908015773</v>
      </c>
    </row>
    <row r="905" spans="1:12" x14ac:dyDescent="0.25">
      <c r="A905" s="669">
        <v>1997</v>
      </c>
      <c r="B905" s="670">
        <v>2018</v>
      </c>
      <c r="C905" s="671">
        <v>21</v>
      </c>
      <c r="D905" s="672">
        <v>21.353621415843264</v>
      </c>
      <c r="E905" s="672">
        <v>21.353621415843264</v>
      </c>
      <c r="F905" s="673">
        <v>21.353621415843264</v>
      </c>
      <c r="G905" s="674">
        <v>1318.6165532300568</v>
      </c>
      <c r="H905" s="674">
        <v>1318.6165532300568</v>
      </c>
      <c r="I905" s="675">
        <v>1318.6165532300568</v>
      </c>
      <c r="J905" s="674">
        <v>3308.437472739296</v>
      </c>
      <c r="K905" s="674">
        <v>3308.437472739296</v>
      </c>
      <c r="L905" s="675">
        <v>3308.437472739296</v>
      </c>
    </row>
    <row r="906" spans="1:12" x14ac:dyDescent="0.25">
      <c r="A906" s="669">
        <v>1997</v>
      </c>
      <c r="B906" s="670">
        <v>2019</v>
      </c>
      <c r="C906" s="671">
        <v>22</v>
      </c>
      <c r="D906" s="672">
        <v>18.948123490337256</v>
      </c>
      <c r="E906" s="672">
        <v>18.948123490337256</v>
      </c>
      <c r="F906" s="673">
        <v>18.948123490337256</v>
      </c>
      <c r="G906" s="674">
        <v>1257.2536299491023</v>
      </c>
      <c r="H906" s="674">
        <v>1257.2536299491023</v>
      </c>
      <c r="I906" s="675">
        <v>1257.2536299491023</v>
      </c>
      <c r="J906" s="674">
        <v>3154.9394115291993</v>
      </c>
      <c r="K906" s="674">
        <v>3154.9394115291993</v>
      </c>
      <c r="L906" s="675">
        <v>3154.9394115291993</v>
      </c>
    </row>
    <row r="907" spans="1:12" x14ac:dyDescent="0.25">
      <c r="A907" s="669">
        <v>1997</v>
      </c>
      <c r="B907" s="670">
        <v>2020</v>
      </c>
      <c r="C907" s="671">
        <v>23</v>
      </c>
      <c r="D907" s="672">
        <v>22.243454995504262</v>
      </c>
      <c r="E907" s="672">
        <v>22.243454995504262</v>
      </c>
      <c r="F907" s="673">
        <v>22.243454995504262</v>
      </c>
      <c r="G907" s="674">
        <v>1407.1575782867355</v>
      </c>
      <c r="H907" s="674">
        <v>1407.1575782867355</v>
      </c>
      <c r="I907" s="675">
        <v>1407.1575782867355</v>
      </c>
      <c r="J907" s="674">
        <v>2989.6608964020165</v>
      </c>
      <c r="K907" s="674">
        <v>2989.6608964020165</v>
      </c>
      <c r="L907" s="675">
        <v>2989.6608964020165</v>
      </c>
    </row>
    <row r="908" spans="1:12" x14ac:dyDescent="0.25">
      <c r="A908" s="669">
        <v>1997</v>
      </c>
      <c r="B908" s="670">
        <v>2021</v>
      </c>
      <c r="C908" s="671">
        <v>24</v>
      </c>
      <c r="D908" s="672">
        <v>22.074471560493762</v>
      </c>
      <c r="E908" s="672">
        <v>22.074471560493762</v>
      </c>
      <c r="F908" s="673">
        <v>22.074471560493762</v>
      </c>
      <c r="G908" s="674">
        <v>1291.1841819504773</v>
      </c>
      <c r="H908" s="674">
        <v>1291.1841819504773</v>
      </c>
      <c r="I908" s="675">
        <v>1291.1841819504773</v>
      </c>
      <c r="J908" s="674">
        <v>2814.5203179900423</v>
      </c>
      <c r="K908" s="674">
        <v>2814.5203179900423</v>
      </c>
      <c r="L908" s="675">
        <v>2814.5203179900423</v>
      </c>
    </row>
    <row r="909" spans="1:12" x14ac:dyDescent="0.25">
      <c r="A909" s="669">
        <v>1997</v>
      </c>
      <c r="B909" s="670">
        <v>2022</v>
      </c>
      <c r="C909" s="671">
        <v>25</v>
      </c>
      <c r="D909" s="672">
        <v>21.688362098012149</v>
      </c>
      <c r="E909" s="672">
        <v>21.688362098012149</v>
      </c>
      <c r="F909" s="673">
        <v>21.688362098012149</v>
      </c>
      <c r="G909" s="674">
        <v>1168.998930728631</v>
      </c>
      <c r="H909" s="674">
        <v>1168.998930728631</v>
      </c>
      <c r="I909" s="675">
        <v>1168.998930728631</v>
      </c>
      <c r="J909" s="674">
        <v>2631.6439355791208</v>
      </c>
      <c r="K909" s="674">
        <v>2631.6439355791208</v>
      </c>
      <c r="L909" s="675">
        <v>2631.6439355791208</v>
      </c>
    </row>
    <row r="910" spans="1:12" x14ac:dyDescent="0.25">
      <c r="A910" s="669">
        <v>1997</v>
      </c>
      <c r="B910" s="670">
        <v>2023</v>
      </c>
      <c r="C910" s="671">
        <v>26</v>
      </c>
      <c r="D910" s="672">
        <v>21.085673057341552</v>
      </c>
      <c r="E910" s="672">
        <v>21.085673057341552</v>
      </c>
      <c r="F910" s="673">
        <v>21.085673057341552</v>
      </c>
      <c r="G910" s="674">
        <v>1043.5869483192316</v>
      </c>
      <c r="H910" s="674">
        <v>1043.5869483192316</v>
      </c>
      <c r="I910" s="675">
        <v>1043.5869483192316</v>
      </c>
      <c r="J910" s="674">
        <v>2443.3117607172831</v>
      </c>
      <c r="K910" s="674">
        <v>2443.3117607172831</v>
      </c>
      <c r="L910" s="675">
        <v>2443.3117607172831</v>
      </c>
    </row>
    <row r="911" spans="1:12" x14ac:dyDescent="0.25">
      <c r="A911" s="669">
        <v>1997</v>
      </c>
      <c r="B911" s="670">
        <v>2024</v>
      </c>
      <c r="C911" s="671">
        <v>27</v>
      </c>
      <c r="D911" s="672">
        <v>20.274416247208563</v>
      </c>
      <c r="E911" s="672">
        <v>20.274416247208563</v>
      </c>
      <c r="F911" s="673">
        <v>20.274416247208563</v>
      </c>
      <c r="G911" s="674">
        <v>917.99417637539136</v>
      </c>
      <c r="H911" s="674">
        <v>917.99417637539136</v>
      </c>
      <c r="I911" s="675">
        <v>917.99417637539136</v>
      </c>
      <c r="J911" s="674">
        <v>2251.8963299446486</v>
      </c>
      <c r="K911" s="674">
        <v>2251.8963299446486</v>
      </c>
      <c r="L911" s="675">
        <v>2251.8963299446486</v>
      </c>
    </row>
    <row r="912" spans="1:12" x14ac:dyDescent="0.25">
      <c r="A912" s="669">
        <v>1997</v>
      </c>
      <c r="B912" s="670">
        <v>2025</v>
      </c>
      <c r="C912" s="671">
        <v>28</v>
      </c>
      <c r="D912" s="672">
        <v>19.270160431275027</v>
      </c>
      <c r="E912" s="672">
        <v>19.270160431275027</v>
      </c>
      <c r="F912" s="673">
        <v>19.270160431275027</v>
      </c>
      <c r="G912" s="674">
        <v>795.16293773708048</v>
      </c>
      <c r="H912" s="674">
        <v>795.16293773708048</v>
      </c>
      <c r="I912" s="675">
        <v>795.16293773708048</v>
      </c>
      <c r="J912" s="674">
        <v>2059.7968287097506</v>
      </c>
      <c r="K912" s="674">
        <v>2059.7968287097506</v>
      </c>
      <c r="L912" s="675">
        <v>2059.7968287097506</v>
      </c>
    </row>
    <row r="913" spans="1:12" x14ac:dyDescent="0.25">
      <c r="A913" s="669">
        <v>1997</v>
      </c>
      <c r="B913" s="670">
        <v>2026</v>
      </c>
      <c r="C913" s="671">
        <v>29</v>
      </c>
      <c r="D913" s="672">
        <v>18.095654160881512</v>
      </c>
      <c r="E913" s="672">
        <v>18.095654160881512</v>
      </c>
      <c r="F913" s="673">
        <v>18.095654160881512</v>
      </c>
      <c r="G913" s="674">
        <v>677.77477791118565</v>
      </c>
      <c r="H913" s="674">
        <v>677.77477791118565</v>
      </c>
      <c r="I913" s="675">
        <v>677.77477791118565</v>
      </c>
      <c r="J913" s="674">
        <v>1869.3714056361275</v>
      </c>
      <c r="K913" s="674">
        <v>1869.3714056361275</v>
      </c>
      <c r="L913" s="675">
        <v>1869.3714056361275</v>
      </c>
    </row>
    <row r="914" spans="1:12" x14ac:dyDescent="0.25">
      <c r="A914" s="669">
        <v>1997</v>
      </c>
      <c r="B914" s="670">
        <v>2027</v>
      </c>
      <c r="C914" s="671">
        <v>30</v>
      </c>
      <c r="D914" s="672">
        <v>16.779968232049459</v>
      </c>
      <c r="E914" s="672">
        <v>16.779968232049459</v>
      </c>
      <c r="F914" s="673">
        <v>16.779968232049459</v>
      </c>
      <c r="G914" s="674">
        <v>568.11453628544268</v>
      </c>
      <c r="H914" s="674">
        <v>568.11453628544268</v>
      </c>
      <c r="I914" s="675">
        <v>568.11453628544268</v>
      </c>
      <c r="J914" s="674">
        <v>1682.8707320002748</v>
      </c>
      <c r="K914" s="674">
        <v>1682.8707320002748</v>
      </c>
      <c r="L914" s="675">
        <v>1682.8707320002748</v>
      </c>
    </row>
    <row r="915" spans="1:12" x14ac:dyDescent="0.25">
      <c r="A915" s="669">
        <v>1997</v>
      </c>
      <c r="B915" s="670">
        <v>2028</v>
      </c>
      <c r="C915" s="671">
        <v>31</v>
      </c>
      <c r="D915" s="672">
        <v>15.357190607513294</v>
      </c>
      <c r="E915" s="672">
        <v>15.357190607513294</v>
      </c>
      <c r="F915" s="673">
        <v>15.357190607513294</v>
      </c>
      <c r="G915" s="674">
        <v>467.96759252695796</v>
      </c>
      <c r="H915" s="674">
        <v>467.96759252695796</v>
      </c>
      <c r="I915" s="675">
        <v>467.96759252695796</v>
      </c>
      <c r="J915" s="674">
        <v>1502.3758885462653</v>
      </c>
      <c r="K915" s="674">
        <v>1502.3758885462653</v>
      </c>
      <c r="L915" s="675">
        <v>1502.3758885462653</v>
      </c>
    </row>
    <row r="916" spans="1:12" x14ac:dyDescent="0.25">
      <c r="A916" s="669">
        <v>1997</v>
      </c>
      <c r="B916" s="670">
        <v>2029</v>
      </c>
      <c r="C916" s="671">
        <v>32</v>
      </c>
      <c r="D916" s="672">
        <v>13.864752217558516</v>
      </c>
      <c r="E916" s="672">
        <v>13.864752217558516</v>
      </c>
      <c r="F916" s="673">
        <v>13.864752217558516</v>
      </c>
      <c r="G916" s="674">
        <v>378.55866216855657</v>
      </c>
      <c r="H916" s="674">
        <v>378.55866216855657</v>
      </c>
      <c r="I916" s="675">
        <v>378.55866216855657</v>
      </c>
      <c r="J916" s="674">
        <v>1329.7434877227092</v>
      </c>
      <c r="K916" s="674">
        <v>1329.7434877227092</v>
      </c>
      <c r="L916" s="675">
        <v>1329.7434877227092</v>
      </c>
    </row>
    <row r="917" spans="1:12" x14ac:dyDescent="0.25">
      <c r="A917" s="669">
        <v>1997</v>
      </c>
      <c r="B917" s="670">
        <v>2030</v>
      </c>
      <c r="C917" s="671">
        <v>33</v>
      </c>
      <c r="D917" s="672">
        <v>12.341502972183768</v>
      </c>
      <c r="E917" s="672">
        <v>12.341502972183768</v>
      </c>
      <c r="F917" s="673">
        <v>12.341502972183768</v>
      </c>
      <c r="G917" s="674">
        <v>300.5358496268974</v>
      </c>
      <c r="H917" s="674">
        <v>300.5358496268974</v>
      </c>
      <c r="I917" s="675">
        <v>300.5358496268974</v>
      </c>
      <c r="J917" s="674">
        <v>1166.5605677916321</v>
      </c>
      <c r="K917" s="674">
        <v>1166.5605677916321</v>
      </c>
      <c r="L917" s="675">
        <v>1166.5605677916321</v>
      </c>
    </row>
    <row r="918" spans="1:12" x14ac:dyDescent="0.25">
      <c r="A918" s="669">
        <v>1997</v>
      </c>
      <c r="B918" s="670">
        <v>2031</v>
      </c>
      <c r="C918" s="671">
        <v>34</v>
      </c>
      <c r="D918" s="672">
        <v>10.825687776808005</v>
      </c>
      <c r="E918" s="672">
        <v>10.825687776808005</v>
      </c>
      <c r="F918" s="673">
        <v>10.825687776808005</v>
      </c>
      <c r="G918" s="674">
        <v>233.99857995776131</v>
      </c>
      <c r="H918" s="674">
        <v>233.99857995776131</v>
      </c>
      <c r="I918" s="675">
        <v>233.99857995776131</v>
      </c>
      <c r="J918" s="674">
        <v>1014.1112471446378</v>
      </c>
      <c r="K918" s="674">
        <v>1014.1112471446378</v>
      </c>
      <c r="L918" s="675">
        <v>1014.1112471446378</v>
      </c>
    </row>
    <row r="919" spans="1:12" x14ac:dyDescent="0.25">
      <c r="A919" s="669">
        <v>1997</v>
      </c>
      <c r="B919" s="670">
        <v>2032</v>
      </c>
      <c r="C919" s="671">
        <v>35</v>
      </c>
      <c r="D919" s="672">
        <v>9.3529874705575313</v>
      </c>
      <c r="E919" s="672">
        <v>9.3529874705575313</v>
      </c>
      <c r="F919" s="673">
        <v>9.3529874705575313</v>
      </c>
      <c r="G919" s="674">
        <v>178.56327974694898</v>
      </c>
      <c r="H919" s="674">
        <v>178.56327974694898</v>
      </c>
      <c r="I919" s="675">
        <v>178.56327974694898</v>
      </c>
      <c r="J919" s="674">
        <v>873.35644009542909</v>
      </c>
      <c r="K919" s="674">
        <v>873.35644009542909</v>
      </c>
      <c r="L919" s="675">
        <v>873.35644009542909</v>
      </c>
    </row>
    <row r="920" spans="1:12" x14ac:dyDescent="0.25">
      <c r="A920" s="669">
        <v>1997</v>
      </c>
      <c r="B920" s="670">
        <v>2033</v>
      </c>
      <c r="C920" s="671">
        <v>36</v>
      </c>
      <c r="D920" s="672">
        <v>7.9547863796504386</v>
      </c>
      <c r="E920" s="672">
        <v>7.9547863796504386</v>
      </c>
      <c r="F920" s="673">
        <v>7.9547863796504386</v>
      </c>
      <c r="G920" s="674">
        <v>133.45696239251492</v>
      </c>
      <c r="H920" s="674">
        <v>133.45696239251492</v>
      </c>
      <c r="I920" s="675">
        <v>133.45696239251492</v>
      </c>
      <c r="J920" s="674">
        <v>744.92716045761927</v>
      </c>
      <c r="K920" s="674">
        <v>744.92716045761927</v>
      </c>
      <c r="L920" s="675">
        <v>744.92716045761927</v>
      </c>
    </row>
    <row r="921" spans="1:12" x14ac:dyDescent="0.25">
      <c r="A921" s="669">
        <v>1997</v>
      </c>
      <c r="B921" s="670">
        <v>2034</v>
      </c>
      <c r="C921" s="671">
        <v>37</v>
      </c>
      <c r="D921" s="672">
        <v>6.6568061191326429</v>
      </c>
      <c r="E921" s="672">
        <v>6.6568061191326429</v>
      </c>
      <c r="F921" s="673">
        <v>6.6568061191326429</v>
      </c>
      <c r="G921" s="674">
        <v>97.626702460401063</v>
      </c>
      <c r="H921" s="674">
        <v>97.626702460401063</v>
      </c>
      <c r="I921" s="675">
        <v>97.626702460401063</v>
      </c>
      <c r="J921" s="674">
        <v>629.13113641800965</v>
      </c>
      <c r="K921" s="674">
        <v>629.13113641800965</v>
      </c>
      <c r="L921" s="675">
        <v>629.13113641800965</v>
      </c>
    </row>
    <row r="922" spans="1:12" x14ac:dyDescent="0.25">
      <c r="A922" s="669">
        <v>1997</v>
      </c>
      <c r="B922" s="670">
        <v>2035</v>
      </c>
      <c r="C922" s="671">
        <v>38</v>
      </c>
      <c r="D922" s="672">
        <v>5.4782067271489776</v>
      </c>
      <c r="E922" s="672">
        <v>5.4782067271489776</v>
      </c>
      <c r="F922" s="673">
        <v>5.4782067271489776</v>
      </c>
      <c r="G922" s="674">
        <v>69.852581779132223</v>
      </c>
      <c r="H922" s="674">
        <v>69.852581779132223</v>
      </c>
      <c r="I922" s="675">
        <v>69.852581779132223</v>
      </c>
      <c r="J922" s="674">
        <v>525.97169288538487</v>
      </c>
      <c r="K922" s="674">
        <v>525.97169288538487</v>
      </c>
      <c r="L922" s="675">
        <v>525.97169288538487</v>
      </c>
    </row>
    <row r="923" spans="1:12" ht="13" thickBot="1" x14ac:dyDescent="0.3">
      <c r="A923" s="676">
        <v>1997</v>
      </c>
      <c r="B923" s="677">
        <v>2036</v>
      </c>
      <c r="C923" s="678">
        <v>39</v>
      </c>
      <c r="D923" s="679">
        <v>4.4312061154911984</v>
      </c>
      <c r="E923" s="679">
        <v>4.4312061154911984</v>
      </c>
      <c r="F923" s="680">
        <v>4.4312061154911984</v>
      </c>
      <c r="G923" s="681">
        <v>48.852963736059479</v>
      </c>
      <c r="H923" s="681">
        <v>48.852963736059479</v>
      </c>
      <c r="I923" s="682">
        <v>48.852963736059479</v>
      </c>
      <c r="J923" s="681">
        <v>435.17718588247334</v>
      </c>
      <c r="K923" s="681">
        <v>435.17718588247334</v>
      </c>
      <c r="L923" s="682">
        <v>435.17718588247334</v>
      </c>
    </row>
    <row r="924" spans="1:12" x14ac:dyDescent="0.25">
      <c r="A924" s="662">
        <v>1998</v>
      </c>
      <c r="B924" s="663">
        <v>1998</v>
      </c>
      <c r="C924" s="664">
        <v>0</v>
      </c>
      <c r="D924" s="665">
        <v>7.9146179999999999</v>
      </c>
      <c r="E924" s="665">
        <v>7.9146179999999999</v>
      </c>
      <c r="F924" s="666">
        <v>7.9146179999999999</v>
      </c>
      <c r="G924" s="667">
        <v>889.50823221098017</v>
      </c>
      <c r="H924" s="667">
        <v>889.50823221098017</v>
      </c>
      <c r="I924" s="668">
        <v>889.50823221098017</v>
      </c>
      <c r="J924" s="667">
        <v>2661.3110000000001</v>
      </c>
      <c r="K924" s="667">
        <v>2661.3110000000001</v>
      </c>
      <c r="L924" s="668">
        <v>2661.3110000000001</v>
      </c>
    </row>
    <row r="925" spans="1:12" x14ac:dyDescent="0.25">
      <c r="A925" s="669">
        <v>1998</v>
      </c>
      <c r="B925" s="670">
        <v>1999</v>
      </c>
      <c r="C925" s="671">
        <v>1</v>
      </c>
      <c r="D925" s="672">
        <v>7.5377299999999998</v>
      </c>
      <c r="E925" s="672">
        <v>7.5377299999999998</v>
      </c>
      <c r="F925" s="673">
        <v>7.5377299999999998</v>
      </c>
      <c r="G925" s="674">
        <v>898.81996650388169</v>
      </c>
      <c r="H925" s="674">
        <v>898.81996650388169</v>
      </c>
      <c r="I925" s="675">
        <v>898.81996650388169</v>
      </c>
      <c r="J925" s="674">
        <v>2493.1660000000002</v>
      </c>
      <c r="K925" s="674">
        <v>2493.1660000000002</v>
      </c>
      <c r="L925" s="675">
        <v>2493.1660000000002</v>
      </c>
    </row>
    <row r="926" spans="1:12" x14ac:dyDescent="0.25">
      <c r="A926" s="669">
        <v>1998</v>
      </c>
      <c r="B926" s="670">
        <v>2000</v>
      </c>
      <c r="C926" s="671">
        <v>2</v>
      </c>
      <c r="D926" s="672">
        <v>7.7380180000000003</v>
      </c>
      <c r="E926" s="672">
        <v>7.7380180000000003</v>
      </c>
      <c r="F926" s="673">
        <v>7.7380180000000003</v>
      </c>
      <c r="G926" s="674">
        <v>900.95946182371154</v>
      </c>
      <c r="H926" s="674">
        <v>900.95946182371154</v>
      </c>
      <c r="I926" s="675">
        <v>900.95946182371154</v>
      </c>
      <c r="J926" s="674">
        <v>2428.277</v>
      </c>
      <c r="K926" s="674">
        <v>2428.277</v>
      </c>
      <c r="L926" s="675">
        <v>2428.277</v>
      </c>
    </row>
    <row r="927" spans="1:12" x14ac:dyDescent="0.25">
      <c r="A927" s="669">
        <v>1998</v>
      </c>
      <c r="B927" s="670">
        <v>2001</v>
      </c>
      <c r="C927" s="671">
        <v>3</v>
      </c>
      <c r="D927" s="672">
        <v>8.5159409999999998</v>
      </c>
      <c r="E927" s="672">
        <v>8.5159409999999998</v>
      </c>
      <c r="F927" s="673">
        <v>8.5159409999999998</v>
      </c>
      <c r="G927" s="674">
        <v>875.74359139727187</v>
      </c>
      <c r="H927" s="674">
        <v>875.74359139727187</v>
      </c>
      <c r="I927" s="675">
        <v>875.74359139727187</v>
      </c>
      <c r="J927" s="674">
        <v>2436.5050000000001</v>
      </c>
      <c r="K927" s="674">
        <v>2436.5050000000001</v>
      </c>
      <c r="L927" s="675">
        <v>2436.5050000000001</v>
      </c>
    </row>
    <row r="928" spans="1:12" x14ac:dyDescent="0.25">
      <c r="A928" s="669">
        <v>1998</v>
      </c>
      <c r="B928" s="670">
        <v>2002</v>
      </c>
      <c r="C928" s="671">
        <v>4</v>
      </c>
      <c r="D928" s="672">
        <v>9.4859500000000008</v>
      </c>
      <c r="E928" s="672">
        <v>9.4859500000000008</v>
      </c>
      <c r="F928" s="673">
        <v>9.4859500000000008</v>
      </c>
      <c r="G928" s="674">
        <v>900.00417587263985</v>
      </c>
      <c r="H928" s="674">
        <v>900.00417587263985</v>
      </c>
      <c r="I928" s="675">
        <v>900.00417587263985</v>
      </c>
      <c r="J928" s="674">
        <v>2570.279</v>
      </c>
      <c r="K928" s="674">
        <v>2570.279</v>
      </c>
      <c r="L928" s="675">
        <v>2570.279</v>
      </c>
    </row>
    <row r="929" spans="1:12" x14ac:dyDescent="0.25">
      <c r="A929" s="669">
        <v>1998</v>
      </c>
      <c r="B929" s="670">
        <v>2003</v>
      </c>
      <c r="C929" s="671">
        <v>5</v>
      </c>
      <c r="D929" s="672">
        <v>9.9717660000000006</v>
      </c>
      <c r="E929" s="672">
        <v>9.9717660000000006</v>
      </c>
      <c r="F929" s="673">
        <v>9.9717660000000006</v>
      </c>
      <c r="G929" s="674">
        <v>934.4188846972603</v>
      </c>
      <c r="H929" s="674">
        <v>934.4188846972603</v>
      </c>
      <c r="I929" s="675">
        <v>934.4188846972603</v>
      </c>
      <c r="J929" s="674">
        <v>2768.5239999999999</v>
      </c>
      <c r="K929" s="674">
        <v>2768.5239999999999</v>
      </c>
      <c r="L929" s="675">
        <v>2768.5239999999999</v>
      </c>
    </row>
    <row r="930" spans="1:12" x14ac:dyDescent="0.25">
      <c r="A930" s="669">
        <v>1998</v>
      </c>
      <c r="B930" s="670">
        <v>2004</v>
      </c>
      <c r="C930" s="671">
        <v>6</v>
      </c>
      <c r="D930" s="672">
        <v>10.761570000000001</v>
      </c>
      <c r="E930" s="672">
        <v>10.761570000000001</v>
      </c>
      <c r="F930" s="673">
        <v>10.761570000000001</v>
      </c>
      <c r="G930" s="674">
        <v>923.54996815785239</v>
      </c>
      <c r="H930" s="674">
        <v>923.54996815785239</v>
      </c>
      <c r="I930" s="675">
        <v>923.54996815785239</v>
      </c>
      <c r="J930" s="674">
        <v>2795.8820000000001</v>
      </c>
      <c r="K930" s="674">
        <v>2795.8820000000001</v>
      </c>
      <c r="L930" s="675">
        <v>2795.8820000000001</v>
      </c>
    </row>
    <row r="931" spans="1:12" x14ac:dyDescent="0.25">
      <c r="A931" s="669">
        <v>1998</v>
      </c>
      <c r="B931" s="670">
        <v>2005</v>
      </c>
      <c r="C931" s="671">
        <v>7</v>
      </c>
      <c r="D931" s="672">
        <v>11.887269999999999</v>
      </c>
      <c r="E931" s="672">
        <v>11.887269999999999</v>
      </c>
      <c r="F931" s="673">
        <v>11.887269999999999</v>
      </c>
      <c r="G931" s="674">
        <v>995.35522816716764</v>
      </c>
      <c r="H931" s="674">
        <v>995.35522816716764</v>
      </c>
      <c r="I931" s="675">
        <v>995.35522816716764</v>
      </c>
      <c r="J931" s="674">
        <v>2816.0259999999998</v>
      </c>
      <c r="K931" s="674">
        <v>2816.0259999999998</v>
      </c>
      <c r="L931" s="675">
        <v>2816.0259999999998</v>
      </c>
    </row>
    <row r="932" spans="1:12" x14ac:dyDescent="0.25">
      <c r="A932" s="669">
        <v>1998</v>
      </c>
      <c r="B932" s="670">
        <v>2006</v>
      </c>
      <c r="C932" s="671">
        <v>8</v>
      </c>
      <c r="D932" s="672">
        <v>12.488429999999999</v>
      </c>
      <c r="E932" s="672">
        <v>12.488429999999999</v>
      </c>
      <c r="F932" s="673">
        <v>12.488429999999999</v>
      </c>
      <c r="G932" s="674">
        <v>983.87161435145572</v>
      </c>
      <c r="H932" s="674">
        <v>983.87161435145572</v>
      </c>
      <c r="I932" s="675">
        <v>983.87161435145572</v>
      </c>
      <c r="J932" s="674">
        <v>2939.44</v>
      </c>
      <c r="K932" s="674">
        <v>2939.44</v>
      </c>
      <c r="L932" s="675">
        <v>2939.44</v>
      </c>
    </row>
    <row r="933" spans="1:12" x14ac:dyDescent="0.25">
      <c r="A933" s="669">
        <v>1998</v>
      </c>
      <c r="B933" s="670">
        <v>2007</v>
      </c>
      <c r="C933" s="671">
        <v>9</v>
      </c>
      <c r="D933" s="672">
        <v>13.805770000000001</v>
      </c>
      <c r="E933" s="672">
        <v>13.805770000000001</v>
      </c>
      <c r="F933" s="673">
        <v>13.805770000000001</v>
      </c>
      <c r="G933" s="674">
        <v>966.63214927935167</v>
      </c>
      <c r="H933" s="674">
        <v>966.63214927935167</v>
      </c>
      <c r="I933" s="675">
        <v>966.63214927935167</v>
      </c>
      <c r="J933" s="674">
        <v>2860.6439999999998</v>
      </c>
      <c r="K933" s="674">
        <v>2860.6439999999998</v>
      </c>
      <c r="L933" s="675">
        <v>2860.6439999999998</v>
      </c>
    </row>
    <row r="934" spans="1:12" x14ac:dyDescent="0.25">
      <c r="A934" s="669">
        <v>1998</v>
      </c>
      <c r="B934" s="670">
        <v>2008</v>
      </c>
      <c r="C934" s="671">
        <v>10</v>
      </c>
      <c r="D934" s="672">
        <v>12.71724</v>
      </c>
      <c r="E934" s="672">
        <v>12.71724</v>
      </c>
      <c r="F934" s="673">
        <v>12.71724</v>
      </c>
      <c r="G934" s="674">
        <v>967.42631046640724</v>
      </c>
      <c r="H934" s="674">
        <v>967.42631046640724</v>
      </c>
      <c r="I934" s="675">
        <v>967.42631046640724</v>
      </c>
      <c r="J934" s="674">
        <v>3051.9479999999999</v>
      </c>
      <c r="K934" s="674">
        <v>3051.9479999999999</v>
      </c>
      <c r="L934" s="675">
        <v>3051.9479999999999</v>
      </c>
    </row>
    <row r="935" spans="1:12" x14ac:dyDescent="0.25">
      <c r="A935" s="669">
        <v>1998</v>
      </c>
      <c r="B935" s="670">
        <v>2009</v>
      </c>
      <c r="C935" s="671">
        <v>11</v>
      </c>
      <c r="D935" s="672">
        <v>11.48011</v>
      </c>
      <c r="E935" s="672">
        <v>11.48011</v>
      </c>
      <c r="F935" s="673">
        <v>11.48011</v>
      </c>
      <c r="G935" s="674">
        <v>923.63623310901073</v>
      </c>
      <c r="H935" s="674">
        <v>923.63623310901073</v>
      </c>
      <c r="I935" s="675">
        <v>923.63623310901073</v>
      </c>
      <c r="J935" s="674">
        <v>2713.3159999999998</v>
      </c>
      <c r="K935" s="674">
        <v>2713.3159999999998</v>
      </c>
      <c r="L935" s="675">
        <v>2713.3159999999998</v>
      </c>
    </row>
    <row r="936" spans="1:12" x14ac:dyDescent="0.25">
      <c r="A936" s="669">
        <v>1998</v>
      </c>
      <c r="B936" s="670">
        <v>2010</v>
      </c>
      <c r="C936" s="671">
        <v>12</v>
      </c>
      <c r="D936" s="672">
        <v>12.577299999999999</v>
      </c>
      <c r="E936" s="672">
        <v>12.577299999999999</v>
      </c>
      <c r="F936" s="673">
        <v>12.577299999999999</v>
      </c>
      <c r="G936" s="674">
        <v>968.22416897071309</v>
      </c>
      <c r="H936" s="674">
        <v>968.22416897071309</v>
      </c>
      <c r="I936" s="675">
        <v>968.22416897071309</v>
      </c>
      <c r="J936" s="674">
        <v>2897.3440000000001</v>
      </c>
      <c r="K936" s="674">
        <v>2897.3440000000001</v>
      </c>
      <c r="L936" s="675">
        <v>2897.3440000000001</v>
      </c>
    </row>
    <row r="937" spans="1:12" x14ac:dyDescent="0.25">
      <c r="A937" s="669">
        <v>1998</v>
      </c>
      <c r="B937" s="670">
        <v>2011</v>
      </c>
      <c r="C937" s="671">
        <v>13</v>
      </c>
      <c r="D937" s="672">
        <v>14.11618</v>
      </c>
      <c r="E937" s="672">
        <v>14.11618</v>
      </c>
      <c r="F937" s="673">
        <v>14.11618</v>
      </c>
      <c r="G937" s="674">
        <v>1072.2000457949939</v>
      </c>
      <c r="H937" s="674">
        <v>1072.2000457949939</v>
      </c>
      <c r="I937" s="675">
        <v>1072.2000457949939</v>
      </c>
      <c r="J937" s="674">
        <v>3007.377</v>
      </c>
      <c r="K937" s="674">
        <v>3007.377</v>
      </c>
      <c r="L937" s="675">
        <v>3007.377</v>
      </c>
    </row>
    <row r="938" spans="1:12" x14ac:dyDescent="0.25">
      <c r="A938" s="669">
        <v>1998</v>
      </c>
      <c r="B938" s="670">
        <v>2012</v>
      </c>
      <c r="C938" s="671">
        <v>14</v>
      </c>
      <c r="D938" s="672">
        <v>15.567360000000001</v>
      </c>
      <c r="E938" s="672">
        <v>15.567360000000001</v>
      </c>
      <c r="F938" s="673">
        <v>15.567360000000001</v>
      </c>
      <c r="G938" s="674">
        <v>1164.9056700116789</v>
      </c>
      <c r="H938" s="674">
        <v>1164.9056700116789</v>
      </c>
      <c r="I938" s="675">
        <v>1164.9056700116789</v>
      </c>
      <c r="J938" s="674">
        <v>3356.2</v>
      </c>
      <c r="K938" s="674">
        <v>3356.2</v>
      </c>
      <c r="L938" s="675">
        <v>3356.2</v>
      </c>
    </row>
    <row r="939" spans="1:12" x14ac:dyDescent="0.25">
      <c r="A939" s="669">
        <v>1998</v>
      </c>
      <c r="B939" s="670">
        <v>2013</v>
      </c>
      <c r="C939" s="671">
        <v>15</v>
      </c>
      <c r="D939" s="672">
        <v>15.41554</v>
      </c>
      <c r="E939" s="672">
        <v>15.41554</v>
      </c>
      <c r="F939" s="673">
        <v>15.41554</v>
      </c>
      <c r="G939" s="674">
        <v>1116.1936806055198</v>
      </c>
      <c r="H939" s="674">
        <v>1116.1936806055198</v>
      </c>
      <c r="I939" s="675">
        <v>1116.1936806055198</v>
      </c>
      <c r="J939" s="674">
        <v>3374.5970000000002</v>
      </c>
      <c r="K939" s="674">
        <v>3374.5970000000002</v>
      </c>
      <c r="L939" s="675">
        <v>3374.5970000000002</v>
      </c>
    </row>
    <row r="940" spans="1:12" x14ac:dyDescent="0.25">
      <c r="A940" s="669">
        <v>1998</v>
      </c>
      <c r="B940" s="670">
        <v>2014</v>
      </c>
      <c r="C940" s="671">
        <v>16</v>
      </c>
      <c r="D940" s="672">
        <v>15.015269999999999</v>
      </c>
      <c r="E940" s="672">
        <v>15.015269999999999</v>
      </c>
      <c r="F940" s="673">
        <v>15.015269999999999</v>
      </c>
      <c r="G940" s="674">
        <v>1250.6435412705944</v>
      </c>
      <c r="H940" s="674">
        <v>1250.6435412705944</v>
      </c>
      <c r="I940" s="675">
        <v>1250.6435412705944</v>
      </c>
      <c r="J940" s="674">
        <v>3326.7359999999999</v>
      </c>
      <c r="K940" s="674">
        <v>3326.7359999999999</v>
      </c>
      <c r="L940" s="675">
        <v>3326.7359999999999</v>
      </c>
    </row>
    <row r="941" spans="1:12" x14ac:dyDescent="0.25">
      <c r="A941" s="669">
        <v>1998</v>
      </c>
      <c r="B941" s="670">
        <v>2015</v>
      </c>
      <c r="C941" s="671">
        <v>17</v>
      </c>
      <c r="D941" s="672">
        <v>17.087669999999999</v>
      </c>
      <c r="E941" s="672">
        <v>17.087669999999999</v>
      </c>
      <c r="F941" s="673">
        <v>17.087669999999999</v>
      </c>
      <c r="G941" s="674">
        <v>1128.711607156936</v>
      </c>
      <c r="H941" s="674">
        <v>1128.711607156936</v>
      </c>
      <c r="I941" s="675">
        <v>1128.711607156936</v>
      </c>
      <c r="J941" s="674">
        <v>3259.2967838797408</v>
      </c>
      <c r="K941" s="674">
        <v>3259.2967838797408</v>
      </c>
      <c r="L941" s="675">
        <v>3259.2967838797408</v>
      </c>
    </row>
    <row r="942" spans="1:12" x14ac:dyDescent="0.25">
      <c r="A942" s="669">
        <v>1998</v>
      </c>
      <c r="B942" s="670">
        <v>2016</v>
      </c>
      <c r="C942" s="671">
        <v>18</v>
      </c>
      <c r="D942" s="672">
        <v>20.308759999999999</v>
      </c>
      <c r="E942" s="672">
        <v>20.308759999999999</v>
      </c>
      <c r="F942" s="673">
        <v>20.308759999999999</v>
      </c>
      <c r="G942" s="674">
        <v>1347.9075922349471</v>
      </c>
      <c r="H942" s="674">
        <v>1347.9075922349471</v>
      </c>
      <c r="I942" s="675">
        <v>1347.9075922349471</v>
      </c>
      <c r="J942" s="674">
        <v>3179.2748563160694</v>
      </c>
      <c r="K942" s="674">
        <v>3179.2748563160694</v>
      </c>
      <c r="L942" s="675">
        <v>3179.2748563160694</v>
      </c>
    </row>
    <row r="943" spans="1:12" x14ac:dyDescent="0.25">
      <c r="A943" s="669">
        <v>1998</v>
      </c>
      <c r="B943" s="670">
        <v>2017</v>
      </c>
      <c r="C943" s="671">
        <v>19</v>
      </c>
      <c r="D943" s="672">
        <v>20.034759999999999</v>
      </c>
      <c r="E943" s="672">
        <v>20.034759999999999</v>
      </c>
      <c r="F943" s="673">
        <v>20.034759999999999</v>
      </c>
      <c r="G943" s="674">
        <v>1380.2466748814472</v>
      </c>
      <c r="H943" s="674">
        <v>1380.2466748814472</v>
      </c>
      <c r="I943" s="675">
        <v>1380.2466748814472</v>
      </c>
      <c r="J943" s="674">
        <v>3084.8931293270971</v>
      </c>
      <c r="K943" s="674">
        <v>3084.8931293270971</v>
      </c>
      <c r="L943" s="675">
        <v>3084.8931293270971</v>
      </c>
    </row>
    <row r="944" spans="1:12" x14ac:dyDescent="0.25">
      <c r="A944" s="669">
        <v>1998</v>
      </c>
      <c r="B944" s="670">
        <v>2018</v>
      </c>
      <c r="C944" s="671">
        <v>20</v>
      </c>
      <c r="D944" s="672">
        <v>19.849676426398972</v>
      </c>
      <c r="E944" s="672">
        <v>19.849676426398972</v>
      </c>
      <c r="F944" s="673">
        <v>19.849676426398972</v>
      </c>
      <c r="G944" s="674">
        <v>1367.3818233976956</v>
      </c>
      <c r="H944" s="674">
        <v>1367.3818233976956</v>
      </c>
      <c r="I944" s="675">
        <v>1367.3818233976956</v>
      </c>
      <c r="J944" s="674">
        <v>3373.8763665509691</v>
      </c>
      <c r="K944" s="674">
        <v>3373.8763665509691</v>
      </c>
      <c r="L944" s="675">
        <v>3373.8763665509691</v>
      </c>
    </row>
    <row r="945" spans="1:12" x14ac:dyDescent="0.25">
      <c r="A945" s="669">
        <v>1998</v>
      </c>
      <c r="B945" s="670">
        <v>2019</v>
      </c>
      <c r="C945" s="671">
        <v>21</v>
      </c>
      <c r="D945" s="672">
        <v>19.675854866111685</v>
      </c>
      <c r="E945" s="672">
        <v>19.675854866111685</v>
      </c>
      <c r="F945" s="673">
        <v>19.675854866111685</v>
      </c>
      <c r="G945" s="674">
        <v>1318.6762540904074</v>
      </c>
      <c r="H945" s="674">
        <v>1318.6762540904074</v>
      </c>
      <c r="I945" s="675">
        <v>1318.6762540904074</v>
      </c>
      <c r="J945" s="674">
        <v>3236.8544744140981</v>
      </c>
      <c r="K945" s="674">
        <v>3236.8544744140981</v>
      </c>
      <c r="L945" s="675">
        <v>3236.8544744140981</v>
      </c>
    </row>
    <row r="946" spans="1:12" x14ac:dyDescent="0.25">
      <c r="A946" s="669">
        <v>1998</v>
      </c>
      <c r="B946" s="670">
        <v>2020</v>
      </c>
      <c r="C946" s="671">
        <v>22</v>
      </c>
      <c r="D946" s="672">
        <v>23.306286899361435</v>
      </c>
      <c r="E946" s="672">
        <v>23.306286899361435</v>
      </c>
      <c r="F946" s="673">
        <v>23.306286899361435</v>
      </c>
      <c r="G946" s="674">
        <v>1493.8048865119808</v>
      </c>
      <c r="H946" s="674">
        <v>1493.8048865119808</v>
      </c>
      <c r="I946" s="675">
        <v>1493.8048865119808</v>
      </c>
      <c r="J946" s="674">
        <v>3086.6775735853175</v>
      </c>
      <c r="K946" s="674">
        <v>3086.6775735853175</v>
      </c>
      <c r="L946" s="675">
        <v>3086.6775735853175</v>
      </c>
    </row>
    <row r="947" spans="1:12" x14ac:dyDescent="0.25">
      <c r="A947" s="669">
        <v>1998</v>
      </c>
      <c r="B947" s="670">
        <v>2021</v>
      </c>
      <c r="C947" s="671">
        <v>23</v>
      </c>
      <c r="D947" s="672">
        <v>23.350097231183863</v>
      </c>
      <c r="E947" s="672">
        <v>23.350097231183863</v>
      </c>
      <c r="F947" s="673">
        <v>23.350097231183863</v>
      </c>
      <c r="G947" s="674">
        <v>1388.2479439914657</v>
      </c>
      <c r="H947" s="674">
        <v>1388.2479439914657</v>
      </c>
      <c r="I947" s="675">
        <v>1388.2479439914657</v>
      </c>
      <c r="J947" s="674">
        <v>2924.9751065983896</v>
      </c>
      <c r="K947" s="674">
        <v>2924.9751065983896</v>
      </c>
      <c r="L947" s="675">
        <v>2924.9751065983896</v>
      </c>
    </row>
    <row r="948" spans="1:12" x14ac:dyDescent="0.25">
      <c r="A948" s="669">
        <v>1998</v>
      </c>
      <c r="B948" s="670">
        <v>2022</v>
      </c>
      <c r="C948" s="671">
        <v>24</v>
      </c>
      <c r="D948" s="672">
        <v>23.1727066397154</v>
      </c>
      <c r="E948" s="672">
        <v>23.1727066397154</v>
      </c>
      <c r="F948" s="673">
        <v>23.1727066397154</v>
      </c>
      <c r="G948" s="674">
        <v>1273.833018821862</v>
      </c>
      <c r="H948" s="674">
        <v>1273.833018821862</v>
      </c>
      <c r="I948" s="675">
        <v>1273.833018821862</v>
      </c>
      <c r="J948" s="674">
        <v>2753.6239568319438</v>
      </c>
      <c r="K948" s="674">
        <v>2753.6239568319438</v>
      </c>
      <c r="L948" s="675">
        <v>2753.6239568319438</v>
      </c>
    </row>
    <row r="949" spans="1:12" x14ac:dyDescent="0.25">
      <c r="A949" s="669">
        <v>1998</v>
      </c>
      <c r="B949" s="670">
        <v>2023</v>
      </c>
      <c r="C949" s="671">
        <v>25</v>
      </c>
      <c r="D949" s="672">
        <v>22.767387704655714</v>
      </c>
      <c r="E949" s="672">
        <v>22.767387704655714</v>
      </c>
      <c r="F949" s="673">
        <v>22.767387704655714</v>
      </c>
      <c r="G949" s="674">
        <v>1153.2897147795873</v>
      </c>
      <c r="H949" s="674">
        <v>1153.2897147795873</v>
      </c>
      <c r="I949" s="675">
        <v>1153.2897147795873</v>
      </c>
      <c r="J949" s="674">
        <v>2574.7043787686052</v>
      </c>
      <c r="K949" s="674">
        <v>2574.7043787686052</v>
      </c>
      <c r="L949" s="675">
        <v>2574.7043787686052</v>
      </c>
    </row>
    <row r="950" spans="1:12" x14ac:dyDescent="0.25">
      <c r="A950" s="669">
        <v>1998</v>
      </c>
      <c r="B950" s="670">
        <v>2024</v>
      </c>
      <c r="C950" s="671">
        <v>26</v>
      </c>
      <c r="D950" s="672">
        <v>22.134714061884313</v>
      </c>
      <c r="E950" s="672">
        <v>22.134714061884313</v>
      </c>
      <c r="F950" s="673">
        <v>22.134714061884313</v>
      </c>
      <c r="G950" s="674">
        <v>1029.5630409384678</v>
      </c>
      <c r="H950" s="674">
        <v>1029.5630409384678</v>
      </c>
      <c r="I950" s="675">
        <v>1029.5630409384678</v>
      </c>
      <c r="J950" s="674">
        <v>2390.4470524927838</v>
      </c>
      <c r="K950" s="674">
        <v>2390.4470524927838</v>
      </c>
      <c r="L950" s="675">
        <v>2390.4470524927838</v>
      </c>
    </row>
    <row r="951" spans="1:12" x14ac:dyDescent="0.25">
      <c r="A951" s="669">
        <v>1998</v>
      </c>
      <c r="B951" s="670">
        <v>2025</v>
      </c>
      <c r="C951" s="671">
        <v>27</v>
      </c>
      <c r="D951" s="672">
        <v>21.283096118543497</v>
      </c>
      <c r="E951" s="672">
        <v>21.283096118543497</v>
      </c>
      <c r="F951" s="673">
        <v>21.283096118543497</v>
      </c>
      <c r="G951" s="674">
        <v>905.65800704488822</v>
      </c>
      <c r="H951" s="674">
        <v>905.65800704488822</v>
      </c>
      <c r="I951" s="675">
        <v>905.65800704488822</v>
      </c>
      <c r="J951" s="674">
        <v>2203.1731811642426</v>
      </c>
      <c r="K951" s="674">
        <v>2203.1731811642426</v>
      </c>
      <c r="L951" s="675">
        <v>2203.1731811642426</v>
      </c>
    </row>
    <row r="952" spans="1:12" x14ac:dyDescent="0.25">
      <c r="A952" s="669">
        <v>1998</v>
      </c>
      <c r="B952" s="670">
        <v>2026</v>
      </c>
      <c r="C952" s="671">
        <v>28</v>
      </c>
      <c r="D952" s="672">
        <v>20.228877205529784</v>
      </c>
      <c r="E952" s="672">
        <v>20.228877205529784</v>
      </c>
      <c r="F952" s="673">
        <v>20.228877205529784</v>
      </c>
      <c r="G952" s="674">
        <v>784.47739648016761</v>
      </c>
      <c r="H952" s="674">
        <v>784.47739648016761</v>
      </c>
      <c r="I952" s="675">
        <v>784.47739648016761</v>
      </c>
      <c r="J952" s="674">
        <v>2015.2300402621224</v>
      </c>
      <c r="K952" s="674">
        <v>2015.2300402621224</v>
      </c>
      <c r="L952" s="675">
        <v>2015.2300402621224</v>
      </c>
    </row>
    <row r="953" spans="1:12" x14ac:dyDescent="0.25">
      <c r="A953" s="669">
        <v>1998</v>
      </c>
      <c r="B953" s="670">
        <v>2027</v>
      </c>
      <c r="C953" s="671">
        <v>29</v>
      </c>
      <c r="D953" s="672">
        <v>18.995937645651757</v>
      </c>
      <c r="E953" s="672">
        <v>18.995937645651757</v>
      </c>
      <c r="F953" s="673">
        <v>18.995937645651757</v>
      </c>
      <c r="G953" s="674">
        <v>668.66671966481454</v>
      </c>
      <c r="H953" s="674">
        <v>668.66671966481454</v>
      </c>
      <c r="I953" s="675">
        <v>668.66671966481454</v>
      </c>
      <c r="J953" s="674">
        <v>1828.9247563337217</v>
      </c>
      <c r="K953" s="674">
        <v>1828.9247563337217</v>
      </c>
      <c r="L953" s="675">
        <v>1828.9247563337217</v>
      </c>
    </row>
    <row r="954" spans="1:12" x14ac:dyDescent="0.25">
      <c r="A954" s="669">
        <v>1998</v>
      </c>
      <c r="B954" s="670">
        <v>2028</v>
      </c>
      <c r="C954" s="671">
        <v>30</v>
      </c>
      <c r="D954" s="672">
        <v>17.614794546698015</v>
      </c>
      <c r="E954" s="672">
        <v>17.614794546698015</v>
      </c>
      <c r="F954" s="673">
        <v>17.614794546698015</v>
      </c>
      <c r="G954" s="674">
        <v>560.48011190770933</v>
      </c>
      <c r="H954" s="674">
        <v>560.48011190770933</v>
      </c>
      <c r="I954" s="675">
        <v>560.48011190770933</v>
      </c>
      <c r="J954" s="674">
        <v>1646.4593040126215</v>
      </c>
      <c r="K954" s="674">
        <v>1646.4593040126215</v>
      </c>
      <c r="L954" s="675">
        <v>1646.4593040126215</v>
      </c>
    </row>
    <row r="955" spans="1:12" x14ac:dyDescent="0.25">
      <c r="A955" s="669">
        <v>1998</v>
      </c>
      <c r="B955" s="670">
        <v>2029</v>
      </c>
      <c r="C955" s="671">
        <v>31</v>
      </c>
      <c r="D955" s="672">
        <v>16.121231794059682</v>
      </c>
      <c r="E955" s="672">
        <v>16.121231794059682</v>
      </c>
      <c r="F955" s="673">
        <v>16.121231794059682</v>
      </c>
      <c r="G955" s="674">
        <v>461.67896062583378</v>
      </c>
      <c r="H955" s="674">
        <v>461.67896062583378</v>
      </c>
      <c r="I955" s="675">
        <v>461.67896062583378</v>
      </c>
      <c r="J955" s="674">
        <v>1469.8697367450702</v>
      </c>
      <c r="K955" s="674">
        <v>1469.8697367450702</v>
      </c>
      <c r="L955" s="675">
        <v>1469.8697367450702</v>
      </c>
    </row>
    <row r="956" spans="1:12" x14ac:dyDescent="0.25">
      <c r="A956" s="669">
        <v>1998</v>
      </c>
      <c r="B956" s="670">
        <v>2030</v>
      </c>
      <c r="C956" s="671">
        <v>32</v>
      </c>
      <c r="D956" s="672">
        <v>14.55454255787587</v>
      </c>
      <c r="E956" s="672">
        <v>14.55454255787587</v>
      </c>
      <c r="F956" s="673">
        <v>14.55454255787587</v>
      </c>
      <c r="G956" s="674">
        <v>373.47152340643612</v>
      </c>
      <c r="H956" s="674">
        <v>373.47152340643612</v>
      </c>
      <c r="I956" s="675">
        <v>373.47152340643612</v>
      </c>
      <c r="J956" s="674">
        <v>1300.9724963895146</v>
      </c>
      <c r="K956" s="674">
        <v>1300.9724963895146</v>
      </c>
      <c r="L956" s="675">
        <v>1300.9724963895146</v>
      </c>
    </row>
    <row r="957" spans="1:12" x14ac:dyDescent="0.25">
      <c r="A957" s="669">
        <v>1998</v>
      </c>
      <c r="B957" s="670">
        <v>2031</v>
      </c>
      <c r="C957" s="671">
        <v>33</v>
      </c>
      <c r="D957" s="672">
        <v>12.955509584175665</v>
      </c>
      <c r="E957" s="672">
        <v>12.955509584175665</v>
      </c>
      <c r="F957" s="673">
        <v>12.955509584175665</v>
      </c>
      <c r="G957" s="674">
        <v>296.49719532353066</v>
      </c>
      <c r="H957" s="674">
        <v>296.49719532353066</v>
      </c>
      <c r="I957" s="675">
        <v>296.49719532353066</v>
      </c>
      <c r="J957" s="674">
        <v>1141.320283258967</v>
      </c>
      <c r="K957" s="674">
        <v>1141.320283258967</v>
      </c>
      <c r="L957" s="675">
        <v>1141.320283258967</v>
      </c>
    </row>
    <row r="958" spans="1:12" x14ac:dyDescent="0.25">
      <c r="A958" s="669">
        <v>1998</v>
      </c>
      <c r="B958" s="670">
        <v>2032</v>
      </c>
      <c r="C958" s="671">
        <v>34</v>
      </c>
      <c r="D958" s="672">
        <v>11.364280514605143</v>
      </c>
      <c r="E958" s="672">
        <v>11.364280514605143</v>
      </c>
      <c r="F958" s="673">
        <v>11.364280514605143</v>
      </c>
      <c r="G958" s="674">
        <v>230.85406534128097</v>
      </c>
      <c r="H958" s="674">
        <v>230.85406534128097</v>
      </c>
      <c r="I958" s="675">
        <v>230.85406534128097</v>
      </c>
      <c r="J958" s="674">
        <v>992.16943192096517</v>
      </c>
      <c r="K958" s="674">
        <v>992.16943192096517</v>
      </c>
      <c r="L958" s="675">
        <v>992.16943192096517</v>
      </c>
    </row>
    <row r="959" spans="1:12" x14ac:dyDescent="0.25">
      <c r="A959" s="669">
        <v>1998</v>
      </c>
      <c r="B959" s="670">
        <v>2033</v>
      </c>
      <c r="C959" s="671">
        <v>35</v>
      </c>
      <c r="D959" s="672">
        <v>9.8183113587211732</v>
      </c>
      <c r="E959" s="672">
        <v>9.8183113587211732</v>
      </c>
      <c r="F959" s="673">
        <v>9.8183113587211732</v>
      </c>
      <c r="G959" s="674">
        <v>176.16371457338124</v>
      </c>
      <c r="H959" s="674">
        <v>176.16371457338124</v>
      </c>
      <c r="I959" s="675">
        <v>176.16371457338124</v>
      </c>
      <c r="J959" s="674">
        <v>854.4600658692932</v>
      </c>
      <c r="K959" s="674">
        <v>854.4600658692932</v>
      </c>
      <c r="L959" s="675">
        <v>854.4600658692932</v>
      </c>
    </row>
    <row r="960" spans="1:12" x14ac:dyDescent="0.25">
      <c r="A960" s="669">
        <v>1998</v>
      </c>
      <c r="B960" s="670">
        <v>2034</v>
      </c>
      <c r="C960" s="671">
        <v>36</v>
      </c>
      <c r="D960" s="672">
        <v>8.350547855792934</v>
      </c>
      <c r="E960" s="672">
        <v>8.350547855792934</v>
      </c>
      <c r="F960" s="673">
        <v>8.350547855792934</v>
      </c>
      <c r="G960" s="674">
        <v>131.66354394959069</v>
      </c>
      <c r="H960" s="674">
        <v>131.66354394959069</v>
      </c>
      <c r="I960" s="675">
        <v>131.66354394959069</v>
      </c>
      <c r="J960" s="674">
        <v>728.80954598891299</v>
      </c>
      <c r="K960" s="674">
        <v>728.80954598891299</v>
      </c>
      <c r="L960" s="675">
        <v>728.80954598891299</v>
      </c>
    </row>
    <row r="961" spans="1:12" x14ac:dyDescent="0.25">
      <c r="A961" s="669">
        <v>1998</v>
      </c>
      <c r="B961" s="670">
        <v>2035</v>
      </c>
      <c r="C961" s="671">
        <v>37</v>
      </c>
      <c r="D961" s="672">
        <v>6.9879913063102395</v>
      </c>
      <c r="E961" s="672">
        <v>6.9879913063102395</v>
      </c>
      <c r="F961" s="673">
        <v>6.9879913063102395</v>
      </c>
      <c r="G961" s="674">
        <v>96.314777435467491</v>
      </c>
      <c r="H961" s="674">
        <v>96.314777435467491</v>
      </c>
      <c r="I961" s="675">
        <v>96.314777435467491</v>
      </c>
      <c r="J961" s="674">
        <v>615.5189423065541</v>
      </c>
      <c r="K961" s="674">
        <v>615.5189423065541</v>
      </c>
      <c r="L961" s="675">
        <v>615.5189423065541</v>
      </c>
    </row>
    <row r="962" spans="1:12" x14ac:dyDescent="0.25">
      <c r="A962" s="669">
        <v>1998</v>
      </c>
      <c r="B962" s="670">
        <v>2036</v>
      </c>
      <c r="C962" s="671">
        <v>38</v>
      </c>
      <c r="D962" s="672">
        <v>5.7507549864581735</v>
      </c>
      <c r="E962" s="672">
        <v>5.7507549864581735</v>
      </c>
      <c r="F962" s="673">
        <v>5.7507549864581735</v>
      </c>
      <c r="G962" s="674">
        <v>68.913890337316559</v>
      </c>
      <c r="H962" s="674">
        <v>68.913890337316559</v>
      </c>
      <c r="I962" s="675">
        <v>68.913890337316559</v>
      </c>
      <c r="J962" s="674">
        <v>514.59150779162132</v>
      </c>
      <c r="K962" s="674">
        <v>514.59150779162132</v>
      </c>
      <c r="L962" s="675">
        <v>514.59150779162132</v>
      </c>
    </row>
    <row r="963" spans="1:12" ht="13" thickBot="1" x14ac:dyDescent="0.3">
      <c r="A963" s="676">
        <v>1998</v>
      </c>
      <c r="B963" s="677">
        <v>2037</v>
      </c>
      <c r="C963" s="678">
        <v>39</v>
      </c>
      <c r="D963" s="679">
        <v>4.6516646658106247</v>
      </c>
      <c r="E963" s="679">
        <v>4.6516646658106247</v>
      </c>
      <c r="F963" s="680">
        <v>4.6516646658106247</v>
      </c>
      <c r="G963" s="681">
        <v>48.196468903679936</v>
      </c>
      <c r="H963" s="681">
        <v>48.196468903679936</v>
      </c>
      <c r="I963" s="682">
        <v>48.196468903679936</v>
      </c>
      <c r="J963" s="681">
        <v>425.76147589101402</v>
      </c>
      <c r="K963" s="681">
        <v>425.76147589101402</v>
      </c>
      <c r="L963" s="682">
        <v>425.76147589101402</v>
      </c>
    </row>
    <row r="964" spans="1:12" x14ac:dyDescent="0.25">
      <c r="A964" s="662">
        <v>1999</v>
      </c>
      <c r="B964" s="663">
        <v>1999</v>
      </c>
      <c r="C964" s="664">
        <v>0</v>
      </c>
      <c r="D964" s="665">
        <v>7.6713009999999997</v>
      </c>
      <c r="E964" s="665">
        <v>7.6713009999999997</v>
      </c>
      <c r="F964" s="666">
        <v>7.6713009999999997</v>
      </c>
      <c r="G964" s="667">
        <v>879.70501601105184</v>
      </c>
      <c r="H964" s="667">
        <v>879.70501601105184</v>
      </c>
      <c r="I964" s="668">
        <v>879.70501601105184</v>
      </c>
      <c r="J964" s="667">
        <v>2439.5659999999998</v>
      </c>
      <c r="K964" s="667">
        <v>2439.5659999999998</v>
      </c>
      <c r="L964" s="668">
        <v>2439.5659999999998</v>
      </c>
    </row>
    <row r="965" spans="1:12" x14ac:dyDescent="0.25">
      <c r="A965" s="669">
        <v>1999</v>
      </c>
      <c r="B965" s="670">
        <v>2000</v>
      </c>
      <c r="C965" s="671">
        <v>1</v>
      </c>
      <c r="D965" s="672">
        <v>6.8751490000000004</v>
      </c>
      <c r="E965" s="672">
        <v>6.8751490000000004</v>
      </c>
      <c r="F965" s="673">
        <v>6.8751490000000004</v>
      </c>
      <c r="G965" s="674">
        <v>856.41433220677504</v>
      </c>
      <c r="H965" s="674">
        <v>856.41433220677504</v>
      </c>
      <c r="I965" s="675">
        <v>856.41433220677504</v>
      </c>
      <c r="J965" s="674">
        <v>2518.1010000000001</v>
      </c>
      <c r="K965" s="674">
        <v>2518.1010000000001</v>
      </c>
      <c r="L965" s="675">
        <v>2518.1010000000001</v>
      </c>
    </row>
    <row r="966" spans="1:12" x14ac:dyDescent="0.25">
      <c r="A966" s="669">
        <v>1999</v>
      </c>
      <c r="B966" s="670">
        <v>2001</v>
      </c>
      <c r="C966" s="671">
        <v>2</v>
      </c>
      <c r="D966" s="672">
        <v>7.5035819999999998</v>
      </c>
      <c r="E966" s="672">
        <v>7.5035819999999998</v>
      </c>
      <c r="F966" s="673">
        <v>7.5035819999999998</v>
      </c>
      <c r="G966" s="674">
        <v>815.14589238787414</v>
      </c>
      <c r="H966" s="674">
        <v>815.14589238787414</v>
      </c>
      <c r="I966" s="675">
        <v>815.14589238787414</v>
      </c>
      <c r="J966" s="674">
        <v>2509.848</v>
      </c>
      <c r="K966" s="674">
        <v>2509.848</v>
      </c>
      <c r="L966" s="675">
        <v>2509.848</v>
      </c>
    </row>
    <row r="967" spans="1:12" x14ac:dyDescent="0.25">
      <c r="A967" s="669">
        <v>1999</v>
      </c>
      <c r="B967" s="670">
        <v>2002</v>
      </c>
      <c r="C967" s="671">
        <v>3</v>
      </c>
      <c r="D967" s="672">
        <v>8.3512540000000008</v>
      </c>
      <c r="E967" s="672">
        <v>8.3512540000000008</v>
      </c>
      <c r="F967" s="673">
        <v>8.3512540000000008</v>
      </c>
      <c r="G967" s="674">
        <v>820.02201774050582</v>
      </c>
      <c r="H967" s="674">
        <v>820.02201774050582</v>
      </c>
      <c r="I967" s="675">
        <v>820.02201774050582</v>
      </c>
      <c r="J967" s="674">
        <v>2420.665</v>
      </c>
      <c r="K967" s="674">
        <v>2420.665</v>
      </c>
      <c r="L967" s="675">
        <v>2420.665</v>
      </c>
    </row>
    <row r="968" spans="1:12" x14ac:dyDescent="0.25">
      <c r="A968" s="669">
        <v>1999</v>
      </c>
      <c r="B968" s="670">
        <v>2003</v>
      </c>
      <c r="C968" s="671">
        <v>4</v>
      </c>
      <c r="D968" s="672">
        <v>9.3139179999999993</v>
      </c>
      <c r="E968" s="672">
        <v>9.3139179999999993</v>
      </c>
      <c r="F968" s="673">
        <v>9.3139179999999993</v>
      </c>
      <c r="G968" s="674">
        <v>887.10804862042562</v>
      </c>
      <c r="H968" s="674">
        <v>887.10804862042562</v>
      </c>
      <c r="I968" s="675">
        <v>887.10804862042562</v>
      </c>
      <c r="J968" s="674">
        <v>2611.6669999999999</v>
      </c>
      <c r="K968" s="674">
        <v>2611.6669999999999</v>
      </c>
      <c r="L968" s="675">
        <v>2611.6669999999999</v>
      </c>
    </row>
    <row r="969" spans="1:12" x14ac:dyDescent="0.25">
      <c r="A969" s="669">
        <v>1999</v>
      </c>
      <c r="B969" s="670">
        <v>2004</v>
      </c>
      <c r="C969" s="671">
        <v>5</v>
      </c>
      <c r="D969" s="672">
        <v>9.841825</v>
      </c>
      <c r="E969" s="672">
        <v>9.841825</v>
      </c>
      <c r="F969" s="673">
        <v>9.841825</v>
      </c>
      <c r="G969" s="674">
        <v>906.68010251585088</v>
      </c>
      <c r="H969" s="674">
        <v>906.68010251585088</v>
      </c>
      <c r="I969" s="675">
        <v>906.68010251585088</v>
      </c>
      <c r="J969" s="674">
        <v>2694.6889999999999</v>
      </c>
      <c r="K969" s="674">
        <v>2694.6889999999999</v>
      </c>
      <c r="L969" s="675">
        <v>2694.6889999999999</v>
      </c>
    </row>
    <row r="970" spans="1:12" x14ac:dyDescent="0.25">
      <c r="A970" s="669">
        <v>1999</v>
      </c>
      <c r="B970" s="670">
        <v>2005</v>
      </c>
      <c r="C970" s="671">
        <v>6</v>
      </c>
      <c r="D970" s="672">
        <v>10.900449999999999</v>
      </c>
      <c r="E970" s="672">
        <v>10.900449999999999</v>
      </c>
      <c r="F970" s="673">
        <v>10.900449999999999</v>
      </c>
      <c r="G970" s="674">
        <v>952.58794543619604</v>
      </c>
      <c r="H970" s="674">
        <v>952.58794543619604</v>
      </c>
      <c r="I970" s="675">
        <v>952.58794543619604</v>
      </c>
      <c r="J970" s="674">
        <v>2812.3</v>
      </c>
      <c r="K970" s="674">
        <v>2812.3</v>
      </c>
      <c r="L970" s="675">
        <v>2812.3</v>
      </c>
    </row>
    <row r="971" spans="1:12" x14ac:dyDescent="0.25">
      <c r="A971" s="669">
        <v>1999</v>
      </c>
      <c r="B971" s="670">
        <v>2006</v>
      </c>
      <c r="C971" s="671">
        <v>7</v>
      </c>
      <c r="D971" s="672">
        <v>11.37078</v>
      </c>
      <c r="E971" s="672">
        <v>11.37078</v>
      </c>
      <c r="F971" s="673">
        <v>11.37078</v>
      </c>
      <c r="G971" s="674">
        <v>899.2302673510311</v>
      </c>
      <c r="H971" s="674">
        <v>899.2302673510311</v>
      </c>
      <c r="I971" s="675">
        <v>899.2302673510311</v>
      </c>
      <c r="J971" s="674">
        <v>2903.7629999999999</v>
      </c>
      <c r="K971" s="674">
        <v>2903.7629999999999</v>
      </c>
      <c r="L971" s="675">
        <v>2903.7629999999999</v>
      </c>
    </row>
    <row r="972" spans="1:12" x14ac:dyDescent="0.25">
      <c r="A972" s="669">
        <v>1999</v>
      </c>
      <c r="B972" s="670">
        <v>2007</v>
      </c>
      <c r="C972" s="671">
        <v>8</v>
      </c>
      <c r="D972" s="672">
        <v>11.775729999999999</v>
      </c>
      <c r="E972" s="672">
        <v>11.775729999999999</v>
      </c>
      <c r="F972" s="673">
        <v>11.775729999999999</v>
      </c>
      <c r="G972" s="674">
        <v>874.41313982517045</v>
      </c>
      <c r="H972" s="674">
        <v>874.41313982517045</v>
      </c>
      <c r="I972" s="675">
        <v>874.41313982517045</v>
      </c>
      <c r="J972" s="674">
        <v>2893.6289999999999</v>
      </c>
      <c r="K972" s="674">
        <v>2893.6289999999999</v>
      </c>
      <c r="L972" s="675">
        <v>2893.6289999999999</v>
      </c>
    </row>
    <row r="973" spans="1:12" x14ac:dyDescent="0.25">
      <c r="A973" s="669">
        <v>1999</v>
      </c>
      <c r="B973" s="670">
        <v>2008</v>
      </c>
      <c r="C973" s="671">
        <v>9</v>
      </c>
      <c r="D973" s="672">
        <v>11.55254</v>
      </c>
      <c r="E973" s="672">
        <v>11.55254</v>
      </c>
      <c r="F973" s="673">
        <v>11.55254</v>
      </c>
      <c r="G973" s="674">
        <v>935.82487591260963</v>
      </c>
      <c r="H973" s="674">
        <v>935.82487591260963</v>
      </c>
      <c r="I973" s="675">
        <v>935.82487591260963</v>
      </c>
      <c r="J973" s="674">
        <v>2798.058</v>
      </c>
      <c r="K973" s="674">
        <v>2798.058</v>
      </c>
      <c r="L973" s="675">
        <v>2798.058</v>
      </c>
    </row>
    <row r="974" spans="1:12" x14ac:dyDescent="0.25">
      <c r="A974" s="669">
        <v>1999</v>
      </c>
      <c r="B974" s="670">
        <v>2009</v>
      </c>
      <c r="C974" s="671">
        <v>10</v>
      </c>
      <c r="D974" s="672">
        <v>10.562010000000001</v>
      </c>
      <c r="E974" s="672">
        <v>10.562010000000001</v>
      </c>
      <c r="F974" s="673">
        <v>10.562010000000001</v>
      </c>
      <c r="G974" s="674">
        <v>845.08996757263321</v>
      </c>
      <c r="H974" s="674">
        <v>845.08996757263321</v>
      </c>
      <c r="I974" s="675">
        <v>845.08996757263321</v>
      </c>
      <c r="J974" s="674">
        <v>2598.299</v>
      </c>
      <c r="K974" s="674">
        <v>2598.299</v>
      </c>
      <c r="L974" s="675">
        <v>2598.299</v>
      </c>
    </row>
    <row r="975" spans="1:12" x14ac:dyDescent="0.25">
      <c r="A975" s="669">
        <v>1999</v>
      </c>
      <c r="B975" s="670">
        <v>2010</v>
      </c>
      <c r="C975" s="671">
        <v>11</v>
      </c>
      <c r="D975" s="672">
        <v>11.715859999999999</v>
      </c>
      <c r="E975" s="672">
        <v>11.715859999999999</v>
      </c>
      <c r="F975" s="673">
        <v>11.715859999999999</v>
      </c>
      <c r="G975" s="674">
        <v>888.02489799079876</v>
      </c>
      <c r="H975" s="674">
        <v>888.02489799079876</v>
      </c>
      <c r="I975" s="675">
        <v>888.02489799079876</v>
      </c>
      <c r="J975" s="674">
        <v>2867.2060000000001</v>
      </c>
      <c r="K975" s="674">
        <v>2867.2060000000001</v>
      </c>
      <c r="L975" s="675">
        <v>2867.2060000000001</v>
      </c>
    </row>
    <row r="976" spans="1:12" x14ac:dyDescent="0.25">
      <c r="A976" s="669">
        <v>1999</v>
      </c>
      <c r="B976" s="670">
        <v>2011</v>
      </c>
      <c r="C976" s="671">
        <v>12</v>
      </c>
      <c r="D976" s="672">
        <v>12.25375</v>
      </c>
      <c r="E976" s="672">
        <v>12.25375</v>
      </c>
      <c r="F976" s="673">
        <v>12.25375</v>
      </c>
      <c r="G976" s="674">
        <v>1038.1369866830807</v>
      </c>
      <c r="H976" s="674">
        <v>1038.1369866830807</v>
      </c>
      <c r="I976" s="675">
        <v>1038.1369866830807</v>
      </c>
      <c r="J976" s="674">
        <v>2971.0790000000002</v>
      </c>
      <c r="K976" s="674">
        <v>2971.0790000000002</v>
      </c>
      <c r="L976" s="675">
        <v>2971.0790000000002</v>
      </c>
    </row>
    <row r="977" spans="1:12" x14ac:dyDescent="0.25">
      <c r="A977" s="669">
        <v>1999</v>
      </c>
      <c r="B977" s="670">
        <v>2012</v>
      </c>
      <c r="C977" s="671">
        <v>13</v>
      </c>
      <c r="D977" s="672">
        <v>14.59112</v>
      </c>
      <c r="E977" s="672">
        <v>14.59112</v>
      </c>
      <c r="F977" s="673">
        <v>14.59112</v>
      </c>
      <c r="G977" s="674">
        <v>1113.7204202886549</v>
      </c>
      <c r="H977" s="674">
        <v>1113.7204202886549</v>
      </c>
      <c r="I977" s="675">
        <v>1113.7204202886549</v>
      </c>
      <c r="J977" s="674">
        <v>3060.6509999999998</v>
      </c>
      <c r="K977" s="674">
        <v>3060.6509999999998</v>
      </c>
      <c r="L977" s="675">
        <v>3060.6509999999998</v>
      </c>
    </row>
    <row r="978" spans="1:12" x14ac:dyDescent="0.25">
      <c r="A978" s="669">
        <v>1999</v>
      </c>
      <c r="B978" s="670">
        <v>2013</v>
      </c>
      <c r="C978" s="671">
        <v>14</v>
      </c>
      <c r="D978" s="672">
        <v>14.319520000000001</v>
      </c>
      <c r="E978" s="672">
        <v>14.319520000000001</v>
      </c>
      <c r="F978" s="673">
        <v>14.319520000000001</v>
      </c>
      <c r="G978" s="674">
        <v>1038.3099578022591</v>
      </c>
      <c r="H978" s="674">
        <v>1038.3099578022591</v>
      </c>
      <c r="I978" s="675">
        <v>1038.3099578022591</v>
      </c>
      <c r="J978" s="674">
        <v>3142.366</v>
      </c>
      <c r="K978" s="674">
        <v>3142.366</v>
      </c>
      <c r="L978" s="675">
        <v>3142.366</v>
      </c>
    </row>
    <row r="979" spans="1:12" x14ac:dyDescent="0.25">
      <c r="A979" s="669">
        <v>1999</v>
      </c>
      <c r="B979" s="670">
        <v>2014</v>
      </c>
      <c r="C979" s="671">
        <v>15</v>
      </c>
      <c r="D979" s="672">
        <v>14.83788</v>
      </c>
      <c r="E979" s="672">
        <v>14.83788</v>
      </c>
      <c r="F979" s="673">
        <v>14.83788</v>
      </c>
      <c r="G979" s="674">
        <v>1163.5184489647427</v>
      </c>
      <c r="H979" s="674">
        <v>1163.5184489647427</v>
      </c>
      <c r="I979" s="675">
        <v>1163.5184489647427</v>
      </c>
      <c r="J979" s="674">
        <v>3255.761</v>
      </c>
      <c r="K979" s="674">
        <v>3255.761</v>
      </c>
      <c r="L979" s="675">
        <v>3255.761</v>
      </c>
    </row>
    <row r="980" spans="1:12" x14ac:dyDescent="0.25">
      <c r="A980" s="669">
        <v>1999</v>
      </c>
      <c r="B980" s="670">
        <v>2015</v>
      </c>
      <c r="C980" s="671">
        <v>16</v>
      </c>
      <c r="D980" s="672">
        <v>14.87819</v>
      </c>
      <c r="E980" s="672">
        <v>14.87819</v>
      </c>
      <c r="F980" s="673">
        <v>14.87819</v>
      </c>
      <c r="G980" s="674">
        <v>983.11223232064026</v>
      </c>
      <c r="H980" s="674">
        <v>983.11223232064026</v>
      </c>
      <c r="I980" s="675">
        <v>983.11223232064026</v>
      </c>
      <c r="J980" s="674">
        <v>3128.3829002923703</v>
      </c>
      <c r="K980" s="674">
        <v>3128.3829002923703</v>
      </c>
      <c r="L980" s="675">
        <v>3128.3829002923703</v>
      </c>
    </row>
    <row r="981" spans="1:12" x14ac:dyDescent="0.25">
      <c r="A981" s="669">
        <v>1999</v>
      </c>
      <c r="B981" s="670">
        <v>2016</v>
      </c>
      <c r="C981" s="671">
        <v>17</v>
      </c>
      <c r="D981" s="672">
        <v>16.886109999999999</v>
      </c>
      <c r="E981" s="672">
        <v>16.886109999999999</v>
      </c>
      <c r="F981" s="673">
        <v>16.886109999999999</v>
      </c>
      <c r="G981" s="674">
        <v>1184.2867027268269</v>
      </c>
      <c r="H981" s="674">
        <v>1184.2867027268269</v>
      </c>
      <c r="I981" s="675">
        <v>1184.2867027268269</v>
      </c>
      <c r="J981" s="674">
        <v>3066.9374865252389</v>
      </c>
      <c r="K981" s="674">
        <v>3066.9374865252389</v>
      </c>
      <c r="L981" s="675">
        <v>3066.9374865252389</v>
      </c>
    </row>
    <row r="982" spans="1:12" x14ac:dyDescent="0.25">
      <c r="A982" s="669">
        <v>1999</v>
      </c>
      <c r="B982" s="670">
        <v>2017</v>
      </c>
      <c r="C982" s="671">
        <v>18</v>
      </c>
      <c r="D982" s="672">
        <v>17.007729999999999</v>
      </c>
      <c r="E982" s="672">
        <v>17.007729999999999</v>
      </c>
      <c r="F982" s="673">
        <v>17.007729999999999</v>
      </c>
      <c r="G982" s="674">
        <v>1224.1141376364737</v>
      </c>
      <c r="H982" s="674">
        <v>1224.1141376364737</v>
      </c>
      <c r="I982" s="675">
        <v>1224.1141376364737</v>
      </c>
      <c r="J982" s="674">
        <v>2991.6383451267407</v>
      </c>
      <c r="K982" s="674">
        <v>2991.6383451267407</v>
      </c>
      <c r="L982" s="675">
        <v>2991.6383451267407</v>
      </c>
    </row>
    <row r="983" spans="1:12" x14ac:dyDescent="0.25">
      <c r="A983" s="669">
        <v>1999</v>
      </c>
      <c r="B983" s="670">
        <v>2018</v>
      </c>
      <c r="C983" s="671">
        <v>19</v>
      </c>
      <c r="D983" s="672">
        <v>20.484219077583685</v>
      </c>
      <c r="E983" s="672">
        <v>20.484219077583685</v>
      </c>
      <c r="F983" s="673">
        <v>20.484219077583685</v>
      </c>
      <c r="G983" s="674">
        <v>1224.9414291628652</v>
      </c>
      <c r="H983" s="674">
        <v>1224.9414291628652</v>
      </c>
      <c r="I983" s="675">
        <v>1224.9414291628652</v>
      </c>
      <c r="J983" s="674">
        <v>3290.0425722581349</v>
      </c>
      <c r="K983" s="674">
        <v>3290.0425722581349</v>
      </c>
      <c r="L983" s="675">
        <v>3290.0425722581349</v>
      </c>
    </row>
    <row r="984" spans="1:12" x14ac:dyDescent="0.25">
      <c r="A984" s="669">
        <v>1999</v>
      </c>
      <c r="B984" s="670">
        <v>2019</v>
      </c>
      <c r="C984" s="671">
        <v>20</v>
      </c>
      <c r="D984" s="672">
        <v>20.411010030650061</v>
      </c>
      <c r="E984" s="672">
        <v>20.411010030650061</v>
      </c>
      <c r="F984" s="673">
        <v>20.411010030650061</v>
      </c>
      <c r="G984" s="674">
        <v>1194.031733330567</v>
      </c>
      <c r="H984" s="674">
        <v>1194.031733330567</v>
      </c>
      <c r="I984" s="675">
        <v>1194.031733330567</v>
      </c>
      <c r="J984" s="674">
        <v>3174.7547368667392</v>
      </c>
      <c r="K984" s="674">
        <v>3174.7547368667392</v>
      </c>
      <c r="L984" s="675">
        <v>3174.7547368667392</v>
      </c>
    </row>
    <row r="985" spans="1:12" x14ac:dyDescent="0.25">
      <c r="A985" s="669">
        <v>1999</v>
      </c>
      <c r="B985" s="670">
        <v>2020</v>
      </c>
      <c r="C985" s="671">
        <v>21</v>
      </c>
      <c r="D985" s="672">
        <v>24.382785429231102</v>
      </c>
      <c r="E985" s="672">
        <v>24.382785429231102</v>
      </c>
      <c r="F985" s="673">
        <v>24.382785429231102</v>
      </c>
      <c r="G985" s="674">
        <v>1368.0928318909146</v>
      </c>
      <c r="H985" s="674">
        <v>1368.0928318909146</v>
      </c>
      <c r="I985" s="675">
        <v>1368.0928318909146</v>
      </c>
      <c r="J985" s="674">
        <v>3045.8196918755457</v>
      </c>
      <c r="K985" s="674">
        <v>3045.8196918755457</v>
      </c>
      <c r="L985" s="675">
        <v>3045.8196918755457</v>
      </c>
    </row>
    <row r="986" spans="1:12" x14ac:dyDescent="0.25">
      <c r="A986" s="669">
        <v>1999</v>
      </c>
      <c r="B986" s="670">
        <v>2021</v>
      </c>
      <c r="C986" s="671">
        <v>22</v>
      </c>
      <c r="D986" s="672">
        <v>24.649173440741748</v>
      </c>
      <c r="E986" s="672">
        <v>24.649173440741748</v>
      </c>
      <c r="F986" s="673">
        <v>24.649173440741748</v>
      </c>
      <c r="G986" s="674">
        <v>1286.840097421644</v>
      </c>
      <c r="H986" s="674">
        <v>1286.840097421644</v>
      </c>
      <c r="I986" s="675">
        <v>1286.840097421644</v>
      </c>
      <c r="J986" s="674">
        <v>2904.5060290511033</v>
      </c>
      <c r="K986" s="674">
        <v>2904.5060290511033</v>
      </c>
      <c r="L986" s="675">
        <v>2904.5060290511033</v>
      </c>
    </row>
    <row r="987" spans="1:12" x14ac:dyDescent="0.25">
      <c r="A987" s="669">
        <v>1999</v>
      </c>
      <c r="B987" s="670">
        <v>2022</v>
      </c>
      <c r="C987" s="671">
        <v>23</v>
      </c>
      <c r="D987" s="672">
        <v>24.695508083074543</v>
      </c>
      <c r="E987" s="672">
        <v>24.695508083074543</v>
      </c>
      <c r="F987" s="673">
        <v>24.695508083074543</v>
      </c>
      <c r="G987" s="674">
        <v>1195.9079365865007</v>
      </c>
      <c r="H987" s="674">
        <v>1195.9079365865007</v>
      </c>
      <c r="I987" s="675">
        <v>1195.9079365865007</v>
      </c>
      <c r="J987" s="674">
        <v>2752.3470234279694</v>
      </c>
      <c r="K987" s="674">
        <v>2752.3470234279694</v>
      </c>
      <c r="L987" s="675">
        <v>2752.3470234279694</v>
      </c>
    </row>
    <row r="988" spans="1:12" x14ac:dyDescent="0.25">
      <c r="A988" s="669">
        <v>1999</v>
      </c>
      <c r="B988" s="670">
        <v>2023</v>
      </c>
      <c r="C988" s="671">
        <v>24</v>
      </c>
      <c r="D988" s="672">
        <v>24.507896410964658</v>
      </c>
      <c r="E988" s="672">
        <v>24.507896410964658</v>
      </c>
      <c r="F988" s="673">
        <v>24.507896410964658</v>
      </c>
      <c r="G988" s="674">
        <v>1097.3450554624924</v>
      </c>
      <c r="H988" s="674">
        <v>1097.3450554624924</v>
      </c>
      <c r="I988" s="675">
        <v>1097.3450554624924</v>
      </c>
      <c r="J988" s="674">
        <v>2591.1087872608564</v>
      </c>
      <c r="K988" s="674">
        <v>2591.1087872608564</v>
      </c>
      <c r="L988" s="675">
        <v>2591.1087872608564</v>
      </c>
    </row>
    <row r="989" spans="1:12" x14ac:dyDescent="0.25">
      <c r="A989" s="669">
        <v>1999</v>
      </c>
      <c r="B989" s="670">
        <v>2024</v>
      </c>
      <c r="C989" s="671">
        <v>25</v>
      </c>
      <c r="D989" s="672">
        <v>24.079223376420632</v>
      </c>
      <c r="E989" s="672">
        <v>24.079223376420632</v>
      </c>
      <c r="F989" s="673">
        <v>24.079223376420632</v>
      </c>
      <c r="G989" s="674">
        <v>993.50287465433405</v>
      </c>
      <c r="H989" s="674">
        <v>993.50287465433405</v>
      </c>
      <c r="I989" s="675">
        <v>993.50287465433405</v>
      </c>
      <c r="J989" s="674">
        <v>2422.7488012203894</v>
      </c>
      <c r="K989" s="674">
        <v>2422.7488012203894</v>
      </c>
      <c r="L989" s="675">
        <v>2422.7488012203894</v>
      </c>
    </row>
    <row r="990" spans="1:12" x14ac:dyDescent="0.25">
      <c r="A990" s="669">
        <v>1999</v>
      </c>
      <c r="B990" s="670">
        <v>2025</v>
      </c>
      <c r="C990" s="671">
        <v>26</v>
      </c>
      <c r="D990" s="672">
        <v>23.41009566768701</v>
      </c>
      <c r="E990" s="672">
        <v>23.41009566768701</v>
      </c>
      <c r="F990" s="673">
        <v>23.41009566768701</v>
      </c>
      <c r="G990" s="674">
        <v>886.91837593098944</v>
      </c>
      <c r="H990" s="674">
        <v>886.91837593098944</v>
      </c>
      <c r="I990" s="675">
        <v>886.91837593098944</v>
      </c>
      <c r="J990" s="674">
        <v>2249.3660936629794</v>
      </c>
      <c r="K990" s="674">
        <v>2249.3660936629794</v>
      </c>
      <c r="L990" s="675">
        <v>2249.3660936629794</v>
      </c>
    </row>
    <row r="991" spans="1:12" x14ac:dyDescent="0.25">
      <c r="A991" s="669">
        <v>1999</v>
      </c>
      <c r="B991" s="670">
        <v>2026</v>
      </c>
      <c r="C991" s="671">
        <v>27</v>
      </c>
      <c r="D991" s="672">
        <v>22.509408291731354</v>
      </c>
      <c r="E991" s="672">
        <v>22.509408291731354</v>
      </c>
      <c r="F991" s="673">
        <v>22.509408291731354</v>
      </c>
      <c r="G991" s="674">
        <v>780.18022871622782</v>
      </c>
      <c r="H991" s="674">
        <v>780.18022871622782</v>
      </c>
      <c r="I991" s="675">
        <v>780.18022871622782</v>
      </c>
      <c r="J991" s="674">
        <v>2073.1448734706551</v>
      </c>
      <c r="K991" s="674">
        <v>2073.1448734706551</v>
      </c>
      <c r="L991" s="675">
        <v>2073.1448734706551</v>
      </c>
    </row>
    <row r="992" spans="1:12" x14ac:dyDescent="0.25">
      <c r="A992" s="669">
        <v>1999</v>
      </c>
      <c r="B992" s="670">
        <v>2027</v>
      </c>
      <c r="C992" s="671">
        <v>28</v>
      </c>
      <c r="D992" s="672">
        <v>21.394446266952659</v>
      </c>
      <c r="E992" s="672">
        <v>21.394446266952659</v>
      </c>
      <c r="F992" s="673">
        <v>21.394446266952659</v>
      </c>
      <c r="G992" s="674">
        <v>675.78903940311886</v>
      </c>
      <c r="H992" s="674">
        <v>675.78903940311886</v>
      </c>
      <c r="I992" s="675">
        <v>675.78903940311886</v>
      </c>
      <c r="J992" s="674">
        <v>1896.2938830917208</v>
      </c>
      <c r="K992" s="674">
        <v>1896.2938830917208</v>
      </c>
      <c r="L992" s="675">
        <v>1896.2938830917208</v>
      </c>
    </row>
    <row r="993" spans="1:12" x14ac:dyDescent="0.25">
      <c r="A993" s="669">
        <v>1999</v>
      </c>
      <c r="B993" s="670">
        <v>2028</v>
      </c>
      <c r="C993" s="671">
        <v>29</v>
      </c>
      <c r="D993" s="672">
        <v>20.090465878115261</v>
      </c>
      <c r="E993" s="672">
        <v>20.090465878115261</v>
      </c>
      <c r="F993" s="673">
        <v>20.090465878115261</v>
      </c>
      <c r="G993" s="674">
        <v>576.02378626921154</v>
      </c>
      <c r="H993" s="674">
        <v>576.02378626921154</v>
      </c>
      <c r="I993" s="675">
        <v>576.02378626921154</v>
      </c>
      <c r="J993" s="674">
        <v>1720.9840855784105</v>
      </c>
      <c r="K993" s="674">
        <v>1720.9840855784105</v>
      </c>
      <c r="L993" s="675">
        <v>1720.9840855784105</v>
      </c>
    </row>
    <row r="994" spans="1:12" x14ac:dyDescent="0.25">
      <c r="A994" s="669">
        <v>1999</v>
      </c>
      <c r="B994" s="670">
        <v>2029</v>
      </c>
      <c r="C994" s="671">
        <v>30</v>
      </c>
      <c r="D994" s="672">
        <v>18.629742600331912</v>
      </c>
      <c r="E994" s="672">
        <v>18.629742600331912</v>
      </c>
      <c r="F994" s="673">
        <v>18.629742600331912</v>
      </c>
      <c r="G994" s="674">
        <v>482.82629701012564</v>
      </c>
      <c r="H994" s="674">
        <v>482.82629701012564</v>
      </c>
      <c r="I994" s="675">
        <v>482.82629701012564</v>
      </c>
      <c r="J994" s="674">
        <v>1549.2874979932728</v>
      </c>
      <c r="K994" s="674">
        <v>1549.2874979932728</v>
      </c>
      <c r="L994" s="675">
        <v>1549.2874979932728</v>
      </c>
    </row>
    <row r="995" spans="1:12" x14ac:dyDescent="0.25">
      <c r="A995" s="669">
        <v>1999</v>
      </c>
      <c r="B995" s="670">
        <v>2030</v>
      </c>
      <c r="C995" s="671">
        <v>31</v>
      </c>
      <c r="D995" s="672">
        <v>17.050122153137355</v>
      </c>
      <c r="E995" s="672">
        <v>17.050122153137355</v>
      </c>
      <c r="F995" s="673">
        <v>17.050122153137355</v>
      </c>
      <c r="G995" s="674">
        <v>397.71392103054711</v>
      </c>
      <c r="H995" s="674">
        <v>397.71392103054711</v>
      </c>
      <c r="I995" s="675">
        <v>397.71392103054711</v>
      </c>
      <c r="J995" s="674">
        <v>1383.120008656068</v>
      </c>
      <c r="K995" s="674">
        <v>1383.120008656068</v>
      </c>
      <c r="L995" s="675">
        <v>1383.120008656068</v>
      </c>
    </row>
    <row r="996" spans="1:12" x14ac:dyDescent="0.25">
      <c r="A996" s="669">
        <v>1999</v>
      </c>
      <c r="B996" s="670">
        <v>2031</v>
      </c>
      <c r="C996" s="671">
        <v>32</v>
      </c>
      <c r="D996" s="672">
        <v>15.393161742532607</v>
      </c>
      <c r="E996" s="672">
        <v>15.393161742532607</v>
      </c>
      <c r="F996" s="673">
        <v>15.393161742532607</v>
      </c>
      <c r="G996" s="674">
        <v>321.7275133479713</v>
      </c>
      <c r="H996" s="674">
        <v>321.7275133479713</v>
      </c>
      <c r="I996" s="675">
        <v>321.7275133479713</v>
      </c>
      <c r="J996" s="674">
        <v>1224.1908554782733</v>
      </c>
      <c r="K996" s="674">
        <v>1224.1908554782733</v>
      </c>
      <c r="L996" s="675">
        <v>1224.1908554782733</v>
      </c>
    </row>
    <row r="997" spans="1:12" x14ac:dyDescent="0.25">
      <c r="A997" s="669">
        <v>1999</v>
      </c>
      <c r="B997" s="670">
        <v>2032</v>
      </c>
      <c r="C997" s="671">
        <v>33</v>
      </c>
      <c r="D997" s="672">
        <v>13.701993978383902</v>
      </c>
      <c r="E997" s="672">
        <v>13.701993978383902</v>
      </c>
      <c r="F997" s="673">
        <v>13.701993978383902</v>
      </c>
      <c r="G997" s="674">
        <v>255.41788165272297</v>
      </c>
      <c r="H997" s="674">
        <v>255.41788165272297</v>
      </c>
      <c r="I997" s="675">
        <v>255.41788165272297</v>
      </c>
      <c r="J997" s="674">
        <v>1073.9611004959913</v>
      </c>
      <c r="K997" s="674">
        <v>1073.9611004959913</v>
      </c>
      <c r="L997" s="675">
        <v>1073.9611004959913</v>
      </c>
    </row>
    <row r="998" spans="1:12" x14ac:dyDescent="0.25">
      <c r="A998" s="669">
        <v>1999</v>
      </c>
      <c r="B998" s="670">
        <v>2033</v>
      </c>
      <c r="C998" s="671">
        <v>34</v>
      </c>
      <c r="D998" s="672">
        <v>12.019079772051509</v>
      </c>
      <c r="E998" s="672">
        <v>12.019079772051509</v>
      </c>
      <c r="F998" s="673">
        <v>12.019079772051509</v>
      </c>
      <c r="G998" s="674">
        <v>198.86952480629333</v>
      </c>
      <c r="H998" s="674">
        <v>198.86952480629333</v>
      </c>
      <c r="I998" s="675">
        <v>198.86952480629333</v>
      </c>
      <c r="J998" s="674">
        <v>933.61293110616464</v>
      </c>
      <c r="K998" s="674">
        <v>933.61293110616464</v>
      </c>
      <c r="L998" s="675">
        <v>933.61293110616464</v>
      </c>
    </row>
    <row r="999" spans="1:12" x14ac:dyDescent="0.25">
      <c r="A999" s="669">
        <v>1999</v>
      </c>
      <c r="B999" s="670">
        <v>2034</v>
      </c>
      <c r="C999" s="671">
        <v>35</v>
      </c>
      <c r="D999" s="672">
        <v>10.384033313472765</v>
      </c>
      <c r="E999" s="672">
        <v>10.384033313472765</v>
      </c>
      <c r="F999" s="673">
        <v>10.384033313472765</v>
      </c>
      <c r="G999" s="674">
        <v>151.75645338334513</v>
      </c>
      <c r="H999" s="674">
        <v>151.75645338334513</v>
      </c>
      <c r="I999" s="675">
        <v>151.75645338334513</v>
      </c>
      <c r="J999" s="674">
        <v>804.03098598278905</v>
      </c>
      <c r="K999" s="674">
        <v>804.03098598278905</v>
      </c>
      <c r="L999" s="675">
        <v>804.03098598278905</v>
      </c>
    </row>
    <row r="1000" spans="1:12" x14ac:dyDescent="0.25">
      <c r="A1000" s="669">
        <v>1999</v>
      </c>
      <c r="B1000" s="670">
        <v>2035</v>
      </c>
      <c r="C1000" s="671">
        <v>36</v>
      </c>
      <c r="D1000" s="672">
        <v>8.8316986447246482</v>
      </c>
      <c r="E1000" s="672">
        <v>8.8316986447246482</v>
      </c>
      <c r="F1000" s="673">
        <v>8.8316986447246482</v>
      </c>
      <c r="G1000" s="674">
        <v>113.42172545611852</v>
      </c>
      <c r="H1000" s="674">
        <v>113.42172545611852</v>
      </c>
      <c r="I1000" s="675">
        <v>113.42172545611852</v>
      </c>
      <c r="J1000" s="674">
        <v>685.79619020460188</v>
      </c>
      <c r="K1000" s="674">
        <v>685.79619020460188</v>
      </c>
      <c r="L1000" s="675">
        <v>685.79619020460188</v>
      </c>
    </row>
    <row r="1001" spans="1:12" x14ac:dyDescent="0.25">
      <c r="A1001" s="669">
        <v>1999</v>
      </c>
      <c r="B1001" s="670">
        <v>2036</v>
      </c>
      <c r="C1001" s="671">
        <v>37</v>
      </c>
      <c r="D1001" s="672">
        <v>7.3906328560795354</v>
      </c>
      <c r="E1001" s="672">
        <v>7.3906328560795354</v>
      </c>
      <c r="F1001" s="673">
        <v>7.3906328560795354</v>
      </c>
      <c r="G1001" s="674">
        <v>82.970486103846923</v>
      </c>
      <c r="H1001" s="674">
        <v>82.970486103846923</v>
      </c>
      <c r="I1001" s="675">
        <v>82.970486103846923</v>
      </c>
      <c r="J1001" s="674">
        <v>579.1918450516871</v>
      </c>
      <c r="K1001" s="674">
        <v>579.1918450516871</v>
      </c>
      <c r="L1001" s="675">
        <v>579.1918450516871</v>
      </c>
    </row>
    <row r="1002" spans="1:12" x14ac:dyDescent="0.25">
      <c r="A1002" s="669">
        <v>1999</v>
      </c>
      <c r="B1002" s="670">
        <v>2037</v>
      </c>
      <c r="C1002" s="671">
        <v>38</v>
      </c>
      <c r="D1002" s="672">
        <v>6.0821081319608163</v>
      </c>
      <c r="E1002" s="672">
        <v>6.0821081319608163</v>
      </c>
      <c r="F1002" s="673">
        <v>6.0821081319608163</v>
      </c>
      <c r="G1002" s="674">
        <v>59.365957466136372</v>
      </c>
      <c r="H1002" s="674">
        <v>59.365957466136372</v>
      </c>
      <c r="I1002" s="675">
        <v>59.365957466136372</v>
      </c>
      <c r="J1002" s="674">
        <v>484.22101150758556</v>
      </c>
      <c r="K1002" s="674">
        <v>484.22101150758556</v>
      </c>
      <c r="L1002" s="675">
        <v>484.22101150758556</v>
      </c>
    </row>
    <row r="1003" spans="1:12" ht="13" thickBot="1" x14ac:dyDescent="0.3">
      <c r="A1003" s="676">
        <v>1999</v>
      </c>
      <c r="B1003" s="677">
        <v>2038</v>
      </c>
      <c r="C1003" s="678">
        <v>39</v>
      </c>
      <c r="D1003" s="679">
        <v>4.9196892508380499</v>
      </c>
      <c r="E1003" s="679">
        <v>4.9196892508380499</v>
      </c>
      <c r="F1003" s="680">
        <v>4.9196892508380499</v>
      </c>
      <c r="G1003" s="681">
        <v>41.518908727236436</v>
      </c>
      <c r="H1003" s="681">
        <v>41.518908727236436</v>
      </c>
      <c r="I1003" s="682">
        <v>41.518908727236436</v>
      </c>
      <c r="J1003" s="681">
        <v>400.6336082024751</v>
      </c>
      <c r="K1003" s="681">
        <v>400.6336082024751</v>
      </c>
      <c r="L1003" s="682">
        <v>400.6336082024751</v>
      </c>
    </row>
    <row r="1004" spans="1:12" x14ac:dyDescent="0.25">
      <c r="A1004" s="662">
        <v>2000</v>
      </c>
      <c r="B1004" s="663">
        <v>2000</v>
      </c>
      <c r="C1004" s="664">
        <v>0</v>
      </c>
      <c r="D1004" s="665">
        <v>7.7256460000000002</v>
      </c>
      <c r="E1004" s="665">
        <v>7.7256460000000002</v>
      </c>
      <c r="F1004" s="666">
        <v>7.7256460000000002</v>
      </c>
      <c r="G1004" s="667">
        <v>892.76392053949075</v>
      </c>
      <c r="H1004" s="667">
        <v>892.76392053949075</v>
      </c>
      <c r="I1004" s="668">
        <v>892.76392053949075</v>
      </c>
      <c r="J1004" s="667">
        <v>2504.723</v>
      </c>
      <c r="K1004" s="667">
        <v>2504.723</v>
      </c>
      <c r="L1004" s="668">
        <v>2504.723</v>
      </c>
    </row>
    <row r="1005" spans="1:12" x14ac:dyDescent="0.25">
      <c r="A1005" s="669">
        <v>2000</v>
      </c>
      <c r="B1005" s="670">
        <v>2001</v>
      </c>
      <c r="C1005" s="671">
        <v>1</v>
      </c>
      <c r="D1005" s="672">
        <v>6.7578670000000001</v>
      </c>
      <c r="E1005" s="672">
        <v>6.7578670000000001</v>
      </c>
      <c r="F1005" s="673">
        <v>6.7578670000000001</v>
      </c>
      <c r="G1005" s="674">
        <v>812.39280017427996</v>
      </c>
      <c r="H1005" s="674">
        <v>812.39280017427996</v>
      </c>
      <c r="I1005" s="675">
        <v>812.39280017427996</v>
      </c>
      <c r="J1005" s="674">
        <v>2400.433</v>
      </c>
      <c r="K1005" s="674">
        <v>2400.433</v>
      </c>
      <c r="L1005" s="675">
        <v>2400.433</v>
      </c>
    </row>
    <row r="1006" spans="1:12" x14ac:dyDescent="0.25">
      <c r="A1006" s="669">
        <v>2000</v>
      </c>
      <c r="B1006" s="670">
        <v>2002</v>
      </c>
      <c r="C1006" s="671">
        <v>2</v>
      </c>
      <c r="D1006" s="672">
        <v>7.2588569999999999</v>
      </c>
      <c r="E1006" s="672">
        <v>7.2588569999999999</v>
      </c>
      <c r="F1006" s="673">
        <v>7.2588569999999999</v>
      </c>
      <c r="G1006" s="674">
        <v>795.85694818882052</v>
      </c>
      <c r="H1006" s="674">
        <v>795.85694818882052</v>
      </c>
      <c r="I1006" s="675">
        <v>795.85694818882052</v>
      </c>
      <c r="J1006" s="674">
        <v>2349.8209999999999</v>
      </c>
      <c r="K1006" s="674">
        <v>2349.8209999999999</v>
      </c>
      <c r="L1006" s="675">
        <v>2349.8209999999999</v>
      </c>
    </row>
    <row r="1007" spans="1:12" x14ac:dyDescent="0.25">
      <c r="A1007" s="669">
        <v>2000</v>
      </c>
      <c r="B1007" s="670">
        <v>2003</v>
      </c>
      <c r="C1007" s="671">
        <v>3</v>
      </c>
      <c r="D1007" s="672">
        <v>7.9879959999999999</v>
      </c>
      <c r="E1007" s="672">
        <v>7.9879959999999999</v>
      </c>
      <c r="F1007" s="673">
        <v>7.9879959999999999</v>
      </c>
      <c r="G1007" s="674">
        <v>785.98531108727366</v>
      </c>
      <c r="H1007" s="674">
        <v>785.98531108727366</v>
      </c>
      <c r="I1007" s="675">
        <v>785.98531108727366</v>
      </c>
      <c r="J1007" s="674">
        <v>2426.08</v>
      </c>
      <c r="K1007" s="674">
        <v>2426.08</v>
      </c>
      <c r="L1007" s="675">
        <v>2426.08</v>
      </c>
    </row>
    <row r="1008" spans="1:12" x14ac:dyDescent="0.25">
      <c r="A1008" s="669">
        <v>2000</v>
      </c>
      <c r="B1008" s="670">
        <v>2004</v>
      </c>
      <c r="C1008" s="671">
        <v>4</v>
      </c>
      <c r="D1008" s="672">
        <v>8.9680759999999999</v>
      </c>
      <c r="E1008" s="672">
        <v>8.9680759999999999</v>
      </c>
      <c r="F1008" s="673">
        <v>8.9680759999999999</v>
      </c>
      <c r="G1008" s="674">
        <v>848.1017071419094</v>
      </c>
      <c r="H1008" s="674">
        <v>848.1017071419094</v>
      </c>
      <c r="I1008" s="675">
        <v>848.1017071419094</v>
      </c>
      <c r="J1008" s="674">
        <v>2519.944</v>
      </c>
      <c r="K1008" s="674">
        <v>2519.944</v>
      </c>
      <c r="L1008" s="675">
        <v>2519.944</v>
      </c>
    </row>
    <row r="1009" spans="1:12" x14ac:dyDescent="0.25">
      <c r="A1009" s="669">
        <v>2000</v>
      </c>
      <c r="B1009" s="670">
        <v>2005</v>
      </c>
      <c r="C1009" s="671">
        <v>5</v>
      </c>
      <c r="D1009" s="672">
        <v>9.5981419999999993</v>
      </c>
      <c r="E1009" s="672">
        <v>9.5981419999999993</v>
      </c>
      <c r="F1009" s="673">
        <v>9.5981419999999993</v>
      </c>
      <c r="G1009" s="674">
        <v>867.83426462048033</v>
      </c>
      <c r="H1009" s="674">
        <v>867.83426462048033</v>
      </c>
      <c r="I1009" s="675">
        <v>867.83426462048033</v>
      </c>
      <c r="J1009" s="674">
        <v>2634.8670000000002</v>
      </c>
      <c r="K1009" s="674">
        <v>2634.8670000000002</v>
      </c>
      <c r="L1009" s="675">
        <v>2634.8670000000002</v>
      </c>
    </row>
    <row r="1010" spans="1:12" x14ac:dyDescent="0.25">
      <c r="A1010" s="669">
        <v>2000</v>
      </c>
      <c r="B1010" s="670">
        <v>2006</v>
      </c>
      <c r="C1010" s="671">
        <v>6</v>
      </c>
      <c r="D1010" s="672">
        <v>10.633139999999999</v>
      </c>
      <c r="E1010" s="672">
        <v>10.633139999999999</v>
      </c>
      <c r="F1010" s="673">
        <v>10.633139999999999</v>
      </c>
      <c r="G1010" s="674">
        <v>845.42929423363751</v>
      </c>
      <c r="H1010" s="674">
        <v>845.42929423363751</v>
      </c>
      <c r="I1010" s="675">
        <v>845.42929423363751</v>
      </c>
      <c r="J1010" s="674">
        <v>2656.2689999999998</v>
      </c>
      <c r="K1010" s="674">
        <v>2656.2689999999998</v>
      </c>
      <c r="L1010" s="675">
        <v>2656.2689999999998</v>
      </c>
    </row>
    <row r="1011" spans="1:12" x14ac:dyDescent="0.25">
      <c r="A1011" s="669">
        <v>2000</v>
      </c>
      <c r="B1011" s="670">
        <v>2007</v>
      </c>
      <c r="C1011" s="671">
        <v>7</v>
      </c>
      <c r="D1011" s="672">
        <v>11.117760000000001</v>
      </c>
      <c r="E1011" s="672">
        <v>11.117760000000001</v>
      </c>
      <c r="F1011" s="673">
        <v>11.117760000000001</v>
      </c>
      <c r="G1011" s="674">
        <v>884.85773155953837</v>
      </c>
      <c r="H1011" s="674">
        <v>884.85773155953837</v>
      </c>
      <c r="I1011" s="675">
        <v>884.85773155953837</v>
      </c>
      <c r="J1011" s="674">
        <v>2890.9589999999998</v>
      </c>
      <c r="K1011" s="674">
        <v>2890.9589999999998</v>
      </c>
      <c r="L1011" s="675">
        <v>2890.9589999999998</v>
      </c>
    </row>
    <row r="1012" spans="1:12" x14ac:dyDescent="0.25">
      <c r="A1012" s="669">
        <v>2000</v>
      </c>
      <c r="B1012" s="670">
        <v>2008</v>
      </c>
      <c r="C1012" s="671">
        <v>8</v>
      </c>
      <c r="D1012" s="672">
        <v>11.18261</v>
      </c>
      <c r="E1012" s="672">
        <v>11.18261</v>
      </c>
      <c r="F1012" s="673">
        <v>11.18261</v>
      </c>
      <c r="G1012" s="674">
        <v>874.36957398347977</v>
      </c>
      <c r="H1012" s="674">
        <v>874.36957398347977</v>
      </c>
      <c r="I1012" s="675">
        <v>874.36957398347977</v>
      </c>
      <c r="J1012" s="674">
        <v>2852.4780000000001</v>
      </c>
      <c r="K1012" s="674">
        <v>2852.4780000000001</v>
      </c>
      <c r="L1012" s="675">
        <v>2852.4780000000001</v>
      </c>
    </row>
    <row r="1013" spans="1:12" x14ac:dyDescent="0.25">
      <c r="A1013" s="669">
        <v>2000</v>
      </c>
      <c r="B1013" s="670">
        <v>2009</v>
      </c>
      <c r="C1013" s="671">
        <v>9</v>
      </c>
      <c r="D1013" s="672">
        <v>9.9882659999999994</v>
      </c>
      <c r="E1013" s="672">
        <v>9.9882659999999994</v>
      </c>
      <c r="F1013" s="673">
        <v>9.9882659999999994</v>
      </c>
      <c r="G1013" s="674">
        <v>797.99335662692977</v>
      </c>
      <c r="H1013" s="674">
        <v>797.99335662692977</v>
      </c>
      <c r="I1013" s="675">
        <v>797.99335662692977</v>
      </c>
      <c r="J1013" s="674">
        <v>2604.886</v>
      </c>
      <c r="K1013" s="674">
        <v>2604.886</v>
      </c>
      <c r="L1013" s="675">
        <v>2604.886</v>
      </c>
    </row>
    <row r="1014" spans="1:12" x14ac:dyDescent="0.25">
      <c r="A1014" s="669">
        <v>2000</v>
      </c>
      <c r="B1014" s="670">
        <v>2010</v>
      </c>
      <c r="C1014" s="671">
        <v>10</v>
      </c>
      <c r="D1014" s="672">
        <v>10.74915</v>
      </c>
      <c r="E1014" s="672">
        <v>10.74915</v>
      </c>
      <c r="F1014" s="673">
        <v>10.74915</v>
      </c>
      <c r="G1014" s="674">
        <v>930.32582480246151</v>
      </c>
      <c r="H1014" s="674">
        <v>930.32582480246151</v>
      </c>
      <c r="I1014" s="675">
        <v>930.32582480246151</v>
      </c>
      <c r="J1014" s="674">
        <v>2662.6509999999998</v>
      </c>
      <c r="K1014" s="674">
        <v>2662.6509999999998</v>
      </c>
      <c r="L1014" s="675">
        <v>2662.6509999999998</v>
      </c>
    </row>
    <row r="1015" spans="1:12" x14ac:dyDescent="0.25">
      <c r="A1015" s="669">
        <v>2000</v>
      </c>
      <c r="B1015" s="670">
        <v>2011</v>
      </c>
      <c r="C1015" s="671">
        <v>11</v>
      </c>
      <c r="D1015" s="672">
        <v>11.34069</v>
      </c>
      <c r="E1015" s="672">
        <v>11.34069</v>
      </c>
      <c r="F1015" s="673">
        <v>11.34069</v>
      </c>
      <c r="G1015" s="674">
        <v>1030.0495232941571</v>
      </c>
      <c r="H1015" s="674">
        <v>1030.0495232941571</v>
      </c>
      <c r="I1015" s="675">
        <v>1030.0495232941571</v>
      </c>
      <c r="J1015" s="674">
        <v>2928.335</v>
      </c>
      <c r="K1015" s="674">
        <v>2928.335</v>
      </c>
      <c r="L1015" s="675">
        <v>2928.335</v>
      </c>
    </row>
    <row r="1016" spans="1:12" x14ac:dyDescent="0.25">
      <c r="A1016" s="669">
        <v>2000</v>
      </c>
      <c r="B1016" s="670">
        <v>2012</v>
      </c>
      <c r="C1016" s="671">
        <v>12</v>
      </c>
      <c r="D1016" s="672">
        <v>13.20008</v>
      </c>
      <c r="E1016" s="672">
        <v>13.20008</v>
      </c>
      <c r="F1016" s="673">
        <v>13.20008</v>
      </c>
      <c r="G1016" s="674">
        <v>1019.2277252852962</v>
      </c>
      <c r="H1016" s="674">
        <v>1019.2277252852962</v>
      </c>
      <c r="I1016" s="675">
        <v>1019.2277252852962</v>
      </c>
      <c r="J1016" s="674">
        <v>2961.3380000000002</v>
      </c>
      <c r="K1016" s="674">
        <v>2961.3380000000002</v>
      </c>
      <c r="L1016" s="675">
        <v>2961.3380000000002</v>
      </c>
    </row>
    <row r="1017" spans="1:12" x14ac:dyDescent="0.25">
      <c r="A1017" s="669">
        <v>2000</v>
      </c>
      <c r="B1017" s="670">
        <v>2013</v>
      </c>
      <c r="C1017" s="671">
        <v>13</v>
      </c>
      <c r="D1017" s="672">
        <v>12.526999999999999</v>
      </c>
      <c r="E1017" s="672">
        <v>12.526999999999999</v>
      </c>
      <c r="F1017" s="673">
        <v>12.526999999999999</v>
      </c>
      <c r="G1017" s="674">
        <v>1073.3789109185416</v>
      </c>
      <c r="H1017" s="674">
        <v>1073.3789109185416</v>
      </c>
      <c r="I1017" s="675">
        <v>1073.3789109185416</v>
      </c>
      <c r="J1017" s="674">
        <v>3135.0439999999999</v>
      </c>
      <c r="K1017" s="674">
        <v>3135.0439999999999</v>
      </c>
      <c r="L1017" s="675">
        <v>3135.0439999999999</v>
      </c>
    </row>
    <row r="1018" spans="1:12" x14ac:dyDescent="0.25">
      <c r="A1018" s="669">
        <v>2000</v>
      </c>
      <c r="B1018" s="670">
        <v>2014</v>
      </c>
      <c r="C1018" s="671">
        <v>14</v>
      </c>
      <c r="D1018" s="672">
        <v>14.740349999999999</v>
      </c>
      <c r="E1018" s="672">
        <v>14.740349999999999</v>
      </c>
      <c r="F1018" s="673">
        <v>14.740349999999999</v>
      </c>
      <c r="G1018" s="674">
        <v>1085.3616509990545</v>
      </c>
      <c r="H1018" s="674">
        <v>1085.3616509990545</v>
      </c>
      <c r="I1018" s="675">
        <v>1085.3616509990545</v>
      </c>
      <c r="J1018" s="674">
        <v>3065.17</v>
      </c>
      <c r="K1018" s="674">
        <v>3065.17</v>
      </c>
      <c r="L1018" s="675">
        <v>3065.17</v>
      </c>
    </row>
    <row r="1019" spans="1:12" x14ac:dyDescent="0.25">
      <c r="A1019" s="669">
        <v>2000</v>
      </c>
      <c r="B1019" s="670">
        <v>2015</v>
      </c>
      <c r="C1019" s="671">
        <v>15</v>
      </c>
      <c r="D1019" s="672">
        <v>13.440390000000001</v>
      </c>
      <c r="E1019" s="672">
        <v>13.440390000000001</v>
      </c>
      <c r="F1019" s="673">
        <v>13.440390000000001</v>
      </c>
      <c r="G1019" s="674">
        <v>1041.5122021447924</v>
      </c>
      <c r="H1019" s="674">
        <v>1041.5122021447924</v>
      </c>
      <c r="I1019" s="675">
        <v>1041.5122021447924</v>
      </c>
      <c r="J1019" s="674">
        <v>3050.2966509967773</v>
      </c>
      <c r="K1019" s="674">
        <v>3050.2966509967773</v>
      </c>
      <c r="L1019" s="675">
        <v>3050.2966509967773</v>
      </c>
    </row>
    <row r="1020" spans="1:12" x14ac:dyDescent="0.25">
      <c r="A1020" s="669">
        <v>2000</v>
      </c>
      <c r="B1020" s="670">
        <v>2016</v>
      </c>
      <c r="C1020" s="671">
        <v>16</v>
      </c>
      <c r="D1020" s="672">
        <v>16.47129</v>
      </c>
      <c r="E1020" s="672">
        <v>16.47129</v>
      </c>
      <c r="F1020" s="673">
        <v>16.47129</v>
      </c>
      <c r="G1020" s="674">
        <v>1264.7447768489333</v>
      </c>
      <c r="H1020" s="674">
        <v>1264.7447768489333</v>
      </c>
      <c r="I1020" s="675">
        <v>1264.7447768489333</v>
      </c>
      <c r="J1020" s="674">
        <v>3004.6693391728995</v>
      </c>
      <c r="K1020" s="674">
        <v>3004.6693391728995</v>
      </c>
      <c r="L1020" s="675">
        <v>3004.6693391728995</v>
      </c>
    </row>
    <row r="1021" spans="1:12" x14ac:dyDescent="0.25">
      <c r="A1021" s="669">
        <v>2000</v>
      </c>
      <c r="B1021" s="670">
        <v>2017</v>
      </c>
      <c r="C1021" s="671">
        <v>17</v>
      </c>
      <c r="D1021" s="672">
        <v>17.053070000000002</v>
      </c>
      <c r="E1021" s="672">
        <v>17.053070000000002</v>
      </c>
      <c r="F1021" s="673">
        <v>17.053070000000002</v>
      </c>
      <c r="G1021" s="674">
        <v>1318.6956697708495</v>
      </c>
      <c r="H1021" s="674">
        <v>1318.6956697708495</v>
      </c>
      <c r="I1021" s="675">
        <v>1318.6956697708495</v>
      </c>
      <c r="J1021" s="674">
        <v>2945.6538168844872</v>
      </c>
      <c r="K1021" s="674">
        <v>2945.6538168844872</v>
      </c>
      <c r="L1021" s="675">
        <v>2945.6538168844872</v>
      </c>
    </row>
    <row r="1022" spans="1:12" x14ac:dyDescent="0.25">
      <c r="A1022" s="669">
        <v>2000</v>
      </c>
      <c r="B1022" s="670">
        <v>2018</v>
      </c>
      <c r="C1022" s="671">
        <v>18</v>
      </c>
      <c r="D1022" s="672">
        <v>19.157480218104975</v>
      </c>
      <c r="E1022" s="672">
        <v>19.157480218104975</v>
      </c>
      <c r="F1022" s="673">
        <v>19.157480218104975</v>
      </c>
      <c r="G1022" s="674">
        <v>1332.006856457052</v>
      </c>
      <c r="H1022" s="674">
        <v>1332.006856457052</v>
      </c>
      <c r="I1022" s="675">
        <v>1332.006856457052</v>
      </c>
      <c r="J1022" s="674">
        <v>3256.6137460798927</v>
      </c>
      <c r="K1022" s="674">
        <v>3256.6137460798927</v>
      </c>
      <c r="L1022" s="675">
        <v>3256.6137460798927</v>
      </c>
    </row>
    <row r="1023" spans="1:12" x14ac:dyDescent="0.25">
      <c r="A1023" s="669">
        <v>2000</v>
      </c>
      <c r="B1023" s="670">
        <v>2019</v>
      </c>
      <c r="C1023" s="671">
        <v>19</v>
      </c>
      <c r="D1023" s="672">
        <v>18.500440125671403</v>
      </c>
      <c r="E1023" s="672">
        <v>18.500440125671403</v>
      </c>
      <c r="F1023" s="673">
        <v>18.500440125671403</v>
      </c>
      <c r="G1023" s="674">
        <v>1311.4970639365858</v>
      </c>
      <c r="H1023" s="674">
        <v>1311.4970639365858</v>
      </c>
      <c r="I1023" s="675">
        <v>1311.4970639365858</v>
      </c>
      <c r="J1023" s="674">
        <v>3159.9360936647759</v>
      </c>
      <c r="K1023" s="674">
        <v>3159.9360936647759</v>
      </c>
      <c r="L1023" s="675">
        <v>3159.9360936647759</v>
      </c>
    </row>
    <row r="1024" spans="1:12" x14ac:dyDescent="0.25">
      <c r="A1024" s="669">
        <v>2000</v>
      </c>
      <c r="B1024" s="670">
        <v>2020</v>
      </c>
      <c r="C1024" s="671">
        <v>20</v>
      </c>
      <c r="D1024" s="672">
        <v>22.276970410834995</v>
      </c>
      <c r="E1024" s="672">
        <v>22.276970410834995</v>
      </c>
      <c r="F1024" s="673">
        <v>22.276970410834995</v>
      </c>
      <c r="G1024" s="674">
        <v>1518.8650314899696</v>
      </c>
      <c r="H1024" s="674">
        <v>1518.8650314899696</v>
      </c>
      <c r="I1024" s="675">
        <v>1518.8650314899696</v>
      </c>
      <c r="J1024" s="674">
        <v>3049.2073768738214</v>
      </c>
      <c r="K1024" s="674">
        <v>3049.2073768738214</v>
      </c>
      <c r="L1024" s="675">
        <v>3049.2073768738214</v>
      </c>
    </row>
    <row r="1025" spans="1:12" x14ac:dyDescent="0.25">
      <c r="A1025" s="669">
        <v>2000</v>
      </c>
      <c r="B1025" s="670">
        <v>2021</v>
      </c>
      <c r="C1025" s="671">
        <v>21</v>
      </c>
      <c r="D1025" s="672">
        <v>22.711954773023184</v>
      </c>
      <c r="E1025" s="672">
        <v>22.711954773023184</v>
      </c>
      <c r="F1025" s="673">
        <v>22.711954773023184</v>
      </c>
      <c r="G1025" s="674">
        <v>1445.0145144806993</v>
      </c>
      <c r="H1025" s="674">
        <v>1445.0145144806993</v>
      </c>
      <c r="I1025" s="675">
        <v>1445.0145144806993</v>
      </c>
      <c r="J1025" s="674">
        <v>2925.3711366253174</v>
      </c>
      <c r="K1025" s="674">
        <v>2925.3711366253174</v>
      </c>
      <c r="L1025" s="675">
        <v>2925.3711366253174</v>
      </c>
    </row>
    <row r="1026" spans="1:12" x14ac:dyDescent="0.25">
      <c r="A1026" s="669">
        <v>2000</v>
      </c>
      <c r="B1026" s="670">
        <v>2022</v>
      </c>
      <c r="C1026" s="671">
        <v>22</v>
      </c>
      <c r="D1026" s="672">
        <v>22.960088542934972</v>
      </c>
      <c r="E1026" s="672">
        <v>22.960088542934972</v>
      </c>
      <c r="F1026" s="673">
        <v>22.960088542934972</v>
      </c>
      <c r="G1026" s="674">
        <v>1359.1933056325674</v>
      </c>
      <c r="H1026" s="674">
        <v>1359.1933056325674</v>
      </c>
      <c r="I1026" s="675">
        <v>1359.1933056325674</v>
      </c>
      <c r="J1026" s="674">
        <v>2789.6457975515304</v>
      </c>
      <c r="K1026" s="674">
        <v>2789.6457975515304</v>
      </c>
      <c r="L1026" s="675">
        <v>2789.6457975515304</v>
      </c>
    </row>
    <row r="1027" spans="1:12" x14ac:dyDescent="0.25">
      <c r="A1027" s="669">
        <v>2000</v>
      </c>
      <c r="B1027" s="670">
        <v>2023</v>
      </c>
      <c r="C1027" s="671">
        <v>23</v>
      </c>
      <c r="D1027" s="672">
        <v>23.003248103360956</v>
      </c>
      <c r="E1027" s="672">
        <v>23.003248103360956</v>
      </c>
      <c r="F1027" s="673">
        <v>23.003248103360956</v>
      </c>
      <c r="G1027" s="674">
        <v>1263.1484399795086</v>
      </c>
      <c r="H1027" s="674">
        <v>1263.1484399795086</v>
      </c>
      <c r="I1027" s="675">
        <v>1263.1484399795086</v>
      </c>
      <c r="J1027" s="674">
        <v>2643.5040005125115</v>
      </c>
      <c r="K1027" s="674">
        <v>2643.5040005125115</v>
      </c>
      <c r="L1027" s="675">
        <v>2643.5040005125115</v>
      </c>
    </row>
    <row r="1028" spans="1:12" x14ac:dyDescent="0.25">
      <c r="A1028" s="669">
        <v>2000</v>
      </c>
      <c r="B1028" s="670">
        <v>2024</v>
      </c>
      <c r="C1028" s="671">
        <v>24</v>
      </c>
      <c r="D1028" s="672">
        <v>22.828492523272775</v>
      </c>
      <c r="E1028" s="672">
        <v>22.828492523272775</v>
      </c>
      <c r="F1028" s="673">
        <v>22.828492523272775</v>
      </c>
      <c r="G1028" s="674">
        <v>1159.0438130907216</v>
      </c>
      <c r="H1028" s="674">
        <v>1159.0438130907216</v>
      </c>
      <c r="I1028" s="675">
        <v>1159.0438130907216</v>
      </c>
      <c r="J1028" s="674">
        <v>2488.6420159170948</v>
      </c>
      <c r="K1028" s="674">
        <v>2488.6420159170948</v>
      </c>
      <c r="L1028" s="675">
        <v>2488.6420159170948</v>
      </c>
    </row>
    <row r="1029" spans="1:12" x14ac:dyDescent="0.25">
      <c r="A1029" s="669">
        <v>2000</v>
      </c>
      <c r="B1029" s="670">
        <v>2025</v>
      </c>
      <c r="C1029" s="671">
        <v>25</v>
      </c>
      <c r="D1029" s="672">
        <v>22.429194313425651</v>
      </c>
      <c r="E1029" s="672">
        <v>22.429194313425651</v>
      </c>
      <c r="F1029" s="673">
        <v>22.429194313425651</v>
      </c>
      <c r="G1029" s="674">
        <v>1049.3630553341586</v>
      </c>
      <c r="H1029" s="674">
        <v>1049.3630553341586</v>
      </c>
      <c r="I1029" s="675">
        <v>1049.3630553341586</v>
      </c>
      <c r="J1029" s="674">
        <v>2326.939914824517</v>
      </c>
      <c r="K1029" s="674">
        <v>2326.939914824517</v>
      </c>
      <c r="L1029" s="675">
        <v>2326.939914824517</v>
      </c>
    </row>
    <row r="1030" spans="1:12" x14ac:dyDescent="0.25">
      <c r="A1030" s="669">
        <v>2000</v>
      </c>
      <c r="B1030" s="670">
        <v>2026</v>
      </c>
      <c r="C1030" s="671">
        <v>26</v>
      </c>
      <c r="D1030" s="672">
        <v>21.80591858874509</v>
      </c>
      <c r="E1030" s="672">
        <v>21.80591858874509</v>
      </c>
      <c r="F1030" s="673">
        <v>21.80591858874509</v>
      </c>
      <c r="G1030" s="674">
        <v>936.78579150842211</v>
      </c>
      <c r="H1030" s="674">
        <v>936.78579150842211</v>
      </c>
      <c r="I1030" s="675">
        <v>936.78579150842211</v>
      </c>
      <c r="J1030" s="674">
        <v>2160.4137184014885</v>
      </c>
      <c r="K1030" s="674">
        <v>2160.4137184014885</v>
      </c>
      <c r="L1030" s="675">
        <v>2160.4137184014885</v>
      </c>
    </row>
    <row r="1031" spans="1:12" x14ac:dyDescent="0.25">
      <c r="A1031" s="669">
        <v>2000</v>
      </c>
      <c r="B1031" s="670">
        <v>2027</v>
      </c>
      <c r="C1031" s="671">
        <v>27</v>
      </c>
      <c r="D1031" s="672">
        <v>20.966950825742352</v>
      </c>
      <c r="E1031" s="672">
        <v>20.966950825742352</v>
      </c>
      <c r="F1031" s="673">
        <v>20.966950825742352</v>
      </c>
      <c r="G1031" s="674">
        <v>824.04624023036502</v>
      </c>
      <c r="H1031" s="674">
        <v>824.04624023036502</v>
      </c>
      <c r="I1031" s="675">
        <v>824.04624023036502</v>
      </c>
      <c r="J1031" s="674">
        <v>1991.1612598312702</v>
      </c>
      <c r="K1031" s="674">
        <v>1991.1612598312702</v>
      </c>
      <c r="L1031" s="675">
        <v>1991.1612598312702</v>
      </c>
    </row>
    <row r="1032" spans="1:12" x14ac:dyDescent="0.25">
      <c r="A1032" s="669">
        <v>2000</v>
      </c>
      <c r="B1032" s="670">
        <v>2028</v>
      </c>
      <c r="C1032" s="671">
        <v>28</v>
      </c>
      <c r="D1032" s="672">
        <v>19.928391586728836</v>
      </c>
      <c r="E1032" s="672">
        <v>19.928391586728836</v>
      </c>
      <c r="F1032" s="673">
        <v>19.928391586728836</v>
      </c>
      <c r="G1032" s="674">
        <v>713.78560569955516</v>
      </c>
      <c r="H1032" s="674">
        <v>713.78560569955516</v>
      </c>
      <c r="I1032" s="675">
        <v>713.78560569955516</v>
      </c>
      <c r="J1032" s="674">
        <v>1821.3039356705085</v>
      </c>
      <c r="K1032" s="674">
        <v>1821.3039356705085</v>
      </c>
      <c r="L1032" s="675">
        <v>1821.3039356705085</v>
      </c>
    </row>
    <row r="1033" spans="1:12" x14ac:dyDescent="0.25">
      <c r="A1033" s="669">
        <v>2000</v>
      </c>
      <c r="B1033" s="670">
        <v>2029</v>
      </c>
      <c r="C1033" s="671">
        <v>29</v>
      </c>
      <c r="D1033" s="672">
        <v>18.713766469260538</v>
      </c>
      <c r="E1033" s="672">
        <v>18.713766469260538</v>
      </c>
      <c r="F1033" s="673">
        <v>18.713766469260538</v>
      </c>
      <c r="G1033" s="674">
        <v>608.41100285182085</v>
      </c>
      <c r="H1033" s="674">
        <v>608.41100285182085</v>
      </c>
      <c r="I1033" s="675">
        <v>608.41100285182085</v>
      </c>
      <c r="J1033" s="674">
        <v>1652.9268570860347</v>
      </c>
      <c r="K1033" s="674">
        <v>1652.9268570860347</v>
      </c>
      <c r="L1033" s="675">
        <v>1652.9268570860347</v>
      </c>
    </row>
    <row r="1034" spans="1:12" x14ac:dyDescent="0.25">
      <c r="A1034" s="669">
        <v>2000</v>
      </c>
      <c r="B1034" s="670">
        <v>2030</v>
      </c>
      <c r="C1034" s="671">
        <v>30</v>
      </c>
      <c r="D1034" s="672">
        <v>17.353139271141288</v>
      </c>
      <c r="E1034" s="672">
        <v>17.353139271141288</v>
      </c>
      <c r="F1034" s="673">
        <v>17.353139271141288</v>
      </c>
      <c r="G1034" s="674">
        <v>509.97343958617518</v>
      </c>
      <c r="H1034" s="674">
        <v>509.97343958617518</v>
      </c>
      <c r="I1034" s="675">
        <v>509.97343958617518</v>
      </c>
      <c r="J1034" s="674">
        <v>1488.0201021266389</v>
      </c>
      <c r="K1034" s="674">
        <v>1488.0201021266389</v>
      </c>
      <c r="L1034" s="675">
        <v>1488.0201021266389</v>
      </c>
    </row>
    <row r="1035" spans="1:12" x14ac:dyDescent="0.25">
      <c r="A1035" s="669">
        <v>2000</v>
      </c>
      <c r="B1035" s="670">
        <v>2031</v>
      </c>
      <c r="C1035" s="671">
        <v>31</v>
      </c>
      <c r="D1035" s="672">
        <v>15.88176233353286</v>
      </c>
      <c r="E1035" s="672">
        <v>15.88176233353286</v>
      </c>
      <c r="F1035" s="673">
        <v>15.88176233353286</v>
      </c>
      <c r="G1035" s="674">
        <v>420.07557901304421</v>
      </c>
      <c r="H1035" s="674">
        <v>420.07557901304421</v>
      </c>
      <c r="I1035" s="675">
        <v>420.07557901304421</v>
      </c>
      <c r="J1035" s="674">
        <v>1328.4237942922691</v>
      </c>
      <c r="K1035" s="674">
        <v>1328.4237942922691</v>
      </c>
      <c r="L1035" s="675">
        <v>1328.4237942922691</v>
      </c>
    </row>
    <row r="1036" spans="1:12" x14ac:dyDescent="0.25">
      <c r="A1036" s="669">
        <v>2000</v>
      </c>
      <c r="B1036" s="670">
        <v>2032</v>
      </c>
      <c r="C1036" s="671">
        <v>32</v>
      </c>
      <c r="D1036" s="672">
        <v>14.338345154409872</v>
      </c>
      <c r="E1036" s="672">
        <v>14.338345154409872</v>
      </c>
      <c r="F1036" s="673">
        <v>14.338345154409872</v>
      </c>
      <c r="G1036" s="674">
        <v>339.81679872778591</v>
      </c>
      <c r="H1036" s="674">
        <v>339.81679872778591</v>
      </c>
      <c r="I1036" s="675">
        <v>339.81679872778591</v>
      </c>
      <c r="J1036" s="674">
        <v>1175.7795787745956</v>
      </c>
      <c r="K1036" s="674">
        <v>1175.7795787745956</v>
      </c>
      <c r="L1036" s="675">
        <v>1175.7795787745956</v>
      </c>
    </row>
    <row r="1037" spans="1:12" x14ac:dyDescent="0.25">
      <c r="A1037" s="669">
        <v>2000</v>
      </c>
      <c r="B1037" s="670">
        <v>2033</v>
      </c>
      <c r="C1037" s="671">
        <v>33</v>
      </c>
      <c r="D1037" s="672">
        <v>12.763064681043897</v>
      </c>
      <c r="E1037" s="672">
        <v>12.763064681043897</v>
      </c>
      <c r="F1037" s="673">
        <v>12.763064681043897</v>
      </c>
      <c r="G1037" s="674">
        <v>269.77887585009086</v>
      </c>
      <c r="H1037" s="674">
        <v>269.77887585009086</v>
      </c>
      <c r="I1037" s="675">
        <v>269.77887585009086</v>
      </c>
      <c r="J1037" s="674">
        <v>1031.4907391365405</v>
      </c>
      <c r="K1037" s="674">
        <v>1031.4907391365405</v>
      </c>
      <c r="L1037" s="675">
        <v>1031.4907391365405</v>
      </c>
    </row>
    <row r="1038" spans="1:12" x14ac:dyDescent="0.25">
      <c r="A1038" s="669">
        <v>2000</v>
      </c>
      <c r="B1038" s="670">
        <v>2034</v>
      </c>
      <c r="C1038" s="671">
        <v>34</v>
      </c>
      <c r="D1038" s="672">
        <v>11.195472190348511</v>
      </c>
      <c r="E1038" s="672">
        <v>11.195472190348511</v>
      </c>
      <c r="F1038" s="673">
        <v>11.195472190348511</v>
      </c>
      <c r="G1038" s="674">
        <v>210.05106023089439</v>
      </c>
      <c r="H1038" s="674">
        <v>210.05106023089439</v>
      </c>
      <c r="I1038" s="675">
        <v>210.05106023089439</v>
      </c>
      <c r="J1038" s="674">
        <v>896.69271254738931</v>
      </c>
      <c r="K1038" s="674">
        <v>896.69271254738931</v>
      </c>
      <c r="L1038" s="675">
        <v>896.69271254738931</v>
      </c>
    </row>
    <row r="1039" spans="1:12" x14ac:dyDescent="0.25">
      <c r="A1039" s="669">
        <v>2000</v>
      </c>
      <c r="B1039" s="670">
        <v>2035</v>
      </c>
      <c r="C1039" s="671">
        <v>35</v>
      </c>
      <c r="D1039" s="672">
        <v>9.6724673094330988</v>
      </c>
      <c r="E1039" s="672">
        <v>9.6724673094330988</v>
      </c>
      <c r="F1039" s="673">
        <v>9.6724673094330988</v>
      </c>
      <c r="G1039" s="674">
        <v>160.28903353141212</v>
      </c>
      <c r="H1039" s="674">
        <v>160.28903353141212</v>
      </c>
      <c r="I1039" s="675">
        <v>160.28903353141212</v>
      </c>
      <c r="J1039" s="674">
        <v>772.23515417555302</v>
      </c>
      <c r="K1039" s="674">
        <v>772.23515417555302</v>
      </c>
      <c r="L1039" s="675">
        <v>772.23515417555302</v>
      </c>
    </row>
    <row r="1040" spans="1:12" x14ac:dyDescent="0.25">
      <c r="A1040" s="669">
        <v>2000</v>
      </c>
      <c r="B1040" s="670">
        <v>2036</v>
      </c>
      <c r="C1040" s="671">
        <v>36</v>
      </c>
      <c r="D1040" s="672">
        <v>8.2265063919845076</v>
      </c>
      <c r="E1040" s="672">
        <v>8.2265063919845076</v>
      </c>
      <c r="F1040" s="673">
        <v>8.2265063919845076</v>
      </c>
      <c r="G1040" s="674">
        <v>119.79891694557509</v>
      </c>
      <c r="H1040" s="674">
        <v>119.79891694557509</v>
      </c>
      <c r="I1040" s="675">
        <v>119.79891694557509</v>
      </c>
      <c r="J1040" s="674">
        <v>658.67601610940164</v>
      </c>
      <c r="K1040" s="674">
        <v>658.67601610940164</v>
      </c>
      <c r="L1040" s="675">
        <v>658.67601610940164</v>
      </c>
    </row>
    <row r="1041" spans="1:12" x14ac:dyDescent="0.25">
      <c r="A1041" s="669">
        <v>2000</v>
      </c>
      <c r="B1041" s="670">
        <v>2037</v>
      </c>
      <c r="C1041" s="671">
        <v>37</v>
      </c>
      <c r="D1041" s="672">
        <v>6.8841896533307931</v>
      </c>
      <c r="E1041" s="672">
        <v>6.8841896533307931</v>
      </c>
      <c r="F1041" s="673">
        <v>6.8841896533307931</v>
      </c>
      <c r="G1041" s="674">
        <v>87.635541900959055</v>
      </c>
      <c r="H1041" s="674">
        <v>87.635541900959055</v>
      </c>
      <c r="I1041" s="675">
        <v>87.635541900959055</v>
      </c>
      <c r="J1041" s="674">
        <v>556.28739632963209</v>
      </c>
      <c r="K1041" s="674">
        <v>556.28739632963209</v>
      </c>
      <c r="L1041" s="675">
        <v>556.28739632963209</v>
      </c>
    </row>
    <row r="1042" spans="1:12" x14ac:dyDescent="0.25">
      <c r="A1042" s="669">
        <v>2000</v>
      </c>
      <c r="B1042" s="670">
        <v>2038</v>
      </c>
      <c r="C1042" s="671">
        <v>38</v>
      </c>
      <c r="D1042" s="672">
        <v>5.6653316012093811</v>
      </c>
      <c r="E1042" s="672">
        <v>5.6653316012093811</v>
      </c>
      <c r="F1042" s="673">
        <v>5.6653316012093811</v>
      </c>
      <c r="G1042" s="674">
        <v>62.703837199441573</v>
      </c>
      <c r="H1042" s="674">
        <v>62.703837199441573</v>
      </c>
      <c r="I1042" s="675">
        <v>62.703837199441573</v>
      </c>
      <c r="J1042" s="674">
        <v>465.07223477156754</v>
      </c>
      <c r="K1042" s="674">
        <v>465.07223477156754</v>
      </c>
      <c r="L1042" s="675">
        <v>465.07223477156754</v>
      </c>
    </row>
    <row r="1043" spans="1:12" ht="13" thickBot="1" x14ac:dyDescent="0.3">
      <c r="A1043" s="676">
        <v>2000</v>
      </c>
      <c r="B1043" s="677">
        <v>2039</v>
      </c>
      <c r="C1043" s="678">
        <v>39</v>
      </c>
      <c r="D1043" s="679">
        <v>4.5825674874868323</v>
      </c>
      <c r="E1043" s="679">
        <v>4.5825674874868323</v>
      </c>
      <c r="F1043" s="680">
        <v>4.5825674874868323</v>
      </c>
      <c r="G1043" s="681">
        <v>43.853329494704781</v>
      </c>
      <c r="H1043" s="681">
        <v>43.853329494704781</v>
      </c>
      <c r="I1043" s="682">
        <v>43.853329494704781</v>
      </c>
      <c r="J1043" s="681">
        <v>384.79033966580118</v>
      </c>
      <c r="K1043" s="681">
        <v>384.79033966580118</v>
      </c>
      <c r="L1043" s="682">
        <v>384.79033966580118</v>
      </c>
    </row>
    <row r="1044" spans="1:12" x14ac:dyDescent="0.25">
      <c r="A1044" s="662">
        <v>2001</v>
      </c>
      <c r="B1044" s="663">
        <v>2001</v>
      </c>
      <c r="C1044" s="664">
        <v>0</v>
      </c>
      <c r="D1044" s="665">
        <v>5.6744339999999998</v>
      </c>
      <c r="E1044" s="665">
        <v>5.6744339999999998</v>
      </c>
      <c r="F1044" s="666">
        <v>5.6744339999999998</v>
      </c>
      <c r="G1044" s="667">
        <v>577.25872047044959</v>
      </c>
      <c r="H1044" s="667">
        <v>577.25872047044959</v>
      </c>
      <c r="I1044" s="668">
        <v>577.25872047044959</v>
      </c>
      <c r="J1044" s="667">
        <v>1724.2339999999999</v>
      </c>
      <c r="K1044" s="667">
        <v>1724.2339999999999</v>
      </c>
      <c r="L1044" s="668">
        <v>1724.2339999999999</v>
      </c>
    </row>
    <row r="1045" spans="1:12" x14ac:dyDescent="0.25">
      <c r="A1045" s="669">
        <v>2001</v>
      </c>
      <c r="B1045" s="670">
        <v>2002</v>
      </c>
      <c r="C1045" s="671">
        <v>1</v>
      </c>
      <c r="D1045" s="672">
        <v>6.9437579999999999</v>
      </c>
      <c r="E1045" s="672">
        <v>6.9437579999999999</v>
      </c>
      <c r="F1045" s="673">
        <v>6.9437579999999999</v>
      </c>
      <c r="G1045" s="674">
        <v>721.68982805561006</v>
      </c>
      <c r="H1045" s="674">
        <v>721.68982805561006</v>
      </c>
      <c r="I1045" s="675">
        <v>721.68982805561006</v>
      </c>
      <c r="J1045" s="674">
        <v>2275.8580000000002</v>
      </c>
      <c r="K1045" s="674">
        <v>2275.8580000000002</v>
      </c>
      <c r="L1045" s="675">
        <v>2275.8580000000002</v>
      </c>
    </row>
    <row r="1046" spans="1:12" x14ac:dyDescent="0.25">
      <c r="A1046" s="669">
        <v>2001</v>
      </c>
      <c r="B1046" s="670">
        <v>2003</v>
      </c>
      <c r="C1046" s="671">
        <v>2</v>
      </c>
      <c r="D1046" s="672">
        <v>7.0995400000000002</v>
      </c>
      <c r="E1046" s="672">
        <v>7.0995400000000002</v>
      </c>
      <c r="F1046" s="673">
        <v>7.0995400000000002</v>
      </c>
      <c r="G1046" s="674">
        <v>736.99672228853024</v>
      </c>
      <c r="H1046" s="674">
        <v>736.99672228853024</v>
      </c>
      <c r="I1046" s="675">
        <v>736.99672228853024</v>
      </c>
      <c r="J1046" s="674">
        <v>2384.9630000000002</v>
      </c>
      <c r="K1046" s="674">
        <v>2384.9630000000002</v>
      </c>
      <c r="L1046" s="675">
        <v>2384.9630000000002</v>
      </c>
    </row>
    <row r="1047" spans="1:12" x14ac:dyDescent="0.25">
      <c r="A1047" s="669">
        <v>2001</v>
      </c>
      <c r="B1047" s="670">
        <v>2004</v>
      </c>
      <c r="C1047" s="671">
        <v>3</v>
      </c>
      <c r="D1047" s="672">
        <v>8.1168779999999998</v>
      </c>
      <c r="E1047" s="672">
        <v>8.1168779999999998</v>
      </c>
      <c r="F1047" s="673">
        <v>8.1168779999999998</v>
      </c>
      <c r="G1047" s="674">
        <v>816.78021141912257</v>
      </c>
      <c r="H1047" s="674">
        <v>816.78021141912257</v>
      </c>
      <c r="I1047" s="675">
        <v>816.78021141912257</v>
      </c>
      <c r="J1047" s="674">
        <v>2485.922</v>
      </c>
      <c r="K1047" s="674">
        <v>2485.922</v>
      </c>
      <c r="L1047" s="675">
        <v>2485.922</v>
      </c>
    </row>
    <row r="1048" spans="1:12" x14ac:dyDescent="0.25">
      <c r="A1048" s="669">
        <v>2001</v>
      </c>
      <c r="B1048" s="670">
        <v>2005</v>
      </c>
      <c r="C1048" s="671">
        <v>4</v>
      </c>
      <c r="D1048" s="672">
        <v>8.5803740000000008</v>
      </c>
      <c r="E1048" s="672">
        <v>8.5803740000000008</v>
      </c>
      <c r="F1048" s="673">
        <v>8.5803740000000008</v>
      </c>
      <c r="G1048" s="674">
        <v>852.21869031197537</v>
      </c>
      <c r="H1048" s="674">
        <v>852.21869031197537</v>
      </c>
      <c r="I1048" s="675">
        <v>852.21869031197537</v>
      </c>
      <c r="J1048" s="674">
        <v>2627.5120000000002</v>
      </c>
      <c r="K1048" s="674">
        <v>2627.5120000000002</v>
      </c>
      <c r="L1048" s="675">
        <v>2627.5120000000002</v>
      </c>
    </row>
    <row r="1049" spans="1:12" x14ac:dyDescent="0.25">
      <c r="A1049" s="669">
        <v>2001</v>
      </c>
      <c r="B1049" s="670">
        <v>2006</v>
      </c>
      <c r="C1049" s="671">
        <v>5</v>
      </c>
      <c r="D1049" s="672">
        <v>9.7729160000000004</v>
      </c>
      <c r="E1049" s="672">
        <v>9.7729160000000004</v>
      </c>
      <c r="F1049" s="673">
        <v>9.7729160000000004</v>
      </c>
      <c r="G1049" s="674">
        <v>815.6804575053867</v>
      </c>
      <c r="H1049" s="674">
        <v>815.6804575053867</v>
      </c>
      <c r="I1049" s="675">
        <v>815.6804575053867</v>
      </c>
      <c r="J1049" s="674">
        <v>2671.7220000000002</v>
      </c>
      <c r="K1049" s="674">
        <v>2671.7220000000002</v>
      </c>
      <c r="L1049" s="675">
        <v>2671.7220000000002</v>
      </c>
    </row>
    <row r="1050" spans="1:12" x14ac:dyDescent="0.25">
      <c r="A1050" s="669">
        <v>2001</v>
      </c>
      <c r="B1050" s="670">
        <v>2007</v>
      </c>
      <c r="C1050" s="671">
        <v>6</v>
      </c>
      <c r="D1050" s="672">
        <v>9.9164220000000007</v>
      </c>
      <c r="E1050" s="672">
        <v>9.9164220000000007</v>
      </c>
      <c r="F1050" s="673">
        <v>9.9164220000000007</v>
      </c>
      <c r="G1050" s="674">
        <v>832.69513669670016</v>
      </c>
      <c r="H1050" s="674">
        <v>832.69513669670016</v>
      </c>
      <c r="I1050" s="675">
        <v>832.69513669670016</v>
      </c>
      <c r="J1050" s="674">
        <v>2803.9110000000001</v>
      </c>
      <c r="K1050" s="674">
        <v>2803.9110000000001</v>
      </c>
      <c r="L1050" s="675">
        <v>2803.9110000000001</v>
      </c>
    </row>
    <row r="1051" spans="1:12" x14ac:dyDescent="0.25">
      <c r="A1051" s="669">
        <v>2001</v>
      </c>
      <c r="B1051" s="670">
        <v>2008</v>
      </c>
      <c r="C1051" s="671">
        <v>7</v>
      </c>
      <c r="D1051" s="672">
        <v>9.4343140000000005</v>
      </c>
      <c r="E1051" s="672">
        <v>9.4343140000000005</v>
      </c>
      <c r="F1051" s="673">
        <v>9.4343140000000005</v>
      </c>
      <c r="G1051" s="674">
        <v>848.16831891914467</v>
      </c>
      <c r="H1051" s="674">
        <v>848.16831891914467</v>
      </c>
      <c r="I1051" s="675">
        <v>848.16831891914467</v>
      </c>
      <c r="J1051" s="674">
        <v>2812.63</v>
      </c>
      <c r="K1051" s="674">
        <v>2812.63</v>
      </c>
      <c r="L1051" s="675">
        <v>2812.63</v>
      </c>
    </row>
    <row r="1052" spans="1:12" x14ac:dyDescent="0.25">
      <c r="A1052" s="669">
        <v>2001</v>
      </c>
      <c r="B1052" s="670">
        <v>2009</v>
      </c>
      <c r="C1052" s="671">
        <v>8</v>
      </c>
      <c r="D1052" s="672">
        <v>8.9411249999999995</v>
      </c>
      <c r="E1052" s="672">
        <v>8.9411249999999995</v>
      </c>
      <c r="F1052" s="673">
        <v>8.9411249999999995</v>
      </c>
      <c r="G1052" s="674">
        <v>772.76873150987342</v>
      </c>
      <c r="H1052" s="674">
        <v>772.76873150987342</v>
      </c>
      <c r="I1052" s="675">
        <v>772.76873150987342</v>
      </c>
      <c r="J1052" s="674">
        <v>2518.7179999999998</v>
      </c>
      <c r="K1052" s="674">
        <v>2518.7179999999998</v>
      </c>
      <c r="L1052" s="675">
        <v>2518.7179999999998</v>
      </c>
    </row>
    <row r="1053" spans="1:12" x14ac:dyDescent="0.25">
      <c r="A1053" s="669">
        <v>2001</v>
      </c>
      <c r="B1053" s="670">
        <v>2010</v>
      </c>
      <c r="C1053" s="671">
        <v>9</v>
      </c>
      <c r="D1053" s="672">
        <v>9.5818429999999992</v>
      </c>
      <c r="E1053" s="672">
        <v>9.5818429999999992</v>
      </c>
      <c r="F1053" s="673">
        <v>9.5818429999999992</v>
      </c>
      <c r="G1053" s="674">
        <v>839.47981790128836</v>
      </c>
      <c r="H1053" s="674">
        <v>839.47981790128836</v>
      </c>
      <c r="I1053" s="675">
        <v>839.47981790128836</v>
      </c>
      <c r="J1053" s="674">
        <v>2619.1990000000001</v>
      </c>
      <c r="K1053" s="674">
        <v>2619.1990000000001</v>
      </c>
      <c r="L1053" s="675">
        <v>2619.1990000000001</v>
      </c>
    </row>
    <row r="1054" spans="1:12" x14ac:dyDescent="0.25">
      <c r="A1054" s="669">
        <v>2001</v>
      </c>
      <c r="B1054" s="670">
        <v>2011</v>
      </c>
      <c r="C1054" s="671">
        <v>10</v>
      </c>
      <c r="D1054" s="672">
        <v>11.29406</v>
      </c>
      <c r="E1054" s="672">
        <v>11.29406</v>
      </c>
      <c r="F1054" s="673">
        <v>11.29406</v>
      </c>
      <c r="G1054" s="674">
        <v>905.5085791968844</v>
      </c>
      <c r="H1054" s="674">
        <v>905.5085791968844</v>
      </c>
      <c r="I1054" s="675">
        <v>905.5085791968844</v>
      </c>
      <c r="J1054" s="674">
        <v>2880.491</v>
      </c>
      <c r="K1054" s="674">
        <v>2880.491</v>
      </c>
      <c r="L1054" s="675">
        <v>2880.491</v>
      </c>
    </row>
    <row r="1055" spans="1:12" x14ac:dyDescent="0.25">
      <c r="A1055" s="669">
        <v>2001</v>
      </c>
      <c r="B1055" s="670">
        <v>2012</v>
      </c>
      <c r="C1055" s="671">
        <v>11</v>
      </c>
      <c r="D1055" s="672">
        <v>11.700570000000001</v>
      </c>
      <c r="E1055" s="672">
        <v>11.700570000000001</v>
      </c>
      <c r="F1055" s="673">
        <v>11.700570000000001</v>
      </c>
      <c r="G1055" s="674">
        <v>1010.8892137794268</v>
      </c>
      <c r="H1055" s="674">
        <v>1010.8892137794268</v>
      </c>
      <c r="I1055" s="675">
        <v>1010.8892137794268</v>
      </c>
      <c r="J1055" s="674">
        <v>2833.8090000000002</v>
      </c>
      <c r="K1055" s="674">
        <v>2833.8090000000002</v>
      </c>
      <c r="L1055" s="675">
        <v>2833.8090000000002</v>
      </c>
    </row>
    <row r="1056" spans="1:12" x14ac:dyDescent="0.25">
      <c r="A1056" s="669">
        <v>2001</v>
      </c>
      <c r="B1056" s="670">
        <v>2013</v>
      </c>
      <c r="C1056" s="671">
        <v>12</v>
      </c>
      <c r="D1056" s="672">
        <v>12.95914</v>
      </c>
      <c r="E1056" s="672">
        <v>12.95914</v>
      </c>
      <c r="F1056" s="673">
        <v>12.95914</v>
      </c>
      <c r="G1056" s="674">
        <v>986.05169800627073</v>
      </c>
      <c r="H1056" s="674">
        <v>986.05169800627073</v>
      </c>
      <c r="I1056" s="675">
        <v>986.05169800627073</v>
      </c>
      <c r="J1056" s="674">
        <v>3008.2719999999999</v>
      </c>
      <c r="K1056" s="674">
        <v>3008.2719999999999</v>
      </c>
      <c r="L1056" s="675">
        <v>3008.2719999999999</v>
      </c>
    </row>
    <row r="1057" spans="1:12" x14ac:dyDescent="0.25">
      <c r="A1057" s="669">
        <v>2001</v>
      </c>
      <c r="B1057" s="670">
        <v>2014</v>
      </c>
      <c r="C1057" s="671">
        <v>13</v>
      </c>
      <c r="D1057" s="672">
        <v>12.463889999999999</v>
      </c>
      <c r="E1057" s="672">
        <v>12.463889999999999</v>
      </c>
      <c r="F1057" s="673">
        <v>12.463889999999999</v>
      </c>
      <c r="G1057" s="674">
        <v>1016.1742825747399</v>
      </c>
      <c r="H1057" s="674">
        <v>1016.1742825747399</v>
      </c>
      <c r="I1057" s="675">
        <v>1016.1742825747399</v>
      </c>
      <c r="J1057" s="674">
        <v>3221.6439999999998</v>
      </c>
      <c r="K1057" s="674">
        <v>3221.6439999999998</v>
      </c>
      <c r="L1057" s="675">
        <v>3221.6439999999998</v>
      </c>
    </row>
    <row r="1058" spans="1:12" x14ac:dyDescent="0.25">
      <c r="A1058" s="669">
        <v>2001</v>
      </c>
      <c r="B1058" s="670">
        <v>2015</v>
      </c>
      <c r="C1058" s="671">
        <v>14</v>
      </c>
      <c r="D1058" s="672">
        <v>13.792109999999999</v>
      </c>
      <c r="E1058" s="672">
        <v>13.792109999999999</v>
      </c>
      <c r="F1058" s="673">
        <v>13.792109999999999</v>
      </c>
      <c r="G1058" s="674">
        <v>1125.2549788519236</v>
      </c>
      <c r="H1058" s="674">
        <v>1125.2549788519236</v>
      </c>
      <c r="I1058" s="675">
        <v>1125.2549788519236</v>
      </c>
      <c r="J1058" s="674">
        <v>3121.5529772994432</v>
      </c>
      <c r="K1058" s="674">
        <v>3121.5529772994432</v>
      </c>
      <c r="L1058" s="675">
        <v>3121.5529772994432</v>
      </c>
    </row>
    <row r="1059" spans="1:12" x14ac:dyDescent="0.25">
      <c r="A1059" s="669">
        <v>2001</v>
      </c>
      <c r="B1059" s="670">
        <v>2016</v>
      </c>
      <c r="C1059" s="671">
        <v>15</v>
      </c>
      <c r="D1059" s="672">
        <v>16.07621</v>
      </c>
      <c r="E1059" s="672">
        <v>16.07621</v>
      </c>
      <c r="F1059" s="673">
        <v>16.07621</v>
      </c>
      <c r="G1059" s="674">
        <v>1376.5196277246284</v>
      </c>
      <c r="H1059" s="674">
        <v>1376.5196277246284</v>
      </c>
      <c r="I1059" s="675">
        <v>1376.5196277246284</v>
      </c>
      <c r="J1059" s="674">
        <v>3088.7562557733881</v>
      </c>
      <c r="K1059" s="674">
        <v>3088.7562557733881</v>
      </c>
      <c r="L1059" s="675">
        <v>3088.7562557733881</v>
      </c>
    </row>
    <row r="1060" spans="1:12" x14ac:dyDescent="0.25">
      <c r="A1060" s="669">
        <v>2001</v>
      </c>
      <c r="B1060" s="670">
        <v>2017</v>
      </c>
      <c r="C1060" s="671">
        <v>16</v>
      </c>
      <c r="D1060" s="672">
        <v>15.530609999999999</v>
      </c>
      <c r="E1060" s="672">
        <v>15.530609999999999</v>
      </c>
      <c r="F1060" s="673">
        <v>15.530609999999999</v>
      </c>
      <c r="G1060" s="674">
        <v>1446.8012417599443</v>
      </c>
      <c r="H1060" s="674">
        <v>1446.8012417599443</v>
      </c>
      <c r="I1060" s="675">
        <v>1446.8012417599443</v>
      </c>
      <c r="J1060" s="674">
        <v>3042.5536528940675</v>
      </c>
      <c r="K1060" s="674">
        <v>3042.5536528940675</v>
      </c>
      <c r="L1060" s="675">
        <v>3042.5536528940675</v>
      </c>
    </row>
    <row r="1061" spans="1:12" x14ac:dyDescent="0.25">
      <c r="A1061" s="669">
        <v>2001</v>
      </c>
      <c r="B1061" s="670">
        <v>2018</v>
      </c>
      <c r="C1061" s="671">
        <v>17</v>
      </c>
      <c r="D1061" s="672">
        <v>17.674895300116845</v>
      </c>
      <c r="E1061" s="672">
        <v>17.674895300116845</v>
      </c>
      <c r="F1061" s="673">
        <v>17.674895300116845</v>
      </c>
      <c r="G1061" s="674">
        <v>1474.1693518220327</v>
      </c>
      <c r="H1061" s="674">
        <v>1474.1693518220327</v>
      </c>
      <c r="I1061" s="675">
        <v>1474.1693518220327</v>
      </c>
      <c r="J1061" s="674">
        <v>3380.6767317168792</v>
      </c>
      <c r="K1061" s="674">
        <v>3380.6767317168792</v>
      </c>
      <c r="L1061" s="675">
        <v>3380.6767317168792</v>
      </c>
    </row>
    <row r="1062" spans="1:12" x14ac:dyDescent="0.25">
      <c r="A1062" s="669">
        <v>2001</v>
      </c>
      <c r="B1062" s="670">
        <v>2019</v>
      </c>
      <c r="C1062" s="671">
        <v>18</v>
      </c>
      <c r="D1062" s="672">
        <v>17.477398850104283</v>
      </c>
      <c r="E1062" s="672">
        <v>17.477398850104283</v>
      </c>
      <c r="F1062" s="673">
        <v>17.477398850104283</v>
      </c>
      <c r="G1062" s="674">
        <v>1465.1318550647229</v>
      </c>
      <c r="H1062" s="674">
        <v>1465.1318550647229</v>
      </c>
      <c r="I1062" s="675">
        <v>1465.1318550647229</v>
      </c>
      <c r="J1062" s="674">
        <v>3297.6746958545264</v>
      </c>
      <c r="K1062" s="674">
        <v>3297.6746958545264</v>
      </c>
      <c r="L1062" s="675">
        <v>3297.6746958545264</v>
      </c>
    </row>
    <row r="1063" spans="1:12" x14ac:dyDescent="0.25">
      <c r="A1063" s="669">
        <v>2001</v>
      </c>
      <c r="B1063" s="670">
        <v>2020</v>
      </c>
      <c r="C1063" s="671">
        <v>19</v>
      </c>
      <c r="D1063" s="672">
        <v>21.202253165407441</v>
      </c>
      <c r="E1063" s="672">
        <v>21.202253165407441</v>
      </c>
      <c r="F1063" s="673">
        <v>21.202253165407441</v>
      </c>
      <c r="G1063" s="674">
        <v>1713.9134558492997</v>
      </c>
      <c r="H1063" s="674">
        <v>1713.9134558492997</v>
      </c>
      <c r="I1063" s="675">
        <v>1713.9134558492997</v>
      </c>
      <c r="J1063" s="674">
        <v>3199.7780851779562</v>
      </c>
      <c r="K1063" s="674">
        <v>3199.7780851779562</v>
      </c>
      <c r="L1063" s="675">
        <v>3199.7780851779562</v>
      </c>
    </row>
    <row r="1064" spans="1:12" x14ac:dyDescent="0.25">
      <c r="A1064" s="669">
        <v>2001</v>
      </c>
      <c r="B1064" s="670">
        <v>2021</v>
      </c>
      <c r="C1064" s="671">
        <v>20</v>
      </c>
      <c r="D1064" s="672">
        <v>21.788917248269723</v>
      </c>
      <c r="E1064" s="672">
        <v>21.788917248269723</v>
      </c>
      <c r="F1064" s="673">
        <v>21.788917248269723</v>
      </c>
      <c r="G1064" s="674">
        <v>1648.1399127508546</v>
      </c>
      <c r="H1064" s="674">
        <v>1648.1399127508546</v>
      </c>
      <c r="I1064" s="675">
        <v>1648.1399127508546</v>
      </c>
      <c r="J1064" s="674">
        <v>3087.6532475592753</v>
      </c>
      <c r="K1064" s="674">
        <v>3087.6532475592753</v>
      </c>
      <c r="L1064" s="675">
        <v>3087.6532475592753</v>
      </c>
    </row>
    <row r="1065" spans="1:12" x14ac:dyDescent="0.25">
      <c r="A1065" s="669">
        <v>2001</v>
      </c>
      <c r="B1065" s="670">
        <v>2022</v>
      </c>
      <c r="C1065" s="671">
        <v>21</v>
      </c>
      <c r="D1065" s="672">
        <v>22.214371791558968</v>
      </c>
      <c r="E1065" s="672">
        <v>22.214371791558968</v>
      </c>
      <c r="F1065" s="673">
        <v>22.214371791558968</v>
      </c>
      <c r="G1065" s="674">
        <v>1568.0037702123279</v>
      </c>
      <c r="H1065" s="674">
        <v>1568.0037702123279</v>
      </c>
      <c r="I1065" s="675">
        <v>1568.0037702123279</v>
      </c>
      <c r="J1065" s="674">
        <v>2962.2556205337105</v>
      </c>
      <c r="K1065" s="674">
        <v>2962.2556205337105</v>
      </c>
      <c r="L1065" s="675">
        <v>2962.2556205337105</v>
      </c>
    </row>
    <row r="1066" spans="1:12" x14ac:dyDescent="0.25">
      <c r="A1066" s="669">
        <v>2001</v>
      </c>
      <c r="B1066" s="670">
        <v>2023</v>
      </c>
      <c r="C1066" s="671">
        <v>22</v>
      </c>
      <c r="D1066" s="672">
        <v>22.457069343308621</v>
      </c>
      <c r="E1066" s="672">
        <v>22.457069343308621</v>
      </c>
      <c r="F1066" s="673">
        <v>22.457069343308621</v>
      </c>
      <c r="G1066" s="674">
        <v>1474.8780765327663</v>
      </c>
      <c r="H1066" s="674">
        <v>1474.8780765327663</v>
      </c>
      <c r="I1066" s="675">
        <v>1474.8780765327663</v>
      </c>
      <c r="J1066" s="674">
        <v>2824.8189912163193</v>
      </c>
      <c r="K1066" s="674">
        <v>2824.8189912163193</v>
      </c>
      <c r="L1066" s="675">
        <v>2824.8189912163193</v>
      </c>
    </row>
    <row r="1067" spans="1:12" x14ac:dyDescent="0.25">
      <c r="A1067" s="669">
        <v>2001</v>
      </c>
      <c r="B1067" s="670">
        <v>2024</v>
      </c>
      <c r="C1067" s="671">
        <v>23</v>
      </c>
      <c r="D1067" s="672">
        <v>22.499283346076972</v>
      </c>
      <c r="E1067" s="672">
        <v>22.499283346076972</v>
      </c>
      <c r="F1067" s="673">
        <v>22.499283346076972</v>
      </c>
      <c r="G1067" s="674">
        <v>1370.6585618189961</v>
      </c>
      <c r="H1067" s="674">
        <v>1370.6585618189961</v>
      </c>
      <c r="I1067" s="675">
        <v>1370.6585618189961</v>
      </c>
      <c r="J1067" s="674">
        <v>2676.8345682302047</v>
      </c>
      <c r="K1067" s="674">
        <v>2676.8345682302047</v>
      </c>
      <c r="L1067" s="675">
        <v>2676.8345682302047</v>
      </c>
    </row>
    <row r="1068" spans="1:12" x14ac:dyDescent="0.25">
      <c r="A1068" s="669">
        <v>2001</v>
      </c>
      <c r="B1068" s="670">
        <v>2025</v>
      </c>
      <c r="C1068" s="671">
        <v>24</v>
      </c>
      <c r="D1068" s="672">
        <v>22.32835638415208</v>
      </c>
      <c r="E1068" s="672">
        <v>22.32835638415208</v>
      </c>
      <c r="F1068" s="673">
        <v>22.32835638415208</v>
      </c>
      <c r="G1068" s="674">
        <v>1257.6932968875026</v>
      </c>
      <c r="H1068" s="674">
        <v>1257.6932968875026</v>
      </c>
      <c r="I1068" s="675">
        <v>1257.6932968875026</v>
      </c>
      <c r="J1068" s="674">
        <v>2520.0200093759809</v>
      </c>
      <c r="K1068" s="674">
        <v>2520.0200093759809</v>
      </c>
      <c r="L1068" s="675">
        <v>2520.0200093759809</v>
      </c>
    </row>
    <row r="1069" spans="1:12" x14ac:dyDescent="0.25">
      <c r="A1069" s="669">
        <v>2001</v>
      </c>
      <c r="B1069" s="670">
        <v>2026</v>
      </c>
      <c r="C1069" s="671">
        <v>25</v>
      </c>
      <c r="D1069" s="672">
        <v>21.937806166088784</v>
      </c>
      <c r="E1069" s="672">
        <v>21.937806166088784</v>
      </c>
      <c r="F1069" s="673">
        <v>21.937806166088784</v>
      </c>
      <c r="G1069" s="674">
        <v>1138.6773008828941</v>
      </c>
      <c r="H1069" s="674">
        <v>1138.6773008828941</v>
      </c>
      <c r="I1069" s="675">
        <v>1138.6773008828941</v>
      </c>
      <c r="J1069" s="674">
        <v>2356.2790905515158</v>
      </c>
      <c r="K1069" s="674">
        <v>2356.2790905515158</v>
      </c>
      <c r="L1069" s="675">
        <v>2356.2790905515158</v>
      </c>
    </row>
    <row r="1070" spans="1:12" x14ac:dyDescent="0.25">
      <c r="A1070" s="669">
        <v>2001</v>
      </c>
      <c r="B1070" s="670">
        <v>2027</v>
      </c>
      <c r="C1070" s="671">
        <v>26</v>
      </c>
      <c r="D1070" s="672">
        <v>21.32818542603901</v>
      </c>
      <c r="E1070" s="672">
        <v>21.32818542603901</v>
      </c>
      <c r="F1070" s="673">
        <v>21.32818542603901</v>
      </c>
      <c r="G1070" s="674">
        <v>1016.5182690185118</v>
      </c>
      <c r="H1070" s="674">
        <v>1016.5182690185118</v>
      </c>
      <c r="I1070" s="675">
        <v>1016.5182690185118</v>
      </c>
      <c r="J1070" s="674">
        <v>2187.6532518863828</v>
      </c>
      <c r="K1070" s="674">
        <v>2187.6532518863828</v>
      </c>
      <c r="L1070" s="675">
        <v>2187.6532518863828</v>
      </c>
    </row>
    <row r="1071" spans="1:12" x14ac:dyDescent="0.25">
      <c r="A1071" s="669">
        <v>2001</v>
      </c>
      <c r="B1071" s="670">
        <v>2028</v>
      </c>
      <c r="C1071" s="671">
        <v>27</v>
      </c>
      <c r="D1071" s="672">
        <v>20.507598118837596</v>
      </c>
      <c r="E1071" s="672">
        <v>20.507598118837596</v>
      </c>
      <c r="F1071" s="673">
        <v>20.507598118837596</v>
      </c>
      <c r="G1071" s="674">
        <v>894.18313695960069</v>
      </c>
      <c r="H1071" s="674">
        <v>894.18313695960069</v>
      </c>
      <c r="I1071" s="675">
        <v>894.18313695960069</v>
      </c>
      <c r="J1071" s="674">
        <v>2016.2667770518929</v>
      </c>
      <c r="K1071" s="674">
        <v>2016.2667770518929</v>
      </c>
      <c r="L1071" s="675">
        <v>2016.2667770518929</v>
      </c>
    </row>
    <row r="1072" spans="1:12" x14ac:dyDescent="0.25">
      <c r="A1072" s="669">
        <v>2001</v>
      </c>
      <c r="B1072" s="670">
        <v>2029</v>
      </c>
      <c r="C1072" s="671">
        <v>28</v>
      </c>
      <c r="D1072" s="672">
        <v>19.491792068959054</v>
      </c>
      <c r="E1072" s="672">
        <v>19.491792068959054</v>
      </c>
      <c r="F1072" s="673">
        <v>19.491792068959054</v>
      </c>
      <c r="G1072" s="674">
        <v>774.53790923505744</v>
      </c>
      <c r="H1072" s="674">
        <v>774.53790923505744</v>
      </c>
      <c r="I1072" s="675">
        <v>774.53790923505744</v>
      </c>
      <c r="J1072" s="674">
        <v>1844.2678101910676</v>
      </c>
      <c r="K1072" s="674">
        <v>1844.2678101910676</v>
      </c>
      <c r="L1072" s="675">
        <v>1844.2678101910676</v>
      </c>
    </row>
    <row r="1073" spans="1:12" x14ac:dyDescent="0.25">
      <c r="A1073" s="669">
        <v>2001</v>
      </c>
      <c r="B1073" s="670">
        <v>2030</v>
      </c>
      <c r="C1073" s="671">
        <v>29</v>
      </c>
      <c r="D1073" s="672">
        <v>18.30377746535234</v>
      </c>
      <c r="E1073" s="672">
        <v>18.30377746535234</v>
      </c>
      <c r="F1073" s="673">
        <v>18.30377746535234</v>
      </c>
      <c r="G1073" s="674">
        <v>660.19457711340567</v>
      </c>
      <c r="H1073" s="674">
        <v>660.19457711340567</v>
      </c>
      <c r="I1073" s="675">
        <v>660.19457711340567</v>
      </c>
      <c r="J1073" s="674">
        <v>1673.7677525534964</v>
      </c>
      <c r="K1073" s="674">
        <v>1673.7677525534964</v>
      </c>
      <c r="L1073" s="675">
        <v>1673.7677525534964</v>
      </c>
    </row>
    <row r="1074" spans="1:12" x14ac:dyDescent="0.25">
      <c r="A1074" s="669">
        <v>2001</v>
      </c>
      <c r="B1074" s="670">
        <v>2031</v>
      </c>
      <c r="C1074" s="671">
        <v>30</v>
      </c>
      <c r="D1074" s="672">
        <v>16.97295945559523</v>
      </c>
      <c r="E1074" s="672">
        <v>16.97295945559523</v>
      </c>
      <c r="F1074" s="673">
        <v>16.97295945559523</v>
      </c>
      <c r="G1074" s="674">
        <v>553.37871555334618</v>
      </c>
      <c r="H1074" s="674">
        <v>553.37871555334618</v>
      </c>
      <c r="I1074" s="675">
        <v>553.37871555334618</v>
      </c>
      <c r="J1074" s="674">
        <v>1506.781774047545</v>
      </c>
      <c r="K1074" s="674">
        <v>1506.781774047545</v>
      </c>
      <c r="L1074" s="675">
        <v>1506.781774047545</v>
      </c>
    </row>
    <row r="1075" spans="1:12" x14ac:dyDescent="0.25">
      <c r="A1075" s="669">
        <v>2001</v>
      </c>
      <c r="B1075" s="670">
        <v>2032</v>
      </c>
      <c r="C1075" s="671">
        <v>31</v>
      </c>
      <c r="D1075" s="672">
        <v>15.533818057850704</v>
      </c>
      <c r="E1075" s="672">
        <v>15.533818057850704</v>
      </c>
      <c r="F1075" s="673">
        <v>15.533818057850704</v>
      </c>
      <c r="G1075" s="674">
        <v>455.82939483711169</v>
      </c>
      <c r="H1075" s="674">
        <v>455.82939483711169</v>
      </c>
      <c r="I1075" s="675">
        <v>455.82939483711169</v>
      </c>
      <c r="J1075" s="674">
        <v>1345.1731993337851</v>
      </c>
      <c r="K1075" s="674">
        <v>1345.1731993337851</v>
      </c>
      <c r="L1075" s="675">
        <v>1345.1731993337851</v>
      </c>
    </row>
    <row r="1076" spans="1:12" x14ac:dyDescent="0.25">
      <c r="A1076" s="669">
        <v>2001</v>
      </c>
      <c r="B1076" s="670">
        <v>2033</v>
      </c>
      <c r="C1076" s="671">
        <v>32</v>
      </c>
      <c r="D1076" s="672">
        <v>14.024214706260663</v>
      </c>
      <c r="E1076" s="672">
        <v>14.024214706260663</v>
      </c>
      <c r="F1076" s="673">
        <v>14.024214706260663</v>
      </c>
      <c r="G1076" s="674">
        <v>368.73956368399439</v>
      </c>
      <c r="H1076" s="674">
        <v>368.73956368399439</v>
      </c>
      <c r="I1076" s="675">
        <v>368.73956368399439</v>
      </c>
      <c r="J1076" s="674">
        <v>1190.6043722546995</v>
      </c>
      <c r="K1076" s="674">
        <v>1190.6043722546995</v>
      </c>
      <c r="L1076" s="675">
        <v>1190.6043722546995</v>
      </c>
    </row>
    <row r="1077" spans="1:12" x14ac:dyDescent="0.25">
      <c r="A1077" s="669">
        <v>2001</v>
      </c>
      <c r="B1077" s="670">
        <v>2034</v>
      </c>
      <c r="C1077" s="671">
        <v>33</v>
      </c>
      <c r="D1077" s="672">
        <v>12.483446134772498</v>
      </c>
      <c r="E1077" s="672">
        <v>12.483446134772498</v>
      </c>
      <c r="F1077" s="673">
        <v>12.483446134772498</v>
      </c>
      <c r="G1077" s="674">
        <v>292.74051590312666</v>
      </c>
      <c r="H1077" s="674">
        <v>292.74051590312666</v>
      </c>
      <c r="I1077" s="675">
        <v>292.74051590312666</v>
      </c>
      <c r="J1077" s="674">
        <v>1044.4962696461585</v>
      </c>
      <c r="K1077" s="674">
        <v>1044.4962696461585</v>
      </c>
      <c r="L1077" s="675">
        <v>1044.4962696461585</v>
      </c>
    </row>
    <row r="1078" spans="1:12" x14ac:dyDescent="0.25">
      <c r="A1078" s="669">
        <v>2001</v>
      </c>
      <c r="B1078" s="670">
        <v>2035</v>
      </c>
      <c r="C1078" s="671">
        <v>34</v>
      </c>
      <c r="D1078" s="672">
        <v>10.950197114422853</v>
      </c>
      <c r="E1078" s="672">
        <v>10.950197114422853</v>
      </c>
      <c r="F1078" s="673">
        <v>10.950197114422853</v>
      </c>
      <c r="G1078" s="674">
        <v>227.92909765166127</v>
      </c>
      <c r="H1078" s="674">
        <v>227.92909765166127</v>
      </c>
      <c r="I1078" s="675">
        <v>227.92909765166127</v>
      </c>
      <c r="J1078" s="674">
        <v>907.99864481445877</v>
      </c>
      <c r="K1078" s="674">
        <v>907.99864481445877</v>
      </c>
      <c r="L1078" s="675">
        <v>907.99864481445877</v>
      </c>
    </row>
    <row r="1079" spans="1:12" x14ac:dyDescent="0.25">
      <c r="A1079" s="669">
        <v>2001</v>
      </c>
      <c r="B1079" s="670">
        <v>2036</v>
      </c>
      <c r="C1079" s="671">
        <v>35</v>
      </c>
      <c r="D1079" s="672">
        <v>9.4605588598944639</v>
      </c>
      <c r="E1079" s="672">
        <v>9.4605588598944639</v>
      </c>
      <c r="F1079" s="673">
        <v>9.4605588598944639</v>
      </c>
      <c r="G1079" s="674">
        <v>173.93168468710317</v>
      </c>
      <c r="H1079" s="674">
        <v>173.93168468710317</v>
      </c>
      <c r="I1079" s="675">
        <v>173.93168468710317</v>
      </c>
      <c r="J1079" s="674">
        <v>781.97186578833691</v>
      </c>
      <c r="K1079" s="674">
        <v>781.97186578833691</v>
      </c>
      <c r="L1079" s="675">
        <v>781.97186578833691</v>
      </c>
    </row>
    <row r="1080" spans="1:12" x14ac:dyDescent="0.25">
      <c r="A1080" s="669">
        <v>2001</v>
      </c>
      <c r="B1080" s="670">
        <v>2037</v>
      </c>
      <c r="C1080" s="671">
        <v>36</v>
      </c>
      <c r="D1080" s="672">
        <v>8.0462766575355751</v>
      </c>
      <c r="E1080" s="672">
        <v>8.0462766575355751</v>
      </c>
      <c r="F1080" s="673">
        <v>8.0462766575355751</v>
      </c>
      <c r="G1080" s="674">
        <v>129.99534022363918</v>
      </c>
      <c r="H1080" s="674">
        <v>129.99534022363918</v>
      </c>
      <c r="I1080" s="675">
        <v>129.99534022363918</v>
      </c>
      <c r="J1080" s="674">
        <v>666.98091958399368</v>
      </c>
      <c r="K1080" s="674">
        <v>666.98091958399368</v>
      </c>
      <c r="L1080" s="675">
        <v>666.98091958399368</v>
      </c>
    </row>
    <row r="1081" spans="1:12" x14ac:dyDescent="0.25">
      <c r="A1081" s="669">
        <v>2001</v>
      </c>
      <c r="B1081" s="670">
        <v>2038</v>
      </c>
      <c r="C1081" s="671">
        <v>37</v>
      </c>
      <c r="D1081" s="672">
        <v>6.733367954058207</v>
      </c>
      <c r="E1081" s="672">
        <v>6.733367954058207</v>
      </c>
      <c r="F1081" s="673">
        <v>6.733367954058207</v>
      </c>
      <c r="G1081" s="674">
        <v>95.094449729238093</v>
      </c>
      <c r="H1081" s="674">
        <v>95.094449729238093</v>
      </c>
      <c r="I1081" s="675">
        <v>95.094449729238093</v>
      </c>
      <c r="J1081" s="674">
        <v>563.30133492411471</v>
      </c>
      <c r="K1081" s="674">
        <v>563.30133492411471</v>
      </c>
      <c r="L1081" s="675">
        <v>563.30133492411471</v>
      </c>
    </row>
    <row r="1082" spans="1:12" x14ac:dyDescent="0.25">
      <c r="A1082" s="669">
        <v>2001</v>
      </c>
      <c r="B1082" s="670">
        <v>2039</v>
      </c>
      <c r="C1082" s="671">
        <v>38</v>
      </c>
      <c r="D1082" s="672">
        <v>5.5412131526969013</v>
      </c>
      <c r="E1082" s="672">
        <v>5.5412131526969013</v>
      </c>
      <c r="F1082" s="673">
        <v>5.5412131526969013</v>
      </c>
      <c r="G1082" s="674">
        <v>68.040737411442549</v>
      </c>
      <c r="H1082" s="674">
        <v>68.040737411442549</v>
      </c>
      <c r="I1082" s="675">
        <v>68.040737411442549</v>
      </c>
      <c r="J1082" s="674">
        <v>470.93608881213919</v>
      </c>
      <c r="K1082" s="674">
        <v>470.93608881213919</v>
      </c>
      <c r="L1082" s="675">
        <v>470.93608881213919</v>
      </c>
    </row>
    <row r="1083" spans="1:12" ht="13" thickBot="1" x14ac:dyDescent="0.3">
      <c r="A1083" s="676">
        <v>2001</v>
      </c>
      <c r="B1083" s="677">
        <v>2040</v>
      </c>
      <c r="C1083" s="678">
        <v>39</v>
      </c>
      <c r="D1083" s="679">
        <v>4.4821706869484172</v>
      </c>
      <c r="E1083" s="679">
        <v>4.4821706869484172</v>
      </c>
      <c r="F1083" s="680">
        <v>4.4821706869484172</v>
      </c>
      <c r="G1083" s="681">
        <v>47.585809896706763</v>
      </c>
      <c r="H1083" s="681">
        <v>47.585809896706763</v>
      </c>
      <c r="I1083" s="682">
        <v>47.585809896706763</v>
      </c>
      <c r="J1083" s="681">
        <v>389.64196102550358</v>
      </c>
      <c r="K1083" s="681">
        <v>389.64196102550358</v>
      </c>
      <c r="L1083" s="682">
        <v>389.64196102550358</v>
      </c>
    </row>
    <row r="1084" spans="1:12" x14ac:dyDescent="0.25">
      <c r="A1084" s="662">
        <v>2002</v>
      </c>
      <c r="B1084" s="663">
        <v>2002</v>
      </c>
      <c r="C1084" s="664">
        <v>0</v>
      </c>
      <c r="D1084" s="665">
        <v>5.3316369999999997</v>
      </c>
      <c r="E1084" s="665">
        <v>5.3316369999999997</v>
      </c>
      <c r="F1084" s="666">
        <v>5.3316369999999997</v>
      </c>
      <c r="G1084" s="667">
        <v>554.34601851121602</v>
      </c>
      <c r="H1084" s="667">
        <v>554.34601851121602</v>
      </c>
      <c r="I1084" s="668">
        <v>554.34601851121602</v>
      </c>
      <c r="J1084" s="667">
        <v>1726.0340000000001</v>
      </c>
      <c r="K1084" s="667">
        <v>1726.0340000000001</v>
      </c>
      <c r="L1084" s="668">
        <v>1726.0340000000001</v>
      </c>
    </row>
    <row r="1085" spans="1:12" x14ac:dyDescent="0.25">
      <c r="A1085" s="669">
        <v>2002</v>
      </c>
      <c r="B1085" s="670">
        <v>2003</v>
      </c>
      <c r="C1085" s="671">
        <v>1</v>
      </c>
      <c r="D1085" s="672">
        <v>6.9178300000000004</v>
      </c>
      <c r="E1085" s="672">
        <v>6.9178300000000004</v>
      </c>
      <c r="F1085" s="673">
        <v>6.9178300000000004</v>
      </c>
      <c r="G1085" s="674">
        <v>749.38739363252762</v>
      </c>
      <c r="H1085" s="674">
        <v>749.38739363252762</v>
      </c>
      <c r="I1085" s="675">
        <v>749.38739363252762</v>
      </c>
      <c r="J1085" s="674">
        <v>2271.0819999999999</v>
      </c>
      <c r="K1085" s="674">
        <v>2271.0819999999999</v>
      </c>
      <c r="L1085" s="675">
        <v>2271.0819999999999</v>
      </c>
    </row>
    <row r="1086" spans="1:12" x14ac:dyDescent="0.25">
      <c r="A1086" s="669">
        <v>2002</v>
      </c>
      <c r="B1086" s="670">
        <v>2004</v>
      </c>
      <c r="C1086" s="671">
        <v>2</v>
      </c>
      <c r="D1086" s="672">
        <v>6.7318709999999999</v>
      </c>
      <c r="E1086" s="672">
        <v>6.7318709999999999</v>
      </c>
      <c r="F1086" s="673">
        <v>6.7318709999999999</v>
      </c>
      <c r="G1086" s="674">
        <v>753.31425313317402</v>
      </c>
      <c r="H1086" s="674">
        <v>753.31425313317402</v>
      </c>
      <c r="I1086" s="675">
        <v>753.31425313317402</v>
      </c>
      <c r="J1086" s="674">
        <v>2385.2249999999999</v>
      </c>
      <c r="K1086" s="674">
        <v>2385.2249999999999</v>
      </c>
      <c r="L1086" s="675">
        <v>2385.2249999999999</v>
      </c>
    </row>
    <row r="1087" spans="1:12" x14ac:dyDescent="0.25">
      <c r="A1087" s="669">
        <v>2002</v>
      </c>
      <c r="B1087" s="670">
        <v>2005</v>
      </c>
      <c r="C1087" s="671">
        <v>3</v>
      </c>
      <c r="D1087" s="672">
        <v>7.9505100000000004</v>
      </c>
      <c r="E1087" s="672">
        <v>7.9505100000000004</v>
      </c>
      <c r="F1087" s="673">
        <v>7.9505100000000004</v>
      </c>
      <c r="G1087" s="674">
        <v>790.15937193898765</v>
      </c>
      <c r="H1087" s="674">
        <v>790.15937193898765</v>
      </c>
      <c r="I1087" s="675">
        <v>790.15937193898765</v>
      </c>
      <c r="J1087" s="674">
        <v>2468.8270000000002</v>
      </c>
      <c r="K1087" s="674">
        <v>2468.8270000000002</v>
      </c>
      <c r="L1087" s="675">
        <v>2468.8270000000002</v>
      </c>
    </row>
    <row r="1088" spans="1:12" x14ac:dyDescent="0.25">
      <c r="A1088" s="669">
        <v>2002</v>
      </c>
      <c r="B1088" s="670">
        <v>2006</v>
      </c>
      <c r="C1088" s="671">
        <v>4</v>
      </c>
      <c r="D1088" s="672">
        <v>8.6114650000000008</v>
      </c>
      <c r="E1088" s="672">
        <v>8.6114650000000008</v>
      </c>
      <c r="F1088" s="673">
        <v>8.6114650000000008</v>
      </c>
      <c r="G1088" s="674">
        <v>756.94889236942674</v>
      </c>
      <c r="H1088" s="674">
        <v>756.94889236942674</v>
      </c>
      <c r="I1088" s="675">
        <v>756.94889236942674</v>
      </c>
      <c r="J1088" s="674">
        <v>2565.9940000000001</v>
      </c>
      <c r="K1088" s="674">
        <v>2565.9940000000001</v>
      </c>
      <c r="L1088" s="675">
        <v>2565.9940000000001</v>
      </c>
    </row>
    <row r="1089" spans="1:12" x14ac:dyDescent="0.25">
      <c r="A1089" s="669">
        <v>2002</v>
      </c>
      <c r="B1089" s="670">
        <v>2007</v>
      </c>
      <c r="C1089" s="671">
        <v>5</v>
      </c>
      <c r="D1089" s="672">
        <v>8.976464</v>
      </c>
      <c r="E1089" s="672">
        <v>8.976464</v>
      </c>
      <c r="F1089" s="673">
        <v>8.976464</v>
      </c>
      <c r="G1089" s="674">
        <v>854.5576808469533</v>
      </c>
      <c r="H1089" s="674">
        <v>854.5576808469533</v>
      </c>
      <c r="I1089" s="675">
        <v>854.5576808469533</v>
      </c>
      <c r="J1089" s="674">
        <v>2635.5450000000001</v>
      </c>
      <c r="K1089" s="674">
        <v>2635.5450000000001</v>
      </c>
      <c r="L1089" s="675">
        <v>2635.5450000000001</v>
      </c>
    </row>
    <row r="1090" spans="1:12" x14ac:dyDescent="0.25">
      <c r="A1090" s="669">
        <v>2002</v>
      </c>
      <c r="B1090" s="670">
        <v>2008</v>
      </c>
      <c r="C1090" s="671">
        <v>6</v>
      </c>
      <c r="D1090" s="672">
        <v>8.8798239999999993</v>
      </c>
      <c r="E1090" s="672">
        <v>8.8798239999999993</v>
      </c>
      <c r="F1090" s="673">
        <v>8.8798239999999993</v>
      </c>
      <c r="G1090" s="674">
        <v>864.90822367760711</v>
      </c>
      <c r="H1090" s="674">
        <v>864.90822367760711</v>
      </c>
      <c r="I1090" s="675">
        <v>864.90822367760711</v>
      </c>
      <c r="J1090" s="674">
        <v>2796.6849999999999</v>
      </c>
      <c r="K1090" s="674">
        <v>2796.6849999999999</v>
      </c>
      <c r="L1090" s="675">
        <v>2796.6849999999999</v>
      </c>
    </row>
    <row r="1091" spans="1:12" x14ac:dyDescent="0.25">
      <c r="A1091" s="669">
        <v>2002</v>
      </c>
      <c r="B1091" s="670">
        <v>2009</v>
      </c>
      <c r="C1091" s="671">
        <v>7</v>
      </c>
      <c r="D1091" s="672">
        <v>7.9152370000000003</v>
      </c>
      <c r="E1091" s="672">
        <v>7.9152370000000003</v>
      </c>
      <c r="F1091" s="673">
        <v>7.9152370000000003</v>
      </c>
      <c r="G1091" s="674">
        <v>717.649803036462</v>
      </c>
      <c r="H1091" s="674">
        <v>717.649803036462</v>
      </c>
      <c r="I1091" s="675">
        <v>717.649803036462</v>
      </c>
      <c r="J1091" s="674">
        <v>2517.9969999999998</v>
      </c>
      <c r="K1091" s="674">
        <v>2517.9969999999998</v>
      </c>
      <c r="L1091" s="675">
        <v>2517.9969999999998</v>
      </c>
    </row>
    <row r="1092" spans="1:12" x14ac:dyDescent="0.25">
      <c r="A1092" s="669">
        <v>2002</v>
      </c>
      <c r="B1092" s="670">
        <v>2010</v>
      </c>
      <c r="C1092" s="671">
        <v>8</v>
      </c>
      <c r="D1092" s="672">
        <v>8.4639609999999994</v>
      </c>
      <c r="E1092" s="672">
        <v>8.4639609999999994</v>
      </c>
      <c r="F1092" s="673">
        <v>8.4639609999999994</v>
      </c>
      <c r="G1092" s="674">
        <v>818.69607007584352</v>
      </c>
      <c r="H1092" s="674">
        <v>818.69607007584352</v>
      </c>
      <c r="I1092" s="675">
        <v>818.69607007584352</v>
      </c>
      <c r="J1092" s="674">
        <v>2631.3049999999998</v>
      </c>
      <c r="K1092" s="674">
        <v>2631.3049999999998</v>
      </c>
      <c r="L1092" s="675">
        <v>2631.3049999999998</v>
      </c>
    </row>
    <row r="1093" spans="1:12" x14ac:dyDescent="0.25">
      <c r="A1093" s="669">
        <v>2002</v>
      </c>
      <c r="B1093" s="670">
        <v>2011</v>
      </c>
      <c r="C1093" s="671">
        <v>9</v>
      </c>
      <c r="D1093" s="672">
        <v>9.9763310000000001</v>
      </c>
      <c r="E1093" s="672">
        <v>9.9763310000000001</v>
      </c>
      <c r="F1093" s="673">
        <v>9.9763310000000001</v>
      </c>
      <c r="G1093" s="674">
        <v>931.11757334180572</v>
      </c>
      <c r="H1093" s="674">
        <v>931.11757334180572</v>
      </c>
      <c r="I1093" s="675">
        <v>931.11757334180572</v>
      </c>
      <c r="J1093" s="674">
        <v>2752.259</v>
      </c>
      <c r="K1093" s="674">
        <v>2752.259</v>
      </c>
      <c r="L1093" s="675">
        <v>2752.259</v>
      </c>
    </row>
    <row r="1094" spans="1:12" x14ac:dyDescent="0.25">
      <c r="A1094" s="669">
        <v>2002</v>
      </c>
      <c r="B1094" s="670">
        <v>2012</v>
      </c>
      <c r="C1094" s="671">
        <v>10</v>
      </c>
      <c r="D1094" s="672">
        <v>11.39246</v>
      </c>
      <c r="E1094" s="672">
        <v>11.39246</v>
      </c>
      <c r="F1094" s="673">
        <v>11.39246</v>
      </c>
      <c r="G1094" s="674">
        <v>1013.1096920108923</v>
      </c>
      <c r="H1094" s="674">
        <v>1013.1096920108923</v>
      </c>
      <c r="I1094" s="675">
        <v>1013.1096920108923</v>
      </c>
      <c r="J1094" s="674">
        <v>2978.0940000000001</v>
      </c>
      <c r="K1094" s="674">
        <v>2978.0940000000001</v>
      </c>
      <c r="L1094" s="675">
        <v>2978.0940000000001</v>
      </c>
    </row>
    <row r="1095" spans="1:12" x14ac:dyDescent="0.25">
      <c r="A1095" s="669">
        <v>2002</v>
      </c>
      <c r="B1095" s="670">
        <v>2013</v>
      </c>
      <c r="C1095" s="671">
        <v>11</v>
      </c>
      <c r="D1095" s="672">
        <v>11.27899</v>
      </c>
      <c r="E1095" s="672">
        <v>11.27899</v>
      </c>
      <c r="F1095" s="673">
        <v>11.27899</v>
      </c>
      <c r="G1095" s="674">
        <v>1028.2661823868605</v>
      </c>
      <c r="H1095" s="674">
        <v>1028.2661823868605</v>
      </c>
      <c r="I1095" s="675">
        <v>1028.2661823868605</v>
      </c>
      <c r="J1095" s="674">
        <v>2909.0610000000001</v>
      </c>
      <c r="K1095" s="674">
        <v>2909.0610000000001</v>
      </c>
      <c r="L1095" s="675">
        <v>2909.0610000000001</v>
      </c>
    </row>
    <row r="1096" spans="1:12" x14ac:dyDescent="0.25">
      <c r="A1096" s="669">
        <v>2002</v>
      </c>
      <c r="B1096" s="670">
        <v>2014</v>
      </c>
      <c r="C1096" s="671">
        <v>12</v>
      </c>
      <c r="D1096" s="672">
        <v>12.218590000000001</v>
      </c>
      <c r="E1096" s="672">
        <v>12.218590000000001</v>
      </c>
      <c r="F1096" s="673">
        <v>12.218590000000001</v>
      </c>
      <c r="G1096" s="674">
        <v>937.16521652954464</v>
      </c>
      <c r="H1096" s="674">
        <v>937.16521652954464</v>
      </c>
      <c r="I1096" s="675">
        <v>937.16521652954464</v>
      </c>
      <c r="J1096" s="674">
        <v>3233.569</v>
      </c>
      <c r="K1096" s="674">
        <v>3233.569</v>
      </c>
      <c r="L1096" s="675">
        <v>3233.569</v>
      </c>
    </row>
    <row r="1097" spans="1:12" x14ac:dyDescent="0.25">
      <c r="A1097" s="669">
        <v>2002</v>
      </c>
      <c r="B1097" s="670">
        <v>2015</v>
      </c>
      <c r="C1097" s="671">
        <v>13</v>
      </c>
      <c r="D1097" s="672">
        <v>12.240729999999999</v>
      </c>
      <c r="E1097" s="672">
        <v>12.240729999999999</v>
      </c>
      <c r="F1097" s="673">
        <v>12.240729999999999</v>
      </c>
      <c r="G1097" s="674">
        <v>958.90996032976284</v>
      </c>
      <c r="H1097" s="674">
        <v>958.90996032976284</v>
      </c>
      <c r="I1097" s="675">
        <v>958.90996032976284</v>
      </c>
      <c r="J1097" s="674">
        <v>3084.1456594728197</v>
      </c>
      <c r="K1097" s="674">
        <v>3084.1456594728197</v>
      </c>
      <c r="L1097" s="675">
        <v>3084.1456594728197</v>
      </c>
    </row>
    <row r="1098" spans="1:12" x14ac:dyDescent="0.25">
      <c r="A1098" s="669">
        <v>2002</v>
      </c>
      <c r="B1098" s="670">
        <v>2016</v>
      </c>
      <c r="C1098" s="671">
        <v>14</v>
      </c>
      <c r="D1098" s="672">
        <v>14.058730000000001</v>
      </c>
      <c r="E1098" s="672">
        <v>14.058730000000001</v>
      </c>
      <c r="F1098" s="673">
        <v>14.058730000000001</v>
      </c>
      <c r="G1098" s="674">
        <v>1180.8925480157534</v>
      </c>
      <c r="H1098" s="674">
        <v>1180.8925480157534</v>
      </c>
      <c r="I1098" s="675">
        <v>1180.8925480157534</v>
      </c>
      <c r="J1098" s="674">
        <v>3064.7486571221616</v>
      </c>
      <c r="K1098" s="674">
        <v>3064.7486571221616</v>
      </c>
      <c r="L1098" s="675">
        <v>3064.7486571221616</v>
      </c>
    </row>
    <row r="1099" spans="1:12" x14ac:dyDescent="0.25">
      <c r="A1099" s="669">
        <v>2002</v>
      </c>
      <c r="B1099" s="670">
        <v>2017</v>
      </c>
      <c r="C1099" s="671">
        <v>15</v>
      </c>
      <c r="D1099" s="672">
        <v>15.2256</v>
      </c>
      <c r="E1099" s="672">
        <v>15.2256</v>
      </c>
      <c r="F1099" s="673">
        <v>15.2256</v>
      </c>
      <c r="G1099" s="674">
        <v>1250.3447632692275</v>
      </c>
      <c r="H1099" s="674">
        <v>1250.3447632692275</v>
      </c>
      <c r="I1099" s="675">
        <v>1250.3447632692275</v>
      </c>
      <c r="J1099" s="674">
        <v>3032.5487524638256</v>
      </c>
      <c r="K1099" s="674">
        <v>3032.5487524638256</v>
      </c>
      <c r="L1099" s="675">
        <v>3032.5487524638256</v>
      </c>
    </row>
    <row r="1100" spans="1:12" x14ac:dyDescent="0.25">
      <c r="A1100" s="669">
        <v>2002</v>
      </c>
      <c r="B1100" s="670">
        <v>2018</v>
      </c>
      <c r="C1100" s="671">
        <v>16</v>
      </c>
      <c r="D1100" s="672">
        <v>17.048210081074831</v>
      </c>
      <c r="E1100" s="672">
        <v>17.048210081074831</v>
      </c>
      <c r="F1100" s="673">
        <v>17.048210081074831</v>
      </c>
      <c r="G1100" s="674">
        <v>1284.2603177255778</v>
      </c>
      <c r="H1100" s="674">
        <v>1284.2603177255778</v>
      </c>
      <c r="I1100" s="675">
        <v>1284.2603177255778</v>
      </c>
      <c r="J1100" s="674">
        <v>3385.6555949226745</v>
      </c>
      <c r="K1100" s="674">
        <v>3385.6555949226745</v>
      </c>
      <c r="L1100" s="675">
        <v>3385.6555949226745</v>
      </c>
    </row>
    <row r="1101" spans="1:12" x14ac:dyDescent="0.25">
      <c r="A1101" s="669">
        <v>2002</v>
      </c>
      <c r="B1101" s="670">
        <v>2019</v>
      </c>
      <c r="C1101" s="671">
        <v>17</v>
      </c>
      <c r="D1101" s="672">
        <v>17.970903753974881</v>
      </c>
      <c r="E1101" s="672">
        <v>17.970903753974881</v>
      </c>
      <c r="F1101" s="673">
        <v>17.970903753974881</v>
      </c>
      <c r="G1101" s="674">
        <v>1287.5349340124467</v>
      </c>
      <c r="H1101" s="674">
        <v>1287.5349340124467</v>
      </c>
      <c r="I1101" s="675">
        <v>1287.5349340124467</v>
      </c>
      <c r="J1101" s="674">
        <v>3319.157018650702</v>
      </c>
      <c r="K1101" s="674">
        <v>3319.157018650702</v>
      </c>
      <c r="L1101" s="675">
        <v>3319.157018650702</v>
      </c>
    </row>
    <row r="1102" spans="1:12" x14ac:dyDescent="0.25">
      <c r="A1102" s="669">
        <v>2002</v>
      </c>
      <c r="B1102" s="670">
        <v>2020</v>
      </c>
      <c r="C1102" s="671">
        <v>18</v>
      </c>
      <c r="D1102" s="672">
        <v>21.952409317022937</v>
      </c>
      <c r="E1102" s="672">
        <v>21.952409317022937</v>
      </c>
      <c r="F1102" s="673">
        <v>21.952409317022937</v>
      </c>
      <c r="G1102" s="674">
        <v>1520.3363160191061</v>
      </c>
      <c r="H1102" s="674">
        <v>1520.3363160191061</v>
      </c>
      <c r="I1102" s="675">
        <v>1520.3363160191061</v>
      </c>
      <c r="J1102" s="674">
        <v>3237.6654086099766</v>
      </c>
      <c r="K1102" s="674">
        <v>3237.6654086099766</v>
      </c>
      <c r="L1102" s="675">
        <v>3237.6654086099766</v>
      </c>
    </row>
    <row r="1103" spans="1:12" x14ac:dyDescent="0.25">
      <c r="A1103" s="669">
        <v>2002</v>
      </c>
      <c r="B1103" s="670">
        <v>2021</v>
      </c>
      <c r="C1103" s="671">
        <v>19</v>
      </c>
      <c r="D1103" s="672">
        <v>22.728301212069884</v>
      </c>
      <c r="E1103" s="672">
        <v>22.728301212069884</v>
      </c>
      <c r="F1103" s="673">
        <v>22.728301212069884</v>
      </c>
      <c r="G1103" s="674">
        <v>1476.7438622223667</v>
      </c>
      <c r="H1103" s="674">
        <v>1476.7438622223667</v>
      </c>
      <c r="I1103" s="675">
        <v>1476.7438622223667</v>
      </c>
      <c r="J1103" s="674">
        <v>3141.5502671115955</v>
      </c>
      <c r="K1103" s="674">
        <v>3141.5502671115955</v>
      </c>
      <c r="L1103" s="675">
        <v>3141.5502671115955</v>
      </c>
    </row>
    <row r="1104" spans="1:12" x14ac:dyDescent="0.25">
      <c r="A1104" s="669">
        <v>2002</v>
      </c>
      <c r="B1104" s="670">
        <v>2022</v>
      </c>
      <c r="C1104" s="671">
        <v>20</v>
      </c>
      <c r="D1104" s="672">
        <v>23.357190881558012</v>
      </c>
      <c r="E1104" s="672">
        <v>23.357190881558012</v>
      </c>
      <c r="F1104" s="673">
        <v>23.357190881558012</v>
      </c>
      <c r="G1104" s="674">
        <v>1420.0719948443748</v>
      </c>
      <c r="H1104" s="674">
        <v>1420.0719948443748</v>
      </c>
      <c r="I1104" s="675">
        <v>1420.0719948443748</v>
      </c>
      <c r="J1104" s="674">
        <v>3031.4658161921748</v>
      </c>
      <c r="K1104" s="674">
        <v>3031.4658161921748</v>
      </c>
      <c r="L1104" s="675">
        <v>3031.4658161921748</v>
      </c>
    </row>
    <row r="1105" spans="1:12" x14ac:dyDescent="0.25">
      <c r="A1105" s="669">
        <v>2002</v>
      </c>
      <c r="B1105" s="670">
        <v>2023</v>
      </c>
      <c r="C1105" s="671">
        <v>21</v>
      </c>
      <c r="D1105" s="672">
        <v>23.813267834157486</v>
      </c>
      <c r="E1105" s="672">
        <v>23.813267834157486</v>
      </c>
      <c r="F1105" s="673">
        <v>23.813267834157486</v>
      </c>
      <c r="G1105" s="674">
        <v>1351.0250098685176</v>
      </c>
      <c r="H1105" s="674">
        <v>1351.0250098685176</v>
      </c>
      <c r="I1105" s="675">
        <v>1351.0250098685176</v>
      </c>
      <c r="J1105" s="674">
        <v>2908.3501068552837</v>
      </c>
      <c r="K1105" s="674">
        <v>2908.3501068552837</v>
      </c>
      <c r="L1105" s="675">
        <v>2908.3501068552837</v>
      </c>
    </row>
    <row r="1106" spans="1:12" x14ac:dyDescent="0.25">
      <c r="A1106" s="669">
        <v>2002</v>
      </c>
      <c r="B1106" s="670">
        <v>2024</v>
      </c>
      <c r="C1106" s="671">
        <v>22</v>
      </c>
      <c r="D1106" s="672">
        <v>24.073433723912913</v>
      </c>
      <c r="E1106" s="672">
        <v>24.073433723912913</v>
      </c>
      <c r="F1106" s="673">
        <v>24.073433723912913</v>
      </c>
      <c r="G1106" s="674">
        <v>1270.7859545724928</v>
      </c>
      <c r="H1106" s="674">
        <v>1270.7859545724928</v>
      </c>
      <c r="I1106" s="675">
        <v>1270.7859545724928</v>
      </c>
      <c r="J1106" s="674">
        <v>2773.4144744303385</v>
      </c>
      <c r="K1106" s="674">
        <v>2773.4144744303385</v>
      </c>
      <c r="L1106" s="675">
        <v>2773.4144744303385</v>
      </c>
    </row>
    <row r="1107" spans="1:12" x14ac:dyDescent="0.25">
      <c r="A1107" s="669">
        <v>2002</v>
      </c>
      <c r="B1107" s="670">
        <v>2025</v>
      </c>
      <c r="C1107" s="671">
        <v>23</v>
      </c>
      <c r="D1107" s="672">
        <v>24.11868611113804</v>
      </c>
      <c r="E1107" s="672">
        <v>24.11868611113804</v>
      </c>
      <c r="F1107" s="673">
        <v>24.11868611113804</v>
      </c>
      <c r="G1107" s="674">
        <v>1180.9882298670241</v>
      </c>
      <c r="H1107" s="674">
        <v>1180.9882298670241</v>
      </c>
      <c r="I1107" s="675">
        <v>1180.9882298670241</v>
      </c>
      <c r="J1107" s="674">
        <v>2628.1229913384641</v>
      </c>
      <c r="K1107" s="674">
        <v>2628.1229913384641</v>
      </c>
      <c r="L1107" s="675">
        <v>2628.1229913384641</v>
      </c>
    </row>
    <row r="1108" spans="1:12" x14ac:dyDescent="0.25">
      <c r="A1108" s="669">
        <v>2002</v>
      </c>
      <c r="B1108" s="670">
        <v>2026</v>
      </c>
      <c r="C1108" s="671">
        <v>24</v>
      </c>
      <c r="D1108" s="672">
        <v>23.935456553147883</v>
      </c>
      <c r="E1108" s="672">
        <v>23.935456553147883</v>
      </c>
      <c r="F1108" s="673">
        <v>23.935456553147883</v>
      </c>
      <c r="G1108" s="674">
        <v>1083.6549829270602</v>
      </c>
      <c r="H1108" s="674">
        <v>1083.6549829270602</v>
      </c>
      <c r="I1108" s="675">
        <v>1083.6549829270602</v>
      </c>
      <c r="J1108" s="674">
        <v>2474.1620583795539</v>
      </c>
      <c r="K1108" s="674">
        <v>2474.1620583795539</v>
      </c>
      <c r="L1108" s="675">
        <v>2474.1620583795539</v>
      </c>
    </row>
    <row r="1109" spans="1:12" x14ac:dyDescent="0.25">
      <c r="A1109" s="669">
        <v>2002</v>
      </c>
      <c r="B1109" s="670">
        <v>2027</v>
      </c>
      <c r="C1109" s="671">
        <v>25</v>
      </c>
      <c r="D1109" s="672">
        <v>23.516796190716935</v>
      </c>
      <c r="E1109" s="672">
        <v>23.516796190716935</v>
      </c>
      <c r="F1109" s="673">
        <v>23.516796190716935</v>
      </c>
      <c r="G1109" s="674">
        <v>981.10829890036052</v>
      </c>
      <c r="H1109" s="674">
        <v>981.10829890036052</v>
      </c>
      <c r="I1109" s="675">
        <v>981.10829890036052</v>
      </c>
      <c r="J1109" s="674">
        <v>2313.4008075750348</v>
      </c>
      <c r="K1109" s="674">
        <v>2313.4008075750348</v>
      </c>
      <c r="L1109" s="675">
        <v>2313.4008075750348</v>
      </c>
    </row>
    <row r="1110" spans="1:12" x14ac:dyDescent="0.25">
      <c r="A1110" s="669">
        <v>2002</v>
      </c>
      <c r="B1110" s="670">
        <v>2028</v>
      </c>
      <c r="C1110" s="671">
        <v>26</v>
      </c>
      <c r="D1110" s="672">
        <v>22.863297541451566</v>
      </c>
      <c r="E1110" s="672">
        <v>22.863297541451566</v>
      </c>
      <c r="F1110" s="673">
        <v>22.863297541451566</v>
      </c>
      <c r="G1110" s="674">
        <v>875.8535091062281</v>
      </c>
      <c r="H1110" s="674">
        <v>875.8535091062281</v>
      </c>
      <c r="I1110" s="675">
        <v>875.8535091062281</v>
      </c>
      <c r="J1110" s="674">
        <v>2147.8435300393639</v>
      </c>
      <c r="K1110" s="674">
        <v>2147.8435300393639</v>
      </c>
      <c r="L1110" s="675">
        <v>2147.8435300393639</v>
      </c>
    </row>
    <row r="1111" spans="1:12" x14ac:dyDescent="0.25">
      <c r="A1111" s="669">
        <v>2002</v>
      </c>
      <c r="B1111" s="670">
        <v>2029</v>
      </c>
      <c r="C1111" s="671">
        <v>27</v>
      </c>
      <c r="D1111" s="672">
        <v>21.983647848403642</v>
      </c>
      <c r="E1111" s="672">
        <v>21.983647848403642</v>
      </c>
      <c r="F1111" s="673">
        <v>21.983647848403642</v>
      </c>
      <c r="G1111" s="674">
        <v>770.44698768263743</v>
      </c>
      <c r="H1111" s="674">
        <v>770.44698768263743</v>
      </c>
      <c r="I1111" s="675">
        <v>770.44698768263743</v>
      </c>
      <c r="J1111" s="674">
        <v>1979.5758528871022</v>
      </c>
      <c r="K1111" s="674">
        <v>1979.5758528871022</v>
      </c>
      <c r="L1111" s="675">
        <v>1979.5758528871022</v>
      </c>
    </row>
    <row r="1112" spans="1:12" x14ac:dyDescent="0.25">
      <c r="A1112" s="669">
        <v>2002</v>
      </c>
      <c r="B1112" s="670">
        <v>2030</v>
      </c>
      <c r="C1112" s="671">
        <v>28</v>
      </c>
      <c r="D1112" s="672">
        <v>20.894728397505332</v>
      </c>
      <c r="E1112" s="672">
        <v>20.894728397505332</v>
      </c>
      <c r="F1112" s="673">
        <v>20.894728397505332</v>
      </c>
      <c r="G1112" s="674">
        <v>667.35814437878275</v>
      </c>
      <c r="H1112" s="674">
        <v>667.35814437878275</v>
      </c>
      <c r="I1112" s="675">
        <v>667.35814437878275</v>
      </c>
      <c r="J1112" s="674">
        <v>1810.7068295046595</v>
      </c>
      <c r="K1112" s="674">
        <v>1810.7068295046595</v>
      </c>
      <c r="L1112" s="675">
        <v>1810.7068295046595</v>
      </c>
    </row>
    <row r="1113" spans="1:12" x14ac:dyDescent="0.25">
      <c r="A1113" s="669">
        <v>2002</v>
      </c>
      <c r="B1113" s="670">
        <v>2031</v>
      </c>
      <c r="C1113" s="671">
        <v>29</v>
      </c>
      <c r="D1113" s="672">
        <v>19.621205553283964</v>
      </c>
      <c r="E1113" s="672">
        <v>19.621205553283964</v>
      </c>
      <c r="F1113" s="673">
        <v>19.621205553283964</v>
      </c>
      <c r="G1113" s="674">
        <v>568.8375257790359</v>
      </c>
      <c r="H1113" s="674">
        <v>568.8375257790359</v>
      </c>
      <c r="I1113" s="675">
        <v>568.8375257790359</v>
      </c>
      <c r="J1113" s="674">
        <v>1643.3094390121669</v>
      </c>
      <c r="K1113" s="674">
        <v>1643.3094390121669</v>
      </c>
      <c r="L1113" s="675">
        <v>1643.3094390121669</v>
      </c>
    </row>
    <row r="1114" spans="1:12" x14ac:dyDescent="0.25">
      <c r="A1114" s="669">
        <v>2002</v>
      </c>
      <c r="B1114" s="670">
        <v>2032</v>
      </c>
      <c r="C1114" s="671">
        <v>30</v>
      </c>
      <c r="D1114" s="672">
        <v>18.194600920831181</v>
      </c>
      <c r="E1114" s="672">
        <v>18.194600920831181</v>
      </c>
      <c r="F1114" s="673">
        <v>18.194600920831181</v>
      </c>
      <c r="G1114" s="674">
        <v>476.80273405225836</v>
      </c>
      <c r="H1114" s="674">
        <v>476.80273405225836</v>
      </c>
      <c r="I1114" s="675">
        <v>476.80273405225836</v>
      </c>
      <c r="J1114" s="674">
        <v>1479.3621803540443</v>
      </c>
      <c r="K1114" s="674">
        <v>1479.3621803540443</v>
      </c>
      <c r="L1114" s="675">
        <v>1479.3621803540443</v>
      </c>
    </row>
    <row r="1115" spans="1:12" x14ac:dyDescent="0.25">
      <c r="A1115" s="669">
        <v>2002</v>
      </c>
      <c r="B1115" s="670">
        <v>2033</v>
      </c>
      <c r="C1115" s="671">
        <v>31</v>
      </c>
      <c r="D1115" s="672">
        <v>16.651876243433986</v>
      </c>
      <c r="E1115" s="672">
        <v>16.651876243433986</v>
      </c>
      <c r="F1115" s="673">
        <v>16.651876243433986</v>
      </c>
      <c r="G1115" s="674">
        <v>392.75218871111321</v>
      </c>
      <c r="H1115" s="674">
        <v>392.75218871111321</v>
      </c>
      <c r="I1115" s="675">
        <v>392.75218871111321</v>
      </c>
      <c r="J1115" s="674">
        <v>1320.6944704239972</v>
      </c>
      <c r="K1115" s="674">
        <v>1320.6944704239972</v>
      </c>
      <c r="L1115" s="675">
        <v>1320.6944704239972</v>
      </c>
    </row>
    <row r="1116" spans="1:12" x14ac:dyDescent="0.25">
      <c r="A1116" s="669">
        <v>2002</v>
      </c>
      <c r="B1116" s="670">
        <v>2034</v>
      </c>
      <c r="C1116" s="671">
        <v>32</v>
      </c>
      <c r="D1116" s="672">
        <v>15.033618060305205</v>
      </c>
      <c r="E1116" s="672">
        <v>15.033618060305205</v>
      </c>
      <c r="F1116" s="673">
        <v>15.033618060305205</v>
      </c>
      <c r="G1116" s="674">
        <v>317.71375944945709</v>
      </c>
      <c r="H1116" s="674">
        <v>317.71375944945709</v>
      </c>
      <c r="I1116" s="675">
        <v>317.71375944945709</v>
      </c>
      <c r="J1116" s="674">
        <v>1168.9384026370581</v>
      </c>
      <c r="K1116" s="674">
        <v>1168.9384026370581</v>
      </c>
      <c r="L1116" s="675">
        <v>1168.9384026370581</v>
      </c>
    </row>
    <row r="1117" spans="1:12" x14ac:dyDescent="0.25">
      <c r="A1117" s="669">
        <v>2002</v>
      </c>
      <c r="B1117" s="670">
        <v>2035</v>
      </c>
      <c r="C1117" s="671">
        <v>33</v>
      </c>
      <c r="D1117" s="672">
        <v>13.381951517241328</v>
      </c>
      <c r="E1117" s="672">
        <v>13.381951517241328</v>
      </c>
      <c r="F1117" s="673">
        <v>13.381951517241328</v>
      </c>
      <c r="G1117" s="674">
        <v>252.23138228384542</v>
      </c>
      <c r="H1117" s="674">
        <v>252.23138228384542</v>
      </c>
      <c r="I1117" s="675">
        <v>252.23138228384542</v>
      </c>
      <c r="J1117" s="674">
        <v>1025.4890956669146</v>
      </c>
      <c r="K1117" s="674">
        <v>1025.4890956669146</v>
      </c>
      <c r="L1117" s="675">
        <v>1025.4890956669146</v>
      </c>
    </row>
    <row r="1118" spans="1:12" x14ac:dyDescent="0.25">
      <c r="A1118" s="669">
        <v>2002</v>
      </c>
      <c r="B1118" s="670">
        <v>2036</v>
      </c>
      <c r="C1118" s="671">
        <v>34</v>
      </c>
      <c r="D1118" s="672">
        <v>11.738345750639393</v>
      </c>
      <c r="E1118" s="672">
        <v>11.738345750639393</v>
      </c>
      <c r="F1118" s="673">
        <v>11.738345750639393</v>
      </c>
      <c r="G1118" s="674">
        <v>196.38850189911162</v>
      </c>
      <c r="H1118" s="674">
        <v>196.38850189911162</v>
      </c>
      <c r="I1118" s="675">
        <v>196.38850189911162</v>
      </c>
      <c r="J1118" s="674">
        <v>891.47538023568472</v>
      </c>
      <c r="K1118" s="674">
        <v>891.47538023568472</v>
      </c>
      <c r="L1118" s="675">
        <v>891.47538023568472</v>
      </c>
    </row>
    <row r="1119" spans="1:12" x14ac:dyDescent="0.25">
      <c r="A1119" s="669">
        <v>2002</v>
      </c>
      <c r="B1119" s="670">
        <v>2037</v>
      </c>
      <c r="C1119" s="671">
        <v>35</v>
      </c>
      <c r="D1119" s="672">
        <v>10.141489667382045</v>
      </c>
      <c r="E1119" s="672">
        <v>10.141489667382045</v>
      </c>
      <c r="F1119" s="673">
        <v>10.141489667382045</v>
      </c>
      <c r="G1119" s="674">
        <v>149.86319579386043</v>
      </c>
      <c r="H1119" s="674">
        <v>149.86319579386043</v>
      </c>
      <c r="I1119" s="675">
        <v>149.86319579386043</v>
      </c>
      <c r="J1119" s="674">
        <v>767.74196786352388</v>
      </c>
      <c r="K1119" s="674">
        <v>767.74196786352388</v>
      </c>
      <c r="L1119" s="675">
        <v>767.74196786352388</v>
      </c>
    </row>
    <row r="1120" spans="1:12" x14ac:dyDescent="0.25">
      <c r="A1120" s="669">
        <v>2002</v>
      </c>
      <c r="B1120" s="670">
        <v>2038</v>
      </c>
      <c r="C1120" s="671">
        <v>36</v>
      </c>
      <c r="D1120" s="672">
        <v>8.6254134445715671</v>
      </c>
      <c r="E1120" s="672">
        <v>8.6254134445715671</v>
      </c>
      <c r="F1120" s="673">
        <v>8.6254134445715671</v>
      </c>
      <c r="G1120" s="674">
        <v>112.0067178057367</v>
      </c>
      <c r="H1120" s="674">
        <v>112.0067178057367</v>
      </c>
      <c r="I1120" s="675">
        <v>112.0067178057367</v>
      </c>
      <c r="J1120" s="674">
        <v>654.84356424076805</v>
      </c>
      <c r="K1120" s="674">
        <v>654.84356424076805</v>
      </c>
      <c r="L1120" s="675">
        <v>654.84356424076805</v>
      </c>
    </row>
    <row r="1121" spans="1:12" x14ac:dyDescent="0.25">
      <c r="A1121" s="669">
        <v>2002</v>
      </c>
      <c r="B1121" s="670">
        <v>2039</v>
      </c>
      <c r="C1121" s="671">
        <v>37</v>
      </c>
      <c r="D1121" s="672">
        <v>7.2180071541275144</v>
      </c>
      <c r="E1121" s="672">
        <v>7.2180071541275144</v>
      </c>
      <c r="F1121" s="673">
        <v>7.2180071541275144</v>
      </c>
      <c r="G1121" s="674">
        <v>81.935376894207323</v>
      </c>
      <c r="H1121" s="674">
        <v>81.935376894207323</v>
      </c>
      <c r="I1121" s="675">
        <v>81.935376894207323</v>
      </c>
      <c r="J1121" s="674">
        <v>553.05068416854022</v>
      </c>
      <c r="K1121" s="674">
        <v>553.05068416854022</v>
      </c>
      <c r="L1121" s="675">
        <v>553.05068416854022</v>
      </c>
    </row>
    <row r="1122" spans="1:12" x14ac:dyDescent="0.25">
      <c r="A1122" s="669">
        <v>2002</v>
      </c>
      <c r="B1122" s="670">
        <v>2040</v>
      </c>
      <c r="C1122" s="671">
        <v>38</v>
      </c>
      <c r="D1122" s="672">
        <v>5.9400461183182154</v>
      </c>
      <c r="E1122" s="672">
        <v>5.9400461183182154</v>
      </c>
      <c r="F1122" s="673">
        <v>5.9400461183182154</v>
      </c>
      <c r="G1122" s="674">
        <v>58.625329657407391</v>
      </c>
      <c r="H1122" s="674">
        <v>58.625329657407391</v>
      </c>
      <c r="I1122" s="675">
        <v>58.625329657407391</v>
      </c>
      <c r="J1122" s="674">
        <v>462.36625047639336</v>
      </c>
      <c r="K1122" s="674">
        <v>462.36625047639336</v>
      </c>
      <c r="L1122" s="675">
        <v>462.36625047639336</v>
      </c>
    </row>
    <row r="1123" spans="1:12" ht="13" thickBot="1" x14ac:dyDescent="0.3">
      <c r="A1123" s="676">
        <v>2002</v>
      </c>
      <c r="B1123" s="677">
        <v>2041</v>
      </c>
      <c r="C1123" s="678">
        <v>39</v>
      </c>
      <c r="D1123" s="679">
        <v>4.8047782781446733</v>
      </c>
      <c r="E1123" s="679">
        <v>4.8047782781446733</v>
      </c>
      <c r="F1123" s="680">
        <v>4.8047782781446733</v>
      </c>
      <c r="G1123" s="681">
        <v>41.000934121857384</v>
      </c>
      <c r="H1123" s="681">
        <v>41.000934121857384</v>
      </c>
      <c r="I1123" s="682">
        <v>41.000934121857384</v>
      </c>
      <c r="J1123" s="681">
        <v>382.55146893084577</v>
      </c>
      <c r="K1123" s="681">
        <v>382.55146893084577</v>
      </c>
      <c r="L1123" s="682">
        <v>382.55146893084577</v>
      </c>
    </row>
    <row r="1124" spans="1:12" x14ac:dyDescent="0.25">
      <c r="A1124" s="662">
        <v>2003</v>
      </c>
      <c r="B1124" s="663">
        <v>2003</v>
      </c>
      <c r="C1124" s="664">
        <v>0</v>
      </c>
      <c r="D1124" s="665">
        <v>5.2398420000000003</v>
      </c>
      <c r="E1124" s="665">
        <v>5.2398420000000003</v>
      </c>
      <c r="F1124" s="666">
        <v>5.2398420000000003</v>
      </c>
      <c r="G1124" s="667">
        <v>529.11797447025515</v>
      </c>
      <c r="H1124" s="667">
        <v>529.11797447025515</v>
      </c>
      <c r="I1124" s="668">
        <v>529.11797447025515</v>
      </c>
      <c r="J1124" s="667">
        <v>1660.547</v>
      </c>
      <c r="K1124" s="667">
        <v>1660.547</v>
      </c>
      <c r="L1124" s="668">
        <v>1660.547</v>
      </c>
    </row>
    <row r="1125" spans="1:12" x14ac:dyDescent="0.25">
      <c r="A1125" s="669">
        <v>2003</v>
      </c>
      <c r="B1125" s="670">
        <v>2004</v>
      </c>
      <c r="C1125" s="671">
        <v>1</v>
      </c>
      <c r="D1125" s="672">
        <v>6.2183809999999999</v>
      </c>
      <c r="E1125" s="672">
        <v>6.2183809999999999</v>
      </c>
      <c r="F1125" s="673">
        <v>6.2183809999999999</v>
      </c>
      <c r="G1125" s="674">
        <v>671.5614425849044</v>
      </c>
      <c r="H1125" s="674">
        <v>671.5614425849044</v>
      </c>
      <c r="I1125" s="675">
        <v>671.5614425849044</v>
      </c>
      <c r="J1125" s="674">
        <v>2320.2469999999998</v>
      </c>
      <c r="K1125" s="674">
        <v>2320.2469999999998</v>
      </c>
      <c r="L1125" s="675">
        <v>2320.2469999999998</v>
      </c>
    </row>
    <row r="1126" spans="1:12" x14ac:dyDescent="0.25">
      <c r="A1126" s="669">
        <v>2003</v>
      </c>
      <c r="B1126" s="670">
        <v>2005</v>
      </c>
      <c r="C1126" s="671">
        <v>2</v>
      </c>
      <c r="D1126" s="672">
        <v>7.0886880000000003</v>
      </c>
      <c r="E1126" s="672">
        <v>7.0886880000000003</v>
      </c>
      <c r="F1126" s="673">
        <v>7.0886880000000003</v>
      </c>
      <c r="G1126" s="674">
        <v>686.28211522902336</v>
      </c>
      <c r="H1126" s="674">
        <v>686.28211522902336</v>
      </c>
      <c r="I1126" s="675">
        <v>686.28211522902336</v>
      </c>
      <c r="J1126" s="674">
        <v>2409.395</v>
      </c>
      <c r="K1126" s="674">
        <v>2409.395</v>
      </c>
      <c r="L1126" s="675">
        <v>2409.395</v>
      </c>
    </row>
    <row r="1127" spans="1:12" x14ac:dyDescent="0.25">
      <c r="A1127" s="669">
        <v>2003</v>
      </c>
      <c r="B1127" s="670">
        <v>2006</v>
      </c>
      <c r="C1127" s="671">
        <v>3</v>
      </c>
      <c r="D1127" s="672">
        <v>7.5659590000000003</v>
      </c>
      <c r="E1127" s="672">
        <v>7.5659590000000003</v>
      </c>
      <c r="F1127" s="673">
        <v>7.5659590000000003</v>
      </c>
      <c r="G1127" s="674">
        <v>792.84901169254772</v>
      </c>
      <c r="H1127" s="674">
        <v>792.84901169254772</v>
      </c>
      <c r="I1127" s="675">
        <v>792.84901169254772</v>
      </c>
      <c r="J1127" s="674">
        <v>2476.7840000000001</v>
      </c>
      <c r="K1127" s="674">
        <v>2476.7840000000001</v>
      </c>
      <c r="L1127" s="675">
        <v>2476.7840000000001</v>
      </c>
    </row>
    <row r="1128" spans="1:12" x14ac:dyDescent="0.25">
      <c r="A1128" s="669">
        <v>2003</v>
      </c>
      <c r="B1128" s="670">
        <v>2007</v>
      </c>
      <c r="C1128" s="671">
        <v>4</v>
      </c>
      <c r="D1128" s="672">
        <v>8.3309750000000005</v>
      </c>
      <c r="E1128" s="672">
        <v>8.3309750000000005</v>
      </c>
      <c r="F1128" s="673">
        <v>8.3309750000000005</v>
      </c>
      <c r="G1128" s="674">
        <v>738.63348355855544</v>
      </c>
      <c r="H1128" s="674">
        <v>738.63348355855544</v>
      </c>
      <c r="I1128" s="675">
        <v>738.63348355855544</v>
      </c>
      <c r="J1128" s="674">
        <v>2548.9340000000002</v>
      </c>
      <c r="K1128" s="674">
        <v>2548.9340000000002</v>
      </c>
      <c r="L1128" s="675">
        <v>2548.9340000000002</v>
      </c>
    </row>
    <row r="1129" spans="1:12" x14ac:dyDescent="0.25">
      <c r="A1129" s="669">
        <v>2003</v>
      </c>
      <c r="B1129" s="670">
        <v>2008</v>
      </c>
      <c r="C1129" s="671">
        <v>5</v>
      </c>
      <c r="D1129" s="672">
        <v>8.2774529999999995</v>
      </c>
      <c r="E1129" s="672">
        <v>8.2774529999999995</v>
      </c>
      <c r="F1129" s="673">
        <v>8.2774529999999995</v>
      </c>
      <c r="G1129" s="674">
        <v>727.54786650543076</v>
      </c>
      <c r="H1129" s="674">
        <v>727.54786650543076</v>
      </c>
      <c r="I1129" s="675">
        <v>727.54786650543076</v>
      </c>
      <c r="J1129" s="674">
        <v>2774.7130000000002</v>
      </c>
      <c r="K1129" s="674">
        <v>2774.7130000000002</v>
      </c>
      <c r="L1129" s="675">
        <v>2774.7130000000002</v>
      </c>
    </row>
    <row r="1130" spans="1:12" x14ac:dyDescent="0.25">
      <c r="A1130" s="669">
        <v>2003</v>
      </c>
      <c r="B1130" s="670">
        <v>2009</v>
      </c>
      <c r="C1130" s="671">
        <v>6</v>
      </c>
      <c r="D1130" s="672">
        <v>7.336544</v>
      </c>
      <c r="E1130" s="672">
        <v>7.336544</v>
      </c>
      <c r="F1130" s="673">
        <v>7.336544</v>
      </c>
      <c r="G1130" s="674">
        <v>690.69857384501404</v>
      </c>
      <c r="H1130" s="674">
        <v>690.69857384501404</v>
      </c>
      <c r="I1130" s="675">
        <v>690.69857384501404</v>
      </c>
      <c r="J1130" s="674">
        <v>2525.8389999999999</v>
      </c>
      <c r="K1130" s="674">
        <v>2525.8389999999999</v>
      </c>
      <c r="L1130" s="675">
        <v>2525.8389999999999</v>
      </c>
    </row>
    <row r="1131" spans="1:12" x14ac:dyDescent="0.25">
      <c r="A1131" s="669">
        <v>2003</v>
      </c>
      <c r="B1131" s="670">
        <v>2010</v>
      </c>
      <c r="C1131" s="671">
        <v>7</v>
      </c>
      <c r="D1131" s="672">
        <v>8.0761850000000006</v>
      </c>
      <c r="E1131" s="672">
        <v>8.0761850000000006</v>
      </c>
      <c r="F1131" s="673">
        <v>8.0761850000000006</v>
      </c>
      <c r="G1131" s="674">
        <v>792.52997362384758</v>
      </c>
      <c r="H1131" s="674">
        <v>792.52997362384758</v>
      </c>
      <c r="I1131" s="675">
        <v>792.52997362384758</v>
      </c>
      <c r="J1131" s="674">
        <v>2508.8090000000002</v>
      </c>
      <c r="K1131" s="674">
        <v>2508.8090000000002</v>
      </c>
      <c r="L1131" s="675">
        <v>2508.8090000000002</v>
      </c>
    </row>
    <row r="1132" spans="1:12" x14ac:dyDescent="0.25">
      <c r="A1132" s="669">
        <v>2003</v>
      </c>
      <c r="B1132" s="670">
        <v>2011</v>
      </c>
      <c r="C1132" s="671">
        <v>8</v>
      </c>
      <c r="D1132" s="672">
        <v>8.9337269999999993</v>
      </c>
      <c r="E1132" s="672">
        <v>8.9337269999999993</v>
      </c>
      <c r="F1132" s="673">
        <v>8.9337269999999993</v>
      </c>
      <c r="G1132" s="674">
        <v>863.7405863907195</v>
      </c>
      <c r="H1132" s="674">
        <v>863.7405863907195</v>
      </c>
      <c r="I1132" s="675">
        <v>863.7405863907195</v>
      </c>
      <c r="J1132" s="674">
        <v>2667.864</v>
      </c>
      <c r="K1132" s="674">
        <v>2667.864</v>
      </c>
      <c r="L1132" s="675">
        <v>2667.864</v>
      </c>
    </row>
    <row r="1133" spans="1:12" x14ac:dyDescent="0.25">
      <c r="A1133" s="669">
        <v>2003</v>
      </c>
      <c r="B1133" s="670">
        <v>2012</v>
      </c>
      <c r="C1133" s="671">
        <v>9</v>
      </c>
      <c r="D1133" s="672">
        <v>9.9953310000000002</v>
      </c>
      <c r="E1133" s="672">
        <v>9.9953310000000002</v>
      </c>
      <c r="F1133" s="673">
        <v>9.9953310000000002</v>
      </c>
      <c r="G1133" s="674">
        <v>993.89965568034086</v>
      </c>
      <c r="H1133" s="674">
        <v>993.89965568034086</v>
      </c>
      <c r="I1133" s="675">
        <v>993.89965568034086</v>
      </c>
      <c r="J1133" s="674">
        <v>2894.4059999999999</v>
      </c>
      <c r="K1133" s="674">
        <v>2894.4059999999999</v>
      </c>
      <c r="L1133" s="675">
        <v>2894.4059999999999</v>
      </c>
    </row>
    <row r="1134" spans="1:12" x14ac:dyDescent="0.25">
      <c r="A1134" s="669">
        <v>2003</v>
      </c>
      <c r="B1134" s="670">
        <v>2013</v>
      </c>
      <c r="C1134" s="671">
        <v>10</v>
      </c>
      <c r="D1134" s="672">
        <v>10.74348</v>
      </c>
      <c r="E1134" s="672">
        <v>10.74348</v>
      </c>
      <c r="F1134" s="673">
        <v>10.74348</v>
      </c>
      <c r="G1134" s="674">
        <v>874.42247060853697</v>
      </c>
      <c r="H1134" s="674">
        <v>874.42247060853697</v>
      </c>
      <c r="I1134" s="675">
        <v>874.42247060853697</v>
      </c>
      <c r="J1134" s="674">
        <v>3088.95</v>
      </c>
      <c r="K1134" s="674">
        <v>3088.95</v>
      </c>
      <c r="L1134" s="675">
        <v>3088.95</v>
      </c>
    </row>
    <row r="1135" spans="1:12" x14ac:dyDescent="0.25">
      <c r="A1135" s="669">
        <v>2003</v>
      </c>
      <c r="B1135" s="670">
        <v>2014</v>
      </c>
      <c r="C1135" s="671">
        <v>11</v>
      </c>
      <c r="D1135" s="672">
        <v>10.68365</v>
      </c>
      <c r="E1135" s="672">
        <v>10.68365</v>
      </c>
      <c r="F1135" s="673">
        <v>10.68365</v>
      </c>
      <c r="G1135" s="674">
        <v>872.75386200742832</v>
      </c>
      <c r="H1135" s="674">
        <v>872.75386200742832</v>
      </c>
      <c r="I1135" s="675">
        <v>872.75386200742832</v>
      </c>
      <c r="J1135" s="674">
        <v>3131.7130000000002</v>
      </c>
      <c r="K1135" s="674">
        <v>3131.7130000000002</v>
      </c>
      <c r="L1135" s="675">
        <v>3131.7130000000002</v>
      </c>
    </row>
    <row r="1136" spans="1:12" x14ac:dyDescent="0.25">
      <c r="A1136" s="669">
        <v>2003</v>
      </c>
      <c r="B1136" s="670">
        <v>2015</v>
      </c>
      <c r="C1136" s="671">
        <v>12</v>
      </c>
      <c r="D1136" s="672">
        <v>11.643929999999999</v>
      </c>
      <c r="E1136" s="672">
        <v>11.643929999999999</v>
      </c>
      <c r="F1136" s="673">
        <v>11.643929999999999</v>
      </c>
      <c r="G1136" s="674">
        <v>938.70834124943326</v>
      </c>
      <c r="H1136" s="674">
        <v>938.70834124943326</v>
      </c>
      <c r="I1136" s="675">
        <v>938.70834124943326</v>
      </c>
      <c r="J1136" s="674">
        <v>3083.012235523116</v>
      </c>
      <c r="K1136" s="674">
        <v>3083.012235523116</v>
      </c>
      <c r="L1136" s="675">
        <v>3083.012235523116</v>
      </c>
    </row>
    <row r="1137" spans="1:12" x14ac:dyDescent="0.25">
      <c r="A1137" s="669">
        <v>2003</v>
      </c>
      <c r="B1137" s="670">
        <v>2016</v>
      </c>
      <c r="C1137" s="671">
        <v>13</v>
      </c>
      <c r="D1137" s="672">
        <v>12.85844</v>
      </c>
      <c r="E1137" s="672">
        <v>12.85844</v>
      </c>
      <c r="F1137" s="673">
        <v>12.85844</v>
      </c>
      <c r="G1137" s="674">
        <v>1162.9806008004634</v>
      </c>
      <c r="H1137" s="674">
        <v>1162.9806008004634</v>
      </c>
      <c r="I1137" s="675">
        <v>1162.9806008004634</v>
      </c>
      <c r="J1137" s="674">
        <v>3075.8915498412834</v>
      </c>
      <c r="K1137" s="674">
        <v>3075.8915498412834</v>
      </c>
      <c r="L1137" s="675">
        <v>3075.8915498412834</v>
      </c>
    </row>
    <row r="1138" spans="1:12" x14ac:dyDescent="0.25">
      <c r="A1138" s="669">
        <v>2003</v>
      </c>
      <c r="B1138" s="670">
        <v>2017</v>
      </c>
      <c r="C1138" s="671">
        <v>14</v>
      </c>
      <c r="D1138" s="672">
        <v>14.20514</v>
      </c>
      <c r="E1138" s="672">
        <v>14.20514</v>
      </c>
      <c r="F1138" s="673">
        <v>14.20514</v>
      </c>
      <c r="G1138" s="674">
        <v>1239.6325038293633</v>
      </c>
      <c r="H1138" s="674">
        <v>1239.6325038293633</v>
      </c>
      <c r="I1138" s="675">
        <v>1239.6325038293633</v>
      </c>
      <c r="J1138" s="674">
        <v>3056.546459754702</v>
      </c>
      <c r="K1138" s="674">
        <v>3056.546459754702</v>
      </c>
      <c r="L1138" s="675">
        <v>3056.546459754702</v>
      </c>
    </row>
    <row r="1139" spans="1:12" x14ac:dyDescent="0.25">
      <c r="A1139" s="669">
        <v>2003</v>
      </c>
      <c r="B1139" s="670">
        <v>2018</v>
      </c>
      <c r="C1139" s="671">
        <v>15</v>
      </c>
      <c r="D1139" s="672">
        <v>16.314063708090416</v>
      </c>
      <c r="E1139" s="672">
        <v>16.314063708090416</v>
      </c>
      <c r="F1139" s="673">
        <v>16.314063708090416</v>
      </c>
      <c r="G1139" s="674">
        <v>1282.652973190653</v>
      </c>
      <c r="H1139" s="674">
        <v>1282.652973190653</v>
      </c>
      <c r="I1139" s="675">
        <v>1282.652973190653</v>
      </c>
      <c r="J1139" s="674">
        <v>3427.8697236877329</v>
      </c>
      <c r="K1139" s="674">
        <v>3427.8697236877329</v>
      </c>
      <c r="L1139" s="675">
        <v>3427.8697236877329</v>
      </c>
    </row>
    <row r="1140" spans="1:12" x14ac:dyDescent="0.25">
      <c r="A1140" s="669">
        <v>2003</v>
      </c>
      <c r="B1140" s="670">
        <v>2019</v>
      </c>
      <c r="C1140" s="671">
        <v>16</v>
      </c>
      <c r="D1140" s="672">
        <v>16.907944407736768</v>
      </c>
      <c r="E1140" s="672">
        <v>16.907944407736768</v>
      </c>
      <c r="F1140" s="673">
        <v>16.907944407736768</v>
      </c>
      <c r="G1140" s="674">
        <v>1296.2832489155364</v>
      </c>
      <c r="H1140" s="674">
        <v>1296.2832489155364</v>
      </c>
      <c r="I1140" s="675">
        <v>1296.2832489155364</v>
      </c>
      <c r="J1140" s="674">
        <v>3376.5945532143232</v>
      </c>
      <c r="K1140" s="674">
        <v>3376.5945532143232</v>
      </c>
      <c r="L1140" s="675">
        <v>3376.5945532143232</v>
      </c>
    </row>
    <row r="1141" spans="1:12" x14ac:dyDescent="0.25">
      <c r="A1141" s="669">
        <v>2003</v>
      </c>
      <c r="B1141" s="670">
        <v>2020</v>
      </c>
      <c r="C1141" s="671">
        <v>17</v>
      </c>
      <c r="D1141" s="672">
        <v>20.786723720251366</v>
      </c>
      <c r="E1141" s="672">
        <v>20.786723720251366</v>
      </c>
      <c r="F1141" s="673">
        <v>20.786723720251366</v>
      </c>
      <c r="G1141" s="674">
        <v>1544.0351468285476</v>
      </c>
      <c r="H1141" s="674">
        <v>1544.0351468285476</v>
      </c>
      <c r="I1141" s="675">
        <v>1544.0351468285476</v>
      </c>
      <c r="J1141" s="674">
        <v>3310.2739473106449</v>
      </c>
      <c r="K1141" s="674">
        <v>3310.2739473106449</v>
      </c>
      <c r="L1141" s="675">
        <v>3310.2739473106449</v>
      </c>
    </row>
    <row r="1142" spans="1:12" x14ac:dyDescent="0.25">
      <c r="A1142" s="669">
        <v>2003</v>
      </c>
      <c r="B1142" s="670">
        <v>2021</v>
      </c>
      <c r="C1142" s="671">
        <v>18</v>
      </c>
      <c r="D1142" s="672">
        <v>21.670946667902452</v>
      </c>
      <c r="E1142" s="672">
        <v>21.670946667902452</v>
      </c>
      <c r="F1142" s="673">
        <v>21.670946667902452</v>
      </c>
      <c r="G1142" s="674">
        <v>1513.8789754022364</v>
      </c>
      <c r="H1142" s="674">
        <v>1513.8789754022364</v>
      </c>
      <c r="I1142" s="675">
        <v>1513.8789754022364</v>
      </c>
      <c r="J1142" s="674">
        <v>3229.0004335460339</v>
      </c>
      <c r="K1142" s="674">
        <v>3229.0004335460339</v>
      </c>
      <c r="L1142" s="675">
        <v>3229.0004335460339</v>
      </c>
    </row>
    <row r="1143" spans="1:12" x14ac:dyDescent="0.25">
      <c r="A1143" s="669">
        <v>2003</v>
      </c>
      <c r="B1143" s="670">
        <v>2022</v>
      </c>
      <c r="C1143" s="671">
        <v>19</v>
      </c>
      <c r="D1143" s="672">
        <v>22.436890470917348</v>
      </c>
      <c r="E1143" s="672">
        <v>22.436890470917348</v>
      </c>
      <c r="F1143" s="673">
        <v>22.436890470917348</v>
      </c>
      <c r="G1143" s="674">
        <v>1470.4716722984883</v>
      </c>
      <c r="H1143" s="674">
        <v>1470.4716722984883</v>
      </c>
      <c r="I1143" s="675">
        <v>1470.4716722984883</v>
      </c>
      <c r="J1143" s="674">
        <v>3133.1425253312823</v>
      </c>
      <c r="K1143" s="674">
        <v>3133.1425253312823</v>
      </c>
      <c r="L1143" s="675">
        <v>3133.1425253312823</v>
      </c>
    </row>
    <row r="1144" spans="1:12" x14ac:dyDescent="0.25">
      <c r="A1144" s="669">
        <v>2003</v>
      </c>
      <c r="B1144" s="670">
        <v>2023</v>
      </c>
      <c r="C1144" s="671">
        <v>20</v>
      </c>
      <c r="D1144" s="672">
        <v>23.057716836290542</v>
      </c>
      <c r="E1144" s="672">
        <v>23.057716836290542</v>
      </c>
      <c r="F1144" s="673">
        <v>23.057716836290542</v>
      </c>
      <c r="G1144" s="674">
        <v>1414.0405079460033</v>
      </c>
      <c r="H1144" s="674">
        <v>1414.0405079460033</v>
      </c>
      <c r="I1144" s="675">
        <v>1414.0405079460033</v>
      </c>
      <c r="J1144" s="674">
        <v>3023.3526938063201</v>
      </c>
      <c r="K1144" s="674">
        <v>3023.3526938063201</v>
      </c>
      <c r="L1144" s="675">
        <v>3023.3526938063201</v>
      </c>
    </row>
    <row r="1145" spans="1:12" x14ac:dyDescent="0.25">
      <c r="A1145" s="669">
        <v>2003</v>
      </c>
      <c r="B1145" s="670">
        <v>2024</v>
      </c>
      <c r="C1145" s="671">
        <v>21</v>
      </c>
      <c r="D1145" s="672">
        <v>23.507946201710514</v>
      </c>
      <c r="E1145" s="672">
        <v>23.507946201710514</v>
      </c>
      <c r="F1145" s="673">
        <v>23.507946201710514</v>
      </c>
      <c r="G1145" s="674">
        <v>1345.2867869643421</v>
      </c>
      <c r="H1145" s="674">
        <v>1345.2867869643421</v>
      </c>
      <c r="I1145" s="675">
        <v>1345.2867869643421</v>
      </c>
      <c r="J1145" s="674">
        <v>2900.5664794655913</v>
      </c>
      <c r="K1145" s="674">
        <v>2900.5664794655913</v>
      </c>
      <c r="L1145" s="675">
        <v>2900.5664794655913</v>
      </c>
    </row>
    <row r="1146" spans="1:12" x14ac:dyDescent="0.25">
      <c r="A1146" s="669">
        <v>2003</v>
      </c>
      <c r="B1146" s="670">
        <v>2025</v>
      </c>
      <c r="C1146" s="671">
        <v>22</v>
      </c>
      <c r="D1146" s="672">
        <v>23.764776376488882</v>
      </c>
      <c r="E1146" s="672">
        <v>23.764776376488882</v>
      </c>
      <c r="F1146" s="673">
        <v>23.764776376488882</v>
      </c>
      <c r="G1146" s="674">
        <v>1265.3885318619079</v>
      </c>
      <c r="H1146" s="674">
        <v>1265.3885318619079</v>
      </c>
      <c r="I1146" s="675">
        <v>1265.3885318619079</v>
      </c>
      <c r="J1146" s="674">
        <v>2765.9919757376047</v>
      </c>
      <c r="K1146" s="674">
        <v>2765.9919757376047</v>
      </c>
      <c r="L1146" s="675">
        <v>2765.9919757376047</v>
      </c>
    </row>
    <row r="1147" spans="1:12" x14ac:dyDescent="0.25">
      <c r="A1147" s="669">
        <v>2003</v>
      </c>
      <c r="B1147" s="670">
        <v>2026</v>
      </c>
      <c r="C1147" s="671">
        <v>23</v>
      </c>
      <c r="D1147" s="672">
        <v>23.809448560575326</v>
      </c>
      <c r="E1147" s="672">
        <v>23.809448560575326</v>
      </c>
      <c r="F1147" s="673">
        <v>23.809448560575326</v>
      </c>
      <c r="G1147" s="674">
        <v>1175.9722059883513</v>
      </c>
      <c r="H1147" s="674">
        <v>1175.9722059883513</v>
      </c>
      <c r="I1147" s="675">
        <v>1175.9722059883513</v>
      </c>
      <c r="J1147" s="674">
        <v>2621.0893367414315</v>
      </c>
      <c r="K1147" s="674">
        <v>2621.0893367414315</v>
      </c>
      <c r="L1147" s="675">
        <v>2621.0893367414315</v>
      </c>
    </row>
    <row r="1148" spans="1:12" x14ac:dyDescent="0.25">
      <c r="A1148" s="669">
        <v>2003</v>
      </c>
      <c r="B1148" s="670">
        <v>2027</v>
      </c>
      <c r="C1148" s="671">
        <v>24</v>
      </c>
      <c r="D1148" s="672">
        <v>23.628568278969567</v>
      </c>
      <c r="E1148" s="672">
        <v>23.628568278969567</v>
      </c>
      <c r="F1148" s="673">
        <v>23.628568278969567</v>
      </c>
      <c r="G1148" s="674">
        <v>1079.0523635840912</v>
      </c>
      <c r="H1148" s="674">
        <v>1079.0523635840912</v>
      </c>
      <c r="I1148" s="675">
        <v>1079.0523635840912</v>
      </c>
      <c r="J1148" s="674">
        <v>2467.5404499567067</v>
      </c>
      <c r="K1148" s="674">
        <v>2467.5404499567067</v>
      </c>
      <c r="L1148" s="675">
        <v>2467.5404499567067</v>
      </c>
    </row>
    <row r="1149" spans="1:12" x14ac:dyDescent="0.25">
      <c r="A1149" s="669">
        <v>2003</v>
      </c>
      <c r="B1149" s="670">
        <v>2028</v>
      </c>
      <c r="C1149" s="671">
        <v>25</v>
      </c>
      <c r="D1149" s="672">
        <v>23.215275767191812</v>
      </c>
      <c r="E1149" s="672">
        <v>23.215275767191812</v>
      </c>
      <c r="F1149" s="673">
        <v>23.215275767191812</v>
      </c>
      <c r="G1149" s="674">
        <v>976.9412271799232</v>
      </c>
      <c r="H1149" s="674">
        <v>976.9412271799232</v>
      </c>
      <c r="I1149" s="675">
        <v>976.9412271799232</v>
      </c>
      <c r="J1149" s="674">
        <v>2307.2094450404024</v>
      </c>
      <c r="K1149" s="674">
        <v>2307.2094450404024</v>
      </c>
      <c r="L1149" s="675">
        <v>2307.2094450404024</v>
      </c>
    </row>
    <row r="1150" spans="1:12" x14ac:dyDescent="0.25">
      <c r="A1150" s="669">
        <v>2003</v>
      </c>
      <c r="B1150" s="670">
        <v>2029</v>
      </c>
      <c r="C1150" s="671">
        <v>26</v>
      </c>
      <c r="D1150" s="672">
        <v>22.570155945888448</v>
      </c>
      <c r="E1150" s="672">
        <v>22.570155945888448</v>
      </c>
      <c r="F1150" s="673">
        <v>22.570155945888448</v>
      </c>
      <c r="G1150" s="674">
        <v>872.13348717477254</v>
      </c>
      <c r="H1150" s="674">
        <v>872.13348717477254</v>
      </c>
      <c r="I1150" s="675">
        <v>872.13348717477254</v>
      </c>
      <c r="J1150" s="674">
        <v>2142.0952490157752</v>
      </c>
      <c r="K1150" s="674">
        <v>2142.0952490157752</v>
      </c>
      <c r="L1150" s="675">
        <v>2142.0952490157752</v>
      </c>
    </row>
    <row r="1151" spans="1:12" x14ac:dyDescent="0.25">
      <c r="A1151" s="669">
        <v>2003</v>
      </c>
      <c r="B1151" s="670">
        <v>2030</v>
      </c>
      <c r="C1151" s="671">
        <v>27</v>
      </c>
      <c r="D1151" s="672">
        <v>21.701784674690618</v>
      </c>
      <c r="E1151" s="672">
        <v>21.701784674690618</v>
      </c>
      <c r="F1151" s="673">
        <v>21.701784674690618</v>
      </c>
      <c r="G1151" s="674">
        <v>767.17465999152842</v>
      </c>
      <c r="H1151" s="674">
        <v>767.17465999152842</v>
      </c>
      <c r="I1151" s="675">
        <v>767.17465999152842</v>
      </c>
      <c r="J1151" s="674">
        <v>1974.2779072263693</v>
      </c>
      <c r="K1151" s="674">
        <v>1974.2779072263693</v>
      </c>
      <c r="L1151" s="675">
        <v>1974.2779072263693</v>
      </c>
    </row>
    <row r="1152" spans="1:12" x14ac:dyDescent="0.25">
      <c r="A1152" s="669">
        <v>2003</v>
      </c>
      <c r="B1152" s="670">
        <v>2031</v>
      </c>
      <c r="C1152" s="671">
        <v>28</v>
      </c>
      <c r="D1152" s="672">
        <v>20.626826796251283</v>
      </c>
      <c r="E1152" s="672">
        <v>20.626826796251283</v>
      </c>
      <c r="F1152" s="673">
        <v>20.626826796251283</v>
      </c>
      <c r="G1152" s="674">
        <v>664.52366702907398</v>
      </c>
      <c r="H1152" s="674">
        <v>664.52366702907398</v>
      </c>
      <c r="I1152" s="675">
        <v>664.52366702907398</v>
      </c>
      <c r="J1152" s="674">
        <v>1805.8608285917655</v>
      </c>
      <c r="K1152" s="674">
        <v>1805.8608285917655</v>
      </c>
      <c r="L1152" s="675">
        <v>1805.8608285917655</v>
      </c>
    </row>
    <row r="1153" spans="1:12" x14ac:dyDescent="0.25">
      <c r="A1153" s="669">
        <v>2003</v>
      </c>
      <c r="B1153" s="670">
        <v>2032</v>
      </c>
      <c r="C1153" s="671">
        <v>29</v>
      </c>
      <c r="D1153" s="672">
        <v>19.369632415492557</v>
      </c>
      <c r="E1153" s="672">
        <v>19.369632415492557</v>
      </c>
      <c r="F1153" s="673">
        <v>19.369632415492557</v>
      </c>
      <c r="G1153" s="674">
        <v>566.42149610131924</v>
      </c>
      <c r="H1153" s="674">
        <v>566.42149610131924</v>
      </c>
      <c r="I1153" s="675">
        <v>566.42149610131924</v>
      </c>
      <c r="J1153" s="674">
        <v>1638.9114443109495</v>
      </c>
      <c r="K1153" s="674">
        <v>1638.9114443109495</v>
      </c>
      <c r="L1153" s="675">
        <v>1638.9114443109495</v>
      </c>
    </row>
    <row r="1154" spans="1:12" x14ac:dyDescent="0.25">
      <c r="A1154" s="669">
        <v>2003</v>
      </c>
      <c r="B1154" s="670">
        <v>2033</v>
      </c>
      <c r="C1154" s="671">
        <v>30</v>
      </c>
      <c r="D1154" s="672">
        <v>17.961318983486112</v>
      </c>
      <c r="E1154" s="672">
        <v>17.961318983486112</v>
      </c>
      <c r="F1154" s="673">
        <v>17.961318983486112</v>
      </c>
      <c r="G1154" s="674">
        <v>474.77760472502376</v>
      </c>
      <c r="H1154" s="674">
        <v>474.77760472502376</v>
      </c>
      <c r="I1154" s="675">
        <v>474.77760472502376</v>
      </c>
      <c r="J1154" s="674">
        <v>1475.4029582648136</v>
      </c>
      <c r="K1154" s="674">
        <v>1475.4029582648136</v>
      </c>
      <c r="L1154" s="675">
        <v>1475.4029582648136</v>
      </c>
    </row>
    <row r="1155" spans="1:12" x14ac:dyDescent="0.25">
      <c r="A1155" s="669">
        <v>2003</v>
      </c>
      <c r="B1155" s="670">
        <v>2034</v>
      </c>
      <c r="C1155" s="671">
        <v>31</v>
      </c>
      <c r="D1155" s="672">
        <v>16.438374338808469</v>
      </c>
      <c r="E1155" s="672">
        <v>16.438374338808469</v>
      </c>
      <c r="F1155" s="673">
        <v>16.438374338808469</v>
      </c>
      <c r="G1155" s="674">
        <v>391.08404815970584</v>
      </c>
      <c r="H1155" s="674">
        <v>391.08404815970584</v>
      </c>
      <c r="I1155" s="675">
        <v>391.08404815970584</v>
      </c>
      <c r="J1155" s="674">
        <v>1317.1598912723416</v>
      </c>
      <c r="K1155" s="674">
        <v>1317.1598912723416</v>
      </c>
      <c r="L1155" s="675">
        <v>1317.1598912723416</v>
      </c>
    </row>
    <row r="1156" spans="1:12" x14ac:dyDescent="0.25">
      <c r="A1156" s="669">
        <v>2003</v>
      </c>
      <c r="B1156" s="670">
        <v>2035</v>
      </c>
      <c r="C1156" s="671">
        <v>32</v>
      </c>
      <c r="D1156" s="672">
        <v>14.840864640668583</v>
      </c>
      <c r="E1156" s="672">
        <v>14.840864640668583</v>
      </c>
      <c r="F1156" s="673">
        <v>14.840864640668583</v>
      </c>
      <c r="G1156" s="674">
        <v>316.3643304173313</v>
      </c>
      <c r="H1156" s="674">
        <v>316.3643304173313</v>
      </c>
      <c r="I1156" s="675">
        <v>316.3643304173313</v>
      </c>
      <c r="J1156" s="674">
        <v>1165.8099687713479</v>
      </c>
      <c r="K1156" s="674">
        <v>1165.8099687713479</v>
      </c>
      <c r="L1156" s="675">
        <v>1165.8099687713479</v>
      </c>
    </row>
    <row r="1157" spans="1:12" x14ac:dyDescent="0.25">
      <c r="A1157" s="669">
        <v>2003</v>
      </c>
      <c r="B1157" s="670">
        <v>2036</v>
      </c>
      <c r="C1157" s="671">
        <v>33</v>
      </c>
      <c r="D1157" s="672">
        <v>13.210374927626454</v>
      </c>
      <c r="E1157" s="672">
        <v>13.210374927626454</v>
      </c>
      <c r="F1157" s="673">
        <v>13.210374927626454</v>
      </c>
      <c r="G1157" s="674">
        <v>251.16007724922295</v>
      </c>
      <c r="H1157" s="674">
        <v>251.16007724922295</v>
      </c>
      <c r="I1157" s="675">
        <v>251.16007724922295</v>
      </c>
      <c r="J1157" s="674">
        <v>1022.7445756746179</v>
      </c>
      <c r="K1157" s="674">
        <v>1022.7445756746179</v>
      </c>
      <c r="L1157" s="675">
        <v>1022.7445756746179</v>
      </c>
    </row>
    <row r="1158" spans="1:12" x14ac:dyDescent="0.25">
      <c r="A1158" s="669">
        <v>2003</v>
      </c>
      <c r="B1158" s="670">
        <v>2037</v>
      </c>
      <c r="C1158" s="671">
        <v>34</v>
      </c>
      <c r="D1158" s="672">
        <v>11.587842639862158</v>
      </c>
      <c r="E1158" s="672">
        <v>11.587842639862158</v>
      </c>
      <c r="F1158" s="673">
        <v>11.587842639862158</v>
      </c>
      <c r="G1158" s="674">
        <v>195.55437892471613</v>
      </c>
      <c r="H1158" s="674">
        <v>195.55437892471613</v>
      </c>
      <c r="I1158" s="675">
        <v>195.55437892471613</v>
      </c>
      <c r="J1158" s="674">
        <v>889.08952161072682</v>
      </c>
      <c r="K1158" s="674">
        <v>889.08952161072682</v>
      </c>
      <c r="L1158" s="675">
        <v>889.08952161072682</v>
      </c>
    </row>
    <row r="1159" spans="1:12" x14ac:dyDescent="0.25">
      <c r="A1159" s="669">
        <v>2003</v>
      </c>
      <c r="B1159" s="670">
        <v>2038</v>
      </c>
      <c r="C1159" s="671">
        <v>35</v>
      </c>
      <c r="D1159" s="672">
        <v>10.011460634732956</v>
      </c>
      <c r="E1159" s="672">
        <v>10.011460634732956</v>
      </c>
      <c r="F1159" s="673">
        <v>10.011460634732956</v>
      </c>
      <c r="G1159" s="674">
        <v>149.22668024728222</v>
      </c>
      <c r="H1159" s="674">
        <v>149.22668024728222</v>
      </c>
      <c r="I1159" s="675">
        <v>149.22668024728222</v>
      </c>
      <c r="J1159" s="674">
        <v>765.68725739548483</v>
      </c>
      <c r="K1159" s="674">
        <v>765.68725739548483</v>
      </c>
      <c r="L1159" s="675">
        <v>765.68725739548483</v>
      </c>
    </row>
    <row r="1160" spans="1:12" x14ac:dyDescent="0.25">
      <c r="A1160" s="669">
        <v>2003</v>
      </c>
      <c r="B1160" s="670">
        <v>2039</v>
      </c>
      <c r="C1160" s="671">
        <v>36</v>
      </c>
      <c r="D1160" s="672">
        <v>8.5148227716841962</v>
      </c>
      <c r="E1160" s="672">
        <v>8.5148227716841962</v>
      </c>
      <c r="F1160" s="673">
        <v>8.5148227716841962</v>
      </c>
      <c r="G1160" s="674">
        <v>111.53099048104642</v>
      </c>
      <c r="H1160" s="674">
        <v>111.53099048104642</v>
      </c>
      <c r="I1160" s="675">
        <v>111.53099048104642</v>
      </c>
      <c r="J1160" s="674">
        <v>653.09100415848184</v>
      </c>
      <c r="K1160" s="674">
        <v>653.09100415848184</v>
      </c>
      <c r="L1160" s="675">
        <v>653.09100415848184</v>
      </c>
    </row>
    <row r="1161" spans="1:12" x14ac:dyDescent="0.25">
      <c r="A1161" s="669">
        <v>2003</v>
      </c>
      <c r="B1161" s="670">
        <v>2040</v>
      </c>
      <c r="C1161" s="671">
        <v>37</v>
      </c>
      <c r="D1161" s="672">
        <v>7.1254615302904103</v>
      </c>
      <c r="E1161" s="672">
        <v>7.1254615302904103</v>
      </c>
      <c r="F1161" s="673">
        <v>7.1254615302904103</v>
      </c>
      <c r="G1161" s="674">
        <v>81.587371895837705</v>
      </c>
      <c r="H1161" s="674">
        <v>81.587371895837705</v>
      </c>
      <c r="I1161" s="675">
        <v>81.587371895837705</v>
      </c>
      <c r="J1161" s="674">
        <v>551.57055272114849</v>
      </c>
      <c r="K1161" s="674">
        <v>551.57055272114849</v>
      </c>
      <c r="L1161" s="675">
        <v>551.57055272114849</v>
      </c>
    </row>
    <row r="1162" spans="1:12" x14ac:dyDescent="0.25">
      <c r="A1162" s="669">
        <v>2003</v>
      </c>
      <c r="B1162" s="670">
        <v>2041</v>
      </c>
      <c r="C1162" s="671">
        <v>38</v>
      </c>
      <c r="D1162" s="672">
        <v>5.8638858621834489</v>
      </c>
      <c r="E1162" s="672">
        <v>5.8638858621834489</v>
      </c>
      <c r="F1162" s="673">
        <v>5.8638858621834489</v>
      </c>
      <c r="G1162" s="674">
        <v>58.376329670769302</v>
      </c>
      <c r="H1162" s="674">
        <v>58.376329670769302</v>
      </c>
      <c r="I1162" s="675">
        <v>58.376329670769302</v>
      </c>
      <c r="J1162" s="674">
        <v>461.12881809065897</v>
      </c>
      <c r="K1162" s="674">
        <v>461.12881809065897</v>
      </c>
      <c r="L1162" s="675">
        <v>461.12881809065897</v>
      </c>
    </row>
    <row r="1163" spans="1:12" ht="13" thickBot="1" x14ac:dyDescent="0.3">
      <c r="A1163" s="676">
        <v>2003</v>
      </c>
      <c r="B1163" s="677">
        <v>2042</v>
      </c>
      <c r="C1163" s="678">
        <v>39</v>
      </c>
      <c r="D1163" s="679">
        <v>4.7431738499895149</v>
      </c>
      <c r="E1163" s="679">
        <v>4.7431738499895149</v>
      </c>
      <c r="F1163" s="680">
        <v>4.7431738499895149</v>
      </c>
      <c r="G1163" s="681">
        <v>40.826790417964339</v>
      </c>
      <c r="H1163" s="681">
        <v>40.826790417964339</v>
      </c>
      <c r="I1163" s="682">
        <v>40.826790417964339</v>
      </c>
      <c r="J1163" s="681">
        <v>381.52764511935965</v>
      </c>
      <c r="K1163" s="681">
        <v>381.52764511935965</v>
      </c>
      <c r="L1163" s="682">
        <v>381.52764511935965</v>
      </c>
    </row>
    <row r="1164" spans="1:12" x14ac:dyDescent="0.25">
      <c r="A1164" s="662">
        <v>2004</v>
      </c>
      <c r="B1164" s="663">
        <v>2004</v>
      </c>
      <c r="C1164" s="664">
        <v>0</v>
      </c>
      <c r="D1164" s="665">
        <v>5.0394329999999998</v>
      </c>
      <c r="E1164" s="665">
        <v>5.0394329999999998</v>
      </c>
      <c r="F1164" s="666">
        <v>5.0394329999999998</v>
      </c>
      <c r="G1164" s="667">
        <v>486.40214633683053</v>
      </c>
      <c r="H1164" s="667">
        <v>486.40214633683053</v>
      </c>
      <c r="I1164" s="668">
        <v>486.40214633683053</v>
      </c>
      <c r="J1164" s="667">
        <v>1669.182</v>
      </c>
      <c r="K1164" s="667">
        <v>1669.182</v>
      </c>
      <c r="L1164" s="668">
        <v>1669.182</v>
      </c>
    </row>
    <row r="1165" spans="1:12" x14ac:dyDescent="0.25">
      <c r="A1165" s="669">
        <v>2004</v>
      </c>
      <c r="B1165" s="670">
        <v>2005</v>
      </c>
      <c r="C1165" s="671">
        <v>1</v>
      </c>
      <c r="D1165" s="672">
        <v>6.4370659999999997</v>
      </c>
      <c r="E1165" s="672">
        <v>6.4370659999999997</v>
      </c>
      <c r="F1165" s="673">
        <v>6.4370659999999997</v>
      </c>
      <c r="G1165" s="674">
        <v>671.02252952642073</v>
      </c>
      <c r="H1165" s="674">
        <v>671.02252952642073</v>
      </c>
      <c r="I1165" s="675">
        <v>671.02252952642073</v>
      </c>
      <c r="J1165" s="674">
        <v>2302.7890000000002</v>
      </c>
      <c r="K1165" s="674">
        <v>2302.7890000000002</v>
      </c>
      <c r="L1165" s="675">
        <v>2302.7890000000002</v>
      </c>
    </row>
    <row r="1166" spans="1:12" x14ac:dyDescent="0.25">
      <c r="A1166" s="669">
        <v>2004</v>
      </c>
      <c r="B1166" s="670">
        <v>2006</v>
      </c>
      <c r="C1166" s="671">
        <v>2</v>
      </c>
      <c r="D1166" s="672">
        <v>6.9591719999999997</v>
      </c>
      <c r="E1166" s="672">
        <v>6.9591719999999997</v>
      </c>
      <c r="F1166" s="673">
        <v>6.9591719999999997</v>
      </c>
      <c r="G1166" s="674">
        <v>716.99250250075579</v>
      </c>
      <c r="H1166" s="674">
        <v>716.99250250075579</v>
      </c>
      <c r="I1166" s="675">
        <v>716.99250250075579</v>
      </c>
      <c r="J1166" s="674">
        <v>2353.9119999999998</v>
      </c>
      <c r="K1166" s="674">
        <v>2353.9119999999998</v>
      </c>
      <c r="L1166" s="675">
        <v>2353.9119999999998</v>
      </c>
    </row>
    <row r="1167" spans="1:12" x14ac:dyDescent="0.25">
      <c r="A1167" s="669">
        <v>2004</v>
      </c>
      <c r="B1167" s="670">
        <v>2007</v>
      </c>
      <c r="C1167" s="671">
        <v>3</v>
      </c>
      <c r="D1167" s="672">
        <v>7.0832949999999997</v>
      </c>
      <c r="E1167" s="672">
        <v>7.0832949999999997</v>
      </c>
      <c r="F1167" s="673">
        <v>7.0832949999999997</v>
      </c>
      <c r="G1167" s="674">
        <v>702.34295273713451</v>
      </c>
      <c r="H1167" s="674">
        <v>702.34295273713451</v>
      </c>
      <c r="I1167" s="675">
        <v>702.34295273713451</v>
      </c>
      <c r="J1167" s="674">
        <v>2446.605</v>
      </c>
      <c r="K1167" s="674">
        <v>2446.605</v>
      </c>
      <c r="L1167" s="675">
        <v>2446.605</v>
      </c>
    </row>
    <row r="1168" spans="1:12" x14ac:dyDescent="0.25">
      <c r="A1168" s="669">
        <v>2004</v>
      </c>
      <c r="B1168" s="670">
        <v>2008</v>
      </c>
      <c r="C1168" s="671">
        <v>4</v>
      </c>
      <c r="D1168" s="672">
        <v>7.3892220000000002</v>
      </c>
      <c r="E1168" s="672">
        <v>7.3892220000000002</v>
      </c>
      <c r="F1168" s="673">
        <v>7.3892220000000002</v>
      </c>
      <c r="G1168" s="674">
        <v>720.21373674176914</v>
      </c>
      <c r="H1168" s="674">
        <v>720.21373674176914</v>
      </c>
      <c r="I1168" s="675">
        <v>720.21373674176914</v>
      </c>
      <c r="J1168" s="674">
        <v>2599.8090000000002</v>
      </c>
      <c r="K1168" s="674">
        <v>2599.8090000000002</v>
      </c>
      <c r="L1168" s="675">
        <v>2599.8090000000002</v>
      </c>
    </row>
    <row r="1169" spans="1:12" x14ac:dyDescent="0.25">
      <c r="A1169" s="669">
        <v>2004</v>
      </c>
      <c r="B1169" s="670">
        <v>2009</v>
      </c>
      <c r="C1169" s="671">
        <v>5</v>
      </c>
      <c r="D1169" s="672">
        <v>7.1404100000000001</v>
      </c>
      <c r="E1169" s="672">
        <v>7.1404100000000001</v>
      </c>
      <c r="F1169" s="673">
        <v>7.1404100000000001</v>
      </c>
      <c r="G1169" s="674">
        <v>645.4767091486201</v>
      </c>
      <c r="H1169" s="674">
        <v>645.4767091486201</v>
      </c>
      <c r="I1169" s="675">
        <v>645.4767091486201</v>
      </c>
      <c r="J1169" s="674">
        <v>2279.2429999999999</v>
      </c>
      <c r="K1169" s="674">
        <v>2279.2429999999999</v>
      </c>
      <c r="L1169" s="675">
        <v>2279.2429999999999</v>
      </c>
    </row>
    <row r="1170" spans="1:12" x14ac:dyDescent="0.25">
      <c r="A1170" s="669">
        <v>2004</v>
      </c>
      <c r="B1170" s="670">
        <v>2010</v>
      </c>
      <c r="C1170" s="671">
        <v>6</v>
      </c>
      <c r="D1170" s="672">
        <v>7.2150169999999996</v>
      </c>
      <c r="E1170" s="672">
        <v>7.2150169999999996</v>
      </c>
      <c r="F1170" s="673">
        <v>7.2150169999999996</v>
      </c>
      <c r="G1170" s="674">
        <v>752.5604376543065</v>
      </c>
      <c r="H1170" s="674">
        <v>752.5604376543065</v>
      </c>
      <c r="I1170" s="675">
        <v>752.5604376543065</v>
      </c>
      <c r="J1170" s="674">
        <v>2570.424</v>
      </c>
      <c r="K1170" s="674">
        <v>2570.424</v>
      </c>
      <c r="L1170" s="675">
        <v>2570.424</v>
      </c>
    </row>
    <row r="1171" spans="1:12" x14ac:dyDescent="0.25">
      <c r="A1171" s="669">
        <v>2004</v>
      </c>
      <c r="B1171" s="670">
        <v>2011</v>
      </c>
      <c r="C1171" s="671">
        <v>7</v>
      </c>
      <c r="D1171" s="672">
        <v>8.1608999999999998</v>
      </c>
      <c r="E1171" s="672">
        <v>8.1608999999999998</v>
      </c>
      <c r="F1171" s="673">
        <v>8.1608999999999998</v>
      </c>
      <c r="G1171" s="674">
        <v>829.84896347315896</v>
      </c>
      <c r="H1171" s="674">
        <v>829.84896347315896</v>
      </c>
      <c r="I1171" s="675">
        <v>829.84896347315896</v>
      </c>
      <c r="J1171" s="674">
        <v>2709.9850000000001</v>
      </c>
      <c r="K1171" s="674">
        <v>2709.9850000000001</v>
      </c>
      <c r="L1171" s="675">
        <v>2709.9850000000001</v>
      </c>
    </row>
    <row r="1172" spans="1:12" x14ac:dyDescent="0.25">
      <c r="A1172" s="669">
        <v>2004</v>
      </c>
      <c r="B1172" s="670">
        <v>2012</v>
      </c>
      <c r="C1172" s="671">
        <v>8</v>
      </c>
      <c r="D1172" s="672">
        <v>8.94909</v>
      </c>
      <c r="E1172" s="672">
        <v>8.94909</v>
      </c>
      <c r="F1172" s="673">
        <v>8.94909</v>
      </c>
      <c r="G1172" s="674">
        <v>912.57682213898192</v>
      </c>
      <c r="H1172" s="674">
        <v>912.57682213898192</v>
      </c>
      <c r="I1172" s="675">
        <v>912.57682213898192</v>
      </c>
      <c r="J1172" s="674">
        <v>2851.761</v>
      </c>
      <c r="K1172" s="674">
        <v>2851.761</v>
      </c>
      <c r="L1172" s="675">
        <v>2851.761</v>
      </c>
    </row>
    <row r="1173" spans="1:12" x14ac:dyDescent="0.25">
      <c r="A1173" s="669">
        <v>2004</v>
      </c>
      <c r="B1173" s="670">
        <v>2013</v>
      </c>
      <c r="C1173" s="671">
        <v>9</v>
      </c>
      <c r="D1173" s="672">
        <v>9.5713170000000005</v>
      </c>
      <c r="E1173" s="672">
        <v>9.5713170000000005</v>
      </c>
      <c r="F1173" s="673">
        <v>9.5713170000000005</v>
      </c>
      <c r="G1173" s="674">
        <v>876.94974141832233</v>
      </c>
      <c r="H1173" s="674">
        <v>876.94974141832233</v>
      </c>
      <c r="I1173" s="675">
        <v>876.94974141832233</v>
      </c>
      <c r="J1173" s="674">
        <v>2833.2449999999999</v>
      </c>
      <c r="K1173" s="674">
        <v>2833.2449999999999</v>
      </c>
      <c r="L1173" s="675">
        <v>2833.2449999999999</v>
      </c>
    </row>
    <row r="1174" spans="1:12" x14ac:dyDescent="0.25">
      <c r="A1174" s="669">
        <v>2004</v>
      </c>
      <c r="B1174" s="670">
        <v>2014</v>
      </c>
      <c r="C1174" s="671">
        <v>10</v>
      </c>
      <c r="D1174" s="672">
        <v>10.18591</v>
      </c>
      <c r="E1174" s="672">
        <v>10.18591</v>
      </c>
      <c r="F1174" s="673">
        <v>10.18591</v>
      </c>
      <c r="G1174" s="674">
        <v>882.11977936314952</v>
      </c>
      <c r="H1174" s="674">
        <v>882.11977936314952</v>
      </c>
      <c r="I1174" s="675">
        <v>882.11977936314952</v>
      </c>
      <c r="J1174" s="674">
        <v>3020.1179999999999</v>
      </c>
      <c r="K1174" s="674">
        <v>3020.1179999999999</v>
      </c>
      <c r="L1174" s="675">
        <v>3020.1179999999999</v>
      </c>
    </row>
    <row r="1175" spans="1:12" x14ac:dyDescent="0.25">
      <c r="A1175" s="669">
        <v>2004</v>
      </c>
      <c r="B1175" s="670">
        <v>2015</v>
      </c>
      <c r="C1175" s="671">
        <v>11</v>
      </c>
      <c r="D1175" s="672">
        <v>10.51336</v>
      </c>
      <c r="E1175" s="672">
        <v>10.51336</v>
      </c>
      <c r="F1175" s="673">
        <v>10.51336</v>
      </c>
      <c r="G1175" s="674">
        <v>964.32151987033717</v>
      </c>
      <c r="H1175" s="674">
        <v>964.32151987033717</v>
      </c>
      <c r="I1175" s="675">
        <v>964.32151987033717</v>
      </c>
      <c r="J1175" s="674">
        <v>3096.679735444005</v>
      </c>
      <c r="K1175" s="674">
        <v>3096.679735444005</v>
      </c>
      <c r="L1175" s="675">
        <v>3096.679735444005</v>
      </c>
    </row>
    <row r="1176" spans="1:12" x14ac:dyDescent="0.25">
      <c r="A1176" s="669">
        <v>2004</v>
      </c>
      <c r="B1176" s="670">
        <v>2016</v>
      </c>
      <c r="C1176" s="671">
        <v>12</v>
      </c>
      <c r="D1176" s="672">
        <v>12.313929999999999</v>
      </c>
      <c r="E1176" s="672">
        <v>12.313929999999999</v>
      </c>
      <c r="F1176" s="673">
        <v>12.313929999999999</v>
      </c>
      <c r="G1176" s="674">
        <v>1201.1052008788417</v>
      </c>
      <c r="H1176" s="674">
        <v>1201.1052008788417</v>
      </c>
      <c r="I1176" s="675">
        <v>1201.1052008788417</v>
      </c>
      <c r="J1176" s="674">
        <v>3101.105810540022</v>
      </c>
      <c r="K1176" s="674">
        <v>3101.105810540022</v>
      </c>
      <c r="L1176" s="675">
        <v>3101.105810540022</v>
      </c>
    </row>
    <row r="1177" spans="1:12" x14ac:dyDescent="0.25">
      <c r="A1177" s="669">
        <v>2004</v>
      </c>
      <c r="B1177" s="670">
        <v>2017</v>
      </c>
      <c r="C1177" s="671">
        <v>13</v>
      </c>
      <c r="D1177" s="672">
        <v>12.782590000000001</v>
      </c>
      <c r="E1177" s="672">
        <v>12.782590000000001</v>
      </c>
      <c r="F1177" s="673">
        <v>12.782590000000001</v>
      </c>
      <c r="G1177" s="674">
        <v>1287.9849056386959</v>
      </c>
      <c r="H1177" s="674">
        <v>1287.9849056386959</v>
      </c>
      <c r="I1177" s="675">
        <v>1287.9849056386959</v>
      </c>
      <c r="J1177" s="674">
        <v>3093.9433349946685</v>
      </c>
      <c r="K1177" s="674">
        <v>3093.9433349946685</v>
      </c>
      <c r="L1177" s="675">
        <v>3093.9433349946685</v>
      </c>
    </row>
    <row r="1178" spans="1:12" x14ac:dyDescent="0.25">
      <c r="A1178" s="669">
        <v>2004</v>
      </c>
      <c r="B1178" s="670">
        <v>2018</v>
      </c>
      <c r="C1178" s="671">
        <v>14</v>
      </c>
      <c r="D1178" s="672">
        <v>14.487173001372662</v>
      </c>
      <c r="E1178" s="672">
        <v>14.487173001372662</v>
      </c>
      <c r="F1178" s="673">
        <v>14.487173001372662</v>
      </c>
      <c r="G1178" s="674">
        <v>1341.6155322515415</v>
      </c>
      <c r="H1178" s="674">
        <v>1341.6155322515415</v>
      </c>
      <c r="I1178" s="675">
        <v>1341.6155322515415</v>
      </c>
      <c r="J1178" s="674">
        <v>3484.5982689674111</v>
      </c>
      <c r="K1178" s="674">
        <v>3484.5982689674111</v>
      </c>
      <c r="L1178" s="675">
        <v>3484.5982689674111</v>
      </c>
    </row>
    <row r="1179" spans="1:12" x14ac:dyDescent="0.25">
      <c r="A1179" s="669">
        <v>2004</v>
      </c>
      <c r="B1179" s="670">
        <v>2019</v>
      </c>
      <c r="C1179" s="671">
        <v>15</v>
      </c>
      <c r="D1179" s="672">
        <v>15.244437870530646</v>
      </c>
      <c r="E1179" s="672">
        <v>15.244437870530646</v>
      </c>
      <c r="F1179" s="673">
        <v>15.244437870530646</v>
      </c>
      <c r="G1179" s="674">
        <v>1365.8774885998466</v>
      </c>
      <c r="H1179" s="674">
        <v>1365.8774885998466</v>
      </c>
      <c r="I1179" s="675">
        <v>1365.8774885998466</v>
      </c>
      <c r="J1179" s="674">
        <v>3447.9871975268206</v>
      </c>
      <c r="K1179" s="674">
        <v>3447.9871975268206</v>
      </c>
      <c r="L1179" s="675">
        <v>3447.9871975268206</v>
      </c>
    </row>
    <row r="1180" spans="1:12" x14ac:dyDescent="0.25">
      <c r="A1180" s="669">
        <v>2004</v>
      </c>
      <c r="B1180" s="670">
        <v>2020</v>
      </c>
      <c r="C1180" s="671">
        <v>16</v>
      </c>
      <c r="D1180" s="672">
        <v>18.852350709393342</v>
      </c>
      <c r="E1180" s="672">
        <v>18.852350709393342</v>
      </c>
      <c r="F1180" s="673">
        <v>18.852350709393342</v>
      </c>
      <c r="G1180" s="674">
        <v>1640.0375786927109</v>
      </c>
      <c r="H1180" s="674">
        <v>1640.0375786927109</v>
      </c>
      <c r="I1180" s="675">
        <v>1640.0375786927109</v>
      </c>
      <c r="J1180" s="674">
        <v>3396.4111034525322</v>
      </c>
      <c r="K1180" s="674">
        <v>3396.4111034525322</v>
      </c>
      <c r="L1180" s="675">
        <v>3396.4111034525322</v>
      </c>
    </row>
    <row r="1181" spans="1:12" x14ac:dyDescent="0.25">
      <c r="A1181" s="669">
        <v>2004</v>
      </c>
      <c r="B1181" s="670">
        <v>2021</v>
      </c>
      <c r="C1181" s="671">
        <v>17</v>
      </c>
      <c r="D1181" s="672">
        <v>19.780638627249072</v>
      </c>
      <c r="E1181" s="672">
        <v>19.780638627249072</v>
      </c>
      <c r="F1181" s="673">
        <v>19.780638627249072</v>
      </c>
      <c r="G1181" s="674">
        <v>1622.0506067310548</v>
      </c>
      <c r="H1181" s="674">
        <v>1622.0506067310548</v>
      </c>
      <c r="I1181" s="675">
        <v>1622.0506067310548</v>
      </c>
      <c r="J1181" s="674">
        <v>3329.7012753316153</v>
      </c>
      <c r="K1181" s="674">
        <v>3329.7012753316153</v>
      </c>
      <c r="L1181" s="675">
        <v>3329.7012753316153</v>
      </c>
    </row>
    <row r="1182" spans="1:12" x14ac:dyDescent="0.25">
      <c r="A1182" s="669">
        <v>2004</v>
      </c>
      <c r="B1182" s="670">
        <v>2022</v>
      </c>
      <c r="C1182" s="671">
        <v>18</v>
      </c>
      <c r="D1182" s="672">
        <v>20.622064858183535</v>
      </c>
      <c r="E1182" s="672">
        <v>20.622064858183535</v>
      </c>
      <c r="F1182" s="673">
        <v>20.622064858183535</v>
      </c>
      <c r="G1182" s="674">
        <v>1590.3707345084536</v>
      </c>
      <c r="H1182" s="674">
        <v>1590.3707345084536</v>
      </c>
      <c r="I1182" s="675">
        <v>1590.3707345084536</v>
      </c>
      <c r="J1182" s="674">
        <v>3247.9507837589886</v>
      </c>
      <c r="K1182" s="674">
        <v>3247.9507837589886</v>
      </c>
      <c r="L1182" s="675">
        <v>3247.9507837589886</v>
      </c>
    </row>
    <row r="1183" spans="1:12" x14ac:dyDescent="0.25">
      <c r="A1183" s="669">
        <v>2004</v>
      </c>
      <c r="B1183" s="670">
        <v>2023</v>
      </c>
      <c r="C1183" s="671">
        <v>19</v>
      </c>
      <c r="D1183" s="672">
        <v>21.35093669869671</v>
      </c>
      <c r="E1183" s="672">
        <v>21.35093669869671</v>
      </c>
      <c r="F1183" s="673">
        <v>21.35093669869671</v>
      </c>
      <c r="G1183" s="674">
        <v>1544.7701907121459</v>
      </c>
      <c r="H1183" s="674">
        <v>1544.7701907121459</v>
      </c>
      <c r="I1183" s="675">
        <v>1544.7701907121459</v>
      </c>
      <c r="J1183" s="674">
        <v>3151.5303048760893</v>
      </c>
      <c r="K1183" s="674">
        <v>3151.5303048760893</v>
      </c>
      <c r="L1183" s="675">
        <v>3151.5303048760893</v>
      </c>
    </row>
    <row r="1184" spans="1:12" x14ac:dyDescent="0.25">
      <c r="A1184" s="669">
        <v>2004</v>
      </c>
      <c r="B1184" s="670">
        <v>2024</v>
      </c>
      <c r="C1184" s="671">
        <v>20</v>
      </c>
      <c r="D1184" s="672">
        <v>21.941714839060964</v>
      </c>
      <c r="E1184" s="672">
        <v>21.941714839060964</v>
      </c>
      <c r="F1184" s="673">
        <v>21.941714839060964</v>
      </c>
      <c r="G1184" s="674">
        <v>1485.4877290631998</v>
      </c>
      <c r="H1184" s="674">
        <v>1485.4877290631998</v>
      </c>
      <c r="I1184" s="675">
        <v>1485.4877290631998</v>
      </c>
      <c r="J1184" s="674">
        <v>3041.0961390439511</v>
      </c>
      <c r="K1184" s="674">
        <v>3041.0961390439511</v>
      </c>
      <c r="L1184" s="675">
        <v>3041.0961390439511</v>
      </c>
    </row>
    <row r="1185" spans="1:12" x14ac:dyDescent="0.25">
      <c r="A1185" s="669">
        <v>2004</v>
      </c>
      <c r="B1185" s="670">
        <v>2025</v>
      </c>
      <c r="C1185" s="671">
        <v>21</v>
      </c>
      <c r="D1185" s="672">
        <v>22.370152937176044</v>
      </c>
      <c r="E1185" s="672">
        <v>22.370152937176044</v>
      </c>
      <c r="F1185" s="673">
        <v>22.370152937176044</v>
      </c>
      <c r="G1185" s="674">
        <v>1413.2600889978894</v>
      </c>
      <c r="H1185" s="674">
        <v>1413.2600889978894</v>
      </c>
      <c r="I1185" s="675">
        <v>1413.2600889978894</v>
      </c>
      <c r="J1185" s="674">
        <v>2917.5893172548904</v>
      </c>
      <c r="K1185" s="674">
        <v>2917.5893172548904</v>
      </c>
      <c r="L1185" s="675">
        <v>2917.5893172548904</v>
      </c>
    </row>
    <row r="1186" spans="1:12" x14ac:dyDescent="0.25">
      <c r="A1186" s="669">
        <v>2004</v>
      </c>
      <c r="B1186" s="670">
        <v>2026</v>
      </c>
      <c r="C1186" s="671">
        <v>22</v>
      </c>
      <c r="D1186" s="672">
        <v>22.614552436791019</v>
      </c>
      <c r="E1186" s="672">
        <v>22.614552436791019</v>
      </c>
      <c r="F1186" s="673">
        <v>22.614552436791019</v>
      </c>
      <c r="G1186" s="674">
        <v>1329.3248149648775</v>
      </c>
      <c r="H1186" s="674">
        <v>1329.3248149648775</v>
      </c>
      <c r="I1186" s="675">
        <v>1329.3248149648775</v>
      </c>
      <c r="J1186" s="674">
        <v>2782.2250229933115</v>
      </c>
      <c r="K1186" s="674">
        <v>2782.2250229933115</v>
      </c>
      <c r="L1186" s="675">
        <v>2782.2250229933115</v>
      </c>
    </row>
    <row r="1187" spans="1:12" x14ac:dyDescent="0.25">
      <c r="A1187" s="669">
        <v>2004</v>
      </c>
      <c r="B1187" s="670">
        <v>2027</v>
      </c>
      <c r="C1187" s="671">
        <v>23</v>
      </c>
      <c r="D1187" s="672">
        <v>22.657062470695159</v>
      </c>
      <c r="E1187" s="672">
        <v>22.657062470695159</v>
      </c>
      <c r="F1187" s="673">
        <v>22.657062470695159</v>
      </c>
      <c r="G1187" s="674">
        <v>1235.3905506233098</v>
      </c>
      <c r="H1187" s="674">
        <v>1235.3905506233098</v>
      </c>
      <c r="I1187" s="675">
        <v>1235.3905506233098</v>
      </c>
      <c r="J1187" s="674">
        <v>2636.4719797273742</v>
      </c>
      <c r="K1187" s="674">
        <v>2636.4719797273742</v>
      </c>
      <c r="L1187" s="675">
        <v>2636.4719797273742</v>
      </c>
    </row>
    <row r="1188" spans="1:12" x14ac:dyDescent="0.25">
      <c r="A1188" s="669">
        <v>2004</v>
      </c>
      <c r="B1188" s="670">
        <v>2028</v>
      </c>
      <c r="C1188" s="671">
        <v>24</v>
      </c>
      <c r="D1188" s="672">
        <v>22.48493686141731</v>
      </c>
      <c r="E1188" s="672">
        <v>22.48493686141731</v>
      </c>
      <c r="F1188" s="673">
        <v>22.48493686141731</v>
      </c>
      <c r="G1188" s="674">
        <v>1133.5736395905421</v>
      </c>
      <c r="H1188" s="674">
        <v>1133.5736395905421</v>
      </c>
      <c r="I1188" s="675">
        <v>1133.5736395905421</v>
      </c>
      <c r="J1188" s="674">
        <v>2482.0219455940305</v>
      </c>
      <c r="K1188" s="674">
        <v>2482.0219455940305</v>
      </c>
      <c r="L1188" s="675">
        <v>2482.0219455940305</v>
      </c>
    </row>
    <row r="1189" spans="1:12" x14ac:dyDescent="0.25">
      <c r="A1189" s="669">
        <v>2004</v>
      </c>
      <c r="B1189" s="670">
        <v>2029</v>
      </c>
      <c r="C1189" s="671">
        <v>25</v>
      </c>
      <c r="D1189" s="672">
        <v>22.091647859607988</v>
      </c>
      <c r="E1189" s="672">
        <v>22.091647859607988</v>
      </c>
      <c r="F1189" s="673">
        <v>22.091647859607988</v>
      </c>
      <c r="G1189" s="674">
        <v>1026.303134059252</v>
      </c>
      <c r="H1189" s="674">
        <v>1026.303134059252</v>
      </c>
      <c r="I1189" s="675">
        <v>1026.303134059252</v>
      </c>
      <c r="J1189" s="674">
        <v>2320.7499904500355</v>
      </c>
      <c r="K1189" s="674">
        <v>2320.7499904500355</v>
      </c>
      <c r="L1189" s="675">
        <v>2320.7499904500355</v>
      </c>
    </row>
    <row r="1190" spans="1:12" x14ac:dyDescent="0.25">
      <c r="A1190" s="669">
        <v>2004</v>
      </c>
      <c r="B1190" s="670">
        <v>2030</v>
      </c>
      <c r="C1190" s="671">
        <v>26</v>
      </c>
      <c r="D1190" s="672">
        <v>21.477752075538607</v>
      </c>
      <c r="E1190" s="672">
        <v>21.477752075538607</v>
      </c>
      <c r="F1190" s="673">
        <v>21.477752075538607</v>
      </c>
      <c r="G1190" s="674">
        <v>916.19977364375063</v>
      </c>
      <c r="H1190" s="674">
        <v>916.19977364375063</v>
      </c>
      <c r="I1190" s="675">
        <v>916.19977364375063</v>
      </c>
      <c r="J1190" s="674">
        <v>2154.6667726168971</v>
      </c>
      <c r="K1190" s="674">
        <v>2154.6667726168971</v>
      </c>
      <c r="L1190" s="675">
        <v>2154.6667726168971</v>
      </c>
    </row>
    <row r="1191" spans="1:12" x14ac:dyDescent="0.25">
      <c r="A1191" s="669">
        <v>2004</v>
      </c>
      <c r="B1191" s="670">
        <v>2031</v>
      </c>
      <c r="C1191" s="671">
        <v>27</v>
      </c>
      <c r="D1191" s="672">
        <v>20.65141029407188</v>
      </c>
      <c r="E1191" s="672">
        <v>20.65141029407188</v>
      </c>
      <c r="F1191" s="673">
        <v>20.65141029407188</v>
      </c>
      <c r="G1191" s="674">
        <v>805.93769206869581</v>
      </c>
      <c r="H1191" s="674">
        <v>805.93769206869581</v>
      </c>
      <c r="I1191" s="675">
        <v>805.93769206869581</v>
      </c>
      <c r="J1191" s="674">
        <v>1985.8645448034208</v>
      </c>
      <c r="K1191" s="674">
        <v>1985.8645448034208</v>
      </c>
      <c r="L1191" s="675">
        <v>1985.8645448034208</v>
      </c>
    </row>
    <row r="1192" spans="1:12" x14ac:dyDescent="0.25">
      <c r="A1192" s="669">
        <v>2004</v>
      </c>
      <c r="B1192" s="670">
        <v>2032</v>
      </c>
      <c r="C1192" s="671">
        <v>28</v>
      </c>
      <c r="D1192" s="672">
        <v>19.628480773331336</v>
      </c>
      <c r="E1192" s="672">
        <v>19.628480773331336</v>
      </c>
      <c r="F1192" s="673">
        <v>19.628480773331336</v>
      </c>
      <c r="G1192" s="674">
        <v>698.10005264818358</v>
      </c>
      <c r="H1192" s="674">
        <v>698.10005264818358</v>
      </c>
      <c r="I1192" s="675">
        <v>698.10005264818358</v>
      </c>
      <c r="J1192" s="674">
        <v>1816.4590604105483</v>
      </c>
      <c r="K1192" s="674">
        <v>1816.4590604105483</v>
      </c>
      <c r="L1192" s="675">
        <v>1816.4590604105483</v>
      </c>
    </row>
    <row r="1193" spans="1:12" x14ac:dyDescent="0.25">
      <c r="A1193" s="669">
        <v>2004</v>
      </c>
      <c r="B1193" s="670">
        <v>2033</v>
      </c>
      <c r="C1193" s="671">
        <v>29</v>
      </c>
      <c r="D1193" s="672">
        <v>18.432135064181946</v>
      </c>
      <c r="E1193" s="672">
        <v>18.432135064181946</v>
      </c>
      <c r="F1193" s="673">
        <v>18.432135064181946</v>
      </c>
      <c r="G1193" s="674">
        <v>595.04107358164822</v>
      </c>
      <c r="H1193" s="674">
        <v>595.04107358164822</v>
      </c>
      <c r="I1193" s="675">
        <v>595.04107358164822</v>
      </c>
      <c r="J1193" s="674">
        <v>1648.5298839726638</v>
      </c>
      <c r="K1193" s="674">
        <v>1648.5298839726638</v>
      </c>
      <c r="L1193" s="675">
        <v>1648.5298839726638</v>
      </c>
    </row>
    <row r="1194" spans="1:12" x14ac:dyDescent="0.25">
      <c r="A1194" s="669">
        <v>2004</v>
      </c>
      <c r="B1194" s="670">
        <v>2034</v>
      </c>
      <c r="C1194" s="671">
        <v>30</v>
      </c>
      <c r="D1194" s="672">
        <v>17.0919845215892</v>
      </c>
      <c r="E1194" s="672">
        <v>17.0919845215892</v>
      </c>
      <c r="F1194" s="673">
        <v>17.0919845215892</v>
      </c>
      <c r="G1194" s="674">
        <v>498.76669154089956</v>
      </c>
      <c r="H1194" s="674">
        <v>498.76669154089956</v>
      </c>
      <c r="I1194" s="675">
        <v>498.76669154089956</v>
      </c>
      <c r="J1194" s="674">
        <v>1484.0617997049935</v>
      </c>
      <c r="K1194" s="674">
        <v>1484.0617997049935</v>
      </c>
      <c r="L1194" s="675">
        <v>1484.0617997049935</v>
      </c>
    </row>
    <row r="1195" spans="1:12" x14ac:dyDescent="0.25">
      <c r="A1195" s="669">
        <v>2004</v>
      </c>
      <c r="B1195" s="670">
        <v>2035</v>
      </c>
      <c r="C1195" s="671">
        <v>31</v>
      </c>
      <c r="D1195" s="672">
        <v>15.642750959287907</v>
      </c>
      <c r="E1195" s="672">
        <v>15.642750959287907</v>
      </c>
      <c r="F1195" s="673">
        <v>15.642750959287907</v>
      </c>
      <c r="G1195" s="674">
        <v>410.84435085772583</v>
      </c>
      <c r="H1195" s="674">
        <v>410.84435085772583</v>
      </c>
      <c r="I1195" s="675">
        <v>410.84435085772583</v>
      </c>
      <c r="J1195" s="674">
        <v>1324.890036170048</v>
      </c>
      <c r="K1195" s="674">
        <v>1324.890036170048</v>
      </c>
      <c r="L1195" s="675">
        <v>1324.890036170048</v>
      </c>
    </row>
    <row r="1196" spans="1:12" x14ac:dyDescent="0.25">
      <c r="A1196" s="669">
        <v>2004</v>
      </c>
      <c r="B1196" s="670">
        <v>2036</v>
      </c>
      <c r="C1196" s="671">
        <v>32</v>
      </c>
      <c r="D1196" s="672">
        <v>14.122561319607223</v>
      </c>
      <c r="E1196" s="672">
        <v>14.122561319607223</v>
      </c>
      <c r="F1196" s="673">
        <v>14.122561319607223</v>
      </c>
      <c r="G1196" s="674">
        <v>332.34927012867945</v>
      </c>
      <c r="H1196" s="674">
        <v>332.34927012867945</v>
      </c>
      <c r="I1196" s="675">
        <v>332.34927012867945</v>
      </c>
      <c r="J1196" s="674">
        <v>1172.6518715968948</v>
      </c>
      <c r="K1196" s="674">
        <v>1172.6518715968948</v>
      </c>
      <c r="L1196" s="675">
        <v>1172.6518715968948</v>
      </c>
    </row>
    <row r="1197" spans="1:12" x14ac:dyDescent="0.25">
      <c r="A1197" s="669">
        <v>2004</v>
      </c>
      <c r="B1197" s="670">
        <v>2037</v>
      </c>
      <c r="C1197" s="671">
        <v>33</v>
      </c>
      <c r="D1197" s="672">
        <v>12.570987909906689</v>
      </c>
      <c r="E1197" s="672">
        <v>12.570987909906689</v>
      </c>
      <c r="F1197" s="673">
        <v>12.570987909906689</v>
      </c>
      <c r="G1197" s="674">
        <v>263.8504418280308</v>
      </c>
      <c r="H1197" s="674">
        <v>263.8504418280308</v>
      </c>
      <c r="I1197" s="675">
        <v>263.8504418280308</v>
      </c>
      <c r="J1197" s="674">
        <v>1028.7468566548498</v>
      </c>
      <c r="K1197" s="674">
        <v>1028.7468566548498</v>
      </c>
      <c r="L1197" s="675">
        <v>1028.7468566548498</v>
      </c>
    </row>
    <row r="1198" spans="1:12" x14ac:dyDescent="0.25">
      <c r="A1198" s="669">
        <v>2004</v>
      </c>
      <c r="B1198" s="670">
        <v>2038</v>
      </c>
      <c r="C1198" s="671">
        <v>34</v>
      </c>
      <c r="D1198" s="672">
        <v>11.026986783166302</v>
      </c>
      <c r="E1198" s="672">
        <v>11.026986783166302</v>
      </c>
      <c r="F1198" s="673">
        <v>11.026986783166302</v>
      </c>
      <c r="G1198" s="674">
        <v>205.43515452694081</v>
      </c>
      <c r="H1198" s="674">
        <v>205.43515452694081</v>
      </c>
      <c r="I1198" s="675">
        <v>205.43515452694081</v>
      </c>
      <c r="J1198" s="674">
        <v>894.30740812141062</v>
      </c>
      <c r="K1198" s="674">
        <v>894.30740812141062</v>
      </c>
      <c r="L1198" s="675">
        <v>894.30740812141062</v>
      </c>
    </row>
    <row r="1199" spans="1:12" x14ac:dyDescent="0.25">
      <c r="A1199" s="669">
        <v>2004</v>
      </c>
      <c r="B1199" s="670">
        <v>2039</v>
      </c>
      <c r="C1199" s="671">
        <v>35</v>
      </c>
      <c r="D1199" s="672">
        <v>9.5269022483639141</v>
      </c>
      <c r="E1199" s="672">
        <v>9.5269022483639141</v>
      </c>
      <c r="F1199" s="673">
        <v>9.5269022483639141</v>
      </c>
      <c r="G1199" s="674">
        <v>156.7666563372882</v>
      </c>
      <c r="H1199" s="674">
        <v>156.7666563372882</v>
      </c>
      <c r="I1199" s="675">
        <v>156.7666563372882</v>
      </c>
      <c r="J1199" s="674">
        <v>770.18092098577017</v>
      </c>
      <c r="K1199" s="674">
        <v>770.18092098577017</v>
      </c>
      <c r="L1199" s="675">
        <v>770.18092098577017</v>
      </c>
    </row>
    <row r="1200" spans="1:12" x14ac:dyDescent="0.25">
      <c r="A1200" s="669">
        <v>2004</v>
      </c>
      <c r="B1200" s="670">
        <v>2040</v>
      </c>
      <c r="C1200" s="671">
        <v>36</v>
      </c>
      <c r="D1200" s="672">
        <v>8.1027022097602455</v>
      </c>
      <c r="E1200" s="672">
        <v>8.1027022097602455</v>
      </c>
      <c r="F1200" s="673">
        <v>8.1027022097602455</v>
      </c>
      <c r="G1200" s="674">
        <v>117.16631655094396</v>
      </c>
      <c r="H1200" s="674">
        <v>117.16631655094396</v>
      </c>
      <c r="I1200" s="675">
        <v>117.16631655094396</v>
      </c>
      <c r="J1200" s="674">
        <v>656.92386312039343</v>
      </c>
      <c r="K1200" s="674">
        <v>656.92386312039343</v>
      </c>
      <c r="L1200" s="675">
        <v>656.92386312039343</v>
      </c>
    </row>
    <row r="1201" spans="1:12" x14ac:dyDescent="0.25">
      <c r="A1201" s="669">
        <v>2004</v>
      </c>
      <c r="B1201" s="670">
        <v>2041</v>
      </c>
      <c r="C1201" s="671">
        <v>37</v>
      </c>
      <c r="D1201" s="672">
        <v>6.7805865647660317</v>
      </c>
      <c r="E1201" s="672">
        <v>6.7805865647660317</v>
      </c>
      <c r="F1201" s="673">
        <v>6.7805865647660317</v>
      </c>
      <c r="G1201" s="674">
        <v>85.709736826302247</v>
      </c>
      <c r="H1201" s="674">
        <v>85.709736826302247</v>
      </c>
      <c r="I1201" s="675">
        <v>85.709736826302247</v>
      </c>
      <c r="J1201" s="674">
        <v>554.80760869445476</v>
      </c>
      <c r="K1201" s="674">
        <v>554.80760869445476</v>
      </c>
      <c r="L1201" s="675">
        <v>554.80760869445476</v>
      </c>
    </row>
    <row r="1202" spans="1:12" x14ac:dyDescent="0.25">
      <c r="A1202" s="669">
        <v>2004</v>
      </c>
      <c r="B1202" s="670">
        <v>2042</v>
      </c>
      <c r="C1202" s="671">
        <v>38</v>
      </c>
      <c r="D1202" s="672">
        <v>5.5800716241916275</v>
      </c>
      <c r="E1202" s="672">
        <v>5.5800716241916275</v>
      </c>
      <c r="F1202" s="673">
        <v>5.5800716241916275</v>
      </c>
      <c r="G1202" s="674">
        <v>61.325910330276891</v>
      </c>
      <c r="H1202" s="674">
        <v>61.325910330276891</v>
      </c>
      <c r="I1202" s="675">
        <v>61.325910330276891</v>
      </c>
      <c r="J1202" s="674">
        <v>463.83508982271547</v>
      </c>
      <c r="K1202" s="674">
        <v>463.83508982271547</v>
      </c>
      <c r="L1202" s="675">
        <v>463.83508982271547</v>
      </c>
    </row>
    <row r="1203" spans="1:12" ht="13" thickBot="1" x14ac:dyDescent="0.3">
      <c r="A1203" s="676">
        <v>2004</v>
      </c>
      <c r="B1203" s="677">
        <v>2043</v>
      </c>
      <c r="C1203" s="678">
        <v>39</v>
      </c>
      <c r="D1203" s="679">
        <v>4.5136024866416875</v>
      </c>
      <c r="E1203" s="679">
        <v>4.5136024866416875</v>
      </c>
      <c r="F1203" s="680">
        <v>4.5136024866416875</v>
      </c>
      <c r="G1203" s="681">
        <v>42.889645552669663</v>
      </c>
      <c r="H1203" s="681">
        <v>42.889645552669663</v>
      </c>
      <c r="I1203" s="682">
        <v>42.889645552669663</v>
      </c>
      <c r="J1203" s="681">
        <v>383.76675367314687</v>
      </c>
      <c r="K1203" s="681">
        <v>383.76675367314687</v>
      </c>
      <c r="L1203" s="682">
        <v>383.76675367314687</v>
      </c>
    </row>
    <row r="1204" spans="1:12" x14ac:dyDescent="0.25">
      <c r="A1204" s="662">
        <v>2005</v>
      </c>
      <c r="B1204" s="663">
        <v>2005</v>
      </c>
      <c r="C1204" s="664">
        <v>0</v>
      </c>
      <c r="D1204" s="665">
        <v>5.0514700000000001</v>
      </c>
      <c r="E1204" s="665">
        <v>5.0514700000000001</v>
      </c>
      <c r="F1204" s="666">
        <v>5.0514700000000001</v>
      </c>
      <c r="G1204" s="667">
        <v>521.64653617924751</v>
      </c>
      <c r="H1204" s="667">
        <v>521.64653617924751</v>
      </c>
      <c r="I1204" s="668">
        <v>521.64653617924751</v>
      </c>
      <c r="J1204" s="667">
        <v>1729.509</v>
      </c>
      <c r="K1204" s="667">
        <v>1729.509</v>
      </c>
      <c r="L1204" s="668">
        <v>1729.509</v>
      </c>
    </row>
    <row r="1205" spans="1:12" x14ac:dyDescent="0.25">
      <c r="A1205" s="669">
        <v>2005</v>
      </c>
      <c r="B1205" s="670">
        <v>2006</v>
      </c>
      <c r="C1205" s="671">
        <v>1</v>
      </c>
      <c r="D1205" s="672">
        <v>6.2444059999999997</v>
      </c>
      <c r="E1205" s="672">
        <v>6.2444059999999997</v>
      </c>
      <c r="F1205" s="673">
        <v>6.2444059999999997</v>
      </c>
      <c r="G1205" s="674">
        <v>707.36061387276118</v>
      </c>
      <c r="H1205" s="674">
        <v>707.36061387276118</v>
      </c>
      <c r="I1205" s="675">
        <v>707.36061387276118</v>
      </c>
      <c r="J1205" s="674">
        <v>2444.9110000000001</v>
      </c>
      <c r="K1205" s="674">
        <v>2444.9110000000001</v>
      </c>
      <c r="L1205" s="675">
        <v>2444.9110000000001</v>
      </c>
    </row>
    <row r="1206" spans="1:12" x14ac:dyDescent="0.25">
      <c r="A1206" s="669">
        <v>2005</v>
      </c>
      <c r="B1206" s="670">
        <v>2007</v>
      </c>
      <c r="C1206" s="671">
        <v>2</v>
      </c>
      <c r="D1206" s="672">
        <v>6.407368</v>
      </c>
      <c r="E1206" s="672">
        <v>6.407368</v>
      </c>
      <c r="F1206" s="673">
        <v>6.407368</v>
      </c>
      <c r="G1206" s="674">
        <v>689.09732536274294</v>
      </c>
      <c r="H1206" s="674">
        <v>689.09732536274294</v>
      </c>
      <c r="I1206" s="675">
        <v>689.09732536274294</v>
      </c>
      <c r="J1206" s="674">
        <v>2425.951</v>
      </c>
      <c r="K1206" s="674">
        <v>2425.951</v>
      </c>
      <c r="L1206" s="675">
        <v>2425.951</v>
      </c>
    </row>
    <row r="1207" spans="1:12" x14ac:dyDescent="0.25">
      <c r="A1207" s="669">
        <v>2005</v>
      </c>
      <c r="B1207" s="670">
        <v>2008</v>
      </c>
      <c r="C1207" s="671">
        <v>3</v>
      </c>
      <c r="D1207" s="672">
        <v>6.554646</v>
      </c>
      <c r="E1207" s="672">
        <v>6.554646</v>
      </c>
      <c r="F1207" s="673">
        <v>6.554646</v>
      </c>
      <c r="G1207" s="674">
        <v>718.71440646408678</v>
      </c>
      <c r="H1207" s="674">
        <v>718.71440646408678</v>
      </c>
      <c r="I1207" s="675">
        <v>718.71440646408678</v>
      </c>
      <c r="J1207" s="674">
        <v>2475.8240000000001</v>
      </c>
      <c r="K1207" s="674">
        <v>2475.8240000000001</v>
      </c>
      <c r="L1207" s="675">
        <v>2475.8240000000001</v>
      </c>
    </row>
    <row r="1208" spans="1:12" x14ac:dyDescent="0.25">
      <c r="A1208" s="669">
        <v>2005</v>
      </c>
      <c r="B1208" s="670">
        <v>2009</v>
      </c>
      <c r="C1208" s="671">
        <v>4</v>
      </c>
      <c r="D1208" s="672">
        <v>6.3204079999999996</v>
      </c>
      <c r="E1208" s="672">
        <v>6.3204079999999996</v>
      </c>
      <c r="F1208" s="673">
        <v>6.3204079999999996</v>
      </c>
      <c r="G1208" s="674">
        <v>669.9163948033364</v>
      </c>
      <c r="H1208" s="674">
        <v>669.9163948033364</v>
      </c>
      <c r="I1208" s="675">
        <v>669.9163948033364</v>
      </c>
      <c r="J1208" s="674">
        <v>2306.877</v>
      </c>
      <c r="K1208" s="674">
        <v>2306.877</v>
      </c>
      <c r="L1208" s="675">
        <v>2306.877</v>
      </c>
    </row>
    <row r="1209" spans="1:12" x14ac:dyDescent="0.25">
      <c r="A1209" s="669">
        <v>2005</v>
      </c>
      <c r="B1209" s="670">
        <v>2010</v>
      </c>
      <c r="C1209" s="671">
        <v>5</v>
      </c>
      <c r="D1209" s="672">
        <v>6.342346</v>
      </c>
      <c r="E1209" s="672">
        <v>6.342346</v>
      </c>
      <c r="F1209" s="673">
        <v>6.342346</v>
      </c>
      <c r="G1209" s="674">
        <v>723.71687567298477</v>
      </c>
      <c r="H1209" s="674">
        <v>723.71687567298477</v>
      </c>
      <c r="I1209" s="675">
        <v>723.71687567298477</v>
      </c>
      <c r="J1209" s="674">
        <v>2507.1909999999998</v>
      </c>
      <c r="K1209" s="674">
        <v>2507.1909999999998</v>
      </c>
      <c r="L1209" s="675">
        <v>2507.1909999999998</v>
      </c>
    </row>
    <row r="1210" spans="1:12" x14ac:dyDescent="0.25">
      <c r="A1210" s="669">
        <v>2005</v>
      </c>
      <c r="B1210" s="670">
        <v>2011</v>
      </c>
      <c r="C1210" s="671">
        <v>6</v>
      </c>
      <c r="D1210" s="672">
        <v>6.9018829999999998</v>
      </c>
      <c r="E1210" s="672">
        <v>6.9018829999999998</v>
      </c>
      <c r="F1210" s="673">
        <v>6.9018829999999998</v>
      </c>
      <c r="G1210" s="674">
        <v>813.33185108720807</v>
      </c>
      <c r="H1210" s="674">
        <v>813.33185108720807</v>
      </c>
      <c r="I1210" s="675">
        <v>813.33185108720807</v>
      </c>
      <c r="J1210" s="674">
        <v>2651.7890000000002</v>
      </c>
      <c r="K1210" s="674">
        <v>2651.7890000000002</v>
      </c>
      <c r="L1210" s="675">
        <v>2651.7890000000002</v>
      </c>
    </row>
    <row r="1211" spans="1:12" x14ac:dyDescent="0.25">
      <c r="A1211" s="669">
        <v>2005</v>
      </c>
      <c r="B1211" s="670">
        <v>2012</v>
      </c>
      <c r="C1211" s="671">
        <v>7</v>
      </c>
      <c r="D1211" s="672">
        <v>7.6163220000000003</v>
      </c>
      <c r="E1211" s="672">
        <v>7.6163220000000003</v>
      </c>
      <c r="F1211" s="673">
        <v>7.6163220000000003</v>
      </c>
      <c r="G1211" s="674">
        <v>880.90675727893847</v>
      </c>
      <c r="H1211" s="674">
        <v>880.90675727893847</v>
      </c>
      <c r="I1211" s="675">
        <v>880.90675727893847</v>
      </c>
      <c r="J1211" s="674">
        <v>2879.7559999999999</v>
      </c>
      <c r="K1211" s="674">
        <v>2879.7559999999999</v>
      </c>
      <c r="L1211" s="675">
        <v>2879.7559999999999</v>
      </c>
    </row>
    <row r="1212" spans="1:12" x14ac:dyDescent="0.25">
      <c r="A1212" s="669">
        <v>2005</v>
      </c>
      <c r="B1212" s="670">
        <v>2013</v>
      </c>
      <c r="C1212" s="671">
        <v>8</v>
      </c>
      <c r="D1212" s="672">
        <v>8.2319890000000004</v>
      </c>
      <c r="E1212" s="672">
        <v>8.2319890000000004</v>
      </c>
      <c r="F1212" s="673">
        <v>8.2319890000000004</v>
      </c>
      <c r="G1212" s="674">
        <v>836.09000644478863</v>
      </c>
      <c r="H1212" s="674">
        <v>836.09000644478863</v>
      </c>
      <c r="I1212" s="675">
        <v>836.09000644478863</v>
      </c>
      <c r="J1212" s="674">
        <v>2842.6880000000001</v>
      </c>
      <c r="K1212" s="674">
        <v>2842.6880000000001</v>
      </c>
      <c r="L1212" s="675">
        <v>2842.6880000000001</v>
      </c>
    </row>
    <row r="1213" spans="1:12" x14ac:dyDescent="0.25">
      <c r="A1213" s="669">
        <v>2005</v>
      </c>
      <c r="B1213" s="670">
        <v>2014</v>
      </c>
      <c r="C1213" s="671">
        <v>9</v>
      </c>
      <c r="D1213" s="672">
        <v>8.6648300000000003</v>
      </c>
      <c r="E1213" s="672">
        <v>8.6648300000000003</v>
      </c>
      <c r="F1213" s="673">
        <v>8.6648300000000003</v>
      </c>
      <c r="G1213" s="674">
        <v>845.15575218681761</v>
      </c>
      <c r="H1213" s="674">
        <v>845.15575218681761</v>
      </c>
      <c r="I1213" s="675">
        <v>845.15575218681761</v>
      </c>
      <c r="J1213" s="674">
        <v>2875.7759999999998</v>
      </c>
      <c r="K1213" s="674">
        <v>2875.7759999999998</v>
      </c>
      <c r="L1213" s="675">
        <v>2875.7759999999998</v>
      </c>
    </row>
    <row r="1214" spans="1:12" x14ac:dyDescent="0.25">
      <c r="A1214" s="669">
        <v>2005</v>
      </c>
      <c r="B1214" s="670">
        <v>2015</v>
      </c>
      <c r="C1214" s="671">
        <v>10</v>
      </c>
      <c r="D1214" s="672">
        <v>9.7691879999999998</v>
      </c>
      <c r="E1214" s="672">
        <v>9.7691879999999998</v>
      </c>
      <c r="F1214" s="673">
        <v>9.7691879999999998</v>
      </c>
      <c r="G1214" s="674">
        <v>907.29404725985023</v>
      </c>
      <c r="H1214" s="674">
        <v>907.29404725985023</v>
      </c>
      <c r="I1214" s="675">
        <v>907.29404725985023</v>
      </c>
      <c r="J1214" s="674">
        <v>3092.1844820464462</v>
      </c>
      <c r="K1214" s="674">
        <v>3092.1844820464462</v>
      </c>
      <c r="L1214" s="675">
        <v>3092.1844820464462</v>
      </c>
    </row>
    <row r="1215" spans="1:12" x14ac:dyDescent="0.25">
      <c r="A1215" s="669">
        <v>2005</v>
      </c>
      <c r="B1215" s="670">
        <v>2016</v>
      </c>
      <c r="C1215" s="671">
        <v>11</v>
      </c>
      <c r="D1215" s="672">
        <v>10.73841</v>
      </c>
      <c r="E1215" s="672">
        <v>10.73841</v>
      </c>
      <c r="F1215" s="673">
        <v>10.73841</v>
      </c>
      <c r="G1215" s="674">
        <v>1135.3579356698572</v>
      </c>
      <c r="H1215" s="674">
        <v>1135.3579356698572</v>
      </c>
      <c r="I1215" s="675">
        <v>1135.3579356698572</v>
      </c>
      <c r="J1215" s="674">
        <v>3107.4127593828675</v>
      </c>
      <c r="K1215" s="674">
        <v>3107.4127593828675</v>
      </c>
      <c r="L1215" s="675">
        <v>3107.4127593828675</v>
      </c>
    </row>
    <row r="1216" spans="1:12" x14ac:dyDescent="0.25">
      <c r="A1216" s="669">
        <v>2005</v>
      </c>
      <c r="B1216" s="670">
        <v>2017</v>
      </c>
      <c r="C1216" s="671">
        <v>12</v>
      </c>
      <c r="D1216" s="672">
        <v>11.563980000000001</v>
      </c>
      <c r="E1216" s="672">
        <v>11.563980000000001</v>
      </c>
      <c r="F1216" s="673">
        <v>11.563980000000001</v>
      </c>
      <c r="G1216" s="674">
        <v>1223.9957817046159</v>
      </c>
      <c r="H1216" s="674">
        <v>1223.9957817046159</v>
      </c>
      <c r="I1216" s="675">
        <v>1223.9957817046159</v>
      </c>
      <c r="J1216" s="674">
        <v>3111.8541751579405</v>
      </c>
      <c r="K1216" s="674">
        <v>3111.8541751579405</v>
      </c>
      <c r="L1216" s="675">
        <v>3111.8541751579405</v>
      </c>
    </row>
    <row r="1217" spans="1:12" x14ac:dyDescent="0.25">
      <c r="A1217" s="669">
        <v>2005</v>
      </c>
      <c r="B1217" s="670">
        <v>2018</v>
      </c>
      <c r="C1217" s="671">
        <v>13</v>
      </c>
      <c r="D1217" s="672">
        <v>12.885173625243517</v>
      </c>
      <c r="E1217" s="672">
        <v>12.885173625243517</v>
      </c>
      <c r="F1217" s="673">
        <v>12.885173625243517</v>
      </c>
      <c r="G1217" s="674">
        <v>1282.6449822268228</v>
      </c>
      <c r="H1217" s="674">
        <v>1282.6449822268228</v>
      </c>
      <c r="I1217" s="675">
        <v>1282.6449822268228</v>
      </c>
      <c r="J1217" s="674">
        <v>3518.8065086518127</v>
      </c>
      <c r="K1217" s="674">
        <v>3518.8065086518127</v>
      </c>
      <c r="L1217" s="675">
        <v>3518.8065086518127</v>
      </c>
    </row>
    <row r="1218" spans="1:12" x14ac:dyDescent="0.25">
      <c r="A1218" s="669">
        <v>2005</v>
      </c>
      <c r="B1218" s="670">
        <v>2019</v>
      </c>
      <c r="C1218" s="671">
        <v>14</v>
      </c>
      <c r="D1218" s="672">
        <v>13.896679982893598</v>
      </c>
      <c r="E1218" s="672">
        <v>13.896679982893598</v>
      </c>
      <c r="F1218" s="673">
        <v>13.896679982893598</v>
      </c>
      <c r="G1218" s="674">
        <v>1314.5927216287525</v>
      </c>
      <c r="H1218" s="674">
        <v>1314.5927216287525</v>
      </c>
      <c r="I1218" s="675">
        <v>1314.5927216287525</v>
      </c>
      <c r="J1218" s="674">
        <v>3496.6758100221318</v>
      </c>
      <c r="K1218" s="674">
        <v>3496.6758100221318</v>
      </c>
      <c r="L1218" s="675">
        <v>3496.6758100221318</v>
      </c>
    </row>
    <row r="1219" spans="1:12" x14ac:dyDescent="0.25">
      <c r="A1219" s="669">
        <v>2005</v>
      </c>
      <c r="B1219" s="670">
        <v>2020</v>
      </c>
      <c r="C1219" s="671">
        <v>15</v>
      </c>
      <c r="D1219" s="672">
        <v>17.278256597217108</v>
      </c>
      <c r="E1219" s="672">
        <v>17.278256597217108</v>
      </c>
      <c r="F1219" s="673">
        <v>17.278256597217108</v>
      </c>
      <c r="G1219" s="674">
        <v>1590.1064835663913</v>
      </c>
      <c r="H1219" s="674">
        <v>1590.1064835663913</v>
      </c>
      <c r="I1219" s="675">
        <v>1590.1064835663913</v>
      </c>
      <c r="J1219" s="674">
        <v>3459.937845412157</v>
      </c>
      <c r="K1219" s="674">
        <v>3459.937845412157</v>
      </c>
      <c r="L1219" s="675">
        <v>3459.937845412157</v>
      </c>
    </row>
    <row r="1220" spans="1:12" x14ac:dyDescent="0.25">
      <c r="A1220" s="669">
        <v>2005</v>
      </c>
      <c r="B1220" s="670">
        <v>2021</v>
      </c>
      <c r="C1220" s="671">
        <v>16</v>
      </c>
      <c r="D1220" s="672">
        <v>18.236167855312637</v>
      </c>
      <c r="E1220" s="672">
        <v>18.236167855312637</v>
      </c>
      <c r="F1220" s="673">
        <v>18.236167855312637</v>
      </c>
      <c r="G1220" s="674">
        <v>1585.3369710841855</v>
      </c>
      <c r="H1220" s="674">
        <v>1585.3369710841855</v>
      </c>
      <c r="I1220" s="675">
        <v>1585.3369710841855</v>
      </c>
      <c r="J1220" s="674">
        <v>3408.1829897287698</v>
      </c>
      <c r="K1220" s="674">
        <v>3408.1829897287698</v>
      </c>
      <c r="L1220" s="675">
        <v>3408.1829897287698</v>
      </c>
    </row>
    <row r="1221" spans="1:12" x14ac:dyDescent="0.25">
      <c r="A1221" s="669">
        <v>2005</v>
      </c>
      <c r="B1221" s="670">
        <v>2022</v>
      </c>
      <c r="C1221" s="671">
        <v>17</v>
      </c>
      <c r="D1221" s="672">
        <v>19.13411498928151</v>
      </c>
      <c r="E1221" s="672">
        <v>19.13411498928151</v>
      </c>
      <c r="F1221" s="673">
        <v>19.13411498928151</v>
      </c>
      <c r="G1221" s="674">
        <v>1567.9499233609267</v>
      </c>
      <c r="H1221" s="674">
        <v>1567.9499233609267</v>
      </c>
      <c r="I1221" s="675">
        <v>1567.9499233609267</v>
      </c>
      <c r="J1221" s="674">
        <v>3341.2419468089879</v>
      </c>
      <c r="K1221" s="674">
        <v>3341.2419468089879</v>
      </c>
      <c r="L1221" s="675">
        <v>3341.2419468089879</v>
      </c>
    </row>
    <row r="1222" spans="1:12" x14ac:dyDescent="0.25">
      <c r="A1222" s="669">
        <v>2005</v>
      </c>
      <c r="B1222" s="670">
        <v>2023</v>
      </c>
      <c r="C1222" s="671">
        <v>18</v>
      </c>
      <c r="D1222" s="672">
        <v>19.948039481866854</v>
      </c>
      <c r="E1222" s="672">
        <v>19.948039481866854</v>
      </c>
      <c r="F1222" s="673">
        <v>19.948039481866854</v>
      </c>
      <c r="G1222" s="674">
        <v>1537.326678304709</v>
      </c>
      <c r="H1222" s="674">
        <v>1537.326678304709</v>
      </c>
      <c r="I1222" s="675">
        <v>1537.326678304709</v>
      </c>
      <c r="J1222" s="674">
        <v>3259.2081098283679</v>
      </c>
      <c r="K1222" s="674">
        <v>3259.2081098283679</v>
      </c>
      <c r="L1222" s="675">
        <v>3259.2081098283679</v>
      </c>
    </row>
    <row r="1223" spans="1:12" x14ac:dyDescent="0.25">
      <c r="A1223" s="669">
        <v>2005</v>
      </c>
      <c r="B1223" s="670">
        <v>2024</v>
      </c>
      <c r="C1223" s="671">
        <v>19</v>
      </c>
      <c r="D1223" s="672">
        <v>20.653088387093625</v>
      </c>
      <c r="E1223" s="672">
        <v>20.653088387093625</v>
      </c>
      <c r="F1223" s="673">
        <v>20.653088387093625</v>
      </c>
      <c r="G1223" s="674">
        <v>1493.2470615196748</v>
      </c>
      <c r="H1223" s="674">
        <v>1493.2470615196748</v>
      </c>
      <c r="I1223" s="675">
        <v>1493.2470615196748</v>
      </c>
      <c r="J1223" s="674">
        <v>3162.4534396837107</v>
      </c>
      <c r="K1223" s="674">
        <v>3162.4534396837107</v>
      </c>
      <c r="L1223" s="675">
        <v>3162.4534396837107</v>
      </c>
    </row>
    <row r="1224" spans="1:12" x14ac:dyDescent="0.25">
      <c r="A1224" s="669">
        <v>2005</v>
      </c>
      <c r="B1224" s="670">
        <v>2025</v>
      </c>
      <c r="C1224" s="671">
        <v>20</v>
      </c>
      <c r="D1224" s="672">
        <v>21.224557139134397</v>
      </c>
      <c r="E1224" s="672">
        <v>21.224557139134397</v>
      </c>
      <c r="F1224" s="673">
        <v>21.224557139134397</v>
      </c>
      <c r="G1224" s="674">
        <v>1435.9418635108163</v>
      </c>
      <c r="H1224" s="674">
        <v>1435.9418635108163</v>
      </c>
      <c r="I1224" s="675">
        <v>1435.9418635108163</v>
      </c>
      <c r="J1224" s="674">
        <v>3051.6365114586852</v>
      </c>
      <c r="K1224" s="674">
        <v>3051.6365114586852</v>
      </c>
      <c r="L1224" s="675">
        <v>3051.6365114586852</v>
      </c>
    </row>
    <row r="1225" spans="1:12" x14ac:dyDescent="0.25">
      <c r="A1225" s="669">
        <v>2005</v>
      </c>
      <c r="B1225" s="670">
        <v>2026</v>
      </c>
      <c r="C1225" s="671">
        <v>21</v>
      </c>
      <c r="D1225" s="672">
        <v>21.638991879569424</v>
      </c>
      <c r="E1225" s="672">
        <v>21.638991879569424</v>
      </c>
      <c r="F1225" s="673">
        <v>21.638991879569424</v>
      </c>
      <c r="G1225" s="674">
        <v>1366.1232510489169</v>
      </c>
      <c r="H1225" s="674">
        <v>1366.1232510489169</v>
      </c>
      <c r="I1225" s="675">
        <v>1366.1232510489169</v>
      </c>
      <c r="J1225" s="674">
        <v>2927.7016177383548</v>
      </c>
      <c r="K1225" s="674">
        <v>2927.7016177383548</v>
      </c>
      <c r="L1225" s="675">
        <v>2927.7016177383548</v>
      </c>
    </row>
    <row r="1226" spans="1:12" x14ac:dyDescent="0.25">
      <c r="A1226" s="669">
        <v>2005</v>
      </c>
      <c r="B1226" s="670">
        <v>2027</v>
      </c>
      <c r="C1226" s="671">
        <v>22</v>
      </c>
      <c r="D1226" s="672">
        <v>21.875403262289584</v>
      </c>
      <c r="E1226" s="672">
        <v>21.875403262289584</v>
      </c>
      <c r="F1226" s="673">
        <v>21.875403262289584</v>
      </c>
      <c r="G1226" s="674">
        <v>1284.9874924349685</v>
      </c>
      <c r="H1226" s="674">
        <v>1284.9874924349685</v>
      </c>
      <c r="I1226" s="675">
        <v>1284.9874924349685</v>
      </c>
      <c r="J1226" s="674">
        <v>2791.8681538063875</v>
      </c>
      <c r="K1226" s="674">
        <v>2791.8681538063875</v>
      </c>
      <c r="L1226" s="675">
        <v>2791.8681538063875</v>
      </c>
    </row>
    <row r="1227" spans="1:12" x14ac:dyDescent="0.25">
      <c r="A1227" s="669">
        <v>2005</v>
      </c>
      <c r="B1227" s="670">
        <v>2028</v>
      </c>
      <c r="C1227" s="671">
        <v>23</v>
      </c>
      <c r="D1227" s="672">
        <v>21.916523869780971</v>
      </c>
      <c r="E1227" s="672">
        <v>21.916523869780971</v>
      </c>
      <c r="F1227" s="673">
        <v>21.916523869780971</v>
      </c>
      <c r="G1227" s="674">
        <v>1194.1862424837414</v>
      </c>
      <c r="H1227" s="674">
        <v>1194.1862424837414</v>
      </c>
      <c r="I1227" s="675">
        <v>1194.1862424837414</v>
      </c>
      <c r="J1227" s="674">
        <v>2645.6099336942202</v>
      </c>
      <c r="K1227" s="674">
        <v>2645.6099336942202</v>
      </c>
      <c r="L1227" s="675">
        <v>2645.6099336942202</v>
      </c>
    </row>
    <row r="1228" spans="1:12" x14ac:dyDescent="0.25">
      <c r="A1228" s="669">
        <v>2005</v>
      </c>
      <c r="B1228" s="670">
        <v>2029</v>
      </c>
      <c r="C1228" s="671">
        <v>24</v>
      </c>
      <c r="D1228" s="672">
        <v>21.75002412917171</v>
      </c>
      <c r="E1228" s="672">
        <v>21.75002412917171</v>
      </c>
      <c r="F1228" s="673">
        <v>21.75002412917171</v>
      </c>
      <c r="G1228" s="674">
        <v>1095.7652578435598</v>
      </c>
      <c r="H1228" s="674">
        <v>1095.7652578435598</v>
      </c>
      <c r="I1228" s="675">
        <v>1095.7652578435598</v>
      </c>
      <c r="J1228" s="674">
        <v>2490.6245791353454</v>
      </c>
      <c r="K1228" s="674">
        <v>2490.6245791353454</v>
      </c>
      <c r="L1228" s="675">
        <v>2490.6245791353454</v>
      </c>
    </row>
    <row r="1229" spans="1:12" x14ac:dyDescent="0.25">
      <c r="A1229" s="669">
        <v>2005</v>
      </c>
      <c r="B1229" s="670">
        <v>2030</v>
      </c>
      <c r="C1229" s="671">
        <v>25</v>
      </c>
      <c r="D1229" s="672">
        <v>21.369589648443021</v>
      </c>
      <c r="E1229" s="672">
        <v>21.369589648443021</v>
      </c>
      <c r="F1229" s="673">
        <v>21.369589648443021</v>
      </c>
      <c r="G1229" s="674">
        <v>992.07257388615858</v>
      </c>
      <c r="H1229" s="674">
        <v>992.07257388615858</v>
      </c>
      <c r="I1229" s="675">
        <v>992.07257388615858</v>
      </c>
      <c r="J1229" s="674">
        <v>2328.7936589374526</v>
      </c>
      <c r="K1229" s="674">
        <v>2328.7936589374526</v>
      </c>
      <c r="L1229" s="675">
        <v>2328.7936589374526</v>
      </c>
    </row>
    <row r="1230" spans="1:12" x14ac:dyDescent="0.25">
      <c r="A1230" s="669">
        <v>2005</v>
      </c>
      <c r="B1230" s="670">
        <v>2031</v>
      </c>
      <c r="C1230" s="671">
        <v>26</v>
      </c>
      <c r="D1230" s="672">
        <v>20.775758845243505</v>
      </c>
      <c r="E1230" s="672">
        <v>20.775758845243505</v>
      </c>
      <c r="F1230" s="673">
        <v>20.775758845243505</v>
      </c>
      <c r="G1230" s="674">
        <v>885.64152000357774</v>
      </c>
      <c r="H1230" s="674">
        <v>885.64152000357774</v>
      </c>
      <c r="I1230" s="675">
        <v>885.64152000357774</v>
      </c>
      <c r="J1230" s="674">
        <v>2162.134800319624</v>
      </c>
      <c r="K1230" s="674">
        <v>2162.134800319624</v>
      </c>
      <c r="L1230" s="675">
        <v>2162.134800319624</v>
      </c>
    </row>
    <row r="1231" spans="1:12" x14ac:dyDescent="0.25">
      <c r="A1231" s="669">
        <v>2005</v>
      </c>
      <c r="B1231" s="670">
        <v>2032</v>
      </c>
      <c r="C1231" s="671">
        <v>27</v>
      </c>
      <c r="D1231" s="672">
        <v>19.976425771878976</v>
      </c>
      <c r="E1231" s="672">
        <v>19.976425771878976</v>
      </c>
      <c r="F1231" s="673">
        <v>19.976425771878976</v>
      </c>
      <c r="G1231" s="674">
        <v>779.0570388303039</v>
      </c>
      <c r="H1231" s="674">
        <v>779.0570388303039</v>
      </c>
      <c r="I1231" s="675">
        <v>779.0570388303039</v>
      </c>
      <c r="J1231" s="674">
        <v>1992.7475076925932</v>
      </c>
      <c r="K1231" s="674">
        <v>1992.7475076925932</v>
      </c>
      <c r="L1231" s="675">
        <v>1992.7475076925932</v>
      </c>
    </row>
    <row r="1232" spans="1:12" x14ac:dyDescent="0.25">
      <c r="A1232" s="669">
        <v>2005</v>
      </c>
      <c r="B1232" s="670">
        <v>2033</v>
      </c>
      <c r="C1232" s="671">
        <v>28</v>
      </c>
      <c r="D1232" s="672">
        <v>18.986930364545799</v>
      </c>
      <c r="E1232" s="672">
        <v>18.986930364545799</v>
      </c>
      <c r="F1232" s="673">
        <v>18.986930364545799</v>
      </c>
      <c r="G1232" s="674">
        <v>674.81613675045264</v>
      </c>
      <c r="H1232" s="674">
        <v>674.81613675045264</v>
      </c>
      <c r="I1232" s="675">
        <v>674.81613675045264</v>
      </c>
      <c r="J1232" s="674">
        <v>1822.7548676121139</v>
      </c>
      <c r="K1232" s="674">
        <v>1822.7548676121139</v>
      </c>
      <c r="L1232" s="675">
        <v>1822.7548676121139</v>
      </c>
    </row>
    <row r="1233" spans="1:12" x14ac:dyDescent="0.25">
      <c r="A1233" s="669">
        <v>2005</v>
      </c>
      <c r="B1233" s="670">
        <v>2034</v>
      </c>
      <c r="C1233" s="671">
        <v>29</v>
      </c>
      <c r="D1233" s="672">
        <v>17.82968681962485</v>
      </c>
      <c r="E1233" s="672">
        <v>17.82968681962485</v>
      </c>
      <c r="F1233" s="673">
        <v>17.82968681962485</v>
      </c>
      <c r="G1233" s="674">
        <v>575.19451110050625</v>
      </c>
      <c r="H1233" s="674">
        <v>575.19451110050625</v>
      </c>
      <c r="I1233" s="675">
        <v>575.19451110050625</v>
      </c>
      <c r="J1233" s="674">
        <v>1654.2436523375648</v>
      </c>
      <c r="K1233" s="674">
        <v>1654.2436523375648</v>
      </c>
      <c r="L1233" s="675">
        <v>1654.2436523375648</v>
      </c>
    </row>
    <row r="1234" spans="1:12" x14ac:dyDescent="0.25">
      <c r="A1234" s="669">
        <v>2005</v>
      </c>
      <c r="B1234" s="670">
        <v>2035</v>
      </c>
      <c r="C1234" s="671">
        <v>30</v>
      </c>
      <c r="D1234" s="672">
        <v>16.533338654728226</v>
      </c>
      <c r="E1234" s="672">
        <v>16.533338654728226</v>
      </c>
      <c r="F1234" s="673">
        <v>16.533338654728226</v>
      </c>
      <c r="G1234" s="674">
        <v>482.1311940153314</v>
      </c>
      <c r="H1234" s="674">
        <v>482.1311940153314</v>
      </c>
      <c r="I1234" s="675">
        <v>482.1311940153314</v>
      </c>
      <c r="J1234" s="674">
        <v>1489.2055253026624</v>
      </c>
      <c r="K1234" s="674">
        <v>1489.2055253026624</v>
      </c>
      <c r="L1234" s="675">
        <v>1489.2055253026624</v>
      </c>
    </row>
    <row r="1235" spans="1:12" x14ac:dyDescent="0.25">
      <c r="A1235" s="669">
        <v>2005</v>
      </c>
      <c r="B1235" s="670">
        <v>2036</v>
      </c>
      <c r="C1235" s="671">
        <v>31</v>
      </c>
      <c r="D1235" s="672">
        <v>15.131472812580974</v>
      </c>
      <c r="E1235" s="672">
        <v>15.131472812580974</v>
      </c>
      <c r="F1235" s="673">
        <v>15.131472812580974</v>
      </c>
      <c r="G1235" s="674">
        <v>397.14135044089284</v>
      </c>
      <c r="H1235" s="674">
        <v>397.14135044089284</v>
      </c>
      <c r="I1235" s="675">
        <v>397.14135044089284</v>
      </c>
      <c r="J1235" s="674">
        <v>1329.4820759318011</v>
      </c>
      <c r="K1235" s="674">
        <v>1329.4820759318011</v>
      </c>
      <c r="L1235" s="675">
        <v>1329.4820759318011</v>
      </c>
    </row>
    <row r="1236" spans="1:12" x14ac:dyDescent="0.25">
      <c r="A1236" s="669">
        <v>2005</v>
      </c>
      <c r="B1236" s="670">
        <v>2037</v>
      </c>
      <c r="C1236" s="671">
        <v>32</v>
      </c>
      <c r="D1236" s="672">
        <v>13.660970068999442</v>
      </c>
      <c r="E1236" s="672">
        <v>13.660970068999442</v>
      </c>
      <c r="F1236" s="673">
        <v>13.660970068999442</v>
      </c>
      <c r="G1236" s="674">
        <v>321.26433692319762</v>
      </c>
      <c r="H1236" s="674">
        <v>321.26433692319762</v>
      </c>
      <c r="I1236" s="675">
        <v>321.26433692319762</v>
      </c>
      <c r="J1236" s="674">
        <v>1176.7162572244247</v>
      </c>
      <c r="K1236" s="674">
        <v>1176.7162572244247</v>
      </c>
      <c r="L1236" s="675">
        <v>1176.7162572244247</v>
      </c>
    </row>
    <row r="1237" spans="1:12" x14ac:dyDescent="0.25">
      <c r="A1237" s="669">
        <v>2005</v>
      </c>
      <c r="B1237" s="670">
        <v>2038</v>
      </c>
      <c r="C1237" s="671">
        <v>33</v>
      </c>
      <c r="D1237" s="672">
        <v>12.160109323551893</v>
      </c>
      <c r="E1237" s="672">
        <v>12.160109323551893</v>
      </c>
      <c r="F1237" s="673">
        <v>12.160109323551893</v>
      </c>
      <c r="G1237" s="674">
        <v>255.0501681798649</v>
      </c>
      <c r="H1237" s="674">
        <v>255.0501681798649</v>
      </c>
      <c r="I1237" s="675">
        <v>255.0501681798649</v>
      </c>
      <c r="J1237" s="674">
        <v>1032.312470661725</v>
      </c>
      <c r="K1237" s="674">
        <v>1032.312470661725</v>
      </c>
      <c r="L1237" s="675">
        <v>1032.312470661725</v>
      </c>
    </row>
    <row r="1238" spans="1:12" x14ac:dyDescent="0.25">
      <c r="A1238" s="669">
        <v>2005</v>
      </c>
      <c r="B1238" s="670">
        <v>2039</v>
      </c>
      <c r="C1238" s="671">
        <v>34</v>
      </c>
      <c r="D1238" s="672">
        <v>10.666573363497838</v>
      </c>
      <c r="E1238" s="672">
        <v>10.666573363497838</v>
      </c>
      <c r="F1238" s="673">
        <v>10.666573363497838</v>
      </c>
      <c r="G1238" s="674">
        <v>198.58322142322956</v>
      </c>
      <c r="H1238" s="674">
        <v>198.58322142322956</v>
      </c>
      <c r="I1238" s="675">
        <v>198.58322142322956</v>
      </c>
      <c r="J1238" s="674">
        <v>897.40705795287511</v>
      </c>
      <c r="K1238" s="674">
        <v>897.40705795287511</v>
      </c>
      <c r="L1238" s="675">
        <v>897.40705795287511</v>
      </c>
    </row>
    <row r="1239" spans="1:12" x14ac:dyDescent="0.25">
      <c r="A1239" s="669">
        <v>2005</v>
      </c>
      <c r="B1239" s="670">
        <v>2040</v>
      </c>
      <c r="C1239" s="671">
        <v>35</v>
      </c>
      <c r="D1239" s="672">
        <v>9.2155185960844204</v>
      </c>
      <c r="E1239" s="672">
        <v>9.2155185960844204</v>
      </c>
      <c r="F1239" s="673">
        <v>9.2155185960844204</v>
      </c>
      <c r="G1239" s="674">
        <v>151.53797654005942</v>
      </c>
      <c r="H1239" s="674">
        <v>151.53797654005942</v>
      </c>
      <c r="I1239" s="675">
        <v>151.53797654005942</v>
      </c>
      <c r="J1239" s="674">
        <v>772.85035113948595</v>
      </c>
      <c r="K1239" s="674">
        <v>772.85035113948595</v>
      </c>
      <c r="L1239" s="675">
        <v>772.85035113948595</v>
      </c>
    </row>
    <row r="1240" spans="1:12" x14ac:dyDescent="0.25">
      <c r="A1240" s="669">
        <v>2005</v>
      </c>
      <c r="B1240" s="670">
        <v>2041</v>
      </c>
      <c r="C1240" s="671">
        <v>36</v>
      </c>
      <c r="D1240" s="672">
        <v>7.8378680651838639</v>
      </c>
      <c r="E1240" s="672">
        <v>7.8378680651838639</v>
      </c>
      <c r="F1240" s="673">
        <v>7.8378680651838639</v>
      </c>
      <c r="G1240" s="674">
        <v>113.25843737192038</v>
      </c>
      <c r="H1240" s="674">
        <v>113.25843737192038</v>
      </c>
      <c r="I1240" s="675">
        <v>113.25843737192038</v>
      </c>
      <c r="J1240" s="674">
        <v>659.20074679944457</v>
      </c>
      <c r="K1240" s="674">
        <v>659.20074679944457</v>
      </c>
      <c r="L1240" s="675">
        <v>659.20074679944457</v>
      </c>
    </row>
    <row r="1241" spans="1:12" x14ac:dyDescent="0.25">
      <c r="A1241" s="669">
        <v>2005</v>
      </c>
      <c r="B1241" s="670">
        <v>2042</v>
      </c>
      <c r="C1241" s="671">
        <v>37</v>
      </c>
      <c r="D1241" s="672">
        <v>6.5589653332165323</v>
      </c>
      <c r="E1241" s="672">
        <v>6.5589653332165323</v>
      </c>
      <c r="F1241" s="673">
        <v>6.5589653332165323</v>
      </c>
      <c r="G1241" s="674">
        <v>82.851037279854836</v>
      </c>
      <c r="H1241" s="674">
        <v>82.851037279854836</v>
      </c>
      <c r="I1241" s="675">
        <v>82.851037279854836</v>
      </c>
      <c r="J1241" s="674">
        <v>556.73055967883442</v>
      </c>
      <c r="K1241" s="674">
        <v>556.73055967883442</v>
      </c>
      <c r="L1241" s="675">
        <v>556.73055967883442</v>
      </c>
    </row>
    <row r="1242" spans="1:12" x14ac:dyDescent="0.25">
      <c r="A1242" s="669">
        <v>2005</v>
      </c>
      <c r="B1242" s="670">
        <v>2043</v>
      </c>
      <c r="C1242" s="671">
        <v>38</v>
      </c>
      <c r="D1242" s="672">
        <v>5.3976888268221739</v>
      </c>
      <c r="E1242" s="672">
        <v>5.3976888268221739</v>
      </c>
      <c r="F1242" s="673">
        <v>5.3976888268221739</v>
      </c>
      <c r="G1242" s="674">
        <v>59.280491005259925</v>
      </c>
      <c r="H1242" s="674">
        <v>59.280491005259925</v>
      </c>
      <c r="I1242" s="675">
        <v>59.280491005259925</v>
      </c>
      <c r="J1242" s="674">
        <v>465.44273205506209</v>
      </c>
      <c r="K1242" s="674">
        <v>465.44273205506209</v>
      </c>
      <c r="L1242" s="675">
        <v>465.44273205506209</v>
      </c>
    </row>
    <row r="1243" spans="1:12" ht="13" thickBot="1" x14ac:dyDescent="0.3">
      <c r="A1243" s="676">
        <v>2005</v>
      </c>
      <c r="B1243" s="677">
        <v>2044</v>
      </c>
      <c r="C1243" s="678">
        <v>39</v>
      </c>
      <c r="D1243" s="679">
        <v>4.3660768806694366</v>
      </c>
      <c r="E1243" s="679">
        <v>4.3660768806694366</v>
      </c>
      <c r="F1243" s="680">
        <v>4.3660768806694366</v>
      </c>
      <c r="G1243" s="681">
        <v>41.459135848303369</v>
      </c>
      <c r="H1243" s="681">
        <v>41.459135848303369</v>
      </c>
      <c r="I1243" s="682">
        <v>41.459135848303369</v>
      </c>
      <c r="J1243" s="681">
        <v>385.09688081124528</v>
      </c>
      <c r="K1243" s="681">
        <v>385.09688081124528</v>
      </c>
      <c r="L1243" s="682">
        <v>385.09688081124528</v>
      </c>
    </row>
    <row r="1244" spans="1:12" x14ac:dyDescent="0.25">
      <c r="A1244" s="662">
        <v>2006</v>
      </c>
      <c r="B1244" s="663">
        <v>2006</v>
      </c>
      <c r="C1244" s="664">
        <v>0</v>
      </c>
      <c r="D1244" s="665">
        <v>4.9604049999999997</v>
      </c>
      <c r="E1244" s="665">
        <v>4.9604049999999997</v>
      </c>
      <c r="F1244" s="666">
        <v>4.9604049999999997</v>
      </c>
      <c r="G1244" s="667">
        <v>519.74962814009405</v>
      </c>
      <c r="H1244" s="667">
        <v>519.74962814009405</v>
      </c>
      <c r="I1244" s="668">
        <v>519.74962814009405</v>
      </c>
      <c r="J1244" s="667">
        <v>1797.5260000000001</v>
      </c>
      <c r="K1244" s="667">
        <v>1797.5260000000001</v>
      </c>
      <c r="L1244" s="668">
        <v>1797.5260000000001</v>
      </c>
    </row>
    <row r="1245" spans="1:12" x14ac:dyDescent="0.25">
      <c r="A1245" s="669">
        <v>2006</v>
      </c>
      <c r="B1245" s="670">
        <v>2007</v>
      </c>
      <c r="C1245" s="671">
        <v>1</v>
      </c>
      <c r="D1245" s="672">
        <v>6.0431379999999999</v>
      </c>
      <c r="E1245" s="672">
        <v>6.0431379999999999</v>
      </c>
      <c r="F1245" s="673">
        <v>6.0431379999999999</v>
      </c>
      <c r="G1245" s="674">
        <v>644.80741236216511</v>
      </c>
      <c r="H1245" s="674">
        <v>644.80741236216511</v>
      </c>
      <c r="I1245" s="675">
        <v>644.80741236216511</v>
      </c>
      <c r="J1245" s="674">
        <v>2552.7139999999999</v>
      </c>
      <c r="K1245" s="674">
        <v>2552.7139999999999</v>
      </c>
      <c r="L1245" s="675">
        <v>2552.7139999999999</v>
      </c>
    </row>
    <row r="1246" spans="1:12" x14ac:dyDescent="0.25">
      <c r="A1246" s="669">
        <v>2006</v>
      </c>
      <c r="B1246" s="670">
        <v>2008</v>
      </c>
      <c r="C1246" s="671">
        <v>2</v>
      </c>
      <c r="D1246" s="672">
        <v>5.9061459999999997</v>
      </c>
      <c r="E1246" s="672">
        <v>5.9061459999999997</v>
      </c>
      <c r="F1246" s="673">
        <v>5.9061459999999997</v>
      </c>
      <c r="G1246" s="674">
        <v>649.12155120562875</v>
      </c>
      <c r="H1246" s="674">
        <v>649.12155120562875</v>
      </c>
      <c r="I1246" s="675">
        <v>649.12155120562875</v>
      </c>
      <c r="J1246" s="674">
        <v>2580.7930000000001</v>
      </c>
      <c r="K1246" s="674">
        <v>2580.7930000000001</v>
      </c>
      <c r="L1246" s="675">
        <v>2580.7930000000001</v>
      </c>
    </row>
    <row r="1247" spans="1:12" x14ac:dyDescent="0.25">
      <c r="A1247" s="669">
        <v>2006</v>
      </c>
      <c r="B1247" s="670">
        <v>2009</v>
      </c>
      <c r="C1247" s="671">
        <v>3</v>
      </c>
      <c r="D1247" s="672">
        <v>5.5454809999999997</v>
      </c>
      <c r="E1247" s="672">
        <v>5.5454809999999997</v>
      </c>
      <c r="F1247" s="673">
        <v>5.5454809999999997</v>
      </c>
      <c r="G1247" s="674">
        <v>603.86042870568508</v>
      </c>
      <c r="H1247" s="674">
        <v>603.86042870568508</v>
      </c>
      <c r="I1247" s="675">
        <v>603.86042870568508</v>
      </c>
      <c r="J1247" s="674">
        <v>2221.3620000000001</v>
      </c>
      <c r="K1247" s="674">
        <v>2221.3620000000001</v>
      </c>
      <c r="L1247" s="675">
        <v>2221.3620000000001</v>
      </c>
    </row>
    <row r="1248" spans="1:12" x14ac:dyDescent="0.25">
      <c r="A1248" s="669">
        <v>2006</v>
      </c>
      <c r="B1248" s="670">
        <v>2010</v>
      </c>
      <c r="C1248" s="671">
        <v>4</v>
      </c>
      <c r="D1248" s="672">
        <v>5.8222230000000001</v>
      </c>
      <c r="E1248" s="672">
        <v>5.8222230000000001</v>
      </c>
      <c r="F1248" s="673">
        <v>5.8222230000000001</v>
      </c>
      <c r="G1248" s="674">
        <v>656.73738766181884</v>
      </c>
      <c r="H1248" s="674">
        <v>656.73738766181884</v>
      </c>
      <c r="I1248" s="675">
        <v>656.73738766181884</v>
      </c>
      <c r="J1248" s="674">
        <v>2453.1570000000002</v>
      </c>
      <c r="K1248" s="674">
        <v>2453.1570000000002</v>
      </c>
      <c r="L1248" s="675">
        <v>2453.1570000000002</v>
      </c>
    </row>
    <row r="1249" spans="1:12" x14ac:dyDescent="0.25">
      <c r="A1249" s="669">
        <v>2006</v>
      </c>
      <c r="B1249" s="670">
        <v>2011</v>
      </c>
      <c r="C1249" s="671">
        <v>5</v>
      </c>
      <c r="D1249" s="672">
        <v>6.0503960000000001</v>
      </c>
      <c r="E1249" s="672">
        <v>6.0503960000000001</v>
      </c>
      <c r="F1249" s="673">
        <v>6.0503960000000001</v>
      </c>
      <c r="G1249" s="674">
        <v>703.06898490472338</v>
      </c>
      <c r="H1249" s="674">
        <v>703.06898490472338</v>
      </c>
      <c r="I1249" s="675">
        <v>703.06898490472338</v>
      </c>
      <c r="J1249" s="674">
        <v>2653.8649999999998</v>
      </c>
      <c r="K1249" s="674">
        <v>2653.8649999999998</v>
      </c>
      <c r="L1249" s="675">
        <v>2653.8649999999998</v>
      </c>
    </row>
    <row r="1250" spans="1:12" x14ac:dyDescent="0.25">
      <c r="A1250" s="669">
        <v>2006</v>
      </c>
      <c r="B1250" s="670">
        <v>2012</v>
      </c>
      <c r="C1250" s="671">
        <v>6</v>
      </c>
      <c r="D1250" s="672">
        <v>6.5521140000000004</v>
      </c>
      <c r="E1250" s="672">
        <v>6.5521140000000004</v>
      </c>
      <c r="F1250" s="673">
        <v>6.5521140000000004</v>
      </c>
      <c r="G1250" s="674">
        <v>862.49405203296658</v>
      </c>
      <c r="H1250" s="674">
        <v>862.49405203296658</v>
      </c>
      <c r="I1250" s="675">
        <v>862.49405203296658</v>
      </c>
      <c r="J1250" s="674">
        <v>2906.0079999999998</v>
      </c>
      <c r="K1250" s="674">
        <v>2906.0079999999998</v>
      </c>
      <c r="L1250" s="675">
        <v>2906.0079999999998</v>
      </c>
    </row>
    <row r="1251" spans="1:12" x14ac:dyDescent="0.25">
      <c r="A1251" s="669">
        <v>2006</v>
      </c>
      <c r="B1251" s="670">
        <v>2013</v>
      </c>
      <c r="C1251" s="671">
        <v>7</v>
      </c>
      <c r="D1251" s="672">
        <v>7.3380510000000001</v>
      </c>
      <c r="E1251" s="672">
        <v>7.3380510000000001</v>
      </c>
      <c r="F1251" s="673">
        <v>7.3380510000000001</v>
      </c>
      <c r="G1251" s="674">
        <v>846.31783374043118</v>
      </c>
      <c r="H1251" s="674">
        <v>846.31783374043118</v>
      </c>
      <c r="I1251" s="675">
        <v>846.31783374043118</v>
      </c>
      <c r="J1251" s="674">
        <v>2909.0279999999998</v>
      </c>
      <c r="K1251" s="674">
        <v>2909.0279999999998</v>
      </c>
      <c r="L1251" s="675">
        <v>2909.0279999999998</v>
      </c>
    </row>
    <row r="1252" spans="1:12" x14ac:dyDescent="0.25">
      <c r="A1252" s="669">
        <v>2006</v>
      </c>
      <c r="B1252" s="670">
        <v>2014</v>
      </c>
      <c r="C1252" s="671">
        <v>8</v>
      </c>
      <c r="D1252" s="672">
        <v>7.7894350000000001</v>
      </c>
      <c r="E1252" s="672">
        <v>7.7894350000000001</v>
      </c>
      <c r="F1252" s="673">
        <v>7.7894350000000001</v>
      </c>
      <c r="G1252" s="674">
        <v>811.00304404625035</v>
      </c>
      <c r="H1252" s="674">
        <v>811.00304404625035</v>
      </c>
      <c r="I1252" s="675">
        <v>811.00304404625035</v>
      </c>
      <c r="J1252" s="674">
        <v>3047.9879999999998</v>
      </c>
      <c r="K1252" s="674">
        <v>3047.9879999999998</v>
      </c>
      <c r="L1252" s="675">
        <v>3047.9879999999998</v>
      </c>
    </row>
    <row r="1253" spans="1:12" x14ac:dyDescent="0.25">
      <c r="A1253" s="669">
        <v>2006</v>
      </c>
      <c r="B1253" s="670">
        <v>2015</v>
      </c>
      <c r="C1253" s="671">
        <v>9</v>
      </c>
      <c r="D1253" s="672">
        <v>8.5217390000000002</v>
      </c>
      <c r="E1253" s="672">
        <v>8.5217390000000002</v>
      </c>
      <c r="F1253" s="673">
        <v>8.5217390000000002</v>
      </c>
      <c r="G1253" s="674">
        <v>859.51915924352409</v>
      </c>
      <c r="H1253" s="674">
        <v>859.51915924352409</v>
      </c>
      <c r="I1253" s="675">
        <v>859.51915924352409</v>
      </c>
      <c r="J1253" s="674">
        <v>2958.0172749914741</v>
      </c>
      <c r="K1253" s="674">
        <v>2958.0172749914741</v>
      </c>
      <c r="L1253" s="675">
        <v>2958.0172749914741</v>
      </c>
    </row>
    <row r="1254" spans="1:12" x14ac:dyDescent="0.25">
      <c r="A1254" s="669">
        <v>2006</v>
      </c>
      <c r="B1254" s="670">
        <v>2016</v>
      </c>
      <c r="C1254" s="671">
        <v>10</v>
      </c>
      <c r="D1254" s="672">
        <v>9.4958550000000006</v>
      </c>
      <c r="E1254" s="672">
        <v>9.4958550000000006</v>
      </c>
      <c r="F1254" s="673">
        <v>9.4958550000000006</v>
      </c>
      <c r="G1254" s="674">
        <v>1079.8762848940933</v>
      </c>
      <c r="H1254" s="674">
        <v>1079.8762848940933</v>
      </c>
      <c r="I1254" s="675">
        <v>1079.8762848940933</v>
      </c>
      <c r="J1254" s="674">
        <v>2982.196414589338</v>
      </c>
      <c r="K1254" s="674">
        <v>2982.196414589338</v>
      </c>
      <c r="L1254" s="675">
        <v>2982.196414589338</v>
      </c>
    </row>
    <row r="1255" spans="1:12" x14ac:dyDescent="0.25">
      <c r="A1255" s="669">
        <v>2006</v>
      </c>
      <c r="B1255" s="670">
        <v>2017</v>
      </c>
      <c r="C1255" s="671">
        <v>11</v>
      </c>
      <c r="D1255" s="672">
        <v>10.138389999999999</v>
      </c>
      <c r="E1255" s="672">
        <v>10.138389999999999</v>
      </c>
      <c r="F1255" s="673">
        <v>10.138389999999999</v>
      </c>
      <c r="G1255" s="674">
        <v>1169.6250861548472</v>
      </c>
      <c r="H1255" s="674">
        <v>1169.6250861548472</v>
      </c>
      <c r="I1255" s="675">
        <v>1169.6250861548472</v>
      </c>
      <c r="J1255" s="674">
        <v>2996.8830267034359</v>
      </c>
      <c r="K1255" s="674">
        <v>2996.8830267034359</v>
      </c>
      <c r="L1255" s="675">
        <v>2996.8830267034359</v>
      </c>
    </row>
    <row r="1256" spans="1:12" x14ac:dyDescent="0.25">
      <c r="A1256" s="669">
        <v>2006</v>
      </c>
      <c r="B1256" s="670">
        <v>2018</v>
      </c>
      <c r="C1256" s="671">
        <v>12</v>
      </c>
      <c r="D1256" s="672">
        <v>11.279126977813569</v>
      </c>
      <c r="E1256" s="672">
        <v>11.279126977813569</v>
      </c>
      <c r="F1256" s="673">
        <v>11.279126977813569</v>
      </c>
      <c r="G1256" s="674">
        <v>1232.2267010227306</v>
      </c>
      <c r="H1256" s="674">
        <v>1232.2267010227306</v>
      </c>
      <c r="I1256" s="675">
        <v>1232.2267010227306</v>
      </c>
      <c r="J1256" s="674">
        <v>3401.4999060475097</v>
      </c>
      <c r="K1256" s="674">
        <v>3401.4999060475097</v>
      </c>
      <c r="L1256" s="675">
        <v>3401.4999060475097</v>
      </c>
    </row>
    <row r="1257" spans="1:12" x14ac:dyDescent="0.25">
      <c r="A1257" s="669">
        <v>2006</v>
      </c>
      <c r="B1257" s="670">
        <v>2019</v>
      </c>
      <c r="C1257" s="671">
        <v>13</v>
      </c>
      <c r="D1257" s="672">
        <v>12.576282699356742</v>
      </c>
      <c r="E1257" s="672">
        <v>12.576282699356742</v>
      </c>
      <c r="F1257" s="673">
        <v>12.576282699356742</v>
      </c>
      <c r="G1257" s="674">
        <v>1270.5290909670437</v>
      </c>
      <c r="H1257" s="674">
        <v>1270.5290909670437</v>
      </c>
      <c r="I1257" s="675">
        <v>1270.5290909670437</v>
      </c>
      <c r="J1257" s="674">
        <v>3393.6436246488611</v>
      </c>
      <c r="K1257" s="674">
        <v>3393.6436246488611</v>
      </c>
      <c r="L1257" s="675">
        <v>3393.6436246488611</v>
      </c>
    </row>
    <row r="1258" spans="1:12" x14ac:dyDescent="0.25">
      <c r="A1258" s="669">
        <v>2006</v>
      </c>
      <c r="B1258" s="670">
        <v>2020</v>
      </c>
      <c r="C1258" s="671">
        <v>14</v>
      </c>
      <c r="D1258" s="672">
        <v>15.71273641610421</v>
      </c>
      <c r="E1258" s="672">
        <v>15.71273641610421</v>
      </c>
      <c r="F1258" s="673">
        <v>15.71273641610421</v>
      </c>
      <c r="G1258" s="674">
        <v>1547.1081912246514</v>
      </c>
      <c r="H1258" s="674">
        <v>1547.1081912246514</v>
      </c>
      <c r="I1258" s="675">
        <v>1547.1081912246514</v>
      </c>
      <c r="J1258" s="674">
        <v>3372.3001082807455</v>
      </c>
      <c r="K1258" s="674">
        <v>3372.3001082807455</v>
      </c>
      <c r="L1258" s="675">
        <v>3372.3001082807455</v>
      </c>
    </row>
    <row r="1259" spans="1:12" x14ac:dyDescent="0.25">
      <c r="A1259" s="669">
        <v>2006</v>
      </c>
      <c r="B1259" s="670">
        <v>2021</v>
      </c>
      <c r="C1259" s="671">
        <v>15</v>
      </c>
      <c r="D1259" s="672">
        <v>16.673249689979073</v>
      </c>
      <c r="E1259" s="672">
        <v>16.673249689979073</v>
      </c>
      <c r="F1259" s="673">
        <v>16.673249689979073</v>
      </c>
      <c r="G1259" s="674">
        <v>1553.8496629790081</v>
      </c>
      <c r="H1259" s="674">
        <v>1553.8496629790081</v>
      </c>
      <c r="I1259" s="675">
        <v>1553.8496629790081</v>
      </c>
      <c r="J1259" s="674">
        <v>3336.8689019684139</v>
      </c>
      <c r="K1259" s="674">
        <v>3336.8689019684139</v>
      </c>
      <c r="L1259" s="675">
        <v>3336.8689019684139</v>
      </c>
    </row>
    <row r="1260" spans="1:12" x14ac:dyDescent="0.25">
      <c r="A1260" s="669">
        <v>2006</v>
      </c>
      <c r="B1260" s="670">
        <v>2022</v>
      </c>
      <c r="C1260" s="671">
        <v>16</v>
      </c>
      <c r="D1260" s="672">
        <v>17.597619200132151</v>
      </c>
      <c r="E1260" s="672">
        <v>17.597619200132151</v>
      </c>
      <c r="F1260" s="673">
        <v>17.597619200132151</v>
      </c>
      <c r="G1260" s="674">
        <v>1549.1889025584685</v>
      </c>
      <c r="H1260" s="674">
        <v>1549.1889025584685</v>
      </c>
      <c r="I1260" s="675">
        <v>1549.1889025584685</v>
      </c>
      <c r="J1260" s="674">
        <v>3286.9549508595073</v>
      </c>
      <c r="K1260" s="674">
        <v>3286.9549508595073</v>
      </c>
      <c r="L1260" s="675">
        <v>3286.9549508595073</v>
      </c>
    </row>
    <row r="1261" spans="1:12" x14ac:dyDescent="0.25">
      <c r="A1261" s="669">
        <v>2006</v>
      </c>
      <c r="B1261" s="670">
        <v>2023</v>
      </c>
      <c r="C1261" s="671">
        <v>17</v>
      </c>
      <c r="D1261" s="672">
        <v>18.464124260340338</v>
      </c>
      <c r="E1261" s="672">
        <v>18.464124260340338</v>
      </c>
      <c r="F1261" s="673">
        <v>18.464124260340338</v>
      </c>
      <c r="G1261" s="674">
        <v>1532.1983056869994</v>
      </c>
      <c r="H1261" s="674">
        <v>1532.1983056869994</v>
      </c>
      <c r="I1261" s="675">
        <v>1532.1983056869994</v>
      </c>
      <c r="J1261" s="674">
        <v>3222.3949806043929</v>
      </c>
      <c r="K1261" s="674">
        <v>3222.3949806043929</v>
      </c>
      <c r="L1261" s="675">
        <v>3222.3949806043929</v>
      </c>
    </row>
    <row r="1262" spans="1:12" x14ac:dyDescent="0.25">
      <c r="A1262" s="669">
        <v>2006</v>
      </c>
      <c r="B1262" s="670">
        <v>2024</v>
      </c>
      <c r="C1262" s="671">
        <v>18</v>
      </c>
      <c r="D1262" s="672">
        <v>19.249548774515613</v>
      </c>
      <c r="E1262" s="672">
        <v>19.249548774515613</v>
      </c>
      <c r="F1262" s="673">
        <v>19.249548774515613</v>
      </c>
      <c r="G1262" s="674">
        <v>1502.2733166993416</v>
      </c>
      <c r="H1262" s="674">
        <v>1502.2733166993416</v>
      </c>
      <c r="I1262" s="675">
        <v>1502.2733166993416</v>
      </c>
      <c r="J1262" s="674">
        <v>3143.2790624115996</v>
      </c>
      <c r="K1262" s="674">
        <v>3143.2790624115996</v>
      </c>
      <c r="L1262" s="675">
        <v>3143.2790624115996</v>
      </c>
    </row>
    <row r="1263" spans="1:12" x14ac:dyDescent="0.25">
      <c r="A1263" s="669">
        <v>2006</v>
      </c>
      <c r="B1263" s="670">
        <v>2025</v>
      </c>
      <c r="C1263" s="671">
        <v>19</v>
      </c>
      <c r="D1263" s="672">
        <v>19.929910035175773</v>
      </c>
      <c r="E1263" s="672">
        <v>19.929910035175773</v>
      </c>
      <c r="F1263" s="673">
        <v>19.929910035175773</v>
      </c>
      <c r="G1263" s="674">
        <v>1459.1987815071773</v>
      </c>
      <c r="H1263" s="674">
        <v>1459.1987815071773</v>
      </c>
      <c r="I1263" s="675">
        <v>1459.1987815071773</v>
      </c>
      <c r="J1263" s="674">
        <v>3049.9659266412491</v>
      </c>
      <c r="K1263" s="674">
        <v>3049.9659266412491</v>
      </c>
      <c r="L1263" s="675">
        <v>3049.9659266412491</v>
      </c>
    </row>
    <row r="1264" spans="1:12" x14ac:dyDescent="0.25">
      <c r="A1264" s="669">
        <v>2006</v>
      </c>
      <c r="B1264" s="670">
        <v>2026</v>
      </c>
      <c r="C1264" s="671">
        <v>20</v>
      </c>
      <c r="D1264" s="672">
        <v>20.481368519380204</v>
      </c>
      <c r="E1264" s="672">
        <v>20.481368519380204</v>
      </c>
      <c r="F1264" s="673">
        <v>20.481368519380204</v>
      </c>
      <c r="G1264" s="674">
        <v>1403.2002282446956</v>
      </c>
      <c r="H1264" s="674">
        <v>1403.2002282446956</v>
      </c>
      <c r="I1264" s="675">
        <v>1403.2002282446956</v>
      </c>
      <c r="J1264" s="674">
        <v>2943.0907230603293</v>
      </c>
      <c r="K1264" s="674">
        <v>2943.0907230603293</v>
      </c>
      <c r="L1264" s="675">
        <v>2943.0907230603293</v>
      </c>
    </row>
    <row r="1265" spans="1:12" x14ac:dyDescent="0.25">
      <c r="A1265" s="669">
        <v>2006</v>
      </c>
      <c r="B1265" s="670">
        <v>2027</v>
      </c>
      <c r="C1265" s="671">
        <v>21</v>
      </c>
      <c r="D1265" s="672">
        <v>20.881291617442528</v>
      </c>
      <c r="E1265" s="672">
        <v>20.881291617442528</v>
      </c>
      <c r="F1265" s="673">
        <v>20.881291617442528</v>
      </c>
      <c r="G1265" s="674">
        <v>1334.973585208651</v>
      </c>
      <c r="H1265" s="674">
        <v>1334.973585208651</v>
      </c>
      <c r="I1265" s="675">
        <v>1334.973585208651</v>
      </c>
      <c r="J1265" s="674">
        <v>2823.5641560520521</v>
      </c>
      <c r="K1265" s="674">
        <v>2823.5641560520521</v>
      </c>
      <c r="L1265" s="675">
        <v>2823.5641560520521</v>
      </c>
    </row>
    <row r="1266" spans="1:12" x14ac:dyDescent="0.25">
      <c r="A1266" s="669">
        <v>2006</v>
      </c>
      <c r="B1266" s="670">
        <v>2028</v>
      </c>
      <c r="C1266" s="671">
        <v>22</v>
      </c>
      <c r="D1266" s="672">
        <v>21.109424935840018</v>
      </c>
      <c r="E1266" s="672">
        <v>21.109424935840018</v>
      </c>
      <c r="F1266" s="673">
        <v>21.109424935840018</v>
      </c>
      <c r="G1266" s="674">
        <v>1255.687843982651</v>
      </c>
      <c r="H1266" s="674">
        <v>1255.687843982651</v>
      </c>
      <c r="I1266" s="675">
        <v>1255.687843982651</v>
      </c>
      <c r="J1266" s="674">
        <v>2692.5622473783901</v>
      </c>
      <c r="K1266" s="674">
        <v>2692.5622473783901</v>
      </c>
      <c r="L1266" s="675">
        <v>2692.5622473783901</v>
      </c>
    </row>
    <row r="1267" spans="1:12" x14ac:dyDescent="0.25">
      <c r="A1267" s="669">
        <v>2006</v>
      </c>
      <c r="B1267" s="670">
        <v>2029</v>
      </c>
      <c r="C1267" s="671">
        <v>23</v>
      </c>
      <c r="D1267" s="672">
        <v>21.149105684430008</v>
      </c>
      <c r="E1267" s="672">
        <v>21.149105684430008</v>
      </c>
      <c r="F1267" s="673">
        <v>21.149105684430008</v>
      </c>
      <c r="G1267" s="674">
        <v>1166.95699916631</v>
      </c>
      <c r="H1267" s="674">
        <v>1166.95699916631</v>
      </c>
      <c r="I1267" s="675">
        <v>1166.95699916631</v>
      </c>
      <c r="J1267" s="674">
        <v>2551.5063879511217</v>
      </c>
      <c r="K1267" s="674">
        <v>2551.5063879511217</v>
      </c>
      <c r="L1267" s="675">
        <v>2551.5063879511217</v>
      </c>
    </row>
    <row r="1268" spans="1:12" x14ac:dyDescent="0.25">
      <c r="A1268" s="669">
        <v>2006</v>
      </c>
      <c r="B1268" s="670">
        <v>2030</v>
      </c>
      <c r="C1268" s="671">
        <v>24</v>
      </c>
      <c r="D1268" s="672">
        <v>20.988436016580412</v>
      </c>
      <c r="E1268" s="672">
        <v>20.988436016580412</v>
      </c>
      <c r="F1268" s="673">
        <v>20.988436016580412</v>
      </c>
      <c r="G1268" s="674">
        <v>1070.780161077955</v>
      </c>
      <c r="H1268" s="674">
        <v>1070.780161077955</v>
      </c>
      <c r="I1268" s="675">
        <v>1070.780161077955</v>
      </c>
      <c r="J1268" s="674">
        <v>2402.0338156117618</v>
      </c>
      <c r="K1268" s="674">
        <v>2402.0338156117618</v>
      </c>
      <c r="L1268" s="675">
        <v>2402.0338156117618</v>
      </c>
    </row>
    <row r="1269" spans="1:12" x14ac:dyDescent="0.25">
      <c r="A1269" s="669">
        <v>2006</v>
      </c>
      <c r="B1269" s="670">
        <v>2031</v>
      </c>
      <c r="C1269" s="671">
        <v>25</v>
      </c>
      <c r="D1269" s="672">
        <v>20.621322641907611</v>
      </c>
      <c r="E1269" s="672">
        <v>20.621322641907611</v>
      </c>
      <c r="F1269" s="673">
        <v>20.621322641907611</v>
      </c>
      <c r="G1269" s="674">
        <v>969.45182634956609</v>
      </c>
      <c r="H1269" s="674">
        <v>969.45182634956609</v>
      </c>
      <c r="I1269" s="675">
        <v>969.45182634956609</v>
      </c>
      <c r="J1269" s="674">
        <v>2245.9591723341878</v>
      </c>
      <c r="K1269" s="674">
        <v>2245.9591723341878</v>
      </c>
      <c r="L1269" s="675">
        <v>2245.9591723341878</v>
      </c>
    </row>
    <row r="1270" spans="1:12" x14ac:dyDescent="0.25">
      <c r="A1270" s="669">
        <v>2006</v>
      </c>
      <c r="B1270" s="670">
        <v>2032</v>
      </c>
      <c r="C1270" s="671">
        <v>26</v>
      </c>
      <c r="D1270" s="672">
        <v>20.048285125093496</v>
      </c>
      <c r="E1270" s="672">
        <v>20.048285125093496</v>
      </c>
      <c r="F1270" s="673">
        <v>20.048285125093496</v>
      </c>
      <c r="G1270" s="674">
        <v>865.44756065093884</v>
      </c>
      <c r="H1270" s="674">
        <v>865.44756065093884</v>
      </c>
      <c r="I1270" s="675">
        <v>865.44756065093884</v>
      </c>
      <c r="J1270" s="674">
        <v>2085.2283189470982</v>
      </c>
      <c r="K1270" s="674">
        <v>2085.2283189470982</v>
      </c>
      <c r="L1270" s="675">
        <v>2085.2283189470982</v>
      </c>
    </row>
    <row r="1271" spans="1:12" x14ac:dyDescent="0.25">
      <c r="A1271" s="669">
        <v>2006</v>
      </c>
      <c r="B1271" s="670">
        <v>2033</v>
      </c>
      <c r="C1271" s="671">
        <v>27</v>
      </c>
      <c r="D1271" s="672">
        <v>19.27694110420358</v>
      </c>
      <c r="E1271" s="672">
        <v>19.27694110420358</v>
      </c>
      <c r="F1271" s="673">
        <v>19.27694110420358</v>
      </c>
      <c r="G1271" s="674">
        <v>761.29336603472086</v>
      </c>
      <c r="H1271" s="674">
        <v>761.29336603472086</v>
      </c>
      <c r="I1271" s="675">
        <v>761.29336603472086</v>
      </c>
      <c r="J1271" s="674">
        <v>1921.8660811238833</v>
      </c>
      <c r="K1271" s="674">
        <v>1921.8660811238833</v>
      </c>
      <c r="L1271" s="675">
        <v>1921.8660811238833</v>
      </c>
    </row>
    <row r="1272" spans="1:12" x14ac:dyDescent="0.25">
      <c r="A1272" s="669">
        <v>2006</v>
      </c>
      <c r="B1272" s="670">
        <v>2034</v>
      </c>
      <c r="C1272" s="671">
        <v>28</v>
      </c>
      <c r="D1272" s="672">
        <v>18.3220933797977</v>
      </c>
      <c r="E1272" s="672">
        <v>18.3220933797977</v>
      </c>
      <c r="F1272" s="673">
        <v>18.3220933797977</v>
      </c>
      <c r="G1272" s="674">
        <v>659.42931338202197</v>
      </c>
      <c r="H1272" s="674">
        <v>659.42931338202197</v>
      </c>
      <c r="I1272" s="675">
        <v>659.42931338202197</v>
      </c>
      <c r="J1272" s="674">
        <v>1757.9200278731812</v>
      </c>
      <c r="K1272" s="674">
        <v>1757.9200278731812</v>
      </c>
      <c r="L1272" s="675">
        <v>1757.9200278731812</v>
      </c>
    </row>
    <row r="1273" spans="1:12" x14ac:dyDescent="0.25">
      <c r="A1273" s="669">
        <v>2006</v>
      </c>
      <c r="B1273" s="670">
        <v>2035</v>
      </c>
      <c r="C1273" s="671">
        <v>29</v>
      </c>
      <c r="D1273" s="672">
        <v>17.205371303816307</v>
      </c>
      <c r="E1273" s="672">
        <v>17.205371303816307</v>
      </c>
      <c r="F1273" s="673">
        <v>17.205371303816307</v>
      </c>
      <c r="G1273" s="674">
        <v>562.07921070562668</v>
      </c>
      <c r="H1273" s="674">
        <v>562.07921070562668</v>
      </c>
      <c r="I1273" s="675">
        <v>562.07921070562668</v>
      </c>
      <c r="J1273" s="674">
        <v>1595.402705595802</v>
      </c>
      <c r="K1273" s="674">
        <v>1595.402705595802</v>
      </c>
      <c r="L1273" s="675">
        <v>1595.402705595802</v>
      </c>
    </row>
    <row r="1274" spans="1:12" x14ac:dyDescent="0.25">
      <c r="A1274" s="669">
        <v>2006</v>
      </c>
      <c r="B1274" s="670">
        <v>2036</v>
      </c>
      <c r="C1274" s="671">
        <v>30</v>
      </c>
      <c r="D1274" s="672">
        <v>15.954415426592625</v>
      </c>
      <c r="E1274" s="672">
        <v>15.954415426592625</v>
      </c>
      <c r="F1274" s="673">
        <v>15.954415426592625</v>
      </c>
      <c r="G1274" s="674">
        <v>471.13787728990786</v>
      </c>
      <c r="H1274" s="674">
        <v>471.13787728990786</v>
      </c>
      <c r="I1274" s="675">
        <v>471.13787728990786</v>
      </c>
      <c r="J1274" s="674">
        <v>1436.2349348590776</v>
      </c>
      <c r="K1274" s="674">
        <v>1436.2349348590776</v>
      </c>
      <c r="L1274" s="675">
        <v>1436.2349348590776</v>
      </c>
    </row>
    <row r="1275" spans="1:12" x14ac:dyDescent="0.25">
      <c r="A1275" s="669">
        <v>2006</v>
      </c>
      <c r="B1275" s="670">
        <v>2037</v>
      </c>
      <c r="C1275" s="671">
        <v>31</v>
      </c>
      <c r="D1275" s="672">
        <v>14.60163662703836</v>
      </c>
      <c r="E1275" s="672">
        <v>14.60163662703836</v>
      </c>
      <c r="F1275" s="673">
        <v>14.60163662703836</v>
      </c>
      <c r="G1275" s="674">
        <v>388.08593004007071</v>
      </c>
      <c r="H1275" s="674">
        <v>388.08593004007071</v>
      </c>
      <c r="I1275" s="675">
        <v>388.08593004007071</v>
      </c>
      <c r="J1275" s="674">
        <v>1282.1928003081712</v>
      </c>
      <c r="K1275" s="674">
        <v>1282.1928003081712</v>
      </c>
      <c r="L1275" s="675">
        <v>1282.1928003081712</v>
      </c>
    </row>
    <row r="1276" spans="1:12" x14ac:dyDescent="0.25">
      <c r="A1276" s="669">
        <v>2006</v>
      </c>
      <c r="B1276" s="670">
        <v>2038</v>
      </c>
      <c r="C1276" s="671">
        <v>32</v>
      </c>
      <c r="D1276" s="672">
        <v>13.182624281922296</v>
      </c>
      <c r="E1276" s="672">
        <v>13.182624281922296</v>
      </c>
      <c r="F1276" s="673">
        <v>13.182624281922296</v>
      </c>
      <c r="G1276" s="674">
        <v>313.93902660886937</v>
      </c>
      <c r="H1276" s="674">
        <v>313.93902660886937</v>
      </c>
      <c r="I1276" s="675">
        <v>313.93902660886937</v>
      </c>
      <c r="J1276" s="674">
        <v>1134.8608156008954</v>
      </c>
      <c r="K1276" s="674">
        <v>1134.8608156008954</v>
      </c>
      <c r="L1276" s="675">
        <v>1134.8608156008954</v>
      </c>
    </row>
    <row r="1277" spans="1:12" x14ac:dyDescent="0.25">
      <c r="A1277" s="669">
        <v>2006</v>
      </c>
      <c r="B1277" s="670">
        <v>2039</v>
      </c>
      <c r="C1277" s="671">
        <v>33</v>
      </c>
      <c r="D1277" s="672">
        <v>11.734316935753725</v>
      </c>
      <c r="E1277" s="672">
        <v>11.734316935753725</v>
      </c>
      <c r="F1277" s="673">
        <v>11.734316935753725</v>
      </c>
      <c r="G1277" s="674">
        <v>249.2346405507096</v>
      </c>
      <c r="H1277" s="674">
        <v>249.2346405507096</v>
      </c>
      <c r="I1277" s="675">
        <v>249.2346405507096</v>
      </c>
      <c r="J1277" s="674">
        <v>995.59342808221697</v>
      </c>
      <c r="K1277" s="674">
        <v>995.59342808221697</v>
      </c>
      <c r="L1277" s="675">
        <v>995.59342808221697</v>
      </c>
    </row>
    <row r="1278" spans="1:12" x14ac:dyDescent="0.25">
      <c r="A1278" s="669">
        <v>2006</v>
      </c>
      <c r="B1278" s="670">
        <v>2040</v>
      </c>
      <c r="C1278" s="671">
        <v>34</v>
      </c>
      <c r="D1278" s="672">
        <v>10.293077893907647</v>
      </c>
      <c r="E1278" s="672">
        <v>10.293077893907647</v>
      </c>
      <c r="F1278" s="673">
        <v>10.293077893907647</v>
      </c>
      <c r="G1278" s="674">
        <v>194.05522515051575</v>
      </c>
      <c r="H1278" s="674">
        <v>194.05522515051575</v>
      </c>
      <c r="I1278" s="675">
        <v>194.05522515051575</v>
      </c>
      <c r="J1278" s="674">
        <v>865.48656013015682</v>
      </c>
      <c r="K1278" s="674">
        <v>865.48656013015682</v>
      </c>
      <c r="L1278" s="675">
        <v>865.48656013015682</v>
      </c>
    </row>
    <row r="1279" spans="1:12" x14ac:dyDescent="0.25">
      <c r="A1279" s="669">
        <v>2006</v>
      </c>
      <c r="B1279" s="670">
        <v>2041</v>
      </c>
      <c r="C1279" s="671">
        <v>35</v>
      </c>
      <c r="D1279" s="672">
        <v>8.8928325442225908</v>
      </c>
      <c r="E1279" s="672">
        <v>8.8928325442225908</v>
      </c>
      <c r="F1279" s="673">
        <v>8.8928325442225908</v>
      </c>
      <c r="G1279" s="674">
        <v>148.08268264347387</v>
      </c>
      <c r="H1279" s="674">
        <v>148.08268264347387</v>
      </c>
      <c r="I1279" s="675">
        <v>148.08268264347387</v>
      </c>
      <c r="J1279" s="674">
        <v>745.36029773260657</v>
      </c>
      <c r="K1279" s="674">
        <v>745.36029773260657</v>
      </c>
      <c r="L1279" s="675">
        <v>745.36029773260657</v>
      </c>
    </row>
    <row r="1280" spans="1:12" x14ac:dyDescent="0.25">
      <c r="A1280" s="669">
        <v>2006</v>
      </c>
      <c r="B1280" s="670">
        <v>2042</v>
      </c>
      <c r="C1280" s="671">
        <v>36</v>
      </c>
      <c r="D1280" s="672">
        <v>7.5634211445251918</v>
      </c>
      <c r="E1280" s="672">
        <v>7.5634211445251918</v>
      </c>
      <c r="F1280" s="673">
        <v>7.5634211445251918</v>
      </c>
      <c r="G1280" s="674">
        <v>110.67597457069273</v>
      </c>
      <c r="H1280" s="674">
        <v>110.67597457069273</v>
      </c>
      <c r="I1280" s="675">
        <v>110.67597457069273</v>
      </c>
      <c r="J1280" s="674">
        <v>635.75317546994552</v>
      </c>
      <c r="K1280" s="674">
        <v>635.75317546994552</v>
      </c>
      <c r="L1280" s="675">
        <v>635.75317546994552</v>
      </c>
    </row>
    <row r="1281" spans="1:12" x14ac:dyDescent="0.25">
      <c r="A1281" s="669">
        <v>2006</v>
      </c>
      <c r="B1281" s="670">
        <v>2043</v>
      </c>
      <c r="C1281" s="671">
        <v>37</v>
      </c>
      <c r="D1281" s="672">
        <v>6.3292998395596127</v>
      </c>
      <c r="E1281" s="672">
        <v>6.3292998395596127</v>
      </c>
      <c r="F1281" s="673">
        <v>6.3292998395596127</v>
      </c>
      <c r="G1281" s="674">
        <v>80.961908957205068</v>
      </c>
      <c r="H1281" s="674">
        <v>80.961908957205068</v>
      </c>
      <c r="I1281" s="675">
        <v>80.961908957205068</v>
      </c>
      <c r="J1281" s="674">
        <v>536.92782193504206</v>
      </c>
      <c r="K1281" s="674">
        <v>536.92782193504206</v>
      </c>
      <c r="L1281" s="675">
        <v>536.92782193504206</v>
      </c>
    </row>
    <row r="1282" spans="1:12" x14ac:dyDescent="0.25">
      <c r="A1282" s="669">
        <v>2006</v>
      </c>
      <c r="B1282" s="670">
        <v>2044</v>
      </c>
      <c r="C1282" s="671">
        <v>38</v>
      </c>
      <c r="D1282" s="672">
        <v>5.2086860182937409</v>
      </c>
      <c r="E1282" s="672">
        <v>5.2086860182937409</v>
      </c>
      <c r="F1282" s="673">
        <v>5.2086860182937409</v>
      </c>
      <c r="G1282" s="674">
        <v>57.92880660618178</v>
      </c>
      <c r="H1282" s="674">
        <v>57.92880660618178</v>
      </c>
      <c r="I1282" s="675">
        <v>57.92880660618178</v>
      </c>
      <c r="J1282" s="674">
        <v>448.88707474938496</v>
      </c>
      <c r="K1282" s="674">
        <v>448.88707474938496</v>
      </c>
      <c r="L1282" s="675">
        <v>448.88707474938496</v>
      </c>
    </row>
    <row r="1283" spans="1:12" ht="13" thickBot="1" x14ac:dyDescent="0.3">
      <c r="A1283" s="676">
        <v>2006</v>
      </c>
      <c r="B1283" s="677">
        <v>2045</v>
      </c>
      <c r="C1283" s="678">
        <v>39</v>
      </c>
      <c r="D1283" s="679">
        <v>4.2131964870096539</v>
      </c>
      <c r="E1283" s="679">
        <v>4.2131964870096539</v>
      </c>
      <c r="F1283" s="680">
        <v>4.2131964870096539</v>
      </c>
      <c r="G1283" s="681">
        <v>40.513805164040974</v>
      </c>
      <c r="H1283" s="681">
        <v>40.513805164040974</v>
      </c>
      <c r="I1283" s="682">
        <v>40.513805164040974</v>
      </c>
      <c r="J1283" s="681">
        <v>371.39910115090692</v>
      </c>
      <c r="K1283" s="681">
        <v>371.39910115090692</v>
      </c>
      <c r="L1283" s="682">
        <v>371.39910115090692</v>
      </c>
    </row>
    <row r="1284" spans="1:12" x14ac:dyDescent="0.25">
      <c r="A1284" s="662">
        <v>2007</v>
      </c>
      <c r="B1284" s="663">
        <v>2007</v>
      </c>
      <c r="C1284" s="664">
        <v>0</v>
      </c>
      <c r="D1284" s="665">
        <v>4.206137</v>
      </c>
      <c r="E1284" s="665">
        <v>4.206137</v>
      </c>
      <c r="F1284" s="666">
        <v>4.206137</v>
      </c>
      <c r="G1284" s="667">
        <v>466.98327341170852</v>
      </c>
      <c r="H1284" s="667">
        <v>466.98327341170852</v>
      </c>
      <c r="I1284" s="668">
        <v>466.98327341170852</v>
      </c>
      <c r="J1284" s="667">
        <v>1997.837</v>
      </c>
      <c r="K1284" s="667">
        <v>1997.837</v>
      </c>
      <c r="L1284" s="668">
        <v>1997.837</v>
      </c>
    </row>
    <row r="1285" spans="1:12" x14ac:dyDescent="0.25">
      <c r="A1285" s="669">
        <v>2007</v>
      </c>
      <c r="B1285" s="670">
        <v>2008</v>
      </c>
      <c r="C1285" s="671">
        <v>1</v>
      </c>
      <c r="D1285" s="672">
        <v>5.1773530000000001</v>
      </c>
      <c r="E1285" s="672">
        <v>5.1773530000000001</v>
      </c>
      <c r="F1285" s="673">
        <v>5.1773530000000001</v>
      </c>
      <c r="G1285" s="674">
        <v>656.53932308006972</v>
      </c>
      <c r="H1285" s="674">
        <v>656.53932308006972</v>
      </c>
      <c r="I1285" s="675">
        <v>656.53932308006972</v>
      </c>
      <c r="J1285" s="674">
        <v>2545.915</v>
      </c>
      <c r="K1285" s="674">
        <v>2545.915</v>
      </c>
      <c r="L1285" s="675">
        <v>2545.915</v>
      </c>
    </row>
    <row r="1286" spans="1:12" x14ac:dyDescent="0.25">
      <c r="A1286" s="669">
        <v>2007</v>
      </c>
      <c r="B1286" s="670">
        <v>2009</v>
      </c>
      <c r="C1286" s="671">
        <v>2</v>
      </c>
      <c r="D1286" s="672">
        <v>4.3964970000000001</v>
      </c>
      <c r="E1286" s="672">
        <v>4.3964970000000001</v>
      </c>
      <c r="F1286" s="673">
        <v>4.3964970000000001</v>
      </c>
      <c r="G1286" s="674">
        <v>586.1154914456132</v>
      </c>
      <c r="H1286" s="674">
        <v>586.1154914456132</v>
      </c>
      <c r="I1286" s="675">
        <v>586.1154914456132</v>
      </c>
      <c r="J1286" s="674">
        <v>2301.0120000000002</v>
      </c>
      <c r="K1286" s="674">
        <v>2301.0120000000002</v>
      </c>
      <c r="L1286" s="675">
        <v>2301.0120000000002</v>
      </c>
    </row>
    <row r="1287" spans="1:12" x14ac:dyDescent="0.25">
      <c r="A1287" s="669">
        <v>2007</v>
      </c>
      <c r="B1287" s="670">
        <v>2010</v>
      </c>
      <c r="C1287" s="671">
        <v>3</v>
      </c>
      <c r="D1287" s="672">
        <v>5.0303230000000001</v>
      </c>
      <c r="E1287" s="672">
        <v>5.0303230000000001</v>
      </c>
      <c r="F1287" s="673">
        <v>5.0303230000000001</v>
      </c>
      <c r="G1287" s="674">
        <v>609.75845733924541</v>
      </c>
      <c r="H1287" s="674">
        <v>609.75845733924541</v>
      </c>
      <c r="I1287" s="675">
        <v>609.75845733924541</v>
      </c>
      <c r="J1287" s="674">
        <v>2439.0100000000002</v>
      </c>
      <c r="K1287" s="674">
        <v>2439.0100000000002</v>
      </c>
      <c r="L1287" s="675">
        <v>2439.0100000000002</v>
      </c>
    </row>
    <row r="1288" spans="1:12" x14ac:dyDescent="0.25">
      <c r="A1288" s="669">
        <v>2007</v>
      </c>
      <c r="B1288" s="670">
        <v>2011</v>
      </c>
      <c r="C1288" s="671">
        <v>4</v>
      </c>
      <c r="D1288" s="672">
        <v>4.9920799999999996</v>
      </c>
      <c r="E1288" s="672">
        <v>4.9920799999999996</v>
      </c>
      <c r="F1288" s="673">
        <v>4.9920799999999996</v>
      </c>
      <c r="G1288" s="674">
        <v>704.95686788054127</v>
      </c>
      <c r="H1288" s="674">
        <v>704.95686788054127</v>
      </c>
      <c r="I1288" s="675">
        <v>704.95686788054127</v>
      </c>
      <c r="J1288" s="674">
        <v>2674.3910000000001</v>
      </c>
      <c r="K1288" s="674">
        <v>2674.3910000000001</v>
      </c>
      <c r="L1288" s="675">
        <v>2674.3910000000001</v>
      </c>
    </row>
    <row r="1289" spans="1:12" x14ac:dyDescent="0.25">
      <c r="A1289" s="669">
        <v>2007</v>
      </c>
      <c r="B1289" s="670">
        <v>2012</v>
      </c>
      <c r="C1289" s="671">
        <v>5</v>
      </c>
      <c r="D1289" s="672">
        <v>5.7861330000000004</v>
      </c>
      <c r="E1289" s="672">
        <v>5.7861330000000004</v>
      </c>
      <c r="F1289" s="673">
        <v>5.7861330000000004</v>
      </c>
      <c r="G1289" s="674">
        <v>806.43296777938758</v>
      </c>
      <c r="H1289" s="674">
        <v>806.43296777938758</v>
      </c>
      <c r="I1289" s="675">
        <v>806.43296777938758</v>
      </c>
      <c r="J1289" s="674">
        <v>2721.636</v>
      </c>
      <c r="K1289" s="674">
        <v>2721.636</v>
      </c>
      <c r="L1289" s="675">
        <v>2721.636</v>
      </c>
    </row>
    <row r="1290" spans="1:12" x14ac:dyDescent="0.25">
      <c r="A1290" s="669">
        <v>2007</v>
      </c>
      <c r="B1290" s="670">
        <v>2013</v>
      </c>
      <c r="C1290" s="671">
        <v>6</v>
      </c>
      <c r="D1290" s="672">
        <v>5.7749680000000003</v>
      </c>
      <c r="E1290" s="672">
        <v>5.7749680000000003</v>
      </c>
      <c r="F1290" s="673">
        <v>5.7749680000000003</v>
      </c>
      <c r="G1290" s="674">
        <v>838.12510757797929</v>
      </c>
      <c r="H1290" s="674">
        <v>838.12510757797929</v>
      </c>
      <c r="I1290" s="675">
        <v>838.12510757797929</v>
      </c>
      <c r="J1290" s="674">
        <v>2908.6509999999998</v>
      </c>
      <c r="K1290" s="674">
        <v>2908.6509999999998</v>
      </c>
      <c r="L1290" s="675">
        <v>2908.6509999999998</v>
      </c>
    </row>
    <row r="1291" spans="1:12" x14ac:dyDescent="0.25">
      <c r="A1291" s="669">
        <v>2007</v>
      </c>
      <c r="B1291" s="670">
        <v>2014</v>
      </c>
      <c r="C1291" s="671">
        <v>7</v>
      </c>
      <c r="D1291" s="672">
        <v>6.6518829999999998</v>
      </c>
      <c r="E1291" s="672">
        <v>6.6518829999999998</v>
      </c>
      <c r="F1291" s="673">
        <v>6.6518829999999998</v>
      </c>
      <c r="G1291" s="674">
        <v>809.74740906954901</v>
      </c>
      <c r="H1291" s="674">
        <v>809.74740906954901</v>
      </c>
      <c r="I1291" s="675">
        <v>809.74740906954901</v>
      </c>
      <c r="J1291" s="674">
        <v>2992.9409999999998</v>
      </c>
      <c r="K1291" s="674">
        <v>2992.9409999999998</v>
      </c>
      <c r="L1291" s="675">
        <v>2992.9409999999998</v>
      </c>
    </row>
    <row r="1292" spans="1:12" x14ac:dyDescent="0.25">
      <c r="A1292" s="669">
        <v>2007</v>
      </c>
      <c r="B1292" s="670">
        <v>2015</v>
      </c>
      <c r="C1292" s="671">
        <v>8</v>
      </c>
      <c r="D1292" s="672">
        <v>7.3849780000000003</v>
      </c>
      <c r="E1292" s="672">
        <v>7.3849780000000003</v>
      </c>
      <c r="F1292" s="673">
        <v>7.3849780000000003</v>
      </c>
      <c r="G1292" s="674">
        <v>832.74156840650119</v>
      </c>
      <c r="H1292" s="674">
        <v>832.74156840650119</v>
      </c>
      <c r="I1292" s="675">
        <v>832.74156840650119</v>
      </c>
      <c r="J1292" s="674">
        <v>2965.626768845028</v>
      </c>
      <c r="K1292" s="674">
        <v>2965.626768845028</v>
      </c>
      <c r="L1292" s="675">
        <v>2965.626768845028</v>
      </c>
    </row>
    <row r="1293" spans="1:12" x14ac:dyDescent="0.25">
      <c r="A1293" s="669">
        <v>2007</v>
      </c>
      <c r="B1293" s="670">
        <v>2016</v>
      </c>
      <c r="C1293" s="671">
        <v>9</v>
      </c>
      <c r="D1293" s="672">
        <v>7.5381559999999999</v>
      </c>
      <c r="E1293" s="672">
        <v>7.5381559999999999</v>
      </c>
      <c r="F1293" s="673">
        <v>7.5381559999999999</v>
      </c>
      <c r="G1293" s="674">
        <v>1049.7129227150865</v>
      </c>
      <c r="H1293" s="674">
        <v>1049.7129227150865</v>
      </c>
      <c r="I1293" s="675">
        <v>1049.7129227150865</v>
      </c>
      <c r="J1293" s="674">
        <v>2998.7672147749986</v>
      </c>
      <c r="K1293" s="674">
        <v>2998.7672147749986</v>
      </c>
      <c r="L1293" s="675">
        <v>2998.7672147749986</v>
      </c>
    </row>
    <row r="1294" spans="1:12" x14ac:dyDescent="0.25">
      <c r="A1294" s="669">
        <v>2007</v>
      </c>
      <c r="B1294" s="670">
        <v>2017</v>
      </c>
      <c r="C1294" s="671">
        <v>10</v>
      </c>
      <c r="D1294" s="672">
        <v>8.7115899999999993</v>
      </c>
      <c r="E1294" s="672">
        <v>8.7115899999999993</v>
      </c>
      <c r="F1294" s="673">
        <v>8.7115899999999993</v>
      </c>
      <c r="G1294" s="674">
        <v>1141.5026341109883</v>
      </c>
      <c r="H1294" s="674">
        <v>1141.5026341109883</v>
      </c>
      <c r="I1294" s="675">
        <v>1141.5026341109883</v>
      </c>
      <c r="J1294" s="674">
        <v>3023.2794486015409</v>
      </c>
      <c r="K1294" s="674">
        <v>3023.2794486015409</v>
      </c>
      <c r="L1294" s="675">
        <v>3023.2794486015409</v>
      </c>
    </row>
    <row r="1295" spans="1:12" x14ac:dyDescent="0.25">
      <c r="A1295" s="669">
        <v>2007</v>
      </c>
      <c r="B1295" s="670">
        <v>2018</v>
      </c>
      <c r="C1295" s="671">
        <v>11</v>
      </c>
      <c r="D1295" s="672">
        <v>9.434771176286505</v>
      </c>
      <c r="E1295" s="672">
        <v>9.434771176286505</v>
      </c>
      <c r="F1295" s="673">
        <v>9.434771176286505</v>
      </c>
      <c r="G1295" s="674">
        <v>1208.2210788393106</v>
      </c>
      <c r="H1295" s="674">
        <v>1208.2210788393106</v>
      </c>
      <c r="I1295" s="675">
        <v>1208.2210788393106</v>
      </c>
      <c r="J1295" s="674">
        <v>3443.4376115125933</v>
      </c>
      <c r="K1295" s="674">
        <v>3443.4376115125933</v>
      </c>
      <c r="L1295" s="675">
        <v>3443.4376115125933</v>
      </c>
    </row>
    <row r="1296" spans="1:12" x14ac:dyDescent="0.25">
      <c r="A1296" s="669">
        <v>2007</v>
      </c>
      <c r="B1296" s="670">
        <v>2019</v>
      </c>
      <c r="C1296" s="671">
        <v>12</v>
      </c>
      <c r="D1296" s="672">
        <v>10.904779726383238</v>
      </c>
      <c r="E1296" s="672">
        <v>10.904779726383238</v>
      </c>
      <c r="F1296" s="673">
        <v>10.904779726383238</v>
      </c>
      <c r="G1296" s="674">
        <v>1252.4425154468217</v>
      </c>
      <c r="H1296" s="674">
        <v>1252.4425154468217</v>
      </c>
      <c r="I1296" s="675">
        <v>1252.4425154468217</v>
      </c>
      <c r="J1296" s="674">
        <v>3448.3593066051012</v>
      </c>
      <c r="K1296" s="674">
        <v>3448.3593066051012</v>
      </c>
      <c r="L1296" s="675">
        <v>3448.3593066051012</v>
      </c>
    </row>
    <row r="1297" spans="1:12" x14ac:dyDescent="0.25">
      <c r="A1297" s="669">
        <v>2007</v>
      </c>
      <c r="B1297" s="670">
        <v>2020</v>
      </c>
      <c r="C1297" s="671">
        <v>13</v>
      </c>
      <c r="D1297" s="672">
        <v>13.683683061385461</v>
      </c>
      <c r="E1297" s="672">
        <v>13.683683061385461</v>
      </c>
      <c r="F1297" s="673">
        <v>13.683683061385461</v>
      </c>
      <c r="G1297" s="674">
        <v>1534.2746698752355</v>
      </c>
      <c r="H1297" s="674">
        <v>1534.2746698752355</v>
      </c>
      <c r="I1297" s="675">
        <v>1534.2746698752355</v>
      </c>
      <c r="J1297" s="674">
        <v>3440.3947962935845</v>
      </c>
      <c r="K1297" s="674">
        <v>3440.3947962935845</v>
      </c>
      <c r="L1297" s="675">
        <v>3440.3947962935845</v>
      </c>
    </row>
    <row r="1298" spans="1:12" x14ac:dyDescent="0.25">
      <c r="A1298" s="669">
        <v>2007</v>
      </c>
      <c r="B1298" s="670">
        <v>2021</v>
      </c>
      <c r="C1298" s="671">
        <v>14</v>
      </c>
      <c r="D1298" s="672">
        <v>14.590900859017434</v>
      </c>
      <c r="E1298" s="672">
        <v>14.590900859017434</v>
      </c>
      <c r="F1298" s="673">
        <v>14.590900859017434</v>
      </c>
      <c r="G1298" s="674">
        <v>1551.2882916167553</v>
      </c>
      <c r="H1298" s="674">
        <v>1551.2882916167553</v>
      </c>
      <c r="I1298" s="675">
        <v>1551.2882916167553</v>
      </c>
      <c r="J1298" s="674">
        <v>3418.7572495240497</v>
      </c>
      <c r="K1298" s="674">
        <v>3418.7572495240497</v>
      </c>
      <c r="L1298" s="675">
        <v>3418.7572495240497</v>
      </c>
    </row>
    <row r="1299" spans="1:12" x14ac:dyDescent="0.25">
      <c r="A1299" s="669">
        <v>2007</v>
      </c>
      <c r="B1299" s="670">
        <v>2022</v>
      </c>
      <c r="C1299" s="671">
        <v>15</v>
      </c>
      <c r="D1299" s="672">
        <v>15.482836775317441</v>
      </c>
      <c r="E1299" s="672">
        <v>15.482836775317441</v>
      </c>
      <c r="F1299" s="673">
        <v>15.482836775317441</v>
      </c>
      <c r="G1299" s="674">
        <v>1558.0479780175626</v>
      </c>
      <c r="H1299" s="674">
        <v>1558.0479780175626</v>
      </c>
      <c r="I1299" s="675">
        <v>1558.0479780175626</v>
      </c>
      <c r="J1299" s="674">
        <v>3382.8379393943769</v>
      </c>
      <c r="K1299" s="674">
        <v>3382.8379393943769</v>
      </c>
      <c r="L1299" s="675">
        <v>3382.8379393943769</v>
      </c>
    </row>
    <row r="1300" spans="1:12" x14ac:dyDescent="0.25">
      <c r="A1300" s="669">
        <v>2007</v>
      </c>
      <c r="B1300" s="670">
        <v>2023</v>
      </c>
      <c r="C1300" s="671">
        <v>16</v>
      </c>
      <c r="D1300" s="672">
        <v>16.341209468817134</v>
      </c>
      <c r="E1300" s="672">
        <v>16.341209468817134</v>
      </c>
      <c r="F1300" s="673">
        <v>16.341209468817134</v>
      </c>
      <c r="G1300" s="674">
        <v>1553.3746247825245</v>
      </c>
      <c r="H1300" s="674">
        <v>1553.3746247825245</v>
      </c>
      <c r="I1300" s="675">
        <v>1553.3746247825245</v>
      </c>
      <c r="J1300" s="674">
        <v>3332.2363687373218</v>
      </c>
      <c r="K1300" s="674">
        <v>3332.2363687373218</v>
      </c>
      <c r="L1300" s="675">
        <v>3332.2363687373218</v>
      </c>
    </row>
    <row r="1301" spans="1:12" x14ac:dyDescent="0.25">
      <c r="A1301" s="669">
        <v>2007</v>
      </c>
      <c r="B1301" s="670">
        <v>2024</v>
      </c>
      <c r="C1301" s="671">
        <v>17</v>
      </c>
      <c r="D1301" s="672">
        <v>17.145849035886844</v>
      </c>
      <c r="E1301" s="672">
        <v>17.145849035886844</v>
      </c>
      <c r="F1301" s="673">
        <v>17.145849035886844</v>
      </c>
      <c r="G1301" s="674">
        <v>1536.3381213603388</v>
      </c>
      <c r="H1301" s="674">
        <v>1536.3381213603388</v>
      </c>
      <c r="I1301" s="675">
        <v>1536.3381213603388</v>
      </c>
      <c r="J1301" s="674">
        <v>3266.7870139195938</v>
      </c>
      <c r="K1301" s="674">
        <v>3266.7870139195938</v>
      </c>
      <c r="L1301" s="675">
        <v>3266.7870139195938</v>
      </c>
    </row>
    <row r="1302" spans="1:12" x14ac:dyDescent="0.25">
      <c r="A1302" s="669">
        <v>2007</v>
      </c>
      <c r="B1302" s="670">
        <v>2025</v>
      </c>
      <c r="C1302" s="671">
        <v>18</v>
      </c>
      <c r="D1302" s="672">
        <v>17.875196930173914</v>
      </c>
      <c r="E1302" s="672">
        <v>17.875196930173914</v>
      </c>
      <c r="F1302" s="673">
        <v>17.875196930173914</v>
      </c>
      <c r="G1302" s="674">
        <v>1506.332278648998</v>
      </c>
      <c r="H1302" s="674">
        <v>1506.332278648998</v>
      </c>
      <c r="I1302" s="675">
        <v>1506.332278648998</v>
      </c>
      <c r="J1302" s="674">
        <v>3186.5811869796371</v>
      </c>
      <c r="K1302" s="674">
        <v>3186.5811869796371</v>
      </c>
      <c r="L1302" s="675">
        <v>3186.5811869796371</v>
      </c>
    </row>
    <row r="1303" spans="1:12" x14ac:dyDescent="0.25">
      <c r="A1303" s="669">
        <v>2007</v>
      </c>
      <c r="B1303" s="670">
        <v>2026</v>
      </c>
      <c r="C1303" s="671">
        <v>19</v>
      </c>
      <c r="D1303" s="672">
        <v>18.506982727359063</v>
      </c>
      <c r="E1303" s="672">
        <v>18.506982727359063</v>
      </c>
      <c r="F1303" s="673">
        <v>18.506982727359063</v>
      </c>
      <c r="G1303" s="674">
        <v>1463.1413612396962</v>
      </c>
      <c r="H1303" s="674">
        <v>1463.1413612396962</v>
      </c>
      <c r="I1303" s="675">
        <v>1463.1413612396962</v>
      </c>
      <c r="J1303" s="674">
        <v>3091.9825601826446</v>
      </c>
      <c r="K1303" s="674">
        <v>3091.9825601826446</v>
      </c>
      <c r="L1303" s="675">
        <v>3091.9825601826446</v>
      </c>
    </row>
    <row r="1304" spans="1:12" x14ac:dyDescent="0.25">
      <c r="A1304" s="669">
        <v>2007</v>
      </c>
      <c r="B1304" s="670">
        <v>2027</v>
      </c>
      <c r="C1304" s="671">
        <v>20</v>
      </c>
      <c r="D1304" s="672">
        <v>19.0190689647788</v>
      </c>
      <c r="E1304" s="672">
        <v>19.0190689647788</v>
      </c>
      <c r="F1304" s="673">
        <v>19.0190689647788</v>
      </c>
      <c r="G1304" s="674">
        <v>1406.9915066165356</v>
      </c>
      <c r="H1304" s="674">
        <v>1406.9915066165356</v>
      </c>
      <c r="I1304" s="675">
        <v>1406.9915066165356</v>
      </c>
      <c r="J1304" s="674">
        <v>2983.6350331818803</v>
      </c>
      <c r="K1304" s="674">
        <v>2983.6350331818803</v>
      </c>
      <c r="L1304" s="675">
        <v>2983.6350331818803</v>
      </c>
    </row>
    <row r="1305" spans="1:12" x14ac:dyDescent="0.25">
      <c r="A1305" s="669">
        <v>2007</v>
      </c>
      <c r="B1305" s="670">
        <v>2028</v>
      </c>
      <c r="C1305" s="671">
        <v>21</v>
      </c>
      <c r="D1305" s="672">
        <v>19.390438923551727</v>
      </c>
      <c r="E1305" s="672">
        <v>19.390438923551727</v>
      </c>
      <c r="F1305" s="673">
        <v>19.390438923551727</v>
      </c>
      <c r="G1305" s="674">
        <v>1338.5805233908879</v>
      </c>
      <c r="H1305" s="674">
        <v>1338.5805233908879</v>
      </c>
      <c r="I1305" s="675">
        <v>1338.5805233908879</v>
      </c>
      <c r="J1305" s="674">
        <v>2862.4618563145941</v>
      </c>
      <c r="K1305" s="674">
        <v>2862.4618563145941</v>
      </c>
      <c r="L1305" s="675">
        <v>2862.4618563145941</v>
      </c>
    </row>
    <row r="1306" spans="1:12" x14ac:dyDescent="0.25">
      <c r="A1306" s="669">
        <v>2007</v>
      </c>
      <c r="B1306" s="670">
        <v>2029</v>
      </c>
      <c r="C1306" s="671">
        <v>22</v>
      </c>
      <c r="D1306" s="672">
        <v>19.602284304472445</v>
      </c>
      <c r="E1306" s="672">
        <v>19.602284304472445</v>
      </c>
      <c r="F1306" s="673">
        <v>19.602284304472445</v>
      </c>
      <c r="G1306" s="674">
        <v>1259.080561621123</v>
      </c>
      <c r="H1306" s="674">
        <v>1259.080561621123</v>
      </c>
      <c r="I1306" s="675">
        <v>1259.080561621123</v>
      </c>
      <c r="J1306" s="674">
        <v>2729.6552523353603</v>
      </c>
      <c r="K1306" s="674">
        <v>2729.6552523353603</v>
      </c>
      <c r="L1306" s="675">
        <v>2729.6552523353603</v>
      </c>
    </row>
    <row r="1307" spans="1:12" x14ac:dyDescent="0.25">
      <c r="A1307" s="669">
        <v>2007</v>
      </c>
      <c r="B1307" s="670">
        <v>2030</v>
      </c>
      <c r="C1307" s="671">
        <v>23</v>
      </c>
      <c r="D1307" s="672">
        <v>19.639131983537101</v>
      </c>
      <c r="E1307" s="672">
        <v>19.639131983537101</v>
      </c>
      <c r="F1307" s="673">
        <v>19.639131983537101</v>
      </c>
      <c r="G1307" s="674">
        <v>1170.1099767262845</v>
      </c>
      <c r="H1307" s="674">
        <v>1170.1099767262845</v>
      </c>
      <c r="I1307" s="675">
        <v>1170.1099767262845</v>
      </c>
      <c r="J1307" s="674">
        <v>2586.6561933783355</v>
      </c>
      <c r="K1307" s="674">
        <v>2586.6561933783355</v>
      </c>
      <c r="L1307" s="675">
        <v>2586.6561933783355</v>
      </c>
    </row>
    <row r="1308" spans="1:12" x14ac:dyDescent="0.25">
      <c r="A1308" s="669">
        <v>2007</v>
      </c>
      <c r="B1308" s="670">
        <v>2031</v>
      </c>
      <c r="C1308" s="671">
        <v>24</v>
      </c>
      <c r="D1308" s="672">
        <v>19.48993357960779</v>
      </c>
      <c r="E1308" s="672">
        <v>19.48993357960779</v>
      </c>
      <c r="F1308" s="673">
        <v>19.48993357960779</v>
      </c>
      <c r="G1308" s="674">
        <v>1073.6732803805144</v>
      </c>
      <c r="H1308" s="674">
        <v>1073.6732803805144</v>
      </c>
      <c r="I1308" s="675">
        <v>1073.6732803805144</v>
      </c>
      <c r="J1308" s="674">
        <v>2435.1244720361569</v>
      </c>
      <c r="K1308" s="674">
        <v>2435.1244720361569</v>
      </c>
      <c r="L1308" s="675">
        <v>2435.1244720361569</v>
      </c>
    </row>
    <row r="1309" spans="1:12" x14ac:dyDescent="0.25">
      <c r="A1309" s="669">
        <v>2007</v>
      </c>
      <c r="B1309" s="670">
        <v>2032</v>
      </c>
      <c r="C1309" s="671">
        <v>25</v>
      </c>
      <c r="D1309" s="672">
        <v>19.149030842362087</v>
      </c>
      <c r="E1309" s="672">
        <v>19.149030842362087</v>
      </c>
      <c r="F1309" s="673">
        <v>19.149030842362087</v>
      </c>
      <c r="G1309" s="674">
        <v>972.07116866992612</v>
      </c>
      <c r="H1309" s="674">
        <v>972.07116866992612</v>
      </c>
      <c r="I1309" s="675">
        <v>972.07116866992612</v>
      </c>
      <c r="J1309" s="674">
        <v>2276.8997289707731</v>
      </c>
      <c r="K1309" s="674">
        <v>2276.8997289707731</v>
      </c>
      <c r="L1309" s="675">
        <v>2276.8997289707731</v>
      </c>
    </row>
    <row r="1310" spans="1:12" x14ac:dyDescent="0.25">
      <c r="A1310" s="669">
        <v>2007</v>
      </c>
      <c r="B1310" s="670">
        <v>2033</v>
      </c>
      <c r="C1310" s="671">
        <v>26</v>
      </c>
      <c r="D1310" s="672">
        <v>18.616906241343337</v>
      </c>
      <c r="E1310" s="672">
        <v>18.616906241343337</v>
      </c>
      <c r="F1310" s="673">
        <v>18.616906241343337</v>
      </c>
      <c r="G1310" s="674">
        <v>867.78589594522703</v>
      </c>
      <c r="H1310" s="674">
        <v>867.78589594522703</v>
      </c>
      <c r="I1310" s="675">
        <v>867.78589594522703</v>
      </c>
      <c r="J1310" s="674">
        <v>2113.9546313829305</v>
      </c>
      <c r="K1310" s="674">
        <v>2113.9546313829305</v>
      </c>
      <c r="L1310" s="675">
        <v>2113.9546313829305</v>
      </c>
    </row>
    <row r="1311" spans="1:12" x14ac:dyDescent="0.25">
      <c r="A1311" s="669">
        <v>2007</v>
      </c>
      <c r="B1311" s="670">
        <v>2034</v>
      </c>
      <c r="C1311" s="671">
        <v>27</v>
      </c>
      <c r="D1311" s="672">
        <v>17.900633541352924</v>
      </c>
      <c r="E1311" s="672">
        <v>17.900633541352924</v>
      </c>
      <c r="F1311" s="673">
        <v>17.900633541352924</v>
      </c>
      <c r="G1311" s="674">
        <v>763.35028921302126</v>
      </c>
      <c r="H1311" s="674">
        <v>763.35028921302126</v>
      </c>
      <c r="I1311" s="675">
        <v>763.35028921302126</v>
      </c>
      <c r="J1311" s="674">
        <v>1948.3418991456097</v>
      </c>
      <c r="K1311" s="674">
        <v>1948.3418991456097</v>
      </c>
      <c r="L1311" s="675">
        <v>1948.3418991456097</v>
      </c>
    </row>
    <row r="1312" spans="1:12" x14ac:dyDescent="0.25">
      <c r="A1312" s="669">
        <v>2007</v>
      </c>
      <c r="B1312" s="670">
        <v>2035</v>
      </c>
      <c r="C1312" s="671">
        <v>28</v>
      </c>
      <c r="D1312" s="672">
        <v>17.013958673696813</v>
      </c>
      <c r="E1312" s="672">
        <v>17.013958673696813</v>
      </c>
      <c r="F1312" s="673">
        <v>17.013958673696813</v>
      </c>
      <c r="G1312" s="674">
        <v>661.2110121326773</v>
      </c>
      <c r="H1312" s="674">
        <v>661.2110121326773</v>
      </c>
      <c r="I1312" s="675">
        <v>661.2110121326773</v>
      </c>
      <c r="J1312" s="674">
        <v>1782.1373087814854</v>
      </c>
      <c r="K1312" s="674">
        <v>1782.1373087814854</v>
      </c>
      <c r="L1312" s="675">
        <v>1782.1373087814854</v>
      </c>
    </row>
    <row r="1313" spans="1:12" x14ac:dyDescent="0.25">
      <c r="A1313" s="669">
        <v>2007</v>
      </c>
      <c r="B1313" s="670">
        <v>2036</v>
      </c>
      <c r="C1313" s="671">
        <v>29</v>
      </c>
      <c r="D1313" s="672">
        <v>15.976966728676931</v>
      </c>
      <c r="E1313" s="672">
        <v>15.976966728676931</v>
      </c>
      <c r="F1313" s="673">
        <v>15.976966728676931</v>
      </c>
      <c r="G1313" s="674">
        <v>563.59788117895971</v>
      </c>
      <c r="H1313" s="674">
        <v>563.59788117895971</v>
      </c>
      <c r="I1313" s="675">
        <v>563.59788117895971</v>
      </c>
      <c r="J1313" s="674">
        <v>1617.3811317304803</v>
      </c>
      <c r="K1313" s="674">
        <v>1617.3811317304803</v>
      </c>
      <c r="L1313" s="675">
        <v>1617.3811317304803</v>
      </c>
    </row>
    <row r="1314" spans="1:12" x14ac:dyDescent="0.25">
      <c r="A1314" s="669">
        <v>2007</v>
      </c>
      <c r="B1314" s="670">
        <v>2037</v>
      </c>
      <c r="C1314" s="671">
        <v>30</v>
      </c>
      <c r="D1314" s="672">
        <v>14.815324816013737</v>
      </c>
      <c r="E1314" s="672">
        <v>14.815324816013737</v>
      </c>
      <c r="F1314" s="673">
        <v>14.815324816013737</v>
      </c>
      <c r="G1314" s="674">
        <v>472.41083521021721</v>
      </c>
      <c r="H1314" s="674">
        <v>472.41083521021721</v>
      </c>
      <c r="I1314" s="675">
        <v>472.41083521021721</v>
      </c>
      <c r="J1314" s="674">
        <v>1456.0206499748463</v>
      </c>
      <c r="K1314" s="674">
        <v>1456.0206499748463</v>
      </c>
      <c r="L1314" s="675">
        <v>1456.0206499748463</v>
      </c>
    </row>
    <row r="1315" spans="1:12" x14ac:dyDescent="0.25">
      <c r="A1315" s="669">
        <v>2007</v>
      </c>
      <c r="B1315" s="670">
        <v>2038</v>
      </c>
      <c r="C1315" s="671">
        <v>31</v>
      </c>
      <c r="D1315" s="672">
        <v>13.559129788886132</v>
      </c>
      <c r="E1315" s="672">
        <v>13.559129788886132</v>
      </c>
      <c r="F1315" s="673">
        <v>13.559129788886132</v>
      </c>
      <c r="G1315" s="674">
        <v>389.1344915805837</v>
      </c>
      <c r="H1315" s="674">
        <v>389.1344915805837</v>
      </c>
      <c r="I1315" s="675">
        <v>389.1344915805837</v>
      </c>
      <c r="J1315" s="674">
        <v>1299.8564156782265</v>
      </c>
      <c r="K1315" s="674">
        <v>1299.8564156782265</v>
      </c>
      <c r="L1315" s="675">
        <v>1299.8564156782265</v>
      </c>
    </row>
    <row r="1316" spans="1:12" x14ac:dyDescent="0.25">
      <c r="A1316" s="669">
        <v>2007</v>
      </c>
      <c r="B1316" s="670">
        <v>2039</v>
      </c>
      <c r="C1316" s="671">
        <v>32</v>
      </c>
      <c r="D1316" s="672">
        <v>12.241430064470858</v>
      </c>
      <c r="E1316" s="672">
        <v>12.241430064470858</v>
      </c>
      <c r="F1316" s="673">
        <v>12.241430064470858</v>
      </c>
      <c r="G1316" s="674">
        <v>314.78725212772332</v>
      </c>
      <c r="H1316" s="674">
        <v>314.78725212772332</v>
      </c>
      <c r="I1316" s="675">
        <v>314.78725212772332</v>
      </c>
      <c r="J1316" s="674">
        <v>1150.4947709159646</v>
      </c>
      <c r="K1316" s="674">
        <v>1150.4947709159646</v>
      </c>
      <c r="L1316" s="675">
        <v>1150.4947709159646</v>
      </c>
    </row>
    <row r="1317" spans="1:12" x14ac:dyDescent="0.25">
      <c r="A1317" s="669">
        <v>2007</v>
      </c>
      <c r="B1317" s="670">
        <v>2040</v>
      </c>
      <c r="C1317" s="671">
        <v>33</v>
      </c>
      <c r="D1317" s="672">
        <v>10.896526901729985</v>
      </c>
      <c r="E1317" s="672">
        <v>10.896526901729985</v>
      </c>
      <c r="F1317" s="673">
        <v>10.896526901729985</v>
      </c>
      <c r="G1317" s="674">
        <v>249.90804259498901</v>
      </c>
      <c r="H1317" s="674">
        <v>249.90804259498901</v>
      </c>
      <c r="I1317" s="675">
        <v>249.90804259498901</v>
      </c>
      <c r="J1317" s="674">
        <v>1009.3088220341814</v>
      </c>
      <c r="K1317" s="674">
        <v>1009.3088220341814</v>
      </c>
      <c r="L1317" s="675">
        <v>1009.3088220341814</v>
      </c>
    </row>
    <row r="1318" spans="1:12" x14ac:dyDescent="0.25">
      <c r="A1318" s="669">
        <v>2007</v>
      </c>
      <c r="B1318" s="670">
        <v>2041</v>
      </c>
      <c r="C1318" s="671">
        <v>34</v>
      </c>
      <c r="D1318" s="672">
        <v>9.5581873905950232</v>
      </c>
      <c r="E1318" s="672">
        <v>9.5581873905950232</v>
      </c>
      <c r="F1318" s="673">
        <v>9.5581873905950232</v>
      </c>
      <c r="G1318" s="674">
        <v>194.57953904617133</v>
      </c>
      <c r="H1318" s="674">
        <v>194.57953904617133</v>
      </c>
      <c r="I1318" s="675">
        <v>194.57953904617133</v>
      </c>
      <c r="J1318" s="674">
        <v>877.40958894642915</v>
      </c>
      <c r="K1318" s="674">
        <v>877.40958894642915</v>
      </c>
      <c r="L1318" s="675">
        <v>877.40958894642915</v>
      </c>
    </row>
    <row r="1319" spans="1:12" x14ac:dyDescent="0.25">
      <c r="A1319" s="669">
        <v>2007</v>
      </c>
      <c r="B1319" s="670">
        <v>2042</v>
      </c>
      <c r="C1319" s="671">
        <v>35</v>
      </c>
      <c r="D1319" s="672">
        <v>8.2579147624221854</v>
      </c>
      <c r="E1319" s="672">
        <v>8.2579147624221854</v>
      </c>
      <c r="F1319" s="673">
        <v>8.2579147624221854</v>
      </c>
      <c r="G1319" s="674">
        <v>148.48278425452662</v>
      </c>
      <c r="H1319" s="674">
        <v>148.48278425452662</v>
      </c>
      <c r="I1319" s="675">
        <v>148.48278425452662</v>
      </c>
      <c r="J1319" s="674">
        <v>755.62845522662337</v>
      </c>
      <c r="K1319" s="674">
        <v>755.62845522662337</v>
      </c>
      <c r="L1319" s="675">
        <v>755.62845522662337</v>
      </c>
    </row>
    <row r="1320" spans="1:12" x14ac:dyDescent="0.25">
      <c r="A1320" s="669">
        <v>2007</v>
      </c>
      <c r="B1320" s="670">
        <v>2043</v>
      </c>
      <c r="C1320" s="671">
        <v>36</v>
      </c>
      <c r="D1320" s="672">
        <v>7.0234187828452752</v>
      </c>
      <c r="E1320" s="672">
        <v>7.0234187828452752</v>
      </c>
      <c r="F1320" s="673">
        <v>7.0234187828452752</v>
      </c>
      <c r="G1320" s="674">
        <v>110.97500775229155</v>
      </c>
      <c r="H1320" s="674">
        <v>110.97500775229155</v>
      </c>
      <c r="I1320" s="675">
        <v>110.97500775229155</v>
      </c>
      <c r="J1320" s="674">
        <v>644.51137436101192</v>
      </c>
      <c r="K1320" s="674">
        <v>644.51137436101192</v>
      </c>
      <c r="L1320" s="675">
        <v>644.51137436101192</v>
      </c>
    </row>
    <row r="1321" spans="1:12" x14ac:dyDescent="0.25">
      <c r="A1321" s="669">
        <v>2007</v>
      </c>
      <c r="B1321" s="670">
        <v>2044</v>
      </c>
      <c r="C1321" s="671">
        <v>37</v>
      </c>
      <c r="D1321" s="672">
        <v>5.877409511646758</v>
      </c>
      <c r="E1321" s="672">
        <v>5.877409511646758</v>
      </c>
      <c r="F1321" s="673">
        <v>5.877409511646758</v>
      </c>
      <c r="G1321" s="674">
        <v>81.180658304727842</v>
      </c>
      <c r="H1321" s="674">
        <v>81.180658304727842</v>
      </c>
      <c r="I1321" s="675">
        <v>81.180658304727842</v>
      </c>
      <c r="J1321" s="674">
        <v>544.32459294004434</v>
      </c>
      <c r="K1321" s="674">
        <v>544.32459294004434</v>
      </c>
      <c r="L1321" s="675">
        <v>544.32459294004434</v>
      </c>
    </row>
    <row r="1322" spans="1:12" x14ac:dyDescent="0.25">
      <c r="A1322" s="669">
        <v>2007</v>
      </c>
      <c r="B1322" s="670">
        <v>2045</v>
      </c>
      <c r="C1322" s="671">
        <v>38</v>
      </c>
      <c r="D1322" s="672">
        <v>4.8368036786247712</v>
      </c>
      <c r="E1322" s="672">
        <v>4.8368036786247712</v>
      </c>
      <c r="F1322" s="673">
        <v>4.8368036786247712</v>
      </c>
      <c r="G1322" s="674">
        <v>58.08532327940614</v>
      </c>
      <c r="H1322" s="674">
        <v>58.08532327940614</v>
      </c>
      <c r="I1322" s="675">
        <v>58.08532327940614</v>
      </c>
      <c r="J1322" s="674">
        <v>455.07098767656464</v>
      </c>
      <c r="K1322" s="674">
        <v>455.07098767656464</v>
      </c>
      <c r="L1322" s="675">
        <v>455.07098767656464</v>
      </c>
    </row>
    <row r="1323" spans="1:12" ht="13" thickBot="1" x14ac:dyDescent="0.3">
      <c r="A1323" s="676">
        <v>2007</v>
      </c>
      <c r="B1323" s="677">
        <v>2046</v>
      </c>
      <c r="C1323" s="678">
        <v>39</v>
      </c>
      <c r="D1323" s="679">
        <v>3.9123886898855162</v>
      </c>
      <c r="E1323" s="679">
        <v>3.9123886898855162</v>
      </c>
      <c r="F1323" s="680">
        <v>3.9123886898855162</v>
      </c>
      <c r="G1323" s="681">
        <v>40.623268596406227</v>
      </c>
      <c r="H1323" s="681">
        <v>40.623268596406227</v>
      </c>
      <c r="I1323" s="682">
        <v>40.623268596406227</v>
      </c>
      <c r="J1323" s="681">
        <v>376.51553205734876</v>
      </c>
      <c r="K1323" s="681">
        <v>376.51553205734876</v>
      </c>
      <c r="L1323" s="682">
        <v>376.51553205734876</v>
      </c>
    </row>
    <row r="1324" spans="1:12" x14ac:dyDescent="0.25">
      <c r="A1324" s="662">
        <v>2008</v>
      </c>
      <c r="B1324" s="663">
        <v>2008</v>
      </c>
      <c r="C1324" s="664">
        <v>0</v>
      </c>
      <c r="D1324" s="665">
        <v>3.7221570000000002</v>
      </c>
      <c r="E1324" s="665">
        <v>3.7221570000000002</v>
      </c>
      <c r="F1324" s="666">
        <v>3.7221570000000002</v>
      </c>
      <c r="G1324" s="667">
        <v>484.95183042014406</v>
      </c>
      <c r="H1324" s="667">
        <v>484.95183042014406</v>
      </c>
      <c r="I1324" s="668">
        <v>484.95183042014406</v>
      </c>
      <c r="J1324" s="667">
        <v>2006.8689999999999</v>
      </c>
      <c r="K1324" s="667">
        <v>2006.8689999999999</v>
      </c>
      <c r="L1324" s="668">
        <v>2006.8689999999999</v>
      </c>
    </row>
    <row r="1325" spans="1:12" x14ac:dyDescent="0.25">
      <c r="A1325" s="669">
        <v>2008</v>
      </c>
      <c r="B1325" s="670">
        <v>2009</v>
      </c>
      <c r="C1325" s="671">
        <v>1</v>
      </c>
      <c r="D1325" s="672">
        <v>3.8488340000000001</v>
      </c>
      <c r="E1325" s="672">
        <v>3.8488340000000001</v>
      </c>
      <c r="F1325" s="673">
        <v>3.8488340000000001</v>
      </c>
      <c r="G1325" s="674">
        <v>532.08114887785405</v>
      </c>
      <c r="H1325" s="674">
        <v>532.08114887785405</v>
      </c>
      <c r="I1325" s="675">
        <v>532.08114887785405</v>
      </c>
      <c r="J1325" s="674">
        <v>2211.489</v>
      </c>
      <c r="K1325" s="674">
        <v>2211.489</v>
      </c>
      <c r="L1325" s="675">
        <v>2211.489</v>
      </c>
    </row>
    <row r="1326" spans="1:12" x14ac:dyDescent="0.25">
      <c r="A1326" s="669">
        <v>2008</v>
      </c>
      <c r="B1326" s="670">
        <v>2010</v>
      </c>
      <c r="C1326" s="671">
        <v>2</v>
      </c>
      <c r="D1326" s="672">
        <v>3.771868</v>
      </c>
      <c r="E1326" s="672">
        <v>3.771868</v>
      </c>
      <c r="F1326" s="673">
        <v>3.771868</v>
      </c>
      <c r="G1326" s="674">
        <v>602.49919950644926</v>
      </c>
      <c r="H1326" s="674">
        <v>602.49919950644926</v>
      </c>
      <c r="I1326" s="675">
        <v>602.49919950644926</v>
      </c>
      <c r="J1326" s="674">
        <v>2305.7049999999999</v>
      </c>
      <c r="K1326" s="674">
        <v>2305.7049999999999</v>
      </c>
      <c r="L1326" s="675">
        <v>2305.7049999999999</v>
      </c>
    </row>
    <row r="1327" spans="1:12" x14ac:dyDescent="0.25">
      <c r="A1327" s="669">
        <v>2008</v>
      </c>
      <c r="B1327" s="670">
        <v>2011</v>
      </c>
      <c r="C1327" s="671">
        <v>3</v>
      </c>
      <c r="D1327" s="672">
        <v>4.4921150000000001</v>
      </c>
      <c r="E1327" s="672">
        <v>4.4921150000000001</v>
      </c>
      <c r="F1327" s="673">
        <v>4.4921150000000001</v>
      </c>
      <c r="G1327" s="674">
        <v>642.70181472518277</v>
      </c>
      <c r="H1327" s="674">
        <v>642.70181472518277</v>
      </c>
      <c r="I1327" s="675">
        <v>642.70181472518277</v>
      </c>
      <c r="J1327" s="674">
        <v>2508.5340000000001</v>
      </c>
      <c r="K1327" s="674">
        <v>2508.5340000000001</v>
      </c>
      <c r="L1327" s="675">
        <v>2508.5340000000001</v>
      </c>
    </row>
    <row r="1328" spans="1:12" x14ac:dyDescent="0.25">
      <c r="A1328" s="669">
        <v>2008</v>
      </c>
      <c r="B1328" s="670">
        <v>2012</v>
      </c>
      <c r="C1328" s="671">
        <v>4</v>
      </c>
      <c r="D1328" s="672">
        <v>4.9758500000000003</v>
      </c>
      <c r="E1328" s="672">
        <v>4.9758500000000003</v>
      </c>
      <c r="F1328" s="673">
        <v>4.9758500000000003</v>
      </c>
      <c r="G1328" s="674">
        <v>708.4857592224962</v>
      </c>
      <c r="H1328" s="674">
        <v>708.4857592224962</v>
      </c>
      <c r="I1328" s="675">
        <v>708.4857592224962</v>
      </c>
      <c r="J1328" s="674">
        <v>2838.998</v>
      </c>
      <c r="K1328" s="674">
        <v>2838.998</v>
      </c>
      <c r="L1328" s="675">
        <v>2838.998</v>
      </c>
    </row>
    <row r="1329" spans="1:12" x14ac:dyDescent="0.25">
      <c r="A1329" s="669">
        <v>2008</v>
      </c>
      <c r="B1329" s="670">
        <v>2013</v>
      </c>
      <c r="C1329" s="671">
        <v>5</v>
      </c>
      <c r="D1329" s="672">
        <v>5.4795439999999997</v>
      </c>
      <c r="E1329" s="672">
        <v>5.4795439999999997</v>
      </c>
      <c r="F1329" s="673">
        <v>5.4795439999999997</v>
      </c>
      <c r="G1329" s="674">
        <v>719.66817868785256</v>
      </c>
      <c r="H1329" s="674">
        <v>719.66817868785256</v>
      </c>
      <c r="I1329" s="675">
        <v>719.66817868785256</v>
      </c>
      <c r="J1329" s="674">
        <v>2874.721</v>
      </c>
      <c r="K1329" s="674">
        <v>2874.721</v>
      </c>
      <c r="L1329" s="675">
        <v>2874.721</v>
      </c>
    </row>
    <row r="1330" spans="1:12" x14ac:dyDescent="0.25">
      <c r="A1330" s="669">
        <v>2008</v>
      </c>
      <c r="B1330" s="670">
        <v>2014</v>
      </c>
      <c r="C1330" s="671">
        <v>6</v>
      </c>
      <c r="D1330" s="672">
        <v>5.776313</v>
      </c>
      <c r="E1330" s="672">
        <v>5.776313</v>
      </c>
      <c r="F1330" s="673">
        <v>5.776313</v>
      </c>
      <c r="G1330" s="674">
        <v>816.06183574548493</v>
      </c>
      <c r="H1330" s="674">
        <v>816.06183574548493</v>
      </c>
      <c r="I1330" s="675">
        <v>816.06183574548493</v>
      </c>
      <c r="J1330" s="674">
        <v>3031.5349999999999</v>
      </c>
      <c r="K1330" s="674">
        <v>3031.5349999999999</v>
      </c>
      <c r="L1330" s="675">
        <v>3031.5349999999999</v>
      </c>
    </row>
    <row r="1331" spans="1:12" x14ac:dyDescent="0.25">
      <c r="A1331" s="669">
        <v>2008</v>
      </c>
      <c r="B1331" s="670">
        <v>2015</v>
      </c>
      <c r="C1331" s="671">
        <v>7</v>
      </c>
      <c r="D1331" s="672">
        <v>6.1214449999999996</v>
      </c>
      <c r="E1331" s="672">
        <v>6.1214449999999996</v>
      </c>
      <c r="F1331" s="673">
        <v>6.1214449999999996</v>
      </c>
      <c r="G1331" s="674">
        <v>761.04032038615719</v>
      </c>
      <c r="H1331" s="674">
        <v>761.04032038615719</v>
      </c>
      <c r="I1331" s="675">
        <v>761.04032038615719</v>
      </c>
      <c r="J1331" s="674">
        <v>3034.6881380552072</v>
      </c>
      <c r="K1331" s="674">
        <v>3034.6881380552072</v>
      </c>
      <c r="L1331" s="675">
        <v>3034.6881380552072</v>
      </c>
    </row>
    <row r="1332" spans="1:12" x14ac:dyDescent="0.25">
      <c r="A1332" s="669">
        <v>2008</v>
      </c>
      <c r="B1332" s="670">
        <v>2016</v>
      </c>
      <c r="C1332" s="671">
        <v>8</v>
      </c>
      <c r="D1332" s="672">
        <v>7.1233680000000001</v>
      </c>
      <c r="E1332" s="672">
        <v>7.1233680000000001</v>
      </c>
      <c r="F1332" s="673">
        <v>7.1233680000000001</v>
      </c>
      <c r="G1332" s="674">
        <v>961.87353996897832</v>
      </c>
      <c r="H1332" s="674">
        <v>961.87353996897832</v>
      </c>
      <c r="I1332" s="675">
        <v>961.87353996897832</v>
      </c>
      <c r="J1332" s="674">
        <v>3076.9453660757449</v>
      </c>
      <c r="K1332" s="674">
        <v>3076.9453660757449</v>
      </c>
      <c r="L1332" s="675">
        <v>3076.9453660757449</v>
      </c>
    </row>
    <row r="1333" spans="1:12" x14ac:dyDescent="0.25">
      <c r="A1333" s="669">
        <v>2008</v>
      </c>
      <c r="B1333" s="670">
        <v>2017</v>
      </c>
      <c r="C1333" s="671">
        <v>9</v>
      </c>
      <c r="D1333" s="672">
        <v>8.1569099999999999</v>
      </c>
      <c r="E1333" s="672">
        <v>8.1569099999999999</v>
      </c>
      <c r="F1333" s="673">
        <v>8.1569099999999999</v>
      </c>
      <c r="G1333" s="674">
        <v>1049.4607726835379</v>
      </c>
      <c r="H1333" s="674">
        <v>1049.4607726835379</v>
      </c>
      <c r="I1333" s="675">
        <v>1049.4607726835379</v>
      </c>
      <c r="J1333" s="674">
        <v>3111.3297810686067</v>
      </c>
      <c r="K1333" s="674">
        <v>3111.3297810686067</v>
      </c>
      <c r="L1333" s="675">
        <v>3111.3297810686067</v>
      </c>
    </row>
    <row r="1334" spans="1:12" x14ac:dyDescent="0.25">
      <c r="A1334" s="669">
        <v>2008</v>
      </c>
      <c r="B1334" s="670">
        <v>2018</v>
      </c>
      <c r="C1334" s="671">
        <v>10</v>
      </c>
      <c r="D1334" s="672">
        <v>8.2010994491232498</v>
      </c>
      <c r="E1334" s="672">
        <v>8.2010994491232498</v>
      </c>
      <c r="F1334" s="673">
        <v>8.2010994491232498</v>
      </c>
      <c r="G1334" s="674">
        <v>1115.2427373882945</v>
      </c>
      <c r="H1334" s="674">
        <v>1115.2427373882945</v>
      </c>
      <c r="I1334" s="675">
        <v>1115.2427373882945</v>
      </c>
      <c r="J1334" s="674">
        <v>3555.1830147742744</v>
      </c>
      <c r="K1334" s="674">
        <v>3555.1830147742744</v>
      </c>
      <c r="L1334" s="675">
        <v>3555.1830147742744</v>
      </c>
    </row>
    <row r="1335" spans="1:12" x14ac:dyDescent="0.25">
      <c r="A1335" s="669">
        <v>2008</v>
      </c>
      <c r="B1335" s="670">
        <v>2019</v>
      </c>
      <c r="C1335" s="671">
        <v>11</v>
      </c>
      <c r="D1335" s="672">
        <v>9.3488339423764035</v>
      </c>
      <c r="E1335" s="672">
        <v>9.3488339423764035</v>
      </c>
      <c r="F1335" s="673">
        <v>9.3488339423764035</v>
      </c>
      <c r="G1335" s="674">
        <v>1161.4655872444559</v>
      </c>
      <c r="H1335" s="674">
        <v>1161.4655872444559</v>
      </c>
      <c r="I1335" s="675">
        <v>1161.4655872444559</v>
      </c>
      <c r="J1335" s="674">
        <v>3572.6914503948065</v>
      </c>
      <c r="K1335" s="674">
        <v>3572.6914503948065</v>
      </c>
      <c r="L1335" s="675">
        <v>3572.6914503948065</v>
      </c>
    </row>
    <row r="1336" spans="1:12" x14ac:dyDescent="0.25">
      <c r="A1336" s="669">
        <v>2008</v>
      </c>
      <c r="B1336" s="670">
        <v>2020</v>
      </c>
      <c r="C1336" s="671">
        <v>12</v>
      </c>
      <c r="D1336" s="672">
        <v>11.776223357003753</v>
      </c>
      <c r="E1336" s="672">
        <v>11.776223357003753</v>
      </c>
      <c r="F1336" s="673">
        <v>11.776223357003753</v>
      </c>
      <c r="G1336" s="674">
        <v>1430.4380548920828</v>
      </c>
      <c r="H1336" s="674">
        <v>1430.4380548920828</v>
      </c>
      <c r="I1336" s="675">
        <v>1430.4380548920828</v>
      </c>
      <c r="J1336" s="674">
        <v>3577.7978876131447</v>
      </c>
      <c r="K1336" s="674">
        <v>3577.7978876131447</v>
      </c>
      <c r="L1336" s="675">
        <v>3577.7978876131447</v>
      </c>
    </row>
    <row r="1337" spans="1:12" x14ac:dyDescent="0.25">
      <c r="A1337" s="669">
        <v>2008</v>
      </c>
      <c r="B1337" s="670">
        <v>2021</v>
      </c>
      <c r="C1337" s="671">
        <v>13</v>
      </c>
      <c r="D1337" s="672">
        <v>12.611644185951212</v>
      </c>
      <c r="E1337" s="672">
        <v>12.611644185951212</v>
      </c>
      <c r="F1337" s="673">
        <v>12.611644185951212</v>
      </c>
      <c r="G1337" s="674">
        <v>1455.0157560338764</v>
      </c>
      <c r="H1337" s="674">
        <v>1455.0157560338764</v>
      </c>
      <c r="I1337" s="675">
        <v>1455.0157560338764</v>
      </c>
      <c r="J1337" s="674">
        <v>3569.5344192112771</v>
      </c>
      <c r="K1337" s="674">
        <v>3569.5344192112771</v>
      </c>
      <c r="L1337" s="675">
        <v>3569.5344192112771</v>
      </c>
    </row>
    <row r="1338" spans="1:12" x14ac:dyDescent="0.25">
      <c r="A1338" s="669">
        <v>2008</v>
      </c>
      <c r="B1338" s="670">
        <v>2022</v>
      </c>
      <c r="C1338" s="671">
        <v>14</v>
      </c>
      <c r="D1338" s="672">
        <v>13.447786620087529</v>
      </c>
      <c r="E1338" s="672">
        <v>13.447786620087529</v>
      </c>
      <c r="F1338" s="673">
        <v>13.447786620087529</v>
      </c>
      <c r="G1338" s="674">
        <v>1471.1504731006221</v>
      </c>
      <c r="H1338" s="674">
        <v>1471.1504731006221</v>
      </c>
      <c r="I1338" s="675">
        <v>1471.1504731006221</v>
      </c>
      <c r="J1338" s="674">
        <v>3547.084679424333</v>
      </c>
      <c r="K1338" s="674">
        <v>3547.084679424333</v>
      </c>
      <c r="L1338" s="675">
        <v>3547.084679424333</v>
      </c>
    </row>
    <row r="1339" spans="1:12" x14ac:dyDescent="0.25">
      <c r="A1339" s="669">
        <v>2008</v>
      </c>
      <c r="B1339" s="670">
        <v>2023</v>
      </c>
      <c r="C1339" s="671">
        <v>15</v>
      </c>
      <c r="D1339" s="672">
        <v>14.269844421527656</v>
      </c>
      <c r="E1339" s="672">
        <v>14.269844421527656</v>
      </c>
      <c r="F1339" s="673">
        <v>14.269844421527656</v>
      </c>
      <c r="G1339" s="674">
        <v>1477.5609616605502</v>
      </c>
      <c r="H1339" s="674">
        <v>1477.5609616605502</v>
      </c>
      <c r="I1339" s="675">
        <v>1477.5609616605502</v>
      </c>
      <c r="J1339" s="674">
        <v>3509.8170920066564</v>
      </c>
      <c r="K1339" s="674">
        <v>3509.8170920066564</v>
      </c>
      <c r="L1339" s="675">
        <v>3509.8170920066564</v>
      </c>
    </row>
    <row r="1340" spans="1:12" x14ac:dyDescent="0.25">
      <c r="A1340" s="669">
        <v>2008</v>
      </c>
      <c r="B1340" s="670">
        <v>2024</v>
      </c>
      <c r="C1340" s="671">
        <v>16</v>
      </c>
      <c r="D1340" s="672">
        <v>15.060968488110545</v>
      </c>
      <c r="E1340" s="672">
        <v>15.060968488110545</v>
      </c>
      <c r="F1340" s="673">
        <v>15.060968488110545</v>
      </c>
      <c r="G1340" s="674">
        <v>1473.1290286279561</v>
      </c>
      <c r="H1340" s="674">
        <v>1473.1290286279561</v>
      </c>
      <c r="I1340" s="675">
        <v>1473.1290286279561</v>
      </c>
      <c r="J1340" s="674">
        <v>3457.3161266171319</v>
      </c>
      <c r="K1340" s="674">
        <v>3457.3161266171319</v>
      </c>
      <c r="L1340" s="675">
        <v>3457.3161266171319</v>
      </c>
    </row>
    <row r="1341" spans="1:12" x14ac:dyDescent="0.25">
      <c r="A1341" s="669">
        <v>2008</v>
      </c>
      <c r="B1341" s="670">
        <v>2025</v>
      </c>
      <c r="C1341" s="671">
        <v>17</v>
      </c>
      <c r="D1341" s="672">
        <v>15.802569113636402</v>
      </c>
      <c r="E1341" s="672">
        <v>15.802569113636402</v>
      </c>
      <c r="F1341" s="673">
        <v>15.802569113636402</v>
      </c>
      <c r="G1341" s="674">
        <v>1456.9726119225818</v>
      </c>
      <c r="H1341" s="674">
        <v>1456.9726119225818</v>
      </c>
      <c r="I1341" s="675">
        <v>1456.9726119225818</v>
      </c>
      <c r="J1341" s="674">
        <v>3389.4100464809976</v>
      </c>
      <c r="K1341" s="674">
        <v>3389.4100464809976</v>
      </c>
      <c r="L1341" s="675">
        <v>3389.4100464809976</v>
      </c>
    </row>
    <row r="1342" spans="1:12" x14ac:dyDescent="0.25">
      <c r="A1342" s="669">
        <v>2008</v>
      </c>
      <c r="B1342" s="670">
        <v>2026</v>
      </c>
      <c r="C1342" s="671">
        <v>18</v>
      </c>
      <c r="D1342" s="672">
        <v>16.474776741455425</v>
      </c>
      <c r="E1342" s="672">
        <v>16.474776741455425</v>
      </c>
      <c r="F1342" s="673">
        <v>16.474776741455425</v>
      </c>
      <c r="G1342" s="674">
        <v>1428.5168374935968</v>
      </c>
      <c r="H1342" s="674">
        <v>1428.5168374935968</v>
      </c>
      <c r="I1342" s="675">
        <v>1428.5168374935968</v>
      </c>
      <c r="J1342" s="674">
        <v>3306.193591150954</v>
      </c>
      <c r="K1342" s="674">
        <v>3306.193591150954</v>
      </c>
      <c r="L1342" s="675">
        <v>3306.193591150954</v>
      </c>
    </row>
    <row r="1343" spans="1:12" x14ac:dyDescent="0.25">
      <c r="A1343" s="669">
        <v>2008</v>
      </c>
      <c r="B1343" s="670">
        <v>2027</v>
      </c>
      <c r="C1343" s="671">
        <v>19</v>
      </c>
      <c r="D1343" s="672">
        <v>17.057065708548024</v>
      </c>
      <c r="E1343" s="672">
        <v>17.057065708548024</v>
      </c>
      <c r="F1343" s="673">
        <v>17.057065708548024</v>
      </c>
      <c r="G1343" s="674">
        <v>1387.5571145821818</v>
      </c>
      <c r="H1343" s="674">
        <v>1387.5571145821818</v>
      </c>
      <c r="I1343" s="675">
        <v>1387.5571145821818</v>
      </c>
      <c r="J1343" s="674">
        <v>3208.0440837962256</v>
      </c>
      <c r="K1343" s="674">
        <v>3208.0440837962256</v>
      </c>
      <c r="L1343" s="675">
        <v>3208.0440837962256</v>
      </c>
    </row>
    <row r="1344" spans="1:12" x14ac:dyDescent="0.25">
      <c r="A1344" s="669">
        <v>2008</v>
      </c>
      <c r="B1344" s="670">
        <v>2028</v>
      </c>
      <c r="C1344" s="671">
        <v>20</v>
      </c>
      <c r="D1344" s="672">
        <v>17.529032896759585</v>
      </c>
      <c r="E1344" s="672">
        <v>17.529032896759585</v>
      </c>
      <c r="F1344" s="673">
        <v>17.529032896759585</v>
      </c>
      <c r="G1344" s="674">
        <v>1334.3078986628745</v>
      </c>
      <c r="H1344" s="674">
        <v>1334.3078986628745</v>
      </c>
      <c r="I1344" s="675">
        <v>1334.3078986628745</v>
      </c>
      <c r="J1344" s="674">
        <v>3095.6295936678525</v>
      </c>
      <c r="K1344" s="674">
        <v>3095.6295936678525</v>
      </c>
      <c r="L1344" s="675">
        <v>3095.6295936678525</v>
      </c>
    </row>
    <row r="1345" spans="1:12" x14ac:dyDescent="0.25">
      <c r="A1345" s="669">
        <v>2008</v>
      </c>
      <c r="B1345" s="670">
        <v>2029</v>
      </c>
      <c r="C1345" s="671">
        <v>21</v>
      </c>
      <c r="D1345" s="672">
        <v>17.871308127805552</v>
      </c>
      <c r="E1345" s="672">
        <v>17.871308127805552</v>
      </c>
      <c r="F1345" s="673">
        <v>17.871308127805552</v>
      </c>
      <c r="G1345" s="674">
        <v>1269.4309503344628</v>
      </c>
      <c r="H1345" s="674">
        <v>1269.4309503344628</v>
      </c>
      <c r="I1345" s="675">
        <v>1269.4309503344628</v>
      </c>
      <c r="J1345" s="674">
        <v>2969.9080264863969</v>
      </c>
      <c r="K1345" s="674">
        <v>2969.9080264863969</v>
      </c>
      <c r="L1345" s="675">
        <v>2969.9080264863969</v>
      </c>
    </row>
    <row r="1346" spans="1:12" x14ac:dyDescent="0.25">
      <c r="A1346" s="669">
        <v>2008</v>
      </c>
      <c r="B1346" s="670">
        <v>2030</v>
      </c>
      <c r="C1346" s="671">
        <v>22</v>
      </c>
      <c r="D1346" s="672">
        <v>18.066556625934599</v>
      </c>
      <c r="E1346" s="672">
        <v>18.066556625934599</v>
      </c>
      <c r="F1346" s="673">
        <v>18.066556625934599</v>
      </c>
      <c r="G1346" s="674">
        <v>1194.0378676939829</v>
      </c>
      <c r="H1346" s="674">
        <v>1194.0378676939829</v>
      </c>
      <c r="I1346" s="675">
        <v>1194.0378676939829</v>
      </c>
      <c r="J1346" s="674">
        <v>2832.1163566137561</v>
      </c>
      <c r="K1346" s="674">
        <v>2832.1163566137561</v>
      </c>
      <c r="L1346" s="675">
        <v>2832.1163566137561</v>
      </c>
    </row>
    <row r="1347" spans="1:12" x14ac:dyDescent="0.25">
      <c r="A1347" s="669">
        <v>2008</v>
      </c>
      <c r="B1347" s="670">
        <v>2031</v>
      </c>
      <c r="C1347" s="671">
        <v>23</v>
      </c>
      <c r="D1347" s="672">
        <v>18.100517498556162</v>
      </c>
      <c r="E1347" s="672">
        <v>18.100517498556162</v>
      </c>
      <c r="F1347" s="673">
        <v>18.100517498556162</v>
      </c>
      <c r="G1347" s="674">
        <v>1109.6634037291528</v>
      </c>
      <c r="H1347" s="674">
        <v>1109.6634037291528</v>
      </c>
      <c r="I1347" s="675">
        <v>1109.6634037291528</v>
      </c>
      <c r="J1347" s="674">
        <v>2683.7496449178107</v>
      </c>
      <c r="K1347" s="674">
        <v>2683.7496449178107</v>
      </c>
      <c r="L1347" s="675">
        <v>2683.7496449178107</v>
      </c>
    </row>
    <row r="1348" spans="1:12" x14ac:dyDescent="0.25">
      <c r="A1348" s="669">
        <v>2008</v>
      </c>
      <c r="B1348" s="670">
        <v>2032</v>
      </c>
      <c r="C1348" s="671">
        <v>24</v>
      </c>
      <c r="D1348" s="672">
        <v>17.963007942464632</v>
      </c>
      <c r="E1348" s="672">
        <v>17.963007942464632</v>
      </c>
      <c r="F1348" s="673">
        <v>17.963007942464632</v>
      </c>
      <c r="G1348" s="674">
        <v>1018.2085192824453</v>
      </c>
      <c r="H1348" s="674">
        <v>1018.2085192824453</v>
      </c>
      <c r="I1348" s="675">
        <v>1018.2085192824453</v>
      </c>
      <c r="J1348" s="674">
        <v>2526.5299864309536</v>
      </c>
      <c r="K1348" s="674">
        <v>2526.5299864309536</v>
      </c>
      <c r="L1348" s="675">
        <v>2526.5299864309536</v>
      </c>
    </row>
    <row r="1349" spans="1:12" x14ac:dyDescent="0.25">
      <c r="A1349" s="669">
        <v>2008</v>
      </c>
      <c r="B1349" s="670">
        <v>2033</v>
      </c>
      <c r="C1349" s="671">
        <v>25</v>
      </c>
      <c r="D1349" s="672">
        <v>17.64881299912426</v>
      </c>
      <c r="E1349" s="672">
        <v>17.64881299912426</v>
      </c>
      <c r="F1349" s="673">
        <v>17.64881299912426</v>
      </c>
      <c r="G1349" s="674">
        <v>921.85505905277114</v>
      </c>
      <c r="H1349" s="674">
        <v>921.85505905277114</v>
      </c>
      <c r="I1349" s="675">
        <v>921.85505905277114</v>
      </c>
      <c r="J1349" s="674">
        <v>2362.3660750824047</v>
      </c>
      <c r="K1349" s="674">
        <v>2362.3660750824047</v>
      </c>
      <c r="L1349" s="675">
        <v>2362.3660750824047</v>
      </c>
    </row>
    <row r="1350" spans="1:12" x14ac:dyDescent="0.25">
      <c r="A1350" s="669">
        <v>2008</v>
      </c>
      <c r="B1350" s="670">
        <v>2034</v>
      </c>
      <c r="C1350" s="671">
        <v>26</v>
      </c>
      <c r="D1350" s="672">
        <v>17.158377339329004</v>
      </c>
      <c r="E1350" s="672">
        <v>17.158377339329004</v>
      </c>
      <c r="F1350" s="673">
        <v>17.158377339329004</v>
      </c>
      <c r="G1350" s="674">
        <v>822.95704690670209</v>
      </c>
      <c r="H1350" s="674">
        <v>822.95704690670209</v>
      </c>
      <c r="I1350" s="675">
        <v>822.95704690670209</v>
      </c>
      <c r="J1350" s="674">
        <v>2193.3046246616109</v>
      </c>
      <c r="K1350" s="674">
        <v>2193.3046246616109</v>
      </c>
      <c r="L1350" s="675">
        <v>2193.3046246616109</v>
      </c>
    </row>
    <row r="1351" spans="1:12" x14ac:dyDescent="0.25">
      <c r="A1351" s="669">
        <v>2008</v>
      </c>
      <c r="B1351" s="670">
        <v>2035</v>
      </c>
      <c r="C1351" s="671">
        <v>27</v>
      </c>
      <c r="D1351" s="672">
        <v>16.498220538571079</v>
      </c>
      <c r="E1351" s="672">
        <v>16.498220538571079</v>
      </c>
      <c r="F1351" s="673">
        <v>16.498220538571079</v>
      </c>
      <c r="G1351" s="674">
        <v>723.91646683985289</v>
      </c>
      <c r="H1351" s="674">
        <v>723.91646683985289</v>
      </c>
      <c r="I1351" s="675">
        <v>723.91646683985289</v>
      </c>
      <c r="J1351" s="674">
        <v>2021.4754065097845</v>
      </c>
      <c r="K1351" s="674">
        <v>2021.4754065097845</v>
      </c>
      <c r="L1351" s="675">
        <v>2021.4754065097845</v>
      </c>
    </row>
    <row r="1352" spans="1:12" x14ac:dyDescent="0.25">
      <c r="A1352" s="669">
        <v>2008</v>
      </c>
      <c r="B1352" s="670">
        <v>2036</v>
      </c>
      <c r="C1352" s="671">
        <v>28</v>
      </c>
      <c r="D1352" s="672">
        <v>15.681011612484475</v>
      </c>
      <c r="E1352" s="672">
        <v>15.681011612484475</v>
      </c>
      <c r="F1352" s="673">
        <v>15.681011612484475</v>
      </c>
      <c r="G1352" s="674">
        <v>627.05359060277385</v>
      </c>
      <c r="H1352" s="674">
        <v>627.05359060277385</v>
      </c>
      <c r="I1352" s="675">
        <v>627.05359060277385</v>
      </c>
      <c r="J1352" s="674">
        <v>1849.032114078695</v>
      </c>
      <c r="K1352" s="674">
        <v>1849.032114078695</v>
      </c>
      <c r="L1352" s="675">
        <v>1849.032114078695</v>
      </c>
    </row>
    <row r="1353" spans="1:12" x14ac:dyDescent="0.25">
      <c r="A1353" s="669">
        <v>2008</v>
      </c>
      <c r="B1353" s="670">
        <v>2037</v>
      </c>
      <c r="C1353" s="671">
        <v>29</v>
      </c>
      <c r="D1353" s="672">
        <v>14.725262098583935</v>
      </c>
      <c r="E1353" s="672">
        <v>14.725262098583935</v>
      </c>
      <c r="F1353" s="673">
        <v>14.725262098583935</v>
      </c>
      <c r="G1353" s="674">
        <v>534.48304484449272</v>
      </c>
      <c r="H1353" s="674">
        <v>534.48304484449272</v>
      </c>
      <c r="I1353" s="675">
        <v>534.48304484449272</v>
      </c>
      <c r="J1353" s="674">
        <v>1678.0916030086264</v>
      </c>
      <c r="K1353" s="674">
        <v>1678.0916030086264</v>
      </c>
      <c r="L1353" s="675">
        <v>1678.0916030086264</v>
      </c>
    </row>
    <row r="1354" spans="1:12" x14ac:dyDescent="0.25">
      <c r="A1354" s="669">
        <v>2008</v>
      </c>
      <c r="B1354" s="670">
        <v>2038</v>
      </c>
      <c r="C1354" s="671">
        <v>30</v>
      </c>
      <c r="D1354" s="672">
        <v>13.654628234274547</v>
      </c>
      <c r="E1354" s="672">
        <v>13.654628234274547</v>
      </c>
      <c r="F1354" s="673">
        <v>13.654628234274547</v>
      </c>
      <c r="G1354" s="674">
        <v>448.00661970642091</v>
      </c>
      <c r="H1354" s="674">
        <v>448.00661970642091</v>
      </c>
      <c r="I1354" s="675">
        <v>448.00661970642091</v>
      </c>
      <c r="J1354" s="674">
        <v>1510.6742490038573</v>
      </c>
      <c r="K1354" s="674">
        <v>1510.6742490038573</v>
      </c>
      <c r="L1354" s="675">
        <v>1510.6742490038573</v>
      </c>
    </row>
    <row r="1355" spans="1:12" x14ac:dyDescent="0.25">
      <c r="A1355" s="669">
        <v>2008</v>
      </c>
      <c r="B1355" s="670">
        <v>2039</v>
      </c>
      <c r="C1355" s="671">
        <v>31</v>
      </c>
      <c r="D1355" s="672">
        <v>12.496848955170826</v>
      </c>
      <c r="E1355" s="672">
        <v>12.496848955170826</v>
      </c>
      <c r="F1355" s="673">
        <v>12.496848955170826</v>
      </c>
      <c r="G1355" s="674">
        <v>369.03223887025598</v>
      </c>
      <c r="H1355" s="674">
        <v>369.03223887025598</v>
      </c>
      <c r="I1355" s="675">
        <v>369.03223887025598</v>
      </c>
      <c r="J1355" s="674">
        <v>1348.648190258479</v>
      </c>
      <c r="K1355" s="674">
        <v>1348.648190258479</v>
      </c>
      <c r="L1355" s="675">
        <v>1348.648190258479</v>
      </c>
    </row>
    <row r="1356" spans="1:12" x14ac:dyDescent="0.25">
      <c r="A1356" s="669">
        <v>2008</v>
      </c>
      <c r="B1356" s="670">
        <v>2040</v>
      </c>
      <c r="C1356" s="671">
        <v>32</v>
      </c>
      <c r="D1356" s="672">
        <v>11.282383522604107</v>
      </c>
      <c r="E1356" s="672">
        <v>11.282383522604107</v>
      </c>
      <c r="F1356" s="673">
        <v>11.282383522604107</v>
      </c>
      <c r="G1356" s="674">
        <v>298.52569467349099</v>
      </c>
      <c r="H1356" s="674">
        <v>298.52569467349099</v>
      </c>
      <c r="I1356" s="675">
        <v>298.52569467349099</v>
      </c>
      <c r="J1356" s="674">
        <v>1193.680064954</v>
      </c>
      <c r="K1356" s="674">
        <v>1193.680064954</v>
      </c>
      <c r="L1356" s="675">
        <v>1193.680064954</v>
      </c>
    </row>
    <row r="1357" spans="1:12" x14ac:dyDescent="0.25">
      <c r="A1357" s="669">
        <v>2008</v>
      </c>
      <c r="B1357" s="670">
        <v>2041</v>
      </c>
      <c r="C1357" s="671">
        <v>33</v>
      </c>
      <c r="D1357" s="672">
        <v>10.042845886650486</v>
      </c>
      <c r="E1357" s="672">
        <v>10.042845886650486</v>
      </c>
      <c r="F1357" s="673">
        <v>10.042845886650486</v>
      </c>
      <c r="G1357" s="674">
        <v>236.9980725581965</v>
      </c>
      <c r="H1357" s="674">
        <v>236.9980725581965</v>
      </c>
      <c r="I1357" s="675">
        <v>236.9980725581965</v>
      </c>
      <c r="J1357" s="674">
        <v>1047.194520741032</v>
      </c>
      <c r="K1357" s="674">
        <v>1047.194520741032</v>
      </c>
      <c r="L1357" s="675">
        <v>1047.194520741032</v>
      </c>
    </row>
    <row r="1358" spans="1:12" x14ac:dyDescent="0.25">
      <c r="A1358" s="669">
        <v>2008</v>
      </c>
      <c r="B1358" s="670">
        <v>2042</v>
      </c>
      <c r="C1358" s="671">
        <v>34</v>
      </c>
      <c r="D1358" s="672">
        <v>8.8093576774661759</v>
      </c>
      <c r="E1358" s="672">
        <v>8.8093576774661759</v>
      </c>
      <c r="F1358" s="673">
        <v>8.8093576774661759</v>
      </c>
      <c r="G1358" s="674">
        <v>184.52777763515485</v>
      </c>
      <c r="H1358" s="674">
        <v>184.52777763515485</v>
      </c>
      <c r="I1358" s="675">
        <v>184.52777763515485</v>
      </c>
      <c r="J1358" s="674">
        <v>910.34428108786005</v>
      </c>
      <c r="K1358" s="674">
        <v>910.34428108786005</v>
      </c>
      <c r="L1358" s="675">
        <v>910.34428108786005</v>
      </c>
    </row>
    <row r="1359" spans="1:12" x14ac:dyDescent="0.25">
      <c r="A1359" s="669">
        <v>2008</v>
      </c>
      <c r="B1359" s="670">
        <v>2043</v>
      </c>
      <c r="C1359" s="671">
        <v>35</v>
      </c>
      <c r="D1359" s="672">
        <v>7.6109540270978577</v>
      </c>
      <c r="E1359" s="672">
        <v>7.6109540270978577</v>
      </c>
      <c r="F1359" s="673">
        <v>7.6109540270978577</v>
      </c>
      <c r="G1359" s="674">
        <v>140.81232965130249</v>
      </c>
      <c r="H1359" s="674">
        <v>140.81232965130249</v>
      </c>
      <c r="I1359" s="675">
        <v>140.81232965130249</v>
      </c>
      <c r="J1359" s="674">
        <v>783.99193661514653</v>
      </c>
      <c r="K1359" s="674">
        <v>783.99193661514653</v>
      </c>
      <c r="L1359" s="675">
        <v>783.99193661514653</v>
      </c>
    </row>
    <row r="1360" spans="1:12" x14ac:dyDescent="0.25">
      <c r="A1360" s="669">
        <v>2008</v>
      </c>
      <c r="B1360" s="670">
        <v>2044</v>
      </c>
      <c r="C1360" s="671">
        <v>36</v>
      </c>
      <c r="D1360" s="672">
        <v>6.4731737983708317</v>
      </c>
      <c r="E1360" s="672">
        <v>6.4731737983708317</v>
      </c>
      <c r="F1360" s="673">
        <v>6.4731737983708317</v>
      </c>
      <c r="G1360" s="674">
        <v>105.2421629425038</v>
      </c>
      <c r="H1360" s="674">
        <v>105.2421629425038</v>
      </c>
      <c r="I1360" s="675">
        <v>105.2421629425038</v>
      </c>
      <c r="J1360" s="674">
        <v>668.70393387215086</v>
      </c>
      <c r="K1360" s="674">
        <v>668.70393387215086</v>
      </c>
      <c r="L1360" s="675">
        <v>668.70393387215086</v>
      </c>
    </row>
    <row r="1361" spans="1:12" x14ac:dyDescent="0.25">
      <c r="A1361" s="669">
        <v>2008</v>
      </c>
      <c r="B1361" s="670">
        <v>2045</v>
      </c>
      <c r="C1361" s="671">
        <v>37</v>
      </c>
      <c r="D1361" s="672">
        <v>5.4169478468254733</v>
      </c>
      <c r="E1361" s="672">
        <v>5.4169478468254733</v>
      </c>
      <c r="F1361" s="673">
        <v>5.4169478468254733</v>
      </c>
      <c r="G1361" s="674">
        <v>76.986956271777984</v>
      </c>
      <c r="H1361" s="674">
        <v>76.986956271777984</v>
      </c>
      <c r="I1361" s="675">
        <v>76.986956271777984</v>
      </c>
      <c r="J1361" s="674">
        <v>564.75651335593193</v>
      </c>
      <c r="K1361" s="674">
        <v>564.75651335593193</v>
      </c>
      <c r="L1361" s="675">
        <v>564.75651335593193</v>
      </c>
    </row>
    <row r="1362" spans="1:12" x14ac:dyDescent="0.25">
      <c r="A1362" s="669">
        <v>2008</v>
      </c>
      <c r="B1362" s="670">
        <v>2046</v>
      </c>
      <c r="C1362" s="671">
        <v>38</v>
      </c>
      <c r="D1362" s="672">
        <v>4.457867572529068</v>
      </c>
      <c r="E1362" s="672">
        <v>4.457867572529068</v>
      </c>
      <c r="F1362" s="673">
        <v>4.457867572529068</v>
      </c>
      <c r="G1362" s="674">
        <v>55.084700428985023</v>
      </c>
      <c r="H1362" s="674">
        <v>55.084700428985023</v>
      </c>
      <c r="I1362" s="675">
        <v>55.084700428985023</v>
      </c>
      <c r="J1362" s="674">
        <v>472.15265976043293</v>
      </c>
      <c r="K1362" s="674">
        <v>472.15265976043293</v>
      </c>
      <c r="L1362" s="675">
        <v>472.15265976043293</v>
      </c>
    </row>
    <row r="1363" spans="1:12" ht="13" thickBot="1" x14ac:dyDescent="0.3">
      <c r="A1363" s="676">
        <v>2008</v>
      </c>
      <c r="B1363" s="677">
        <v>2047</v>
      </c>
      <c r="C1363" s="678">
        <v>39</v>
      </c>
      <c r="D1363" s="679">
        <v>3.6058752495675059</v>
      </c>
      <c r="E1363" s="679">
        <v>3.6058752495675059</v>
      </c>
      <c r="F1363" s="680">
        <v>3.6058752495675059</v>
      </c>
      <c r="G1363" s="681">
        <v>38.524715965084496</v>
      </c>
      <c r="H1363" s="681">
        <v>38.524715965084496</v>
      </c>
      <c r="I1363" s="682">
        <v>38.524715965084496</v>
      </c>
      <c r="J1363" s="681">
        <v>390.64852455138561</v>
      </c>
      <c r="K1363" s="681">
        <v>390.64852455138561</v>
      </c>
      <c r="L1363" s="682">
        <v>390.64852455138561</v>
      </c>
    </row>
    <row r="1364" spans="1:12" x14ac:dyDescent="0.25">
      <c r="A1364" s="662">
        <v>2009</v>
      </c>
      <c r="B1364" s="663">
        <v>2009</v>
      </c>
      <c r="C1364" s="664">
        <v>0</v>
      </c>
      <c r="D1364" s="665">
        <v>2.6004740000000002</v>
      </c>
      <c r="E1364" s="665">
        <v>2.6004740000000002</v>
      </c>
      <c r="F1364" s="666">
        <v>2.6004740000000002</v>
      </c>
      <c r="G1364" s="667">
        <v>368.86342399039933</v>
      </c>
      <c r="H1364" s="667">
        <v>368.86342399039933</v>
      </c>
      <c r="I1364" s="668">
        <v>368.86342399039933</v>
      </c>
      <c r="J1364" s="667">
        <v>1668.787</v>
      </c>
      <c r="K1364" s="667">
        <v>1668.787</v>
      </c>
      <c r="L1364" s="668">
        <v>1668.787</v>
      </c>
    </row>
    <row r="1365" spans="1:12" x14ac:dyDescent="0.25">
      <c r="A1365" s="669">
        <v>2009</v>
      </c>
      <c r="B1365" s="670">
        <v>2010</v>
      </c>
      <c r="C1365" s="671">
        <v>1</v>
      </c>
      <c r="D1365" s="672">
        <v>3.5635829999999999</v>
      </c>
      <c r="E1365" s="672">
        <v>3.5635829999999999</v>
      </c>
      <c r="F1365" s="673">
        <v>3.5635829999999999</v>
      </c>
      <c r="G1365" s="674">
        <v>540.56237224338156</v>
      </c>
      <c r="H1365" s="674">
        <v>540.56237224338156</v>
      </c>
      <c r="I1365" s="675">
        <v>540.56237224338156</v>
      </c>
      <c r="J1365" s="674">
        <v>2183.1320000000001</v>
      </c>
      <c r="K1365" s="674">
        <v>2183.1320000000001</v>
      </c>
      <c r="L1365" s="675">
        <v>2183.1320000000001</v>
      </c>
    </row>
    <row r="1366" spans="1:12" x14ac:dyDescent="0.25">
      <c r="A1366" s="669">
        <v>2009</v>
      </c>
      <c r="B1366" s="670">
        <v>2011</v>
      </c>
      <c r="C1366" s="671">
        <v>2</v>
      </c>
      <c r="D1366" s="672">
        <v>4.0204579999999996</v>
      </c>
      <c r="E1366" s="672">
        <v>4.0204579999999996</v>
      </c>
      <c r="F1366" s="673">
        <v>4.0204579999999996</v>
      </c>
      <c r="G1366" s="674">
        <v>686.88602122102952</v>
      </c>
      <c r="H1366" s="674">
        <v>686.88602122102952</v>
      </c>
      <c r="I1366" s="675">
        <v>686.88602122102952</v>
      </c>
      <c r="J1366" s="674">
        <v>2447.4340000000002</v>
      </c>
      <c r="K1366" s="674">
        <v>2447.4340000000002</v>
      </c>
      <c r="L1366" s="675">
        <v>2447.4340000000002</v>
      </c>
    </row>
    <row r="1367" spans="1:12" x14ac:dyDescent="0.25">
      <c r="A1367" s="669">
        <v>2009</v>
      </c>
      <c r="B1367" s="670">
        <v>2012</v>
      </c>
      <c r="C1367" s="671">
        <v>3</v>
      </c>
      <c r="D1367" s="672">
        <v>4.1294310000000003</v>
      </c>
      <c r="E1367" s="672">
        <v>4.1294310000000003</v>
      </c>
      <c r="F1367" s="673">
        <v>4.1294310000000003</v>
      </c>
      <c r="G1367" s="674">
        <v>736.50996710282891</v>
      </c>
      <c r="H1367" s="674">
        <v>736.50996710282891</v>
      </c>
      <c r="I1367" s="675">
        <v>736.50996710282891</v>
      </c>
      <c r="J1367" s="674">
        <v>2673.9879999999998</v>
      </c>
      <c r="K1367" s="674">
        <v>2673.9879999999998</v>
      </c>
      <c r="L1367" s="675">
        <v>2673.9879999999998</v>
      </c>
    </row>
    <row r="1368" spans="1:12" x14ac:dyDescent="0.25">
      <c r="A1368" s="669">
        <v>2009</v>
      </c>
      <c r="B1368" s="670">
        <v>2013</v>
      </c>
      <c r="C1368" s="671">
        <v>4</v>
      </c>
      <c r="D1368" s="672">
        <v>5.0038499999999999</v>
      </c>
      <c r="E1368" s="672">
        <v>5.0038499999999999</v>
      </c>
      <c r="F1368" s="673">
        <v>5.0038499999999999</v>
      </c>
      <c r="G1368" s="674">
        <v>707.28468488629085</v>
      </c>
      <c r="H1368" s="674">
        <v>707.28468488629085</v>
      </c>
      <c r="I1368" s="675">
        <v>707.28468488629085</v>
      </c>
      <c r="J1368" s="674">
        <v>2665.5</v>
      </c>
      <c r="K1368" s="674">
        <v>2665.5</v>
      </c>
      <c r="L1368" s="675">
        <v>2665.5</v>
      </c>
    </row>
    <row r="1369" spans="1:12" x14ac:dyDescent="0.25">
      <c r="A1369" s="669">
        <v>2009</v>
      </c>
      <c r="B1369" s="670">
        <v>2014</v>
      </c>
      <c r="C1369" s="671">
        <v>5</v>
      </c>
      <c r="D1369" s="672">
        <v>4.8666609999999997</v>
      </c>
      <c r="E1369" s="672">
        <v>4.8666609999999997</v>
      </c>
      <c r="F1369" s="673">
        <v>4.8666609999999997</v>
      </c>
      <c r="G1369" s="674">
        <v>760.10217029776106</v>
      </c>
      <c r="H1369" s="674">
        <v>760.10217029776106</v>
      </c>
      <c r="I1369" s="675">
        <v>760.10217029776106</v>
      </c>
      <c r="J1369" s="674">
        <v>3057.739</v>
      </c>
      <c r="K1369" s="674">
        <v>3057.739</v>
      </c>
      <c r="L1369" s="675">
        <v>3057.739</v>
      </c>
    </row>
    <row r="1370" spans="1:12" x14ac:dyDescent="0.25">
      <c r="A1370" s="669">
        <v>2009</v>
      </c>
      <c r="B1370" s="670">
        <v>2015</v>
      </c>
      <c r="C1370" s="671">
        <v>6</v>
      </c>
      <c r="D1370" s="672">
        <v>5.4711369999999997</v>
      </c>
      <c r="E1370" s="672">
        <v>5.4711369999999997</v>
      </c>
      <c r="F1370" s="673">
        <v>5.4711369999999997</v>
      </c>
      <c r="G1370" s="674">
        <v>752.25512630178605</v>
      </c>
      <c r="H1370" s="674">
        <v>752.25512630178605</v>
      </c>
      <c r="I1370" s="675">
        <v>752.25512630178605</v>
      </c>
      <c r="J1370" s="674">
        <v>3002.3798101432853</v>
      </c>
      <c r="K1370" s="674">
        <v>3002.3798101432853</v>
      </c>
      <c r="L1370" s="675">
        <v>3002.3798101432853</v>
      </c>
    </row>
    <row r="1371" spans="1:12" x14ac:dyDescent="0.25">
      <c r="A1371" s="669">
        <v>2009</v>
      </c>
      <c r="B1371" s="670">
        <v>2016</v>
      </c>
      <c r="C1371" s="671">
        <v>7</v>
      </c>
      <c r="D1371" s="672">
        <v>6.0184559999999996</v>
      </c>
      <c r="E1371" s="672">
        <v>6.0184559999999996</v>
      </c>
      <c r="F1371" s="673">
        <v>6.0184559999999996</v>
      </c>
      <c r="G1371" s="674">
        <v>952.65057349856579</v>
      </c>
      <c r="H1371" s="674">
        <v>952.65057349856579</v>
      </c>
      <c r="I1371" s="675">
        <v>952.65057349856579</v>
      </c>
      <c r="J1371" s="674">
        <v>3051.6838516429975</v>
      </c>
      <c r="K1371" s="674">
        <v>3051.6838516429975</v>
      </c>
      <c r="L1371" s="675">
        <v>3051.6838516429975</v>
      </c>
    </row>
    <row r="1372" spans="1:12" x14ac:dyDescent="0.25">
      <c r="A1372" s="669">
        <v>2009</v>
      </c>
      <c r="B1372" s="670">
        <v>2017</v>
      </c>
      <c r="C1372" s="671">
        <v>8</v>
      </c>
      <c r="D1372" s="672">
        <v>7.0532190000000003</v>
      </c>
      <c r="E1372" s="672">
        <v>7.0532190000000003</v>
      </c>
      <c r="F1372" s="673">
        <v>7.0532190000000003</v>
      </c>
      <c r="G1372" s="674">
        <v>1042.1539453332477</v>
      </c>
      <c r="H1372" s="674">
        <v>1042.1539453332477</v>
      </c>
      <c r="I1372" s="675">
        <v>1042.1539453332477</v>
      </c>
      <c r="J1372" s="674">
        <v>3094.1777404707677</v>
      </c>
      <c r="K1372" s="674">
        <v>3094.1777404707677</v>
      </c>
      <c r="L1372" s="675">
        <v>3094.1777404707677</v>
      </c>
    </row>
    <row r="1373" spans="1:12" x14ac:dyDescent="0.25">
      <c r="A1373" s="669">
        <v>2009</v>
      </c>
      <c r="B1373" s="670">
        <v>2018</v>
      </c>
      <c r="C1373" s="671">
        <v>9</v>
      </c>
      <c r="D1373" s="672">
        <v>7.3923098317731464</v>
      </c>
      <c r="E1373" s="672">
        <v>7.3923098317731464</v>
      </c>
      <c r="F1373" s="673">
        <v>7.3923098317731464</v>
      </c>
      <c r="G1373" s="674">
        <v>1111.1608427613282</v>
      </c>
      <c r="H1373" s="674">
        <v>1111.1608427613282</v>
      </c>
      <c r="I1373" s="675">
        <v>1111.1608427613282</v>
      </c>
      <c r="J1373" s="674">
        <v>3546.1075000740684</v>
      </c>
      <c r="K1373" s="674">
        <v>3546.1075000740684</v>
      </c>
      <c r="L1373" s="675">
        <v>3546.1075000740684</v>
      </c>
    </row>
    <row r="1374" spans="1:12" x14ac:dyDescent="0.25">
      <c r="A1374" s="669">
        <v>2009</v>
      </c>
      <c r="B1374" s="670">
        <v>2019</v>
      </c>
      <c r="C1374" s="671">
        <v>10</v>
      </c>
      <c r="D1374" s="672">
        <v>8.5795137548526519</v>
      </c>
      <c r="E1374" s="672">
        <v>8.5795137548526519</v>
      </c>
      <c r="F1374" s="673">
        <v>8.5795137548526519</v>
      </c>
      <c r="G1374" s="674">
        <v>1161.8433459235364</v>
      </c>
      <c r="H1374" s="674">
        <v>1161.8433459235364</v>
      </c>
      <c r="I1374" s="675">
        <v>1161.8433459235364</v>
      </c>
      <c r="J1374" s="674">
        <v>3575.0937500862733</v>
      </c>
      <c r="K1374" s="674">
        <v>3575.0937500862733</v>
      </c>
      <c r="L1374" s="675">
        <v>3575.0937500862733</v>
      </c>
    </row>
    <row r="1375" spans="1:12" x14ac:dyDescent="0.25">
      <c r="A1375" s="669">
        <v>2009</v>
      </c>
      <c r="B1375" s="670">
        <v>2020</v>
      </c>
      <c r="C1375" s="671">
        <v>11</v>
      </c>
      <c r="D1375" s="672">
        <v>10.84300471606339</v>
      </c>
      <c r="E1375" s="672">
        <v>10.84300471606339</v>
      </c>
      <c r="F1375" s="673">
        <v>10.84300471606339</v>
      </c>
      <c r="G1375" s="674">
        <v>1437.5926153498524</v>
      </c>
      <c r="H1375" s="674">
        <v>1437.5926153498524</v>
      </c>
      <c r="I1375" s="675">
        <v>1437.5926153498524</v>
      </c>
      <c r="J1375" s="674">
        <v>3592.7002413697396</v>
      </c>
      <c r="K1375" s="674">
        <v>3592.7002413697396</v>
      </c>
      <c r="L1375" s="675">
        <v>3592.7002413697396</v>
      </c>
    </row>
    <row r="1376" spans="1:12" x14ac:dyDescent="0.25">
      <c r="A1376" s="669">
        <v>2009</v>
      </c>
      <c r="B1376" s="670">
        <v>2021</v>
      </c>
      <c r="C1376" s="671">
        <v>12</v>
      </c>
      <c r="D1376" s="672">
        <v>11.656758556807318</v>
      </c>
      <c r="E1376" s="672">
        <v>11.656758556807318</v>
      </c>
      <c r="F1376" s="673">
        <v>11.656758556807318</v>
      </c>
      <c r="G1376" s="674">
        <v>1470.1168974201119</v>
      </c>
      <c r="H1376" s="674">
        <v>1470.1168974201119</v>
      </c>
      <c r="I1376" s="675">
        <v>1470.1168974201119</v>
      </c>
      <c r="J1376" s="674">
        <v>3597.8352770932515</v>
      </c>
      <c r="K1376" s="674">
        <v>3597.8352770932515</v>
      </c>
      <c r="L1376" s="675">
        <v>3597.8352770932515</v>
      </c>
    </row>
    <row r="1377" spans="1:12" x14ac:dyDescent="0.25">
      <c r="A1377" s="669">
        <v>2009</v>
      </c>
      <c r="B1377" s="670">
        <v>2022</v>
      </c>
      <c r="C1377" s="671">
        <v>13</v>
      </c>
      <c r="D1377" s="672">
        <v>12.483704395141526</v>
      </c>
      <c r="E1377" s="672">
        <v>12.483704395141526</v>
      </c>
      <c r="F1377" s="673">
        <v>12.483704395141526</v>
      </c>
      <c r="G1377" s="674">
        <v>1495.3763580620605</v>
      </c>
      <c r="H1377" s="674">
        <v>1495.3763580620605</v>
      </c>
      <c r="I1377" s="675">
        <v>1495.3763580620605</v>
      </c>
      <c r="J1377" s="674">
        <v>3589.5255292927072</v>
      </c>
      <c r="K1377" s="674">
        <v>3589.5255292927072</v>
      </c>
      <c r="L1377" s="675">
        <v>3589.5255292927072</v>
      </c>
    </row>
    <row r="1378" spans="1:12" x14ac:dyDescent="0.25">
      <c r="A1378" s="669">
        <v>2009</v>
      </c>
      <c r="B1378" s="670">
        <v>2023</v>
      </c>
      <c r="C1378" s="671">
        <v>14</v>
      </c>
      <c r="D1378" s="672">
        <v>13.311364518285462</v>
      </c>
      <c r="E1378" s="672">
        <v>13.311364518285462</v>
      </c>
      <c r="F1378" s="673">
        <v>13.311364518285462</v>
      </c>
      <c r="G1378" s="674">
        <v>1511.9586351580829</v>
      </c>
      <c r="H1378" s="674">
        <v>1511.9586351580829</v>
      </c>
      <c r="I1378" s="675">
        <v>1511.9586351580829</v>
      </c>
      <c r="J1378" s="674">
        <v>3566.9500601621926</v>
      </c>
      <c r="K1378" s="674">
        <v>3566.9500601621926</v>
      </c>
      <c r="L1378" s="675">
        <v>3566.9500601621926</v>
      </c>
    </row>
    <row r="1379" spans="1:12" x14ac:dyDescent="0.25">
      <c r="A1379" s="669">
        <v>2009</v>
      </c>
      <c r="B1379" s="670">
        <v>2024</v>
      </c>
      <c r="C1379" s="671">
        <v>15</v>
      </c>
      <c r="D1379" s="672">
        <v>14.125082891368827</v>
      </c>
      <c r="E1379" s="672">
        <v>14.125082891368827</v>
      </c>
      <c r="F1379" s="673">
        <v>14.125082891368827</v>
      </c>
      <c r="G1379" s="674">
        <v>1518.5469439075866</v>
      </c>
      <c r="H1379" s="674">
        <v>1518.5469439075866</v>
      </c>
      <c r="I1379" s="675">
        <v>1518.5469439075866</v>
      </c>
      <c r="J1379" s="674">
        <v>3529.4737563252183</v>
      </c>
      <c r="K1379" s="674">
        <v>3529.4737563252183</v>
      </c>
      <c r="L1379" s="675">
        <v>3529.4737563252183</v>
      </c>
    </row>
    <row r="1380" spans="1:12" x14ac:dyDescent="0.25">
      <c r="A1380" s="669">
        <v>2009</v>
      </c>
      <c r="B1380" s="670">
        <v>2025</v>
      </c>
      <c r="C1380" s="671">
        <v>16</v>
      </c>
      <c r="D1380" s="672">
        <v>14.908181339238505</v>
      </c>
      <c r="E1380" s="672">
        <v>14.908181339238505</v>
      </c>
      <c r="F1380" s="673">
        <v>14.908181339238505</v>
      </c>
      <c r="G1380" s="674">
        <v>1513.9920737283655</v>
      </c>
      <c r="H1380" s="674">
        <v>1513.9920737283655</v>
      </c>
      <c r="I1380" s="675">
        <v>1513.9920737283655</v>
      </c>
      <c r="J1380" s="674">
        <v>3476.6787602708441</v>
      </c>
      <c r="K1380" s="674">
        <v>3476.6787602708441</v>
      </c>
      <c r="L1380" s="675">
        <v>3476.6787602708441</v>
      </c>
    </row>
    <row r="1381" spans="1:12" x14ac:dyDescent="0.25">
      <c r="A1381" s="669">
        <v>2009</v>
      </c>
      <c r="B1381" s="670">
        <v>2026</v>
      </c>
      <c r="C1381" s="671">
        <v>17</v>
      </c>
      <c r="D1381" s="672">
        <v>15.642258740393679</v>
      </c>
      <c r="E1381" s="672">
        <v>15.642258740393679</v>
      </c>
      <c r="F1381" s="673">
        <v>15.642258740393679</v>
      </c>
      <c r="G1381" s="674">
        <v>1497.3874950686322</v>
      </c>
      <c r="H1381" s="674">
        <v>1497.3874950686322</v>
      </c>
      <c r="I1381" s="675">
        <v>1497.3874950686322</v>
      </c>
      <c r="J1381" s="674">
        <v>3408.3923734157461</v>
      </c>
      <c r="K1381" s="674">
        <v>3408.3923734157461</v>
      </c>
      <c r="L1381" s="675">
        <v>3408.3923734157461</v>
      </c>
    </row>
    <row r="1382" spans="1:12" x14ac:dyDescent="0.25">
      <c r="A1382" s="669">
        <v>2009</v>
      </c>
      <c r="B1382" s="670">
        <v>2027</v>
      </c>
      <c r="C1382" s="671">
        <v>18</v>
      </c>
      <c r="D1382" s="672">
        <v>16.307647106424486</v>
      </c>
      <c r="E1382" s="672">
        <v>16.307647106424486</v>
      </c>
      <c r="F1382" s="673">
        <v>16.307647106424486</v>
      </c>
      <c r="G1382" s="674">
        <v>1468.1423874778795</v>
      </c>
      <c r="H1382" s="674">
        <v>1468.1423874778795</v>
      </c>
      <c r="I1382" s="675">
        <v>1468.1423874778795</v>
      </c>
      <c r="J1382" s="674">
        <v>3324.7098658996988</v>
      </c>
      <c r="K1382" s="674">
        <v>3324.7098658996988</v>
      </c>
      <c r="L1382" s="675">
        <v>3324.7098658996988</v>
      </c>
    </row>
    <row r="1383" spans="1:12" x14ac:dyDescent="0.25">
      <c r="A1383" s="669">
        <v>2009</v>
      </c>
      <c r="B1383" s="670">
        <v>2028</v>
      </c>
      <c r="C1383" s="671">
        <v>19</v>
      </c>
      <c r="D1383" s="672">
        <v>16.884028998472612</v>
      </c>
      <c r="E1383" s="672">
        <v>16.884028998472612</v>
      </c>
      <c r="F1383" s="673">
        <v>16.884028998472612</v>
      </c>
      <c r="G1383" s="674">
        <v>1426.0464850654821</v>
      </c>
      <c r="H1383" s="674">
        <v>1426.0464850654821</v>
      </c>
      <c r="I1383" s="675">
        <v>1426.0464850654821</v>
      </c>
      <c r="J1383" s="674">
        <v>3226.010674083208</v>
      </c>
      <c r="K1383" s="674">
        <v>3226.010674083208</v>
      </c>
      <c r="L1383" s="675">
        <v>3226.010674083208</v>
      </c>
    </row>
    <row r="1384" spans="1:12" x14ac:dyDescent="0.25">
      <c r="A1384" s="669">
        <v>2009</v>
      </c>
      <c r="B1384" s="670">
        <v>2029</v>
      </c>
      <c r="C1384" s="671">
        <v>20</v>
      </c>
      <c r="D1384" s="672">
        <v>17.351208279378948</v>
      </c>
      <c r="E1384" s="672">
        <v>17.351208279378948</v>
      </c>
      <c r="F1384" s="673">
        <v>17.351208279378948</v>
      </c>
      <c r="G1384" s="674">
        <v>1371.3201920745903</v>
      </c>
      <c r="H1384" s="674">
        <v>1371.3201920745903</v>
      </c>
      <c r="I1384" s="675">
        <v>1371.3201920745903</v>
      </c>
      <c r="J1384" s="674">
        <v>3112.9666087265337</v>
      </c>
      <c r="K1384" s="674">
        <v>3112.9666087265337</v>
      </c>
      <c r="L1384" s="675">
        <v>3112.9666087265337</v>
      </c>
    </row>
    <row r="1385" spans="1:12" x14ac:dyDescent="0.25">
      <c r="A1385" s="669">
        <v>2009</v>
      </c>
      <c r="B1385" s="670">
        <v>2030</v>
      </c>
      <c r="C1385" s="671">
        <v>21</v>
      </c>
      <c r="D1385" s="672">
        <v>17.690011273116784</v>
      </c>
      <c r="E1385" s="672">
        <v>17.690011273116784</v>
      </c>
      <c r="F1385" s="673">
        <v>17.690011273116784</v>
      </c>
      <c r="G1385" s="674">
        <v>1304.6436256448435</v>
      </c>
      <c r="H1385" s="674">
        <v>1304.6436256448435</v>
      </c>
      <c r="I1385" s="675">
        <v>1304.6436256448435</v>
      </c>
      <c r="J1385" s="674">
        <v>2986.5409402831301</v>
      </c>
      <c r="K1385" s="674">
        <v>2986.5409402831301</v>
      </c>
      <c r="L1385" s="675">
        <v>2986.5409402831301</v>
      </c>
    </row>
    <row r="1386" spans="1:12" x14ac:dyDescent="0.25">
      <c r="A1386" s="669">
        <v>2009</v>
      </c>
      <c r="B1386" s="670">
        <v>2031</v>
      </c>
      <c r="C1386" s="671">
        <v>22</v>
      </c>
      <c r="D1386" s="672">
        <v>17.883279057895674</v>
      </c>
      <c r="E1386" s="672">
        <v>17.883279057895674</v>
      </c>
      <c r="F1386" s="673">
        <v>17.883279057895674</v>
      </c>
      <c r="G1386" s="674">
        <v>1227.1592184317522</v>
      </c>
      <c r="H1386" s="674">
        <v>1227.1592184317522</v>
      </c>
      <c r="I1386" s="675">
        <v>1227.1592184317522</v>
      </c>
      <c r="J1386" s="674">
        <v>2847.9775707664398</v>
      </c>
      <c r="K1386" s="674">
        <v>2847.9775707664398</v>
      </c>
      <c r="L1386" s="675">
        <v>2847.9775707664398</v>
      </c>
    </row>
    <row r="1387" spans="1:12" x14ac:dyDescent="0.25">
      <c r="A1387" s="669">
        <v>2009</v>
      </c>
      <c r="B1387" s="670">
        <v>2032</v>
      </c>
      <c r="C1387" s="671">
        <v>23</v>
      </c>
      <c r="D1387" s="672">
        <v>17.916895411842681</v>
      </c>
      <c r="E1387" s="672">
        <v>17.916895411842681</v>
      </c>
      <c r="F1387" s="673">
        <v>17.916895411842681</v>
      </c>
      <c r="G1387" s="674">
        <v>1140.4442958517463</v>
      </c>
      <c r="H1387" s="674">
        <v>1140.4442958517463</v>
      </c>
      <c r="I1387" s="675">
        <v>1140.4442958517463</v>
      </c>
      <c r="J1387" s="674">
        <v>2698.7799341044902</v>
      </c>
      <c r="K1387" s="674">
        <v>2698.7799341044902</v>
      </c>
      <c r="L1387" s="675">
        <v>2698.7799341044902</v>
      </c>
    </row>
    <row r="1388" spans="1:12" x14ac:dyDescent="0.25">
      <c r="A1388" s="669">
        <v>2009</v>
      </c>
      <c r="B1388" s="670">
        <v>2033</v>
      </c>
      <c r="C1388" s="671">
        <v>24</v>
      </c>
      <c r="D1388" s="672">
        <v>17.780780831979573</v>
      </c>
      <c r="E1388" s="672">
        <v>17.780780831979573</v>
      </c>
      <c r="F1388" s="673">
        <v>17.780780831979573</v>
      </c>
      <c r="G1388" s="674">
        <v>1046.4525493955518</v>
      </c>
      <c r="H1388" s="674">
        <v>1046.4525493955518</v>
      </c>
      <c r="I1388" s="675">
        <v>1046.4525493955518</v>
      </c>
      <c r="J1388" s="674">
        <v>2540.6797698903706</v>
      </c>
      <c r="K1388" s="674">
        <v>2540.6797698903706</v>
      </c>
      <c r="L1388" s="675">
        <v>2540.6797698903706</v>
      </c>
    </row>
    <row r="1389" spans="1:12" x14ac:dyDescent="0.25">
      <c r="A1389" s="669">
        <v>2009</v>
      </c>
      <c r="B1389" s="670">
        <v>2034</v>
      </c>
      <c r="C1389" s="671">
        <v>25</v>
      </c>
      <c r="D1389" s="672">
        <v>17.469773263317055</v>
      </c>
      <c r="E1389" s="672">
        <v>17.469773263317055</v>
      </c>
      <c r="F1389" s="673">
        <v>17.469773263317055</v>
      </c>
      <c r="G1389" s="674">
        <v>947.4263458321775</v>
      </c>
      <c r="H1389" s="674">
        <v>947.4263458321775</v>
      </c>
      <c r="I1389" s="675">
        <v>947.4263458321775</v>
      </c>
      <c r="J1389" s="674">
        <v>2375.5964616575943</v>
      </c>
      <c r="K1389" s="674">
        <v>2375.5964616575943</v>
      </c>
      <c r="L1389" s="675">
        <v>2375.5964616575943</v>
      </c>
    </row>
    <row r="1390" spans="1:12" x14ac:dyDescent="0.25">
      <c r="A1390" s="669">
        <v>2009</v>
      </c>
      <c r="B1390" s="670">
        <v>2035</v>
      </c>
      <c r="C1390" s="671">
        <v>26</v>
      </c>
      <c r="D1390" s="672">
        <v>16.98431286565215</v>
      </c>
      <c r="E1390" s="672">
        <v>16.98431286565215</v>
      </c>
      <c r="F1390" s="673">
        <v>16.98431286565215</v>
      </c>
      <c r="G1390" s="674">
        <v>845.78500716675421</v>
      </c>
      <c r="H1390" s="674">
        <v>845.78500716675421</v>
      </c>
      <c r="I1390" s="675">
        <v>845.78500716675421</v>
      </c>
      <c r="J1390" s="674">
        <v>2205.5881857775198</v>
      </c>
      <c r="K1390" s="674">
        <v>2205.5881857775198</v>
      </c>
      <c r="L1390" s="675">
        <v>2205.5881857775198</v>
      </c>
    </row>
    <row r="1391" spans="1:12" x14ac:dyDescent="0.25">
      <c r="A1391" s="669">
        <v>2009</v>
      </c>
      <c r="B1391" s="670">
        <v>2036</v>
      </c>
      <c r="C1391" s="671">
        <v>27</v>
      </c>
      <c r="D1391" s="672">
        <v>16.330853076143928</v>
      </c>
      <c r="E1391" s="672">
        <v>16.330853076143928</v>
      </c>
      <c r="F1391" s="673">
        <v>16.330853076143928</v>
      </c>
      <c r="G1391" s="674">
        <v>743.99714589683765</v>
      </c>
      <c r="H1391" s="674">
        <v>743.99714589683765</v>
      </c>
      <c r="I1391" s="675">
        <v>743.99714589683765</v>
      </c>
      <c r="J1391" s="674">
        <v>2032.7966413355218</v>
      </c>
      <c r="K1391" s="674">
        <v>2032.7966413355218</v>
      </c>
      <c r="L1391" s="675">
        <v>2032.7966413355218</v>
      </c>
    </row>
    <row r="1392" spans="1:12" x14ac:dyDescent="0.25">
      <c r="A1392" s="669">
        <v>2009</v>
      </c>
      <c r="B1392" s="670">
        <v>2037</v>
      </c>
      <c r="C1392" s="671">
        <v>28</v>
      </c>
      <c r="D1392" s="672">
        <v>15.521934388626518</v>
      </c>
      <c r="E1392" s="672">
        <v>15.521934388626518</v>
      </c>
      <c r="F1392" s="673">
        <v>15.521934388626518</v>
      </c>
      <c r="G1392" s="674">
        <v>644.44739566344776</v>
      </c>
      <c r="H1392" s="674">
        <v>644.44739566344776</v>
      </c>
      <c r="I1392" s="675">
        <v>644.44739566344776</v>
      </c>
      <c r="J1392" s="674">
        <v>1859.3875835028605</v>
      </c>
      <c r="K1392" s="674">
        <v>1859.3875835028605</v>
      </c>
      <c r="L1392" s="675">
        <v>1859.3875835028605</v>
      </c>
    </row>
    <row r="1393" spans="1:12" x14ac:dyDescent="0.25">
      <c r="A1393" s="669">
        <v>2009</v>
      </c>
      <c r="B1393" s="670">
        <v>2038</v>
      </c>
      <c r="C1393" s="671">
        <v>29</v>
      </c>
      <c r="D1393" s="672">
        <v>14.5758805489039</v>
      </c>
      <c r="E1393" s="672">
        <v>14.5758805489039</v>
      </c>
      <c r="F1393" s="673">
        <v>14.5758805489039</v>
      </c>
      <c r="G1393" s="674">
        <v>549.30904062792138</v>
      </c>
      <c r="H1393" s="674">
        <v>549.30904062792138</v>
      </c>
      <c r="I1393" s="675">
        <v>549.30904062792138</v>
      </c>
      <c r="J1393" s="674">
        <v>1687.4897233298427</v>
      </c>
      <c r="K1393" s="674">
        <v>1687.4897233298427</v>
      </c>
      <c r="L1393" s="675">
        <v>1687.4897233298427</v>
      </c>
    </row>
    <row r="1394" spans="1:12" x14ac:dyDescent="0.25">
      <c r="A1394" s="669">
        <v>2009</v>
      </c>
      <c r="B1394" s="670">
        <v>2039</v>
      </c>
      <c r="C1394" s="671">
        <v>30</v>
      </c>
      <c r="D1394" s="672">
        <v>13.516107811868155</v>
      </c>
      <c r="E1394" s="672">
        <v>13.516107811868155</v>
      </c>
      <c r="F1394" s="673">
        <v>13.516107811868155</v>
      </c>
      <c r="G1394" s="674">
        <v>460.43385068930093</v>
      </c>
      <c r="H1394" s="674">
        <v>460.43385068930093</v>
      </c>
      <c r="I1394" s="675">
        <v>460.43385068930093</v>
      </c>
      <c r="J1394" s="674">
        <v>1519.1347515967113</v>
      </c>
      <c r="K1394" s="674">
        <v>1519.1347515967113</v>
      </c>
      <c r="L1394" s="675">
        <v>1519.1347515967113</v>
      </c>
    </row>
    <row r="1395" spans="1:12" x14ac:dyDescent="0.25">
      <c r="A1395" s="669">
        <v>2009</v>
      </c>
      <c r="B1395" s="670">
        <v>2040</v>
      </c>
      <c r="C1395" s="671">
        <v>31</v>
      </c>
      <c r="D1395" s="672">
        <v>12.370073713375961</v>
      </c>
      <c r="E1395" s="672">
        <v>12.370073713375961</v>
      </c>
      <c r="F1395" s="673">
        <v>12.370073713375961</v>
      </c>
      <c r="G1395" s="674">
        <v>379.26880384685222</v>
      </c>
      <c r="H1395" s="674">
        <v>379.26880384685222</v>
      </c>
      <c r="I1395" s="675">
        <v>379.26880384685222</v>
      </c>
      <c r="J1395" s="674">
        <v>1356.2012689702221</v>
      </c>
      <c r="K1395" s="674">
        <v>1356.2012689702221</v>
      </c>
      <c r="L1395" s="675">
        <v>1356.2012689702221</v>
      </c>
    </row>
    <row r="1396" spans="1:12" x14ac:dyDescent="0.25">
      <c r="A1396" s="669">
        <v>2009</v>
      </c>
      <c r="B1396" s="670">
        <v>2041</v>
      </c>
      <c r="C1396" s="671">
        <v>32</v>
      </c>
      <c r="D1396" s="672">
        <v>11.167928518448141</v>
      </c>
      <c r="E1396" s="672">
        <v>11.167928518448141</v>
      </c>
      <c r="F1396" s="673">
        <v>11.167928518448141</v>
      </c>
      <c r="G1396" s="674">
        <v>306.8064824985978</v>
      </c>
      <c r="H1396" s="674">
        <v>306.8064824985978</v>
      </c>
      <c r="I1396" s="675">
        <v>306.8064824985978</v>
      </c>
      <c r="J1396" s="674">
        <v>1200.3652476075345</v>
      </c>
      <c r="K1396" s="674">
        <v>1200.3652476075345</v>
      </c>
      <c r="L1396" s="675">
        <v>1200.3652476075345</v>
      </c>
    </row>
    <row r="1397" spans="1:12" x14ac:dyDescent="0.25">
      <c r="A1397" s="669">
        <v>2009</v>
      </c>
      <c r="B1397" s="670">
        <v>2042</v>
      </c>
      <c r="C1397" s="671">
        <v>33</v>
      </c>
      <c r="D1397" s="672">
        <v>9.940965467021833</v>
      </c>
      <c r="E1397" s="672">
        <v>9.940965467021833</v>
      </c>
      <c r="F1397" s="673">
        <v>9.940965467021833</v>
      </c>
      <c r="G1397" s="674">
        <v>243.57214905757519</v>
      </c>
      <c r="H1397" s="674">
        <v>243.57214905757519</v>
      </c>
      <c r="I1397" s="675">
        <v>243.57214905757519</v>
      </c>
      <c r="J1397" s="674">
        <v>1053.0593138715128</v>
      </c>
      <c r="K1397" s="674">
        <v>1053.0593138715128</v>
      </c>
      <c r="L1397" s="675">
        <v>1053.0593138715128</v>
      </c>
    </row>
    <row r="1398" spans="1:12" x14ac:dyDescent="0.25">
      <c r="A1398" s="669">
        <v>2009</v>
      </c>
      <c r="B1398" s="670">
        <v>2043</v>
      </c>
      <c r="C1398" s="671">
        <v>34</v>
      </c>
      <c r="D1398" s="672">
        <v>8.7199904734914391</v>
      </c>
      <c r="E1398" s="672">
        <v>8.7199904734914391</v>
      </c>
      <c r="F1398" s="673">
        <v>8.7199904734914391</v>
      </c>
      <c r="G1398" s="674">
        <v>189.6463835096223</v>
      </c>
      <c r="H1398" s="674">
        <v>189.6463835096223</v>
      </c>
      <c r="I1398" s="675">
        <v>189.6463835096223</v>
      </c>
      <c r="J1398" s="674">
        <v>915.44264703645058</v>
      </c>
      <c r="K1398" s="674">
        <v>915.44264703645058</v>
      </c>
      <c r="L1398" s="675">
        <v>915.44264703645058</v>
      </c>
    </row>
    <row r="1399" spans="1:12" x14ac:dyDescent="0.25">
      <c r="A1399" s="669">
        <v>2009</v>
      </c>
      <c r="B1399" s="670">
        <v>2044</v>
      </c>
      <c r="C1399" s="671">
        <v>35</v>
      </c>
      <c r="D1399" s="672">
        <v>7.5337441207817779</v>
      </c>
      <c r="E1399" s="672">
        <v>7.5337441207817779</v>
      </c>
      <c r="F1399" s="673">
        <v>7.5337441207817779</v>
      </c>
      <c r="G1399" s="674">
        <v>144.7183151185728</v>
      </c>
      <c r="H1399" s="674">
        <v>144.7183151185728</v>
      </c>
      <c r="I1399" s="675">
        <v>144.7183151185728</v>
      </c>
      <c r="J1399" s="674">
        <v>788.38266864548541</v>
      </c>
      <c r="K1399" s="674">
        <v>788.38266864548541</v>
      </c>
      <c r="L1399" s="675">
        <v>788.38266864548541</v>
      </c>
    </row>
    <row r="1400" spans="1:12" x14ac:dyDescent="0.25">
      <c r="A1400" s="669">
        <v>2009</v>
      </c>
      <c r="B1400" s="670">
        <v>2045</v>
      </c>
      <c r="C1400" s="671">
        <v>36</v>
      </c>
      <c r="D1400" s="672">
        <v>6.4075061907673083</v>
      </c>
      <c r="E1400" s="672">
        <v>6.4075061907673083</v>
      </c>
      <c r="F1400" s="673">
        <v>6.4075061907673083</v>
      </c>
      <c r="G1400" s="674">
        <v>108.16146951186082</v>
      </c>
      <c r="H1400" s="674">
        <v>108.16146951186082</v>
      </c>
      <c r="I1400" s="675">
        <v>108.16146951186082</v>
      </c>
      <c r="J1400" s="674">
        <v>672.44899762107491</v>
      </c>
      <c r="K1400" s="674">
        <v>672.44899762107491</v>
      </c>
      <c r="L1400" s="675">
        <v>672.44899762107491</v>
      </c>
    </row>
    <row r="1401" spans="1:12" x14ac:dyDescent="0.25">
      <c r="A1401" s="669">
        <v>2009</v>
      </c>
      <c r="B1401" s="670">
        <v>2046</v>
      </c>
      <c r="C1401" s="671">
        <v>37</v>
      </c>
      <c r="D1401" s="672">
        <v>5.3619952043205537</v>
      </c>
      <c r="E1401" s="672">
        <v>5.3619952043205537</v>
      </c>
      <c r="F1401" s="673">
        <v>5.3619952043205537</v>
      </c>
      <c r="G1401" s="674">
        <v>79.122493217382086</v>
      </c>
      <c r="H1401" s="674">
        <v>79.122493217382086</v>
      </c>
      <c r="I1401" s="675">
        <v>79.122493217382086</v>
      </c>
      <c r="J1401" s="674">
        <v>567.91942153996308</v>
      </c>
      <c r="K1401" s="674">
        <v>567.91942153996308</v>
      </c>
      <c r="L1401" s="675">
        <v>567.91942153996308</v>
      </c>
    </row>
    <row r="1402" spans="1:12" x14ac:dyDescent="0.25">
      <c r="A1402" s="669">
        <v>2009</v>
      </c>
      <c r="B1402" s="670">
        <v>2047</v>
      </c>
      <c r="C1402" s="671">
        <v>38</v>
      </c>
      <c r="D1402" s="672">
        <v>4.4126443933561266</v>
      </c>
      <c r="E1402" s="672">
        <v>4.4126443933561266</v>
      </c>
      <c r="F1402" s="673">
        <v>4.4126443933561266</v>
      </c>
      <c r="G1402" s="674">
        <v>56.612691904428694</v>
      </c>
      <c r="H1402" s="674">
        <v>56.612691904428694</v>
      </c>
      <c r="I1402" s="675">
        <v>56.612691904428694</v>
      </c>
      <c r="J1402" s="674">
        <v>474.79694181181526</v>
      </c>
      <c r="K1402" s="674">
        <v>474.79694181181526</v>
      </c>
      <c r="L1402" s="675">
        <v>474.79694181181526</v>
      </c>
    </row>
    <row r="1403" spans="1:12" ht="13" thickBot="1" x14ac:dyDescent="0.3">
      <c r="A1403" s="676">
        <v>2009</v>
      </c>
      <c r="B1403" s="677">
        <v>2048</v>
      </c>
      <c r="C1403" s="678">
        <v>39</v>
      </c>
      <c r="D1403" s="679">
        <v>3.5692951717986294</v>
      </c>
      <c r="E1403" s="679">
        <v>3.5692951717986294</v>
      </c>
      <c r="F1403" s="680">
        <v>3.5692951717986294</v>
      </c>
      <c r="G1403" s="681">
        <v>39.593350942312462</v>
      </c>
      <c r="H1403" s="681">
        <v>39.593350942312462</v>
      </c>
      <c r="I1403" s="682">
        <v>39.593350942312462</v>
      </c>
      <c r="J1403" s="681">
        <v>392.83634423325361</v>
      </c>
      <c r="K1403" s="681">
        <v>392.83634423325361</v>
      </c>
      <c r="L1403" s="682">
        <v>392.83634423325361</v>
      </c>
    </row>
    <row r="1404" spans="1:12" x14ac:dyDescent="0.25">
      <c r="A1404" s="662">
        <v>2010</v>
      </c>
      <c r="B1404" s="663">
        <v>2010</v>
      </c>
      <c r="C1404" s="664">
        <v>0</v>
      </c>
      <c r="D1404" s="665">
        <v>2.6128089999999999</v>
      </c>
      <c r="E1404" s="665">
        <v>2.6128089999999999</v>
      </c>
      <c r="F1404" s="666">
        <v>2.6128089999999999</v>
      </c>
      <c r="G1404" s="667">
        <v>372.96769236313315</v>
      </c>
      <c r="H1404" s="667">
        <v>372.96769236313315</v>
      </c>
      <c r="I1404" s="668">
        <v>372.96769236313315</v>
      </c>
      <c r="J1404" s="667">
        <v>1451.787</v>
      </c>
      <c r="K1404" s="667">
        <v>1451.787</v>
      </c>
      <c r="L1404" s="668">
        <v>1451.787</v>
      </c>
    </row>
    <row r="1405" spans="1:12" x14ac:dyDescent="0.25">
      <c r="A1405" s="669">
        <v>2010</v>
      </c>
      <c r="B1405" s="670">
        <v>2011</v>
      </c>
      <c r="C1405" s="671">
        <v>1</v>
      </c>
      <c r="D1405" s="672">
        <v>2.952315</v>
      </c>
      <c r="E1405" s="672">
        <v>2.952315</v>
      </c>
      <c r="F1405" s="673">
        <v>2.952315</v>
      </c>
      <c r="G1405" s="674">
        <v>561.00354379576584</v>
      </c>
      <c r="H1405" s="674">
        <v>561.00354379576584</v>
      </c>
      <c r="I1405" s="675">
        <v>561.00354379576584</v>
      </c>
      <c r="J1405" s="674">
        <v>2222.0189999999998</v>
      </c>
      <c r="K1405" s="674">
        <v>2222.0189999999998</v>
      </c>
      <c r="L1405" s="675">
        <v>2222.0189999999998</v>
      </c>
    </row>
    <row r="1406" spans="1:12" x14ac:dyDescent="0.25">
      <c r="A1406" s="669">
        <v>2010</v>
      </c>
      <c r="B1406" s="670">
        <v>2012</v>
      </c>
      <c r="C1406" s="671">
        <v>2</v>
      </c>
      <c r="D1406" s="672">
        <v>3.6625649999999998</v>
      </c>
      <c r="E1406" s="672">
        <v>3.6625649999999998</v>
      </c>
      <c r="F1406" s="673">
        <v>3.6625649999999998</v>
      </c>
      <c r="G1406" s="674">
        <v>625.11862459543499</v>
      </c>
      <c r="H1406" s="674">
        <v>625.11862459543499</v>
      </c>
      <c r="I1406" s="675">
        <v>625.11862459543499</v>
      </c>
      <c r="J1406" s="674">
        <v>2492.46</v>
      </c>
      <c r="K1406" s="674">
        <v>2492.46</v>
      </c>
      <c r="L1406" s="675">
        <v>2492.46</v>
      </c>
    </row>
    <row r="1407" spans="1:12" x14ac:dyDescent="0.25">
      <c r="A1407" s="669">
        <v>2010</v>
      </c>
      <c r="B1407" s="670">
        <v>2013</v>
      </c>
      <c r="C1407" s="671">
        <v>3</v>
      </c>
      <c r="D1407" s="672">
        <v>4.0186710000000003</v>
      </c>
      <c r="E1407" s="672">
        <v>4.0186710000000003</v>
      </c>
      <c r="F1407" s="673">
        <v>4.0186710000000003</v>
      </c>
      <c r="G1407" s="674">
        <v>682.38327423607018</v>
      </c>
      <c r="H1407" s="674">
        <v>682.38327423607018</v>
      </c>
      <c r="I1407" s="675">
        <v>682.38327423607018</v>
      </c>
      <c r="J1407" s="674">
        <v>2492.221</v>
      </c>
      <c r="K1407" s="674">
        <v>2492.221</v>
      </c>
      <c r="L1407" s="675">
        <v>2492.221</v>
      </c>
    </row>
    <row r="1408" spans="1:12" x14ac:dyDescent="0.25">
      <c r="A1408" s="669">
        <v>2010</v>
      </c>
      <c r="B1408" s="670">
        <v>2014</v>
      </c>
      <c r="C1408" s="671">
        <v>4</v>
      </c>
      <c r="D1408" s="672">
        <v>4.2383920000000002</v>
      </c>
      <c r="E1408" s="672">
        <v>4.2383920000000002</v>
      </c>
      <c r="F1408" s="673">
        <v>4.2383920000000002</v>
      </c>
      <c r="G1408" s="674">
        <v>665.52327971406498</v>
      </c>
      <c r="H1408" s="674">
        <v>665.52327971406498</v>
      </c>
      <c r="I1408" s="675">
        <v>665.52327971406498</v>
      </c>
      <c r="J1408" s="674">
        <v>2769.5129999999999</v>
      </c>
      <c r="K1408" s="674">
        <v>2769.5129999999999</v>
      </c>
      <c r="L1408" s="675">
        <v>2769.5129999999999</v>
      </c>
    </row>
    <row r="1409" spans="1:12" x14ac:dyDescent="0.25">
      <c r="A1409" s="669">
        <v>2010</v>
      </c>
      <c r="B1409" s="670">
        <v>2015</v>
      </c>
      <c r="C1409" s="671">
        <v>5</v>
      </c>
      <c r="D1409" s="672">
        <v>4.3667759999999998</v>
      </c>
      <c r="E1409" s="672">
        <v>4.3667759999999998</v>
      </c>
      <c r="F1409" s="673">
        <v>4.3667759999999998</v>
      </c>
      <c r="G1409" s="674">
        <v>731.32609639274619</v>
      </c>
      <c r="H1409" s="674">
        <v>731.32609639274619</v>
      </c>
      <c r="I1409" s="675">
        <v>731.32609639274619</v>
      </c>
      <c r="J1409" s="674">
        <v>2852.3574340096702</v>
      </c>
      <c r="K1409" s="674">
        <v>2852.3574340096702</v>
      </c>
      <c r="L1409" s="675">
        <v>2852.3574340096702</v>
      </c>
    </row>
    <row r="1410" spans="1:12" x14ac:dyDescent="0.25">
      <c r="A1410" s="669">
        <v>2010</v>
      </c>
      <c r="B1410" s="670">
        <v>2016</v>
      </c>
      <c r="C1410" s="671">
        <v>6</v>
      </c>
      <c r="D1410" s="672">
        <v>5.2081559999999998</v>
      </c>
      <c r="E1410" s="672">
        <v>5.2081559999999998</v>
      </c>
      <c r="F1410" s="673">
        <v>5.2081559999999998</v>
      </c>
      <c r="G1410" s="674">
        <v>927.35468039163482</v>
      </c>
      <c r="H1410" s="674">
        <v>927.35468039163482</v>
      </c>
      <c r="I1410" s="675">
        <v>927.35468039163482</v>
      </c>
      <c r="J1410" s="674">
        <v>2905.5929955003385</v>
      </c>
      <c r="K1410" s="674">
        <v>2905.5929955003385</v>
      </c>
      <c r="L1410" s="675">
        <v>2905.5929955003385</v>
      </c>
    </row>
    <row r="1411" spans="1:12" x14ac:dyDescent="0.25">
      <c r="A1411" s="669">
        <v>2010</v>
      </c>
      <c r="B1411" s="670">
        <v>2017</v>
      </c>
      <c r="C1411" s="671">
        <v>7</v>
      </c>
      <c r="D1411" s="672">
        <v>5.5419770000000002</v>
      </c>
      <c r="E1411" s="672">
        <v>5.5419770000000002</v>
      </c>
      <c r="F1411" s="673">
        <v>5.5419770000000002</v>
      </c>
      <c r="G1411" s="674">
        <v>1016.4880511516021</v>
      </c>
      <c r="H1411" s="674">
        <v>1016.4880511516021</v>
      </c>
      <c r="I1411" s="675">
        <v>1016.4880511516021</v>
      </c>
      <c r="J1411" s="674">
        <v>2953.3076374478492</v>
      </c>
      <c r="K1411" s="674">
        <v>2953.3076374478492</v>
      </c>
      <c r="L1411" s="675">
        <v>2953.3076374478492</v>
      </c>
    </row>
    <row r="1412" spans="1:12" x14ac:dyDescent="0.25">
      <c r="A1412" s="669">
        <v>2010</v>
      </c>
      <c r="B1412" s="670">
        <v>2018</v>
      </c>
      <c r="C1412" s="671">
        <v>8</v>
      </c>
      <c r="D1412" s="672">
        <v>6.2930207068506565</v>
      </c>
      <c r="E1412" s="672">
        <v>6.2930207068506565</v>
      </c>
      <c r="F1412" s="673">
        <v>6.2930207068506565</v>
      </c>
      <c r="G1412" s="674">
        <v>1086.6691582806659</v>
      </c>
      <c r="H1412" s="674">
        <v>1086.6691582806659</v>
      </c>
      <c r="I1412" s="675">
        <v>1086.6691582806659</v>
      </c>
      <c r="J1412" s="674">
        <v>3393.8667344871324</v>
      </c>
      <c r="K1412" s="674">
        <v>3393.8667344871324</v>
      </c>
      <c r="L1412" s="675">
        <v>3393.8667344871324</v>
      </c>
    </row>
    <row r="1413" spans="1:12" x14ac:dyDescent="0.25">
      <c r="A1413" s="669">
        <v>2010</v>
      </c>
      <c r="B1413" s="670">
        <v>2019</v>
      </c>
      <c r="C1413" s="671">
        <v>9</v>
      </c>
      <c r="D1413" s="672">
        <v>7.6496275399875406</v>
      </c>
      <c r="E1413" s="672">
        <v>7.6496275399875406</v>
      </c>
      <c r="F1413" s="673">
        <v>7.6496275399875406</v>
      </c>
      <c r="G1413" s="674">
        <v>1140.0131091844303</v>
      </c>
      <c r="H1413" s="674">
        <v>1140.0131091844303</v>
      </c>
      <c r="I1413" s="675">
        <v>1140.0131091844303</v>
      </c>
      <c r="J1413" s="674">
        <v>3431.7926994768541</v>
      </c>
      <c r="K1413" s="674">
        <v>3431.7926994768541</v>
      </c>
      <c r="L1413" s="675">
        <v>3431.7926994768541</v>
      </c>
    </row>
    <row r="1414" spans="1:12" x14ac:dyDescent="0.25">
      <c r="A1414" s="669">
        <v>2010</v>
      </c>
      <c r="B1414" s="670">
        <v>2020</v>
      </c>
      <c r="C1414" s="671">
        <v>10</v>
      </c>
      <c r="D1414" s="672">
        <v>9.694860158783543</v>
      </c>
      <c r="E1414" s="672">
        <v>9.694860158783543</v>
      </c>
      <c r="F1414" s="673">
        <v>9.694860158783543</v>
      </c>
      <c r="G1414" s="674">
        <v>1416.2235344806813</v>
      </c>
      <c r="H1414" s="674">
        <v>1416.2235344806813</v>
      </c>
      <c r="I1414" s="675">
        <v>1416.2235344806813</v>
      </c>
      <c r="J1414" s="674">
        <v>3459.8445284682248</v>
      </c>
      <c r="K1414" s="674">
        <v>3459.8445284682248</v>
      </c>
      <c r="L1414" s="675">
        <v>3459.8445284682248</v>
      </c>
    </row>
    <row r="1415" spans="1:12" x14ac:dyDescent="0.25">
      <c r="A1415" s="669">
        <v>2010</v>
      </c>
      <c r="B1415" s="670">
        <v>2021</v>
      </c>
      <c r="C1415" s="671">
        <v>11</v>
      </c>
      <c r="D1415" s="672">
        <v>10.457023569255478</v>
      </c>
      <c r="E1415" s="672">
        <v>10.457023569255478</v>
      </c>
      <c r="F1415" s="673">
        <v>10.457023569255478</v>
      </c>
      <c r="G1415" s="674">
        <v>1455.0348411527907</v>
      </c>
      <c r="H1415" s="674">
        <v>1455.0348411527907</v>
      </c>
      <c r="I1415" s="675">
        <v>1455.0348411527907</v>
      </c>
      <c r="J1415" s="674">
        <v>3476.883444589279</v>
      </c>
      <c r="K1415" s="674">
        <v>3476.883444589279</v>
      </c>
      <c r="L1415" s="675">
        <v>3476.883444589279</v>
      </c>
    </row>
    <row r="1416" spans="1:12" x14ac:dyDescent="0.25">
      <c r="A1416" s="669">
        <v>2010</v>
      </c>
      <c r="B1416" s="670">
        <v>2022</v>
      </c>
      <c r="C1416" s="671">
        <v>12</v>
      </c>
      <c r="D1416" s="672">
        <v>11.241810011303693</v>
      </c>
      <c r="E1416" s="672">
        <v>11.241810011303693</v>
      </c>
      <c r="F1416" s="673">
        <v>11.241810011303693</v>
      </c>
      <c r="G1416" s="674">
        <v>1487.9537384053283</v>
      </c>
      <c r="H1416" s="674">
        <v>1487.9537384053283</v>
      </c>
      <c r="I1416" s="675">
        <v>1487.9537384053283</v>
      </c>
      <c r="J1416" s="674">
        <v>3481.8529437111001</v>
      </c>
      <c r="K1416" s="674">
        <v>3481.8529437111001</v>
      </c>
      <c r="L1416" s="675">
        <v>3481.8529437111001</v>
      </c>
    </row>
    <row r="1417" spans="1:12" x14ac:dyDescent="0.25">
      <c r="A1417" s="669">
        <v>2010</v>
      </c>
      <c r="B1417" s="670">
        <v>2023</v>
      </c>
      <c r="C1417" s="671">
        <v>13</v>
      </c>
      <c r="D1417" s="672">
        <v>12.039318852109401</v>
      </c>
      <c r="E1417" s="672">
        <v>12.039318852109401</v>
      </c>
      <c r="F1417" s="673">
        <v>12.039318852109401</v>
      </c>
      <c r="G1417" s="674">
        <v>1513.5196705827266</v>
      </c>
      <c r="H1417" s="674">
        <v>1513.5196705827266</v>
      </c>
      <c r="I1417" s="675">
        <v>1513.5196705827266</v>
      </c>
      <c r="J1417" s="674">
        <v>3473.8110747503297</v>
      </c>
      <c r="K1417" s="674">
        <v>3473.8110747503297</v>
      </c>
      <c r="L1417" s="675">
        <v>3473.8110747503297</v>
      </c>
    </row>
    <row r="1418" spans="1:12" x14ac:dyDescent="0.25">
      <c r="A1418" s="669">
        <v>2010</v>
      </c>
      <c r="B1418" s="670">
        <v>2024</v>
      </c>
      <c r="C1418" s="671">
        <v>14</v>
      </c>
      <c r="D1418" s="672">
        <v>12.837516551150081</v>
      </c>
      <c r="E1418" s="672">
        <v>12.837516551150081</v>
      </c>
      <c r="F1418" s="673">
        <v>12.837516551150081</v>
      </c>
      <c r="G1418" s="674">
        <v>1530.3031394616974</v>
      </c>
      <c r="H1418" s="674">
        <v>1530.3031394616974</v>
      </c>
      <c r="I1418" s="675">
        <v>1530.3031394616974</v>
      </c>
      <c r="J1418" s="674">
        <v>3451.9633642261151</v>
      </c>
      <c r="K1418" s="674">
        <v>3451.9633642261151</v>
      </c>
      <c r="L1418" s="675">
        <v>3451.9633642261151</v>
      </c>
    </row>
    <row r="1419" spans="1:12" x14ac:dyDescent="0.25">
      <c r="A1419" s="669">
        <v>2010</v>
      </c>
      <c r="B1419" s="670">
        <v>2025</v>
      </c>
      <c r="C1419" s="671">
        <v>15</v>
      </c>
      <c r="D1419" s="672">
        <v>13.622268788088906</v>
      </c>
      <c r="E1419" s="672">
        <v>13.622268788088906</v>
      </c>
      <c r="F1419" s="673">
        <v>13.622268788088906</v>
      </c>
      <c r="G1419" s="674">
        <v>1536.9713837698853</v>
      </c>
      <c r="H1419" s="674">
        <v>1536.9713837698853</v>
      </c>
      <c r="I1419" s="675">
        <v>1536.9713837698853</v>
      </c>
      <c r="J1419" s="674">
        <v>3415.6951727208047</v>
      </c>
      <c r="K1419" s="674">
        <v>3415.6951727208047</v>
      </c>
      <c r="L1419" s="675">
        <v>3415.6951727208047</v>
      </c>
    </row>
    <row r="1420" spans="1:12" x14ac:dyDescent="0.25">
      <c r="A1420" s="669">
        <v>2010</v>
      </c>
      <c r="B1420" s="670">
        <v>2026</v>
      </c>
      <c r="C1420" s="671">
        <v>16</v>
      </c>
      <c r="D1420" s="672">
        <v>14.377491084938891</v>
      </c>
      <c r="E1420" s="672">
        <v>14.377491084938891</v>
      </c>
      <c r="F1420" s="673">
        <v>14.377491084938891</v>
      </c>
      <c r="G1420" s="674">
        <v>1532.3612496213584</v>
      </c>
      <c r="H1420" s="674">
        <v>1532.3612496213584</v>
      </c>
      <c r="I1420" s="675">
        <v>1532.3612496213584</v>
      </c>
      <c r="J1420" s="674">
        <v>3364.6021130703216</v>
      </c>
      <c r="K1420" s="674">
        <v>3364.6021130703216</v>
      </c>
      <c r="L1420" s="675">
        <v>3364.6021130703216</v>
      </c>
    </row>
    <row r="1421" spans="1:12" x14ac:dyDescent="0.25">
      <c r="A1421" s="669">
        <v>2010</v>
      </c>
      <c r="B1421" s="670">
        <v>2027</v>
      </c>
      <c r="C1421" s="671">
        <v>17</v>
      </c>
      <c r="D1421" s="672">
        <v>15.085437349516775</v>
      </c>
      <c r="E1421" s="672">
        <v>15.085437349516775</v>
      </c>
      <c r="F1421" s="673">
        <v>15.085437349516775</v>
      </c>
      <c r="G1421" s="674">
        <v>1515.555208595129</v>
      </c>
      <c r="H1421" s="674">
        <v>1515.555208595129</v>
      </c>
      <c r="I1421" s="675">
        <v>1515.555208595129</v>
      </c>
      <c r="J1421" s="674">
        <v>3298.5170539236142</v>
      </c>
      <c r="K1421" s="674">
        <v>3298.5170539236142</v>
      </c>
      <c r="L1421" s="675">
        <v>3298.5170539236142</v>
      </c>
    </row>
    <row r="1422" spans="1:12" x14ac:dyDescent="0.25">
      <c r="A1422" s="669">
        <v>2010</v>
      </c>
      <c r="B1422" s="670">
        <v>2028</v>
      </c>
      <c r="C1422" s="671">
        <v>18</v>
      </c>
      <c r="D1422" s="672">
        <v>15.727139719708003</v>
      </c>
      <c r="E1422" s="672">
        <v>15.727139719708003</v>
      </c>
      <c r="F1422" s="673">
        <v>15.727139719708003</v>
      </c>
      <c r="G1422" s="674">
        <v>1485.9552718512612</v>
      </c>
      <c r="H1422" s="674">
        <v>1485.9552718512612</v>
      </c>
      <c r="I1422" s="675">
        <v>1485.9552718512612</v>
      </c>
      <c r="J1422" s="674">
        <v>3217.5321942256242</v>
      </c>
      <c r="K1422" s="674">
        <v>3217.5321942256242</v>
      </c>
      <c r="L1422" s="675">
        <v>3217.5321942256242</v>
      </c>
    </row>
    <row r="1423" spans="1:12" x14ac:dyDescent="0.25">
      <c r="A1423" s="669">
        <v>2010</v>
      </c>
      <c r="B1423" s="670">
        <v>2029</v>
      </c>
      <c r="C1423" s="671">
        <v>19</v>
      </c>
      <c r="D1423" s="672">
        <v>16.28300400159937</v>
      </c>
      <c r="E1423" s="672">
        <v>16.28300400159937</v>
      </c>
      <c r="F1423" s="673">
        <v>16.28300400159937</v>
      </c>
      <c r="G1423" s="674">
        <v>1443.3486223555694</v>
      </c>
      <c r="H1423" s="674">
        <v>1443.3486223555694</v>
      </c>
      <c r="I1423" s="675">
        <v>1443.3486223555694</v>
      </c>
      <c r="J1423" s="674">
        <v>3122.0147385610612</v>
      </c>
      <c r="K1423" s="674">
        <v>3122.0147385610612</v>
      </c>
      <c r="L1423" s="675">
        <v>3122.0147385610612</v>
      </c>
    </row>
    <row r="1424" spans="1:12" x14ac:dyDescent="0.25">
      <c r="A1424" s="669">
        <v>2010</v>
      </c>
      <c r="B1424" s="670">
        <v>2030</v>
      </c>
      <c r="C1424" s="671">
        <v>20</v>
      </c>
      <c r="D1424" s="672">
        <v>16.733552984970004</v>
      </c>
      <c r="E1424" s="672">
        <v>16.733552984970004</v>
      </c>
      <c r="F1424" s="673">
        <v>16.733552984970004</v>
      </c>
      <c r="G1424" s="674">
        <v>1387.9583385027931</v>
      </c>
      <c r="H1424" s="674">
        <v>1387.9583385027931</v>
      </c>
      <c r="I1424" s="675">
        <v>1387.9583385027931</v>
      </c>
      <c r="J1424" s="674">
        <v>3012.6148407288279</v>
      </c>
      <c r="K1424" s="674">
        <v>3012.6148407288279</v>
      </c>
      <c r="L1424" s="675">
        <v>3012.6148407288279</v>
      </c>
    </row>
    <row r="1425" spans="1:12" x14ac:dyDescent="0.25">
      <c r="A1425" s="669">
        <v>2010</v>
      </c>
      <c r="B1425" s="670">
        <v>2031</v>
      </c>
      <c r="C1425" s="671">
        <v>21</v>
      </c>
      <c r="D1425" s="672">
        <v>17.060295523927149</v>
      </c>
      <c r="E1425" s="672">
        <v>17.060295523927149</v>
      </c>
      <c r="F1425" s="673">
        <v>17.060295523927149</v>
      </c>
      <c r="G1425" s="674">
        <v>1320.4727892534254</v>
      </c>
      <c r="H1425" s="674">
        <v>1320.4727892534254</v>
      </c>
      <c r="I1425" s="675">
        <v>1320.4727892534254</v>
      </c>
      <c r="J1425" s="674">
        <v>2890.2647185225801</v>
      </c>
      <c r="K1425" s="674">
        <v>2890.2647185225801</v>
      </c>
      <c r="L1425" s="675">
        <v>2890.2647185225801</v>
      </c>
    </row>
    <row r="1426" spans="1:12" x14ac:dyDescent="0.25">
      <c r="A1426" s="669">
        <v>2010</v>
      </c>
      <c r="B1426" s="670">
        <v>2032</v>
      </c>
      <c r="C1426" s="671">
        <v>22</v>
      </c>
      <c r="D1426" s="672">
        <v>17.246683507104599</v>
      </c>
      <c r="E1426" s="672">
        <v>17.246683507104599</v>
      </c>
      <c r="F1426" s="673">
        <v>17.246683507104599</v>
      </c>
      <c r="G1426" s="674">
        <v>1242.0482683305202</v>
      </c>
      <c r="H1426" s="674">
        <v>1242.0482683305202</v>
      </c>
      <c r="I1426" s="675">
        <v>1242.0482683305202</v>
      </c>
      <c r="J1426" s="674">
        <v>2756.1681746607937</v>
      </c>
      <c r="K1426" s="674">
        <v>2756.1681746607937</v>
      </c>
      <c r="L1426" s="675">
        <v>2756.1681746607937</v>
      </c>
    </row>
    <row r="1427" spans="1:12" x14ac:dyDescent="0.25">
      <c r="A1427" s="669">
        <v>2010</v>
      </c>
      <c r="B1427" s="670">
        <v>2033</v>
      </c>
      <c r="C1427" s="671">
        <v>23</v>
      </c>
      <c r="D1427" s="672">
        <v>17.279103211304815</v>
      </c>
      <c r="E1427" s="672">
        <v>17.279103211304815</v>
      </c>
      <c r="F1427" s="673">
        <v>17.279103211304815</v>
      </c>
      <c r="G1427" s="674">
        <v>1154.2812387460856</v>
      </c>
      <c r="H1427" s="674">
        <v>1154.2812387460856</v>
      </c>
      <c r="I1427" s="675">
        <v>1154.2812387460856</v>
      </c>
      <c r="J1427" s="674">
        <v>2611.7801773242818</v>
      </c>
      <c r="K1427" s="674">
        <v>2611.7801773242818</v>
      </c>
      <c r="L1427" s="675">
        <v>2611.7801773242818</v>
      </c>
    </row>
    <row r="1428" spans="1:12" x14ac:dyDescent="0.25">
      <c r="A1428" s="669">
        <v>2010</v>
      </c>
      <c r="B1428" s="670">
        <v>2034</v>
      </c>
      <c r="C1428" s="671">
        <v>24</v>
      </c>
      <c r="D1428" s="672">
        <v>17.147833936134326</v>
      </c>
      <c r="E1428" s="672">
        <v>17.147833936134326</v>
      </c>
      <c r="F1428" s="673">
        <v>17.147833936134326</v>
      </c>
      <c r="G1428" s="674">
        <v>1059.1490960136466</v>
      </c>
      <c r="H1428" s="674">
        <v>1059.1490960136466</v>
      </c>
      <c r="I1428" s="675">
        <v>1059.1490960136466</v>
      </c>
      <c r="J1428" s="674">
        <v>2458.7766405378834</v>
      </c>
      <c r="K1428" s="674">
        <v>2458.7766405378834</v>
      </c>
      <c r="L1428" s="675">
        <v>2458.7766405378834</v>
      </c>
    </row>
    <row r="1429" spans="1:12" x14ac:dyDescent="0.25">
      <c r="A1429" s="669">
        <v>2010</v>
      </c>
      <c r="B1429" s="670">
        <v>2035</v>
      </c>
      <c r="C1429" s="671">
        <v>25</v>
      </c>
      <c r="D1429" s="672">
        <v>16.847897381564469</v>
      </c>
      <c r="E1429" s="672">
        <v>16.847897381564469</v>
      </c>
      <c r="F1429" s="673">
        <v>16.847897381564469</v>
      </c>
      <c r="G1429" s="674">
        <v>958.9214134050145</v>
      </c>
      <c r="H1429" s="674">
        <v>958.9214134050145</v>
      </c>
      <c r="I1429" s="675">
        <v>958.9214134050145</v>
      </c>
      <c r="J1429" s="674">
        <v>2299.0150732456068</v>
      </c>
      <c r="K1429" s="674">
        <v>2299.0150732456068</v>
      </c>
      <c r="L1429" s="675">
        <v>2299.0150732456068</v>
      </c>
    </row>
    <row r="1430" spans="1:12" x14ac:dyDescent="0.25">
      <c r="A1430" s="669">
        <v>2010</v>
      </c>
      <c r="B1430" s="670">
        <v>2036</v>
      </c>
      <c r="C1430" s="671">
        <v>26</v>
      </c>
      <c r="D1430" s="672">
        <v>16.379718038914042</v>
      </c>
      <c r="E1430" s="672">
        <v>16.379718038914042</v>
      </c>
      <c r="F1430" s="673">
        <v>16.379718038914042</v>
      </c>
      <c r="G1430" s="674">
        <v>856.0468664154904</v>
      </c>
      <c r="H1430" s="674">
        <v>856.0468664154904</v>
      </c>
      <c r="I1430" s="675">
        <v>856.0468664154904</v>
      </c>
      <c r="J1430" s="674">
        <v>2134.4873030063513</v>
      </c>
      <c r="K1430" s="674">
        <v>2134.4873030063513</v>
      </c>
      <c r="L1430" s="675">
        <v>2134.4873030063513</v>
      </c>
    </row>
    <row r="1431" spans="1:12" x14ac:dyDescent="0.25">
      <c r="A1431" s="669">
        <v>2010</v>
      </c>
      <c r="B1431" s="670">
        <v>2037</v>
      </c>
      <c r="C1431" s="671">
        <v>27</v>
      </c>
      <c r="D1431" s="672">
        <v>15.749519620727883</v>
      </c>
      <c r="E1431" s="672">
        <v>15.749519620727883</v>
      </c>
      <c r="F1431" s="673">
        <v>15.749519620727883</v>
      </c>
      <c r="G1431" s="674">
        <v>753.02401907141677</v>
      </c>
      <c r="H1431" s="674">
        <v>753.02401907141677</v>
      </c>
      <c r="I1431" s="675">
        <v>753.02401907141677</v>
      </c>
      <c r="J1431" s="674">
        <v>1967.2659875964284</v>
      </c>
      <c r="K1431" s="674">
        <v>1967.2659875964284</v>
      </c>
      <c r="L1431" s="675">
        <v>1967.2659875964284</v>
      </c>
    </row>
    <row r="1432" spans="1:12" x14ac:dyDescent="0.25">
      <c r="A1432" s="669">
        <v>2010</v>
      </c>
      <c r="B1432" s="670">
        <v>2038</v>
      </c>
      <c r="C1432" s="671">
        <v>28</v>
      </c>
      <c r="D1432" s="672">
        <v>14.969396213749249</v>
      </c>
      <c r="E1432" s="672">
        <v>14.969396213749249</v>
      </c>
      <c r="F1432" s="673">
        <v>14.969396213749249</v>
      </c>
      <c r="G1432" s="674">
        <v>652.26643763212269</v>
      </c>
      <c r="H1432" s="674">
        <v>652.26643763212269</v>
      </c>
      <c r="I1432" s="675">
        <v>652.26643763212269</v>
      </c>
      <c r="J1432" s="674">
        <v>1799.4470653892317</v>
      </c>
      <c r="K1432" s="674">
        <v>1799.4470653892317</v>
      </c>
      <c r="L1432" s="675">
        <v>1799.4470653892317</v>
      </c>
    </row>
    <row r="1433" spans="1:12" x14ac:dyDescent="0.25">
      <c r="A1433" s="669">
        <v>2010</v>
      </c>
      <c r="B1433" s="670">
        <v>2039</v>
      </c>
      <c r="C1433" s="671">
        <v>29</v>
      </c>
      <c r="D1433" s="672">
        <v>14.057019288826568</v>
      </c>
      <c r="E1433" s="672">
        <v>14.057019288826568</v>
      </c>
      <c r="F1433" s="673">
        <v>14.057019288826568</v>
      </c>
      <c r="G1433" s="674">
        <v>555.97377458657229</v>
      </c>
      <c r="H1433" s="674">
        <v>555.97377458657229</v>
      </c>
      <c r="I1433" s="675">
        <v>555.97377458657229</v>
      </c>
      <c r="J1433" s="674">
        <v>1633.090624817384</v>
      </c>
      <c r="K1433" s="674">
        <v>1633.090624817384</v>
      </c>
      <c r="L1433" s="675">
        <v>1633.090624817384</v>
      </c>
    </row>
    <row r="1434" spans="1:12" x14ac:dyDescent="0.25">
      <c r="A1434" s="669">
        <v>2010</v>
      </c>
      <c r="B1434" s="670">
        <v>2040</v>
      </c>
      <c r="C1434" s="671">
        <v>30</v>
      </c>
      <c r="D1434" s="672">
        <v>13.034971546578554</v>
      </c>
      <c r="E1434" s="672">
        <v>13.034971546578554</v>
      </c>
      <c r="F1434" s="673">
        <v>13.034971546578554</v>
      </c>
      <c r="G1434" s="674">
        <v>466.02026724798992</v>
      </c>
      <c r="H1434" s="674">
        <v>466.02026724798992</v>
      </c>
      <c r="I1434" s="675">
        <v>466.02026724798992</v>
      </c>
      <c r="J1434" s="674">
        <v>1470.1628616567002</v>
      </c>
      <c r="K1434" s="674">
        <v>1470.1628616567002</v>
      </c>
      <c r="L1434" s="675">
        <v>1470.1628616567002</v>
      </c>
    </row>
    <row r="1435" spans="1:12" x14ac:dyDescent="0.25">
      <c r="A1435" s="669">
        <v>2010</v>
      </c>
      <c r="B1435" s="670">
        <v>2041</v>
      </c>
      <c r="C1435" s="671">
        <v>31</v>
      </c>
      <c r="D1435" s="672">
        <v>11.929733110100752</v>
      </c>
      <c r="E1435" s="672">
        <v>11.929733110100752</v>
      </c>
      <c r="F1435" s="673">
        <v>11.929733110100752</v>
      </c>
      <c r="G1435" s="674">
        <v>383.87044971374996</v>
      </c>
      <c r="H1435" s="674">
        <v>383.87044971374996</v>
      </c>
      <c r="I1435" s="675">
        <v>383.87044971374996</v>
      </c>
      <c r="J1435" s="674">
        <v>1312.4818166894379</v>
      </c>
      <c r="K1435" s="674">
        <v>1312.4818166894379</v>
      </c>
      <c r="L1435" s="675">
        <v>1312.4818166894379</v>
      </c>
    </row>
    <row r="1436" spans="1:12" x14ac:dyDescent="0.25">
      <c r="A1436" s="669">
        <v>2010</v>
      </c>
      <c r="B1436" s="670">
        <v>2042</v>
      </c>
      <c r="C1436" s="671">
        <v>32</v>
      </c>
      <c r="D1436" s="672">
        <v>10.77038097790032</v>
      </c>
      <c r="E1436" s="672">
        <v>10.77038097790032</v>
      </c>
      <c r="F1436" s="673">
        <v>10.77038097790032</v>
      </c>
      <c r="G1436" s="674">
        <v>310.52894732514653</v>
      </c>
      <c r="H1436" s="674">
        <v>310.52894732514653</v>
      </c>
      <c r="I1436" s="675">
        <v>310.52894732514653</v>
      </c>
      <c r="J1436" s="674">
        <v>1161.6694342625597</v>
      </c>
      <c r="K1436" s="674">
        <v>1161.6694342625597</v>
      </c>
      <c r="L1436" s="675">
        <v>1161.6694342625597</v>
      </c>
    </row>
    <row r="1437" spans="1:12" x14ac:dyDescent="0.25">
      <c r="A1437" s="669">
        <v>2010</v>
      </c>
      <c r="B1437" s="670">
        <v>2043</v>
      </c>
      <c r="C1437" s="671">
        <v>33</v>
      </c>
      <c r="D1437" s="672">
        <v>9.5870944366371837</v>
      </c>
      <c r="E1437" s="672">
        <v>9.5870944366371837</v>
      </c>
      <c r="F1437" s="673">
        <v>9.5870944366371837</v>
      </c>
      <c r="G1437" s="674">
        <v>246.52739547287169</v>
      </c>
      <c r="H1437" s="674">
        <v>246.52739547287169</v>
      </c>
      <c r="I1437" s="675">
        <v>246.52739547287169</v>
      </c>
      <c r="J1437" s="674">
        <v>1019.112157593891</v>
      </c>
      <c r="K1437" s="674">
        <v>1019.112157593891</v>
      </c>
      <c r="L1437" s="675">
        <v>1019.112157593891</v>
      </c>
    </row>
    <row r="1438" spans="1:12" x14ac:dyDescent="0.25">
      <c r="A1438" s="669">
        <v>2010</v>
      </c>
      <c r="B1438" s="670">
        <v>2044</v>
      </c>
      <c r="C1438" s="671">
        <v>34</v>
      </c>
      <c r="D1438" s="672">
        <v>8.4095827948775845</v>
      </c>
      <c r="E1438" s="672">
        <v>8.4095827948775845</v>
      </c>
      <c r="F1438" s="673">
        <v>8.4095827948775845</v>
      </c>
      <c r="G1438" s="674">
        <v>191.94735181494477</v>
      </c>
      <c r="H1438" s="674">
        <v>191.94735181494477</v>
      </c>
      <c r="I1438" s="675">
        <v>191.94735181494477</v>
      </c>
      <c r="J1438" s="674">
        <v>885.93179784421022</v>
      </c>
      <c r="K1438" s="674">
        <v>885.93179784421022</v>
      </c>
      <c r="L1438" s="675">
        <v>885.93179784421022</v>
      </c>
    </row>
    <row r="1439" spans="1:12" x14ac:dyDescent="0.25">
      <c r="A1439" s="669">
        <v>2010</v>
      </c>
      <c r="B1439" s="670">
        <v>2045</v>
      </c>
      <c r="C1439" s="671">
        <v>35</v>
      </c>
      <c r="D1439" s="672">
        <v>7.2655635498382978</v>
      </c>
      <c r="E1439" s="672">
        <v>7.2655635498382978</v>
      </c>
      <c r="F1439" s="673">
        <v>7.2655635498382978</v>
      </c>
      <c r="G1439" s="674">
        <v>146.47417383902456</v>
      </c>
      <c r="H1439" s="674">
        <v>146.47417383902456</v>
      </c>
      <c r="I1439" s="675">
        <v>146.47417383902456</v>
      </c>
      <c r="J1439" s="674">
        <v>762.96781374934187</v>
      </c>
      <c r="K1439" s="674">
        <v>762.96781374934187</v>
      </c>
      <c r="L1439" s="675">
        <v>762.96781374934187</v>
      </c>
    </row>
    <row r="1440" spans="1:12" x14ac:dyDescent="0.25">
      <c r="A1440" s="669">
        <v>2010</v>
      </c>
      <c r="B1440" s="670">
        <v>2046</v>
      </c>
      <c r="C1440" s="671">
        <v>36</v>
      </c>
      <c r="D1440" s="672">
        <v>6.179416592685028</v>
      </c>
      <c r="E1440" s="672">
        <v>6.179416592685028</v>
      </c>
      <c r="F1440" s="673">
        <v>6.179416592685028</v>
      </c>
      <c r="G1440" s="674">
        <v>109.47378619619806</v>
      </c>
      <c r="H1440" s="674">
        <v>109.47378619619806</v>
      </c>
      <c r="I1440" s="675">
        <v>109.47378619619806</v>
      </c>
      <c r="J1440" s="674">
        <v>650.77146159791573</v>
      </c>
      <c r="K1440" s="674">
        <v>650.77146159791573</v>
      </c>
      <c r="L1440" s="675">
        <v>650.77146159791573</v>
      </c>
    </row>
    <row r="1441" spans="1:12" x14ac:dyDescent="0.25">
      <c r="A1441" s="669">
        <v>2010</v>
      </c>
      <c r="B1441" s="670">
        <v>2047</v>
      </c>
      <c r="C1441" s="671">
        <v>37</v>
      </c>
      <c r="D1441" s="672">
        <v>5.1711229219285588</v>
      </c>
      <c r="E1441" s="672">
        <v>5.1711229219285588</v>
      </c>
      <c r="F1441" s="673">
        <v>5.1711229219285588</v>
      </c>
      <c r="G1441" s="674">
        <v>80.082481727376802</v>
      </c>
      <c r="H1441" s="674">
        <v>80.082481727376802</v>
      </c>
      <c r="I1441" s="675">
        <v>80.082481727376802</v>
      </c>
      <c r="J1441" s="674">
        <v>549.61157401213973</v>
      </c>
      <c r="K1441" s="674">
        <v>549.61157401213973</v>
      </c>
      <c r="L1441" s="675">
        <v>549.61157401213973</v>
      </c>
    </row>
    <row r="1442" spans="1:12" x14ac:dyDescent="0.25">
      <c r="A1442" s="669">
        <v>2010</v>
      </c>
      <c r="B1442" s="670">
        <v>2048</v>
      </c>
      <c r="C1442" s="671">
        <v>38</v>
      </c>
      <c r="D1442" s="672">
        <v>4.2555663888727473</v>
      </c>
      <c r="E1442" s="672">
        <v>4.2555663888727473</v>
      </c>
      <c r="F1442" s="673">
        <v>4.2555663888727473</v>
      </c>
      <c r="G1442" s="674">
        <v>57.299570332271045</v>
      </c>
      <c r="H1442" s="674">
        <v>57.299570332271045</v>
      </c>
      <c r="I1442" s="675">
        <v>57.299570332271045</v>
      </c>
      <c r="J1442" s="674">
        <v>459.49105564613876</v>
      </c>
      <c r="K1442" s="674">
        <v>459.49105564613876</v>
      </c>
      <c r="L1442" s="675">
        <v>459.49105564613876</v>
      </c>
    </row>
    <row r="1443" spans="1:12" ht="13" thickBot="1" x14ac:dyDescent="0.3">
      <c r="A1443" s="676">
        <v>2010</v>
      </c>
      <c r="B1443" s="677">
        <v>2049</v>
      </c>
      <c r="C1443" s="678">
        <v>39</v>
      </c>
      <c r="D1443" s="679">
        <v>3.4422380801729275</v>
      </c>
      <c r="E1443" s="679">
        <v>3.4422380801729275</v>
      </c>
      <c r="F1443" s="680">
        <v>3.4422380801729275</v>
      </c>
      <c r="G1443" s="681">
        <v>40.07373471728252</v>
      </c>
      <c r="H1443" s="681">
        <v>40.07373471728252</v>
      </c>
      <c r="I1443" s="682">
        <v>40.07373471728252</v>
      </c>
      <c r="J1443" s="681">
        <v>380.17259719303405</v>
      </c>
      <c r="K1443" s="681">
        <v>380.17259719303405</v>
      </c>
      <c r="L1443" s="682">
        <v>380.17259719303405</v>
      </c>
    </row>
    <row r="1444" spans="1:12" x14ac:dyDescent="0.25">
      <c r="A1444" s="683">
        <v>2011</v>
      </c>
      <c r="B1444" s="684">
        <v>2011</v>
      </c>
      <c r="C1444" s="685">
        <v>0</v>
      </c>
      <c r="D1444" s="665">
        <v>2.2737050000000001</v>
      </c>
      <c r="E1444" s="665">
        <v>2.2737050000000001</v>
      </c>
      <c r="F1444" s="666">
        <v>2.2737050000000001</v>
      </c>
      <c r="G1444" s="667">
        <v>395.70126124314629</v>
      </c>
      <c r="H1444" s="667">
        <v>395.70126124314629</v>
      </c>
      <c r="I1444" s="668">
        <v>395.70126124314629</v>
      </c>
      <c r="J1444" s="667">
        <v>1574.586</v>
      </c>
      <c r="K1444" s="667">
        <v>1574.586</v>
      </c>
      <c r="L1444" s="668">
        <v>1574.586</v>
      </c>
    </row>
    <row r="1445" spans="1:12" x14ac:dyDescent="0.25">
      <c r="A1445" s="669">
        <v>2011</v>
      </c>
      <c r="B1445" s="670">
        <v>2012</v>
      </c>
      <c r="C1445" s="671">
        <v>1</v>
      </c>
      <c r="D1445" s="672">
        <v>3.046427</v>
      </c>
      <c r="E1445" s="672">
        <v>3.046427</v>
      </c>
      <c r="F1445" s="673">
        <v>3.046427</v>
      </c>
      <c r="G1445" s="674">
        <v>614.98606512250024</v>
      </c>
      <c r="H1445" s="674">
        <v>614.98606512250024</v>
      </c>
      <c r="I1445" s="675">
        <v>614.98606512250024</v>
      </c>
      <c r="J1445" s="674">
        <v>2365.567</v>
      </c>
      <c r="K1445" s="674">
        <v>2365.567</v>
      </c>
      <c r="L1445" s="675">
        <v>2365.567</v>
      </c>
    </row>
    <row r="1446" spans="1:12" x14ac:dyDescent="0.25">
      <c r="A1446" s="669">
        <v>2011</v>
      </c>
      <c r="B1446" s="670">
        <v>2013</v>
      </c>
      <c r="C1446" s="671">
        <v>2</v>
      </c>
      <c r="D1446" s="672">
        <v>3.0834100000000002</v>
      </c>
      <c r="E1446" s="672">
        <v>3.0834100000000002</v>
      </c>
      <c r="F1446" s="673">
        <v>3.0834100000000002</v>
      </c>
      <c r="G1446" s="674">
        <v>604.63484500246068</v>
      </c>
      <c r="H1446" s="674">
        <v>604.63484500246068</v>
      </c>
      <c r="I1446" s="675">
        <v>604.63484500246068</v>
      </c>
      <c r="J1446" s="674">
        <v>2423.4989999999998</v>
      </c>
      <c r="K1446" s="674">
        <v>2423.4989999999998</v>
      </c>
      <c r="L1446" s="675">
        <v>2423.4989999999998</v>
      </c>
    </row>
    <row r="1447" spans="1:12" x14ac:dyDescent="0.25">
      <c r="A1447" s="669">
        <v>2011</v>
      </c>
      <c r="B1447" s="670">
        <v>2014</v>
      </c>
      <c r="C1447" s="671">
        <v>3</v>
      </c>
      <c r="D1447" s="672">
        <v>3.352811</v>
      </c>
      <c r="E1447" s="672">
        <v>3.352811</v>
      </c>
      <c r="F1447" s="673">
        <v>3.352811</v>
      </c>
      <c r="G1447" s="674">
        <v>619.6973010510078</v>
      </c>
      <c r="H1447" s="674">
        <v>619.6973010510078</v>
      </c>
      <c r="I1447" s="675">
        <v>619.6973010510078</v>
      </c>
      <c r="J1447" s="674">
        <v>2700.8679999999999</v>
      </c>
      <c r="K1447" s="674">
        <v>2700.8679999999999</v>
      </c>
      <c r="L1447" s="675">
        <v>2700.8679999999999</v>
      </c>
    </row>
    <row r="1448" spans="1:12" x14ac:dyDescent="0.25">
      <c r="A1448" s="669">
        <v>2011</v>
      </c>
      <c r="B1448" s="670">
        <v>2015</v>
      </c>
      <c r="C1448" s="671">
        <v>4</v>
      </c>
      <c r="D1448" s="672">
        <v>4.0555079999999997</v>
      </c>
      <c r="E1448" s="672">
        <v>4.0555079999999997</v>
      </c>
      <c r="F1448" s="673">
        <v>4.0555079999999997</v>
      </c>
      <c r="G1448" s="674">
        <v>625.66424333356031</v>
      </c>
      <c r="H1448" s="674">
        <v>625.66424333356031</v>
      </c>
      <c r="I1448" s="675">
        <v>625.66424333356031</v>
      </c>
      <c r="J1448" s="674">
        <v>2599.554737474687</v>
      </c>
      <c r="K1448" s="674">
        <v>2599.554737474687</v>
      </c>
      <c r="L1448" s="675">
        <v>2599.554737474687</v>
      </c>
    </row>
    <row r="1449" spans="1:12" x14ac:dyDescent="0.25">
      <c r="A1449" s="669">
        <v>2011</v>
      </c>
      <c r="B1449" s="670">
        <v>2016</v>
      </c>
      <c r="C1449" s="671">
        <v>5</v>
      </c>
      <c r="D1449" s="672">
        <v>4.2052759999999996</v>
      </c>
      <c r="E1449" s="672">
        <v>4.2052759999999996</v>
      </c>
      <c r="F1449" s="673">
        <v>4.2052759999999996</v>
      </c>
      <c r="G1449" s="674">
        <v>793.87222413711163</v>
      </c>
      <c r="H1449" s="674">
        <v>793.87222413711163</v>
      </c>
      <c r="I1449" s="675">
        <v>793.87222413711163</v>
      </c>
      <c r="J1449" s="674">
        <v>2653.2334130596578</v>
      </c>
      <c r="K1449" s="674">
        <v>2653.2334130596578</v>
      </c>
      <c r="L1449" s="675">
        <v>2653.2334130596578</v>
      </c>
    </row>
    <row r="1450" spans="1:12" x14ac:dyDescent="0.25">
      <c r="A1450" s="669">
        <v>2011</v>
      </c>
      <c r="B1450" s="670">
        <v>2017</v>
      </c>
      <c r="C1450" s="671">
        <v>6</v>
      </c>
      <c r="D1450" s="672">
        <v>4.638719</v>
      </c>
      <c r="E1450" s="672">
        <v>4.638719</v>
      </c>
      <c r="F1450" s="673">
        <v>4.638719</v>
      </c>
      <c r="G1450" s="674">
        <v>871.31128079746441</v>
      </c>
      <c r="H1450" s="674">
        <v>871.31128079746441</v>
      </c>
      <c r="I1450" s="675">
        <v>871.31128079746441</v>
      </c>
      <c r="J1450" s="674">
        <v>2702.7525823004767</v>
      </c>
      <c r="K1450" s="674">
        <v>2702.7525823004767</v>
      </c>
      <c r="L1450" s="675">
        <v>2702.7525823004767</v>
      </c>
    </row>
    <row r="1451" spans="1:12" x14ac:dyDescent="0.25">
      <c r="A1451" s="669">
        <v>2011</v>
      </c>
      <c r="B1451" s="670">
        <v>2018</v>
      </c>
      <c r="C1451" s="671">
        <v>7</v>
      </c>
      <c r="D1451" s="672">
        <v>5.472127684514704</v>
      </c>
      <c r="E1451" s="672">
        <v>5.472127684514704</v>
      </c>
      <c r="F1451" s="673">
        <v>5.472127684514704</v>
      </c>
      <c r="G1451" s="674">
        <v>933.31139020182309</v>
      </c>
      <c r="H1451" s="674">
        <v>933.31139020182309</v>
      </c>
      <c r="I1451" s="675">
        <v>933.31139020182309</v>
      </c>
      <c r="J1451" s="674">
        <v>3113.5839380794555</v>
      </c>
      <c r="K1451" s="674">
        <v>3113.5839380794555</v>
      </c>
      <c r="L1451" s="675">
        <v>3113.5839380794555</v>
      </c>
    </row>
    <row r="1452" spans="1:12" x14ac:dyDescent="0.25">
      <c r="A1452" s="669">
        <v>2011</v>
      </c>
      <c r="B1452" s="670">
        <v>2019</v>
      </c>
      <c r="C1452" s="671">
        <v>8</v>
      </c>
      <c r="D1452" s="672">
        <v>5.9720602508908307</v>
      </c>
      <c r="E1452" s="672">
        <v>5.9720602508908307</v>
      </c>
      <c r="F1452" s="673">
        <v>5.9720602508908307</v>
      </c>
      <c r="G1452" s="674">
        <v>981.72326268099607</v>
      </c>
      <c r="H1452" s="674">
        <v>981.72326268099607</v>
      </c>
      <c r="I1452" s="675">
        <v>981.72326268099607</v>
      </c>
      <c r="J1452" s="674">
        <v>3156.9397692050961</v>
      </c>
      <c r="K1452" s="674">
        <v>3156.9397692050961</v>
      </c>
      <c r="L1452" s="675">
        <v>3156.9397692050961</v>
      </c>
    </row>
    <row r="1453" spans="1:12" x14ac:dyDescent="0.25">
      <c r="A1453" s="669">
        <v>2011</v>
      </c>
      <c r="B1453" s="670">
        <v>2020</v>
      </c>
      <c r="C1453" s="671">
        <v>9</v>
      </c>
      <c r="D1453" s="672">
        <v>7.5860487836095256</v>
      </c>
      <c r="E1453" s="672">
        <v>7.5860487836095256</v>
      </c>
      <c r="F1453" s="673">
        <v>7.5860487836095256</v>
      </c>
      <c r="G1453" s="674">
        <v>1223.6378477398687</v>
      </c>
      <c r="H1453" s="674">
        <v>1223.6378477398687</v>
      </c>
      <c r="I1453" s="675">
        <v>1223.6378477398687</v>
      </c>
      <c r="J1453" s="674">
        <v>3192.2181099675317</v>
      </c>
      <c r="K1453" s="674">
        <v>3192.2181099675317</v>
      </c>
      <c r="L1453" s="675">
        <v>3192.2181099675317</v>
      </c>
    </row>
    <row r="1454" spans="1:12" x14ac:dyDescent="0.25">
      <c r="A1454" s="669">
        <v>2011</v>
      </c>
      <c r="B1454" s="670">
        <v>2021</v>
      </c>
      <c r="C1454" s="671">
        <v>10</v>
      </c>
      <c r="D1454" s="672">
        <v>8.205337638151768</v>
      </c>
      <c r="E1454" s="672">
        <v>8.205337638151768</v>
      </c>
      <c r="F1454" s="673">
        <v>8.205337638151768</v>
      </c>
      <c r="G1454" s="674">
        <v>1262.2000430570065</v>
      </c>
      <c r="H1454" s="674">
        <v>1262.2000430570065</v>
      </c>
      <c r="I1454" s="675">
        <v>1262.2000430570065</v>
      </c>
      <c r="J1454" s="674">
        <v>3218.3116314490644</v>
      </c>
      <c r="K1454" s="674">
        <v>3218.3116314490644</v>
      </c>
      <c r="L1454" s="675">
        <v>3218.3116314490644</v>
      </c>
    </row>
    <row r="1455" spans="1:12" x14ac:dyDescent="0.25">
      <c r="A1455" s="669">
        <v>2011</v>
      </c>
      <c r="B1455" s="670">
        <v>2022</v>
      </c>
      <c r="C1455" s="671">
        <v>11</v>
      </c>
      <c r="D1455" s="672">
        <v>8.8504019315961173</v>
      </c>
      <c r="E1455" s="672">
        <v>8.8504019315961173</v>
      </c>
      <c r="F1455" s="673">
        <v>8.8504019315961173</v>
      </c>
      <c r="G1455" s="674">
        <v>1296.7903684964142</v>
      </c>
      <c r="H1455" s="674">
        <v>1296.7903684964142</v>
      </c>
      <c r="I1455" s="675">
        <v>1296.7903684964142</v>
      </c>
      <c r="J1455" s="674">
        <v>3234.1610551698323</v>
      </c>
      <c r="K1455" s="674">
        <v>3234.1610551698323</v>
      </c>
      <c r="L1455" s="675">
        <v>3234.1610551698323</v>
      </c>
    </row>
    <row r="1456" spans="1:12" x14ac:dyDescent="0.25">
      <c r="A1456" s="669">
        <v>2011</v>
      </c>
      <c r="B1456" s="670">
        <v>2023</v>
      </c>
      <c r="C1456" s="671">
        <v>12</v>
      </c>
      <c r="D1456" s="672">
        <v>9.5146134442310171</v>
      </c>
      <c r="E1456" s="672">
        <v>9.5146134442310171</v>
      </c>
      <c r="F1456" s="673">
        <v>9.5146134442310171</v>
      </c>
      <c r="G1456" s="674">
        <v>1326.1291222439138</v>
      </c>
      <c r="H1456" s="674">
        <v>1326.1291222439138</v>
      </c>
      <c r="I1456" s="675">
        <v>1326.1291222439138</v>
      </c>
      <c r="J1456" s="674">
        <v>3238.7836319054732</v>
      </c>
      <c r="K1456" s="674">
        <v>3238.7836319054732</v>
      </c>
      <c r="L1456" s="675">
        <v>3238.7836319054732</v>
      </c>
    </row>
    <row r="1457" spans="1:12" x14ac:dyDescent="0.25">
      <c r="A1457" s="669">
        <v>2011</v>
      </c>
      <c r="B1457" s="670">
        <v>2024</v>
      </c>
      <c r="C1457" s="671">
        <v>13</v>
      </c>
      <c r="D1457" s="672">
        <v>10.189592680759061</v>
      </c>
      <c r="E1457" s="672">
        <v>10.189592680759061</v>
      </c>
      <c r="F1457" s="673">
        <v>10.189592680759061</v>
      </c>
      <c r="G1457" s="674">
        <v>1348.9145935409556</v>
      </c>
      <c r="H1457" s="674">
        <v>1348.9145935409556</v>
      </c>
      <c r="I1457" s="675">
        <v>1348.9145935409556</v>
      </c>
      <c r="J1457" s="674">
        <v>3231.3031684909811</v>
      </c>
      <c r="K1457" s="674">
        <v>3231.3031684909811</v>
      </c>
      <c r="L1457" s="675">
        <v>3231.3031684909811</v>
      </c>
    </row>
    <row r="1458" spans="1:12" x14ac:dyDescent="0.25">
      <c r="A1458" s="669">
        <v>2011</v>
      </c>
      <c r="B1458" s="670">
        <v>2025</v>
      </c>
      <c r="C1458" s="671">
        <v>14</v>
      </c>
      <c r="D1458" s="672">
        <v>10.865154939044013</v>
      </c>
      <c r="E1458" s="672">
        <v>10.865154939044013</v>
      </c>
      <c r="F1458" s="673">
        <v>10.865154939044013</v>
      </c>
      <c r="G1458" s="674">
        <v>1363.8727513641491</v>
      </c>
      <c r="H1458" s="674">
        <v>1363.8727513641491</v>
      </c>
      <c r="I1458" s="675">
        <v>1363.8727513641491</v>
      </c>
      <c r="J1458" s="674">
        <v>3210.9806539033843</v>
      </c>
      <c r="K1458" s="674">
        <v>3210.9806539033843</v>
      </c>
      <c r="L1458" s="675">
        <v>3210.9806539033843</v>
      </c>
    </row>
    <row r="1459" spans="1:12" x14ac:dyDescent="0.25">
      <c r="A1459" s="669">
        <v>2011</v>
      </c>
      <c r="B1459" s="670">
        <v>2026</v>
      </c>
      <c r="C1459" s="671">
        <v>15</v>
      </c>
      <c r="D1459" s="672">
        <v>11.529337501857366</v>
      </c>
      <c r="E1459" s="672">
        <v>11.529337501857366</v>
      </c>
      <c r="F1459" s="673">
        <v>11.529337501857366</v>
      </c>
      <c r="G1459" s="674">
        <v>1369.8157808704309</v>
      </c>
      <c r="H1459" s="674">
        <v>1369.8157808704309</v>
      </c>
      <c r="I1459" s="675">
        <v>1369.8157808704309</v>
      </c>
      <c r="J1459" s="674">
        <v>3177.2443569071611</v>
      </c>
      <c r="K1459" s="674">
        <v>3177.2443569071611</v>
      </c>
      <c r="L1459" s="675">
        <v>3177.2443569071611</v>
      </c>
    </row>
    <row r="1460" spans="1:12" x14ac:dyDescent="0.25">
      <c r="A1460" s="669">
        <v>2011</v>
      </c>
      <c r="B1460" s="670">
        <v>2027</v>
      </c>
      <c r="C1460" s="671">
        <v>16</v>
      </c>
      <c r="D1460" s="672">
        <v>12.168527117387844</v>
      </c>
      <c r="E1460" s="672">
        <v>12.168527117387844</v>
      </c>
      <c r="F1460" s="673">
        <v>12.168527117387844</v>
      </c>
      <c r="G1460" s="674">
        <v>1365.7070287002425</v>
      </c>
      <c r="H1460" s="674">
        <v>1365.7070287002425</v>
      </c>
      <c r="I1460" s="675">
        <v>1365.7070287002425</v>
      </c>
      <c r="J1460" s="674">
        <v>3129.7181207406275</v>
      </c>
      <c r="K1460" s="674">
        <v>3129.7181207406275</v>
      </c>
      <c r="L1460" s="675">
        <v>3129.7181207406275</v>
      </c>
    </row>
    <row r="1461" spans="1:12" x14ac:dyDescent="0.25">
      <c r="A1461" s="669">
        <v>2011</v>
      </c>
      <c r="B1461" s="670">
        <v>2028</v>
      </c>
      <c r="C1461" s="671">
        <v>17</v>
      </c>
      <c r="D1461" s="672">
        <v>12.767704210753855</v>
      </c>
      <c r="E1461" s="672">
        <v>12.767704210753855</v>
      </c>
      <c r="F1461" s="673">
        <v>12.767704210753855</v>
      </c>
      <c r="G1461" s="674">
        <v>1350.7287535971507</v>
      </c>
      <c r="H1461" s="674">
        <v>1350.7287535971507</v>
      </c>
      <c r="I1461" s="675">
        <v>1350.7287535971507</v>
      </c>
      <c r="J1461" s="674">
        <v>3068.2464815479238</v>
      </c>
      <c r="K1461" s="674">
        <v>3068.2464815479238</v>
      </c>
      <c r="L1461" s="675">
        <v>3068.2464815479238</v>
      </c>
    </row>
    <row r="1462" spans="1:12" x14ac:dyDescent="0.25">
      <c r="A1462" s="669">
        <v>2011</v>
      </c>
      <c r="B1462" s="670">
        <v>2029</v>
      </c>
      <c r="C1462" s="671">
        <v>18</v>
      </c>
      <c r="D1462" s="672">
        <v>13.310815150404784</v>
      </c>
      <c r="E1462" s="672">
        <v>13.310815150404784</v>
      </c>
      <c r="F1462" s="673">
        <v>13.310815150404784</v>
      </c>
      <c r="G1462" s="674">
        <v>1324.3480018846078</v>
      </c>
      <c r="H1462" s="674">
        <v>1324.3480018846078</v>
      </c>
      <c r="I1462" s="675">
        <v>1324.3480018846078</v>
      </c>
      <c r="J1462" s="674">
        <v>2992.9152018349878</v>
      </c>
      <c r="K1462" s="674">
        <v>2992.9152018349878</v>
      </c>
      <c r="L1462" s="675">
        <v>2992.9152018349878</v>
      </c>
    </row>
    <row r="1463" spans="1:12" x14ac:dyDescent="0.25">
      <c r="A1463" s="669">
        <v>2011</v>
      </c>
      <c r="B1463" s="670">
        <v>2030</v>
      </c>
      <c r="C1463" s="671">
        <v>19</v>
      </c>
      <c r="D1463" s="672">
        <v>13.78127620288063</v>
      </c>
      <c r="E1463" s="672">
        <v>13.78127620288063</v>
      </c>
      <c r="F1463" s="673">
        <v>13.78127620288063</v>
      </c>
      <c r="G1463" s="674">
        <v>1286.3751017606899</v>
      </c>
      <c r="H1463" s="674">
        <v>1286.3751017606899</v>
      </c>
      <c r="I1463" s="675">
        <v>1286.3751017606899</v>
      </c>
      <c r="J1463" s="674">
        <v>2904.0658515123646</v>
      </c>
      <c r="K1463" s="674">
        <v>2904.0658515123646</v>
      </c>
      <c r="L1463" s="675">
        <v>2904.0658515123646</v>
      </c>
    </row>
    <row r="1464" spans="1:12" x14ac:dyDescent="0.25">
      <c r="A1464" s="669">
        <v>2011</v>
      </c>
      <c r="B1464" s="670">
        <v>2031</v>
      </c>
      <c r="C1464" s="671">
        <v>20</v>
      </c>
      <c r="D1464" s="672">
        <v>14.162602644988482</v>
      </c>
      <c r="E1464" s="672">
        <v>14.162602644988482</v>
      </c>
      <c r="F1464" s="673">
        <v>14.162602644988482</v>
      </c>
      <c r="G1464" s="674">
        <v>1237.0088703983854</v>
      </c>
      <c r="H1464" s="674">
        <v>1237.0088703983854</v>
      </c>
      <c r="I1464" s="675">
        <v>1237.0088703983854</v>
      </c>
      <c r="J1464" s="674">
        <v>2802.3031969260637</v>
      </c>
      <c r="K1464" s="674">
        <v>2802.3031969260637</v>
      </c>
      <c r="L1464" s="675">
        <v>2802.3031969260637</v>
      </c>
    </row>
    <row r="1465" spans="1:12" x14ac:dyDescent="0.25">
      <c r="A1465" s="669">
        <v>2011</v>
      </c>
      <c r="B1465" s="670">
        <v>2032</v>
      </c>
      <c r="C1465" s="671">
        <v>21</v>
      </c>
      <c r="D1465" s="672">
        <v>14.439144318512398</v>
      </c>
      <c r="E1465" s="672">
        <v>14.439144318512398</v>
      </c>
      <c r="F1465" s="673">
        <v>14.439144318512398</v>
      </c>
      <c r="G1465" s="674">
        <v>1176.8628121707111</v>
      </c>
      <c r="H1465" s="674">
        <v>1176.8628121707111</v>
      </c>
      <c r="I1465" s="675">
        <v>1176.8628121707111</v>
      </c>
      <c r="J1465" s="674">
        <v>2688.4943774355793</v>
      </c>
      <c r="K1465" s="674">
        <v>2688.4943774355793</v>
      </c>
      <c r="L1465" s="675">
        <v>2688.4943774355793</v>
      </c>
    </row>
    <row r="1466" spans="1:12" x14ac:dyDescent="0.25">
      <c r="A1466" s="669">
        <v>2011</v>
      </c>
      <c r="B1466" s="670">
        <v>2033</v>
      </c>
      <c r="C1466" s="671">
        <v>22</v>
      </c>
      <c r="D1466" s="672">
        <v>14.596895571095398</v>
      </c>
      <c r="E1466" s="672">
        <v>14.596895571095398</v>
      </c>
      <c r="F1466" s="673">
        <v>14.596895571095398</v>
      </c>
      <c r="G1466" s="674">
        <v>1106.9674663615383</v>
      </c>
      <c r="H1466" s="674">
        <v>1106.9674663615383</v>
      </c>
      <c r="I1466" s="675">
        <v>1106.9674663615383</v>
      </c>
      <c r="J1466" s="674">
        <v>2563.7591578913143</v>
      </c>
      <c r="K1466" s="674">
        <v>2563.7591578913143</v>
      </c>
      <c r="L1466" s="675">
        <v>2563.7591578913143</v>
      </c>
    </row>
    <row r="1467" spans="1:12" x14ac:dyDescent="0.25">
      <c r="A1467" s="669">
        <v>2011</v>
      </c>
      <c r="B1467" s="670">
        <v>2034</v>
      </c>
      <c r="C1467" s="671">
        <v>23</v>
      </c>
      <c r="D1467" s="672">
        <v>14.624334297877935</v>
      </c>
      <c r="E1467" s="672">
        <v>14.624334297877935</v>
      </c>
      <c r="F1467" s="673">
        <v>14.624334297877935</v>
      </c>
      <c r="G1467" s="674">
        <v>1028.7456702796924</v>
      </c>
      <c r="H1467" s="674">
        <v>1028.7456702796924</v>
      </c>
      <c r="I1467" s="675">
        <v>1028.7456702796924</v>
      </c>
      <c r="J1467" s="674">
        <v>2429.4509346615664</v>
      </c>
      <c r="K1467" s="674">
        <v>2429.4509346615664</v>
      </c>
      <c r="L1467" s="675">
        <v>2429.4509346615664</v>
      </c>
    </row>
    <row r="1468" spans="1:12" x14ac:dyDescent="0.25">
      <c r="A1468" s="669">
        <v>2011</v>
      </c>
      <c r="B1468" s="670">
        <v>2035</v>
      </c>
      <c r="C1468" s="671">
        <v>24</v>
      </c>
      <c r="D1468" s="672">
        <v>14.513233291092039</v>
      </c>
      <c r="E1468" s="672">
        <v>14.513233291092039</v>
      </c>
      <c r="F1468" s="673">
        <v>14.513233291092039</v>
      </c>
      <c r="G1468" s="674">
        <v>943.95976485620952</v>
      </c>
      <c r="H1468" s="674">
        <v>943.95976485620952</v>
      </c>
      <c r="I1468" s="675">
        <v>943.95976485620952</v>
      </c>
      <c r="J1468" s="674">
        <v>2287.1286256558155</v>
      </c>
      <c r="K1468" s="674">
        <v>2287.1286256558155</v>
      </c>
      <c r="L1468" s="675">
        <v>2287.1286256558155</v>
      </c>
    </row>
    <row r="1469" spans="1:12" x14ac:dyDescent="0.25">
      <c r="A1469" s="669">
        <v>2011</v>
      </c>
      <c r="B1469" s="670">
        <v>2036</v>
      </c>
      <c r="C1469" s="671">
        <v>25</v>
      </c>
      <c r="D1469" s="672">
        <v>14.259379118885143</v>
      </c>
      <c r="E1469" s="672">
        <v>14.259379118885143</v>
      </c>
      <c r="F1469" s="673">
        <v>14.259379118885143</v>
      </c>
      <c r="G1469" s="674">
        <v>854.63249255487131</v>
      </c>
      <c r="H1469" s="674">
        <v>854.63249255487131</v>
      </c>
      <c r="I1469" s="675">
        <v>854.63249255487131</v>
      </c>
      <c r="J1469" s="674">
        <v>2138.5200665010202</v>
      </c>
      <c r="K1469" s="674">
        <v>2138.5200665010202</v>
      </c>
      <c r="L1469" s="675">
        <v>2138.5200665010202</v>
      </c>
    </row>
    <row r="1470" spans="1:12" x14ac:dyDescent="0.25">
      <c r="A1470" s="669">
        <v>2011</v>
      </c>
      <c r="B1470" s="670">
        <v>2037</v>
      </c>
      <c r="C1470" s="671">
        <v>26</v>
      </c>
      <c r="D1470" s="672">
        <v>13.86313105354567</v>
      </c>
      <c r="E1470" s="672">
        <v>13.86313105354567</v>
      </c>
      <c r="F1470" s="673">
        <v>13.86313105354567</v>
      </c>
      <c r="G1470" s="674">
        <v>762.94621953494038</v>
      </c>
      <c r="H1470" s="674">
        <v>762.94621953494038</v>
      </c>
      <c r="I1470" s="675">
        <v>762.94621953494038</v>
      </c>
      <c r="J1470" s="674">
        <v>1985.4780346118584</v>
      </c>
      <c r="K1470" s="674">
        <v>1985.4780346118584</v>
      </c>
      <c r="L1470" s="675">
        <v>1985.4780346118584</v>
      </c>
    </row>
    <row r="1471" spans="1:12" x14ac:dyDescent="0.25">
      <c r="A1471" s="669">
        <v>2011</v>
      </c>
      <c r="B1471" s="670">
        <v>2038</v>
      </c>
      <c r="C1471" s="671">
        <v>27</v>
      </c>
      <c r="D1471" s="672">
        <v>13.329756593723092</v>
      </c>
      <c r="E1471" s="672">
        <v>13.329756593723092</v>
      </c>
      <c r="F1471" s="673">
        <v>13.329756593723092</v>
      </c>
      <c r="G1471" s="674">
        <v>671.1277747855188</v>
      </c>
      <c r="H1471" s="674">
        <v>671.1277747855188</v>
      </c>
      <c r="I1471" s="675">
        <v>671.1277747855188</v>
      </c>
      <c r="J1471" s="674">
        <v>1829.9304948360664</v>
      </c>
      <c r="K1471" s="674">
        <v>1829.9304948360664</v>
      </c>
      <c r="L1471" s="675">
        <v>1829.9304948360664</v>
      </c>
    </row>
    <row r="1472" spans="1:12" x14ac:dyDescent="0.25">
      <c r="A1472" s="669">
        <v>2011</v>
      </c>
      <c r="B1472" s="670">
        <v>2039</v>
      </c>
      <c r="C1472" s="671">
        <v>28</v>
      </c>
      <c r="D1472" s="672">
        <v>12.669491685426761</v>
      </c>
      <c r="E1472" s="672">
        <v>12.669491685426761</v>
      </c>
      <c r="F1472" s="673">
        <v>12.669491685426761</v>
      </c>
      <c r="G1472" s="674">
        <v>581.32823358693861</v>
      </c>
      <c r="H1472" s="674">
        <v>581.32823358693861</v>
      </c>
      <c r="I1472" s="675">
        <v>581.32823358693861</v>
      </c>
      <c r="J1472" s="674">
        <v>1673.8270673922377</v>
      </c>
      <c r="K1472" s="674">
        <v>1673.8270673922377</v>
      </c>
      <c r="L1472" s="675">
        <v>1673.8270673922377</v>
      </c>
    </row>
    <row r="1473" spans="1:12" x14ac:dyDescent="0.25">
      <c r="A1473" s="669">
        <v>2011</v>
      </c>
      <c r="B1473" s="670">
        <v>2040</v>
      </c>
      <c r="C1473" s="671">
        <v>29</v>
      </c>
      <c r="D1473" s="672">
        <v>11.897292747057691</v>
      </c>
      <c r="E1473" s="672">
        <v>11.897292747057691</v>
      </c>
      <c r="F1473" s="673">
        <v>11.897292747057691</v>
      </c>
      <c r="G1473" s="674">
        <v>495.50802195859876</v>
      </c>
      <c r="H1473" s="674">
        <v>495.50802195859876</v>
      </c>
      <c r="I1473" s="675">
        <v>495.50802195859876</v>
      </c>
      <c r="J1473" s="674">
        <v>1519.0840252544817</v>
      </c>
      <c r="K1473" s="674">
        <v>1519.0840252544817</v>
      </c>
      <c r="L1473" s="675">
        <v>1519.0840252544817</v>
      </c>
    </row>
    <row r="1474" spans="1:12" x14ac:dyDescent="0.25">
      <c r="A1474" s="669">
        <v>2011</v>
      </c>
      <c r="B1474" s="670">
        <v>2041</v>
      </c>
      <c r="C1474" s="671">
        <v>30</v>
      </c>
      <c r="D1474" s="672">
        <v>11.032272863314681</v>
      </c>
      <c r="E1474" s="672">
        <v>11.032272863314681</v>
      </c>
      <c r="F1474" s="673">
        <v>11.032272863314681</v>
      </c>
      <c r="G1474" s="674">
        <v>415.33754175434103</v>
      </c>
      <c r="H1474" s="674">
        <v>415.33754175434103</v>
      </c>
      <c r="I1474" s="675">
        <v>415.33754175434103</v>
      </c>
      <c r="J1474" s="674">
        <v>1367.5303034176936</v>
      </c>
      <c r="K1474" s="674">
        <v>1367.5303034176936</v>
      </c>
      <c r="L1474" s="675">
        <v>1367.5303034176936</v>
      </c>
    </row>
    <row r="1475" spans="1:12" x14ac:dyDescent="0.25">
      <c r="A1475" s="669">
        <v>2011</v>
      </c>
      <c r="B1475" s="670">
        <v>2042</v>
      </c>
      <c r="C1475" s="671">
        <v>31</v>
      </c>
      <c r="D1475" s="672">
        <v>10.09684373969324</v>
      </c>
      <c r="E1475" s="672">
        <v>10.09684373969324</v>
      </c>
      <c r="F1475" s="673">
        <v>10.09684373969324</v>
      </c>
      <c r="G1475" s="674">
        <v>342.12204949318112</v>
      </c>
      <c r="H1475" s="674">
        <v>342.12204949318112</v>
      </c>
      <c r="I1475" s="675">
        <v>342.12204949318112</v>
      </c>
      <c r="J1475" s="674">
        <v>1220.8570246325764</v>
      </c>
      <c r="K1475" s="674">
        <v>1220.8570246325764</v>
      </c>
      <c r="L1475" s="675">
        <v>1220.8570246325764</v>
      </c>
    </row>
    <row r="1476" spans="1:12" x14ac:dyDescent="0.25">
      <c r="A1476" s="669">
        <v>2011</v>
      </c>
      <c r="B1476" s="670">
        <v>2043</v>
      </c>
      <c r="C1476" s="671">
        <v>32</v>
      </c>
      <c r="D1476" s="672">
        <v>9.1156149720356652</v>
      </c>
      <c r="E1476" s="672">
        <v>9.1156149720356652</v>
      </c>
      <c r="F1476" s="673">
        <v>9.1156149720356652</v>
      </c>
      <c r="G1476" s="674">
        <v>276.75691099708479</v>
      </c>
      <c r="H1476" s="674">
        <v>276.75691099708479</v>
      </c>
      <c r="I1476" s="675">
        <v>276.75691099708479</v>
      </c>
      <c r="J1476" s="674">
        <v>1080.572904771893</v>
      </c>
      <c r="K1476" s="674">
        <v>1080.572904771893</v>
      </c>
      <c r="L1476" s="675">
        <v>1080.572904771893</v>
      </c>
    </row>
    <row r="1477" spans="1:12" x14ac:dyDescent="0.25">
      <c r="A1477" s="669">
        <v>2011</v>
      </c>
      <c r="B1477" s="670">
        <v>2044</v>
      </c>
      <c r="C1477" s="671">
        <v>33</v>
      </c>
      <c r="D1477" s="672">
        <v>8.1141290883070347</v>
      </c>
      <c r="E1477" s="672">
        <v>8.1141290883070347</v>
      </c>
      <c r="F1477" s="673">
        <v>8.1141290883070347</v>
      </c>
      <c r="G1477" s="674">
        <v>219.71594286116198</v>
      </c>
      <c r="H1477" s="674">
        <v>219.71594286116198</v>
      </c>
      <c r="I1477" s="675">
        <v>219.71594286116198</v>
      </c>
      <c r="J1477" s="674">
        <v>947.96759899140466</v>
      </c>
      <c r="K1477" s="674">
        <v>947.96759899140466</v>
      </c>
      <c r="L1477" s="675">
        <v>947.96759899140466</v>
      </c>
    </row>
    <row r="1478" spans="1:12" x14ac:dyDescent="0.25">
      <c r="A1478" s="669">
        <v>2011</v>
      </c>
      <c r="B1478" s="670">
        <v>2045</v>
      </c>
      <c r="C1478" s="671">
        <v>34</v>
      </c>
      <c r="D1478" s="672">
        <v>7.1175308460169422</v>
      </c>
      <c r="E1478" s="672">
        <v>7.1175308460169422</v>
      </c>
      <c r="F1478" s="673">
        <v>7.1175308460169422</v>
      </c>
      <c r="G1478" s="674">
        <v>171.07183281934542</v>
      </c>
      <c r="H1478" s="674">
        <v>171.07183281934542</v>
      </c>
      <c r="I1478" s="675">
        <v>171.07183281934542</v>
      </c>
      <c r="J1478" s="674">
        <v>824.08460444172499</v>
      </c>
      <c r="K1478" s="674">
        <v>824.08460444172499</v>
      </c>
      <c r="L1478" s="675">
        <v>824.08460444172499</v>
      </c>
    </row>
    <row r="1479" spans="1:12" x14ac:dyDescent="0.25">
      <c r="A1479" s="669">
        <v>2011</v>
      </c>
      <c r="B1479" s="670">
        <v>2046</v>
      </c>
      <c r="C1479" s="671">
        <v>35</v>
      </c>
      <c r="D1479" s="672">
        <v>6.1492792140853405</v>
      </c>
      <c r="E1479" s="672">
        <v>6.1492792140853405</v>
      </c>
      <c r="F1479" s="673">
        <v>6.1492792140853405</v>
      </c>
      <c r="G1479" s="674">
        <v>130.54415777248767</v>
      </c>
      <c r="H1479" s="674">
        <v>130.54415777248767</v>
      </c>
      <c r="I1479" s="675">
        <v>130.54415777248767</v>
      </c>
      <c r="J1479" s="674">
        <v>709.7047769651889</v>
      </c>
      <c r="K1479" s="674">
        <v>709.7047769651889</v>
      </c>
      <c r="L1479" s="675">
        <v>709.7047769651889</v>
      </c>
    </row>
    <row r="1480" spans="1:12" x14ac:dyDescent="0.25">
      <c r="A1480" s="669">
        <v>2011</v>
      </c>
      <c r="B1480" s="670">
        <v>2047</v>
      </c>
      <c r="C1480" s="671">
        <v>36</v>
      </c>
      <c r="D1480" s="672">
        <v>5.2300083466227205</v>
      </c>
      <c r="E1480" s="672">
        <v>5.2300083466227205</v>
      </c>
      <c r="F1480" s="673">
        <v>5.2300083466227205</v>
      </c>
      <c r="G1480" s="674">
        <v>97.567802176881244</v>
      </c>
      <c r="H1480" s="674">
        <v>97.567802176881244</v>
      </c>
      <c r="I1480" s="675">
        <v>97.567802176881244</v>
      </c>
      <c r="J1480" s="674">
        <v>605.34088946561042</v>
      </c>
      <c r="K1480" s="674">
        <v>605.34088946561042</v>
      </c>
      <c r="L1480" s="675">
        <v>605.34088946561042</v>
      </c>
    </row>
    <row r="1481" spans="1:12" x14ac:dyDescent="0.25">
      <c r="A1481" s="669">
        <v>2011</v>
      </c>
      <c r="B1481" s="670">
        <v>2048</v>
      </c>
      <c r="C1481" s="671">
        <v>37</v>
      </c>
      <c r="D1481" s="672">
        <v>4.3766293528604878</v>
      </c>
      <c r="E1481" s="672">
        <v>4.3766293528604878</v>
      </c>
      <c r="F1481" s="673">
        <v>4.3766293528604878</v>
      </c>
      <c r="G1481" s="674">
        <v>71.372992626811723</v>
      </c>
      <c r="H1481" s="674">
        <v>71.372992626811723</v>
      </c>
      <c r="I1481" s="675">
        <v>71.372992626811723</v>
      </c>
      <c r="J1481" s="674">
        <v>511.24300727044721</v>
      </c>
      <c r="K1481" s="674">
        <v>511.24300727044721</v>
      </c>
      <c r="L1481" s="675">
        <v>511.24300727044721</v>
      </c>
    </row>
    <row r="1482" spans="1:12" x14ac:dyDescent="0.25">
      <c r="A1482" s="669">
        <v>2011</v>
      </c>
      <c r="B1482" s="670">
        <v>2049</v>
      </c>
      <c r="C1482" s="671">
        <v>38</v>
      </c>
      <c r="D1482" s="672">
        <v>3.6017393227312433</v>
      </c>
      <c r="E1482" s="672">
        <v>3.6017393227312433</v>
      </c>
      <c r="F1482" s="673">
        <v>3.6017393227312433</v>
      </c>
      <c r="G1482" s="674">
        <v>51.067870558344424</v>
      </c>
      <c r="H1482" s="674">
        <v>51.067870558344424</v>
      </c>
      <c r="I1482" s="675">
        <v>51.067870558344424</v>
      </c>
      <c r="J1482" s="674">
        <v>427.41383225895402</v>
      </c>
      <c r="K1482" s="674">
        <v>427.41383225895402</v>
      </c>
      <c r="L1482" s="675">
        <v>427.41383225895402</v>
      </c>
    </row>
    <row r="1483" spans="1:12" ht="13" thickBot="1" x14ac:dyDescent="0.3">
      <c r="A1483" s="676">
        <v>2011</v>
      </c>
      <c r="B1483" s="677">
        <v>2050</v>
      </c>
      <c r="C1483" s="678">
        <v>39</v>
      </c>
      <c r="D1483" s="679">
        <v>2.9133711282191608</v>
      </c>
      <c r="E1483" s="679">
        <v>2.9133711282191608</v>
      </c>
      <c r="F1483" s="680">
        <v>2.9133711282191608</v>
      </c>
      <c r="G1483" s="681">
        <v>35.715456249748549</v>
      </c>
      <c r="H1483" s="681">
        <v>35.715456249748549</v>
      </c>
      <c r="I1483" s="682">
        <v>35.715456249748549</v>
      </c>
      <c r="J1483" s="681">
        <v>353.63262176587659</v>
      </c>
      <c r="K1483" s="681">
        <v>353.63262176587659</v>
      </c>
      <c r="L1483" s="682">
        <v>353.63262176587659</v>
      </c>
    </row>
    <row r="1484" spans="1:12" x14ac:dyDescent="0.25">
      <c r="A1484" s="662">
        <v>2012</v>
      </c>
      <c r="B1484" s="663">
        <v>2012</v>
      </c>
      <c r="C1484" s="664">
        <v>0</v>
      </c>
      <c r="D1484" s="665">
        <v>2.617518</v>
      </c>
      <c r="E1484" s="665">
        <v>2.617518</v>
      </c>
      <c r="F1484" s="666">
        <v>2.617518</v>
      </c>
      <c r="G1484" s="667">
        <v>441.46420991222431</v>
      </c>
      <c r="H1484" s="667">
        <v>441.46420991222431</v>
      </c>
      <c r="I1484" s="668">
        <v>441.46420991222431</v>
      </c>
      <c r="J1484" s="667">
        <v>1701.9649999999999</v>
      </c>
      <c r="K1484" s="667">
        <v>1701.9649999999999</v>
      </c>
      <c r="L1484" s="668">
        <v>1701.9649999999999</v>
      </c>
    </row>
    <row r="1485" spans="1:12" x14ac:dyDescent="0.25">
      <c r="A1485" s="669">
        <v>2012</v>
      </c>
      <c r="B1485" s="670">
        <v>2013</v>
      </c>
      <c r="C1485" s="671">
        <v>1</v>
      </c>
      <c r="D1485" s="672">
        <v>3.352757</v>
      </c>
      <c r="E1485" s="672">
        <v>3.352757</v>
      </c>
      <c r="F1485" s="673">
        <v>3.352757</v>
      </c>
      <c r="G1485" s="674">
        <v>643.52780207808019</v>
      </c>
      <c r="H1485" s="674">
        <v>643.52780207808019</v>
      </c>
      <c r="I1485" s="675">
        <v>643.52780207808019</v>
      </c>
      <c r="J1485" s="674">
        <v>2274.826</v>
      </c>
      <c r="K1485" s="674">
        <v>2274.826</v>
      </c>
      <c r="L1485" s="675">
        <v>2274.826</v>
      </c>
    </row>
    <row r="1486" spans="1:12" x14ac:dyDescent="0.25">
      <c r="A1486" s="669">
        <v>2012</v>
      </c>
      <c r="B1486" s="670">
        <v>2014</v>
      </c>
      <c r="C1486" s="671">
        <v>2</v>
      </c>
      <c r="D1486" s="672">
        <v>2.9960010000000001</v>
      </c>
      <c r="E1486" s="672">
        <v>2.9960010000000001</v>
      </c>
      <c r="F1486" s="673">
        <v>2.9960010000000001</v>
      </c>
      <c r="G1486" s="674">
        <v>653.10637818166288</v>
      </c>
      <c r="H1486" s="674">
        <v>653.10637818166288</v>
      </c>
      <c r="I1486" s="675">
        <v>653.10637818166288</v>
      </c>
      <c r="J1486" s="674">
        <v>2540.7399999999998</v>
      </c>
      <c r="K1486" s="674">
        <v>2540.7399999999998</v>
      </c>
      <c r="L1486" s="675">
        <v>2540.7399999999998</v>
      </c>
    </row>
    <row r="1487" spans="1:12" x14ac:dyDescent="0.25">
      <c r="A1487" s="669">
        <v>2012</v>
      </c>
      <c r="B1487" s="670">
        <v>2015</v>
      </c>
      <c r="C1487" s="671">
        <v>3</v>
      </c>
      <c r="D1487" s="672">
        <v>3.704958</v>
      </c>
      <c r="E1487" s="672">
        <v>3.704958</v>
      </c>
      <c r="F1487" s="673">
        <v>3.704958</v>
      </c>
      <c r="G1487" s="674">
        <v>689.15154059055021</v>
      </c>
      <c r="H1487" s="674">
        <v>689.15154059055021</v>
      </c>
      <c r="I1487" s="675">
        <v>689.15154059055021</v>
      </c>
      <c r="J1487" s="674">
        <v>2641.3380233922562</v>
      </c>
      <c r="K1487" s="674">
        <v>2641.3380233922562</v>
      </c>
      <c r="L1487" s="675">
        <v>2641.3380233922562</v>
      </c>
    </row>
    <row r="1488" spans="1:12" x14ac:dyDescent="0.25">
      <c r="A1488" s="669">
        <v>2012</v>
      </c>
      <c r="B1488" s="670">
        <v>2016</v>
      </c>
      <c r="C1488" s="671">
        <v>4</v>
      </c>
      <c r="D1488" s="672">
        <v>3.8632569999999999</v>
      </c>
      <c r="E1488" s="672">
        <v>3.8632569999999999</v>
      </c>
      <c r="F1488" s="673">
        <v>3.8632569999999999</v>
      </c>
      <c r="G1488" s="674">
        <v>874.39291701938475</v>
      </c>
      <c r="H1488" s="674">
        <v>874.39291701938475</v>
      </c>
      <c r="I1488" s="675">
        <v>874.39291701938475</v>
      </c>
      <c r="J1488" s="674">
        <v>2700.4420783980481</v>
      </c>
      <c r="K1488" s="674">
        <v>2700.4420783980481</v>
      </c>
      <c r="L1488" s="675">
        <v>2700.4420783980481</v>
      </c>
    </row>
    <row r="1489" spans="1:12" x14ac:dyDescent="0.25">
      <c r="A1489" s="669">
        <v>2012</v>
      </c>
      <c r="B1489" s="670">
        <v>2017</v>
      </c>
      <c r="C1489" s="671">
        <v>5</v>
      </c>
      <c r="D1489" s="672">
        <v>4.6430939999999996</v>
      </c>
      <c r="E1489" s="672">
        <v>4.6430939999999996</v>
      </c>
      <c r="F1489" s="673">
        <v>4.6430939999999996</v>
      </c>
      <c r="G1489" s="674">
        <v>960.29315838579419</v>
      </c>
      <c r="H1489" s="674">
        <v>960.29315838579419</v>
      </c>
      <c r="I1489" s="675">
        <v>960.29315838579419</v>
      </c>
      <c r="J1489" s="674">
        <v>2756.2039949188556</v>
      </c>
      <c r="K1489" s="674">
        <v>2756.2039949188556</v>
      </c>
      <c r="L1489" s="675">
        <v>2756.2039949188556</v>
      </c>
    </row>
    <row r="1490" spans="1:12" x14ac:dyDescent="0.25">
      <c r="A1490" s="669">
        <v>2012</v>
      </c>
      <c r="B1490" s="670">
        <v>2018</v>
      </c>
      <c r="C1490" s="671">
        <v>6</v>
      </c>
      <c r="D1490" s="672">
        <v>5.0079377396992921</v>
      </c>
      <c r="E1490" s="672">
        <v>5.0079377396992921</v>
      </c>
      <c r="F1490" s="673">
        <v>5.0079377396992921</v>
      </c>
      <c r="G1490" s="674">
        <v>1029.9671748551334</v>
      </c>
      <c r="H1490" s="674">
        <v>1029.9671748551334</v>
      </c>
      <c r="I1490" s="675">
        <v>1029.9671748551334</v>
      </c>
      <c r="J1490" s="674">
        <v>3182.1640831390741</v>
      </c>
      <c r="K1490" s="674">
        <v>3182.1640831390741</v>
      </c>
      <c r="L1490" s="675">
        <v>3182.1640831390741</v>
      </c>
    </row>
    <row r="1491" spans="1:12" x14ac:dyDescent="0.25">
      <c r="A1491" s="669">
        <v>2012</v>
      </c>
      <c r="B1491" s="670">
        <v>2019</v>
      </c>
      <c r="C1491" s="671">
        <v>7</v>
      </c>
      <c r="D1491" s="672">
        <v>5.7869042708098206</v>
      </c>
      <c r="E1491" s="672">
        <v>5.7869042708098206</v>
      </c>
      <c r="F1491" s="673">
        <v>5.7869042708098206</v>
      </c>
      <c r="G1491" s="674">
        <v>1085.5355879904005</v>
      </c>
      <c r="H1491" s="674">
        <v>1085.5355879904005</v>
      </c>
      <c r="I1491" s="675">
        <v>1085.5355879904005</v>
      </c>
      <c r="J1491" s="674">
        <v>3234.4204797095313</v>
      </c>
      <c r="K1491" s="674">
        <v>3234.4204797095313</v>
      </c>
      <c r="L1491" s="675">
        <v>3234.4204797095313</v>
      </c>
    </row>
    <row r="1492" spans="1:12" x14ac:dyDescent="0.25">
      <c r="A1492" s="669">
        <v>2012</v>
      </c>
      <c r="B1492" s="670">
        <v>2020</v>
      </c>
      <c r="C1492" s="671">
        <v>8</v>
      </c>
      <c r="D1492" s="672">
        <v>7.3638315315717939</v>
      </c>
      <c r="E1492" s="672">
        <v>7.3638315315717939</v>
      </c>
      <c r="F1492" s="673">
        <v>7.3638315315717939</v>
      </c>
      <c r="G1492" s="674">
        <v>1356.6190056558323</v>
      </c>
      <c r="H1492" s="674">
        <v>1356.6190056558323</v>
      </c>
      <c r="I1492" s="675">
        <v>1356.6190056558323</v>
      </c>
      <c r="J1492" s="674">
        <v>3279.4589276513261</v>
      </c>
      <c r="K1492" s="674">
        <v>3279.4589276513261</v>
      </c>
      <c r="L1492" s="675">
        <v>3279.4589276513261</v>
      </c>
    </row>
    <row r="1493" spans="1:12" x14ac:dyDescent="0.25">
      <c r="A1493" s="669">
        <v>2012</v>
      </c>
      <c r="B1493" s="670">
        <v>2021</v>
      </c>
      <c r="C1493" s="671">
        <v>9</v>
      </c>
      <c r="D1493" s="672">
        <v>7.9831605009995616</v>
      </c>
      <c r="E1493" s="672">
        <v>7.9831605009995616</v>
      </c>
      <c r="F1493" s="673">
        <v>7.9831605009995616</v>
      </c>
      <c r="G1493" s="674">
        <v>1404.0256563680452</v>
      </c>
      <c r="H1493" s="674">
        <v>1404.0256563680452</v>
      </c>
      <c r="I1493" s="675">
        <v>1404.0256563680452</v>
      </c>
      <c r="J1493" s="674">
        <v>3316.1064021120847</v>
      </c>
      <c r="K1493" s="674">
        <v>3316.1064021120847</v>
      </c>
      <c r="L1493" s="675">
        <v>3316.1064021120847</v>
      </c>
    </row>
    <row r="1494" spans="1:12" x14ac:dyDescent="0.25">
      <c r="A1494" s="669">
        <v>2012</v>
      </c>
      <c r="B1494" s="670">
        <v>2022</v>
      </c>
      <c r="C1494" s="671">
        <v>10</v>
      </c>
      <c r="D1494" s="672">
        <v>8.6348676628323027</v>
      </c>
      <c r="E1494" s="672">
        <v>8.6348676628323027</v>
      </c>
      <c r="F1494" s="673">
        <v>8.6348676628323027</v>
      </c>
      <c r="G1494" s="674">
        <v>1448.2726626952372</v>
      </c>
      <c r="H1494" s="674">
        <v>1448.2726626952372</v>
      </c>
      <c r="I1494" s="675">
        <v>1448.2726626952372</v>
      </c>
      <c r="J1494" s="674">
        <v>3343.2125993259838</v>
      </c>
      <c r="K1494" s="674">
        <v>3343.2125993259838</v>
      </c>
      <c r="L1494" s="675">
        <v>3343.2125993259838</v>
      </c>
    </row>
    <row r="1495" spans="1:12" x14ac:dyDescent="0.25">
      <c r="A1495" s="669">
        <v>2012</v>
      </c>
      <c r="B1495" s="670">
        <v>2023</v>
      </c>
      <c r="C1495" s="671">
        <v>11</v>
      </c>
      <c r="D1495" s="672">
        <v>9.3136995468503034</v>
      </c>
      <c r="E1495" s="672">
        <v>9.3136995468503034</v>
      </c>
      <c r="F1495" s="673">
        <v>9.3136995468503034</v>
      </c>
      <c r="G1495" s="674">
        <v>1487.9622689531284</v>
      </c>
      <c r="H1495" s="674">
        <v>1487.9622689531284</v>
      </c>
      <c r="I1495" s="675">
        <v>1487.9622689531284</v>
      </c>
      <c r="J1495" s="674">
        <v>3359.6771307770509</v>
      </c>
      <c r="K1495" s="674">
        <v>3359.6771307770509</v>
      </c>
      <c r="L1495" s="675">
        <v>3359.6771307770509</v>
      </c>
    </row>
    <row r="1496" spans="1:12" x14ac:dyDescent="0.25">
      <c r="A1496" s="669">
        <v>2012</v>
      </c>
      <c r="B1496" s="670">
        <v>2024</v>
      </c>
      <c r="C1496" s="671">
        <v>12</v>
      </c>
      <c r="D1496" s="672">
        <v>10.012680961711849</v>
      </c>
      <c r="E1496" s="672">
        <v>10.012680961711849</v>
      </c>
      <c r="F1496" s="673">
        <v>10.012680961711849</v>
      </c>
      <c r="G1496" s="674">
        <v>1521.6261206094321</v>
      </c>
      <c r="H1496" s="674">
        <v>1521.6261206094321</v>
      </c>
      <c r="I1496" s="675">
        <v>1521.6261206094321</v>
      </c>
      <c r="J1496" s="674">
        <v>3364.4791072646381</v>
      </c>
      <c r="K1496" s="674">
        <v>3364.4791072646381</v>
      </c>
      <c r="L1496" s="675">
        <v>3364.4791072646381</v>
      </c>
    </row>
    <row r="1497" spans="1:12" x14ac:dyDescent="0.25">
      <c r="A1497" s="669">
        <v>2012</v>
      </c>
      <c r="B1497" s="670">
        <v>2025</v>
      </c>
      <c r="C1497" s="671">
        <v>13</v>
      </c>
      <c r="D1497" s="672">
        <v>10.722993765353172</v>
      </c>
      <c r="E1497" s="672">
        <v>10.722993765353172</v>
      </c>
      <c r="F1497" s="673">
        <v>10.722993765353172</v>
      </c>
      <c r="G1497" s="674">
        <v>1547.7706096447903</v>
      </c>
      <c r="H1497" s="674">
        <v>1547.7706096447903</v>
      </c>
      <c r="I1497" s="675">
        <v>1547.7706096447903</v>
      </c>
      <c r="J1497" s="674">
        <v>3356.7083310316148</v>
      </c>
      <c r="K1497" s="674">
        <v>3356.7083310316148</v>
      </c>
      <c r="L1497" s="675">
        <v>3356.7083310316148</v>
      </c>
    </row>
    <row r="1498" spans="1:12" x14ac:dyDescent="0.25">
      <c r="A1498" s="669">
        <v>2012</v>
      </c>
      <c r="B1498" s="670">
        <v>2026</v>
      </c>
      <c r="C1498" s="671">
        <v>14</v>
      </c>
      <c r="D1498" s="672">
        <v>11.43392011056188</v>
      </c>
      <c r="E1498" s="672">
        <v>11.43392011056188</v>
      </c>
      <c r="F1498" s="673">
        <v>11.43392011056188</v>
      </c>
      <c r="G1498" s="674">
        <v>1564.9338883015898</v>
      </c>
      <c r="H1498" s="674">
        <v>1564.9338883015898</v>
      </c>
      <c r="I1498" s="675">
        <v>1564.9338883015898</v>
      </c>
      <c r="J1498" s="674">
        <v>3335.5971104290752</v>
      </c>
      <c r="K1498" s="674">
        <v>3335.5971104290752</v>
      </c>
      <c r="L1498" s="675">
        <v>3335.5971104290752</v>
      </c>
    </row>
    <row r="1499" spans="1:12" x14ac:dyDescent="0.25">
      <c r="A1499" s="669">
        <v>2012</v>
      </c>
      <c r="B1499" s="670">
        <v>2027</v>
      </c>
      <c r="C1499" s="671">
        <v>15</v>
      </c>
      <c r="D1499" s="672">
        <v>12.132871060147172</v>
      </c>
      <c r="E1499" s="672">
        <v>12.132871060147172</v>
      </c>
      <c r="F1499" s="673">
        <v>12.132871060147172</v>
      </c>
      <c r="G1499" s="674">
        <v>1571.7530349296417</v>
      </c>
      <c r="H1499" s="674">
        <v>1571.7530349296417</v>
      </c>
      <c r="I1499" s="675">
        <v>1571.7530349296417</v>
      </c>
      <c r="J1499" s="674">
        <v>3300.5515256354129</v>
      </c>
      <c r="K1499" s="674">
        <v>3300.5515256354129</v>
      </c>
      <c r="L1499" s="675">
        <v>3300.5515256354129</v>
      </c>
    </row>
    <row r="1500" spans="1:12" x14ac:dyDescent="0.25">
      <c r="A1500" s="669">
        <v>2012</v>
      </c>
      <c r="B1500" s="670">
        <v>2028</v>
      </c>
      <c r="C1500" s="671">
        <v>16</v>
      </c>
      <c r="D1500" s="672">
        <v>12.805520740752582</v>
      </c>
      <c r="E1500" s="672">
        <v>12.805520740752582</v>
      </c>
      <c r="F1500" s="673">
        <v>12.805520740752582</v>
      </c>
      <c r="G1500" s="674">
        <v>1567.0385734790927</v>
      </c>
      <c r="H1500" s="674">
        <v>1567.0385734790927</v>
      </c>
      <c r="I1500" s="675">
        <v>1567.0385734790927</v>
      </c>
      <c r="J1500" s="674">
        <v>3251.1808214444841</v>
      </c>
      <c r="K1500" s="674">
        <v>3251.1808214444841</v>
      </c>
      <c r="L1500" s="675">
        <v>3251.1808214444841</v>
      </c>
    </row>
    <row r="1501" spans="1:12" x14ac:dyDescent="0.25">
      <c r="A1501" s="669">
        <v>2012</v>
      </c>
      <c r="B1501" s="670">
        <v>2029</v>
      </c>
      <c r="C1501" s="671">
        <v>17</v>
      </c>
      <c r="D1501" s="672">
        <v>13.436063338263709</v>
      </c>
      <c r="E1501" s="672">
        <v>13.436063338263709</v>
      </c>
      <c r="F1501" s="673">
        <v>13.436063338263709</v>
      </c>
      <c r="G1501" s="674">
        <v>1549.8522118675073</v>
      </c>
      <c r="H1501" s="674">
        <v>1549.8522118675073</v>
      </c>
      <c r="I1501" s="675">
        <v>1549.8522118675073</v>
      </c>
      <c r="J1501" s="674">
        <v>3187.3235005306187</v>
      </c>
      <c r="K1501" s="674">
        <v>3187.3235005306187</v>
      </c>
      <c r="L1501" s="675">
        <v>3187.3235005306187</v>
      </c>
    </row>
    <row r="1502" spans="1:12" x14ac:dyDescent="0.25">
      <c r="A1502" s="669">
        <v>2012</v>
      </c>
      <c r="B1502" s="670">
        <v>2030</v>
      </c>
      <c r="C1502" s="671">
        <v>18</v>
      </c>
      <c r="D1502" s="672">
        <v>14.007604851475421</v>
      </c>
      <c r="E1502" s="672">
        <v>14.007604851475421</v>
      </c>
      <c r="F1502" s="673">
        <v>14.007604851475421</v>
      </c>
      <c r="G1502" s="674">
        <v>1519.5824287718806</v>
      </c>
      <c r="H1502" s="674">
        <v>1519.5824287718806</v>
      </c>
      <c r="I1502" s="675">
        <v>1519.5824287718806</v>
      </c>
      <c r="J1502" s="674">
        <v>3109.0686537971342</v>
      </c>
      <c r="K1502" s="674">
        <v>3109.0686537971342</v>
      </c>
      <c r="L1502" s="675">
        <v>3109.0686537971342</v>
      </c>
    </row>
    <row r="1503" spans="1:12" x14ac:dyDescent="0.25">
      <c r="A1503" s="669">
        <v>2012</v>
      </c>
      <c r="B1503" s="670">
        <v>2031</v>
      </c>
      <c r="C1503" s="671">
        <v>19</v>
      </c>
      <c r="D1503" s="672">
        <v>14.502693427691618</v>
      </c>
      <c r="E1503" s="672">
        <v>14.502693427691618</v>
      </c>
      <c r="F1503" s="673">
        <v>14.502693427691618</v>
      </c>
      <c r="G1503" s="674">
        <v>1476.0115911101018</v>
      </c>
      <c r="H1503" s="674">
        <v>1476.0115911101018</v>
      </c>
      <c r="I1503" s="675">
        <v>1476.0115911101018</v>
      </c>
      <c r="J1503" s="674">
        <v>3016.7711073016831</v>
      </c>
      <c r="K1503" s="674">
        <v>3016.7711073016831</v>
      </c>
      <c r="L1503" s="675">
        <v>3016.7711073016831</v>
      </c>
    </row>
    <row r="1504" spans="1:12" x14ac:dyDescent="0.25">
      <c r="A1504" s="669">
        <v>2012</v>
      </c>
      <c r="B1504" s="670">
        <v>2032</v>
      </c>
      <c r="C1504" s="671">
        <v>20</v>
      </c>
      <c r="D1504" s="672">
        <v>14.903981407436673</v>
      </c>
      <c r="E1504" s="672">
        <v>14.903981407436673</v>
      </c>
      <c r="F1504" s="673">
        <v>14.903981407436673</v>
      </c>
      <c r="G1504" s="674">
        <v>1419.36782553935</v>
      </c>
      <c r="H1504" s="674">
        <v>1419.36782553935</v>
      </c>
      <c r="I1504" s="675">
        <v>1419.36782553935</v>
      </c>
      <c r="J1504" s="674">
        <v>2911.0590980514799</v>
      </c>
      <c r="K1504" s="674">
        <v>2911.0590980514799</v>
      </c>
      <c r="L1504" s="675">
        <v>2911.0590980514799</v>
      </c>
    </row>
    <row r="1505" spans="1:12" x14ac:dyDescent="0.25">
      <c r="A1505" s="669">
        <v>2012</v>
      </c>
      <c r="B1505" s="670">
        <v>2033</v>
      </c>
      <c r="C1505" s="671">
        <v>21</v>
      </c>
      <c r="D1505" s="672">
        <v>15.19499938371523</v>
      </c>
      <c r="E1505" s="672">
        <v>15.19499938371523</v>
      </c>
      <c r="F1505" s="673">
        <v>15.19499938371523</v>
      </c>
      <c r="G1505" s="674">
        <v>1350.355078804653</v>
      </c>
      <c r="H1505" s="674">
        <v>1350.355078804653</v>
      </c>
      <c r="I1505" s="675">
        <v>1350.355078804653</v>
      </c>
      <c r="J1505" s="674">
        <v>2792.8334186247525</v>
      </c>
      <c r="K1505" s="674">
        <v>2792.8334186247525</v>
      </c>
      <c r="L1505" s="675">
        <v>2792.8334186247525</v>
      </c>
    </row>
    <row r="1506" spans="1:12" x14ac:dyDescent="0.25">
      <c r="A1506" s="669">
        <v>2012</v>
      </c>
      <c r="B1506" s="670">
        <v>2034</v>
      </c>
      <c r="C1506" s="671">
        <v>22</v>
      </c>
      <c r="D1506" s="672">
        <v>15.361008541384342</v>
      </c>
      <c r="E1506" s="672">
        <v>15.361008541384342</v>
      </c>
      <c r="F1506" s="673">
        <v>15.361008541384342</v>
      </c>
      <c r="G1506" s="674">
        <v>1270.1558115475507</v>
      </c>
      <c r="H1506" s="674">
        <v>1270.1558115475507</v>
      </c>
      <c r="I1506" s="675">
        <v>1270.1558115475507</v>
      </c>
      <c r="J1506" s="674">
        <v>2663.257291351983</v>
      </c>
      <c r="K1506" s="674">
        <v>2663.257291351983</v>
      </c>
      <c r="L1506" s="675">
        <v>2663.257291351983</v>
      </c>
    </row>
    <row r="1507" spans="1:12" x14ac:dyDescent="0.25">
      <c r="A1507" s="669">
        <v>2012</v>
      </c>
      <c r="B1507" s="670">
        <v>2035</v>
      </c>
      <c r="C1507" s="671">
        <v>23</v>
      </c>
      <c r="D1507" s="672">
        <v>15.389883620637898</v>
      </c>
      <c r="E1507" s="672">
        <v>15.389883620637898</v>
      </c>
      <c r="F1507" s="673">
        <v>15.389883620637898</v>
      </c>
      <c r="G1507" s="674">
        <v>1180.4026147263219</v>
      </c>
      <c r="H1507" s="674">
        <v>1180.4026147263219</v>
      </c>
      <c r="I1507" s="675">
        <v>1180.4026147263219</v>
      </c>
      <c r="J1507" s="674">
        <v>2523.7366371968706</v>
      </c>
      <c r="K1507" s="674">
        <v>2523.7366371968706</v>
      </c>
      <c r="L1507" s="675">
        <v>2523.7366371968706</v>
      </c>
    </row>
    <row r="1508" spans="1:12" x14ac:dyDescent="0.25">
      <c r="A1508" s="669">
        <v>2012</v>
      </c>
      <c r="B1508" s="670">
        <v>2036</v>
      </c>
      <c r="C1508" s="671">
        <v>24</v>
      </c>
      <c r="D1508" s="672">
        <v>15.272966738833661</v>
      </c>
      <c r="E1508" s="672">
        <v>15.272966738833661</v>
      </c>
      <c r="F1508" s="673">
        <v>15.272966738833661</v>
      </c>
      <c r="G1508" s="674">
        <v>1083.1176323004829</v>
      </c>
      <c r="H1508" s="674">
        <v>1083.1176323004829</v>
      </c>
      <c r="I1508" s="675">
        <v>1083.1176323004829</v>
      </c>
      <c r="J1508" s="674">
        <v>2375.8908748463318</v>
      </c>
      <c r="K1508" s="674">
        <v>2375.8908748463318</v>
      </c>
      <c r="L1508" s="675">
        <v>2375.8908748463318</v>
      </c>
    </row>
    <row r="1509" spans="1:12" x14ac:dyDescent="0.25">
      <c r="A1509" s="669">
        <v>2012</v>
      </c>
      <c r="B1509" s="670">
        <v>2037</v>
      </c>
      <c r="C1509" s="671">
        <v>25</v>
      </c>
      <c r="D1509" s="672">
        <v>15.005823900923808</v>
      </c>
      <c r="E1509" s="672">
        <v>15.005823900923808</v>
      </c>
      <c r="F1509" s="673">
        <v>15.005823900923808</v>
      </c>
      <c r="G1509" s="674">
        <v>980.6217979683662</v>
      </c>
      <c r="H1509" s="674">
        <v>980.6217979683662</v>
      </c>
      <c r="I1509" s="675">
        <v>980.6217979683662</v>
      </c>
      <c r="J1509" s="674">
        <v>2221.5148963118068</v>
      </c>
      <c r="K1509" s="674">
        <v>2221.5148963118068</v>
      </c>
      <c r="L1509" s="675">
        <v>2221.5148963118068</v>
      </c>
    </row>
    <row r="1510" spans="1:12" x14ac:dyDescent="0.25">
      <c r="A1510" s="669">
        <v>2012</v>
      </c>
      <c r="B1510" s="670">
        <v>2038</v>
      </c>
      <c r="C1510" s="671">
        <v>26</v>
      </c>
      <c r="D1510" s="672">
        <v>14.5888331862516</v>
      </c>
      <c r="E1510" s="672">
        <v>14.5888331862516</v>
      </c>
      <c r="F1510" s="673">
        <v>14.5888331862516</v>
      </c>
      <c r="G1510" s="674">
        <v>875.41920073380049</v>
      </c>
      <c r="H1510" s="674">
        <v>875.41920073380049</v>
      </c>
      <c r="I1510" s="675">
        <v>875.41920073380049</v>
      </c>
      <c r="J1510" s="674">
        <v>2062.5333843169847</v>
      </c>
      <c r="K1510" s="674">
        <v>2062.5333843169847</v>
      </c>
      <c r="L1510" s="675">
        <v>2062.5333843169847</v>
      </c>
    </row>
    <row r="1511" spans="1:12" x14ac:dyDescent="0.25">
      <c r="A1511" s="669">
        <v>2012</v>
      </c>
      <c r="B1511" s="670">
        <v>2039</v>
      </c>
      <c r="C1511" s="671">
        <v>27</v>
      </c>
      <c r="D1511" s="672">
        <v>14.027537834566349</v>
      </c>
      <c r="E1511" s="672">
        <v>14.027537834566349</v>
      </c>
      <c r="F1511" s="673">
        <v>14.027537834566349</v>
      </c>
      <c r="G1511" s="674">
        <v>770.06494710874779</v>
      </c>
      <c r="H1511" s="674">
        <v>770.06494710874779</v>
      </c>
      <c r="I1511" s="675">
        <v>770.06494710874779</v>
      </c>
      <c r="J1511" s="674">
        <v>1900.9491270030212</v>
      </c>
      <c r="K1511" s="674">
        <v>1900.9491270030212</v>
      </c>
      <c r="L1511" s="675">
        <v>1900.9491270030212</v>
      </c>
    </row>
    <row r="1512" spans="1:12" x14ac:dyDescent="0.25">
      <c r="A1512" s="669">
        <v>2012</v>
      </c>
      <c r="B1512" s="670">
        <v>2040</v>
      </c>
      <c r="C1512" s="671">
        <v>28</v>
      </c>
      <c r="D1512" s="672">
        <v>13.332709619449155</v>
      </c>
      <c r="E1512" s="672">
        <v>13.332709619449155</v>
      </c>
      <c r="F1512" s="673">
        <v>13.332709619449155</v>
      </c>
      <c r="G1512" s="674">
        <v>667.02722233931161</v>
      </c>
      <c r="H1512" s="674">
        <v>667.02722233931161</v>
      </c>
      <c r="I1512" s="675">
        <v>667.02722233931161</v>
      </c>
      <c r="J1512" s="674">
        <v>1738.7874083153893</v>
      </c>
      <c r="K1512" s="674">
        <v>1738.7874083153893</v>
      </c>
      <c r="L1512" s="675">
        <v>1738.7874083153893</v>
      </c>
    </row>
    <row r="1513" spans="1:12" x14ac:dyDescent="0.25">
      <c r="A1513" s="669">
        <v>2012</v>
      </c>
      <c r="B1513" s="670">
        <v>2041</v>
      </c>
      <c r="C1513" s="671">
        <v>29</v>
      </c>
      <c r="D1513" s="672">
        <v>12.520087892441412</v>
      </c>
      <c r="E1513" s="672">
        <v>12.520087892441412</v>
      </c>
      <c r="F1513" s="673">
        <v>12.520087892441412</v>
      </c>
      <c r="G1513" s="674">
        <v>568.55545703417363</v>
      </c>
      <c r="H1513" s="674">
        <v>568.55545703417363</v>
      </c>
      <c r="I1513" s="675">
        <v>568.55545703417363</v>
      </c>
      <c r="J1513" s="674">
        <v>1578.0388707662019</v>
      </c>
      <c r="K1513" s="674">
        <v>1578.0388707662019</v>
      </c>
      <c r="L1513" s="675">
        <v>1578.0388707662019</v>
      </c>
    </row>
    <row r="1514" spans="1:12" x14ac:dyDescent="0.25">
      <c r="A1514" s="669">
        <v>2012</v>
      </c>
      <c r="B1514" s="670">
        <v>2042</v>
      </c>
      <c r="C1514" s="671">
        <v>30</v>
      </c>
      <c r="D1514" s="672">
        <v>11.60978626303498</v>
      </c>
      <c r="E1514" s="672">
        <v>11.60978626303498</v>
      </c>
      <c r="F1514" s="673">
        <v>11.60978626303498</v>
      </c>
      <c r="G1514" s="674">
        <v>476.56630248323199</v>
      </c>
      <c r="H1514" s="674">
        <v>476.56630248323199</v>
      </c>
      <c r="I1514" s="675">
        <v>476.56630248323199</v>
      </c>
      <c r="J1514" s="674">
        <v>1420.6034293476957</v>
      </c>
      <c r="K1514" s="674">
        <v>1420.6034293476957</v>
      </c>
      <c r="L1514" s="675">
        <v>1420.6034293476957</v>
      </c>
    </row>
    <row r="1515" spans="1:12" x14ac:dyDescent="0.25">
      <c r="A1515" s="669">
        <v>2012</v>
      </c>
      <c r="B1515" s="670">
        <v>2043</v>
      </c>
      <c r="C1515" s="671">
        <v>31</v>
      </c>
      <c r="D1515" s="672">
        <v>10.625389636517886</v>
      </c>
      <c r="E1515" s="672">
        <v>10.625389636517886</v>
      </c>
      <c r="F1515" s="673">
        <v>10.625389636517886</v>
      </c>
      <c r="G1515" s="674">
        <v>392.55743517976003</v>
      </c>
      <c r="H1515" s="674">
        <v>392.55743517976003</v>
      </c>
      <c r="I1515" s="675">
        <v>392.55743517976003</v>
      </c>
      <c r="J1515" s="674">
        <v>1268.2378383877958</v>
      </c>
      <c r="K1515" s="674">
        <v>1268.2378383877958</v>
      </c>
      <c r="L1515" s="675">
        <v>1268.2378383877958</v>
      </c>
    </row>
    <row r="1516" spans="1:12" x14ac:dyDescent="0.25">
      <c r="A1516" s="669">
        <v>2012</v>
      </c>
      <c r="B1516" s="670">
        <v>2044</v>
      </c>
      <c r="C1516" s="671">
        <v>32</v>
      </c>
      <c r="D1516" s="672">
        <v>9.5927958628879129</v>
      </c>
      <c r="E1516" s="672">
        <v>9.5927958628879129</v>
      </c>
      <c r="F1516" s="673">
        <v>9.5927958628879129</v>
      </c>
      <c r="G1516" s="674">
        <v>317.55621512916872</v>
      </c>
      <c r="H1516" s="674">
        <v>317.55621512916872</v>
      </c>
      <c r="I1516" s="675">
        <v>317.55621512916872</v>
      </c>
      <c r="J1516" s="674">
        <v>1122.509366222276</v>
      </c>
      <c r="K1516" s="674">
        <v>1122.509366222276</v>
      </c>
      <c r="L1516" s="675">
        <v>1122.509366222276</v>
      </c>
    </row>
    <row r="1517" spans="1:12" x14ac:dyDescent="0.25">
      <c r="A1517" s="669">
        <v>2012</v>
      </c>
      <c r="B1517" s="670">
        <v>2045</v>
      </c>
      <c r="C1517" s="671">
        <v>33</v>
      </c>
      <c r="D1517" s="672">
        <v>8.538884561056431</v>
      </c>
      <c r="E1517" s="672">
        <v>8.538884561056431</v>
      </c>
      <c r="F1517" s="673">
        <v>8.538884561056431</v>
      </c>
      <c r="G1517" s="674">
        <v>252.10630862714839</v>
      </c>
      <c r="H1517" s="674">
        <v>252.10630862714839</v>
      </c>
      <c r="I1517" s="675">
        <v>252.10630862714839</v>
      </c>
      <c r="J1517" s="674">
        <v>984.75771883964114</v>
      </c>
      <c r="K1517" s="674">
        <v>984.75771883964114</v>
      </c>
      <c r="L1517" s="675">
        <v>984.75771883964114</v>
      </c>
    </row>
    <row r="1518" spans="1:12" x14ac:dyDescent="0.25">
      <c r="A1518" s="669">
        <v>2012</v>
      </c>
      <c r="B1518" s="670">
        <v>2046</v>
      </c>
      <c r="C1518" s="671">
        <v>34</v>
      </c>
      <c r="D1518" s="672">
        <v>7.4901167571364695</v>
      </c>
      <c r="E1518" s="672">
        <v>7.4901167571364695</v>
      </c>
      <c r="F1518" s="673">
        <v>7.4901167571364695</v>
      </c>
      <c r="G1518" s="674">
        <v>196.29111898092211</v>
      </c>
      <c r="H1518" s="674">
        <v>196.29111898092211</v>
      </c>
      <c r="I1518" s="675">
        <v>196.29111898092211</v>
      </c>
      <c r="J1518" s="674">
        <v>856.06689096159619</v>
      </c>
      <c r="K1518" s="674">
        <v>856.06689096159619</v>
      </c>
      <c r="L1518" s="675">
        <v>856.06689096159619</v>
      </c>
    </row>
    <row r="1519" spans="1:12" x14ac:dyDescent="0.25">
      <c r="A1519" s="669">
        <v>2012</v>
      </c>
      <c r="B1519" s="670">
        <v>2047</v>
      </c>
      <c r="C1519" s="671">
        <v>35</v>
      </c>
      <c r="D1519" s="672">
        <v>6.4711794416046224</v>
      </c>
      <c r="E1519" s="672">
        <v>6.4711794416046224</v>
      </c>
      <c r="F1519" s="673">
        <v>6.4711794416046224</v>
      </c>
      <c r="G1519" s="674">
        <v>149.78888332039847</v>
      </c>
      <c r="H1519" s="674">
        <v>149.78888332039847</v>
      </c>
      <c r="I1519" s="675">
        <v>149.78888332039847</v>
      </c>
      <c r="J1519" s="674">
        <v>737.24804303166115</v>
      </c>
      <c r="K1519" s="674">
        <v>737.24804303166115</v>
      </c>
      <c r="L1519" s="675">
        <v>737.24804303166115</v>
      </c>
    </row>
    <row r="1520" spans="1:12" x14ac:dyDescent="0.25">
      <c r="A1520" s="669">
        <v>2012</v>
      </c>
      <c r="B1520" s="670">
        <v>2048</v>
      </c>
      <c r="C1520" s="671">
        <v>36</v>
      </c>
      <c r="D1520" s="672">
        <v>5.5037869177517296</v>
      </c>
      <c r="E1520" s="672">
        <v>5.5037869177517296</v>
      </c>
      <c r="F1520" s="673">
        <v>5.5037869177517296</v>
      </c>
      <c r="G1520" s="674">
        <v>111.95117717616178</v>
      </c>
      <c r="H1520" s="674">
        <v>111.95117717616178</v>
      </c>
      <c r="I1520" s="675">
        <v>111.95117717616178</v>
      </c>
      <c r="J1520" s="674">
        <v>628.83384839814426</v>
      </c>
      <c r="K1520" s="674">
        <v>628.83384839814426</v>
      </c>
      <c r="L1520" s="675">
        <v>628.83384839814426</v>
      </c>
    </row>
    <row r="1521" spans="1:12" x14ac:dyDescent="0.25">
      <c r="A1521" s="669">
        <v>2012</v>
      </c>
      <c r="B1521" s="670">
        <v>2049</v>
      </c>
      <c r="C1521" s="671">
        <v>37</v>
      </c>
      <c r="D1521" s="672">
        <v>4.6057355513928817</v>
      </c>
      <c r="E1521" s="672">
        <v>4.6057355513928817</v>
      </c>
      <c r="F1521" s="673">
        <v>4.6057355513928817</v>
      </c>
      <c r="G1521" s="674">
        <v>81.894747702438167</v>
      </c>
      <c r="H1521" s="674">
        <v>81.894747702438167</v>
      </c>
      <c r="I1521" s="675">
        <v>81.894747702438167</v>
      </c>
      <c r="J1521" s="674">
        <v>531.08407729126247</v>
      </c>
      <c r="K1521" s="674">
        <v>531.08407729126247</v>
      </c>
      <c r="L1521" s="675">
        <v>531.08407729126247</v>
      </c>
    </row>
    <row r="1522" spans="1:12" x14ac:dyDescent="0.25">
      <c r="A1522" s="669">
        <v>2012</v>
      </c>
      <c r="B1522" s="670">
        <v>2050</v>
      </c>
      <c r="C1522" s="671">
        <v>38</v>
      </c>
      <c r="D1522" s="672">
        <v>3.7902818603341295</v>
      </c>
      <c r="E1522" s="672">
        <v>3.7902818603341295</v>
      </c>
      <c r="F1522" s="673">
        <v>3.7902818603341295</v>
      </c>
      <c r="G1522" s="674">
        <v>58.596259189296205</v>
      </c>
      <c r="H1522" s="674">
        <v>58.596259189296205</v>
      </c>
      <c r="I1522" s="675">
        <v>58.596259189296205</v>
      </c>
      <c r="J1522" s="674">
        <v>444.0015364487715</v>
      </c>
      <c r="K1522" s="674">
        <v>444.0015364487715</v>
      </c>
      <c r="L1522" s="675">
        <v>444.0015364487715</v>
      </c>
    </row>
    <row r="1523" spans="1:12" ht="13" thickBot="1" x14ac:dyDescent="0.3">
      <c r="A1523" s="676">
        <v>2012</v>
      </c>
      <c r="B1523" s="677">
        <v>2051</v>
      </c>
      <c r="C1523" s="678">
        <v>39</v>
      </c>
      <c r="D1523" s="679">
        <v>2.9133711282191608</v>
      </c>
      <c r="E1523" s="679">
        <v>2.9133711282191608</v>
      </c>
      <c r="F1523" s="680">
        <v>2.9133711282191608</v>
      </c>
      <c r="G1523" s="681">
        <v>35.715456249748549</v>
      </c>
      <c r="H1523" s="681">
        <v>35.715456249748549</v>
      </c>
      <c r="I1523" s="682">
        <v>35.715456249748549</v>
      </c>
      <c r="J1523" s="681">
        <v>353.63262176587659</v>
      </c>
      <c r="K1523" s="681">
        <v>353.63262176587659</v>
      </c>
      <c r="L1523" s="682">
        <v>353.63262176587659</v>
      </c>
    </row>
    <row r="1524" spans="1:12" x14ac:dyDescent="0.25">
      <c r="A1524" s="662">
        <v>2013</v>
      </c>
      <c r="B1524" s="663">
        <v>2013</v>
      </c>
      <c r="C1524" s="664">
        <v>0</v>
      </c>
      <c r="D1524" s="665">
        <v>2.320344</v>
      </c>
      <c r="E1524" s="665">
        <v>2.320344</v>
      </c>
      <c r="F1524" s="666">
        <v>2.320344</v>
      </c>
      <c r="G1524" s="667">
        <v>427.03828155623114</v>
      </c>
      <c r="H1524" s="667">
        <v>427.03828155623114</v>
      </c>
      <c r="I1524" s="668">
        <v>427.03828155623114</v>
      </c>
      <c r="J1524" s="667">
        <v>1716.675</v>
      </c>
      <c r="K1524" s="667">
        <v>1716.675</v>
      </c>
      <c r="L1524" s="668">
        <v>1716.675</v>
      </c>
    </row>
    <row r="1525" spans="1:12" x14ac:dyDescent="0.25">
      <c r="A1525" s="669">
        <v>2013</v>
      </c>
      <c r="B1525" s="670">
        <v>2014</v>
      </c>
      <c r="C1525" s="671">
        <v>1</v>
      </c>
      <c r="D1525" s="672">
        <v>2.9868549999999998</v>
      </c>
      <c r="E1525" s="672">
        <v>2.9868549999999998</v>
      </c>
      <c r="F1525" s="673">
        <v>2.9868549999999998</v>
      </c>
      <c r="G1525" s="674">
        <v>619.03611093133304</v>
      </c>
      <c r="H1525" s="674">
        <v>619.03611093133304</v>
      </c>
      <c r="I1525" s="675">
        <v>619.03611093133304</v>
      </c>
      <c r="J1525" s="674">
        <v>2440.7869999999998</v>
      </c>
      <c r="K1525" s="674">
        <v>2440.7869999999998</v>
      </c>
      <c r="L1525" s="675">
        <v>2440.7869999999998</v>
      </c>
    </row>
    <row r="1526" spans="1:12" x14ac:dyDescent="0.25">
      <c r="A1526" s="669">
        <v>2013</v>
      </c>
      <c r="B1526" s="670">
        <v>2015</v>
      </c>
      <c r="C1526" s="671">
        <v>2</v>
      </c>
      <c r="D1526" s="672">
        <v>3.0849769999999999</v>
      </c>
      <c r="E1526" s="672">
        <v>3.0849769999999999</v>
      </c>
      <c r="F1526" s="673">
        <v>3.0849769999999999</v>
      </c>
      <c r="G1526" s="674">
        <v>623.54534931964008</v>
      </c>
      <c r="H1526" s="674">
        <v>623.54534931964008</v>
      </c>
      <c r="I1526" s="675">
        <v>623.54534931964008</v>
      </c>
      <c r="J1526" s="674">
        <v>2361.7394788025085</v>
      </c>
      <c r="K1526" s="674">
        <v>2361.7394788025085</v>
      </c>
      <c r="L1526" s="675">
        <v>2361.7394788025085</v>
      </c>
    </row>
    <row r="1527" spans="1:12" x14ac:dyDescent="0.25">
      <c r="A1527" s="669">
        <v>2013</v>
      </c>
      <c r="B1527" s="670">
        <v>2016</v>
      </c>
      <c r="C1527" s="671">
        <v>3</v>
      </c>
      <c r="D1527" s="672">
        <v>3.6489020000000001</v>
      </c>
      <c r="E1527" s="672">
        <v>3.6489020000000001</v>
      </c>
      <c r="F1527" s="673">
        <v>3.6489020000000001</v>
      </c>
      <c r="G1527" s="674">
        <v>790.58892526781369</v>
      </c>
      <c r="H1527" s="674">
        <v>790.58892526781369</v>
      </c>
      <c r="I1527" s="675">
        <v>790.58892526781369</v>
      </c>
      <c r="J1527" s="674">
        <v>2418.0540167253034</v>
      </c>
      <c r="K1527" s="674">
        <v>2418.0540167253034</v>
      </c>
      <c r="L1527" s="675">
        <v>2418.0540167253034</v>
      </c>
    </row>
    <row r="1528" spans="1:12" x14ac:dyDescent="0.25">
      <c r="A1528" s="669">
        <v>2013</v>
      </c>
      <c r="B1528" s="670">
        <v>2017</v>
      </c>
      <c r="C1528" s="671">
        <v>4</v>
      </c>
      <c r="D1528" s="672">
        <v>4.1707010000000002</v>
      </c>
      <c r="E1528" s="672">
        <v>4.1707010000000002</v>
      </c>
      <c r="F1528" s="673">
        <v>4.1707010000000002</v>
      </c>
      <c r="G1528" s="674">
        <v>868.22154431442812</v>
      </c>
      <c r="H1528" s="674">
        <v>868.22154431442812</v>
      </c>
      <c r="I1528" s="675">
        <v>868.22154431442812</v>
      </c>
      <c r="J1528" s="674">
        <v>2472.161744076293</v>
      </c>
      <c r="K1528" s="674">
        <v>2472.161744076293</v>
      </c>
      <c r="L1528" s="675">
        <v>2472.161744076293</v>
      </c>
    </row>
    <row r="1529" spans="1:12" x14ac:dyDescent="0.25">
      <c r="A1529" s="669">
        <v>2013</v>
      </c>
      <c r="B1529" s="670">
        <v>2018</v>
      </c>
      <c r="C1529" s="671">
        <v>5</v>
      </c>
      <c r="D1529" s="672">
        <v>4.6746827651399796</v>
      </c>
      <c r="E1529" s="672">
        <v>4.6746827651399796</v>
      </c>
      <c r="F1529" s="673">
        <v>4.6746827651399796</v>
      </c>
      <c r="G1529" s="674">
        <v>931.80402405745201</v>
      </c>
      <c r="H1529" s="674">
        <v>931.80402405745201</v>
      </c>
      <c r="I1529" s="675">
        <v>931.80402405745201</v>
      </c>
      <c r="J1529" s="674">
        <v>2859.7874207059431</v>
      </c>
      <c r="K1529" s="674">
        <v>2859.7874207059431</v>
      </c>
      <c r="L1529" s="675">
        <v>2859.7874207059431</v>
      </c>
    </row>
    <row r="1530" spans="1:12" x14ac:dyDescent="0.25">
      <c r="A1530" s="669">
        <v>2013</v>
      </c>
      <c r="B1530" s="670">
        <v>2019</v>
      </c>
      <c r="C1530" s="671">
        <v>6</v>
      </c>
      <c r="D1530" s="672">
        <v>4.9229782140444236</v>
      </c>
      <c r="E1530" s="672">
        <v>4.9229782140444236</v>
      </c>
      <c r="F1530" s="673">
        <v>4.9229782140444236</v>
      </c>
      <c r="G1530" s="674">
        <v>983.35783763000006</v>
      </c>
      <c r="H1530" s="674">
        <v>983.35783763000006</v>
      </c>
      <c r="I1530" s="675">
        <v>983.35783763000006</v>
      </c>
      <c r="J1530" s="674">
        <v>2913.1616532863309</v>
      </c>
      <c r="K1530" s="674">
        <v>2913.1616532863309</v>
      </c>
      <c r="L1530" s="675">
        <v>2913.1616532863309</v>
      </c>
    </row>
    <row r="1531" spans="1:12" x14ac:dyDescent="0.25">
      <c r="A1531" s="669">
        <v>2013</v>
      </c>
      <c r="B1531" s="670">
        <v>2020</v>
      </c>
      <c r="C1531" s="671">
        <v>7</v>
      </c>
      <c r="D1531" s="672">
        <v>6.2723092036878105</v>
      </c>
      <c r="E1531" s="672">
        <v>6.2723092036878105</v>
      </c>
      <c r="F1531" s="673">
        <v>6.2723092036878105</v>
      </c>
      <c r="G1531" s="674">
        <v>1231.3558575926404</v>
      </c>
      <c r="H1531" s="674">
        <v>1231.3558575926404</v>
      </c>
      <c r="I1531" s="675">
        <v>1231.3558575926404</v>
      </c>
      <c r="J1531" s="674">
        <v>2961.0005851109304</v>
      </c>
      <c r="K1531" s="674">
        <v>2961.0005851109304</v>
      </c>
      <c r="L1531" s="675">
        <v>2961.0005851109304</v>
      </c>
    </row>
    <row r="1532" spans="1:12" x14ac:dyDescent="0.25">
      <c r="A1532" s="669">
        <v>2013</v>
      </c>
      <c r="B1532" s="670">
        <v>2021</v>
      </c>
      <c r="C1532" s="671">
        <v>8</v>
      </c>
      <c r="D1532" s="672">
        <v>6.8118420866585945</v>
      </c>
      <c r="E1532" s="672">
        <v>6.8118420866585945</v>
      </c>
      <c r="F1532" s="673">
        <v>6.8118420866585945</v>
      </c>
      <c r="G1532" s="674">
        <v>1277.7642685247702</v>
      </c>
      <c r="H1532" s="674">
        <v>1277.7642685247702</v>
      </c>
      <c r="I1532" s="675">
        <v>1277.7642685247702</v>
      </c>
      <c r="J1532" s="674">
        <v>3002.2317334865802</v>
      </c>
      <c r="K1532" s="674">
        <v>3002.2317334865802</v>
      </c>
      <c r="L1532" s="675">
        <v>3002.2317334865802</v>
      </c>
    </row>
    <row r="1533" spans="1:12" x14ac:dyDescent="0.25">
      <c r="A1533" s="669">
        <v>2013</v>
      </c>
      <c r="B1533" s="670">
        <v>2022</v>
      </c>
      <c r="C1533" s="671">
        <v>9</v>
      </c>
      <c r="D1533" s="672">
        <v>7.3847464396910265</v>
      </c>
      <c r="E1533" s="672">
        <v>7.3847464396910265</v>
      </c>
      <c r="F1533" s="673">
        <v>7.3847464396910265</v>
      </c>
      <c r="G1533" s="674">
        <v>1322.4153637239094</v>
      </c>
      <c r="H1533" s="674">
        <v>1322.4153637239094</v>
      </c>
      <c r="I1533" s="675">
        <v>1322.4153637239094</v>
      </c>
      <c r="J1533" s="674">
        <v>3035.7812345492521</v>
      </c>
      <c r="K1533" s="674">
        <v>3035.7812345492521</v>
      </c>
      <c r="L1533" s="675">
        <v>3035.7812345492521</v>
      </c>
    </row>
    <row r="1534" spans="1:12" x14ac:dyDescent="0.25">
      <c r="A1534" s="669">
        <v>2013</v>
      </c>
      <c r="B1534" s="670">
        <v>2023</v>
      </c>
      <c r="C1534" s="671">
        <v>10</v>
      </c>
      <c r="D1534" s="672">
        <v>7.9876019306288439</v>
      </c>
      <c r="E1534" s="672">
        <v>7.9876019306288439</v>
      </c>
      <c r="F1534" s="673">
        <v>7.9876019306288439</v>
      </c>
      <c r="G1534" s="674">
        <v>1364.0904717965279</v>
      </c>
      <c r="H1534" s="674">
        <v>1364.0904717965279</v>
      </c>
      <c r="I1534" s="675">
        <v>1364.0904717965279</v>
      </c>
      <c r="J1534" s="674">
        <v>3060.5960248073493</v>
      </c>
      <c r="K1534" s="674">
        <v>3060.5960248073493</v>
      </c>
      <c r="L1534" s="675">
        <v>3060.5960248073493</v>
      </c>
    </row>
    <row r="1535" spans="1:12" x14ac:dyDescent="0.25">
      <c r="A1535" s="669">
        <v>2013</v>
      </c>
      <c r="B1535" s="670">
        <v>2024</v>
      </c>
      <c r="C1535" s="671">
        <v>11</v>
      </c>
      <c r="D1535" s="672">
        <v>8.6155488869781518</v>
      </c>
      <c r="E1535" s="672">
        <v>8.6155488869781518</v>
      </c>
      <c r="F1535" s="673">
        <v>8.6155488869781518</v>
      </c>
      <c r="G1535" s="674">
        <v>1401.4730829030514</v>
      </c>
      <c r="H1535" s="674">
        <v>1401.4730829030514</v>
      </c>
      <c r="I1535" s="675">
        <v>1401.4730829030514</v>
      </c>
      <c r="J1535" s="674">
        <v>3075.6687364618847</v>
      </c>
      <c r="K1535" s="674">
        <v>3075.6687364618847</v>
      </c>
      <c r="L1535" s="675">
        <v>3075.6687364618847</v>
      </c>
    </row>
    <row r="1536" spans="1:12" x14ac:dyDescent="0.25">
      <c r="A1536" s="669">
        <v>2013</v>
      </c>
      <c r="B1536" s="670">
        <v>2025</v>
      </c>
      <c r="C1536" s="671">
        <v>12</v>
      </c>
      <c r="D1536" s="672">
        <v>9.2621349745512003</v>
      </c>
      <c r="E1536" s="672">
        <v>9.2621349745512003</v>
      </c>
      <c r="F1536" s="673">
        <v>9.2621349745512003</v>
      </c>
      <c r="G1536" s="674">
        <v>1433.180191979375</v>
      </c>
      <c r="H1536" s="674">
        <v>1433.180191979375</v>
      </c>
      <c r="I1536" s="675">
        <v>1433.180191979375</v>
      </c>
      <c r="J1536" s="674">
        <v>3080.0647805998169</v>
      </c>
      <c r="K1536" s="674">
        <v>3080.0647805998169</v>
      </c>
      <c r="L1536" s="675">
        <v>3080.0647805998169</v>
      </c>
    </row>
    <row r="1537" spans="1:12" x14ac:dyDescent="0.25">
      <c r="A1537" s="669">
        <v>2013</v>
      </c>
      <c r="B1537" s="670">
        <v>2026</v>
      </c>
      <c r="C1537" s="671">
        <v>13</v>
      </c>
      <c r="D1537" s="672">
        <v>9.9192030551817254</v>
      </c>
      <c r="E1537" s="672">
        <v>9.9192030551817254</v>
      </c>
      <c r="F1537" s="673">
        <v>9.9192030551817254</v>
      </c>
      <c r="G1537" s="674">
        <v>1457.8050083566663</v>
      </c>
      <c r="H1537" s="674">
        <v>1457.8050083566663</v>
      </c>
      <c r="I1537" s="675">
        <v>1457.8050083566663</v>
      </c>
      <c r="J1537" s="674">
        <v>3072.9509025134353</v>
      </c>
      <c r="K1537" s="674">
        <v>3072.9509025134353</v>
      </c>
      <c r="L1537" s="675">
        <v>3072.9509025134353</v>
      </c>
    </row>
    <row r="1538" spans="1:12" x14ac:dyDescent="0.25">
      <c r="A1538" s="669">
        <v>2013</v>
      </c>
      <c r="B1538" s="670">
        <v>2027</v>
      </c>
      <c r="C1538" s="671">
        <v>14</v>
      </c>
      <c r="D1538" s="672">
        <v>10.576838686584253</v>
      </c>
      <c r="E1538" s="672">
        <v>10.576838686584253</v>
      </c>
      <c r="F1538" s="673">
        <v>10.576838686584253</v>
      </c>
      <c r="G1538" s="674">
        <v>1473.9706555331854</v>
      </c>
      <c r="H1538" s="674">
        <v>1473.9706555331854</v>
      </c>
      <c r="I1538" s="675">
        <v>1473.9706555331854</v>
      </c>
      <c r="J1538" s="674">
        <v>3053.6243069304955</v>
      </c>
      <c r="K1538" s="674">
        <v>3053.6243069304955</v>
      </c>
      <c r="L1538" s="675">
        <v>3053.6243069304955</v>
      </c>
    </row>
    <row r="1539" spans="1:12" x14ac:dyDescent="0.25">
      <c r="A1539" s="669">
        <v>2013</v>
      </c>
      <c r="B1539" s="670">
        <v>2028</v>
      </c>
      <c r="C1539" s="671">
        <v>15</v>
      </c>
      <c r="D1539" s="672">
        <v>11.223396592544226</v>
      </c>
      <c r="E1539" s="672">
        <v>11.223396592544226</v>
      </c>
      <c r="F1539" s="673">
        <v>11.223396592544226</v>
      </c>
      <c r="G1539" s="674">
        <v>1480.3934329429296</v>
      </c>
      <c r="H1539" s="674">
        <v>1480.3934329429296</v>
      </c>
      <c r="I1539" s="675">
        <v>1480.3934329429296</v>
      </c>
      <c r="J1539" s="674">
        <v>3021.54128070352</v>
      </c>
      <c r="K1539" s="674">
        <v>3021.54128070352</v>
      </c>
      <c r="L1539" s="675">
        <v>3021.54128070352</v>
      </c>
    </row>
    <row r="1540" spans="1:12" x14ac:dyDescent="0.25">
      <c r="A1540" s="669">
        <v>2013</v>
      </c>
      <c r="B1540" s="670">
        <v>2029</v>
      </c>
      <c r="C1540" s="671">
        <v>16</v>
      </c>
      <c r="D1540" s="672">
        <v>11.84562476062229</v>
      </c>
      <c r="E1540" s="672">
        <v>11.84562476062229</v>
      </c>
      <c r="F1540" s="673">
        <v>11.84562476062229</v>
      </c>
      <c r="G1540" s="674">
        <v>1475.9530039339488</v>
      </c>
      <c r="H1540" s="674">
        <v>1475.9530039339488</v>
      </c>
      <c r="I1540" s="675">
        <v>1475.9530039339488</v>
      </c>
      <c r="J1540" s="674">
        <v>2976.3441008953437</v>
      </c>
      <c r="K1540" s="674">
        <v>2976.3441008953437</v>
      </c>
      <c r="L1540" s="675">
        <v>2976.3441008953437</v>
      </c>
    </row>
    <row r="1541" spans="1:12" x14ac:dyDescent="0.25">
      <c r="A1541" s="669">
        <v>2013</v>
      </c>
      <c r="B1541" s="670">
        <v>2030</v>
      </c>
      <c r="C1541" s="671">
        <v>17</v>
      </c>
      <c r="D1541" s="672">
        <v>12.428902173303745</v>
      </c>
      <c r="E1541" s="672">
        <v>12.428902173303745</v>
      </c>
      <c r="F1541" s="673">
        <v>12.428902173303745</v>
      </c>
      <c r="G1541" s="674">
        <v>1459.765615520786</v>
      </c>
      <c r="H1541" s="674">
        <v>1459.765615520786</v>
      </c>
      <c r="I1541" s="675">
        <v>1459.765615520786</v>
      </c>
      <c r="J1541" s="674">
        <v>2917.8849222648178</v>
      </c>
      <c r="K1541" s="674">
        <v>2917.8849222648178</v>
      </c>
      <c r="L1541" s="675">
        <v>2917.8849222648178</v>
      </c>
    </row>
    <row r="1542" spans="1:12" x14ac:dyDescent="0.25">
      <c r="A1542" s="669">
        <v>2013</v>
      </c>
      <c r="B1542" s="670">
        <v>2031</v>
      </c>
      <c r="C1542" s="671">
        <v>18</v>
      </c>
      <c r="D1542" s="672">
        <v>12.957601195989978</v>
      </c>
      <c r="E1542" s="672">
        <v>12.957601195989978</v>
      </c>
      <c r="F1542" s="673">
        <v>12.957601195989978</v>
      </c>
      <c r="G1542" s="674">
        <v>1431.255291624145</v>
      </c>
      <c r="H1542" s="674">
        <v>1431.255291624145</v>
      </c>
      <c r="I1542" s="675">
        <v>1431.255291624145</v>
      </c>
      <c r="J1542" s="674">
        <v>2846.2453044664467</v>
      </c>
      <c r="K1542" s="674">
        <v>2846.2453044664467</v>
      </c>
      <c r="L1542" s="675">
        <v>2846.2453044664467</v>
      </c>
    </row>
    <row r="1543" spans="1:12" x14ac:dyDescent="0.25">
      <c r="A1543" s="669">
        <v>2013</v>
      </c>
      <c r="B1543" s="670">
        <v>2032</v>
      </c>
      <c r="C1543" s="671">
        <v>19</v>
      </c>
      <c r="D1543" s="672">
        <v>13.41557815888412</v>
      </c>
      <c r="E1543" s="672">
        <v>13.41557815888412</v>
      </c>
      <c r="F1543" s="673">
        <v>13.41557815888412</v>
      </c>
      <c r="G1543" s="674">
        <v>1390.217049286533</v>
      </c>
      <c r="H1543" s="674">
        <v>1390.217049286533</v>
      </c>
      <c r="I1543" s="675">
        <v>1390.217049286533</v>
      </c>
      <c r="J1543" s="674">
        <v>2761.7500785390262</v>
      </c>
      <c r="K1543" s="674">
        <v>2761.7500785390262</v>
      </c>
      <c r="L1543" s="675">
        <v>2761.7500785390262</v>
      </c>
    </row>
    <row r="1544" spans="1:12" x14ac:dyDescent="0.25">
      <c r="A1544" s="669">
        <v>2013</v>
      </c>
      <c r="B1544" s="670">
        <v>2033</v>
      </c>
      <c r="C1544" s="671">
        <v>20</v>
      </c>
      <c r="D1544" s="672">
        <v>13.786785775133605</v>
      </c>
      <c r="E1544" s="672">
        <v>13.786785775133605</v>
      </c>
      <c r="F1544" s="673">
        <v>13.786785775133605</v>
      </c>
      <c r="G1544" s="674">
        <v>1336.8657550917337</v>
      </c>
      <c r="H1544" s="674">
        <v>1336.8657550917337</v>
      </c>
      <c r="I1544" s="675">
        <v>1336.8657550917337</v>
      </c>
      <c r="J1544" s="674">
        <v>2664.9743738318834</v>
      </c>
      <c r="K1544" s="674">
        <v>2664.9743738318834</v>
      </c>
      <c r="L1544" s="675">
        <v>2664.9743738318834</v>
      </c>
    </row>
    <row r="1545" spans="1:12" x14ac:dyDescent="0.25">
      <c r="A1545" s="669">
        <v>2013</v>
      </c>
      <c r="B1545" s="670">
        <v>2034</v>
      </c>
      <c r="C1545" s="671">
        <v>21</v>
      </c>
      <c r="D1545" s="672">
        <v>14.05598917696175</v>
      </c>
      <c r="E1545" s="672">
        <v>14.05598917696175</v>
      </c>
      <c r="F1545" s="673">
        <v>14.05598917696175</v>
      </c>
      <c r="G1545" s="674">
        <v>1271.8644382277441</v>
      </c>
      <c r="H1545" s="674">
        <v>1271.8644382277441</v>
      </c>
      <c r="I1545" s="675">
        <v>1271.8644382277441</v>
      </c>
      <c r="J1545" s="674">
        <v>2556.7428349352726</v>
      </c>
      <c r="K1545" s="674">
        <v>2556.7428349352726</v>
      </c>
      <c r="L1545" s="675">
        <v>2556.7428349352726</v>
      </c>
    </row>
    <row r="1546" spans="1:12" x14ac:dyDescent="0.25">
      <c r="A1546" s="669">
        <v>2013</v>
      </c>
      <c r="B1546" s="670">
        <v>2035</v>
      </c>
      <c r="C1546" s="671">
        <v>22</v>
      </c>
      <c r="D1546" s="672">
        <v>14.209554364070238</v>
      </c>
      <c r="E1546" s="672">
        <v>14.209554364070238</v>
      </c>
      <c r="F1546" s="673">
        <v>14.209554364070238</v>
      </c>
      <c r="G1546" s="674">
        <v>1196.3268277153115</v>
      </c>
      <c r="H1546" s="674">
        <v>1196.3268277153115</v>
      </c>
      <c r="I1546" s="675">
        <v>1196.3268277153115</v>
      </c>
      <c r="J1546" s="674">
        <v>2438.1203518419384</v>
      </c>
      <c r="K1546" s="674">
        <v>2438.1203518419384</v>
      </c>
      <c r="L1546" s="675">
        <v>2438.1203518419384</v>
      </c>
    </row>
    <row r="1547" spans="1:12" x14ac:dyDescent="0.25">
      <c r="A1547" s="669">
        <v>2013</v>
      </c>
      <c r="B1547" s="670">
        <v>2036</v>
      </c>
      <c r="C1547" s="671">
        <v>23</v>
      </c>
      <c r="D1547" s="672">
        <v>14.236264980584435</v>
      </c>
      <c r="E1547" s="672">
        <v>14.236264980584435</v>
      </c>
      <c r="F1547" s="673">
        <v>14.236264980584435</v>
      </c>
      <c r="G1547" s="674">
        <v>1111.7906186500438</v>
      </c>
      <c r="H1547" s="674">
        <v>1111.7906186500438</v>
      </c>
      <c r="I1547" s="675">
        <v>1111.7906186500438</v>
      </c>
      <c r="J1547" s="674">
        <v>2310.3939967869987</v>
      </c>
      <c r="K1547" s="674">
        <v>2310.3939967869987</v>
      </c>
      <c r="L1547" s="675">
        <v>2310.3939967869987</v>
      </c>
    </row>
    <row r="1548" spans="1:12" x14ac:dyDescent="0.25">
      <c r="A1548" s="669">
        <v>2013</v>
      </c>
      <c r="B1548" s="670">
        <v>2037</v>
      </c>
      <c r="C1548" s="671">
        <v>24</v>
      </c>
      <c r="D1548" s="672">
        <v>14.128112134786646</v>
      </c>
      <c r="E1548" s="672">
        <v>14.128112134786646</v>
      </c>
      <c r="F1548" s="673">
        <v>14.128112134786646</v>
      </c>
      <c r="G1548" s="674">
        <v>1020.1604159995192</v>
      </c>
      <c r="H1548" s="674">
        <v>1020.1604159995192</v>
      </c>
      <c r="I1548" s="675">
        <v>1020.1604159995192</v>
      </c>
      <c r="J1548" s="674">
        <v>2175.0462918202561</v>
      </c>
      <c r="K1548" s="674">
        <v>2175.0462918202561</v>
      </c>
      <c r="L1548" s="675">
        <v>2175.0462918202561</v>
      </c>
    </row>
    <row r="1549" spans="1:12" x14ac:dyDescent="0.25">
      <c r="A1549" s="669">
        <v>2013</v>
      </c>
      <c r="B1549" s="670">
        <v>2038</v>
      </c>
      <c r="C1549" s="671">
        <v>25</v>
      </c>
      <c r="D1549" s="672">
        <v>13.880994201870637</v>
      </c>
      <c r="E1549" s="672">
        <v>13.880994201870637</v>
      </c>
      <c r="F1549" s="673">
        <v>13.880994201870637</v>
      </c>
      <c r="G1549" s="674">
        <v>923.62224703961999</v>
      </c>
      <c r="H1549" s="674">
        <v>923.62224703961999</v>
      </c>
      <c r="I1549" s="675">
        <v>923.62224703961999</v>
      </c>
      <c r="J1549" s="674">
        <v>2033.7203987784051</v>
      </c>
      <c r="K1549" s="674">
        <v>2033.7203987784051</v>
      </c>
      <c r="L1549" s="675">
        <v>2033.7203987784051</v>
      </c>
    </row>
    <row r="1550" spans="1:12" x14ac:dyDescent="0.25">
      <c r="A1550" s="669">
        <v>2013</v>
      </c>
      <c r="B1550" s="670">
        <v>2039</v>
      </c>
      <c r="C1550" s="671">
        <v>26</v>
      </c>
      <c r="D1550" s="672">
        <v>13.495260920524954</v>
      </c>
      <c r="E1550" s="672">
        <v>13.495260920524954</v>
      </c>
      <c r="F1550" s="673">
        <v>13.495260920524954</v>
      </c>
      <c r="G1550" s="674">
        <v>824.53464827982953</v>
      </c>
      <c r="H1550" s="674">
        <v>824.53464827982953</v>
      </c>
      <c r="I1550" s="675">
        <v>824.53464827982953</v>
      </c>
      <c r="J1550" s="674">
        <v>1888.1782984263928</v>
      </c>
      <c r="K1550" s="674">
        <v>1888.1782984263928</v>
      </c>
      <c r="L1550" s="675">
        <v>1888.1782984263928</v>
      </c>
    </row>
    <row r="1551" spans="1:12" x14ac:dyDescent="0.25">
      <c r="A1551" s="669">
        <v>2013</v>
      </c>
      <c r="B1551" s="670">
        <v>2040</v>
      </c>
      <c r="C1551" s="671">
        <v>27</v>
      </c>
      <c r="D1551" s="672">
        <v>12.976040011781633</v>
      </c>
      <c r="E1551" s="672">
        <v>12.976040011781633</v>
      </c>
      <c r="F1551" s="673">
        <v>12.976040011781633</v>
      </c>
      <c r="G1551" s="674">
        <v>725.3042082978169</v>
      </c>
      <c r="H1551" s="674">
        <v>725.3042082978169</v>
      </c>
      <c r="I1551" s="675">
        <v>725.3042082978169</v>
      </c>
      <c r="J1551" s="674">
        <v>1740.2534743496146</v>
      </c>
      <c r="K1551" s="674">
        <v>1740.2534743496146</v>
      </c>
      <c r="L1551" s="675">
        <v>1740.2534743496146</v>
      </c>
    </row>
    <row r="1552" spans="1:12" x14ac:dyDescent="0.25">
      <c r="A1552" s="669">
        <v>2013</v>
      </c>
      <c r="B1552" s="670">
        <v>2041</v>
      </c>
      <c r="C1552" s="671">
        <v>28</v>
      </c>
      <c r="D1552" s="672">
        <v>12.333295801998915</v>
      </c>
      <c r="E1552" s="672">
        <v>12.333295801998915</v>
      </c>
      <c r="F1552" s="673">
        <v>12.333295801998915</v>
      </c>
      <c r="G1552" s="674">
        <v>628.25564678453657</v>
      </c>
      <c r="H1552" s="674">
        <v>628.25564678453657</v>
      </c>
      <c r="I1552" s="675">
        <v>628.25564678453657</v>
      </c>
      <c r="J1552" s="674">
        <v>1591.8000042677675</v>
      </c>
      <c r="K1552" s="674">
        <v>1591.8000042677675</v>
      </c>
      <c r="L1552" s="675">
        <v>1591.8000042677675</v>
      </c>
    </row>
    <row r="1553" spans="1:12" x14ac:dyDescent="0.25">
      <c r="A1553" s="669">
        <v>2013</v>
      </c>
      <c r="B1553" s="670">
        <v>2042</v>
      </c>
      <c r="C1553" s="671">
        <v>29</v>
      </c>
      <c r="D1553" s="672">
        <v>11.581587828122576</v>
      </c>
      <c r="E1553" s="672">
        <v>11.581587828122576</v>
      </c>
      <c r="F1553" s="673">
        <v>11.581587828122576</v>
      </c>
      <c r="G1553" s="674">
        <v>535.50764410958118</v>
      </c>
      <c r="H1553" s="674">
        <v>535.50764410958118</v>
      </c>
      <c r="I1553" s="675">
        <v>535.50764410958118</v>
      </c>
      <c r="J1553" s="674">
        <v>1444.6402528610436</v>
      </c>
      <c r="K1553" s="674">
        <v>1444.6402528610436</v>
      </c>
      <c r="L1553" s="675">
        <v>1444.6402528610436</v>
      </c>
    </row>
    <row r="1554" spans="1:12" x14ac:dyDescent="0.25">
      <c r="A1554" s="669">
        <v>2013</v>
      </c>
      <c r="B1554" s="670">
        <v>2043</v>
      </c>
      <c r="C1554" s="671">
        <v>30</v>
      </c>
      <c r="D1554" s="672">
        <v>10.739521992672771</v>
      </c>
      <c r="E1554" s="672">
        <v>10.739521992672771</v>
      </c>
      <c r="F1554" s="673">
        <v>10.739521992672771</v>
      </c>
      <c r="G1554" s="674">
        <v>448.86544443011167</v>
      </c>
      <c r="H1554" s="674">
        <v>448.86544443011167</v>
      </c>
      <c r="I1554" s="675">
        <v>448.86544443011167</v>
      </c>
      <c r="J1554" s="674">
        <v>1300.5135268890208</v>
      </c>
      <c r="K1554" s="674">
        <v>1300.5135268890208</v>
      </c>
      <c r="L1554" s="675">
        <v>1300.5135268890208</v>
      </c>
    </row>
    <row r="1555" spans="1:12" x14ac:dyDescent="0.25">
      <c r="A1555" s="669">
        <v>2013</v>
      </c>
      <c r="B1555" s="670">
        <v>2044</v>
      </c>
      <c r="C1555" s="671">
        <v>31</v>
      </c>
      <c r="D1555" s="672">
        <v>9.8289152872199903</v>
      </c>
      <c r="E1555" s="672">
        <v>9.8289152872199903</v>
      </c>
      <c r="F1555" s="673">
        <v>9.8289152872199903</v>
      </c>
      <c r="G1555" s="674">
        <v>369.7396704050588</v>
      </c>
      <c r="H1555" s="674">
        <v>369.7396704050588</v>
      </c>
      <c r="I1555" s="675">
        <v>369.7396704050588</v>
      </c>
      <c r="J1555" s="674">
        <v>1161.0280744522513</v>
      </c>
      <c r="K1555" s="674">
        <v>1161.0280744522513</v>
      </c>
      <c r="L1555" s="675">
        <v>1161.0280744522513</v>
      </c>
    </row>
    <row r="1556" spans="1:12" x14ac:dyDescent="0.25">
      <c r="A1556" s="669">
        <v>2013</v>
      </c>
      <c r="B1556" s="670">
        <v>2045</v>
      </c>
      <c r="C1556" s="671">
        <v>32</v>
      </c>
      <c r="D1556" s="672">
        <v>8.8737242707665072</v>
      </c>
      <c r="E1556" s="672">
        <v>8.8737242707665072</v>
      </c>
      <c r="F1556" s="673">
        <v>8.8737242707665072</v>
      </c>
      <c r="G1556" s="674">
        <v>299.09796578727628</v>
      </c>
      <c r="H1556" s="674">
        <v>299.09796578727628</v>
      </c>
      <c r="I1556" s="675">
        <v>299.09796578727628</v>
      </c>
      <c r="J1556" s="674">
        <v>1027.6186757496505</v>
      </c>
      <c r="K1556" s="674">
        <v>1027.6186757496505</v>
      </c>
      <c r="L1556" s="675">
        <v>1027.6186757496505</v>
      </c>
    </row>
    <row r="1557" spans="1:12" x14ac:dyDescent="0.25">
      <c r="A1557" s="669">
        <v>2013</v>
      </c>
      <c r="B1557" s="670">
        <v>2046</v>
      </c>
      <c r="C1557" s="671">
        <v>33</v>
      </c>
      <c r="D1557" s="672">
        <v>7.8988136782792724</v>
      </c>
      <c r="E1557" s="672">
        <v>7.8988136782792724</v>
      </c>
      <c r="F1557" s="673">
        <v>7.8988136782792724</v>
      </c>
      <c r="G1557" s="674">
        <v>237.45239576510232</v>
      </c>
      <c r="H1557" s="674">
        <v>237.45239576510232</v>
      </c>
      <c r="I1557" s="675">
        <v>237.45239576510232</v>
      </c>
      <c r="J1557" s="674">
        <v>901.51178548638882</v>
      </c>
      <c r="K1557" s="674">
        <v>901.51178548638882</v>
      </c>
      <c r="L1557" s="675">
        <v>901.51178548638882</v>
      </c>
    </row>
    <row r="1558" spans="1:12" x14ac:dyDescent="0.25">
      <c r="A1558" s="669">
        <v>2013</v>
      </c>
      <c r="B1558" s="670">
        <v>2047</v>
      </c>
      <c r="C1558" s="671">
        <v>34</v>
      </c>
      <c r="D1558" s="672">
        <v>6.9286610294516828</v>
      </c>
      <c r="E1558" s="672">
        <v>6.9286610294516828</v>
      </c>
      <c r="F1558" s="673">
        <v>6.9286610294516828</v>
      </c>
      <c r="G1558" s="674">
        <v>184.88151575122254</v>
      </c>
      <c r="H1558" s="674">
        <v>184.88151575122254</v>
      </c>
      <c r="I1558" s="675">
        <v>184.88151575122254</v>
      </c>
      <c r="J1558" s="674">
        <v>783.69976350725472</v>
      </c>
      <c r="K1558" s="674">
        <v>783.69976350725472</v>
      </c>
      <c r="L1558" s="675">
        <v>783.69976350725472</v>
      </c>
    </row>
    <row r="1559" spans="1:12" x14ac:dyDescent="0.25">
      <c r="A1559" s="669">
        <v>2013</v>
      </c>
      <c r="B1559" s="670">
        <v>2048</v>
      </c>
      <c r="C1559" s="671">
        <v>35</v>
      </c>
      <c r="D1559" s="672">
        <v>5.9861027892409293</v>
      </c>
      <c r="E1559" s="672">
        <v>5.9861027892409293</v>
      </c>
      <c r="F1559" s="673">
        <v>5.9861027892409293</v>
      </c>
      <c r="G1559" s="674">
        <v>141.08226564060615</v>
      </c>
      <c r="H1559" s="674">
        <v>141.08226564060615</v>
      </c>
      <c r="I1559" s="675">
        <v>141.08226564060615</v>
      </c>
      <c r="J1559" s="674">
        <v>674.92519926929265</v>
      </c>
      <c r="K1559" s="674">
        <v>674.92519926929265</v>
      </c>
      <c r="L1559" s="675">
        <v>674.92519926929265</v>
      </c>
    </row>
    <row r="1560" spans="1:12" x14ac:dyDescent="0.25">
      <c r="A1560" s="669">
        <v>2013</v>
      </c>
      <c r="B1560" s="670">
        <v>2049</v>
      </c>
      <c r="C1560" s="671">
        <v>36</v>
      </c>
      <c r="D1560" s="672">
        <v>5.0912255666908024</v>
      </c>
      <c r="E1560" s="672">
        <v>5.0912255666908024</v>
      </c>
      <c r="F1560" s="673">
        <v>5.0912255666908024</v>
      </c>
      <c r="G1560" s="674">
        <v>105.44391123713602</v>
      </c>
      <c r="H1560" s="674">
        <v>105.44391123713602</v>
      </c>
      <c r="I1560" s="675">
        <v>105.44391123713602</v>
      </c>
      <c r="J1560" s="674">
        <v>575.67573688244715</v>
      </c>
      <c r="K1560" s="674">
        <v>575.67573688244715</v>
      </c>
      <c r="L1560" s="675">
        <v>575.67573688244715</v>
      </c>
    </row>
    <row r="1561" spans="1:12" x14ac:dyDescent="0.25">
      <c r="A1561" s="669">
        <v>2013</v>
      </c>
      <c r="B1561" s="670">
        <v>2050</v>
      </c>
      <c r="C1561" s="671">
        <v>37</v>
      </c>
      <c r="D1561" s="672">
        <v>4.2604917201712702</v>
      </c>
      <c r="E1561" s="672">
        <v>4.2604917201712702</v>
      </c>
      <c r="F1561" s="673">
        <v>4.2604917201712702</v>
      </c>
      <c r="G1561" s="674">
        <v>77.134539585371058</v>
      </c>
      <c r="H1561" s="674">
        <v>77.134539585371058</v>
      </c>
      <c r="I1561" s="675">
        <v>77.134539585371058</v>
      </c>
      <c r="J1561" s="674">
        <v>486.1891870483546</v>
      </c>
      <c r="K1561" s="674">
        <v>486.1891870483546</v>
      </c>
      <c r="L1561" s="675">
        <v>486.1891870483546</v>
      </c>
    </row>
    <row r="1562" spans="1:12" x14ac:dyDescent="0.25">
      <c r="A1562" s="669">
        <v>2013</v>
      </c>
      <c r="B1562" s="670">
        <v>2051</v>
      </c>
      <c r="C1562" s="671">
        <v>38</v>
      </c>
      <c r="D1562" s="672">
        <v>3.7902818603341295</v>
      </c>
      <c r="E1562" s="672">
        <v>3.7902818603341295</v>
      </c>
      <c r="F1562" s="673">
        <v>3.7902818603341295</v>
      </c>
      <c r="G1562" s="674">
        <v>58.596259189296205</v>
      </c>
      <c r="H1562" s="674">
        <v>58.596259189296205</v>
      </c>
      <c r="I1562" s="675">
        <v>58.596259189296205</v>
      </c>
      <c r="J1562" s="674">
        <v>444.0015364487715</v>
      </c>
      <c r="K1562" s="674">
        <v>444.0015364487715</v>
      </c>
      <c r="L1562" s="675">
        <v>444.0015364487715</v>
      </c>
    </row>
    <row r="1563" spans="1:12" ht="13" thickBot="1" x14ac:dyDescent="0.3">
      <c r="A1563" s="676">
        <v>2013</v>
      </c>
      <c r="B1563" s="677">
        <v>2052</v>
      </c>
      <c r="C1563" s="678">
        <v>39</v>
      </c>
      <c r="D1563" s="679">
        <v>2.9133711282191608</v>
      </c>
      <c r="E1563" s="679">
        <v>2.9133711282191608</v>
      </c>
      <c r="F1563" s="680">
        <v>2.9133711282191608</v>
      </c>
      <c r="G1563" s="681">
        <v>35.715456249748549</v>
      </c>
      <c r="H1563" s="681">
        <v>35.715456249748549</v>
      </c>
      <c r="I1563" s="682">
        <v>35.715456249748549</v>
      </c>
      <c r="J1563" s="681">
        <v>353.63262176587659</v>
      </c>
      <c r="K1563" s="681">
        <v>353.63262176587659</v>
      </c>
      <c r="L1563" s="682">
        <v>353.63262176587659</v>
      </c>
    </row>
    <row r="1564" spans="1:12" x14ac:dyDescent="0.25">
      <c r="A1564" s="662">
        <v>2014</v>
      </c>
      <c r="B1564" s="663">
        <v>2014</v>
      </c>
      <c r="C1564" s="664">
        <v>0</v>
      </c>
      <c r="D1564" s="665">
        <v>2.2113689999999999</v>
      </c>
      <c r="E1564" s="665">
        <v>2.2113689999999999</v>
      </c>
      <c r="F1564" s="666">
        <v>2.2113689999999999</v>
      </c>
      <c r="G1564" s="667">
        <v>468.91588373441334</v>
      </c>
      <c r="H1564" s="667">
        <v>468.91588373441334</v>
      </c>
      <c r="I1564" s="668">
        <v>468.91588373441334</v>
      </c>
      <c r="J1564" s="667">
        <v>1812.0940000000001</v>
      </c>
      <c r="K1564" s="667">
        <v>1812.0940000000001</v>
      </c>
      <c r="L1564" s="668">
        <v>1812.0940000000001</v>
      </c>
    </row>
    <row r="1565" spans="1:12" x14ac:dyDescent="0.25">
      <c r="A1565" s="669">
        <v>2014</v>
      </c>
      <c r="B1565" s="670">
        <v>2015</v>
      </c>
      <c r="C1565" s="671">
        <v>1</v>
      </c>
      <c r="D1565" s="672">
        <v>3.1437010000000001</v>
      </c>
      <c r="E1565" s="672">
        <v>3.1437010000000001</v>
      </c>
      <c r="F1565" s="673">
        <v>3.1437010000000001</v>
      </c>
      <c r="G1565" s="674">
        <v>590.65982169374547</v>
      </c>
      <c r="H1565" s="674">
        <v>590.65982169374547</v>
      </c>
      <c r="I1565" s="675">
        <v>590.65982169374547</v>
      </c>
      <c r="J1565" s="674">
        <v>2376.5224792350609</v>
      </c>
      <c r="K1565" s="674">
        <v>2376.5224792350609</v>
      </c>
      <c r="L1565" s="675">
        <v>2376.5224792350609</v>
      </c>
    </row>
    <row r="1566" spans="1:12" x14ac:dyDescent="0.25">
      <c r="A1566" s="669">
        <v>2014</v>
      </c>
      <c r="B1566" s="670">
        <v>2016</v>
      </c>
      <c r="C1566" s="671">
        <v>2</v>
      </c>
      <c r="D1566" s="672">
        <v>3.1441249999999998</v>
      </c>
      <c r="E1566" s="672">
        <v>3.1441249999999998</v>
      </c>
      <c r="F1566" s="673">
        <v>3.1441249999999998</v>
      </c>
      <c r="G1566" s="674">
        <v>747.85783569780074</v>
      </c>
      <c r="H1566" s="674">
        <v>747.85783569780074</v>
      </c>
      <c r="I1566" s="675">
        <v>747.85783569780074</v>
      </c>
      <c r="J1566" s="674">
        <v>2436.0589584585009</v>
      </c>
      <c r="K1566" s="674">
        <v>2436.0589584585009</v>
      </c>
      <c r="L1566" s="675">
        <v>2436.0589584585009</v>
      </c>
    </row>
    <row r="1567" spans="1:12" x14ac:dyDescent="0.25">
      <c r="A1567" s="669">
        <v>2014</v>
      </c>
      <c r="B1567" s="670">
        <v>2017</v>
      </c>
      <c r="C1567" s="671">
        <v>3</v>
      </c>
      <c r="D1567" s="672">
        <v>3.715373</v>
      </c>
      <c r="E1567" s="672">
        <v>3.715373</v>
      </c>
      <c r="F1567" s="673">
        <v>3.715373</v>
      </c>
      <c r="G1567" s="674">
        <v>820.70988192043751</v>
      </c>
      <c r="H1567" s="674">
        <v>820.70988192043751</v>
      </c>
      <c r="I1567" s="675">
        <v>820.70988192043751</v>
      </c>
      <c r="J1567" s="674">
        <v>2494.1456085016434</v>
      </c>
      <c r="K1567" s="674">
        <v>2494.1456085016434</v>
      </c>
      <c r="L1567" s="675">
        <v>2494.1456085016434</v>
      </c>
    </row>
    <row r="1568" spans="1:12" x14ac:dyDescent="0.25">
      <c r="A1568" s="669">
        <v>2014</v>
      </c>
      <c r="B1568" s="670">
        <v>2018</v>
      </c>
      <c r="C1568" s="671">
        <v>4</v>
      </c>
      <c r="D1568" s="672">
        <v>3.9298474092533326</v>
      </c>
      <c r="E1568" s="672">
        <v>3.9298474092533326</v>
      </c>
      <c r="F1568" s="673">
        <v>3.9298474092533326</v>
      </c>
      <c r="G1568" s="674">
        <v>880.77770765522575</v>
      </c>
      <c r="H1568" s="674">
        <v>880.77770765522575</v>
      </c>
      <c r="I1568" s="675">
        <v>880.77770765522575</v>
      </c>
      <c r="J1568" s="674">
        <v>2890.1013040455091</v>
      </c>
      <c r="K1568" s="674">
        <v>2890.1013040455091</v>
      </c>
      <c r="L1568" s="675">
        <v>2890.1013040455091</v>
      </c>
    </row>
    <row r="1569" spans="1:12" x14ac:dyDescent="0.25">
      <c r="A1569" s="669">
        <v>2014</v>
      </c>
      <c r="B1569" s="670">
        <v>2019</v>
      </c>
      <c r="C1569" s="671">
        <v>5</v>
      </c>
      <c r="D1569" s="672">
        <v>4.4006081715052519</v>
      </c>
      <c r="E1569" s="672">
        <v>4.4006081715052519</v>
      </c>
      <c r="F1569" s="673">
        <v>4.4006081715052519</v>
      </c>
      <c r="G1569" s="674">
        <v>930.0960290942636</v>
      </c>
      <c r="H1569" s="674">
        <v>930.0960290942636</v>
      </c>
      <c r="I1569" s="675">
        <v>930.0960290942636</v>
      </c>
      <c r="J1569" s="674">
        <v>2949.7795281933363</v>
      </c>
      <c r="K1569" s="674">
        <v>2949.7795281933363</v>
      </c>
      <c r="L1569" s="675">
        <v>2949.7795281933363</v>
      </c>
    </row>
    <row r="1570" spans="1:12" x14ac:dyDescent="0.25">
      <c r="A1570" s="669">
        <v>2014</v>
      </c>
      <c r="B1570" s="670">
        <v>2020</v>
      </c>
      <c r="C1570" s="671">
        <v>6</v>
      </c>
      <c r="D1570" s="672">
        <v>5.6108692700811309</v>
      </c>
      <c r="E1570" s="672">
        <v>5.6108692700811309</v>
      </c>
      <c r="F1570" s="673">
        <v>5.6108692700811309</v>
      </c>
      <c r="G1570" s="674">
        <v>1166.1813918420892</v>
      </c>
      <c r="H1570" s="674">
        <v>1166.1813918420892</v>
      </c>
      <c r="I1570" s="675">
        <v>1166.1813918420892</v>
      </c>
      <c r="J1570" s="674">
        <v>3004.833347039701</v>
      </c>
      <c r="K1570" s="674">
        <v>3004.833347039701</v>
      </c>
      <c r="L1570" s="675">
        <v>3004.833347039701</v>
      </c>
    </row>
    <row r="1571" spans="1:12" x14ac:dyDescent="0.25">
      <c r="A1571" s="669">
        <v>2014</v>
      </c>
      <c r="B1571" s="670">
        <v>2021</v>
      </c>
      <c r="C1571" s="671">
        <v>7</v>
      </c>
      <c r="D1571" s="672">
        <v>6.1011157093989015</v>
      </c>
      <c r="E1571" s="672">
        <v>6.1011157093989015</v>
      </c>
      <c r="F1571" s="673">
        <v>6.1011157093989015</v>
      </c>
      <c r="G1571" s="674">
        <v>1212.5270385870681</v>
      </c>
      <c r="H1571" s="674">
        <v>1212.5270385870681</v>
      </c>
      <c r="I1571" s="675">
        <v>1212.5270385870681</v>
      </c>
      <c r="J1571" s="674">
        <v>3054.1776796726513</v>
      </c>
      <c r="K1571" s="674">
        <v>3054.1776796726513</v>
      </c>
      <c r="L1571" s="675">
        <v>3054.1776796726513</v>
      </c>
    </row>
    <row r="1572" spans="1:12" x14ac:dyDescent="0.25">
      <c r="A1572" s="669">
        <v>2014</v>
      </c>
      <c r="B1572" s="670">
        <v>2022</v>
      </c>
      <c r="C1572" s="671">
        <v>8</v>
      </c>
      <c r="D1572" s="672">
        <v>6.6259228324429857</v>
      </c>
      <c r="E1572" s="672">
        <v>6.6259228324429857</v>
      </c>
      <c r="F1572" s="673">
        <v>6.6259228324429857</v>
      </c>
      <c r="G1572" s="674">
        <v>1258.2258126060431</v>
      </c>
      <c r="H1572" s="674">
        <v>1258.2258126060431</v>
      </c>
      <c r="I1572" s="675">
        <v>1258.2258126060431</v>
      </c>
      <c r="J1572" s="674">
        <v>3096.7062943947799</v>
      </c>
      <c r="K1572" s="674">
        <v>3096.7062943947799</v>
      </c>
      <c r="L1572" s="675">
        <v>3096.7062943947799</v>
      </c>
    </row>
    <row r="1573" spans="1:12" x14ac:dyDescent="0.25">
      <c r="A1573" s="669">
        <v>2014</v>
      </c>
      <c r="B1573" s="670">
        <v>2023</v>
      </c>
      <c r="C1573" s="671">
        <v>9</v>
      </c>
      <c r="D1573" s="672">
        <v>7.183190600143929</v>
      </c>
      <c r="E1573" s="672">
        <v>7.183190600143929</v>
      </c>
      <c r="F1573" s="673">
        <v>7.183190600143929</v>
      </c>
      <c r="G1573" s="674">
        <v>1302.1941422303721</v>
      </c>
      <c r="H1573" s="674">
        <v>1302.1941422303721</v>
      </c>
      <c r="I1573" s="675">
        <v>1302.1941422303721</v>
      </c>
      <c r="J1573" s="674">
        <v>3131.3115348749766</v>
      </c>
      <c r="K1573" s="674">
        <v>3131.3115348749766</v>
      </c>
      <c r="L1573" s="675">
        <v>3131.3115348749766</v>
      </c>
    </row>
    <row r="1574" spans="1:12" x14ac:dyDescent="0.25">
      <c r="A1574" s="669">
        <v>2014</v>
      </c>
      <c r="B1574" s="670">
        <v>2024</v>
      </c>
      <c r="C1574" s="671">
        <v>10</v>
      </c>
      <c r="D1574" s="672">
        <v>7.769592033302799</v>
      </c>
      <c r="E1574" s="672">
        <v>7.769592033302799</v>
      </c>
      <c r="F1574" s="673">
        <v>7.769592033302799</v>
      </c>
      <c r="G1574" s="674">
        <v>1343.2319909257776</v>
      </c>
      <c r="H1574" s="674">
        <v>1343.2319909257776</v>
      </c>
      <c r="I1574" s="675">
        <v>1343.2319909257776</v>
      </c>
      <c r="J1574" s="674">
        <v>3156.907199702986</v>
      </c>
      <c r="K1574" s="674">
        <v>3156.907199702986</v>
      </c>
      <c r="L1574" s="675">
        <v>3156.907199702986</v>
      </c>
    </row>
    <row r="1575" spans="1:12" x14ac:dyDescent="0.25">
      <c r="A1575" s="669">
        <v>2014</v>
      </c>
      <c r="B1575" s="670">
        <v>2025</v>
      </c>
      <c r="C1575" s="671">
        <v>11</v>
      </c>
      <c r="D1575" s="672">
        <v>8.3804000970697192</v>
      </c>
      <c r="E1575" s="672">
        <v>8.3804000970697192</v>
      </c>
      <c r="F1575" s="673">
        <v>8.3804000970697192</v>
      </c>
      <c r="G1575" s="674">
        <v>1380.0429797720581</v>
      </c>
      <c r="H1575" s="674">
        <v>1380.0429797720581</v>
      </c>
      <c r="I1575" s="675">
        <v>1380.0429797720581</v>
      </c>
      <c r="J1575" s="674">
        <v>3172.4542211182825</v>
      </c>
      <c r="K1575" s="674">
        <v>3172.4542211182825</v>
      </c>
      <c r="L1575" s="675">
        <v>3172.4542211182825</v>
      </c>
    </row>
    <row r="1576" spans="1:12" x14ac:dyDescent="0.25">
      <c r="A1576" s="669">
        <v>2014</v>
      </c>
      <c r="B1576" s="670">
        <v>2026</v>
      </c>
      <c r="C1576" s="671">
        <v>12</v>
      </c>
      <c r="D1576" s="672">
        <v>9.0093385642695338</v>
      </c>
      <c r="E1576" s="672">
        <v>9.0093385642695338</v>
      </c>
      <c r="F1576" s="673">
        <v>9.0093385642695338</v>
      </c>
      <c r="G1576" s="674">
        <v>1411.2652514114159</v>
      </c>
      <c r="H1576" s="674">
        <v>1411.2652514114159</v>
      </c>
      <c r="I1576" s="675">
        <v>1411.2652514114159</v>
      </c>
      <c r="J1576" s="674">
        <v>3176.9886004603336</v>
      </c>
      <c r="K1576" s="674">
        <v>3176.9886004603336</v>
      </c>
      <c r="L1576" s="675">
        <v>3176.9886004603336</v>
      </c>
    </row>
    <row r="1577" spans="1:12" x14ac:dyDescent="0.25">
      <c r="A1577" s="669">
        <v>2014</v>
      </c>
      <c r="B1577" s="670">
        <v>2027</v>
      </c>
      <c r="C1577" s="671">
        <v>13</v>
      </c>
      <c r="D1577" s="672">
        <v>9.6484729338765796</v>
      </c>
      <c r="E1577" s="672">
        <v>9.6484729338765796</v>
      </c>
      <c r="F1577" s="673">
        <v>9.6484729338765796</v>
      </c>
      <c r="G1577" s="674">
        <v>1435.5135265900321</v>
      </c>
      <c r="H1577" s="674">
        <v>1435.5135265900321</v>
      </c>
      <c r="I1577" s="675">
        <v>1435.5135265900321</v>
      </c>
      <c r="J1577" s="674">
        <v>3169.6508620699428</v>
      </c>
      <c r="K1577" s="674">
        <v>3169.6508620699428</v>
      </c>
      <c r="L1577" s="675">
        <v>3169.6508620699428</v>
      </c>
    </row>
    <row r="1578" spans="1:12" x14ac:dyDescent="0.25">
      <c r="A1578" s="669">
        <v>2014</v>
      </c>
      <c r="B1578" s="670">
        <v>2028</v>
      </c>
      <c r="C1578" s="671">
        <v>14</v>
      </c>
      <c r="D1578" s="672">
        <v>10.28815936378845</v>
      </c>
      <c r="E1578" s="672">
        <v>10.28815936378845</v>
      </c>
      <c r="F1578" s="673">
        <v>10.28815936378845</v>
      </c>
      <c r="G1578" s="674">
        <v>1451.4319827998474</v>
      </c>
      <c r="H1578" s="674">
        <v>1451.4319827998474</v>
      </c>
      <c r="I1578" s="675">
        <v>1451.4319827998474</v>
      </c>
      <c r="J1578" s="674">
        <v>3149.7160950353514</v>
      </c>
      <c r="K1578" s="674">
        <v>3149.7160950353514</v>
      </c>
      <c r="L1578" s="675">
        <v>3149.7160950353514</v>
      </c>
    </row>
    <row r="1579" spans="1:12" x14ac:dyDescent="0.25">
      <c r="A1579" s="669">
        <v>2014</v>
      </c>
      <c r="B1579" s="670">
        <v>2029</v>
      </c>
      <c r="C1579" s="671">
        <v>15</v>
      </c>
      <c r="D1579" s="672">
        <v>10.917070418551049</v>
      </c>
      <c r="E1579" s="672">
        <v>10.917070418551049</v>
      </c>
      <c r="F1579" s="673">
        <v>10.917070418551049</v>
      </c>
      <c r="G1579" s="674">
        <v>1457.7565487034576</v>
      </c>
      <c r="H1579" s="674">
        <v>1457.7565487034576</v>
      </c>
      <c r="I1579" s="675">
        <v>1457.7565487034576</v>
      </c>
      <c r="J1579" s="674">
        <v>3116.6234765835011</v>
      </c>
      <c r="K1579" s="674">
        <v>3116.6234765835011</v>
      </c>
      <c r="L1579" s="675">
        <v>3116.6234765835011</v>
      </c>
    </row>
    <row r="1580" spans="1:12" x14ac:dyDescent="0.25">
      <c r="A1580" s="669">
        <v>2014</v>
      </c>
      <c r="B1580" s="670">
        <v>2030</v>
      </c>
      <c r="C1580" s="671">
        <v>16</v>
      </c>
      <c r="D1580" s="672">
        <v>11.522315779997761</v>
      </c>
      <c r="E1580" s="672">
        <v>11.522315779997761</v>
      </c>
      <c r="F1580" s="673">
        <v>11.522315779997761</v>
      </c>
      <c r="G1580" s="674">
        <v>1453.3840188591266</v>
      </c>
      <c r="H1580" s="674">
        <v>1453.3840188591266</v>
      </c>
      <c r="I1580" s="675">
        <v>1453.3840188591266</v>
      </c>
      <c r="J1580" s="674">
        <v>3070.004026912196</v>
      </c>
      <c r="K1580" s="674">
        <v>3070.004026912196</v>
      </c>
      <c r="L1580" s="675">
        <v>3070.004026912196</v>
      </c>
    </row>
    <row r="1581" spans="1:12" x14ac:dyDescent="0.25">
      <c r="A1581" s="669">
        <v>2014</v>
      </c>
      <c r="B1581" s="670">
        <v>2031</v>
      </c>
      <c r="C1581" s="671">
        <v>17</v>
      </c>
      <c r="D1581" s="672">
        <v>12.08967348987534</v>
      </c>
      <c r="E1581" s="672">
        <v>12.08967348987534</v>
      </c>
      <c r="F1581" s="673">
        <v>12.08967348987534</v>
      </c>
      <c r="G1581" s="674">
        <v>1437.4441538606818</v>
      </c>
      <c r="H1581" s="674">
        <v>1437.4441538606818</v>
      </c>
      <c r="I1581" s="675">
        <v>1437.4441538606818</v>
      </c>
      <c r="J1581" s="674">
        <v>3009.705248369854</v>
      </c>
      <c r="K1581" s="674">
        <v>3009.705248369854</v>
      </c>
      <c r="L1581" s="675">
        <v>3009.705248369854</v>
      </c>
    </row>
    <row r="1582" spans="1:12" x14ac:dyDescent="0.25">
      <c r="A1582" s="669">
        <v>2014</v>
      </c>
      <c r="B1582" s="670">
        <v>2032</v>
      </c>
      <c r="C1582" s="671">
        <v>18</v>
      </c>
      <c r="D1582" s="672">
        <v>12.603942446985792</v>
      </c>
      <c r="E1582" s="672">
        <v>12.603942446985792</v>
      </c>
      <c r="F1582" s="673">
        <v>12.603942446985792</v>
      </c>
      <c r="G1582" s="674">
        <v>1409.3697849523003</v>
      </c>
      <c r="H1582" s="674">
        <v>1409.3697849523003</v>
      </c>
      <c r="I1582" s="675">
        <v>1409.3697849523003</v>
      </c>
      <c r="J1582" s="674">
        <v>2935.8112671392264</v>
      </c>
      <c r="K1582" s="674">
        <v>2935.8112671392264</v>
      </c>
      <c r="L1582" s="675">
        <v>2935.8112671392264</v>
      </c>
    </row>
    <row r="1583" spans="1:12" x14ac:dyDescent="0.25">
      <c r="A1583" s="669">
        <v>2014</v>
      </c>
      <c r="B1583" s="670">
        <v>2033</v>
      </c>
      <c r="C1583" s="671">
        <v>19</v>
      </c>
      <c r="D1583" s="672">
        <v>13.049419599357908</v>
      </c>
      <c r="E1583" s="672">
        <v>13.049419599357908</v>
      </c>
      <c r="F1583" s="673">
        <v>13.049419599357908</v>
      </c>
      <c r="G1583" s="674">
        <v>1368.9590635969594</v>
      </c>
      <c r="H1583" s="674">
        <v>1368.9590635969594</v>
      </c>
      <c r="I1583" s="675">
        <v>1368.9590635969594</v>
      </c>
      <c r="J1583" s="674">
        <v>2848.6571360782359</v>
      </c>
      <c r="K1583" s="674">
        <v>2848.6571360782359</v>
      </c>
      <c r="L1583" s="675">
        <v>2848.6571360782359</v>
      </c>
    </row>
    <row r="1584" spans="1:12" x14ac:dyDescent="0.25">
      <c r="A1584" s="669">
        <v>2014</v>
      </c>
      <c r="B1584" s="670">
        <v>2034</v>
      </c>
      <c r="C1584" s="671">
        <v>20</v>
      </c>
      <c r="D1584" s="672">
        <v>13.410495647333457</v>
      </c>
      <c r="E1584" s="672">
        <v>13.410495647333457</v>
      </c>
      <c r="F1584" s="673">
        <v>13.410495647333457</v>
      </c>
      <c r="G1584" s="674">
        <v>1316.4235708261863</v>
      </c>
      <c r="H1584" s="674">
        <v>1316.4235708261863</v>
      </c>
      <c r="I1584" s="675">
        <v>1316.4235708261863</v>
      </c>
      <c r="J1584" s="674">
        <v>2748.8360827703136</v>
      </c>
      <c r="K1584" s="674">
        <v>2748.8360827703136</v>
      </c>
      <c r="L1584" s="675">
        <v>2748.8360827703136</v>
      </c>
    </row>
    <row r="1585" spans="1:12" x14ac:dyDescent="0.25">
      <c r="A1585" s="669">
        <v>2014</v>
      </c>
      <c r="B1585" s="670">
        <v>2035</v>
      </c>
      <c r="C1585" s="671">
        <v>21</v>
      </c>
      <c r="D1585" s="672">
        <v>13.672351536541157</v>
      </c>
      <c r="E1585" s="672">
        <v>13.672351536541157</v>
      </c>
      <c r="F1585" s="673">
        <v>13.672351536541157</v>
      </c>
      <c r="G1585" s="674">
        <v>1252.416197364349</v>
      </c>
      <c r="H1585" s="674">
        <v>1252.416197364349</v>
      </c>
      <c r="I1585" s="675">
        <v>1252.416197364349</v>
      </c>
      <c r="J1585" s="674">
        <v>2637.1987018130699</v>
      </c>
      <c r="K1585" s="674">
        <v>2637.1987018130699</v>
      </c>
      <c r="L1585" s="675">
        <v>2637.1987018130699</v>
      </c>
    </row>
    <row r="1586" spans="1:12" x14ac:dyDescent="0.25">
      <c r="A1586" s="669">
        <v>2014</v>
      </c>
      <c r="B1586" s="670">
        <v>2036</v>
      </c>
      <c r="C1586" s="671">
        <v>22</v>
      </c>
      <c r="D1586" s="672">
        <v>13.82172538675465</v>
      </c>
      <c r="E1586" s="672">
        <v>13.82172538675465</v>
      </c>
      <c r="F1586" s="673">
        <v>13.82172538675465</v>
      </c>
      <c r="G1586" s="674">
        <v>1178.03364206011</v>
      </c>
      <c r="H1586" s="674">
        <v>1178.03364206011</v>
      </c>
      <c r="I1586" s="675">
        <v>1178.03364206011</v>
      </c>
      <c r="J1586" s="674">
        <v>2514.8433932755556</v>
      </c>
      <c r="K1586" s="674">
        <v>2514.8433932755556</v>
      </c>
      <c r="L1586" s="675">
        <v>2514.8433932755556</v>
      </c>
    </row>
    <row r="1587" spans="1:12" x14ac:dyDescent="0.25">
      <c r="A1587" s="669">
        <v>2014</v>
      </c>
      <c r="B1587" s="670">
        <v>2037</v>
      </c>
      <c r="C1587" s="671">
        <v>23</v>
      </c>
      <c r="D1587" s="672">
        <v>13.847706976107212</v>
      </c>
      <c r="E1587" s="672">
        <v>13.847706976107212</v>
      </c>
      <c r="F1587" s="673">
        <v>13.847706976107212</v>
      </c>
      <c r="G1587" s="674">
        <v>1094.7900869178268</v>
      </c>
      <c r="H1587" s="674">
        <v>1094.7900869178268</v>
      </c>
      <c r="I1587" s="675">
        <v>1094.7900869178268</v>
      </c>
      <c r="J1587" s="674">
        <v>2383.0977311246224</v>
      </c>
      <c r="K1587" s="674">
        <v>2383.0977311246224</v>
      </c>
      <c r="L1587" s="675">
        <v>2383.0977311246224</v>
      </c>
    </row>
    <row r="1588" spans="1:12" x14ac:dyDescent="0.25">
      <c r="A1588" s="669">
        <v>2014</v>
      </c>
      <c r="B1588" s="670">
        <v>2038</v>
      </c>
      <c r="C1588" s="671">
        <v>24</v>
      </c>
      <c r="D1588" s="672">
        <v>13.742506003852029</v>
      </c>
      <c r="E1588" s="672">
        <v>13.742506003852029</v>
      </c>
      <c r="F1588" s="673">
        <v>13.742506003852029</v>
      </c>
      <c r="G1588" s="674">
        <v>1004.5610133483166</v>
      </c>
      <c r="H1588" s="674">
        <v>1004.5610133483166</v>
      </c>
      <c r="I1588" s="675">
        <v>1004.5610133483166</v>
      </c>
      <c r="J1588" s="674">
        <v>2243.4908895782341</v>
      </c>
      <c r="K1588" s="674">
        <v>2243.4908895782341</v>
      </c>
      <c r="L1588" s="675">
        <v>2243.4908895782341</v>
      </c>
    </row>
    <row r="1589" spans="1:12" x14ac:dyDescent="0.25">
      <c r="A1589" s="669">
        <v>2014</v>
      </c>
      <c r="B1589" s="670">
        <v>2039</v>
      </c>
      <c r="C1589" s="671">
        <v>25</v>
      </c>
      <c r="D1589" s="672">
        <v>13.502132793025369</v>
      </c>
      <c r="E1589" s="672">
        <v>13.502132793025369</v>
      </c>
      <c r="F1589" s="673">
        <v>13.502132793025369</v>
      </c>
      <c r="G1589" s="674">
        <v>909.49902180639708</v>
      </c>
      <c r="H1589" s="674">
        <v>909.49902180639708</v>
      </c>
      <c r="I1589" s="675">
        <v>909.49902180639708</v>
      </c>
      <c r="J1589" s="674">
        <v>2097.7177376718641</v>
      </c>
      <c r="K1589" s="674">
        <v>2097.7177376718641</v>
      </c>
      <c r="L1589" s="675">
        <v>2097.7177376718641</v>
      </c>
    </row>
    <row r="1590" spans="1:12" x14ac:dyDescent="0.25">
      <c r="A1590" s="669">
        <v>2014</v>
      </c>
      <c r="B1590" s="670">
        <v>2040</v>
      </c>
      <c r="C1590" s="671">
        <v>26</v>
      </c>
      <c r="D1590" s="672">
        <v>13.126927536710447</v>
      </c>
      <c r="E1590" s="672">
        <v>13.126927536710447</v>
      </c>
      <c r="F1590" s="673">
        <v>13.126927536710447</v>
      </c>
      <c r="G1590" s="674">
        <v>811.92658411985838</v>
      </c>
      <c r="H1590" s="674">
        <v>811.92658411985838</v>
      </c>
      <c r="I1590" s="675">
        <v>811.92658411985838</v>
      </c>
      <c r="J1590" s="674">
        <v>1947.5957023764406</v>
      </c>
      <c r="K1590" s="674">
        <v>1947.5957023764406</v>
      </c>
      <c r="L1590" s="675">
        <v>1947.5957023764406</v>
      </c>
    </row>
    <row r="1591" spans="1:12" x14ac:dyDescent="0.25">
      <c r="A1591" s="669">
        <v>2014</v>
      </c>
      <c r="B1591" s="670">
        <v>2041</v>
      </c>
      <c r="C1591" s="671">
        <v>27</v>
      </c>
      <c r="D1591" s="672">
        <v>12.621878002302971</v>
      </c>
      <c r="E1591" s="672">
        <v>12.621878002302971</v>
      </c>
      <c r="F1591" s="673">
        <v>12.621878002302971</v>
      </c>
      <c r="G1591" s="674">
        <v>714.21348941439112</v>
      </c>
      <c r="H1591" s="674">
        <v>714.21348941439112</v>
      </c>
      <c r="I1591" s="675">
        <v>714.21348941439112</v>
      </c>
      <c r="J1591" s="674">
        <v>1795.0159635420175</v>
      </c>
      <c r="K1591" s="674">
        <v>1795.0159635420175</v>
      </c>
      <c r="L1591" s="675">
        <v>1795.0159635420175</v>
      </c>
    </row>
    <row r="1592" spans="1:12" x14ac:dyDescent="0.25">
      <c r="A1592" s="669">
        <v>2014</v>
      </c>
      <c r="B1592" s="670">
        <v>2042</v>
      </c>
      <c r="C1592" s="671">
        <v>28</v>
      </c>
      <c r="D1592" s="672">
        <v>11.996676554465402</v>
      </c>
      <c r="E1592" s="672">
        <v>11.996676554465402</v>
      </c>
      <c r="F1592" s="673">
        <v>11.996676554465402</v>
      </c>
      <c r="G1592" s="674">
        <v>618.64890979652898</v>
      </c>
      <c r="H1592" s="674">
        <v>618.64890979652898</v>
      </c>
      <c r="I1592" s="675">
        <v>618.64890979652898</v>
      </c>
      <c r="J1592" s="674">
        <v>1641.8909432114517</v>
      </c>
      <c r="K1592" s="674">
        <v>1641.8909432114517</v>
      </c>
      <c r="L1592" s="675">
        <v>1641.8909432114517</v>
      </c>
    </row>
    <row r="1593" spans="1:12" x14ac:dyDescent="0.25">
      <c r="A1593" s="669">
        <v>2014</v>
      </c>
      <c r="B1593" s="670">
        <v>2043</v>
      </c>
      <c r="C1593" s="671">
        <v>29</v>
      </c>
      <c r="D1593" s="672">
        <v>11.265485348904162</v>
      </c>
      <c r="E1593" s="672">
        <v>11.265485348904162</v>
      </c>
      <c r="F1593" s="673">
        <v>11.265485348904162</v>
      </c>
      <c r="G1593" s="674">
        <v>527.31912862490833</v>
      </c>
      <c r="H1593" s="674">
        <v>527.31912862490833</v>
      </c>
      <c r="I1593" s="675">
        <v>527.31912862490833</v>
      </c>
      <c r="J1593" s="674">
        <v>1490.1003524386529</v>
      </c>
      <c r="K1593" s="674">
        <v>1490.1003524386529</v>
      </c>
      <c r="L1593" s="675">
        <v>1490.1003524386529</v>
      </c>
    </row>
    <row r="1594" spans="1:12" x14ac:dyDescent="0.25">
      <c r="A1594" s="669">
        <v>2014</v>
      </c>
      <c r="B1594" s="670">
        <v>2044</v>
      </c>
      <c r="C1594" s="671">
        <v>30</v>
      </c>
      <c r="D1594" s="672">
        <v>10.446402467277361</v>
      </c>
      <c r="E1594" s="672">
        <v>10.446402467277361</v>
      </c>
      <c r="F1594" s="673">
        <v>10.446402467277361</v>
      </c>
      <c r="G1594" s="674">
        <v>442.00178583871644</v>
      </c>
      <c r="H1594" s="674">
        <v>442.00178583871644</v>
      </c>
      <c r="I1594" s="675">
        <v>442.00178583871644</v>
      </c>
      <c r="J1594" s="674">
        <v>1341.4382306810655</v>
      </c>
      <c r="K1594" s="674">
        <v>1341.4382306810655</v>
      </c>
      <c r="L1594" s="675">
        <v>1341.4382306810655</v>
      </c>
    </row>
    <row r="1595" spans="1:12" x14ac:dyDescent="0.25">
      <c r="A1595" s="669">
        <v>2014</v>
      </c>
      <c r="B1595" s="670">
        <v>2045</v>
      </c>
      <c r="C1595" s="671">
        <v>31</v>
      </c>
      <c r="D1595" s="672">
        <v>9.5606494383202669</v>
      </c>
      <c r="E1595" s="672">
        <v>9.5606494383202669</v>
      </c>
      <c r="F1595" s="673">
        <v>9.5606494383202669</v>
      </c>
      <c r="G1595" s="674">
        <v>364.08593408642253</v>
      </c>
      <c r="H1595" s="674">
        <v>364.08593408642253</v>
      </c>
      <c r="I1595" s="675">
        <v>364.08593408642253</v>
      </c>
      <c r="J1595" s="674">
        <v>1197.5634345687029</v>
      </c>
      <c r="K1595" s="674">
        <v>1197.5634345687029</v>
      </c>
      <c r="L1595" s="675">
        <v>1197.5634345687029</v>
      </c>
    </row>
    <row r="1596" spans="1:12" x14ac:dyDescent="0.25">
      <c r="A1596" s="669">
        <v>2014</v>
      </c>
      <c r="B1596" s="670">
        <v>2046</v>
      </c>
      <c r="C1596" s="671">
        <v>32</v>
      </c>
      <c r="D1596" s="672">
        <v>8.6315289618401483</v>
      </c>
      <c r="E1596" s="672">
        <v>8.6315289618401483</v>
      </c>
      <c r="F1596" s="673">
        <v>8.6315289618401483</v>
      </c>
      <c r="G1596" s="674">
        <v>294.52442075720359</v>
      </c>
      <c r="H1596" s="674">
        <v>294.52442075720359</v>
      </c>
      <c r="I1596" s="675">
        <v>294.52442075720359</v>
      </c>
      <c r="J1596" s="674">
        <v>1059.955894122787</v>
      </c>
      <c r="K1596" s="674">
        <v>1059.955894122787</v>
      </c>
      <c r="L1596" s="675">
        <v>1059.955894122787</v>
      </c>
    </row>
    <row r="1597" spans="1:12" x14ac:dyDescent="0.25">
      <c r="A1597" s="669">
        <v>2014</v>
      </c>
      <c r="B1597" s="670">
        <v>2047</v>
      </c>
      <c r="C1597" s="671">
        <v>33</v>
      </c>
      <c r="D1597" s="672">
        <v>7.683227126275967</v>
      </c>
      <c r="E1597" s="672">
        <v>7.683227126275967</v>
      </c>
      <c r="F1597" s="673">
        <v>7.683227126275967</v>
      </c>
      <c r="G1597" s="674">
        <v>233.82148098548552</v>
      </c>
      <c r="H1597" s="674">
        <v>233.82148098548552</v>
      </c>
      <c r="I1597" s="675">
        <v>233.82148098548552</v>
      </c>
      <c r="J1597" s="674">
        <v>929.88065826107129</v>
      </c>
      <c r="K1597" s="674">
        <v>929.88065826107129</v>
      </c>
      <c r="L1597" s="675">
        <v>929.88065826107129</v>
      </c>
    </row>
    <row r="1598" spans="1:12" x14ac:dyDescent="0.25">
      <c r="A1598" s="669">
        <v>2014</v>
      </c>
      <c r="B1598" s="670">
        <v>2048</v>
      </c>
      <c r="C1598" s="671">
        <v>34</v>
      </c>
      <c r="D1598" s="672">
        <v>6.7395533732669684</v>
      </c>
      <c r="E1598" s="672">
        <v>6.7395533732669684</v>
      </c>
      <c r="F1598" s="673">
        <v>6.7395533732669684</v>
      </c>
      <c r="G1598" s="674">
        <v>182.05446898314892</v>
      </c>
      <c r="H1598" s="674">
        <v>182.05446898314892</v>
      </c>
      <c r="I1598" s="675">
        <v>182.05446898314892</v>
      </c>
      <c r="J1598" s="674">
        <v>808.36131451791721</v>
      </c>
      <c r="K1598" s="674">
        <v>808.36131451791721</v>
      </c>
      <c r="L1598" s="675">
        <v>808.36131451791721</v>
      </c>
    </row>
    <row r="1599" spans="1:12" x14ac:dyDescent="0.25">
      <c r="A1599" s="669">
        <v>2014</v>
      </c>
      <c r="B1599" s="670">
        <v>2049</v>
      </c>
      <c r="C1599" s="671">
        <v>35</v>
      </c>
      <c r="D1599" s="672">
        <v>5.8227208799019881</v>
      </c>
      <c r="E1599" s="672">
        <v>5.8227208799019881</v>
      </c>
      <c r="F1599" s="673">
        <v>5.8227208799019881</v>
      </c>
      <c r="G1599" s="674">
        <v>138.92495877576809</v>
      </c>
      <c r="H1599" s="674">
        <v>138.92495877576809</v>
      </c>
      <c r="I1599" s="675">
        <v>138.92495877576809</v>
      </c>
      <c r="J1599" s="674">
        <v>696.16382023770029</v>
      </c>
      <c r="K1599" s="674">
        <v>696.16382023770029</v>
      </c>
      <c r="L1599" s="675">
        <v>696.16382023770029</v>
      </c>
    </row>
    <row r="1600" spans="1:12" x14ac:dyDescent="0.25">
      <c r="A1600" s="669">
        <v>2014</v>
      </c>
      <c r="B1600" s="670">
        <v>2050</v>
      </c>
      <c r="C1600" s="671">
        <v>36</v>
      </c>
      <c r="D1600" s="672">
        <v>4.9522680206466161</v>
      </c>
      <c r="E1600" s="672">
        <v>4.9522680206466161</v>
      </c>
      <c r="F1600" s="673">
        <v>4.9522680206466161</v>
      </c>
      <c r="G1600" s="674">
        <v>103.83155498148359</v>
      </c>
      <c r="H1600" s="674">
        <v>103.83155498148359</v>
      </c>
      <c r="I1600" s="675">
        <v>103.83155498148359</v>
      </c>
      <c r="J1600" s="674">
        <v>593.79116476925913</v>
      </c>
      <c r="K1600" s="674">
        <v>593.79116476925913</v>
      </c>
      <c r="L1600" s="675">
        <v>593.79116476925913</v>
      </c>
    </row>
    <row r="1601" spans="1:12" x14ac:dyDescent="0.25">
      <c r="A1601" s="669">
        <v>2014</v>
      </c>
      <c r="B1601" s="670">
        <v>2051</v>
      </c>
      <c r="C1601" s="671">
        <v>37</v>
      </c>
      <c r="D1601" s="672">
        <v>4.2604917201712702</v>
      </c>
      <c r="E1601" s="672">
        <v>4.2604917201712702</v>
      </c>
      <c r="F1601" s="673">
        <v>4.2604917201712702</v>
      </c>
      <c r="G1601" s="674">
        <v>77.134539585371058</v>
      </c>
      <c r="H1601" s="674">
        <v>77.134539585371058</v>
      </c>
      <c r="I1601" s="675">
        <v>77.134539585371058</v>
      </c>
      <c r="J1601" s="674">
        <v>486.1891870483546</v>
      </c>
      <c r="K1601" s="674">
        <v>486.1891870483546</v>
      </c>
      <c r="L1601" s="675">
        <v>486.1891870483546</v>
      </c>
    </row>
    <row r="1602" spans="1:12" x14ac:dyDescent="0.25">
      <c r="A1602" s="669">
        <v>2014</v>
      </c>
      <c r="B1602" s="670">
        <v>2052</v>
      </c>
      <c r="C1602" s="671">
        <v>38</v>
      </c>
      <c r="D1602" s="672">
        <v>3.7902818603341295</v>
      </c>
      <c r="E1602" s="672">
        <v>3.7902818603341295</v>
      </c>
      <c r="F1602" s="673">
        <v>3.7902818603341295</v>
      </c>
      <c r="G1602" s="674">
        <v>58.596259189296205</v>
      </c>
      <c r="H1602" s="674">
        <v>58.596259189296205</v>
      </c>
      <c r="I1602" s="675">
        <v>58.596259189296205</v>
      </c>
      <c r="J1602" s="674">
        <v>444.0015364487715</v>
      </c>
      <c r="K1602" s="674">
        <v>444.0015364487715</v>
      </c>
      <c r="L1602" s="675">
        <v>444.0015364487715</v>
      </c>
    </row>
    <row r="1603" spans="1:12" ht="13" thickBot="1" x14ac:dyDescent="0.3">
      <c r="A1603" s="676">
        <v>2014</v>
      </c>
      <c r="B1603" s="677">
        <v>2053</v>
      </c>
      <c r="C1603" s="678">
        <v>39</v>
      </c>
      <c r="D1603" s="679">
        <v>2.9133711282191608</v>
      </c>
      <c r="E1603" s="679">
        <v>2.9133711282191608</v>
      </c>
      <c r="F1603" s="680">
        <v>2.9133711282191608</v>
      </c>
      <c r="G1603" s="681">
        <v>35.715456249748549</v>
      </c>
      <c r="H1603" s="681">
        <v>35.715456249748549</v>
      </c>
      <c r="I1603" s="682">
        <v>35.715456249748549</v>
      </c>
      <c r="J1603" s="681">
        <v>353.63262176587659</v>
      </c>
      <c r="K1603" s="681">
        <v>353.63262176587659</v>
      </c>
      <c r="L1603" s="682">
        <v>353.63262176587659</v>
      </c>
    </row>
    <row r="1604" spans="1:12" x14ac:dyDescent="0.25">
      <c r="A1604" s="662">
        <v>2015</v>
      </c>
      <c r="B1604" s="663">
        <v>2015</v>
      </c>
      <c r="C1604" s="664">
        <v>0</v>
      </c>
      <c r="D1604" s="665">
        <v>2.3120609999999999</v>
      </c>
      <c r="E1604" s="665">
        <v>2.3120609999999999</v>
      </c>
      <c r="F1604" s="666">
        <v>2.3120609999999999</v>
      </c>
      <c r="G1604" s="667">
        <v>407.59071526341813</v>
      </c>
      <c r="H1604" s="667">
        <v>407.59071526341813</v>
      </c>
      <c r="I1604" s="668">
        <v>407.59071526341813</v>
      </c>
      <c r="J1604" s="667">
        <v>1681.1112968888958</v>
      </c>
      <c r="K1604" s="667">
        <v>1681.1112968888958</v>
      </c>
      <c r="L1604" s="668">
        <v>1681.1112968888958</v>
      </c>
    </row>
    <row r="1605" spans="1:12" x14ac:dyDescent="0.25">
      <c r="A1605" s="669">
        <v>2015</v>
      </c>
      <c r="B1605" s="670">
        <v>2016</v>
      </c>
      <c r="C1605" s="671">
        <v>1</v>
      </c>
      <c r="D1605" s="672">
        <v>2.9893190000000001</v>
      </c>
      <c r="E1605" s="672">
        <v>2.9893190000000001</v>
      </c>
      <c r="F1605" s="673">
        <v>2.9893190000000001</v>
      </c>
      <c r="G1605" s="674">
        <v>515.00683316520031</v>
      </c>
      <c r="H1605" s="674">
        <v>515.00683316520031</v>
      </c>
      <c r="I1605" s="675">
        <v>515.00683316520031</v>
      </c>
      <c r="J1605" s="674">
        <v>1724.8166198745946</v>
      </c>
      <c r="K1605" s="674">
        <v>1724.8166198745946</v>
      </c>
      <c r="L1605" s="675">
        <v>1724.8166198745946</v>
      </c>
    </row>
    <row r="1606" spans="1:12" x14ac:dyDescent="0.25">
      <c r="A1606" s="669">
        <v>2015</v>
      </c>
      <c r="B1606" s="670">
        <v>2017</v>
      </c>
      <c r="C1606" s="671">
        <v>2</v>
      </c>
      <c r="D1606" s="672">
        <v>3.1206260000000001</v>
      </c>
      <c r="E1606" s="672">
        <v>3.1206260000000001</v>
      </c>
      <c r="F1606" s="673">
        <v>3.1206260000000001</v>
      </c>
      <c r="G1606" s="674">
        <v>564.39420003104885</v>
      </c>
      <c r="H1606" s="674">
        <v>564.39420003104885</v>
      </c>
      <c r="I1606" s="675">
        <v>564.39420003104885</v>
      </c>
      <c r="J1606" s="674">
        <v>1768.0266083138627</v>
      </c>
      <c r="K1606" s="674">
        <v>1768.0266083138627</v>
      </c>
      <c r="L1606" s="675">
        <v>1768.0266083138627</v>
      </c>
    </row>
    <row r="1607" spans="1:12" x14ac:dyDescent="0.25">
      <c r="A1607" s="669">
        <v>2015</v>
      </c>
      <c r="B1607" s="670">
        <v>2018</v>
      </c>
      <c r="C1607" s="671">
        <v>3</v>
      </c>
      <c r="D1607" s="672">
        <v>3.8696401101884992</v>
      </c>
      <c r="E1607" s="672">
        <v>3.8696401101884992</v>
      </c>
      <c r="F1607" s="673">
        <v>3.8696401101884992</v>
      </c>
      <c r="G1607" s="674">
        <v>605.27115279350323</v>
      </c>
      <c r="H1607" s="674">
        <v>605.27115279350323</v>
      </c>
      <c r="I1607" s="675">
        <v>605.27115279350323</v>
      </c>
      <c r="J1607" s="674">
        <v>2051.6495739405564</v>
      </c>
      <c r="K1607" s="674">
        <v>2051.6495739405564</v>
      </c>
      <c r="L1607" s="675">
        <v>2051.6495739405564</v>
      </c>
    </row>
    <row r="1608" spans="1:12" x14ac:dyDescent="0.25">
      <c r="A1608" s="669">
        <v>2015</v>
      </c>
      <c r="B1608" s="670">
        <v>2019</v>
      </c>
      <c r="C1608" s="671">
        <v>4</v>
      </c>
      <c r="D1608" s="672">
        <v>4.2858636932455907</v>
      </c>
      <c r="E1608" s="672">
        <v>4.2858636932455907</v>
      </c>
      <c r="F1608" s="673">
        <v>4.2858636932455907</v>
      </c>
      <c r="G1608" s="674">
        <v>639.13717716097688</v>
      </c>
      <c r="H1608" s="674">
        <v>639.13717716097688</v>
      </c>
      <c r="I1608" s="675">
        <v>639.13717716097688</v>
      </c>
      <c r="J1608" s="674">
        <v>2097.558430814187</v>
      </c>
      <c r="K1608" s="674">
        <v>2097.558430814187</v>
      </c>
      <c r="L1608" s="675">
        <v>2097.558430814187</v>
      </c>
    </row>
    <row r="1609" spans="1:12" x14ac:dyDescent="0.25">
      <c r="A1609" s="669">
        <v>2015</v>
      </c>
      <c r="B1609" s="670">
        <v>2020</v>
      </c>
      <c r="C1609" s="671">
        <v>5</v>
      </c>
      <c r="D1609" s="672">
        <v>5.4657480872449771</v>
      </c>
      <c r="E1609" s="672">
        <v>5.4657480872449771</v>
      </c>
      <c r="F1609" s="673">
        <v>5.4657480872449771</v>
      </c>
      <c r="G1609" s="674">
        <v>801.8753650400314</v>
      </c>
      <c r="H1609" s="674">
        <v>801.8753650400314</v>
      </c>
      <c r="I1609" s="675">
        <v>801.8753650400314</v>
      </c>
      <c r="J1609" s="674">
        <v>2140.8712939384209</v>
      </c>
      <c r="K1609" s="674">
        <v>2140.8712939384209</v>
      </c>
      <c r="L1609" s="675">
        <v>2140.8712939384209</v>
      </c>
    </row>
    <row r="1610" spans="1:12" x14ac:dyDescent="0.25">
      <c r="A1610" s="669">
        <v>2015</v>
      </c>
      <c r="B1610" s="670">
        <v>2021</v>
      </c>
      <c r="C1610" s="671">
        <v>6</v>
      </c>
      <c r="D1610" s="672">
        <v>5.9476667466076139</v>
      </c>
      <c r="E1610" s="672">
        <v>5.9476667466076139</v>
      </c>
      <c r="F1610" s="673">
        <v>5.9476667466076139</v>
      </c>
      <c r="G1610" s="674">
        <v>834.83090102768824</v>
      </c>
      <c r="H1610" s="674">
        <v>834.83090102768824</v>
      </c>
      <c r="I1610" s="675">
        <v>834.83090102768824</v>
      </c>
      <c r="J1610" s="674">
        <v>2180.8278870544009</v>
      </c>
      <c r="K1610" s="674">
        <v>2180.8278870544009</v>
      </c>
      <c r="L1610" s="675">
        <v>2180.8278870544009</v>
      </c>
    </row>
    <row r="1611" spans="1:12" x14ac:dyDescent="0.25">
      <c r="A1611" s="669">
        <v>2015</v>
      </c>
      <c r="B1611" s="670">
        <v>2022</v>
      </c>
      <c r="C1611" s="671">
        <v>7</v>
      </c>
      <c r="D1611" s="672">
        <v>6.4673406695630371</v>
      </c>
      <c r="E1611" s="672">
        <v>6.4673406695630371</v>
      </c>
      <c r="F1611" s="673">
        <v>6.4673406695630371</v>
      </c>
      <c r="G1611" s="674">
        <v>868.00822515708978</v>
      </c>
      <c r="H1611" s="674">
        <v>868.00822515708978</v>
      </c>
      <c r="I1611" s="675">
        <v>868.00822515708978</v>
      </c>
      <c r="J1611" s="674">
        <v>2216.6406873815945</v>
      </c>
      <c r="K1611" s="674">
        <v>2216.6406873815945</v>
      </c>
      <c r="L1611" s="675">
        <v>2216.6406873815945</v>
      </c>
    </row>
    <row r="1612" spans="1:12" x14ac:dyDescent="0.25">
      <c r="A1612" s="669">
        <v>2015</v>
      </c>
      <c r="B1612" s="670">
        <v>2023</v>
      </c>
      <c r="C1612" s="671">
        <v>8</v>
      </c>
      <c r="D1612" s="672">
        <v>7.0236498123827156</v>
      </c>
      <c r="E1612" s="672">
        <v>7.0236498123827156</v>
      </c>
      <c r="F1612" s="673">
        <v>7.0236498123827156</v>
      </c>
      <c r="G1612" s="674">
        <v>900.72247437852434</v>
      </c>
      <c r="H1612" s="674">
        <v>900.72247437852434</v>
      </c>
      <c r="I1612" s="675">
        <v>900.72247437852434</v>
      </c>
      <c r="J1612" s="674">
        <v>2247.5068214636003</v>
      </c>
      <c r="K1612" s="674">
        <v>2247.5068214636003</v>
      </c>
      <c r="L1612" s="675">
        <v>2247.5068214636003</v>
      </c>
    </row>
    <row r="1613" spans="1:12" x14ac:dyDescent="0.25">
      <c r="A1613" s="669">
        <v>2015</v>
      </c>
      <c r="B1613" s="670">
        <v>2024</v>
      </c>
      <c r="C1613" s="671">
        <v>9</v>
      </c>
      <c r="D1613" s="672">
        <v>7.6143680792624631</v>
      </c>
      <c r="E1613" s="672">
        <v>7.6143680792624631</v>
      </c>
      <c r="F1613" s="673">
        <v>7.6143680792624631</v>
      </c>
      <c r="G1613" s="674">
        <v>932.19795537464995</v>
      </c>
      <c r="H1613" s="674">
        <v>932.19795537464995</v>
      </c>
      <c r="I1613" s="675">
        <v>932.19795537464995</v>
      </c>
      <c r="J1613" s="674">
        <v>2272.6223818828785</v>
      </c>
      <c r="K1613" s="674">
        <v>2272.6223818828785</v>
      </c>
      <c r="L1613" s="675">
        <v>2272.6223818828785</v>
      </c>
    </row>
    <row r="1614" spans="1:12" x14ac:dyDescent="0.25">
      <c r="A1614" s="669">
        <v>2015</v>
      </c>
      <c r="B1614" s="670">
        <v>2025</v>
      </c>
      <c r="C1614" s="671">
        <v>10</v>
      </c>
      <c r="D1614" s="672">
        <v>8.2359687860833564</v>
      </c>
      <c r="E1614" s="672">
        <v>8.2359687860833564</v>
      </c>
      <c r="F1614" s="673">
        <v>8.2359687860833564</v>
      </c>
      <c r="G1614" s="674">
        <v>961.575601461514</v>
      </c>
      <c r="H1614" s="674">
        <v>961.575601461514</v>
      </c>
      <c r="I1614" s="675">
        <v>961.575601461514</v>
      </c>
      <c r="J1614" s="674">
        <v>2291.1990326311179</v>
      </c>
      <c r="K1614" s="674">
        <v>2291.1990326311179</v>
      </c>
      <c r="L1614" s="675">
        <v>2291.1990326311179</v>
      </c>
    </row>
    <row r="1615" spans="1:12" x14ac:dyDescent="0.25">
      <c r="A1615" s="669">
        <v>2015</v>
      </c>
      <c r="B1615" s="670">
        <v>2026</v>
      </c>
      <c r="C1615" s="671">
        <v>11</v>
      </c>
      <c r="D1615" s="672">
        <v>8.8834411534753279</v>
      </c>
      <c r="E1615" s="672">
        <v>8.8834411534753279</v>
      </c>
      <c r="F1615" s="673">
        <v>8.8834411534753279</v>
      </c>
      <c r="G1615" s="674">
        <v>987.92737760992111</v>
      </c>
      <c r="H1615" s="674">
        <v>987.92737760992111</v>
      </c>
      <c r="I1615" s="675">
        <v>987.92737760992111</v>
      </c>
      <c r="J1615" s="674">
        <v>2302.4826460456561</v>
      </c>
      <c r="K1615" s="674">
        <v>2302.4826460456561</v>
      </c>
      <c r="L1615" s="675">
        <v>2302.4826460456561</v>
      </c>
    </row>
    <row r="1616" spans="1:12" x14ac:dyDescent="0.25">
      <c r="A1616" s="669">
        <v>2015</v>
      </c>
      <c r="B1616" s="670">
        <v>2027</v>
      </c>
      <c r="C1616" s="671">
        <v>12</v>
      </c>
      <c r="D1616" s="672">
        <v>9.5501322180797636</v>
      </c>
      <c r="E1616" s="672">
        <v>9.5501322180797636</v>
      </c>
      <c r="F1616" s="673">
        <v>9.5501322180797636</v>
      </c>
      <c r="G1616" s="674">
        <v>1010.2783749308815</v>
      </c>
      <c r="H1616" s="674">
        <v>1010.2783749308815</v>
      </c>
      <c r="I1616" s="675">
        <v>1010.2783749308815</v>
      </c>
      <c r="J1616" s="674">
        <v>2305.7735776140812</v>
      </c>
      <c r="K1616" s="674">
        <v>2305.7735776140812</v>
      </c>
      <c r="L1616" s="675">
        <v>2305.7735776140812</v>
      </c>
    </row>
    <row r="1617" spans="1:12" x14ac:dyDescent="0.25">
      <c r="A1617" s="669">
        <v>2015</v>
      </c>
      <c r="B1617" s="670">
        <v>2028</v>
      </c>
      <c r="C1617" s="671">
        <v>13</v>
      </c>
      <c r="D1617" s="672">
        <v>10.22763120330757</v>
      </c>
      <c r="E1617" s="672">
        <v>10.22763120330757</v>
      </c>
      <c r="F1617" s="673">
        <v>10.22763120330757</v>
      </c>
      <c r="G1617" s="674">
        <v>1027.6369175704237</v>
      </c>
      <c r="H1617" s="674">
        <v>1027.6369175704237</v>
      </c>
      <c r="I1617" s="675">
        <v>1027.6369175704237</v>
      </c>
      <c r="J1617" s="674">
        <v>2300.4480428301172</v>
      </c>
      <c r="K1617" s="674">
        <v>2300.4480428301172</v>
      </c>
      <c r="L1617" s="675">
        <v>2300.4480428301172</v>
      </c>
    </row>
    <row r="1618" spans="1:12" x14ac:dyDescent="0.25">
      <c r="A1618" s="669">
        <v>2015</v>
      </c>
      <c r="B1618" s="670">
        <v>2029</v>
      </c>
      <c r="C1618" s="671">
        <v>14</v>
      </c>
      <c r="D1618" s="672">
        <v>10.905715386756736</v>
      </c>
      <c r="E1618" s="672">
        <v>10.905715386756736</v>
      </c>
      <c r="F1618" s="673">
        <v>10.905715386756736</v>
      </c>
      <c r="G1618" s="674">
        <v>1039.0324167899905</v>
      </c>
      <c r="H1618" s="674">
        <v>1039.0324167899905</v>
      </c>
      <c r="I1618" s="675">
        <v>1039.0324167899905</v>
      </c>
      <c r="J1618" s="674">
        <v>2285.9799206915636</v>
      </c>
      <c r="K1618" s="674">
        <v>2285.9799206915636</v>
      </c>
      <c r="L1618" s="675">
        <v>2285.9799206915636</v>
      </c>
    </row>
    <row r="1619" spans="1:12" x14ac:dyDescent="0.25">
      <c r="A1619" s="669">
        <v>2015</v>
      </c>
      <c r="B1619" s="670">
        <v>2030</v>
      </c>
      <c r="C1619" s="671">
        <v>15</v>
      </c>
      <c r="D1619" s="672">
        <v>11.572377393467745</v>
      </c>
      <c r="E1619" s="672">
        <v>11.572377393467745</v>
      </c>
      <c r="F1619" s="673">
        <v>11.572377393467745</v>
      </c>
      <c r="G1619" s="674">
        <v>1043.5599654962682</v>
      </c>
      <c r="H1619" s="674">
        <v>1043.5599654962682</v>
      </c>
      <c r="I1619" s="675">
        <v>1043.5599654962682</v>
      </c>
      <c r="J1619" s="674">
        <v>2261.9621809901105</v>
      </c>
      <c r="K1619" s="674">
        <v>2261.9621809901105</v>
      </c>
      <c r="L1619" s="675">
        <v>2261.9621809901105</v>
      </c>
    </row>
    <row r="1620" spans="1:12" x14ac:dyDescent="0.25">
      <c r="A1620" s="669">
        <v>2015</v>
      </c>
      <c r="B1620" s="670">
        <v>2031</v>
      </c>
      <c r="C1620" s="671">
        <v>16</v>
      </c>
      <c r="D1620" s="672">
        <v>12.213953152327489</v>
      </c>
      <c r="E1620" s="672">
        <v>12.213953152327489</v>
      </c>
      <c r="F1620" s="673">
        <v>12.213953152327489</v>
      </c>
      <c r="G1620" s="674">
        <v>1040.4298151995401</v>
      </c>
      <c r="H1620" s="674">
        <v>1040.4298151995401</v>
      </c>
      <c r="I1620" s="675">
        <v>1040.4298151995401</v>
      </c>
      <c r="J1620" s="674">
        <v>2228.1270280281424</v>
      </c>
      <c r="K1620" s="674">
        <v>2228.1270280281424</v>
      </c>
      <c r="L1620" s="675">
        <v>2228.1270280281424</v>
      </c>
    </row>
    <row r="1621" spans="1:12" x14ac:dyDescent="0.25">
      <c r="A1621" s="669">
        <v>2015</v>
      </c>
      <c r="B1621" s="670">
        <v>2032</v>
      </c>
      <c r="C1621" s="671">
        <v>17</v>
      </c>
      <c r="D1621" s="672">
        <v>12.815367019241828</v>
      </c>
      <c r="E1621" s="672">
        <v>12.815367019241828</v>
      </c>
      <c r="F1621" s="673">
        <v>12.815367019241828</v>
      </c>
      <c r="G1621" s="674">
        <v>1029.0189901323595</v>
      </c>
      <c r="H1621" s="674">
        <v>1029.0189901323595</v>
      </c>
      <c r="I1621" s="675">
        <v>1029.0189901323595</v>
      </c>
      <c r="J1621" s="674">
        <v>2184.3637830781327</v>
      </c>
      <c r="K1621" s="674">
        <v>2184.3637830781327</v>
      </c>
      <c r="L1621" s="675">
        <v>2184.3637830781327</v>
      </c>
    </row>
    <row r="1622" spans="1:12" x14ac:dyDescent="0.25">
      <c r="A1622" s="669">
        <v>2015</v>
      </c>
      <c r="B1622" s="670">
        <v>2033</v>
      </c>
      <c r="C1622" s="671">
        <v>18</v>
      </c>
      <c r="D1622" s="672">
        <v>13.360505433235598</v>
      </c>
      <c r="E1622" s="672">
        <v>13.360505433235598</v>
      </c>
      <c r="F1622" s="673">
        <v>13.360505433235598</v>
      </c>
      <c r="G1622" s="674">
        <v>1008.9214728374329</v>
      </c>
      <c r="H1622" s="674">
        <v>1008.9214728374329</v>
      </c>
      <c r="I1622" s="675">
        <v>1008.9214728374329</v>
      </c>
      <c r="J1622" s="674">
        <v>2130.7335026793912</v>
      </c>
      <c r="K1622" s="674">
        <v>2130.7335026793912</v>
      </c>
      <c r="L1622" s="675">
        <v>2130.7335026793912</v>
      </c>
    </row>
    <row r="1623" spans="1:12" x14ac:dyDescent="0.25">
      <c r="A1623" s="669">
        <v>2015</v>
      </c>
      <c r="B1623" s="670">
        <v>2034</v>
      </c>
      <c r="C1623" s="671">
        <v>19</v>
      </c>
      <c r="D1623" s="672">
        <v>13.832722752513609</v>
      </c>
      <c r="E1623" s="672">
        <v>13.832722752513609</v>
      </c>
      <c r="F1623" s="673">
        <v>13.832722752513609</v>
      </c>
      <c r="G1623" s="674">
        <v>979.99276658619624</v>
      </c>
      <c r="H1623" s="674">
        <v>979.99276658619624</v>
      </c>
      <c r="I1623" s="675">
        <v>979.99276658619624</v>
      </c>
      <c r="J1623" s="674">
        <v>2067.4793592584083</v>
      </c>
      <c r="K1623" s="674">
        <v>2067.4793592584083</v>
      </c>
      <c r="L1623" s="675">
        <v>2067.4793592584083</v>
      </c>
    </row>
    <row r="1624" spans="1:12" x14ac:dyDescent="0.25">
      <c r="A1624" s="669">
        <v>2015</v>
      </c>
      <c r="B1624" s="670">
        <v>2035</v>
      </c>
      <c r="C1624" s="671">
        <v>20</v>
      </c>
      <c r="D1624" s="672">
        <v>14.215472715160594</v>
      </c>
      <c r="E1624" s="672">
        <v>14.215472715160594</v>
      </c>
      <c r="F1624" s="673">
        <v>14.215472715160594</v>
      </c>
      <c r="G1624" s="674">
        <v>942.38433527991367</v>
      </c>
      <c r="H1624" s="674">
        <v>942.38433527991367</v>
      </c>
      <c r="I1624" s="675">
        <v>942.38433527991367</v>
      </c>
      <c r="J1624" s="674">
        <v>1995.0319015704383</v>
      </c>
      <c r="K1624" s="674">
        <v>1995.0319015704383</v>
      </c>
      <c r="L1624" s="675">
        <v>1995.0319015704383</v>
      </c>
    </row>
    <row r="1625" spans="1:12" x14ac:dyDescent="0.25">
      <c r="A1625" s="669">
        <v>2015</v>
      </c>
      <c r="B1625" s="670">
        <v>2036</v>
      </c>
      <c r="C1625" s="671">
        <v>21</v>
      </c>
      <c r="D1625" s="672">
        <v>14.493046739732636</v>
      </c>
      <c r="E1625" s="672">
        <v>14.493046739732636</v>
      </c>
      <c r="F1625" s="673">
        <v>14.493046739732636</v>
      </c>
      <c r="G1625" s="674">
        <v>896.56356191364057</v>
      </c>
      <c r="H1625" s="674">
        <v>896.56356191364057</v>
      </c>
      <c r="I1625" s="675">
        <v>896.56356191364057</v>
      </c>
      <c r="J1625" s="674">
        <v>1914.0084684841652</v>
      </c>
      <c r="K1625" s="674">
        <v>1914.0084684841652</v>
      </c>
      <c r="L1625" s="675">
        <v>1914.0084684841652</v>
      </c>
    </row>
    <row r="1626" spans="1:12" x14ac:dyDescent="0.25">
      <c r="A1626" s="669">
        <v>2015</v>
      </c>
      <c r="B1626" s="670">
        <v>2037</v>
      </c>
      <c r="C1626" s="671">
        <v>22</v>
      </c>
      <c r="D1626" s="672">
        <v>14.651386889709912</v>
      </c>
      <c r="E1626" s="672">
        <v>14.651386889709912</v>
      </c>
      <c r="F1626" s="673">
        <v>14.651386889709912</v>
      </c>
      <c r="G1626" s="674">
        <v>843.31553712112338</v>
      </c>
      <c r="H1626" s="674">
        <v>843.31553712112338</v>
      </c>
      <c r="I1626" s="675">
        <v>843.31553712112338</v>
      </c>
      <c r="J1626" s="674">
        <v>1825.2062494690447</v>
      </c>
      <c r="K1626" s="674">
        <v>1825.2062494690447</v>
      </c>
      <c r="L1626" s="675">
        <v>1825.2062494690447</v>
      </c>
    </row>
    <row r="1627" spans="1:12" x14ac:dyDescent="0.25">
      <c r="A1627" s="669">
        <v>2015</v>
      </c>
      <c r="B1627" s="670">
        <v>2038</v>
      </c>
      <c r="C1627" s="671">
        <v>23</v>
      </c>
      <c r="D1627" s="672">
        <v>14.678928047341268</v>
      </c>
      <c r="E1627" s="672">
        <v>14.678928047341268</v>
      </c>
      <c r="F1627" s="673">
        <v>14.678928047341268</v>
      </c>
      <c r="G1627" s="674">
        <v>783.72421399564644</v>
      </c>
      <c r="H1627" s="674">
        <v>783.72421399564644</v>
      </c>
      <c r="I1627" s="675">
        <v>783.72421399564644</v>
      </c>
      <c r="J1627" s="674">
        <v>1729.5887622961673</v>
      </c>
      <c r="K1627" s="674">
        <v>1729.5887622961673</v>
      </c>
      <c r="L1627" s="675">
        <v>1729.5887622961673</v>
      </c>
    </row>
    <row r="1628" spans="1:12" x14ac:dyDescent="0.25">
      <c r="A1628" s="669">
        <v>2015</v>
      </c>
      <c r="B1628" s="670">
        <v>2039</v>
      </c>
      <c r="C1628" s="671">
        <v>24</v>
      </c>
      <c r="D1628" s="672">
        <v>14.567412292067951</v>
      </c>
      <c r="E1628" s="672">
        <v>14.567412292067951</v>
      </c>
      <c r="F1628" s="673">
        <v>14.567412292067951</v>
      </c>
      <c r="G1628" s="674">
        <v>719.13218799191861</v>
      </c>
      <c r="H1628" s="674">
        <v>719.13218799191861</v>
      </c>
      <c r="I1628" s="675">
        <v>719.13218799191861</v>
      </c>
      <c r="J1628" s="674">
        <v>1628.2658408210395</v>
      </c>
      <c r="K1628" s="674">
        <v>1628.2658408210395</v>
      </c>
      <c r="L1628" s="675">
        <v>1628.2658408210395</v>
      </c>
    </row>
    <row r="1629" spans="1:12" x14ac:dyDescent="0.25">
      <c r="A1629" s="669">
        <v>2015</v>
      </c>
      <c r="B1629" s="670">
        <v>2040</v>
      </c>
      <c r="C1629" s="671">
        <v>25</v>
      </c>
      <c r="D1629" s="672">
        <v>14.312610462976618</v>
      </c>
      <c r="E1629" s="672">
        <v>14.312610462976618</v>
      </c>
      <c r="F1629" s="673">
        <v>14.312610462976618</v>
      </c>
      <c r="G1629" s="674">
        <v>651.08043497340259</v>
      </c>
      <c r="H1629" s="674">
        <v>651.08043497340259</v>
      </c>
      <c r="I1629" s="675">
        <v>651.08043497340259</v>
      </c>
      <c r="J1629" s="674">
        <v>1522.4675757776808</v>
      </c>
      <c r="K1629" s="674">
        <v>1522.4675757776808</v>
      </c>
      <c r="L1629" s="675">
        <v>1522.4675757776808</v>
      </c>
    </row>
    <row r="1630" spans="1:12" x14ac:dyDescent="0.25">
      <c r="A1630" s="669">
        <v>2015</v>
      </c>
      <c r="B1630" s="670">
        <v>2041</v>
      </c>
      <c r="C1630" s="671">
        <v>26</v>
      </c>
      <c r="D1630" s="672">
        <v>13.914883173546404</v>
      </c>
      <c r="E1630" s="672">
        <v>13.914883173546404</v>
      </c>
      <c r="F1630" s="673">
        <v>13.914883173546404</v>
      </c>
      <c r="G1630" s="674">
        <v>581.23153613215698</v>
      </c>
      <c r="H1630" s="674">
        <v>581.23153613215698</v>
      </c>
      <c r="I1630" s="675">
        <v>581.23153613215698</v>
      </c>
      <c r="J1630" s="674">
        <v>1413.5130071803367</v>
      </c>
      <c r="K1630" s="674">
        <v>1413.5130071803367</v>
      </c>
      <c r="L1630" s="675">
        <v>1413.5130071803367</v>
      </c>
    </row>
    <row r="1631" spans="1:12" x14ac:dyDescent="0.25">
      <c r="A1631" s="669">
        <v>2015</v>
      </c>
      <c r="B1631" s="670">
        <v>2042</v>
      </c>
      <c r="C1631" s="671">
        <v>27</v>
      </c>
      <c r="D1631" s="672">
        <v>13.379517586398876</v>
      </c>
      <c r="E1631" s="672">
        <v>13.379517586398876</v>
      </c>
      <c r="F1631" s="673">
        <v>13.379517586398876</v>
      </c>
      <c r="G1631" s="674">
        <v>511.28194555747319</v>
      </c>
      <c r="H1631" s="674">
        <v>511.28194555747319</v>
      </c>
      <c r="I1631" s="675">
        <v>511.28194555747319</v>
      </c>
      <c r="J1631" s="674">
        <v>1302.7747029155078</v>
      </c>
      <c r="K1631" s="674">
        <v>1302.7747029155078</v>
      </c>
      <c r="L1631" s="675">
        <v>1302.7747029155078</v>
      </c>
    </row>
    <row r="1632" spans="1:12" x14ac:dyDescent="0.25">
      <c r="A1632" s="669">
        <v>2015</v>
      </c>
      <c r="B1632" s="670">
        <v>2043</v>
      </c>
      <c r="C1632" s="671">
        <v>28</v>
      </c>
      <c r="D1632" s="672">
        <v>12.716787859106429</v>
      </c>
      <c r="E1632" s="672">
        <v>12.716787859106429</v>
      </c>
      <c r="F1632" s="673">
        <v>12.716787859106429</v>
      </c>
      <c r="G1632" s="674">
        <v>442.87040626623832</v>
      </c>
      <c r="H1632" s="674">
        <v>442.87040626623832</v>
      </c>
      <c r="I1632" s="675">
        <v>442.87040626623832</v>
      </c>
      <c r="J1632" s="674">
        <v>1191.640647886579</v>
      </c>
      <c r="K1632" s="674">
        <v>1191.640647886579</v>
      </c>
      <c r="L1632" s="675">
        <v>1191.640647886579</v>
      </c>
    </row>
    <row r="1633" spans="1:12" x14ac:dyDescent="0.25">
      <c r="A1633" s="669">
        <v>2015</v>
      </c>
      <c r="B1633" s="670">
        <v>2044</v>
      </c>
      <c r="C1633" s="671">
        <v>29</v>
      </c>
      <c r="D1633" s="672">
        <v>11.941706243514691</v>
      </c>
      <c r="E1633" s="672">
        <v>11.941706243514691</v>
      </c>
      <c r="F1633" s="673">
        <v>11.941706243514691</v>
      </c>
      <c r="G1633" s="674">
        <v>377.49041989402411</v>
      </c>
      <c r="H1633" s="674">
        <v>377.49041989402411</v>
      </c>
      <c r="I1633" s="675">
        <v>377.49041989402411</v>
      </c>
      <c r="J1633" s="674">
        <v>1081.4750862337489</v>
      </c>
      <c r="K1633" s="674">
        <v>1081.4750862337489</v>
      </c>
      <c r="L1633" s="675">
        <v>1081.4750862337489</v>
      </c>
    </row>
    <row r="1634" spans="1:12" x14ac:dyDescent="0.25">
      <c r="A1634" s="669">
        <v>2015</v>
      </c>
      <c r="B1634" s="670">
        <v>2045</v>
      </c>
      <c r="C1634" s="671">
        <v>30</v>
      </c>
      <c r="D1634" s="672">
        <v>11.073457174917728</v>
      </c>
      <c r="E1634" s="672">
        <v>11.073457174917728</v>
      </c>
      <c r="F1634" s="673">
        <v>11.073457174917728</v>
      </c>
      <c r="G1634" s="674">
        <v>316.41454040414692</v>
      </c>
      <c r="H1634" s="674">
        <v>316.41454040414692</v>
      </c>
      <c r="I1634" s="675">
        <v>316.41454040414692</v>
      </c>
      <c r="J1634" s="674">
        <v>973.58008393785622</v>
      </c>
      <c r="K1634" s="674">
        <v>973.58008393785622</v>
      </c>
      <c r="L1634" s="675">
        <v>973.58008393785622</v>
      </c>
    </row>
    <row r="1635" spans="1:12" x14ac:dyDescent="0.25">
      <c r="A1635" s="669">
        <v>2015</v>
      </c>
      <c r="B1635" s="670">
        <v>2046</v>
      </c>
      <c r="C1635" s="671">
        <v>31</v>
      </c>
      <c r="D1635" s="672">
        <v>10.134536023408009</v>
      </c>
      <c r="E1635" s="672">
        <v>10.134536023408009</v>
      </c>
      <c r="F1635" s="673">
        <v>10.134536023408009</v>
      </c>
      <c r="G1635" s="674">
        <v>260.63714489969595</v>
      </c>
      <c r="H1635" s="674">
        <v>260.63714489969595</v>
      </c>
      <c r="I1635" s="675">
        <v>260.63714489969595</v>
      </c>
      <c r="J1635" s="674">
        <v>869.15959488969554</v>
      </c>
      <c r="K1635" s="674">
        <v>869.15959488969554</v>
      </c>
      <c r="L1635" s="675">
        <v>869.15959488969554</v>
      </c>
    </row>
    <row r="1636" spans="1:12" x14ac:dyDescent="0.25">
      <c r="A1636" s="669">
        <v>2015</v>
      </c>
      <c r="B1636" s="670">
        <v>2047</v>
      </c>
      <c r="C1636" s="671">
        <v>32</v>
      </c>
      <c r="D1636" s="672">
        <v>9.1496442543162075</v>
      </c>
      <c r="E1636" s="672">
        <v>9.1496442543162075</v>
      </c>
      <c r="F1636" s="673">
        <v>9.1496442543162075</v>
      </c>
      <c r="G1636" s="674">
        <v>210.84034548605479</v>
      </c>
      <c r="H1636" s="674">
        <v>210.84034548605479</v>
      </c>
      <c r="I1636" s="675">
        <v>210.84034548605479</v>
      </c>
      <c r="J1636" s="674">
        <v>769.28771282040532</v>
      </c>
      <c r="K1636" s="674">
        <v>769.28771282040532</v>
      </c>
      <c r="L1636" s="675">
        <v>769.28771282040532</v>
      </c>
    </row>
    <row r="1637" spans="1:12" x14ac:dyDescent="0.25">
      <c r="A1637" s="669">
        <v>2015</v>
      </c>
      <c r="B1637" s="670">
        <v>2048</v>
      </c>
      <c r="C1637" s="671">
        <v>33</v>
      </c>
      <c r="D1637" s="672">
        <v>8.1444197478021767</v>
      </c>
      <c r="E1637" s="672">
        <v>8.1444197478021767</v>
      </c>
      <c r="F1637" s="673">
        <v>8.1444197478021767</v>
      </c>
      <c r="G1637" s="674">
        <v>167.38510751093628</v>
      </c>
      <c r="H1637" s="674">
        <v>167.38510751093628</v>
      </c>
      <c r="I1637" s="675">
        <v>167.38510751093628</v>
      </c>
      <c r="J1637" s="674">
        <v>674.8825764883436</v>
      </c>
      <c r="K1637" s="674">
        <v>674.8825764883436</v>
      </c>
      <c r="L1637" s="675">
        <v>674.8825764883436</v>
      </c>
    </row>
    <row r="1638" spans="1:12" x14ac:dyDescent="0.25">
      <c r="A1638" s="669">
        <v>2015</v>
      </c>
      <c r="B1638" s="670">
        <v>2049</v>
      </c>
      <c r="C1638" s="671">
        <v>34</v>
      </c>
      <c r="D1638" s="672">
        <v>7.1441011286629941</v>
      </c>
      <c r="E1638" s="672">
        <v>7.1441011286629941</v>
      </c>
      <c r="F1638" s="673">
        <v>7.1441011286629941</v>
      </c>
      <c r="G1638" s="674">
        <v>130.32680631033392</v>
      </c>
      <c r="H1638" s="674">
        <v>130.32680631033392</v>
      </c>
      <c r="I1638" s="675">
        <v>130.32680631033392</v>
      </c>
      <c r="J1638" s="674">
        <v>586.68707842097001</v>
      </c>
      <c r="K1638" s="674">
        <v>586.68707842097001</v>
      </c>
      <c r="L1638" s="675">
        <v>586.68707842097001</v>
      </c>
    </row>
    <row r="1639" spans="1:12" x14ac:dyDescent="0.25">
      <c r="A1639" s="669">
        <v>2015</v>
      </c>
      <c r="B1639" s="670">
        <v>2050</v>
      </c>
      <c r="C1639" s="671">
        <v>35</v>
      </c>
      <c r="D1639" s="672">
        <v>6.1722349399293917</v>
      </c>
      <c r="E1639" s="672">
        <v>6.1722349399293917</v>
      </c>
      <c r="F1639" s="673">
        <v>6.1722349399293917</v>
      </c>
      <c r="G1639" s="674">
        <v>99.451808544818107</v>
      </c>
      <c r="H1639" s="674">
        <v>99.451808544818107</v>
      </c>
      <c r="I1639" s="675">
        <v>99.451808544818107</v>
      </c>
      <c r="J1639" s="674">
        <v>505.25713002633421</v>
      </c>
      <c r="K1639" s="674">
        <v>505.25713002633421</v>
      </c>
      <c r="L1639" s="675">
        <v>505.25713002633421</v>
      </c>
    </row>
    <row r="1640" spans="1:12" x14ac:dyDescent="0.25">
      <c r="A1640" s="669">
        <v>2015</v>
      </c>
      <c r="B1640" s="670">
        <v>2051</v>
      </c>
      <c r="C1640" s="671">
        <v>36</v>
      </c>
      <c r="D1640" s="672">
        <v>4.9522680206466161</v>
      </c>
      <c r="E1640" s="672">
        <v>4.9522680206466161</v>
      </c>
      <c r="F1640" s="673">
        <v>4.9522680206466161</v>
      </c>
      <c r="G1640" s="674">
        <v>103.83155498148359</v>
      </c>
      <c r="H1640" s="674">
        <v>103.83155498148359</v>
      </c>
      <c r="I1640" s="675">
        <v>103.83155498148359</v>
      </c>
      <c r="J1640" s="674">
        <v>593.79116476925913</v>
      </c>
      <c r="K1640" s="674">
        <v>593.79116476925913</v>
      </c>
      <c r="L1640" s="675">
        <v>593.79116476925913</v>
      </c>
    </row>
    <row r="1641" spans="1:12" x14ac:dyDescent="0.25">
      <c r="A1641" s="669">
        <v>2015</v>
      </c>
      <c r="B1641" s="670">
        <v>2052</v>
      </c>
      <c r="C1641" s="671">
        <v>37</v>
      </c>
      <c r="D1641" s="672">
        <v>4.2604917201712702</v>
      </c>
      <c r="E1641" s="672">
        <v>4.2604917201712702</v>
      </c>
      <c r="F1641" s="673">
        <v>4.2604917201712702</v>
      </c>
      <c r="G1641" s="674">
        <v>77.134539585371058</v>
      </c>
      <c r="H1641" s="674">
        <v>77.134539585371058</v>
      </c>
      <c r="I1641" s="675">
        <v>77.134539585371058</v>
      </c>
      <c r="J1641" s="674">
        <v>486.1891870483546</v>
      </c>
      <c r="K1641" s="674">
        <v>486.1891870483546</v>
      </c>
      <c r="L1641" s="675">
        <v>486.1891870483546</v>
      </c>
    </row>
    <row r="1642" spans="1:12" x14ac:dyDescent="0.25">
      <c r="A1642" s="669">
        <v>2015</v>
      </c>
      <c r="B1642" s="670">
        <v>2053</v>
      </c>
      <c r="C1642" s="671">
        <v>38</v>
      </c>
      <c r="D1642" s="672">
        <v>3.7902818603341295</v>
      </c>
      <c r="E1642" s="672">
        <v>3.7902818603341295</v>
      </c>
      <c r="F1642" s="673">
        <v>3.7902818603341295</v>
      </c>
      <c r="G1642" s="674">
        <v>58.596259189296205</v>
      </c>
      <c r="H1642" s="674">
        <v>58.596259189296205</v>
      </c>
      <c r="I1642" s="675">
        <v>58.596259189296205</v>
      </c>
      <c r="J1642" s="674">
        <v>444.0015364487715</v>
      </c>
      <c r="K1642" s="674">
        <v>444.0015364487715</v>
      </c>
      <c r="L1642" s="675">
        <v>444.0015364487715</v>
      </c>
    </row>
    <row r="1643" spans="1:12" ht="13" thickBot="1" x14ac:dyDescent="0.3">
      <c r="A1643" s="676">
        <v>2015</v>
      </c>
      <c r="B1643" s="677">
        <v>2054</v>
      </c>
      <c r="C1643" s="678">
        <v>39</v>
      </c>
      <c r="D1643" s="679">
        <v>2.9133711282191608</v>
      </c>
      <c r="E1643" s="679">
        <v>2.9133711282191608</v>
      </c>
      <c r="F1643" s="680">
        <v>2.9133711282191608</v>
      </c>
      <c r="G1643" s="681">
        <v>35.715456249748549</v>
      </c>
      <c r="H1643" s="681">
        <v>35.715456249748549</v>
      </c>
      <c r="I1643" s="682">
        <v>35.715456249748549</v>
      </c>
      <c r="J1643" s="681">
        <v>353.63262176587659</v>
      </c>
      <c r="K1643" s="681">
        <v>353.63262176587659</v>
      </c>
      <c r="L1643" s="682">
        <v>353.63262176587659</v>
      </c>
    </row>
    <row r="1644" spans="1:12" x14ac:dyDescent="0.25">
      <c r="A1644" s="662">
        <v>2016</v>
      </c>
      <c r="B1644" s="663">
        <v>2016</v>
      </c>
      <c r="C1644" s="664">
        <v>0</v>
      </c>
      <c r="D1644" s="665">
        <v>2.242445</v>
      </c>
      <c r="E1644" s="665">
        <v>2.242445</v>
      </c>
      <c r="F1644" s="666">
        <v>2.242445</v>
      </c>
      <c r="G1644" s="667">
        <v>395.6164267277648</v>
      </c>
      <c r="H1644" s="667">
        <v>395.6164267277648</v>
      </c>
      <c r="I1644" s="668">
        <v>395.6164267277648</v>
      </c>
      <c r="J1644" s="667">
        <v>1626.3127738847725</v>
      </c>
      <c r="K1644" s="667">
        <v>1626.3127738847725</v>
      </c>
      <c r="L1644" s="668">
        <v>1626.3127738847725</v>
      </c>
    </row>
    <row r="1645" spans="1:12" x14ac:dyDescent="0.25">
      <c r="A1645" s="669">
        <v>2016</v>
      </c>
      <c r="B1645" s="670">
        <v>2017</v>
      </c>
      <c r="C1645" s="671">
        <v>1</v>
      </c>
      <c r="D1645" s="672">
        <v>3.0651250000000001</v>
      </c>
      <c r="E1645" s="672">
        <v>3.0651250000000001</v>
      </c>
      <c r="F1645" s="673">
        <v>3.0651250000000001</v>
      </c>
      <c r="G1645" s="674">
        <v>432.66419553821993</v>
      </c>
      <c r="H1645" s="674">
        <v>432.66419553821993</v>
      </c>
      <c r="I1645" s="675">
        <v>432.66419553821993</v>
      </c>
      <c r="J1645" s="674">
        <v>1668.5934516661553</v>
      </c>
      <c r="K1645" s="674">
        <v>1668.5934516661553</v>
      </c>
      <c r="L1645" s="675">
        <v>1668.5934516661553</v>
      </c>
    </row>
    <row r="1646" spans="1:12" x14ac:dyDescent="0.25">
      <c r="A1646" s="669">
        <v>2016</v>
      </c>
      <c r="B1646" s="670">
        <v>2018</v>
      </c>
      <c r="C1646" s="671">
        <v>2</v>
      </c>
      <c r="D1646" s="672">
        <v>3.5282516877325083</v>
      </c>
      <c r="E1646" s="672">
        <v>3.5282516877325083</v>
      </c>
      <c r="F1646" s="673">
        <v>3.5282516877325083</v>
      </c>
      <c r="G1646" s="674">
        <v>463.35870625951458</v>
      </c>
      <c r="H1646" s="674">
        <v>463.35870625951458</v>
      </c>
      <c r="I1646" s="675">
        <v>463.35870625951458</v>
      </c>
      <c r="J1646" s="674">
        <v>1938.5489955079827</v>
      </c>
      <c r="K1646" s="674">
        <v>1938.5489955079827</v>
      </c>
      <c r="L1646" s="675">
        <v>1938.5489955079827</v>
      </c>
    </row>
    <row r="1647" spans="1:12" x14ac:dyDescent="0.25">
      <c r="A1647" s="669">
        <v>2016</v>
      </c>
      <c r="B1647" s="670">
        <v>2019</v>
      </c>
      <c r="C1647" s="671">
        <v>3</v>
      </c>
      <c r="D1647" s="672">
        <v>3.4775523200034115</v>
      </c>
      <c r="E1647" s="672">
        <v>3.4775523200034115</v>
      </c>
      <c r="F1647" s="673">
        <v>3.4775523200034115</v>
      </c>
      <c r="G1647" s="674">
        <v>488.93622399400414</v>
      </c>
      <c r="H1647" s="674">
        <v>488.93622399400414</v>
      </c>
      <c r="I1647" s="675">
        <v>488.93622399400414</v>
      </c>
      <c r="J1647" s="674">
        <v>1984.7727606194853</v>
      </c>
      <c r="K1647" s="674">
        <v>1984.7727606194853</v>
      </c>
      <c r="L1647" s="675">
        <v>1984.7727606194853</v>
      </c>
    </row>
    <row r="1648" spans="1:12" x14ac:dyDescent="0.25">
      <c r="A1648" s="669">
        <v>2016</v>
      </c>
      <c r="B1648" s="670">
        <v>2020</v>
      </c>
      <c r="C1648" s="671">
        <v>4</v>
      </c>
      <c r="D1648" s="672">
        <v>4.4335809370385224</v>
      </c>
      <c r="E1648" s="672">
        <v>4.4335809370385224</v>
      </c>
      <c r="F1648" s="673">
        <v>4.4335809370385224</v>
      </c>
      <c r="G1648" s="674">
        <v>613.40545470235907</v>
      </c>
      <c r="H1648" s="674">
        <v>613.40545470235907</v>
      </c>
      <c r="I1648" s="675">
        <v>613.40545470235907</v>
      </c>
      <c r="J1648" s="674">
        <v>2029.1851445622999</v>
      </c>
      <c r="K1648" s="674">
        <v>2029.1851445622999</v>
      </c>
      <c r="L1648" s="675">
        <v>2029.1851445622999</v>
      </c>
    </row>
    <row r="1649" spans="1:12" x14ac:dyDescent="0.25">
      <c r="A1649" s="669">
        <v>2016</v>
      </c>
      <c r="B1649" s="670">
        <v>2021</v>
      </c>
      <c r="C1649" s="671">
        <v>5</v>
      </c>
      <c r="D1649" s="672">
        <v>4.8255349323783143</v>
      </c>
      <c r="E1649" s="672">
        <v>4.8255349323783143</v>
      </c>
      <c r="F1649" s="673">
        <v>4.8255349323783143</v>
      </c>
      <c r="G1649" s="674">
        <v>639.01897208489208</v>
      </c>
      <c r="H1649" s="674">
        <v>639.01897208489208</v>
      </c>
      <c r="I1649" s="675">
        <v>639.01897208489208</v>
      </c>
      <c r="J1649" s="674">
        <v>2071.0861553417903</v>
      </c>
      <c r="K1649" s="674">
        <v>2071.0861553417903</v>
      </c>
      <c r="L1649" s="675">
        <v>2071.0861553417903</v>
      </c>
    </row>
    <row r="1650" spans="1:12" x14ac:dyDescent="0.25">
      <c r="A1650" s="669">
        <v>2016</v>
      </c>
      <c r="B1650" s="670">
        <v>2022</v>
      </c>
      <c r="C1650" s="671">
        <v>6</v>
      </c>
      <c r="D1650" s="672">
        <v>5.2510055702853586</v>
      </c>
      <c r="E1650" s="672">
        <v>5.2510055702853586</v>
      </c>
      <c r="F1650" s="673">
        <v>5.2510055702853586</v>
      </c>
      <c r="G1650" s="674">
        <v>665.28142339524982</v>
      </c>
      <c r="H1650" s="674">
        <v>665.28142339524982</v>
      </c>
      <c r="I1650" s="675">
        <v>665.28142339524982</v>
      </c>
      <c r="J1650" s="674">
        <v>2109.7402991249483</v>
      </c>
      <c r="K1650" s="674">
        <v>2109.7402991249483</v>
      </c>
      <c r="L1650" s="675">
        <v>2109.7402991249483</v>
      </c>
    </row>
    <row r="1651" spans="1:12" x14ac:dyDescent="0.25">
      <c r="A1651" s="669">
        <v>2016</v>
      </c>
      <c r="B1651" s="670">
        <v>2023</v>
      </c>
      <c r="C1651" s="671">
        <v>7</v>
      </c>
      <c r="D1651" s="672">
        <v>5.7098091281221199</v>
      </c>
      <c r="E1651" s="672">
        <v>5.7098091281221199</v>
      </c>
      <c r="F1651" s="673">
        <v>5.7098091281221199</v>
      </c>
      <c r="G1651" s="674">
        <v>691.72061891865769</v>
      </c>
      <c r="H1651" s="674">
        <v>691.72061891865769</v>
      </c>
      <c r="I1651" s="675">
        <v>691.72061891865769</v>
      </c>
      <c r="J1651" s="674">
        <v>2144.3857237012307</v>
      </c>
      <c r="K1651" s="674">
        <v>2144.3857237012307</v>
      </c>
      <c r="L1651" s="675">
        <v>2144.3857237012307</v>
      </c>
    </row>
    <row r="1652" spans="1:12" x14ac:dyDescent="0.25">
      <c r="A1652" s="669">
        <v>2016</v>
      </c>
      <c r="B1652" s="670">
        <v>2024</v>
      </c>
      <c r="C1652" s="671">
        <v>8</v>
      </c>
      <c r="D1652" s="672">
        <v>6.2009567549478781</v>
      </c>
      <c r="E1652" s="672">
        <v>6.2009567549478781</v>
      </c>
      <c r="F1652" s="673">
        <v>6.2009567549478781</v>
      </c>
      <c r="G1652" s="674">
        <v>717.79078745284937</v>
      </c>
      <c r="H1652" s="674">
        <v>717.79078745284937</v>
      </c>
      <c r="I1652" s="675">
        <v>717.79078745284937</v>
      </c>
      <c r="J1652" s="674">
        <v>2174.2457265641606</v>
      </c>
      <c r="K1652" s="674">
        <v>2174.2457265641606</v>
      </c>
      <c r="L1652" s="675">
        <v>2174.2457265641606</v>
      </c>
    </row>
    <row r="1653" spans="1:12" x14ac:dyDescent="0.25">
      <c r="A1653" s="669">
        <v>2016</v>
      </c>
      <c r="B1653" s="670">
        <v>2025</v>
      </c>
      <c r="C1653" s="671">
        <v>9</v>
      </c>
      <c r="D1653" s="672">
        <v>6.7224831016659561</v>
      </c>
      <c r="E1653" s="672">
        <v>6.7224831016659561</v>
      </c>
      <c r="F1653" s="673">
        <v>6.7224831016659561</v>
      </c>
      <c r="G1653" s="674">
        <v>742.87377464627389</v>
      </c>
      <c r="H1653" s="674">
        <v>742.87377464627389</v>
      </c>
      <c r="I1653" s="675">
        <v>742.87377464627389</v>
      </c>
      <c r="J1653" s="674">
        <v>2198.5426049497478</v>
      </c>
      <c r="K1653" s="674">
        <v>2198.5426049497478</v>
      </c>
      <c r="L1653" s="675">
        <v>2198.5426049497478</v>
      </c>
    </row>
    <row r="1654" spans="1:12" x14ac:dyDescent="0.25">
      <c r="A1654" s="669">
        <v>2016</v>
      </c>
      <c r="B1654" s="670">
        <v>2026</v>
      </c>
      <c r="C1654" s="671">
        <v>10</v>
      </c>
      <c r="D1654" s="672">
        <v>7.2712745711731435</v>
      </c>
      <c r="E1654" s="672">
        <v>7.2712745711731435</v>
      </c>
      <c r="F1654" s="673">
        <v>7.2712745711731435</v>
      </c>
      <c r="G1654" s="674">
        <v>766.28498544430659</v>
      </c>
      <c r="H1654" s="674">
        <v>766.28498544430659</v>
      </c>
      <c r="I1654" s="675">
        <v>766.28498544430659</v>
      </c>
      <c r="J1654" s="674">
        <v>2216.5137199281362</v>
      </c>
      <c r="K1654" s="674">
        <v>2216.5137199281362</v>
      </c>
      <c r="L1654" s="675">
        <v>2216.5137199281362</v>
      </c>
    </row>
    <row r="1655" spans="1:12" x14ac:dyDescent="0.25">
      <c r="A1655" s="669">
        <v>2016</v>
      </c>
      <c r="B1655" s="670">
        <v>2027</v>
      </c>
      <c r="C1655" s="671">
        <v>11</v>
      </c>
      <c r="D1655" s="672">
        <v>7.8429073059292209</v>
      </c>
      <c r="E1655" s="672">
        <v>7.8429073059292209</v>
      </c>
      <c r="F1655" s="673">
        <v>7.8429073059292209</v>
      </c>
      <c r="G1655" s="674">
        <v>787.28486353150231</v>
      </c>
      <c r="H1655" s="674">
        <v>787.28486353150231</v>
      </c>
      <c r="I1655" s="675">
        <v>787.28486353150231</v>
      </c>
      <c r="J1655" s="674">
        <v>2227.4295258391439</v>
      </c>
      <c r="K1655" s="674">
        <v>2227.4295258391439</v>
      </c>
      <c r="L1655" s="675">
        <v>2227.4295258391439</v>
      </c>
    </row>
    <row r="1656" spans="1:12" x14ac:dyDescent="0.25">
      <c r="A1656" s="669">
        <v>2016</v>
      </c>
      <c r="B1656" s="670">
        <v>2028</v>
      </c>
      <c r="C1656" s="671">
        <v>12</v>
      </c>
      <c r="D1656" s="672">
        <v>8.4315076164449572</v>
      </c>
      <c r="E1656" s="672">
        <v>8.4315076164449572</v>
      </c>
      <c r="F1656" s="673">
        <v>8.4315076164449572</v>
      </c>
      <c r="G1656" s="674">
        <v>805.09649855086616</v>
      </c>
      <c r="H1656" s="674">
        <v>805.09649855086616</v>
      </c>
      <c r="I1656" s="675">
        <v>805.09649855086616</v>
      </c>
      <c r="J1656" s="674">
        <v>2230.6131842070431</v>
      </c>
      <c r="K1656" s="674">
        <v>2230.6131842070431</v>
      </c>
      <c r="L1656" s="675">
        <v>2230.6131842070431</v>
      </c>
    </row>
    <row r="1657" spans="1:12" x14ac:dyDescent="0.25">
      <c r="A1657" s="669">
        <v>2016</v>
      </c>
      <c r="B1657" s="670">
        <v>2029</v>
      </c>
      <c r="C1657" s="671">
        <v>13</v>
      </c>
      <c r="D1657" s="672">
        <v>9.0296498959065659</v>
      </c>
      <c r="E1657" s="672">
        <v>9.0296498959065659</v>
      </c>
      <c r="F1657" s="673">
        <v>9.0296498959065659</v>
      </c>
      <c r="G1657" s="674">
        <v>818.92961845704792</v>
      </c>
      <c r="H1657" s="674">
        <v>818.92961845704792</v>
      </c>
      <c r="I1657" s="675">
        <v>818.92961845704792</v>
      </c>
      <c r="J1657" s="674">
        <v>2225.4612437834935</v>
      </c>
      <c r="K1657" s="674">
        <v>2225.4612437834935</v>
      </c>
      <c r="L1657" s="675">
        <v>2225.4612437834935</v>
      </c>
    </row>
    <row r="1658" spans="1:12" x14ac:dyDescent="0.25">
      <c r="A1658" s="669">
        <v>2016</v>
      </c>
      <c r="B1658" s="670">
        <v>2030</v>
      </c>
      <c r="C1658" s="671">
        <v>14</v>
      </c>
      <c r="D1658" s="672">
        <v>9.6283088282424849</v>
      </c>
      <c r="E1658" s="672">
        <v>9.6283088282424849</v>
      </c>
      <c r="F1658" s="673">
        <v>9.6283088282424849</v>
      </c>
      <c r="G1658" s="674">
        <v>828.01075564514235</v>
      </c>
      <c r="H1658" s="674">
        <v>828.01075564514235</v>
      </c>
      <c r="I1658" s="675">
        <v>828.01075564514235</v>
      </c>
      <c r="J1658" s="674">
        <v>2211.4647333254416</v>
      </c>
      <c r="K1658" s="674">
        <v>2211.4647333254416</v>
      </c>
      <c r="L1658" s="675">
        <v>2211.4647333254416</v>
      </c>
    </row>
    <row r="1659" spans="1:12" x14ac:dyDescent="0.25">
      <c r="A1659" s="669">
        <v>2016</v>
      </c>
      <c r="B1659" s="670">
        <v>2031</v>
      </c>
      <c r="C1659" s="671">
        <v>15</v>
      </c>
      <c r="D1659" s="672">
        <v>10.216883484469449</v>
      </c>
      <c r="E1659" s="672">
        <v>10.216883484469449</v>
      </c>
      <c r="F1659" s="673">
        <v>10.216883484469449</v>
      </c>
      <c r="G1659" s="674">
        <v>831.61878458141655</v>
      </c>
      <c r="H1659" s="674">
        <v>831.61878458141655</v>
      </c>
      <c r="I1659" s="675">
        <v>831.61878458141655</v>
      </c>
      <c r="J1659" s="674">
        <v>2188.2298904280087</v>
      </c>
      <c r="K1659" s="674">
        <v>2188.2298904280087</v>
      </c>
      <c r="L1659" s="675">
        <v>2188.2298904280087</v>
      </c>
    </row>
    <row r="1660" spans="1:12" x14ac:dyDescent="0.25">
      <c r="A1660" s="669">
        <v>2016</v>
      </c>
      <c r="B1660" s="670">
        <v>2032</v>
      </c>
      <c r="C1660" s="671">
        <v>16</v>
      </c>
      <c r="D1660" s="672">
        <v>10.783310291326796</v>
      </c>
      <c r="E1660" s="672">
        <v>10.783310291326796</v>
      </c>
      <c r="F1660" s="673">
        <v>10.783310291326796</v>
      </c>
      <c r="G1660" s="674">
        <v>829.12435026868945</v>
      </c>
      <c r="H1660" s="674">
        <v>829.12435026868945</v>
      </c>
      <c r="I1660" s="675">
        <v>829.12435026868945</v>
      </c>
      <c r="J1660" s="674">
        <v>2155.49764862449</v>
      </c>
      <c r="K1660" s="674">
        <v>2155.49764862449</v>
      </c>
      <c r="L1660" s="675">
        <v>2155.49764862449</v>
      </c>
    </row>
    <row r="1661" spans="1:12" x14ac:dyDescent="0.25">
      <c r="A1661" s="669">
        <v>2016</v>
      </c>
      <c r="B1661" s="670">
        <v>2033</v>
      </c>
      <c r="C1661" s="671">
        <v>17</v>
      </c>
      <c r="D1661" s="672">
        <v>11.314279442719702</v>
      </c>
      <c r="E1661" s="672">
        <v>11.314279442719702</v>
      </c>
      <c r="F1661" s="673">
        <v>11.314279442719702</v>
      </c>
      <c r="G1661" s="674">
        <v>820.03099982674598</v>
      </c>
      <c r="H1661" s="674">
        <v>820.03099982674598</v>
      </c>
      <c r="I1661" s="675">
        <v>820.03099982674598</v>
      </c>
      <c r="J1661" s="674">
        <v>2113.16093693826</v>
      </c>
      <c r="K1661" s="674">
        <v>2113.16093693826</v>
      </c>
      <c r="L1661" s="675">
        <v>2113.16093693826</v>
      </c>
    </row>
    <row r="1662" spans="1:12" x14ac:dyDescent="0.25">
      <c r="A1662" s="669">
        <v>2016</v>
      </c>
      <c r="B1662" s="670">
        <v>2034</v>
      </c>
      <c r="C1662" s="671">
        <v>18</v>
      </c>
      <c r="D1662" s="672">
        <v>11.795564788791003</v>
      </c>
      <c r="E1662" s="672">
        <v>11.795564788791003</v>
      </c>
      <c r="F1662" s="673">
        <v>11.795564788791003</v>
      </c>
      <c r="G1662" s="674">
        <v>804.01517566856012</v>
      </c>
      <c r="H1662" s="674">
        <v>804.01517566856012</v>
      </c>
      <c r="I1662" s="675">
        <v>804.01517566856012</v>
      </c>
      <c r="J1662" s="674">
        <v>2061.2788216726581</v>
      </c>
      <c r="K1662" s="674">
        <v>2061.2788216726581</v>
      </c>
      <c r="L1662" s="675">
        <v>2061.2788216726581</v>
      </c>
    </row>
    <row r="1663" spans="1:12" x14ac:dyDescent="0.25">
      <c r="A1663" s="669">
        <v>2016</v>
      </c>
      <c r="B1663" s="670">
        <v>2035</v>
      </c>
      <c r="C1663" s="671">
        <v>19</v>
      </c>
      <c r="D1663" s="672">
        <v>12.212470422471362</v>
      </c>
      <c r="E1663" s="672">
        <v>12.212470422471362</v>
      </c>
      <c r="F1663" s="673">
        <v>12.212470422471362</v>
      </c>
      <c r="G1663" s="674">
        <v>780.96172754138365</v>
      </c>
      <c r="H1663" s="674">
        <v>780.96172754138365</v>
      </c>
      <c r="I1663" s="675">
        <v>780.96172754138365</v>
      </c>
      <c r="J1663" s="674">
        <v>2000.0865486583375</v>
      </c>
      <c r="K1663" s="674">
        <v>2000.0865486583375</v>
      </c>
      <c r="L1663" s="675">
        <v>2000.0865486583375</v>
      </c>
    </row>
    <row r="1664" spans="1:12" x14ac:dyDescent="0.25">
      <c r="A1664" s="669">
        <v>2016</v>
      </c>
      <c r="B1664" s="670">
        <v>2036</v>
      </c>
      <c r="C1664" s="671">
        <v>20</v>
      </c>
      <c r="D1664" s="672">
        <v>12.550388176022732</v>
      </c>
      <c r="E1664" s="672">
        <v>12.550388176022732</v>
      </c>
      <c r="F1664" s="673">
        <v>12.550388176022732</v>
      </c>
      <c r="G1664" s="674">
        <v>750.99135787693319</v>
      </c>
      <c r="H1664" s="674">
        <v>750.99135787693319</v>
      </c>
      <c r="I1664" s="675">
        <v>750.99135787693319</v>
      </c>
      <c r="J1664" s="674">
        <v>1930.0006322223069</v>
      </c>
      <c r="K1664" s="674">
        <v>1930.0006322223069</v>
      </c>
      <c r="L1664" s="675">
        <v>1930.0006322223069</v>
      </c>
    </row>
    <row r="1665" spans="1:12" x14ac:dyDescent="0.25">
      <c r="A1665" s="669">
        <v>2016</v>
      </c>
      <c r="B1665" s="670">
        <v>2037</v>
      </c>
      <c r="C1665" s="671">
        <v>21</v>
      </c>
      <c r="D1665" s="672">
        <v>12.795449443119725</v>
      </c>
      <c r="E1665" s="672">
        <v>12.795449443119725</v>
      </c>
      <c r="F1665" s="673">
        <v>12.795449443119725</v>
      </c>
      <c r="G1665" s="674">
        <v>714.47652680316787</v>
      </c>
      <c r="H1665" s="674">
        <v>714.47652680316787</v>
      </c>
      <c r="I1665" s="675">
        <v>714.47652680316787</v>
      </c>
      <c r="J1665" s="674">
        <v>1851.618288081226</v>
      </c>
      <c r="K1665" s="674">
        <v>1851.618288081226</v>
      </c>
      <c r="L1665" s="675">
        <v>1851.618288081226</v>
      </c>
    </row>
    <row r="1666" spans="1:12" x14ac:dyDescent="0.25">
      <c r="A1666" s="669">
        <v>2016</v>
      </c>
      <c r="B1666" s="670">
        <v>2038</v>
      </c>
      <c r="C1666" s="671">
        <v>22</v>
      </c>
      <c r="D1666" s="672">
        <v>12.935242919276527</v>
      </c>
      <c r="E1666" s="672">
        <v>12.935242919276527</v>
      </c>
      <c r="F1666" s="673">
        <v>12.935242919276527</v>
      </c>
      <c r="G1666" s="674">
        <v>672.04287744574367</v>
      </c>
      <c r="H1666" s="674">
        <v>672.04287744574367</v>
      </c>
      <c r="I1666" s="675">
        <v>672.04287744574367</v>
      </c>
      <c r="J1666" s="674">
        <v>1765.7107200333098</v>
      </c>
      <c r="K1666" s="674">
        <v>1765.7107200333098</v>
      </c>
      <c r="L1666" s="675">
        <v>1765.7107200333098</v>
      </c>
    </row>
    <row r="1667" spans="1:12" x14ac:dyDescent="0.25">
      <c r="A1667" s="669">
        <v>2016</v>
      </c>
      <c r="B1667" s="670">
        <v>2039</v>
      </c>
      <c r="C1667" s="671">
        <v>23</v>
      </c>
      <c r="D1667" s="672">
        <v>12.959558130315688</v>
      </c>
      <c r="E1667" s="672">
        <v>12.959558130315688</v>
      </c>
      <c r="F1667" s="673">
        <v>12.959558130315688</v>
      </c>
      <c r="G1667" s="674">
        <v>624.55421809913832</v>
      </c>
      <c r="H1667" s="674">
        <v>624.55421809913832</v>
      </c>
      <c r="I1667" s="675">
        <v>624.55421809913832</v>
      </c>
      <c r="J1667" s="674">
        <v>1673.2100384402511</v>
      </c>
      <c r="K1667" s="674">
        <v>1673.2100384402511</v>
      </c>
      <c r="L1667" s="675">
        <v>1673.2100384402511</v>
      </c>
    </row>
    <row r="1668" spans="1:12" x14ac:dyDescent="0.25">
      <c r="A1668" s="669">
        <v>2016</v>
      </c>
      <c r="B1668" s="670">
        <v>2040</v>
      </c>
      <c r="C1668" s="671">
        <v>24</v>
      </c>
      <c r="D1668" s="672">
        <v>12.861104421144985</v>
      </c>
      <c r="E1668" s="672">
        <v>12.861104421144985</v>
      </c>
      <c r="F1668" s="673">
        <v>12.861104421144985</v>
      </c>
      <c r="G1668" s="674">
        <v>573.08047060507204</v>
      </c>
      <c r="H1668" s="674">
        <v>573.08047060507204</v>
      </c>
      <c r="I1668" s="675">
        <v>573.08047060507204</v>
      </c>
      <c r="J1668" s="674">
        <v>1575.1899003403676</v>
      </c>
      <c r="K1668" s="674">
        <v>1575.1899003403676</v>
      </c>
      <c r="L1668" s="675">
        <v>1575.1899003403676</v>
      </c>
    </row>
    <row r="1669" spans="1:12" x14ac:dyDescent="0.25">
      <c r="A1669" s="669">
        <v>2016</v>
      </c>
      <c r="B1669" s="670">
        <v>2041</v>
      </c>
      <c r="C1669" s="671">
        <v>25</v>
      </c>
      <c r="D1669" s="672">
        <v>12.636148000269417</v>
      </c>
      <c r="E1669" s="672">
        <v>12.636148000269417</v>
      </c>
      <c r="F1669" s="673">
        <v>12.636148000269417</v>
      </c>
      <c r="G1669" s="674">
        <v>518.84964726471901</v>
      </c>
      <c r="H1669" s="674">
        <v>518.84964726471901</v>
      </c>
      <c r="I1669" s="675">
        <v>518.84964726471901</v>
      </c>
      <c r="J1669" s="674">
        <v>1472.8402996843722</v>
      </c>
      <c r="K1669" s="674">
        <v>1472.8402996843722</v>
      </c>
      <c r="L1669" s="675">
        <v>1472.8402996843722</v>
      </c>
    </row>
    <row r="1670" spans="1:12" x14ac:dyDescent="0.25">
      <c r="A1670" s="669">
        <v>2016</v>
      </c>
      <c r="B1670" s="670">
        <v>2042</v>
      </c>
      <c r="C1670" s="671">
        <v>26</v>
      </c>
      <c r="D1670" s="672">
        <v>12.285007241846166</v>
      </c>
      <c r="E1670" s="672">
        <v>12.285007241846166</v>
      </c>
      <c r="F1670" s="673">
        <v>12.285007241846166</v>
      </c>
      <c r="G1670" s="674">
        <v>463.18666834708375</v>
      </c>
      <c r="H1670" s="674">
        <v>463.18666834708375</v>
      </c>
      <c r="I1670" s="675">
        <v>463.18666834708375</v>
      </c>
      <c r="J1670" s="674">
        <v>1367.4372802585403</v>
      </c>
      <c r="K1670" s="674">
        <v>1367.4372802585403</v>
      </c>
      <c r="L1670" s="675">
        <v>1367.4372802585403</v>
      </c>
    </row>
    <row r="1671" spans="1:12" x14ac:dyDescent="0.25">
      <c r="A1671" s="669">
        <v>2016</v>
      </c>
      <c r="B1671" s="670">
        <v>2043</v>
      </c>
      <c r="C1671" s="671">
        <v>27</v>
      </c>
      <c r="D1671" s="672">
        <v>11.812350013386924</v>
      </c>
      <c r="E1671" s="672">
        <v>11.812350013386924</v>
      </c>
      <c r="F1671" s="673">
        <v>11.812350013386924</v>
      </c>
      <c r="G1671" s="674">
        <v>407.4434476227982</v>
      </c>
      <c r="H1671" s="674">
        <v>407.4434476227982</v>
      </c>
      <c r="I1671" s="675">
        <v>407.4434476227982</v>
      </c>
      <c r="J1671" s="674">
        <v>1260.3086688944277</v>
      </c>
      <c r="K1671" s="674">
        <v>1260.3086688944277</v>
      </c>
      <c r="L1671" s="675">
        <v>1260.3086688944277</v>
      </c>
    </row>
    <row r="1672" spans="1:12" x14ac:dyDescent="0.25">
      <c r="A1672" s="669">
        <v>2016</v>
      </c>
      <c r="B1672" s="670">
        <v>2044</v>
      </c>
      <c r="C1672" s="671">
        <v>28</v>
      </c>
      <c r="D1672" s="672">
        <v>11.227247041437256</v>
      </c>
      <c r="E1672" s="672">
        <v>11.227247041437256</v>
      </c>
      <c r="F1672" s="673">
        <v>11.227247041437256</v>
      </c>
      <c r="G1672" s="674">
        <v>352.92590858548448</v>
      </c>
      <c r="H1672" s="674">
        <v>352.92590858548448</v>
      </c>
      <c r="I1672" s="675">
        <v>352.92590858548448</v>
      </c>
      <c r="J1672" s="674">
        <v>1152.797206898045</v>
      </c>
      <c r="K1672" s="674">
        <v>1152.797206898045</v>
      </c>
      <c r="L1672" s="675">
        <v>1152.797206898045</v>
      </c>
    </row>
    <row r="1673" spans="1:12" x14ac:dyDescent="0.25">
      <c r="A1673" s="669">
        <v>2016</v>
      </c>
      <c r="B1673" s="670">
        <v>2045</v>
      </c>
      <c r="C1673" s="671">
        <v>29</v>
      </c>
      <c r="D1673" s="672">
        <v>10.542952165094464</v>
      </c>
      <c r="E1673" s="672">
        <v>10.542952165094464</v>
      </c>
      <c r="F1673" s="673">
        <v>10.542952165094464</v>
      </c>
      <c r="G1673" s="674">
        <v>300.82423105806612</v>
      </c>
      <c r="H1673" s="674">
        <v>300.82423105806612</v>
      </c>
      <c r="I1673" s="675">
        <v>300.82423105806612</v>
      </c>
      <c r="J1673" s="674">
        <v>1046.2226686805263</v>
      </c>
      <c r="K1673" s="674">
        <v>1046.2226686805263</v>
      </c>
      <c r="L1673" s="675">
        <v>1046.2226686805263</v>
      </c>
    </row>
    <row r="1674" spans="1:12" x14ac:dyDescent="0.25">
      <c r="A1674" s="669">
        <v>2016</v>
      </c>
      <c r="B1674" s="670">
        <v>2046</v>
      </c>
      <c r="C1674" s="671">
        <v>30</v>
      </c>
      <c r="D1674" s="672">
        <v>9.7764027113615093</v>
      </c>
      <c r="E1674" s="672">
        <v>9.7764027113615093</v>
      </c>
      <c r="F1674" s="673">
        <v>9.7764027113615093</v>
      </c>
      <c r="G1674" s="674">
        <v>252.15252042526265</v>
      </c>
      <c r="H1674" s="674">
        <v>252.15252042526265</v>
      </c>
      <c r="I1674" s="675">
        <v>252.15252042526265</v>
      </c>
      <c r="J1674" s="674">
        <v>941.84467729062385</v>
      </c>
      <c r="K1674" s="674">
        <v>941.84467729062385</v>
      </c>
      <c r="L1674" s="675">
        <v>941.84467729062385</v>
      </c>
    </row>
    <row r="1675" spans="1:12" x14ac:dyDescent="0.25">
      <c r="A1675" s="669">
        <v>2016</v>
      </c>
      <c r="B1675" s="670">
        <v>2047</v>
      </c>
      <c r="C1675" s="671">
        <v>31</v>
      </c>
      <c r="D1675" s="672">
        <v>8.947459126139897</v>
      </c>
      <c r="E1675" s="672">
        <v>8.947459126139897</v>
      </c>
      <c r="F1675" s="673">
        <v>8.947459126139897</v>
      </c>
      <c r="G1675" s="674">
        <v>207.70320137298404</v>
      </c>
      <c r="H1675" s="674">
        <v>207.70320137298404</v>
      </c>
      <c r="I1675" s="675">
        <v>207.70320137298404</v>
      </c>
      <c r="J1675" s="674">
        <v>840.82794180821281</v>
      </c>
      <c r="K1675" s="674">
        <v>840.82794180821281</v>
      </c>
      <c r="L1675" s="675">
        <v>840.82794180821281</v>
      </c>
    </row>
    <row r="1676" spans="1:12" x14ac:dyDescent="0.25">
      <c r="A1676" s="669">
        <v>2016</v>
      </c>
      <c r="B1676" s="670">
        <v>2048</v>
      </c>
      <c r="C1676" s="671">
        <v>32</v>
      </c>
      <c r="D1676" s="672">
        <v>8.0779295465650112</v>
      </c>
      <c r="E1676" s="672">
        <v>8.0779295465650112</v>
      </c>
      <c r="F1676" s="673">
        <v>8.0779295465650112</v>
      </c>
      <c r="G1676" s="674">
        <v>168.0198528605454</v>
      </c>
      <c r="H1676" s="674">
        <v>168.0198528605454</v>
      </c>
      <c r="I1676" s="675">
        <v>168.0198528605454</v>
      </c>
      <c r="J1676" s="674">
        <v>744.21154415400406</v>
      </c>
      <c r="K1676" s="674">
        <v>744.21154415400406</v>
      </c>
      <c r="L1676" s="675">
        <v>744.21154415400406</v>
      </c>
    </row>
    <row r="1677" spans="1:12" x14ac:dyDescent="0.25">
      <c r="A1677" s="669">
        <v>2016</v>
      </c>
      <c r="B1677" s="670">
        <v>2049</v>
      </c>
      <c r="C1677" s="671">
        <v>33</v>
      </c>
      <c r="D1677" s="672">
        <v>7.1904488406052831</v>
      </c>
      <c r="E1677" s="672">
        <v>7.1904488406052831</v>
      </c>
      <c r="F1677" s="673">
        <v>7.1904488406052831</v>
      </c>
      <c r="G1677" s="674">
        <v>133.39013019637764</v>
      </c>
      <c r="H1677" s="674">
        <v>133.39013019637764</v>
      </c>
      <c r="I1677" s="675">
        <v>133.39013019637764</v>
      </c>
      <c r="J1677" s="674">
        <v>652.88369487876832</v>
      </c>
      <c r="K1677" s="674">
        <v>652.88369487876832</v>
      </c>
      <c r="L1677" s="675">
        <v>652.88369487876832</v>
      </c>
    </row>
    <row r="1678" spans="1:12" x14ac:dyDescent="0.25">
      <c r="A1678" s="669">
        <v>2016</v>
      </c>
      <c r="B1678" s="670">
        <v>2050</v>
      </c>
      <c r="C1678" s="671">
        <v>34</v>
      </c>
      <c r="D1678" s="672">
        <v>6.3072993863834252</v>
      </c>
      <c r="E1678" s="672">
        <v>6.3072993863834252</v>
      </c>
      <c r="F1678" s="673">
        <v>6.3072993863834252</v>
      </c>
      <c r="G1678" s="674">
        <v>103.85816229605558</v>
      </c>
      <c r="H1678" s="674">
        <v>103.85816229605558</v>
      </c>
      <c r="I1678" s="675">
        <v>103.85816229605558</v>
      </c>
      <c r="J1678" s="674">
        <v>567.56307073476262</v>
      </c>
      <c r="K1678" s="674">
        <v>567.56307073476262</v>
      </c>
      <c r="L1678" s="675">
        <v>567.56307073476262</v>
      </c>
    </row>
    <row r="1679" spans="1:12" x14ac:dyDescent="0.25">
      <c r="A1679" s="669">
        <v>2016</v>
      </c>
      <c r="B1679" s="670">
        <v>2051</v>
      </c>
      <c r="C1679" s="671">
        <v>35</v>
      </c>
      <c r="D1679" s="672">
        <v>6.1722349399293917</v>
      </c>
      <c r="E1679" s="672">
        <v>6.1722349399293917</v>
      </c>
      <c r="F1679" s="673">
        <v>6.1722349399293917</v>
      </c>
      <c r="G1679" s="674">
        <v>99.451808544818107</v>
      </c>
      <c r="H1679" s="674">
        <v>99.451808544818107</v>
      </c>
      <c r="I1679" s="675">
        <v>99.451808544818107</v>
      </c>
      <c r="J1679" s="674">
        <v>505.25713002633421</v>
      </c>
      <c r="K1679" s="674">
        <v>505.25713002633421</v>
      </c>
      <c r="L1679" s="675">
        <v>505.25713002633421</v>
      </c>
    </row>
    <row r="1680" spans="1:12" x14ac:dyDescent="0.25">
      <c r="A1680" s="669">
        <v>2016</v>
      </c>
      <c r="B1680" s="670">
        <v>2052</v>
      </c>
      <c r="C1680" s="671">
        <v>36</v>
      </c>
      <c r="D1680" s="672">
        <v>4.9522680206466161</v>
      </c>
      <c r="E1680" s="672">
        <v>4.9522680206466161</v>
      </c>
      <c r="F1680" s="673">
        <v>4.9522680206466161</v>
      </c>
      <c r="G1680" s="674">
        <v>103.83155498148359</v>
      </c>
      <c r="H1680" s="674">
        <v>103.83155498148359</v>
      </c>
      <c r="I1680" s="675">
        <v>103.83155498148359</v>
      </c>
      <c r="J1680" s="674">
        <v>593.79116476925913</v>
      </c>
      <c r="K1680" s="674">
        <v>593.79116476925913</v>
      </c>
      <c r="L1680" s="675">
        <v>593.79116476925913</v>
      </c>
    </row>
    <row r="1681" spans="1:12" x14ac:dyDescent="0.25">
      <c r="A1681" s="669">
        <v>2016</v>
      </c>
      <c r="B1681" s="670">
        <v>2053</v>
      </c>
      <c r="C1681" s="671">
        <v>37</v>
      </c>
      <c r="D1681" s="672">
        <v>4.2604917201712702</v>
      </c>
      <c r="E1681" s="672">
        <v>4.2604917201712702</v>
      </c>
      <c r="F1681" s="673">
        <v>4.2604917201712702</v>
      </c>
      <c r="G1681" s="674">
        <v>77.134539585371058</v>
      </c>
      <c r="H1681" s="674">
        <v>77.134539585371058</v>
      </c>
      <c r="I1681" s="675">
        <v>77.134539585371058</v>
      </c>
      <c r="J1681" s="674">
        <v>486.1891870483546</v>
      </c>
      <c r="K1681" s="674">
        <v>486.1891870483546</v>
      </c>
      <c r="L1681" s="675">
        <v>486.1891870483546</v>
      </c>
    </row>
    <row r="1682" spans="1:12" x14ac:dyDescent="0.25">
      <c r="A1682" s="669">
        <v>2016</v>
      </c>
      <c r="B1682" s="670">
        <v>2054</v>
      </c>
      <c r="C1682" s="671">
        <v>38</v>
      </c>
      <c r="D1682" s="672">
        <v>3.7902818603341295</v>
      </c>
      <c r="E1682" s="672">
        <v>3.7902818603341295</v>
      </c>
      <c r="F1682" s="673">
        <v>3.7902818603341295</v>
      </c>
      <c r="G1682" s="674">
        <v>58.596259189296205</v>
      </c>
      <c r="H1682" s="674">
        <v>58.596259189296205</v>
      </c>
      <c r="I1682" s="675">
        <v>58.596259189296205</v>
      </c>
      <c r="J1682" s="674">
        <v>444.0015364487715</v>
      </c>
      <c r="K1682" s="674">
        <v>444.0015364487715</v>
      </c>
      <c r="L1682" s="675">
        <v>444.0015364487715</v>
      </c>
    </row>
    <row r="1683" spans="1:12" ht="13" thickBot="1" x14ac:dyDescent="0.3">
      <c r="A1683" s="676">
        <v>2016</v>
      </c>
      <c r="B1683" s="677">
        <v>2055</v>
      </c>
      <c r="C1683" s="678">
        <v>39</v>
      </c>
      <c r="D1683" s="679">
        <v>2.9133711282191608</v>
      </c>
      <c r="E1683" s="679">
        <v>2.9133711282191608</v>
      </c>
      <c r="F1683" s="680">
        <v>2.9133711282191608</v>
      </c>
      <c r="G1683" s="681">
        <v>35.715456249748549</v>
      </c>
      <c r="H1683" s="681">
        <v>35.715456249748549</v>
      </c>
      <c r="I1683" s="682">
        <v>35.715456249748549</v>
      </c>
      <c r="J1683" s="681">
        <v>353.63262176587659</v>
      </c>
      <c r="K1683" s="681">
        <v>353.63262176587659</v>
      </c>
      <c r="L1683" s="682">
        <v>353.63262176587659</v>
      </c>
    </row>
    <row r="1684" spans="1:12" x14ac:dyDescent="0.25">
      <c r="A1684" s="662">
        <v>2017</v>
      </c>
      <c r="B1684" s="663">
        <v>2017</v>
      </c>
      <c r="C1684" s="664">
        <v>0</v>
      </c>
      <c r="D1684" s="665">
        <v>2.2694290000000001</v>
      </c>
      <c r="E1684" s="665">
        <v>2.2694290000000001</v>
      </c>
      <c r="F1684" s="666">
        <v>2.2694290000000001</v>
      </c>
      <c r="G1684" s="667">
        <v>380.60995952287021</v>
      </c>
      <c r="H1684" s="667">
        <v>380.60995952287021</v>
      </c>
      <c r="I1684" s="668">
        <v>380.60995952287021</v>
      </c>
      <c r="J1684" s="667">
        <v>1559.0663671655491</v>
      </c>
      <c r="K1684" s="667">
        <v>1559.0663671655491</v>
      </c>
      <c r="L1684" s="668">
        <v>1559.0663671655491</v>
      </c>
    </row>
    <row r="1685" spans="1:12" x14ac:dyDescent="0.25">
      <c r="A1685" s="669">
        <v>2017</v>
      </c>
      <c r="B1685" s="670">
        <v>2018</v>
      </c>
      <c r="C1685" s="671">
        <v>1</v>
      </c>
      <c r="D1685" s="672">
        <v>3.2447451575149757</v>
      </c>
      <c r="E1685" s="672">
        <v>3.2447451575149757</v>
      </c>
      <c r="F1685" s="673">
        <v>3.2447451575149757</v>
      </c>
      <c r="G1685" s="674">
        <v>406.77439631660138</v>
      </c>
      <c r="H1685" s="674">
        <v>406.77439631660138</v>
      </c>
      <c r="I1685" s="675">
        <v>406.77439631660138</v>
      </c>
      <c r="J1685" s="674">
        <v>1812.9734460511388</v>
      </c>
      <c r="K1685" s="674">
        <v>1812.9734460511388</v>
      </c>
      <c r="L1685" s="675">
        <v>1812.9734460511388</v>
      </c>
    </row>
    <row r="1686" spans="1:12" x14ac:dyDescent="0.25">
      <c r="A1686" s="669">
        <v>2017</v>
      </c>
      <c r="B1686" s="670">
        <v>2019</v>
      </c>
      <c r="C1686" s="671">
        <v>2</v>
      </c>
      <c r="D1686" s="672">
        <v>3.3465272427115487</v>
      </c>
      <c r="E1686" s="672">
        <v>3.3465272427115487</v>
      </c>
      <c r="F1686" s="673">
        <v>3.3465272427115487</v>
      </c>
      <c r="G1686" s="674">
        <v>428.63480456175978</v>
      </c>
      <c r="H1686" s="674">
        <v>428.63480456175978</v>
      </c>
      <c r="I1686" s="675">
        <v>428.63480456175978</v>
      </c>
      <c r="J1686" s="674">
        <v>1858.3919332931423</v>
      </c>
      <c r="K1686" s="674">
        <v>1858.3919332931423</v>
      </c>
      <c r="L1686" s="675">
        <v>1858.3919332931423</v>
      </c>
    </row>
    <row r="1687" spans="1:12" x14ac:dyDescent="0.25">
      <c r="A1687" s="669">
        <v>2017</v>
      </c>
      <c r="B1687" s="670">
        <v>2020</v>
      </c>
      <c r="C1687" s="671">
        <v>3</v>
      </c>
      <c r="D1687" s="672">
        <v>4.2630551288996577</v>
      </c>
      <c r="E1687" s="672">
        <v>4.2630551288996577</v>
      </c>
      <c r="F1687" s="673">
        <v>4.2630551288996577</v>
      </c>
      <c r="G1687" s="674">
        <v>537.37026826084229</v>
      </c>
      <c r="H1687" s="674">
        <v>537.37026826084229</v>
      </c>
      <c r="I1687" s="675">
        <v>537.37026826084229</v>
      </c>
      <c r="J1687" s="674">
        <v>1902.7043919458283</v>
      </c>
      <c r="K1687" s="674">
        <v>1902.7043919458283</v>
      </c>
      <c r="L1687" s="675">
        <v>1902.7043919458283</v>
      </c>
    </row>
    <row r="1688" spans="1:12" x14ac:dyDescent="0.25">
      <c r="A1688" s="669">
        <v>2017</v>
      </c>
      <c r="B1688" s="670">
        <v>2021</v>
      </c>
      <c r="C1688" s="671">
        <v>4</v>
      </c>
      <c r="D1688" s="672">
        <v>4.6385418929759572</v>
      </c>
      <c r="E1688" s="672">
        <v>4.6385418929759572</v>
      </c>
      <c r="F1688" s="673">
        <v>4.6385418929759572</v>
      </c>
      <c r="G1688" s="674">
        <v>559.78644875678765</v>
      </c>
      <c r="H1688" s="674">
        <v>559.78644875678765</v>
      </c>
      <c r="I1688" s="675">
        <v>559.78644875678765</v>
      </c>
      <c r="J1688" s="674">
        <v>1945.2803682295832</v>
      </c>
      <c r="K1688" s="674">
        <v>1945.2803682295832</v>
      </c>
      <c r="L1688" s="675">
        <v>1945.2803682295832</v>
      </c>
    </row>
    <row r="1689" spans="1:12" x14ac:dyDescent="0.25">
      <c r="A1689" s="669">
        <v>2017</v>
      </c>
      <c r="B1689" s="670">
        <v>2022</v>
      </c>
      <c r="C1689" s="671">
        <v>5</v>
      </c>
      <c r="D1689" s="672">
        <v>5.0486156129151611</v>
      </c>
      <c r="E1689" s="672">
        <v>5.0486156129151611</v>
      </c>
      <c r="F1689" s="673">
        <v>5.0486156129151611</v>
      </c>
      <c r="G1689" s="674">
        <v>583.16103700966789</v>
      </c>
      <c r="H1689" s="674">
        <v>583.16103700966789</v>
      </c>
      <c r="I1689" s="675">
        <v>583.16103700966789</v>
      </c>
      <c r="J1689" s="674">
        <v>1985.4488141186844</v>
      </c>
      <c r="K1689" s="674">
        <v>1985.4488141186844</v>
      </c>
      <c r="L1689" s="675">
        <v>1985.4488141186844</v>
      </c>
    </row>
    <row r="1690" spans="1:12" x14ac:dyDescent="0.25">
      <c r="A1690" s="669">
        <v>2017</v>
      </c>
      <c r="B1690" s="670">
        <v>2023</v>
      </c>
      <c r="C1690" s="671">
        <v>6</v>
      </c>
      <c r="D1690" s="672">
        <v>5.4937554234181594</v>
      </c>
      <c r="E1690" s="672">
        <v>5.4937554234181594</v>
      </c>
      <c r="F1690" s="673">
        <v>5.4937554234181594</v>
      </c>
      <c r="G1690" s="674">
        <v>607.12783456905163</v>
      </c>
      <c r="H1690" s="674">
        <v>607.12783456905163</v>
      </c>
      <c r="I1690" s="675">
        <v>607.12783456905163</v>
      </c>
      <c r="J1690" s="674">
        <v>2022.504647714549</v>
      </c>
      <c r="K1690" s="674">
        <v>2022.504647714549</v>
      </c>
      <c r="L1690" s="675">
        <v>2022.504647714549</v>
      </c>
    </row>
    <row r="1691" spans="1:12" x14ac:dyDescent="0.25">
      <c r="A1691" s="669">
        <v>2017</v>
      </c>
      <c r="B1691" s="670">
        <v>2024</v>
      </c>
      <c r="C1691" s="671">
        <v>7</v>
      </c>
      <c r="D1691" s="672">
        <v>5.9737691084945359</v>
      </c>
      <c r="E1691" s="672">
        <v>5.9737691084945359</v>
      </c>
      <c r="F1691" s="673">
        <v>5.9737691084945359</v>
      </c>
      <c r="G1691" s="674">
        <v>631.25592677393161</v>
      </c>
      <c r="H1691" s="674">
        <v>631.25592677393161</v>
      </c>
      <c r="I1691" s="675">
        <v>631.25592677393161</v>
      </c>
      <c r="J1691" s="674">
        <v>2055.7175186336081</v>
      </c>
      <c r="K1691" s="674">
        <v>2055.7175186336081</v>
      </c>
      <c r="L1691" s="675">
        <v>2055.7175186336081</v>
      </c>
    </row>
    <row r="1692" spans="1:12" x14ac:dyDescent="0.25">
      <c r="A1692" s="669">
        <v>2017</v>
      </c>
      <c r="B1692" s="670">
        <v>2025</v>
      </c>
      <c r="C1692" s="671">
        <v>8</v>
      </c>
      <c r="D1692" s="672">
        <v>6.4876221034031536</v>
      </c>
      <c r="E1692" s="672">
        <v>6.4876221034031536</v>
      </c>
      <c r="F1692" s="673">
        <v>6.4876221034031536</v>
      </c>
      <c r="G1692" s="674">
        <v>655.04724938179356</v>
      </c>
      <c r="H1692" s="674">
        <v>655.04724938179356</v>
      </c>
      <c r="I1692" s="675">
        <v>655.04724938179356</v>
      </c>
      <c r="J1692" s="674">
        <v>2084.342840241246</v>
      </c>
      <c r="K1692" s="674">
        <v>2084.342840241246</v>
      </c>
      <c r="L1692" s="675">
        <v>2084.342840241246</v>
      </c>
    </row>
    <row r="1693" spans="1:12" x14ac:dyDescent="0.25">
      <c r="A1693" s="669">
        <v>2017</v>
      </c>
      <c r="B1693" s="670">
        <v>2026</v>
      </c>
      <c r="C1693" s="671">
        <v>9</v>
      </c>
      <c r="D1693" s="672">
        <v>7.0332582025060155</v>
      </c>
      <c r="E1693" s="672">
        <v>7.0332582025060155</v>
      </c>
      <c r="F1693" s="673">
        <v>7.0332582025060155</v>
      </c>
      <c r="G1693" s="674">
        <v>677.93768215766806</v>
      </c>
      <c r="H1693" s="674">
        <v>677.93768215766806</v>
      </c>
      <c r="I1693" s="675">
        <v>677.93768215766806</v>
      </c>
      <c r="J1693" s="674">
        <v>2107.6350670049796</v>
      </c>
      <c r="K1693" s="674">
        <v>2107.6350670049796</v>
      </c>
      <c r="L1693" s="675">
        <v>2107.6350670049796</v>
      </c>
    </row>
    <row r="1694" spans="1:12" x14ac:dyDescent="0.25">
      <c r="A1694" s="669">
        <v>2017</v>
      </c>
      <c r="B1694" s="670">
        <v>2027</v>
      </c>
      <c r="C1694" s="671">
        <v>10</v>
      </c>
      <c r="D1694" s="672">
        <v>7.6074198695573214</v>
      </c>
      <c r="E1694" s="672">
        <v>7.6074198695573214</v>
      </c>
      <c r="F1694" s="673">
        <v>7.6074198695573214</v>
      </c>
      <c r="G1694" s="674">
        <v>699.30247187915222</v>
      </c>
      <c r="H1694" s="674">
        <v>699.30247187915222</v>
      </c>
      <c r="I1694" s="675">
        <v>699.30247187915222</v>
      </c>
      <c r="J1694" s="674">
        <v>2124.8630943519852</v>
      </c>
      <c r="K1694" s="674">
        <v>2124.8630943519852</v>
      </c>
      <c r="L1694" s="675">
        <v>2124.8630943519852</v>
      </c>
    </row>
    <row r="1695" spans="1:12" x14ac:dyDescent="0.25">
      <c r="A1695" s="669">
        <v>2017</v>
      </c>
      <c r="B1695" s="670">
        <v>2028</v>
      </c>
      <c r="C1695" s="671">
        <v>11</v>
      </c>
      <c r="D1695" s="672">
        <v>8.2054787355658938</v>
      </c>
      <c r="E1695" s="672">
        <v>8.2054787355658938</v>
      </c>
      <c r="F1695" s="673">
        <v>8.2054787355658938</v>
      </c>
      <c r="G1695" s="674">
        <v>718.46670833750079</v>
      </c>
      <c r="H1695" s="674">
        <v>718.46670833750079</v>
      </c>
      <c r="I1695" s="675">
        <v>718.46670833750079</v>
      </c>
      <c r="J1695" s="674">
        <v>2135.3275426055075</v>
      </c>
      <c r="K1695" s="674">
        <v>2135.3275426055075</v>
      </c>
      <c r="L1695" s="675">
        <v>2135.3275426055075</v>
      </c>
    </row>
    <row r="1696" spans="1:12" x14ac:dyDescent="0.25">
      <c r="A1696" s="669">
        <v>2017</v>
      </c>
      <c r="B1696" s="670">
        <v>2029</v>
      </c>
      <c r="C1696" s="671">
        <v>12</v>
      </c>
      <c r="D1696" s="672">
        <v>8.8212895750020657</v>
      </c>
      <c r="E1696" s="672">
        <v>8.8212895750020657</v>
      </c>
      <c r="F1696" s="673">
        <v>8.8212895750020657</v>
      </c>
      <c r="G1696" s="674">
        <v>734.72139247440634</v>
      </c>
      <c r="H1696" s="674">
        <v>734.72139247440634</v>
      </c>
      <c r="I1696" s="675">
        <v>734.72139247440634</v>
      </c>
      <c r="J1696" s="674">
        <v>2138.3795598838815</v>
      </c>
      <c r="K1696" s="674">
        <v>2138.3795598838815</v>
      </c>
      <c r="L1696" s="675">
        <v>2138.3795598838815</v>
      </c>
    </row>
    <row r="1697" spans="1:12" x14ac:dyDescent="0.25">
      <c r="A1697" s="669">
        <v>2017</v>
      </c>
      <c r="B1697" s="670">
        <v>2030</v>
      </c>
      <c r="C1697" s="671">
        <v>13</v>
      </c>
      <c r="D1697" s="672">
        <v>9.4470835010956034</v>
      </c>
      <c r="E1697" s="672">
        <v>9.4470835010956034</v>
      </c>
      <c r="F1697" s="673">
        <v>9.4470835010956034</v>
      </c>
      <c r="G1697" s="674">
        <v>747.34533151529035</v>
      </c>
      <c r="H1697" s="674">
        <v>747.34533151529035</v>
      </c>
      <c r="I1697" s="675">
        <v>747.34533151529035</v>
      </c>
      <c r="J1697" s="674">
        <v>2133.4406470443728</v>
      </c>
      <c r="K1697" s="674">
        <v>2133.4406470443728</v>
      </c>
      <c r="L1697" s="675">
        <v>2133.4406470443728</v>
      </c>
    </row>
    <row r="1698" spans="1:12" x14ac:dyDescent="0.25">
      <c r="A1698" s="669">
        <v>2017</v>
      </c>
      <c r="B1698" s="670">
        <v>2031</v>
      </c>
      <c r="C1698" s="671">
        <v>14</v>
      </c>
      <c r="D1698" s="672">
        <v>10.073417964519045</v>
      </c>
      <c r="E1698" s="672">
        <v>10.073417964519045</v>
      </c>
      <c r="F1698" s="673">
        <v>10.073417964519045</v>
      </c>
      <c r="G1698" s="674">
        <v>755.6326682160427</v>
      </c>
      <c r="H1698" s="674">
        <v>755.6326682160427</v>
      </c>
      <c r="I1698" s="675">
        <v>755.6326682160427</v>
      </c>
      <c r="J1698" s="674">
        <v>2120.0228782958034</v>
      </c>
      <c r="K1698" s="674">
        <v>2120.0228782958034</v>
      </c>
      <c r="L1698" s="675">
        <v>2120.0228782958034</v>
      </c>
    </row>
    <row r="1699" spans="1:12" x14ac:dyDescent="0.25">
      <c r="A1699" s="669">
        <v>2017</v>
      </c>
      <c r="B1699" s="670">
        <v>2032</v>
      </c>
      <c r="C1699" s="671">
        <v>15</v>
      </c>
      <c r="D1699" s="672">
        <v>10.689201963688873</v>
      </c>
      <c r="E1699" s="672">
        <v>10.689201963688873</v>
      </c>
      <c r="F1699" s="673">
        <v>10.689201963688873</v>
      </c>
      <c r="G1699" s="674">
        <v>758.92531207788886</v>
      </c>
      <c r="H1699" s="674">
        <v>758.92531207788886</v>
      </c>
      <c r="I1699" s="675">
        <v>758.92531207788886</v>
      </c>
      <c r="J1699" s="674">
        <v>2097.7487729149343</v>
      </c>
      <c r="K1699" s="674">
        <v>2097.7487729149343</v>
      </c>
      <c r="L1699" s="675">
        <v>2097.7487729149343</v>
      </c>
    </row>
    <row r="1700" spans="1:12" x14ac:dyDescent="0.25">
      <c r="A1700" s="669">
        <v>2017</v>
      </c>
      <c r="B1700" s="670">
        <v>2033</v>
      </c>
      <c r="C1700" s="671">
        <v>16</v>
      </c>
      <c r="D1700" s="672">
        <v>11.281814235850845</v>
      </c>
      <c r="E1700" s="672">
        <v>11.281814235850845</v>
      </c>
      <c r="F1700" s="673">
        <v>11.281814235850845</v>
      </c>
      <c r="G1700" s="674">
        <v>756.64892129121722</v>
      </c>
      <c r="H1700" s="674">
        <v>756.64892129121722</v>
      </c>
      <c r="I1700" s="675">
        <v>756.64892129121722</v>
      </c>
      <c r="J1700" s="674">
        <v>2066.3699765743654</v>
      </c>
      <c r="K1700" s="674">
        <v>2066.3699765743654</v>
      </c>
      <c r="L1700" s="675">
        <v>2066.3699765743654</v>
      </c>
    </row>
    <row r="1701" spans="1:12" x14ac:dyDescent="0.25">
      <c r="A1701" s="669">
        <v>2017</v>
      </c>
      <c r="B1701" s="670">
        <v>2034</v>
      </c>
      <c r="C1701" s="671">
        <v>17</v>
      </c>
      <c r="D1701" s="672">
        <v>11.837329673053857</v>
      </c>
      <c r="E1701" s="672">
        <v>11.837329673053857</v>
      </c>
      <c r="F1701" s="673">
        <v>11.837329673053857</v>
      </c>
      <c r="G1701" s="674">
        <v>748.35043892172723</v>
      </c>
      <c r="H1701" s="674">
        <v>748.35043892172723</v>
      </c>
      <c r="I1701" s="675">
        <v>748.35043892172723</v>
      </c>
      <c r="J1701" s="674">
        <v>2025.7838455752722</v>
      </c>
      <c r="K1701" s="674">
        <v>2025.7838455752722</v>
      </c>
      <c r="L1701" s="675">
        <v>2025.7838455752722</v>
      </c>
    </row>
    <row r="1702" spans="1:12" x14ac:dyDescent="0.25">
      <c r="A1702" s="669">
        <v>2017</v>
      </c>
      <c r="B1702" s="670">
        <v>2035</v>
      </c>
      <c r="C1702" s="671">
        <v>18</v>
      </c>
      <c r="D1702" s="672">
        <v>12.34086446173381</v>
      </c>
      <c r="E1702" s="672">
        <v>12.34086446173381</v>
      </c>
      <c r="F1702" s="673">
        <v>12.34086446173381</v>
      </c>
      <c r="G1702" s="674">
        <v>733.73459020258872</v>
      </c>
      <c r="H1702" s="674">
        <v>733.73459020258872</v>
      </c>
      <c r="I1702" s="675">
        <v>733.73459020258872</v>
      </c>
      <c r="J1702" s="674">
        <v>1976.0470038884239</v>
      </c>
      <c r="K1702" s="674">
        <v>1976.0470038884239</v>
      </c>
      <c r="L1702" s="675">
        <v>1976.0470038884239</v>
      </c>
    </row>
    <row r="1703" spans="1:12" x14ac:dyDescent="0.25">
      <c r="A1703" s="669">
        <v>2017</v>
      </c>
      <c r="B1703" s="670">
        <v>2036</v>
      </c>
      <c r="C1703" s="671">
        <v>19</v>
      </c>
      <c r="D1703" s="672">
        <v>12.777043314608383</v>
      </c>
      <c r="E1703" s="672">
        <v>12.777043314608383</v>
      </c>
      <c r="F1703" s="673">
        <v>12.777043314608383</v>
      </c>
      <c r="G1703" s="674">
        <v>712.69629039651215</v>
      </c>
      <c r="H1703" s="674">
        <v>712.69629039651215</v>
      </c>
      <c r="I1703" s="675">
        <v>712.69629039651215</v>
      </c>
      <c r="J1703" s="674">
        <v>1917.3849701646459</v>
      </c>
      <c r="K1703" s="674">
        <v>1917.3849701646459</v>
      </c>
      <c r="L1703" s="675">
        <v>1917.3849701646459</v>
      </c>
    </row>
    <row r="1704" spans="1:12" x14ac:dyDescent="0.25">
      <c r="A1704" s="669">
        <v>2017</v>
      </c>
      <c r="B1704" s="670">
        <v>2037</v>
      </c>
      <c r="C1704" s="671">
        <v>20</v>
      </c>
      <c r="D1704" s="672">
        <v>13.130582739846744</v>
      </c>
      <c r="E1704" s="672">
        <v>13.130582739846744</v>
      </c>
      <c r="F1704" s="673">
        <v>13.130582739846744</v>
      </c>
      <c r="G1704" s="674">
        <v>685.34569109261201</v>
      </c>
      <c r="H1704" s="674">
        <v>685.34569109261201</v>
      </c>
      <c r="I1704" s="675">
        <v>685.34569109261201</v>
      </c>
      <c r="J1704" s="674">
        <v>1850.1970362800828</v>
      </c>
      <c r="K1704" s="674">
        <v>1850.1970362800828</v>
      </c>
      <c r="L1704" s="675">
        <v>1850.1970362800828</v>
      </c>
    </row>
    <row r="1705" spans="1:12" x14ac:dyDescent="0.25">
      <c r="A1705" s="669">
        <v>2017</v>
      </c>
      <c r="B1705" s="670">
        <v>2038</v>
      </c>
      <c r="C1705" s="671">
        <v>21</v>
      </c>
      <c r="D1705" s="672">
        <v>13.386972996372537</v>
      </c>
      <c r="E1705" s="672">
        <v>13.386972996372537</v>
      </c>
      <c r="F1705" s="673">
        <v>13.386972996372537</v>
      </c>
      <c r="G1705" s="674">
        <v>652.02269492907885</v>
      </c>
      <c r="H1705" s="674">
        <v>652.02269492907885</v>
      </c>
      <c r="I1705" s="675">
        <v>652.02269492907885</v>
      </c>
      <c r="J1705" s="674">
        <v>1775.0557236787877</v>
      </c>
      <c r="K1705" s="674">
        <v>1775.0557236787877</v>
      </c>
      <c r="L1705" s="675">
        <v>1775.0557236787877</v>
      </c>
    </row>
    <row r="1706" spans="1:12" x14ac:dyDescent="0.25">
      <c r="A1706" s="669">
        <v>2017</v>
      </c>
      <c r="B1706" s="670">
        <v>2039</v>
      </c>
      <c r="C1706" s="671">
        <v>22</v>
      </c>
      <c r="D1706" s="672">
        <v>13.533229014865615</v>
      </c>
      <c r="E1706" s="672">
        <v>13.533229014865615</v>
      </c>
      <c r="F1706" s="673">
        <v>13.533229014865615</v>
      </c>
      <c r="G1706" s="674">
        <v>613.29825630616313</v>
      </c>
      <c r="H1706" s="674">
        <v>613.29825630616313</v>
      </c>
      <c r="I1706" s="675">
        <v>613.29825630616313</v>
      </c>
      <c r="J1706" s="674">
        <v>1692.7003476532032</v>
      </c>
      <c r="K1706" s="674">
        <v>1692.7003476532032</v>
      </c>
      <c r="L1706" s="675">
        <v>1692.7003476532032</v>
      </c>
    </row>
    <row r="1707" spans="1:12" x14ac:dyDescent="0.25">
      <c r="A1707" s="669">
        <v>2017</v>
      </c>
      <c r="B1707" s="670">
        <v>2040</v>
      </c>
      <c r="C1707" s="671">
        <v>23</v>
      </c>
      <c r="D1707" s="672">
        <v>13.558668298966523</v>
      </c>
      <c r="E1707" s="672">
        <v>13.558668298966523</v>
      </c>
      <c r="F1707" s="673">
        <v>13.558668298966523</v>
      </c>
      <c r="G1707" s="674">
        <v>569.96067629596234</v>
      </c>
      <c r="H1707" s="674">
        <v>569.96067629596234</v>
      </c>
      <c r="I1707" s="675">
        <v>569.96067629596234</v>
      </c>
      <c r="J1707" s="674">
        <v>1604.0244767337724</v>
      </c>
      <c r="K1707" s="674">
        <v>1604.0244767337724</v>
      </c>
      <c r="L1707" s="675">
        <v>1604.0244767337724</v>
      </c>
    </row>
    <row r="1708" spans="1:12" x14ac:dyDescent="0.25">
      <c r="A1708" s="669">
        <v>2017</v>
      </c>
      <c r="B1708" s="670">
        <v>2041</v>
      </c>
      <c r="C1708" s="671">
        <v>24</v>
      </c>
      <c r="D1708" s="672">
        <v>13.455663152338429</v>
      </c>
      <c r="E1708" s="672">
        <v>13.455663152338429</v>
      </c>
      <c r="F1708" s="673">
        <v>13.455663152338429</v>
      </c>
      <c r="G1708" s="674">
        <v>522.98635271762305</v>
      </c>
      <c r="H1708" s="674">
        <v>522.98635271762305</v>
      </c>
      <c r="I1708" s="675">
        <v>522.98635271762305</v>
      </c>
      <c r="J1708" s="674">
        <v>1510.057373314047</v>
      </c>
      <c r="K1708" s="674">
        <v>1510.057373314047</v>
      </c>
      <c r="L1708" s="675">
        <v>1510.057373314047</v>
      </c>
    </row>
    <row r="1709" spans="1:12" x14ac:dyDescent="0.25">
      <c r="A1709" s="669">
        <v>2017</v>
      </c>
      <c r="B1709" s="670">
        <v>2042</v>
      </c>
      <c r="C1709" s="671">
        <v>25</v>
      </c>
      <c r="D1709" s="672">
        <v>13.220307173245319</v>
      </c>
      <c r="E1709" s="672">
        <v>13.220307173245319</v>
      </c>
      <c r="F1709" s="673">
        <v>13.220307173245319</v>
      </c>
      <c r="G1709" s="674">
        <v>473.49595484435451</v>
      </c>
      <c r="H1709" s="674">
        <v>473.49595484435451</v>
      </c>
      <c r="I1709" s="675">
        <v>473.49595484435451</v>
      </c>
      <c r="J1709" s="674">
        <v>1411.939826284995</v>
      </c>
      <c r="K1709" s="674">
        <v>1411.939826284995</v>
      </c>
      <c r="L1709" s="675">
        <v>1411.939826284995</v>
      </c>
    </row>
    <row r="1710" spans="1:12" x14ac:dyDescent="0.25">
      <c r="A1710" s="669">
        <v>2017</v>
      </c>
      <c r="B1710" s="670">
        <v>2043</v>
      </c>
      <c r="C1710" s="671">
        <v>26</v>
      </c>
      <c r="D1710" s="672">
        <v>12.852933454030987</v>
      </c>
      <c r="E1710" s="672">
        <v>12.852933454030987</v>
      </c>
      <c r="F1710" s="673">
        <v>12.852933454030987</v>
      </c>
      <c r="G1710" s="674">
        <v>422.69858899659505</v>
      </c>
      <c r="H1710" s="674">
        <v>422.69858899659505</v>
      </c>
      <c r="I1710" s="675">
        <v>422.69858899659505</v>
      </c>
      <c r="J1710" s="674">
        <v>1310.8951162985045</v>
      </c>
      <c r="K1710" s="674">
        <v>1310.8951162985045</v>
      </c>
      <c r="L1710" s="675">
        <v>1310.8951162985045</v>
      </c>
    </row>
    <row r="1711" spans="1:12" x14ac:dyDescent="0.25">
      <c r="A1711" s="669">
        <v>2017</v>
      </c>
      <c r="B1711" s="670">
        <v>2044</v>
      </c>
      <c r="C1711" s="671">
        <v>27</v>
      </c>
      <c r="D1711" s="672">
        <v>12.358425654046945</v>
      </c>
      <c r="E1711" s="672">
        <v>12.358425654046945</v>
      </c>
      <c r="F1711" s="673">
        <v>12.358425654046945</v>
      </c>
      <c r="G1711" s="674">
        <v>371.82799544007912</v>
      </c>
      <c r="H1711" s="674">
        <v>371.82799544007912</v>
      </c>
      <c r="I1711" s="675">
        <v>371.82799544007912</v>
      </c>
      <c r="J1711" s="674">
        <v>1208.1961658746106</v>
      </c>
      <c r="K1711" s="674">
        <v>1208.1961658746106</v>
      </c>
      <c r="L1711" s="675">
        <v>1208.1961658746106</v>
      </c>
    </row>
    <row r="1712" spans="1:12" x14ac:dyDescent="0.25">
      <c r="A1712" s="669">
        <v>2017</v>
      </c>
      <c r="B1712" s="670">
        <v>2045</v>
      </c>
      <c r="C1712" s="671">
        <v>28</v>
      </c>
      <c r="D1712" s="672">
        <v>11.746273832385119</v>
      </c>
      <c r="E1712" s="672">
        <v>11.746273832385119</v>
      </c>
      <c r="F1712" s="673">
        <v>11.746273832385119</v>
      </c>
      <c r="G1712" s="674">
        <v>322.07594426625047</v>
      </c>
      <c r="H1712" s="674">
        <v>322.07594426625047</v>
      </c>
      <c r="I1712" s="675">
        <v>322.07594426625047</v>
      </c>
      <c r="J1712" s="674">
        <v>1105.1301953092011</v>
      </c>
      <c r="K1712" s="674">
        <v>1105.1301953092011</v>
      </c>
      <c r="L1712" s="675">
        <v>1105.1301953092011</v>
      </c>
    </row>
    <row r="1713" spans="1:12" x14ac:dyDescent="0.25">
      <c r="A1713" s="669">
        <v>2017</v>
      </c>
      <c r="B1713" s="670">
        <v>2046</v>
      </c>
      <c r="C1713" s="671">
        <v>29</v>
      </c>
      <c r="D1713" s="672">
        <v>11.030344542688866</v>
      </c>
      <c r="E1713" s="672">
        <v>11.030344542688866</v>
      </c>
      <c r="F1713" s="673">
        <v>11.030344542688866</v>
      </c>
      <c r="G1713" s="674">
        <v>274.5285792831711</v>
      </c>
      <c r="H1713" s="674">
        <v>274.5285792831711</v>
      </c>
      <c r="I1713" s="675">
        <v>274.5285792831711</v>
      </c>
      <c r="J1713" s="674">
        <v>1002.9624076614201</v>
      </c>
      <c r="K1713" s="674">
        <v>1002.9624076614201</v>
      </c>
      <c r="L1713" s="675">
        <v>1002.9624076614201</v>
      </c>
    </row>
    <row r="1714" spans="1:12" x14ac:dyDescent="0.25">
      <c r="A1714" s="669">
        <v>2017</v>
      </c>
      <c r="B1714" s="670">
        <v>2047</v>
      </c>
      <c r="C1714" s="671">
        <v>30</v>
      </c>
      <c r="D1714" s="672">
        <v>10.228358111252877</v>
      </c>
      <c r="E1714" s="672">
        <v>10.228358111252877</v>
      </c>
      <c r="F1714" s="673">
        <v>10.228358111252877</v>
      </c>
      <c r="G1714" s="674">
        <v>230.11136088188476</v>
      </c>
      <c r="H1714" s="674">
        <v>230.11136088188476</v>
      </c>
      <c r="I1714" s="675">
        <v>230.11136088188476</v>
      </c>
      <c r="J1714" s="674">
        <v>902.9003418267074</v>
      </c>
      <c r="K1714" s="674">
        <v>902.9003418267074</v>
      </c>
      <c r="L1714" s="675">
        <v>902.9003418267074</v>
      </c>
    </row>
    <row r="1715" spans="1:12" x14ac:dyDescent="0.25">
      <c r="A1715" s="669">
        <v>2017</v>
      </c>
      <c r="B1715" s="670">
        <v>2048</v>
      </c>
      <c r="C1715" s="671">
        <v>31</v>
      </c>
      <c r="D1715" s="672">
        <v>9.3610931167555567</v>
      </c>
      <c r="E1715" s="672">
        <v>9.3610931167555567</v>
      </c>
      <c r="F1715" s="673">
        <v>9.3610931167555567</v>
      </c>
      <c r="G1715" s="674">
        <v>189.54744631088386</v>
      </c>
      <c r="H1715" s="674">
        <v>189.54744631088386</v>
      </c>
      <c r="I1715" s="675">
        <v>189.54744631088386</v>
      </c>
      <c r="J1715" s="674">
        <v>806.06054732931489</v>
      </c>
      <c r="K1715" s="674">
        <v>806.06054732931489</v>
      </c>
      <c r="L1715" s="675">
        <v>806.06054732931489</v>
      </c>
    </row>
    <row r="1716" spans="1:12" x14ac:dyDescent="0.25">
      <c r="A1716" s="669">
        <v>2017</v>
      </c>
      <c r="B1716" s="670">
        <v>2049</v>
      </c>
      <c r="C1716" s="671">
        <v>32</v>
      </c>
      <c r="D1716" s="672">
        <v>8.4513658693414122</v>
      </c>
      <c r="E1716" s="672">
        <v>8.4513658693414122</v>
      </c>
      <c r="F1716" s="673">
        <v>8.4513658693414122</v>
      </c>
      <c r="G1716" s="674">
        <v>153.33289919810196</v>
      </c>
      <c r="H1716" s="674">
        <v>153.33289919810196</v>
      </c>
      <c r="I1716" s="675">
        <v>153.33289919810196</v>
      </c>
      <c r="J1716" s="674">
        <v>713.43914109172124</v>
      </c>
      <c r="K1716" s="674">
        <v>713.43914109172124</v>
      </c>
      <c r="L1716" s="675">
        <v>713.43914109172124</v>
      </c>
    </row>
    <row r="1717" spans="1:12" x14ac:dyDescent="0.25">
      <c r="A1717" s="669">
        <v>2017</v>
      </c>
      <c r="B1717" s="670">
        <v>2050</v>
      </c>
      <c r="C1717" s="671">
        <v>33</v>
      </c>
      <c r="D1717" s="672">
        <v>7.5228576291034805</v>
      </c>
      <c r="E1717" s="672">
        <v>7.5228576291034805</v>
      </c>
      <c r="F1717" s="673">
        <v>7.5228576291034805</v>
      </c>
      <c r="G1717" s="674">
        <v>121.73023032223881</v>
      </c>
      <c r="H1717" s="674">
        <v>121.73023032223881</v>
      </c>
      <c r="I1717" s="675">
        <v>121.73023032223881</v>
      </c>
      <c r="J1717" s="674">
        <v>625.88760704672507</v>
      </c>
      <c r="K1717" s="674">
        <v>625.88760704672507</v>
      </c>
      <c r="L1717" s="675">
        <v>625.88760704672507</v>
      </c>
    </row>
    <row r="1718" spans="1:12" x14ac:dyDescent="0.25">
      <c r="A1718" s="669">
        <v>2017</v>
      </c>
      <c r="B1718" s="670">
        <v>2051</v>
      </c>
      <c r="C1718" s="671">
        <v>34</v>
      </c>
      <c r="D1718" s="672">
        <v>6.3072993863834252</v>
      </c>
      <c r="E1718" s="672">
        <v>6.3072993863834252</v>
      </c>
      <c r="F1718" s="673">
        <v>6.3072993863834252</v>
      </c>
      <c r="G1718" s="674">
        <v>103.85816229605558</v>
      </c>
      <c r="H1718" s="674">
        <v>103.85816229605558</v>
      </c>
      <c r="I1718" s="675">
        <v>103.85816229605558</v>
      </c>
      <c r="J1718" s="674">
        <v>567.56307073476262</v>
      </c>
      <c r="K1718" s="674">
        <v>567.56307073476262</v>
      </c>
      <c r="L1718" s="675">
        <v>567.56307073476262</v>
      </c>
    </row>
    <row r="1719" spans="1:12" x14ac:dyDescent="0.25">
      <c r="A1719" s="669">
        <v>2017</v>
      </c>
      <c r="B1719" s="670">
        <v>2052</v>
      </c>
      <c r="C1719" s="671">
        <v>35</v>
      </c>
      <c r="D1719" s="672">
        <v>6.1722349399293917</v>
      </c>
      <c r="E1719" s="672">
        <v>6.1722349399293917</v>
      </c>
      <c r="F1719" s="673">
        <v>6.1722349399293917</v>
      </c>
      <c r="G1719" s="674">
        <v>99.451808544818107</v>
      </c>
      <c r="H1719" s="674">
        <v>99.451808544818107</v>
      </c>
      <c r="I1719" s="675">
        <v>99.451808544818107</v>
      </c>
      <c r="J1719" s="674">
        <v>505.25713002633421</v>
      </c>
      <c r="K1719" s="674">
        <v>505.25713002633421</v>
      </c>
      <c r="L1719" s="675">
        <v>505.25713002633421</v>
      </c>
    </row>
    <row r="1720" spans="1:12" x14ac:dyDescent="0.25">
      <c r="A1720" s="669">
        <v>2017</v>
      </c>
      <c r="B1720" s="670">
        <v>2053</v>
      </c>
      <c r="C1720" s="671">
        <v>36</v>
      </c>
      <c r="D1720" s="672">
        <v>4.9522680206466161</v>
      </c>
      <c r="E1720" s="672">
        <v>4.9522680206466161</v>
      </c>
      <c r="F1720" s="673">
        <v>4.9522680206466161</v>
      </c>
      <c r="G1720" s="674">
        <v>103.83155498148359</v>
      </c>
      <c r="H1720" s="674">
        <v>103.83155498148359</v>
      </c>
      <c r="I1720" s="675">
        <v>103.83155498148359</v>
      </c>
      <c r="J1720" s="674">
        <v>593.79116476925913</v>
      </c>
      <c r="K1720" s="674">
        <v>593.79116476925913</v>
      </c>
      <c r="L1720" s="675">
        <v>593.79116476925913</v>
      </c>
    </row>
    <row r="1721" spans="1:12" x14ac:dyDescent="0.25">
      <c r="A1721" s="669">
        <v>2017</v>
      </c>
      <c r="B1721" s="670">
        <v>2054</v>
      </c>
      <c r="C1721" s="671">
        <v>37</v>
      </c>
      <c r="D1721" s="672">
        <v>4.2604917201712702</v>
      </c>
      <c r="E1721" s="672">
        <v>4.2604917201712702</v>
      </c>
      <c r="F1721" s="673">
        <v>4.2604917201712702</v>
      </c>
      <c r="G1721" s="674">
        <v>77.134539585371058</v>
      </c>
      <c r="H1721" s="674">
        <v>77.134539585371058</v>
      </c>
      <c r="I1721" s="675">
        <v>77.134539585371058</v>
      </c>
      <c r="J1721" s="674">
        <v>486.1891870483546</v>
      </c>
      <c r="K1721" s="674">
        <v>486.1891870483546</v>
      </c>
      <c r="L1721" s="675">
        <v>486.1891870483546</v>
      </c>
    </row>
    <row r="1722" spans="1:12" x14ac:dyDescent="0.25">
      <c r="A1722" s="669">
        <v>2017</v>
      </c>
      <c r="B1722" s="670">
        <v>2055</v>
      </c>
      <c r="C1722" s="671">
        <v>38</v>
      </c>
      <c r="D1722" s="672">
        <v>3.7902818603341295</v>
      </c>
      <c r="E1722" s="672">
        <v>3.7902818603341295</v>
      </c>
      <c r="F1722" s="673">
        <v>3.7902818603341295</v>
      </c>
      <c r="G1722" s="674">
        <v>58.596259189296205</v>
      </c>
      <c r="H1722" s="674">
        <v>58.596259189296205</v>
      </c>
      <c r="I1722" s="675">
        <v>58.596259189296205</v>
      </c>
      <c r="J1722" s="674">
        <v>444.0015364487715</v>
      </c>
      <c r="K1722" s="674">
        <v>444.0015364487715</v>
      </c>
      <c r="L1722" s="675">
        <v>444.0015364487715</v>
      </c>
    </row>
    <row r="1723" spans="1:12" ht="13" thickBot="1" x14ac:dyDescent="0.3">
      <c r="A1723" s="676">
        <v>2017</v>
      </c>
      <c r="B1723" s="677">
        <v>2056</v>
      </c>
      <c r="C1723" s="678">
        <v>39</v>
      </c>
      <c r="D1723" s="679">
        <v>2.9133711282191608</v>
      </c>
      <c r="E1723" s="679">
        <v>2.9133711282191608</v>
      </c>
      <c r="F1723" s="680">
        <v>2.9133711282191608</v>
      </c>
      <c r="G1723" s="681">
        <v>35.715456249748549</v>
      </c>
      <c r="H1723" s="681">
        <v>35.715456249748549</v>
      </c>
      <c r="I1723" s="682">
        <v>35.715456249748549</v>
      </c>
      <c r="J1723" s="681">
        <v>353.63262176587659</v>
      </c>
      <c r="K1723" s="681">
        <v>353.63262176587659</v>
      </c>
      <c r="L1723" s="682">
        <v>353.63262176587659</v>
      </c>
    </row>
    <row r="1724" spans="1:12" x14ac:dyDescent="0.25">
      <c r="A1724" s="662">
        <v>2018</v>
      </c>
      <c r="B1724" s="663">
        <v>2018</v>
      </c>
      <c r="C1724" s="664">
        <v>0</v>
      </c>
      <c r="D1724" s="665">
        <v>2.0886562824661405</v>
      </c>
      <c r="E1724" s="665">
        <v>2.0886562824661405</v>
      </c>
      <c r="F1724" s="666">
        <v>2.0886562824661405</v>
      </c>
      <c r="G1724" s="667">
        <v>363.27053136688505</v>
      </c>
      <c r="H1724" s="667">
        <v>363.27053136688505</v>
      </c>
      <c r="I1724" s="668">
        <v>363.27053136688505</v>
      </c>
      <c r="J1724" s="667">
        <v>1480.7961395945729</v>
      </c>
      <c r="K1724" s="667">
        <v>1480.7961395945729</v>
      </c>
      <c r="L1724" s="668">
        <v>1480.7961395945729</v>
      </c>
    </row>
    <row r="1725" spans="1:12" x14ac:dyDescent="0.25">
      <c r="A1725" s="669">
        <v>2018</v>
      </c>
      <c r="B1725" s="670">
        <v>2019</v>
      </c>
      <c r="C1725" s="671">
        <v>1</v>
      </c>
      <c r="D1725" s="672">
        <v>3.1585543784568704</v>
      </c>
      <c r="E1725" s="672">
        <v>3.1585543784568704</v>
      </c>
      <c r="F1725" s="673">
        <v>3.1585543784568704</v>
      </c>
      <c r="G1725" s="674">
        <v>382.00679033193234</v>
      </c>
      <c r="H1725" s="674">
        <v>382.00679033193234</v>
      </c>
      <c r="I1725" s="675">
        <v>382.00679033193234</v>
      </c>
      <c r="J1725" s="674">
        <v>1519.2936939663309</v>
      </c>
      <c r="K1725" s="674">
        <v>1519.2936939663309</v>
      </c>
      <c r="L1725" s="675">
        <v>1519.2936939663309</v>
      </c>
    </row>
    <row r="1726" spans="1:12" x14ac:dyDescent="0.25">
      <c r="A1726" s="669">
        <v>2018</v>
      </c>
      <c r="B1726" s="670">
        <v>2020</v>
      </c>
      <c r="C1726" s="671">
        <v>2</v>
      </c>
      <c r="D1726" s="672">
        <v>4.0182454543635115</v>
      </c>
      <c r="E1726" s="672">
        <v>4.0182454543635115</v>
      </c>
      <c r="F1726" s="673">
        <v>4.0182454543635115</v>
      </c>
      <c r="G1726" s="674">
        <v>478.25136798234092</v>
      </c>
      <c r="H1726" s="674">
        <v>478.25136798234092</v>
      </c>
      <c r="I1726" s="675">
        <v>478.25136798234092</v>
      </c>
      <c r="J1726" s="674">
        <v>1557.3549360692225</v>
      </c>
      <c r="K1726" s="674">
        <v>1557.3549360692225</v>
      </c>
      <c r="L1726" s="675">
        <v>1557.3549360692225</v>
      </c>
    </row>
    <row r="1727" spans="1:12" x14ac:dyDescent="0.25">
      <c r="A1727" s="669">
        <v>2018</v>
      </c>
      <c r="B1727" s="670">
        <v>2021</v>
      </c>
      <c r="C1727" s="671">
        <v>3</v>
      </c>
      <c r="D1727" s="672">
        <v>4.3686033270050828</v>
      </c>
      <c r="E1727" s="672">
        <v>4.3686033270050828</v>
      </c>
      <c r="F1727" s="673">
        <v>4.3686033270050828</v>
      </c>
      <c r="G1727" s="674">
        <v>497.84683461698398</v>
      </c>
      <c r="H1727" s="674">
        <v>497.84683461698398</v>
      </c>
      <c r="I1727" s="675">
        <v>497.84683461698398</v>
      </c>
      <c r="J1727" s="674">
        <v>1594.4893128257097</v>
      </c>
      <c r="K1727" s="674">
        <v>1594.4893128257097</v>
      </c>
      <c r="L1727" s="675">
        <v>1594.4893128257097</v>
      </c>
    </row>
    <row r="1728" spans="1:12" x14ac:dyDescent="0.25">
      <c r="A1728" s="669">
        <v>2018</v>
      </c>
      <c r="B1728" s="670">
        <v>2022</v>
      </c>
      <c r="C1728" s="671">
        <v>4</v>
      </c>
      <c r="D1728" s="672">
        <v>4.7533866988338884</v>
      </c>
      <c r="E1728" s="672">
        <v>4.7533866988338884</v>
      </c>
      <c r="F1728" s="673">
        <v>4.7533866988338884</v>
      </c>
      <c r="G1728" s="674">
        <v>518.61431127740161</v>
      </c>
      <c r="H1728" s="674">
        <v>518.61431127740161</v>
      </c>
      <c r="I1728" s="675">
        <v>518.61431127740161</v>
      </c>
      <c r="J1728" s="674">
        <v>1630.168496336787</v>
      </c>
      <c r="K1728" s="674">
        <v>1630.168496336787</v>
      </c>
      <c r="L1728" s="675">
        <v>1630.168496336787</v>
      </c>
    </row>
    <row r="1729" spans="1:12" x14ac:dyDescent="0.25">
      <c r="A1729" s="669">
        <v>2018</v>
      </c>
      <c r="B1729" s="670">
        <v>2023</v>
      </c>
      <c r="C1729" s="671">
        <v>5</v>
      </c>
      <c r="D1729" s="672">
        <v>5.1736133586064419</v>
      </c>
      <c r="E1729" s="672">
        <v>5.1736133586064419</v>
      </c>
      <c r="F1729" s="673">
        <v>5.1736133586064419</v>
      </c>
      <c r="G1729" s="674">
        <v>540.26970507102158</v>
      </c>
      <c r="H1729" s="674">
        <v>540.26970507102158</v>
      </c>
      <c r="I1729" s="675">
        <v>540.26970507102158</v>
      </c>
      <c r="J1729" s="674">
        <v>1663.8301402338138</v>
      </c>
      <c r="K1729" s="674">
        <v>1663.8301402338138</v>
      </c>
      <c r="L1729" s="675">
        <v>1663.8301402338138</v>
      </c>
    </row>
    <row r="1730" spans="1:12" x14ac:dyDescent="0.25">
      <c r="A1730" s="669">
        <v>2018</v>
      </c>
      <c r="B1730" s="670">
        <v>2024</v>
      </c>
      <c r="C1730" s="671">
        <v>6</v>
      </c>
      <c r="D1730" s="672">
        <v>5.6297743038315957</v>
      </c>
      <c r="E1730" s="672">
        <v>5.6297743038315957</v>
      </c>
      <c r="F1730" s="673">
        <v>5.6297743038315957</v>
      </c>
      <c r="G1730" s="674">
        <v>562.473751341504</v>
      </c>
      <c r="H1730" s="674">
        <v>562.473751341504</v>
      </c>
      <c r="I1730" s="675">
        <v>562.473751341504</v>
      </c>
      <c r="J1730" s="674">
        <v>1694.8833773507101</v>
      </c>
      <c r="K1730" s="674">
        <v>1694.8833773507101</v>
      </c>
      <c r="L1730" s="675">
        <v>1694.8833773507101</v>
      </c>
    </row>
    <row r="1731" spans="1:12" x14ac:dyDescent="0.25">
      <c r="A1731" s="669">
        <v>2018</v>
      </c>
      <c r="B1731" s="670">
        <v>2025</v>
      </c>
      <c r="C1731" s="671">
        <v>7</v>
      </c>
      <c r="D1731" s="672">
        <v>6.1216725594785704</v>
      </c>
      <c r="E1731" s="672">
        <v>6.1216725594785704</v>
      </c>
      <c r="F1731" s="673">
        <v>6.1216725594785704</v>
      </c>
      <c r="G1731" s="674">
        <v>584.82722908120559</v>
      </c>
      <c r="H1731" s="674">
        <v>584.82722908120559</v>
      </c>
      <c r="I1731" s="675">
        <v>584.82722908120559</v>
      </c>
      <c r="J1731" s="674">
        <v>1722.7161652251009</v>
      </c>
      <c r="K1731" s="674">
        <v>1722.7161652251009</v>
      </c>
      <c r="L1731" s="675">
        <v>1722.7161652251009</v>
      </c>
    </row>
    <row r="1732" spans="1:12" x14ac:dyDescent="0.25">
      <c r="A1732" s="669">
        <v>2018</v>
      </c>
      <c r="B1732" s="670">
        <v>2026</v>
      </c>
      <c r="C1732" s="671">
        <v>8</v>
      </c>
      <c r="D1732" s="672">
        <v>6.6482479462080226</v>
      </c>
      <c r="E1732" s="672">
        <v>6.6482479462080226</v>
      </c>
      <c r="F1732" s="673">
        <v>6.6482479462080226</v>
      </c>
      <c r="G1732" s="674">
        <v>606.86870653400399</v>
      </c>
      <c r="H1732" s="674">
        <v>606.86870653400399</v>
      </c>
      <c r="I1732" s="675">
        <v>606.86870653400399</v>
      </c>
      <c r="J1732" s="674">
        <v>1746.7045312439022</v>
      </c>
      <c r="K1732" s="674">
        <v>1746.7045312439022</v>
      </c>
      <c r="L1732" s="675">
        <v>1746.7045312439022</v>
      </c>
    </row>
    <row r="1733" spans="1:12" x14ac:dyDescent="0.25">
      <c r="A1733" s="669">
        <v>2018</v>
      </c>
      <c r="B1733" s="670">
        <v>2027</v>
      </c>
      <c r="C1733" s="671">
        <v>9</v>
      </c>
      <c r="D1733" s="672">
        <v>7.2073933491646311</v>
      </c>
      <c r="E1733" s="672">
        <v>7.2073933491646311</v>
      </c>
      <c r="F1733" s="673">
        <v>7.2073933491646311</v>
      </c>
      <c r="G1733" s="674">
        <v>628.07555435117865</v>
      </c>
      <c r="H1733" s="674">
        <v>628.07555435117865</v>
      </c>
      <c r="I1733" s="675">
        <v>628.07555435117865</v>
      </c>
      <c r="J1733" s="674">
        <v>1766.2236992260107</v>
      </c>
      <c r="K1733" s="674">
        <v>1766.2236992260107</v>
      </c>
      <c r="L1733" s="675">
        <v>1766.2236992260107</v>
      </c>
    </row>
    <row r="1734" spans="1:12" x14ac:dyDescent="0.25">
      <c r="A1734" s="669">
        <v>2018</v>
      </c>
      <c r="B1734" s="670">
        <v>2028</v>
      </c>
      <c r="C1734" s="671">
        <v>10</v>
      </c>
      <c r="D1734" s="672">
        <v>7.795770579361637</v>
      </c>
      <c r="E1734" s="672">
        <v>7.795770579361637</v>
      </c>
      <c r="F1734" s="673">
        <v>7.795770579361637</v>
      </c>
      <c r="G1734" s="674">
        <v>647.86896973592309</v>
      </c>
      <c r="H1734" s="674">
        <v>647.86896973592309</v>
      </c>
      <c r="I1734" s="675">
        <v>647.86896973592309</v>
      </c>
      <c r="J1734" s="674">
        <v>1780.6609946893254</v>
      </c>
      <c r="K1734" s="674">
        <v>1780.6609946893254</v>
      </c>
      <c r="L1734" s="675">
        <v>1780.6609946893254</v>
      </c>
    </row>
    <row r="1735" spans="1:12" x14ac:dyDescent="0.25">
      <c r="A1735" s="669">
        <v>2018</v>
      </c>
      <c r="B1735" s="670">
        <v>2029</v>
      </c>
      <c r="C1735" s="671">
        <v>11</v>
      </c>
      <c r="D1735" s="672">
        <v>8.4086366748710084</v>
      </c>
      <c r="E1735" s="672">
        <v>8.4086366748710084</v>
      </c>
      <c r="F1735" s="673">
        <v>8.4086366748710084</v>
      </c>
      <c r="G1735" s="674">
        <v>665.6236819374717</v>
      </c>
      <c r="H1735" s="674">
        <v>665.6236819374717</v>
      </c>
      <c r="I1735" s="675">
        <v>665.6236819374717</v>
      </c>
      <c r="J1735" s="674">
        <v>1789.4303289986844</v>
      </c>
      <c r="K1735" s="674">
        <v>1789.4303289986844</v>
      </c>
      <c r="L1735" s="675">
        <v>1789.4303289986844</v>
      </c>
    </row>
    <row r="1736" spans="1:12" x14ac:dyDescent="0.25">
      <c r="A1736" s="669">
        <v>2018</v>
      </c>
      <c r="B1736" s="670">
        <v>2030</v>
      </c>
      <c r="C1736" s="671">
        <v>12</v>
      </c>
      <c r="D1736" s="672">
        <v>9.0396942616540894</v>
      </c>
      <c r="E1736" s="672">
        <v>9.0396942616540894</v>
      </c>
      <c r="F1736" s="673">
        <v>9.0396942616540894</v>
      </c>
      <c r="G1736" s="674">
        <v>680.68283858089296</v>
      </c>
      <c r="H1736" s="674">
        <v>680.68283858089296</v>
      </c>
      <c r="I1736" s="675">
        <v>680.68283858089296</v>
      </c>
      <c r="J1736" s="674">
        <v>1791.9879564228529</v>
      </c>
      <c r="K1736" s="674">
        <v>1791.9879564228529</v>
      </c>
      <c r="L1736" s="675">
        <v>1791.9879564228529</v>
      </c>
    </row>
    <row r="1737" spans="1:12" x14ac:dyDescent="0.25">
      <c r="A1737" s="669">
        <v>2018</v>
      </c>
      <c r="B1737" s="670">
        <v>2031</v>
      </c>
      <c r="C1737" s="671">
        <v>13</v>
      </c>
      <c r="D1737" s="672">
        <v>9.6809821045015347</v>
      </c>
      <c r="E1737" s="672">
        <v>9.6809821045015347</v>
      </c>
      <c r="F1737" s="673">
        <v>9.6809821045015347</v>
      </c>
      <c r="G1737" s="674">
        <v>692.37829041942155</v>
      </c>
      <c r="H1737" s="674">
        <v>692.37829041942155</v>
      </c>
      <c r="I1737" s="675">
        <v>692.37829041942155</v>
      </c>
      <c r="J1737" s="674">
        <v>1787.8490876774451</v>
      </c>
      <c r="K1737" s="674">
        <v>1787.8490876774451</v>
      </c>
      <c r="L1737" s="675">
        <v>1787.8490876774451</v>
      </c>
    </row>
    <row r="1738" spans="1:12" x14ac:dyDescent="0.25">
      <c r="A1738" s="669">
        <v>2018</v>
      </c>
      <c r="B1738" s="670">
        <v>2032</v>
      </c>
      <c r="C1738" s="671">
        <v>14</v>
      </c>
      <c r="D1738" s="672">
        <v>10.322823867743249</v>
      </c>
      <c r="E1738" s="672">
        <v>10.322823867743249</v>
      </c>
      <c r="F1738" s="673">
        <v>10.322823867743249</v>
      </c>
      <c r="G1738" s="674">
        <v>700.0560958127636</v>
      </c>
      <c r="H1738" s="674">
        <v>700.0560958127636</v>
      </c>
      <c r="I1738" s="675">
        <v>700.0560958127636</v>
      </c>
      <c r="J1738" s="674">
        <v>1776.6048350430772</v>
      </c>
      <c r="K1738" s="674">
        <v>1776.6048350430772</v>
      </c>
      <c r="L1738" s="675">
        <v>1776.6048350430772</v>
      </c>
    </row>
    <row r="1739" spans="1:12" x14ac:dyDescent="0.25">
      <c r="A1739" s="669">
        <v>2018</v>
      </c>
      <c r="B1739" s="670">
        <v>2033</v>
      </c>
      <c r="C1739" s="671">
        <v>15</v>
      </c>
      <c r="D1739" s="672">
        <v>10.953853949726767</v>
      </c>
      <c r="E1739" s="672">
        <v>10.953853949726767</v>
      </c>
      <c r="F1739" s="673">
        <v>10.953853949726767</v>
      </c>
      <c r="G1739" s="674">
        <v>703.10656663513794</v>
      </c>
      <c r="H1739" s="674">
        <v>703.10656663513794</v>
      </c>
      <c r="I1739" s="675">
        <v>703.10656663513794</v>
      </c>
      <c r="J1739" s="674">
        <v>1757.9388651042427</v>
      </c>
      <c r="K1739" s="674">
        <v>1757.9388651042427</v>
      </c>
      <c r="L1739" s="675">
        <v>1757.9388651042427</v>
      </c>
    </row>
    <row r="1740" spans="1:12" x14ac:dyDescent="0.25">
      <c r="A1740" s="669">
        <v>2018</v>
      </c>
      <c r="B1740" s="670">
        <v>2034</v>
      </c>
      <c r="C1740" s="671">
        <v>16</v>
      </c>
      <c r="D1740" s="672">
        <v>11.561138600173935</v>
      </c>
      <c r="E1740" s="672">
        <v>11.561138600173935</v>
      </c>
      <c r="F1740" s="673">
        <v>11.561138600173935</v>
      </c>
      <c r="G1740" s="674">
        <v>700.99760375715141</v>
      </c>
      <c r="H1740" s="674">
        <v>700.99760375715141</v>
      </c>
      <c r="I1740" s="675">
        <v>700.99760375715141</v>
      </c>
      <c r="J1740" s="674">
        <v>1731.643053928233</v>
      </c>
      <c r="K1740" s="674">
        <v>1731.643053928233</v>
      </c>
      <c r="L1740" s="675">
        <v>1731.643053928233</v>
      </c>
    </row>
    <row r="1741" spans="1:12" x14ac:dyDescent="0.25">
      <c r="A1741" s="669">
        <v>2018</v>
      </c>
      <c r="B1741" s="670">
        <v>2035</v>
      </c>
      <c r="C1741" s="671">
        <v>17</v>
      </c>
      <c r="D1741" s="672">
        <v>12.13040794194624</v>
      </c>
      <c r="E1741" s="672">
        <v>12.13040794194624</v>
      </c>
      <c r="F1741" s="673">
        <v>12.13040794194624</v>
      </c>
      <c r="G1741" s="674">
        <v>693.30947245590494</v>
      </c>
      <c r="H1741" s="674">
        <v>693.30947245590494</v>
      </c>
      <c r="I1741" s="675">
        <v>693.30947245590494</v>
      </c>
      <c r="J1741" s="674">
        <v>1697.6313848529242</v>
      </c>
      <c r="K1741" s="674">
        <v>1697.6313848529242</v>
      </c>
      <c r="L1741" s="675">
        <v>1697.6313848529242</v>
      </c>
    </row>
    <row r="1742" spans="1:12" x14ac:dyDescent="0.25">
      <c r="A1742" s="669">
        <v>2018</v>
      </c>
      <c r="B1742" s="670">
        <v>2036</v>
      </c>
      <c r="C1742" s="671">
        <v>18</v>
      </c>
      <c r="D1742" s="672">
        <v>12.64640965587618</v>
      </c>
      <c r="E1742" s="672">
        <v>12.64640965587618</v>
      </c>
      <c r="F1742" s="673">
        <v>12.64640965587618</v>
      </c>
      <c r="G1742" s="674">
        <v>679.76861534147338</v>
      </c>
      <c r="H1742" s="674">
        <v>679.76861534147338</v>
      </c>
      <c r="I1742" s="675">
        <v>679.76861534147338</v>
      </c>
      <c r="J1742" s="674">
        <v>1655.9513094512579</v>
      </c>
      <c r="K1742" s="674">
        <v>1655.9513094512579</v>
      </c>
      <c r="L1742" s="675">
        <v>1655.9513094512579</v>
      </c>
    </row>
    <row r="1743" spans="1:12" x14ac:dyDescent="0.25">
      <c r="A1743" s="669">
        <v>2018</v>
      </c>
      <c r="B1743" s="670">
        <v>2037</v>
      </c>
      <c r="C1743" s="671">
        <v>19</v>
      </c>
      <c r="D1743" s="672">
        <v>13.093387780770604</v>
      </c>
      <c r="E1743" s="672">
        <v>13.093387780770604</v>
      </c>
      <c r="F1743" s="673">
        <v>13.093387780770604</v>
      </c>
      <c r="G1743" s="674">
        <v>660.27767662974281</v>
      </c>
      <c r="H1743" s="674">
        <v>660.27767662974281</v>
      </c>
      <c r="I1743" s="675">
        <v>660.27767662974281</v>
      </c>
      <c r="J1743" s="674">
        <v>1606.7918150825456</v>
      </c>
      <c r="K1743" s="674">
        <v>1606.7918150825456</v>
      </c>
      <c r="L1743" s="675">
        <v>1606.7918150825456</v>
      </c>
    </row>
    <row r="1744" spans="1:12" x14ac:dyDescent="0.25">
      <c r="A1744" s="669">
        <v>2018</v>
      </c>
      <c r="B1744" s="670">
        <v>2038</v>
      </c>
      <c r="C1744" s="671">
        <v>20</v>
      </c>
      <c r="D1744" s="672">
        <v>13.455680423634552</v>
      </c>
      <c r="E1744" s="672">
        <v>13.455680423634552</v>
      </c>
      <c r="F1744" s="673">
        <v>13.455680423634552</v>
      </c>
      <c r="G1744" s="674">
        <v>634.93870629111086</v>
      </c>
      <c r="H1744" s="674">
        <v>634.93870629111086</v>
      </c>
      <c r="I1744" s="675">
        <v>634.93870629111086</v>
      </c>
      <c r="J1744" s="674">
        <v>1550.4875131724534</v>
      </c>
      <c r="K1744" s="674">
        <v>1550.4875131724534</v>
      </c>
      <c r="L1744" s="675">
        <v>1550.4875131724534</v>
      </c>
    </row>
    <row r="1745" spans="1:12" x14ac:dyDescent="0.25">
      <c r="A1745" s="669">
        <v>2018</v>
      </c>
      <c r="B1745" s="670">
        <v>2039</v>
      </c>
      <c r="C1745" s="671">
        <v>21</v>
      </c>
      <c r="D1745" s="672">
        <v>13.718418599380211</v>
      </c>
      <c r="E1745" s="672">
        <v>13.718418599380211</v>
      </c>
      <c r="F1745" s="673">
        <v>13.718418599380211</v>
      </c>
      <c r="G1745" s="674">
        <v>604.06660721934725</v>
      </c>
      <c r="H1745" s="674">
        <v>604.06660721934725</v>
      </c>
      <c r="I1745" s="675">
        <v>604.06660721934725</v>
      </c>
      <c r="J1745" s="674">
        <v>1487.5181836215118</v>
      </c>
      <c r="K1745" s="674">
        <v>1487.5181836215118</v>
      </c>
      <c r="L1745" s="675">
        <v>1487.5181836215118</v>
      </c>
    </row>
    <row r="1746" spans="1:12" x14ac:dyDescent="0.25">
      <c r="A1746" s="669">
        <v>2018</v>
      </c>
      <c r="B1746" s="670">
        <v>2040</v>
      </c>
      <c r="C1746" s="671">
        <v>22</v>
      </c>
      <c r="D1746" s="672">
        <v>13.868295743743646</v>
      </c>
      <c r="E1746" s="672">
        <v>13.868295743743646</v>
      </c>
      <c r="F1746" s="673">
        <v>13.868295743743646</v>
      </c>
      <c r="G1746" s="674">
        <v>568.19034027749956</v>
      </c>
      <c r="H1746" s="674">
        <v>568.19034027749956</v>
      </c>
      <c r="I1746" s="675">
        <v>568.19034027749956</v>
      </c>
      <c r="J1746" s="674">
        <v>1418.5033815942529</v>
      </c>
      <c r="K1746" s="674">
        <v>1418.5033815942529</v>
      </c>
      <c r="L1746" s="675">
        <v>1418.5033815942529</v>
      </c>
    </row>
    <row r="1747" spans="1:12" x14ac:dyDescent="0.25">
      <c r="A1747" s="669">
        <v>2018</v>
      </c>
      <c r="B1747" s="670">
        <v>2041</v>
      </c>
      <c r="C1747" s="671">
        <v>23</v>
      </c>
      <c r="D1747" s="672">
        <v>13.894364874402189</v>
      </c>
      <c r="E1747" s="672">
        <v>13.894364874402189</v>
      </c>
      <c r="F1747" s="673">
        <v>13.894364874402189</v>
      </c>
      <c r="G1747" s="674">
        <v>528.04022721325032</v>
      </c>
      <c r="H1747" s="674">
        <v>528.04022721325032</v>
      </c>
      <c r="I1747" s="675">
        <v>528.04022721325032</v>
      </c>
      <c r="J1747" s="674">
        <v>1344.1919283359005</v>
      </c>
      <c r="K1747" s="674">
        <v>1344.1919283359005</v>
      </c>
      <c r="L1747" s="675">
        <v>1344.1919283359005</v>
      </c>
    </row>
    <row r="1748" spans="1:12" x14ac:dyDescent="0.25">
      <c r="A1748" s="669">
        <v>2018</v>
      </c>
      <c r="B1748" s="670">
        <v>2042</v>
      </c>
      <c r="C1748" s="671">
        <v>24</v>
      </c>
      <c r="D1748" s="672">
        <v>13.788809442287876</v>
      </c>
      <c r="E1748" s="672">
        <v>13.788809442287876</v>
      </c>
      <c r="F1748" s="673">
        <v>13.788809442287876</v>
      </c>
      <c r="G1748" s="674">
        <v>484.52085205794589</v>
      </c>
      <c r="H1748" s="674">
        <v>484.52085205794589</v>
      </c>
      <c r="I1748" s="675">
        <v>484.52085205794589</v>
      </c>
      <c r="J1748" s="674">
        <v>1265.4463581915468</v>
      </c>
      <c r="K1748" s="674">
        <v>1265.4463581915468</v>
      </c>
      <c r="L1748" s="675">
        <v>1265.4463581915468</v>
      </c>
    </row>
    <row r="1749" spans="1:12" x14ac:dyDescent="0.25">
      <c r="A1749" s="669">
        <v>2018</v>
      </c>
      <c r="B1749" s="670">
        <v>2043</v>
      </c>
      <c r="C1749" s="671">
        <v>25</v>
      </c>
      <c r="D1749" s="672">
        <v>13.547626327782366</v>
      </c>
      <c r="E1749" s="672">
        <v>13.547626327782366</v>
      </c>
      <c r="F1749" s="673">
        <v>13.547626327782366</v>
      </c>
      <c r="G1749" s="674">
        <v>438.67045917170947</v>
      </c>
      <c r="H1749" s="674">
        <v>438.67045917170947</v>
      </c>
      <c r="I1749" s="675">
        <v>438.67045917170947</v>
      </c>
      <c r="J1749" s="674">
        <v>1183.2226660611555</v>
      </c>
      <c r="K1749" s="674">
        <v>1183.2226660611555</v>
      </c>
      <c r="L1749" s="675">
        <v>1183.2226660611555</v>
      </c>
    </row>
    <row r="1750" spans="1:12" x14ac:dyDescent="0.25">
      <c r="A1750" s="669">
        <v>2018</v>
      </c>
      <c r="B1750" s="670">
        <v>2044</v>
      </c>
      <c r="C1750" s="671">
        <v>26</v>
      </c>
      <c r="D1750" s="672">
        <v>13.171156870201553</v>
      </c>
      <c r="E1750" s="672">
        <v>13.171156870201553</v>
      </c>
      <c r="F1750" s="673">
        <v>13.171156870201553</v>
      </c>
      <c r="G1750" s="674">
        <v>391.60922544168778</v>
      </c>
      <c r="H1750" s="674">
        <v>391.60922544168778</v>
      </c>
      <c r="I1750" s="675">
        <v>391.60922544168778</v>
      </c>
      <c r="J1750" s="674">
        <v>1098.5459759389103</v>
      </c>
      <c r="K1750" s="674">
        <v>1098.5459759389103</v>
      </c>
      <c r="L1750" s="675">
        <v>1098.5459759389103</v>
      </c>
    </row>
    <row r="1751" spans="1:12" x14ac:dyDescent="0.25">
      <c r="A1751" s="669">
        <v>2018</v>
      </c>
      <c r="B1751" s="670">
        <v>2045</v>
      </c>
      <c r="C1751" s="671">
        <v>27</v>
      </c>
      <c r="D1751" s="672">
        <v>12.66440564252089</v>
      </c>
      <c r="E1751" s="672">
        <v>12.66440564252089</v>
      </c>
      <c r="F1751" s="673">
        <v>12.66440564252089</v>
      </c>
      <c r="G1751" s="674">
        <v>344.48014988050443</v>
      </c>
      <c r="H1751" s="674">
        <v>344.48014988050443</v>
      </c>
      <c r="I1751" s="675">
        <v>344.48014988050443</v>
      </c>
      <c r="J1751" s="674">
        <v>1012.4830123054201</v>
      </c>
      <c r="K1751" s="674">
        <v>1012.4830123054201</v>
      </c>
      <c r="L1751" s="675">
        <v>1012.4830123054201</v>
      </c>
    </row>
    <row r="1752" spans="1:12" x14ac:dyDescent="0.25">
      <c r="A1752" s="669">
        <v>2018</v>
      </c>
      <c r="B1752" s="670">
        <v>2046</v>
      </c>
      <c r="C1752" s="671">
        <v>28</v>
      </c>
      <c r="D1752" s="672">
        <v>12.037097666460461</v>
      </c>
      <c r="E1752" s="672">
        <v>12.037097666460461</v>
      </c>
      <c r="F1752" s="673">
        <v>12.037097666460461</v>
      </c>
      <c r="G1752" s="674">
        <v>298.38734822112821</v>
      </c>
      <c r="H1752" s="674">
        <v>298.38734822112821</v>
      </c>
      <c r="I1752" s="675">
        <v>298.38734822112821</v>
      </c>
      <c r="J1752" s="674">
        <v>926.11248135053415</v>
      </c>
      <c r="K1752" s="674">
        <v>926.11248135053415</v>
      </c>
      <c r="L1752" s="675">
        <v>926.11248135053415</v>
      </c>
    </row>
    <row r="1753" spans="1:12" x14ac:dyDescent="0.25">
      <c r="A1753" s="669">
        <v>2018</v>
      </c>
      <c r="B1753" s="670">
        <v>2047</v>
      </c>
      <c r="C1753" s="671">
        <v>29</v>
      </c>
      <c r="D1753" s="672">
        <v>11.303442815115691</v>
      </c>
      <c r="E1753" s="672">
        <v>11.303442815115691</v>
      </c>
      <c r="F1753" s="673">
        <v>11.303442815115691</v>
      </c>
      <c r="G1753" s="674">
        <v>254.33707869688587</v>
      </c>
      <c r="H1753" s="674">
        <v>254.33707869688587</v>
      </c>
      <c r="I1753" s="675">
        <v>254.33707869688587</v>
      </c>
      <c r="J1753" s="674">
        <v>840.4946385531905</v>
      </c>
      <c r="K1753" s="674">
        <v>840.4946385531905</v>
      </c>
      <c r="L1753" s="675">
        <v>840.4946385531905</v>
      </c>
    </row>
    <row r="1754" spans="1:12" x14ac:dyDescent="0.25">
      <c r="A1754" s="669">
        <v>2018</v>
      </c>
      <c r="B1754" s="670">
        <v>2048</v>
      </c>
      <c r="C1754" s="671">
        <v>30</v>
      </c>
      <c r="D1754" s="672">
        <v>10.481600149081837</v>
      </c>
      <c r="E1754" s="672">
        <v>10.481600149081837</v>
      </c>
      <c r="F1754" s="673">
        <v>10.481600149081837</v>
      </c>
      <c r="G1754" s="674">
        <v>213.18673434467857</v>
      </c>
      <c r="H1754" s="674">
        <v>213.18673434467857</v>
      </c>
      <c r="I1754" s="675">
        <v>213.18673434467857</v>
      </c>
      <c r="J1754" s="674">
        <v>756.64141612511378</v>
      </c>
      <c r="K1754" s="674">
        <v>756.64141612511378</v>
      </c>
      <c r="L1754" s="675">
        <v>756.64141612511378</v>
      </c>
    </row>
    <row r="1755" spans="1:12" x14ac:dyDescent="0.25">
      <c r="A1755" s="669">
        <v>2018</v>
      </c>
      <c r="B1755" s="670">
        <v>2049</v>
      </c>
      <c r="C1755" s="671">
        <v>31</v>
      </c>
      <c r="D1755" s="672">
        <v>9.5928627000463251</v>
      </c>
      <c r="E1755" s="672">
        <v>9.5928627000463251</v>
      </c>
      <c r="F1755" s="673">
        <v>9.5928627000463251</v>
      </c>
      <c r="G1755" s="674">
        <v>175.606284398676</v>
      </c>
      <c r="H1755" s="674">
        <v>175.606284398676</v>
      </c>
      <c r="I1755" s="675">
        <v>175.606284398676</v>
      </c>
      <c r="J1755" s="674">
        <v>675.48849608354033</v>
      </c>
      <c r="K1755" s="674">
        <v>675.48849608354033</v>
      </c>
      <c r="L1755" s="675">
        <v>675.48849608354033</v>
      </c>
    </row>
    <row r="1756" spans="1:12" x14ac:dyDescent="0.25">
      <c r="A1756" s="669">
        <v>2018</v>
      </c>
      <c r="B1756" s="670">
        <v>2050</v>
      </c>
      <c r="C1756" s="671">
        <v>32</v>
      </c>
      <c r="D1756" s="672">
        <v>8.6606116829813864</v>
      </c>
      <c r="E1756" s="672">
        <v>8.6606116829813864</v>
      </c>
      <c r="F1756" s="673">
        <v>8.6606116829813864</v>
      </c>
      <c r="G1756" s="674">
        <v>142.05530714506546</v>
      </c>
      <c r="H1756" s="674">
        <v>142.05530714506546</v>
      </c>
      <c r="I1756" s="675">
        <v>142.05530714506546</v>
      </c>
      <c r="J1756" s="674">
        <v>597.87063646757508</v>
      </c>
      <c r="K1756" s="674">
        <v>597.87063646757508</v>
      </c>
      <c r="L1756" s="675">
        <v>597.87063646757508</v>
      </c>
    </row>
    <row r="1757" spans="1:12" x14ac:dyDescent="0.25">
      <c r="A1757" s="669">
        <v>2018</v>
      </c>
      <c r="B1757" s="670">
        <v>2051</v>
      </c>
      <c r="C1757" s="671">
        <v>33</v>
      </c>
      <c r="D1757" s="672">
        <v>7.5228576291034805</v>
      </c>
      <c r="E1757" s="672">
        <v>7.5228576291034805</v>
      </c>
      <c r="F1757" s="673">
        <v>7.5228576291034805</v>
      </c>
      <c r="G1757" s="674">
        <v>121.73023032223881</v>
      </c>
      <c r="H1757" s="674">
        <v>121.73023032223881</v>
      </c>
      <c r="I1757" s="675">
        <v>121.73023032223881</v>
      </c>
      <c r="J1757" s="674">
        <v>625.88760704672507</v>
      </c>
      <c r="K1757" s="674">
        <v>625.88760704672507</v>
      </c>
      <c r="L1757" s="675">
        <v>625.88760704672507</v>
      </c>
    </row>
    <row r="1758" spans="1:12" x14ac:dyDescent="0.25">
      <c r="A1758" s="669">
        <v>2018</v>
      </c>
      <c r="B1758" s="670">
        <v>2052</v>
      </c>
      <c r="C1758" s="671">
        <v>34</v>
      </c>
      <c r="D1758" s="672">
        <v>6.3072993863834252</v>
      </c>
      <c r="E1758" s="672">
        <v>6.3072993863834252</v>
      </c>
      <c r="F1758" s="673">
        <v>6.3072993863834252</v>
      </c>
      <c r="G1758" s="674">
        <v>103.85816229605558</v>
      </c>
      <c r="H1758" s="674">
        <v>103.85816229605558</v>
      </c>
      <c r="I1758" s="675">
        <v>103.85816229605558</v>
      </c>
      <c r="J1758" s="674">
        <v>567.56307073476262</v>
      </c>
      <c r="K1758" s="674">
        <v>567.56307073476262</v>
      </c>
      <c r="L1758" s="675">
        <v>567.56307073476262</v>
      </c>
    </row>
    <row r="1759" spans="1:12" x14ac:dyDescent="0.25">
      <c r="A1759" s="669">
        <v>2018</v>
      </c>
      <c r="B1759" s="670">
        <v>2053</v>
      </c>
      <c r="C1759" s="671">
        <v>35</v>
      </c>
      <c r="D1759" s="672">
        <v>6.1722349399293917</v>
      </c>
      <c r="E1759" s="672">
        <v>6.1722349399293917</v>
      </c>
      <c r="F1759" s="673">
        <v>6.1722349399293917</v>
      </c>
      <c r="G1759" s="674">
        <v>99.451808544818107</v>
      </c>
      <c r="H1759" s="674">
        <v>99.451808544818107</v>
      </c>
      <c r="I1759" s="675">
        <v>99.451808544818107</v>
      </c>
      <c r="J1759" s="674">
        <v>505.25713002633421</v>
      </c>
      <c r="K1759" s="674">
        <v>505.25713002633421</v>
      </c>
      <c r="L1759" s="675">
        <v>505.25713002633421</v>
      </c>
    </row>
    <row r="1760" spans="1:12" x14ac:dyDescent="0.25">
      <c r="A1760" s="669">
        <v>2018</v>
      </c>
      <c r="B1760" s="670">
        <v>2054</v>
      </c>
      <c r="C1760" s="671">
        <v>36</v>
      </c>
      <c r="D1760" s="672">
        <v>4.9522680206466161</v>
      </c>
      <c r="E1760" s="672">
        <v>4.9522680206466161</v>
      </c>
      <c r="F1760" s="673">
        <v>4.9522680206466161</v>
      </c>
      <c r="G1760" s="674">
        <v>103.83155498148359</v>
      </c>
      <c r="H1760" s="674">
        <v>103.83155498148359</v>
      </c>
      <c r="I1760" s="675">
        <v>103.83155498148359</v>
      </c>
      <c r="J1760" s="674">
        <v>593.79116476925913</v>
      </c>
      <c r="K1760" s="674">
        <v>593.79116476925913</v>
      </c>
      <c r="L1760" s="675">
        <v>593.79116476925913</v>
      </c>
    </row>
    <row r="1761" spans="1:12" x14ac:dyDescent="0.25">
      <c r="A1761" s="669">
        <v>2018</v>
      </c>
      <c r="B1761" s="670">
        <v>2055</v>
      </c>
      <c r="C1761" s="671">
        <v>37</v>
      </c>
      <c r="D1761" s="672">
        <v>4.2604917201712702</v>
      </c>
      <c r="E1761" s="672">
        <v>4.2604917201712702</v>
      </c>
      <c r="F1761" s="673">
        <v>4.2604917201712702</v>
      </c>
      <c r="G1761" s="674">
        <v>77.134539585371058</v>
      </c>
      <c r="H1761" s="674">
        <v>77.134539585371058</v>
      </c>
      <c r="I1761" s="675">
        <v>77.134539585371058</v>
      </c>
      <c r="J1761" s="674">
        <v>486.1891870483546</v>
      </c>
      <c r="K1761" s="674">
        <v>486.1891870483546</v>
      </c>
      <c r="L1761" s="675">
        <v>486.1891870483546</v>
      </c>
    </row>
    <row r="1762" spans="1:12" x14ac:dyDescent="0.25">
      <c r="A1762" s="669">
        <v>2018</v>
      </c>
      <c r="B1762" s="670">
        <v>2056</v>
      </c>
      <c r="C1762" s="671">
        <v>38</v>
      </c>
      <c r="D1762" s="672">
        <v>3.7902818603341295</v>
      </c>
      <c r="E1762" s="672">
        <v>3.7902818603341295</v>
      </c>
      <c r="F1762" s="673">
        <v>3.7902818603341295</v>
      </c>
      <c r="G1762" s="674">
        <v>58.596259189296205</v>
      </c>
      <c r="H1762" s="674">
        <v>58.596259189296205</v>
      </c>
      <c r="I1762" s="675">
        <v>58.596259189296205</v>
      </c>
      <c r="J1762" s="674">
        <v>444.0015364487715</v>
      </c>
      <c r="K1762" s="674">
        <v>444.0015364487715</v>
      </c>
      <c r="L1762" s="675">
        <v>444.0015364487715</v>
      </c>
    </row>
    <row r="1763" spans="1:12" ht="13" thickBot="1" x14ac:dyDescent="0.3">
      <c r="A1763" s="676">
        <v>2018</v>
      </c>
      <c r="B1763" s="677">
        <v>2057</v>
      </c>
      <c r="C1763" s="678">
        <v>39</v>
      </c>
      <c r="D1763" s="679">
        <v>2.9133711282191608</v>
      </c>
      <c r="E1763" s="679">
        <v>2.9133711282191608</v>
      </c>
      <c r="F1763" s="680">
        <v>2.9133711282191608</v>
      </c>
      <c r="G1763" s="681">
        <v>35.715456249748549</v>
      </c>
      <c r="H1763" s="681">
        <v>35.715456249748549</v>
      </c>
      <c r="I1763" s="682">
        <v>35.715456249748549</v>
      </c>
      <c r="J1763" s="681">
        <v>353.63262176587659</v>
      </c>
      <c r="K1763" s="681">
        <v>353.63262176587659</v>
      </c>
      <c r="L1763" s="682">
        <v>353.63262176587659</v>
      </c>
    </row>
    <row r="1764" spans="1:12" x14ac:dyDescent="0.25">
      <c r="A1764" s="662">
        <v>2019</v>
      </c>
      <c r="B1764" s="663">
        <v>2019</v>
      </c>
      <c r="C1764" s="664">
        <v>0</v>
      </c>
      <c r="D1764" s="665">
        <v>1.9019426908662429</v>
      </c>
      <c r="E1764" s="665">
        <v>1.9019426908662429</v>
      </c>
      <c r="F1764" s="666">
        <v>1.9019426908662429</v>
      </c>
      <c r="G1764" s="667">
        <v>353.95635188383267</v>
      </c>
      <c r="H1764" s="667">
        <v>353.95635188383267</v>
      </c>
      <c r="I1764" s="668">
        <v>353.95635188383267</v>
      </c>
      <c r="J1764" s="667">
        <v>1440.4056856211018</v>
      </c>
      <c r="K1764" s="667">
        <v>1440.4056856211018</v>
      </c>
      <c r="L1764" s="668">
        <v>1440.4056856211018</v>
      </c>
    </row>
    <row r="1765" spans="1:12" x14ac:dyDescent="0.25">
      <c r="A1765" s="669">
        <v>2019</v>
      </c>
      <c r="B1765" s="670">
        <v>2020</v>
      </c>
      <c r="C1765" s="671">
        <v>1</v>
      </c>
      <c r="D1765" s="672">
        <v>2.4151435785415338</v>
      </c>
      <c r="E1765" s="672">
        <v>2.4151435785415338</v>
      </c>
      <c r="F1765" s="673">
        <v>2.4151435785415338</v>
      </c>
      <c r="G1765" s="674">
        <v>442.22362378040259</v>
      </c>
      <c r="H1765" s="674">
        <v>442.22362378040259</v>
      </c>
      <c r="I1765" s="675">
        <v>442.22362378040259</v>
      </c>
      <c r="J1765" s="674">
        <v>1477.8531739801476</v>
      </c>
      <c r="K1765" s="674">
        <v>1477.8531739801476</v>
      </c>
      <c r="L1765" s="675">
        <v>1477.8531739801476</v>
      </c>
    </row>
    <row r="1766" spans="1:12" x14ac:dyDescent="0.25">
      <c r="A1766" s="669">
        <v>2019</v>
      </c>
      <c r="B1766" s="670">
        <v>2021</v>
      </c>
      <c r="C1766" s="671">
        <v>2</v>
      </c>
      <c r="D1766" s="672">
        <v>2.6222290490664935</v>
      </c>
      <c r="E1766" s="672">
        <v>2.6222290490664935</v>
      </c>
      <c r="F1766" s="673">
        <v>2.6222290490664935</v>
      </c>
      <c r="G1766" s="674">
        <v>459.70624620594674</v>
      </c>
      <c r="H1766" s="674">
        <v>459.70624620594674</v>
      </c>
      <c r="I1766" s="675">
        <v>459.70624620594674</v>
      </c>
      <c r="J1766" s="674">
        <v>1514.8762509999301</v>
      </c>
      <c r="K1766" s="674">
        <v>1514.8762509999301</v>
      </c>
      <c r="L1766" s="675">
        <v>1514.8762509999301</v>
      </c>
    </row>
    <row r="1767" spans="1:12" x14ac:dyDescent="0.25">
      <c r="A1767" s="669">
        <v>2019</v>
      </c>
      <c r="B1767" s="670">
        <v>2022</v>
      </c>
      <c r="C1767" s="671">
        <v>3</v>
      </c>
      <c r="D1767" s="672">
        <v>2.8508658015108241</v>
      </c>
      <c r="E1767" s="672">
        <v>2.8508658015108241</v>
      </c>
      <c r="F1767" s="673">
        <v>2.8508658015108241</v>
      </c>
      <c r="G1767" s="674">
        <v>478.54186072236615</v>
      </c>
      <c r="H1767" s="674">
        <v>478.54186072236615</v>
      </c>
      <c r="I1767" s="675">
        <v>478.54186072236615</v>
      </c>
      <c r="J1767" s="674">
        <v>1550.9977440142791</v>
      </c>
      <c r="K1767" s="674">
        <v>1550.9977440142791</v>
      </c>
      <c r="L1767" s="675">
        <v>1550.9977440142791</v>
      </c>
    </row>
    <row r="1768" spans="1:12" x14ac:dyDescent="0.25">
      <c r="A1768" s="669">
        <v>2019</v>
      </c>
      <c r="B1768" s="670">
        <v>2023</v>
      </c>
      <c r="C1768" s="671">
        <v>4</v>
      </c>
      <c r="D1768" s="672">
        <v>3.1019679670372136</v>
      </c>
      <c r="E1768" s="672">
        <v>3.1019679670372136</v>
      </c>
      <c r="F1768" s="673">
        <v>3.1019679670372136</v>
      </c>
      <c r="G1768" s="674">
        <v>498.50403830903372</v>
      </c>
      <c r="H1768" s="674">
        <v>498.50403830903372</v>
      </c>
      <c r="I1768" s="675">
        <v>498.50403830903372</v>
      </c>
      <c r="J1768" s="674">
        <v>1585.703735888181</v>
      </c>
      <c r="K1768" s="674">
        <v>1585.703735888181</v>
      </c>
      <c r="L1768" s="675">
        <v>1585.703735888181</v>
      </c>
    </row>
    <row r="1769" spans="1:12" x14ac:dyDescent="0.25">
      <c r="A1769" s="669">
        <v>2019</v>
      </c>
      <c r="B1769" s="670">
        <v>2024</v>
      </c>
      <c r="C1769" s="671">
        <v>5</v>
      </c>
      <c r="D1769" s="672">
        <v>3.3761997348480022</v>
      </c>
      <c r="E1769" s="672">
        <v>3.3761997348480022</v>
      </c>
      <c r="F1769" s="673">
        <v>3.3761997348480022</v>
      </c>
      <c r="G1769" s="674">
        <v>519.31970232474896</v>
      </c>
      <c r="H1769" s="674">
        <v>519.31970232474896</v>
      </c>
      <c r="I1769" s="675">
        <v>519.31970232474896</v>
      </c>
      <c r="J1769" s="674">
        <v>1618.4472189107025</v>
      </c>
      <c r="K1769" s="674">
        <v>1618.4472189107025</v>
      </c>
      <c r="L1769" s="675">
        <v>1618.4472189107025</v>
      </c>
    </row>
    <row r="1770" spans="1:12" x14ac:dyDescent="0.25">
      <c r="A1770" s="669">
        <v>2019</v>
      </c>
      <c r="B1770" s="670">
        <v>2025</v>
      </c>
      <c r="C1770" s="671">
        <v>6</v>
      </c>
      <c r="D1770" s="672">
        <v>3.6738815203944997</v>
      </c>
      <c r="E1770" s="672">
        <v>3.6738815203944997</v>
      </c>
      <c r="F1770" s="673">
        <v>3.6738815203944997</v>
      </c>
      <c r="G1770" s="674">
        <v>540.66274375639102</v>
      </c>
      <c r="H1770" s="674">
        <v>540.66274375639102</v>
      </c>
      <c r="I1770" s="675">
        <v>540.66274375639102</v>
      </c>
      <c r="J1770" s="674">
        <v>1648.6534425117204</v>
      </c>
      <c r="K1770" s="674">
        <v>1648.6534425117204</v>
      </c>
      <c r="L1770" s="675">
        <v>1648.6534425117204</v>
      </c>
    </row>
    <row r="1771" spans="1:12" x14ac:dyDescent="0.25">
      <c r="A1771" s="669">
        <v>2019</v>
      </c>
      <c r="B1771" s="670">
        <v>2026</v>
      </c>
      <c r="C1771" s="671">
        <v>7</v>
      </c>
      <c r="D1771" s="672">
        <v>3.9948847815919786</v>
      </c>
      <c r="E1771" s="672">
        <v>3.9948847815919786</v>
      </c>
      <c r="F1771" s="673">
        <v>3.9948847815919786</v>
      </c>
      <c r="G1771" s="674">
        <v>562.14942216301893</v>
      </c>
      <c r="H1771" s="674">
        <v>562.14942216301893</v>
      </c>
      <c r="I1771" s="675">
        <v>562.14942216301893</v>
      </c>
      <c r="J1771" s="674">
        <v>1675.7270584058938</v>
      </c>
      <c r="K1771" s="674">
        <v>1675.7270584058938</v>
      </c>
      <c r="L1771" s="675">
        <v>1675.7270584058938</v>
      </c>
    </row>
    <row r="1772" spans="1:12" x14ac:dyDescent="0.25">
      <c r="A1772" s="669">
        <v>2019</v>
      </c>
      <c r="B1772" s="670">
        <v>2027</v>
      </c>
      <c r="C1772" s="671">
        <v>8</v>
      </c>
      <c r="D1772" s="672">
        <v>4.3385176659659148</v>
      </c>
      <c r="E1772" s="672">
        <v>4.3385176659659148</v>
      </c>
      <c r="F1772" s="673">
        <v>4.3385176659659148</v>
      </c>
      <c r="G1772" s="674">
        <v>583.33619869730603</v>
      </c>
      <c r="H1772" s="674">
        <v>583.33619869730603</v>
      </c>
      <c r="I1772" s="675">
        <v>583.33619869730603</v>
      </c>
      <c r="J1772" s="674">
        <v>1699.061113566047</v>
      </c>
      <c r="K1772" s="674">
        <v>1699.061113566047</v>
      </c>
      <c r="L1772" s="675">
        <v>1699.061113566047</v>
      </c>
    </row>
    <row r="1773" spans="1:12" x14ac:dyDescent="0.25">
      <c r="A1773" s="669">
        <v>2019</v>
      </c>
      <c r="B1773" s="670">
        <v>2028</v>
      </c>
      <c r="C1773" s="671">
        <v>9</v>
      </c>
      <c r="D1773" s="672">
        <v>4.7034051112295234</v>
      </c>
      <c r="E1773" s="672">
        <v>4.7034051112295234</v>
      </c>
      <c r="F1773" s="673">
        <v>4.7034051112295234</v>
      </c>
      <c r="G1773" s="674">
        <v>603.72070997434241</v>
      </c>
      <c r="H1773" s="674">
        <v>603.72070997434241</v>
      </c>
      <c r="I1773" s="675">
        <v>603.72070997434241</v>
      </c>
      <c r="J1773" s="674">
        <v>1718.0478733152454</v>
      </c>
      <c r="K1773" s="674">
        <v>1718.0478733152454</v>
      </c>
      <c r="L1773" s="675">
        <v>1718.0478733152454</v>
      </c>
    </row>
    <row r="1774" spans="1:12" x14ac:dyDescent="0.25">
      <c r="A1774" s="669">
        <v>2019</v>
      </c>
      <c r="B1774" s="670">
        <v>2029</v>
      </c>
      <c r="C1774" s="671">
        <v>10</v>
      </c>
      <c r="D1774" s="672">
        <v>5.087368679994702</v>
      </c>
      <c r="E1774" s="672">
        <v>5.087368679994702</v>
      </c>
      <c r="F1774" s="673">
        <v>5.087368679994702</v>
      </c>
      <c r="G1774" s="674">
        <v>622.74659739522656</v>
      </c>
      <c r="H1774" s="674">
        <v>622.74659739522656</v>
      </c>
      <c r="I1774" s="675">
        <v>622.74659739522656</v>
      </c>
      <c r="J1774" s="674">
        <v>1732.091374587503</v>
      </c>
      <c r="K1774" s="674">
        <v>1732.091374587503</v>
      </c>
      <c r="L1774" s="675">
        <v>1732.091374587503</v>
      </c>
    </row>
    <row r="1775" spans="1:12" x14ac:dyDescent="0.25">
      <c r="A1775" s="669">
        <v>2019</v>
      </c>
      <c r="B1775" s="670">
        <v>2030</v>
      </c>
      <c r="C1775" s="671">
        <v>11</v>
      </c>
      <c r="D1775" s="672">
        <v>5.4873132072976496</v>
      </c>
      <c r="E1775" s="672">
        <v>5.4873132072976496</v>
      </c>
      <c r="F1775" s="673">
        <v>5.4873132072976496</v>
      </c>
      <c r="G1775" s="674">
        <v>639.81283629188601</v>
      </c>
      <c r="H1775" s="674">
        <v>639.81283629188601</v>
      </c>
      <c r="I1775" s="675">
        <v>639.81283629188601</v>
      </c>
      <c r="J1775" s="674">
        <v>1740.6215150035707</v>
      </c>
      <c r="K1775" s="674">
        <v>1740.6215150035707</v>
      </c>
      <c r="L1775" s="675">
        <v>1740.6215150035707</v>
      </c>
    </row>
    <row r="1776" spans="1:12" x14ac:dyDescent="0.25">
      <c r="A1776" s="669">
        <v>2019</v>
      </c>
      <c r="B1776" s="670">
        <v>2031</v>
      </c>
      <c r="C1776" s="671">
        <v>12</v>
      </c>
      <c r="D1776" s="672">
        <v>5.8991291489792186</v>
      </c>
      <c r="E1776" s="672">
        <v>5.8991291489792186</v>
      </c>
      <c r="F1776" s="673">
        <v>5.8991291489792186</v>
      </c>
      <c r="G1776" s="674">
        <v>654.2880450106411</v>
      </c>
      <c r="H1776" s="674">
        <v>654.2880450106411</v>
      </c>
      <c r="I1776" s="675">
        <v>654.2880450106411</v>
      </c>
      <c r="J1776" s="674">
        <v>1743.109380135689</v>
      </c>
      <c r="K1776" s="674">
        <v>1743.109380135689</v>
      </c>
      <c r="L1776" s="675">
        <v>1743.109380135689</v>
      </c>
    </row>
    <row r="1777" spans="1:12" x14ac:dyDescent="0.25">
      <c r="A1777" s="669">
        <v>2019</v>
      </c>
      <c r="B1777" s="670">
        <v>2032</v>
      </c>
      <c r="C1777" s="671">
        <v>13</v>
      </c>
      <c r="D1777" s="672">
        <v>6.3176211573510983</v>
      </c>
      <c r="E1777" s="672">
        <v>6.3176211573510983</v>
      </c>
      <c r="F1777" s="673">
        <v>6.3176211573510983</v>
      </c>
      <c r="G1777" s="674">
        <v>665.52998308403289</v>
      </c>
      <c r="H1777" s="674">
        <v>665.52998308403289</v>
      </c>
      <c r="I1777" s="675">
        <v>665.52998308403289</v>
      </c>
      <c r="J1777" s="674">
        <v>1739.083403896612</v>
      </c>
      <c r="K1777" s="674">
        <v>1739.083403896612</v>
      </c>
      <c r="L1777" s="675">
        <v>1739.083403896612</v>
      </c>
    </row>
    <row r="1778" spans="1:12" x14ac:dyDescent="0.25">
      <c r="A1778" s="669">
        <v>2019</v>
      </c>
      <c r="B1778" s="670">
        <v>2033</v>
      </c>
      <c r="C1778" s="671">
        <v>14</v>
      </c>
      <c r="D1778" s="672">
        <v>6.7364746434289113</v>
      </c>
      <c r="E1778" s="672">
        <v>6.7364746434289113</v>
      </c>
      <c r="F1778" s="673">
        <v>6.7364746434289113</v>
      </c>
      <c r="G1778" s="674">
        <v>672.91006672365427</v>
      </c>
      <c r="H1778" s="674">
        <v>672.91006672365427</v>
      </c>
      <c r="I1778" s="675">
        <v>672.91006672365427</v>
      </c>
      <c r="J1778" s="674">
        <v>1728.1458514597598</v>
      </c>
      <c r="K1778" s="674">
        <v>1728.1458514597598</v>
      </c>
      <c r="L1778" s="675">
        <v>1728.1458514597598</v>
      </c>
    </row>
    <row r="1779" spans="1:12" x14ac:dyDescent="0.25">
      <c r="A1779" s="669">
        <v>2019</v>
      </c>
      <c r="B1779" s="670">
        <v>2034</v>
      </c>
      <c r="C1779" s="671">
        <v>15</v>
      </c>
      <c r="D1779" s="672">
        <v>7.148272636011745</v>
      </c>
      <c r="E1779" s="672">
        <v>7.148272636011745</v>
      </c>
      <c r="F1779" s="673">
        <v>7.148272636011745</v>
      </c>
      <c r="G1779" s="674">
        <v>675.84224963999509</v>
      </c>
      <c r="H1779" s="674">
        <v>675.84224963999509</v>
      </c>
      <c r="I1779" s="675">
        <v>675.84224963999509</v>
      </c>
      <c r="J1779" s="674">
        <v>1709.9890177750831</v>
      </c>
      <c r="K1779" s="674">
        <v>1709.9890177750831</v>
      </c>
      <c r="L1779" s="675">
        <v>1709.9890177750831</v>
      </c>
    </row>
    <row r="1780" spans="1:12" x14ac:dyDescent="0.25">
      <c r="A1780" s="669">
        <v>2019</v>
      </c>
      <c r="B1780" s="670">
        <v>2035</v>
      </c>
      <c r="C1780" s="671">
        <v>16</v>
      </c>
      <c r="D1780" s="672">
        <v>7.5445748205200323</v>
      </c>
      <c r="E1780" s="672">
        <v>7.5445748205200323</v>
      </c>
      <c r="F1780" s="673">
        <v>7.5445748205200323</v>
      </c>
      <c r="G1780" s="674">
        <v>673.81506587653405</v>
      </c>
      <c r="H1780" s="674">
        <v>673.81506587653405</v>
      </c>
      <c r="I1780" s="675">
        <v>673.81506587653405</v>
      </c>
      <c r="J1780" s="674">
        <v>1684.4104557345895</v>
      </c>
      <c r="K1780" s="674">
        <v>1684.4104557345895</v>
      </c>
      <c r="L1780" s="675">
        <v>1684.4104557345895</v>
      </c>
    </row>
    <row r="1781" spans="1:12" x14ac:dyDescent="0.25">
      <c r="A1781" s="669">
        <v>2019</v>
      </c>
      <c r="B1781" s="670">
        <v>2036</v>
      </c>
      <c r="C1781" s="671">
        <v>17</v>
      </c>
      <c r="D1781" s="672">
        <v>7.9160689518995078</v>
      </c>
      <c r="E1781" s="672">
        <v>7.9160689518995078</v>
      </c>
      <c r="F1781" s="673">
        <v>7.9160689518995078</v>
      </c>
      <c r="G1781" s="674">
        <v>666.42505673605842</v>
      </c>
      <c r="H1781" s="674">
        <v>666.42505673605842</v>
      </c>
      <c r="I1781" s="675">
        <v>666.42505673605842</v>
      </c>
      <c r="J1781" s="674">
        <v>1651.326494881645</v>
      </c>
      <c r="K1781" s="674">
        <v>1651.326494881645</v>
      </c>
      <c r="L1781" s="675">
        <v>1651.326494881645</v>
      </c>
    </row>
    <row r="1782" spans="1:12" x14ac:dyDescent="0.25">
      <c r="A1782" s="669">
        <v>2019</v>
      </c>
      <c r="B1782" s="670">
        <v>2037</v>
      </c>
      <c r="C1782" s="671">
        <v>18</v>
      </c>
      <c r="D1782" s="672">
        <v>8.2528016624823941</v>
      </c>
      <c r="E1782" s="672">
        <v>8.2528016624823941</v>
      </c>
      <c r="F1782" s="673">
        <v>8.2528016624823941</v>
      </c>
      <c r="G1782" s="674">
        <v>653.40927254552321</v>
      </c>
      <c r="H1782" s="674">
        <v>653.40927254552321</v>
      </c>
      <c r="I1782" s="675">
        <v>653.40927254552321</v>
      </c>
      <c r="J1782" s="674">
        <v>1610.783292491805</v>
      </c>
      <c r="K1782" s="674">
        <v>1610.783292491805</v>
      </c>
      <c r="L1782" s="675">
        <v>1610.783292491805</v>
      </c>
    </row>
    <row r="1783" spans="1:12" x14ac:dyDescent="0.25">
      <c r="A1783" s="669">
        <v>2019</v>
      </c>
      <c r="B1783" s="670">
        <v>2038</v>
      </c>
      <c r="C1783" s="671">
        <v>19</v>
      </c>
      <c r="D1783" s="672">
        <v>8.5444909175831842</v>
      </c>
      <c r="E1783" s="672">
        <v>8.5444909175831842</v>
      </c>
      <c r="F1783" s="673">
        <v>8.5444909175831842</v>
      </c>
      <c r="G1783" s="674">
        <v>634.67413267963855</v>
      </c>
      <c r="H1783" s="674">
        <v>634.67413267963855</v>
      </c>
      <c r="I1783" s="675">
        <v>634.67413267963855</v>
      </c>
      <c r="J1783" s="674">
        <v>1562.9646810721813</v>
      </c>
      <c r="K1783" s="674">
        <v>1562.9646810721813</v>
      </c>
      <c r="L1783" s="675">
        <v>1562.9646810721813</v>
      </c>
    </row>
    <row r="1784" spans="1:12" x14ac:dyDescent="0.25">
      <c r="A1784" s="669">
        <v>2019</v>
      </c>
      <c r="B1784" s="670">
        <v>2039</v>
      </c>
      <c r="C1784" s="671">
        <v>20</v>
      </c>
      <c r="D1784" s="672">
        <v>8.7809160695980459</v>
      </c>
      <c r="E1784" s="672">
        <v>8.7809160695980459</v>
      </c>
      <c r="F1784" s="673">
        <v>8.7809160695980459</v>
      </c>
      <c r="G1784" s="674">
        <v>610.31772992382571</v>
      </c>
      <c r="H1784" s="674">
        <v>610.31772992382571</v>
      </c>
      <c r="I1784" s="675">
        <v>610.31772992382571</v>
      </c>
      <c r="J1784" s="674">
        <v>1508.1961451287877</v>
      </c>
      <c r="K1784" s="674">
        <v>1508.1961451287877</v>
      </c>
      <c r="L1784" s="675">
        <v>1508.1961451287877</v>
      </c>
    </row>
    <row r="1785" spans="1:12" x14ac:dyDescent="0.25">
      <c r="A1785" s="669">
        <v>2019</v>
      </c>
      <c r="B1785" s="670">
        <v>2040</v>
      </c>
      <c r="C1785" s="671">
        <v>21</v>
      </c>
      <c r="D1785" s="672">
        <v>8.9523739072447839</v>
      </c>
      <c r="E1785" s="672">
        <v>8.9523739072447839</v>
      </c>
      <c r="F1785" s="673">
        <v>8.9523739072447839</v>
      </c>
      <c r="G1785" s="674">
        <v>580.64275620309695</v>
      </c>
      <c r="H1785" s="674">
        <v>580.64275620309695</v>
      </c>
      <c r="I1785" s="675">
        <v>580.64275620309695</v>
      </c>
      <c r="J1785" s="674">
        <v>1446.9443780018432</v>
      </c>
      <c r="K1785" s="674">
        <v>1446.9443780018432</v>
      </c>
      <c r="L1785" s="675">
        <v>1446.9443780018432</v>
      </c>
    </row>
    <row r="1786" spans="1:12" x14ac:dyDescent="0.25">
      <c r="A1786" s="669">
        <v>2019</v>
      </c>
      <c r="B1786" s="670">
        <v>2041</v>
      </c>
      <c r="C1786" s="671">
        <v>22</v>
      </c>
      <c r="D1786" s="672">
        <v>9.0501808247674926</v>
      </c>
      <c r="E1786" s="672">
        <v>9.0501808247674926</v>
      </c>
      <c r="F1786" s="673">
        <v>9.0501808247674926</v>
      </c>
      <c r="G1786" s="674">
        <v>546.15766089997533</v>
      </c>
      <c r="H1786" s="674">
        <v>546.15766089997533</v>
      </c>
      <c r="I1786" s="675">
        <v>546.15766089997533</v>
      </c>
      <c r="J1786" s="674">
        <v>1379.8120357610703</v>
      </c>
      <c r="K1786" s="674">
        <v>1379.8120357610703</v>
      </c>
      <c r="L1786" s="675">
        <v>1379.8120357610703</v>
      </c>
    </row>
    <row r="1787" spans="1:12" x14ac:dyDescent="0.25">
      <c r="A1787" s="669">
        <v>2019</v>
      </c>
      <c r="B1787" s="670">
        <v>2042</v>
      </c>
      <c r="C1787" s="671">
        <v>23</v>
      </c>
      <c r="D1787" s="672">
        <v>9.0671930338207023</v>
      </c>
      <c r="E1787" s="672">
        <v>9.0671930338207023</v>
      </c>
      <c r="F1787" s="673">
        <v>9.0671930338207023</v>
      </c>
      <c r="G1787" s="674">
        <v>507.5644461238665</v>
      </c>
      <c r="H1787" s="674">
        <v>507.5644461238665</v>
      </c>
      <c r="I1787" s="675">
        <v>507.5644461238665</v>
      </c>
      <c r="J1787" s="674">
        <v>1307.5275146727026</v>
      </c>
      <c r="K1787" s="674">
        <v>1307.5275146727026</v>
      </c>
      <c r="L1787" s="675">
        <v>1307.5275146727026</v>
      </c>
    </row>
    <row r="1788" spans="1:12" x14ac:dyDescent="0.25">
      <c r="A1788" s="669">
        <v>2019</v>
      </c>
      <c r="B1788" s="670">
        <v>2043</v>
      </c>
      <c r="C1788" s="671">
        <v>24</v>
      </c>
      <c r="D1788" s="672">
        <v>8.9983096060857584</v>
      </c>
      <c r="E1788" s="672">
        <v>8.9983096060857584</v>
      </c>
      <c r="F1788" s="673">
        <v>8.9983096060857584</v>
      </c>
      <c r="G1788" s="674">
        <v>465.73261891075117</v>
      </c>
      <c r="H1788" s="674">
        <v>465.73261891075117</v>
      </c>
      <c r="I1788" s="675">
        <v>465.73261891075117</v>
      </c>
      <c r="J1788" s="674">
        <v>1230.9298224444819</v>
      </c>
      <c r="K1788" s="674">
        <v>1230.9298224444819</v>
      </c>
      <c r="L1788" s="675">
        <v>1230.9298224444819</v>
      </c>
    </row>
    <row r="1789" spans="1:12" x14ac:dyDescent="0.25">
      <c r="A1789" s="669">
        <v>2019</v>
      </c>
      <c r="B1789" s="670">
        <v>2044</v>
      </c>
      <c r="C1789" s="671">
        <v>25</v>
      </c>
      <c r="D1789" s="672">
        <v>8.8409181833408148</v>
      </c>
      <c r="E1789" s="672">
        <v>8.8409181833408148</v>
      </c>
      <c r="F1789" s="673">
        <v>8.8409181833408148</v>
      </c>
      <c r="G1789" s="674">
        <v>421.66016368762706</v>
      </c>
      <c r="H1789" s="674">
        <v>421.66016368762706</v>
      </c>
      <c r="I1789" s="675">
        <v>421.66016368762706</v>
      </c>
      <c r="J1789" s="674">
        <v>1150.9488780926138</v>
      </c>
      <c r="K1789" s="674">
        <v>1150.9488780926138</v>
      </c>
      <c r="L1789" s="675">
        <v>1150.9488780926138</v>
      </c>
    </row>
    <row r="1790" spans="1:12" x14ac:dyDescent="0.25">
      <c r="A1790" s="669">
        <v>2019</v>
      </c>
      <c r="B1790" s="670">
        <v>2045</v>
      </c>
      <c r="C1790" s="671">
        <v>26</v>
      </c>
      <c r="D1790" s="672">
        <v>8.5952415170030978</v>
      </c>
      <c r="E1790" s="672">
        <v>8.5952415170030978</v>
      </c>
      <c r="F1790" s="673">
        <v>8.5952415170030978</v>
      </c>
      <c r="G1790" s="674">
        <v>376.4238203163149</v>
      </c>
      <c r="H1790" s="674">
        <v>376.4238203163149</v>
      </c>
      <c r="I1790" s="675">
        <v>376.4238203163149</v>
      </c>
      <c r="J1790" s="674">
        <v>1068.5818441502831</v>
      </c>
      <c r="K1790" s="674">
        <v>1068.5818441502831</v>
      </c>
      <c r="L1790" s="675">
        <v>1068.5818441502831</v>
      </c>
    </row>
    <row r="1791" spans="1:12" x14ac:dyDescent="0.25">
      <c r="A1791" s="669">
        <v>2019</v>
      </c>
      <c r="B1791" s="670">
        <v>2046</v>
      </c>
      <c r="C1791" s="671">
        <v>27</v>
      </c>
      <c r="D1791" s="672">
        <v>8.2645454943319727</v>
      </c>
      <c r="E1791" s="672">
        <v>8.2645454943319727</v>
      </c>
      <c r="F1791" s="673">
        <v>8.2645454943319727</v>
      </c>
      <c r="G1791" s="674">
        <v>331.12226581205681</v>
      </c>
      <c r="H1791" s="674">
        <v>331.12226581205681</v>
      </c>
      <c r="I1791" s="675">
        <v>331.12226581205681</v>
      </c>
      <c r="J1791" s="674">
        <v>984.86634893497148</v>
      </c>
      <c r="K1791" s="674">
        <v>984.86634893497148</v>
      </c>
      <c r="L1791" s="675">
        <v>984.86634893497148</v>
      </c>
    </row>
    <row r="1792" spans="1:12" x14ac:dyDescent="0.25">
      <c r="A1792" s="669">
        <v>2019</v>
      </c>
      <c r="B1792" s="670">
        <v>2047</v>
      </c>
      <c r="C1792" s="671">
        <v>28</v>
      </c>
      <c r="D1792" s="672">
        <v>7.8551764758837646</v>
      </c>
      <c r="E1792" s="672">
        <v>7.8551764758837646</v>
      </c>
      <c r="F1792" s="673">
        <v>7.8551764758837646</v>
      </c>
      <c r="G1792" s="674">
        <v>286.81680168481262</v>
      </c>
      <c r="H1792" s="674">
        <v>286.81680168481262</v>
      </c>
      <c r="I1792" s="675">
        <v>286.81680168481262</v>
      </c>
      <c r="J1792" s="674">
        <v>900.8516756582078</v>
      </c>
      <c r="K1792" s="674">
        <v>900.8516756582078</v>
      </c>
      <c r="L1792" s="675">
        <v>900.8516756582078</v>
      </c>
    </row>
    <row r="1793" spans="1:12" x14ac:dyDescent="0.25">
      <c r="A1793" s="669">
        <v>2019</v>
      </c>
      <c r="B1793" s="670">
        <v>2048</v>
      </c>
      <c r="C1793" s="671">
        <v>29</v>
      </c>
      <c r="D1793" s="672">
        <v>7.3764075492380057</v>
      </c>
      <c r="E1793" s="672">
        <v>7.3764075492380057</v>
      </c>
      <c r="F1793" s="673">
        <v>7.3764075492380057</v>
      </c>
      <c r="G1793" s="674">
        <v>244.47466655871429</v>
      </c>
      <c r="H1793" s="674">
        <v>244.47466655871429</v>
      </c>
      <c r="I1793" s="675">
        <v>244.47466655871429</v>
      </c>
      <c r="J1793" s="674">
        <v>817.569160085421</v>
      </c>
      <c r="K1793" s="674">
        <v>817.569160085421</v>
      </c>
      <c r="L1793" s="675">
        <v>817.569160085421</v>
      </c>
    </row>
    <row r="1794" spans="1:12" x14ac:dyDescent="0.25">
      <c r="A1794" s="669">
        <v>2019</v>
      </c>
      <c r="B1794" s="670">
        <v>2049</v>
      </c>
      <c r="C1794" s="671">
        <v>30</v>
      </c>
      <c r="D1794" s="672">
        <v>6.8400889651415584</v>
      </c>
      <c r="E1794" s="672">
        <v>6.8400889651415584</v>
      </c>
      <c r="F1794" s="673">
        <v>6.8400889651415584</v>
      </c>
      <c r="G1794" s="674">
        <v>204.92000639737884</v>
      </c>
      <c r="H1794" s="674">
        <v>204.92000639737884</v>
      </c>
      <c r="I1794" s="675">
        <v>204.92000639737884</v>
      </c>
      <c r="J1794" s="674">
        <v>736.00313278869828</v>
      </c>
      <c r="K1794" s="674">
        <v>736.00313278869828</v>
      </c>
      <c r="L1794" s="675">
        <v>736.00313278869828</v>
      </c>
    </row>
    <row r="1795" spans="1:12" x14ac:dyDescent="0.25">
      <c r="A1795" s="669">
        <v>2019</v>
      </c>
      <c r="B1795" s="670">
        <v>2050</v>
      </c>
      <c r="C1795" s="671">
        <v>31</v>
      </c>
      <c r="D1795" s="672">
        <v>6.2601161430922101</v>
      </c>
      <c r="E1795" s="672">
        <v>6.2601161430922101</v>
      </c>
      <c r="F1795" s="673">
        <v>6.2601161430922101</v>
      </c>
      <c r="G1795" s="674">
        <v>168.79681108213782</v>
      </c>
      <c r="H1795" s="674">
        <v>168.79681108213782</v>
      </c>
      <c r="I1795" s="675">
        <v>168.79681108213782</v>
      </c>
      <c r="J1795" s="674">
        <v>657.06375395925238</v>
      </c>
      <c r="K1795" s="674">
        <v>657.06375395925238</v>
      </c>
      <c r="L1795" s="675">
        <v>657.06375395925238</v>
      </c>
    </row>
    <row r="1796" spans="1:12" x14ac:dyDescent="0.25">
      <c r="A1796" s="669">
        <v>2019</v>
      </c>
      <c r="B1796" s="670">
        <v>2051</v>
      </c>
      <c r="C1796" s="671">
        <v>32</v>
      </c>
      <c r="D1796" s="672">
        <v>8.6606116829813864</v>
      </c>
      <c r="E1796" s="672">
        <v>8.6606116829813864</v>
      </c>
      <c r="F1796" s="673">
        <v>8.6606116829813864</v>
      </c>
      <c r="G1796" s="674">
        <v>142.05530714506546</v>
      </c>
      <c r="H1796" s="674">
        <v>142.05530714506546</v>
      </c>
      <c r="I1796" s="675">
        <v>142.05530714506546</v>
      </c>
      <c r="J1796" s="674">
        <v>597.87063646757508</v>
      </c>
      <c r="K1796" s="674">
        <v>597.87063646757508</v>
      </c>
      <c r="L1796" s="675">
        <v>597.87063646757508</v>
      </c>
    </row>
    <row r="1797" spans="1:12" x14ac:dyDescent="0.25">
      <c r="A1797" s="669">
        <v>2019</v>
      </c>
      <c r="B1797" s="670">
        <v>2052</v>
      </c>
      <c r="C1797" s="671">
        <v>33</v>
      </c>
      <c r="D1797" s="672">
        <v>7.5228576291034805</v>
      </c>
      <c r="E1797" s="672">
        <v>7.5228576291034805</v>
      </c>
      <c r="F1797" s="673">
        <v>7.5228576291034805</v>
      </c>
      <c r="G1797" s="674">
        <v>121.73023032223881</v>
      </c>
      <c r="H1797" s="674">
        <v>121.73023032223881</v>
      </c>
      <c r="I1797" s="675">
        <v>121.73023032223881</v>
      </c>
      <c r="J1797" s="674">
        <v>625.88760704672507</v>
      </c>
      <c r="K1797" s="674">
        <v>625.88760704672507</v>
      </c>
      <c r="L1797" s="675">
        <v>625.88760704672507</v>
      </c>
    </row>
    <row r="1798" spans="1:12" x14ac:dyDescent="0.25">
      <c r="A1798" s="669">
        <v>2019</v>
      </c>
      <c r="B1798" s="670">
        <v>2053</v>
      </c>
      <c r="C1798" s="671">
        <v>34</v>
      </c>
      <c r="D1798" s="672">
        <v>6.3072993863834252</v>
      </c>
      <c r="E1798" s="672">
        <v>6.3072993863834252</v>
      </c>
      <c r="F1798" s="673">
        <v>6.3072993863834252</v>
      </c>
      <c r="G1798" s="674">
        <v>103.85816229605558</v>
      </c>
      <c r="H1798" s="674">
        <v>103.85816229605558</v>
      </c>
      <c r="I1798" s="675">
        <v>103.85816229605558</v>
      </c>
      <c r="J1798" s="674">
        <v>567.56307073476262</v>
      </c>
      <c r="K1798" s="674">
        <v>567.56307073476262</v>
      </c>
      <c r="L1798" s="675">
        <v>567.56307073476262</v>
      </c>
    </row>
    <row r="1799" spans="1:12" x14ac:dyDescent="0.25">
      <c r="A1799" s="669">
        <v>2019</v>
      </c>
      <c r="B1799" s="670">
        <v>2054</v>
      </c>
      <c r="C1799" s="671">
        <v>35</v>
      </c>
      <c r="D1799" s="672">
        <v>6.1722349399293917</v>
      </c>
      <c r="E1799" s="672">
        <v>6.1722349399293917</v>
      </c>
      <c r="F1799" s="673">
        <v>6.1722349399293917</v>
      </c>
      <c r="G1799" s="674">
        <v>99.451808544818107</v>
      </c>
      <c r="H1799" s="674">
        <v>99.451808544818107</v>
      </c>
      <c r="I1799" s="675">
        <v>99.451808544818107</v>
      </c>
      <c r="J1799" s="674">
        <v>505.25713002633421</v>
      </c>
      <c r="K1799" s="674">
        <v>505.25713002633421</v>
      </c>
      <c r="L1799" s="675">
        <v>505.25713002633421</v>
      </c>
    </row>
    <row r="1800" spans="1:12" x14ac:dyDescent="0.25">
      <c r="A1800" s="669">
        <v>2019</v>
      </c>
      <c r="B1800" s="670">
        <v>2055</v>
      </c>
      <c r="C1800" s="671">
        <v>36</v>
      </c>
      <c r="D1800" s="672">
        <v>4.9522680206466161</v>
      </c>
      <c r="E1800" s="672">
        <v>4.9522680206466161</v>
      </c>
      <c r="F1800" s="673">
        <v>4.9522680206466161</v>
      </c>
      <c r="G1800" s="674">
        <v>103.83155498148359</v>
      </c>
      <c r="H1800" s="674">
        <v>103.83155498148359</v>
      </c>
      <c r="I1800" s="675">
        <v>103.83155498148359</v>
      </c>
      <c r="J1800" s="674">
        <v>593.79116476925913</v>
      </c>
      <c r="K1800" s="674">
        <v>593.79116476925913</v>
      </c>
      <c r="L1800" s="675">
        <v>593.79116476925913</v>
      </c>
    </row>
    <row r="1801" spans="1:12" x14ac:dyDescent="0.25">
      <c r="A1801" s="669">
        <v>2019</v>
      </c>
      <c r="B1801" s="670">
        <v>2056</v>
      </c>
      <c r="C1801" s="671">
        <v>37</v>
      </c>
      <c r="D1801" s="672">
        <v>4.2604917201712702</v>
      </c>
      <c r="E1801" s="672">
        <v>4.2604917201712702</v>
      </c>
      <c r="F1801" s="673">
        <v>4.2604917201712702</v>
      </c>
      <c r="G1801" s="674">
        <v>77.134539585371058</v>
      </c>
      <c r="H1801" s="674">
        <v>77.134539585371058</v>
      </c>
      <c r="I1801" s="675">
        <v>77.134539585371058</v>
      </c>
      <c r="J1801" s="674">
        <v>486.1891870483546</v>
      </c>
      <c r="K1801" s="674">
        <v>486.1891870483546</v>
      </c>
      <c r="L1801" s="675">
        <v>486.1891870483546</v>
      </c>
    </row>
    <row r="1802" spans="1:12" x14ac:dyDescent="0.25">
      <c r="A1802" s="669">
        <v>2019</v>
      </c>
      <c r="B1802" s="670">
        <v>2057</v>
      </c>
      <c r="C1802" s="671">
        <v>38</v>
      </c>
      <c r="D1802" s="672">
        <v>3.7902818603341295</v>
      </c>
      <c r="E1802" s="672">
        <v>3.7902818603341295</v>
      </c>
      <c r="F1802" s="673">
        <v>3.7902818603341295</v>
      </c>
      <c r="G1802" s="674">
        <v>58.596259189296205</v>
      </c>
      <c r="H1802" s="674">
        <v>58.596259189296205</v>
      </c>
      <c r="I1802" s="675">
        <v>58.596259189296205</v>
      </c>
      <c r="J1802" s="674">
        <v>444.0015364487715</v>
      </c>
      <c r="K1802" s="674">
        <v>444.0015364487715</v>
      </c>
      <c r="L1802" s="675">
        <v>444.0015364487715</v>
      </c>
    </row>
    <row r="1803" spans="1:12" ht="13" thickBot="1" x14ac:dyDescent="0.3">
      <c r="A1803" s="676">
        <v>2019</v>
      </c>
      <c r="B1803" s="677">
        <v>2058</v>
      </c>
      <c r="C1803" s="678">
        <v>39</v>
      </c>
      <c r="D1803" s="679">
        <v>2.9133711282191608</v>
      </c>
      <c r="E1803" s="679">
        <v>2.9133711282191608</v>
      </c>
      <c r="F1803" s="680">
        <v>2.9133711282191608</v>
      </c>
      <c r="G1803" s="681">
        <v>35.715456249748549</v>
      </c>
      <c r="H1803" s="681">
        <v>35.715456249748549</v>
      </c>
      <c r="I1803" s="682">
        <v>35.715456249748549</v>
      </c>
      <c r="J1803" s="681">
        <v>353.63262176587659</v>
      </c>
      <c r="K1803" s="681">
        <v>353.63262176587659</v>
      </c>
      <c r="L1803" s="682">
        <v>353.63262176587659</v>
      </c>
    </row>
    <row r="1804" spans="1:12" x14ac:dyDescent="0.25">
      <c r="A1804" s="662">
        <v>2020</v>
      </c>
      <c r="B1804" s="663">
        <v>2020</v>
      </c>
      <c r="C1804" s="664">
        <v>0</v>
      </c>
      <c r="D1804" s="665">
        <v>2.0726874711529182</v>
      </c>
      <c r="E1804" s="665">
        <v>2.0726874711529182</v>
      </c>
      <c r="F1804" s="666">
        <v>2.0726874711529182</v>
      </c>
      <c r="G1804" s="667">
        <v>349.12459601184952</v>
      </c>
      <c r="H1804" s="667">
        <v>349.12459601184952</v>
      </c>
      <c r="I1804" s="668">
        <v>349.12459601184952</v>
      </c>
      <c r="J1804" s="667">
        <v>1419.3329196772527</v>
      </c>
      <c r="K1804" s="667">
        <v>1419.3329196772527</v>
      </c>
      <c r="L1804" s="668">
        <v>1419.3329196772527</v>
      </c>
    </row>
    <row r="1805" spans="1:12" x14ac:dyDescent="0.25">
      <c r="A1805" s="669">
        <v>2020</v>
      </c>
      <c r="B1805" s="670">
        <v>2021</v>
      </c>
      <c r="C1805" s="671">
        <v>1</v>
      </c>
      <c r="D1805" s="672">
        <v>2.2462542709071829</v>
      </c>
      <c r="E1805" s="672">
        <v>2.2462542709071829</v>
      </c>
      <c r="F1805" s="673">
        <v>2.2462542709071829</v>
      </c>
      <c r="G1805" s="674">
        <v>362.18128259275142</v>
      </c>
      <c r="H1805" s="674">
        <v>362.18128259275142</v>
      </c>
      <c r="I1805" s="675">
        <v>362.18128259275142</v>
      </c>
      <c r="J1805" s="674">
        <v>1456.2325608809776</v>
      </c>
      <c r="K1805" s="674">
        <v>1456.2325608809776</v>
      </c>
      <c r="L1805" s="675">
        <v>1456.2325608809776</v>
      </c>
    </row>
    <row r="1806" spans="1:12" x14ac:dyDescent="0.25">
      <c r="A1806" s="669">
        <v>2020</v>
      </c>
      <c r="B1806" s="670">
        <v>2022</v>
      </c>
      <c r="C1806" s="671">
        <v>2</v>
      </c>
      <c r="D1806" s="672">
        <v>2.4388583987704298</v>
      </c>
      <c r="E1806" s="672">
        <v>2.4388583987704298</v>
      </c>
      <c r="F1806" s="673">
        <v>2.4388583987704298</v>
      </c>
      <c r="G1806" s="674">
        <v>376.49955568508318</v>
      </c>
      <c r="H1806" s="674">
        <v>376.49955568508318</v>
      </c>
      <c r="I1806" s="675">
        <v>376.49955568508318</v>
      </c>
      <c r="J1806" s="674">
        <v>1492.7139997745383</v>
      </c>
      <c r="K1806" s="674">
        <v>1492.7139997745383</v>
      </c>
      <c r="L1806" s="675">
        <v>1492.7139997745383</v>
      </c>
    </row>
    <row r="1807" spans="1:12" x14ac:dyDescent="0.25">
      <c r="A1807" s="669">
        <v>2020</v>
      </c>
      <c r="B1807" s="670">
        <v>2023</v>
      </c>
      <c r="C1807" s="671">
        <v>3</v>
      </c>
      <c r="D1807" s="672">
        <v>2.6515067424248335</v>
      </c>
      <c r="E1807" s="672">
        <v>2.6515067424248335</v>
      </c>
      <c r="F1807" s="673">
        <v>2.6515067424248335</v>
      </c>
      <c r="G1807" s="674">
        <v>391.92592971200997</v>
      </c>
      <c r="H1807" s="674">
        <v>391.92592971200997</v>
      </c>
      <c r="I1807" s="675">
        <v>391.92592971200997</v>
      </c>
      <c r="J1807" s="674">
        <v>1528.307044605551</v>
      </c>
      <c r="K1807" s="674">
        <v>1528.307044605551</v>
      </c>
      <c r="L1807" s="675">
        <v>1528.307044605551</v>
      </c>
    </row>
    <row r="1808" spans="1:12" x14ac:dyDescent="0.25">
      <c r="A1808" s="669">
        <v>2020</v>
      </c>
      <c r="B1808" s="670">
        <v>2024</v>
      </c>
      <c r="C1808" s="671">
        <v>4</v>
      </c>
      <c r="D1808" s="672">
        <v>2.8850495084778185</v>
      </c>
      <c r="E1808" s="672">
        <v>2.8850495084778185</v>
      </c>
      <c r="F1808" s="673">
        <v>2.8850495084778185</v>
      </c>
      <c r="G1808" s="674">
        <v>408.27495923665998</v>
      </c>
      <c r="H1808" s="674">
        <v>408.27495923665998</v>
      </c>
      <c r="I1808" s="675">
        <v>408.27495923665998</v>
      </c>
      <c r="J1808" s="674">
        <v>1562.5052967149486</v>
      </c>
      <c r="K1808" s="674">
        <v>1562.5052967149486</v>
      </c>
      <c r="L1808" s="675">
        <v>1562.5052967149486</v>
      </c>
    </row>
    <row r="1809" spans="1:12" x14ac:dyDescent="0.25">
      <c r="A1809" s="669">
        <v>2020</v>
      </c>
      <c r="B1809" s="670">
        <v>2025</v>
      </c>
      <c r="C1809" s="671">
        <v>5</v>
      </c>
      <c r="D1809" s="672">
        <v>3.1401044398435967</v>
      </c>
      <c r="E1809" s="672">
        <v>3.1401044398435967</v>
      </c>
      <c r="F1809" s="673">
        <v>3.1401044398435967</v>
      </c>
      <c r="G1809" s="674">
        <v>425.32299440670153</v>
      </c>
      <c r="H1809" s="674">
        <v>425.32299440670153</v>
      </c>
      <c r="I1809" s="675">
        <v>425.32299440670153</v>
      </c>
      <c r="J1809" s="674">
        <v>1594.7697509743878</v>
      </c>
      <c r="K1809" s="674">
        <v>1594.7697509743878</v>
      </c>
      <c r="L1809" s="675">
        <v>1594.7697509743878</v>
      </c>
    </row>
    <row r="1810" spans="1:12" x14ac:dyDescent="0.25">
      <c r="A1810" s="669">
        <v>2020</v>
      </c>
      <c r="B1810" s="670">
        <v>2026</v>
      </c>
      <c r="C1810" s="671">
        <v>6</v>
      </c>
      <c r="D1810" s="672">
        <v>3.4169695455442253</v>
      </c>
      <c r="E1810" s="672">
        <v>3.4169695455442253</v>
      </c>
      <c r="F1810" s="673">
        <v>3.4169695455442253</v>
      </c>
      <c r="G1810" s="674">
        <v>442.80295184104455</v>
      </c>
      <c r="H1810" s="674">
        <v>442.80295184104455</v>
      </c>
      <c r="I1810" s="675">
        <v>442.80295184104455</v>
      </c>
      <c r="J1810" s="674">
        <v>1624.534065267253</v>
      </c>
      <c r="K1810" s="674">
        <v>1624.534065267253</v>
      </c>
      <c r="L1810" s="675">
        <v>1624.534065267253</v>
      </c>
    </row>
    <row r="1811" spans="1:12" x14ac:dyDescent="0.25">
      <c r="A1811" s="669">
        <v>2020</v>
      </c>
      <c r="B1811" s="670">
        <v>2027</v>
      </c>
      <c r="C1811" s="671">
        <v>7</v>
      </c>
      <c r="D1811" s="672">
        <v>3.7155252723533967</v>
      </c>
      <c r="E1811" s="672">
        <v>3.7155252723533967</v>
      </c>
      <c r="F1811" s="673">
        <v>3.7155252723533967</v>
      </c>
      <c r="G1811" s="674">
        <v>460.40054800165774</v>
      </c>
      <c r="H1811" s="674">
        <v>460.40054800165774</v>
      </c>
      <c r="I1811" s="675">
        <v>460.40054800165774</v>
      </c>
      <c r="J1811" s="674">
        <v>1651.2116011010055</v>
      </c>
      <c r="K1811" s="674">
        <v>1651.2116011010055</v>
      </c>
      <c r="L1811" s="675">
        <v>1651.2116011010055</v>
      </c>
    </row>
    <row r="1812" spans="1:12" x14ac:dyDescent="0.25">
      <c r="A1812" s="669">
        <v>2020</v>
      </c>
      <c r="B1812" s="670">
        <v>2028</v>
      </c>
      <c r="C1812" s="671">
        <v>8</v>
      </c>
      <c r="D1812" s="672">
        <v>4.0351281485580648</v>
      </c>
      <c r="E1812" s="672">
        <v>4.0351281485580648</v>
      </c>
      <c r="F1812" s="673">
        <v>4.0351281485580648</v>
      </c>
      <c r="G1812" s="674">
        <v>477.75252443746336</v>
      </c>
      <c r="H1812" s="674">
        <v>477.75252443746336</v>
      </c>
      <c r="I1812" s="675">
        <v>477.75252443746336</v>
      </c>
      <c r="J1812" s="674">
        <v>1674.2042850156688</v>
      </c>
      <c r="K1812" s="674">
        <v>1674.2042850156688</v>
      </c>
      <c r="L1812" s="675">
        <v>1674.2042850156688</v>
      </c>
    </row>
    <row r="1813" spans="1:12" x14ac:dyDescent="0.25">
      <c r="A1813" s="669">
        <v>2020</v>
      </c>
      <c r="B1813" s="670">
        <v>2029</v>
      </c>
      <c r="C1813" s="671">
        <v>9</v>
      </c>
      <c r="D1813" s="672">
        <v>4.374499269019049</v>
      </c>
      <c r="E1813" s="672">
        <v>4.374499269019049</v>
      </c>
      <c r="F1813" s="673">
        <v>4.374499269019049</v>
      </c>
      <c r="G1813" s="674">
        <v>494.44744538318292</v>
      </c>
      <c r="H1813" s="674">
        <v>494.44744538318292</v>
      </c>
      <c r="I1813" s="675">
        <v>494.44744538318292</v>
      </c>
      <c r="J1813" s="674">
        <v>1692.9132733368444</v>
      </c>
      <c r="K1813" s="674">
        <v>1692.9132733368444</v>
      </c>
      <c r="L1813" s="675">
        <v>1692.9132733368444</v>
      </c>
    </row>
    <row r="1814" spans="1:12" x14ac:dyDescent="0.25">
      <c r="A1814" s="669">
        <v>2020</v>
      </c>
      <c r="B1814" s="670">
        <v>2030</v>
      </c>
      <c r="C1814" s="671">
        <v>10</v>
      </c>
      <c r="D1814" s="672">
        <v>4.7316125329569152</v>
      </c>
      <c r="E1814" s="672">
        <v>4.7316125329569152</v>
      </c>
      <c r="F1814" s="673">
        <v>4.7316125329569152</v>
      </c>
      <c r="G1814" s="674">
        <v>510.02965297683005</v>
      </c>
      <c r="H1814" s="674">
        <v>510.02965297683005</v>
      </c>
      <c r="I1814" s="675">
        <v>510.02965297683005</v>
      </c>
      <c r="J1814" s="674">
        <v>1706.7513217854312</v>
      </c>
      <c r="K1814" s="674">
        <v>1706.7513217854312</v>
      </c>
      <c r="L1814" s="675">
        <v>1706.7513217854312</v>
      </c>
    </row>
    <row r="1815" spans="1:12" x14ac:dyDescent="0.25">
      <c r="A1815" s="669">
        <v>2020</v>
      </c>
      <c r="B1815" s="670">
        <v>2031</v>
      </c>
      <c r="C1815" s="671">
        <v>11</v>
      </c>
      <c r="D1815" s="672">
        <v>5.1035892181371461</v>
      </c>
      <c r="E1815" s="672">
        <v>5.1035892181371461</v>
      </c>
      <c r="F1815" s="673">
        <v>5.1035892181371461</v>
      </c>
      <c r="G1815" s="674">
        <v>524.00690783216044</v>
      </c>
      <c r="H1815" s="674">
        <v>524.00690783216044</v>
      </c>
      <c r="I1815" s="675">
        <v>524.00690783216044</v>
      </c>
      <c r="J1815" s="674">
        <v>1715.156668433847</v>
      </c>
      <c r="K1815" s="674">
        <v>1715.156668433847</v>
      </c>
      <c r="L1815" s="675">
        <v>1715.156668433847</v>
      </c>
    </row>
    <row r="1816" spans="1:12" x14ac:dyDescent="0.25">
      <c r="A1816" s="669">
        <v>2020</v>
      </c>
      <c r="B1816" s="670">
        <v>2032</v>
      </c>
      <c r="C1816" s="671">
        <v>12</v>
      </c>
      <c r="D1816" s="672">
        <v>5.4866071579602131</v>
      </c>
      <c r="E1816" s="672">
        <v>5.4866071579602131</v>
      </c>
      <c r="F1816" s="673">
        <v>5.4866071579602131</v>
      </c>
      <c r="G1816" s="674">
        <v>535.8621081824698</v>
      </c>
      <c r="H1816" s="674">
        <v>535.8621081824698</v>
      </c>
      <c r="I1816" s="675">
        <v>535.8621081824698</v>
      </c>
      <c r="J1816" s="674">
        <v>1717.6081367368274</v>
      </c>
      <c r="K1816" s="674">
        <v>1717.6081367368274</v>
      </c>
      <c r="L1816" s="675">
        <v>1717.6081367368274</v>
      </c>
    </row>
    <row r="1817" spans="1:12" x14ac:dyDescent="0.25">
      <c r="A1817" s="669">
        <v>2020</v>
      </c>
      <c r="B1817" s="670">
        <v>2033</v>
      </c>
      <c r="C1817" s="671">
        <v>13</v>
      </c>
      <c r="D1817" s="672">
        <v>5.8758343117816576</v>
      </c>
      <c r="E1817" s="672">
        <v>5.8758343117816576</v>
      </c>
      <c r="F1817" s="673">
        <v>5.8758343117816576</v>
      </c>
      <c r="G1817" s="674">
        <v>545.0692588892606</v>
      </c>
      <c r="H1817" s="674">
        <v>545.0692588892606</v>
      </c>
      <c r="I1817" s="675">
        <v>545.0692588892606</v>
      </c>
      <c r="J1817" s="674">
        <v>1713.6410594981005</v>
      </c>
      <c r="K1817" s="674">
        <v>1713.6410594981005</v>
      </c>
      <c r="L1817" s="675">
        <v>1713.6410594981005</v>
      </c>
    </row>
    <row r="1818" spans="1:12" x14ac:dyDescent="0.25">
      <c r="A1818" s="669">
        <v>2020</v>
      </c>
      <c r="B1818" s="670">
        <v>2034</v>
      </c>
      <c r="C1818" s="671">
        <v>14</v>
      </c>
      <c r="D1818" s="672">
        <v>6.2653976654249286</v>
      </c>
      <c r="E1818" s="672">
        <v>6.2653976654249286</v>
      </c>
      <c r="F1818" s="673">
        <v>6.2653976654249286</v>
      </c>
      <c r="G1818" s="674">
        <v>551.11354963833912</v>
      </c>
      <c r="H1818" s="674">
        <v>551.11354963833912</v>
      </c>
      <c r="I1818" s="675">
        <v>551.11354963833912</v>
      </c>
      <c r="J1818" s="674">
        <v>1702.8635206496431</v>
      </c>
      <c r="K1818" s="674">
        <v>1702.8635206496431</v>
      </c>
      <c r="L1818" s="675">
        <v>1702.8635206496431</v>
      </c>
    </row>
    <row r="1819" spans="1:12" x14ac:dyDescent="0.25">
      <c r="A1819" s="669">
        <v>2020</v>
      </c>
      <c r="B1819" s="670">
        <v>2035</v>
      </c>
      <c r="C1819" s="671">
        <v>15</v>
      </c>
      <c r="D1819" s="672">
        <v>6.6483989113172282</v>
      </c>
      <c r="E1819" s="672">
        <v>6.6483989113172282</v>
      </c>
      <c r="F1819" s="673">
        <v>6.6483989113172282</v>
      </c>
      <c r="G1819" s="674">
        <v>553.51500834006652</v>
      </c>
      <c r="H1819" s="674">
        <v>553.51500834006652</v>
      </c>
      <c r="I1819" s="675">
        <v>553.51500834006652</v>
      </c>
      <c r="J1819" s="674">
        <v>1684.9723167874101</v>
      </c>
      <c r="K1819" s="674">
        <v>1684.9723167874101</v>
      </c>
      <c r="L1819" s="675">
        <v>1684.9723167874101</v>
      </c>
    </row>
    <row r="1820" spans="1:12" x14ac:dyDescent="0.25">
      <c r="A1820" s="669">
        <v>2020</v>
      </c>
      <c r="B1820" s="670">
        <v>2036</v>
      </c>
      <c r="C1820" s="671">
        <v>16</v>
      </c>
      <c r="D1820" s="672">
        <v>7.0169879601965333</v>
      </c>
      <c r="E1820" s="672">
        <v>7.0169879601965333</v>
      </c>
      <c r="F1820" s="673">
        <v>7.0169879601965333</v>
      </c>
      <c r="G1820" s="674">
        <v>551.85474422024163</v>
      </c>
      <c r="H1820" s="674">
        <v>551.85474422024163</v>
      </c>
      <c r="I1820" s="675">
        <v>551.85474422024163</v>
      </c>
      <c r="J1820" s="674">
        <v>1659.7679625527037</v>
      </c>
      <c r="K1820" s="674">
        <v>1659.7679625527037</v>
      </c>
      <c r="L1820" s="675">
        <v>1659.7679625527037</v>
      </c>
    </row>
    <row r="1821" spans="1:12" x14ac:dyDescent="0.25">
      <c r="A1821" s="669">
        <v>2020</v>
      </c>
      <c r="B1821" s="670">
        <v>2037</v>
      </c>
      <c r="C1821" s="671">
        <v>17</v>
      </c>
      <c r="D1821" s="672">
        <v>7.3625037658166796</v>
      </c>
      <c r="E1821" s="672">
        <v>7.3625037658166796</v>
      </c>
      <c r="F1821" s="673">
        <v>7.3625037658166796</v>
      </c>
      <c r="G1821" s="674">
        <v>545.80232448293987</v>
      </c>
      <c r="H1821" s="674">
        <v>545.80232448293987</v>
      </c>
      <c r="I1821" s="675">
        <v>545.80232448293987</v>
      </c>
      <c r="J1821" s="674">
        <v>1627.1680115662218</v>
      </c>
      <c r="K1821" s="674">
        <v>1627.1680115662218</v>
      </c>
      <c r="L1821" s="675">
        <v>1627.1680115662218</v>
      </c>
    </row>
    <row r="1822" spans="1:12" x14ac:dyDescent="0.25">
      <c r="A1822" s="669">
        <v>2020</v>
      </c>
      <c r="B1822" s="670">
        <v>2038</v>
      </c>
      <c r="C1822" s="671">
        <v>18</v>
      </c>
      <c r="D1822" s="672">
        <v>7.6756889925756333</v>
      </c>
      <c r="E1822" s="672">
        <v>7.6756889925756333</v>
      </c>
      <c r="F1822" s="673">
        <v>7.6756889925756333</v>
      </c>
      <c r="G1822" s="674">
        <v>535.14239326583368</v>
      </c>
      <c r="H1822" s="674">
        <v>535.14239326583368</v>
      </c>
      <c r="I1822" s="675">
        <v>535.14239326583368</v>
      </c>
      <c r="J1822" s="674">
        <v>1587.2179458344108</v>
      </c>
      <c r="K1822" s="674">
        <v>1587.2179458344108</v>
      </c>
      <c r="L1822" s="675">
        <v>1587.2179458344108</v>
      </c>
    </row>
    <row r="1823" spans="1:12" x14ac:dyDescent="0.25">
      <c r="A1823" s="669">
        <v>2020</v>
      </c>
      <c r="B1823" s="670">
        <v>2039</v>
      </c>
      <c r="C1823" s="671">
        <v>19</v>
      </c>
      <c r="D1823" s="672">
        <v>7.9469806213091738</v>
      </c>
      <c r="E1823" s="672">
        <v>7.9469806213091738</v>
      </c>
      <c r="F1823" s="673">
        <v>7.9469806213091738</v>
      </c>
      <c r="G1823" s="674">
        <v>519.79830800830291</v>
      </c>
      <c r="H1823" s="674">
        <v>519.79830800830291</v>
      </c>
      <c r="I1823" s="675">
        <v>519.79830800830291</v>
      </c>
      <c r="J1823" s="674">
        <v>1540.0989084419271</v>
      </c>
      <c r="K1823" s="674">
        <v>1540.0989084419271</v>
      </c>
      <c r="L1823" s="675">
        <v>1540.0989084419271</v>
      </c>
    </row>
    <row r="1824" spans="1:12" x14ac:dyDescent="0.25">
      <c r="A1824" s="669">
        <v>2020</v>
      </c>
      <c r="B1824" s="670">
        <v>2040</v>
      </c>
      <c r="C1824" s="671">
        <v>20</v>
      </c>
      <c r="D1824" s="672">
        <v>8.166872727178907</v>
      </c>
      <c r="E1824" s="672">
        <v>8.166872727178907</v>
      </c>
      <c r="F1824" s="673">
        <v>8.166872727178907</v>
      </c>
      <c r="G1824" s="674">
        <v>499.85040673149007</v>
      </c>
      <c r="H1824" s="674">
        <v>499.85040673149007</v>
      </c>
      <c r="I1824" s="675">
        <v>499.85040673149007</v>
      </c>
      <c r="J1824" s="674">
        <v>1486.1316221398974</v>
      </c>
      <c r="K1824" s="674">
        <v>1486.1316221398974</v>
      </c>
      <c r="L1824" s="675">
        <v>1486.1316221398974</v>
      </c>
    </row>
    <row r="1825" spans="1:12" x14ac:dyDescent="0.25">
      <c r="A1825" s="669">
        <v>2020</v>
      </c>
      <c r="B1825" s="670">
        <v>2041</v>
      </c>
      <c r="C1825" s="671">
        <v>21</v>
      </c>
      <c r="D1825" s="672">
        <v>8.3263406377066413</v>
      </c>
      <c r="E1825" s="672">
        <v>8.3263406377066413</v>
      </c>
      <c r="F1825" s="673">
        <v>8.3263406377066413</v>
      </c>
      <c r="G1825" s="674">
        <v>475.54659421419046</v>
      </c>
      <c r="H1825" s="674">
        <v>475.54659421419046</v>
      </c>
      <c r="I1825" s="675">
        <v>475.54659421419046</v>
      </c>
      <c r="J1825" s="674">
        <v>1425.7759526646064</v>
      </c>
      <c r="K1825" s="674">
        <v>1425.7759526646064</v>
      </c>
      <c r="L1825" s="675">
        <v>1425.7759526646064</v>
      </c>
    </row>
    <row r="1826" spans="1:12" x14ac:dyDescent="0.25">
      <c r="A1826" s="669">
        <v>2020</v>
      </c>
      <c r="B1826" s="670">
        <v>2042</v>
      </c>
      <c r="C1826" s="671">
        <v>22</v>
      </c>
      <c r="D1826" s="672">
        <v>8.4173079856364588</v>
      </c>
      <c r="E1826" s="672">
        <v>8.4173079856364588</v>
      </c>
      <c r="F1826" s="673">
        <v>8.4173079856364588</v>
      </c>
      <c r="G1826" s="674">
        <v>447.30329065558186</v>
      </c>
      <c r="H1826" s="674">
        <v>447.30329065558186</v>
      </c>
      <c r="I1826" s="675">
        <v>447.30329065558186</v>
      </c>
      <c r="J1826" s="674">
        <v>1359.6257393819624</v>
      </c>
      <c r="K1826" s="674">
        <v>1359.6257393819624</v>
      </c>
      <c r="L1826" s="675">
        <v>1359.6257393819624</v>
      </c>
    </row>
    <row r="1827" spans="1:12" x14ac:dyDescent="0.25">
      <c r="A1827" s="669">
        <v>2020</v>
      </c>
      <c r="B1827" s="670">
        <v>2043</v>
      </c>
      <c r="C1827" s="671">
        <v>23</v>
      </c>
      <c r="D1827" s="672">
        <v>8.4331305427642693</v>
      </c>
      <c r="E1827" s="672">
        <v>8.4331305427642693</v>
      </c>
      <c r="F1827" s="673">
        <v>8.4331305427642693</v>
      </c>
      <c r="G1827" s="674">
        <v>415.69543599712154</v>
      </c>
      <c r="H1827" s="674">
        <v>415.69543599712154</v>
      </c>
      <c r="I1827" s="675">
        <v>415.69543599712154</v>
      </c>
      <c r="J1827" s="674">
        <v>1288.398722307543</v>
      </c>
      <c r="K1827" s="674">
        <v>1288.398722307543</v>
      </c>
      <c r="L1827" s="675">
        <v>1288.398722307543</v>
      </c>
    </row>
    <row r="1828" spans="1:12" x14ac:dyDescent="0.25">
      <c r="A1828" s="669">
        <v>2020</v>
      </c>
      <c r="B1828" s="670">
        <v>2044</v>
      </c>
      <c r="C1828" s="671">
        <v>24</v>
      </c>
      <c r="D1828" s="672">
        <v>8.3690640851345393</v>
      </c>
      <c r="E1828" s="672">
        <v>8.3690640851345393</v>
      </c>
      <c r="F1828" s="673">
        <v>8.3690640851345393</v>
      </c>
      <c r="G1828" s="674">
        <v>381.43515676615954</v>
      </c>
      <c r="H1828" s="674">
        <v>381.43515676615954</v>
      </c>
      <c r="I1828" s="675">
        <v>381.43515676615954</v>
      </c>
      <c r="J1828" s="674">
        <v>1212.9216346813987</v>
      </c>
      <c r="K1828" s="674">
        <v>1212.9216346813987</v>
      </c>
      <c r="L1828" s="675">
        <v>1212.9216346813987</v>
      </c>
    </row>
    <row r="1829" spans="1:12" x14ac:dyDescent="0.25">
      <c r="A1829" s="669">
        <v>2020</v>
      </c>
      <c r="B1829" s="670">
        <v>2045</v>
      </c>
      <c r="C1829" s="671">
        <v>25</v>
      </c>
      <c r="D1829" s="672">
        <v>8.2226789349156491</v>
      </c>
      <c r="E1829" s="672">
        <v>8.2226789349156491</v>
      </c>
      <c r="F1829" s="673">
        <v>8.2226789349156491</v>
      </c>
      <c r="G1829" s="674">
        <v>345.33980251242764</v>
      </c>
      <c r="H1829" s="674">
        <v>345.33980251242764</v>
      </c>
      <c r="I1829" s="675">
        <v>345.33980251242764</v>
      </c>
      <c r="J1829" s="674">
        <v>1134.1107910429055</v>
      </c>
      <c r="K1829" s="674">
        <v>1134.1107910429055</v>
      </c>
      <c r="L1829" s="675">
        <v>1134.1107910429055</v>
      </c>
    </row>
    <row r="1830" spans="1:12" x14ac:dyDescent="0.25">
      <c r="A1830" s="669">
        <v>2020</v>
      </c>
      <c r="B1830" s="670">
        <v>2046</v>
      </c>
      <c r="C1830" s="671">
        <v>26</v>
      </c>
      <c r="D1830" s="672">
        <v>7.9941822666734277</v>
      </c>
      <c r="E1830" s="672">
        <v>7.9941822666734277</v>
      </c>
      <c r="F1830" s="673">
        <v>7.9941822666734277</v>
      </c>
      <c r="G1830" s="674">
        <v>308.29122351076916</v>
      </c>
      <c r="H1830" s="674">
        <v>308.29122351076916</v>
      </c>
      <c r="I1830" s="675">
        <v>308.29122351076916</v>
      </c>
      <c r="J1830" s="674">
        <v>1052.948765693003</v>
      </c>
      <c r="K1830" s="674">
        <v>1052.948765693003</v>
      </c>
      <c r="L1830" s="675">
        <v>1052.948765693003</v>
      </c>
    </row>
    <row r="1831" spans="1:12" x14ac:dyDescent="0.25">
      <c r="A1831" s="669">
        <v>2020</v>
      </c>
      <c r="B1831" s="670">
        <v>2047</v>
      </c>
      <c r="C1831" s="671">
        <v>27</v>
      </c>
      <c r="D1831" s="672">
        <v>7.6866115864467828</v>
      </c>
      <c r="E1831" s="672">
        <v>7.6866115864467828</v>
      </c>
      <c r="F1831" s="673">
        <v>7.6866115864467828</v>
      </c>
      <c r="G1831" s="674">
        <v>271.18923657136236</v>
      </c>
      <c r="H1831" s="674">
        <v>271.18923657136236</v>
      </c>
      <c r="I1831" s="675">
        <v>271.18923657136236</v>
      </c>
      <c r="J1831" s="674">
        <v>970.45800671287577</v>
      </c>
      <c r="K1831" s="674">
        <v>970.45800671287577</v>
      </c>
      <c r="L1831" s="675">
        <v>970.45800671287577</v>
      </c>
    </row>
    <row r="1832" spans="1:12" x14ac:dyDescent="0.25">
      <c r="A1832" s="669">
        <v>2020</v>
      </c>
      <c r="B1832" s="670">
        <v>2048</v>
      </c>
      <c r="C1832" s="671">
        <v>28</v>
      </c>
      <c r="D1832" s="672">
        <v>7.3058694582203243</v>
      </c>
      <c r="E1832" s="672">
        <v>7.3058694582203243</v>
      </c>
      <c r="F1832" s="673">
        <v>7.3058694582203243</v>
      </c>
      <c r="G1832" s="674">
        <v>234.90304795417353</v>
      </c>
      <c r="H1832" s="674">
        <v>234.90304795417353</v>
      </c>
      <c r="I1832" s="675">
        <v>234.90304795417353</v>
      </c>
      <c r="J1832" s="674">
        <v>887.67244656964351</v>
      </c>
      <c r="K1832" s="674">
        <v>887.67244656964351</v>
      </c>
      <c r="L1832" s="675">
        <v>887.67244656964351</v>
      </c>
    </row>
    <row r="1833" spans="1:12" x14ac:dyDescent="0.25">
      <c r="A1833" s="669">
        <v>2020</v>
      </c>
      <c r="B1833" s="670">
        <v>2049</v>
      </c>
      <c r="C1833" s="671">
        <v>29</v>
      </c>
      <c r="D1833" s="672">
        <v>6.8605805090204086</v>
      </c>
      <c r="E1833" s="672">
        <v>6.8605805090204086</v>
      </c>
      <c r="F1833" s="673">
        <v>6.8605805090204086</v>
      </c>
      <c r="G1833" s="674">
        <v>200.22482638702104</v>
      </c>
      <c r="H1833" s="674">
        <v>200.22482638702104</v>
      </c>
      <c r="I1833" s="675">
        <v>200.22482638702104</v>
      </c>
      <c r="J1833" s="674">
        <v>805.60833285086198</v>
      </c>
      <c r="K1833" s="674">
        <v>805.60833285086198</v>
      </c>
      <c r="L1833" s="675">
        <v>805.60833285086198</v>
      </c>
    </row>
    <row r="1834" spans="1:12" x14ac:dyDescent="0.25">
      <c r="A1834" s="669">
        <v>2020</v>
      </c>
      <c r="B1834" s="670">
        <v>2050</v>
      </c>
      <c r="C1834" s="671">
        <v>30</v>
      </c>
      <c r="D1834" s="672">
        <v>6.3617663098161357</v>
      </c>
      <c r="E1834" s="672">
        <v>6.3617663098161357</v>
      </c>
      <c r="F1834" s="673">
        <v>6.3617663098161357</v>
      </c>
      <c r="G1834" s="674">
        <v>167.82954766517057</v>
      </c>
      <c r="H1834" s="674">
        <v>167.82954766517057</v>
      </c>
      <c r="I1834" s="675">
        <v>167.82954766517057</v>
      </c>
      <c r="J1834" s="674">
        <v>725.23559562467415</v>
      </c>
      <c r="K1834" s="674">
        <v>725.23559562467415</v>
      </c>
      <c r="L1834" s="675">
        <v>725.23559562467415</v>
      </c>
    </row>
    <row r="1835" spans="1:12" x14ac:dyDescent="0.25">
      <c r="A1835" s="669">
        <v>2020</v>
      </c>
      <c r="B1835" s="670">
        <v>2051</v>
      </c>
      <c r="C1835" s="671">
        <v>31</v>
      </c>
      <c r="D1835" s="672">
        <v>6.2601161430922101</v>
      </c>
      <c r="E1835" s="672">
        <v>6.2601161430922101</v>
      </c>
      <c r="F1835" s="673">
        <v>6.2601161430922101</v>
      </c>
      <c r="G1835" s="674">
        <v>168.79681108213782</v>
      </c>
      <c r="H1835" s="674">
        <v>168.79681108213782</v>
      </c>
      <c r="I1835" s="675">
        <v>168.79681108213782</v>
      </c>
      <c r="J1835" s="674">
        <v>657.06375395925238</v>
      </c>
      <c r="K1835" s="674">
        <v>657.06375395925238</v>
      </c>
      <c r="L1835" s="675">
        <v>657.06375395925238</v>
      </c>
    </row>
    <row r="1836" spans="1:12" x14ac:dyDescent="0.25">
      <c r="A1836" s="669">
        <v>2020</v>
      </c>
      <c r="B1836" s="670">
        <v>2052</v>
      </c>
      <c r="C1836" s="671">
        <v>32</v>
      </c>
      <c r="D1836" s="672">
        <v>8.6606116829813864</v>
      </c>
      <c r="E1836" s="672">
        <v>8.6606116829813864</v>
      </c>
      <c r="F1836" s="673">
        <v>8.6606116829813864</v>
      </c>
      <c r="G1836" s="674">
        <v>142.05530714506546</v>
      </c>
      <c r="H1836" s="674">
        <v>142.05530714506546</v>
      </c>
      <c r="I1836" s="675">
        <v>142.05530714506546</v>
      </c>
      <c r="J1836" s="674">
        <v>597.87063646757508</v>
      </c>
      <c r="K1836" s="674">
        <v>597.87063646757508</v>
      </c>
      <c r="L1836" s="675">
        <v>597.87063646757508</v>
      </c>
    </row>
    <row r="1837" spans="1:12" x14ac:dyDescent="0.25">
      <c r="A1837" s="669">
        <v>2020</v>
      </c>
      <c r="B1837" s="670">
        <v>2053</v>
      </c>
      <c r="C1837" s="671">
        <v>33</v>
      </c>
      <c r="D1837" s="672">
        <v>7.5228576291034805</v>
      </c>
      <c r="E1837" s="672">
        <v>7.5228576291034805</v>
      </c>
      <c r="F1837" s="673">
        <v>7.5228576291034805</v>
      </c>
      <c r="G1837" s="674">
        <v>121.73023032223881</v>
      </c>
      <c r="H1837" s="674">
        <v>121.73023032223881</v>
      </c>
      <c r="I1837" s="675">
        <v>121.73023032223881</v>
      </c>
      <c r="J1837" s="674">
        <v>625.88760704672507</v>
      </c>
      <c r="K1837" s="674">
        <v>625.88760704672507</v>
      </c>
      <c r="L1837" s="675">
        <v>625.88760704672507</v>
      </c>
    </row>
    <row r="1838" spans="1:12" x14ac:dyDescent="0.25">
      <c r="A1838" s="669">
        <v>2020</v>
      </c>
      <c r="B1838" s="670">
        <v>2054</v>
      </c>
      <c r="C1838" s="671">
        <v>34</v>
      </c>
      <c r="D1838" s="672">
        <v>6.3072993863834252</v>
      </c>
      <c r="E1838" s="672">
        <v>6.3072993863834252</v>
      </c>
      <c r="F1838" s="673">
        <v>6.3072993863834252</v>
      </c>
      <c r="G1838" s="674">
        <v>103.85816229605558</v>
      </c>
      <c r="H1838" s="674">
        <v>103.85816229605558</v>
      </c>
      <c r="I1838" s="675">
        <v>103.85816229605558</v>
      </c>
      <c r="J1838" s="674">
        <v>567.56307073476262</v>
      </c>
      <c r="K1838" s="674">
        <v>567.56307073476262</v>
      </c>
      <c r="L1838" s="675">
        <v>567.56307073476262</v>
      </c>
    </row>
    <row r="1839" spans="1:12" x14ac:dyDescent="0.25">
      <c r="A1839" s="669">
        <v>2020</v>
      </c>
      <c r="B1839" s="670">
        <v>2055</v>
      </c>
      <c r="C1839" s="671">
        <v>35</v>
      </c>
      <c r="D1839" s="672">
        <v>6.1722349399293917</v>
      </c>
      <c r="E1839" s="672">
        <v>6.1722349399293917</v>
      </c>
      <c r="F1839" s="673">
        <v>6.1722349399293917</v>
      </c>
      <c r="G1839" s="674">
        <v>99.451808544818107</v>
      </c>
      <c r="H1839" s="674">
        <v>99.451808544818107</v>
      </c>
      <c r="I1839" s="675">
        <v>99.451808544818107</v>
      </c>
      <c r="J1839" s="674">
        <v>505.25713002633421</v>
      </c>
      <c r="K1839" s="674">
        <v>505.25713002633421</v>
      </c>
      <c r="L1839" s="675">
        <v>505.25713002633421</v>
      </c>
    </row>
    <row r="1840" spans="1:12" x14ac:dyDescent="0.25">
      <c r="A1840" s="669">
        <v>2020</v>
      </c>
      <c r="B1840" s="670">
        <v>2056</v>
      </c>
      <c r="C1840" s="671">
        <v>36</v>
      </c>
      <c r="D1840" s="672">
        <v>4.9522680206466161</v>
      </c>
      <c r="E1840" s="672">
        <v>4.9522680206466161</v>
      </c>
      <c r="F1840" s="673">
        <v>4.9522680206466161</v>
      </c>
      <c r="G1840" s="674">
        <v>103.83155498148359</v>
      </c>
      <c r="H1840" s="674">
        <v>103.83155498148359</v>
      </c>
      <c r="I1840" s="675">
        <v>103.83155498148359</v>
      </c>
      <c r="J1840" s="674">
        <v>593.79116476925913</v>
      </c>
      <c r="K1840" s="674">
        <v>593.79116476925913</v>
      </c>
      <c r="L1840" s="675">
        <v>593.79116476925913</v>
      </c>
    </row>
    <row r="1841" spans="1:12" x14ac:dyDescent="0.25">
      <c r="A1841" s="669">
        <v>2020</v>
      </c>
      <c r="B1841" s="670">
        <v>2057</v>
      </c>
      <c r="C1841" s="671">
        <v>37</v>
      </c>
      <c r="D1841" s="672">
        <v>4.2604917201712702</v>
      </c>
      <c r="E1841" s="672">
        <v>4.2604917201712702</v>
      </c>
      <c r="F1841" s="673">
        <v>4.2604917201712702</v>
      </c>
      <c r="G1841" s="674">
        <v>77.134539585371058</v>
      </c>
      <c r="H1841" s="674">
        <v>77.134539585371058</v>
      </c>
      <c r="I1841" s="675">
        <v>77.134539585371058</v>
      </c>
      <c r="J1841" s="674">
        <v>486.1891870483546</v>
      </c>
      <c r="K1841" s="674">
        <v>486.1891870483546</v>
      </c>
      <c r="L1841" s="675">
        <v>486.1891870483546</v>
      </c>
    </row>
    <row r="1842" spans="1:12" x14ac:dyDescent="0.25">
      <c r="A1842" s="669">
        <v>2020</v>
      </c>
      <c r="B1842" s="670">
        <v>2058</v>
      </c>
      <c r="C1842" s="671">
        <v>38</v>
      </c>
      <c r="D1842" s="672">
        <v>3.7902818603341295</v>
      </c>
      <c r="E1842" s="672">
        <v>3.7902818603341295</v>
      </c>
      <c r="F1842" s="673">
        <v>3.7902818603341295</v>
      </c>
      <c r="G1842" s="674">
        <v>58.596259189296205</v>
      </c>
      <c r="H1842" s="674">
        <v>58.596259189296205</v>
      </c>
      <c r="I1842" s="675">
        <v>58.596259189296205</v>
      </c>
      <c r="J1842" s="674">
        <v>444.0015364487715</v>
      </c>
      <c r="K1842" s="674">
        <v>444.0015364487715</v>
      </c>
      <c r="L1842" s="675">
        <v>444.0015364487715</v>
      </c>
    </row>
    <row r="1843" spans="1:12" ht="13" thickBot="1" x14ac:dyDescent="0.3">
      <c r="A1843" s="676">
        <v>2020</v>
      </c>
      <c r="B1843" s="677">
        <v>2059</v>
      </c>
      <c r="C1843" s="678">
        <v>39</v>
      </c>
      <c r="D1843" s="679">
        <v>2.9133711282191608</v>
      </c>
      <c r="E1843" s="679">
        <v>2.9133711282191608</v>
      </c>
      <c r="F1843" s="680">
        <v>2.9133711282191608</v>
      </c>
      <c r="G1843" s="681">
        <v>35.715456249748549</v>
      </c>
      <c r="H1843" s="681">
        <v>35.715456249748549</v>
      </c>
      <c r="I1843" s="682">
        <v>35.715456249748549</v>
      </c>
      <c r="J1843" s="681">
        <v>353.63262176587659</v>
      </c>
      <c r="K1843" s="681">
        <v>353.63262176587659</v>
      </c>
      <c r="L1843" s="682">
        <v>353.63262176587659</v>
      </c>
    </row>
    <row r="1844" spans="1:12" x14ac:dyDescent="0.25">
      <c r="A1844" s="662">
        <v>2021</v>
      </c>
      <c r="B1844" s="663">
        <v>2021</v>
      </c>
      <c r="C1844" s="664">
        <v>0</v>
      </c>
      <c r="D1844" s="665">
        <v>2.0623658033889209</v>
      </c>
      <c r="E1844" s="665">
        <v>2.0623658033889209</v>
      </c>
      <c r="F1844" s="666">
        <v>2.0623658033889209</v>
      </c>
      <c r="G1844" s="667">
        <v>344.70894651260727</v>
      </c>
      <c r="H1844" s="667">
        <v>344.70894651260727</v>
      </c>
      <c r="I1844" s="668">
        <v>344.70894651260727</v>
      </c>
      <c r="J1844" s="667">
        <v>1399.1974209574457</v>
      </c>
      <c r="K1844" s="667">
        <v>1399.1974209574457</v>
      </c>
      <c r="L1844" s="668">
        <v>1399.1974209574457</v>
      </c>
    </row>
    <row r="1845" spans="1:12" x14ac:dyDescent="0.25">
      <c r="A1845" s="669">
        <v>2021</v>
      </c>
      <c r="B1845" s="670">
        <v>2022</v>
      </c>
      <c r="C1845" s="671">
        <v>1</v>
      </c>
      <c r="D1845" s="672">
        <v>2.2350682669290398</v>
      </c>
      <c r="E1845" s="672">
        <v>2.2350682669290398</v>
      </c>
      <c r="F1845" s="673">
        <v>2.2350682669290398</v>
      </c>
      <c r="G1845" s="674">
        <v>357.60049505333291</v>
      </c>
      <c r="H1845" s="674">
        <v>357.60049505333291</v>
      </c>
      <c r="I1845" s="675">
        <v>357.60049505333291</v>
      </c>
      <c r="J1845" s="674">
        <v>1435.5735819628903</v>
      </c>
      <c r="K1845" s="674">
        <v>1435.5735819628903</v>
      </c>
      <c r="L1845" s="675">
        <v>1435.5735819628903</v>
      </c>
    </row>
    <row r="1846" spans="1:12" x14ac:dyDescent="0.25">
      <c r="A1846" s="669">
        <v>2021</v>
      </c>
      <c r="B1846" s="670">
        <v>2023</v>
      </c>
      <c r="C1846" s="671">
        <v>2</v>
      </c>
      <c r="D1846" s="672">
        <v>2.4267132555851236</v>
      </c>
      <c r="E1846" s="672">
        <v>2.4267132555851236</v>
      </c>
      <c r="F1846" s="673">
        <v>2.4267132555851236</v>
      </c>
      <c r="G1846" s="674">
        <v>371.73767384256371</v>
      </c>
      <c r="H1846" s="674">
        <v>371.73767384256371</v>
      </c>
      <c r="I1846" s="675">
        <v>371.73767384256371</v>
      </c>
      <c r="J1846" s="674">
        <v>1471.5374735242119</v>
      </c>
      <c r="K1846" s="674">
        <v>1471.5374735242119</v>
      </c>
      <c r="L1846" s="675">
        <v>1471.5374735242119</v>
      </c>
    </row>
    <row r="1847" spans="1:12" x14ac:dyDescent="0.25">
      <c r="A1847" s="669">
        <v>2021</v>
      </c>
      <c r="B1847" s="670">
        <v>2024</v>
      </c>
      <c r="C1847" s="671">
        <v>3</v>
      </c>
      <c r="D1847" s="672">
        <v>2.6383026428921217</v>
      </c>
      <c r="E1847" s="672">
        <v>2.6383026428921217</v>
      </c>
      <c r="F1847" s="673">
        <v>2.6383026428921217</v>
      </c>
      <c r="G1847" s="674">
        <v>386.96893855457756</v>
      </c>
      <c r="H1847" s="674">
        <v>386.96893855457756</v>
      </c>
      <c r="I1847" s="675">
        <v>386.96893855457756</v>
      </c>
      <c r="J1847" s="674">
        <v>1506.6255743081351</v>
      </c>
      <c r="K1847" s="674">
        <v>1506.6255743081351</v>
      </c>
      <c r="L1847" s="675">
        <v>1506.6255743081351</v>
      </c>
    </row>
    <row r="1848" spans="1:12" x14ac:dyDescent="0.25">
      <c r="A1848" s="669">
        <v>2021</v>
      </c>
      <c r="B1848" s="670">
        <v>2025</v>
      </c>
      <c r="C1848" s="671">
        <v>4</v>
      </c>
      <c r="D1848" s="672">
        <v>2.8706824015581112</v>
      </c>
      <c r="E1848" s="672">
        <v>2.8706824015581112</v>
      </c>
      <c r="F1848" s="673">
        <v>2.8706824015581112</v>
      </c>
      <c r="G1848" s="674">
        <v>403.11118922474901</v>
      </c>
      <c r="H1848" s="674">
        <v>403.11118922474901</v>
      </c>
      <c r="I1848" s="675">
        <v>403.11118922474901</v>
      </c>
      <c r="J1848" s="674">
        <v>1540.3386697273568</v>
      </c>
      <c r="K1848" s="674">
        <v>1540.3386697273568</v>
      </c>
      <c r="L1848" s="675">
        <v>1540.3386697273568</v>
      </c>
    </row>
    <row r="1849" spans="1:12" x14ac:dyDescent="0.25">
      <c r="A1849" s="669">
        <v>2021</v>
      </c>
      <c r="B1849" s="670">
        <v>2026</v>
      </c>
      <c r="C1849" s="671">
        <v>5</v>
      </c>
      <c r="D1849" s="672">
        <v>3.1244671982317245</v>
      </c>
      <c r="E1849" s="672">
        <v>3.1244671982317245</v>
      </c>
      <c r="F1849" s="673">
        <v>3.1244671982317245</v>
      </c>
      <c r="G1849" s="674">
        <v>419.94360467386122</v>
      </c>
      <c r="H1849" s="674">
        <v>419.94360467386122</v>
      </c>
      <c r="I1849" s="675">
        <v>419.94360467386122</v>
      </c>
      <c r="J1849" s="674">
        <v>1572.1454013000114</v>
      </c>
      <c r="K1849" s="674">
        <v>1572.1454013000114</v>
      </c>
      <c r="L1849" s="675">
        <v>1572.1454013000114</v>
      </c>
    </row>
    <row r="1850" spans="1:12" x14ac:dyDescent="0.25">
      <c r="A1850" s="669">
        <v>2021</v>
      </c>
      <c r="B1850" s="670">
        <v>2027</v>
      </c>
      <c r="C1850" s="671">
        <v>6</v>
      </c>
      <c r="D1850" s="672">
        <v>3.3999535578955009</v>
      </c>
      <c r="E1850" s="672">
        <v>3.3999535578955009</v>
      </c>
      <c r="F1850" s="673">
        <v>3.3999535578955009</v>
      </c>
      <c r="G1850" s="674">
        <v>437.20247953145815</v>
      </c>
      <c r="H1850" s="674">
        <v>437.20247953145815</v>
      </c>
      <c r="I1850" s="675">
        <v>437.20247953145815</v>
      </c>
      <c r="J1850" s="674">
        <v>1601.4874613746936</v>
      </c>
      <c r="K1850" s="674">
        <v>1601.4874613746936</v>
      </c>
      <c r="L1850" s="675">
        <v>1601.4874613746936</v>
      </c>
    </row>
    <row r="1851" spans="1:12" x14ac:dyDescent="0.25">
      <c r="A1851" s="669">
        <v>2021</v>
      </c>
      <c r="B1851" s="670">
        <v>2028</v>
      </c>
      <c r="C1851" s="671">
        <v>7</v>
      </c>
      <c r="D1851" s="672">
        <v>3.6970225226799815</v>
      </c>
      <c r="E1851" s="672">
        <v>3.6970225226799815</v>
      </c>
      <c r="F1851" s="673">
        <v>3.6970225226799815</v>
      </c>
      <c r="G1851" s="674">
        <v>454.57750524712958</v>
      </c>
      <c r="H1851" s="674">
        <v>454.57750524712958</v>
      </c>
      <c r="I1851" s="675">
        <v>454.57750524712958</v>
      </c>
      <c r="J1851" s="674">
        <v>1627.786533860502</v>
      </c>
      <c r="K1851" s="674">
        <v>1627.786533860502</v>
      </c>
      <c r="L1851" s="675">
        <v>1627.786533860502</v>
      </c>
    </row>
    <row r="1852" spans="1:12" x14ac:dyDescent="0.25">
      <c r="A1852" s="669">
        <v>2021</v>
      </c>
      <c r="B1852" s="670">
        <v>2029</v>
      </c>
      <c r="C1852" s="671">
        <v>8</v>
      </c>
      <c r="D1852" s="672">
        <v>4.0150338252631972</v>
      </c>
      <c r="E1852" s="672">
        <v>4.0150338252631972</v>
      </c>
      <c r="F1852" s="673">
        <v>4.0150338252631972</v>
      </c>
      <c r="G1852" s="674">
        <v>471.71001778112225</v>
      </c>
      <c r="H1852" s="674">
        <v>471.71001778112225</v>
      </c>
      <c r="I1852" s="675">
        <v>471.71001778112225</v>
      </c>
      <c r="J1852" s="674">
        <v>1650.4530299223297</v>
      </c>
      <c r="K1852" s="674">
        <v>1650.4530299223297</v>
      </c>
      <c r="L1852" s="675">
        <v>1650.4530299223297</v>
      </c>
    </row>
    <row r="1853" spans="1:12" x14ac:dyDescent="0.25">
      <c r="A1853" s="669">
        <v>2021</v>
      </c>
      <c r="B1853" s="670">
        <v>2030</v>
      </c>
      <c r="C1853" s="671">
        <v>9</v>
      </c>
      <c r="D1853" s="672">
        <v>4.3527149292586769</v>
      </c>
      <c r="E1853" s="672">
        <v>4.3527149292586769</v>
      </c>
      <c r="F1853" s="673">
        <v>4.3527149292586769</v>
      </c>
      <c r="G1853" s="674">
        <v>488.19378511533472</v>
      </c>
      <c r="H1853" s="674">
        <v>488.19378511533472</v>
      </c>
      <c r="I1853" s="675">
        <v>488.19378511533472</v>
      </c>
      <c r="J1853" s="674">
        <v>1668.8966014373655</v>
      </c>
      <c r="K1853" s="674">
        <v>1668.8966014373655</v>
      </c>
      <c r="L1853" s="675">
        <v>1668.8966014373655</v>
      </c>
    </row>
    <row r="1854" spans="1:12" x14ac:dyDescent="0.25">
      <c r="A1854" s="669">
        <v>2021</v>
      </c>
      <c r="B1854" s="670">
        <v>2031</v>
      </c>
      <c r="C1854" s="671">
        <v>10</v>
      </c>
      <c r="D1854" s="672">
        <v>4.7080498235601249</v>
      </c>
      <c r="E1854" s="672">
        <v>4.7080498235601249</v>
      </c>
      <c r="F1854" s="673">
        <v>4.7080498235601249</v>
      </c>
      <c r="G1854" s="674">
        <v>503.57891244610732</v>
      </c>
      <c r="H1854" s="674">
        <v>503.57891244610732</v>
      </c>
      <c r="I1854" s="675">
        <v>503.57891244610732</v>
      </c>
      <c r="J1854" s="674">
        <v>1682.5383351221935</v>
      </c>
      <c r="K1854" s="674">
        <v>1682.5383351221935</v>
      </c>
      <c r="L1854" s="675">
        <v>1682.5383351221935</v>
      </c>
    </row>
    <row r="1855" spans="1:12" x14ac:dyDescent="0.25">
      <c r="A1855" s="669">
        <v>2021</v>
      </c>
      <c r="B1855" s="670">
        <v>2032</v>
      </c>
      <c r="C1855" s="671">
        <v>11</v>
      </c>
      <c r="D1855" s="672">
        <v>5.0781741215310836</v>
      </c>
      <c r="E1855" s="672">
        <v>5.0781741215310836</v>
      </c>
      <c r="F1855" s="673">
        <v>5.0781741215310836</v>
      </c>
      <c r="G1855" s="674">
        <v>517.3793861204274</v>
      </c>
      <c r="H1855" s="674">
        <v>517.3793861204274</v>
      </c>
      <c r="I1855" s="675">
        <v>517.3793861204274</v>
      </c>
      <c r="J1855" s="674">
        <v>1690.8244385371634</v>
      </c>
      <c r="K1855" s="674">
        <v>1690.8244385371634</v>
      </c>
      <c r="L1855" s="675">
        <v>1690.8244385371634</v>
      </c>
    </row>
    <row r="1856" spans="1:12" x14ac:dyDescent="0.25">
      <c r="A1856" s="669">
        <v>2021</v>
      </c>
      <c r="B1856" s="670">
        <v>2033</v>
      </c>
      <c r="C1856" s="671">
        <v>12</v>
      </c>
      <c r="D1856" s="672">
        <v>5.4592846903792562</v>
      </c>
      <c r="E1856" s="672">
        <v>5.4592846903792562</v>
      </c>
      <c r="F1856" s="673">
        <v>5.4592846903792562</v>
      </c>
      <c r="G1856" s="674">
        <v>529.08464455862782</v>
      </c>
      <c r="H1856" s="674">
        <v>529.08464455862782</v>
      </c>
      <c r="I1856" s="675">
        <v>529.08464455862782</v>
      </c>
      <c r="J1856" s="674">
        <v>1693.2411288566332</v>
      </c>
      <c r="K1856" s="674">
        <v>1693.2411288566332</v>
      </c>
      <c r="L1856" s="675">
        <v>1693.2411288566332</v>
      </c>
    </row>
    <row r="1857" spans="1:12" x14ac:dyDescent="0.25">
      <c r="A1857" s="669">
        <v>2021</v>
      </c>
      <c r="B1857" s="670">
        <v>2034</v>
      </c>
      <c r="C1857" s="671">
        <v>13</v>
      </c>
      <c r="D1857" s="672">
        <v>5.846573552286273</v>
      </c>
      <c r="E1857" s="672">
        <v>5.846573552286273</v>
      </c>
      <c r="F1857" s="673">
        <v>5.846573552286273</v>
      </c>
      <c r="G1857" s="674">
        <v>538.175345290618</v>
      </c>
      <c r="H1857" s="674">
        <v>538.175345290618</v>
      </c>
      <c r="I1857" s="675">
        <v>538.175345290618</v>
      </c>
      <c r="J1857" s="674">
        <v>1689.3303309288094</v>
      </c>
      <c r="K1857" s="674">
        <v>1689.3303309288094</v>
      </c>
      <c r="L1857" s="675">
        <v>1689.3303309288094</v>
      </c>
    </row>
    <row r="1858" spans="1:12" x14ac:dyDescent="0.25">
      <c r="A1858" s="669">
        <v>2021</v>
      </c>
      <c r="B1858" s="670">
        <v>2035</v>
      </c>
      <c r="C1858" s="671">
        <v>14</v>
      </c>
      <c r="D1858" s="672">
        <v>6.234196939791234</v>
      </c>
      <c r="E1858" s="672">
        <v>6.234196939791234</v>
      </c>
      <c r="F1858" s="673">
        <v>6.234196939791234</v>
      </c>
      <c r="G1858" s="674">
        <v>544.14318920746439</v>
      </c>
      <c r="H1858" s="674">
        <v>544.14318920746439</v>
      </c>
      <c r="I1858" s="675">
        <v>544.14318920746439</v>
      </c>
      <c r="J1858" s="674">
        <v>1678.7056886394871</v>
      </c>
      <c r="K1858" s="674">
        <v>1678.7056886394871</v>
      </c>
      <c r="L1858" s="675">
        <v>1678.7056886394871</v>
      </c>
    </row>
    <row r="1859" spans="1:12" x14ac:dyDescent="0.25">
      <c r="A1859" s="669">
        <v>2021</v>
      </c>
      <c r="B1859" s="670">
        <v>2036</v>
      </c>
      <c r="C1859" s="671">
        <v>15</v>
      </c>
      <c r="D1859" s="672">
        <v>6.615290897841871</v>
      </c>
      <c r="E1859" s="672">
        <v>6.615290897841871</v>
      </c>
      <c r="F1859" s="673">
        <v>6.615290897841871</v>
      </c>
      <c r="G1859" s="674">
        <v>546.51427479874678</v>
      </c>
      <c r="H1859" s="674">
        <v>546.51427479874678</v>
      </c>
      <c r="I1859" s="675">
        <v>546.51427479874678</v>
      </c>
      <c r="J1859" s="674">
        <v>1661.0683000079655</v>
      </c>
      <c r="K1859" s="674">
        <v>1661.0683000079655</v>
      </c>
      <c r="L1859" s="675">
        <v>1661.0683000079655</v>
      </c>
    </row>
    <row r="1860" spans="1:12" x14ac:dyDescent="0.25">
      <c r="A1860" s="669">
        <v>2021</v>
      </c>
      <c r="B1860" s="670">
        <v>2037</v>
      </c>
      <c r="C1860" s="671">
        <v>16</v>
      </c>
      <c r="D1860" s="672">
        <v>6.9820444294244641</v>
      </c>
      <c r="E1860" s="672">
        <v>6.9820444294244641</v>
      </c>
      <c r="F1860" s="673">
        <v>6.9820444294244641</v>
      </c>
      <c r="G1860" s="674">
        <v>544.87500932672003</v>
      </c>
      <c r="H1860" s="674">
        <v>544.87500932672003</v>
      </c>
      <c r="I1860" s="675">
        <v>544.87500932672003</v>
      </c>
      <c r="J1860" s="674">
        <v>1636.2215096931757</v>
      </c>
      <c r="K1860" s="674">
        <v>1636.2215096931757</v>
      </c>
      <c r="L1860" s="675">
        <v>1636.2215096931757</v>
      </c>
    </row>
    <row r="1861" spans="1:12" x14ac:dyDescent="0.25">
      <c r="A1861" s="669">
        <v>2021</v>
      </c>
      <c r="B1861" s="670">
        <v>2038</v>
      </c>
      <c r="C1861" s="671">
        <v>17</v>
      </c>
      <c r="D1861" s="672">
        <v>7.325839618983359</v>
      </c>
      <c r="E1861" s="672">
        <v>7.325839618983359</v>
      </c>
      <c r="F1861" s="673">
        <v>7.325839618983359</v>
      </c>
      <c r="G1861" s="674">
        <v>538.89913923526819</v>
      </c>
      <c r="H1861" s="674">
        <v>538.89913923526819</v>
      </c>
      <c r="I1861" s="675">
        <v>538.89913923526819</v>
      </c>
      <c r="J1861" s="674">
        <v>1604.0840409490584</v>
      </c>
      <c r="K1861" s="674">
        <v>1604.0840409490584</v>
      </c>
      <c r="L1861" s="675">
        <v>1604.0840409490584</v>
      </c>
    </row>
    <row r="1862" spans="1:12" x14ac:dyDescent="0.25">
      <c r="A1862" s="669">
        <v>2021</v>
      </c>
      <c r="B1862" s="670">
        <v>2039</v>
      </c>
      <c r="C1862" s="671">
        <v>18</v>
      </c>
      <c r="D1862" s="672">
        <v>7.6374652310371598</v>
      </c>
      <c r="E1862" s="672">
        <v>7.6374652310371598</v>
      </c>
      <c r="F1862" s="673">
        <v>7.6374652310371598</v>
      </c>
      <c r="G1862" s="674">
        <v>528.37403243465542</v>
      </c>
      <c r="H1862" s="674">
        <v>528.37403243465542</v>
      </c>
      <c r="I1862" s="675">
        <v>528.37403243465542</v>
      </c>
      <c r="J1862" s="674">
        <v>1564.7007305473371</v>
      </c>
      <c r="K1862" s="674">
        <v>1564.7007305473371</v>
      </c>
      <c r="L1862" s="675">
        <v>1564.7007305473371</v>
      </c>
    </row>
    <row r="1863" spans="1:12" x14ac:dyDescent="0.25">
      <c r="A1863" s="669">
        <v>2021</v>
      </c>
      <c r="B1863" s="670">
        <v>2040</v>
      </c>
      <c r="C1863" s="671">
        <v>19</v>
      </c>
      <c r="D1863" s="672">
        <v>7.9074058687998408</v>
      </c>
      <c r="E1863" s="672">
        <v>7.9074058687998408</v>
      </c>
      <c r="F1863" s="673">
        <v>7.9074058687998408</v>
      </c>
      <c r="G1863" s="674">
        <v>513.22401572215904</v>
      </c>
      <c r="H1863" s="674">
        <v>513.22401572215904</v>
      </c>
      <c r="I1863" s="675">
        <v>513.22401572215904</v>
      </c>
      <c r="J1863" s="674">
        <v>1518.2501517694191</v>
      </c>
      <c r="K1863" s="674">
        <v>1518.2501517694191</v>
      </c>
      <c r="L1863" s="675">
        <v>1518.2501517694191</v>
      </c>
    </row>
    <row r="1864" spans="1:12" x14ac:dyDescent="0.25">
      <c r="A1864" s="669">
        <v>2021</v>
      </c>
      <c r="B1864" s="670">
        <v>2041</v>
      </c>
      <c r="C1864" s="671">
        <v>20</v>
      </c>
      <c r="D1864" s="672">
        <v>8.1262029454901636</v>
      </c>
      <c r="E1864" s="672">
        <v>8.1262029454901636</v>
      </c>
      <c r="F1864" s="673">
        <v>8.1262029454901636</v>
      </c>
      <c r="G1864" s="674">
        <v>493.52841102166906</v>
      </c>
      <c r="H1864" s="674">
        <v>493.52841102166906</v>
      </c>
      <c r="I1864" s="675">
        <v>493.52841102166906</v>
      </c>
      <c r="J1864" s="674">
        <v>1465.0484774032368</v>
      </c>
      <c r="K1864" s="674">
        <v>1465.0484774032368</v>
      </c>
      <c r="L1864" s="675">
        <v>1465.0484774032368</v>
      </c>
    </row>
    <row r="1865" spans="1:12" x14ac:dyDescent="0.25">
      <c r="A1865" s="669">
        <v>2021</v>
      </c>
      <c r="B1865" s="670">
        <v>2042</v>
      </c>
      <c r="C1865" s="671">
        <v>21</v>
      </c>
      <c r="D1865" s="672">
        <v>8.2848767301236705</v>
      </c>
      <c r="E1865" s="672">
        <v>8.2848767301236705</v>
      </c>
      <c r="F1865" s="673">
        <v>8.2848767301236705</v>
      </c>
      <c r="G1865" s="674">
        <v>469.53198766800216</v>
      </c>
      <c r="H1865" s="674">
        <v>469.53198766800216</v>
      </c>
      <c r="I1865" s="675">
        <v>469.53198766800216</v>
      </c>
      <c r="J1865" s="674">
        <v>1405.5490492569563</v>
      </c>
      <c r="K1865" s="674">
        <v>1405.5490492569563</v>
      </c>
      <c r="L1865" s="675">
        <v>1405.5490492569563</v>
      </c>
    </row>
    <row r="1866" spans="1:12" x14ac:dyDescent="0.25">
      <c r="A1866" s="669">
        <v>2021</v>
      </c>
      <c r="B1866" s="670">
        <v>2043</v>
      </c>
      <c r="C1866" s="671">
        <v>22</v>
      </c>
      <c r="D1866" s="672">
        <v>8.3753910745226747</v>
      </c>
      <c r="E1866" s="672">
        <v>8.3753910745226747</v>
      </c>
      <c r="F1866" s="673">
        <v>8.3753910745226747</v>
      </c>
      <c r="G1866" s="674">
        <v>441.64589907115834</v>
      </c>
      <c r="H1866" s="674">
        <v>441.64589907115834</v>
      </c>
      <c r="I1866" s="675">
        <v>441.64589907115834</v>
      </c>
      <c r="J1866" s="674">
        <v>1340.3372821389871</v>
      </c>
      <c r="K1866" s="674">
        <v>1340.3372821389871</v>
      </c>
      <c r="L1866" s="675">
        <v>1340.3372821389871</v>
      </c>
    </row>
    <row r="1867" spans="1:12" x14ac:dyDescent="0.25">
      <c r="A1867" s="669">
        <v>2021</v>
      </c>
      <c r="B1867" s="670">
        <v>2044</v>
      </c>
      <c r="C1867" s="671">
        <v>23</v>
      </c>
      <c r="D1867" s="672">
        <v>8.391134837727078</v>
      </c>
      <c r="E1867" s="672">
        <v>8.391134837727078</v>
      </c>
      <c r="F1867" s="673">
        <v>8.391134837727078</v>
      </c>
      <c r="G1867" s="674">
        <v>410.4378134613101</v>
      </c>
      <c r="H1867" s="674">
        <v>410.4378134613101</v>
      </c>
      <c r="I1867" s="675">
        <v>410.4378134613101</v>
      </c>
      <c r="J1867" s="674">
        <v>1270.1207337792957</v>
      </c>
      <c r="K1867" s="674">
        <v>1270.1207337792957</v>
      </c>
      <c r="L1867" s="675">
        <v>1270.1207337792957</v>
      </c>
    </row>
    <row r="1868" spans="1:12" x14ac:dyDescent="0.25">
      <c r="A1868" s="669">
        <v>2021</v>
      </c>
      <c r="B1868" s="670">
        <v>2045</v>
      </c>
      <c r="C1868" s="671">
        <v>24</v>
      </c>
      <c r="D1868" s="672">
        <v>8.3273874212937056</v>
      </c>
      <c r="E1868" s="672">
        <v>8.3273874212937056</v>
      </c>
      <c r="F1868" s="673">
        <v>8.3273874212937056</v>
      </c>
      <c r="G1868" s="674">
        <v>376.61085054938786</v>
      </c>
      <c r="H1868" s="674">
        <v>376.61085054938786</v>
      </c>
      <c r="I1868" s="675">
        <v>376.61085054938786</v>
      </c>
      <c r="J1868" s="674">
        <v>1195.7144088897874</v>
      </c>
      <c r="K1868" s="674">
        <v>1195.7144088897874</v>
      </c>
      <c r="L1868" s="675">
        <v>1195.7144088897874</v>
      </c>
    </row>
    <row r="1869" spans="1:12" x14ac:dyDescent="0.25">
      <c r="A1869" s="669">
        <v>2021</v>
      </c>
      <c r="B1869" s="670">
        <v>2046</v>
      </c>
      <c r="C1869" s="671">
        <v>25</v>
      </c>
      <c r="D1869" s="672">
        <v>8.1817312468162964</v>
      </c>
      <c r="E1869" s="672">
        <v>8.1817312468162964</v>
      </c>
      <c r="F1869" s="673">
        <v>8.1817312468162964</v>
      </c>
      <c r="G1869" s="674">
        <v>340.97202223154289</v>
      </c>
      <c r="H1869" s="674">
        <v>340.97202223154289</v>
      </c>
      <c r="I1869" s="675">
        <v>340.97202223154289</v>
      </c>
      <c r="J1869" s="674">
        <v>1118.0216226282419</v>
      </c>
      <c r="K1869" s="674">
        <v>1118.0216226282419</v>
      </c>
      <c r="L1869" s="675">
        <v>1118.0216226282419</v>
      </c>
    </row>
    <row r="1870" spans="1:12" x14ac:dyDescent="0.25">
      <c r="A1870" s="669">
        <v>2021</v>
      </c>
      <c r="B1870" s="670">
        <v>2047</v>
      </c>
      <c r="C1870" s="671">
        <v>26</v>
      </c>
      <c r="D1870" s="672">
        <v>7.9543724571629122</v>
      </c>
      <c r="E1870" s="672">
        <v>7.9543724571629122</v>
      </c>
      <c r="F1870" s="673">
        <v>7.9543724571629122</v>
      </c>
      <c r="G1870" s="674">
        <v>304.39202533834964</v>
      </c>
      <c r="H1870" s="674">
        <v>304.39202533834964</v>
      </c>
      <c r="I1870" s="675">
        <v>304.39202533834964</v>
      </c>
      <c r="J1870" s="674">
        <v>1038.0110099137214</v>
      </c>
      <c r="K1870" s="674">
        <v>1038.0110099137214</v>
      </c>
      <c r="L1870" s="675">
        <v>1038.0110099137214</v>
      </c>
    </row>
    <row r="1871" spans="1:12" x14ac:dyDescent="0.25">
      <c r="A1871" s="669">
        <v>2021</v>
      </c>
      <c r="B1871" s="670">
        <v>2048</v>
      </c>
      <c r="C1871" s="671">
        <v>27</v>
      </c>
      <c r="D1871" s="672">
        <v>7.6483334320552512</v>
      </c>
      <c r="E1871" s="672">
        <v>7.6483334320552512</v>
      </c>
      <c r="F1871" s="673">
        <v>7.6483334320552512</v>
      </c>
      <c r="G1871" s="674">
        <v>267.75929599901269</v>
      </c>
      <c r="H1871" s="674">
        <v>267.75929599901269</v>
      </c>
      <c r="I1871" s="675">
        <v>267.75929599901269</v>
      </c>
      <c r="J1871" s="674">
        <v>956.69051377243397</v>
      </c>
      <c r="K1871" s="674">
        <v>956.69051377243397</v>
      </c>
      <c r="L1871" s="675">
        <v>956.69051377243397</v>
      </c>
    </row>
    <row r="1872" spans="1:12" x14ac:dyDescent="0.25">
      <c r="A1872" s="669">
        <v>2021</v>
      </c>
      <c r="B1872" s="670">
        <v>2049</v>
      </c>
      <c r="C1872" s="671">
        <v>28</v>
      </c>
      <c r="D1872" s="672">
        <v>7.2694873416087304</v>
      </c>
      <c r="E1872" s="672">
        <v>7.2694873416087304</v>
      </c>
      <c r="F1872" s="673">
        <v>7.2694873416087304</v>
      </c>
      <c r="G1872" s="674">
        <v>231.9320469478906</v>
      </c>
      <c r="H1872" s="674">
        <v>231.9320469478906</v>
      </c>
      <c r="I1872" s="675">
        <v>231.9320469478906</v>
      </c>
      <c r="J1872" s="674">
        <v>875.07939869221173</v>
      </c>
      <c r="K1872" s="674">
        <v>875.07939869221173</v>
      </c>
      <c r="L1872" s="675">
        <v>875.07939869221173</v>
      </c>
    </row>
    <row r="1873" spans="1:12" x14ac:dyDescent="0.25">
      <c r="A1873" s="669">
        <v>2021</v>
      </c>
      <c r="B1873" s="670">
        <v>2050</v>
      </c>
      <c r="C1873" s="671">
        <v>29</v>
      </c>
      <c r="D1873" s="672">
        <v>6.8264158635213619</v>
      </c>
      <c r="E1873" s="672">
        <v>6.8264158635213619</v>
      </c>
      <c r="F1873" s="673">
        <v>6.8264158635213619</v>
      </c>
      <c r="G1873" s="674">
        <v>197.69242774060282</v>
      </c>
      <c r="H1873" s="674">
        <v>197.69242774060282</v>
      </c>
      <c r="I1873" s="675">
        <v>197.69242774060282</v>
      </c>
      <c r="J1873" s="674">
        <v>794.17949516951467</v>
      </c>
      <c r="K1873" s="674">
        <v>794.17949516951467</v>
      </c>
      <c r="L1873" s="675">
        <v>794.17949516951467</v>
      </c>
    </row>
    <row r="1874" spans="1:12" x14ac:dyDescent="0.25">
      <c r="A1874" s="669">
        <v>2021</v>
      </c>
      <c r="B1874" s="670">
        <v>2051</v>
      </c>
      <c r="C1874" s="671">
        <v>30</v>
      </c>
      <c r="D1874" s="672">
        <v>6.3617663098161357</v>
      </c>
      <c r="E1874" s="672">
        <v>6.3617663098161357</v>
      </c>
      <c r="F1874" s="673">
        <v>6.3617663098161357</v>
      </c>
      <c r="G1874" s="674">
        <v>167.82954766517057</v>
      </c>
      <c r="H1874" s="674">
        <v>167.82954766517057</v>
      </c>
      <c r="I1874" s="675">
        <v>167.82954766517057</v>
      </c>
      <c r="J1874" s="674">
        <v>725.23559562467415</v>
      </c>
      <c r="K1874" s="674">
        <v>725.23559562467415</v>
      </c>
      <c r="L1874" s="675">
        <v>725.23559562467415</v>
      </c>
    </row>
    <row r="1875" spans="1:12" x14ac:dyDescent="0.25">
      <c r="A1875" s="669">
        <v>2021</v>
      </c>
      <c r="B1875" s="670">
        <v>2052</v>
      </c>
      <c r="C1875" s="671">
        <v>31</v>
      </c>
      <c r="D1875" s="672">
        <v>6.2601161430922101</v>
      </c>
      <c r="E1875" s="672">
        <v>6.2601161430922101</v>
      </c>
      <c r="F1875" s="673">
        <v>6.2601161430922101</v>
      </c>
      <c r="G1875" s="674">
        <v>168.79681108213782</v>
      </c>
      <c r="H1875" s="674">
        <v>168.79681108213782</v>
      </c>
      <c r="I1875" s="675">
        <v>168.79681108213782</v>
      </c>
      <c r="J1875" s="674">
        <v>657.06375395925238</v>
      </c>
      <c r="K1875" s="674">
        <v>657.06375395925238</v>
      </c>
      <c r="L1875" s="675">
        <v>657.06375395925238</v>
      </c>
    </row>
    <row r="1876" spans="1:12" x14ac:dyDescent="0.25">
      <c r="A1876" s="669">
        <v>2021</v>
      </c>
      <c r="B1876" s="670">
        <v>2053</v>
      </c>
      <c r="C1876" s="671">
        <v>32</v>
      </c>
      <c r="D1876" s="672">
        <v>8.6606116829813864</v>
      </c>
      <c r="E1876" s="672">
        <v>8.6606116829813864</v>
      </c>
      <c r="F1876" s="673">
        <v>8.6606116829813864</v>
      </c>
      <c r="G1876" s="674">
        <v>142.05530714506546</v>
      </c>
      <c r="H1876" s="674">
        <v>142.05530714506546</v>
      </c>
      <c r="I1876" s="675">
        <v>142.05530714506546</v>
      </c>
      <c r="J1876" s="674">
        <v>597.87063646757508</v>
      </c>
      <c r="K1876" s="674">
        <v>597.87063646757508</v>
      </c>
      <c r="L1876" s="675">
        <v>597.87063646757508</v>
      </c>
    </row>
    <row r="1877" spans="1:12" x14ac:dyDescent="0.25">
      <c r="A1877" s="669">
        <v>2021</v>
      </c>
      <c r="B1877" s="670">
        <v>2054</v>
      </c>
      <c r="C1877" s="671">
        <v>33</v>
      </c>
      <c r="D1877" s="672">
        <v>7.5228576291034805</v>
      </c>
      <c r="E1877" s="672">
        <v>7.5228576291034805</v>
      </c>
      <c r="F1877" s="673">
        <v>7.5228576291034805</v>
      </c>
      <c r="G1877" s="674">
        <v>121.73023032223881</v>
      </c>
      <c r="H1877" s="674">
        <v>121.73023032223881</v>
      </c>
      <c r="I1877" s="675">
        <v>121.73023032223881</v>
      </c>
      <c r="J1877" s="674">
        <v>625.88760704672507</v>
      </c>
      <c r="K1877" s="674">
        <v>625.88760704672507</v>
      </c>
      <c r="L1877" s="675">
        <v>625.88760704672507</v>
      </c>
    </row>
    <row r="1878" spans="1:12" x14ac:dyDescent="0.25">
      <c r="A1878" s="669">
        <v>2021</v>
      </c>
      <c r="B1878" s="670">
        <v>2055</v>
      </c>
      <c r="C1878" s="671">
        <v>34</v>
      </c>
      <c r="D1878" s="672">
        <v>6.3072993863834252</v>
      </c>
      <c r="E1878" s="672">
        <v>6.3072993863834252</v>
      </c>
      <c r="F1878" s="673">
        <v>6.3072993863834252</v>
      </c>
      <c r="G1878" s="674">
        <v>103.85816229605558</v>
      </c>
      <c r="H1878" s="674">
        <v>103.85816229605558</v>
      </c>
      <c r="I1878" s="675">
        <v>103.85816229605558</v>
      </c>
      <c r="J1878" s="674">
        <v>567.56307073476262</v>
      </c>
      <c r="K1878" s="674">
        <v>567.56307073476262</v>
      </c>
      <c r="L1878" s="675">
        <v>567.56307073476262</v>
      </c>
    </row>
    <row r="1879" spans="1:12" x14ac:dyDescent="0.25">
      <c r="A1879" s="669">
        <v>2021</v>
      </c>
      <c r="B1879" s="670">
        <v>2056</v>
      </c>
      <c r="C1879" s="671">
        <v>35</v>
      </c>
      <c r="D1879" s="672">
        <v>6.1722349399293917</v>
      </c>
      <c r="E1879" s="672">
        <v>6.1722349399293917</v>
      </c>
      <c r="F1879" s="673">
        <v>6.1722349399293917</v>
      </c>
      <c r="G1879" s="674">
        <v>99.451808544818107</v>
      </c>
      <c r="H1879" s="674">
        <v>99.451808544818107</v>
      </c>
      <c r="I1879" s="675">
        <v>99.451808544818107</v>
      </c>
      <c r="J1879" s="674">
        <v>505.25713002633421</v>
      </c>
      <c r="K1879" s="674">
        <v>505.25713002633421</v>
      </c>
      <c r="L1879" s="675">
        <v>505.25713002633421</v>
      </c>
    </row>
    <row r="1880" spans="1:12" x14ac:dyDescent="0.25">
      <c r="A1880" s="669">
        <v>2021</v>
      </c>
      <c r="B1880" s="670">
        <v>2057</v>
      </c>
      <c r="C1880" s="671">
        <v>36</v>
      </c>
      <c r="D1880" s="672">
        <v>4.9522680206466161</v>
      </c>
      <c r="E1880" s="672">
        <v>4.9522680206466161</v>
      </c>
      <c r="F1880" s="673">
        <v>4.9522680206466161</v>
      </c>
      <c r="G1880" s="674">
        <v>103.83155498148359</v>
      </c>
      <c r="H1880" s="674">
        <v>103.83155498148359</v>
      </c>
      <c r="I1880" s="675">
        <v>103.83155498148359</v>
      </c>
      <c r="J1880" s="674">
        <v>593.79116476925913</v>
      </c>
      <c r="K1880" s="674">
        <v>593.79116476925913</v>
      </c>
      <c r="L1880" s="675">
        <v>593.79116476925913</v>
      </c>
    </row>
    <row r="1881" spans="1:12" x14ac:dyDescent="0.25">
      <c r="A1881" s="669">
        <v>2021</v>
      </c>
      <c r="B1881" s="670">
        <v>2058</v>
      </c>
      <c r="C1881" s="671">
        <v>37</v>
      </c>
      <c r="D1881" s="672">
        <v>4.2604917201712702</v>
      </c>
      <c r="E1881" s="672">
        <v>4.2604917201712702</v>
      </c>
      <c r="F1881" s="673">
        <v>4.2604917201712702</v>
      </c>
      <c r="G1881" s="674">
        <v>77.134539585371058</v>
      </c>
      <c r="H1881" s="674">
        <v>77.134539585371058</v>
      </c>
      <c r="I1881" s="675">
        <v>77.134539585371058</v>
      </c>
      <c r="J1881" s="674">
        <v>486.1891870483546</v>
      </c>
      <c r="K1881" s="674">
        <v>486.1891870483546</v>
      </c>
      <c r="L1881" s="675">
        <v>486.1891870483546</v>
      </c>
    </row>
    <row r="1882" spans="1:12" x14ac:dyDescent="0.25">
      <c r="A1882" s="669">
        <v>2021</v>
      </c>
      <c r="B1882" s="670">
        <v>2059</v>
      </c>
      <c r="C1882" s="671">
        <v>38</v>
      </c>
      <c r="D1882" s="672">
        <v>3.7902818603341295</v>
      </c>
      <c r="E1882" s="672">
        <v>3.7902818603341295</v>
      </c>
      <c r="F1882" s="673">
        <v>3.7902818603341295</v>
      </c>
      <c r="G1882" s="674">
        <v>58.596259189296205</v>
      </c>
      <c r="H1882" s="674">
        <v>58.596259189296205</v>
      </c>
      <c r="I1882" s="675">
        <v>58.596259189296205</v>
      </c>
      <c r="J1882" s="674">
        <v>444.0015364487715</v>
      </c>
      <c r="K1882" s="674">
        <v>444.0015364487715</v>
      </c>
      <c r="L1882" s="675">
        <v>444.0015364487715</v>
      </c>
    </row>
    <row r="1883" spans="1:12" ht="13" thickBot="1" x14ac:dyDescent="0.3">
      <c r="A1883" s="676">
        <v>2021</v>
      </c>
      <c r="B1883" s="677">
        <v>2060</v>
      </c>
      <c r="C1883" s="678">
        <v>39</v>
      </c>
      <c r="D1883" s="679">
        <v>2.9133711282191608</v>
      </c>
      <c r="E1883" s="679">
        <v>2.9133711282191608</v>
      </c>
      <c r="F1883" s="680">
        <v>2.9133711282191608</v>
      </c>
      <c r="G1883" s="681">
        <v>35.715456249748549</v>
      </c>
      <c r="H1883" s="681">
        <v>35.715456249748549</v>
      </c>
      <c r="I1883" s="682">
        <v>35.715456249748549</v>
      </c>
      <c r="J1883" s="681">
        <v>353.63262176587659</v>
      </c>
      <c r="K1883" s="681">
        <v>353.63262176587659</v>
      </c>
      <c r="L1883" s="682">
        <v>353.63262176587659</v>
      </c>
    </row>
    <row r="1884" spans="1:12" x14ac:dyDescent="0.25">
      <c r="A1884" s="662">
        <v>2022</v>
      </c>
      <c r="B1884" s="663">
        <v>2022</v>
      </c>
      <c r="C1884" s="664">
        <v>0</v>
      </c>
      <c r="D1884" s="665">
        <v>2.0520111636416174</v>
      </c>
      <c r="E1884" s="665">
        <v>2.0520111636416174</v>
      </c>
      <c r="F1884" s="666">
        <v>2.0520111636416174</v>
      </c>
      <c r="G1884" s="667">
        <v>340.39397694114786</v>
      </c>
      <c r="H1884" s="667">
        <v>340.39397694114786</v>
      </c>
      <c r="I1884" s="668">
        <v>340.39397694114786</v>
      </c>
      <c r="J1884" s="667">
        <v>1379.5489437188662</v>
      </c>
      <c r="K1884" s="667">
        <v>1379.5489437188662</v>
      </c>
      <c r="L1884" s="668">
        <v>1379.5489437188662</v>
      </c>
    </row>
    <row r="1885" spans="1:12" x14ac:dyDescent="0.25">
      <c r="A1885" s="669">
        <v>2022</v>
      </c>
      <c r="B1885" s="670">
        <v>2023</v>
      </c>
      <c r="C1885" s="671">
        <v>1</v>
      </c>
      <c r="D1885" s="672">
        <v>2.2238465298944892</v>
      </c>
      <c r="E1885" s="672">
        <v>2.2238465298944892</v>
      </c>
      <c r="F1885" s="673">
        <v>2.2238465298944892</v>
      </c>
      <c r="G1885" s="674">
        <v>353.12415270566618</v>
      </c>
      <c r="H1885" s="674">
        <v>353.12415270566618</v>
      </c>
      <c r="I1885" s="675">
        <v>353.12415270566618</v>
      </c>
      <c r="J1885" s="674">
        <v>1415.4142860500929</v>
      </c>
      <c r="K1885" s="674">
        <v>1415.4142860500929</v>
      </c>
      <c r="L1885" s="675">
        <v>1415.4142860500929</v>
      </c>
    </row>
    <row r="1886" spans="1:12" x14ac:dyDescent="0.25">
      <c r="A1886" s="669">
        <v>2022</v>
      </c>
      <c r="B1886" s="670">
        <v>2024</v>
      </c>
      <c r="C1886" s="671">
        <v>2</v>
      </c>
      <c r="D1886" s="672">
        <v>2.4145293154275143</v>
      </c>
      <c r="E1886" s="672">
        <v>2.4145293154275143</v>
      </c>
      <c r="F1886" s="673">
        <v>2.4145293154275143</v>
      </c>
      <c r="G1886" s="674">
        <v>367.08436626983115</v>
      </c>
      <c r="H1886" s="674">
        <v>367.08436626983115</v>
      </c>
      <c r="I1886" s="675">
        <v>367.08436626983115</v>
      </c>
      <c r="J1886" s="674">
        <v>1450.8731483037777</v>
      </c>
      <c r="K1886" s="674">
        <v>1450.8731483037777</v>
      </c>
      <c r="L1886" s="675">
        <v>1450.8731483037777</v>
      </c>
    </row>
    <row r="1887" spans="1:12" x14ac:dyDescent="0.25">
      <c r="A1887" s="669">
        <v>2022</v>
      </c>
      <c r="B1887" s="670">
        <v>2025</v>
      </c>
      <c r="C1887" s="671">
        <v>3</v>
      </c>
      <c r="D1887" s="672">
        <v>2.6250563636110087</v>
      </c>
      <c r="E1887" s="672">
        <v>2.6250563636110087</v>
      </c>
      <c r="F1887" s="673">
        <v>2.6250563636110087</v>
      </c>
      <c r="G1887" s="674">
        <v>382.12497029713666</v>
      </c>
      <c r="H1887" s="674">
        <v>382.12497029713666</v>
      </c>
      <c r="I1887" s="675">
        <v>382.12497029713666</v>
      </c>
      <c r="J1887" s="674">
        <v>1485.4685182269436</v>
      </c>
      <c r="K1887" s="674">
        <v>1485.4685182269436</v>
      </c>
      <c r="L1887" s="675">
        <v>1485.4685182269436</v>
      </c>
    </row>
    <row r="1888" spans="1:12" x14ac:dyDescent="0.25">
      <c r="A1888" s="669">
        <v>2022</v>
      </c>
      <c r="B1888" s="670">
        <v>2026</v>
      </c>
      <c r="C1888" s="671">
        <v>4</v>
      </c>
      <c r="D1888" s="672">
        <v>2.8562693997287489</v>
      </c>
      <c r="E1888" s="672">
        <v>2.8562693997287489</v>
      </c>
      <c r="F1888" s="673">
        <v>2.8562693997287489</v>
      </c>
      <c r="G1888" s="674">
        <v>398.06515681677956</v>
      </c>
      <c r="H1888" s="674">
        <v>398.06515681677956</v>
      </c>
      <c r="I1888" s="675">
        <v>398.06515681677956</v>
      </c>
      <c r="J1888" s="674">
        <v>1518.708191541418</v>
      </c>
      <c r="K1888" s="674">
        <v>1518.708191541418</v>
      </c>
      <c r="L1888" s="675">
        <v>1518.708191541418</v>
      </c>
    </row>
    <row r="1889" spans="1:12" x14ac:dyDescent="0.25">
      <c r="A1889" s="669">
        <v>2022</v>
      </c>
      <c r="B1889" s="670">
        <v>2027</v>
      </c>
      <c r="C1889" s="671">
        <v>5</v>
      </c>
      <c r="D1889" s="672">
        <v>3.1087800043368325</v>
      </c>
      <c r="E1889" s="672">
        <v>3.1087800043368325</v>
      </c>
      <c r="F1889" s="673">
        <v>3.1087800043368325</v>
      </c>
      <c r="G1889" s="674">
        <v>414.68686882691259</v>
      </c>
      <c r="H1889" s="674">
        <v>414.68686882691259</v>
      </c>
      <c r="I1889" s="675">
        <v>414.68686882691259</v>
      </c>
      <c r="J1889" s="674">
        <v>1550.0682714607906</v>
      </c>
      <c r="K1889" s="674">
        <v>1550.0682714607906</v>
      </c>
      <c r="L1889" s="675">
        <v>1550.0682714607906</v>
      </c>
    </row>
    <row r="1890" spans="1:12" x14ac:dyDescent="0.25">
      <c r="A1890" s="669">
        <v>2022</v>
      </c>
      <c r="B1890" s="670">
        <v>2028</v>
      </c>
      <c r="C1890" s="671">
        <v>6</v>
      </c>
      <c r="D1890" s="672">
        <v>3.3828832136375997</v>
      </c>
      <c r="E1890" s="672">
        <v>3.3828832136375997</v>
      </c>
      <c r="F1890" s="673">
        <v>3.3828832136375997</v>
      </c>
      <c r="G1890" s="674">
        <v>431.72970194668528</v>
      </c>
      <c r="H1890" s="674">
        <v>431.72970194668528</v>
      </c>
      <c r="I1890" s="675">
        <v>431.72970194668528</v>
      </c>
      <c r="J1890" s="674">
        <v>1578.9982904675899</v>
      </c>
      <c r="K1890" s="674">
        <v>1578.9982904675899</v>
      </c>
      <c r="L1890" s="675">
        <v>1578.9982904675899</v>
      </c>
    </row>
    <row r="1891" spans="1:12" x14ac:dyDescent="0.25">
      <c r="A1891" s="669">
        <v>2022</v>
      </c>
      <c r="B1891" s="670">
        <v>2029</v>
      </c>
      <c r="C1891" s="671">
        <v>7</v>
      </c>
      <c r="D1891" s="672">
        <v>3.6784606670202749</v>
      </c>
      <c r="E1891" s="672">
        <v>3.6784606670202749</v>
      </c>
      <c r="F1891" s="673">
        <v>3.6784606670202749</v>
      </c>
      <c r="G1891" s="674">
        <v>448.88723198078259</v>
      </c>
      <c r="H1891" s="674">
        <v>448.88723198078259</v>
      </c>
      <c r="I1891" s="675">
        <v>448.88723198078259</v>
      </c>
      <c r="J1891" s="674">
        <v>1604.9280535768992</v>
      </c>
      <c r="K1891" s="674">
        <v>1604.9280535768992</v>
      </c>
      <c r="L1891" s="675">
        <v>1604.9280535768992</v>
      </c>
    </row>
    <row r="1892" spans="1:12" x14ac:dyDescent="0.25">
      <c r="A1892" s="669">
        <v>2022</v>
      </c>
      <c r="B1892" s="670">
        <v>2030</v>
      </c>
      <c r="C1892" s="671">
        <v>8</v>
      </c>
      <c r="D1892" s="672">
        <v>3.9948753117902114</v>
      </c>
      <c r="E1892" s="672">
        <v>3.9948753117902114</v>
      </c>
      <c r="F1892" s="673">
        <v>3.9948753117902114</v>
      </c>
      <c r="G1892" s="674">
        <v>465.8052845449522</v>
      </c>
      <c r="H1892" s="674">
        <v>465.8052845449522</v>
      </c>
      <c r="I1892" s="675">
        <v>465.8052845449522</v>
      </c>
      <c r="J1892" s="674">
        <v>1627.2762513590999</v>
      </c>
      <c r="K1892" s="674">
        <v>1627.2762513590999</v>
      </c>
      <c r="L1892" s="675">
        <v>1627.2762513590999</v>
      </c>
    </row>
    <row r="1893" spans="1:12" x14ac:dyDescent="0.25">
      <c r="A1893" s="669">
        <v>2022</v>
      </c>
      <c r="B1893" s="670">
        <v>2031</v>
      </c>
      <c r="C1893" s="671">
        <v>9</v>
      </c>
      <c r="D1893" s="672">
        <v>4.3308610006582677</v>
      </c>
      <c r="E1893" s="672">
        <v>4.3308610006582677</v>
      </c>
      <c r="F1893" s="673">
        <v>4.3308610006582677</v>
      </c>
      <c r="G1893" s="674">
        <v>482.08271271915817</v>
      </c>
      <c r="H1893" s="674">
        <v>482.08271271915817</v>
      </c>
      <c r="I1893" s="675">
        <v>482.08271271915817</v>
      </c>
      <c r="J1893" s="674">
        <v>1645.4608257593013</v>
      </c>
      <c r="K1893" s="674">
        <v>1645.4608257593013</v>
      </c>
      <c r="L1893" s="675">
        <v>1645.4608257593013</v>
      </c>
    </row>
    <row r="1894" spans="1:12" x14ac:dyDescent="0.25">
      <c r="A1894" s="669">
        <v>2022</v>
      </c>
      <c r="B1894" s="670">
        <v>2032</v>
      </c>
      <c r="C1894" s="671">
        <v>10</v>
      </c>
      <c r="D1894" s="672">
        <v>4.6844118444221774</v>
      </c>
      <c r="E1894" s="672">
        <v>4.6844118444221774</v>
      </c>
      <c r="F1894" s="673">
        <v>4.6844118444221774</v>
      </c>
      <c r="G1894" s="674">
        <v>497.2752533562666</v>
      </c>
      <c r="H1894" s="674">
        <v>497.2752533562666</v>
      </c>
      <c r="I1894" s="675">
        <v>497.2752533562666</v>
      </c>
      <c r="J1894" s="674">
        <v>1658.9109929862543</v>
      </c>
      <c r="K1894" s="674">
        <v>1658.9109929862543</v>
      </c>
      <c r="L1894" s="675">
        <v>1658.9109929862543</v>
      </c>
    </row>
    <row r="1895" spans="1:12" x14ac:dyDescent="0.25">
      <c r="A1895" s="669">
        <v>2022</v>
      </c>
      <c r="B1895" s="670">
        <v>2033</v>
      </c>
      <c r="C1895" s="671">
        <v>11</v>
      </c>
      <c r="D1895" s="672">
        <v>5.0526778378377974</v>
      </c>
      <c r="E1895" s="672">
        <v>5.0526778378377974</v>
      </c>
      <c r="F1895" s="673">
        <v>5.0526778378377974</v>
      </c>
      <c r="G1895" s="674">
        <v>510.90297658538105</v>
      </c>
      <c r="H1895" s="674">
        <v>510.90297658538105</v>
      </c>
      <c r="I1895" s="675">
        <v>510.90297658538105</v>
      </c>
      <c r="J1895" s="674">
        <v>1667.0807373285822</v>
      </c>
      <c r="K1895" s="674">
        <v>1667.0807373285822</v>
      </c>
      <c r="L1895" s="675">
        <v>1667.0807373285822</v>
      </c>
    </row>
    <row r="1896" spans="1:12" x14ac:dyDescent="0.25">
      <c r="A1896" s="669">
        <v>2022</v>
      </c>
      <c r="B1896" s="670">
        <v>2034</v>
      </c>
      <c r="C1896" s="671">
        <v>12</v>
      </c>
      <c r="D1896" s="672">
        <v>5.4318749427224828</v>
      </c>
      <c r="E1896" s="672">
        <v>5.4318749427224828</v>
      </c>
      <c r="F1896" s="673">
        <v>5.4318749427224828</v>
      </c>
      <c r="G1896" s="674">
        <v>522.46171189298718</v>
      </c>
      <c r="H1896" s="674">
        <v>522.46171189298718</v>
      </c>
      <c r="I1896" s="675">
        <v>522.46171189298718</v>
      </c>
      <c r="J1896" s="674">
        <v>1669.4634908468377</v>
      </c>
      <c r="K1896" s="674">
        <v>1669.4634908468377</v>
      </c>
      <c r="L1896" s="675">
        <v>1669.4634908468377</v>
      </c>
    </row>
    <row r="1897" spans="1:12" x14ac:dyDescent="0.25">
      <c r="A1897" s="669">
        <v>2022</v>
      </c>
      <c r="B1897" s="670">
        <v>2035</v>
      </c>
      <c r="C1897" s="671">
        <v>13</v>
      </c>
      <c r="D1897" s="672">
        <v>5.8172193209512884</v>
      </c>
      <c r="E1897" s="672">
        <v>5.8172193209512884</v>
      </c>
      <c r="F1897" s="673">
        <v>5.8172193209512884</v>
      </c>
      <c r="G1897" s="674">
        <v>531.43861779186193</v>
      </c>
      <c r="H1897" s="674">
        <v>531.43861779186193</v>
      </c>
      <c r="I1897" s="675">
        <v>531.43861779186193</v>
      </c>
      <c r="J1897" s="674">
        <v>1665.6076109905587</v>
      </c>
      <c r="K1897" s="674">
        <v>1665.6076109905587</v>
      </c>
      <c r="L1897" s="675">
        <v>1665.6076109905587</v>
      </c>
    </row>
    <row r="1898" spans="1:12" x14ac:dyDescent="0.25">
      <c r="A1898" s="669">
        <v>2022</v>
      </c>
      <c r="B1898" s="670">
        <v>2036</v>
      </c>
      <c r="C1898" s="671">
        <v>14</v>
      </c>
      <c r="D1898" s="672">
        <v>6.2028965452059435</v>
      </c>
      <c r="E1898" s="672">
        <v>6.2028965452059435</v>
      </c>
      <c r="F1898" s="673">
        <v>6.2028965452059435</v>
      </c>
      <c r="G1898" s="674">
        <v>537.33175791825272</v>
      </c>
      <c r="H1898" s="674">
        <v>537.33175791825272</v>
      </c>
      <c r="I1898" s="675">
        <v>537.33175791825272</v>
      </c>
      <c r="J1898" s="674">
        <v>1655.1321671196033</v>
      </c>
      <c r="K1898" s="674">
        <v>1655.1321671196033</v>
      </c>
      <c r="L1898" s="675">
        <v>1655.1321671196033</v>
      </c>
    </row>
    <row r="1899" spans="1:12" x14ac:dyDescent="0.25">
      <c r="A1899" s="669">
        <v>2022</v>
      </c>
      <c r="B1899" s="670">
        <v>2037</v>
      </c>
      <c r="C1899" s="671">
        <v>15</v>
      </c>
      <c r="D1899" s="672">
        <v>6.5820771226918886</v>
      </c>
      <c r="E1899" s="672">
        <v>6.5820771226918886</v>
      </c>
      <c r="F1899" s="673">
        <v>6.5820771226918886</v>
      </c>
      <c r="G1899" s="674">
        <v>539.67316292746375</v>
      </c>
      <c r="H1899" s="674">
        <v>539.67316292746375</v>
      </c>
      <c r="I1899" s="675">
        <v>539.67316292746375</v>
      </c>
      <c r="J1899" s="674">
        <v>1637.7424546371965</v>
      </c>
      <c r="K1899" s="674">
        <v>1637.7424546371965</v>
      </c>
      <c r="L1899" s="675">
        <v>1637.7424546371965</v>
      </c>
    </row>
    <row r="1900" spans="1:12" x14ac:dyDescent="0.25">
      <c r="A1900" s="669">
        <v>2022</v>
      </c>
      <c r="B1900" s="670">
        <v>2038</v>
      </c>
      <c r="C1900" s="671">
        <v>16</v>
      </c>
      <c r="D1900" s="672">
        <v>6.9469892735216838</v>
      </c>
      <c r="E1900" s="672">
        <v>6.9469892735216838</v>
      </c>
      <c r="F1900" s="673">
        <v>6.9469892735216838</v>
      </c>
      <c r="G1900" s="674">
        <v>538.0544173192319</v>
      </c>
      <c r="H1900" s="674">
        <v>538.0544173192319</v>
      </c>
      <c r="I1900" s="675">
        <v>538.0544173192319</v>
      </c>
      <c r="J1900" s="674">
        <v>1613.2445797696764</v>
      </c>
      <c r="K1900" s="674">
        <v>1613.2445797696764</v>
      </c>
      <c r="L1900" s="675">
        <v>1613.2445797696764</v>
      </c>
    </row>
    <row r="1901" spans="1:12" x14ac:dyDescent="0.25">
      <c r="A1901" s="669">
        <v>2022</v>
      </c>
      <c r="B1901" s="670">
        <v>2039</v>
      </c>
      <c r="C1901" s="671">
        <v>17</v>
      </c>
      <c r="D1901" s="672">
        <v>7.2890583506087321</v>
      </c>
      <c r="E1901" s="672">
        <v>7.2890583506087321</v>
      </c>
      <c r="F1901" s="673">
        <v>7.2890583506087321</v>
      </c>
      <c r="G1901" s="674">
        <v>532.15335148763029</v>
      </c>
      <c r="H1901" s="674">
        <v>532.15335148763029</v>
      </c>
      <c r="I1901" s="675">
        <v>532.15335148763029</v>
      </c>
      <c r="J1901" s="674">
        <v>1581.558407114064</v>
      </c>
      <c r="K1901" s="674">
        <v>1581.558407114064</v>
      </c>
      <c r="L1901" s="675">
        <v>1581.558407114064</v>
      </c>
    </row>
    <row r="1902" spans="1:12" x14ac:dyDescent="0.25">
      <c r="A1902" s="669">
        <v>2022</v>
      </c>
      <c r="B1902" s="670">
        <v>2040</v>
      </c>
      <c r="C1902" s="671">
        <v>18</v>
      </c>
      <c r="D1902" s="672">
        <v>7.5991193658565015</v>
      </c>
      <c r="E1902" s="672">
        <v>7.5991193658565015</v>
      </c>
      <c r="F1902" s="673">
        <v>7.5991193658565015</v>
      </c>
      <c r="G1902" s="674">
        <v>521.75999501157526</v>
      </c>
      <c r="H1902" s="674">
        <v>521.75999501157526</v>
      </c>
      <c r="I1902" s="675">
        <v>521.75999501157526</v>
      </c>
      <c r="J1902" s="674">
        <v>1542.7281438137866</v>
      </c>
      <c r="K1902" s="674">
        <v>1542.7281438137866</v>
      </c>
      <c r="L1902" s="675">
        <v>1542.7281438137866</v>
      </c>
    </row>
    <row r="1903" spans="1:12" x14ac:dyDescent="0.25">
      <c r="A1903" s="669">
        <v>2022</v>
      </c>
      <c r="B1903" s="670">
        <v>2041</v>
      </c>
      <c r="C1903" s="671">
        <v>19</v>
      </c>
      <c r="D1903" s="672">
        <v>7.8677046969841529</v>
      </c>
      <c r="E1903" s="672">
        <v>7.8677046969841529</v>
      </c>
      <c r="F1903" s="673">
        <v>7.8677046969841529</v>
      </c>
      <c r="G1903" s="674">
        <v>506.79962194419716</v>
      </c>
      <c r="H1903" s="674">
        <v>506.79962194419716</v>
      </c>
      <c r="I1903" s="675">
        <v>506.79962194419716</v>
      </c>
      <c r="J1903" s="674">
        <v>1496.9298555033656</v>
      </c>
      <c r="K1903" s="674">
        <v>1496.9298555033656</v>
      </c>
      <c r="L1903" s="675">
        <v>1496.9298555033656</v>
      </c>
    </row>
    <row r="1904" spans="1:12" x14ac:dyDescent="0.25">
      <c r="A1904" s="669">
        <v>2022</v>
      </c>
      <c r="B1904" s="670">
        <v>2042</v>
      </c>
      <c r="C1904" s="671">
        <v>20</v>
      </c>
      <c r="D1904" s="672">
        <v>8.0854032464863455</v>
      </c>
      <c r="E1904" s="672">
        <v>8.0854032464863455</v>
      </c>
      <c r="F1904" s="673">
        <v>8.0854032464863455</v>
      </c>
      <c r="G1904" s="674">
        <v>487.35056127986843</v>
      </c>
      <c r="H1904" s="674">
        <v>487.35056127986843</v>
      </c>
      <c r="I1904" s="675">
        <v>487.35056127986843</v>
      </c>
      <c r="J1904" s="674">
        <v>1444.4752750584421</v>
      </c>
      <c r="K1904" s="674">
        <v>1444.4752750584421</v>
      </c>
      <c r="L1904" s="675">
        <v>1444.4752750584421</v>
      </c>
    </row>
    <row r="1905" spans="1:12" x14ac:dyDescent="0.25">
      <c r="A1905" s="669">
        <v>2022</v>
      </c>
      <c r="B1905" s="670">
        <v>2043</v>
      </c>
      <c r="C1905" s="671">
        <v>21</v>
      </c>
      <c r="D1905" s="672">
        <v>8.2432803684354141</v>
      </c>
      <c r="E1905" s="672">
        <v>8.2432803684354141</v>
      </c>
      <c r="F1905" s="673">
        <v>8.2432803684354141</v>
      </c>
      <c r="G1905" s="674">
        <v>463.65451839976475</v>
      </c>
      <c r="H1905" s="674">
        <v>463.65451839976475</v>
      </c>
      <c r="I1905" s="675">
        <v>463.65451839976475</v>
      </c>
      <c r="J1905" s="674">
        <v>1385.8113781546654</v>
      </c>
      <c r="K1905" s="674">
        <v>1385.8113781546654</v>
      </c>
      <c r="L1905" s="675">
        <v>1385.8113781546654</v>
      </c>
    </row>
    <row r="1906" spans="1:12" x14ac:dyDescent="0.25">
      <c r="A1906" s="669">
        <v>2022</v>
      </c>
      <c r="B1906" s="670">
        <v>2044</v>
      </c>
      <c r="C1906" s="671">
        <v>22</v>
      </c>
      <c r="D1906" s="672">
        <v>8.3333402622094734</v>
      </c>
      <c r="E1906" s="672">
        <v>8.3333402622094734</v>
      </c>
      <c r="F1906" s="673">
        <v>8.3333402622094734</v>
      </c>
      <c r="G1906" s="674">
        <v>436.11750001122203</v>
      </c>
      <c r="H1906" s="674">
        <v>436.11750001122203</v>
      </c>
      <c r="I1906" s="675">
        <v>436.11750001122203</v>
      </c>
      <c r="J1906" s="674">
        <v>1321.5153588094643</v>
      </c>
      <c r="K1906" s="674">
        <v>1321.5153588094643</v>
      </c>
      <c r="L1906" s="675">
        <v>1321.5153588094643</v>
      </c>
    </row>
    <row r="1907" spans="1:12" x14ac:dyDescent="0.25">
      <c r="A1907" s="669">
        <v>2022</v>
      </c>
      <c r="B1907" s="670">
        <v>2045</v>
      </c>
      <c r="C1907" s="671">
        <v>23</v>
      </c>
      <c r="D1907" s="672">
        <v>8.3490049797877415</v>
      </c>
      <c r="E1907" s="672">
        <v>8.3490049797877415</v>
      </c>
      <c r="F1907" s="673">
        <v>8.3490049797877415</v>
      </c>
      <c r="G1907" s="674">
        <v>405.30006843328209</v>
      </c>
      <c r="H1907" s="674">
        <v>405.30006843328209</v>
      </c>
      <c r="I1907" s="675">
        <v>405.30006843328209</v>
      </c>
      <c r="J1907" s="674">
        <v>1252.2848387482477</v>
      </c>
      <c r="K1907" s="674">
        <v>1252.2848387482477</v>
      </c>
      <c r="L1907" s="675">
        <v>1252.2848387482477</v>
      </c>
    </row>
    <row r="1908" spans="1:12" x14ac:dyDescent="0.25">
      <c r="A1908" s="669">
        <v>2022</v>
      </c>
      <c r="B1908" s="670">
        <v>2046</v>
      </c>
      <c r="C1908" s="671">
        <v>24</v>
      </c>
      <c r="D1908" s="672">
        <v>8.2855776237097647</v>
      </c>
      <c r="E1908" s="672">
        <v>8.2855776237097647</v>
      </c>
      <c r="F1908" s="673">
        <v>8.2855776237097647</v>
      </c>
      <c r="G1908" s="674">
        <v>371.8965419222323</v>
      </c>
      <c r="H1908" s="674">
        <v>371.8965419222323</v>
      </c>
      <c r="I1908" s="675">
        <v>371.8965419222323</v>
      </c>
      <c r="J1908" s="674">
        <v>1178.9233778351163</v>
      </c>
      <c r="K1908" s="674">
        <v>1178.9233778351163</v>
      </c>
      <c r="L1908" s="675">
        <v>1178.9233778351163</v>
      </c>
    </row>
    <row r="1909" spans="1:12" x14ac:dyDescent="0.25">
      <c r="A1909" s="669">
        <v>2022</v>
      </c>
      <c r="B1909" s="670">
        <v>2047</v>
      </c>
      <c r="C1909" s="671">
        <v>25</v>
      </c>
      <c r="D1909" s="672">
        <v>8.1406527536455719</v>
      </c>
      <c r="E1909" s="672">
        <v>8.1406527536455719</v>
      </c>
      <c r="F1909" s="673">
        <v>8.1406527536455719</v>
      </c>
      <c r="G1909" s="674">
        <v>336.70383042644767</v>
      </c>
      <c r="H1909" s="674">
        <v>336.70383042644767</v>
      </c>
      <c r="I1909" s="675">
        <v>336.70383042644767</v>
      </c>
      <c r="J1909" s="674">
        <v>1102.321606264991</v>
      </c>
      <c r="K1909" s="674">
        <v>1102.321606264991</v>
      </c>
      <c r="L1909" s="675">
        <v>1102.321606264991</v>
      </c>
    </row>
    <row r="1910" spans="1:12" x14ac:dyDescent="0.25">
      <c r="A1910" s="669">
        <v>2022</v>
      </c>
      <c r="B1910" s="670">
        <v>2048</v>
      </c>
      <c r="C1910" s="671">
        <v>26</v>
      </c>
      <c r="D1910" s="672">
        <v>7.9144354774697554</v>
      </c>
      <c r="E1910" s="672">
        <v>7.9144354774697554</v>
      </c>
      <c r="F1910" s="673">
        <v>7.9144354774697554</v>
      </c>
      <c r="G1910" s="674">
        <v>300.58173163864183</v>
      </c>
      <c r="H1910" s="674">
        <v>300.58173163864183</v>
      </c>
      <c r="I1910" s="675">
        <v>300.58173163864183</v>
      </c>
      <c r="J1910" s="674">
        <v>1023.4345567297754</v>
      </c>
      <c r="K1910" s="674">
        <v>1023.4345567297754</v>
      </c>
      <c r="L1910" s="675">
        <v>1023.4345567297754</v>
      </c>
    </row>
    <row r="1911" spans="1:12" x14ac:dyDescent="0.25">
      <c r="A1911" s="669">
        <v>2022</v>
      </c>
      <c r="B1911" s="670">
        <v>2049</v>
      </c>
      <c r="C1911" s="671">
        <v>27</v>
      </c>
      <c r="D1911" s="672">
        <v>7.6099330002666408</v>
      </c>
      <c r="E1911" s="672">
        <v>7.6099330002666408</v>
      </c>
      <c r="F1911" s="673">
        <v>7.6099330002666408</v>
      </c>
      <c r="G1911" s="674">
        <v>264.40756049461118</v>
      </c>
      <c r="H1911" s="674">
        <v>264.40756049461118</v>
      </c>
      <c r="I1911" s="675">
        <v>264.40756049461118</v>
      </c>
      <c r="J1911" s="674">
        <v>943.25601803747224</v>
      </c>
      <c r="K1911" s="674">
        <v>943.25601803747224</v>
      </c>
      <c r="L1911" s="675">
        <v>943.25601803747224</v>
      </c>
    </row>
    <row r="1912" spans="1:12" x14ac:dyDescent="0.25">
      <c r="A1912" s="669">
        <v>2022</v>
      </c>
      <c r="B1912" s="670">
        <v>2050</v>
      </c>
      <c r="C1912" s="671">
        <v>28</v>
      </c>
      <c r="D1912" s="672">
        <v>7.2329890043854022</v>
      </c>
      <c r="E1912" s="672">
        <v>7.2329890043854022</v>
      </c>
      <c r="F1912" s="673">
        <v>7.2329890043854022</v>
      </c>
      <c r="G1912" s="674">
        <v>229.0287868632561</v>
      </c>
      <c r="H1912" s="674">
        <v>229.0287868632561</v>
      </c>
      <c r="I1912" s="675">
        <v>229.0287868632561</v>
      </c>
      <c r="J1912" s="674">
        <v>862.79094147408182</v>
      </c>
      <c r="K1912" s="674">
        <v>862.79094147408182</v>
      </c>
      <c r="L1912" s="675">
        <v>862.79094147408182</v>
      </c>
    </row>
    <row r="1913" spans="1:12" x14ac:dyDescent="0.25">
      <c r="A1913" s="669">
        <v>2022</v>
      </c>
      <c r="B1913" s="670">
        <v>2051</v>
      </c>
      <c r="C1913" s="671">
        <v>29</v>
      </c>
      <c r="D1913" s="672">
        <v>6.8264158635213619</v>
      </c>
      <c r="E1913" s="672">
        <v>6.8264158635213619</v>
      </c>
      <c r="F1913" s="673">
        <v>6.8264158635213619</v>
      </c>
      <c r="G1913" s="674">
        <v>197.69242774060282</v>
      </c>
      <c r="H1913" s="674">
        <v>197.69242774060282</v>
      </c>
      <c r="I1913" s="675">
        <v>197.69242774060282</v>
      </c>
      <c r="J1913" s="674">
        <v>794.17949516951467</v>
      </c>
      <c r="K1913" s="674">
        <v>794.17949516951467</v>
      </c>
      <c r="L1913" s="675">
        <v>794.17949516951467</v>
      </c>
    </row>
    <row r="1914" spans="1:12" x14ac:dyDescent="0.25">
      <c r="A1914" s="669">
        <v>2022</v>
      </c>
      <c r="B1914" s="670">
        <v>2052</v>
      </c>
      <c r="C1914" s="671">
        <v>30</v>
      </c>
      <c r="D1914" s="672">
        <v>6.3617663098161357</v>
      </c>
      <c r="E1914" s="672">
        <v>6.3617663098161357</v>
      </c>
      <c r="F1914" s="673">
        <v>6.3617663098161357</v>
      </c>
      <c r="G1914" s="674">
        <v>167.82954766517057</v>
      </c>
      <c r="H1914" s="674">
        <v>167.82954766517057</v>
      </c>
      <c r="I1914" s="675">
        <v>167.82954766517057</v>
      </c>
      <c r="J1914" s="674">
        <v>725.23559562467415</v>
      </c>
      <c r="K1914" s="674">
        <v>725.23559562467415</v>
      </c>
      <c r="L1914" s="675">
        <v>725.23559562467415</v>
      </c>
    </row>
    <row r="1915" spans="1:12" x14ac:dyDescent="0.25">
      <c r="A1915" s="669">
        <v>2022</v>
      </c>
      <c r="B1915" s="670">
        <v>2053</v>
      </c>
      <c r="C1915" s="671">
        <v>31</v>
      </c>
      <c r="D1915" s="672">
        <v>6.2601161430922101</v>
      </c>
      <c r="E1915" s="672">
        <v>6.2601161430922101</v>
      </c>
      <c r="F1915" s="673">
        <v>6.2601161430922101</v>
      </c>
      <c r="G1915" s="674">
        <v>168.79681108213782</v>
      </c>
      <c r="H1915" s="674">
        <v>168.79681108213782</v>
      </c>
      <c r="I1915" s="675">
        <v>168.79681108213782</v>
      </c>
      <c r="J1915" s="674">
        <v>657.06375395925238</v>
      </c>
      <c r="K1915" s="674">
        <v>657.06375395925238</v>
      </c>
      <c r="L1915" s="675">
        <v>657.06375395925238</v>
      </c>
    </row>
    <row r="1916" spans="1:12" x14ac:dyDescent="0.25">
      <c r="A1916" s="669">
        <v>2022</v>
      </c>
      <c r="B1916" s="670">
        <v>2054</v>
      </c>
      <c r="C1916" s="671">
        <v>32</v>
      </c>
      <c r="D1916" s="672">
        <v>8.6606116829813864</v>
      </c>
      <c r="E1916" s="672">
        <v>8.6606116829813864</v>
      </c>
      <c r="F1916" s="673">
        <v>8.6606116829813864</v>
      </c>
      <c r="G1916" s="674">
        <v>142.05530714506546</v>
      </c>
      <c r="H1916" s="674">
        <v>142.05530714506546</v>
      </c>
      <c r="I1916" s="675">
        <v>142.05530714506546</v>
      </c>
      <c r="J1916" s="674">
        <v>597.87063646757508</v>
      </c>
      <c r="K1916" s="674">
        <v>597.87063646757508</v>
      </c>
      <c r="L1916" s="675">
        <v>597.87063646757508</v>
      </c>
    </row>
    <row r="1917" spans="1:12" x14ac:dyDescent="0.25">
      <c r="A1917" s="669">
        <v>2022</v>
      </c>
      <c r="B1917" s="670">
        <v>2055</v>
      </c>
      <c r="C1917" s="671">
        <v>33</v>
      </c>
      <c r="D1917" s="672">
        <v>7.5228576291034805</v>
      </c>
      <c r="E1917" s="672">
        <v>7.5228576291034805</v>
      </c>
      <c r="F1917" s="673">
        <v>7.5228576291034805</v>
      </c>
      <c r="G1917" s="674">
        <v>121.73023032223881</v>
      </c>
      <c r="H1917" s="674">
        <v>121.73023032223881</v>
      </c>
      <c r="I1917" s="675">
        <v>121.73023032223881</v>
      </c>
      <c r="J1917" s="674">
        <v>625.88760704672507</v>
      </c>
      <c r="K1917" s="674">
        <v>625.88760704672507</v>
      </c>
      <c r="L1917" s="675">
        <v>625.88760704672507</v>
      </c>
    </row>
    <row r="1918" spans="1:12" x14ac:dyDescent="0.25">
      <c r="A1918" s="669">
        <v>2022</v>
      </c>
      <c r="B1918" s="670">
        <v>2056</v>
      </c>
      <c r="C1918" s="671">
        <v>34</v>
      </c>
      <c r="D1918" s="672">
        <v>6.3072993863834252</v>
      </c>
      <c r="E1918" s="672">
        <v>6.3072993863834252</v>
      </c>
      <c r="F1918" s="673">
        <v>6.3072993863834252</v>
      </c>
      <c r="G1918" s="674">
        <v>103.85816229605558</v>
      </c>
      <c r="H1918" s="674">
        <v>103.85816229605558</v>
      </c>
      <c r="I1918" s="675">
        <v>103.85816229605558</v>
      </c>
      <c r="J1918" s="674">
        <v>567.56307073476262</v>
      </c>
      <c r="K1918" s="674">
        <v>567.56307073476262</v>
      </c>
      <c r="L1918" s="675">
        <v>567.56307073476262</v>
      </c>
    </row>
    <row r="1919" spans="1:12" x14ac:dyDescent="0.25">
      <c r="A1919" s="669">
        <v>2022</v>
      </c>
      <c r="B1919" s="670">
        <v>2057</v>
      </c>
      <c r="C1919" s="671">
        <v>35</v>
      </c>
      <c r="D1919" s="672">
        <v>6.1722349399293917</v>
      </c>
      <c r="E1919" s="672">
        <v>6.1722349399293917</v>
      </c>
      <c r="F1919" s="673">
        <v>6.1722349399293917</v>
      </c>
      <c r="G1919" s="674">
        <v>99.451808544818107</v>
      </c>
      <c r="H1919" s="674">
        <v>99.451808544818107</v>
      </c>
      <c r="I1919" s="675">
        <v>99.451808544818107</v>
      </c>
      <c r="J1919" s="674">
        <v>505.25713002633421</v>
      </c>
      <c r="K1919" s="674">
        <v>505.25713002633421</v>
      </c>
      <c r="L1919" s="675">
        <v>505.25713002633421</v>
      </c>
    </row>
    <row r="1920" spans="1:12" x14ac:dyDescent="0.25">
      <c r="A1920" s="669">
        <v>2022</v>
      </c>
      <c r="B1920" s="670">
        <v>2058</v>
      </c>
      <c r="C1920" s="671">
        <v>36</v>
      </c>
      <c r="D1920" s="672">
        <v>4.9522680206466161</v>
      </c>
      <c r="E1920" s="672">
        <v>4.9522680206466161</v>
      </c>
      <c r="F1920" s="673">
        <v>4.9522680206466161</v>
      </c>
      <c r="G1920" s="674">
        <v>103.83155498148359</v>
      </c>
      <c r="H1920" s="674">
        <v>103.83155498148359</v>
      </c>
      <c r="I1920" s="675">
        <v>103.83155498148359</v>
      </c>
      <c r="J1920" s="674">
        <v>593.79116476925913</v>
      </c>
      <c r="K1920" s="674">
        <v>593.79116476925913</v>
      </c>
      <c r="L1920" s="675">
        <v>593.79116476925913</v>
      </c>
    </row>
    <row r="1921" spans="1:12" x14ac:dyDescent="0.25">
      <c r="A1921" s="669">
        <v>2022</v>
      </c>
      <c r="B1921" s="670">
        <v>2059</v>
      </c>
      <c r="C1921" s="671">
        <v>37</v>
      </c>
      <c r="D1921" s="672">
        <v>4.2604917201712702</v>
      </c>
      <c r="E1921" s="672">
        <v>4.2604917201712702</v>
      </c>
      <c r="F1921" s="673">
        <v>4.2604917201712702</v>
      </c>
      <c r="G1921" s="674">
        <v>77.134539585371058</v>
      </c>
      <c r="H1921" s="674">
        <v>77.134539585371058</v>
      </c>
      <c r="I1921" s="675">
        <v>77.134539585371058</v>
      </c>
      <c r="J1921" s="674">
        <v>486.1891870483546</v>
      </c>
      <c r="K1921" s="674">
        <v>486.1891870483546</v>
      </c>
      <c r="L1921" s="675">
        <v>486.1891870483546</v>
      </c>
    </row>
    <row r="1922" spans="1:12" x14ac:dyDescent="0.25">
      <c r="A1922" s="669">
        <v>2022</v>
      </c>
      <c r="B1922" s="670">
        <v>2060</v>
      </c>
      <c r="C1922" s="671">
        <v>38</v>
      </c>
      <c r="D1922" s="672">
        <v>3.7902818603341295</v>
      </c>
      <c r="E1922" s="672">
        <v>3.7902818603341295</v>
      </c>
      <c r="F1922" s="673">
        <v>3.7902818603341295</v>
      </c>
      <c r="G1922" s="674">
        <v>58.596259189296205</v>
      </c>
      <c r="H1922" s="674">
        <v>58.596259189296205</v>
      </c>
      <c r="I1922" s="675">
        <v>58.596259189296205</v>
      </c>
      <c r="J1922" s="674">
        <v>444.0015364487715</v>
      </c>
      <c r="K1922" s="674">
        <v>444.0015364487715</v>
      </c>
      <c r="L1922" s="675">
        <v>444.0015364487715</v>
      </c>
    </row>
    <row r="1923" spans="1:12" ht="13" thickBot="1" x14ac:dyDescent="0.3">
      <c r="A1923" s="676">
        <v>2022</v>
      </c>
      <c r="B1923" s="677">
        <v>2061</v>
      </c>
      <c r="C1923" s="678">
        <v>39</v>
      </c>
      <c r="D1923" s="679">
        <v>2.9133711282191608</v>
      </c>
      <c r="E1923" s="679">
        <v>2.9133711282191608</v>
      </c>
      <c r="F1923" s="680">
        <v>2.9133711282191608</v>
      </c>
      <c r="G1923" s="681">
        <v>35.715456249748549</v>
      </c>
      <c r="H1923" s="681">
        <v>35.715456249748549</v>
      </c>
      <c r="I1923" s="682">
        <v>35.715456249748549</v>
      </c>
      <c r="J1923" s="681">
        <v>353.63262176587659</v>
      </c>
      <c r="K1923" s="681">
        <v>353.63262176587659</v>
      </c>
      <c r="L1923" s="682">
        <v>353.63262176587659</v>
      </c>
    </row>
    <row r="1924" spans="1:12" x14ac:dyDescent="0.25">
      <c r="A1924" s="662">
        <v>2023</v>
      </c>
      <c r="B1924" s="663">
        <v>2023</v>
      </c>
      <c r="C1924" s="664">
        <v>0</v>
      </c>
      <c r="D1924" s="665">
        <v>2.0418846458552879</v>
      </c>
      <c r="E1924" s="665">
        <v>2.0418846458552879</v>
      </c>
      <c r="F1924" s="666">
        <v>2.0418846458552879</v>
      </c>
      <c r="G1924" s="667">
        <v>336.09217623711282</v>
      </c>
      <c r="H1924" s="667">
        <v>336.09217623711282</v>
      </c>
      <c r="I1924" s="668">
        <v>336.09217623711282</v>
      </c>
      <c r="J1924" s="667">
        <v>1359.9270342301947</v>
      </c>
      <c r="K1924" s="667">
        <v>1359.9270342301947</v>
      </c>
      <c r="L1924" s="668">
        <v>1359.9270342301947</v>
      </c>
    </row>
    <row r="1925" spans="1:12" x14ac:dyDescent="0.25">
      <c r="A1925" s="669">
        <v>2023</v>
      </c>
      <c r="B1925" s="670">
        <v>2024</v>
      </c>
      <c r="C1925" s="671">
        <v>1</v>
      </c>
      <c r="D1925" s="672">
        <v>2.212872017748523</v>
      </c>
      <c r="E1925" s="672">
        <v>2.212872017748523</v>
      </c>
      <c r="F1925" s="673">
        <v>2.212872017748523</v>
      </c>
      <c r="G1925" s="674">
        <v>348.6614717194405</v>
      </c>
      <c r="H1925" s="674">
        <v>348.6614717194405</v>
      </c>
      <c r="I1925" s="675">
        <v>348.6614717194405</v>
      </c>
      <c r="J1925" s="674">
        <v>1395.2822485922704</v>
      </c>
      <c r="K1925" s="674">
        <v>1395.2822485922704</v>
      </c>
      <c r="L1925" s="675">
        <v>1395.2822485922704</v>
      </c>
    </row>
    <row r="1926" spans="1:12" x14ac:dyDescent="0.25">
      <c r="A1926" s="669">
        <v>2023</v>
      </c>
      <c r="B1926" s="670">
        <v>2025</v>
      </c>
      <c r="C1926" s="671">
        <v>2</v>
      </c>
      <c r="D1926" s="672">
        <v>2.4026137983525984</v>
      </c>
      <c r="E1926" s="672">
        <v>2.4026137983525984</v>
      </c>
      <c r="F1926" s="673">
        <v>2.4026137983525984</v>
      </c>
      <c r="G1926" s="674">
        <v>362.44526013919352</v>
      </c>
      <c r="H1926" s="674">
        <v>362.44526013919352</v>
      </c>
      <c r="I1926" s="675">
        <v>362.44526013919352</v>
      </c>
      <c r="J1926" s="674">
        <v>1430.2367644152753</v>
      </c>
      <c r="K1926" s="674">
        <v>1430.2367644152753</v>
      </c>
      <c r="L1926" s="675">
        <v>1430.2367644152753</v>
      </c>
    </row>
    <row r="1927" spans="1:12" x14ac:dyDescent="0.25">
      <c r="A1927" s="669">
        <v>2023</v>
      </c>
      <c r="B1927" s="670">
        <v>2026</v>
      </c>
      <c r="C1927" s="671">
        <v>3</v>
      </c>
      <c r="D1927" s="672">
        <v>2.6121019116922146</v>
      </c>
      <c r="E1927" s="672">
        <v>2.6121019116922146</v>
      </c>
      <c r="F1927" s="673">
        <v>2.6121019116922146</v>
      </c>
      <c r="G1927" s="674">
        <v>377.29578535965527</v>
      </c>
      <c r="H1927" s="674">
        <v>377.29578535965527</v>
      </c>
      <c r="I1927" s="675">
        <v>377.29578535965527</v>
      </c>
      <c r="J1927" s="674">
        <v>1464.3400697252571</v>
      </c>
      <c r="K1927" s="674">
        <v>1464.3400697252571</v>
      </c>
      <c r="L1927" s="675">
        <v>1464.3400697252571</v>
      </c>
    </row>
    <row r="1928" spans="1:12" x14ac:dyDescent="0.25">
      <c r="A1928" s="669">
        <v>2023</v>
      </c>
      <c r="B1928" s="670">
        <v>2027</v>
      </c>
      <c r="C1928" s="671">
        <v>4</v>
      </c>
      <c r="D1928" s="672">
        <v>2.8421739292014001</v>
      </c>
      <c r="E1928" s="672">
        <v>2.8421739292014001</v>
      </c>
      <c r="F1928" s="673">
        <v>2.8421739292014001</v>
      </c>
      <c r="G1928" s="674">
        <v>393.03452440890271</v>
      </c>
      <c r="H1928" s="674">
        <v>393.03452440890271</v>
      </c>
      <c r="I1928" s="675">
        <v>393.03452440890271</v>
      </c>
      <c r="J1928" s="674">
        <v>1497.1069610741629</v>
      </c>
      <c r="K1928" s="674">
        <v>1497.1069610741629</v>
      </c>
      <c r="L1928" s="675">
        <v>1497.1069610741629</v>
      </c>
    </row>
    <row r="1929" spans="1:12" x14ac:dyDescent="0.25">
      <c r="A1929" s="669">
        <v>2023</v>
      </c>
      <c r="B1929" s="670">
        <v>2028</v>
      </c>
      <c r="C1929" s="671">
        <v>5</v>
      </c>
      <c r="D1929" s="672">
        <v>3.0934384133330912</v>
      </c>
      <c r="E1929" s="672">
        <v>3.0934384133330912</v>
      </c>
      <c r="F1929" s="673">
        <v>3.0934384133330912</v>
      </c>
      <c r="G1929" s="674">
        <v>409.44617602645769</v>
      </c>
      <c r="H1929" s="674">
        <v>409.44617602645769</v>
      </c>
      <c r="I1929" s="675">
        <v>409.44617602645769</v>
      </c>
      <c r="J1929" s="674">
        <v>1528.0209932816822</v>
      </c>
      <c r="K1929" s="674">
        <v>1528.0209932816822</v>
      </c>
      <c r="L1929" s="675">
        <v>1528.0209932816822</v>
      </c>
    </row>
    <row r="1930" spans="1:12" x14ac:dyDescent="0.25">
      <c r="A1930" s="669">
        <v>2023</v>
      </c>
      <c r="B1930" s="670">
        <v>2029</v>
      </c>
      <c r="C1930" s="671">
        <v>6</v>
      </c>
      <c r="D1930" s="672">
        <v>3.3661889443085866</v>
      </c>
      <c r="E1930" s="672">
        <v>3.3661889443085866</v>
      </c>
      <c r="F1930" s="673">
        <v>3.3661889443085866</v>
      </c>
      <c r="G1930" s="674">
        <v>426.27362674677602</v>
      </c>
      <c r="H1930" s="674">
        <v>426.27362674677602</v>
      </c>
      <c r="I1930" s="675">
        <v>426.27362674677602</v>
      </c>
      <c r="J1930" s="674">
        <v>1556.539528363216</v>
      </c>
      <c r="K1930" s="674">
        <v>1556.539528363216</v>
      </c>
      <c r="L1930" s="675">
        <v>1556.539528363216</v>
      </c>
    </row>
    <row r="1931" spans="1:12" x14ac:dyDescent="0.25">
      <c r="A1931" s="669">
        <v>2023</v>
      </c>
      <c r="B1931" s="670">
        <v>2030</v>
      </c>
      <c r="C1931" s="671">
        <v>7</v>
      </c>
      <c r="D1931" s="672">
        <v>3.6603077456176516</v>
      </c>
      <c r="E1931" s="672">
        <v>3.6603077456176516</v>
      </c>
      <c r="F1931" s="673">
        <v>3.6603077456176516</v>
      </c>
      <c r="G1931" s="674">
        <v>443.21432487496406</v>
      </c>
      <c r="H1931" s="674">
        <v>443.21432487496406</v>
      </c>
      <c r="I1931" s="675">
        <v>443.21432487496406</v>
      </c>
      <c r="J1931" s="674">
        <v>1582.1004814588537</v>
      </c>
      <c r="K1931" s="674">
        <v>1582.1004814588537</v>
      </c>
      <c r="L1931" s="675">
        <v>1582.1004814588537</v>
      </c>
    </row>
    <row r="1932" spans="1:12" x14ac:dyDescent="0.25">
      <c r="A1932" s="669">
        <v>2023</v>
      </c>
      <c r="B1932" s="670">
        <v>2031</v>
      </c>
      <c r="C1932" s="671">
        <v>8</v>
      </c>
      <c r="D1932" s="672">
        <v>3.9751609083718513</v>
      </c>
      <c r="E1932" s="672">
        <v>3.9751609083718513</v>
      </c>
      <c r="F1932" s="673">
        <v>3.9751609083718513</v>
      </c>
      <c r="G1932" s="674">
        <v>459.9185719802785</v>
      </c>
      <c r="H1932" s="674">
        <v>459.9185719802785</v>
      </c>
      <c r="I1932" s="675">
        <v>459.9185719802785</v>
      </c>
      <c r="J1932" s="674">
        <v>1604.1308113494413</v>
      </c>
      <c r="K1932" s="674">
        <v>1604.1308113494413</v>
      </c>
      <c r="L1932" s="675">
        <v>1604.1308113494413</v>
      </c>
    </row>
    <row r="1933" spans="1:12" x14ac:dyDescent="0.25">
      <c r="A1933" s="669">
        <v>2023</v>
      </c>
      <c r="B1933" s="670">
        <v>2032</v>
      </c>
      <c r="C1933" s="671">
        <v>9</v>
      </c>
      <c r="D1933" s="672">
        <v>4.3094885336218542</v>
      </c>
      <c r="E1933" s="672">
        <v>4.3094885336218542</v>
      </c>
      <c r="F1933" s="673">
        <v>4.3094885336218542</v>
      </c>
      <c r="G1933" s="674">
        <v>475.9902907215241</v>
      </c>
      <c r="H1933" s="674">
        <v>475.9902907215241</v>
      </c>
      <c r="I1933" s="675">
        <v>475.9902907215241</v>
      </c>
      <c r="J1933" s="674">
        <v>1622.0567388385671</v>
      </c>
      <c r="K1933" s="674">
        <v>1622.0567388385671</v>
      </c>
      <c r="L1933" s="675">
        <v>1622.0567388385671</v>
      </c>
    </row>
    <row r="1934" spans="1:12" x14ac:dyDescent="0.25">
      <c r="A1934" s="669">
        <v>2023</v>
      </c>
      <c r="B1934" s="670">
        <v>2033</v>
      </c>
      <c r="C1934" s="671">
        <v>10</v>
      </c>
      <c r="D1934" s="672">
        <v>4.6612946310748358</v>
      </c>
      <c r="E1934" s="672">
        <v>4.6612946310748358</v>
      </c>
      <c r="F1934" s="673">
        <v>4.6612946310748358</v>
      </c>
      <c r="G1934" s="674">
        <v>490.99083242082497</v>
      </c>
      <c r="H1934" s="674">
        <v>490.99083242082497</v>
      </c>
      <c r="I1934" s="675">
        <v>490.99083242082497</v>
      </c>
      <c r="J1934" s="674">
        <v>1635.3155986348293</v>
      </c>
      <c r="K1934" s="674">
        <v>1635.3155986348293</v>
      </c>
      <c r="L1934" s="675">
        <v>1635.3155986348293</v>
      </c>
    </row>
    <row r="1935" spans="1:12" x14ac:dyDescent="0.25">
      <c r="A1935" s="669">
        <v>2023</v>
      </c>
      <c r="B1935" s="670">
        <v>2034</v>
      </c>
      <c r="C1935" s="671">
        <v>11</v>
      </c>
      <c r="D1935" s="672">
        <v>5.027743260044053</v>
      </c>
      <c r="E1935" s="672">
        <v>5.027743260044053</v>
      </c>
      <c r="F1935" s="673">
        <v>5.027743260044053</v>
      </c>
      <c r="G1935" s="674">
        <v>504.44633242228946</v>
      </c>
      <c r="H1935" s="674">
        <v>504.44633242228946</v>
      </c>
      <c r="I1935" s="675">
        <v>504.44633242228946</v>
      </c>
      <c r="J1935" s="674">
        <v>1643.3691412397991</v>
      </c>
      <c r="K1935" s="674">
        <v>1643.3691412397991</v>
      </c>
      <c r="L1935" s="675">
        <v>1643.3691412397991</v>
      </c>
    </row>
    <row r="1936" spans="1:12" x14ac:dyDescent="0.25">
      <c r="A1936" s="669">
        <v>2023</v>
      </c>
      <c r="B1936" s="670">
        <v>2035</v>
      </c>
      <c r="C1936" s="671">
        <v>12</v>
      </c>
      <c r="D1936" s="672">
        <v>5.4050690562852104</v>
      </c>
      <c r="E1936" s="672">
        <v>5.4050690562852104</v>
      </c>
      <c r="F1936" s="673">
        <v>5.4050690562852104</v>
      </c>
      <c r="G1936" s="674">
        <v>515.85899177364377</v>
      </c>
      <c r="H1936" s="674">
        <v>515.85899177364377</v>
      </c>
      <c r="I1936" s="675">
        <v>515.85899177364377</v>
      </c>
      <c r="J1936" s="674">
        <v>1645.7180038445917</v>
      </c>
      <c r="K1936" s="674">
        <v>1645.7180038445917</v>
      </c>
      <c r="L1936" s="675">
        <v>1645.7180038445917</v>
      </c>
    </row>
    <row r="1937" spans="1:12" x14ac:dyDescent="0.25">
      <c r="A1937" s="669">
        <v>2023</v>
      </c>
      <c r="B1937" s="670">
        <v>2036</v>
      </c>
      <c r="C1937" s="671">
        <v>13</v>
      </c>
      <c r="D1937" s="672">
        <v>5.7885117895477816</v>
      </c>
      <c r="E1937" s="672">
        <v>5.7885117895477816</v>
      </c>
      <c r="F1937" s="673">
        <v>5.7885117895477816</v>
      </c>
      <c r="G1937" s="674">
        <v>524.72245013016527</v>
      </c>
      <c r="H1937" s="674">
        <v>524.72245013016527</v>
      </c>
      <c r="I1937" s="675">
        <v>524.72245013016527</v>
      </c>
      <c r="J1937" s="674">
        <v>1641.9169678022156</v>
      </c>
      <c r="K1937" s="674">
        <v>1641.9169678022156</v>
      </c>
      <c r="L1937" s="675">
        <v>1641.9169678022156</v>
      </c>
    </row>
    <row r="1938" spans="1:12" x14ac:dyDescent="0.25">
      <c r="A1938" s="669">
        <v>2023</v>
      </c>
      <c r="B1938" s="670">
        <v>2037</v>
      </c>
      <c r="C1938" s="671">
        <v>14</v>
      </c>
      <c r="D1938" s="672">
        <v>6.1722857262665807</v>
      </c>
      <c r="E1938" s="672">
        <v>6.1722857262665807</v>
      </c>
      <c r="F1938" s="673">
        <v>6.1722857262665807</v>
      </c>
      <c r="G1938" s="674">
        <v>530.54111445480282</v>
      </c>
      <c r="H1938" s="674">
        <v>530.54111445480282</v>
      </c>
      <c r="I1938" s="675">
        <v>530.54111445480282</v>
      </c>
      <c r="J1938" s="674">
        <v>1631.5905206105192</v>
      </c>
      <c r="K1938" s="674">
        <v>1631.5905206105192</v>
      </c>
      <c r="L1938" s="675">
        <v>1631.5905206105192</v>
      </c>
    </row>
    <row r="1939" spans="1:12" x14ac:dyDescent="0.25">
      <c r="A1939" s="669">
        <v>2023</v>
      </c>
      <c r="B1939" s="670">
        <v>2038</v>
      </c>
      <c r="C1939" s="671">
        <v>15</v>
      </c>
      <c r="D1939" s="672">
        <v>6.5495950766704434</v>
      </c>
      <c r="E1939" s="672">
        <v>6.5495950766704434</v>
      </c>
      <c r="F1939" s="673">
        <v>6.5495950766704434</v>
      </c>
      <c r="G1939" s="674">
        <v>532.85292946419202</v>
      </c>
      <c r="H1939" s="674">
        <v>532.85292946419202</v>
      </c>
      <c r="I1939" s="675">
        <v>532.85292946419202</v>
      </c>
      <c r="J1939" s="674">
        <v>1614.4481493811484</v>
      </c>
      <c r="K1939" s="674">
        <v>1614.4481493811484</v>
      </c>
      <c r="L1939" s="675">
        <v>1614.4481493811484</v>
      </c>
    </row>
    <row r="1940" spans="1:12" x14ac:dyDescent="0.25">
      <c r="A1940" s="669">
        <v>2023</v>
      </c>
      <c r="B1940" s="670">
        <v>2039</v>
      </c>
      <c r="C1940" s="671">
        <v>16</v>
      </c>
      <c r="D1940" s="672">
        <v>6.9127064140098931</v>
      </c>
      <c r="E1940" s="672">
        <v>6.9127064140098931</v>
      </c>
      <c r="F1940" s="673">
        <v>6.9127064140098931</v>
      </c>
      <c r="G1940" s="674">
        <v>531.25464109512677</v>
      </c>
      <c r="H1940" s="674">
        <v>531.25464109512677</v>
      </c>
      <c r="I1940" s="675">
        <v>531.25464109512677</v>
      </c>
      <c r="J1940" s="674">
        <v>1590.2987181737853</v>
      </c>
      <c r="K1940" s="674">
        <v>1590.2987181737853</v>
      </c>
      <c r="L1940" s="675">
        <v>1590.2987181737853</v>
      </c>
    </row>
    <row r="1941" spans="1:12" x14ac:dyDescent="0.25">
      <c r="A1941" s="669">
        <v>2023</v>
      </c>
      <c r="B1941" s="670">
        <v>2040</v>
      </c>
      <c r="C1941" s="671">
        <v>17</v>
      </c>
      <c r="D1941" s="672">
        <v>7.2530874064243767</v>
      </c>
      <c r="E1941" s="672">
        <v>7.2530874064243767</v>
      </c>
      <c r="F1941" s="673">
        <v>7.2530874064243767</v>
      </c>
      <c r="G1941" s="674">
        <v>525.4281512280503</v>
      </c>
      <c r="H1941" s="674">
        <v>525.4281512280503</v>
      </c>
      <c r="I1941" s="675">
        <v>525.4281512280503</v>
      </c>
      <c r="J1941" s="674">
        <v>1559.0632313852614</v>
      </c>
      <c r="K1941" s="674">
        <v>1559.0632313852614</v>
      </c>
      <c r="L1941" s="675">
        <v>1559.0632313852614</v>
      </c>
    </row>
    <row r="1942" spans="1:12" x14ac:dyDescent="0.25">
      <c r="A1942" s="669">
        <v>2023</v>
      </c>
      <c r="B1942" s="670">
        <v>2041</v>
      </c>
      <c r="C1942" s="671">
        <v>18</v>
      </c>
      <c r="D1942" s="672">
        <v>7.5616182943310344</v>
      </c>
      <c r="E1942" s="672">
        <v>7.5616182943310344</v>
      </c>
      <c r="F1942" s="673">
        <v>7.5616182943310344</v>
      </c>
      <c r="G1942" s="674">
        <v>515.16614298737761</v>
      </c>
      <c r="H1942" s="674">
        <v>515.16614298737761</v>
      </c>
      <c r="I1942" s="675">
        <v>515.16614298737761</v>
      </c>
      <c r="J1942" s="674">
        <v>1520.785267382061</v>
      </c>
      <c r="K1942" s="674">
        <v>1520.785267382061</v>
      </c>
      <c r="L1942" s="675">
        <v>1520.785267382061</v>
      </c>
    </row>
    <row r="1943" spans="1:12" x14ac:dyDescent="0.25">
      <c r="A1943" s="669">
        <v>2023</v>
      </c>
      <c r="B1943" s="670">
        <v>2042</v>
      </c>
      <c r="C1943" s="671">
        <v>19</v>
      </c>
      <c r="D1943" s="672">
        <v>7.8288781774392007</v>
      </c>
      <c r="E1943" s="672">
        <v>7.8288781774392007</v>
      </c>
      <c r="F1943" s="673">
        <v>7.8288781774392007</v>
      </c>
      <c r="G1943" s="674">
        <v>500.3948347911591</v>
      </c>
      <c r="H1943" s="674">
        <v>500.3948347911591</v>
      </c>
      <c r="I1943" s="675">
        <v>500.3948347911591</v>
      </c>
      <c r="J1943" s="674">
        <v>1475.6383875425424</v>
      </c>
      <c r="K1943" s="674">
        <v>1475.6383875425424</v>
      </c>
      <c r="L1943" s="675">
        <v>1475.6383875425424</v>
      </c>
    </row>
    <row r="1944" spans="1:12" x14ac:dyDescent="0.25">
      <c r="A1944" s="669">
        <v>2023</v>
      </c>
      <c r="B1944" s="670">
        <v>2043</v>
      </c>
      <c r="C1944" s="671">
        <v>20</v>
      </c>
      <c r="D1944" s="672">
        <v>8.0455024012882728</v>
      </c>
      <c r="E1944" s="672">
        <v>8.0455024012882728</v>
      </c>
      <c r="F1944" s="673">
        <v>8.0455024012882728</v>
      </c>
      <c r="G1944" s="674">
        <v>481.191565734574</v>
      </c>
      <c r="H1944" s="674">
        <v>481.191565734574</v>
      </c>
      <c r="I1944" s="675">
        <v>481.191565734574</v>
      </c>
      <c r="J1944" s="674">
        <v>1423.929890833497</v>
      </c>
      <c r="K1944" s="674">
        <v>1423.929890833497</v>
      </c>
      <c r="L1944" s="675">
        <v>1423.929890833497</v>
      </c>
    </row>
    <row r="1945" spans="1:12" x14ac:dyDescent="0.25">
      <c r="A1945" s="669">
        <v>2023</v>
      </c>
      <c r="B1945" s="670">
        <v>2044</v>
      </c>
      <c r="C1945" s="671">
        <v>21</v>
      </c>
      <c r="D1945" s="672">
        <v>8.20260041174331</v>
      </c>
      <c r="E1945" s="672">
        <v>8.20260041174331</v>
      </c>
      <c r="F1945" s="673">
        <v>8.20260041174331</v>
      </c>
      <c r="G1945" s="674">
        <v>457.79498659604559</v>
      </c>
      <c r="H1945" s="674">
        <v>457.79498659604559</v>
      </c>
      <c r="I1945" s="675">
        <v>457.79498659604559</v>
      </c>
      <c r="J1945" s="674">
        <v>1366.1003954060432</v>
      </c>
      <c r="K1945" s="674">
        <v>1366.1003954060432</v>
      </c>
      <c r="L1945" s="675">
        <v>1366.1003954060432</v>
      </c>
    </row>
    <row r="1946" spans="1:12" x14ac:dyDescent="0.25">
      <c r="A1946" s="669">
        <v>2023</v>
      </c>
      <c r="B1946" s="670">
        <v>2045</v>
      </c>
      <c r="C1946" s="671">
        <v>22</v>
      </c>
      <c r="D1946" s="672">
        <v>8.2922158668455452</v>
      </c>
      <c r="E1946" s="672">
        <v>8.2922158668455452</v>
      </c>
      <c r="F1946" s="673">
        <v>8.2922158668455452</v>
      </c>
      <c r="G1946" s="674">
        <v>430.60597308748152</v>
      </c>
      <c r="H1946" s="674">
        <v>430.60597308748152</v>
      </c>
      <c r="I1946" s="675">
        <v>430.60597308748152</v>
      </c>
      <c r="J1946" s="674">
        <v>1302.7188856023974</v>
      </c>
      <c r="K1946" s="674">
        <v>1302.7188856023974</v>
      </c>
      <c r="L1946" s="675">
        <v>1302.7188856023974</v>
      </c>
    </row>
    <row r="1947" spans="1:12" x14ac:dyDescent="0.25">
      <c r="A1947" s="669">
        <v>2023</v>
      </c>
      <c r="B1947" s="670">
        <v>2046</v>
      </c>
      <c r="C1947" s="671">
        <v>23</v>
      </c>
      <c r="D1947" s="672">
        <v>8.3078032802434141</v>
      </c>
      <c r="E1947" s="672">
        <v>8.3078032802434141</v>
      </c>
      <c r="F1947" s="673">
        <v>8.3078032802434141</v>
      </c>
      <c r="G1947" s="674">
        <v>400.17800330334251</v>
      </c>
      <c r="H1947" s="674">
        <v>400.17800330334251</v>
      </c>
      <c r="I1947" s="675">
        <v>400.17800330334251</v>
      </c>
      <c r="J1947" s="674">
        <v>1234.4730605784102</v>
      </c>
      <c r="K1947" s="674">
        <v>1234.4730605784102</v>
      </c>
      <c r="L1947" s="675">
        <v>1234.4730605784102</v>
      </c>
    </row>
    <row r="1948" spans="1:12" x14ac:dyDescent="0.25">
      <c r="A1948" s="669">
        <v>2023</v>
      </c>
      <c r="B1948" s="670">
        <v>2047</v>
      </c>
      <c r="C1948" s="671">
        <v>24</v>
      </c>
      <c r="D1948" s="672">
        <v>8.244688933305369</v>
      </c>
      <c r="E1948" s="672">
        <v>8.244688933305369</v>
      </c>
      <c r="F1948" s="673">
        <v>8.244688933305369</v>
      </c>
      <c r="G1948" s="674">
        <v>367.19662090645642</v>
      </c>
      <c r="H1948" s="674">
        <v>367.19662090645642</v>
      </c>
      <c r="I1948" s="675">
        <v>367.19662090645642</v>
      </c>
      <c r="J1948" s="674">
        <v>1162.1550508255643</v>
      </c>
      <c r="K1948" s="674">
        <v>1162.1550508255643</v>
      </c>
      <c r="L1948" s="675">
        <v>1162.1550508255643</v>
      </c>
    </row>
    <row r="1949" spans="1:12" x14ac:dyDescent="0.25">
      <c r="A1949" s="669">
        <v>2023</v>
      </c>
      <c r="B1949" s="670">
        <v>2048</v>
      </c>
      <c r="C1949" s="671">
        <v>25</v>
      </c>
      <c r="D1949" s="672">
        <v>8.1004792563650696</v>
      </c>
      <c r="E1949" s="672">
        <v>8.1004792563650696</v>
      </c>
      <c r="F1949" s="673">
        <v>8.1004792563650696</v>
      </c>
      <c r="G1949" s="674">
        <v>332.448664727584</v>
      </c>
      <c r="H1949" s="674">
        <v>332.448664727584</v>
      </c>
      <c r="I1949" s="675">
        <v>332.448664727584</v>
      </c>
      <c r="J1949" s="674">
        <v>1086.6428187279344</v>
      </c>
      <c r="K1949" s="674">
        <v>1086.6428187279344</v>
      </c>
      <c r="L1949" s="675">
        <v>1086.6428187279344</v>
      </c>
    </row>
    <row r="1950" spans="1:12" x14ac:dyDescent="0.25">
      <c r="A1950" s="669">
        <v>2023</v>
      </c>
      <c r="B1950" s="670">
        <v>2049</v>
      </c>
      <c r="C1950" s="671">
        <v>26</v>
      </c>
      <c r="D1950" s="672">
        <v>7.8753783451054673</v>
      </c>
      <c r="E1950" s="672">
        <v>7.8753783451054673</v>
      </c>
      <c r="F1950" s="673">
        <v>7.8753783451054673</v>
      </c>
      <c r="G1950" s="674">
        <v>296.78306658468665</v>
      </c>
      <c r="H1950" s="674">
        <v>296.78306658468665</v>
      </c>
      <c r="I1950" s="675">
        <v>296.78306658468665</v>
      </c>
      <c r="J1950" s="674">
        <v>1008.877813142559</v>
      </c>
      <c r="K1950" s="674">
        <v>1008.877813142559</v>
      </c>
      <c r="L1950" s="675">
        <v>1008.877813142559</v>
      </c>
    </row>
    <row r="1951" spans="1:12" x14ac:dyDescent="0.25">
      <c r="A1951" s="669">
        <v>2023</v>
      </c>
      <c r="B1951" s="670">
        <v>2050</v>
      </c>
      <c r="C1951" s="671">
        <v>27</v>
      </c>
      <c r="D1951" s="672">
        <v>7.5723785642843291</v>
      </c>
      <c r="E1951" s="672">
        <v>7.5723785642843291</v>
      </c>
      <c r="F1951" s="673">
        <v>7.5723785642843291</v>
      </c>
      <c r="G1951" s="674">
        <v>261.06605416095317</v>
      </c>
      <c r="H1951" s="674">
        <v>261.06605416095317</v>
      </c>
      <c r="I1951" s="675">
        <v>261.06605416095317</v>
      </c>
      <c r="J1951" s="674">
        <v>929.83968779790655</v>
      </c>
      <c r="K1951" s="674">
        <v>929.83968779790655</v>
      </c>
      <c r="L1951" s="675">
        <v>929.83968779790655</v>
      </c>
    </row>
    <row r="1952" spans="1:12" x14ac:dyDescent="0.25">
      <c r="A1952" s="669">
        <v>2023</v>
      </c>
      <c r="B1952" s="670">
        <v>2051</v>
      </c>
      <c r="C1952" s="671">
        <v>28</v>
      </c>
      <c r="D1952" s="672">
        <v>7.2329890043854022</v>
      </c>
      <c r="E1952" s="672">
        <v>7.2329890043854022</v>
      </c>
      <c r="F1952" s="673">
        <v>7.2329890043854022</v>
      </c>
      <c r="G1952" s="674">
        <v>229.0287868632561</v>
      </c>
      <c r="H1952" s="674">
        <v>229.0287868632561</v>
      </c>
      <c r="I1952" s="675">
        <v>229.0287868632561</v>
      </c>
      <c r="J1952" s="674">
        <v>862.79094147408182</v>
      </c>
      <c r="K1952" s="674">
        <v>862.79094147408182</v>
      </c>
      <c r="L1952" s="675">
        <v>862.79094147408182</v>
      </c>
    </row>
    <row r="1953" spans="1:12" x14ac:dyDescent="0.25">
      <c r="A1953" s="669">
        <v>2023</v>
      </c>
      <c r="B1953" s="670">
        <v>2052</v>
      </c>
      <c r="C1953" s="671">
        <v>29</v>
      </c>
      <c r="D1953" s="672">
        <v>6.8264158635213619</v>
      </c>
      <c r="E1953" s="672">
        <v>6.8264158635213619</v>
      </c>
      <c r="F1953" s="673">
        <v>6.8264158635213619</v>
      </c>
      <c r="G1953" s="674">
        <v>197.69242774060282</v>
      </c>
      <c r="H1953" s="674">
        <v>197.69242774060282</v>
      </c>
      <c r="I1953" s="675">
        <v>197.69242774060282</v>
      </c>
      <c r="J1953" s="674">
        <v>794.17949516951467</v>
      </c>
      <c r="K1953" s="674">
        <v>794.17949516951467</v>
      </c>
      <c r="L1953" s="675">
        <v>794.17949516951467</v>
      </c>
    </row>
    <row r="1954" spans="1:12" x14ac:dyDescent="0.25">
      <c r="A1954" s="669">
        <v>2023</v>
      </c>
      <c r="B1954" s="670">
        <v>2053</v>
      </c>
      <c r="C1954" s="671">
        <v>30</v>
      </c>
      <c r="D1954" s="672">
        <v>6.3617663098161357</v>
      </c>
      <c r="E1954" s="672">
        <v>6.3617663098161357</v>
      </c>
      <c r="F1954" s="673">
        <v>6.3617663098161357</v>
      </c>
      <c r="G1954" s="674">
        <v>167.82954766517057</v>
      </c>
      <c r="H1954" s="674">
        <v>167.82954766517057</v>
      </c>
      <c r="I1954" s="675">
        <v>167.82954766517057</v>
      </c>
      <c r="J1954" s="674">
        <v>725.23559562467415</v>
      </c>
      <c r="K1954" s="674">
        <v>725.23559562467415</v>
      </c>
      <c r="L1954" s="675">
        <v>725.23559562467415</v>
      </c>
    </row>
    <row r="1955" spans="1:12" x14ac:dyDescent="0.25">
      <c r="A1955" s="669">
        <v>2023</v>
      </c>
      <c r="B1955" s="670">
        <v>2054</v>
      </c>
      <c r="C1955" s="671">
        <v>31</v>
      </c>
      <c r="D1955" s="672">
        <v>6.2601161430922101</v>
      </c>
      <c r="E1955" s="672">
        <v>6.2601161430922101</v>
      </c>
      <c r="F1955" s="673">
        <v>6.2601161430922101</v>
      </c>
      <c r="G1955" s="674">
        <v>168.79681108213782</v>
      </c>
      <c r="H1955" s="674">
        <v>168.79681108213782</v>
      </c>
      <c r="I1955" s="675">
        <v>168.79681108213782</v>
      </c>
      <c r="J1955" s="674">
        <v>657.06375395925238</v>
      </c>
      <c r="K1955" s="674">
        <v>657.06375395925238</v>
      </c>
      <c r="L1955" s="675">
        <v>657.06375395925238</v>
      </c>
    </row>
    <row r="1956" spans="1:12" x14ac:dyDescent="0.25">
      <c r="A1956" s="669">
        <v>2023</v>
      </c>
      <c r="B1956" s="670">
        <v>2055</v>
      </c>
      <c r="C1956" s="671">
        <v>32</v>
      </c>
      <c r="D1956" s="672">
        <v>8.6606116829813864</v>
      </c>
      <c r="E1956" s="672">
        <v>8.6606116829813864</v>
      </c>
      <c r="F1956" s="673">
        <v>8.6606116829813864</v>
      </c>
      <c r="G1956" s="674">
        <v>142.05530714506546</v>
      </c>
      <c r="H1956" s="674">
        <v>142.05530714506546</v>
      </c>
      <c r="I1956" s="675">
        <v>142.05530714506546</v>
      </c>
      <c r="J1956" s="674">
        <v>597.87063646757508</v>
      </c>
      <c r="K1956" s="674">
        <v>597.87063646757508</v>
      </c>
      <c r="L1956" s="675">
        <v>597.87063646757508</v>
      </c>
    </row>
    <row r="1957" spans="1:12" x14ac:dyDescent="0.25">
      <c r="A1957" s="669">
        <v>2023</v>
      </c>
      <c r="B1957" s="670">
        <v>2056</v>
      </c>
      <c r="C1957" s="671">
        <v>33</v>
      </c>
      <c r="D1957" s="672">
        <v>7.5228576291034805</v>
      </c>
      <c r="E1957" s="672">
        <v>7.5228576291034805</v>
      </c>
      <c r="F1957" s="673">
        <v>7.5228576291034805</v>
      </c>
      <c r="G1957" s="674">
        <v>121.73023032223881</v>
      </c>
      <c r="H1957" s="674">
        <v>121.73023032223881</v>
      </c>
      <c r="I1957" s="675">
        <v>121.73023032223881</v>
      </c>
      <c r="J1957" s="674">
        <v>625.88760704672507</v>
      </c>
      <c r="K1957" s="674">
        <v>625.88760704672507</v>
      </c>
      <c r="L1957" s="675">
        <v>625.88760704672507</v>
      </c>
    </row>
    <row r="1958" spans="1:12" x14ac:dyDescent="0.25">
      <c r="A1958" s="669">
        <v>2023</v>
      </c>
      <c r="B1958" s="670">
        <v>2057</v>
      </c>
      <c r="C1958" s="671">
        <v>34</v>
      </c>
      <c r="D1958" s="672">
        <v>6.3072993863834252</v>
      </c>
      <c r="E1958" s="672">
        <v>6.3072993863834252</v>
      </c>
      <c r="F1958" s="673">
        <v>6.3072993863834252</v>
      </c>
      <c r="G1958" s="674">
        <v>103.85816229605558</v>
      </c>
      <c r="H1958" s="674">
        <v>103.85816229605558</v>
      </c>
      <c r="I1958" s="675">
        <v>103.85816229605558</v>
      </c>
      <c r="J1958" s="674">
        <v>567.56307073476262</v>
      </c>
      <c r="K1958" s="674">
        <v>567.56307073476262</v>
      </c>
      <c r="L1958" s="675">
        <v>567.56307073476262</v>
      </c>
    </row>
    <row r="1959" spans="1:12" x14ac:dyDescent="0.25">
      <c r="A1959" s="669">
        <v>2023</v>
      </c>
      <c r="B1959" s="670">
        <v>2058</v>
      </c>
      <c r="C1959" s="671">
        <v>35</v>
      </c>
      <c r="D1959" s="672">
        <v>6.1722349399293917</v>
      </c>
      <c r="E1959" s="672">
        <v>6.1722349399293917</v>
      </c>
      <c r="F1959" s="673">
        <v>6.1722349399293917</v>
      </c>
      <c r="G1959" s="674">
        <v>99.451808544818107</v>
      </c>
      <c r="H1959" s="674">
        <v>99.451808544818107</v>
      </c>
      <c r="I1959" s="675">
        <v>99.451808544818107</v>
      </c>
      <c r="J1959" s="674">
        <v>505.25713002633421</v>
      </c>
      <c r="K1959" s="674">
        <v>505.25713002633421</v>
      </c>
      <c r="L1959" s="675">
        <v>505.25713002633421</v>
      </c>
    </row>
    <row r="1960" spans="1:12" x14ac:dyDescent="0.25">
      <c r="A1960" s="669">
        <v>2023</v>
      </c>
      <c r="B1960" s="670">
        <v>2059</v>
      </c>
      <c r="C1960" s="671">
        <v>36</v>
      </c>
      <c r="D1960" s="672">
        <v>4.9522680206466161</v>
      </c>
      <c r="E1960" s="672">
        <v>4.9522680206466161</v>
      </c>
      <c r="F1960" s="673">
        <v>4.9522680206466161</v>
      </c>
      <c r="G1960" s="674">
        <v>103.83155498148359</v>
      </c>
      <c r="H1960" s="674">
        <v>103.83155498148359</v>
      </c>
      <c r="I1960" s="675">
        <v>103.83155498148359</v>
      </c>
      <c r="J1960" s="674">
        <v>593.79116476925913</v>
      </c>
      <c r="K1960" s="674">
        <v>593.79116476925913</v>
      </c>
      <c r="L1960" s="675">
        <v>593.79116476925913</v>
      </c>
    </row>
    <row r="1961" spans="1:12" x14ac:dyDescent="0.25">
      <c r="A1961" s="669">
        <v>2023</v>
      </c>
      <c r="B1961" s="670">
        <v>2060</v>
      </c>
      <c r="C1961" s="671">
        <v>37</v>
      </c>
      <c r="D1961" s="672">
        <v>4.2604917201712702</v>
      </c>
      <c r="E1961" s="672">
        <v>4.2604917201712702</v>
      </c>
      <c r="F1961" s="673">
        <v>4.2604917201712702</v>
      </c>
      <c r="G1961" s="674">
        <v>77.134539585371058</v>
      </c>
      <c r="H1961" s="674">
        <v>77.134539585371058</v>
      </c>
      <c r="I1961" s="675">
        <v>77.134539585371058</v>
      </c>
      <c r="J1961" s="674">
        <v>486.1891870483546</v>
      </c>
      <c r="K1961" s="674">
        <v>486.1891870483546</v>
      </c>
      <c r="L1961" s="675">
        <v>486.1891870483546</v>
      </c>
    </row>
    <row r="1962" spans="1:12" x14ac:dyDescent="0.25">
      <c r="A1962" s="669">
        <v>2023</v>
      </c>
      <c r="B1962" s="670">
        <v>2061</v>
      </c>
      <c r="C1962" s="671">
        <v>38</v>
      </c>
      <c r="D1962" s="672">
        <v>3.7902818603341295</v>
      </c>
      <c r="E1962" s="672">
        <v>3.7902818603341295</v>
      </c>
      <c r="F1962" s="673">
        <v>3.7902818603341295</v>
      </c>
      <c r="G1962" s="674">
        <v>58.596259189296205</v>
      </c>
      <c r="H1962" s="674">
        <v>58.596259189296205</v>
      </c>
      <c r="I1962" s="675">
        <v>58.596259189296205</v>
      </c>
      <c r="J1962" s="674">
        <v>444.0015364487715</v>
      </c>
      <c r="K1962" s="674">
        <v>444.0015364487715</v>
      </c>
      <c r="L1962" s="675">
        <v>444.0015364487715</v>
      </c>
    </row>
    <row r="1963" spans="1:12" ht="13" thickBot="1" x14ac:dyDescent="0.3">
      <c r="A1963" s="676">
        <v>2023</v>
      </c>
      <c r="B1963" s="677">
        <v>2062</v>
      </c>
      <c r="C1963" s="678">
        <v>39</v>
      </c>
      <c r="D1963" s="679">
        <v>2.9133711282191608</v>
      </c>
      <c r="E1963" s="679">
        <v>2.9133711282191608</v>
      </c>
      <c r="F1963" s="680">
        <v>2.9133711282191608</v>
      </c>
      <c r="G1963" s="681">
        <v>35.715456249748549</v>
      </c>
      <c r="H1963" s="681">
        <v>35.715456249748549</v>
      </c>
      <c r="I1963" s="682">
        <v>35.715456249748549</v>
      </c>
      <c r="J1963" s="681">
        <v>353.63262176587659</v>
      </c>
      <c r="K1963" s="681">
        <v>353.63262176587659</v>
      </c>
      <c r="L1963" s="682">
        <v>353.63262176587659</v>
      </c>
    </row>
    <row r="1964" spans="1:12" x14ac:dyDescent="0.25">
      <c r="A1964" s="662">
        <v>2024</v>
      </c>
      <c r="B1964" s="663">
        <v>2024</v>
      </c>
      <c r="C1964" s="664">
        <v>0</v>
      </c>
      <c r="D1964" s="665">
        <v>2.0347700994225422</v>
      </c>
      <c r="E1964" s="665">
        <v>2.0347700994225422</v>
      </c>
      <c r="F1964" s="666">
        <v>2.0347700994225422</v>
      </c>
      <c r="G1964" s="667">
        <v>335.2452123791374</v>
      </c>
      <c r="H1964" s="667">
        <v>335.2452123791374</v>
      </c>
      <c r="I1964" s="668">
        <v>335.2452123791374</v>
      </c>
      <c r="J1964" s="667">
        <v>1356.2637271433612</v>
      </c>
      <c r="K1964" s="667">
        <v>1356.2637271433612</v>
      </c>
      <c r="L1964" s="668">
        <v>1356.2637271433612</v>
      </c>
    </row>
    <row r="1965" spans="1:12" x14ac:dyDescent="0.25">
      <c r="A1965" s="669">
        <v>2024</v>
      </c>
      <c r="B1965" s="670">
        <v>2025</v>
      </c>
      <c r="C1965" s="671">
        <v>1</v>
      </c>
      <c r="D1965" s="672">
        <v>2.2051616993659673</v>
      </c>
      <c r="E1965" s="672">
        <v>2.2051616993659673</v>
      </c>
      <c r="F1965" s="673">
        <v>2.2051616993659673</v>
      </c>
      <c r="G1965" s="674">
        <v>347.78283280400632</v>
      </c>
      <c r="H1965" s="674">
        <v>347.78283280400632</v>
      </c>
      <c r="I1965" s="675">
        <v>347.78283280400632</v>
      </c>
      <c r="J1965" s="674">
        <v>1391.5237033021592</v>
      </c>
      <c r="K1965" s="674">
        <v>1391.5237033021592</v>
      </c>
      <c r="L1965" s="675">
        <v>1391.5237033021592</v>
      </c>
    </row>
    <row r="1966" spans="1:12" x14ac:dyDescent="0.25">
      <c r="A1966" s="669">
        <v>2024</v>
      </c>
      <c r="B1966" s="670">
        <v>2026</v>
      </c>
      <c r="C1966" s="671">
        <v>2</v>
      </c>
      <c r="D1966" s="672">
        <v>2.3942423619626765</v>
      </c>
      <c r="E1966" s="672">
        <v>2.3942423619626765</v>
      </c>
      <c r="F1966" s="673">
        <v>2.3942423619626765</v>
      </c>
      <c r="G1966" s="674">
        <v>361.53188560227528</v>
      </c>
      <c r="H1966" s="674">
        <v>361.53188560227528</v>
      </c>
      <c r="I1966" s="675">
        <v>361.53188560227528</v>
      </c>
      <c r="J1966" s="674">
        <v>1426.3840603046476</v>
      </c>
      <c r="K1966" s="674">
        <v>1426.3840603046476</v>
      </c>
      <c r="L1966" s="675">
        <v>1426.3840603046476</v>
      </c>
    </row>
    <row r="1967" spans="1:12" x14ac:dyDescent="0.25">
      <c r="A1967" s="669">
        <v>2024</v>
      </c>
      <c r="B1967" s="670">
        <v>2027</v>
      </c>
      <c r="C1967" s="671">
        <v>3</v>
      </c>
      <c r="D1967" s="672">
        <v>2.6030005550727204</v>
      </c>
      <c r="E1967" s="672">
        <v>2.6030005550727204</v>
      </c>
      <c r="F1967" s="673">
        <v>2.6030005550727204</v>
      </c>
      <c r="G1967" s="674">
        <v>376.34498698778049</v>
      </c>
      <c r="H1967" s="674">
        <v>376.34498698778049</v>
      </c>
      <c r="I1967" s="675">
        <v>376.34498698778049</v>
      </c>
      <c r="J1967" s="674">
        <v>1460.3954997447099</v>
      </c>
      <c r="K1967" s="674">
        <v>1460.3954997447099</v>
      </c>
      <c r="L1967" s="675">
        <v>1460.3954997447099</v>
      </c>
    </row>
    <row r="1968" spans="1:12" x14ac:dyDescent="0.25">
      <c r="A1968" s="669">
        <v>2024</v>
      </c>
      <c r="B1968" s="670">
        <v>2028</v>
      </c>
      <c r="C1968" s="671">
        <v>4</v>
      </c>
      <c r="D1968" s="672">
        <v>2.832270931776796</v>
      </c>
      <c r="E1968" s="672">
        <v>2.832270931776796</v>
      </c>
      <c r="F1968" s="673">
        <v>2.832270931776796</v>
      </c>
      <c r="G1968" s="674">
        <v>392.04406387263583</v>
      </c>
      <c r="H1968" s="674">
        <v>392.04406387263583</v>
      </c>
      <c r="I1968" s="675">
        <v>392.04406387263583</v>
      </c>
      <c r="J1968" s="674">
        <v>1493.0741251923791</v>
      </c>
      <c r="K1968" s="674">
        <v>1493.0741251923791</v>
      </c>
      <c r="L1968" s="675">
        <v>1493.0741251923791</v>
      </c>
    </row>
    <row r="1969" spans="1:12" x14ac:dyDescent="0.25">
      <c r="A1969" s="669">
        <v>2024</v>
      </c>
      <c r="B1969" s="670">
        <v>2029</v>
      </c>
      <c r="C1969" s="671">
        <v>5</v>
      </c>
      <c r="D1969" s="672">
        <v>3.0826599341113718</v>
      </c>
      <c r="E1969" s="672">
        <v>3.0826599341113718</v>
      </c>
      <c r="F1969" s="673">
        <v>3.0826599341113718</v>
      </c>
      <c r="G1969" s="674">
        <v>408.4143575629538</v>
      </c>
      <c r="H1969" s="674">
        <v>408.4143575629538</v>
      </c>
      <c r="I1969" s="675">
        <v>408.4143575629538</v>
      </c>
      <c r="J1969" s="674">
        <v>1523.9048826429312</v>
      </c>
      <c r="K1969" s="674">
        <v>1523.9048826429312</v>
      </c>
      <c r="L1969" s="675">
        <v>1523.9048826429312</v>
      </c>
    </row>
    <row r="1970" spans="1:12" x14ac:dyDescent="0.25">
      <c r="A1970" s="669">
        <v>2024</v>
      </c>
      <c r="B1970" s="670">
        <v>2030</v>
      </c>
      <c r="C1970" s="671">
        <v>6</v>
      </c>
      <c r="D1970" s="672">
        <v>3.3544601193750658</v>
      </c>
      <c r="E1970" s="672">
        <v>3.3544601193750658</v>
      </c>
      <c r="F1970" s="673">
        <v>3.3544601193750658</v>
      </c>
      <c r="G1970" s="674">
        <v>425.19940252797744</v>
      </c>
      <c r="H1970" s="674">
        <v>425.19940252797744</v>
      </c>
      <c r="I1970" s="675">
        <v>425.19940252797744</v>
      </c>
      <c r="J1970" s="674">
        <v>1552.3465958442901</v>
      </c>
      <c r="K1970" s="674">
        <v>1552.3465958442901</v>
      </c>
      <c r="L1970" s="675">
        <v>1552.3465958442901</v>
      </c>
    </row>
    <row r="1971" spans="1:12" x14ac:dyDescent="0.25">
      <c r="A1971" s="669">
        <v>2024</v>
      </c>
      <c r="B1971" s="670">
        <v>2031</v>
      </c>
      <c r="C1971" s="671">
        <v>7</v>
      </c>
      <c r="D1971" s="672">
        <v>3.6475541214267855</v>
      </c>
      <c r="E1971" s="672">
        <v>3.6475541214267855</v>
      </c>
      <c r="F1971" s="673">
        <v>3.6475541214267855</v>
      </c>
      <c r="G1971" s="674">
        <v>442.09740951350312</v>
      </c>
      <c r="H1971" s="674">
        <v>442.09740951350312</v>
      </c>
      <c r="I1971" s="675">
        <v>442.09740951350312</v>
      </c>
      <c r="J1971" s="674">
        <v>1577.8386940541402</v>
      </c>
      <c r="K1971" s="674">
        <v>1577.8386940541402</v>
      </c>
      <c r="L1971" s="675">
        <v>1577.8386940541402</v>
      </c>
    </row>
    <row r="1972" spans="1:12" x14ac:dyDescent="0.25">
      <c r="A1972" s="669">
        <v>2024</v>
      </c>
      <c r="B1972" s="670">
        <v>2032</v>
      </c>
      <c r="C1972" s="671">
        <v>8</v>
      </c>
      <c r="D1972" s="672">
        <v>3.9613102401092455</v>
      </c>
      <c r="E1972" s="672">
        <v>3.9613102401092455</v>
      </c>
      <c r="F1972" s="673">
        <v>3.9613102401092455</v>
      </c>
      <c r="G1972" s="674">
        <v>458.75956134087539</v>
      </c>
      <c r="H1972" s="674">
        <v>458.75956134087539</v>
      </c>
      <c r="I1972" s="675">
        <v>458.75956134087539</v>
      </c>
      <c r="J1972" s="674">
        <v>1599.8096796846446</v>
      </c>
      <c r="K1972" s="674">
        <v>1599.8096796846446</v>
      </c>
      <c r="L1972" s="675">
        <v>1599.8096796846446</v>
      </c>
    </row>
    <row r="1973" spans="1:12" x14ac:dyDescent="0.25">
      <c r="A1973" s="669">
        <v>2024</v>
      </c>
      <c r="B1973" s="670">
        <v>2033</v>
      </c>
      <c r="C1973" s="671">
        <v>9</v>
      </c>
      <c r="D1973" s="672">
        <v>4.2944729663438119</v>
      </c>
      <c r="E1973" s="672">
        <v>4.2944729663438119</v>
      </c>
      <c r="F1973" s="673">
        <v>4.2944729663438119</v>
      </c>
      <c r="G1973" s="674">
        <v>474.79077879743841</v>
      </c>
      <c r="H1973" s="674">
        <v>474.79077879743841</v>
      </c>
      <c r="I1973" s="675">
        <v>474.79077879743841</v>
      </c>
      <c r="J1973" s="674">
        <v>1617.6873191586374</v>
      </c>
      <c r="K1973" s="674">
        <v>1617.6873191586374</v>
      </c>
      <c r="L1973" s="675">
        <v>1617.6873191586374</v>
      </c>
    </row>
    <row r="1974" spans="1:12" x14ac:dyDescent="0.25">
      <c r="A1974" s="669">
        <v>2024</v>
      </c>
      <c r="B1974" s="670">
        <v>2034</v>
      </c>
      <c r="C1974" s="671">
        <v>10</v>
      </c>
      <c r="D1974" s="672">
        <v>4.6450532644742246</v>
      </c>
      <c r="E1974" s="672">
        <v>4.6450532644742246</v>
      </c>
      <c r="F1974" s="673">
        <v>4.6450532644742246</v>
      </c>
      <c r="G1974" s="674">
        <v>489.75351861509</v>
      </c>
      <c r="H1974" s="674">
        <v>489.75351861509</v>
      </c>
      <c r="I1974" s="675">
        <v>489.75351861509</v>
      </c>
      <c r="J1974" s="674">
        <v>1630.9104628658506</v>
      </c>
      <c r="K1974" s="674">
        <v>1630.9104628658506</v>
      </c>
      <c r="L1974" s="675">
        <v>1630.9104628658506</v>
      </c>
    </row>
    <row r="1975" spans="1:12" x14ac:dyDescent="0.25">
      <c r="A1975" s="669">
        <v>2024</v>
      </c>
      <c r="B1975" s="670">
        <v>2035</v>
      </c>
      <c r="C1975" s="671">
        <v>11</v>
      </c>
      <c r="D1975" s="672">
        <v>5.0102250750926549</v>
      </c>
      <c r="E1975" s="672">
        <v>5.0102250750926549</v>
      </c>
      <c r="F1975" s="673">
        <v>5.0102250750926549</v>
      </c>
      <c r="G1975" s="674">
        <v>503.17511029318968</v>
      </c>
      <c r="H1975" s="674">
        <v>503.17511029318968</v>
      </c>
      <c r="I1975" s="675">
        <v>503.17511029318968</v>
      </c>
      <c r="J1975" s="674">
        <v>1638.9423112188817</v>
      </c>
      <c r="K1975" s="674">
        <v>1638.9423112188817</v>
      </c>
      <c r="L1975" s="675">
        <v>1638.9423112188817</v>
      </c>
    </row>
    <row r="1976" spans="1:12" x14ac:dyDescent="0.25">
      <c r="A1976" s="669">
        <v>2024</v>
      </c>
      <c r="B1976" s="670">
        <v>2036</v>
      </c>
      <c r="C1976" s="671">
        <v>12</v>
      </c>
      <c r="D1976" s="672">
        <v>5.3862361536277561</v>
      </c>
      <c r="E1976" s="672">
        <v>5.3862361536277561</v>
      </c>
      <c r="F1976" s="673">
        <v>5.3862361536277561</v>
      </c>
      <c r="G1976" s="674">
        <v>514.55900934996589</v>
      </c>
      <c r="H1976" s="674">
        <v>514.55900934996589</v>
      </c>
      <c r="I1976" s="675">
        <v>514.55900934996589</v>
      </c>
      <c r="J1976" s="674">
        <v>1641.2848465687487</v>
      </c>
      <c r="K1976" s="674">
        <v>1641.2848465687487</v>
      </c>
      <c r="L1976" s="675">
        <v>1641.2848465687487</v>
      </c>
    </row>
    <row r="1977" spans="1:12" x14ac:dyDescent="0.25">
      <c r="A1977" s="669">
        <v>2024</v>
      </c>
      <c r="B1977" s="670">
        <v>2037</v>
      </c>
      <c r="C1977" s="671">
        <v>13</v>
      </c>
      <c r="D1977" s="672">
        <v>5.7683428559173562</v>
      </c>
      <c r="E1977" s="672">
        <v>5.7683428559173562</v>
      </c>
      <c r="F1977" s="673">
        <v>5.7683428559173562</v>
      </c>
      <c r="G1977" s="674">
        <v>523.40013148620187</v>
      </c>
      <c r="H1977" s="674">
        <v>523.40013148620187</v>
      </c>
      <c r="I1977" s="675">
        <v>523.40013148620187</v>
      </c>
      <c r="J1977" s="674">
        <v>1637.494049577381</v>
      </c>
      <c r="K1977" s="674">
        <v>1637.494049577381</v>
      </c>
      <c r="L1977" s="675">
        <v>1637.494049577381</v>
      </c>
    </row>
    <row r="1978" spans="1:12" x14ac:dyDescent="0.25">
      <c r="A1978" s="669">
        <v>2024</v>
      </c>
      <c r="B1978" s="670">
        <v>2038</v>
      </c>
      <c r="C1978" s="671">
        <v>14</v>
      </c>
      <c r="D1978" s="672">
        <v>6.1507796076497234</v>
      </c>
      <c r="E1978" s="672">
        <v>6.1507796076497234</v>
      </c>
      <c r="F1978" s="673">
        <v>6.1507796076497234</v>
      </c>
      <c r="G1978" s="674">
        <v>529.20413257636653</v>
      </c>
      <c r="H1978" s="674">
        <v>529.20413257636653</v>
      </c>
      <c r="I1978" s="675">
        <v>529.20413257636653</v>
      </c>
      <c r="J1978" s="674">
        <v>1627.1954192804349</v>
      </c>
      <c r="K1978" s="674">
        <v>1627.1954192804349</v>
      </c>
      <c r="L1978" s="675">
        <v>1627.1954192804349</v>
      </c>
    </row>
    <row r="1979" spans="1:12" x14ac:dyDescent="0.25">
      <c r="A1979" s="669">
        <v>2024</v>
      </c>
      <c r="B1979" s="670">
        <v>2039</v>
      </c>
      <c r="C1979" s="671">
        <v>15</v>
      </c>
      <c r="D1979" s="672">
        <v>6.5267742976498235</v>
      </c>
      <c r="E1979" s="672">
        <v>6.5267742976498235</v>
      </c>
      <c r="F1979" s="673">
        <v>6.5267742976498235</v>
      </c>
      <c r="G1979" s="674">
        <v>531.51012173232107</v>
      </c>
      <c r="H1979" s="674">
        <v>531.51012173232107</v>
      </c>
      <c r="I1979" s="675">
        <v>531.51012173232107</v>
      </c>
      <c r="J1979" s="674">
        <v>1610.0992253594263</v>
      </c>
      <c r="K1979" s="674">
        <v>1610.0992253594263</v>
      </c>
      <c r="L1979" s="675">
        <v>1610.0992253594263</v>
      </c>
    </row>
    <row r="1980" spans="1:12" x14ac:dyDescent="0.25">
      <c r="A1980" s="669">
        <v>2024</v>
      </c>
      <c r="B1980" s="670">
        <v>2040</v>
      </c>
      <c r="C1980" s="671">
        <v>16</v>
      </c>
      <c r="D1980" s="672">
        <v>6.8886204447763966</v>
      </c>
      <c r="E1980" s="672">
        <v>6.8886204447763966</v>
      </c>
      <c r="F1980" s="673">
        <v>6.8886204447763966</v>
      </c>
      <c r="G1980" s="674">
        <v>529.91586110498542</v>
      </c>
      <c r="H1980" s="674">
        <v>529.91586110498542</v>
      </c>
      <c r="I1980" s="675">
        <v>529.91586110498542</v>
      </c>
      <c r="J1980" s="674">
        <v>1586.014846746988</v>
      </c>
      <c r="K1980" s="674">
        <v>1586.014846746988</v>
      </c>
      <c r="L1980" s="675">
        <v>1586.014846746988</v>
      </c>
    </row>
    <row r="1981" spans="1:12" x14ac:dyDescent="0.25">
      <c r="A1981" s="669">
        <v>2024</v>
      </c>
      <c r="B1981" s="670">
        <v>2041</v>
      </c>
      <c r="C1981" s="671">
        <v>17</v>
      </c>
      <c r="D1981" s="672">
        <v>7.2278154464052244</v>
      </c>
      <c r="E1981" s="672">
        <v>7.2278154464052244</v>
      </c>
      <c r="F1981" s="673">
        <v>7.2278154464052244</v>
      </c>
      <c r="G1981" s="674">
        <v>524.10405419301821</v>
      </c>
      <c r="H1981" s="674">
        <v>524.10405419301821</v>
      </c>
      <c r="I1981" s="675">
        <v>524.10405419301821</v>
      </c>
      <c r="J1981" s="674">
        <v>1554.8635006345687</v>
      </c>
      <c r="K1981" s="674">
        <v>1554.8635006345687</v>
      </c>
      <c r="L1981" s="675">
        <v>1554.8635006345687</v>
      </c>
    </row>
    <row r="1982" spans="1:12" x14ac:dyDescent="0.25">
      <c r="A1982" s="669">
        <v>2024</v>
      </c>
      <c r="B1982" s="670">
        <v>2042</v>
      </c>
      <c r="C1982" s="671">
        <v>18</v>
      </c>
      <c r="D1982" s="672">
        <v>7.5352713189664247</v>
      </c>
      <c r="E1982" s="672">
        <v>7.5352713189664247</v>
      </c>
      <c r="F1982" s="673">
        <v>7.5352713189664247</v>
      </c>
      <c r="G1982" s="674">
        <v>513.86790656650021</v>
      </c>
      <c r="H1982" s="674">
        <v>513.86790656650021</v>
      </c>
      <c r="I1982" s="675">
        <v>513.86790656650021</v>
      </c>
      <c r="J1982" s="674">
        <v>1516.6886479993116</v>
      </c>
      <c r="K1982" s="674">
        <v>1516.6886479993116</v>
      </c>
      <c r="L1982" s="675">
        <v>1516.6886479993116</v>
      </c>
    </row>
    <row r="1983" spans="1:12" x14ac:dyDescent="0.25">
      <c r="A1983" s="669">
        <v>2024</v>
      </c>
      <c r="B1983" s="670">
        <v>2043</v>
      </c>
      <c r="C1983" s="671">
        <v>19</v>
      </c>
      <c r="D1983" s="672">
        <v>7.8015999874480233</v>
      </c>
      <c r="E1983" s="672">
        <v>7.8015999874480233</v>
      </c>
      <c r="F1983" s="673">
        <v>7.8015999874480233</v>
      </c>
      <c r="G1983" s="674">
        <v>499.1338225756092</v>
      </c>
      <c r="H1983" s="674">
        <v>499.1338225756092</v>
      </c>
      <c r="I1983" s="675">
        <v>499.1338225756092</v>
      </c>
      <c r="J1983" s="674">
        <v>1471.6633826881477</v>
      </c>
      <c r="K1983" s="674">
        <v>1471.6633826881477</v>
      </c>
      <c r="L1983" s="675">
        <v>1471.6633826881477</v>
      </c>
    </row>
    <row r="1984" spans="1:12" x14ac:dyDescent="0.25">
      <c r="A1984" s="669">
        <v>2024</v>
      </c>
      <c r="B1984" s="670">
        <v>2044</v>
      </c>
      <c r="C1984" s="671">
        <v>20</v>
      </c>
      <c r="D1984" s="672">
        <v>8.0174694266905497</v>
      </c>
      <c r="E1984" s="672">
        <v>8.0174694266905497</v>
      </c>
      <c r="F1984" s="673">
        <v>8.0174694266905497</v>
      </c>
      <c r="G1984" s="674">
        <v>479.97894641834125</v>
      </c>
      <c r="H1984" s="674">
        <v>479.97894641834125</v>
      </c>
      <c r="I1984" s="675">
        <v>479.97894641834125</v>
      </c>
      <c r="J1984" s="674">
        <v>1420.0941758804543</v>
      </c>
      <c r="K1984" s="674">
        <v>1420.0941758804543</v>
      </c>
      <c r="L1984" s="675">
        <v>1420.0941758804543</v>
      </c>
    </row>
    <row r="1985" spans="1:12" x14ac:dyDescent="0.25">
      <c r="A1985" s="669">
        <v>2024</v>
      </c>
      <c r="B1985" s="670">
        <v>2045</v>
      </c>
      <c r="C1985" s="671">
        <v>21</v>
      </c>
      <c r="D1985" s="672">
        <v>8.1740200599506299</v>
      </c>
      <c r="E1985" s="672">
        <v>8.1740200599506299</v>
      </c>
      <c r="F1985" s="673">
        <v>8.1740200599506299</v>
      </c>
      <c r="G1985" s="674">
        <v>456.64132746493959</v>
      </c>
      <c r="H1985" s="674">
        <v>456.64132746493959</v>
      </c>
      <c r="I1985" s="675">
        <v>456.64132746493959</v>
      </c>
      <c r="J1985" s="674">
        <v>1362.4204588110265</v>
      </c>
      <c r="K1985" s="674">
        <v>1362.4204588110265</v>
      </c>
      <c r="L1985" s="675">
        <v>1362.4204588110265</v>
      </c>
    </row>
    <row r="1986" spans="1:12" x14ac:dyDescent="0.25">
      <c r="A1986" s="669">
        <v>2024</v>
      </c>
      <c r="B1986" s="670">
        <v>2046</v>
      </c>
      <c r="C1986" s="671">
        <v>22</v>
      </c>
      <c r="D1986" s="672">
        <v>8.2633232675820238</v>
      </c>
      <c r="E1986" s="672">
        <v>8.2633232675820238</v>
      </c>
      <c r="F1986" s="673">
        <v>8.2633232675820238</v>
      </c>
      <c r="G1986" s="674">
        <v>429.52083120671313</v>
      </c>
      <c r="H1986" s="674">
        <v>429.52083120671313</v>
      </c>
      <c r="I1986" s="675">
        <v>429.52083120671313</v>
      </c>
      <c r="J1986" s="674">
        <v>1299.2096831189865</v>
      </c>
      <c r="K1986" s="674">
        <v>1299.2096831189865</v>
      </c>
      <c r="L1986" s="675">
        <v>1299.2096831189865</v>
      </c>
    </row>
    <row r="1987" spans="1:12" x14ac:dyDescent="0.25">
      <c r="A1987" s="669">
        <v>2024</v>
      </c>
      <c r="B1987" s="670">
        <v>2047</v>
      </c>
      <c r="C1987" s="671">
        <v>23</v>
      </c>
      <c r="D1987" s="672">
        <v>8.2788563696961432</v>
      </c>
      <c r="E1987" s="672">
        <v>8.2788563696961432</v>
      </c>
      <c r="F1987" s="673">
        <v>8.2788563696961432</v>
      </c>
      <c r="G1987" s="674">
        <v>399.16954095426468</v>
      </c>
      <c r="H1987" s="674">
        <v>399.16954095426468</v>
      </c>
      <c r="I1987" s="675">
        <v>399.16954095426468</v>
      </c>
      <c r="J1987" s="674">
        <v>1231.1476954687439</v>
      </c>
      <c r="K1987" s="674">
        <v>1231.1476954687439</v>
      </c>
      <c r="L1987" s="675">
        <v>1231.1476954687439</v>
      </c>
    </row>
    <row r="1988" spans="1:12" x14ac:dyDescent="0.25">
      <c r="A1988" s="669">
        <v>2024</v>
      </c>
      <c r="B1988" s="670">
        <v>2048</v>
      </c>
      <c r="C1988" s="671">
        <v>24</v>
      </c>
      <c r="D1988" s="672">
        <v>8.2159619323170325</v>
      </c>
      <c r="E1988" s="672">
        <v>8.2159619323170325</v>
      </c>
      <c r="F1988" s="673">
        <v>8.2159619323170325</v>
      </c>
      <c r="G1988" s="674">
        <v>366.27127277678409</v>
      </c>
      <c r="H1988" s="674">
        <v>366.27127277678409</v>
      </c>
      <c r="I1988" s="675">
        <v>366.27127277678409</v>
      </c>
      <c r="J1988" s="674">
        <v>1159.0244925481509</v>
      </c>
      <c r="K1988" s="674">
        <v>1159.0244925481509</v>
      </c>
      <c r="L1988" s="675">
        <v>1159.0244925481509</v>
      </c>
    </row>
    <row r="1989" spans="1:12" x14ac:dyDescent="0.25">
      <c r="A1989" s="669">
        <v>2024</v>
      </c>
      <c r="B1989" s="670">
        <v>2049</v>
      </c>
      <c r="C1989" s="671">
        <v>25</v>
      </c>
      <c r="D1989" s="672">
        <v>8.0722547257022352</v>
      </c>
      <c r="E1989" s="672">
        <v>8.0722547257022352</v>
      </c>
      <c r="F1989" s="673">
        <v>8.0722547257022352</v>
      </c>
      <c r="G1989" s="674">
        <v>331.61088264408244</v>
      </c>
      <c r="H1989" s="674">
        <v>331.61088264408244</v>
      </c>
      <c r="I1989" s="675">
        <v>331.61088264408244</v>
      </c>
      <c r="J1989" s="674">
        <v>1083.715671727761</v>
      </c>
      <c r="K1989" s="674">
        <v>1083.715671727761</v>
      </c>
      <c r="L1989" s="675">
        <v>1083.715671727761</v>
      </c>
    </row>
    <row r="1990" spans="1:12" x14ac:dyDescent="0.25">
      <c r="A1990" s="669">
        <v>2024</v>
      </c>
      <c r="B1990" s="670">
        <v>2050</v>
      </c>
      <c r="C1990" s="671">
        <v>26</v>
      </c>
      <c r="D1990" s="672">
        <v>7.8479381344033428</v>
      </c>
      <c r="E1990" s="672">
        <v>7.8479381344033428</v>
      </c>
      <c r="F1990" s="673">
        <v>7.8479381344033428</v>
      </c>
      <c r="G1990" s="674">
        <v>296.03516303670568</v>
      </c>
      <c r="H1990" s="674">
        <v>296.03516303670568</v>
      </c>
      <c r="I1990" s="675">
        <v>296.03516303670568</v>
      </c>
      <c r="J1990" s="674">
        <v>1006.1601458342352</v>
      </c>
      <c r="K1990" s="674">
        <v>1006.1601458342352</v>
      </c>
      <c r="L1990" s="675">
        <v>1006.1601458342352</v>
      </c>
    </row>
    <row r="1991" spans="1:12" x14ac:dyDescent="0.25">
      <c r="A1991" s="669">
        <v>2024</v>
      </c>
      <c r="B1991" s="670">
        <v>2051</v>
      </c>
      <c r="C1991" s="671">
        <v>27</v>
      </c>
      <c r="D1991" s="672">
        <v>7.5723785642843291</v>
      </c>
      <c r="E1991" s="672">
        <v>7.5723785642843291</v>
      </c>
      <c r="F1991" s="673">
        <v>7.5723785642843291</v>
      </c>
      <c r="G1991" s="674">
        <v>261.06605416095317</v>
      </c>
      <c r="H1991" s="674">
        <v>261.06605416095317</v>
      </c>
      <c r="I1991" s="675">
        <v>261.06605416095317</v>
      </c>
      <c r="J1991" s="674">
        <v>929.83968779790655</v>
      </c>
      <c r="K1991" s="674">
        <v>929.83968779790655</v>
      </c>
      <c r="L1991" s="675">
        <v>929.83968779790655</v>
      </c>
    </row>
    <row r="1992" spans="1:12" x14ac:dyDescent="0.25">
      <c r="A1992" s="669">
        <v>2024</v>
      </c>
      <c r="B1992" s="670">
        <v>2052</v>
      </c>
      <c r="C1992" s="671">
        <v>28</v>
      </c>
      <c r="D1992" s="672">
        <v>7.2329890043854022</v>
      </c>
      <c r="E1992" s="672">
        <v>7.2329890043854022</v>
      </c>
      <c r="F1992" s="673">
        <v>7.2329890043854022</v>
      </c>
      <c r="G1992" s="674">
        <v>229.0287868632561</v>
      </c>
      <c r="H1992" s="674">
        <v>229.0287868632561</v>
      </c>
      <c r="I1992" s="675">
        <v>229.0287868632561</v>
      </c>
      <c r="J1992" s="674">
        <v>862.79094147408182</v>
      </c>
      <c r="K1992" s="674">
        <v>862.79094147408182</v>
      </c>
      <c r="L1992" s="675">
        <v>862.79094147408182</v>
      </c>
    </row>
    <row r="1993" spans="1:12" x14ac:dyDescent="0.25">
      <c r="A1993" s="669">
        <v>2024</v>
      </c>
      <c r="B1993" s="670">
        <v>2053</v>
      </c>
      <c r="C1993" s="671">
        <v>29</v>
      </c>
      <c r="D1993" s="672">
        <v>6.8264158635213619</v>
      </c>
      <c r="E1993" s="672">
        <v>6.8264158635213619</v>
      </c>
      <c r="F1993" s="673">
        <v>6.8264158635213619</v>
      </c>
      <c r="G1993" s="674">
        <v>197.69242774060282</v>
      </c>
      <c r="H1993" s="674">
        <v>197.69242774060282</v>
      </c>
      <c r="I1993" s="675">
        <v>197.69242774060282</v>
      </c>
      <c r="J1993" s="674">
        <v>794.17949516951467</v>
      </c>
      <c r="K1993" s="674">
        <v>794.17949516951467</v>
      </c>
      <c r="L1993" s="675">
        <v>794.17949516951467</v>
      </c>
    </row>
    <row r="1994" spans="1:12" x14ac:dyDescent="0.25">
      <c r="A1994" s="669">
        <v>2024</v>
      </c>
      <c r="B1994" s="670">
        <v>2054</v>
      </c>
      <c r="C1994" s="671">
        <v>30</v>
      </c>
      <c r="D1994" s="672">
        <v>6.3617663098161357</v>
      </c>
      <c r="E1994" s="672">
        <v>6.3617663098161357</v>
      </c>
      <c r="F1994" s="673">
        <v>6.3617663098161357</v>
      </c>
      <c r="G1994" s="674">
        <v>167.82954766517057</v>
      </c>
      <c r="H1994" s="674">
        <v>167.82954766517057</v>
      </c>
      <c r="I1994" s="675">
        <v>167.82954766517057</v>
      </c>
      <c r="J1994" s="674">
        <v>725.23559562467415</v>
      </c>
      <c r="K1994" s="674">
        <v>725.23559562467415</v>
      </c>
      <c r="L1994" s="675">
        <v>725.23559562467415</v>
      </c>
    </row>
    <row r="1995" spans="1:12" x14ac:dyDescent="0.25">
      <c r="A1995" s="669">
        <v>2024</v>
      </c>
      <c r="B1995" s="670">
        <v>2055</v>
      </c>
      <c r="C1995" s="671">
        <v>31</v>
      </c>
      <c r="D1995" s="672">
        <v>6.2601161430922101</v>
      </c>
      <c r="E1995" s="672">
        <v>6.2601161430922101</v>
      </c>
      <c r="F1995" s="673">
        <v>6.2601161430922101</v>
      </c>
      <c r="G1995" s="674">
        <v>168.79681108213782</v>
      </c>
      <c r="H1995" s="674">
        <v>168.79681108213782</v>
      </c>
      <c r="I1995" s="675">
        <v>168.79681108213782</v>
      </c>
      <c r="J1995" s="674">
        <v>657.06375395925238</v>
      </c>
      <c r="K1995" s="674">
        <v>657.06375395925238</v>
      </c>
      <c r="L1995" s="675">
        <v>657.06375395925238</v>
      </c>
    </row>
    <row r="1996" spans="1:12" x14ac:dyDescent="0.25">
      <c r="A1996" s="669">
        <v>2024</v>
      </c>
      <c r="B1996" s="670">
        <v>2056</v>
      </c>
      <c r="C1996" s="671">
        <v>32</v>
      </c>
      <c r="D1996" s="672">
        <v>8.6606116829813864</v>
      </c>
      <c r="E1996" s="672">
        <v>8.6606116829813864</v>
      </c>
      <c r="F1996" s="673">
        <v>8.6606116829813864</v>
      </c>
      <c r="G1996" s="674">
        <v>142.05530714506546</v>
      </c>
      <c r="H1996" s="674">
        <v>142.05530714506546</v>
      </c>
      <c r="I1996" s="675">
        <v>142.05530714506546</v>
      </c>
      <c r="J1996" s="674">
        <v>597.87063646757508</v>
      </c>
      <c r="K1996" s="674">
        <v>597.87063646757508</v>
      </c>
      <c r="L1996" s="675">
        <v>597.87063646757508</v>
      </c>
    </row>
    <row r="1997" spans="1:12" x14ac:dyDescent="0.25">
      <c r="A1997" s="669">
        <v>2024</v>
      </c>
      <c r="B1997" s="670">
        <v>2057</v>
      </c>
      <c r="C1997" s="671">
        <v>33</v>
      </c>
      <c r="D1997" s="672">
        <v>7.5228576291034805</v>
      </c>
      <c r="E1997" s="672">
        <v>7.5228576291034805</v>
      </c>
      <c r="F1997" s="673">
        <v>7.5228576291034805</v>
      </c>
      <c r="G1997" s="674">
        <v>121.73023032223881</v>
      </c>
      <c r="H1997" s="674">
        <v>121.73023032223881</v>
      </c>
      <c r="I1997" s="675">
        <v>121.73023032223881</v>
      </c>
      <c r="J1997" s="674">
        <v>625.88760704672507</v>
      </c>
      <c r="K1997" s="674">
        <v>625.88760704672507</v>
      </c>
      <c r="L1997" s="675">
        <v>625.88760704672507</v>
      </c>
    </row>
    <row r="1998" spans="1:12" x14ac:dyDescent="0.25">
      <c r="A1998" s="669">
        <v>2024</v>
      </c>
      <c r="B1998" s="670">
        <v>2058</v>
      </c>
      <c r="C1998" s="671">
        <v>34</v>
      </c>
      <c r="D1998" s="672">
        <v>6.3072993863834252</v>
      </c>
      <c r="E1998" s="672">
        <v>6.3072993863834252</v>
      </c>
      <c r="F1998" s="673">
        <v>6.3072993863834252</v>
      </c>
      <c r="G1998" s="674">
        <v>103.85816229605558</v>
      </c>
      <c r="H1998" s="674">
        <v>103.85816229605558</v>
      </c>
      <c r="I1998" s="675">
        <v>103.85816229605558</v>
      </c>
      <c r="J1998" s="674">
        <v>567.56307073476262</v>
      </c>
      <c r="K1998" s="674">
        <v>567.56307073476262</v>
      </c>
      <c r="L1998" s="675">
        <v>567.56307073476262</v>
      </c>
    </row>
    <row r="1999" spans="1:12" x14ac:dyDescent="0.25">
      <c r="A1999" s="669">
        <v>2024</v>
      </c>
      <c r="B1999" s="670">
        <v>2059</v>
      </c>
      <c r="C1999" s="671">
        <v>35</v>
      </c>
      <c r="D1999" s="672">
        <v>6.1722349399293917</v>
      </c>
      <c r="E1999" s="672">
        <v>6.1722349399293917</v>
      </c>
      <c r="F1999" s="673">
        <v>6.1722349399293917</v>
      </c>
      <c r="G1999" s="674">
        <v>99.451808544818107</v>
      </c>
      <c r="H1999" s="674">
        <v>99.451808544818107</v>
      </c>
      <c r="I1999" s="675">
        <v>99.451808544818107</v>
      </c>
      <c r="J1999" s="674">
        <v>505.25713002633421</v>
      </c>
      <c r="K1999" s="674">
        <v>505.25713002633421</v>
      </c>
      <c r="L1999" s="675">
        <v>505.25713002633421</v>
      </c>
    </row>
    <row r="2000" spans="1:12" x14ac:dyDescent="0.25">
      <c r="A2000" s="669">
        <v>2024</v>
      </c>
      <c r="B2000" s="670">
        <v>2060</v>
      </c>
      <c r="C2000" s="671">
        <v>36</v>
      </c>
      <c r="D2000" s="672">
        <v>4.9522680206466161</v>
      </c>
      <c r="E2000" s="672">
        <v>4.9522680206466161</v>
      </c>
      <c r="F2000" s="673">
        <v>4.9522680206466161</v>
      </c>
      <c r="G2000" s="674">
        <v>103.83155498148359</v>
      </c>
      <c r="H2000" s="674">
        <v>103.83155498148359</v>
      </c>
      <c r="I2000" s="675">
        <v>103.83155498148359</v>
      </c>
      <c r="J2000" s="674">
        <v>593.79116476925913</v>
      </c>
      <c r="K2000" s="674">
        <v>593.79116476925913</v>
      </c>
      <c r="L2000" s="675">
        <v>593.79116476925913</v>
      </c>
    </row>
    <row r="2001" spans="1:12" x14ac:dyDescent="0.25">
      <c r="A2001" s="669">
        <v>2024</v>
      </c>
      <c r="B2001" s="670">
        <v>2061</v>
      </c>
      <c r="C2001" s="671">
        <v>37</v>
      </c>
      <c r="D2001" s="672">
        <v>4.2604917201712702</v>
      </c>
      <c r="E2001" s="672">
        <v>4.2604917201712702</v>
      </c>
      <c r="F2001" s="673">
        <v>4.2604917201712702</v>
      </c>
      <c r="G2001" s="674">
        <v>77.134539585371058</v>
      </c>
      <c r="H2001" s="674">
        <v>77.134539585371058</v>
      </c>
      <c r="I2001" s="675">
        <v>77.134539585371058</v>
      </c>
      <c r="J2001" s="674">
        <v>486.1891870483546</v>
      </c>
      <c r="K2001" s="674">
        <v>486.1891870483546</v>
      </c>
      <c r="L2001" s="675">
        <v>486.1891870483546</v>
      </c>
    </row>
    <row r="2002" spans="1:12" x14ac:dyDescent="0.25">
      <c r="A2002" s="669">
        <v>2024</v>
      </c>
      <c r="B2002" s="670">
        <v>2062</v>
      </c>
      <c r="C2002" s="671">
        <v>38</v>
      </c>
      <c r="D2002" s="672">
        <v>3.7902818603341295</v>
      </c>
      <c r="E2002" s="672">
        <v>3.7902818603341295</v>
      </c>
      <c r="F2002" s="673">
        <v>3.7902818603341295</v>
      </c>
      <c r="G2002" s="674">
        <v>58.596259189296205</v>
      </c>
      <c r="H2002" s="674">
        <v>58.596259189296205</v>
      </c>
      <c r="I2002" s="675">
        <v>58.596259189296205</v>
      </c>
      <c r="J2002" s="674">
        <v>444.0015364487715</v>
      </c>
      <c r="K2002" s="674">
        <v>444.0015364487715</v>
      </c>
      <c r="L2002" s="675">
        <v>444.0015364487715</v>
      </c>
    </row>
    <row r="2003" spans="1:12" ht="13" thickBot="1" x14ac:dyDescent="0.3">
      <c r="A2003" s="676">
        <v>2024</v>
      </c>
      <c r="B2003" s="677">
        <v>2063</v>
      </c>
      <c r="C2003" s="678">
        <v>39</v>
      </c>
      <c r="D2003" s="679">
        <v>2.9133711282191608</v>
      </c>
      <c r="E2003" s="679">
        <v>2.9133711282191608</v>
      </c>
      <c r="F2003" s="680">
        <v>2.9133711282191608</v>
      </c>
      <c r="G2003" s="681">
        <v>35.715456249748549</v>
      </c>
      <c r="H2003" s="681">
        <v>35.715456249748549</v>
      </c>
      <c r="I2003" s="682">
        <v>35.715456249748549</v>
      </c>
      <c r="J2003" s="681">
        <v>353.63262176587659</v>
      </c>
      <c r="K2003" s="681">
        <v>353.63262176587659</v>
      </c>
      <c r="L2003" s="682">
        <v>353.63262176587659</v>
      </c>
    </row>
    <row r="2004" spans="1:12" x14ac:dyDescent="0.25">
      <c r="A2004" s="662">
        <v>2025</v>
      </c>
      <c r="B2004" s="663">
        <v>2025</v>
      </c>
      <c r="C2004" s="664">
        <v>0</v>
      </c>
      <c r="D2004" s="665">
        <v>2.034246400001793</v>
      </c>
      <c r="E2004" s="665">
        <v>2.034246400001793</v>
      </c>
      <c r="F2004" s="666">
        <v>2.034246400001793</v>
      </c>
      <c r="G2004" s="667">
        <v>334.94553244717304</v>
      </c>
      <c r="H2004" s="667">
        <v>334.94553244717304</v>
      </c>
      <c r="I2004" s="668">
        <v>334.94553244717304</v>
      </c>
      <c r="J2004" s="667">
        <v>1354.1406049498162</v>
      </c>
      <c r="K2004" s="667">
        <v>1354.1406049498162</v>
      </c>
      <c r="L2004" s="668">
        <v>1354.1406049498162</v>
      </c>
    </row>
    <row r="2005" spans="1:12" x14ac:dyDescent="0.25">
      <c r="A2005" s="669">
        <v>2025</v>
      </c>
      <c r="B2005" s="670">
        <v>2026</v>
      </c>
      <c r="C2005" s="671">
        <v>1</v>
      </c>
      <c r="D2005" s="672">
        <v>2.2045941453681257</v>
      </c>
      <c r="E2005" s="672">
        <v>2.2045941453681257</v>
      </c>
      <c r="F2005" s="673">
        <v>2.2045941453681257</v>
      </c>
      <c r="G2005" s="674">
        <v>347.47194533470162</v>
      </c>
      <c r="H2005" s="674">
        <v>347.47194533470162</v>
      </c>
      <c r="I2005" s="675">
        <v>347.47194533470162</v>
      </c>
      <c r="J2005" s="674">
        <v>1389.3453844411604</v>
      </c>
      <c r="K2005" s="674">
        <v>1389.3453844411604</v>
      </c>
      <c r="L2005" s="675">
        <v>1389.3453844411604</v>
      </c>
    </row>
    <row r="2006" spans="1:12" x14ac:dyDescent="0.25">
      <c r="A2006" s="669">
        <v>2025</v>
      </c>
      <c r="B2006" s="670">
        <v>2027</v>
      </c>
      <c r="C2006" s="671">
        <v>2</v>
      </c>
      <c r="D2006" s="672">
        <v>2.393626143285958</v>
      </c>
      <c r="E2006" s="672">
        <v>2.393626143285958</v>
      </c>
      <c r="F2006" s="673">
        <v>2.393626143285958</v>
      </c>
      <c r="G2006" s="674">
        <v>361.20870768092232</v>
      </c>
      <c r="H2006" s="674">
        <v>361.20870768092232</v>
      </c>
      <c r="I2006" s="675">
        <v>361.20870768092232</v>
      </c>
      <c r="J2006" s="674">
        <v>1424.1511703479648</v>
      </c>
      <c r="K2006" s="674">
        <v>1424.1511703479648</v>
      </c>
      <c r="L2006" s="675">
        <v>1424.1511703479648</v>
      </c>
    </row>
    <row r="2007" spans="1:12" x14ac:dyDescent="0.25">
      <c r="A2007" s="669">
        <v>2025</v>
      </c>
      <c r="B2007" s="670">
        <v>2028</v>
      </c>
      <c r="C2007" s="671">
        <v>3</v>
      </c>
      <c r="D2007" s="672">
        <v>2.6023306072081986</v>
      </c>
      <c r="E2007" s="672">
        <v>2.6023306072081986</v>
      </c>
      <c r="F2007" s="673">
        <v>2.6023306072081986</v>
      </c>
      <c r="G2007" s="674">
        <v>376.00856744790036</v>
      </c>
      <c r="H2007" s="674">
        <v>376.00856744790036</v>
      </c>
      <c r="I2007" s="675">
        <v>376.00856744790036</v>
      </c>
      <c r="J2007" s="674">
        <v>1458.1093676047672</v>
      </c>
      <c r="K2007" s="674">
        <v>1458.1093676047672</v>
      </c>
      <c r="L2007" s="675">
        <v>1458.1093676047672</v>
      </c>
    </row>
    <row r="2008" spans="1:12" x14ac:dyDescent="0.25">
      <c r="A2008" s="669">
        <v>2025</v>
      </c>
      <c r="B2008" s="670">
        <v>2029</v>
      </c>
      <c r="C2008" s="671">
        <v>4</v>
      </c>
      <c r="D2008" s="672">
        <v>2.831541975396517</v>
      </c>
      <c r="E2008" s="672">
        <v>2.831541975396517</v>
      </c>
      <c r="F2008" s="673">
        <v>2.831541975396517</v>
      </c>
      <c r="G2008" s="674">
        <v>391.69361072953325</v>
      </c>
      <c r="H2008" s="674">
        <v>391.69361072953325</v>
      </c>
      <c r="I2008" s="675">
        <v>391.69361072953325</v>
      </c>
      <c r="J2008" s="674">
        <v>1490.7368372826891</v>
      </c>
      <c r="K2008" s="674">
        <v>1490.7368372826891</v>
      </c>
      <c r="L2008" s="675">
        <v>1490.7368372826891</v>
      </c>
    </row>
    <row r="2009" spans="1:12" x14ac:dyDescent="0.25">
      <c r="A2009" s="669">
        <v>2025</v>
      </c>
      <c r="B2009" s="670">
        <v>2030</v>
      </c>
      <c r="C2009" s="671">
        <v>5</v>
      </c>
      <c r="D2009" s="672">
        <v>3.0818665338042228</v>
      </c>
      <c r="E2009" s="672">
        <v>3.0818665338042228</v>
      </c>
      <c r="F2009" s="673">
        <v>3.0818665338042228</v>
      </c>
      <c r="G2009" s="674">
        <v>408.04927080744392</v>
      </c>
      <c r="H2009" s="674">
        <v>408.04927080744392</v>
      </c>
      <c r="I2009" s="675">
        <v>408.04927080744392</v>
      </c>
      <c r="J2009" s="674">
        <v>1521.5193316527821</v>
      </c>
      <c r="K2009" s="674">
        <v>1521.5193316527821</v>
      </c>
      <c r="L2009" s="675">
        <v>1521.5193316527821</v>
      </c>
    </row>
    <row r="2010" spans="1:12" x14ac:dyDescent="0.25">
      <c r="A2010" s="669">
        <v>2025</v>
      </c>
      <c r="B2010" s="670">
        <v>2031</v>
      </c>
      <c r="C2010" s="671">
        <v>6</v>
      </c>
      <c r="D2010" s="672">
        <v>3.3535967644329325</v>
      </c>
      <c r="E2010" s="672">
        <v>3.3535967644329325</v>
      </c>
      <c r="F2010" s="673">
        <v>3.3535967644329325</v>
      </c>
      <c r="G2010" s="674">
        <v>424.81931140865447</v>
      </c>
      <c r="H2010" s="674">
        <v>424.81931140865447</v>
      </c>
      <c r="I2010" s="675">
        <v>424.81931140865447</v>
      </c>
      <c r="J2010" s="674">
        <v>1549.9165216310307</v>
      </c>
      <c r="K2010" s="674">
        <v>1549.9165216310307</v>
      </c>
      <c r="L2010" s="675">
        <v>1549.9165216310307</v>
      </c>
    </row>
    <row r="2011" spans="1:12" x14ac:dyDescent="0.25">
      <c r="A2011" s="669">
        <v>2025</v>
      </c>
      <c r="B2011" s="670">
        <v>2032</v>
      </c>
      <c r="C2011" s="671">
        <v>7</v>
      </c>
      <c r="D2011" s="672">
        <v>3.6466153313486913</v>
      </c>
      <c r="E2011" s="672">
        <v>3.6466153313486913</v>
      </c>
      <c r="F2011" s="673">
        <v>3.6466153313486913</v>
      </c>
      <c r="G2011" s="674">
        <v>441.70221305218939</v>
      </c>
      <c r="H2011" s="674">
        <v>441.70221305218939</v>
      </c>
      <c r="I2011" s="675">
        <v>441.70221305218939</v>
      </c>
      <c r="J2011" s="674">
        <v>1575.3687140037</v>
      </c>
      <c r="K2011" s="674">
        <v>1575.3687140037</v>
      </c>
      <c r="L2011" s="675">
        <v>1575.3687140037</v>
      </c>
    </row>
    <row r="2012" spans="1:12" x14ac:dyDescent="0.25">
      <c r="A2012" s="669">
        <v>2025</v>
      </c>
      <c r="B2012" s="670">
        <v>2033</v>
      </c>
      <c r="C2012" s="671">
        <v>8</v>
      </c>
      <c r="D2012" s="672">
        <v>3.9602906969781864</v>
      </c>
      <c r="E2012" s="672">
        <v>3.9602906969781864</v>
      </c>
      <c r="F2012" s="673">
        <v>3.9602906969781864</v>
      </c>
      <c r="G2012" s="674">
        <v>458.34947037147731</v>
      </c>
      <c r="H2012" s="674">
        <v>458.34947037147731</v>
      </c>
      <c r="I2012" s="675">
        <v>458.34947037147731</v>
      </c>
      <c r="J2012" s="674">
        <v>1597.3053058166358</v>
      </c>
      <c r="K2012" s="674">
        <v>1597.3053058166358</v>
      </c>
      <c r="L2012" s="675">
        <v>1597.3053058166358</v>
      </c>
    </row>
    <row r="2013" spans="1:12" x14ac:dyDescent="0.25">
      <c r="A2013" s="669">
        <v>2025</v>
      </c>
      <c r="B2013" s="670">
        <v>2034</v>
      </c>
      <c r="C2013" s="671">
        <v>9</v>
      </c>
      <c r="D2013" s="672">
        <v>4.293367675379721</v>
      </c>
      <c r="E2013" s="672">
        <v>4.293367675379721</v>
      </c>
      <c r="F2013" s="673">
        <v>4.293367675379721</v>
      </c>
      <c r="G2013" s="674">
        <v>474.36635732016344</v>
      </c>
      <c r="H2013" s="674">
        <v>474.36635732016344</v>
      </c>
      <c r="I2013" s="675">
        <v>474.36635732016344</v>
      </c>
      <c r="J2013" s="674">
        <v>1615.1549592784866</v>
      </c>
      <c r="K2013" s="674">
        <v>1615.1549592784866</v>
      </c>
      <c r="L2013" s="675">
        <v>1615.1549592784866</v>
      </c>
    </row>
    <row r="2014" spans="1:12" x14ac:dyDescent="0.25">
      <c r="A2014" s="669">
        <v>2025</v>
      </c>
      <c r="B2014" s="670">
        <v>2035</v>
      </c>
      <c r="C2014" s="671">
        <v>10</v>
      </c>
      <c r="D2014" s="672">
        <v>4.6438577428255421</v>
      </c>
      <c r="E2014" s="672">
        <v>4.6438577428255421</v>
      </c>
      <c r="F2014" s="673">
        <v>4.6438577428255421</v>
      </c>
      <c r="G2014" s="674">
        <v>489.31572175560234</v>
      </c>
      <c r="H2014" s="674">
        <v>489.31572175560234</v>
      </c>
      <c r="I2014" s="675">
        <v>489.31572175560234</v>
      </c>
      <c r="J2014" s="674">
        <v>1628.3574032137367</v>
      </c>
      <c r="K2014" s="674">
        <v>1628.3574032137367</v>
      </c>
      <c r="L2014" s="675">
        <v>1628.3574032137367</v>
      </c>
    </row>
    <row r="2015" spans="1:12" x14ac:dyDescent="0.25">
      <c r="A2015" s="669">
        <v>2025</v>
      </c>
      <c r="B2015" s="670">
        <v>2036</v>
      </c>
      <c r="C2015" s="671">
        <v>11</v>
      </c>
      <c r="D2015" s="672">
        <v>5.0089355672655103</v>
      </c>
      <c r="E2015" s="672">
        <v>5.0089355672655103</v>
      </c>
      <c r="F2015" s="673">
        <v>5.0089355672655103</v>
      </c>
      <c r="G2015" s="674">
        <v>502.72531570328732</v>
      </c>
      <c r="H2015" s="674">
        <v>502.72531570328732</v>
      </c>
      <c r="I2015" s="675">
        <v>502.72531570328732</v>
      </c>
      <c r="J2015" s="674">
        <v>1636.3766783517267</v>
      </c>
      <c r="K2015" s="674">
        <v>1636.3766783517267</v>
      </c>
      <c r="L2015" s="675">
        <v>1636.3766783517267</v>
      </c>
    </row>
    <row r="2016" spans="1:12" x14ac:dyDescent="0.25">
      <c r="A2016" s="669">
        <v>2025</v>
      </c>
      <c r="B2016" s="670">
        <v>2037</v>
      </c>
      <c r="C2016" s="671">
        <v>12</v>
      </c>
      <c r="D2016" s="672">
        <v>5.3848498698630838</v>
      </c>
      <c r="E2016" s="672">
        <v>5.3848498698630838</v>
      </c>
      <c r="F2016" s="673">
        <v>5.3848498698630838</v>
      </c>
      <c r="G2016" s="674">
        <v>514.09903854883407</v>
      </c>
      <c r="H2016" s="674">
        <v>514.09903854883407</v>
      </c>
      <c r="I2016" s="675">
        <v>514.09903854883407</v>
      </c>
      <c r="J2016" s="674">
        <v>1638.7155466502002</v>
      </c>
      <c r="K2016" s="674">
        <v>1638.7155466502002</v>
      </c>
      <c r="L2016" s="675">
        <v>1638.7155466502002</v>
      </c>
    </row>
    <row r="2017" spans="1:12" x14ac:dyDescent="0.25">
      <c r="A2017" s="669">
        <v>2025</v>
      </c>
      <c r="B2017" s="670">
        <v>2038</v>
      </c>
      <c r="C2017" s="671">
        <v>13</v>
      </c>
      <c r="D2017" s="672">
        <v>5.7668582273525963</v>
      </c>
      <c r="E2017" s="672">
        <v>5.7668582273525963</v>
      </c>
      <c r="F2017" s="673">
        <v>5.7668582273525963</v>
      </c>
      <c r="G2017" s="674">
        <v>522.93225749426392</v>
      </c>
      <c r="H2017" s="674">
        <v>522.93225749426392</v>
      </c>
      <c r="I2017" s="675">
        <v>522.93225749426392</v>
      </c>
      <c r="J2017" s="674">
        <v>1634.930683847783</v>
      </c>
      <c r="K2017" s="674">
        <v>1634.930683847783</v>
      </c>
      <c r="L2017" s="675">
        <v>1634.930683847783</v>
      </c>
    </row>
    <row r="2018" spans="1:12" x14ac:dyDescent="0.25">
      <c r="A2018" s="669">
        <v>2025</v>
      </c>
      <c r="B2018" s="670">
        <v>2039</v>
      </c>
      <c r="C2018" s="671">
        <v>14</v>
      </c>
      <c r="D2018" s="672">
        <v>6.149196549338324</v>
      </c>
      <c r="E2018" s="672">
        <v>6.149196549338324</v>
      </c>
      <c r="F2018" s="673">
        <v>6.149196549338324</v>
      </c>
      <c r="G2018" s="674">
        <v>528.73107031450684</v>
      </c>
      <c r="H2018" s="674">
        <v>528.73107031450684</v>
      </c>
      <c r="I2018" s="675">
        <v>528.73107031450684</v>
      </c>
      <c r="J2018" s="674">
        <v>1624.6481752313839</v>
      </c>
      <c r="K2018" s="674">
        <v>1624.6481752313839</v>
      </c>
      <c r="L2018" s="675">
        <v>1624.6481752313839</v>
      </c>
    </row>
    <row r="2019" spans="1:12" x14ac:dyDescent="0.25">
      <c r="A2019" s="669">
        <v>2025</v>
      </c>
      <c r="B2019" s="670">
        <v>2040</v>
      </c>
      <c r="C2019" s="671">
        <v>15</v>
      </c>
      <c r="D2019" s="672">
        <v>6.5250944676189002</v>
      </c>
      <c r="E2019" s="672">
        <v>6.5250944676189002</v>
      </c>
      <c r="F2019" s="673">
        <v>6.5250944676189002</v>
      </c>
      <c r="G2019" s="674">
        <v>531.03499811761321</v>
      </c>
      <c r="H2019" s="674">
        <v>531.03499811761321</v>
      </c>
      <c r="I2019" s="675">
        <v>531.03499811761321</v>
      </c>
      <c r="J2019" s="674">
        <v>1607.5787440321178</v>
      </c>
      <c r="K2019" s="674">
        <v>1607.5787440321178</v>
      </c>
      <c r="L2019" s="675">
        <v>1607.5787440321178</v>
      </c>
    </row>
    <row r="2020" spans="1:12" x14ac:dyDescent="0.25">
      <c r="A2020" s="669">
        <v>2025</v>
      </c>
      <c r="B2020" s="670">
        <v>2041</v>
      </c>
      <c r="C2020" s="671">
        <v>16</v>
      </c>
      <c r="D2020" s="672">
        <v>6.8868474845104144</v>
      </c>
      <c r="E2020" s="672">
        <v>6.8868474845104144</v>
      </c>
      <c r="F2020" s="673">
        <v>6.8868474845104144</v>
      </c>
      <c r="G2020" s="674">
        <v>529.44216261999964</v>
      </c>
      <c r="H2020" s="674">
        <v>529.44216261999964</v>
      </c>
      <c r="I2020" s="675">
        <v>529.44216261999964</v>
      </c>
      <c r="J2020" s="674">
        <v>1583.5320675846247</v>
      </c>
      <c r="K2020" s="674">
        <v>1583.5320675846247</v>
      </c>
      <c r="L2020" s="675">
        <v>1583.5320675846247</v>
      </c>
    </row>
    <row r="2021" spans="1:12" x14ac:dyDescent="0.25">
      <c r="A2021" s="669">
        <v>2025</v>
      </c>
      <c r="B2021" s="670">
        <v>2042</v>
      </c>
      <c r="C2021" s="671">
        <v>17</v>
      </c>
      <c r="D2021" s="672">
        <v>7.2259551857479476</v>
      </c>
      <c r="E2021" s="672">
        <v>7.2259551857479476</v>
      </c>
      <c r="F2021" s="673">
        <v>7.2259551857479476</v>
      </c>
      <c r="G2021" s="674">
        <v>523.63555095567699</v>
      </c>
      <c r="H2021" s="674">
        <v>523.63555095567699</v>
      </c>
      <c r="I2021" s="675">
        <v>523.63555095567699</v>
      </c>
      <c r="J2021" s="674">
        <v>1552.4294864085273</v>
      </c>
      <c r="K2021" s="674">
        <v>1552.4294864085273</v>
      </c>
      <c r="L2021" s="675">
        <v>1552.4294864085273</v>
      </c>
    </row>
    <row r="2022" spans="1:12" x14ac:dyDescent="0.25">
      <c r="A2022" s="669">
        <v>2025</v>
      </c>
      <c r="B2022" s="670">
        <v>2043</v>
      </c>
      <c r="C2022" s="671">
        <v>18</v>
      </c>
      <c r="D2022" s="672">
        <v>7.5333319267834726</v>
      </c>
      <c r="E2022" s="672">
        <v>7.5333319267834726</v>
      </c>
      <c r="F2022" s="673">
        <v>7.5333319267834726</v>
      </c>
      <c r="G2022" s="674">
        <v>513.40855355088036</v>
      </c>
      <c r="H2022" s="674">
        <v>513.40855355088036</v>
      </c>
      <c r="I2022" s="675">
        <v>513.40855355088036</v>
      </c>
      <c r="J2022" s="674">
        <v>1514.3143934462919</v>
      </c>
      <c r="K2022" s="674">
        <v>1514.3143934462919</v>
      </c>
      <c r="L2022" s="675">
        <v>1514.3143934462919</v>
      </c>
    </row>
    <row r="2023" spans="1:12" x14ac:dyDescent="0.25">
      <c r="A2023" s="669">
        <v>2025</v>
      </c>
      <c r="B2023" s="670">
        <v>2044</v>
      </c>
      <c r="C2023" s="671">
        <v>19</v>
      </c>
      <c r="D2023" s="672">
        <v>7.7995920488629729</v>
      </c>
      <c r="E2023" s="672">
        <v>7.7995920488629729</v>
      </c>
      <c r="F2023" s="673">
        <v>7.7995920488629729</v>
      </c>
      <c r="G2023" s="674">
        <v>498.68764054386889</v>
      </c>
      <c r="H2023" s="674">
        <v>498.68764054386889</v>
      </c>
      <c r="I2023" s="675">
        <v>498.68764054386889</v>
      </c>
      <c r="J2023" s="674">
        <v>1469.3596115803009</v>
      </c>
      <c r="K2023" s="674">
        <v>1469.3596115803009</v>
      </c>
      <c r="L2023" s="675">
        <v>1469.3596115803009</v>
      </c>
    </row>
    <row r="2024" spans="1:12" x14ac:dyDescent="0.25">
      <c r="A2024" s="669">
        <v>2025</v>
      </c>
      <c r="B2024" s="670">
        <v>2045</v>
      </c>
      <c r="C2024" s="671">
        <v>20</v>
      </c>
      <c r="D2024" s="672">
        <v>8.0154059286590922</v>
      </c>
      <c r="E2024" s="672">
        <v>8.0154059286590922</v>
      </c>
      <c r="F2024" s="673">
        <v>8.0154059286590922</v>
      </c>
      <c r="G2024" s="674">
        <v>479.54988717246522</v>
      </c>
      <c r="H2024" s="674">
        <v>479.54988717246522</v>
      </c>
      <c r="I2024" s="675">
        <v>479.54988717246522</v>
      </c>
      <c r="J2024" s="674">
        <v>1417.871132233857</v>
      </c>
      <c r="K2024" s="674">
        <v>1417.871132233857</v>
      </c>
      <c r="L2024" s="675">
        <v>1417.871132233857</v>
      </c>
    </row>
    <row r="2025" spans="1:12" x14ac:dyDescent="0.25">
      <c r="A2025" s="669">
        <v>2025</v>
      </c>
      <c r="B2025" s="670">
        <v>2046</v>
      </c>
      <c r="C2025" s="671">
        <v>21</v>
      </c>
      <c r="D2025" s="672">
        <v>8.1719162696640524</v>
      </c>
      <c r="E2025" s="672">
        <v>8.1719162696640524</v>
      </c>
      <c r="F2025" s="673">
        <v>8.1719162696640524</v>
      </c>
      <c r="G2025" s="674">
        <v>456.2331300115722</v>
      </c>
      <c r="H2025" s="674">
        <v>456.2331300115722</v>
      </c>
      <c r="I2025" s="675">
        <v>456.2331300115722</v>
      </c>
      <c r="J2025" s="674">
        <v>1360.2876987473662</v>
      </c>
      <c r="K2025" s="674">
        <v>1360.2876987473662</v>
      </c>
      <c r="L2025" s="675">
        <v>1360.2876987473662</v>
      </c>
    </row>
    <row r="2026" spans="1:12" x14ac:dyDescent="0.25">
      <c r="A2026" s="669">
        <v>2025</v>
      </c>
      <c r="B2026" s="670">
        <v>2047</v>
      </c>
      <c r="C2026" s="671">
        <v>22</v>
      </c>
      <c r="D2026" s="672">
        <v>8.261196492861913</v>
      </c>
      <c r="E2026" s="672">
        <v>8.261196492861913</v>
      </c>
      <c r="F2026" s="673">
        <v>8.261196492861913</v>
      </c>
      <c r="G2026" s="674">
        <v>429.13687710768278</v>
      </c>
      <c r="H2026" s="674">
        <v>429.13687710768278</v>
      </c>
      <c r="I2026" s="675">
        <v>429.13687710768278</v>
      </c>
      <c r="J2026" s="674">
        <v>1297.1758744598778</v>
      </c>
      <c r="K2026" s="674">
        <v>1297.1758744598778</v>
      </c>
      <c r="L2026" s="675">
        <v>1297.1758744598778</v>
      </c>
    </row>
    <row r="2027" spans="1:12" x14ac:dyDescent="0.25">
      <c r="A2027" s="669">
        <v>2025</v>
      </c>
      <c r="B2027" s="670">
        <v>2048</v>
      </c>
      <c r="C2027" s="671">
        <v>23</v>
      </c>
      <c r="D2027" s="672">
        <v>8.2767255971403149</v>
      </c>
      <c r="E2027" s="672">
        <v>8.2767255971403149</v>
      </c>
      <c r="F2027" s="673">
        <v>8.2767255971403149</v>
      </c>
      <c r="G2027" s="674">
        <v>398.81271825715157</v>
      </c>
      <c r="H2027" s="674">
        <v>398.81271825715157</v>
      </c>
      <c r="I2027" s="675">
        <v>398.81271825715157</v>
      </c>
      <c r="J2027" s="674">
        <v>1229.2204323978015</v>
      </c>
      <c r="K2027" s="674">
        <v>1229.2204323978015</v>
      </c>
      <c r="L2027" s="675">
        <v>1229.2204323978015</v>
      </c>
    </row>
    <row r="2028" spans="1:12" x14ac:dyDescent="0.25">
      <c r="A2028" s="669">
        <v>2025</v>
      </c>
      <c r="B2028" s="670">
        <v>2049</v>
      </c>
      <c r="C2028" s="671">
        <v>24</v>
      </c>
      <c r="D2028" s="672">
        <v>8.2138473472314413</v>
      </c>
      <c r="E2028" s="672">
        <v>8.2138473472314413</v>
      </c>
      <c r="F2028" s="673">
        <v>8.2138473472314413</v>
      </c>
      <c r="G2028" s="674">
        <v>365.94385825734247</v>
      </c>
      <c r="H2028" s="674">
        <v>365.94385825734247</v>
      </c>
      <c r="I2028" s="675">
        <v>365.94385825734247</v>
      </c>
      <c r="J2028" s="674">
        <v>1157.2101325724734</v>
      </c>
      <c r="K2028" s="674">
        <v>1157.2101325724734</v>
      </c>
      <c r="L2028" s="675">
        <v>1157.2101325724734</v>
      </c>
    </row>
    <row r="2029" spans="1:12" x14ac:dyDescent="0.25">
      <c r="A2029" s="669">
        <v>2025</v>
      </c>
      <c r="B2029" s="670">
        <v>2050</v>
      </c>
      <c r="C2029" s="671">
        <v>25</v>
      </c>
      <c r="D2029" s="672">
        <v>8.0701771272918865</v>
      </c>
      <c r="E2029" s="672">
        <v>8.0701771272918865</v>
      </c>
      <c r="F2029" s="673">
        <v>8.0701771272918865</v>
      </c>
      <c r="G2029" s="674">
        <v>331.31445148539672</v>
      </c>
      <c r="H2029" s="674">
        <v>331.31445148539672</v>
      </c>
      <c r="I2029" s="675">
        <v>331.31445148539672</v>
      </c>
      <c r="J2029" s="674">
        <v>1082.0192016769215</v>
      </c>
      <c r="K2029" s="674">
        <v>1082.0192016769215</v>
      </c>
      <c r="L2029" s="675">
        <v>1082.0192016769215</v>
      </c>
    </row>
    <row r="2030" spans="1:12" x14ac:dyDescent="0.25">
      <c r="A2030" s="669">
        <v>2025</v>
      </c>
      <c r="B2030" s="670">
        <v>2051</v>
      </c>
      <c r="C2030" s="671">
        <v>26</v>
      </c>
      <c r="D2030" s="672">
        <v>7.8479381344033428</v>
      </c>
      <c r="E2030" s="672">
        <v>7.8479381344033428</v>
      </c>
      <c r="F2030" s="673">
        <v>7.8479381344033428</v>
      </c>
      <c r="G2030" s="674">
        <v>296.03516303670568</v>
      </c>
      <c r="H2030" s="674">
        <v>296.03516303670568</v>
      </c>
      <c r="I2030" s="675">
        <v>296.03516303670568</v>
      </c>
      <c r="J2030" s="674">
        <v>1006.1601458342352</v>
      </c>
      <c r="K2030" s="674">
        <v>1006.1601458342352</v>
      </c>
      <c r="L2030" s="675">
        <v>1006.1601458342352</v>
      </c>
    </row>
    <row r="2031" spans="1:12" x14ac:dyDescent="0.25">
      <c r="A2031" s="669">
        <v>2025</v>
      </c>
      <c r="B2031" s="670">
        <v>2052</v>
      </c>
      <c r="C2031" s="671">
        <v>27</v>
      </c>
      <c r="D2031" s="672">
        <v>7.5723785642843291</v>
      </c>
      <c r="E2031" s="672">
        <v>7.5723785642843291</v>
      </c>
      <c r="F2031" s="673">
        <v>7.5723785642843291</v>
      </c>
      <c r="G2031" s="674">
        <v>261.06605416095317</v>
      </c>
      <c r="H2031" s="674">
        <v>261.06605416095317</v>
      </c>
      <c r="I2031" s="675">
        <v>261.06605416095317</v>
      </c>
      <c r="J2031" s="674">
        <v>929.83968779790655</v>
      </c>
      <c r="K2031" s="674">
        <v>929.83968779790655</v>
      </c>
      <c r="L2031" s="675">
        <v>929.83968779790655</v>
      </c>
    </row>
    <row r="2032" spans="1:12" x14ac:dyDescent="0.25">
      <c r="A2032" s="669">
        <v>2025</v>
      </c>
      <c r="B2032" s="670">
        <v>2053</v>
      </c>
      <c r="C2032" s="671">
        <v>28</v>
      </c>
      <c r="D2032" s="672">
        <v>7.2329890043854022</v>
      </c>
      <c r="E2032" s="672">
        <v>7.2329890043854022</v>
      </c>
      <c r="F2032" s="673">
        <v>7.2329890043854022</v>
      </c>
      <c r="G2032" s="674">
        <v>229.0287868632561</v>
      </c>
      <c r="H2032" s="674">
        <v>229.0287868632561</v>
      </c>
      <c r="I2032" s="675">
        <v>229.0287868632561</v>
      </c>
      <c r="J2032" s="674">
        <v>862.79094147408182</v>
      </c>
      <c r="K2032" s="674">
        <v>862.79094147408182</v>
      </c>
      <c r="L2032" s="675">
        <v>862.79094147408182</v>
      </c>
    </row>
    <row r="2033" spans="1:12" x14ac:dyDescent="0.25">
      <c r="A2033" s="669">
        <v>2025</v>
      </c>
      <c r="B2033" s="670">
        <v>2054</v>
      </c>
      <c r="C2033" s="671">
        <v>29</v>
      </c>
      <c r="D2033" s="672">
        <v>6.8264158635213619</v>
      </c>
      <c r="E2033" s="672">
        <v>6.8264158635213619</v>
      </c>
      <c r="F2033" s="673">
        <v>6.8264158635213619</v>
      </c>
      <c r="G2033" s="674">
        <v>197.69242774060282</v>
      </c>
      <c r="H2033" s="674">
        <v>197.69242774060282</v>
      </c>
      <c r="I2033" s="675">
        <v>197.69242774060282</v>
      </c>
      <c r="J2033" s="674">
        <v>794.17949516951467</v>
      </c>
      <c r="K2033" s="674">
        <v>794.17949516951467</v>
      </c>
      <c r="L2033" s="675">
        <v>794.17949516951467</v>
      </c>
    </row>
    <row r="2034" spans="1:12" x14ac:dyDescent="0.25">
      <c r="A2034" s="669">
        <v>2025</v>
      </c>
      <c r="B2034" s="670">
        <v>2055</v>
      </c>
      <c r="C2034" s="671">
        <v>30</v>
      </c>
      <c r="D2034" s="672">
        <v>6.3617663098161357</v>
      </c>
      <c r="E2034" s="672">
        <v>6.3617663098161357</v>
      </c>
      <c r="F2034" s="673">
        <v>6.3617663098161357</v>
      </c>
      <c r="G2034" s="674">
        <v>167.82954766517057</v>
      </c>
      <c r="H2034" s="674">
        <v>167.82954766517057</v>
      </c>
      <c r="I2034" s="675">
        <v>167.82954766517057</v>
      </c>
      <c r="J2034" s="674">
        <v>725.23559562467415</v>
      </c>
      <c r="K2034" s="674">
        <v>725.23559562467415</v>
      </c>
      <c r="L2034" s="675">
        <v>725.23559562467415</v>
      </c>
    </row>
    <row r="2035" spans="1:12" x14ac:dyDescent="0.25">
      <c r="A2035" s="669">
        <v>2025</v>
      </c>
      <c r="B2035" s="670">
        <v>2056</v>
      </c>
      <c r="C2035" s="671">
        <v>31</v>
      </c>
      <c r="D2035" s="672">
        <v>6.2601161430922101</v>
      </c>
      <c r="E2035" s="672">
        <v>6.2601161430922101</v>
      </c>
      <c r="F2035" s="673">
        <v>6.2601161430922101</v>
      </c>
      <c r="G2035" s="674">
        <v>168.79681108213782</v>
      </c>
      <c r="H2035" s="674">
        <v>168.79681108213782</v>
      </c>
      <c r="I2035" s="675">
        <v>168.79681108213782</v>
      </c>
      <c r="J2035" s="674">
        <v>657.06375395925238</v>
      </c>
      <c r="K2035" s="674">
        <v>657.06375395925238</v>
      </c>
      <c r="L2035" s="675">
        <v>657.06375395925238</v>
      </c>
    </row>
    <row r="2036" spans="1:12" x14ac:dyDescent="0.25">
      <c r="A2036" s="669">
        <v>2025</v>
      </c>
      <c r="B2036" s="670">
        <v>2057</v>
      </c>
      <c r="C2036" s="671">
        <v>32</v>
      </c>
      <c r="D2036" s="672">
        <v>8.6606116829813864</v>
      </c>
      <c r="E2036" s="672">
        <v>8.6606116829813864</v>
      </c>
      <c r="F2036" s="673">
        <v>8.6606116829813864</v>
      </c>
      <c r="G2036" s="674">
        <v>142.05530714506546</v>
      </c>
      <c r="H2036" s="674">
        <v>142.05530714506546</v>
      </c>
      <c r="I2036" s="675">
        <v>142.05530714506546</v>
      </c>
      <c r="J2036" s="674">
        <v>597.87063646757508</v>
      </c>
      <c r="K2036" s="674">
        <v>597.87063646757508</v>
      </c>
      <c r="L2036" s="675">
        <v>597.87063646757508</v>
      </c>
    </row>
    <row r="2037" spans="1:12" x14ac:dyDescent="0.25">
      <c r="A2037" s="669">
        <v>2025</v>
      </c>
      <c r="B2037" s="670">
        <v>2058</v>
      </c>
      <c r="C2037" s="671">
        <v>33</v>
      </c>
      <c r="D2037" s="672">
        <v>7.5228576291034805</v>
      </c>
      <c r="E2037" s="672">
        <v>7.5228576291034805</v>
      </c>
      <c r="F2037" s="673">
        <v>7.5228576291034805</v>
      </c>
      <c r="G2037" s="674">
        <v>121.73023032223881</v>
      </c>
      <c r="H2037" s="674">
        <v>121.73023032223881</v>
      </c>
      <c r="I2037" s="675">
        <v>121.73023032223881</v>
      </c>
      <c r="J2037" s="674">
        <v>625.88760704672507</v>
      </c>
      <c r="K2037" s="674">
        <v>625.88760704672507</v>
      </c>
      <c r="L2037" s="675">
        <v>625.88760704672507</v>
      </c>
    </row>
    <row r="2038" spans="1:12" x14ac:dyDescent="0.25">
      <c r="A2038" s="669">
        <v>2025</v>
      </c>
      <c r="B2038" s="670">
        <v>2059</v>
      </c>
      <c r="C2038" s="671">
        <v>34</v>
      </c>
      <c r="D2038" s="672">
        <v>6.3072993863834252</v>
      </c>
      <c r="E2038" s="672">
        <v>6.3072993863834252</v>
      </c>
      <c r="F2038" s="673">
        <v>6.3072993863834252</v>
      </c>
      <c r="G2038" s="674">
        <v>103.85816229605558</v>
      </c>
      <c r="H2038" s="674">
        <v>103.85816229605558</v>
      </c>
      <c r="I2038" s="675">
        <v>103.85816229605558</v>
      </c>
      <c r="J2038" s="674">
        <v>567.56307073476262</v>
      </c>
      <c r="K2038" s="674">
        <v>567.56307073476262</v>
      </c>
      <c r="L2038" s="675">
        <v>567.56307073476262</v>
      </c>
    </row>
    <row r="2039" spans="1:12" x14ac:dyDescent="0.25">
      <c r="A2039" s="669">
        <v>2025</v>
      </c>
      <c r="B2039" s="670">
        <v>2060</v>
      </c>
      <c r="C2039" s="671">
        <v>35</v>
      </c>
      <c r="D2039" s="672">
        <v>6.1722349399293917</v>
      </c>
      <c r="E2039" s="672">
        <v>6.1722349399293917</v>
      </c>
      <c r="F2039" s="673">
        <v>6.1722349399293917</v>
      </c>
      <c r="G2039" s="674">
        <v>99.451808544818107</v>
      </c>
      <c r="H2039" s="674">
        <v>99.451808544818107</v>
      </c>
      <c r="I2039" s="675">
        <v>99.451808544818107</v>
      </c>
      <c r="J2039" s="674">
        <v>505.25713002633421</v>
      </c>
      <c r="K2039" s="674">
        <v>505.25713002633421</v>
      </c>
      <c r="L2039" s="675">
        <v>505.25713002633421</v>
      </c>
    </row>
    <row r="2040" spans="1:12" x14ac:dyDescent="0.25">
      <c r="A2040" s="669">
        <v>2025</v>
      </c>
      <c r="B2040" s="670">
        <v>2061</v>
      </c>
      <c r="C2040" s="671">
        <v>36</v>
      </c>
      <c r="D2040" s="672">
        <v>4.9522680206466161</v>
      </c>
      <c r="E2040" s="672">
        <v>4.9522680206466161</v>
      </c>
      <c r="F2040" s="673">
        <v>4.9522680206466161</v>
      </c>
      <c r="G2040" s="674">
        <v>103.83155498148359</v>
      </c>
      <c r="H2040" s="674">
        <v>103.83155498148359</v>
      </c>
      <c r="I2040" s="675">
        <v>103.83155498148359</v>
      </c>
      <c r="J2040" s="674">
        <v>593.79116476925913</v>
      </c>
      <c r="K2040" s="674">
        <v>593.79116476925913</v>
      </c>
      <c r="L2040" s="675">
        <v>593.79116476925913</v>
      </c>
    </row>
    <row r="2041" spans="1:12" x14ac:dyDescent="0.25">
      <c r="A2041" s="669">
        <v>2025</v>
      </c>
      <c r="B2041" s="670">
        <v>2062</v>
      </c>
      <c r="C2041" s="671">
        <v>37</v>
      </c>
      <c r="D2041" s="672">
        <v>4.2604917201712702</v>
      </c>
      <c r="E2041" s="672">
        <v>4.2604917201712702</v>
      </c>
      <c r="F2041" s="673">
        <v>4.2604917201712702</v>
      </c>
      <c r="G2041" s="674">
        <v>77.134539585371058</v>
      </c>
      <c r="H2041" s="674">
        <v>77.134539585371058</v>
      </c>
      <c r="I2041" s="675">
        <v>77.134539585371058</v>
      </c>
      <c r="J2041" s="674">
        <v>486.1891870483546</v>
      </c>
      <c r="K2041" s="674">
        <v>486.1891870483546</v>
      </c>
      <c r="L2041" s="675">
        <v>486.1891870483546</v>
      </c>
    </row>
    <row r="2042" spans="1:12" x14ac:dyDescent="0.25">
      <c r="A2042" s="669">
        <v>2025</v>
      </c>
      <c r="B2042" s="670">
        <v>2063</v>
      </c>
      <c r="C2042" s="671">
        <v>38</v>
      </c>
      <c r="D2042" s="672">
        <v>3.7902818603341295</v>
      </c>
      <c r="E2042" s="672">
        <v>3.7902818603341295</v>
      </c>
      <c r="F2042" s="673">
        <v>3.7902818603341295</v>
      </c>
      <c r="G2042" s="674">
        <v>58.596259189296205</v>
      </c>
      <c r="H2042" s="674">
        <v>58.596259189296205</v>
      </c>
      <c r="I2042" s="675">
        <v>58.596259189296205</v>
      </c>
      <c r="J2042" s="674">
        <v>444.0015364487715</v>
      </c>
      <c r="K2042" s="674">
        <v>444.0015364487715</v>
      </c>
      <c r="L2042" s="675">
        <v>444.0015364487715</v>
      </c>
    </row>
    <row r="2043" spans="1:12" ht="13" thickBot="1" x14ac:dyDescent="0.3">
      <c r="A2043" s="676">
        <v>2025</v>
      </c>
      <c r="B2043" s="677">
        <v>2064</v>
      </c>
      <c r="C2043" s="678">
        <v>39</v>
      </c>
      <c r="D2043" s="679">
        <v>2.9133711282191608</v>
      </c>
      <c r="E2043" s="679">
        <v>2.9133711282191608</v>
      </c>
      <c r="F2043" s="680">
        <v>2.9133711282191608</v>
      </c>
      <c r="G2043" s="681">
        <v>35.715456249748549</v>
      </c>
      <c r="H2043" s="681">
        <v>35.715456249748549</v>
      </c>
      <c r="I2043" s="682">
        <v>35.715456249748549</v>
      </c>
      <c r="J2043" s="681">
        <v>353.63262176587659</v>
      </c>
      <c r="K2043" s="681">
        <v>353.63262176587659</v>
      </c>
      <c r="L2043" s="682">
        <v>353.63262176587659</v>
      </c>
    </row>
    <row r="2044" spans="1:12" x14ac:dyDescent="0.25">
      <c r="A2044" s="662">
        <v>2026</v>
      </c>
      <c r="B2044" s="663">
        <v>2026</v>
      </c>
      <c r="C2044" s="664">
        <v>0</v>
      </c>
      <c r="D2044" s="665">
        <v>2.0338021834669355</v>
      </c>
      <c r="E2044" s="665">
        <v>2.0338021834669355</v>
      </c>
      <c r="F2044" s="666">
        <v>2.0338021834669355</v>
      </c>
      <c r="G2044" s="667">
        <v>334.6913355249136</v>
      </c>
      <c r="H2044" s="667">
        <v>334.6913355249136</v>
      </c>
      <c r="I2044" s="668">
        <v>334.6913355249136</v>
      </c>
      <c r="J2044" s="667">
        <v>1352.3397131662309</v>
      </c>
      <c r="K2044" s="667">
        <v>1352.3397131662309</v>
      </c>
      <c r="L2044" s="668">
        <v>1352.3397131662309</v>
      </c>
    </row>
    <row r="2045" spans="1:12" x14ac:dyDescent="0.25">
      <c r="A2045" s="669">
        <v>2026</v>
      </c>
      <c r="B2045" s="670">
        <v>2027</v>
      </c>
      <c r="C2045" s="671">
        <v>1</v>
      </c>
      <c r="D2045" s="672">
        <v>2.2041127301511581</v>
      </c>
      <c r="E2045" s="672">
        <v>2.2041127301511581</v>
      </c>
      <c r="F2045" s="673">
        <v>2.2041127301511581</v>
      </c>
      <c r="G2045" s="674">
        <v>347.20824186497549</v>
      </c>
      <c r="H2045" s="674">
        <v>347.20824186497549</v>
      </c>
      <c r="I2045" s="675">
        <v>347.20824186497549</v>
      </c>
      <c r="J2045" s="674">
        <v>1387.4976732963528</v>
      </c>
      <c r="K2045" s="674">
        <v>1387.4976732963528</v>
      </c>
      <c r="L2045" s="675">
        <v>1387.4976732963528</v>
      </c>
    </row>
    <row r="2046" spans="1:12" x14ac:dyDescent="0.25">
      <c r="A2046" s="669">
        <v>2026</v>
      </c>
      <c r="B2046" s="670">
        <v>2028</v>
      </c>
      <c r="C2046" s="671">
        <v>2</v>
      </c>
      <c r="D2046" s="672">
        <v>2.3931034493236565</v>
      </c>
      <c r="E2046" s="672">
        <v>2.3931034493236565</v>
      </c>
      <c r="F2046" s="673">
        <v>2.3931034493236565</v>
      </c>
      <c r="G2046" s="674">
        <v>360.93457910510597</v>
      </c>
      <c r="H2046" s="674">
        <v>360.93457910510597</v>
      </c>
      <c r="I2046" s="675">
        <v>360.93457910510597</v>
      </c>
      <c r="J2046" s="674">
        <v>1422.2571704694528</v>
      </c>
      <c r="K2046" s="674">
        <v>1422.2571704694528</v>
      </c>
      <c r="L2046" s="675">
        <v>1422.2571704694528</v>
      </c>
    </row>
    <row r="2047" spans="1:12" x14ac:dyDescent="0.25">
      <c r="A2047" s="669">
        <v>2026</v>
      </c>
      <c r="B2047" s="670">
        <v>2029</v>
      </c>
      <c r="C2047" s="671">
        <v>3</v>
      </c>
      <c r="D2047" s="672">
        <v>2.6017623386420672</v>
      </c>
      <c r="E2047" s="672">
        <v>2.6017623386420672</v>
      </c>
      <c r="F2047" s="673">
        <v>2.6017623386420672</v>
      </c>
      <c r="G2047" s="674">
        <v>375.7232069599126</v>
      </c>
      <c r="H2047" s="674">
        <v>375.7232069599126</v>
      </c>
      <c r="I2047" s="675">
        <v>375.7232069599126</v>
      </c>
      <c r="J2047" s="674">
        <v>1456.1702062133356</v>
      </c>
      <c r="K2047" s="674">
        <v>1456.1702062133356</v>
      </c>
      <c r="L2047" s="675">
        <v>1456.1702062133356</v>
      </c>
    </row>
    <row r="2048" spans="1:12" x14ac:dyDescent="0.25">
      <c r="A2048" s="669">
        <v>2026</v>
      </c>
      <c r="B2048" s="670">
        <v>2030</v>
      </c>
      <c r="C2048" s="671">
        <v>4</v>
      </c>
      <c r="D2048" s="672">
        <v>2.8309236541525356</v>
      </c>
      <c r="E2048" s="672">
        <v>2.8309236541525356</v>
      </c>
      <c r="F2048" s="673">
        <v>2.8309236541525356</v>
      </c>
      <c r="G2048" s="674">
        <v>391.39634654574587</v>
      </c>
      <c r="H2048" s="674">
        <v>391.39634654574587</v>
      </c>
      <c r="I2048" s="675">
        <v>391.39634654574587</v>
      </c>
      <c r="J2048" s="674">
        <v>1488.7542841327893</v>
      </c>
      <c r="K2048" s="674">
        <v>1488.7542841327893</v>
      </c>
      <c r="L2048" s="675">
        <v>1488.7542841327893</v>
      </c>
    </row>
    <row r="2049" spans="1:12" x14ac:dyDescent="0.25">
      <c r="A2049" s="669">
        <v>2026</v>
      </c>
      <c r="B2049" s="670">
        <v>2031</v>
      </c>
      <c r="C2049" s="671">
        <v>5</v>
      </c>
      <c r="D2049" s="672">
        <v>3.0811935494142602</v>
      </c>
      <c r="E2049" s="672">
        <v>3.0811935494142602</v>
      </c>
      <c r="F2049" s="673">
        <v>3.0811935494142602</v>
      </c>
      <c r="G2049" s="674">
        <v>407.73959398324024</v>
      </c>
      <c r="H2049" s="674">
        <v>407.73959398324024</v>
      </c>
      <c r="I2049" s="675">
        <v>407.73959398324024</v>
      </c>
      <c r="J2049" s="674">
        <v>1519.4958404045883</v>
      </c>
      <c r="K2049" s="674">
        <v>1519.4958404045883</v>
      </c>
      <c r="L2049" s="675">
        <v>1519.4958404045883</v>
      </c>
    </row>
    <row r="2050" spans="1:12" x14ac:dyDescent="0.25">
      <c r="A2050" s="669">
        <v>2026</v>
      </c>
      <c r="B2050" s="670">
        <v>2032</v>
      </c>
      <c r="C2050" s="671">
        <v>6</v>
      </c>
      <c r="D2050" s="672">
        <v>3.3528644425598286</v>
      </c>
      <c r="E2050" s="672">
        <v>3.3528644425598286</v>
      </c>
      <c r="F2050" s="673">
        <v>3.3528644425598286</v>
      </c>
      <c r="G2050" s="674">
        <v>424.49690746229498</v>
      </c>
      <c r="H2050" s="674">
        <v>424.49690746229498</v>
      </c>
      <c r="I2050" s="675">
        <v>424.49690746229498</v>
      </c>
      <c r="J2050" s="674">
        <v>1547.8552645364234</v>
      </c>
      <c r="K2050" s="674">
        <v>1547.8552645364234</v>
      </c>
      <c r="L2050" s="675">
        <v>1547.8552645364234</v>
      </c>
    </row>
    <row r="2051" spans="1:12" x14ac:dyDescent="0.25">
      <c r="A2051" s="669">
        <v>2026</v>
      </c>
      <c r="B2051" s="670">
        <v>2033</v>
      </c>
      <c r="C2051" s="671">
        <v>7</v>
      </c>
      <c r="D2051" s="672">
        <v>3.6458190232778267</v>
      </c>
      <c r="E2051" s="672">
        <v>3.6458190232778267</v>
      </c>
      <c r="F2051" s="673">
        <v>3.6458190232778267</v>
      </c>
      <c r="G2051" s="674">
        <v>441.36699633115205</v>
      </c>
      <c r="H2051" s="674">
        <v>441.36699633115205</v>
      </c>
      <c r="I2051" s="675">
        <v>441.36699633115205</v>
      </c>
      <c r="J2051" s="674">
        <v>1573.273607658911</v>
      </c>
      <c r="K2051" s="674">
        <v>1573.273607658911</v>
      </c>
      <c r="L2051" s="675">
        <v>1573.273607658911</v>
      </c>
    </row>
    <row r="2052" spans="1:12" x14ac:dyDescent="0.25">
      <c r="A2052" s="669">
        <v>2026</v>
      </c>
      <c r="B2052" s="670">
        <v>2034</v>
      </c>
      <c r="C2052" s="671">
        <v>8</v>
      </c>
      <c r="D2052" s="672">
        <v>3.9594258919032272</v>
      </c>
      <c r="E2052" s="672">
        <v>3.9594258919032272</v>
      </c>
      <c r="F2052" s="673">
        <v>3.9594258919032272</v>
      </c>
      <c r="G2052" s="674">
        <v>458.00161971099408</v>
      </c>
      <c r="H2052" s="674">
        <v>458.00161971099408</v>
      </c>
      <c r="I2052" s="675">
        <v>458.00161971099408</v>
      </c>
      <c r="J2052" s="674">
        <v>1595.1810256712745</v>
      </c>
      <c r="K2052" s="674">
        <v>1595.1810256712745</v>
      </c>
      <c r="L2052" s="675">
        <v>1595.1810256712745</v>
      </c>
    </row>
    <row r="2053" spans="1:12" x14ac:dyDescent="0.25">
      <c r="A2053" s="669">
        <v>2026</v>
      </c>
      <c r="B2053" s="670">
        <v>2035</v>
      </c>
      <c r="C2053" s="671">
        <v>9</v>
      </c>
      <c r="D2053" s="672">
        <v>4.2924301365881448</v>
      </c>
      <c r="E2053" s="672">
        <v>4.2924301365881448</v>
      </c>
      <c r="F2053" s="673">
        <v>4.2924301365881448</v>
      </c>
      <c r="G2053" s="674">
        <v>474.00635112102651</v>
      </c>
      <c r="H2053" s="674">
        <v>474.00635112102651</v>
      </c>
      <c r="I2053" s="675">
        <v>474.00635112102651</v>
      </c>
      <c r="J2053" s="674">
        <v>1613.0069406128107</v>
      </c>
      <c r="K2053" s="674">
        <v>1613.0069406128107</v>
      </c>
      <c r="L2053" s="675">
        <v>1613.0069406128107</v>
      </c>
    </row>
    <row r="2054" spans="1:12" x14ac:dyDescent="0.25">
      <c r="A2054" s="669">
        <v>2026</v>
      </c>
      <c r="B2054" s="670">
        <v>2036</v>
      </c>
      <c r="C2054" s="671">
        <v>10</v>
      </c>
      <c r="D2054" s="672">
        <v>4.642843667836944</v>
      </c>
      <c r="E2054" s="672">
        <v>4.642843667836944</v>
      </c>
      <c r="F2054" s="673">
        <v>4.642843667836944</v>
      </c>
      <c r="G2054" s="674">
        <v>488.9443701821848</v>
      </c>
      <c r="H2054" s="674">
        <v>488.9443701821848</v>
      </c>
      <c r="I2054" s="675">
        <v>488.9443701821848</v>
      </c>
      <c r="J2054" s="674">
        <v>1626.1918264209955</v>
      </c>
      <c r="K2054" s="674">
        <v>1626.1918264209955</v>
      </c>
      <c r="L2054" s="675">
        <v>1626.1918264209955</v>
      </c>
    </row>
    <row r="2055" spans="1:12" x14ac:dyDescent="0.25">
      <c r="A2055" s="669">
        <v>2026</v>
      </c>
      <c r="B2055" s="670">
        <v>2037</v>
      </c>
      <c r="C2055" s="671">
        <v>11</v>
      </c>
      <c r="D2055" s="672">
        <v>5.0078417705646716</v>
      </c>
      <c r="E2055" s="672">
        <v>5.0078417705646716</v>
      </c>
      <c r="F2055" s="673">
        <v>5.0078417705646716</v>
      </c>
      <c r="G2055" s="674">
        <v>502.34378731847795</v>
      </c>
      <c r="H2055" s="674">
        <v>502.34378731847795</v>
      </c>
      <c r="I2055" s="675">
        <v>502.34378731847795</v>
      </c>
      <c r="J2055" s="674">
        <v>1634.2004366053957</v>
      </c>
      <c r="K2055" s="674">
        <v>1634.2004366053957</v>
      </c>
      <c r="L2055" s="675">
        <v>1634.2004366053957</v>
      </c>
    </row>
    <row r="2056" spans="1:12" x14ac:dyDescent="0.25">
      <c r="A2056" s="669">
        <v>2026</v>
      </c>
      <c r="B2056" s="670">
        <v>2038</v>
      </c>
      <c r="C2056" s="671">
        <v>12</v>
      </c>
      <c r="D2056" s="672">
        <v>5.3836739850981328</v>
      </c>
      <c r="E2056" s="672">
        <v>5.3836739850981328</v>
      </c>
      <c r="F2056" s="673">
        <v>5.3836739850981328</v>
      </c>
      <c r="G2056" s="674">
        <v>513.70887841628701</v>
      </c>
      <c r="H2056" s="674">
        <v>513.70887841628701</v>
      </c>
      <c r="I2056" s="675">
        <v>513.70887841628701</v>
      </c>
      <c r="J2056" s="674">
        <v>1636.5361944080416</v>
      </c>
      <c r="K2056" s="674">
        <v>1636.5361944080416</v>
      </c>
      <c r="L2056" s="675">
        <v>1636.5361944080416</v>
      </c>
    </row>
    <row r="2057" spans="1:12" x14ac:dyDescent="0.25">
      <c r="A2057" s="669">
        <v>2026</v>
      </c>
      <c r="B2057" s="670">
        <v>2039</v>
      </c>
      <c r="C2057" s="671">
        <v>13</v>
      </c>
      <c r="D2057" s="672">
        <v>5.7655989237703125</v>
      </c>
      <c r="E2057" s="672">
        <v>5.7655989237703125</v>
      </c>
      <c r="F2057" s="673">
        <v>5.7655989237703125</v>
      </c>
      <c r="G2057" s="674">
        <v>522.53539365364486</v>
      </c>
      <c r="H2057" s="674">
        <v>522.53539365364486</v>
      </c>
      <c r="I2057" s="675">
        <v>522.53539365364486</v>
      </c>
      <c r="J2057" s="674">
        <v>1632.7563651511057</v>
      </c>
      <c r="K2057" s="674">
        <v>1632.7563651511057</v>
      </c>
      <c r="L2057" s="675">
        <v>1632.7563651511057</v>
      </c>
    </row>
    <row r="2058" spans="1:12" x14ac:dyDescent="0.25">
      <c r="A2058" s="669">
        <v>2026</v>
      </c>
      <c r="B2058" s="670">
        <v>2040</v>
      </c>
      <c r="C2058" s="671">
        <v>14</v>
      </c>
      <c r="D2058" s="672">
        <v>6.147853754884661</v>
      </c>
      <c r="E2058" s="672">
        <v>6.147853754884661</v>
      </c>
      <c r="F2058" s="673">
        <v>6.147853754884661</v>
      </c>
      <c r="G2058" s="674">
        <v>528.32980563784463</v>
      </c>
      <c r="H2058" s="674">
        <v>528.32980563784463</v>
      </c>
      <c r="I2058" s="675">
        <v>528.32980563784463</v>
      </c>
      <c r="J2058" s="674">
        <v>1622.4875313962493</v>
      </c>
      <c r="K2058" s="674">
        <v>1622.4875313962493</v>
      </c>
      <c r="L2058" s="675">
        <v>1622.4875313962493</v>
      </c>
    </row>
    <row r="2059" spans="1:12" x14ac:dyDescent="0.25">
      <c r="A2059" s="669">
        <v>2026</v>
      </c>
      <c r="B2059" s="670">
        <v>2041</v>
      </c>
      <c r="C2059" s="671">
        <v>15</v>
      </c>
      <c r="D2059" s="672">
        <v>6.5236695886789526</v>
      </c>
      <c r="E2059" s="672">
        <v>6.5236695886789526</v>
      </c>
      <c r="F2059" s="673">
        <v>6.5236695886789526</v>
      </c>
      <c r="G2059" s="674">
        <v>530.63198494365838</v>
      </c>
      <c r="H2059" s="674">
        <v>530.63198494365838</v>
      </c>
      <c r="I2059" s="675">
        <v>530.63198494365838</v>
      </c>
      <c r="J2059" s="674">
        <v>1605.4408010880759</v>
      </c>
      <c r="K2059" s="674">
        <v>1605.4408010880759</v>
      </c>
      <c r="L2059" s="675">
        <v>1605.4408010880759</v>
      </c>
    </row>
    <row r="2060" spans="1:12" x14ac:dyDescent="0.25">
      <c r="A2060" s="669">
        <v>2026</v>
      </c>
      <c r="B2060" s="670">
        <v>2042</v>
      </c>
      <c r="C2060" s="671">
        <v>16</v>
      </c>
      <c r="D2060" s="672">
        <v>6.8853436098934253</v>
      </c>
      <c r="E2060" s="672">
        <v>6.8853436098934253</v>
      </c>
      <c r="F2060" s="673">
        <v>6.8853436098934253</v>
      </c>
      <c r="G2060" s="674">
        <v>529.04035828104008</v>
      </c>
      <c r="H2060" s="674">
        <v>529.04035828104008</v>
      </c>
      <c r="I2060" s="675">
        <v>529.04035828104008</v>
      </c>
      <c r="J2060" s="674">
        <v>1581.4261046741765</v>
      </c>
      <c r="K2060" s="674">
        <v>1581.4261046741765</v>
      </c>
      <c r="L2060" s="675">
        <v>1581.4261046741765</v>
      </c>
    </row>
    <row r="2061" spans="1:12" x14ac:dyDescent="0.25">
      <c r="A2061" s="669">
        <v>2026</v>
      </c>
      <c r="B2061" s="670">
        <v>2043</v>
      </c>
      <c r="C2061" s="671">
        <v>17</v>
      </c>
      <c r="D2061" s="672">
        <v>7.2243772604908854</v>
      </c>
      <c r="E2061" s="672">
        <v>7.2243772604908854</v>
      </c>
      <c r="F2061" s="673">
        <v>7.2243772604908854</v>
      </c>
      <c r="G2061" s="674">
        <v>523.23815337146073</v>
      </c>
      <c r="H2061" s="674">
        <v>523.23815337146073</v>
      </c>
      <c r="I2061" s="675">
        <v>523.23815337146073</v>
      </c>
      <c r="J2061" s="674">
        <v>1550.3648872845897</v>
      </c>
      <c r="K2061" s="674">
        <v>1550.3648872845897</v>
      </c>
      <c r="L2061" s="675">
        <v>1550.3648872845897</v>
      </c>
    </row>
    <row r="2062" spans="1:12" x14ac:dyDescent="0.25">
      <c r="A2062" s="669">
        <v>2026</v>
      </c>
      <c r="B2062" s="670">
        <v>2044</v>
      </c>
      <c r="C2062" s="671">
        <v>18</v>
      </c>
      <c r="D2062" s="672">
        <v>7.5316868799472356</v>
      </c>
      <c r="E2062" s="672">
        <v>7.5316868799472356</v>
      </c>
      <c r="F2062" s="673">
        <v>7.5316868799472356</v>
      </c>
      <c r="G2062" s="674">
        <v>513.01891744132911</v>
      </c>
      <c r="H2062" s="674">
        <v>513.01891744132911</v>
      </c>
      <c r="I2062" s="675">
        <v>513.01891744132911</v>
      </c>
      <c r="J2062" s="674">
        <v>1512.3004841528605</v>
      </c>
      <c r="K2062" s="674">
        <v>1512.3004841528605</v>
      </c>
      <c r="L2062" s="675">
        <v>1512.3004841528605</v>
      </c>
    </row>
    <row r="2063" spans="1:12" x14ac:dyDescent="0.25">
      <c r="A2063" s="669">
        <v>2026</v>
      </c>
      <c r="B2063" s="670">
        <v>2045</v>
      </c>
      <c r="C2063" s="671">
        <v>19</v>
      </c>
      <c r="D2063" s="672">
        <v>7.7978888590462194</v>
      </c>
      <c r="E2063" s="672">
        <v>7.7978888590462194</v>
      </c>
      <c r="F2063" s="673">
        <v>7.7978888590462194</v>
      </c>
      <c r="G2063" s="674">
        <v>498.3091764322001</v>
      </c>
      <c r="H2063" s="674">
        <v>498.3091764322001</v>
      </c>
      <c r="I2063" s="675">
        <v>498.3091764322001</v>
      </c>
      <c r="J2063" s="674">
        <v>1467.4054883216429</v>
      </c>
      <c r="K2063" s="674">
        <v>1467.4054883216429</v>
      </c>
      <c r="L2063" s="675">
        <v>1467.4054883216429</v>
      </c>
    </row>
    <row r="2064" spans="1:12" x14ac:dyDescent="0.25">
      <c r="A2064" s="669">
        <v>2026</v>
      </c>
      <c r="B2064" s="670">
        <v>2046</v>
      </c>
      <c r="C2064" s="671">
        <v>20</v>
      </c>
      <c r="D2064" s="672">
        <v>8.0136556117618358</v>
      </c>
      <c r="E2064" s="672">
        <v>8.0136556117618358</v>
      </c>
      <c r="F2064" s="673">
        <v>8.0136556117618358</v>
      </c>
      <c r="G2064" s="674">
        <v>479.18594708794325</v>
      </c>
      <c r="H2064" s="674">
        <v>479.18594708794325</v>
      </c>
      <c r="I2064" s="675">
        <v>479.18594708794325</v>
      </c>
      <c r="J2064" s="674">
        <v>1415.9854842716823</v>
      </c>
      <c r="K2064" s="674">
        <v>1415.9854842716823</v>
      </c>
      <c r="L2064" s="675">
        <v>1415.9854842716823</v>
      </c>
    </row>
    <row r="2065" spans="1:12" x14ac:dyDescent="0.25">
      <c r="A2065" s="669">
        <v>2026</v>
      </c>
      <c r="B2065" s="670">
        <v>2047</v>
      </c>
      <c r="C2065" s="671">
        <v>21</v>
      </c>
      <c r="D2065" s="672">
        <v>8.1701317757460821</v>
      </c>
      <c r="E2065" s="672">
        <v>8.1701317757460821</v>
      </c>
      <c r="F2065" s="673">
        <v>8.1701317757460821</v>
      </c>
      <c r="G2065" s="674">
        <v>455.8868854844863</v>
      </c>
      <c r="H2065" s="674">
        <v>455.8868854844863</v>
      </c>
      <c r="I2065" s="675">
        <v>455.8868854844863</v>
      </c>
      <c r="J2065" s="674">
        <v>1358.4786318520744</v>
      </c>
      <c r="K2065" s="674">
        <v>1358.4786318520744</v>
      </c>
      <c r="L2065" s="675">
        <v>1358.4786318520744</v>
      </c>
    </row>
    <row r="2066" spans="1:12" x14ac:dyDescent="0.25">
      <c r="A2066" s="669">
        <v>2026</v>
      </c>
      <c r="B2066" s="670">
        <v>2048</v>
      </c>
      <c r="C2066" s="671">
        <v>22</v>
      </c>
      <c r="D2066" s="672">
        <v>8.2593925029028625</v>
      </c>
      <c r="E2066" s="672">
        <v>8.2593925029028625</v>
      </c>
      <c r="F2066" s="673">
        <v>8.2593925029028625</v>
      </c>
      <c r="G2066" s="674">
        <v>428.81119647360543</v>
      </c>
      <c r="H2066" s="674">
        <v>428.81119647360543</v>
      </c>
      <c r="I2066" s="675">
        <v>428.81119647360543</v>
      </c>
      <c r="J2066" s="674">
        <v>1295.4507409208347</v>
      </c>
      <c r="K2066" s="674">
        <v>1295.4507409208347</v>
      </c>
      <c r="L2066" s="675">
        <v>1295.4507409208347</v>
      </c>
    </row>
    <row r="2067" spans="1:12" x14ac:dyDescent="0.25">
      <c r="A2067" s="669">
        <v>2026</v>
      </c>
      <c r="B2067" s="670">
        <v>2049</v>
      </c>
      <c r="C2067" s="671">
        <v>23</v>
      </c>
      <c r="D2067" s="672">
        <v>8.2749182161048971</v>
      </c>
      <c r="E2067" s="672">
        <v>8.2749182161048971</v>
      </c>
      <c r="F2067" s="673">
        <v>8.2749182161048971</v>
      </c>
      <c r="G2067" s="674">
        <v>398.51005123903019</v>
      </c>
      <c r="H2067" s="674">
        <v>398.51005123903019</v>
      </c>
      <c r="I2067" s="675">
        <v>398.51005123903019</v>
      </c>
      <c r="J2067" s="674">
        <v>1227.5856738145142</v>
      </c>
      <c r="K2067" s="674">
        <v>1227.5856738145142</v>
      </c>
      <c r="L2067" s="675">
        <v>1227.5856738145142</v>
      </c>
    </row>
    <row r="2068" spans="1:12" x14ac:dyDescent="0.25">
      <c r="A2068" s="669">
        <v>2026</v>
      </c>
      <c r="B2068" s="670">
        <v>2050</v>
      </c>
      <c r="C2068" s="671">
        <v>24</v>
      </c>
      <c r="D2068" s="672">
        <v>8.2120536968622257</v>
      </c>
      <c r="E2068" s="672">
        <v>8.2120536968622257</v>
      </c>
      <c r="F2068" s="673">
        <v>8.2120536968622257</v>
      </c>
      <c r="G2068" s="674">
        <v>365.66613608021981</v>
      </c>
      <c r="H2068" s="674">
        <v>365.66613608021981</v>
      </c>
      <c r="I2068" s="675">
        <v>365.66613608021981</v>
      </c>
      <c r="J2068" s="674">
        <v>1155.6711415607479</v>
      </c>
      <c r="K2068" s="674">
        <v>1155.6711415607479</v>
      </c>
      <c r="L2068" s="675">
        <v>1155.6711415607479</v>
      </c>
    </row>
    <row r="2069" spans="1:12" x14ac:dyDescent="0.25">
      <c r="A2069" s="669">
        <v>2026</v>
      </c>
      <c r="B2069" s="670">
        <v>2051</v>
      </c>
      <c r="C2069" s="671">
        <v>25</v>
      </c>
      <c r="D2069" s="672">
        <v>8.0701771272918865</v>
      </c>
      <c r="E2069" s="672">
        <v>8.0701771272918865</v>
      </c>
      <c r="F2069" s="673">
        <v>8.0701771272918865</v>
      </c>
      <c r="G2069" s="674">
        <v>331.31445148539672</v>
      </c>
      <c r="H2069" s="674">
        <v>331.31445148539672</v>
      </c>
      <c r="I2069" s="675">
        <v>331.31445148539672</v>
      </c>
      <c r="J2069" s="674">
        <v>1082.0192016769215</v>
      </c>
      <c r="K2069" s="674">
        <v>1082.0192016769215</v>
      </c>
      <c r="L2069" s="675">
        <v>1082.0192016769215</v>
      </c>
    </row>
    <row r="2070" spans="1:12" x14ac:dyDescent="0.25">
      <c r="A2070" s="669">
        <v>2026</v>
      </c>
      <c r="B2070" s="670">
        <v>2052</v>
      </c>
      <c r="C2070" s="671">
        <v>26</v>
      </c>
      <c r="D2070" s="672">
        <v>7.8479381344033428</v>
      </c>
      <c r="E2070" s="672">
        <v>7.8479381344033428</v>
      </c>
      <c r="F2070" s="673">
        <v>7.8479381344033428</v>
      </c>
      <c r="G2070" s="674">
        <v>296.03516303670568</v>
      </c>
      <c r="H2070" s="674">
        <v>296.03516303670568</v>
      </c>
      <c r="I2070" s="675">
        <v>296.03516303670568</v>
      </c>
      <c r="J2070" s="674">
        <v>1006.1601458342352</v>
      </c>
      <c r="K2070" s="674">
        <v>1006.1601458342352</v>
      </c>
      <c r="L2070" s="675">
        <v>1006.1601458342352</v>
      </c>
    </row>
    <row r="2071" spans="1:12" x14ac:dyDescent="0.25">
      <c r="A2071" s="669">
        <v>2026</v>
      </c>
      <c r="B2071" s="670">
        <v>2053</v>
      </c>
      <c r="C2071" s="671">
        <v>27</v>
      </c>
      <c r="D2071" s="672">
        <v>7.5723785642843291</v>
      </c>
      <c r="E2071" s="672">
        <v>7.5723785642843291</v>
      </c>
      <c r="F2071" s="673">
        <v>7.5723785642843291</v>
      </c>
      <c r="G2071" s="674">
        <v>261.06605416095317</v>
      </c>
      <c r="H2071" s="674">
        <v>261.06605416095317</v>
      </c>
      <c r="I2071" s="675">
        <v>261.06605416095317</v>
      </c>
      <c r="J2071" s="674">
        <v>929.83968779790655</v>
      </c>
      <c r="K2071" s="674">
        <v>929.83968779790655</v>
      </c>
      <c r="L2071" s="675">
        <v>929.83968779790655</v>
      </c>
    </row>
    <row r="2072" spans="1:12" x14ac:dyDescent="0.25">
      <c r="A2072" s="669">
        <v>2026</v>
      </c>
      <c r="B2072" s="670">
        <v>2054</v>
      </c>
      <c r="C2072" s="671">
        <v>28</v>
      </c>
      <c r="D2072" s="672">
        <v>7.2329890043854022</v>
      </c>
      <c r="E2072" s="672">
        <v>7.2329890043854022</v>
      </c>
      <c r="F2072" s="673">
        <v>7.2329890043854022</v>
      </c>
      <c r="G2072" s="674">
        <v>229.0287868632561</v>
      </c>
      <c r="H2072" s="674">
        <v>229.0287868632561</v>
      </c>
      <c r="I2072" s="675">
        <v>229.0287868632561</v>
      </c>
      <c r="J2072" s="674">
        <v>862.79094147408182</v>
      </c>
      <c r="K2072" s="674">
        <v>862.79094147408182</v>
      </c>
      <c r="L2072" s="675">
        <v>862.79094147408182</v>
      </c>
    </row>
    <row r="2073" spans="1:12" x14ac:dyDescent="0.25">
      <c r="A2073" s="669">
        <v>2026</v>
      </c>
      <c r="B2073" s="670">
        <v>2055</v>
      </c>
      <c r="C2073" s="671">
        <v>29</v>
      </c>
      <c r="D2073" s="672">
        <v>6.8264158635213619</v>
      </c>
      <c r="E2073" s="672">
        <v>6.8264158635213619</v>
      </c>
      <c r="F2073" s="673">
        <v>6.8264158635213619</v>
      </c>
      <c r="G2073" s="674">
        <v>197.69242774060282</v>
      </c>
      <c r="H2073" s="674">
        <v>197.69242774060282</v>
      </c>
      <c r="I2073" s="675">
        <v>197.69242774060282</v>
      </c>
      <c r="J2073" s="674">
        <v>794.17949516951467</v>
      </c>
      <c r="K2073" s="674">
        <v>794.17949516951467</v>
      </c>
      <c r="L2073" s="675">
        <v>794.17949516951467</v>
      </c>
    </row>
    <row r="2074" spans="1:12" x14ac:dyDescent="0.25">
      <c r="A2074" s="669">
        <v>2026</v>
      </c>
      <c r="B2074" s="670">
        <v>2056</v>
      </c>
      <c r="C2074" s="671">
        <v>30</v>
      </c>
      <c r="D2074" s="672">
        <v>6.3617663098161357</v>
      </c>
      <c r="E2074" s="672">
        <v>6.3617663098161357</v>
      </c>
      <c r="F2074" s="673">
        <v>6.3617663098161357</v>
      </c>
      <c r="G2074" s="674">
        <v>167.82954766517057</v>
      </c>
      <c r="H2074" s="674">
        <v>167.82954766517057</v>
      </c>
      <c r="I2074" s="675">
        <v>167.82954766517057</v>
      </c>
      <c r="J2074" s="674">
        <v>725.23559562467415</v>
      </c>
      <c r="K2074" s="674">
        <v>725.23559562467415</v>
      </c>
      <c r="L2074" s="675">
        <v>725.23559562467415</v>
      </c>
    </row>
    <row r="2075" spans="1:12" x14ac:dyDescent="0.25">
      <c r="A2075" s="669">
        <v>2026</v>
      </c>
      <c r="B2075" s="670">
        <v>2057</v>
      </c>
      <c r="C2075" s="671">
        <v>31</v>
      </c>
      <c r="D2075" s="672">
        <v>6.2601161430922101</v>
      </c>
      <c r="E2075" s="672">
        <v>6.2601161430922101</v>
      </c>
      <c r="F2075" s="673">
        <v>6.2601161430922101</v>
      </c>
      <c r="G2075" s="674">
        <v>168.79681108213782</v>
      </c>
      <c r="H2075" s="674">
        <v>168.79681108213782</v>
      </c>
      <c r="I2075" s="675">
        <v>168.79681108213782</v>
      </c>
      <c r="J2075" s="674">
        <v>657.06375395925238</v>
      </c>
      <c r="K2075" s="674">
        <v>657.06375395925238</v>
      </c>
      <c r="L2075" s="675">
        <v>657.06375395925238</v>
      </c>
    </row>
    <row r="2076" spans="1:12" x14ac:dyDescent="0.25">
      <c r="A2076" s="669">
        <v>2026</v>
      </c>
      <c r="B2076" s="670">
        <v>2058</v>
      </c>
      <c r="C2076" s="671">
        <v>32</v>
      </c>
      <c r="D2076" s="672">
        <v>8.6606116829813864</v>
      </c>
      <c r="E2076" s="672">
        <v>8.6606116829813864</v>
      </c>
      <c r="F2076" s="673">
        <v>8.6606116829813864</v>
      </c>
      <c r="G2076" s="674">
        <v>142.05530714506546</v>
      </c>
      <c r="H2076" s="674">
        <v>142.05530714506546</v>
      </c>
      <c r="I2076" s="675">
        <v>142.05530714506546</v>
      </c>
      <c r="J2076" s="674">
        <v>597.87063646757508</v>
      </c>
      <c r="K2076" s="674">
        <v>597.87063646757508</v>
      </c>
      <c r="L2076" s="675">
        <v>597.87063646757508</v>
      </c>
    </row>
    <row r="2077" spans="1:12" x14ac:dyDescent="0.25">
      <c r="A2077" s="669">
        <v>2026</v>
      </c>
      <c r="B2077" s="670">
        <v>2059</v>
      </c>
      <c r="C2077" s="671">
        <v>33</v>
      </c>
      <c r="D2077" s="672">
        <v>7.5228576291034805</v>
      </c>
      <c r="E2077" s="672">
        <v>7.5228576291034805</v>
      </c>
      <c r="F2077" s="673">
        <v>7.5228576291034805</v>
      </c>
      <c r="G2077" s="674">
        <v>121.73023032223881</v>
      </c>
      <c r="H2077" s="674">
        <v>121.73023032223881</v>
      </c>
      <c r="I2077" s="675">
        <v>121.73023032223881</v>
      </c>
      <c r="J2077" s="674">
        <v>625.88760704672507</v>
      </c>
      <c r="K2077" s="674">
        <v>625.88760704672507</v>
      </c>
      <c r="L2077" s="675">
        <v>625.88760704672507</v>
      </c>
    </row>
    <row r="2078" spans="1:12" x14ac:dyDescent="0.25">
      <c r="A2078" s="669">
        <v>2026</v>
      </c>
      <c r="B2078" s="670">
        <v>2060</v>
      </c>
      <c r="C2078" s="671">
        <v>34</v>
      </c>
      <c r="D2078" s="672">
        <v>6.3072993863834252</v>
      </c>
      <c r="E2078" s="672">
        <v>6.3072993863834252</v>
      </c>
      <c r="F2078" s="673">
        <v>6.3072993863834252</v>
      </c>
      <c r="G2078" s="674">
        <v>103.85816229605558</v>
      </c>
      <c r="H2078" s="674">
        <v>103.85816229605558</v>
      </c>
      <c r="I2078" s="675">
        <v>103.85816229605558</v>
      </c>
      <c r="J2078" s="674">
        <v>567.56307073476262</v>
      </c>
      <c r="K2078" s="674">
        <v>567.56307073476262</v>
      </c>
      <c r="L2078" s="675">
        <v>567.56307073476262</v>
      </c>
    </row>
    <row r="2079" spans="1:12" x14ac:dyDescent="0.25">
      <c r="A2079" s="669">
        <v>2026</v>
      </c>
      <c r="B2079" s="670">
        <v>2061</v>
      </c>
      <c r="C2079" s="671">
        <v>35</v>
      </c>
      <c r="D2079" s="672">
        <v>6.1722349399293917</v>
      </c>
      <c r="E2079" s="672">
        <v>6.1722349399293917</v>
      </c>
      <c r="F2079" s="673">
        <v>6.1722349399293917</v>
      </c>
      <c r="G2079" s="674">
        <v>99.451808544818107</v>
      </c>
      <c r="H2079" s="674">
        <v>99.451808544818107</v>
      </c>
      <c r="I2079" s="675">
        <v>99.451808544818107</v>
      </c>
      <c r="J2079" s="674">
        <v>505.25713002633421</v>
      </c>
      <c r="K2079" s="674">
        <v>505.25713002633421</v>
      </c>
      <c r="L2079" s="675">
        <v>505.25713002633421</v>
      </c>
    </row>
    <row r="2080" spans="1:12" x14ac:dyDescent="0.25">
      <c r="A2080" s="669">
        <v>2026</v>
      </c>
      <c r="B2080" s="670">
        <v>2062</v>
      </c>
      <c r="C2080" s="671">
        <v>36</v>
      </c>
      <c r="D2080" s="672">
        <v>4.9522680206466161</v>
      </c>
      <c r="E2080" s="672">
        <v>4.9522680206466161</v>
      </c>
      <c r="F2080" s="673">
        <v>4.9522680206466161</v>
      </c>
      <c r="G2080" s="674">
        <v>103.83155498148359</v>
      </c>
      <c r="H2080" s="674">
        <v>103.83155498148359</v>
      </c>
      <c r="I2080" s="675">
        <v>103.83155498148359</v>
      </c>
      <c r="J2080" s="674">
        <v>593.79116476925913</v>
      </c>
      <c r="K2080" s="674">
        <v>593.79116476925913</v>
      </c>
      <c r="L2080" s="675">
        <v>593.79116476925913</v>
      </c>
    </row>
    <row r="2081" spans="1:12" x14ac:dyDescent="0.25">
      <c r="A2081" s="669">
        <v>2026</v>
      </c>
      <c r="B2081" s="670">
        <v>2063</v>
      </c>
      <c r="C2081" s="671">
        <v>37</v>
      </c>
      <c r="D2081" s="672">
        <v>4.2604917201712702</v>
      </c>
      <c r="E2081" s="672">
        <v>4.2604917201712702</v>
      </c>
      <c r="F2081" s="673">
        <v>4.2604917201712702</v>
      </c>
      <c r="G2081" s="674">
        <v>77.134539585371058</v>
      </c>
      <c r="H2081" s="674">
        <v>77.134539585371058</v>
      </c>
      <c r="I2081" s="675">
        <v>77.134539585371058</v>
      </c>
      <c r="J2081" s="674">
        <v>486.1891870483546</v>
      </c>
      <c r="K2081" s="674">
        <v>486.1891870483546</v>
      </c>
      <c r="L2081" s="675">
        <v>486.1891870483546</v>
      </c>
    </row>
    <row r="2082" spans="1:12" x14ac:dyDescent="0.25">
      <c r="A2082" s="669">
        <v>2026</v>
      </c>
      <c r="B2082" s="670">
        <v>2064</v>
      </c>
      <c r="C2082" s="671">
        <v>38</v>
      </c>
      <c r="D2082" s="672">
        <v>3.7902818603341295</v>
      </c>
      <c r="E2082" s="672">
        <v>3.7902818603341295</v>
      </c>
      <c r="F2082" s="673">
        <v>3.7902818603341295</v>
      </c>
      <c r="G2082" s="674">
        <v>58.596259189296205</v>
      </c>
      <c r="H2082" s="674">
        <v>58.596259189296205</v>
      </c>
      <c r="I2082" s="675">
        <v>58.596259189296205</v>
      </c>
      <c r="J2082" s="674">
        <v>444.0015364487715</v>
      </c>
      <c r="K2082" s="674">
        <v>444.0015364487715</v>
      </c>
      <c r="L2082" s="675">
        <v>444.0015364487715</v>
      </c>
    </row>
    <row r="2083" spans="1:12" ht="13" thickBot="1" x14ac:dyDescent="0.3">
      <c r="A2083" s="676">
        <v>2026</v>
      </c>
      <c r="B2083" s="677">
        <v>2065</v>
      </c>
      <c r="C2083" s="678">
        <v>39</v>
      </c>
      <c r="D2083" s="679">
        <v>2.9133711282191608</v>
      </c>
      <c r="E2083" s="679">
        <v>2.9133711282191608</v>
      </c>
      <c r="F2083" s="680">
        <v>2.9133711282191608</v>
      </c>
      <c r="G2083" s="681">
        <v>35.715456249748549</v>
      </c>
      <c r="H2083" s="681">
        <v>35.715456249748549</v>
      </c>
      <c r="I2083" s="682">
        <v>35.715456249748549</v>
      </c>
      <c r="J2083" s="681">
        <v>353.63262176587659</v>
      </c>
      <c r="K2083" s="681">
        <v>353.63262176587659</v>
      </c>
      <c r="L2083" s="682">
        <v>353.63262176587659</v>
      </c>
    </row>
    <row r="2084" spans="1:12" x14ac:dyDescent="0.25">
      <c r="A2084" s="662">
        <v>2027</v>
      </c>
      <c r="B2084" s="663">
        <v>2027</v>
      </c>
      <c r="C2084" s="664">
        <v>0</v>
      </c>
      <c r="D2084" s="665">
        <v>2.0333567565328003</v>
      </c>
      <c r="E2084" s="665">
        <v>2.0333567565328003</v>
      </c>
      <c r="F2084" s="666">
        <v>2.0333567565328003</v>
      </c>
      <c r="G2084" s="667">
        <v>334.43644596798862</v>
      </c>
      <c r="H2084" s="667">
        <v>334.43644596798862</v>
      </c>
      <c r="I2084" s="668">
        <v>334.43644596798862</v>
      </c>
      <c r="J2084" s="667">
        <v>1350.5339143205656</v>
      </c>
      <c r="K2084" s="667">
        <v>1350.5339143205656</v>
      </c>
      <c r="L2084" s="668">
        <v>1350.5339143205656</v>
      </c>
    </row>
    <row r="2085" spans="1:12" x14ac:dyDescent="0.25">
      <c r="A2085" s="669">
        <v>2027</v>
      </c>
      <c r="B2085" s="670">
        <v>2028</v>
      </c>
      <c r="C2085" s="671">
        <v>1</v>
      </c>
      <c r="D2085" s="672">
        <v>2.203630003176106</v>
      </c>
      <c r="E2085" s="672">
        <v>2.203630003176106</v>
      </c>
      <c r="F2085" s="673">
        <v>2.203630003176106</v>
      </c>
      <c r="G2085" s="674">
        <v>346.94381985718474</v>
      </c>
      <c r="H2085" s="674">
        <v>346.94381985718474</v>
      </c>
      <c r="I2085" s="675">
        <v>346.94381985718474</v>
      </c>
      <c r="J2085" s="674">
        <v>1385.644927516274</v>
      </c>
      <c r="K2085" s="674">
        <v>1385.644927516274</v>
      </c>
      <c r="L2085" s="675">
        <v>1385.644927516274</v>
      </c>
    </row>
    <row r="2086" spans="1:12" x14ac:dyDescent="0.25">
      <c r="A2086" s="669">
        <v>2027</v>
      </c>
      <c r="B2086" s="670">
        <v>2029</v>
      </c>
      <c r="C2086" s="671">
        <v>2</v>
      </c>
      <c r="D2086" s="672">
        <v>2.3925793311271248</v>
      </c>
      <c r="E2086" s="672">
        <v>2.3925793311271248</v>
      </c>
      <c r="F2086" s="673">
        <v>2.3925793311271248</v>
      </c>
      <c r="G2086" s="674">
        <v>360.65970358494133</v>
      </c>
      <c r="H2086" s="674">
        <v>360.65970358494133</v>
      </c>
      <c r="I2086" s="675">
        <v>360.65970358494133</v>
      </c>
      <c r="J2086" s="674">
        <v>1420.3580098283298</v>
      </c>
      <c r="K2086" s="674">
        <v>1420.3580098283298</v>
      </c>
      <c r="L2086" s="675">
        <v>1420.3580098283298</v>
      </c>
    </row>
    <row r="2087" spans="1:12" x14ac:dyDescent="0.25">
      <c r="A2087" s="669">
        <v>2027</v>
      </c>
      <c r="B2087" s="670">
        <v>2030</v>
      </c>
      <c r="C2087" s="671">
        <v>3</v>
      </c>
      <c r="D2087" s="672">
        <v>2.6011925216602236</v>
      </c>
      <c r="E2087" s="672">
        <v>2.6011925216602236</v>
      </c>
      <c r="F2087" s="673">
        <v>2.6011925216602236</v>
      </c>
      <c r="G2087" s="674">
        <v>375.43706892291129</v>
      </c>
      <c r="H2087" s="674">
        <v>375.43706892291129</v>
      </c>
      <c r="I2087" s="675">
        <v>375.43706892291129</v>
      </c>
      <c r="J2087" s="674">
        <v>1454.2257610033998</v>
      </c>
      <c r="K2087" s="674">
        <v>1454.2257610033998</v>
      </c>
      <c r="L2087" s="675">
        <v>1454.2257610033998</v>
      </c>
    </row>
    <row r="2088" spans="1:12" x14ac:dyDescent="0.25">
      <c r="A2088" s="669">
        <v>2027</v>
      </c>
      <c r="B2088" s="670">
        <v>2031</v>
      </c>
      <c r="C2088" s="671">
        <v>4</v>
      </c>
      <c r="D2088" s="672">
        <v>2.8303036481095236</v>
      </c>
      <c r="E2088" s="672">
        <v>2.8303036481095236</v>
      </c>
      <c r="F2088" s="673">
        <v>2.8303036481095236</v>
      </c>
      <c r="G2088" s="674">
        <v>391.0982723778065</v>
      </c>
      <c r="H2088" s="674">
        <v>391.0982723778065</v>
      </c>
      <c r="I2088" s="675">
        <v>391.0982723778065</v>
      </c>
      <c r="J2088" s="674">
        <v>1486.7663289307106</v>
      </c>
      <c r="K2088" s="674">
        <v>1486.7663289307106</v>
      </c>
      <c r="L2088" s="675">
        <v>1486.7663289307106</v>
      </c>
    </row>
    <row r="2089" spans="1:12" x14ac:dyDescent="0.25">
      <c r="A2089" s="669">
        <v>2027</v>
      </c>
      <c r="B2089" s="670">
        <v>2032</v>
      </c>
      <c r="C2089" s="671">
        <v>5</v>
      </c>
      <c r="D2089" s="672">
        <v>3.0805187312793647</v>
      </c>
      <c r="E2089" s="672">
        <v>3.0805187312793647</v>
      </c>
      <c r="F2089" s="673">
        <v>3.0805187312793647</v>
      </c>
      <c r="G2089" s="674">
        <v>407.42907335297599</v>
      </c>
      <c r="H2089" s="674">
        <v>407.42907335297599</v>
      </c>
      <c r="I2089" s="675">
        <v>407.42907335297599</v>
      </c>
      <c r="J2089" s="674">
        <v>1517.4668355562637</v>
      </c>
      <c r="K2089" s="674">
        <v>1517.4668355562637</v>
      </c>
      <c r="L2089" s="675">
        <v>1517.4668355562637</v>
      </c>
    </row>
    <row r="2090" spans="1:12" x14ac:dyDescent="0.25">
      <c r="A2090" s="669">
        <v>2027</v>
      </c>
      <c r="B2090" s="670">
        <v>2033</v>
      </c>
      <c r="C2090" s="671">
        <v>6</v>
      </c>
      <c r="D2090" s="672">
        <v>3.3521301252592761</v>
      </c>
      <c r="E2090" s="672">
        <v>3.3521301252592761</v>
      </c>
      <c r="F2090" s="673">
        <v>3.3521301252592761</v>
      </c>
      <c r="G2090" s="674">
        <v>424.17362503106796</v>
      </c>
      <c r="H2090" s="674">
        <v>424.17362503106796</v>
      </c>
      <c r="I2090" s="675">
        <v>424.17362503106796</v>
      </c>
      <c r="J2090" s="674">
        <v>1545.7883909374716</v>
      </c>
      <c r="K2090" s="674">
        <v>1545.7883909374716</v>
      </c>
      <c r="L2090" s="675">
        <v>1545.7883909374716</v>
      </c>
    </row>
    <row r="2091" spans="1:12" x14ac:dyDescent="0.25">
      <c r="A2091" s="669">
        <v>2027</v>
      </c>
      <c r="B2091" s="670">
        <v>2034</v>
      </c>
      <c r="C2091" s="671">
        <v>7</v>
      </c>
      <c r="D2091" s="672">
        <v>3.6450205454302012</v>
      </c>
      <c r="E2091" s="672">
        <v>3.6450205454302012</v>
      </c>
      <c r="F2091" s="673">
        <v>3.6450205454302012</v>
      </c>
      <c r="G2091" s="674">
        <v>441.03086621305459</v>
      </c>
      <c r="H2091" s="674">
        <v>441.03086621305459</v>
      </c>
      <c r="I2091" s="675">
        <v>441.03086621305459</v>
      </c>
      <c r="J2091" s="674">
        <v>1571.1727925774883</v>
      </c>
      <c r="K2091" s="674">
        <v>1571.1727925774883</v>
      </c>
      <c r="L2091" s="675">
        <v>1571.1727925774883</v>
      </c>
    </row>
    <row r="2092" spans="1:12" x14ac:dyDescent="0.25">
      <c r="A2092" s="669">
        <v>2027</v>
      </c>
      <c r="B2092" s="670">
        <v>2035</v>
      </c>
      <c r="C2092" s="671">
        <v>8</v>
      </c>
      <c r="D2092" s="672">
        <v>3.9585587304111689</v>
      </c>
      <c r="E2092" s="672">
        <v>3.9585587304111689</v>
      </c>
      <c r="F2092" s="673">
        <v>3.9585587304111689</v>
      </c>
      <c r="G2092" s="674">
        <v>457.65282122854757</v>
      </c>
      <c r="H2092" s="674">
        <v>457.65282122854757</v>
      </c>
      <c r="I2092" s="675">
        <v>457.65282122854757</v>
      </c>
      <c r="J2092" s="674">
        <v>1593.0509572966348</v>
      </c>
      <c r="K2092" s="674">
        <v>1593.0509572966348</v>
      </c>
      <c r="L2092" s="675">
        <v>1593.0509572966348</v>
      </c>
    </row>
    <row r="2093" spans="1:12" x14ac:dyDescent="0.25">
      <c r="A2093" s="669">
        <v>2027</v>
      </c>
      <c r="B2093" s="670">
        <v>2036</v>
      </c>
      <c r="C2093" s="671">
        <v>9</v>
      </c>
      <c r="D2093" s="672">
        <v>4.2914900431949556</v>
      </c>
      <c r="E2093" s="672">
        <v>4.2914900431949556</v>
      </c>
      <c r="F2093" s="673">
        <v>4.2914900431949556</v>
      </c>
      <c r="G2093" s="674">
        <v>473.64536397856762</v>
      </c>
      <c r="H2093" s="674">
        <v>473.64536397856762</v>
      </c>
      <c r="I2093" s="675">
        <v>473.64536397856762</v>
      </c>
      <c r="J2093" s="674">
        <v>1610.85306903524</v>
      </c>
      <c r="K2093" s="674">
        <v>1610.85306903524</v>
      </c>
      <c r="L2093" s="675">
        <v>1610.85306903524</v>
      </c>
    </row>
    <row r="2094" spans="1:12" x14ac:dyDescent="0.25">
      <c r="A2094" s="669">
        <v>2027</v>
      </c>
      <c r="B2094" s="670">
        <v>2037</v>
      </c>
      <c r="C2094" s="671">
        <v>10</v>
      </c>
      <c r="D2094" s="672">
        <v>4.6418268297012357</v>
      </c>
      <c r="E2094" s="672">
        <v>4.6418268297012357</v>
      </c>
      <c r="F2094" s="673">
        <v>4.6418268297012357</v>
      </c>
      <c r="G2094" s="674">
        <v>488.57200675161897</v>
      </c>
      <c r="H2094" s="674">
        <v>488.57200675161897</v>
      </c>
      <c r="I2094" s="675">
        <v>488.57200675161897</v>
      </c>
      <c r="J2094" s="674">
        <v>1624.0203488740513</v>
      </c>
      <c r="K2094" s="674">
        <v>1624.0203488740513</v>
      </c>
      <c r="L2094" s="675">
        <v>1624.0203488740513</v>
      </c>
    </row>
    <row r="2095" spans="1:12" x14ac:dyDescent="0.25">
      <c r="A2095" s="669">
        <v>2027</v>
      </c>
      <c r="B2095" s="670">
        <v>2038</v>
      </c>
      <c r="C2095" s="671">
        <v>11</v>
      </c>
      <c r="D2095" s="672">
        <v>5.0067449934913499</v>
      </c>
      <c r="E2095" s="672">
        <v>5.0067449934913499</v>
      </c>
      <c r="F2095" s="673">
        <v>5.0067449934913499</v>
      </c>
      <c r="G2095" s="674">
        <v>501.96121934678899</v>
      </c>
      <c r="H2095" s="674">
        <v>501.96121934678899</v>
      </c>
      <c r="I2095" s="675">
        <v>501.96121934678899</v>
      </c>
      <c r="J2095" s="674">
        <v>1632.018265045042</v>
      </c>
      <c r="K2095" s="674">
        <v>1632.018265045042</v>
      </c>
      <c r="L2095" s="675">
        <v>1632.018265045042</v>
      </c>
    </row>
    <row r="2096" spans="1:12" x14ac:dyDescent="0.25">
      <c r="A2096" s="669">
        <v>2027</v>
      </c>
      <c r="B2096" s="670">
        <v>2039</v>
      </c>
      <c r="C2096" s="671">
        <v>12</v>
      </c>
      <c r="D2096" s="672">
        <v>5.3824948962874997</v>
      </c>
      <c r="E2096" s="672">
        <v>5.3824948962874997</v>
      </c>
      <c r="F2096" s="673">
        <v>5.3824948962874997</v>
      </c>
      <c r="G2096" s="674">
        <v>513.31765517711165</v>
      </c>
      <c r="H2096" s="674">
        <v>513.31765517711165</v>
      </c>
      <c r="I2096" s="675">
        <v>513.31765517711165</v>
      </c>
      <c r="J2096" s="674">
        <v>1634.350903876395</v>
      </c>
      <c r="K2096" s="674">
        <v>1634.350903876395</v>
      </c>
      <c r="L2096" s="675">
        <v>1634.350903876395</v>
      </c>
    </row>
    <row r="2097" spans="1:12" x14ac:dyDescent="0.25">
      <c r="A2097" s="669">
        <v>2027</v>
      </c>
      <c r="B2097" s="670">
        <v>2040</v>
      </c>
      <c r="C2097" s="671">
        <v>13</v>
      </c>
      <c r="D2097" s="672">
        <v>5.7643361888431173</v>
      </c>
      <c r="E2097" s="672">
        <v>5.7643361888431173</v>
      </c>
      <c r="F2097" s="673">
        <v>5.7643361888431173</v>
      </c>
      <c r="G2097" s="674">
        <v>522.13744844016287</v>
      </c>
      <c r="H2097" s="674">
        <v>522.13744844016287</v>
      </c>
      <c r="I2097" s="675">
        <v>522.13744844016287</v>
      </c>
      <c r="J2097" s="674">
        <v>1630.5761218803232</v>
      </c>
      <c r="K2097" s="674">
        <v>1630.5761218803232</v>
      </c>
      <c r="L2097" s="675">
        <v>1630.5761218803232</v>
      </c>
    </row>
    <row r="2098" spans="1:12" x14ac:dyDescent="0.25">
      <c r="A2098" s="669">
        <v>2027</v>
      </c>
      <c r="B2098" s="670">
        <v>2041</v>
      </c>
      <c r="C2098" s="671">
        <v>14</v>
      </c>
      <c r="D2098" s="672">
        <v>6.1465073015905247</v>
      </c>
      <c r="E2098" s="672">
        <v>6.1465073015905247</v>
      </c>
      <c r="F2098" s="673">
        <v>6.1465073015905247</v>
      </c>
      <c r="G2098" s="674">
        <v>527.92744759694074</v>
      </c>
      <c r="H2098" s="674">
        <v>527.92744759694074</v>
      </c>
      <c r="I2098" s="675">
        <v>527.92744759694074</v>
      </c>
      <c r="J2098" s="674">
        <v>1620.3210002482124</v>
      </c>
      <c r="K2098" s="674">
        <v>1620.3210002482124</v>
      </c>
      <c r="L2098" s="675">
        <v>1620.3210002482124</v>
      </c>
    </row>
    <row r="2099" spans="1:12" x14ac:dyDescent="0.25">
      <c r="A2099" s="669">
        <v>2027</v>
      </c>
      <c r="B2099" s="670">
        <v>2042</v>
      </c>
      <c r="C2099" s="671">
        <v>15</v>
      </c>
      <c r="D2099" s="672">
        <v>6.5222408272350823</v>
      </c>
      <c r="E2099" s="672">
        <v>6.5222408272350823</v>
      </c>
      <c r="F2099" s="673">
        <v>6.5222408272350823</v>
      </c>
      <c r="G2099" s="674">
        <v>530.22787364116414</v>
      </c>
      <c r="H2099" s="674">
        <v>530.22787364116414</v>
      </c>
      <c r="I2099" s="675">
        <v>530.22787364116414</v>
      </c>
      <c r="J2099" s="674">
        <v>1603.2970326864208</v>
      </c>
      <c r="K2099" s="674">
        <v>1603.2970326864208</v>
      </c>
      <c r="L2099" s="675">
        <v>1603.2970326864208</v>
      </c>
    </row>
    <row r="2100" spans="1:12" x14ac:dyDescent="0.25">
      <c r="A2100" s="669">
        <v>2027</v>
      </c>
      <c r="B2100" s="670">
        <v>2043</v>
      </c>
      <c r="C2100" s="671">
        <v>16</v>
      </c>
      <c r="D2100" s="672">
        <v>6.8838356375254364</v>
      </c>
      <c r="E2100" s="672">
        <v>6.8838356375254364</v>
      </c>
      <c r="F2100" s="673">
        <v>6.8838356375254364</v>
      </c>
      <c r="G2100" s="674">
        <v>528.63745910736952</v>
      </c>
      <c r="H2100" s="674">
        <v>528.63745910736952</v>
      </c>
      <c r="I2100" s="675">
        <v>528.63745910736952</v>
      </c>
      <c r="J2100" s="674">
        <v>1579.3144034451711</v>
      </c>
      <c r="K2100" s="674">
        <v>1579.3144034451711</v>
      </c>
      <c r="L2100" s="675">
        <v>1579.3144034451711</v>
      </c>
    </row>
    <row r="2101" spans="1:12" x14ac:dyDescent="0.25">
      <c r="A2101" s="669">
        <v>2027</v>
      </c>
      <c r="B2101" s="670">
        <v>2044</v>
      </c>
      <c r="C2101" s="671">
        <v>17</v>
      </c>
      <c r="D2101" s="672">
        <v>7.2227950357099617</v>
      </c>
      <c r="E2101" s="672">
        <v>7.2227950357099617</v>
      </c>
      <c r="F2101" s="673">
        <v>7.2227950357099617</v>
      </c>
      <c r="G2101" s="674">
        <v>522.83967296003948</v>
      </c>
      <c r="H2101" s="674">
        <v>522.83967296003948</v>
      </c>
      <c r="I2101" s="675">
        <v>522.83967296003948</v>
      </c>
      <c r="J2101" s="674">
        <v>1548.2946625499599</v>
      </c>
      <c r="K2101" s="674">
        <v>1548.2946625499599</v>
      </c>
      <c r="L2101" s="675">
        <v>1548.2946625499599</v>
      </c>
    </row>
    <row r="2102" spans="1:12" x14ac:dyDescent="0.25">
      <c r="A2102" s="669">
        <v>2027</v>
      </c>
      <c r="B2102" s="670">
        <v>2045</v>
      </c>
      <c r="C2102" s="671">
        <v>18</v>
      </c>
      <c r="D2102" s="672">
        <v>7.5300373506945508</v>
      </c>
      <c r="E2102" s="672">
        <v>7.5300373506945508</v>
      </c>
      <c r="F2102" s="673">
        <v>7.5300373506945508</v>
      </c>
      <c r="G2102" s="674">
        <v>512.6282196530052</v>
      </c>
      <c r="H2102" s="674">
        <v>512.6282196530052</v>
      </c>
      <c r="I2102" s="675">
        <v>512.6282196530052</v>
      </c>
      <c r="J2102" s="674">
        <v>1510.2810873681658</v>
      </c>
      <c r="K2102" s="674">
        <v>1510.2810873681658</v>
      </c>
      <c r="L2102" s="675">
        <v>1510.2810873681658</v>
      </c>
    </row>
    <row r="2103" spans="1:12" x14ac:dyDescent="0.25">
      <c r="A2103" s="669">
        <v>2027</v>
      </c>
      <c r="B2103" s="670">
        <v>2046</v>
      </c>
      <c r="C2103" s="671">
        <v>19</v>
      </c>
      <c r="D2103" s="672">
        <v>7.7961810283852788</v>
      </c>
      <c r="E2103" s="672">
        <v>7.7961810283852788</v>
      </c>
      <c r="F2103" s="673">
        <v>7.7961810283852788</v>
      </c>
      <c r="G2103" s="674">
        <v>497.92968108316973</v>
      </c>
      <c r="H2103" s="674">
        <v>497.92968108316973</v>
      </c>
      <c r="I2103" s="675">
        <v>497.92968108316973</v>
      </c>
      <c r="J2103" s="674">
        <v>1465.4460404764484</v>
      </c>
      <c r="K2103" s="674">
        <v>1465.4460404764484</v>
      </c>
      <c r="L2103" s="675">
        <v>1465.4460404764484</v>
      </c>
    </row>
    <row r="2104" spans="1:12" x14ac:dyDescent="0.25">
      <c r="A2104" s="669">
        <v>2027</v>
      </c>
      <c r="B2104" s="670">
        <v>2047</v>
      </c>
      <c r="C2104" s="671">
        <v>20</v>
      </c>
      <c r="D2104" s="672">
        <v>8.011900525608727</v>
      </c>
      <c r="E2104" s="672">
        <v>8.011900525608727</v>
      </c>
      <c r="F2104" s="673">
        <v>8.011900525608727</v>
      </c>
      <c r="G2104" s="674">
        <v>478.82101534106556</v>
      </c>
      <c r="H2104" s="674">
        <v>478.82101534106556</v>
      </c>
      <c r="I2104" s="675">
        <v>478.82101534106556</v>
      </c>
      <c r="J2104" s="674">
        <v>1414.0946983041606</v>
      </c>
      <c r="K2104" s="674">
        <v>1414.0946983041606</v>
      </c>
      <c r="L2104" s="675">
        <v>1414.0946983041606</v>
      </c>
    </row>
    <row r="2105" spans="1:12" x14ac:dyDescent="0.25">
      <c r="A2105" s="669">
        <v>2027</v>
      </c>
      <c r="B2105" s="670">
        <v>2048</v>
      </c>
      <c r="C2105" s="671">
        <v>21</v>
      </c>
      <c r="D2105" s="672">
        <v>8.1683424194468621</v>
      </c>
      <c r="E2105" s="672">
        <v>8.1683424194468621</v>
      </c>
      <c r="F2105" s="673">
        <v>8.1683424194468621</v>
      </c>
      <c r="G2105" s="674">
        <v>455.5396975118224</v>
      </c>
      <c r="H2105" s="674">
        <v>455.5396975118224</v>
      </c>
      <c r="I2105" s="675">
        <v>455.5396975118224</v>
      </c>
      <c r="J2105" s="674">
        <v>1356.6646356191927</v>
      </c>
      <c r="K2105" s="674">
        <v>1356.6646356191927</v>
      </c>
      <c r="L2105" s="675">
        <v>1356.6646356191927</v>
      </c>
    </row>
    <row r="2106" spans="1:12" x14ac:dyDescent="0.25">
      <c r="A2106" s="669">
        <v>2027</v>
      </c>
      <c r="B2106" s="670">
        <v>2049</v>
      </c>
      <c r="C2106" s="671">
        <v>22</v>
      </c>
      <c r="D2106" s="672">
        <v>8.2575835974398366</v>
      </c>
      <c r="E2106" s="672">
        <v>8.2575835974398366</v>
      </c>
      <c r="F2106" s="673">
        <v>8.2575835974398366</v>
      </c>
      <c r="G2106" s="674">
        <v>428.4846284263561</v>
      </c>
      <c r="H2106" s="674">
        <v>428.4846284263561</v>
      </c>
      <c r="I2106" s="675">
        <v>428.4846284263561</v>
      </c>
      <c r="J2106" s="674">
        <v>1293.7209067454451</v>
      </c>
      <c r="K2106" s="674">
        <v>1293.7209067454451</v>
      </c>
      <c r="L2106" s="675">
        <v>1293.7209067454451</v>
      </c>
    </row>
    <row r="2107" spans="1:12" x14ac:dyDescent="0.25">
      <c r="A2107" s="669">
        <v>2027</v>
      </c>
      <c r="B2107" s="670">
        <v>2050</v>
      </c>
      <c r="C2107" s="671">
        <v>23</v>
      </c>
      <c r="D2107" s="672">
        <v>8.2731059103255138</v>
      </c>
      <c r="E2107" s="672">
        <v>8.2731059103255138</v>
      </c>
      <c r="F2107" s="673">
        <v>8.2731059103255138</v>
      </c>
      <c r="G2107" s="674">
        <v>398.20655951513726</v>
      </c>
      <c r="H2107" s="674">
        <v>398.20655951513726</v>
      </c>
      <c r="I2107" s="675">
        <v>398.20655951513726</v>
      </c>
      <c r="J2107" s="674">
        <v>1225.9464608481658</v>
      </c>
      <c r="K2107" s="674">
        <v>1225.9464608481658</v>
      </c>
      <c r="L2107" s="675">
        <v>1225.9464608481658</v>
      </c>
    </row>
    <row r="2108" spans="1:12" x14ac:dyDescent="0.25">
      <c r="A2108" s="669">
        <v>2027</v>
      </c>
      <c r="B2108" s="670">
        <v>2051</v>
      </c>
      <c r="C2108" s="671">
        <v>24</v>
      </c>
      <c r="D2108" s="672">
        <v>8.2120536968622257</v>
      </c>
      <c r="E2108" s="672">
        <v>8.2120536968622257</v>
      </c>
      <c r="F2108" s="673">
        <v>8.2120536968622257</v>
      </c>
      <c r="G2108" s="674">
        <v>365.66613608021981</v>
      </c>
      <c r="H2108" s="674">
        <v>365.66613608021981</v>
      </c>
      <c r="I2108" s="675">
        <v>365.66613608021981</v>
      </c>
      <c r="J2108" s="674">
        <v>1155.6711415607479</v>
      </c>
      <c r="K2108" s="674">
        <v>1155.6711415607479</v>
      </c>
      <c r="L2108" s="675">
        <v>1155.6711415607479</v>
      </c>
    </row>
    <row r="2109" spans="1:12" x14ac:dyDescent="0.25">
      <c r="A2109" s="669">
        <v>2027</v>
      </c>
      <c r="B2109" s="670">
        <v>2052</v>
      </c>
      <c r="C2109" s="671">
        <v>25</v>
      </c>
      <c r="D2109" s="672">
        <v>8.0701771272918865</v>
      </c>
      <c r="E2109" s="672">
        <v>8.0701771272918865</v>
      </c>
      <c r="F2109" s="673">
        <v>8.0701771272918865</v>
      </c>
      <c r="G2109" s="674">
        <v>331.31445148539672</v>
      </c>
      <c r="H2109" s="674">
        <v>331.31445148539672</v>
      </c>
      <c r="I2109" s="675">
        <v>331.31445148539672</v>
      </c>
      <c r="J2109" s="674">
        <v>1082.0192016769215</v>
      </c>
      <c r="K2109" s="674">
        <v>1082.0192016769215</v>
      </c>
      <c r="L2109" s="675">
        <v>1082.0192016769215</v>
      </c>
    </row>
    <row r="2110" spans="1:12" x14ac:dyDescent="0.25">
      <c r="A2110" s="669">
        <v>2027</v>
      </c>
      <c r="B2110" s="670">
        <v>2053</v>
      </c>
      <c r="C2110" s="671">
        <v>26</v>
      </c>
      <c r="D2110" s="672">
        <v>7.8479381344033428</v>
      </c>
      <c r="E2110" s="672">
        <v>7.8479381344033428</v>
      </c>
      <c r="F2110" s="673">
        <v>7.8479381344033428</v>
      </c>
      <c r="G2110" s="674">
        <v>296.03516303670568</v>
      </c>
      <c r="H2110" s="674">
        <v>296.03516303670568</v>
      </c>
      <c r="I2110" s="675">
        <v>296.03516303670568</v>
      </c>
      <c r="J2110" s="674">
        <v>1006.1601458342352</v>
      </c>
      <c r="K2110" s="674">
        <v>1006.1601458342352</v>
      </c>
      <c r="L2110" s="675">
        <v>1006.1601458342352</v>
      </c>
    </row>
    <row r="2111" spans="1:12" x14ac:dyDescent="0.25">
      <c r="A2111" s="669">
        <v>2027</v>
      </c>
      <c r="B2111" s="670">
        <v>2054</v>
      </c>
      <c r="C2111" s="671">
        <v>27</v>
      </c>
      <c r="D2111" s="672">
        <v>7.5723785642843291</v>
      </c>
      <c r="E2111" s="672">
        <v>7.5723785642843291</v>
      </c>
      <c r="F2111" s="673">
        <v>7.5723785642843291</v>
      </c>
      <c r="G2111" s="674">
        <v>261.06605416095317</v>
      </c>
      <c r="H2111" s="674">
        <v>261.06605416095317</v>
      </c>
      <c r="I2111" s="675">
        <v>261.06605416095317</v>
      </c>
      <c r="J2111" s="674">
        <v>929.83968779790655</v>
      </c>
      <c r="K2111" s="674">
        <v>929.83968779790655</v>
      </c>
      <c r="L2111" s="675">
        <v>929.83968779790655</v>
      </c>
    </row>
    <row r="2112" spans="1:12" x14ac:dyDescent="0.25">
      <c r="A2112" s="669">
        <v>2027</v>
      </c>
      <c r="B2112" s="670">
        <v>2055</v>
      </c>
      <c r="C2112" s="671">
        <v>28</v>
      </c>
      <c r="D2112" s="672">
        <v>7.2329890043854022</v>
      </c>
      <c r="E2112" s="672">
        <v>7.2329890043854022</v>
      </c>
      <c r="F2112" s="673">
        <v>7.2329890043854022</v>
      </c>
      <c r="G2112" s="674">
        <v>229.0287868632561</v>
      </c>
      <c r="H2112" s="674">
        <v>229.0287868632561</v>
      </c>
      <c r="I2112" s="675">
        <v>229.0287868632561</v>
      </c>
      <c r="J2112" s="674">
        <v>862.79094147408182</v>
      </c>
      <c r="K2112" s="674">
        <v>862.79094147408182</v>
      </c>
      <c r="L2112" s="675">
        <v>862.79094147408182</v>
      </c>
    </row>
    <row r="2113" spans="1:12" x14ac:dyDescent="0.25">
      <c r="A2113" s="669">
        <v>2027</v>
      </c>
      <c r="B2113" s="670">
        <v>2056</v>
      </c>
      <c r="C2113" s="671">
        <v>29</v>
      </c>
      <c r="D2113" s="672">
        <v>6.8264158635213619</v>
      </c>
      <c r="E2113" s="672">
        <v>6.8264158635213619</v>
      </c>
      <c r="F2113" s="673">
        <v>6.8264158635213619</v>
      </c>
      <c r="G2113" s="674">
        <v>197.69242774060282</v>
      </c>
      <c r="H2113" s="674">
        <v>197.69242774060282</v>
      </c>
      <c r="I2113" s="675">
        <v>197.69242774060282</v>
      </c>
      <c r="J2113" s="674">
        <v>794.17949516951467</v>
      </c>
      <c r="K2113" s="674">
        <v>794.17949516951467</v>
      </c>
      <c r="L2113" s="675">
        <v>794.17949516951467</v>
      </c>
    </row>
    <row r="2114" spans="1:12" x14ac:dyDescent="0.25">
      <c r="A2114" s="669">
        <v>2027</v>
      </c>
      <c r="B2114" s="670">
        <v>2057</v>
      </c>
      <c r="C2114" s="671">
        <v>30</v>
      </c>
      <c r="D2114" s="672">
        <v>6.3617663098161357</v>
      </c>
      <c r="E2114" s="672">
        <v>6.3617663098161357</v>
      </c>
      <c r="F2114" s="673">
        <v>6.3617663098161357</v>
      </c>
      <c r="G2114" s="674">
        <v>167.82954766517057</v>
      </c>
      <c r="H2114" s="674">
        <v>167.82954766517057</v>
      </c>
      <c r="I2114" s="675">
        <v>167.82954766517057</v>
      </c>
      <c r="J2114" s="674">
        <v>725.23559562467415</v>
      </c>
      <c r="K2114" s="674">
        <v>725.23559562467415</v>
      </c>
      <c r="L2114" s="675">
        <v>725.23559562467415</v>
      </c>
    </row>
    <row r="2115" spans="1:12" x14ac:dyDescent="0.25">
      <c r="A2115" s="669">
        <v>2027</v>
      </c>
      <c r="B2115" s="670">
        <v>2058</v>
      </c>
      <c r="C2115" s="671">
        <v>31</v>
      </c>
      <c r="D2115" s="672">
        <v>6.2601161430922101</v>
      </c>
      <c r="E2115" s="672">
        <v>6.2601161430922101</v>
      </c>
      <c r="F2115" s="673">
        <v>6.2601161430922101</v>
      </c>
      <c r="G2115" s="674">
        <v>168.79681108213782</v>
      </c>
      <c r="H2115" s="674">
        <v>168.79681108213782</v>
      </c>
      <c r="I2115" s="675">
        <v>168.79681108213782</v>
      </c>
      <c r="J2115" s="674">
        <v>657.06375395925238</v>
      </c>
      <c r="K2115" s="674">
        <v>657.06375395925238</v>
      </c>
      <c r="L2115" s="675">
        <v>657.06375395925238</v>
      </c>
    </row>
    <row r="2116" spans="1:12" x14ac:dyDescent="0.25">
      <c r="A2116" s="669">
        <v>2027</v>
      </c>
      <c r="B2116" s="670">
        <v>2059</v>
      </c>
      <c r="C2116" s="671">
        <v>32</v>
      </c>
      <c r="D2116" s="672">
        <v>8.6606116829813864</v>
      </c>
      <c r="E2116" s="672">
        <v>8.6606116829813864</v>
      </c>
      <c r="F2116" s="673">
        <v>8.6606116829813864</v>
      </c>
      <c r="G2116" s="674">
        <v>142.05530714506546</v>
      </c>
      <c r="H2116" s="674">
        <v>142.05530714506546</v>
      </c>
      <c r="I2116" s="675">
        <v>142.05530714506546</v>
      </c>
      <c r="J2116" s="674">
        <v>597.87063646757508</v>
      </c>
      <c r="K2116" s="674">
        <v>597.87063646757508</v>
      </c>
      <c r="L2116" s="675">
        <v>597.87063646757508</v>
      </c>
    </row>
    <row r="2117" spans="1:12" x14ac:dyDescent="0.25">
      <c r="A2117" s="669">
        <v>2027</v>
      </c>
      <c r="B2117" s="670">
        <v>2060</v>
      </c>
      <c r="C2117" s="671">
        <v>33</v>
      </c>
      <c r="D2117" s="672">
        <v>7.5228576291034805</v>
      </c>
      <c r="E2117" s="672">
        <v>7.5228576291034805</v>
      </c>
      <c r="F2117" s="673">
        <v>7.5228576291034805</v>
      </c>
      <c r="G2117" s="674">
        <v>121.73023032223881</v>
      </c>
      <c r="H2117" s="674">
        <v>121.73023032223881</v>
      </c>
      <c r="I2117" s="675">
        <v>121.73023032223881</v>
      </c>
      <c r="J2117" s="674">
        <v>625.88760704672507</v>
      </c>
      <c r="K2117" s="674">
        <v>625.88760704672507</v>
      </c>
      <c r="L2117" s="675">
        <v>625.88760704672507</v>
      </c>
    </row>
    <row r="2118" spans="1:12" x14ac:dyDescent="0.25">
      <c r="A2118" s="669">
        <v>2027</v>
      </c>
      <c r="B2118" s="670">
        <v>2061</v>
      </c>
      <c r="C2118" s="671">
        <v>34</v>
      </c>
      <c r="D2118" s="672">
        <v>6.3072993863834252</v>
      </c>
      <c r="E2118" s="672">
        <v>6.3072993863834252</v>
      </c>
      <c r="F2118" s="673">
        <v>6.3072993863834252</v>
      </c>
      <c r="G2118" s="674">
        <v>103.85816229605558</v>
      </c>
      <c r="H2118" s="674">
        <v>103.85816229605558</v>
      </c>
      <c r="I2118" s="675">
        <v>103.85816229605558</v>
      </c>
      <c r="J2118" s="674">
        <v>567.56307073476262</v>
      </c>
      <c r="K2118" s="674">
        <v>567.56307073476262</v>
      </c>
      <c r="L2118" s="675">
        <v>567.56307073476262</v>
      </c>
    </row>
    <row r="2119" spans="1:12" x14ac:dyDescent="0.25">
      <c r="A2119" s="669">
        <v>2027</v>
      </c>
      <c r="B2119" s="670">
        <v>2062</v>
      </c>
      <c r="C2119" s="671">
        <v>35</v>
      </c>
      <c r="D2119" s="672">
        <v>6.1722349399293917</v>
      </c>
      <c r="E2119" s="672">
        <v>6.1722349399293917</v>
      </c>
      <c r="F2119" s="673">
        <v>6.1722349399293917</v>
      </c>
      <c r="G2119" s="674">
        <v>99.451808544818107</v>
      </c>
      <c r="H2119" s="674">
        <v>99.451808544818107</v>
      </c>
      <c r="I2119" s="675">
        <v>99.451808544818107</v>
      </c>
      <c r="J2119" s="674">
        <v>505.25713002633421</v>
      </c>
      <c r="K2119" s="674">
        <v>505.25713002633421</v>
      </c>
      <c r="L2119" s="675">
        <v>505.25713002633421</v>
      </c>
    </row>
    <row r="2120" spans="1:12" x14ac:dyDescent="0.25">
      <c r="A2120" s="669">
        <v>2027</v>
      </c>
      <c r="B2120" s="670">
        <v>2063</v>
      </c>
      <c r="C2120" s="671">
        <v>36</v>
      </c>
      <c r="D2120" s="672">
        <v>4.9522680206466161</v>
      </c>
      <c r="E2120" s="672">
        <v>4.9522680206466161</v>
      </c>
      <c r="F2120" s="673">
        <v>4.9522680206466161</v>
      </c>
      <c r="G2120" s="674">
        <v>103.83155498148359</v>
      </c>
      <c r="H2120" s="674">
        <v>103.83155498148359</v>
      </c>
      <c r="I2120" s="675">
        <v>103.83155498148359</v>
      </c>
      <c r="J2120" s="674">
        <v>593.79116476925913</v>
      </c>
      <c r="K2120" s="674">
        <v>593.79116476925913</v>
      </c>
      <c r="L2120" s="675">
        <v>593.79116476925913</v>
      </c>
    </row>
    <row r="2121" spans="1:12" x14ac:dyDescent="0.25">
      <c r="A2121" s="669">
        <v>2027</v>
      </c>
      <c r="B2121" s="670">
        <v>2064</v>
      </c>
      <c r="C2121" s="671">
        <v>37</v>
      </c>
      <c r="D2121" s="672">
        <v>4.2604917201712702</v>
      </c>
      <c r="E2121" s="672">
        <v>4.2604917201712702</v>
      </c>
      <c r="F2121" s="673">
        <v>4.2604917201712702</v>
      </c>
      <c r="G2121" s="674">
        <v>77.134539585371058</v>
      </c>
      <c r="H2121" s="674">
        <v>77.134539585371058</v>
      </c>
      <c r="I2121" s="675">
        <v>77.134539585371058</v>
      </c>
      <c r="J2121" s="674">
        <v>486.1891870483546</v>
      </c>
      <c r="K2121" s="674">
        <v>486.1891870483546</v>
      </c>
      <c r="L2121" s="675">
        <v>486.1891870483546</v>
      </c>
    </row>
    <row r="2122" spans="1:12" x14ac:dyDescent="0.25">
      <c r="A2122" s="669">
        <v>2027</v>
      </c>
      <c r="B2122" s="670">
        <v>2065</v>
      </c>
      <c r="C2122" s="671">
        <v>38</v>
      </c>
      <c r="D2122" s="672">
        <v>3.7902818603341295</v>
      </c>
      <c r="E2122" s="672">
        <v>3.7902818603341295</v>
      </c>
      <c r="F2122" s="673">
        <v>3.7902818603341295</v>
      </c>
      <c r="G2122" s="674">
        <v>58.596259189296205</v>
      </c>
      <c r="H2122" s="674">
        <v>58.596259189296205</v>
      </c>
      <c r="I2122" s="675">
        <v>58.596259189296205</v>
      </c>
      <c r="J2122" s="674">
        <v>444.0015364487715</v>
      </c>
      <c r="K2122" s="674">
        <v>444.0015364487715</v>
      </c>
      <c r="L2122" s="675">
        <v>444.0015364487715</v>
      </c>
    </row>
    <row r="2123" spans="1:12" ht="13" thickBot="1" x14ac:dyDescent="0.3">
      <c r="A2123" s="676">
        <v>2027</v>
      </c>
      <c r="B2123" s="677">
        <v>2066</v>
      </c>
      <c r="C2123" s="678">
        <v>39</v>
      </c>
      <c r="D2123" s="679">
        <v>2.9133711282191608</v>
      </c>
      <c r="E2123" s="679">
        <v>2.9133711282191608</v>
      </c>
      <c r="F2123" s="680">
        <v>2.9133711282191608</v>
      </c>
      <c r="G2123" s="681">
        <v>35.715456249748549</v>
      </c>
      <c r="H2123" s="681">
        <v>35.715456249748549</v>
      </c>
      <c r="I2123" s="682">
        <v>35.715456249748549</v>
      </c>
      <c r="J2123" s="681">
        <v>353.63262176587659</v>
      </c>
      <c r="K2123" s="681">
        <v>353.63262176587659</v>
      </c>
      <c r="L2123" s="682">
        <v>353.63262176587659</v>
      </c>
    </row>
    <row r="2124" spans="1:12" x14ac:dyDescent="0.25">
      <c r="A2124" s="662">
        <v>2028</v>
      </c>
      <c r="B2124" s="663">
        <v>2028</v>
      </c>
      <c r="C2124" s="664">
        <v>0</v>
      </c>
      <c r="D2124" s="665">
        <v>2.0329113295986652</v>
      </c>
      <c r="E2124" s="665">
        <v>2.0329113295986652</v>
      </c>
      <c r="F2124" s="666">
        <v>2.0329113295986652</v>
      </c>
      <c r="G2124" s="667">
        <v>334.18155641106364</v>
      </c>
      <c r="H2124" s="667">
        <v>334.18155641106364</v>
      </c>
      <c r="I2124" s="668">
        <v>334.18155641106364</v>
      </c>
      <c r="J2124" s="667">
        <v>1348.7281154748998</v>
      </c>
      <c r="K2124" s="667">
        <v>1348.7281154748998</v>
      </c>
      <c r="L2124" s="668">
        <v>1348.7281154748998</v>
      </c>
    </row>
    <row r="2125" spans="1:12" x14ac:dyDescent="0.25">
      <c r="A2125" s="669">
        <v>2028</v>
      </c>
      <c r="B2125" s="670">
        <v>2029</v>
      </c>
      <c r="C2125" s="671">
        <v>1</v>
      </c>
      <c r="D2125" s="672">
        <v>2.2031472762010536</v>
      </c>
      <c r="E2125" s="672">
        <v>2.2031472762010536</v>
      </c>
      <c r="F2125" s="673">
        <v>2.2031472762010536</v>
      </c>
      <c r="G2125" s="674">
        <v>346.67939784939398</v>
      </c>
      <c r="H2125" s="674">
        <v>346.67939784939398</v>
      </c>
      <c r="I2125" s="675">
        <v>346.67939784939398</v>
      </c>
      <c r="J2125" s="674">
        <v>1383.7921817361946</v>
      </c>
      <c r="K2125" s="674">
        <v>1383.7921817361946</v>
      </c>
      <c r="L2125" s="675">
        <v>1383.7921817361946</v>
      </c>
    </row>
    <row r="2126" spans="1:12" x14ac:dyDescent="0.25">
      <c r="A2126" s="669">
        <v>2028</v>
      </c>
      <c r="B2126" s="670">
        <v>2030</v>
      </c>
      <c r="C2126" s="671">
        <v>2</v>
      </c>
      <c r="D2126" s="672">
        <v>2.3920552129305932</v>
      </c>
      <c r="E2126" s="672">
        <v>2.3920552129305932</v>
      </c>
      <c r="F2126" s="673">
        <v>2.3920552129305932</v>
      </c>
      <c r="G2126" s="674">
        <v>360.38482806477668</v>
      </c>
      <c r="H2126" s="674">
        <v>360.38482806477668</v>
      </c>
      <c r="I2126" s="675">
        <v>360.38482806477668</v>
      </c>
      <c r="J2126" s="674">
        <v>1418.4588491872062</v>
      </c>
      <c r="K2126" s="674">
        <v>1418.4588491872062</v>
      </c>
      <c r="L2126" s="675">
        <v>1418.4588491872062</v>
      </c>
    </row>
    <row r="2127" spans="1:12" x14ac:dyDescent="0.25">
      <c r="A2127" s="669">
        <v>2028</v>
      </c>
      <c r="B2127" s="670">
        <v>2031</v>
      </c>
      <c r="C2127" s="671">
        <v>3</v>
      </c>
      <c r="D2127" s="672">
        <v>2.6006227046783801</v>
      </c>
      <c r="E2127" s="672">
        <v>2.6006227046783801</v>
      </c>
      <c r="F2127" s="673">
        <v>2.6006227046783801</v>
      </c>
      <c r="G2127" s="674">
        <v>375.15093088590999</v>
      </c>
      <c r="H2127" s="674">
        <v>375.15093088590999</v>
      </c>
      <c r="I2127" s="675">
        <v>375.15093088590999</v>
      </c>
      <c r="J2127" s="674">
        <v>1452.2813157934631</v>
      </c>
      <c r="K2127" s="674">
        <v>1452.2813157934631</v>
      </c>
      <c r="L2127" s="675">
        <v>1452.2813157934631</v>
      </c>
    </row>
    <row r="2128" spans="1:12" x14ac:dyDescent="0.25">
      <c r="A2128" s="669">
        <v>2028</v>
      </c>
      <c r="B2128" s="670">
        <v>2032</v>
      </c>
      <c r="C2128" s="671">
        <v>4</v>
      </c>
      <c r="D2128" s="672">
        <v>2.8296836420665117</v>
      </c>
      <c r="E2128" s="672">
        <v>2.8296836420665117</v>
      </c>
      <c r="F2128" s="673">
        <v>2.8296836420665117</v>
      </c>
      <c r="G2128" s="674">
        <v>390.80019820986712</v>
      </c>
      <c r="H2128" s="674">
        <v>390.80019820986712</v>
      </c>
      <c r="I2128" s="675">
        <v>390.80019820986712</v>
      </c>
      <c r="J2128" s="674">
        <v>1484.7783737286313</v>
      </c>
      <c r="K2128" s="674">
        <v>1484.7783737286313</v>
      </c>
      <c r="L2128" s="675">
        <v>1484.7783737286313</v>
      </c>
    </row>
    <row r="2129" spans="1:12" x14ac:dyDescent="0.25">
      <c r="A2129" s="669">
        <v>2028</v>
      </c>
      <c r="B2129" s="670">
        <v>2033</v>
      </c>
      <c r="C2129" s="671">
        <v>5</v>
      </c>
      <c r="D2129" s="672">
        <v>3.0798439131444693</v>
      </c>
      <c r="E2129" s="672">
        <v>3.0798439131444693</v>
      </c>
      <c r="F2129" s="673">
        <v>3.0798439131444693</v>
      </c>
      <c r="G2129" s="674">
        <v>407.1185527227118</v>
      </c>
      <c r="H2129" s="674">
        <v>407.1185527227118</v>
      </c>
      <c r="I2129" s="675">
        <v>407.1185527227118</v>
      </c>
      <c r="J2129" s="674">
        <v>1515.4378307079387</v>
      </c>
      <c r="K2129" s="674">
        <v>1515.4378307079387</v>
      </c>
      <c r="L2129" s="675">
        <v>1515.4378307079387</v>
      </c>
    </row>
    <row r="2130" spans="1:12" x14ac:dyDescent="0.25">
      <c r="A2130" s="669">
        <v>2028</v>
      </c>
      <c r="B2130" s="670">
        <v>2034</v>
      </c>
      <c r="C2130" s="671">
        <v>6</v>
      </c>
      <c r="D2130" s="672">
        <v>3.3513958079587236</v>
      </c>
      <c r="E2130" s="672">
        <v>3.3513958079587236</v>
      </c>
      <c r="F2130" s="673">
        <v>3.3513958079587236</v>
      </c>
      <c r="G2130" s="674">
        <v>423.85034259984104</v>
      </c>
      <c r="H2130" s="674">
        <v>423.85034259984104</v>
      </c>
      <c r="I2130" s="675">
        <v>423.85034259984104</v>
      </c>
      <c r="J2130" s="674">
        <v>1543.7215173385196</v>
      </c>
      <c r="K2130" s="674">
        <v>1543.7215173385196</v>
      </c>
      <c r="L2130" s="675">
        <v>1543.7215173385196</v>
      </c>
    </row>
    <row r="2131" spans="1:12" x14ac:dyDescent="0.25">
      <c r="A2131" s="669">
        <v>2028</v>
      </c>
      <c r="B2131" s="670">
        <v>2035</v>
      </c>
      <c r="C2131" s="671">
        <v>7</v>
      </c>
      <c r="D2131" s="672">
        <v>3.6442220675825752</v>
      </c>
      <c r="E2131" s="672">
        <v>3.6442220675825752</v>
      </c>
      <c r="F2131" s="673">
        <v>3.6442220675825752</v>
      </c>
      <c r="G2131" s="674">
        <v>440.69473609495725</v>
      </c>
      <c r="H2131" s="674">
        <v>440.69473609495725</v>
      </c>
      <c r="I2131" s="675">
        <v>440.69473609495725</v>
      </c>
      <c r="J2131" s="674">
        <v>1569.0719774960651</v>
      </c>
      <c r="K2131" s="674">
        <v>1569.0719774960651</v>
      </c>
      <c r="L2131" s="675">
        <v>1569.0719774960651</v>
      </c>
    </row>
    <row r="2132" spans="1:12" x14ac:dyDescent="0.25">
      <c r="A2132" s="669">
        <v>2028</v>
      </c>
      <c r="B2132" s="670">
        <v>2036</v>
      </c>
      <c r="C2132" s="671">
        <v>8</v>
      </c>
      <c r="D2132" s="672">
        <v>3.9576915689191106</v>
      </c>
      <c r="E2132" s="672">
        <v>3.9576915689191106</v>
      </c>
      <c r="F2132" s="673">
        <v>3.9576915689191106</v>
      </c>
      <c r="G2132" s="674">
        <v>457.30402274610117</v>
      </c>
      <c r="H2132" s="674">
        <v>457.30402274610117</v>
      </c>
      <c r="I2132" s="675">
        <v>457.30402274610117</v>
      </c>
      <c r="J2132" s="674">
        <v>1590.9208889219944</v>
      </c>
      <c r="K2132" s="674">
        <v>1590.9208889219944</v>
      </c>
      <c r="L2132" s="675">
        <v>1590.9208889219944</v>
      </c>
    </row>
    <row r="2133" spans="1:12" x14ac:dyDescent="0.25">
      <c r="A2133" s="669">
        <v>2028</v>
      </c>
      <c r="B2133" s="670">
        <v>2037</v>
      </c>
      <c r="C2133" s="671">
        <v>9</v>
      </c>
      <c r="D2133" s="672">
        <v>4.2905499498017665</v>
      </c>
      <c r="E2133" s="672">
        <v>4.2905499498017665</v>
      </c>
      <c r="F2133" s="673">
        <v>4.2905499498017665</v>
      </c>
      <c r="G2133" s="674">
        <v>473.28437683610883</v>
      </c>
      <c r="H2133" s="674">
        <v>473.28437683610883</v>
      </c>
      <c r="I2133" s="675">
        <v>473.28437683610883</v>
      </c>
      <c r="J2133" s="674">
        <v>1608.6991974576683</v>
      </c>
      <c r="K2133" s="674">
        <v>1608.6991974576683</v>
      </c>
      <c r="L2133" s="675">
        <v>1608.6991974576683</v>
      </c>
    </row>
    <row r="2134" spans="1:12" x14ac:dyDescent="0.25">
      <c r="A2134" s="669">
        <v>2028</v>
      </c>
      <c r="B2134" s="670">
        <v>2038</v>
      </c>
      <c r="C2134" s="671">
        <v>10</v>
      </c>
      <c r="D2134" s="672">
        <v>4.6408099915655283</v>
      </c>
      <c r="E2134" s="672">
        <v>4.6408099915655283</v>
      </c>
      <c r="F2134" s="673">
        <v>4.6408099915655283</v>
      </c>
      <c r="G2134" s="674">
        <v>488.1996433210532</v>
      </c>
      <c r="H2134" s="674">
        <v>488.1996433210532</v>
      </c>
      <c r="I2134" s="675">
        <v>488.1996433210532</v>
      </c>
      <c r="J2134" s="674">
        <v>1621.8488713271061</v>
      </c>
      <c r="K2134" s="674">
        <v>1621.8488713271061</v>
      </c>
      <c r="L2134" s="675">
        <v>1621.8488713271061</v>
      </c>
    </row>
    <row r="2135" spans="1:12" x14ac:dyDescent="0.25">
      <c r="A2135" s="669">
        <v>2028</v>
      </c>
      <c r="B2135" s="670">
        <v>2039</v>
      </c>
      <c r="C2135" s="671">
        <v>11</v>
      </c>
      <c r="D2135" s="672">
        <v>5.0056482164180283</v>
      </c>
      <c r="E2135" s="672">
        <v>5.0056482164180283</v>
      </c>
      <c r="F2135" s="673">
        <v>5.0056482164180283</v>
      </c>
      <c r="G2135" s="674">
        <v>501.57865137510009</v>
      </c>
      <c r="H2135" s="674">
        <v>501.57865137510009</v>
      </c>
      <c r="I2135" s="675">
        <v>501.57865137510009</v>
      </c>
      <c r="J2135" s="674">
        <v>1629.8360934846876</v>
      </c>
      <c r="K2135" s="674">
        <v>1629.8360934846876</v>
      </c>
      <c r="L2135" s="675">
        <v>1629.8360934846876</v>
      </c>
    </row>
    <row r="2136" spans="1:12" x14ac:dyDescent="0.25">
      <c r="A2136" s="669">
        <v>2028</v>
      </c>
      <c r="B2136" s="670">
        <v>2040</v>
      </c>
      <c r="C2136" s="671">
        <v>12</v>
      </c>
      <c r="D2136" s="672">
        <v>5.3813158074768666</v>
      </c>
      <c r="E2136" s="672">
        <v>5.3813158074768666</v>
      </c>
      <c r="F2136" s="673">
        <v>5.3813158074768666</v>
      </c>
      <c r="G2136" s="674">
        <v>512.9264319379364</v>
      </c>
      <c r="H2136" s="674">
        <v>512.9264319379364</v>
      </c>
      <c r="I2136" s="675">
        <v>512.9264319379364</v>
      </c>
      <c r="J2136" s="674">
        <v>1632.1656133447475</v>
      </c>
      <c r="K2136" s="674">
        <v>1632.1656133447475</v>
      </c>
      <c r="L2136" s="675">
        <v>1632.1656133447475</v>
      </c>
    </row>
    <row r="2137" spans="1:12" x14ac:dyDescent="0.25">
      <c r="A2137" s="669">
        <v>2028</v>
      </c>
      <c r="B2137" s="670">
        <v>2041</v>
      </c>
      <c r="C2137" s="671">
        <v>13</v>
      </c>
      <c r="D2137" s="672">
        <v>5.7630734539159221</v>
      </c>
      <c r="E2137" s="672">
        <v>5.7630734539159221</v>
      </c>
      <c r="F2137" s="673">
        <v>5.7630734539159221</v>
      </c>
      <c r="G2137" s="674">
        <v>521.73950322668099</v>
      </c>
      <c r="H2137" s="674">
        <v>521.73950322668099</v>
      </c>
      <c r="I2137" s="675">
        <v>521.73950322668099</v>
      </c>
      <c r="J2137" s="674">
        <v>1628.3958786095395</v>
      </c>
      <c r="K2137" s="674">
        <v>1628.3958786095395</v>
      </c>
      <c r="L2137" s="675">
        <v>1628.3958786095395</v>
      </c>
    </row>
    <row r="2138" spans="1:12" x14ac:dyDescent="0.25">
      <c r="A2138" s="669">
        <v>2028</v>
      </c>
      <c r="B2138" s="670">
        <v>2042</v>
      </c>
      <c r="C2138" s="671">
        <v>14</v>
      </c>
      <c r="D2138" s="672">
        <v>6.1451608482963884</v>
      </c>
      <c r="E2138" s="672">
        <v>6.1451608482963884</v>
      </c>
      <c r="F2138" s="673">
        <v>6.1451608482963884</v>
      </c>
      <c r="G2138" s="674">
        <v>527.52508955603685</v>
      </c>
      <c r="H2138" s="674">
        <v>527.52508955603685</v>
      </c>
      <c r="I2138" s="675">
        <v>527.52508955603685</v>
      </c>
      <c r="J2138" s="674">
        <v>1618.1544691001745</v>
      </c>
      <c r="K2138" s="674">
        <v>1618.1544691001745</v>
      </c>
      <c r="L2138" s="675">
        <v>1618.1544691001745</v>
      </c>
    </row>
    <row r="2139" spans="1:12" x14ac:dyDescent="0.25">
      <c r="A2139" s="669">
        <v>2028</v>
      </c>
      <c r="B2139" s="670">
        <v>2043</v>
      </c>
      <c r="C2139" s="671">
        <v>15</v>
      </c>
      <c r="D2139" s="672">
        <v>6.5208120657912119</v>
      </c>
      <c r="E2139" s="672">
        <v>6.5208120657912119</v>
      </c>
      <c r="F2139" s="673">
        <v>6.5208120657912119</v>
      </c>
      <c r="G2139" s="674">
        <v>529.82376233866978</v>
      </c>
      <c r="H2139" s="674">
        <v>529.82376233866978</v>
      </c>
      <c r="I2139" s="675">
        <v>529.82376233866978</v>
      </c>
      <c r="J2139" s="674">
        <v>1601.1532642847646</v>
      </c>
      <c r="K2139" s="674">
        <v>1601.1532642847646</v>
      </c>
      <c r="L2139" s="675">
        <v>1601.1532642847646</v>
      </c>
    </row>
    <row r="2140" spans="1:12" x14ac:dyDescent="0.25">
      <c r="A2140" s="669">
        <v>2028</v>
      </c>
      <c r="B2140" s="670">
        <v>2044</v>
      </c>
      <c r="C2140" s="671">
        <v>16</v>
      </c>
      <c r="D2140" s="672">
        <v>6.8823276651574483</v>
      </c>
      <c r="E2140" s="672">
        <v>6.8823276651574483</v>
      </c>
      <c r="F2140" s="673">
        <v>6.8823276651574483</v>
      </c>
      <c r="G2140" s="674">
        <v>528.23455993369885</v>
      </c>
      <c r="H2140" s="674">
        <v>528.23455993369885</v>
      </c>
      <c r="I2140" s="675">
        <v>528.23455993369885</v>
      </c>
      <c r="J2140" s="674">
        <v>1577.2027022161647</v>
      </c>
      <c r="K2140" s="674">
        <v>1577.2027022161647</v>
      </c>
      <c r="L2140" s="675">
        <v>1577.2027022161647</v>
      </c>
    </row>
    <row r="2141" spans="1:12" x14ac:dyDescent="0.25">
      <c r="A2141" s="669">
        <v>2028</v>
      </c>
      <c r="B2141" s="670">
        <v>2045</v>
      </c>
      <c r="C2141" s="671">
        <v>17</v>
      </c>
      <c r="D2141" s="672">
        <v>7.221212810929039</v>
      </c>
      <c r="E2141" s="672">
        <v>7.221212810929039</v>
      </c>
      <c r="F2141" s="673">
        <v>7.221212810929039</v>
      </c>
      <c r="G2141" s="674">
        <v>522.44119254861812</v>
      </c>
      <c r="H2141" s="674">
        <v>522.44119254861812</v>
      </c>
      <c r="I2141" s="675">
        <v>522.44119254861812</v>
      </c>
      <c r="J2141" s="674">
        <v>1546.2244378153291</v>
      </c>
      <c r="K2141" s="674">
        <v>1546.2244378153291</v>
      </c>
      <c r="L2141" s="675">
        <v>1546.2244378153291</v>
      </c>
    </row>
    <row r="2142" spans="1:12" x14ac:dyDescent="0.25">
      <c r="A2142" s="669">
        <v>2028</v>
      </c>
      <c r="B2142" s="670">
        <v>2046</v>
      </c>
      <c r="C2142" s="671">
        <v>18</v>
      </c>
      <c r="D2142" s="672">
        <v>7.5283878214418669</v>
      </c>
      <c r="E2142" s="672">
        <v>7.5283878214418669</v>
      </c>
      <c r="F2142" s="673">
        <v>7.5283878214418669</v>
      </c>
      <c r="G2142" s="674">
        <v>512.2375218646813</v>
      </c>
      <c r="H2142" s="674">
        <v>512.2375218646813</v>
      </c>
      <c r="I2142" s="675">
        <v>512.2375218646813</v>
      </c>
      <c r="J2142" s="674">
        <v>1508.2616905834702</v>
      </c>
      <c r="K2142" s="674">
        <v>1508.2616905834702</v>
      </c>
      <c r="L2142" s="675">
        <v>1508.2616905834702</v>
      </c>
    </row>
    <row r="2143" spans="1:12" x14ac:dyDescent="0.25">
      <c r="A2143" s="669">
        <v>2028</v>
      </c>
      <c r="B2143" s="670">
        <v>2047</v>
      </c>
      <c r="C2143" s="671">
        <v>19</v>
      </c>
      <c r="D2143" s="672">
        <v>7.7944731977243382</v>
      </c>
      <c r="E2143" s="672">
        <v>7.7944731977243382</v>
      </c>
      <c r="F2143" s="673">
        <v>7.7944731977243382</v>
      </c>
      <c r="G2143" s="674">
        <v>497.5501857341394</v>
      </c>
      <c r="H2143" s="674">
        <v>497.5501857341394</v>
      </c>
      <c r="I2143" s="675">
        <v>497.5501857341394</v>
      </c>
      <c r="J2143" s="674">
        <v>1463.486592631253</v>
      </c>
      <c r="K2143" s="674">
        <v>1463.486592631253</v>
      </c>
      <c r="L2143" s="675">
        <v>1463.486592631253</v>
      </c>
    </row>
    <row r="2144" spans="1:12" x14ac:dyDescent="0.25">
      <c r="A2144" s="669">
        <v>2028</v>
      </c>
      <c r="B2144" s="670">
        <v>2048</v>
      </c>
      <c r="C2144" s="671">
        <v>20</v>
      </c>
      <c r="D2144" s="672">
        <v>8.01014543945562</v>
      </c>
      <c r="E2144" s="672">
        <v>8.01014543945562</v>
      </c>
      <c r="F2144" s="673">
        <v>8.01014543945562</v>
      </c>
      <c r="G2144" s="674">
        <v>478.45608359418787</v>
      </c>
      <c r="H2144" s="674">
        <v>478.45608359418787</v>
      </c>
      <c r="I2144" s="675">
        <v>478.45608359418787</v>
      </c>
      <c r="J2144" s="674">
        <v>1412.203912336638</v>
      </c>
      <c r="K2144" s="674">
        <v>1412.203912336638</v>
      </c>
      <c r="L2144" s="675">
        <v>1412.203912336638</v>
      </c>
    </row>
    <row r="2145" spans="1:12" x14ac:dyDescent="0.25">
      <c r="A2145" s="669">
        <v>2028</v>
      </c>
      <c r="B2145" s="670">
        <v>2049</v>
      </c>
      <c r="C2145" s="671">
        <v>21</v>
      </c>
      <c r="D2145" s="672">
        <v>8.166553063147644</v>
      </c>
      <c r="E2145" s="672">
        <v>8.166553063147644</v>
      </c>
      <c r="F2145" s="673">
        <v>8.166553063147644</v>
      </c>
      <c r="G2145" s="674">
        <v>455.19250953915855</v>
      </c>
      <c r="H2145" s="674">
        <v>455.19250953915855</v>
      </c>
      <c r="I2145" s="675">
        <v>455.19250953915855</v>
      </c>
      <c r="J2145" s="674">
        <v>1354.8506393863101</v>
      </c>
      <c r="K2145" s="674">
        <v>1354.8506393863101</v>
      </c>
      <c r="L2145" s="675">
        <v>1354.8506393863101</v>
      </c>
    </row>
    <row r="2146" spans="1:12" x14ac:dyDescent="0.25">
      <c r="A2146" s="669">
        <v>2028</v>
      </c>
      <c r="B2146" s="670">
        <v>2050</v>
      </c>
      <c r="C2146" s="671">
        <v>22</v>
      </c>
      <c r="D2146" s="672">
        <v>8.2557746919768107</v>
      </c>
      <c r="E2146" s="672">
        <v>8.2557746919768107</v>
      </c>
      <c r="F2146" s="673">
        <v>8.2557746919768107</v>
      </c>
      <c r="G2146" s="674">
        <v>428.15806037910676</v>
      </c>
      <c r="H2146" s="674">
        <v>428.15806037910676</v>
      </c>
      <c r="I2146" s="675">
        <v>428.15806037910676</v>
      </c>
      <c r="J2146" s="674">
        <v>1291.9910725700547</v>
      </c>
      <c r="K2146" s="674">
        <v>1291.9910725700547</v>
      </c>
      <c r="L2146" s="675">
        <v>1291.9910725700547</v>
      </c>
    </row>
    <row r="2147" spans="1:12" x14ac:dyDescent="0.25">
      <c r="A2147" s="669">
        <v>2028</v>
      </c>
      <c r="B2147" s="670">
        <v>2051</v>
      </c>
      <c r="C2147" s="671">
        <v>23</v>
      </c>
      <c r="D2147" s="672">
        <v>8.2731059103255138</v>
      </c>
      <c r="E2147" s="672">
        <v>8.2731059103255138</v>
      </c>
      <c r="F2147" s="673">
        <v>8.2731059103255138</v>
      </c>
      <c r="G2147" s="674">
        <v>398.20655951513726</v>
      </c>
      <c r="H2147" s="674">
        <v>398.20655951513726</v>
      </c>
      <c r="I2147" s="675">
        <v>398.20655951513726</v>
      </c>
      <c r="J2147" s="674">
        <v>1225.9464608481658</v>
      </c>
      <c r="K2147" s="674">
        <v>1225.9464608481658</v>
      </c>
      <c r="L2147" s="675">
        <v>1225.9464608481658</v>
      </c>
    </row>
    <row r="2148" spans="1:12" x14ac:dyDescent="0.25">
      <c r="A2148" s="669">
        <v>2028</v>
      </c>
      <c r="B2148" s="670">
        <v>2052</v>
      </c>
      <c r="C2148" s="671">
        <v>24</v>
      </c>
      <c r="D2148" s="672">
        <v>8.2120536968622257</v>
      </c>
      <c r="E2148" s="672">
        <v>8.2120536968622257</v>
      </c>
      <c r="F2148" s="673">
        <v>8.2120536968622257</v>
      </c>
      <c r="G2148" s="674">
        <v>365.66613608021981</v>
      </c>
      <c r="H2148" s="674">
        <v>365.66613608021981</v>
      </c>
      <c r="I2148" s="675">
        <v>365.66613608021981</v>
      </c>
      <c r="J2148" s="674">
        <v>1155.6711415607479</v>
      </c>
      <c r="K2148" s="674">
        <v>1155.6711415607479</v>
      </c>
      <c r="L2148" s="675">
        <v>1155.6711415607479</v>
      </c>
    </row>
    <row r="2149" spans="1:12" x14ac:dyDescent="0.25">
      <c r="A2149" s="669">
        <v>2028</v>
      </c>
      <c r="B2149" s="670">
        <v>2053</v>
      </c>
      <c r="C2149" s="671">
        <v>25</v>
      </c>
      <c r="D2149" s="672">
        <v>8.0701771272918865</v>
      </c>
      <c r="E2149" s="672">
        <v>8.0701771272918865</v>
      </c>
      <c r="F2149" s="673">
        <v>8.0701771272918865</v>
      </c>
      <c r="G2149" s="674">
        <v>331.31445148539672</v>
      </c>
      <c r="H2149" s="674">
        <v>331.31445148539672</v>
      </c>
      <c r="I2149" s="675">
        <v>331.31445148539672</v>
      </c>
      <c r="J2149" s="674">
        <v>1082.0192016769215</v>
      </c>
      <c r="K2149" s="674">
        <v>1082.0192016769215</v>
      </c>
      <c r="L2149" s="675">
        <v>1082.0192016769215</v>
      </c>
    </row>
    <row r="2150" spans="1:12" x14ac:dyDescent="0.25">
      <c r="A2150" s="669">
        <v>2028</v>
      </c>
      <c r="B2150" s="670">
        <v>2054</v>
      </c>
      <c r="C2150" s="671">
        <v>26</v>
      </c>
      <c r="D2150" s="672">
        <v>7.8479381344033428</v>
      </c>
      <c r="E2150" s="672">
        <v>7.8479381344033428</v>
      </c>
      <c r="F2150" s="673">
        <v>7.8479381344033428</v>
      </c>
      <c r="G2150" s="674">
        <v>296.03516303670568</v>
      </c>
      <c r="H2150" s="674">
        <v>296.03516303670568</v>
      </c>
      <c r="I2150" s="675">
        <v>296.03516303670568</v>
      </c>
      <c r="J2150" s="674">
        <v>1006.1601458342352</v>
      </c>
      <c r="K2150" s="674">
        <v>1006.1601458342352</v>
      </c>
      <c r="L2150" s="675">
        <v>1006.1601458342352</v>
      </c>
    </row>
    <row r="2151" spans="1:12" x14ac:dyDescent="0.25">
      <c r="A2151" s="669">
        <v>2028</v>
      </c>
      <c r="B2151" s="670">
        <v>2055</v>
      </c>
      <c r="C2151" s="671">
        <v>27</v>
      </c>
      <c r="D2151" s="672">
        <v>7.5723785642843291</v>
      </c>
      <c r="E2151" s="672">
        <v>7.5723785642843291</v>
      </c>
      <c r="F2151" s="673">
        <v>7.5723785642843291</v>
      </c>
      <c r="G2151" s="674">
        <v>261.06605416095317</v>
      </c>
      <c r="H2151" s="674">
        <v>261.06605416095317</v>
      </c>
      <c r="I2151" s="675">
        <v>261.06605416095317</v>
      </c>
      <c r="J2151" s="674">
        <v>929.83968779790655</v>
      </c>
      <c r="K2151" s="674">
        <v>929.83968779790655</v>
      </c>
      <c r="L2151" s="675">
        <v>929.83968779790655</v>
      </c>
    </row>
    <row r="2152" spans="1:12" x14ac:dyDescent="0.25">
      <c r="A2152" s="669">
        <v>2028</v>
      </c>
      <c r="B2152" s="670">
        <v>2056</v>
      </c>
      <c r="C2152" s="671">
        <v>28</v>
      </c>
      <c r="D2152" s="672">
        <v>7.2329890043854022</v>
      </c>
      <c r="E2152" s="672">
        <v>7.2329890043854022</v>
      </c>
      <c r="F2152" s="673">
        <v>7.2329890043854022</v>
      </c>
      <c r="G2152" s="674">
        <v>229.0287868632561</v>
      </c>
      <c r="H2152" s="674">
        <v>229.0287868632561</v>
      </c>
      <c r="I2152" s="675">
        <v>229.0287868632561</v>
      </c>
      <c r="J2152" s="674">
        <v>862.79094147408182</v>
      </c>
      <c r="K2152" s="674">
        <v>862.79094147408182</v>
      </c>
      <c r="L2152" s="675">
        <v>862.79094147408182</v>
      </c>
    </row>
    <row r="2153" spans="1:12" x14ac:dyDescent="0.25">
      <c r="A2153" s="669">
        <v>2028</v>
      </c>
      <c r="B2153" s="670">
        <v>2057</v>
      </c>
      <c r="C2153" s="671">
        <v>29</v>
      </c>
      <c r="D2153" s="672">
        <v>6.8264158635213619</v>
      </c>
      <c r="E2153" s="672">
        <v>6.8264158635213619</v>
      </c>
      <c r="F2153" s="673">
        <v>6.8264158635213619</v>
      </c>
      <c r="G2153" s="674">
        <v>197.69242774060282</v>
      </c>
      <c r="H2153" s="674">
        <v>197.69242774060282</v>
      </c>
      <c r="I2153" s="675">
        <v>197.69242774060282</v>
      </c>
      <c r="J2153" s="674">
        <v>794.17949516951467</v>
      </c>
      <c r="K2153" s="674">
        <v>794.17949516951467</v>
      </c>
      <c r="L2153" s="675">
        <v>794.17949516951467</v>
      </c>
    </row>
    <row r="2154" spans="1:12" x14ac:dyDescent="0.25">
      <c r="A2154" s="669">
        <v>2028</v>
      </c>
      <c r="B2154" s="670">
        <v>2058</v>
      </c>
      <c r="C2154" s="671">
        <v>30</v>
      </c>
      <c r="D2154" s="672">
        <v>6.3617663098161357</v>
      </c>
      <c r="E2154" s="672">
        <v>6.3617663098161357</v>
      </c>
      <c r="F2154" s="673">
        <v>6.3617663098161357</v>
      </c>
      <c r="G2154" s="674">
        <v>167.82954766517057</v>
      </c>
      <c r="H2154" s="674">
        <v>167.82954766517057</v>
      </c>
      <c r="I2154" s="675">
        <v>167.82954766517057</v>
      </c>
      <c r="J2154" s="674">
        <v>725.23559562467415</v>
      </c>
      <c r="K2154" s="674">
        <v>725.23559562467415</v>
      </c>
      <c r="L2154" s="675">
        <v>725.23559562467415</v>
      </c>
    </row>
    <row r="2155" spans="1:12" x14ac:dyDescent="0.25">
      <c r="A2155" s="669">
        <v>2028</v>
      </c>
      <c r="B2155" s="670">
        <v>2059</v>
      </c>
      <c r="C2155" s="671">
        <v>31</v>
      </c>
      <c r="D2155" s="672">
        <v>6.2601161430922101</v>
      </c>
      <c r="E2155" s="672">
        <v>6.2601161430922101</v>
      </c>
      <c r="F2155" s="673">
        <v>6.2601161430922101</v>
      </c>
      <c r="G2155" s="674">
        <v>168.79681108213782</v>
      </c>
      <c r="H2155" s="674">
        <v>168.79681108213782</v>
      </c>
      <c r="I2155" s="675">
        <v>168.79681108213782</v>
      </c>
      <c r="J2155" s="674">
        <v>657.06375395925238</v>
      </c>
      <c r="K2155" s="674">
        <v>657.06375395925238</v>
      </c>
      <c r="L2155" s="675">
        <v>657.06375395925238</v>
      </c>
    </row>
    <row r="2156" spans="1:12" x14ac:dyDescent="0.25">
      <c r="A2156" s="669">
        <v>2028</v>
      </c>
      <c r="B2156" s="670">
        <v>2060</v>
      </c>
      <c r="C2156" s="671">
        <v>32</v>
      </c>
      <c r="D2156" s="672">
        <v>8.6606116829813864</v>
      </c>
      <c r="E2156" s="672">
        <v>8.6606116829813864</v>
      </c>
      <c r="F2156" s="673">
        <v>8.6606116829813864</v>
      </c>
      <c r="G2156" s="674">
        <v>142.05530714506546</v>
      </c>
      <c r="H2156" s="674">
        <v>142.05530714506546</v>
      </c>
      <c r="I2156" s="675">
        <v>142.05530714506546</v>
      </c>
      <c r="J2156" s="674">
        <v>597.87063646757508</v>
      </c>
      <c r="K2156" s="674">
        <v>597.87063646757508</v>
      </c>
      <c r="L2156" s="675">
        <v>597.87063646757508</v>
      </c>
    </row>
    <row r="2157" spans="1:12" x14ac:dyDescent="0.25">
      <c r="A2157" s="669">
        <v>2028</v>
      </c>
      <c r="B2157" s="670">
        <v>2061</v>
      </c>
      <c r="C2157" s="671">
        <v>33</v>
      </c>
      <c r="D2157" s="672">
        <v>7.5228576291034805</v>
      </c>
      <c r="E2157" s="672">
        <v>7.5228576291034805</v>
      </c>
      <c r="F2157" s="673">
        <v>7.5228576291034805</v>
      </c>
      <c r="G2157" s="674">
        <v>121.73023032223881</v>
      </c>
      <c r="H2157" s="674">
        <v>121.73023032223881</v>
      </c>
      <c r="I2157" s="675">
        <v>121.73023032223881</v>
      </c>
      <c r="J2157" s="674">
        <v>625.88760704672507</v>
      </c>
      <c r="K2157" s="674">
        <v>625.88760704672507</v>
      </c>
      <c r="L2157" s="675">
        <v>625.88760704672507</v>
      </c>
    </row>
    <row r="2158" spans="1:12" x14ac:dyDescent="0.25">
      <c r="A2158" s="669">
        <v>2028</v>
      </c>
      <c r="B2158" s="670">
        <v>2062</v>
      </c>
      <c r="C2158" s="671">
        <v>34</v>
      </c>
      <c r="D2158" s="672">
        <v>6.3072993863834252</v>
      </c>
      <c r="E2158" s="672">
        <v>6.3072993863834252</v>
      </c>
      <c r="F2158" s="673">
        <v>6.3072993863834252</v>
      </c>
      <c r="G2158" s="674">
        <v>103.85816229605558</v>
      </c>
      <c r="H2158" s="674">
        <v>103.85816229605558</v>
      </c>
      <c r="I2158" s="675">
        <v>103.85816229605558</v>
      </c>
      <c r="J2158" s="674">
        <v>567.56307073476262</v>
      </c>
      <c r="K2158" s="674">
        <v>567.56307073476262</v>
      </c>
      <c r="L2158" s="675">
        <v>567.56307073476262</v>
      </c>
    </row>
    <row r="2159" spans="1:12" x14ac:dyDescent="0.25">
      <c r="A2159" s="669">
        <v>2028</v>
      </c>
      <c r="B2159" s="670">
        <v>2063</v>
      </c>
      <c r="C2159" s="671">
        <v>35</v>
      </c>
      <c r="D2159" s="672">
        <v>6.1722349399293917</v>
      </c>
      <c r="E2159" s="672">
        <v>6.1722349399293917</v>
      </c>
      <c r="F2159" s="673">
        <v>6.1722349399293917</v>
      </c>
      <c r="G2159" s="674">
        <v>99.451808544818107</v>
      </c>
      <c r="H2159" s="674">
        <v>99.451808544818107</v>
      </c>
      <c r="I2159" s="675">
        <v>99.451808544818107</v>
      </c>
      <c r="J2159" s="674">
        <v>505.25713002633421</v>
      </c>
      <c r="K2159" s="674">
        <v>505.25713002633421</v>
      </c>
      <c r="L2159" s="675">
        <v>505.25713002633421</v>
      </c>
    </row>
    <row r="2160" spans="1:12" x14ac:dyDescent="0.25">
      <c r="A2160" s="669">
        <v>2028</v>
      </c>
      <c r="B2160" s="670">
        <v>2064</v>
      </c>
      <c r="C2160" s="671">
        <v>36</v>
      </c>
      <c r="D2160" s="672">
        <v>4.9522680206466161</v>
      </c>
      <c r="E2160" s="672">
        <v>4.9522680206466161</v>
      </c>
      <c r="F2160" s="673">
        <v>4.9522680206466161</v>
      </c>
      <c r="G2160" s="674">
        <v>103.83155498148359</v>
      </c>
      <c r="H2160" s="674">
        <v>103.83155498148359</v>
      </c>
      <c r="I2160" s="675">
        <v>103.83155498148359</v>
      </c>
      <c r="J2160" s="674">
        <v>593.79116476925913</v>
      </c>
      <c r="K2160" s="674">
        <v>593.79116476925913</v>
      </c>
      <c r="L2160" s="675">
        <v>593.79116476925913</v>
      </c>
    </row>
    <row r="2161" spans="1:12" x14ac:dyDescent="0.25">
      <c r="A2161" s="669">
        <v>2028</v>
      </c>
      <c r="B2161" s="670">
        <v>2065</v>
      </c>
      <c r="C2161" s="671">
        <v>37</v>
      </c>
      <c r="D2161" s="672">
        <v>4.2604917201712702</v>
      </c>
      <c r="E2161" s="672">
        <v>4.2604917201712702</v>
      </c>
      <c r="F2161" s="673">
        <v>4.2604917201712702</v>
      </c>
      <c r="G2161" s="674">
        <v>77.134539585371058</v>
      </c>
      <c r="H2161" s="674">
        <v>77.134539585371058</v>
      </c>
      <c r="I2161" s="675">
        <v>77.134539585371058</v>
      </c>
      <c r="J2161" s="674">
        <v>486.1891870483546</v>
      </c>
      <c r="K2161" s="674">
        <v>486.1891870483546</v>
      </c>
      <c r="L2161" s="675">
        <v>486.1891870483546</v>
      </c>
    </row>
    <row r="2162" spans="1:12" x14ac:dyDescent="0.25">
      <c r="A2162" s="669">
        <v>2028</v>
      </c>
      <c r="B2162" s="670">
        <v>2066</v>
      </c>
      <c r="C2162" s="671">
        <v>38</v>
      </c>
      <c r="D2162" s="672">
        <v>3.7902818603341295</v>
      </c>
      <c r="E2162" s="672">
        <v>3.7902818603341295</v>
      </c>
      <c r="F2162" s="673">
        <v>3.7902818603341295</v>
      </c>
      <c r="G2162" s="674">
        <v>58.596259189296205</v>
      </c>
      <c r="H2162" s="674">
        <v>58.596259189296205</v>
      </c>
      <c r="I2162" s="675">
        <v>58.596259189296205</v>
      </c>
      <c r="J2162" s="674">
        <v>444.0015364487715</v>
      </c>
      <c r="K2162" s="674">
        <v>444.0015364487715</v>
      </c>
      <c r="L2162" s="675">
        <v>444.0015364487715</v>
      </c>
    </row>
    <row r="2163" spans="1:12" ht="13" thickBot="1" x14ac:dyDescent="0.3">
      <c r="A2163" s="676">
        <v>2028</v>
      </c>
      <c r="B2163" s="677">
        <v>2067</v>
      </c>
      <c r="C2163" s="678">
        <v>39</v>
      </c>
      <c r="D2163" s="679">
        <v>2.9133711282191608</v>
      </c>
      <c r="E2163" s="679">
        <v>2.9133711282191608</v>
      </c>
      <c r="F2163" s="680">
        <v>2.9133711282191608</v>
      </c>
      <c r="G2163" s="681">
        <v>35.715456249748549</v>
      </c>
      <c r="H2163" s="681">
        <v>35.715456249748549</v>
      </c>
      <c r="I2163" s="682">
        <v>35.715456249748549</v>
      </c>
      <c r="J2163" s="681">
        <v>353.63262176587659</v>
      </c>
      <c r="K2163" s="681">
        <v>353.63262176587659</v>
      </c>
      <c r="L2163" s="682">
        <v>353.63262176587659</v>
      </c>
    </row>
    <row r="2164" spans="1:12" x14ac:dyDescent="0.25">
      <c r="A2164" s="662">
        <v>2029</v>
      </c>
      <c r="B2164" s="663">
        <v>2029</v>
      </c>
      <c r="C2164" s="664">
        <v>0</v>
      </c>
      <c r="D2164" s="665">
        <v>2.0324659026645304</v>
      </c>
      <c r="E2164" s="665">
        <v>2.0324659026645304</v>
      </c>
      <c r="F2164" s="666">
        <v>2.0324659026645304</v>
      </c>
      <c r="G2164" s="667">
        <v>333.9266668541386</v>
      </c>
      <c r="H2164" s="667">
        <v>333.9266668541386</v>
      </c>
      <c r="I2164" s="668">
        <v>333.9266668541386</v>
      </c>
      <c r="J2164" s="667">
        <v>1346.922316629234</v>
      </c>
      <c r="K2164" s="667">
        <v>1346.922316629234</v>
      </c>
      <c r="L2164" s="668">
        <v>1346.922316629234</v>
      </c>
    </row>
    <row r="2165" spans="1:12" x14ac:dyDescent="0.25">
      <c r="A2165" s="669">
        <v>2029</v>
      </c>
      <c r="B2165" s="670">
        <v>2030</v>
      </c>
      <c r="C2165" s="671">
        <v>1</v>
      </c>
      <c r="D2165" s="672">
        <v>2.202664549226002</v>
      </c>
      <c r="E2165" s="672">
        <v>2.202664549226002</v>
      </c>
      <c r="F2165" s="673">
        <v>2.202664549226002</v>
      </c>
      <c r="G2165" s="674">
        <v>346.41497584160317</v>
      </c>
      <c r="H2165" s="674">
        <v>346.41497584160317</v>
      </c>
      <c r="I2165" s="675">
        <v>346.41497584160317</v>
      </c>
      <c r="J2165" s="674">
        <v>1381.9394359561152</v>
      </c>
      <c r="K2165" s="674">
        <v>1381.9394359561152</v>
      </c>
      <c r="L2165" s="675">
        <v>1381.9394359561152</v>
      </c>
    </row>
    <row r="2166" spans="1:12" x14ac:dyDescent="0.25">
      <c r="A2166" s="669">
        <v>2029</v>
      </c>
      <c r="B2166" s="670">
        <v>2031</v>
      </c>
      <c r="C2166" s="671">
        <v>2</v>
      </c>
      <c r="D2166" s="672">
        <v>2.3915310947340624</v>
      </c>
      <c r="E2166" s="672">
        <v>2.3915310947340624</v>
      </c>
      <c r="F2166" s="673">
        <v>2.3915310947340624</v>
      </c>
      <c r="G2166" s="674">
        <v>360.10995254461199</v>
      </c>
      <c r="H2166" s="674">
        <v>360.10995254461199</v>
      </c>
      <c r="I2166" s="675">
        <v>360.10995254461199</v>
      </c>
      <c r="J2166" s="674">
        <v>1416.5596885460827</v>
      </c>
      <c r="K2166" s="674">
        <v>1416.5596885460827</v>
      </c>
      <c r="L2166" s="675">
        <v>1416.5596885460827</v>
      </c>
    </row>
    <row r="2167" spans="1:12" x14ac:dyDescent="0.25">
      <c r="A2167" s="669">
        <v>2029</v>
      </c>
      <c r="B2167" s="670">
        <v>2032</v>
      </c>
      <c r="C2167" s="671">
        <v>3</v>
      </c>
      <c r="D2167" s="672">
        <v>2.6000528876965374</v>
      </c>
      <c r="E2167" s="672">
        <v>2.6000528876965374</v>
      </c>
      <c r="F2167" s="673">
        <v>2.6000528876965374</v>
      </c>
      <c r="G2167" s="674">
        <v>374.86479284890862</v>
      </c>
      <c r="H2167" s="674">
        <v>374.86479284890862</v>
      </c>
      <c r="I2167" s="675">
        <v>374.86479284890862</v>
      </c>
      <c r="J2167" s="674">
        <v>1450.3368705835269</v>
      </c>
      <c r="K2167" s="674">
        <v>1450.3368705835269</v>
      </c>
      <c r="L2167" s="675">
        <v>1450.3368705835269</v>
      </c>
    </row>
    <row r="2168" spans="1:12" x14ac:dyDescent="0.25">
      <c r="A2168" s="669">
        <v>2029</v>
      </c>
      <c r="B2168" s="670">
        <v>2033</v>
      </c>
      <c r="C2168" s="671">
        <v>4</v>
      </c>
      <c r="D2168" s="672">
        <v>2.8290636360235011</v>
      </c>
      <c r="E2168" s="672">
        <v>2.8290636360235011</v>
      </c>
      <c r="F2168" s="673">
        <v>2.8290636360235011</v>
      </c>
      <c r="G2168" s="674">
        <v>390.50212404192769</v>
      </c>
      <c r="H2168" s="674">
        <v>390.50212404192769</v>
      </c>
      <c r="I2168" s="675">
        <v>390.50212404192769</v>
      </c>
      <c r="J2168" s="674">
        <v>1482.7904185265527</v>
      </c>
      <c r="K2168" s="674">
        <v>1482.7904185265527</v>
      </c>
      <c r="L2168" s="675">
        <v>1482.7904185265527</v>
      </c>
    </row>
    <row r="2169" spans="1:12" x14ac:dyDescent="0.25">
      <c r="A2169" s="669">
        <v>2029</v>
      </c>
      <c r="B2169" s="670">
        <v>2034</v>
      </c>
      <c r="C2169" s="671">
        <v>5</v>
      </c>
      <c r="D2169" s="672">
        <v>3.0791690950095756</v>
      </c>
      <c r="E2169" s="672">
        <v>3.0791690950095756</v>
      </c>
      <c r="F2169" s="673">
        <v>3.0791690950095756</v>
      </c>
      <c r="G2169" s="674">
        <v>406.80803209244755</v>
      </c>
      <c r="H2169" s="674">
        <v>406.80803209244755</v>
      </c>
      <c r="I2169" s="675">
        <v>406.80803209244755</v>
      </c>
      <c r="J2169" s="674">
        <v>1513.4088258596144</v>
      </c>
      <c r="K2169" s="674">
        <v>1513.4088258596144</v>
      </c>
      <c r="L2169" s="675">
        <v>1513.4088258596144</v>
      </c>
    </row>
    <row r="2170" spans="1:12" x14ac:dyDescent="0.25">
      <c r="A2170" s="669">
        <v>2029</v>
      </c>
      <c r="B2170" s="670">
        <v>2035</v>
      </c>
      <c r="C2170" s="671">
        <v>6</v>
      </c>
      <c r="D2170" s="672">
        <v>3.3506614906581733</v>
      </c>
      <c r="E2170" s="672">
        <v>3.3506614906581733</v>
      </c>
      <c r="F2170" s="673">
        <v>3.3506614906581733</v>
      </c>
      <c r="G2170" s="674">
        <v>423.52706016861401</v>
      </c>
      <c r="H2170" s="674">
        <v>423.52706016861401</v>
      </c>
      <c r="I2170" s="675">
        <v>423.52706016861401</v>
      </c>
      <c r="J2170" s="674">
        <v>1541.6546437395682</v>
      </c>
      <c r="K2170" s="674">
        <v>1541.6546437395682</v>
      </c>
      <c r="L2170" s="675">
        <v>1541.6546437395682</v>
      </c>
    </row>
    <row r="2171" spans="1:12" x14ac:dyDescent="0.25">
      <c r="A2171" s="669">
        <v>2029</v>
      </c>
      <c r="B2171" s="670">
        <v>2036</v>
      </c>
      <c r="C2171" s="671">
        <v>7</v>
      </c>
      <c r="D2171" s="672">
        <v>3.6434235897349518</v>
      </c>
      <c r="E2171" s="672">
        <v>3.6434235897349518</v>
      </c>
      <c r="F2171" s="673">
        <v>3.6434235897349518</v>
      </c>
      <c r="G2171" s="674">
        <v>440.35860597685979</v>
      </c>
      <c r="H2171" s="674">
        <v>440.35860597685979</v>
      </c>
      <c r="I2171" s="675">
        <v>440.35860597685979</v>
      </c>
      <c r="J2171" s="674">
        <v>1566.971162414643</v>
      </c>
      <c r="K2171" s="674">
        <v>1566.971162414643</v>
      </c>
      <c r="L2171" s="675">
        <v>1566.971162414643</v>
      </c>
    </row>
    <row r="2172" spans="1:12" x14ac:dyDescent="0.25">
      <c r="A2172" s="669">
        <v>2029</v>
      </c>
      <c r="B2172" s="670">
        <v>2037</v>
      </c>
      <c r="C2172" s="671">
        <v>8</v>
      </c>
      <c r="D2172" s="672">
        <v>3.9568244074270544</v>
      </c>
      <c r="E2172" s="672">
        <v>3.9568244074270544</v>
      </c>
      <c r="F2172" s="673">
        <v>3.9568244074270544</v>
      </c>
      <c r="G2172" s="674">
        <v>456.9552242636546</v>
      </c>
      <c r="H2172" s="674">
        <v>456.9552242636546</v>
      </c>
      <c r="I2172" s="675">
        <v>456.9552242636546</v>
      </c>
      <c r="J2172" s="674">
        <v>1588.7908205473555</v>
      </c>
      <c r="K2172" s="674">
        <v>1588.7908205473555</v>
      </c>
      <c r="L2172" s="675">
        <v>1588.7908205473555</v>
      </c>
    </row>
    <row r="2173" spans="1:12" x14ac:dyDescent="0.25">
      <c r="A2173" s="669">
        <v>2029</v>
      </c>
      <c r="B2173" s="670">
        <v>2038</v>
      </c>
      <c r="C2173" s="671">
        <v>9</v>
      </c>
      <c r="D2173" s="672">
        <v>4.2896098564085801</v>
      </c>
      <c r="E2173" s="672">
        <v>4.2896098564085801</v>
      </c>
      <c r="F2173" s="673">
        <v>4.2896098564085801</v>
      </c>
      <c r="G2173" s="674">
        <v>472.92338969364988</v>
      </c>
      <c r="H2173" s="674">
        <v>472.92338969364988</v>
      </c>
      <c r="I2173" s="675">
        <v>472.92338969364988</v>
      </c>
      <c r="J2173" s="674">
        <v>1606.5453258800983</v>
      </c>
      <c r="K2173" s="674">
        <v>1606.5453258800983</v>
      </c>
      <c r="L2173" s="675">
        <v>1606.5453258800983</v>
      </c>
    </row>
    <row r="2174" spans="1:12" x14ac:dyDescent="0.25">
      <c r="A2174" s="669">
        <v>2029</v>
      </c>
      <c r="B2174" s="670">
        <v>2039</v>
      </c>
      <c r="C2174" s="671">
        <v>10</v>
      </c>
      <c r="D2174" s="672">
        <v>4.6397931534298236</v>
      </c>
      <c r="E2174" s="672">
        <v>4.6397931534298236</v>
      </c>
      <c r="F2174" s="673">
        <v>4.6397931534298236</v>
      </c>
      <c r="G2174" s="674">
        <v>487.82727989048732</v>
      </c>
      <c r="H2174" s="674">
        <v>487.82727989048732</v>
      </c>
      <c r="I2174" s="675">
        <v>487.82727989048732</v>
      </c>
      <c r="J2174" s="674">
        <v>1619.6773937801624</v>
      </c>
      <c r="K2174" s="674">
        <v>1619.6773937801624</v>
      </c>
      <c r="L2174" s="675">
        <v>1619.6773937801624</v>
      </c>
    </row>
    <row r="2175" spans="1:12" x14ac:dyDescent="0.25">
      <c r="A2175" s="669">
        <v>2029</v>
      </c>
      <c r="B2175" s="670">
        <v>2040</v>
      </c>
      <c r="C2175" s="671">
        <v>11</v>
      </c>
      <c r="D2175" s="672">
        <v>5.0045514393447101</v>
      </c>
      <c r="E2175" s="672">
        <v>5.0045514393447101</v>
      </c>
      <c r="F2175" s="673">
        <v>5.0045514393447101</v>
      </c>
      <c r="G2175" s="674">
        <v>501.19608340341108</v>
      </c>
      <c r="H2175" s="674">
        <v>501.19608340341108</v>
      </c>
      <c r="I2175" s="675">
        <v>501.19608340341108</v>
      </c>
      <c r="J2175" s="674">
        <v>1627.653921924335</v>
      </c>
      <c r="K2175" s="674">
        <v>1627.653921924335</v>
      </c>
      <c r="L2175" s="675">
        <v>1627.653921924335</v>
      </c>
    </row>
    <row r="2176" spans="1:12" x14ac:dyDescent="0.25">
      <c r="A2176" s="669">
        <v>2029</v>
      </c>
      <c r="B2176" s="670">
        <v>2041</v>
      </c>
      <c r="C2176" s="671">
        <v>12</v>
      </c>
      <c r="D2176" s="672">
        <v>5.3801367186662379</v>
      </c>
      <c r="E2176" s="672">
        <v>5.3801367186662379</v>
      </c>
      <c r="F2176" s="673">
        <v>5.3801367186662379</v>
      </c>
      <c r="G2176" s="674">
        <v>512.53520869876104</v>
      </c>
      <c r="H2176" s="674">
        <v>512.53520869876104</v>
      </c>
      <c r="I2176" s="675">
        <v>512.53520869876104</v>
      </c>
      <c r="J2176" s="674">
        <v>1629.9803228131018</v>
      </c>
      <c r="K2176" s="674">
        <v>1629.9803228131018</v>
      </c>
      <c r="L2176" s="675">
        <v>1629.9803228131018</v>
      </c>
    </row>
    <row r="2177" spans="1:12" x14ac:dyDescent="0.25">
      <c r="A2177" s="669">
        <v>2029</v>
      </c>
      <c r="B2177" s="670">
        <v>2042</v>
      </c>
      <c r="C2177" s="671">
        <v>13</v>
      </c>
      <c r="D2177" s="672">
        <v>5.7618107189887322</v>
      </c>
      <c r="E2177" s="672">
        <v>5.7618107189887322</v>
      </c>
      <c r="F2177" s="673">
        <v>5.7618107189887322</v>
      </c>
      <c r="G2177" s="674">
        <v>521.34155801319901</v>
      </c>
      <c r="H2177" s="674">
        <v>521.34155801319901</v>
      </c>
      <c r="I2177" s="675">
        <v>521.34155801319901</v>
      </c>
      <c r="J2177" s="674">
        <v>1626.2156353387577</v>
      </c>
      <c r="K2177" s="674">
        <v>1626.2156353387577</v>
      </c>
      <c r="L2177" s="675">
        <v>1626.2156353387577</v>
      </c>
    </row>
    <row r="2178" spans="1:12" x14ac:dyDescent="0.25">
      <c r="A2178" s="669">
        <v>2029</v>
      </c>
      <c r="B2178" s="670">
        <v>2043</v>
      </c>
      <c r="C2178" s="671">
        <v>14</v>
      </c>
      <c r="D2178" s="672">
        <v>6.1438143950022575</v>
      </c>
      <c r="E2178" s="672">
        <v>6.1438143950022575</v>
      </c>
      <c r="F2178" s="673">
        <v>6.1438143950022575</v>
      </c>
      <c r="G2178" s="674">
        <v>527.12273151513295</v>
      </c>
      <c r="H2178" s="674">
        <v>527.12273151513295</v>
      </c>
      <c r="I2178" s="675">
        <v>527.12273151513295</v>
      </c>
      <c r="J2178" s="674">
        <v>1615.9879379521385</v>
      </c>
      <c r="K2178" s="674">
        <v>1615.9879379521385</v>
      </c>
      <c r="L2178" s="675">
        <v>1615.9879379521385</v>
      </c>
    </row>
    <row r="2179" spans="1:12" x14ac:dyDescent="0.25">
      <c r="A2179" s="669">
        <v>2029</v>
      </c>
      <c r="B2179" s="670">
        <v>2044</v>
      </c>
      <c r="C2179" s="671">
        <v>15</v>
      </c>
      <c r="D2179" s="672">
        <v>6.5193833043473468</v>
      </c>
      <c r="E2179" s="672">
        <v>6.5193833043473468</v>
      </c>
      <c r="F2179" s="673">
        <v>6.5193833043473468</v>
      </c>
      <c r="G2179" s="674">
        <v>529.41965103617554</v>
      </c>
      <c r="H2179" s="674">
        <v>529.41965103617554</v>
      </c>
      <c r="I2179" s="675">
        <v>529.41965103617554</v>
      </c>
      <c r="J2179" s="674">
        <v>1599.0094958831105</v>
      </c>
      <c r="K2179" s="674">
        <v>1599.0094958831105</v>
      </c>
      <c r="L2179" s="675">
        <v>1599.0094958831105</v>
      </c>
    </row>
    <row r="2180" spans="1:12" x14ac:dyDescent="0.25">
      <c r="A2180" s="669">
        <v>2029</v>
      </c>
      <c r="B2180" s="670">
        <v>2045</v>
      </c>
      <c r="C2180" s="671">
        <v>16</v>
      </c>
      <c r="D2180" s="672">
        <v>6.8808196927894656</v>
      </c>
      <c r="E2180" s="672">
        <v>6.8808196927894656</v>
      </c>
      <c r="F2180" s="673">
        <v>6.8808196927894656</v>
      </c>
      <c r="G2180" s="674">
        <v>527.83166076002829</v>
      </c>
      <c r="H2180" s="674">
        <v>527.83166076002829</v>
      </c>
      <c r="I2180" s="675">
        <v>527.83166076002829</v>
      </c>
      <c r="J2180" s="674">
        <v>1575.0910009871602</v>
      </c>
      <c r="K2180" s="674">
        <v>1575.0910009871602</v>
      </c>
      <c r="L2180" s="675">
        <v>1575.0910009871602</v>
      </c>
    </row>
    <row r="2181" spans="1:12" x14ac:dyDescent="0.25">
      <c r="A2181" s="669">
        <v>2029</v>
      </c>
      <c r="B2181" s="670">
        <v>2046</v>
      </c>
      <c r="C2181" s="671">
        <v>17</v>
      </c>
      <c r="D2181" s="672">
        <v>7.2196305861481216</v>
      </c>
      <c r="E2181" s="672">
        <v>7.2196305861481216</v>
      </c>
      <c r="F2181" s="673">
        <v>7.2196305861481216</v>
      </c>
      <c r="G2181" s="674">
        <v>522.04271213719687</v>
      </c>
      <c r="H2181" s="674">
        <v>522.04271213719687</v>
      </c>
      <c r="I2181" s="675">
        <v>522.04271213719687</v>
      </c>
      <c r="J2181" s="674">
        <v>1544.1542130807004</v>
      </c>
      <c r="K2181" s="674">
        <v>1544.1542130807004</v>
      </c>
      <c r="L2181" s="675">
        <v>1544.1542130807004</v>
      </c>
    </row>
    <row r="2182" spans="1:12" x14ac:dyDescent="0.25">
      <c r="A2182" s="669">
        <v>2029</v>
      </c>
      <c r="B2182" s="670">
        <v>2047</v>
      </c>
      <c r="C2182" s="671">
        <v>18</v>
      </c>
      <c r="D2182" s="672">
        <v>7.5267382921891892</v>
      </c>
      <c r="E2182" s="672">
        <v>7.5267382921891892</v>
      </c>
      <c r="F2182" s="673">
        <v>7.5267382921891892</v>
      </c>
      <c r="G2182" s="674">
        <v>511.84682407635734</v>
      </c>
      <c r="H2182" s="674">
        <v>511.84682407635734</v>
      </c>
      <c r="I2182" s="675">
        <v>511.84682407635734</v>
      </c>
      <c r="J2182" s="674">
        <v>1506.2422937987767</v>
      </c>
      <c r="K2182" s="674">
        <v>1506.2422937987767</v>
      </c>
      <c r="L2182" s="675">
        <v>1506.2422937987767</v>
      </c>
    </row>
    <row r="2183" spans="1:12" x14ac:dyDescent="0.25">
      <c r="A2183" s="669">
        <v>2029</v>
      </c>
      <c r="B2183" s="670">
        <v>2048</v>
      </c>
      <c r="C2183" s="671">
        <v>19</v>
      </c>
      <c r="D2183" s="672">
        <v>7.7927653670634047</v>
      </c>
      <c r="E2183" s="672">
        <v>7.7927653670634047</v>
      </c>
      <c r="F2183" s="673">
        <v>7.7927653670634047</v>
      </c>
      <c r="G2183" s="674">
        <v>497.17069038510897</v>
      </c>
      <c r="H2183" s="674">
        <v>497.17069038510897</v>
      </c>
      <c r="I2183" s="675">
        <v>497.17069038510897</v>
      </c>
      <c r="J2183" s="674">
        <v>1461.5271447860594</v>
      </c>
      <c r="K2183" s="674">
        <v>1461.5271447860594</v>
      </c>
      <c r="L2183" s="675">
        <v>1461.5271447860594</v>
      </c>
    </row>
    <row r="2184" spans="1:12" x14ac:dyDescent="0.25">
      <c r="A2184" s="669">
        <v>2029</v>
      </c>
      <c r="B2184" s="670">
        <v>2049</v>
      </c>
      <c r="C2184" s="671">
        <v>20</v>
      </c>
      <c r="D2184" s="672">
        <v>8.00839035330252</v>
      </c>
      <c r="E2184" s="672">
        <v>8.00839035330252</v>
      </c>
      <c r="F2184" s="673">
        <v>8.00839035330252</v>
      </c>
      <c r="G2184" s="674">
        <v>478.09115184731013</v>
      </c>
      <c r="H2184" s="674">
        <v>478.09115184731013</v>
      </c>
      <c r="I2184" s="675">
        <v>478.09115184731013</v>
      </c>
      <c r="J2184" s="674">
        <v>1410.3131263691173</v>
      </c>
      <c r="K2184" s="674">
        <v>1410.3131263691173</v>
      </c>
      <c r="L2184" s="675">
        <v>1410.3131263691173</v>
      </c>
    </row>
    <row r="2185" spans="1:12" x14ac:dyDescent="0.25">
      <c r="A2185" s="669">
        <v>2029</v>
      </c>
      <c r="B2185" s="670">
        <v>2050</v>
      </c>
      <c r="C2185" s="671">
        <v>21</v>
      </c>
      <c r="D2185" s="672">
        <v>8.1647637068484329</v>
      </c>
      <c r="E2185" s="672">
        <v>8.1647637068484329</v>
      </c>
      <c r="F2185" s="673">
        <v>8.1647637068484329</v>
      </c>
      <c r="G2185" s="674">
        <v>454.84532156649459</v>
      </c>
      <c r="H2185" s="674">
        <v>454.84532156649459</v>
      </c>
      <c r="I2185" s="675">
        <v>454.84532156649459</v>
      </c>
      <c r="J2185" s="674">
        <v>1353.0366431534294</v>
      </c>
      <c r="K2185" s="674">
        <v>1353.0366431534294</v>
      </c>
      <c r="L2185" s="675">
        <v>1353.0366431534294</v>
      </c>
    </row>
    <row r="2186" spans="1:12" x14ac:dyDescent="0.25">
      <c r="A2186" s="669">
        <v>2029</v>
      </c>
      <c r="B2186" s="670">
        <v>2051</v>
      </c>
      <c r="C2186" s="671">
        <v>22</v>
      </c>
      <c r="D2186" s="672">
        <v>8.2557746919768107</v>
      </c>
      <c r="E2186" s="672">
        <v>8.2557746919768107</v>
      </c>
      <c r="F2186" s="673">
        <v>8.2557746919768107</v>
      </c>
      <c r="G2186" s="674">
        <v>428.15806037910676</v>
      </c>
      <c r="H2186" s="674">
        <v>428.15806037910676</v>
      </c>
      <c r="I2186" s="675">
        <v>428.15806037910676</v>
      </c>
      <c r="J2186" s="674">
        <v>1291.9910725700547</v>
      </c>
      <c r="K2186" s="674">
        <v>1291.9910725700547</v>
      </c>
      <c r="L2186" s="675">
        <v>1291.9910725700547</v>
      </c>
    </row>
    <row r="2187" spans="1:12" x14ac:dyDescent="0.25">
      <c r="A2187" s="669">
        <v>2029</v>
      </c>
      <c r="B2187" s="670">
        <v>2052</v>
      </c>
      <c r="C2187" s="671">
        <v>23</v>
      </c>
      <c r="D2187" s="672">
        <v>8.2731059103255138</v>
      </c>
      <c r="E2187" s="672">
        <v>8.2731059103255138</v>
      </c>
      <c r="F2187" s="673">
        <v>8.2731059103255138</v>
      </c>
      <c r="G2187" s="674">
        <v>398.20655951513726</v>
      </c>
      <c r="H2187" s="674">
        <v>398.20655951513726</v>
      </c>
      <c r="I2187" s="675">
        <v>398.20655951513726</v>
      </c>
      <c r="J2187" s="674">
        <v>1225.9464608481658</v>
      </c>
      <c r="K2187" s="674">
        <v>1225.9464608481658</v>
      </c>
      <c r="L2187" s="675">
        <v>1225.9464608481658</v>
      </c>
    </row>
    <row r="2188" spans="1:12" x14ac:dyDescent="0.25">
      <c r="A2188" s="669">
        <v>2029</v>
      </c>
      <c r="B2188" s="670">
        <v>2053</v>
      </c>
      <c r="C2188" s="671">
        <v>24</v>
      </c>
      <c r="D2188" s="672">
        <v>8.2120536968622257</v>
      </c>
      <c r="E2188" s="672">
        <v>8.2120536968622257</v>
      </c>
      <c r="F2188" s="673">
        <v>8.2120536968622257</v>
      </c>
      <c r="G2188" s="674">
        <v>365.66613608021981</v>
      </c>
      <c r="H2188" s="674">
        <v>365.66613608021981</v>
      </c>
      <c r="I2188" s="675">
        <v>365.66613608021981</v>
      </c>
      <c r="J2188" s="674">
        <v>1155.6711415607479</v>
      </c>
      <c r="K2188" s="674">
        <v>1155.6711415607479</v>
      </c>
      <c r="L2188" s="675">
        <v>1155.6711415607479</v>
      </c>
    </row>
    <row r="2189" spans="1:12" x14ac:dyDescent="0.25">
      <c r="A2189" s="669">
        <v>2029</v>
      </c>
      <c r="B2189" s="670">
        <v>2054</v>
      </c>
      <c r="C2189" s="671">
        <v>25</v>
      </c>
      <c r="D2189" s="672">
        <v>8.0701771272918865</v>
      </c>
      <c r="E2189" s="672">
        <v>8.0701771272918865</v>
      </c>
      <c r="F2189" s="673">
        <v>8.0701771272918865</v>
      </c>
      <c r="G2189" s="674">
        <v>331.31445148539672</v>
      </c>
      <c r="H2189" s="674">
        <v>331.31445148539672</v>
      </c>
      <c r="I2189" s="675">
        <v>331.31445148539672</v>
      </c>
      <c r="J2189" s="674">
        <v>1082.0192016769215</v>
      </c>
      <c r="K2189" s="674">
        <v>1082.0192016769215</v>
      </c>
      <c r="L2189" s="675">
        <v>1082.0192016769215</v>
      </c>
    </row>
    <row r="2190" spans="1:12" x14ac:dyDescent="0.25">
      <c r="A2190" s="669">
        <v>2029</v>
      </c>
      <c r="B2190" s="670">
        <v>2055</v>
      </c>
      <c r="C2190" s="671">
        <v>26</v>
      </c>
      <c r="D2190" s="672">
        <v>7.8479381344033428</v>
      </c>
      <c r="E2190" s="672">
        <v>7.8479381344033428</v>
      </c>
      <c r="F2190" s="673">
        <v>7.8479381344033428</v>
      </c>
      <c r="G2190" s="674">
        <v>296.03516303670568</v>
      </c>
      <c r="H2190" s="674">
        <v>296.03516303670568</v>
      </c>
      <c r="I2190" s="675">
        <v>296.03516303670568</v>
      </c>
      <c r="J2190" s="674">
        <v>1006.1601458342352</v>
      </c>
      <c r="K2190" s="674">
        <v>1006.1601458342352</v>
      </c>
      <c r="L2190" s="675">
        <v>1006.1601458342352</v>
      </c>
    </row>
    <row r="2191" spans="1:12" x14ac:dyDescent="0.25">
      <c r="A2191" s="669">
        <v>2029</v>
      </c>
      <c r="B2191" s="670">
        <v>2056</v>
      </c>
      <c r="C2191" s="671">
        <v>27</v>
      </c>
      <c r="D2191" s="672">
        <v>7.5723785642843291</v>
      </c>
      <c r="E2191" s="672">
        <v>7.5723785642843291</v>
      </c>
      <c r="F2191" s="673">
        <v>7.5723785642843291</v>
      </c>
      <c r="G2191" s="674">
        <v>261.06605416095317</v>
      </c>
      <c r="H2191" s="674">
        <v>261.06605416095317</v>
      </c>
      <c r="I2191" s="675">
        <v>261.06605416095317</v>
      </c>
      <c r="J2191" s="674">
        <v>929.83968779790655</v>
      </c>
      <c r="K2191" s="674">
        <v>929.83968779790655</v>
      </c>
      <c r="L2191" s="675">
        <v>929.83968779790655</v>
      </c>
    </row>
    <row r="2192" spans="1:12" x14ac:dyDescent="0.25">
      <c r="A2192" s="669">
        <v>2029</v>
      </c>
      <c r="B2192" s="670">
        <v>2057</v>
      </c>
      <c r="C2192" s="671">
        <v>28</v>
      </c>
      <c r="D2192" s="672">
        <v>7.2329890043854022</v>
      </c>
      <c r="E2192" s="672">
        <v>7.2329890043854022</v>
      </c>
      <c r="F2192" s="673">
        <v>7.2329890043854022</v>
      </c>
      <c r="G2192" s="674">
        <v>229.0287868632561</v>
      </c>
      <c r="H2192" s="674">
        <v>229.0287868632561</v>
      </c>
      <c r="I2192" s="675">
        <v>229.0287868632561</v>
      </c>
      <c r="J2192" s="674">
        <v>862.79094147408182</v>
      </c>
      <c r="K2192" s="674">
        <v>862.79094147408182</v>
      </c>
      <c r="L2192" s="675">
        <v>862.79094147408182</v>
      </c>
    </row>
    <row r="2193" spans="1:12" x14ac:dyDescent="0.25">
      <c r="A2193" s="669">
        <v>2029</v>
      </c>
      <c r="B2193" s="670">
        <v>2058</v>
      </c>
      <c r="C2193" s="671">
        <v>29</v>
      </c>
      <c r="D2193" s="672">
        <v>6.8264158635213619</v>
      </c>
      <c r="E2193" s="672">
        <v>6.8264158635213619</v>
      </c>
      <c r="F2193" s="673">
        <v>6.8264158635213619</v>
      </c>
      <c r="G2193" s="674">
        <v>197.69242774060282</v>
      </c>
      <c r="H2193" s="674">
        <v>197.69242774060282</v>
      </c>
      <c r="I2193" s="675">
        <v>197.69242774060282</v>
      </c>
      <c r="J2193" s="674">
        <v>794.17949516951467</v>
      </c>
      <c r="K2193" s="674">
        <v>794.17949516951467</v>
      </c>
      <c r="L2193" s="675">
        <v>794.17949516951467</v>
      </c>
    </row>
    <row r="2194" spans="1:12" x14ac:dyDescent="0.25">
      <c r="A2194" s="669">
        <v>2029</v>
      </c>
      <c r="B2194" s="670">
        <v>2059</v>
      </c>
      <c r="C2194" s="671">
        <v>30</v>
      </c>
      <c r="D2194" s="672">
        <v>6.3617663098161357</v>
      </c>
      <c r="E2194" s="672">
        <v>6.3617663098161357</v>
      </c>
      <c r="F2194" s="673">
        <v>6.3617663098161357</v>
      </c>
      <c r="G2194" s="674">
        <v>167.82954766517057</v>
      </c>
      <c r="H2194" s="674">
        <v>167.82954766517057</v>
      </c>
      <c r="I2194" s="675">
        <v>167.82954766517057</v>
      </c>
      <c r="J2194" s="674">
        <v>725.23559562467415</v>
      </c>
      <c r="K2194" s="674">
        <v>725.23559562467415</v>
      </c>
      <c r="L2194" s="675">
        <v>725.23559562467415</v>
      </c>
    </row>
    <row r="2195" spans="1:12" x14ac:dyDescent="0.25">
      <c r="A2195" s="669">
        <v>2029</v>
      </c>
      <c r="B2195" s="670">
        <v>2060</v>
      </c>
      <c r="C2195" s="671">
        <v>31</v>
      </c>
      <c r="D2195" s="672">
        <v>6.2601161430922101</v>
      </c>
      <c r="E2195" s="672">
        <v>6.2601161430922101</v>
      </c>
      <c r="F2195" s="673">
        <v>6.2601161430922101</v>
      </c>
      <c r="G2195" s="674">
        <v>168.79681108213782</v>
      </c>
      <c r="H2195" s="674">
        <v>168.79681108213782</v>
      </c>
      <c r="I2195" s="675">
        <v>168.79681108213782</v>
      </c>
      <c r="J2195" s="674">
        <v>657.06375395925238</v>
      </c>
      <c r="K2195" s="674">
        <v>657.06375395925238</v>
      </c>
      <c r="L2195" s="675">
        <v>657.06375395925238</v>
      </c>
    </row>
    <row r="2196" spans="1:12" x14ac:dyDescent="0.25">
      <c r="A2196" s="669">
        <v>2029</v>
      </c>
      <c r="B2196" s="670">
        <v>2061</v>
      </c>
      <c r="C2196" s="671">
        <v>32</v>
      </c>
      <c r="D2196" s="672">
        <v>8.6606116829813864</v>
      </c>
      <c r="E2196" s="672">
        <v>8.6606116829813864</v>
      </c>
      <c r="F2196" s="673">
        <v>8.6606116829813864</v>
      </c>
      <c r="G2196" s="674">
        <v>142.05530714506546</v>
      </c>
      <c r="H2196" s="674">
        <v>142.05530714506546</v>
      </c>
      <c r="I2196" s="675">
        <v>142.05530714506546</v>
      </c>
      <c r="J2196" s="674">
        <v>597.87063646757508</v>
      </c>
      <c r="K2196" s="674">
        <v>597.87063646757508</v>
      </c>
      <c r="L2196" s="675">
        <v>597.87063646757508</v>
      </c>
    </row>
    <row r="2197" spans="1:12" x14ac:dyDescent="0.25">
      <c r="A2197" s="669">
        <v>2029</v>
      </c>
      <c r="B2197" s="670">
        <v>2062</v>
      </c>
      <c r="C2197" s="671">
        <v>33</v>
      </c>
      <c r="D2197" s="672">
        <v>7.5228576291034805</v>
      </c>
      <c r="E2197" s="672">
        <v>7.5228576291034805</v>
      </c>
      <c r="F2197" s="673">
        <v>7.5228576291034805</v>
      </c>
      <c r="G2197" s="674">
        <v>121.73023032223881</v>
      </c>
      <c r="H2197" s="674">
        <v>121.73023032223881</v>
      </c>
      <c r="I2197" s="675">
        <v>121.73023032223881</v>
      </c>
      <c r="J2197" s="674">
        <v>625.88760704672507</v>
      </c>
      <c r="K2197" s="674">
        <v>625.88760704672507</v>
      </c>
      <c r="L2197" s="675">
        <v>625.88760704672507</v>
      </c>
    </row>
    <row r="2198" spans="1:12" x14ac:dyDescent="0.25">
      <c r="A2198" s="669">
        <v>2029</v>
      </c>
      <c r="B2198" s="670">
        <v>2063</v>
      </c>
      <c r="C2198" s="671">
        <v>34</v>
      </c>
      <c r="D2198" s="672">
        <v>6.3072993863834252</v>
      </c>
      <c r="E2198" s="672">
        <v>6.3072993863834252</v>
      </c>
      <c r="F2198" s="673">
        <v>6.3072993863834252</v>
      </c>
      <c r="G2198" s="674">
        <v>103.85816229605558</v>
      </c>
      <c r="H2198" s="674">
        <v>103.85816229605558</v>
      </c>
      <c r="I2198" s="675">
        <v>103.85816229605558</v>
      </c>
      <c r="J2198" s="674">
        <v>567.56307073476262</v>
      </c>
      <c r="K2198" s="674">
        <v>567.56307073476262</v>
      </c>
      <c r="L2198" s="675">
        <v>567.56307073476262</v>
      </c>
    </row>
    <row r="2199" spans="1:12" x14ac:dyDescent="0.25">
      <c r="A2199" s="669">
        <v>2029</v>
      </c>
      <c r="B2199" s="670">
        <v>2064</v>
      </c>
      <c r="C2199" s="671">
        <v>35</v>
      </c>
      <c r="D2199" s="672">
        <v>6.1722349399293917</v>
      </c>
      <c r="E2199" s="672">
        <v>6.1722349399293917</v>
      </c>
      <c r="F2199" s="673">
        <v>6.1722349399293917</v>
      </c>
      <c r="G2199" s="674">
        <v>99.451808544818107</v>
      </c>
      <c r="H2199" s="674">
        <v>99.451808544818107</v>
      </c>
      <c r="I2199" s="675">
        <v>99.451808544818107</v>
      </c>
      <c r="J2199" s="674">
        <v>505.25713002633421</v>
      </c>
      <c r="K2199" s="674">
        <v>505.25713002633421</v>
      </c>
      <c r="L2199" s="675">
        <v>505.25713002633421</v>
      </c>
    </row>
    <row r="2200" spans="1:12" x14ac:dyDescent="0.25">
      <c r="A2200" s="669">
        <v>2029</v>
      </c>
      <c r="B2200" s="670">
        <v>2065</v>
      </c>
      <c r="C2200" s="671">
        <v>36</v>
      </c>
      <c r="D2200" s="672">
        <v>4.9522680206466161</v>
      </c>
      <c r="E2200" s="672">
        <v>4.9522680206466161</v>
      </c>
      <c r="F2200" s="673">
        <v>4.9522680206466161</v>
      </c>
      <c r="G2200" s="674">
        <v>103.83155498148359</v>
      </c>
      <c r="H2200" s="674">
        <v>103.83155498148359</v>
      </c>
      <c r="I2200" s="675">
        <v>103.83155498148359</v>
      </c>
      <c r="J2200" s="674">
        <v>593.79116476925913</v>
      </c>
      <c r="K2200" s="674">
        <v>593.79116476925913</v>
      </c>
      <c r="L2200" s="675">
        <v>593.79116476925913</v>
      </c>
    </row>
    <row r="2201" spans="1:12" x14ac:dyDescent="0.25">
      <c r="A2201" s="669">
        <v>2029</v>
      </c>
      <c r="B2201" s="670">
        <v>2066</v>
      </c>
      <c r="C2201" s="671">
        <v>37</v>
      </c>
      <c r="D2201" s="672">
        <v>4.2604917201712702</v>
      </c>
      <c r="E2201" s="672">
        <v>4.2604917201712702</v>
      </c>
      <c r="F2201" s="673">
        <v>4.2604917201712702</v>
      </c>
      <c r="G2201" s="674">
        <v>77.134539585371058</v>
      </c>
      <c r="H2201" s="674">
        <v>77.134539585371058</v>
      </c>
      <c r="I2201" s="675">
        <v>77.134539585371058</v>
      </c>
      <c r="J2201" s="674">
        <v>486.1891870483546</v>
      </c>
      <c r="K2201" s="674">
        <v>486.1891870483546</v>
      </c>
      <c r="L2201" s="675">
        <v>486.1891870483546</v>
      </c>
    </row>
    <row r="2202" spans="1:12" x14ac:dyDescent="0.25">
      <c r="A2202" s="669">
        <v>2029</v>
      </c>
      <c r="B2202" s="670">
        <v>2067</v>
      </c>
      <c r="C2202" s="671">
        <v>38</v>
      </c>
      <c r="D2202" s="672">
        <v>3.7902818603341295</v>
      </c>
      <c r="E2202" s="672">
        <v>3.7902818603341295</v>
      </c>
      <c r="F2202" s="673">
        <v>3.7902818603341295</v>
      </c>
      <c r="G2202" s="674">
        <v>58.596259189296205</v>
      </c>
      <c r="H2202" s="674">
        <v>58.596259189296205</v>
      </c>
      <c r="I2202" s="675">
        <v>58.596259189296205</v>
      </c>
      <c r="J2202" s="674">
        <v>444.0015364487715</v>
      </c>
      <c r="K2202" s="674">
        <v>444.0015364487715</v>
      </c>
      <c r="L2202" s="675">
        <v>444.0015364487715</v>
      </c>
    </row>
    <row r="2203" spans="1:12" ht="13" thickBot="1" x14ac:dyDescent="0.3">
      <c r="A2203" s="676">
        <v>2029</v>
      </c>
      <c r="B2203" s="677">
        <v>2068</v>
      </c>
      <c r="C2203" s="678">
        <v>39</v>
      </c>
      <c r="D2203" s="679">
        <v>2.9133711282191608</v>
      </c>
      <c r="E2203" s="679">
        <v>2.9133711282191608</v>
      </c>
      <c r="F2203" s="680">
        <v>2.9133711282191608</v>
      </c>
      <c r="G2203" s="681">
        <v>35.715456249748549</v>
      </c>
      <c r="H2203" s="681">
        <v>35.715456249748549</v>
      </c>
      <c r="I2203" s="682">
        <v>35.715456249748549</v>
      </c>
      <c r="J2203" s="681">
        <v>353.63262176587659</v>
      </c>
      <c r="K2203" s="681">
        <v>353.63262176587659</v>
      </c>
      <c r="L2203" s="682">
        <v>353.63262176587659</v>
      </c>
    </row>
    <row r="2204" spans="1:12" x14ac:dyDescent="0.25">
      <c r="A2204" s="662">
        <v>2030</v>
      </c>
      <c r="B2204" s="663">
        <v>2030</v>
      </c>
      <c r="C2204" s="664">
        <v>0</v>
      </c>
      <c r="D2204" s="665">
        <v>2.0320204757303952</v>
      </c>
      <c r="E2204" s="665">
        <v>2.0320204757303952</v>
      </c>
      <c r="F2204" s="666">
        <v>2.0320204757303952</v>
      </c>
      <c r="G2204" s="667">
        <v>333.67177729721362</v>
      </c>
      <c r="H2204" s="667">
        <v>333.67177729721362</v>
      </c>
      <c r="I2204" s="668">
        <v>333.67177729721362</v>
      </c>
      <c r="J2204" s="667">
        <v>1345.1165177835685</v>
      </c>
      <c r="K2204" s="667">
        <v>1345.1165177835685</v>
      </c>
      <c r="L2204" s="668">
        <v>1345.1165177835685</v>
      </c>
    </row>
    <row r="2205" spans="1:12" x14ac:dyDescent="0.25">
      <c r="A2205" s="669">
        <v>2030</v>
      </c>
      <c r="B2205" s="670">
        <v>2031</v>
      </c>
      <c r="C2205" s="671">
        <v>1</v>
      </c>
      <c r="D2205" s="672">
        <v>2.2021818222509499</v>
      </c>
      <c r="E2205" s="672">
        <v>2.2021818222509499</v>
      </c>
      <c r="F2205" s="673">
        <v>2.2021818222509499</v>
      </c>
      <c r="G2205" s="674">
        <v>346.15055383381241</v>
      </c>
      <c r="H2205" s="674">
        <v>346.15055383381241</v>
      </c>
      <c r="I2205" s="675">
        <v>346.15055383381241</v>
      </c>
      <c r="J2205" s="674">
        <v>1380.086690176036</v>
      </c>
      <c r="K2205" s="674">
        <v>1380.086690176036</v>
      </c>
      <c r="L2205" s="675">
        <v>1380.086690176036</v>
      </c>
    </row>
    <row r="2206" spans="1:12" x14ac:dyDescent="0.25">
      <c r="A2206" s="669">
        <v>2030</v>
      </c>
      <c r="B2206" s="670">
        <v>2032</v>
      </c>
      <c r="C2206" s="671">
        <v>2</v>
      </c>
      <c r="D2206" s="672">
        <v>2.3910069765375308</v>
      </c>
      <c r="E2206" s="672">
        <v>2.3910069765375308</v>
      </c>
      <c r="F2206" s="673">
        <v>2.3910069765375308</v>
      </c>
      <c r="G2206" s="674">
        <v>359.83507702444734</v>
      </c>
      <c r="H2206" s="674">
        <v>359.83507702444734</v>
      </c>
      <c r="I2206" s="675">
        <v>359.83507702444734</v>
      </c>
      <c r="J2206" s="674">
        <v>1414.6605279049593</v>
      </c>
      <c r="K2206" s="674">
        <v>1414.6605279049593</v>
      </c>
      <c r="L2206" s="675">
        <v>1414.6605279049593</v>
      </c>
    </row>
    <row r="2207" spans="1:12" x14ac:dyDescent="0.25">
      <c r="A2207" s="669">
        <v>2030</v>
      </c>
      <c r="B2207" s="670">
        <v>2033</v>
      </c>
      <c r="C2207" s="671">
        <v>3</v>
      </c>
      <c r="D2207" s="672">
        <v>2.5994830707146939</v>
      </c>
      <c r="E2207" s="672">
        <v>2.5994830707146939</v>
      </c>
      <c r="F2207" s="673">
        <v>2.5994830707146939</v>
      </c>
      <c r="G2207" s="674">
        <v>374.57865481190726</v>
      </c>
      <c r="H2207" s="674">
        <v>374.57865481190726</v>
      </c>
      <c r="I2207" s="675">
        <v>374.57865481190726</v>
      </c>
      <c r="J2207" s="674">
        <v>1448.3924253735904</v>
      </c>
      <c r="K2207" s="674">
        <v>1448.3924253735904</v>
      </c>
      <c r="L2207" s="675">
        <v>1448.3924253735904</v>
      </c>
    </row>
    <row r="2208" spans="1:12" x14ac:dyDescent="0.25">
      <c r="A2208" s="669">
        <v>2030</v>
      </c>
      <c r="B2208" s="670">
        <v>2034</v>
      </c>
      <c r="C2208" s="671">
        <v>4</v>
      </c>
      <c r="D2208" s="672">
        <v>2.8284436299804891</v>
      </c>
      <c r="E2208" s="672">
        <v>2.8284436299804891</v>
      </c>
      <c r="F2208" s="673">
        <v>2.8284436299804891</v>
      </c>
      <c r="G2208" s="674">
        <v>390.20404987398831</v>
      </c>
      <c r="H2208" s="674">
        <v>390.20404987398831</v>
      </c>
      <c r="I2208" s="675">
        <v>390.20404987398831</v>
      </c>
      <c r="J2208" s="674">
        <v>1480.8024633244736</v>
      </c>
      <c r="K2208" s="674">
        <v>1480.8024633244736</v>
      </c>
      <c r="L2208" s="675">
        <v>1480.8024633244736</v>
      </c>
    </row>
    <row r="2209" spans="1:12" x14ac:dyDescent="0.25">
      <c r="A2209" s="669">
        <v>2030</v>
      </c>
      <c r="B2209" s="670">
        <v>2035</v>
      </c>
      <c r="C2209" s="671">
        <v>5</v>
      </c>
      <c r="D2209" s="672">
        <v>3.0784942768746801</v>
      </c>
      <c r="E2209" s="672">
        <v>3.0784942768746801</v>
      </c>
      <c r="F2209" s="673">
        <v>3.0784942768746801</v>
      </c>
      <c r="G2209" s="674">
        <v>406.4975114621833</v>
      </c>
      <c r="H2209" s="674">
        <v>406.4975114621833</v>
      </c>
      <c r="I2209" s="675">
        <v>406.4975114621833</v>
      </c>
      <c r="J2209" s="674">
        <v>1511.3798210112893</v>
      </c>
      <c r="K2209" s="674">
        <v>1511.3798210112893</v>
      </c>
      <c r="L2209" s="675">
        <v>1511.3798210112893</v>
      </c>
    </row>
    <row r="2210" spans="1:12" x14ac:dyDescent="0.25">
      <c r="A2210" s="669">
        <v>2030</v>
      </c>
      <c r="B2210" s="670">
        <v>2036</v>
      </c>
      <c r="C2210" s="671">
        <v>6</v>
      </c>
      <c r="D2210" s="672">
        <v>3.3499271733576208</v>
      </c>
      <c r="E2210" s="672">
        <v>3.3499271733576208</v>
      </c>
      <c r="F2210" s="673">
        <v>3.3499271733576208</v>
      </c>
      <c r="G2210" s="674">
        <v>423.20377773738699</v>
      </c>
      <c r="H2210" s="674">
        <v>423.20377773738699</v>
      </c>
      <c r="I2210" s="675">
        <v>423.20377773738699</v>
      </c>
      <c r="J2210" s="674">
        <v>1539.5877701406159</v>
      </c>
      <c r="K2210" s="674">
        <v>1539.5877701406159</v>
      </c>
      <c r="L2210" s="675">
        <v>1539.5877701406159</v>
      </c>
    </row>
    <row r="2211" spans="1:12" x14ac:dyDescent="0.25">
      <c r="A2211" s="669">
        <v>2030</v>
      </c>
      <c r="B2211" s="670">
        <v>2037</v>
      </c>
      <c r="C2211" s="671">
        <v>7</v>
      </c>
      <c r="D2211" s="672">
        <v>3.6426251118873259</v>
      </c>
      <c r="E2211" s="672">
        <v>3.6426251118873259</v>
      </c>
      <c r="F2211" s="673">
        <v>3.6426251118873259</v>
      </c>
      <c r="G2211" s="674">
        <v>440.02247585876239</v>
      </c>
      <c r="H2211" s="674">
        <v>440.02247585876239</v>
      </c>
      <c r="I2211" s="675">
        <v>440.02247585876239</v>
      </c>
      <c r="J2211" s="674">
        <v>1564.8703473332196</v>
      </c>
      <c r="K2211" s="674">
        <v>1564.8703473332196</v>
      </c>
      <c r="L2211" s="675">
        <v>1564.8703473332196</v>
      </c>
    </row>
    <row r="2212" spans="1:12" x14ac:dyDescent="0.25">
      <c r="A2212" s="669">
        <v>2030</v>
      </c>
      <c r="B2212" s="670">
        <v>2038</v>
      </c>
      <c r="C2212" s="671">
        <v>8</v>
      </c>
      <c r="D2212" s="672">
        <v>3.9559572459349961</v>
      </c>
      <c r="E2212" s="672">
        <v>3.9559572459349961</v>
      </c>
      <c r="F2212" s="673">
        <v>3.9559572459349961</v>
      </c>
      <c r="G2212" s="674">
        <v>456.60642578120815</v>
      </c>
      <c r="H2212" s="674">
        <v>456.60642578120815</v>
      </c>
      <c r="I2212" s="675">
        <v>456.60642578120815</v>
      </c>
      <c r="J2212" s="674">
        <v>1586.6607521727151</v>
      </c>
      <c r="K2212" s="674">
        <v>1586.6607521727151</v>
      </c>
      <c r="L2212" s="675">
        <v>1586.6607521727151</v>
      </c>
    </row>
    <row r="2213" spans="1:12" x14ac:dyDescent="0.25">
      <c r="A2213" s="669">
        <v>2030</v>
      </c>
      <c r="B2213" s="670">
        <v>2039</v>
      </c>
      <c r="C2213" s="671">
        <v>9</v>
      </c>
      <c r="D2213" s="672">
        <v>4.2886697630153909</v>
      </c>
      <c r="E2213" s="672">
        <v>4.2886697630153909</v>
      </c>
      <c r="F2213" s="673">
        <v>4.2886697630153909</v>
      </c>
      <c r="G2213" s="674">
        <v>472.56240255119104</v>
      </c>
      <c r="H2213" s="674">
        <v>472.56240255119104</v>
      </c>
      <c r="I2213" s="675">
        <v>472.56240255119104</v>
      </c>
      <c r="J2213" s="674">
        <v>1604.3914543025267</v>
      </c>
      <c r="K2213" s="674">
        <v>1604.3914543025267</v>
      </c>
      <c r="L2213" s="675">
        <v>1604.3914543025267</v>
      </c>
    </row>
    <row r="2214" spans="1:12" x14ac:dyDescent="0.25">
      <c r="A2214" s="669">
        <v>2030</v>
      </c>
      <c r="B2214" s="670">
        <v>2040</v>
      </c>
      <c r="C2214" s="671">
        <v>10</v>
      </c>
      <c r="D2214" s="672">
        <v>4.6387763152941162</v>
      </c>
      <c r="E2214" s="672">
        <v>4.6387763152941162</v>
      </c>
      <c r="F2214" s="673">
        <v>4.6387763152941162</v>
      </c>
      <c r="G2214" s="674">
        <v>487.45491645992149</v>
      </c>
      <c r="H2214" s="674">
        <v>487.45491645992149</v>
      </c>
      <c r="I2214" s="675">
        <v>487.45491645992149</v>
      </c>
      <c r="J2214" s="674">
        <v>1617.5059162332172</v>
      </c>
      <c r="K2214" s="674">
        <v>1617.5059162332172</v>
      </c>
      <c r="L2214" s="675">
        <v>1617.5059162332172</v>
      </c>
    </row>
    <row r="2215" spans="1:12" x14ac:dyDescent="0.25">
      <c r="A2215" s="669">
        <v>2030</v>
      </c>
      <c r="B2215" s="670">
        <v>2041</v>
      </c>
      <c r="C2215" s="671">
        <v>11</v>
      </c>
      <c r="D2215" s="672">
        <v>5.0034546622713885</v>
      </c>
      <c r="E2215" s="672">
        <v>5.0034546622713885</v>
      </c>
      <c r="F2215" s="673">
        <v>5.0034546622713885</v>
      </c>
      <c r="G2215" s="674">
        <v>500.81351543172207</v>
      </c>
      <c r="H2215" s="674">
        <v>500.81351543172207</v>
      </c>
      <c r="I2215" s="675">
        <v>500.81351543172207</v>
      </c>
      <c r="J2215" s="674">
        <v>1625.4717503639804</v>
      </c>
      <c r="K2215" s="674">
        <v>1625.4717503639804</v>
      </c>
      <c r="L2215" s="675">
        <v>1625.4717503639804</v>
      </c>
    </row>
    <row r="2216" spans="1:12" x14ac:dyDescent="0.25">
      <c r="A2216" s="669">
        <v>2030</v>
      </c>
      <c r="B2216" s="670">
        <v>2042</v>
      </c>
      <c r="C2216" s="671">
        <v>12</v>
      </c>
      <c r="D2216" s="672">
        <v>5.3789576298556048</v>
      </c>
      <c r="E2216" s="672">
        <v>5.3789576298556048</v>
      </c>
      <c r="F2216" s="673">
        <v>5.3789576298556048</v>
      </c>
      <c r="G2216" s="674">
        <v>512.14398545958568</v>
      </c>
      <c r="H2216" s="674">
        <v>512.14398545958568</v>
      </c>
      <c r="I2216" s="675">
        <v>512.14398545958568</v>
      </c>
      <c r="J2216" s="674">
        <v>1627.7950322814543</v>
      </c>
      <c r="K2216" s="674">
        <v>1627.7950322814543</v>
      </c>
      <c r="L2216" s="675">
        <v>1627.7950322814543</v>
      </c>
    </row>
    <row r="2217" spans="1:12" x14ac:dyDescent="0.25">
      <c r="A2217" s="669">
        <v>2030</v>
      </c>
      <c r="B2217" s="670">
        <v>2043</v>
      </c>
      <c r="C2217" s="671">
        <v>13</v>
      </c>
      <c r="D2217" s="672">
        <v>5.7605479840615361</v>
      </c>
      <c r="E2217" s="672">
        <v>5.7605479840615361</v>
      </c>
      <c r="F2217" s="673">
        <v>5.7605479840615361</v>
      </c>
      <c r="G2217" s="674">
        <v>520.94361279971702</v>
      </c>
      <c r="H2217" s="674">
        <v>520.94361279971702</v>
      </c>
      <c r="I2217" s="675">
        <v>520.94361279971702</v>
      </c>
      <c r="J2217" s="674">
        <v>1624.035392067974</v>
      </c>
      <c r="K2217" s="674">
        <v>1624.035392067974</v>
      </c>
      <c r="L2217" s="675">
        <v>1624.035392067974</v>
      </c>
    </row>
    <row r="2218" spans="1:12" x14ac:dyDescent="0.25">
      <c r="A2218" s="669">
        <v>2030</v>
      </c>
      <c r="B2218" s="670">
        <v>2044</v>
      </c>
      <c r="C2218" s="671">
        <v>14</v>
      </c>
      <c r="D2218" s="672">
        <v>6.1424679417081194</v>
      </c>
      <c r="E2218" s="672">
        <v>6.1424679417081194</v>
      </c>
      <c r="F2218" s="673">
        <v>6.1424679417081194</v>
      </c>
      <c r="G2218" s="674">
        <v>526.72037347422895</v>
      </c>
      <c r="H2218" s="674">
        <v>526.72037347422895</v>
      </c>
      <c r="I2218" s="675">
        <v>526.72037347422895</v>
      </c>
      <c r="J2218" s="674">
        <v>1613.8214068041004</v>
      </c>
      <c r="K2218" s="674">
        <v>1613.8214068041004</v>
      </c>
      <c r="L2218" s="675">
        <v>1613.8214068041004</v>
      </c>
    </row>
    <row r="2219" spans="1:12" x14ac:dyDescent="0.25">
      <c r="A2219" s="669">
        <v>2030</v>
      </c>
      <c r="B2219" s="670">
        <v>2045</v>
      </c>
      <c r="C2219" s="671">
        <v>15</v>
      </c>
      <c r="D2219" s="672">
        <v>6.5179545429034746</v>
      </c>
      <c r="E2219" s="672">
        <v>6.5179545429034746</v>
      </c>
      <c r="F2219" s="673">
        <v>6.5179545429034746</v>
      </c>
      <c r="G2219" s="674">
        <v>529.01553973368107</v>
      </c>
      <c r="H2219" s="674">
        <v>529.01553973368107</v>
      </c>
      <c r="I2219" s="675">
        <v>529.01553973368107</v>
      </c>
      <c r="J2219" s="674">
        <v>1596.8657274814543</v>
      </c>
      <c r="K2219" s="674">
        <v>1596.8657274814543</v>
      </c>
      <c r="L2219" s="675">
        <v>1596.8657274814543</v>
      </c>
    </row>
    <row r="2220" spans="1:12" x14ac:dyDescent="0.25">
      <c r="A2220" s="669">
        <v>2030</v>
      </c>
      <c r="B2220" s="670">
        <v>2046</v>
      </c>
      <c r="C2220" s="671">
        <v>16</v>
      </c>
      <c r="D2220" s="672">
        <v>6.8793117204214749</v>
      </c>
      <c r="E2220" s="672">
        <v>6.8793117204214749</v>
      </c>
      <c r="F2220" s="673">
        <v>6.8793117204214749</v>
      </c>
      <c r="G2220" s="674">
        <v>527.4287615863575</v>
      </c>
      <c r="H2220" s="674">
        <v>527.4287615863575</v>
      </c>
      <c r="I2220" s="675">
        <v>527.4287615863575</v>
      </c>
      <c r="J2220" s="674">
        <v>1572.9792997581537</v>
      </c>
      <c r="K2220" s="674">
        <v>1572.9792997581537</v>
      </c>
      <c r="L2220" s="675">
        <v>1572.9792997581537</v>
      </c>
    </row>
    <row r="2221" spans="1:12" x14ac:dyDescent="0.25">
      <c r="A2221" s="669">
        <v>2030</v>
      </c>
      <c r="B2221" s="670">
        <v>2047</v>
      </c>
      <c r="C2221" s="671">
        <v>17</v>
      </c>
      <c r="D2221" s="672">
        <v>7.2180483613671962</v>
      </c>
      <c r="E2221" s="672">
        <v>7.2180483613671962</v>
      </c>
      <c r="F2221" s="673">
        <v>7.2180483613671962</v>
      </c>
      <c r="G2221" s="674">
        <v>521.6442317257754</v>
      </c>
      <c r="H2221" s="674">
        <v>521.6442317257754</v>
      </c>
      <c r="I2221" s="675">
        <v>521.6442317257754</v>
      </c>
      <c r="J2221" s="674">
        <v>1542.0839883460694</v>
      </c>
      <c r="K2221" s="674">
        <v>1542.0839883460694</v>
      </c>
      <c r="L2221" s="675">
        <v>1542.0839883460694</v>
      </c>
    </row>
    <row r="2222" spans="1:12" x14ac:dyDescent="0.25">
      <c r="A2222" s="669">
        <v>2030</v>
      </c>
      <c r="B2222" s="670">
        <v>2048</v>
      </c>
      <c r="C2222" s="671">
        <v>18</v>
      </c>
      <c r="D2222" s="672">
        <v>7.5250887629365026</v>
      </c>
      <c r="E2222" s="672">
        <v>7.5250887629365026</v>
      </c>
      <c r="F2222" s="673">
        <v>7.5250887629365026</v>
      </c>
      <c r="G2222" s="674">
        <v>511.45612628803326</v>
      </c>
      <c r="H2222" s="674">
        <v>511.45612628803326</v>
      </c>
      <c r="I2222" s="675">
        <v>511.45612628803326</v>
      </c>
      <c r="J2222" s="674">
        <v>1504.2228970140811</v>
      </c>
      <c r="K2222" s="674">
        <v>1504.2228970140811</v>
      </c>
      <c r="L2222" s="675">
        <v>1504.2228970140811</v>
      </c>
    </row>
    <row r="2223" spans="1:12" x14ac:dyDescent="0.25">
      <c r="A2223" s="669">
        <v>2030</v>
      </c>
      <c r="B2223" s="670">
        <v>2049</v>
      </c>
      <c r="C2223" s="671">
        <v>19</v>
      </c>
      <c r="D2223" s="672">
        <v>7.7910575364024615</v>
      </c>
      <c r="E2223" s="672">
        <v>7.7910575364024615</v>
      </c>
      <c r="F2223" s="673">
        <v>7.7910575364024615</v>
      </c>
      <c r="G2223" s="674">
        <v>496.79119503607848</v>
      </c>
      <c r="H2223" s="674">
        <v>496.79119503607848</v>
      </c>
      <c r="I2223" s="675">
        <v>496.79119503607848</v>
      </c>
      <c r="J2223" s="674">
        <v>1459.5676969408639</v>
      </c>
      <c r="K2223" s="674">
        <v>1459.5676969408639</v>
      </c>
      <c r="L2223" s="675">
        <v>1459.5676969408639</v>
      </c>
    </row>
    <row r="2224" spans="1:12" x14ac:dyDescent="0.25">
      <c r="A2224" s="669">
        <v>2030</v>
      </c>
      <c r="B2224" s="670">
        <v>2050</v>
      </c>
      <c r="C2224" s="671">
        <v>20</v>
      </c>
      <c r="D2224" s="672">
        <v>8.0066352671494094</v>
      </c>
      <c r="E2224" s="672">
        <v>8.0066352671494094</v>
      </c>
      <c r="F2224" s="673">
        <v>8.0066352671494094</v>
      </c>
      <c r="G2224" s="674">
        <v>477.72622010043233</v>
      </c>
      <c r="H2224" s="674">
        <v>477.72622010043233</v>
      </c>
      <c r="I2224" s="675">
        <v>477.72622010043233</v>
      </c>
      <c r="J2224" s="674">
        <v>1408.4223404015947</v>
      </c>
      <c r="K2224" s="674">
        <v>1408.4223404015947</v>
      </c>
      <c r="L2224" s="675">
        <v>1408.4223404015947</v>
      </c>
    </row>
    <row r="2225" spans="1:12" x14ac:dyDescent="0.25">
      <c r="A2225" s="669">
        <v>2030</v>
      </c>
      <c r="B2225" s="670">
        <v>2051</v>
      </c>
      <c r="C2225" s="671">
        <v>21</v>
      </c>
      <c r="D2225" s="672">
        <v>8.1647637068484329</v>
      </c>
      <c r="E2225" s="672">
        <v>8.1647637068484329</v>
      </c>
      <c r="F2225" s="673">
        <v>8.1647637068484329</v>
      </c>
      <c r="G2225" s="674">
        <v>454.84532156649459</v>
      </c>
      <c r="H2225" s="674">
        <v>454.84532156649459</v>
      </c>
      <c r="I2225" s="675">
        <v>454.84532156649459</v>
      </c>
      <c r="J2225" s="674">
        <v>1353.0366431534294</v>
      </c>
      <c r="K2225" s="674">
        <v>1353.0366431534294</v>
      </c>
      <c r="L2225" s="675">
        <v>1353.0366431534294</v>
      </c>
    </row>
    <row r="2226" spans="1:12" x14ac:dyDescent="0.25">
      <c r="A2226" s="669">
        <v>2030</v>
      </c>
      <c r="B2226" s="670">
        <v>2052</v>
      </c>
      <c r="C2226" s="671">
        <v>22</v>
      </c>
      <c r="D2226" s="672">
        <v>8.2557746919768107</v>
      </c>
      <c r="E2226" s="672">
        <v>8.2557746919768107</v>
      </c>
      <c r="F2226" s="673">
        <v>8.2557746919768107</v>
      </c>
      <c r="G2226" s="674">
        <v>428.15806037910676</v>
      </c>
      <c r="H2226" s="674">
        <v>428.15806037910676</v>
      </c>
      <c r="I2226" s="675">
        <v>428.15806037910676</v>
      </c>
      <c r="J2226" s="674">
        <v>1291.9910725700547</v>
      </c>
      <c r="K2226" s="674">
        <v>1291.9910725700547</v>
      </c>
      <c r="L2226" s="675">
        <v>1291.9910725700547</v>
      </c>
    </row>
    <row r="2227" spans="1:12" x14ac:dyDescent="0.25">
      <c r="A2227" s="669">
        <v>2030</v>
      </c>
      <c r="B2227" s="670">
        <v>2053</v>
      </c>
      <c r="C2227" s="671">
        <v>23</v>
      </c>
      <c r="D2227" s="672">
        <v>8.2731059103255138</v>
      </c>
      <c r="E2227" s="672">
        <v>8.2731059103255138</v>
      </c>
      <c r="F2227" s="673">
        <v>8.2731059103255138</v>
      </c>
      <c r="G2227" s="674">
        <v>398.20655951513726</v>
      </c>
      <c r="H2227" s="674">
        <v>398.20655951513726</v>
      </c>
      <c r="I2227" s="675">
        <v>398.20655951513726</v>
      </c>
      <c r="J2227" s="674">
        <v>1225.9464608481658</v>
      </c>
      <c r="K2227" s="674">
        <v>1225.9464608481658</v>
      </c>
      <c r="L2227" s="675">
        <v>1225.9464608481658</v>
      </c>
    </row>
    <row r="2228" spans="1:12" x14ac:dyDescent="0.25">
      <c r="A2228" s="669">
        <v>2030</v>
      </c>
      <c r="B2228" s="670">
        <v>2054</v>
      </c>
      <c r="C2228" s="671">
        <v>24</v>
      </c>
      <c r="D2228" s="672">
        <v>8.2120536968622257</v>
      </c>
      <c r="E2228" s="672">
        <v>8.2120536968622257</v>
      </c>
      <c r="F2228" s="673">
        <v>8.2120536968622257</v>
      </c>
      <c r="G2228" s="674">
        <v>365.66613608021981</v>
      </c>
      <c r="H2228" s="674">
        <v>365.66613608021981</v>
      </c>
      <c r="I2228" s="675">
        <v>365.66613608021981</v>
      </c>
      <c r="J2228" s="674">
        <v>1155.6711415607479</v>
      </c>
      <c r="K2228" s="674">
        <v>1155.6711415607479</v>
      </c>
      <c r="L2228" s="675">
        <v>1155.6711415607479</v>
      </c>
    </row>
    <row r="2229" spans="1:12" x14ac:dyDescent="0.25">
      <c r="A2229" s="669">
        <v>2030</v>
      </c>
      <c r="B2229" s="670">
        <v>2055</v>
      </c>
      <c r="C2229" s="671">
        <v>25</v>
      </c>
      <c r="D2229" s="672">
        <v>8.0701771272918865</v>
      </c>
      <c r="E2229" s="672">
        <v>8.0701771272918865</v>
      </c>
      <c r="F2229" s="673">
        <v>8.0701771272918865</v>
      </c>
      <c r="G2229" s="674">
        <v>331.31445148539672</v>
      </c>
      <c r="H2229" s="674">
        <v>331.31445148539672</v>
      </c>
      <c r="I2229" s="675">
        <v>331.31445148539672</v>
      </c>
      <c r="J2229" s="674">
        <v>1082.0192016769215</v>
      </c>
      <c r="K2229" s="674">
        <v>1082.0192016769215</v>
      </c>
      <c r="L2229" s="675">
        <v>1082.0192016769215</v>
      </c>
    </row>
    <row r="2230" spans="1:12" x14ac:dyDescent="0.25">
      <c r="A2230" s="669">
        <v>2030</v>
      </c>
      <c r="B2230" s="670">
        <v>2056</v>
      </c>
      <c r="C2230" s="671">
        <v>26</v>
      </c>
      <c r="D2230" s="672">
        <v>7.8479381344033428</v>
      </c>
      <c r="E2230" s="672">
        <v>7.8479381344033428</v>
      </c>
      <c r="F2230" s="673">
        <v>7.8479381344033428</v>
      </c>
      <c r="G2230" s="674">
        <v>296.03516303670568</v>
      </c>
      <c r="H2230" s="674">
        <v>296.03516303670568</v>
      </c>
      <c r="I2230" s="675">
        <v>296.03516303670568</v>
      </c>
      <c r="J2230" s="674">
        <v>1006.1601458342352</v>
      </c>
      <c r="K2230" s="674">
        <v>1006.1601458342352</v>
      </c>
      <c r="L2230" s="675">
        <v>1006.1601458342352</v>
      </c>
    </row>
    <row r="2231" spans="1:12" x14ac:dyDescent="0.25">
      <c r="A2231" s="669">
        <v>2030</v>
      </c>
      <c r="B2231" s="670">
        <v>2057</v>
      </c>
      <c r="C2231" s="671">
        <v>27</v>
      </c>
      <c r="D2231" s="672">
        <v>7.5723785642843291</v>
      </c>
      <c r="E2231" s="672">
        <v>7.5723785642843291</v>
      </c>
      <c r="F2231" s="673">
        <v>7.5723785642843291</v>
      </c>
      <c r="G2231" s="674">
        <v>261.06605416095317</v>
      </c>
      <c r="H2231" s="674">
        <v>261.06605416095317</v>
      </c>
      <c r="I2231" s="675">
        <v>261.06605416095317</v>
      </c>
      <c r="J2231" s="674">
        <v>929.83968779790655</v>
      </c>
      <c r="K2231" s="674">
        <v>929.83968779790655</v>
      </c>
      <c r="L2231" s="675">
        <v>929.83968779790655</v>
      </c>
    </row>
    <row r="2232" spans="1:12" x14ac:dyDescent="0.25">
      <c r="A2232" s="669">
        <v>2030</v>
      </c>
      <c r="B2232" s="670">
        <v>2058</v>
      </c>
      <c r="C2232" s="671">
        <v>28</v>
      </c>
      <c r="D2232" s="672">
        <v>7.2329890043854022</v>
      </c>
      <c r="E2232" s="672">
        <v>7.2329890043854022</v>
      </c>
      <c r="F2232" s="673">
        <v>7.2329890043854022</v>
      </c>
      <c r="G2232" s="674">
        <v>229.0287868632561</v>
      </c>
      <c r="H2232" s="674">
        <v>229.0287868632561</v>
      </c>
      <c r="I2232" s="675">
        <v>229.0287868632561</v>
      </c>
      <c r="J2232" s="674">
        <v>862.79094147408182</v>
      </c>
      <c r="K2232" s="674">
        <v>862.79094147408182</v>
      </c>
      <c r="L2232" s="675">
        <v>862.79094147408182</v>
      </c>
    </row>
    <row r="2233" spans="1:12" x14ac:dyDescent="0.25">
      <c r="A2233" s="669">
        <v>2030</v>
      </c>
      <c r="B2233" s="670">
        <v>2059</v>
      </c>
      <c r="C2233" s="671">
        <v>29</v>
      </c>
      <c r="D2233" s="672">
        <v>6.8264158635213619</v>
      </c>
      <c r="E2233" s="672">
        <v>6.8264158635213619</v>
      </c>
      <c r="F2233" s="673">
        <v>6.8264158635213619</v>
      </c>
      <c r="G2233" s="674">
        <v>197.69242774060282</v>
      </c>
      <c r="H2233" s="674">
        <v>197.69242774060282</v>
      </c>
      <c r="I2233" s="675">
        <v>197.69242774060282</v>
      </c>
      <c r="J2233" s="674">
        <v>794.17949516951467</v>
      </c>
      <c r="K2233" s="674">
        <v>794.17949516951467</v>
      </c>
      <c r="L2233" s="675">
        <v>794.17949516951467</v>
      </c>
    </row>
    <row r="2234" spans="1:12" x14ac:dyDescent="0.25">
      <c r="A2234" s="669">
        <v>2030</v>
      </c>
      <c r="B2234" s="670">
        <v>2060</v>
      </c>
      <c r="C2234" s="671">
        <v>30</v>
      </c>
      <c r="D2234" s="672">
        <v>6.3617663098161357</v>
      </c>
      <c r="E2234" s="672">
        <v>6.3617663098161357</v>
      </c>
      <c r="F2234" s="673">
        <v>6.3617663098161357</v>
      </c>
      <c r="G2234" s="674">
        <v>167.82954766517057</v>
      </c>
      <c r="H2234" s="674">
        <v>167.82954766517057</v>
      </c>
      <c r="I2234" s="675">
        <v>167.82954766517057</v>
      </c>
      <c r="J2234" s="674">
        <v>725.23559562467415</v>
      </c>
      <c r="K2234" s="674">
        <v>725.23559562467415</v>
      </c>
      <c r="L2234" s="675">
        <v>725.23559562467415</v>
      </c>
    </row>
    <row r="2235" spans="1:12" x14ac:dyDescent="0.25">
      <c r="A2235" s="669">
        <v>2030</v>
      </c>
      <c r="B2235" s="670">
        <v>2061</v>
      </c>
      <c r="C2235" s="671">
        <v>31</v>
      </c>
      <c r="D2235" s="672">
        <v>6.2601161430922101</v>
      </c>
      <c r="E2235" s="672">
        <v>6.2601161430922101</v>
      </c>
      <c r="F2235" s="673">
        <v>6.2601161430922101</v>
      </c>
      <c r="G2235" s="674">
        <v>168.79681108213782</v>
      </c>
      <c r="H2235" s="674">
        <v>168.79681108213782</v>
      </c>
      <c r="I2235" s="675">
        <v>168.79681108213782</v>
      </c>
      <c r="J2235" s="674">
        <v>657.06375395925238</v>
      </c>
      <c r="K2235" s="674">
        <v>657.06375395925238</v>
      </c>
      <c r="L2235" s="675">
        <v>657.06375395925238</v>
      </c>
    </row>
    <row r="2236" spans="1:12" x14ac:dyDescent="0.25">
      <c r="A2236" s="669">
        <v>2030</v>
      </c>
      <c r="B2236" s="670">
        <v>2062</v>
      </c>
      <c r="C2236" s="671">
        <v>32</v>
      </c>
      <c r="D2236" s="672">
        <v>8.6606116829813864</v>
      </c>
      <c r="E2236" s="672">
        <v>8.6606116829813864</v>
      </c>
      <c r="F2236" s="673">
        <v>8.6606116829813864</v>
      </c>
      <c r="G2236" s="674">
        <v>142.05530714506546</v>
      </c>
      <c r="H2236" s="674">
        <v>142.05530714506546</v>
      </c>
      <c r="I2236" s="675">
        <v>142.05530714506546</v>
      </c>
      <c r="J2236" s="674">
        <v>597.87063646757508</v>
      </c>
      <c r="K2236" s="674">
        <v>597.87063646757508</v>
      </c>
      <c r="L2236" s="675">
        <v>597.87063646757508</v>
      </c>
    </row>
    <row r="2237" spans="1:12" x14ac:dyDescent="0.25">
      <c r="A2237" s="669">
        <v>2030</v>
      </c>
      <c r="B2237" s="670">
        <v>2063</v>
      </c>
      <c r="C2237" s="671">
        <v>33</v>
      </c>
      <c r="D2237" s="672">
        <v>7.5228576291034805</v>
      </c>
      <c r="E2237" s="672">
        <v>7.5228576291034805</v>
      </c>
      <c r="F2237" s="673">
        <v>7.5228576291034805</v>
      </c>
      <c r="G2237" s="674">
        <v>121.73023032223881</v>
      </c>
      <c r="H2237" s="674">
        <v>121.73023032223881</v>
      </c>
      <c r="I2237" s="675">
        <v>121.73023032223881</v>
      </c>
      <c r="J2237" s="674">
        <v>625.88760704672507</v>
      </c>
      <c r="K2237" s="674">
        <v>625.88760704672507</v>
      </c>
      <c r="L2237" s="675">
        <v>625.88760704672507</v>
      </c>
    </row>
    <row r="2238" spans="1:12" x14ac:dyDescent="0.25">
      <c r="A2238" s="669">
        <v>2030</v>
      </c>
      <c r="B2238" s="670">
        <v>2064</v>
      </c>
      <c r="C2238" s="671">
        <v>34</v>
      </c>
      <c r="D2238" s="672">
        <v>6.3072993863834252</v>
      </c>
      <c r="E2238" s="672">
        <v>6.3072993863834252</v>
      </c>
      <c r="F2238" s="673">
        <v>6.3072993863834252</v>
      </c>
      <c r="G2238" s="674">
        <v>103.85816229605558</v>
      </c>
      <c r="H2238" s="674">
        <v>103.85816229605558</v>
      </c>
      <c r="I2238" s="675">
        <v>103.85816229605558</v>
      </c>
      <c r="J2238" s="674">
        <v>567.56307073476262</v>
      </c>
      <c r="K2238" s="674">
        <v>567.56307073476262</v>
      </c>
      <c r="L2238" s="675">
        <v>567.56307073476262</v>
      </c>
    </row>
    <row r="2239" spans="1:12" x14ac:dyDescent="0.25">
      <c r="A2239" s="669">
        <v>2030</v>
      </c>
      <c r="B2239" s="670">
        <v>2065</v>
      </c>
      <c r="C2239" s="671">
        <v>35</v>
      </c>
      <c r="D2239" s="672">
        <v>6.1722349399293917</v>
      </c>
      <c r="E2239" s="672">
        <v>6.1722349399293917</v>
      </c>
      <c r="F2239" s="673">
        <v>6.1722349399293917</v>
      </c>
      <c r="G2239" s="674">
        <v>99.451808544818107</v>
      </c>
      <c r="H2239" s="674">
        <v>99.451808544818107</v>
      </c>
      <c r="I2239" s="675">
        <v>99.451808544818107</v>
      </c>
      <c r="J2239" s="674">
        <v>505.25713002633421</v>
      </c>
      <c r="K2239" s="674">
        <v>505.25713002633421</v>
      </c>
      <c r="L2239" s="675">
        <v>505.25713002633421</v>
      </c>
    </row>
    <row r="2240" spans="1:12" x14ac:dyDescent="0.25">
      <c r="A2240" s="669">
        <v>2030</v>
      </c>
      <c r="B2240" s="670">
        <v>2066</v>
      </c>
      <c r="C2240" s="671">
        <v>36</v>
      </c>
      <c r="D2240" s="672">
        <v>4.9522680206466161</v>
      </c>
      <c r="E2240" s="672">
        <v>4.9522680206466161</v>
      </c>
      <c r="F2240" s="673">
        <v>4.9522680206466161</v>
      </c>
      <c r="G2240" s="674">
        <v>103.83155498148359</v>
      </c>
      <c r="H2240" s="674">
        <v>103.83155498148359</v>
      </c>
      <c r="I2240" s="675">
        <v>103.83155498148359</v>
      </c>
      <c r="J2240" s="674">
        <v>593.79116476925913</v>
      </c>
      <c r="K2240" s="674">
        <v>593.79116476925913</v>
      </c>
      <c r="L2240" s="675">
        <v>593.79116476925913</v>
      </c>
    </row>
    <row r="2241" spans="1:12" x14ac:dyDescent="0.25">
      <c r="A2241" s="669">
        <v>2030</v>
      </c>
      <c r="B2241" s="670">
        <v>2067</v>
      </c>
      <c r="C2241" s="671">
        <v>37</v>
      </c>
      <c r="D2241" s="672">
        <v>4.2604917201712702</v>
      </c>
      <c r="E2241" s="672">
        <v>4.2604917201712702</v>
      </c>
      <c r="F2241" s="673">
        <v>4.2604917201712702</v>
      </c>
      <c r="G2241" s="674">
        <v>77.134539585371058</v>
      </c>
      <c r="H2241" s="674">
        <v>77.134539585371058</v>
      </c>
      <c r="I2241" s="675">
        <v>77.134539585371058</v>
      </c>
      <c r="J2241" s="674">
        <v>486.1891870483546</v>
      </c>
      <c r="K2241" s="674">
        <v>486.1891870483546</v>
      </c>
      <c r="L2241" s="675">
        <v>486.1891870483546</v>
      </c>
    </row>
    <row r="2242" spans="1:12" x14ac:dyDescent="0.25">
      <c r="A2242" s="669">
        <v>2030</v>
      </c>
      <c r="B2242" s="670">
        <v>2068</v>
      </c>
      <c r="C2242" s="671">
        <v>38</v>
      </c>
      <c r="D2242" s="672">
        <v>3.7902818603341295</v>
      </c>
      <c r="E2242" s="672">
        <v>3.7902818603341295</v>
      </c>
      <c r="F2242" s="673">
        <v>3.7902818603341295</v>
      </c>
      <c r="G2242" s="674">
        <v>58.596259189296205</v>
      </c>
      <c r="H2242" s="674">
        <v>58.596259189296205</v>
      </c>
      <c r="I2242" s="675">
        <v>58.596259189296205</v>
      </c>
      <c r="J2242" s="674">
        <v>444.0015364487715</v>
      </c>
      <c r="K2242" s="674">
        <v>444.0015364487715</v>
      </c>
      <c r="L2242" s="675">
        <v>444.0015364487715</v>
      </c>
    </row>
    <row r="2243" spans="1:12" ht="13" thickBot="1" x14ac:dyDescent="0.3">
      <c r="A2243" s="676">
        <v>2030</v>
      </c>
      <c r="B2243" s="677">
        <v>2069</v>
      </c>
      <c r="C2243" s="678">
        <v>39</v>
      </c>
      <c r="D2243" s="679">
        <v>2.9133711282191608</v>
      </c>
      <c r="E2243" s="679">
        <v>2.9133711282191608</v>
      </c>
      <c r="F2243" s="680">
        <v>2.9133711282191608</v>
      </c>
      <c r="G2243" s="681">
        <v>35.715456249748549</v>
      </c>
      <c r="H2243" s="681">
        <v>35.715456249748549</v>
      </c>
      <c r="I2243" s="682">
        <v>35.715456249748549</v>
      </c>
      <c r="J2243" s="681">
        <v>353.63262176587659</v>
      </c>
      <c r="K2243" s="681">
        <v>353.63262176587659</v>
      </c>
      <c r="L2243" s="682">
        <v>353.63262176587659</v>
      </c>
    </row>
    <row r="2244" spans="1:12" x14ac:dyDescent="0.25">
      <c r="A2244" s="662">
        <v>2031</v>
      </c>
      <c r="B2244" s="663">
        <v>2031</v>
      </c>
      <c r="C2244" s="664">
        <v>0</v>
      </c>
      <c r="D2244" s="665">
        <v>2.0315750487962601</v>
      </c>
      <c r="E2244" s="665">
        <v>2.0315750487962601</v>
      </c>
      <c r="F2244" s="666">
        <v>2.0315750487962601</v>
      </c>
      <c r="G2244" s="667">
        <v>333.41688774028864</v>
      </c>
      <c r="H2244" s="667">
        <v>333.41688774028864</v>
      </c>
      <c r="I2244" s="668">
        <v>333.41688774028864</v>
      </c>
      <c r="J2244" s="667">
        <v>1343.3107189379029</v>
      </c>
      <c r="K2244" s="667">
        <v>1343.3107189379029</v>
      </c>
      <c r="L2244" s="668">
        <v>1343.3107189379029</v>
      </c>
    </row>
    <row r="2245" spans="1:12" x14ac:dyDescent="0.25">
      <c r="A2245" s="669">
        <v>2031</v>
      </c>
      <c r="B2245" s="670">
        <v>2032</v>
      </c>
      <c r="C2245" s="671">
        <v>1</v>
      </c>
      <c r="D2245" s="672">
        <v>2.2016990952758975</v>
      </c>
      <c r="E2245" s="672">
        <v>2.2016990952758975</v>
      </c>
      <c r="F2245" s="673">
        <v>2.2016990952758975</v>
      </c>
      <c r="G2245" s="674">
        <v>345.88613182602171</v>
      </c>
      <c r="H2245" s="674">
        <v>345.88613182602171</v>
      </c>
      <c r="I2245" s="675">
        <v>345.88613182602171</v>
      </c>
      <c r="J2245" s="674">
        <v>1378.2339443959568</v>
      </c>
      <c r="K2245" s="674">
        <v>1378.2339443959568</v>
      </c>
      <c r="L2245" s="675">
        <v>1378.2339443959568</v>
      </c>
    </row>
    <row r="2246" spans="1:12" x14ac:dyDescent="0.25">
      <c r="A2246" s="669">
        <v>2031</v>
      </c>
      <c r="B2246" s="670">
        <v>2033</v>
      </c>
      <c r="C2246" s="671">
        <v>2</v>
      </c>
      <c r="D2246" s="672">
        <v>2.3904828583409992</v>
      </c>
      <c r="E2246" s="672">
        <v>2.3904828583409992</v>
      </c>
      <c r="F2246" s="673">
        <v>2.3904828583409992</v>
      </c>
      <c r="G2246" s="674">
        <v>359.56020150428276</v>
      </c>
      <c r="H2246" s="674">
        <v>359.56020150428276</v>
      </c>
      <c r="I2246" s="675">
        <v>359.56020150428276</v>
      </c>
      <c r="J2246" s="674">
        <v>1412.7613672638361</v>
      </c>
      <c r="K2246" s="674">
        <v>1412.7613672638361</v>
      </c>
      <c r="L2246" s="675">
        <v>1412.7613672638361</v>
      </c>
    </row>
    <row r="2247" spans="1:12" x14ac:dyDescent="0.25">
      <c r="A2247" s="669">
        <v>2031</v>
      </c>
      <c r="B2247" s="670">
        <v>2034</v>
      </c>
      <c r="C2247" s="671">
        <v>3</v>
      </c>
      <c r="D2247" s="672">
        <v>2.5989132537328503</v>
      </c>
      <c r="E2247" s="672">
        <v>2.5989132537328503</v>
      </c>
      <c r="F2247" s="673">
        <v>2.5989132537328503</v>
      </c>
      <c r="G2247" s="674">
        <v>374.29251677490601</v>
      </c>
      <c r="H2247" s="674">
        <v>374.29251677490601</v>
      </c>
      <c r="I2247" s="675">
        <v>374.29251677490601</v>
      </c>
      <c r="J2247" s="674">
        <v>1446.4479801636544</v>
      </c>
      <c r="K2247" s="674">
        <v>1446.4479801636544</v>
      </c>
      <c r="L2247" s="675">
        <v>1446.4479801636544</v>
      </c>
    </row>
    <row r="2248" spans="1:12" x14ac:dyDescent="0.25">
      <c r="A2248" s="669">
        <v>2031</v>
      </c>
      <c r="B2248" s="670">
        <v>2035</v>
      </c>
      <c r="C2248" s="671">
        <v>4</v>
      </c>
      <c r="D2248" s="672">
        <v>2.8278236239374772</v>
      </c>
      <c r="E2248" s="672">
        <v>2.8278236239374772</v>
      </c>
      <c r="F2248" s="673">
        <v>2.8278236239374772</v>
      </c>
      <c r="G2248" s="674">
        <v>389.90597570604899</v>
      </c>
      <c r="H2248" s="674">
        <v>389.90597570604899</v>
      </c>
      <c r="I2248" s="675">
        <v>389.90597570604899</v>
      </c>
      <c r="J2248" s="674">
        <v>1478.8145081223947</v>
      </c>
      <c r="K2248" s="674">
        <v>1478.8145081223947</v>
      </c>
      <c r="L2248" s="675">
        <v>1478.8145081223947</v>
      </c>
    </row>
    <row r="2249" spans="1:12" x14ac:dyDescent="0.25">
      <c r="A2249" s="669">
        <v>2031</v>
      </c>
      <c r="B2249" s="670">
        <v>2036</v>
      </c>
      <c r="C2249" s="671">
        <v>5</v>
      </c>
      <c r="D2249" s="672">
        <v>3.0778194587397851</v>
      </c>
      <c r="E2249" s="672">
        <v>3.0778194587397851</v>
      </c>
      <c r="F2249" s="673">
        <v>3.0778194587397851</v>
      </c>
      <c r="G2249" s="674">
        <v>406.18699083191916</v>
      </c>
      <c r="H2249" s="674">
        <v>406.18699083191916</v>
      </c>
      <c r="I2249" s="675">
        <v>406.18699083191916</v>
      </c>
      <c r="J2249" s="674">
        <v>1509.3508161629647</v>
      </c>
      <c r="K2249" s="674">
        <v>1509.3508161629647</v>
      </c>
      <c r="L2249" s="675">
        <v>1509.3508161629647</v>
      </c>
    </row>
    <row r="2250" spans="1:12" x14ac:dyDescent="0.25">
      <c r="A2250" s="669">
        <v>2031</v>
      </c>
      <c r="B2250" s="670">
        <v>2037</v>
      </c>
      <c r="C2250" s="671">
        <v>6</v>
      </c>
      <c r="D2250" s="672">
        <v>3.3491928560570687</v>
      </c>
      <c r="E2250" s="672">
        <v>3.3491928560570687</v>
      </c>
      <c r="F2250" s="673">
        <v>3.3491928560570687</v>
      </c>
      <c r="G2250" s="674">
        <v>422.88049530616013</v>
      </c>
      <c r="H2250" s="674">
        <v>422.88049530616013</v>
      </c>
      <c r="I2250" s="675">
        <v>422.88049530616013</v>
      </c>
      <c r="J2250" s="674">
        <v>1537.5208965416643</v>
      </c>
      <c r="K2250" s="674">
        <v>1537.5208965416643</v>
      </c>
      <c r="L2250" s="675">
        <v>1537.5208965416643</v>
      </c>
    </row>
    <row r="2251" spans="1:12" x14ac:dyDescent="0.25">
      <c r="A2251" s="669">
        <v>2031</v>
      </c>
      <c r="B2251" s="670">
        <v>2038</v>
      </c>
      <c r="C2251" s="671">
        <v>7</v>
      </c>
      <c r="D2251" s="672">
        <v>3.6418266340397003</v>
      </c>
      <c r="E2251" s="672">
        <v>3.6418266340397003</v>
      </c>
      <c r="F2251" s="673">
        <v>3.6418266340397003</v>
      </c>
      <c r="G2251" s="674">
        <v>439.6863457406651</v>
      </c>
      <c r="H2251" s="674">
        <v>439.6863457406651</v>
      </c>
      <c r="I2251" s="675">
        <v>439.6863457406651</v>
      </c>
      <c r="J2251" s="674">
        <v>1562.7695322517968</v>
      </c>
      <c r="K2251" s="674">
        <v>1562.7695322517968</v>
      </c>
      <c r="L2251" s="675">
        <v>1562.7695322517968</v>
      </c>
    </row>
    <row r="2252" spans="1:12" x14ac:dyDescent="0.25">
      <c r="A2252" s="669">
        <v>2031</v>
      </c>
      <c r="B2252" s="670">
        <v>2039</v>
      </c>
      <c r="C2252" s="671">
        <v>8</v>
      </c>
      <c r="D2252" s="672">
        <v>3.9550900844429377</v>
      </c>
      <c r="E2252" s="672">
        <v>3.9550900844429377</v>
      </c>
      <c r="F2252" s="673">
        <v>3.9550900844429377</v>
      </c>
      <c r="G2252" s="674">
        <v>456.2576272987618</v>
      </c>
      <c r="H2252" s="674">
        <v>456.2576272987618</v>
      </c>
      <c r="I2252" s="675">
        <v>456.2576272987618</v>
      </c>
      <c r="J2252" s="674">
        <v>1584.5306837980754</v>
      </c>
      <c r="K2252" s="674">
        <v>1584.5306837980754</v>
      </c>
      <c r="L2252" s="675">
        <v>1584.5306837980754</v>
      </c>
    </row>
    <row r="2253" spans="1:12" x14ac:dyDescent="0.25">
      <c r="A2253" s="669">
        <v>2031</v>
      </c>
      <c r="B2253" s="670">
        <v>2040</v>
      </c>
      <c r="C2253" s="671">
        <v>9</v>
      </c>
      <c r="D2253" s="672">
        <v>4.2877296696222018</v>
      </c>
      <c r="E2253" s="672">
        <v>4.2877296696222018</v>
      </c>
      <c r="F2253" s="673">
        <v>4.2877296696222018</v>
      </c>
      <c r="G2253" s="674">
        <v>472.20141540873232</v>
      </c>
      <c r="H2253" s="674">
        <v>472.20141540873232</v>
      </c>
      <c r="I2253" s="675">
        <v>472.20141540873232</v>
      </c>
      <c r="J2253" s="674">
        <v>1602.2375827249557</v>
      </c>
      <c r="K2253" s="674">
        <v>1602.2375827249557</v>
      </c>
      <c r="L2253" s="675">
        <v>1602.2375827249557</v>
      </c>
    </row>
    <row r="2254" spans="1:12" x14ac:dyDescent="0.25">
      <c r="A2254" s="669">
        <v>2031</v>
      </c>
      <c r="B2254" s="670">
        <v>2041</v>
      </c>
      <c r="C2254" s="671">
        <v>10</v>
      </c>
      <c r="D2254" s="672">
        <v>4.6377594771584087</v>
      </c>
      <c r="E2254" s="672">
        <v>4.6377594771584087</v>
      </c>
      <c r="F2254" s="673">
        <v>4.6377594771584087</v>
      </c>
      <c r="G2254" s="674">
        <v>487.08255302935578</v>
      </c>
      <c r="H2254" s="674">
        <v>487.08255302935578</v>
      </c>
      <c r="I2254" s="675">
        <v>487.08255302935578</v>
      </c>
      <c r="J2254" s="674">
        <v>1615.3344386862727</v>
      </c>
      <c r="K2254" s="674">
        <v>1615.3344386862727</v>
      </c>
      <c r="L2254" s="675">
        <v>1615.3344386862727</v>
      </c>
    </row>
    <row r="2255" spans="1:12" x14ac:dyDescent="0.25">
      <c r="A2255" s="669">
        <v>2031</v>
      </c>
      <c r="B2255" s="670">
        <v>2042</v>
      </c>
      <c r="C2255" s="671">
        <v>11</v>
      </c>
      <c r="D2255" s="672">
        <v>5.0023578851980668</v>
      </c>
      <c r="E2255" s="672">
        <v>5.0023578851980668</v>
      </c>
      <c r="F2255" s="673">
        <v>5.0023578851980668</v>
      </c>
      <c r="G2255" s="674">
        <v>500.43094746003322</v>
      </c>
      <c r="H2255" s="674">
        <v>500.43094746003322</v>
      </c>
      <c r="I2255" s="675">
        <v>500.43094746003322</v>
      </c>
      <c r="J2255" s="674">
        <v>1623.2895788036267</v>
      </c>
      <c r="K2255" s="674">
        <v>1623.2895788036267</v>
      </c>
      <c r="L2255" s="675">
        <v>1623.2895788036267</v>
      </c>
    </row>
    <row r="2256" spans="1:12" x14ac:dyDescent="0.25">
      <c r="A2256" s="669">
        <v>2031</v>
      </c>
      <c r="B2256" s="670">
        <v>2043</v>
      </c>
      <c r="C2256" s="671">
        <v>12</v>
      </c>
      <c r="D2256" s="672">
        <v>5.3777785410449717</v>
      </c>
      <c r="E2256" s="672">
        <v>5.3777785410449717</v>
      </c>
      <c r="F2256" s="673">
        <v>5.3777785410449717</v>
      </c>
      <c r="G2256" s="674">
        <v>511.75276222041049</v>
      </c>
      <c r="H2256" s="674">
        <v>511.75276222041049</v>
      </c>
      <c r="I2256" s="675">
        <v>511.75276222041049</v>
      </c>
      <c r="J2256" s="674">
        <v>1625.6097417498077</v>
      </c>
      <c r="K2256" s="674">
        <v>1625.6097417498077</v>
      </c>
      <c r="L2256" s="675">
        <v>1625.6097417498077</v>
      </c>
    </row>
    <row r="2257" spans="1:12" x14ac:dyDescent="0.25">
      <c r="A2257" s="669">
        <v>2031</v>
      </c>
      <c r="B2257" s="670">
        <v>2044</v>
      </c>
      <c r="C2257" s="671">
        <v>13</v>
      </c>
      <c r="D2257" s="672">
        <v>5.7592852491343409</v>
      </c>
      <c r="E2257" s="672">
        <v>5.7592852491343409</v>
      </c>
      <c r="F2257" s="673">
        <v>5.7592852491343409</v>
      </c>
      <c r="G2257" s="674">
        <v>520.54566758623525</v>
      </c>
      <c r="H2257" s="674">
        <v>520.54566758623525</v>
      </c>
      <c r="I2257" s="675">
        <v>520.54566758623525</v>
      </c>
      <c r="J2257" s="674">
        <v>1621.8551487971913</v>
      </c>
      <c r="K2257" s="674">
        <v>1621.8551487971913</v>
      </c>
      <c r="L2257" s="675">
        <v>1621.8551487971913</v>
      </c>
    </row>
    <row r="2258" spans="1:12" x14ac:dyDescent="0.25">
      <c r="A2258" s="669">
        <v>2031</v>
      </c>
      <c r="B2258" s="670">
        <v>2045</v>
      </c>
      <c r="C2258" s="671">
        <v>14</v>
      </c>
      <c r="D2258" s="672">
        <v>6.1411214884139831</v>
      </c>
      <c r="E2258" s="672">
        <v>6.1411214884139831</v>
      </c>
      <c r="F2258" s="673">
        <v>6.1411214884139831</v>
      </c>
      <c r="G2258" s="674">
        <v>526.31801543332529</v>
      </c>
      <c r="H2258" s="674">
        <v>526.31801543332529</v>
      </c>
      <c r="I2258" s="675">
        <v>526.31801543332529</v>
      </c>
      <c r="J2258" s="674">
        <v>1611.6548756560635</v>
      </c>
      <c r="K2258" s="674">
        <v>1611.6548756560635</v>
      </c>
      <c r="L2258" s="675">
        <v>1611.6548756560635</v>
      </c>
    </row>
    <row r="2259" spans="1:12" x14ac:dyDescent="0.25">
      <c r="A2259" s="669">
        <v>2031</v>
      </c>
      <c r="B2259" s="670">
        <v>2046</v>
      </c>
      <c r="C2259" s="671">
        <v>15</v>
      </c>
      <c r="D2259" s="672">
        <v>6.5165257814596043</v>
      </c>
      <c r="E2259" s="672">
        <v>6.5165257814596043</v>
      </c>
      <c r="F2259" s="673">
        <v>6.5165257814596043</v>
      </c>
      <c r="G2259" s="674">
        <v>528.61142843118705</v>
      </c>
      <c r="H2259" s="674">
        <v>528.61142843118705</v>
      </c>
      <c r="I2259" s="675">
        <v>528.61142843118705</v>
      </c>
      <c r="J2259" s="674">
        <v>1594.7219590797993</v>
      </c>
      <c r="K2259" s="674">
        <v>1594.7219590797993</v>
      </c>
      <c r="L2259" s="675">
        <v>1594.7219590797993</v>
      </c>
    </row>
    <row r="2260" spans="1:12" x14ac:dyDescent="0.25">
      <c r="A2260" s="669">
        <v>2031</v>
      </c>
      <c r="B2260" s="670">
        <v>2047</v>
      </c>
      <c r="C2260" s="671">
        <v>16</v>
      </c>
      <c r="D2260" s="672">
        <v>6.8778037480534859</v>
      </c>
      <c r="E2260" s="672">
        <v>6.8778037480534859</v>
      </c>
      <c r="F2260" s="673">
        <v>6.8778037480534859</v>
      </c>
      <c r="G2260" s="674">
        <v>527.02586241268716</v>
      </c>
      <c r="H2260" s="674">
        <v>527.02586241268716</v>
      </c>
      <c r="I2260" s="675">
        <v>527.02586241268716</v>
      </c>
      <c r="J2260" s="674">
        <v>1570.8675985291486</v>
      </c>
      <c r="K2260" s="674">
        <v>1570.8675985291486</v>
      </c>
      <c r="L2260" s="675">
        <v>1570.8675985291486</v>
      </c>
    </row>
    <row r="2261" spans="1:12" x14ac:dyDescent="0.25">
      <c r="A2261" s="669">
        <v>2031</v>
      </c>
      <c r="B2261" s="670">
        <v>2048</v>
      </c>
      <c r="C2261" s="671">
        <v>17</v>
      </c>
      <c r="D2261" s="672">
        <v>7.2164661365862726</v>
      </c>
      <c r="E2261" s="672">
        <v>7.2164661365862726</v>
      </c>
      <c r="F2261" s="673">
        <v>7.2164661365862726</v>
      </c>
      <c r="G2261" s="674">
        <v>521.24575131435438</v>
      </c>
      <c r="H2261" s="674">
        <v>521.24575131435438</v>
      </c>
      <c r="I2261" s="675">
        <v>521.24575131435438</v>
      </c>
      <c r="J2261" s="674">
        <v>1540.0137636114398</v>
      </c>
      <c r="K2261" s="674">
        <v>1540.0137636114398</v>
      </c>
      <c r="L2261" s="675">
        <v>1540.0137636114398</v>
      </c>
    </row>
    <row r="2262" spans="1:12" x14ac:dyDescent="0.25">
      <c r="A2262" s="669">
        <v>2031</v>
      </c>
      <c r="B2262" s="670">
        <v>2049</v>
      </c>
      <c r="C2262" s="671">
        <v>18</v>
      </c>
      <c r="D2262" s="672">
        <v>7.5234392336838178</v>
      </c>
      <c r="E2262" s="672">
        <v>7.5234392336838178</v>
      </c>
      <c r="F2262" s="673">
        <v>7.5234392336838178</v>
      </c>
      <c r="G2262" s="674">
        <v>511.06542849970958</v>
      </c>
      <c r="H2262" s="674">
        <v>511.06542849970958</v>
      </c>
      <c r="I2262" s="675">
        <v>511.06542849970958</v>
      </c>
      <c r="J2262" s="674">
        <v>1502.2035002293867</v>
      </c>
      <c r="K2262" s="674">
        <v>1502.2035002293867</v>
      </c>
      <c r="L2262" s="675">
        <v>1502.2035002293867</v>
      </c>
    </row>
    <row r="2263" spans="1:12" x14ac:dyDescent="0.25">
      <c r="A2263" s="669">
        <v>2031</v>
      </c>
      <c r="B2263" s="670">
        <v>2050</v>
      </c>
      <c r="C2263" s="671">
        <v>19</v>
      </c>
      <c r="D2263" s="672">
        <v>7.7893497057415209</v>
      </c>
      <c r="E2263" s="672">
        <v>7.7893497057415209</v>
      </c>
      <c r="F2263" s="673">
        <v>7.7893497057415209</v>
      </c>
      <c r="G2263" s="674">
        <v>496.41169968704833</v>
      </c>
      <c r="H2263" s="674">
        <v>496.41169968704833</v>
      </c>
      <c r="I2263" s="675">
        <v>496.41169968704833</v>
      </c>
      <c r="J2263" s="674">
        <v>1457.6082490956696</v>
      </c>
      <c r="K2263" s="674">
        <v>1457.6082490956696</v>
      </c>
      <c r="L2263" s="675">
        <v>1457.6082490956696</v>
      </c>
    </row>
    <row r="2264" spans="1:12" x14ac:dyDescent="0.25">
      <c r="A2264" s="669">
        <v>2031</v>
      </c>
      <c r="B2264" s="670">
        <v>2051</v>
      </c>
      <c r="C2264" s="671">
        <v>20</v>
      </c>
      <c r="D2264" s="672">
        <v>8.0066352671494094</v>
      </c>
      <c r="E2264" s="672">
        <v>8.0066352671494094</v>
      </c>
      <c r="F2264" s="673">
        <v>8.0066352671494094</v>
      </c>
      <c r="G2264" s="674">
        <v>477.72622010043233</v>
      </c>
      <c r="H2264" s="674">
        <v>477.72622010043233</v>
      </c>
      <c r="I2264" s="675">
        <v>477.72622010043233</v>
      </c>
      <c r="J2264" s="674">
        <v>1408.4223404015947</v>
      </c>
      <c r="K2264" s="674">
        <v>1408.4223404015947</v>
      </c>
      <c r="L2264" s="675">
        <v>1408.4223404015947</v>
      </c>
    </row>
    <row r="2265" spans="1:12" x14ac:dyDescent="0.25">
      <c r="A2265" s="669">
        <v>2031</v>
      </c>
      <c r="B2265" s="670">
        <v>2052</v>
      </c>
      <c r="C2265" s="671">
        <v>21</v>
      </c>
      <c r="D2265" s="672">
        <v>8.1647637068484329</v>
      </c>
      <c r="E2265" s="672">
        <v>8.1647637068484329</v>
      </c>
      <c r="F2265" s="673">
        <v>8.1647637068484329</v>
      </c>
      <c r="G2265" s="674">
        <v>454.84532156649459</v>
      </c>
      <c r="H2265" s="674">
        <v>454.84532156649459</v>
      </c>
      <c r="I2265" s="675">
        <v>454.84532156649459</v>
      </c>
      <c r="J2265" s="674">
        <v>1353.0366431534294</v>
      </c>
      <c r="K2265" s="674">
        <v>1353.0366431534294</v>
      </c>
      <c r="L2265" s="675">
        <v>1353.0366431534294</v>
      </c>
    </row>
    <row r="2266" spans="1:12" x14ac:dyDescent="0.25">
      <c r="A2266" s="669">
        <v>2031</v>
      </c>
      <c r="B2266" s="670">
        <v>2053</v>
      </c>
      <c r="C2266" s="671">
        <v>22</v>
      </c>
      <c r="D2266" s="672">
        <v>8.2557746919768107</v>
      </c>
      <c r="E2266" s="672">
        <v>8.2557746919768107</v>
      </c>
      <c r="F2266" s="673">
        <v>8.2557746919768107</v>
      </c>
      <c r="G2266" s="674">
        <v>428.15806037910676</v>
      </c>
      <c r="H2266" s="674">
        <v>428.15806037910676</v>
      </c>
      <c r="I2266" s="675">
        <v>428.15806037910676</v>
      </c>
      <c r="J2266" s="674">
        <v>1291.9910725700547</v>
      </c>
      <c r="K2266" s="674">
        <v>1291.9910725700547</v>
      </c>
      <c r="L2266" s="675">
        <v>1291.9910725700547</v>
      </c>
    </row>
    <row r="2267" spans="1:12" x14ac:dyDescent="0.25">
      <c r="A2267" s="669">
        <v>2031</v>
      </c>
      <c r="B2267" s="670">
        <v>2054</v>
      </c>
      <c r="C2267" s="671">
        <v>23</v>
      </c>
      <c r="D2267" s="672">
        <v>8.2731059103255138</v>
      </c>
      <c r="E2267" s="672">
        <v>8.2731059103255138</v>
      </c>
      <c r="F2267" s="673">
        <v>8.2731059103255138</v>
      </c>
      <c r="G2267" s="674">
        <v>398.20655951513726</v>
      </c>
      <c r="H2267" s="674">
        <v>398.20655951513726</v>
      </c>
      <c r="I2267" s="675">
        <v>398.20655951513726</v>
      </c>
      <c r="J2267" s="674">
        <v>1225.9464608481658</v>
      </c>
      <c r="K2267" s="674">
        <v>1225.9464608481658</v>
      </c>
      <c r="L2267" s="675">
        <v>1225.9464608481658</v>
      </c>
    </row>
    <row r="2268" spans="1:12" x14ac:dyDescent="0.25">
      <c r="A2268" s="669">
        <v>2031</v>
      </c>
      <c r="B2268" s="670">
        <v>2055</v>
      </c>
      <c r="C2268" s="671">
        <v>24</v>
      </c>
      <c r="D2268" s="672">
        <v>8.2120536968622257</v>
      </c>
      <c r="E2268" s="672">
        <v>8.2120536968622257</v>
      </c>
      <c r="F2268" s="673">
        <v>8.2120536968622257</v>
      </c>
      <c r="G2268" s="674">
        <v>365.66613608021981</v>
      </c>
      <c r="H2268" s="674">
        <v>365.66613608021981</v>
      </c>
      <c r="I2268" s="675">
        <v>365.66613608021981</v>
      </c>
      <c r="J2268" s="674">
        <v>1155.6711415607479</v>
      </c>
      <c r="K2268" s="674">
        <v>1155.6711415607479</v>
      </c>
      <c r="L2268" s="675">
        <v>1155.6711415607479</v>
      </c>
    </row>
    <row r="2269" spans="1:12" x14ac:dyDescent="0.25">
      <c r="A2269" s="669">
        <v>2031</v>
      </c>
      <c r="B2269" s="670">
        <v>2056</v>
      </c>
      <c r="C2269" s="671">
        <v>25</v>
      </c>
      <c r="D2269" s="672">
        <v>8.0701771272918865</v>
      </c>
      <c r="E2269" s="672">
        <v>8.0701771272918865</v>
      </c>
      <c r="F2269" s="673">
        <v>8.0701771272918865</v>
      </c>
      <c r="G2269" s="674">
        <v>331.31445148539672</v>
      </c>
      <c r="H2269" s="674">
        <v>331.31445148539672</v>
      </c>
      <c r="I2269" s="675">
        <v>331.31445148539672</v>
      </c>
      <c r="J2269" s="674">
        <v>1082.0192016769215</v>
      </c>
      <c r="K2269" s="674">
        <v>1082.0192016769215</v>
      </c>
      <c r="L2269" s="675">
        <v>1082.0192016769215</v>
      </c>
    </row>
    <row r="2270" spans="1:12" x14ac:dyDescent="0.25">
      <c r="A2270" s="669">
        <v>2031</v>
      </c>
      <c r="B2270" s="670">
        <v>2057</v>
      </c>
      <c r="C2270" s="671">
        <v>26</v>
      </c>
      <c r="D2270" s="672">
        <v>7.8479381344033428</v>
      </c>
      <c r="E2270" s="672">
        <v>7.8479381344033428</v>
      </c>
      <c r="F2270" s="673">
        <v>7.8479381344033428</v>
      </c>
      <c r="G2270" s="674">
        <v>296.03516303670568</v>
      </c>
      <c r="H2270" s="674">
        <v>296.03516303670568</v>
      </c>
      <c r="I2270" s="675">
        <v>296.03516303670568</v>
      </c>
      <c r="J2270" s="674">
        <v>1006.1601458342352</v>
      </c>
      <c r="K2270" s="674">
        <v>1006.1601458342352</v>
      </c>
      <c r="L2270" s="675">
        <v>1006.1601458342352</v>
      </c>
    </row>
    <row r="2271" spans="1:12" x14ac:dyDescent="0.25">
      <c r="A2271" s="669">
        <v>2031</v>
      </c>
      <c r="B2271" s="670">
        <v>2058</v>
      </c>
      <c r="C2271" s="671">
        <v>27</v>
      </c>
      <c r="D2271" s="672">
        <v>7.5723785642843291</v>
      </c>
      <c r="E2271" s="672">
        <v>7.5723785642843291</v>
      </c>
      <c r="F2271" s="673">
        <v>7.5723785642843291</v>
      </c>
      <c r="G2271" s="674">
        <v>261.06605416095317</v>
      </c>
      <c r="H2271" s="674">
        <v>261.06605416095317</v>
      </c>
      <c r="I2271" s="675">
        <v>261.06605416095317</v>
      </c>
      <c r="J2271" s="674">
        <v>929.83968779790655</v>
      </c>
      <c r="K2271" s="674">
        <v>929.83968779790655</v>
      </c>
      <c r="L2271" s="675">
        <v>929.83968779790655</v>
      </c>
    </row>
    <row r="2272" spans="1:12" x14ac:dyDescent="0.25">
      <c r="A2272" s="669">
        <v>2031</v>
      </c>
      <c r="B2272" s="670">
        <v>2059</v>
      </c>
      <c r="C2272" s="671">
        <v>28</v>
      </c>
      <c r="D2272" s="672">
        <v>7.2329890043854022</v>
      </c>
      <c r="E2272" s="672">
        <v>7.2329890043854022</v>
      </c>
      <c r="F2272" s="673">
        <v>7.2329890043854022</v>
      </c>
      <c r="G2272" s="674">
        <v>229.0287868632561</v>
      </c>
      <c r="H2272" s="674">
        <v>229.0287868632561</v>
      </c>
      <c r="I2272" s="675">
        <v>229.0287868632561</v>
      </c>
      <c r="J2272" s="674">
        <v>862.79094147408182</v>
      </c>
      <c r="K2272" s="674">
        <v>862.79094147408182</v>
      </c>
      <c r="L2272" s="675">
        <v>862.79094147408182</v>
      </c>
    </row>
    <row r="2273" spans="1:12" x14ac:dyDescent="0.25">
      <c r="A2273" s="669">
        <v>2031</v>
      </c>
      <c r="B2273" s="670">
        <v>2060</v>
      </c>
      <c r="C2273" s="671">
        <v>29</v>
      </c>
      <c r="D2273" s="672">
        <v>6.8264158635213619</v>
      </c>
      <c r="E2273" s="672">
        <v>6.8264158635213619</v>
      </c>
      <c r="F2273" s="673">
        <v>6.8264158635213619</v>
      </c>
      <c r="G2273" s="674">
        <v>197.69242774060282</v>
      </c>
      <c r="H2273" s="674">
        <v>197.69242774060282</v>
      </c>
      <c r="I2273" s="675">
        <v>197.69242774060282</v>
      </c>
      <c r="J2273" s="674">
        <v>794.17949516951467</v>
      </c>
      <c r="K2273" s="674">
        <v>794.17949516951467</v>
      </c>
      <c r="L2273" s="675">
        <v>794.17949516951467</v>
      </c>
    </row>
    <row r="2274" spans="1:12" x14ac:dyDescent="0.25">
      <c r="A2274" s="669">
        <v>2031</v>
      </c>
      <c r="B2274" s="670">
        <v>2061</v>
      </c>
      <c r="C2274" s="671">
        <v>30</v>
      </c>
      <c r="D2274" s="672">
        <v>6.3617663098161357</v>
      </c>
      <c r="E2274" s="672">
        <v>6.3617663098161357</v>
      </c>
      <c r="F2274" s="673">
        <v>6.3617663098161357</v>
      </c>
      <c r="G2274" s="674">
        <v>167.82954766517057</v>
      </c>
      <c r="H2274" s="674">
        <v>167.82954766517057</v>
      </c>
      <c r="I2274" s="675">
        <v>167.82954766517057</v>
      </c>
      <c r="J2274" s="674">
        <v>725.23559562467415</v>
      </c>
      <c r="K2274" s="674">
        <v>725.23559562467415</v>
      </c>
      <c r="L2274" s="675">
        <v>725.23559562467415</v>
      </c>
    </row>
    <row r="2275" spans="1:12" x14ac:dyDescent="0.25">
      <c r="A2275" s="669">
        <v>2031</v>
      </c>
      <c r="B2275" s="670">
        <v>2062</v>
      </c>
      <c r="C2275" s="671">
        <v>31</v>
      </c>
      <c r="D2275" s="672">
        <v>6.2601161430922101</v>
      </c>
      <c r="E2275" s="672">
        <v>6.2601161430922101</v>
      </c>
      <c r="F2275" s="673">
        <v>6.2601161430922101</v>
      </c>
      <c r="G2275" s="674">
        <v>168.79681108213782</v>
      </c>
      <c r="H2275" s="674">
        <v>168.79681108213782</v>
      </c>
      <c r="I2275" s="675">
        <v>168.79681108213782</v>
      </c>
      <c r="J2275" s="674">
        <v>657.06375395925238</v>
      </c>
      <c r="K2275" s="674">
        <v>657.06375395925238</v>
      </c>
      <c r="L2275" s="675">
        <v>657.06375395925238</v>
      </c>
    </row>
    <row r="2276" spans="1:12" x14ac:dyDescent="0.25">
      <c r="A2276" s="669">
        <v>2031</v>
      </c>
      <c r="B2276" s="670">
        <v>2063</v>
      </c>
      <c r="C2276" s="671">
        <v>32</v>
      </c>
      <c r="D2276" s="672">
        <v>8.6606116829813864</v>
      </c>
      <c r="E2276" s="672">
        <v>8.6606116829813864</v>
      </c>
      <c r="F2276" s="673">
        <v>8.6606116829813864</v>
      </c>
      <c r="G2276" s="674">
        <v>142.05530714506546</v>
      </c>
      <c r="H2276" s="674">
        <v>142.05530714506546</v>
      </c>
      <c r="I2276" s="675">
        <v>142.05530714506546</v>
      </c>
      <c r="J2276" s="674">
        <v>597.87063646757508</v>
      </c>
      <c r="K2276" s="674">
        <v>597.87063646757508</v>
      </c>
      <c r="L2276" s="675">
        <v>597.87063646757508</v>
      </c>
    </row>
    <row r="2277" spans="1:12" x14ac:dyDescent="0.25">
      <c r="A2277" s="669">
        <v>2031</v>
      </c>
      <c r="B2277" s="670">
        <v>2064</v>
      </c>
      <c r="C2277" s="671">
        <v>33</v>
      </c>
      <c r="D2277" s="672">
        <v>7.5228576291034805</v>
      </c>
      <c r="E2277" s="672">
        <v>7.5228576291034805</v>
      </c>
      <c r="F2277" s="673">
        <v>7.5228576291034805</v>
      </c>
      <c r="G2277" s="674">
        <v>121.73023032223881</v>
      </c>
      <c r="H2277" s="674">
        <v>121.73023032223881</v>
      </c>
      <c r="I2277" s="675">
        <v>121.73023032223881</v>
      </c>
      <c r="J2277" s="674">
        <v>625.88760704672507</v>
      </c>
      <c r="K2277" s="674">
        <v>625.88760704672507</v>
      </c>
      <c r="L2277" s="675">
        <v>625.88760704672507</v>
      </c>
    </row>
    <row r="2278" spans="1:12" x14ac:dyDescent="0.25">
      <c r="A2278" s="669">
        <v>2031</v>
      </c>
      <c r="B2278" s="670">
        <v>2065</v>
      </c>
      <c r="C2278" s="671">
        <v>34</v>
      </c>
      <c r="D2278" s="672">
        <v>6.3072993863834252</v>
      </c>
      <c r="E2278" s="672">
        <v>6.3072993863834252</v>
      </c>
      <c r="F2278" s="673">
        <v>6.3072993863834252</v>
      </c>
      <c r="G2278" s="674">
        <v>103.85816229605558</v>
      </c>
      <c r="H2278" s="674">
        <v>103.85816229605558</v>
      </c>
      <c r="I2278" s="675">
        <v>103.85816229605558</v>
      </c>
      <c r="J2278" s="674">
        <v>567.56307073476262</v>
      </c>
      <c r="K2278" s="674">
        <v>567.56307073476262</v>
      </c>
      <c r="L2278" s="675">
        <v>567.56307073476262</v>
      </c>
    </row>
    <row r="2279" spans="1:12" x14ac:dyDescent="0.25">
      <c r="A2279" s="669">
        <v>2031</v>
      </c>
      <c r="B2279" s="670">
        <v>2066</v>
      </c>
      <c r="C2279" s="671">
        <v>35</v>
      </c>
      <c r="D2279" s="672">
        <v>6.1722349399293917</v>
      </c>
      <c r="E2279" s="672">
        <v>6.1722349399293917</v>
      </c>
      <c r="F2279" s="673">
        <v>6.1722349399293917</v>
      </c>
      <c r="G2279" s="674">
        <v>99.451808544818107</v>
      </c>
      <c r="H2279" s="674">
        <v>99.451808544818107</v>
      </c>
      <c r="I2279" s="675">
        <v>99.451808544818107</v>
      </c>
      <c r="J2279" s="674">
        <v>505.25713002633421</v>
      </c>
      <c r="K2279" s="674">
        <v>505.25713002633421</v>
      </c>
      <c r="L2279" s="675">
        <v>505.25713002633421</v>
      </c>
    </row>
    <row r="2280" spans="1:12" x14ac:dyDescent="0.25">
      <c r="A2280" s="669">
        <v>2031</v>
      </c>
      <c r="B2280" s="670">
        <v>2067</v>
      </c>
      <c r="C2280" s="671">
        <v>36</v>
      </c>
      <c r="D2280" s="672">
        <v>4.9522680206466161</v>
      </c>
      <c r="E2280" s="672">
        <v>4.9522680206466161</v>
      </c>
      <c r="F2280" s="673">
        <v>4.9522680206466161</v>
      </c>
      <c r="G2280" s="674">
        <v>103.83155498148359</v>
      </c>
      <c r="H2280" s="674">
        <v>103.83155498148359</v>
      </c>
      <c r="I2280" s="675">
        <v>103.83155498148359</v>
      </c>
      <c r="J2280" s="674">
        <v>593.79116476925913</v>
      </c>
      <c r="K2280" s="674">
        <v>593.79116476925913</v>
      </c>
      <c r="L2280" s="675">
        <v>593.79116476925913</v>
      </c>
    </row>
    <row r="2281" spans="1:12" x14ac:dyDescent="0.25">
      <c r="A2281" s="669">
        <v>2031</v>
      </c>
      <c r="B2281" s="670">
        <v>2068</v>
      </c>
      <c r="C2281" s="671">
        <v>37</v>
      </c>
      <c r="D2281" s="672">
        <v>4.2604917201712702</v>
      </c>
      <c r="E2281" s="672">
        <v>4.2604917201712702</v>
      </c>
      <c r="F2281" s="673">
        <v>4.2604917201712702</v>
      </c>
      <c r="G2281" s="674">
        <v>77.134539585371058</v>
      </c>
      <c r="H2281" s="674">
        <v>77.134539585371058</v>
      </c>
      <c r="I2281" s="675">
        <v>77.134539585371058</v>
      </c>
      <c r="J2281" s="674">
        <v>486.1891870483546</v>
      </c>
      <c r="K2281" s="674">
        <v>486.1891870483546</v>
      </c>
      <c r="L2281" s="675">
        <v>486.1891870483546</v>
      </c>
    </row>
    <row r="2282" spans="1:12" x14ac:dyDescent="0.25">
      <c r="A2282" s="669">
        <v>2031</v>
      </c>
      <c r="B2282" s="670">
        <v>2069</v>
      </c>
      <c r="C2282" s="671">
        <v>38</v>
      </c>
      <c r="D2282" s="672">
        <v>3.7902818603341295</v>
      </c>
      <c r="E2282" s="672">
        <v>3.7902818603341295</v>
      </c>
      <c r="F2282" s="673">
        <v>3.7902818603341295</v>
      </c>
      <c r="G2282" s="674">
        <v>58.596259189296205</v>
      </c>
      <c r="H2282" s="674">
        <v>58.596259189296205</v>
      </c>
      <c r="I2282" s="675">
        <v>58.596259189296205</v>
      </c>
      <c r="J2282" s="674">
        <v>444.0015364487715</v>
      </c>
      <c r="K2282" s="674">
        <v>444.0015364487715</v>
      </c>
      <c r="L2282" s="675">
        <v>444.0015364487715</v>
      </c>
    </row>
    <row r="2283" spans="1:12" ht="13" thickBot="1" x14ac:dyDescent="0.3">
      <c r="A2283" s="676">
        <v>2031</v>
      </c>
      <c r="B2283" s="677">
        <v>2070</v>
      </c>
      <c r="C2283" s="678">
        <v>39</v>
      </c>
      <c r="D2283" s="679">
        <v>2.9133711282191608</v>
      </c>
      <c r="E2283" s="679">
        <v>2.9133711282191608</v>
      </c>
      <c r="F2283" s="680">
        <v>2.9133711282191608</v>
      </c>
      <c r="G2283" s="681">
        <v>35.715456249748549</v>
      </c>
      <c r="H2283" s="681">
        <v>35.715456249748549</v>
      </c>
      <c r="I2283" s="682">
        <v>35.715456249748549</v>
      </c>
      <c r="J2283" s="681">
        <v>353.63262176587659</v>
      </c>
      <c r="K2283" s="681">
        <v>353.63262176587659</v>
      </c>
      <c r="L2283" s="682">
        <v>353.63262176587659</v>
      </c>
    </row>
    <row r="2284" spans="1:12" x14ac:dyDescent="0.25">
      <c r="A2284" s="662">
        <v>2032</v>
      </c>
      <c r="B2284" s="663">
        <v>2032</v>
      </c>
      <c r="C2284" s="664">
        <v>0</v>
      </c>
      <c r="D2284" s="665">
        <v>2.0311296218621253</v>
      </c>
      <c r="E2284" s="665">
        <v>2.0311296218621253</v>
      </c>
      <c r="F2284" s="666">
        <v>2.0311296218621253</v>
      </c>
      <c r="G2284" s="667">
        <v>333.16199818336361</v>
      </c>
      <c r="H2284" s="667">
        <v>333.16199818336361</v>
      </c>
      <c r="I2284" s="668">
        <v>333.16199818336361</v>
      </c>
      <c r="J2284" s="667">
        <v>1341.5049200922374</v>
      </c>
      <c r="K2284" s="667">
        <v>1341.5049200922374</v>
      </c>
      <c r="L2284" s="668">
        <v>1341.5049200922374</v>
      </c>
    </row>
    <row r="2285" spans="1:12" x14ac:dyDescent="0.25">
      <c r="A2285" s="669">
        <v>2032</v>
      </c>
      <c r="B2285" s="670">
        <v>2033</v>
      </c>
      <c r="C2285" s="671">
        <v>1</v>
      </c>
      <c r="D2285" s="672">
        <v>2.2012163683008459</v>
      </c>
      <c r="E2285" s="672">
        <v>2.2012163683008459</v>
      </c>
      <c r="F2285" s="673">
        <v>2.2012163683008459</v>
      </c>
      <c r="G2285" s="674">
        <v>345.6217098182309</v>
      </c>
      <c r="H2285" s="674">
        <v>345.6217098182309</v>
      </c>
      <c r="I2285" s="675">
        <v>345.6217098182309</v>
      </c>
      <c r="J2285" s="674">
        <v>1376.3811986158778</v>
      </c>
      <c r="K2285" s="674">
        <v>1376.3811986158778</v>
      </c>
      <c r="L2285" s="675">
        <v>1376.3811986158778</v>
      </c>
    </row>
    <row r="2286" spans="1:12" x14ac:dyDescent="0.25">
      <c r="A2286" s="669">
        <v>2032</v>
      </c>
      <c r="B2286" s="670">
        <v>2034</v>
      </c>
      <c r="C2286" s="671">
        <v>2</v>
      </c>
      <c r="D2286" s="672">
        <v>2.3899587401444684</v>
      </c>
      <c r="E2286" s="672">
        <v>2.3899587401444684</v>
      </c>
      <c r="F2286" s="673">
        <v>2.3899587401444684</v>
      </c>
      <c r="G2286" s="674">
        <v>359.28532598411806</v>
      </c>
      <c r="H2286" s="674">
        <v>359.28532598411806</v>
      </c>
      <c r="I2286" s="675">
        <v>359.28532598411806</v>
      </c>
      <c r="J2286" s="674">
        <v>1410.8622066227128</v>
      </c>
      <c r="K2286" s="674">
        <v>1410.8622066227128</v>
      </c>
      <c r="L2286" s="675">
        <v>1410.8622066227128</v>
      </c>
    </row>
    <row r="2287" spans="1:12" x14ac:dyDescent="0.25">
      <c r="A2287" s="669">
        <v>2032</v>
      </c>
      <c r="B2287" s="670">
        <v>2035</v>
      </c>
      <c r="C2287" s="671">
        <v>3</v>
      </c>
      <c r="D2287" s="672">
        <v>2.5983434367510077</v>
      </c>
      <c r="E2287" s="672">
        <v>2.5983434367510077</v>
      </c>
      <c r="F2287" s="673">
        <v>2.5983434367510077</v>
      </c>
      <c r="G2287" s="674">
        <v>374.00637873790464</v>
      </c>
      <c r="H2287" s="674">
        <v>374.00637873790464</v>
      </c>
      <c r="I2287" s="675">
        <v>374.00637873790464</v>
      </c>
      <c r="J2287" s="674">
        <v>1444.5035349537181</v>
      </c>
      <c r="K2287" s="674">
        <v>1444.5035349537181</v>
      </c>
      <c r="L2287" s="675">
        <v>1444.5035349537181</v>
      </c>
    </row>
    <row r="2288" spans="1:12" x14ac:dyDescent="0.25">
      <c r="A2288" s="669">
        <v>2032</v>
      </c>
      <c r="B2288" s="670">
        <v>2036</v>
      </c>
      <c r="C2288" s="671">
        <v>4</v>
      </c>
      <c r="D2288" s="672">
        <v>2.8272036178944666</v>
      </c>
      <c r="E2288" s="672">
        <v>2.8272036178944666</v>
      </c>
      <c r="F2288" s="673">
        <v>2.8272036178944666</v>
      </c>
      <c r="G2288" s="674">
        <v>389.60790153810956</v>
      </c>
      <c r="H2288" s="674">
        <v>389.60790153810956</v>
      </c>
      <c r="I2288" s="675">
        <v>389.60790153810956</v>
      </c>
      <c r="J2288" s="674">
        <v>1476.8265529203159</v>
      </c>
      <c r="K2288" s="674">
        <v>1476.8265529203159</v>
      </c>
      <c r="L2288" s="675">
        <v>1476.8265529203159</v>
      </c>
    </row>
    <row r="2289" spans="1:12" x14ac:dyDescent="0.25">
      <c r="A2289" s="669">
        <v>2032</v>
      </c>
      <c r="B2289" s="670">
        <v>2037</v>
      </c>
      <c r="C2289" s="671">
        <v>5</v>
      </c>
      <c r="D2289" s="672">
        <v>3.077144640604891</v>
      </c>
      <c r="E2289" s="672">
        <v>3.077144640604891</v>
      </c>
      <c r="F2289" s="673">
        <v>3.077144640604891</v>
      </c>
      <c r="G2289" s="674">
        <v>405.87647020165491</v>
      </c>
      <c r="H2289" s="674">
        <v>405.87647020165491</v>
      </c>
      <c r="I2289" s="675">
        <v>405.87647020165491</v>
      </c>
      <c r="J2289" s="674">
        <v>1507.3218113146402</v>
      </c>
      <c r="K2289" s="674">
        <v>1507.3218113146402</v>
      </c>
      <c r="L2289" s="675">
        <v>1507.3218113146402</v>
      </c>
    </row>
    <row r="2290" spans="1:12" x14ac:dyDescent="0.25">
      <c r="A2290" s="669">
        <v>2032</v>
      </c>
      <c r="B2290" s="670">
        <v>2038</v>
      </c>
      <c r="C2290" s="671">
        <v>6</v>
      </c>
      <c r="D2290" s="672">
        <v>3.3484585387565176</v>
      </c>
      <c r="E2290" s="672">
        <v>3.3484585387565176</v>
      </c>
      <c r="F2290" s="673">
        <v>3.3484585387565176</v>
      </c>
      <c r="G2290" s="674">
        <v>422.5572128749331</v>
      </c>
      <c r="H2290" s="674">
        <v>422.5572128749331</v>
      </c>
      <c r="I2290" s="675">
        <v>422.5572128749331</v>
      </c>
      <c r="J2290" s="674">
        <v>1535.4540229427125</v>
      </c>
      <c r="K2290" s="674">
        <v>1535.4540229427125</v>
      </c>
      <c r="L2290" s="675">
        <v>1535.4540229427125</v>
      </c>
    </row>
    <row r="2291" spans="1:12" x14ac:dyDescent="0.25">
      <c r="A2291" s="669">
        <v>2032</v>
      </c>
      <c r="B2291" s="670">
        <v>2039</v>
      </c>
      <c r="C2291" s="671">
        <v>7</v>
      </c>
      <c r="D2291" s="672">
        <v>3.6410281561920761</v>
      </c>
      <c r="E2291" s="672">
        <v>3.6410281561920761</v>
      </c>
      <c r="F2291" s="673">
        <v>3.6410281561920761</v>
      </c>
      <c r="G2291" s="674">
        <v>439.35021562256765</v>
      </c>
      <c r="H2291" s="674">
        <v>439.35021562256765</v>
      </c>
      <c r="I2291" s="675">
        <v>439.35021562256765</v>
      </c>
      <c r="J2291" s="674">
        <v>1560.6687171703741</v>
      </c>
      <c r="K2291" s="674">
        <v>1560.6687171703741</v>
      </c>
      <c r="L2291" s="675">
        <v>1560.6687171703741</v>
      </c>
    </row>
    <row r="2292" spans="1:12" x14ac:dyDescent="0.25">
      <c r="A2292" s="669">
        <v>2032</v>
      </c>
      <c r="B2292" s="670">
        <v>2040</v>
      </c>
      <c r="C2292" s="671">
        <v>8</v>
      </c>
      <c r="D2292" s="672">
        <v>3.9542229229508812</v>
      </c>
      <c r="E2292" s="672">
        <v>3.9542229229508812</v>
      </c>
      <c r="F2292" s="673">
        <v>3.9542229229508812</v>
      </c>
      <c r="G2292" s="674">
        <v>455.90882881631529</v>
      </c>
      <c r="H2292" s="674">
        <v>455.90882881631529</v>
      </c>
      <c r="I2292" s="675">
        <v>455.90882881631529</v>
      </c>
      <c r="J2292" s="674">
        <v>1582.4006154234357</v>
      </c>
      <c r="K2292" s="674">
        <v>1582.4006154234357</v>
      </c>
      <c r="L2292" s="675">
        <v>1582.4006154234357</v>
      </c>
    </row>
    <row r="2293" spans="1:12" x14ac:dyDescent="0.25">
      <c r="A2293" s="669">
        <v>2032</v>
      </c>
      <c r="B2293" s="670">
        <v>2041</v>
      </c>
      <c r="C2293" s="671">
        <v>9</v>
      </c>
      <c r="D2293" s="672">
        <v>4.2867895762290154</v>
      </c>
      <c r="E2293" s="672">
        <v>4.2867895762290154</v>
      </c>
      <c r="F2293" s="673">
        <v>4.2867895762290154</v>
      </c>
      <c r="G2293" s="674">
        <v>471.84042826627336</v>
      </c>
      <c r="H2293" s="674">
        <v>471.84042826627336</v>
      </c>
      <c r="I2293" s="675">
        <v>471.84042826627336</v>
      </c>
      <c r="J2293" s="674">
        <v>1600.0837111473852</v>
      </c>
      <c r="K2293" s="674">
        <v>1600.0837111473852</v>
      </c>
      <c r="L2293" s="675">
        <v>1600.0837111473852</v>
      </c>
    </row>
    <row r="2294" spans="1:12" x14ac:dyDescent="0.25">
      <c r="A2294" s="669">
        <v>2032</v>
      </c>
      <c r="B2294" s="670">
        <v>2042</v>
      </c>
      <c r="C2294" s="671">
        <v>10</v>
      </c>
      <c r="D2294" s="672">
        <v>4.636742639022704</v>
      </c>
      <c r="E2294" s="672">
        <v>4.636742639022704</v>
      </c>
      <c r="F2294" s="673">
        <v>4.636742639022704</v>
      </c>
      <c r="G2294" s="674">
        <v>486.7101895987899</v>
      </c>
      <c r="H2294" s="674">
        <v>486.7101895987899</v>
      </c>
      <c r="I2294" s="675">
        <v>486.7101895987899</v>
      </c>
      <c r="J2294" s="674">
        <v>1613.1629611393284</v>
      </c>
      <c r="K2294" s="674">
        <v>1613.1629611393284</v>
      </c>
      <c r="L2294" s="675">
        <v>1613.1629611393284</v>
      </c>
    </row>
    <row r="2295" spans="1:12" x14ac:dyDescent="0.25">
      <c r="A2295" s="669">
        <v>2032</v>
      </c>
      <c r="B2295" s="670">
        <v>2043</v>
      </c>
      <c r="C2295" s="671">
        <v>11</v>
      </c>
      <c r="D2295" s="672">
        <v>5.0012611081247487</v>
      </c>
      <c r="E2295" s="672">
        <v>5.0012611081247487</v>
      </c>
      <c r="F2295" s="673">
        <v>5.0012611081247487</v>
      </c>
      <c r="G2295" s="674">
        <v>500.04837948834421</v>
      </c>
      <c r="H2295" s="674">
        <v>500.04837948834421</v>
      </c>
      <c r="I2295" s="675">
        <v>500.04837948834421</v>
      </c>
      <c r="J2295" s="674">
        <v>1621.1074072432734</v>
      </c>
      <c r="K2295" s="674">
        <v>1621.1074072432734</v>
      </c>
      <c r="L2295" s="675">
        <v>1621.1074072432734</v>
      </c>
    </row>
    <row r="2296" spans="1:12" x14ac:dyDescent="0.25">
      <c r="A2296" s="669">
        <v>2032</v>
      </c>
      <c r="B2296" s="670">
        <v>2044</v>
      </c>
      <c r="C2296" s="671">
        <v>12</v>
      </c>
      <c r="D2296" s="672">
        <v>5.3765994522343421</v>
      </c>
      <c r="E2296" s="672">
        <v>5.3765994522343421</v>
      </c>
      <c r="F2296" s="673">
        <v>5.3765994522343421</v>
      </c>
      <c r="G2296" s="674">
        <v>511.36153898123513</v>
      </c>
      <c r="H2296" s="674">
        <v>511.36153898123513</v>
      </c>
      <c r="I2296" s="675">
        <v>511.36153898123513</v>
      </c>
      <c r="J2296" s="674">
        <v>1623.4244512181615</v>
      </c>
      <c r="K2296" s="674">
        <v>1623.4244512181615</v>
      </c>
      <c r="L2296" s="675">
        <v>1623.4244512181615</v>
      </c>
    </row>
    <row r="2297" spans="1:12" x14ac:dyDescent="0.25">
      <c r="A2297" s="669">
        <v>2032</v>
      </c>
      <c r="B2297" s="670">
        <v>2045</v>
      </c>
      <c r="C2297" s="671">
        <v>13</v>
      </c>
      <c r="D2297" s="672">
        <v>5.7580225142071502</v>
      </c>
      <c r="E2297" s="672">
        <v>5.7580225142071502</v>
      </c>
      <c r="F2297" s="673">
        <v>5.7580225142071502</v>
      </c>
      <c r="G2297" s="674">
        <v>520.14772237275326</v>
      </c>
      <c r="H2297" s="674">
        <v>520.14772237275326</v>
      </c>
      <c r="I2297" s="675">
        <v>520.14772237275326</v>
      </c>
      <c r="J2297" s="674">
        <v>1619.674905526409</v>
      </c>
      <c r="K2297" s="674">
        <v>1619.674905526409</v>
      </c>
      <c r="L2297" s="675">
        <v>1619.674905526409</v>
      </c>
    </row>
    <row r="2298" spans="1:12" x14ac:dyDescent="0.25">
      <c r="A2298" s="669">
        <v>2032</v>
      </c>
      <c r="B2298" s="670">
        <v>2046</v>
      </c>
      <c r="C2298" s="671">
        <v>14</v>
      </c>
      <c r="D2298" s="672">
        <v>6.1397750351198512</v>
      </c>
      <c r="E2298" s="672">
        <v>6.1397750351198512</v>
      </c>
      <c r="F2298" s="673">
        <v>6.1397750351198512</v>
      </c>
      <c r="G2298" s="674">
        <v>525.91565739242139</v>
      </c>
      <c r="H2298" s="674">
        <v>525.91565739242139</v>
      </c>
      <c r="I2298" s="675">
        <v>525.91565739242139</v>
      </c>
      <c r="J2298" s="674">
        <v>1609.488344508027</v>
      </c>
      <c r="K2298" s="674">
        <v>1609.488344508027</v>
      </c>
      <c r="L2298" s="675">
        <v>1609.488344508027</v>
      </c>
    </row>
    <row r="2299" spans="1:12" x14ac:dyDescent="0.25">
      <c r="A2299" s="669">
        <v>2032</v>
      </c>
      <c r="B2299" s="670">
        <v>2047</v>
      </c>
      <c r="C2299" s="671">
        <v>15</v>
      </c>
      <c r="D2299" s="672">
        <v>6.5150970200157383</v>
      </c>
      <c r="E2299" s="672">
        <v>6.5150970200157383</v>
      </c>
      <c r="F2299" s="673">
        <v>6.5150970200157383</v>
      </c>
      <c r="G2299" s="674">
        <v>528.20731712869269</v>
      </c>
      <c r="H2299" s="674">
        <v>528.20731712869269</v>
      </c>
      <c r="I2299" s="675">
        <v>528.20731712869269</v>
      </c>
      <c r="J2299" s="674">
        <v>1592.5781906781444</v>
      </c>
      <c r="K2299" s="674">
        <v>1592.5781906781444</v>
      </c>
      <c r="L2299" s="675">
        <v>1592.5781906781444</v>
      </c>
    </row>
    <row r="2300" spans="1:12" x14ac:dyDescent="0.25">
      <c r="A2300" s="669">
        <v>2032</v>
      </c>
      <c r="B2300" s="670">
        <v>2048</v>
      </c>
      <c r="C2300" s="671">
        <v>16</v>
      </c>
      <c r="D2300" s="672">
        <v>6.8762957756855023</v>
      </c>
      <c r="E2300" s="672">
        <v>6.8762957756855023</v>
      </c>
      <c r="F2300" s="673">
        <v>6.8762957756855023</v>
      </c>
      <c r="G2300" s="674">
        <v>526.62296323901649</v>
      </c>
      <c r="H2300" s="674">
        <v>526.62296323901649</v>
      </c>
      <c r="I2300" s="675">
        <v>526.62296323901649</v>
      </c>
      <c r="J2300" s="674">
        <v>1568.7558973001435</v>
      </c>
      <c r="K2300" s="674">
        <v>1568.7558973001435</v>
      </c>
      <c r="L2300" s="675">
        <v>1568.7558973001435</v>
      </c>
    </row>
    <row r="2301" spans="1:12" x14ac:dyDescent="0.25">
      <c r="A2301" s="669">
        <v>2032</v>
      </c>
      <c r="B2301" s="670">
        <v>2049</v>
      </c>
      <c r="C2301" s="671">
        <v>17</v>
      </c>
      <c r="D2301" s="672">
        <v>7.2148839118053543</v>
      </c>
      <c r="E2301" s="672">
        <v>7.2148839118053543</v>
      </c>
      <c r="F2301" s="673">
        <v>7.2148839118053543</v>
      </c>
      <c r="G2301" s="674">
        <v>520.84727090293302</v>
      </c>
      <c r="H2301" s="674">
        <v>520.84727090293302</v>
      </c>
      <c r="I2301" s="675">
        <v>520.84727090293302</v>
      </c>
      <c r="J2301" s="674">
        <v>1537.9435388768104</v>
      </c>
      <c r="K2301" s="674">
        <v>1537.9435388768104</v>
      </c>
      <c r="L2301" s="675">
        <v>1537.9435388768104</v>
      </c>
    </row>
    <row r="2302" spans="1:12" x14ac:dyDescent="0.25">
      <c r="A2302" s="669">
        <v>2032</v>
      </c>
      <c r="B2302" s="670">
        <v>2050</v>
      </c>
      <c r="C2302" s="671">
        <v>18</v>
      </c>
      <c r="D2302" s="672">
        <v>7.5217897044311384</v>
      </c>
      <c r="E2302" s="672">
        <v>7.5217897044311384</v>
      </c>
      <c r="F2302" s="673">
        <v>7.5217897044311384</v>
      </c>
      <c r="G2302" s="674">
        <v>510.67473071138556</v>
      </c>
      <c r="H2302" s="674">
        <v>510.67473071138556</v>
      </c>
      <c r="I2302" s="675">
        <v>510.67473071138556</v>
      </c>
      <c r="J2302" s="674">
        <v>1500.1841034446925</v>
      </c>
      <c r="K2302" s="674">
        <v>1500.1841034446925</v>
      </c>
      <c r="L2302" s="675">
        <v>1500.1841034446925</v>
      </c>
    </row>
    <row r="2303" spans="1:12" x14ac:dyDescent="0.25">
      <c r="A2303" s="669">
        <v>2032</v>
      </c>
      <c r="B2303" s="670">
        <v>2051</v>
      </c>
      <c r="C2303" s="671">
        <v>19</v>
      </c>
      <c r="D2303" s="672">
        <v>7.7893497057415209</v>
      </c>
      <c r="E2303" s="672">
        <v>7.7893497057415209</v>
      </c>
      <c r="F2303" s="673">
        <v>7.7893497057415209</v>
      </c>
      <c r="G2303" s="674">
        <v>496.41169968704833</v>
      </c>
      <c r="H2303" s="674">
        <v>496.41169968704833</v>
      </c>
      <c r="I2303" s="675">
        <v>496.41169968704833</v>
      </c>
      <c r="J2303" s="674">
        <v>1457.6082490956696</v>
      </c>
      <c r="K2303" s="674">
        <v>1457.6082490956696</v>
      </c>
      <c r="L2303" s="675">
        <v>1457.6082490956696</v>
      </c>
    </row>
    <row r="2304" spans="1:12" x14ac:dyDescent="0.25">
      <c r="A2304" s="669">
        <v>2032</v>
      </c>
      <c r="B2304" s="670">
        <v>2052</v>
      </c>
      <c r="C2304" s="671">
        <v>20</v>
      </c>
      <c r="D2304" s="672">
        <v>8.0066352671494094</v>
      </c>
      <c r="E2304" s="672">
        <v>8.0066352671494094</v>
      </c>
      <c r="F2304" s="673">
        <v>8.0066352671494094</v>
      </c>
      <c r="G2304" s="674">
        <v>477.72622010043233</v>
      </c>
      <c r="H2304" s="674">
        <v>477.72622010043233</v>
      </c>
      <c r="I2304" s="675">
        <v>477.72622010043233</v>
      </c>
      <c r="J2304" s="674">
        <v>1408.4223404015947</v>
      </c>
      <c r="K2304" s="674">
        <v>1408.4223404015947</v>
      </c>
      <c r="L2304" s="675">
        <v>1408.4223404015947</v>
      </c>
    </row>
    <row r="2305" spans="1:12" x14ac:dyDescent="0.25">
      <c r="A2305" s="669">
        <v>2032</v>
      </c>
      <c r="B2305" s="670">
        <v>2053</v>
      </c>
      <c r="C2305" s="671">
        <v>21</v>
      </c>
      <c r="D2305" s="672">
        <v>8.1647637068484329</v>
      </c>
      <c r="E2305" s="672">
        <v>8.1647637068484329</v>
      </c>
      <c r="F2305" s="673">
        <v>8.1647637068484329</v>
      </c>
      <c r="G2305" s="674">
        <v>454.84532156649459</v>
      </c>
      <c r="H2305" s="674">
        <v>454.84532156649459</v>
      </c>
      <c r="I2305" s="675">
        <v>454.84532156649459</v>
      </c>
      <c r="J2305" s="674">
        <v>1353.0366431534294</v>
      </c>
      <c r="K2305" s="674">
        <v>1353.0366431534294</v>
      </c>
      <c r="L2305" s="675">
        <v>1353.0366431534294</v>
      </c>
    </row>
    <row r="2306" spans="1:12" x14ac:dyDescent="0.25">
      <c r="A2306" s="669">
        <v>2032</v>
      </c>
      <c r="B2306" s="670">
        <v>2054</v>
      </c>
      <c r="C2306" s="671">
        <v>22</v>
      </c>
      <c r="D2306" s="672">
        <v>8.2557746919768107</v>
      </c>
      <c r="E2306" s="672">
        <v>8.2557746919768107</v>
      </c>
      <c r="F2306" s="673">
        <v>8.2557746919768107</v>
      </c>
      <c r="G2306" s="674">
        <v>428.15806037910676</v>
      </c>
      <c r="H2306" s="674">
        <v>428.15806037910676</v>
      </c>
      <c r="I2306" s="675">
        <v>428.15806037910676</v>
      </c>
      <c r="J2306" s="674">
        <v>1291.9910725700547</v>
      </c>
      <c r="K2306" s="674">
        <v>1291.9910725700547</v>
      </c>
      <c r="L2306" s="675">
        <v>1291.9910725700547</v>
      </c>
    </row>
    <row r="2307" spans="1:12" x14ac:dyDescent="0.25">
      <c r="A2307" s="669">
        <v>2032</v>
      </c>
      <c r="B2307" s="670">
        <v>2055</v>
      </c>
      <c r="C2307" s="671">
        <v>23</v>
      </c>
      <c r="D2307" s="672">
        <v>8.2731059103255138</v>
      </c>
      <c r="E2307" s="672">
        <v>8.2731059103255138</v>
      </c>
      <c r="F2307" s="673">
        <v>8.2731059103255138</v>
      </c>
      <c r="G2307" s="674">
        <v>398.20655951513726</v>
      </c>
      <c r="H2307" s="674">
        <v>398.20655951513726</v>
      </c>
      <c r="I2307" s="675">
        <v>398.20655951513726</v>
      </c>
      <c r="J2307" s="674">
        <v>1225.9464608481658</v>
      </c>
      <c r="K2307" s="674">
        <v>1225.9464608481658</v>
      </c>
      <c r="L2307" s="675">
        <v>1225.9464608481658</v>
      </c>
    </row>
    <row r="2308" spans="1:12" x14ac:dyDescent="0.25">
      <c r="A2308" s="669">
        <v>2032</v>
      </c>
      <c r="B2308" s="670">
        <v>2056</v>
      </c>
      <c r="C2308" s="671">
        <v>24</v>
      </c>
      <c r="D2308" s="672">
        <v>8.2120536968622257</v>
      </c>
      <c r="E2308" s="672">
        <v>8.2120536968622257</v>
      </c>
      <c r="F2308" s="673">
        <v>8.2120536968622257</v>
      </c>
      <c r="G2308" s="674">
        <v>365.66613608021981</v>
      </c>
      <c r="H2308" s="674">
        <v>365.66613608021981</v>
      </c>
      <c r="I2308" s="675">
        <v>365.66613608021981</v>
      </c>
      <c r="J2308" s="674">
        <v>1155.6711415607479</v>
      </c>
      <c r="K2308" s="674">
        <v>1155.6711415607479</v>
      </c>
      <c r="L2308" s="675">
        <v>1155.6711415607479</v>
      </c>
    </row>
    <row r="2309" spans="1:12" x14ac:dyDescent="0.25">
      <c r="A2309" s="669">
        <v>2032</v>
      </c>
      <c r="B2309" s="670">
        <v>2057</v>
      </c>
      <c r="C2309" s="671">
        <v>25</v>
      </c>
      <c r="D2309" s="672">
        <v>8.0701771272918865</v>
      </c>
      <c r="E2309" s="672">
        <v>8.0701771272918865</v>
      </c>
      <c r="F2309" s="673">
        <v>8.0701771272918865</v>
      </c>
      <c r="G2309" s="674">
        <v>331.31445148539672</v>
      </c>
      <c r="H2309" s="674">
        <v>331.31445148539672</v>
      </c>
      <c r="I2309" s="675">
        <v>331.31445148539672</v>
      </c>
      <c r="J2309" s="674">
        <v>1082.0192016769215</v>
      </c>
      <c r="K2309" s="674">
        <v>1082.0192016769215</v>
      </c>
      <c r="L2309" s="675">
        <v>1082.0192016769215</v>
      </c>
    </row>
    <row r="2310" spans="1:12" x14ac:dyDescent="0.25">
      <c r="A2310" s="669">
        <v>2032</v>
      </c>
      <c r="B2310" s="670">
        <v>2058</v>
      </c>
      <c r="C2310" s="671">
        <v>26</v>
      </c>
      <c r="D2310" s="672">
        <v>7.8479381344033428</v>
      </c>
      <c r="E2310" s="672">
        <v>7.8479381344033428</v>
      </c>
      <c r="F2310" s="673">
        <v>7.8479381344033428</v>
      </c>
      <c r="G2310" s="674">
        <v>296.03516303670568</v>
      </c>
      <c r="H2310" s="674">
        <v>296.03516303670568</v>
      </c>
      <c r="I2310" s="675">
        <v>296.03516303670568</v>
      </c>
      <c r="J2310" s="674">
        <v>1006.1601458342352</v>
      </c>
      <c r="K2310" s="674">
        <v>1006.1601458342352</v>
      </c>
      <c r="L2310" s="675">
        <v>1006.1601458342352</v>
      </c>
    </row>
    <row r="2311" spans="1:12" x14ac:dyDescent="0.25">
      <c r="A2311" s="669">
        <v>2032</v>
      </c>
      <c r="B2311" s="670">
        <v>2059</v>
      </c>
      <c r="C2311" s="671">
        <v>27</v>
      </c>
      <c r="D2311" s="672">
        <v>7.5723785642843291</v>
      </c>
      <c r="E2311" s="672">
        <v>7.5723785642843291</v>
      </c>
      <c r="F2311" s="673">
        <v>7.5723785642843291</v>
      </c>
      <c r="G2311" s="674">
        <v>261.06605416095317</v>
      </c>
      <c r="H2311" s="674">
        <v>261.06605416095317</v>
      </c>
      <c r="I2311" s="675">
        <v>261.06605416095317</v>
      </c>
      <c r="J2311" s="674">
        <v>929.83968779790655</v>
      </c>
      <c r="K2311" s="674">
        <v>929.83968779790655</v>
      </c>
      <c r="L2311" s="675">
        <v>929.83968779790655</v>
      </c>
    </row>
    <row r="2312" spans="1:12" x14ac:dyDescent="0.25">
      <c r="A2312" s="669">
        <v>2032</v>
      </c>
      <c r="B2312" s="670">
        <v>2060</v>
      </c>
      <c r="C2312" s="671">
        <v>28</v>
      </c>
      <c r="D2312" s="672">
        <v>7.2329890043854022</v>
      </c>
      <c r="E2312" s="672">
        <v>7.2329890043854022</v>
      </c>
      <c r="F2312" s="673">
        <v>7.2329890043854022</v>
      </c>
      <c r="G2312" s="674">
        <v>229.0287868632561</v>
      </c>
      <c r="H2312" s="674">
        <v>229.0287868632561</v>
      </c>
      <c r="I2312" s="675">
        <v>229.0287868632561</v>
      </c>
      <c r="J2312" s="674">
        <v>862.79094147408182</v>
      </c>
      <c r="K2312" s="674">
        <v>862.79094147408182</v>
      </c>
      <c r="L2312" s="675">
        <v>862.79094147408182</v>
      </c>
    </row>
    <row r="2313" spans="1:12" x14ac:dyDescent="0.25">
      <c r="A2313" s="669">
        <v>2032</v>
      </c>
      <c r="B2313" s="670">
        <v>2061</v>
      </c>
      <c r="C2313" s="671">
        <v>29</v>
      </c>
      <c r="D2313" s="672">
        <v>6.8264158635213619</v>
      </c>
      <c r="E2313" s="672">
        <v>6.8264158635213619</v>
      </c>
      <c r="F2313" s="673">
        <v>6.8264158635213619</v>
      </c>
      <c r="G2313" s="674">
        <v>197.69242774060282</v>
      </c>
      <c r="H2313" s="674">
        <v>197.69242774060282</v>
      </c>
      <c r="I2313" s="675">
        <v>197.69242774060282</v>
      </c>
      <c r="J2313" s="674">
        <v>794.17949516951467</v>
      </c>
      <c r="K2313" s="674">
        <v>794.17949516951467</v>
      </c>
      <c r="L2313" s="675">
        <v>794.17949516951467</v>
      </c>
    </row>
    <row r="2314" spans="1:12" x14ac:dyDescent="0.25">
      <c r="A2314" s="669">
        <v>2032</v>
      </c>
      <c r="B2314" s="670">
        <v>2062</v>
      </c>
      <c r="C2314" s="671">
        <v>30</v>
      </c>
      <c r="D2314" s="672">
        <v>6.3617663098161357</v>
      </c>
      <c r="E2314" s="672">
        <v>6.3617663098161357</v>
      </c>
      <c r="F2314" s="673">
        <v>6.3617663098161357</v>
      </c>
      <c r="G2314" s="674">
        <v>167.82954766517057</v>
      </c>
      <c r="H2314" s="674">
        <v>167.82954766517057</v>
      </c>
      <c r="I2314" s="675">
        <v>167.82954766517057</v>
      </c>
      <c r="J2314" s="674">
        <v>725.23559562467415</v>
      </c>
      <c r="K2314" s="674">
        <v>725.23559562467415</v>
      </c>
      <c r="L2314" s="675">
        <v>725.23559562467415</v>
      </c>
    </row>
    <row r="2315" spans="1:12" x14ac:dyDescent="0.25">
      <c r="A2315" s="669">
        <v>2032</v>
      </c>
      <c r="B2315" s="670">
        <v>2063</v>
      </c>
      <c r="C2315" s="671">
        <v>31</v>
      </c>
      <c r="D2315" s="672">
        <v>6.2601161430922101</v>
      </c>
      <c r="E2315" s="672">
        <v>6.2601161430922101</v>
      </c>
      <c r="F2315" s="673">
        <v>6.2601161430922101</v>
      </c>
      <c r="G2315" s="674">
        <v>168.79681108213782</v>
      </c>
      <c r="H2315" s="674">
        <v>168.79681108213782</v>
      </c>
      <c r="I2315" s="675">
        <v>168.79681108213782</v>
      </c>
      <c r="J2315" s="674">
        <v>657.06375395925238</v>
      </c>
      <c r="K2315" s="674">
        <v>657.06375395925238</v>
      </c>
      <c r="L2315" s="675">
        <v>657.06375395925238</v>
      </c>
    </row>
    <row r="2316" spans="1:12" x14ac:dyDescent="0.25">
      <c r="A2316" s="669">
        <v>2032</v>
      </c>
      <c r="B2316" s="670">
        <v>2064</v>
      </c>
      <c r="C2316" s="671">
        <v>32</v>
      </c>
      <c r="D2316" s="672">
        <v>8.6606116829813864</v>
      </c>
      <c r="E2316" s="672">
        <v>8.6606116829813864</v>
      </c>
      <c r="F2316" s="673">
        <v>8.6606116829813864</v>
      </c>
      <c r="G2316" s="674">
        <v>142.05530714506546</v>
      </c>
      <c r="H2316" s="674">
        <v>142.05530714506546</v>
      </c>
      <c r="I2316" s="675">
        <v>142.05530714506546</v>
      </c>
      <c r="J2316" s="674">
        <v>597.87063646757508</v>
      </c>
      <c r="K2316" s="674">
        <v>597.87063646757508</v>
      </c>
      <c r="L2316" s="675">
        <v>597.87063646757508</v>
      </c>
    </row>
    <row r="2317" spans="1:12" x14ac:dyDescent="0.25">
      <c r="A2317" s="669">
        <v>2032</v>
      </c>
      <c r="B2317" s="670">
        <v>2065</v>
      </c>
      <c r="C2317" s="671">
        <v>33</v>
      </c>
      <c r="D2317" s="672">
        <v>7.5228576291034805</v>
      </c>
      <c r="E2317" s="672">
        <v>7.5228576291034805</v>
      </c>
      <c r="F2317" s="673">
        <v>7.5228576291034805</v>
      </c>
      <c r="G2317" s="674">
        <v>121.73023032223881</v>
      </c>
      <c r="H2317" s="674">
        <v>121.73023032223881</v>
      </c>
      <c r="I2317" s="675">
        <v>121.73023032223881</v>
      </c>
      <c r="J2317" s="674">
        <v>625.88760704672507</v>
      </c>
      <c r="K2317" s="674">
        <v>625.88760704672507</v>
      </c>
      <c r="L2317" s="675">
        <v>625.88760704672507</v>
      </c>
    </row>
    <row r="2318" spans="1:12" x14ac:dyDescent="0.25">
      <c r="A2318" s="669">
        <v>2032</v>
      </c>
      <c r="B2318" s="670">
        <v>2066</v>
      </c>
      <c r="C2318" s="671">
        <v>34</v>
      </c>
      <c r="D2318" s="672">
        <v>6.3072993863834252</v>
      </c>
      <c r="E2318" s="672">
        <v>6.3072993863834252</v>
      </c>
      <c r="F2318" s="673">
        <v>6.3072993863834252</v>
      </c>
      <c r="G2318" s="674">
        <v>103.85816229605558</v>
      </c>
      <c r="H2318" s="674">
        <v>103.85816229605558</v>
      </c>
      <c r="I2318" s="675">
        <v>103.85816229605558</v>
      </c>
      <c r="J2318" s="674">
        <v>567.56307073476262</v>
      </c>
      <c r="K2318" s="674">
        <v>567.56307073476262</v>
      </c>
      <c r="L2318" s="675">
        <v>567.56307073476262</v>
      </c>
    </row>
    <row r="2319" spans="1:12" x14ac:dyDescent="0.25">
      <c r="A2319" s="669">
        <v>2032</v>
      </c>
      <c r="B2319" s="670">
        <v>2067</v>
      </c>
      <c r="C2319" s="671">
        <v>35</v>
      </c>
      <c r="D2319" s="672">
        <v>6.1722349399293917</v>
      </c>
      <c r="E2319" s="672">
        <v>6.1722349399293917</v>
      </c>
      <c r="F2319" s="673">
        <v>6.1722349399293917</v>
      </c>
      <c r="G2319" s="674">
        <v>99.451808544818107</v>
      </c>
      <c r="H2319" s="674">
        <v>99.451808544818107</v>
      </c>
      <c r="I2319" s="675">
        <v>99.451808544818107</v>
      </c>
      <c r="J2319" s="674">
        <v>505.25713002633421</v>
      </c>
      <c r="K2319" s="674">
        <v>505.25713002633421</v>
      </c>
      <c r="L2319" s="675">
        <v>505.25713002633421</v>
      </c>
    </row>
    <row r="2320" spans="1:12" x14ac:dyDescent="0.25">
      <c r="A2320" s="669">
        <v>2032</v>
      </c>
      <c r="B2320" s="670">
        <v>2068</v>
      </c>
      <c r="C2320" s="671">
        <v>36</v>
      </c>
      <c r="D2320" s="672">
        <v>4.9522680206466161</v>
      </c>
      <c r="E2320" s="672">
        <v>4.9522680206466161</v>
      </c>
      <c r="F2320" s="673">
        <v>4.9522680206466161</v>
      </c>
      <c r="G2320" s="674">
        <v>103.83155498148359</v>
      </c>
      <c r="H2320" s="674">
        <v>103.83155498148359</v>
      </c>
      <c r="I2320" s="675">
        <v>103.83155498148359</v>
      </c>
      <c r="J2320" s="674">
        <v>593.79116476925913</v>
      </c>
      <c r="K2320" s="674">
        <v>593.79116476925913</v>
      </c>
      <c r="L2320" s="675">
        <v>593.79116476925913</v>
      </c>
    </row>
    <row r="2321" spans="1:12" x14ac:dyDescent="0.25">
      <c r="A2321" s="669">
        <v>2032</v>
      </c>
      <c r="B2321" s="670">
        <v>2069</v>
      </c>
      <c r="C2321" s="671">
        <v>37</v>
      </c>
      <c r="D2321" s="672">
        <v>4.2604917201712702</v>
      </c>
      <c r="E2321" s="672">
        <v>4.2604917201712702</v>
      </c>
      <c r="F2321" s="673">
        <v>4.2604917201712702</v>
      </c>
      <c r="G2321" s="674">
        <v>77.134539585371058</v>
      </c>
      <c r="H2321" s="674">
        <v>77.134539585371058</v>
      </c>
      <c r="I2321" s="675">
        <v>77.134539585371058</v>
      </c>
      <c r="J2321" s="674">
        <v>486.1891870483546</v>
      </c>
      <c r="K2321" s="674">
        <v>486.1891870483546</v>
      </c>
      <c r="L2321" s="675">
        <v>486.1891870483546</v>
      </c>
    </row>
    <row r="2322" spans="1:12" x14ac:dyDescent="0.25">
      <c r="A2322" s="669">
        <v>2032</v>
      </c>
      <c r="B2322" s="670">
        <v>2070</v>
      </c>
      <c r="C2322" s="671">
        <v>38</v>
      </c>
      <c r="D2322" s="672">
        <v>3.7902818603341295</v>
      </c>
      <c r="E2322" s="672">
        <v>3.7902818603341295</v>
      </c>
      <c r="F2322" s="673">
        <v>3.7902818603341295</v>
      </c>
      <c r="G2322" s="674">
        <v>58.596259189296205</v>
      </c>
      <c r="H2322" s="674">
        <v>58.596259189296205</v>
      </c>
      <c r="I2322" s="675">
        <v>58.596259189296205</v>
      </c>
      <c r="J2322" s="674">
        <v>444.0015364487715</v>
      </c>
      <c r="K2322" s="674">
        <v>444.0015364487715</v>
      </c>
      <c r="L2322" s="675">
        <v>444.0015364487715</v>
      </c>
    </row>
    <row r="2323" spans="1:12" ht="13" thickBot="1" x14ac:dyDescent="0.3">
      <c r="A2323" s="676">
        <v>2032</v>
      </c>
      <c r="B2323" s="677">
        <v>2071</v>
      </c>
      <c r="C2323" s="678">
        <v>39</v>
      </c>
      <c r="D2323" s="679">
        <v>2.9133711282191608</v>
      </c>
      <c r="E2323" s="679">
        <v>2.9133711282191608</v>
      </c>
      <c r="F2323" s="680">
        <v>2.9133711282191608</v>
      </c>
      <c r="G2323" s="681">
        <v>35.715456249748549</v>
      </c>
      <c r="H2323" s="681">
        <v>35.715456249748549</v>
      </c>
      <c r="I2323" s="682">
        <v>35.715456249748549</v>
      </c>
      <c r="J2323" s="681">
        <v>353.63262176587659</v>
      </c>
      <c r="K2323" s="681">
        <v>353.63262176587659</v>
      </c>
      <c r="L2323" s="682">
        <v>353.63262176587659</v>
      </c>
    </row>
    <row r="2324" spans="1:12" x14ac:dyDescent="0.25">
      <c r="A2324" s="662">
        <v>2033</v>
      </c>
      <c r="B2324" s="663">
        <v>2033</v>
      </c>
      <c r="C2324" s="664">
        <v>0</v>
      </c>
      <c r="D2324" s="665">
        <v>2.0306934746557843</v>
      </c>
      <c r="E2324" s="665">
        <v>2.0306934746557843</v>
      </c>
      <c r="F2324" s="666">
        <v>2.0306934746557843</v>
      </c>
      <c r="G2324" s="667">
        <v>332.91241882554118</v>
      </c>
      <c r="H2324" s="667">
        <v>332.91241882554118</v>
      </c>
      <c r="I2324" s="668">
        <v>332.91241882554118</v>
      </c>
      <c r="J2324" s="667">
        <v>1339.7367420558564</v>
      </c>
      <c r="K2324" s="667">
        <v>1339.7367420558564</v>
      </c>
      <c r="L2324" s="668">
        <v>1339.7367420558564</v>
      </c>
    </row>
    <row r="2325" spans="1:12" x14ac:dyDescent="0.25">
      <c r="A2325" s="669">
        <v>2033</v>
      </c>
      <c r="B2325" s="670">
        <v>2034</v>
      </c>
      <c r="C2325" s="671">
        <v>1</v>
      </c>
      <c r="D2325" s="672">
        <v>2.2007436981377735</v>
      </c>
      <c r="E2325" s="672">
        <v>2.2007436981377735</v>
      </c>
      <c r="F2325" s="673">
        <v>2.2007436981377735</v>
      </c>
      <c r="G2325" s="674">
        <v>345.36279660226904</v>
      </c>
      <c r="H2325" s="674">
        <v>345.36279660226904</v>
      </c>
      <c r="I2325" s="675">
        <v>345.36279660226904</v>
      </c>
      <c r="J2325" s="674">
        <v>1374.5670517062169</v>
      </c>
      <c r="K2325" s="674">
        <v>1374.5670517062169</v>
      </c>
      <c r="L2325" s="675">
        <v>1374.5670517062169</v>
      </c>
    </row>
    <row r="2326" spans="1:12" x14ac:dyDescent="0.25">
      <c r="A2326" s="669">
        <v>2033</v>
      </c>
      <c r="B2326" s="670">
        <v>2035</v>
      </c>
      <c r="C2326" s="671">
        <v>2</v>
      </c>
      <c r="D2326" s="672">
        <v>2.3894455410770306</v>
      </c>
      <c r="E2326" s="672">
        <v>2.3894455410770306</v>
      </c>
      <c r="F2326" s="673">
        <v>2.3894455410770306</v>
      </c>
      <c r="G2326" s="674">
        <v>359.01617703729011</v>
      </c>
      <c r="H2326" s="674">
        <v>359.01617703729011</v>
      </c>
      <c r="I2326" s="675">
        <v>359.01617703729011</v>
      </c>
      <c r="J2326" s="674">
        <v>1409.0026118282794</v>
      </c>
      <c r="K2326" s="674">
        <v>1409.0026118282794</v>
      </c>
      <c r="L2326" s="675">
        <v>1409.0026118282794</v>
      </c>
    </row>
    <row r="2327" spans="1:12" x14ac:dyDescent="0.25">
      <c r="A2327" s="669">
        <v>2033</v>
      </c>
      <c r="B2327" s="670">
        <v>2036</v>
      </c>
      <c r="C2327" s="671">
        <v>3</v>
      </c>
      <c r="D2327" s="672">
        <v>2.5977854909562854</v>
      </c>
      <c r="E2327" s="672">
        <v>2.5977854909562854</v>
      </c>
      <c r="F2327" s="673">
        <v>2.5977854909562854</v>
      </c>
      <c r="G2327" s="674">
        <v>373.72620191000743</v>
      </c>
      <c r="H2327" s="674">
        <v>373.72620191000743</v>
      </c>
      <c r="I2327" s="675">
        <v>373.72620191000743</v>
      </c>
      <c r="J2327" s="674">
        <v>1442.5995990189888</v>
      </c>
      <c r="K2327" s="674">
        <v>1442.5995990189888</v>
      </c>
      <c r="L2327" s="675">
        <v>1442.5995990189888</v>
      </c>
    </row>
    <row r="2328" spans="1:12" x14ac:dyDescent="0.25">
      <c r="A2328" s="669">
        <v>2033</v>
      </c>
      <c r="B2328" s="670">
        <v>2037</v>
      </c>
      <c r="C2328" s="671">
        <v>4</v>
      </c>
      <c r="D2328" s="672">
        <v>2.8265965286440169</v>
      </c>
      <c r="E2328" s="672">
        <v>2.8265965286440169</v>
      </c>
      <c r="F2328" s="673">
        <v>2.8265965286440169</v>
      </c>
      <c r="G2328" s="674">
        <v>389.31603724866886</v>
      </c>
      <c r="H2328" s="674">
        <v>389.31603724866886</v>
      </c>
      <c r="I2328" s="675">
        <v>389.31603724866886</v>
      </c>
      <c r="J2328" s="674">
        <v>1474.8800134516136</v>
      </c>
      <c r="K2328" s="674">
        <v>1474.8800134516136</v>
      </c>
      <c r="L2328" s="675">
        <v>1474.8800134516136</v>
      </c>
    </row>
    <row r="2329" spans="1:12" x14ac:dyDescent="0.25">
      <c r="A2329" s="669">
        <v>2033</v>
      </c>
      <c r="B2329" s="670">
        <v>2038</v>
      </c>
      <c r="C2329" s="671">
        <v>5</v>
      </c>
      <c r="D2329" s="672">
        <v>3.0764838811811388</v>
      </c>
      <c r="E2329" s="672">
        <v>3.0764838811811388</v>
      </c>
      <c r="F2329" s="673">
        <v>3.0764838811811388</v>
      </c>
      <c r="G2329" s="674">
        <v>405.5724187511878</v>
      </c>
      <c r="H2329" s="674">
        <v>405.5724187511878</v>
      </c>
      <c r="I2329" s="675">
        <v>405.5724187511878</v>
      </c>
      <c r="J2329" s="674">
        <v>1505.3350774006556</v>
      </c>
      <c r="K2329" s="674">
        <v>1505.3350774006556</v>
      </c>
      <c r="L2329" s="675">
        <v>1505.3350774006556</v>
      </c>
    </row>
    <row r="2330" spans="1:12" x14ac:dyDescent="0.25">
      <c r="A2330" s="669">
        <v>2033</v>
      </c>
      <c r="B2330" s="670">
        <v>2039</v>
      </c>
      <c r="C2330" s="671">
        <v>6</v>
      </c>
      <c r="D2330" s="672">
        <v>3.3477395197330595</v>
      </c>
      <c r="E2330" s="672">
        <v>3.3477395197330595</v>
      </c>
      <c r="F2330" s="673">
        <v>3.3477395197330595</v>
      </c>
      <c r="G2330" s="674">
        <v>422.24066549435662</v>
      </c>
      <c r="H2330" s="674">
        <v>422.24066549435662</v>
      </c>
      <c r="I2330" s="675">
        <v>422.24066549435662</v>
      </c>
      <c r="J2330" s="674">
        <v>1533.4302092104058</v>
      </c>
      <c r="K2330" s="674">
        <v>1533.4302092104058</v>
      </c>
      <c r="L2330" s="675">
        <v>1533.4302092104058</v>
      </c>
    </row>
    <row r="2331" spans="1:12" x14ac:dyDescent="0.25">
      <c r="A2331" s="669">
        <v>2033</v>
      </c>
      <c r="B2331" s="670">
        <v>2040</v>
      </c>
      <c r="C2331" s="671">
        <v>7</v>
      </c>
      <c r="D2331" s="672">
        <v>3.6402463132996088</v>
      </c>
      <c r="E2331" s="672">
        <v>3.6402463132996088</v>
      </c>
      <c r="F2331" s="673">
        <v>3.6402463132996088</v>
      </c>
      <c r="G2331" s="674">
        <v>439.02108821526383</v>
      </c>
      <c r="H2331" s="674">
        <v>439.02108821526383</v>
      </c>
      <c r="I2331" s="675">
        <v>439.02108821526383</v>
      </c>
      <c r="J2331" s="674">
        <v>1558.6116690698143</v>
      </c>
      <c r="K2331" s="674">
        <v>1558.6116690698143</v>
      </c>
      <c r="L2331" s="675">
        <v>1558.6116690698143</v>
      </c>
    </row>
    <row r="2332" spans="1:12" x14ac:dyDescent="0.25">
      <c r="A2332" s="669">
        <v>2033</v>
      </c>
      <c r="B2332" s="670">
        <v>2041</v>
      </c>
      <c r="C2332" s="671">
        <v>8</v>
      </c>
      <c r="D2332" s="672">
        <v>3.9533738273232402</v>
      </c>
      <c r="E2332" s="672">
        <v>3.9533738273232402</v>
      </c>
      <c r="F2332" s="673">
        <v>3.9533738273232402</v>
      </c>
      <c r="G2332" s="674">
        <v>455.56729696891972</v>
      </c>
      <c r="H2332" s="674">
        <v>455.56729696891972</v>
      </c>
      <c r="I2332" s="675">
        <v>455.56729696891972</v>
      </c>
      <c r="J2332" s="674">
        <v>1580.3149234732673</v>
      </c>
      <c r="K2332" s="674">
        <v>1580.3149234732673</v>
      </c>
      <c r="L2332" s="675">
        <v>1580.3149234732673</v>
      </c>
    </row>
    <row r="2333" spans="1:12" x14ac:dyDescent="0.25">
      <c r="A2333" s="669">
        <v>2033</v>
      </c>
      <c r="B2333" s="670">
        <v>2042</v>
      </c>
      <c r="C2333" s="671">
        <v>9</v>
      </c>
      <c r="D2333" s="672">
        <v>4.2858690681148497</v>
      </c>
      <c r="E2333" s="672">
        <v>4.2858690681148497</v>
      </c>
      <c r="F2333" s="673">
        <v>4.2858690681148497</v>
      </c>
      <c r="G2333" s="674">
        <v>471.48696168928234</v>
      </c>
      <c r="H2333" s="674">
        <v>471.48696168928234</v>
      </c>
      <c r="I2333" s="675">
        <v>471.48696168928234</v>
      </c>
      <c r="J2333" s="674">
        <v>1597.9747118943465</v>
      </c>
      <c r="K2333" s="674">
        <v>1597.9747118943465</v>
      </c>
      <c r="L2333" s="675">
        <v>1597.9747118943465</v>
      </c>
    </row>
    <row r="2334" spans="1:12" x14ac:dyDescent="0.25">
      <c r="A2334" s="669">
        <v>2033</v>
      </c>
      <c r="B2334" s="670">
        <v>2043</v>
      </c>
      <c r="C2334" s="671">
        <v>10</v>
      </c>
      <c r="D2334" s="672">
        <v>4.6357469850148219</v>
      </c>
      <c r="E2334" s="672">
        <v>4.6357469850148219</v>
      </c>
      <c r="F2334" s="673">
        <v>4.6357469850148219</v>
      </c>
      <c r="G2334" s="674">
        <v>486.34558373969412</v>
      </c>
      <c r="H2334" s="674">
        <v>486.34558373969412</v>
      </c>
      <c r="I2334" s="675">
        <v>486.34558373969412</v>
      </c>
      <c r="J2334" s="674">
        <v>1611.036722707945</v>
      </c>
      <c r="K2334" s="674">
        <v>1611.036722707945</v>
      </c>
      <c r="L2334" s="675">
        <v>1611.036722707945</v>
      </c>
    </row>
    <row r="2335" spans="1:12" x14ac:dyDescent="0.25">
      <c r="A2335" s="669">
        <v>2033</v>
      </c>
      <c r="B2335" s="670">
        <v>2044</v>
      </c>
      <c r="C2335" s="671">
        <v>11</v>
      </c>
      <c r="D2335" s="672">
        <v>5.0001871805737865</v>
      </c>
      <c r="E2335" s="672">
        <v>5.0001871805737865</v>
      </c>
      <c r="F2335" s="673">
        <v>5.0001871805737865</v>
      </c>
      <c r="G2335" s="674">
        <v>499.67378168273206</v>
      </c>
      <c r="H2335" s="674">
        <v>499.67378168273206</v>
      </c>
      <c r="I2335" s="675">
        <v>499.67378168273206</v>
      </c>
      <c r="J2335" s="674">
        <v>1618.9706975904267</v>
      </c>
      <c r="K2335" s="674">
        <v>1618.9706975904267</v>
      </c>
      <c r="L2335" s="675">
        <v>1618.9706975904267</v>
      </c>
    </row>
    <row r="2336" spans="1:12" x14ac:dyDescent="0.25">
      <c r="A2336" s="669">
        <v>2033</v>
      </c>
      <c r="B2336" s="670">
        <v>2045</v>
      </c>
      <c r="C2336" s="671">
        <v>12</v>
      </c>
      <c r="D2336" s="672">
        <v>5.3754449277739287</v>
      </c>
      <c r="E2336" s="672">
        <v>5.3754449277739287</v>
      </c>
      <c r="F2336" s="673">
        <v>5.3754449277739287</v>
      </c>
      <c r="G2336" s="674">
        <v>510.97846622620926</v>
      </c>
      <c r="H2336" s="674">
        <v>510.97846622620926</v>
      </c>
      <c r="I2336" s="675">
        <v>510.97846622620926</v>
      </c>
      <c r="J2336" s="674">
        <v>1621.2846875725902</v>
      </c>
      <c r="K2336" s="674">
        <v>1621.2846875725902</v>
      </c>
      <c r="L2336" s="675">
        <v>1621.2846875725902</v>
      </c>
    </row>
    <row r="2337" spans="1:12" x14ac:dyDescent="0.25">
      <c r="A2337" s="669">
        <v>2033</v>
      </c>
      <c r="B2337" s="670">
        <v>2046</v>
      </c>
      <c r="C2337" s="671">
        <v>13</v>
      </c>
      <c r="D2337" s="672">
        <v>5.7567860862576028</v>
      </c>
      <c r="E2337" s="672">
        <v>5.7567860862576028</v>
      </c>
      <c r="F2337" s="673">
        <v>5.7567860862576028</v>
      </c>
      <c r="G2337" s="674">
        <v>519.7580676845522</v>
      </c>
      <c r="H2337" s="674">
        <v>519.7580676845522</v>
      </c>
      <c r="I2337" s="675">
        <v>519.7580676845522</v>
      </c>
      <c r="J2337" s="674">
        <v>1617.5400839904339</v>
      </c>
      <c r="K2337" s="674">
        <v>1617.5400839904339</v>
      </c>
      <c r="L2337" s="675">
        <v>1617.5400839904339</v>
      </c>
    </row>
    <row r="2338" spans="1:12" x14ac:dyDescent="0.25">
      <c r="A2338" s="669">
        <v>2033</v>
      </c>
      <c r="B2338" s="670">
        <v>2047</v>
      </c>
      <c r="C2338" s="671">
        <v>14</v>
      </c>
      <c r="D2338" s="672">
        <v>6.1384566329360073</v>
      </c>
      <c r="E2338" s="672">
        <v>6.1384566329360073</v>
      </c>
      <c r="F2338" s="673">
        <v>6.1384566329360073</v>
      </c>
      <c r="G2338" s="674">
        <v>525.52168181070294</v>
      </c>
      <c r="H2338" s="674">
        <v>525.52168181070294</v>
      </c>
      <c r="I2338" s="675">
        <v>525.52168181070294</v>
      </c>
      <c r="J2338" s="674">
        <v>1607.3669494255735</v>
      </c>
      <c r="K2338" s="674">
        <v>1607.3669494255735</v>
      </c>
      <c r="L2338" s="675">
        <v>1607.3669494255735</v>
      </c>
    </row>
    <row r="2339" spans="1:12" x14ac:dyDescent="0.25">
      <c r="A2339" s="669">
        <v>2033</v>
      </c>
      <c r="B2339" s="670">
        <v>2048</v>
      </c>
      <c r="C2339" s="671">
        <v>15</v>
      </c>
      <c r="D2339" s="672">
        <v>6.5136980244352793</v>
      </c>
      <c r="E2339" s="672">
        <v>6.5136980244352793</v>
      </c>
      <c r="F2339" s="673">
        <v>6.5136980244352793</v>
      </c>
      <c r="G2339" s="674">
        <v>527.811624811667</v>
      </c>
      <c r="H2339" s="674">
        <v>527.811624811667</v>
      </c>
      <c r="I2339" s="675">
        <v>527.811624811667</v>
      </c>
      <c r="J2339" s="674">
        <v>1590.47908411819</v>
      </c>
      <c r="K2339" s="674">
        <v>1590.47908411819</v>
      </c>
      <c r="L2339" s="675">
        <v>1590.47908411819</v>
      </c>
    </row>
    <row r="2340" spans="1:12" x14ac:dyDescent="0.25">
      <c r="A2340" s="669">
        <v>2033</v>
      </c>
      <c r="B2340" s="670">
        <v>2049</v>
      </c>
      <c r="C2340" s="671">
        <v>16</v>
      </c>
      <c r="D2340" s="672">
        <v>6.8748192194085114</v>
      </c>
      <c r="E2340" s="672">
        <v>6.8748192194085114</v>
      </c>
      <c r="F2340" s="673">
        <v>6.8748192194085114</v>
      </c>
      <c r="G2340" s="674">
        <v>526.22845779813065</v>
      </c>
      <c r="H2340" s="674">
        <v>526.22845779813065</v>
      </c>
      <c r="I2340" s="675">
        <v>526.22845779813065</v>
      </c>
      <c r="J2340" s="674">
        <v>1566.688189846742</v>
      </c>
      <c r="K2340" s="674">
        <v>1566.688189846742</v>
      </c>
      <c r="L2340" s="675">
        <v>1566.688189846742</v>
      </c>
    </row>
    <row r="2341" spans="1:12" x14ac:dyDescent="0.25">
      <c r="A2341" s="669">
        <v>2033</v>
      </c>
      <c r="B2341" s="670">
        <v>2050</v>
      </c>
      <c r="C2341" s="671">
        <v>17</v>
      </c>
      <c r="D2341" s="672">
        <v>7.2133346500406974</v>
      </c>
      <c r="E2341" s="672">
        <v>7.2133346500406974</v>
      </c>
      <c r="F2341" s="673">
        <v>7.2133346500406974</v>
      </c>
      <c r="G2341" s="674">
        <v>520.45709216674959</v>
      </c>
      <c r="H2341" s="674">
        <v>520.45709216674959</v>
      </c>
      <c r="I2341" s="675">
        <v>520.45709216674959</v>
      </c>
      <c r="J2341" s="674">
        <v>1535.9164438241519</v>
      </c>
      <c r="K2341" s="674">
        <v>1535.9164438241519</v>
      </c>
      <c r="L2341" s="675">
        <v>1535.9164438241519</v>
      </c>
    </row>
    <row r="2342" spans="1:12" x14ac:dyDescent="0.25">
      <c r="A2342" s="669">
        <v>2033</v>
      </c>
      <c r="B2342" s="670">
        <v>2051</v>
      </c>
      <c r="C2342" s="671">
        <v>18</v>
      </c>
      <c r="D2342" s="672">
        <v>7.5217897044311384</v>
      </c>
      <c r="E2342" s="672">
        <v>7.5217897044311384</v>
      </c>
      <c r="F2342" s="673">
        <v>7.5217897044311384</v>
      </c>
      <c r="G2342" s="674">
        <v>510.67473071138556</v>
      </c>
      <c r="H2342" s="674">
        <v>510.67473071138556</v>
      </c>
      <c r="I2342" s="675">
        <v>510.67473071138556</v>
      </c>
      <c r="J2342" s="674">
        <v>1500.1841034446925</v>
      </c>
      <c r="K2342" s="674">
        <v>1500.1841034446925</v>
      </c>
      <c r="L2342" s="675">
        <v>1500.1841034446925</v>
      </c>
    </row>
    <row r="2343" spans="1:12" x14ac:dyDescent="0.25">
      <c r="A2343" s="669">
        <v>2033</v>
      </c>
      <c r="B2343" s="670">
        <v>2052</v>
      </c>
      <c r="C2343" s="671">
        <v>19</v>
      </c>
      <c r="D2343" s="672">
        <v>7.7893497057415209</v>
      </c>
      <c r="E2343" s="672">
        <v>7.7893497057415209</v>
      </c>
      <c r="F2343" s="673">
        <v>7.7893497057415209</v>
      </c>
      <c r="G2343" s="674">
        <v>496.41169968704833</v>
      </c>
      <c r="H2343" s="674">
        <v>496.41169968704833</v>
      </c>
      <c r="I2343" s="675">
        <v>496.41169968704833</v>
      </c>
      <c r="J2343" s="674">
        <v>1457.6082490956696</v>
      </c>
      <c r="K2343" s="674">
        <v>1457.6082490956696</v>
      </c>
      <c r="L2343" s="675">
        <v>1457.6082490956696</v>
      </c>
    </row>
    <row r="2344" spans="1:12" x14ac:dyDescent="0.25">
      <c r="A2344" s="669">
        <v>2033</v>
      </c>
      <c r="B2344" s="670">
        <v>2053</v>
      </c>
      <c r="C2344" s="671">
        <v>20</v>
      </c>
      <c r="D2344" s="672">
        <v>8.0066352671494094</v>
      </c>
      <c r="E2344" s="672">
        <v>8.0066352671494094</v>
      </c>
      <c r="F2344" s="673">
        <v>8.0066352671494094</v>
      </c>
      <c r="G2344" s="674">
        <v>477.72622010043233</v>
      </c>
      <c r="H2344" s="674">
        <v>477.72622010043233</v>
      </c>
      <c r="I2344" s="675">
        <v>477.72622010043233</v>
      </c>
      <c r="J2344" s="674">
        <v>1408.4223404015947</v>
      </c>
      <c r="K2344" s="674">
        <v>1408.4223404015947</v>
      </c>
      <c r="L2344" s="675">
        <v>1408.4223404015947</v>
      </c>
    </row>
    <row r="2345" spans="1:12" x14ac:dyDescent="0.25">
      <c r="A2345" s="669">
        <v>2033</v>
      </c>
      <c r="B2345" s="670">
        <v>2054</v>
      </c>
      <c r="C2345" s="671">
        <v>21</v>
      </c>
      <c r="D2345" s="672">
        <v>8.1647637068484329</v>
      </c>
      <c r="E2345" s="672">
        <v>8.1647637068484329</v>
      </c>
      <c r="F2345" s="673">
        <v>8.1647637068484329</v>
      </c>
      <c r="G2345" s="674">
        <v>454.84532156649459</v>
      </c>
      <c r="H2345" s="674">
        <v>454.84532156649459</v>
      </c>
      <c r="I2345" s="675">
        <v>454.84532156649459</v>
      </c>
      <c r="J2345" s="674">
        <v>1353.0366431534294</v>
      </c>
      <c r="K2345" s="674">
        <v>1353.0366431534294</v>
      </c>
      <c r="L2345" s="675">
        <v>1353.0366431534294</v>
      </c>
    </row>
    <row r="2346" spans="1:12" x14ac:dyDescent="0.25">
      <c r="A2346" s="669">
        <v>2033</v>
      </c>
      <c r="B2346" s="670">
        <v>2055</v>
      </c>
      <c r="C2346" s="671">
        <v>22</v>
      </c>
      <c r="D2346" s="672">
        <v>8.2557746919768107</v>
      </c>
      <c r="E2346" s="672">
        <v>8.2557746919768107</v>
      </c>
      <c r="F2346" s="673">
        <v>8.2557746919768107</v>
      </c>
      <c r="G2346" s="674">
        <v>428.15806037910676</v>
      </c>
      <c r="H2346" s="674">
        <v>428.15806037910676</v>
      </c>
      <c r="I2346" s="675">
        <v>428.15806037910676</v>
      </c>
      <c r="J2346" s="674">
        <v>1291.9910725700547</v>
      </c>
      <c r="K2346" s="674">
        <v>1291.9910725700547</v>
      </c>
      <c r="L2346" s="675">
        <v>1291.9910725700547</v>
      </c>
    </row>
    <row r="2347" spans="1:12" x14ac:dyDescent="0.25">
      <c r="A2347" s="669">
        <v>2033</v>
      </c>
      <c r="B2347" s="670">
        <v>2056</v>
      </c>
      <c r="C2347" s="671">
        <v>23</v>
      </c>
      <c r="D2347" s="672">
        <v>8.2731059103255138</v>
      </c>
      <c r="E2347" s="672">
        <v>8.2731059103255138</v>
      </c>
      <c r="F2347" s="673">
        <v>8.2731059103255138</v>
      </c>
      <c r="G2347" s="674">
        <v>398.20655951513726</v>
      </c>
      <c r="H2347" s="674">
        <v>398.20655951513726</v>
      </c>
      <c r="I2347" s="675">
        <v>398.20655951513726</v>
      </c>
      <c r="J2347" s="674">
        <v>1225.9464608481658</v>
      </c>
      <c r="K2347" s="674">
        <v>1225.9464608481658</v>
      </c>
      <c r="L2347" s="675">
        <v>1225.9464608481658</v>
      </c>
    </row>
    <row r="2348" spans="1:12" x14ac:dyDescent="0.25">
      <c r="A2348" s="669">
        <v>2033</v>
      </c>
      <c r="B2348" s="670">
        <v>2057</v>
      </c>
      <c r="C2348" s="671">
        <v>24</v>
      </c>
      <c r="D2348" s="672">
        <v>8.2120536968622257</v>
      </c>
      <c r="E2348" s="672">
        <v>8.2120536968622257</v>
      </c>
      <c r="F2348" s="673">
        <v>8.2120536968622257</v>
      </c>
      <c r="G2348" s="674">
        <v>365.66613608021981</v>
      </c>
      <c r="H2348" s="674">
        <v>365.66613608021981</v>
      </c>
      <c r="I2348" s="675">
        <v>365.66613608021981</v>
      </c>
      <c r="J2348" s="674">
        <v>1155.6711415607479</v>
      </c>
      <c r="K2348" s="674">
        <v>1155.6711415607479</v>
      </c>
      <c r="L2348" s="675">
        <v>1155.6711415607479</v>
      </c>
    </row>
    <row r="2349" spans="1:12" x14ac:dyDescent="0.25">
      <c r="A2349" s="669">
        <v>2033</v>
      </c>
      <c r="B2349" s="670">
        <v>2058</v>
      </c>
      <c r="C2349" s="671">
        <v>25</v>
      </c>
      <c r="D2349" s="672">
        <v>8.0701771272918865</v>
      </c>
      <c r="E2349" s="672">
        <v>8.0701771272918865</v>
      </c>
      <c r="F2349" s="673">
        <v>8.0701771272918865</v>
      </c>
      <c r="G2349" s="674">
        <v>331.31445148539672</v>
      </c>
      <c r="H2349" s="674">
        <v>331.31445148539672</v>
      </c>
      <c r="I2349" s="675">
        <v>331.31445148539672</v>
      </c>
      <c r="J2349" s="674">
        <v>1082.0192016769215</v>
      </c>
      <c r="K2349" s="674">
        <v>1082.0192016769215</v>
      </c>
      <c r="L2349" s="675">
        <v>1082.0192016769215</v>
      </c>
    </row>
    <row r="2350" spans="1:12" x14ac:dyDescent="0.25">
      <c r="A2350" s="669">
        <v>2033</v>
      </c>
      <c r="B2350" s="670">
        <v>2059</v>
      </c>
      <c r="C2350" s="671">
        <v>26</v>
      </c>
      <c r="D2350" s="672">
        <v>7.8479381344033428</v>
      </c>
      <c r="E2350" s="672">
        <v>7.8479381344033428</v>
      </c>
      <c r="F2350" s="673">
        <v>7.8479381344033428</v>
      </c>
      <c r="G2350" s="674">
        <v>296.03516303670568</v>
      </c>
      <c r="H2350" s="674">
        <v>296.03516303670568</v>
      </c>
      <c r="I2350" s="675">
        <v>296.03516303670568</v>
      </c>
      <c r="J2350" s="674">
        <v>1006.1601458342352</v>
      </c>
      <c r="K2350" s="674">
        <v>1006.1601458342352</v>
      </c>
      <c r="L2350" s="675">
        <v>1006.1601458342352</v>
      </c>
    </row>
    <row r="2351" spans="1:12" x14ac:dyDescent="0.25">
      <c r="A2351" s="669">
        <v>2033</v>
      </c>
      <c r="B2351" s="670">
        <v>2060</v>
      </c>
      <c r="C2351" s="671">
        <v>27</v>
      </c>
      <c r="D2351" s="672">
        <v>7.5723785642843291</v>
      </c>
      <c r="E2351" s="672">
        <v>7.5723785642843291</v>
      </c>
      <c r="F2351" s="673">
        <v>7.5723785642843291</v>
      </c>
      <c r="G2351" s="674">
        <v>261.06605416095317</v>
      </c>
      <c r="H2351" s="674">
        <v>261.06605416095317</v>
      </c>
      <c r="I2351" s="675">
        <v>261.06605416095317</v>
      </c>
      <c r="J2351" s="674">
        <v>929.83968779790655</v>
      </c>
      <c r="K2351" s="674">
        <v>929.83968779790655</v>
      </c>
      <c r="L2351" s="675">
        <v>929.83968779790655</v>
      </c>
    </row>
    <row r="2352" spans="1:12" x14ac:dyDescent="0.25">
      <c r="A2352" s="669">
        <v>2033</v>
      </c>
      <c r="B2352" s="670">
        <v>2061</v>
      </c>
      <c r="C2352" s="671">
        <v>28</v>
      </c>
      <c r="D2352" s="672">
        <v>7.2329890043854022</v>
      </c>
      <c r="E2352" s="672">
        <v>7.2329890043854022</v>
      </c>
      <c r="F2352" s="673">
        <v>7.2329890043854022</v>
      </c>
      <c r="G2352" s="674">
        <v>229.0287868632561</v>
      </c>
      <c r="H2352" s="674">
        <v>229.0287868632561</v>
      </c>
      <c r="I2352" s="675">
        <v>229.0287868632561</v>
      </c>
      <c r="J2352" s="674">
        <v>862.79094147408182</v>
      </c>
      <c r="K2352" s="674">
        <v>862.79094147408182</v>
      </c>
      <c r="L2352" s="675">
        <v>862.79094147408182</v>
      </c>
    </row>
    <row r="2353" spans="1:12" x14ac:dyDescent="0.25">
      <c r="A2353" s="669">
        <v>2033</v>
      </c>
      <c r="B2353" s="670">
        <v>2062</v>
      </c>
      <c r="C2353" s="671">
        <v>29</v>
      </c>
      <c r="D2353" s="672">
        <v>6.8264158635213619</v>
      </c>
      <c r="E2353" s="672">
        <v>6.8264158635213619</v>
      </c>
      <c r="F2353" s="673">
        <v>6.8264158635213619</v>
      </c>
      <c r="G2353" s="674">
        <v>197.69242774060282</v>
      </c>
      <c r="H2353" s="674">
        <v>197.69242774060282</v>
      </c>
      <c r="I2353" s="675">
        <v>197.69242774060282</v>
      </c>
      <c r="J2353" s="674">
        <v>794.17949516951467</v>
      </c>
      <c r="K2353" s="674">
        <v>794.17949516951467</v>
      </c>
      <c r="L2353" s="675">
        <v>794.17949516951467</v>
      </c>
    </row>
    <row r="2354" spans="1:12" x14ac:dyDescent="0.25">
      <c r="A2354" s="669">
        <v>2033</v>
      </c>
      <c r="B2354" s="670">
        <v>2063</v>
      </c>
      <c r="C2354" s="671">
        <v>30</v>
      </c>
      <c r="D2354" s="672">
        <v>6.3617663098161357</v>
      </c>
      <c r="E2354" s="672">
        <v>6.3617663098161357</v>
      </c>
      <c r="F2354" s="673">
        <v>6.3617663098161357</v>
      </c>
      <c r="G2354" s="674">
        <v>167.82954766517057</v>
      </c>
      <c r="H2354" s="674">
        <v>167.82954766517057</v>
      </c>
      <c r="I2354" s="675">
        <v>167.82954766517057</v>
      </c>
      <c r="J2354" s="674">
        <v>725.23559562467415</v>
      </c>
      <c r="K2354" s="674">
        <v>725.23559562467415</v>
      </c>
      <c r="L2354" s="675">
        <v>725.23559562467415</v>
      </c>
    </row>
    <row r="2355" spans="1:12" x14ac:dyDescent="0.25">
      <c r="A2355" s="669">
        <v>2033</v>
      </c>
      <c r="B2355" s="670">
        <v>2064</v>
      </c>
      <c r="C2355" s="671">
        <v>31</v>
      </c>
      <c r="D2355" s="672">
        <v>6.2601161430922101</v>
      </c>
      <c r="E2355" s="672">
        <v>6.2601161430922101</v>
      </c>
      <c r="F2355" s="673">
        <v>6.2601161430922101</v>
      </c>
      <c r="G2355" s="674">
        <v>168.79681108213782</v>
      </c>
      <c r="H2355" s="674">
        <v>168.79681108213782</v>
      </c>
      <c r="I2355" s="675">
        <v>168.79681108213782</v>
      </c>
      <c r="J2355" s="674">
        <v>657.06375395925238</v>
      </c>
      <c r="K2355" s="674">
        <v>657.06375395925238</v>
      </c>
      <c r="L2355" s="675">
        <v>657.06375395925238</v>
      </c>
    </row>
    <row r="2356" spans="1:12" x14ac:dyDescent="0.25">
      <c r="A2356" s="669">
        <v>2033</v>
      </c>
      <c r="B2356" s="670">
        <v>2065</v>
      </c>
      <c r="C2356" s="671">
        <v>32</v>
      </c>
      <c r="D2356" s="672">
        <v>8.6606116829813864</v>
      </c>
      <c r="E2356" s="672">
        <v>8.6606116829813864</v>
      </c>
      <c r="F2356" s="673">
        <v>8.6606116829813864</v>
      </c>
      <c r="G2356" s="674">
        <v>142.05530714506546</v>
      </c>
      <c r="H2356" s="674">
        <v>142.05530714506546</v>
      </c>
      <c r="I2356" s="675">
        <v>142.05530714506546</v>
      </c>
      <c r="J2356" s="674">
        <v>597.87063646757508</v>
      </c>
      <c r="K2356" s="674">
        <v>597.87063646757508</v>
      </c>
      <c r="L2356" s="675">
        <v>597.87063646757508</v>
      </c>
    </row>
    <row r="2357" spans="1:12" x14ac:dyDescent="0.25">
      <c r="A2357" s="669">
        <v>2033</v>
      </c>
      <c r="B2357" s="670">
        <v>2066</v>
      </c>
      <c r="C2357" s="671">
        <v>33</v>
      </c>
      <c r="D2357" s="672">
        <v>7.5228576291034805</v>
      </c>
      <c r="E2357" s="672">
        <v>7.5228576291034805</v>
      </c>
      <c r="F2357" s="673">
        <v>7.5228576291034805</v>
      </c>
      <c r="G2357" s="674">
        <v>121.73023032223881</v>
      </c>
      <c r="H2357" s="674">
        <v>121.73023032223881</v>
      </c>
      <c r="I2357" s="675">
        <v>121.73023032223881</v>
      </c>
      <c r="J2357" s="674">
        <v>625.88760704672507</v>
      </c>
      <c r="K2357" s="674">
        <v>625.88760704672507</v>
      </c>
      <c r="L2357" s="675">
        <v>625.88760704672507</v>
      </c>
    </row>
    <row r="2358" spans="1:12" x14ac:dyDescent="0.25">
      <c r="A2358" s="669">
        <v>2033</v>
      </c>
      <c r="B2358" s="670">
        <v>2067</v>
      </c>
      <c r="C2358" s="671">
        <v>34</v>
      </c>
      <c r="D2358" s="672">
        <v>6.3072993863834252</v>
      </c>
      <c r="E2358" s="672">
        <v>6.3072993863834252</v>
      </c>
      <c r="F2358" s="673">
        <v>6.3072993863834252</v>
      </c>
      <c r="G2358" s="674">
        <v>103.85816229605558</v>
      </c>
      <c r="H2358" s="674">
        <v>103.85816229605558</v>
      </c>
      <c r="I2358" s="675">
        <v>103.85816229605558</v>
      </c>
      <c r="J2358" s="674">
        <v>567.56307073476262</v>
      </c>
      <c r="K2358" s="674">
        <v>567.56307073476262</v>
      </c>
      <c r="L2358" s="675">
        <v>567.56307073476262</v>
      </c>
    </row>
    <row r="2359" spans="1:12" x14ac:dyDescent="0.25">
      <c r="A2359" s="669">
        <v>2033</v>
      </c>
      <c r="B2359" s="670">
        <v>2068</v>
      </c>
      <c r="C2359" s="671">
        <v>35</v>
      </c>
      <c r="D2359" s="672">
        <v>6.1722349399293917</v>
      </c>
      <c r="E2359" s="672">
        <v>6.1722349399293917</v>
      </c>
      <c r="F2359" s="673">
        <v>6.1722349399293917</v>
      </c>
      <c r="G2359" s="674">
        <v>99.451808544818107</v>
      </c>
      <c r="H2359" s="674">
        <v>99.451808544818107</v>
      </c>
      <c r="I2359" s="675">
        <v>99.451808544818107</v>
      </c>
      <c r="J2359" s="674">
        <v>505.25713002633421</v>
      </c>
      <c r="K2359" s="674">
        <v>505.25713002633421</v>
      </c>
      <c r="L2359" s="675">
        <v>505.25713002633421</v>
      </c>
    </row>
    <row r="2360" spans="1:12" x14ac:dyDescent="0.25">
      <c r="A2360" s="669">
        <v>2033</v>
      </c>
      <c r="B2360" s="670">
        <v>2069</v>
      </c>
      <c r="C2360" s="671">
        <v>36</v>
      </c>
      <c r="D2360" s="672">
        <v>4.9522680206466161</v>
      </c>
      <c r="E2360" s="672">
        <v>4.9522680206466161</v>
      </c>
      <c r="F2360" s="673">
        <v>4.9522680206466161</v>
      </c>
      <c r="G2360" s="674">
        <v>103.83155498148359</v>
      </c>
      <c r="H2360" s="674">
        <v>103.83155498148359</v>
      </c>
      <c r="I2360" s="675">
        <v>103.83155498148359</v>
      </c>
      <c r="J2360" s="674">
        <v>593.79116476925913</v>
      </c>
      <c r="K2360" s="674">
        <v>593.79116476925913</v>
      </c>
      <c r="L2360" s="675">
        <v>593.79116476925913</v>
      </c>
    </row>
    <row r="2361" spans="1:12" x14ac:dyDescent="0.25">
      <c r="A2361" s="669">
        <v>2033</v>
      </c>
      <c r="B2361" s="670">
        <v>2070</v>
      </c>
      <c r="C2361" s="671">
        <v>37</v>
      </c>
      <c r="D2361" s="672">
        <v>4.2604917201712702</v>
      </c>
      <c r="E2361" s="672">
        <v>4.2604917201712702</v>
      </c>
      <c r="F2361" s="673">
        <v>4.2604917201712702</v>
      </c>
      <c r="G2361" s="674">
        <v>77.134539585371058</v>
      </c>
      <c r="H2361" s="674">
        <v>77.134539585371058</v>
      </c>
      <c r="I2361" s="675">
        <v>77.134539585371058</v>
      </c>
      <c r="J2361" s="674">
        <v>486.1891870483546</v>
      </c>
      <c r="K2361" s="674">
        <v>486.1891870483546</v>
      </c>
      <c r="L2361" s="675">
        <v>486.1891870483546</v>
      </c>
    </row>
    <row r="2362" spans="1:12" x14ac:dyDescent="0.25">
      <c r="A2362" s="669">
        <v>2033</v>
      </c>
      <c r="B2362" s="670">
        <v>2071</v>
      </c>
      <c r="C2362" s="671">
        <v>38</v>
      </c>
      <c r="D2362" s="672">
        <v>3.7902818603341295</v>
      </c>
      <c r="E2362" s="672">
        <v>3.7902818603341295</v>
      </c>
      <c r="F2362" s="673">
        <v>3.7902818603341295</v>
      </c>
      <c r="G2362" s="674">
        <v>58.596259189296205</v>
      </c>
      <c r="H2362" s="674">
        <v>58.596259189296205</v>
      </c>
      <c r="I2362" s="675">
        <v>58.596259189296205</v>
      </c>
      <c r="J2362" s="674">
        <v>444.0015364487715</v>
      </c>
      <c r="K2362" s="674">
        <v>444.0015364487715</v>
      </c>
      <c r="L2362" s="675">
        <v>444.0015364487715</v>
      </c>
    </row>
    <row r="2363" spans="1:12" ht="13" thickBot="1" x14ac:dyDescent="0.3">
      <c r="A2363" s="676">
        <v>2033</v>
      </c>
      <c r="B2363" s="677">
        <v>2072</v>
      </c>
      <c r="C2363" s="678">
        <v>39</v>
      </c>
      <c r="D2363" s="679">
        <v>2.9133711282191608</v>
      </c>
      <c r="E2363" s="679">
        <v>2.9133711282191608</v>
      </c>
      <c r="F2363" s="680">
        <v>2.9133711282191608</v>
      </c>
      <c r="G2363" s="681">
        <v>35.715456249748549</v>
      </c>
      <c r="H2363" s="681">
        <v>35.715456249748549</v>
      </c>
      <c r="I2363" s="682">
        <v>35.715456249748549</v>
      </c>
      <c r="J2363" s="681">
        <v>353.63262176587659</v>
      </c>
      <c r="K2363" s="681">
        <v>353.63262176587659</v>
      </c>
      <c r="L2363" s="682">
        <v>353.63262176587659</v>
      </c>
    </row>
    <row r="2364" spans="1:12" x14ac:dyDescent="0.25">
      <c r="A2364" s="662">
        <v>2034</v>
      </c>
      <c r="B2364" s="663">
        <v>2034</v>
      </c>
      <c r="C2364" s="664">
        <v>0</v>
      </c>
      <c r="D2364" s="665">
        <v>2.0306934746557843</v>
      </c>
      <c r="E2364" s="665">
        <v>2.0306934746557843</v>
      </c>
      <c r="F2364" s="666">
        <v>2.0306934746557843</v>
      </c>
      <c r="G2364" s="667">
        <v>332.91241882554118</v>
      </c>
      <c r="H2364" s="667">
        <v>332.91241882554118</v>
      </c>
      <c r="I2364" s="668">
        <v>332.91241882554118</v>
      </c>
      <c r="J2364" s="667">
        <v>1339.7367420558564</v>
      </c>
      <c r="K2364" s="667">
        <v>1339.7367420558564</v>
      </c>
      <c r="L2364" s="668">
        <v>1339.7367420558564</v>
      </c>
    </row>
    <row r="2365" spans="1:12" x14ac:dyDescent="0.25">
      <c r="A2365" s="669">
        <v>2034</v>
      </c>
      <c r="B2365" s="670">
        <v>2035</v>
      </c>
      <c r="C2365" s="671">
        <v>1</v>
      </c>
      <c r="D2365" s="672">
        <v>2.2007436981377735</v>
      </c>
      <c r="E2365" s="672">
        <v>2.2007436981377735</v>
      </c>
      <c r="F2365" s="673">
        <v>2.2007436981377735</v>
      </c>
      <c r="G2365" s="674">
        <v>345.36279660226904</v>
      </c>
      <c r="H2365" s="674">
        <v>345.36279660226904</v>
      </c>
      <c r="I2365" s="675">
        <v>345.36279660226904</v>
      </c>
      <c r="J2365" s="674">
        <v>1374.5670517062169</v>
      </c>
      <c r="K2365" s="674">
        <v>1374.5670517062169</v>
      </c>
      <c r="L2365" s="675">
        <v>1374.5670517062169</v>
      </c>
    </row>
    <row r="2366" spans="1:12" x14ac:dyDescent="0.25">
      <c r="A2366" s="669">
        <v>2034</v>
      </c>
      <c r="B2366" s="670">
        <v>2036</v>
      </c>
      <c r="C2366" s="671">
        <v>2</v>
      </c>
      <c r="D2366" s="672">
        <v>2.3894455410770306</v>
      </c>
      <c r="E2366" s="672">
        <v>2.3894455410770306</v>
      </c>
      <c r="F2366" s="673">
        <v>2.3894455410770306</v>
      </c>
      <c r="G2366" s="674">
        <v>359.01617703729011</v>
      </c>
      <c r="H2366" s="674">
        <v>359.01617703729011</v>
      </c>
      <c r="I2366" s="675">
        <v>359.01617703729011</v>
      </c>
      <c r="J2366" s="674">
        <v>1409.0026118282794</v>
      </c>
      <c r="K2366" s="674">
        <v>1409.0026118282794</v>
      </c>
      <c r="L2366" s="675">
        <v>1409.0026118282794</v>
      </c>
    </row>
    <row r="2367" spans="1:12" x14ac:dyDescent="0.25">
      <c r="A2367" s="669">
        <v>2034</v>
      </c>
      <c r="B2367" s="670">
        <v>2037</v>
      </c>
      <c r="C2367" s="671">
        <v>3</v>
      </c>
      <c r="D2367" s="672">
        <v>2.5977854909562854</v>
      </c>
      <c r="E2367" s="672">
        <v>2.5977854909562854</v>
      </c>
      <c r="F2367" s="673">
        <v>2.5977854909562854</v>
      </c>
      <c r="G2367" s="674">
        <v>373.72620191000743</v>
      </c>
      <c r="H2367" s="674">
        <v>373.72620191000743</v>
      </c>
      <c r="I2367" s="675">
        <v>373.72620191000743</v>
      </c>
      <c r="J2367" s="674">
        <v>1442.5995990189888</v>
      </c>
      <c r="K2367" s="674">
        <v>1442.5995990189888</v>
      </c>
      <c r="L2367" s="675">
        <v>1442.5995990189888</v>
      </c>
    </row>
    <row r="2368" spans="1:12" x14ac:dyDescent="0.25">
      <c r="A2368" s="669">
        <v>2034</v>
      </c>
      <c r="B2368" s="670">
        <v>2038</v>
      </c>
      <c r="C2368" s="671">
        <v>4</v>
      </c>
      <c r="D2368" s="672">
        <v>2.8265965286440169</v>
      </c>
      <c r="E2368" s="672">
        <v>2.8265965286440169</v>
      </c>
      <c r="F2368" s="673">
        <v>2.8265965286440169</v>
      </c>
      <c r="G2368" s="674">
        <v>389.31603724866886</v>
      </c>
      <c r="H2368" s="674">
        <v>389.31603724866886</v>
      </c>
      <c r="I2368" s="675">
        <v>389.31603724866886</v>
      </c>
      <c r="J2368" s="674">
        <v>1474.8800134516136</v>
      </c>
      <c r="K2368" s="674">
        <v>1474.8800134516136</v>
      </c>
      <c r="L2368" s="675">
        <v>1474.8800134516136</v>
      </c>
    </row>
    <row r="2369" spans="1:12" x14ac:dyDescent="0.25">
      <c r="A2369" s="669">
        <v>2034</v>
      </c>
      <c r="B2369" s="670">
        <v>2039</v>
      </c>
      <c r="C2369" s="671">
        <v>5</v>
      </c>
      <c r="D2369" s="672">
        <v>3.0764838811811388</v>
      </c>
      <c r="E2369" s="672">
        <v>3.0764838811811388</v>
      </c>
      <c r="F2369" s="673">
        <v>3.0764838811811388</v>
      </c>
      <c r="G2369" s="674">
        <v>405.5724187511878</v>
      </c>
      <c r="H2369" s="674">
        <v>405.5724187511878</v>
      </c>
      <c r="I2369" s="675">
        <v>405.5724187511878</v>
      </c>
      <c r="J2369" s="674">
        <v>1505.3350774006556</v>
      </c>
      <c r="K2369" s="674">
        <v>1505.3350774006556</v>
      </c>
      <c r="L2369" s="675">
        <v>1505.3350774006556</v>
      </c>
    </row>
    <row r="2370" spans="1:12" x14ac:dyDescent="0.25">
      <c r="A2370" s="669">
        <v>2034</v>
      </c>
      <c r="B2370" s="670">
        <v>2040</v>
      </c>
      <c r="C2370" s="671">
        <v>6</v>
      </c>
      <c r="D2370" s="672">
        <v>3.3477395197330595</v>
      </c>
      <c r="E2370" s="672">
        <v>3.3477395197330595</v>
      </c>
      <c r="F2370" s="673">
        <v>3.3477395197330595</v>
      </c>
      <c r="G2370" s="674">
        <v>422.24066549435662</v>
      </c>
      <c r="H2370" s="674">
        <v>422.24066549435662</v>
      </c>
      <c r="I2370" s="675">
        <v>422.24066549435662</v>
      </c>
      <c r="J2370" s="674">
        <v>1533.4302092104058</v>
      </c>
      <c r="K2370" s="674">
        <v>1533.4302092104058</v>
      </c>
      <c r="L2370" s="675">
        <v>1533.4302092104058</v>
      </c>
    </row>
    <row r="2371" spans="1:12" x14ac:dyDescent="0.25">
      <c r="A2371" s="669">
        <v>2034</v>
      </c>
      <c r="B2371" s="670">
        <v>2041</v>
      </c>
      <c r="C2371" s="671">
        <v>7</v>
      </c>
      <c r="D2371" s="672">
        <v>3.6402463132996088</v>
      </c>
      <c r="E2371" s="672">
        <v>3.6402463132996088</v>
      </c>
      <c r="F2371" s="673">
        <v>3.6402463132996088</v>
      </c>
      <c r="G2371" s="674">
        <v>439.02108821526383</v>
      </c>
      <c r="H2371" s="674">
        <v>439.02108821526383</v>
      </c>
      <c r="I2371" s="675">
        <v>439.02108821526383</v>
      </c>
      <c r="J2371" s="674">
        <v>1558.6116690698143</v>
      </c>
      <c r="K2371" s="674">
        <v>1558.6116690698143</v>
      </c>
      <c r="L2371" s="675">
        <v>1558.6116690698143</v>
      </c>
    </row>
    <row r="2372" spans="1:12" x14ac:dyDescent="0.25">
      <c r="A2372" s="669">
        <v>2034</v>
      </c>
      <c r="B2372" s="670">
        <v>2042</v>
      </c>
      <c r="C2372" s="671">
        <v>8</v>
      </c>
      <c r="D2372" s="672">
        <v>3.9533738273232402</v>
      </c>
      <c r="E2372" s="672">
        <v>3.9533738273232402</v>
      </c>
      <c r="F2372" s="673">
        <v>3.9533738273232402</v>
      </c>
      <c r="G2372" s="674">
        <v>455.56729696891972</v>
      </c>
      <c r="H2372" s="674">
        <v>455.56729696891972</v>
      </c>
      <c r="I2372" s="675">
        <v>455.56729696891972</v>
      </c>
      <c r="J2372" s="674">
        <v>1580.3149234732673</v>
      </c>
      <c r="K2372" s="674">
        <v>1580.3149234732673</v>
      </c>
      <c r="L2372" s="675">
        <v>1580.3149234732673</v>
      </c>
    </row>
    <row r="2373" spans="1:12" x14ac:dyDescent="0.25">
      <c r="A2373" s="669">
        <v>2034</v>
      </c>
      <c r="B2373" s="670">
        <v>2043</v>
      </c>
      <c r="C2373" s="671">
        <v>9</v>
      </c>
      <c r="D2373" s="672">
        <v>4.2858690681148497</v>
      </c>
      <c r="E2373" s="672">
        <v>4.2858690681148497</v>
      </c>
      <c r="F2373" s="673">
        <v>4.2858690681148497</v>
      </c>
      <c r="G2373" s="674">
        <v>471.48696168928234</v>
      </c>
      <c r="H2373" s="674">
        <v>471.48696168928234</v>
      </c>
      <c r="I2373" s="675">
        <v>471.48696168928234</v>
      </c>
      <c r="J2373" s="674">
        <v>1597.9747118943465</v>
      </c>
      <c r="K2373" s="674">
        <v>1597.9747118943465</v>
      </c>
      <c r="L2373" s="675">
        <v>1597.9747118943465</v>
      </c>
    </row>
    <row r="2374" spans="1:12" x14ac:dyDescent="0.25">
      <c r="A2374" s="669">
        <v>2034</v>
      </c>
      <c r="B2374" s="670">
        <v>2044</v>
      </c>
      <c r="C2374" s="671">
        <v>10</v>
      </c>
      <c r="D2374" s="672">
        <v>4.6357469850148219</v>
      </c>
      <c r="E2374" s="672">
        <v>4.6357469850148219</v>
      </c>
      <c r="F2374" s="673">
        <v>4.6357469850148219</v>
      </c>
      <c r="G2374" s="674">
        <v>486.34558373969412</v>
      </c>
      <c r="H2374" s="674">
        <v>486.34558373969412</v>
      </c>
      <c r="I2374" s="675">
        <v>486.34558373969412</v>
      </c>
      <c r="J2374" s="674">
        <v>1611.036722707945</v>
      </c>
      <c r="K2374" s="674">
        <v>1611.036722707945</v>
      </c>
      <c r="L2374" s="675">
        <v>1611.036722707945</v>
      </c>
    </row>
    <row r="2375" spans="1:12" x14ac:dyDescent="0.25">
      <c r="A2375" s="669">
        <v>2034</v>
      </c>
      <c r="B2375" s="670">
        <v>2045</v>
      </c>
      <c r="C2375" s="671">
        <v>11</v>
      </c>
      <c r="D2375" s="672">
        <v>5.0001871805737865</v>
      </c>
      <c r="E2375" s="672">
        <v>5.0001871805737865</v>
      </c>
      <c r="F2375" s="673">
        <v>5.0001871805737865</v>
      </c>
      <c r="G2375" s="674">
        <v>499.67378168273206</v>
      </c>
      <c r="H2375" s="674">
        <v>499.67378168273206</v>
      </c>
      <c r="I2375" s="675">
        <v>499.67378168273206</v>
      </c>
      <c r="J2375" s="674">
        <v>1618.9706975904267</v>
      </c>
      <c r="K2375" s="674">
        <v>1618.9706975904267</v>
      </c>
      <c r="L2375" s="675">
        <v>1618.9706975904267</v>
      </c>
    </row>
    <row r="2376" spans="1:12" x14ac:dyDescent="0.25">
      <c r="A2376" s="669">
        <v>2034</v>
      </c>
      <c r="B2376" s="670">
        <v>2046</v>
      </c>
      <c r="C2376" s="671">
        <v>12</v>
      </c>
      <c r="D2376" s="672">
        <v>5.3754449277739287</v>
      </c>
      <c r="E2376" s="672">
        <v>5.3754449277739287</v>
      </c>
      <c r="F2376" s="673">
        <v>5.3754449277739287</v>
      </c>
      <c r="G2376" s="674">
        <v>510.97846622620926</v>
      </c>
      <c r="H2376" s="674">
        <v>510.97846622620926</v>
      </c>
      <c r="I2376" s="675">
        <v>510.97846622620926</v>
      </c>
      <c r="J2376" s="674">
        <v>1621.2846875725902</v>
      </c>
      <c r="K2376" s="674">
        <v>1621.2846875725902</v>
      </c>
      <c r="L2376" s="675">
        <v>1621.2846875725902</v>
      </c>
    </row>
    <row r="2377" spans="1:12" x14ac:dyDescent="0.25">
      <c r="A2377" s="669">
        <v>2034</v>
      </c>
      <c r="B2377" s="670">
        <v>2047</v>
      </c>
      <c r="C2377" s="671">
        <v>13</v>
      </c>
      <c r="D2377" s="672">
        <v>5.7567860862576028</v>
      </c>
      <c r="E2377" s="672">
        <v>5.7567860862576028</v>
      </c>
      <c r="F2377" s="673">
        <v>5.7567860862576028</v>
      </c>
      <c r="G2377" s="674">
        <v>519.7580676845522</v>
      </c>
      <c r="H2377" s="674">
        <v>519.7580676845522</v>
      </c>
      <c r="I2377" s="675">
        <v>519.7580676845522</v>
      </c>
      <c r="J2377" s="674">
        <v>1617.5400839904339</v>
      </c>
      <c r="K2377" s="674">
        <v>1617.5400839904339</v>
      </c>
      <c r="L2377" s="675">
        <v>1617.5400839904339</v>
      </c>
    </row>
    <row r="2378" spans="1:12" x14ac:dyDescent="0.25">
      <c r="A2378" s="669">
        <v>2034</v>
      </c>
      <c r="B2378" s="670">
        <v>2048</v>
      </c>
      <c r="C2378" s="671">
        <v>14</v>
      </c>
      <c r="D2378" s="672">
        <v>6.1384566329360073</v>
      </c>
      <c r="E2378" s="672">
        <v>6.1384566329360073</v>
      </c>
      <c r="F2378" s="673">
        <v>6.1384566329360073</v>
      </c>
      <c r="G2378" s="674">
        <v>525.52168181070294</v>
      </c>
      <c r="H2378" s="674">
        <v>525.52168181070294</v>
      </c>
      <c r="I2378" s="675">
        <v>525.52168181070294</v>
      </c>
      <c r="J2378" s="674">
        <v>1607.3669494255735</v>
      </c>
      <c r="K2378" s="674">
        <v>1607.3669494255735</v>
      </c>
      <c r="L2378" s="675">
        <v>1607.3669494255735</v>
      </c>
    </row>
    <row r="2379" spans="1:12" x14ac:dyDescent="0.25">
      <c r="A2379" s="669">
        <v>2034</v>
      </c>
      <c r="B2379" s="670">
        <v>2049</v>
      </c>
      <c r="C2379" s="671">
        <v>15</v>
      </c>
      <c r="D2379" s="672">
        <v>6.5136980244352793</v>
      </c>
      <c r="E2379" s="672">
        <v>6.5136980244352793</v>
      </c>
      <c r="F2379" s="673">
        <v>6.5136980244352793</v>
      </c>
      <c r="G2379" s="674">
        <v>527.811624811667</v>
      </c>
      <c r="H2379" s="674">
        <v>527.811624811667</v>
      </c>
      <c r="I2379" s="675">
        <v>527.811624811667</v>
      </c>
      <c r="J2379" s="674">
        <v>1590.47908411819</v>
      </c>
      <c r="K2379" s="674">
        <v>1590.47908411819</v>
      </c>
      <c r="L2379" s="675">
        <v>1590.47908411819</v>
      </c>
    </row>
    <row r="2380" spans="1:12" x14ac:dyDescent="0.25">
      <c r="A2380" s="669">
        <v>2034</v>
      </c>
      <c r="B2380" s="670">
        <v>2050</v>
      </c>
      <c r="C2380" s="671">
        <v>16</v>
      </c>
      <c r="D2380" s="672">
        <v>6.8748192194085114</v>
      </c>
      <c r="E2380" s="672">
        <v>6.8748192194085114</v>
      </c>
      <c r="F2380" s="673">
        <v>6.8748192194085114</v>
      </c>
      <c r="G2380" s="674">
        <v>526.22845779813065</v>
      </c>
      <c r="H2380" s="674">
        <v>526.22845779813065</v>
      </c>
      <c r="I2380" s="675">
        <v>526.22845779813065</v>
      </c>
      <c r="J2380" s="674">
        <v>1566.688189846742</v>
      </c>
      <c r="K2380" s="674">
        <v>1566.688189846742</v>
      </c>
      <c r="L2380" s="675">
        <v>1566.688189846742</v>
      </c>
    </row>
    <row r="2381" spans="1:12" x14ac:dyDescent="0.25">
      <c r="A2381" s="669">
        <v>2034</v>
      </c>
      <c r="B2381" s="670">
        <v>2051</v>
      </c>
      <c r="C2381" s="671">
        <v>17</v>
      </c>
      <c r="D2381" s="672">
        <v>7.2133346500406974</v>
      </c>
      <c r="E2381" s="672">
        <v>7.2133346500406974</v>
      </c>
      <c r="F2381" s="673">
        <v>7.2133346500406974</v>
      </c>
      <c r="G2381" s="674">
        <v>520.45709216674959</v>
      </c>
      <c r="H2381" s="674">
        <v>520.45709216674959</v>
      </c>
      <c r="I2381" s="675">
        <v>520.45709216674959</v>
      </c>
      <c r="J2381" s="674">
        <v>1535.9164438241519</v>
      </c>
      <c r="K2381" s="674">
        <v>1535.9164438241519</v>
      </c>
      <c r="L2381" s="675">
        <v>1535.9164438241519</v>
      </c>
    </row>
    <row r="2382" spans="1:12" x14ac:dyDescent="0.25">
      <c r="A2382" s="669">
        <v>2034</v>
      </c>
      <c r="B2382" s="670">
        <v>2052</v>
      </c>
      <c r="C2382" s="671">
        <v>18</v>
      </c>
      <c r="D2382" s="672">
        <v>7.5217897044311384</v>
      </c>
      <c r="E2382" s="672">
        <v>7.5217897044311384</v>
      </c>
      <c r="F2382" s="673">
        <v>7.5217897044311384</v>
      </c>
      <c r="G2382" s="674">
        <v>510.67473071138556</v>
      </c>
      <c r="H2382" s="674">
        <v>510.67473071138556</v>
      </c>
      <c r="I2382" s="675">
        <v>510.67473071138556</v>
      </c>
      <c r="J2382" s="674">
        <v>1500.1841034446925</v>
      </c>
      <c r="K2382" s="674">
        <v>1500.1841034446925</v>
      </c>
      <c r="L2382" s="675">
        <v>1500.1841034446925</v>
      </c>
    </row>
    <row r="2383" spans="1:12" x14ac:dyDescent="0.25">
      <c r="A2383" s="669">
        <v>2034</v>
      </c>
      <c r="B2383" s="670">
        <v>2053</v>
      </c>
      <c r="C2383" s="671">
        <v>19</v>
      </c>
      <c r="D2383" s="672">
        <v>7.7893497057415209</v>
      </c>
      <c r="E2383" s="672">
        <v>7.7893497057415209</v>
      </c>
      <c r="F2383" s="673">
        <v>7.7893497057415209</v>
      </c>
      <c r="G2383" s="674">
        <v>496.41169968704833</v>
      </c>
      <c r="H2383" s="674">
        <v>496.41169968704833</v>
      </c>
      <c r="I2383" s="675">
        <v>496.41169968704833</v>
      </c>
      <c r="J2383" s="674">
        <v>1457.6082490956696</v>
      </c>
      <c r="K2383" s="674">
        <v>1457.6082490956696</v>
      </c>
      <c r="L2383" s="675">
        <v>1457.6082490956696</v>
      </c>
    </row>
    <row r="2384" spans="1:12" x14ac:dyDescent="0.25">
      <c r="A2384" s="669">
        <v>2034</v>
      </c>
      <c r="B2384" s="670">
        <v>2054</v>
      </c>
      <c r="C2384" s="671">
        <v>20</v>
      </c>
      <c r="D2384" s="672">
        <v>8.0066352671494094</v>
      </c>
      <c r="E2384" s="672">
        <v>8.0066352671494094</v>
      </c>
      <c r="F2384" s="673">
        <v>8.0066352671494094</v>
      </c>
      <c r="G2384" s="674">
        <v>477.72622010043233</v>
      </c>
      <c r="H2384" s="674">
        <v>477.72622010043233</v>
      </c>
      <c r="I2384" s="675">
        <v>477.72622010043233</v>
      </c>
      <c r="J2384" s="674">
        <v>1408.4223404015947</v>
      </c>
      <c r="K2384" s="674">
        <v>1408.4223404015947</v>
      </c>
      <c r="L2384" s="675">
        <v>1408.4223404015947</v>
      </c>
    </row>
    <row r="2385" spans="1:12" x14ac:dyDescent="0.25">
      <c r="A2385" s="669">
        <v>2034</v>
      </c>
      <c r="B2385" s="670">
        <v>2055</v>
      </c>
      <c r="C2385" s="671">
        <v>21</v>
      </c>
      <c r="D2385" s="672">
        <v>8.1647637068484329</v>
      </c>
      <c r="E2385" s="672">
        <v>8.1647637068484329</v>
      </c>
      <c r="F2385" s="673">
        <v>8.1647637068484329</v>
      </c>
      <c r="G2385" s="674">
        <v>454.84532156649459</v>
      </c>
      <c r="H2385" s="674">
        <v>454.84532156649459</v>
      </c>
      <c r="I2385" s="675">
        <v>454.84532156649459</v>
      </c>
      <c r="J2385" s="674">
        <v>1353.0366431534294</v>
      </c>
      <c r="K2385" s="674">
        <v>1353.0366431534294</v>
      </c>
      <c r="L2385" s="675">
        <v>1353.0366431534294</v>
      </c>
    </row>
    <row r="2386" spans="1:12" x14ac:dyDescent="0.25">
      <c r="A2386" s="669">
        <v>2034</v>
      </c>
      <c r="B2386" s="670">
        <v>2056</v>
      </c>
      <c r="C2386" s="671">
        <v>22</v>
      </c>
      <c r="D2386" s="672">
        <v>8.2557746919768107</v>
      </c>
      <c r="E2386" s="672">
        <v>8.2557746919768107</v>
      </c>
      <c r="F2386" s="673">
        <v>8.2557746919768107</v>
      </c>
      <c r="G2386" s="674">
        <v>428.15806037910676</v>
      </c>
      <c r="H2386" s="674">
        <v>428.15806037910676</v>
      </c>
      <c r="I2386" s="675">
        <v>428.15806037910676</v>
      </c>
      <c r="J2386" s="674">
        <v>1291.9910725700547</v>
      </c>
      <c r="K2386" s="674">
        <v>1291.9910725700547</v>
      </c>
      <c r="L2386" s="675">
        <v>1291.9910725700547</v>
      </c>
    </row>
    <row r="2387" spans="1:12" x14ac:dyDescent="0.25">
      <c r="A2387" s="669">
        <v>2034</v>
      </c>
      <c r="B2387" s="670">
        <v>2057</v>
      </c>
      <c r="C2387" s="671">
        <v>23</v>
      </c>
      <c r="D2387" s="672">
        <v>8.2731059103255138</v>
      </c>
      <c r="E2387" s="672">
        <v>8.2731059103255138</v>
      </c>
      <c r="F2387" s="673">
        <v>8.2731059103255138</v>
      </c>
      <c r="G2387" s="674">
        <v>398.20655951513726</v>
      </c>
      <c r="H2387" s="674">
        <v>398.20655951513726</v>
      </c>
      <c r="I2387" s="675">
        <v>398.20655951513726</v>
      </c>
      <c r="J2387" s="674">
        <v>1225.9464608481658</v>
      </c>
      <c r="K2387" s="674">
        <v>1225.9464608481658</v>
      </c>
      <c r="L2387" s="675">
        <v>1225.9464608481658</v>
      </c>
    </row>
    <row r="2388" spans="1:12" x14ac:dyDescent="0.25">
      <c r="A2388" s="669">
        <v>2034</v>
      </c>
      <c r="B2388" s="670">
        <v>2058</v>
      </c>
      <c r="C2388" s="671">
        <v>24</v>
      </c>
      <c r="D2388" s="672">
        <v>8.2120536968622257</v>
      </c>
      <c r="E2388" s="672">
        <v>8.2120536968622257</v>
      </c>
      <c r="F2388" s="673">
        <v>8.2120536968622257</v>
      </c>
      <c r="G2388" s="674">
        <v>365.66613608021981</v>
      </c>
      <c r="H2388" s="674">
        <v>365.66613608021981</v>
      </c>
      <c r="I2388" s="675">
        <v>365.66613608021981</v>
      </c>
      <c r="J2388" s="674">
        <v>1155.6711415607479</v>
      </c>
      <c r="K2388" s="674">
        <v>1155.6711415607479</v>
      </c>
      <c r="L2388" s="675">
        <v>1155.6711415607479</v>
      </c>
    </row>
    <row r="2389" spans="1:12" x14ac:dyDescent="0.25">
      <c r="A2389" s="669">
        <v>2034</v>
      </c>
      <c r="B2389" s="670">
        <v>2059</v>
      </c>
      <c r="C2389" s="671">
        <v>25</v>
      </c>
      <c r="D2389" s="672">
        <v>8.0701771272918865</v>
      </c>
      <c r="E2389" s="672">
        <v>8.0701771272918865</v>
      </c>
      <c r="F2389" s="673">
        <v>8.0701771272918865</v>
      </c>
      <c r="G2389" s="674">
        <v>331.31445148539672</v>
      </c>
      <c r="H2389" s="674">
        <v>331.31445148539672</v>
      </c>
      <c r="I2389" s="675">
        <v>331.31445148539672</v>
      </c>
      <c r="J2389" s="674">
        <v>1082.0192016769215</v>
      </c>
      <c r="K2389" s="674">
        <v>1082.0192016769215</v>
      </c>
      <c r="L2389" s="675">
        <v>1082.0192016769215</v>
      </c>
    </row>
    <row r="2390" spans="1:12" x14ac:dyDescent="0.25">
      <c r="A2390" s="669">
        <v>2034</v>
      </c>
      <c r="B2390" s="670">
        <v>2060</v>
      </c>
      <c r="C2390" s="671">
        <v>26</v>
      </c>
      <c r="D2390" s="672">
        <v>7.8479381344033428</v>
      </c>
      <c r="E2390" s="672">
        <v>7.8479381344033428</v>
      </c>
      <c r="F2390" s="673">
        <v>7.8479381344033428</v>
      </c>
      <c r="G2390" s="674">
        <v>296.03516303670568</v>
      </c>
      <c r="H2390" s="674">
        <v>296.03516303670568</v>
      </c>
      <c r="I2390" s="675">
        <v>296.03516303670568</v>
      </c>
      <c r="J2390" s="674">
        <v>1006.1601458342352</v>
      </c>
      <c r="K2390" s="674">
        <v>1006.1601458342352</v>
      </c>
      <c r="L2390" s="675">
        <v>1006.1601458342352</v>
      </c>
    </row>
    <row r="2391" spans="1:12" x14ac:dyDescent="0.25">
      <c r="A2391" s="669">
        <v>2034</v>
      </c>
      <c r="B2391" s="670">
        <v>2061</v>
      </c>
      <c r="C2391" s="671">
        <v>27</v>
      </c>
      <c r="D2391" s="672">
        <v>7.5723785642843291</v>
      </c>
      <c r="E2391" s="672">
        <v>7.5723785642843291</v>
      </c>
      <c r="F2391" s="673">
        <v>7.5723785642843291</v>
      </c>
      <c r="G2391" s="674">
        <v>261.06605416095317</v>
      </c>
      <c r="H2391" s="674">
        <v>261.06605416095317</v>
      </c>
      <c r="I2391" s="675">
        <v>261.06605416095317</v>
      </c>
      <c r="J2391" s="674">
        <v>929.83968779790655</v>
      </c>
      <c r="K2391" s="674">
        <v>929.83968779790655</v>
      </c>
      <c r="L2391" s="675">
        <v>929.83968779790655</v>
      </c>
    </row>
    <row r="2392" spans="1:12" x14ac:dyDescent="0.25">
      <c r="A2392" s="669">
        <v>2034</v>
      </c>
      <c r="B2392" s="670">
        <v>2062</v>
      </c>
      <c r="C2392" s="671">
        <v>28</v>
      </c>
      <c r="D2392" s="672">
        <v>7.2329890043854022</v>
      </c>
      <c r="E2392" s="672">
        <v>7.2329890043854022</v>
      </c>
      <c r="F2392" s="673">
        <v>7.2329890043854022</v>
      </c>
      <c r="G2392" s="674">
        <v>229.0287868632561</v>
      </c>
      <c r="H2392" s="674">
        <v>229.0287868632561</v>
      </c>
      <c r="I2392" s="675">
        <v>229.0287868632561</v>
      </c>
      <c r="J2392" s="674">
        <v>862.79094147408182</v>
      </c>
      <c r="K2392" s="674">
        <v>862.79094147408182</v>
      </c>
      <c r="L2392" s="675">
        <v>862.79094147408182</v>
      </c>
    </row>
    <row r="2393" spans="1:12" x14ac:dyDescent="0.25">
      <c r="A2393" s="669">
        <v>2034</v>
      </c>
      <c r="B2393" s="670">
        <v>2063</v>
      </c>
      <c r="C2393" s="671">
        <v>29</v>
      </c>
      <c r="D2393" s="672">
        <v>6.8264158635213619</v>
      </c>
      <c r="E2393" s="672">
        <v>6.8264158635213619</v>
      </c>
      <c r="F2393" s="673">
        <v>6.8264158635213619</v>
      </c>
      <c r="G2393" s="674">
        <v>197.69242774060282</v>
      </c>
      <c r="H2393" s="674">
        <v>197.69242774060282</v>
      </c>
      <c r="I2393" s="675">
        <v>197.69242774060282</v>
      </c>
      <c r="J2393" s="674">
        <v>794.17949516951467</v>
      </c>
      <c r="K2393" s="674">
        <v>794.17949516951467</v>
      </c>
      <c r="L2393" s="675">
        <v>794.17949516951467</v>
      </c>
    </row>
    <row r="2394" spans="1:12" x14ac:dyDescent="0.25">
      <c r="A2394" s="669">
        <v>2034</v>
      </c>
      <c r="B2394" s="670">
        <v>2064</v>
      </c>
      <c r="C2394" s="671">
        <v>30</v>
      </c>
      <c r="D2394" s="672">
        <v>6.3617663098161357</v>
      </c>
      <c r="E2394" s="672">
        <v>6.3617663098161357</v>
      </c>
      <c r="F2394" s="673">
        <v>6.3617663098161357</v>
      </c>
      <c r="G2394" s="674">
        <v>167.82954766517057</v>
      </c>
      <c r="H2394" s="674">
        <v>167.82954766517057</v>
      </c>
      <c r="I2394" s="675">
        <v>167.82954766517057</v>
      </c>
      <c r="J2394" s="674">
        <v>725.23559562467415</v>
      </c>
      <c r="K2394" s="674">
        <v>725.23559562467415</v>
      </c>
      <c r="L2394" s="675">
        <v>725.23559562467415</v>
      </c>
    </row>
    <row r="2395" spans="1:12" x14ac:dyDescent="0.25">
      <c r="A2395" s="669">
        <v>2034</v>
      </c>
      <c r="B2395" s="670">
        <v>2065</v>
      </c>
      <c r="C2395" s="671">
        <v>31</v>
      </c>
      <c r="D2395" s="672">
        <v>6.2601161430922101</v>
      </c>
      <c r="E2395" s="672">
        <v>6.2601161430922101</v>
      </c>
      <c r="F2395" s="673">
        <v>6.2601161430922101</v>
      </c>
      <c r="G2395" s="674">
        <v>168.79681108213782</v>
      </c>
      <c r="H2395" s="674">
        <v>168.79681108213782</v>
      </c>
      <c r="I2395" s="675">
        <v>168.79681108213782</v>
      </c>
      <c r="J2395" s="674">
        <v>657.06375395925238</v>
      </c>
      <c r="K2395" s="674">
        <v>657.06375395925238</v>
      </c>
      <c r="L2395" s="675">
        <v>657.06375395925238</v>
      </c>
    </row>
    <row r="2396" spans="1:12" x14ac:dyDescent="0.25">
      <c r="A2396" s="669">
        <v>2034</v>
      </c>
      <c r="B2396" s="670">
        <v>2066</v>
      </c>
      <c r="C2396" s="671">
        <v>32</v>
      </c>
      <c r="D2396" s="672">
        <v>8.6606116829813864</v>
      </c>
      <c r="E2396" s="672">
        <v>8.6606116829813864</v>
      </c>
      <c r="F2396" s="673">
        <v>8.6606116829813864</v>
      </c>
      <c r="G2396" s="674">
        <v>142.05530714506546</v>
      </c>
      <c r="H2396" s="674">
        <v>142.05530714506546</v>
      </c>
      <c r="I2396" s="675">
        <v>142.05530714506546</v>
      </c>
      <c r="J2396" s="674">
        <v>597.87063646757508</v>
      </c>
      <c r="K2396" s="674">
        <v>597.87063646757508</v>
      </c>
      <c r="L2396" s="675">
        <v>597.87063646757508</v>
      </c>
    </row>
    <row r="2397" spans="1:12" x14ac:dyDescent="0.25">
      <c r="A2397" s="669">
        <v>2034</v>
      </c>
      <c r="B2397" s="670">
        <v>2067</v>
      </c>
      <c r="C2397" s="671">
        <v>33</v>
      </c>
      <c r="D2397" s="672">
        <v>7.5228576291034805</v>
      </c>
      <c r="E2397" s="672">
        <v>7.5228576291034805</v>
      </c>
      <c r="F2397" s="673">
        <v>7.5228576291034805</v>
      </c>
      <c r="G2397" s="674">
        <v>121.73023032223881</v>
      </c>
      <c r="H2397" s="674">
        <v>121.73023032223881</v>
      </c>
      <c r="I2397" s="675">
        <v>121.73023032223881</v>
      </c>
      <c r="J2397" s="674">
        <v>625.88760704672507</v>
      </c>
      <c r="K2397" s="674">
        <v>625.88760704672507</v>
      </c>
      <c r="L2397" s="675">
        <v>625.88760704672507</v>
      </c>
    </row>
    <row r="2398" spans="1:12" x14ac:dyDescent="0.25">
      <c r="A2398" s="669">
        <v>2034</v>
      </c>
      <c r="B2398" s="670">
        <v>2068</v>
      </c>
      <c r="C2398" s="671">
        <v>34</v>
      </c>
      <c r="D2398" s="672">
        <v>6.3072993863834252</v>
      </c>
      <c r="E2398" s="672">
        <v>6.3072993863834252</v>
      </c>
      <c r="F2398" s="673">
        <v>6.3072993863834252</v>
      </c>
      <c r="G2398" s="674">
        <v>103.85816229605558</v>
      </c>
      <c r="H2398" s="674">
        <v>103.85816229605558</v>
      </c>
      <c r="I2398" s="675">
        <v>103.85816229605558</v>
      </c>
      <c r="J2398" s="674">
        <v>567.56307073476262</v>
      </c>
      <c r="K2398" s="674">
        <v>567.56307073476262</v>
      </c>
      <c r="L2398" s="675">
        <v>567.56307073476262</v>
      </c>
    </row>
    <row r="2399" spans="1:12" x14ac:dyDescent="0.25">
      <c r="A2399" s="669">
        <v>2034</v>
      </c>
      <c r="B2399" s="670">
        <v>2069</v>
      </c>
      <c r="C2399" s="671">
        <v>35</v>
      </c>
      <c r="D2399" s="672">
        <v>6.1722349399293917</v>
      </c>
      <c r="E2399" s="672">
        <v>6.1722349399293917</v>
      </c>
      <c r="F2399" s="673">
        <v>6.1722349399293917</v>
      </c>
      <c r="G2399" s="674">
        <v>99.451808544818107</v>
      </c>
      <c r="H2399" s="674">
        <v>99.451808544818107</v>
      </c>
      <c r="I2399" s="675">
        <v>99.451808544818107</v>
      </c>
      <c r="J2399" s="674">
        <v>505.25713002633421</v>
      </c>
      <c r="K2399" s="674">
        <v>505.25713002633421</v>
      </c>
      <c r="L2399" s="675">
        <v>505.25713002633421</v>
      </c>
    </row>
    <row r="2400" spans="1:12" x14ac:dyDescent="0.25">
      <c r="A2400" s="669">
        <v>2034</v>
      </c>
      <c r="B2400" s="670">
        <v>2070</v>
      </c>
      <c r="C2400" s="671">
        <v>36</v>
      </c>
      <c r="D2400" s="672">
        <v>4.9522680206466161</v>
      </c>
      <c r="E2400" s="672">
        <v>4.9522680206466161</v>
      </c>
      <c r="F2400" s="673">
        <v>4.9522680206466161</v>
      </c>
      <c r="G2400" s="674">
        <v>103.83155498148359</v>
      </c>
      <c r="H2400" s="674">
        <v>103.83155498148359</v>
      </c>
      <c r="I2400" s="675">
        <v>103.83155498148359</v>
      </c>
      <c r="J2400" s="674">
        <v>593.79116476925913</v>
      </c>
      <c r="K2400" s="674">
        <v>593.79116476925913</v>
      </c>
      <c r="L2400" s="675">
        <v>593.79116476925913</v>
      </c>
    </row>
    <row r="2401" spans="1:12" x14ac:dyDescent="0.25">
      <c r="A2401" s="669">
        <v>2034</v>
      </c>
      <c r="B2401" s="670">
        <v>2071</v>
      </c>
      <c r="C2401" s="671">
        <v>37</v>
      </c>
      <c r="D2401" s="672">
        <v>4.2604917201712702</v>
      </c>
      <c r="E2401" s="672">
        <v>4.2604917201712702</v>
      </c>
      <c r="F2401" s="673">
        <v>4.2604917201712702</v>
      </c>
      <c r="G2401" s="674">
        <v>77.134539585371058</v>
      </c>
      <c r="H2401" s="674">
        <v>77.134539585371058</v>
      </c>
      <c r="I2401" s="675">
        <v>77.134539585371058</v>
      </c>
      <c r="J2401" s="674">
        <v>486.1891870483546</v>
      </c>
      <c r="K2401" s="674">
        <v>486.1891870483546</v>
      </c>
      <c r="L2401" s="675">
        <v>486.1891870483546</v>
      </c>
    </row>
    <row r="2402" spans="1:12" x14ac:dyDescent="0.25">
      <c r="A2402" s="669">
        <v>2034</v>
      </c>
      <c r="B2402" s="670">
        <v>2072</v>
      </c>
      <c r="C2402" s="671">
        <v>38</v>
      </c>
      <c r="D2402" s="672">
        <v>3.7902818603341295</v>
      </c>
      <c r="E2402" s="672">
        <v>3.7902818603341295</v>
      </c>
      <c r="F2402" s="673">
        <v>3.7902818603341295</v>
      </c>
      <c r="G2402" s="674">
        <v>58.596259189296205</v>
      </c>
      <c r="H2402" s="674">
        <v>58.596259189296205</v>
      </c>
      <c r="I2402" s="675">
        <v>58.596259189296205</v>
      </c>
      <c r="J2402" s="674">
        <v>444.0015364487715</v>
      </c>
      <c r="K2402" s="674">
        <v>444.0015364487715</v>
      </c>
      <c r="L2402" s="675">
        <v>444.0015364487715</v>
      </c>
    </row>
    <row r="2403" spans="1:12" ht="13" thickBot="1" x14ac:dyDescent="0.3">
      <c r="A2403" s="676">
        <v>2034</v>
      </c>
      <c r="B2403" s="677">
        <v>2073</v>
      </c>
      <c r="C2403" s="678">
        <v>39</v>
      </c>
      <c r="D2403" s="679">
        <v>2.9133711282191608</v>
      </c>
      <c r="E2403" s="679">
        <v>2.9133711282191608</v>
      </c>
      <c r="F2403" s="680">
        <v>2.9133711282191608</v>
      </c>
      <c r="G2403" s="681">
        <v>35.715456249748549</v>
      </c>
      <c r="H2403" s="681">
        <v>35.715456249748549</v>
      </c>
      <c r="I2403" s="682">
        <v>35.715456249748549</v>
      </c>
      <c r="J2403" s="681">
        <v>353.63262176587659</v>
      </c>
      <c r="K2403" s="681">
        <v>353.63262176587659</v>
      </c>
      <c r="L2403" s="682">
        <v>353.63262176587659</v>
      </c>
    </row>
    <row r="2404" spans="1:12" x14ac:dyDescent="0.25">
      <c r="A2404" s="662">
        <v>2035</v>
      </c>
      <c r="B2404" s="663">
        <v>2035</v>
      </c>
      <c r="C2404" s="664">
        <v>0</v>
      </c>
      <c r="D2404" s="665">
        <v>2.0306934746557843</v>
      </c>
      <c r="E2404" s="665">
        <v>2.0306934746557843</v>
      </c>
      <c r="F2404" s="666">
        <v>2.0306934746557843</v>
      </c>
      <c r="G2404" s="667">
        <v>332.91241882554118</v>
      </c>
      <c r="H2404" s="667">
        <v>332.91241882554118</v>
      </c>
      <c r="I2404" s="668">
        <v>332.91241882554118</v>
      </c>
      <c r="J2404" s="667">
        <v>1339.7367420558564</v>
      </c>
      <c r="K2404" s="667">
        <v>1339.7367420558564</v>
      </c>
      <c r="L2404" s="668">
        <v>1339.7367420558564</v>
      </c>
    </row>
    <row r="2405" spans="1:12" x14ac:dyDescent="0.25">
      <c r="A2405" s="669">
        <v>2035</v>
      </c>
      <c r="B2405" s="670">
        <v>2036</v>
      </c>
      <c r="C2405" s="671">
        <v>1</v>
      </c>
      <c r="D2405" s="672">
        <v>2.2007436981377735</v>
      </c>
      <c r="E2405" s="672">
        <v>2.2007436981377735</v>
      </c>
      <c r="F2405" s="673">
        <v>2.2007436981377735</v>
      </c>
      <c r="G2405" s="674">
        <v>345.36279660226904</v>
      </c>
      <c r="H2405" s="674">
        <v>345.36279660226904</v>
      </c>
      <c r="I2405" s="675">
        <v>345.36279660226904</v>
      </c>
      <c r="J2405" s="674">
        <v>1374.5670517062169</v>
      </c>
      <c r="K2405" s="674">
        <v>1374.5670517062169</v>
      </c>
      <c r="L2405" s="675">
        <v>1374.5670517062169</v>
      </c>
    </row>
    <row r="2406" spans="1:12" x14ac:dyDescent="0.25">
      <c r="A2406" s="669">
        <v>2035</v>
      </c>
      <c r="B2406" s="670">
        <v>2037</v>
      </c>
      <c r="C2406" s="671">
        <v>2</v>
      </c>
      <c r="D2406" s="672">
        <v>2.3894455410770306</v>
      </c>
      <c r="E2406" s="672">
        <v>2.3894455410770306</v>
      </c>
      <c r="F2406" s="673">
        <v>2.3894455410770306</v>
      </c>
      <c r="G2406" s="674">
        <v>359.01617703729011</v>
      </c>
      <c r="H2406" s="674">
        <v>359.01617703729011</v>
      </c>
      <c r="I2406" s="675">
        <v>359.01617703729011</v>
      </c>
      <c r="J2406" s="674">
        <v>1409.0026118282794</v>
      </c>
      <c r="K2406" s="674">
        <v>1409.0026118282794</v>
      </c>
      <c r="L2406" s="675">
        <v>1409.0026118282794</v>
      </c>
    </row>
    <row r="2407" spans="1:12" x14ac:dyDescent="0.25">
      <c r="A2407" s="669">
        <v>2035</v>
      </c>
      <c r="B2407" s="670">
        <v>2038</v>
      </c>
      <c r="C2407" s="671">
        <v>3</v>
      </c>
      <c r="D2407" s="672">
        <v>2.5977854909562854</v>
      </c>
      <c r="E2407" s="672">
        <v>2.5977854909562854</v>
      </c>
      <c r="F2407" s="673">
        <v>2.5977854909562854</v>
      </c>
      <c r="G2407" s="674">
        <v>373.72620191000743</v>
      </c>
      <c r="H2407" s="674">
        <v>373.72620191000743</v>
      </c>
      <c r="I2407" s="675">
        <v>373.72620191000743</v>
      </c>
      <c r="J2407" s="674">
        <v>1442.5995990189888</v>
      </c>
      <c r="K2407" s="674">
        <v>1442.5995990189888</v>
      </c>
      <c r="L2407" s="675">
        <v>1442.5995990189888</v>
      </c>
    </row>
    <row r="2408" spans="1:12" x14ac:dyDescent="0.25">
      <c r="A2408" s="669">
        <v>2035</v>
      </c>
      <c r="B2408" s="670">
        <v>2039</v>
      </c>
      <c r="C2408" s="671">
        <v>4</v>
      </c>
      <c r="D2408" s="672">
        <v>2.8265965286440169</v>
      </c>
      <c r="E2408" s="672">
        <v>2.8265965286440169</v>
      </c>
      <c r="F2408" s="673">
        <v>2.8265965286440169</v>
      </c>
      <c r="G2408" s="674">
        <v>389.31603724866886</v>
      </c>
      <c r="H2408" s="674">
        <v>389.31603724866886</v>
      </c>
      <c r="I2408" s="675">
        <v>389.31603724866886</v>
      </c>
      <c r="J2408" s="674">
        <v>1474.8800134516136</v>
      </c>
      <c r="K2408" s="674">
        <v>1474.8800134516136</v>
      </c>
      <c r="L2408" s="675">
        <v>1474.8800134516136</v>
      </c>
    </row>
    <row r="2409" spans="1:12" x14ac:dyDescent="0.25">
      <c r="A2409" s="669">
        <v>2035</v>
      </c>
      <c r="B2409" s="670">
        <v>2040</v>
      </c>
      <c r="C2409" s="671">
        <v>5</v>
      </c>
      <c r="D2409" s="672">
        <v>3.0764838811811388</v>
      </c>
      <c r="E2409" s="672">
        <v>3.0764838811811388</v>
      </c>
      <c r="F2409" s="673">
        <v>3.0764838811811388</v>
      </c>
      <c r="G2409" s="674">
        <v>405.5724187511878</v>
      </c>
      <c r="H2409" s="674">
        <v>405.5724187511878</v>
      </c>
      <c r="I2409" s="675">
        <v>405.5724187511878</v>
      </c>
      <c r="J2409" s="674">
        <v>1505.3350774006556</v>
      </c>
      <c r="K2409" s="674">
        <v>1505.3350774006556</v>
      </c>
      <c r="L2409" s="675">
        <v>1505.3350774006556</v>
      </c>
    </row>
    <row r="2410" spans="1:12" x14ac:dyDescent="0.25">
      <c r="A2410" s="669">
        <v>2035</v>
      </c>
      <c r="B2410" s="670">
        <v>2041</v>
      </c>
      <c r="C2410" s="671">
        <v>6</v>
      </c>
      <c r="D2410" s="672">
        <v>3.3477395197330595</v>
      </c>
      <c r="E2410" s="672">
        <v>3.3477395197330595</v>
      </c>
      <c r="F2410" s="673">
        <v>3.3477395197330595</v>
      </c>
      <c r="G2410" s="674">
        <v>422.24066549435662</v>
      </c>
      <c r="H2410" s="674">
        <v>422.24066549435662</v>
      </c>
      <c r="I2410" s="675">
        <v>422.24066549435662</v>
      </c>
      <c r="J2410" s="674">
        <v>1533.4302092104058</v>
      </c>
      <c r="K2410" s="674">
        <v>1533.4302092104058</v>
      </c>
      <c r="L2410" s="675">
        <v>1533.4302092104058</v>
      </c>
    </row>
    <row r="2411" spans="1:12" x14ac:dyDescent="0.25">
      <c r="A2411" s="669">
        <v>2035</v>
      </c>
      <c r="B2411" s="670">
        <v>2042</v>
      </c>
      <c r="C2411" s="671">
        <v>7</v>
      </c>
      <c r="D2411" s="672">
        <v>3.6402463132996088</v>
      </c>
      <c r="E2411" s="672">
        <v>3.6402463132996088</v>
      </c>
      <c r="F2411" s="673">
        <v>3.6402463132996088</v>
      </c>
      <c r="G2411" s="674">
        <v>439.02108821526383</v>
      </c>
      <c r="H2411" s="674">
        <v>439.02108821526383</v>
      </c>
      <c r="I2411" s="675">
        <v>439.02108821526383</v>
      </c>
      <c r="J2411" s="674">
        <v>1558.6116690698143</v>
      </c>
      <c r="K2411" s="674">
        <v>1558.6116690698143</v>
      </c>
      <c r="L2411" s="675">
        <v>1558.6116690698143</v>
      </c>
    </row>
    <row r="2412" spans="1:12" x14ac:dyDescent="0.25">
      <c r="A2412" s="669">
        <v>2035</v>
      </c>
      <c r="B2412" s="670">
        <v>2043</v>
      </c>
      <c r="C2412" s="671">
        <v>8</v>
      </c>
      <c r="D2412" s="672">
        <v>3.9533738273232402</v>
      </c>
      <c r="E2412" s="672">
        <v>3.9533738273232402</v>
      </c>
      <c r="F2412" s="673">
        <v>3.9533738273232402</v>
      </c>
      <c r="G2412" s="674">
        <v>455.56729696891972</v>
      </c>
      <c r="H2412" s="674">
        <v>455.56729696891972</v>
      </c>
      <c r="I2412" s="675">
        <v>455.56729696891972</v>
      </c>
      <c r="J2412" s="674">
        <v>1580.3149234732673</v>
      </c>
      <c r="K2412" s="674">
        <v>1580.3149234732673</v>
      </c>
      <c r="L2412" s="675">
        <v>1580.3149234732673</v>
      </c>
    </row>
    <row r="2413" spans="1:12" x14ac:dyDescent="0.25">
      <c r="A2413" s="669">
        <v>2035</v>
      </c>
      <c r="B2413" s="670">
        <v>2044</v>
      </c>
      <c r="C2413" s="671">
        <v>9</v>
      </c>
      <c r="D2413" s="672">
        <v>4.2858690681148497</v>
      </c>
      <c r="E2413" s="672">
        <v>4.2858690681148497</v>
      </c>
      <c r="F2413" s="673">
        <v>4.2858690681148497</v>
      </c>
      <c r="G2413" s="674">
        <v>471.48696168928234</v>
      </c>
      <c r="H2413" s="674">
        <v>471.48696168928234</v>
      </c>
      <c r="I2413" s="675">
        <v>471.48696168928234</v>
      </c>
      <c r="J2413" s="674">
        <v>1597.9747118943465</v>
      </c>
      <c r="K2413" s="674">
        <v>1597.9747118943465</v>
      </c>
      <c r="L2413" s="675">
        <v>1597.9747118943465</v>
      </c>
    </row>
    <row r="2414" spans="1:12" x14ac:dyDescent="0.25">
      <c r="A2414" s="669">
        <v>2035</v>
      </c>
      <c r="B2414" s="670">
        <v>2045</v>
      </c>
      <c r="C2414" s="671">
        <v>10</v>
      </c>
      <c r="D2414" s="672">
        <v>4.6357469850148219</v>
      </c>
      <c r="E2414" s="672">
        <v>4.6357469850148219</v>
      </c>
      <c r="F2414" s="673">
        <v>4.6357469850148219</v>
      </c>
      <c r="G2414" s="674">
        <v>486.34558373969412</v>
      </c>
      <c r="H2414" s="674">
        <v>486.34558373969412</v>
      </c>
      <c r="I2414" s="675">
        <v>486.34558373969412</v>
      </c>
      <c r="J2414" s="674">
        <v>1611.036722707945</v>
      </c>
      <c r="K2414" s="674">
        <v>1611.036722707945</v>
      </c>
      <c r="L2414" s="675">
        <v>1611.036722707945</v>
      </c>
    </row>
    <row r="2415" spans="1:12" x14ac:dyDescent="0.25">
      <c r="A2415" s="669">
        <v>2035</v>
      </c>
      <c r="B2415" s="670">
        <v>2046</v>
      </c>
      <c r="C2415" s="671">
        <v>11</v>
      </c>
      <c r="D2415" s="672">
        <v>5.0001871805737865</v>
      </c>
      <c r="E2415" s="672">
        <v>5.0001871805737865</v>
      </c>
      <c r="F2415" s="673">
        <v>5.0001871805737865</v>
      </c>
      <c r="G2415" s="674">
        <v>499.67378168273206</v>
      </c>
      <c r="H2415" s="674">
        <v>499.67378168273206</v>
      </c>
      <c r="I2415" s="675">
        <v>499.67378168273206</v>
      </c>
      <c r="J2415" s="674">
        <v>1618.9706975904267</v>
      </c>
      <c r="K2415" s="674">
        <v>1618.9706975904267</v>
      </c>
      <c r="L2415" s="675">
        <v>1618.9706975904267</v>
      </c>
    </row>
    <row r="2416" spans="1:12" x14ac:dyDescent="0.25">
      <c r="A2416" s="669">
        <v>2035</v>
      </c>
      <c r="B2416" s="670">
        <v>2047</v>
      </c>
      <c r="C2416" s="671">
        <v>12</v>
      </c>
      <c r="D2416" s="672">
        <v>5.3754449277739287</v>
      </c>
      <c r="E2416" s="672">
        <v>5.3754449277739287</v>
      </c>
      <c r="F2416" s="673">
        <v>5.3754449277739287</v>
      </c>
      <c r="G2416" s="674">
        <v>510.97846622620926</v>
      </c>
      <c r="H2416" s="674">
        <v>510.97846622620926</v>
      </c>
      <c r="I2416" s="675">
        <v>510.97846622620926</v>
      </c>
      <c r="J2416" s="674">
        <v>1621.2846875725902</v>
      </c>
      <c r="K2416" s="674">
        <v>1621.2846875725902</v>
      </c>
      <c r="L2416" s="675">
        <v>1621.2846875725902</v>
      </c>
    </row>
    <row r="2417" spans="1:12" x14ac:dyDescent="0.25">
      <c r="A2417" s="669">
        <v>2035</v>
      </c>
      <c r="B2417" s="670">
        <v>2048</v>
      </c>
      <c r="C2417" s="671">
        <v>13</v>
      </c>
      <c r="D2417" s="672">
        <v>5.7567860862576028</v>
      </c>
      <c r="E2417" s="672">
        <v>5.7567860862576028</v>
      </c>
      <c r="F2417" s="673">
        <v>5.7567860862576028</v>
      </c>
      <c r="G2417" s="674">
        <v>519.7580676845522</v>
      </c>
      <c r="H2417" s="674">
        <v>519.7580676845522</v>
      </c>
      <c r="I2417" s="675">
        <v>519.7580676845522</v>
      </c>
      <c r="J2417" s="674">
        <v>1617.5400839904339</v>
      </c>
      <c r="K2417" s="674">
        <v>1617.5400839904339</v>
      </c>
      <c r="L2417" s="675">
        <v>1617.5400839904339</v>
      </c>
    </row>
    <row r="2418" spans="1:12" x14ac:dyDescent="0.25">
      <c r="A2418" s="669">
        <v>2035</v>
      </c>
      <c r="B2418" s="670">
        <v>2049</v>
      </c>
      <c r="C2418" s="671">
        <v>14</v>
      </c>
      <c r="D2418" s="672">
        <v>6.1384566329360073</v>
      </c>
      <c r="E2418" s="672">
        <v>6.1384566329360073</v>
      </c>
      <c r="F2418" s="673">
        <v>6.1384566329360073</v>
      </c>
      <c r="G2418" s="674">
        <v>525.52168181070294</v>
      </c>
      <c r="H2418" s="674">
        <v>525.52168181070294</v>
      </c>
      <c r="I2418" s="675">
        <v>525.52168181070294</v>
      </c>
      <c r="J2418" s="674">
        <v>1607.3669494255735</v>
      </c>
      <c r="K2418" s="674">
        <v>1607.3669494255735</v>
      </c>
      <c r="L2418" s="675">
        <v>1607.3669494255735</v>
      </c>
    </row>
    <row r="2419" spans="1:12" x14ac:dyDescent="0.25">
      <c r="A2419" s="669">
        <v>2035</v>
      </c>
      <c r="B2419" s="670">
        <v>2050</v>
      </c>
      <c r="C2419" s="671">
        <v>15</v>
      </c>
      <c r="D2419" s="672">
        <v>6.5136980244352793</v>
      </c>
      <c r="E2419" s="672">
        <v>6.5136980244352793</v>
      </c>
      <c r="F2419" s="673">
        <v>6.5136980244352793</v>
      </c>
      <c r="G2419" s="674">
        <v>527.811624811667</v>
      </c>
      <c r="H2419" s="674">
        <v>527.811624811667</v>
      </c>
      <c r="I2419" s="675">
        <v>527.811624811667</v>
      </c>
      <c r="J2419" s="674">
        <v>1590.47908411819</v>
      </c>
      <c r="K2419" s="674">
        <v>1590.47908411819</v>
      </c>
      <c r="L2419" s="675">
        <v>1590.47908411819</v>
      </c>
    </row>
    <row r="2420" spans="1:12" x14ac:dyDescent="0.25">
      <c r="A2420" s="669">
        <v>2035</v>
      </c>
      <c r="B2420" s="670">
        <v>2051</v>
      </c>
      <c r="C2420" s="671">
        <v>16</v>
      </c>
      <c r="D2420" s="672">
        <v>6.8748192194085114</v>
      </c>
      <c r="E2420" s="672">
        <v>6.8748192194085114</v>
      </c>
      <c r="F2420" s="673">
        <v>6.8748192194085114</v>
      </c>
      <c r="G2420" s="674">
        <v>526.22845779813065</v>
      </c>
      <c r="H2420" s="674">
        <v>526.22845779813065</v>
      </c>
      <c r="I2420" s="675">
        <v>526.22845779813065</v>
      </c>
      <c r="J2420" s="674">
        <v>1566.688189846742</v>
      </c>
      <c r="K2420" s="674">
        <v>1566.688189846742</v>
      </c>
      <c r="L2420" s="675">
        <v>1566.688189846742</v>
      </c>
    </row>
    <row r="2421" spans="1:12" x14ac:dyDescent="0.25">
      <c r="A2421" s="669">
        <v>2035</v>
      </c>
      <c r="B2421" s="670">
        <v>2052</v>
      </c>
      <c r="C2421" s="671">
        <v>17</v>
      </c>
      <c r="D2421" s="672">
        <v>7.2133346500406974</v>
      </c>
      <c r="E2421" s="672">
        <v>7.2133346500406974</v>
      </c>
      <c r="F2421" s="673">
        <v>7.2133346500406974</v>
      </c>
      <c r="G2421" s="674">
        <v>520.45709216674959</v>
      </c>
      <c r="H2421" s="674">
        <v>520.45709216674959</v>
      </c>
      <c r="I2421" s="675">
        <v>520.45709216674959</v>
      </c>
      <c r="J2421" s="674">
        <v>1535.9164438241519</v>
      </c>
      <c r="K2421" s="674">
        <v>1535.9164438241519</v>
      </c>
      <c r="L2421" s="675">
        <v>1535.9164438241519</v>
      </c>
    </row>
    <row r="2422" spans="1:12" x14ac:dyDescent="0.25">
      <c r="A2422" s="669">
        <v>2035</v>
      </c>
      <c r="B2422" s="670">
        <v>2053</v>
      </c>
      <c r="C2422" s="671">
        <v>18</v>
      </c>
      <c r="D2422" s="672">
        <v>7.5217897044311384</v>
      </c>
      <c r="E2422" s="672">
        <v>7.5217897044311384</v>
      </c>
      <c r="F2422" s="673">
        <v>7.5217897044311384</v>
      </c>
      <c r="G2422" s="674">
        <v>510.67473071138556</v>
      </c>
      <c r="H2422" s="674">
        <v>510.67473071138556</v>
      </c>
      <c r="I2422" s="675">
        <v>510.67473071138556</v>
      </c>
      <c r="J2422" s="674">
        <v>1500.1841034446925</v>
      </c>
      <c r="K2422" s="674">
        <v>1500.1841034446925</v>
      </c>
      <c r="L2422" s="675">
        <v>1500.1841034446925</v>
      </c>
    </row>
    <row r="2423" spans="1:12" x14ac:dyDescent="0.25">
      <c r="A2423" s="669">
        <v>2035</v>
      </c>
      <c r="B2423" s="670">
        <v>2054</v>
      </c>
      <c r="C2423" s="671">
        <v>19</v>
      </c>
      <c r="D2423" s="672">
        <v>7.7893497057415209</v>
      </c>
      <c r="E2423" s="672">
        <v>7.7893497057415209</v>
      </c>
      <c r="F2423" s="673">
        <v>7.7893497057415209</v>
      </c>
      <c r="G2423" s="674">
        <v>496.41169968704833</v>
      </c>
      <c r="H2423" s="674">
        <v>496.41169968704833</v>
      </c>
      <c r="I2423" s="675">
        <v>496.41169968704833</v>
      </c>
      <c r="J2423" s="674">
        <v>1457.6082490956696</v>
      </c>
      <c r="K2423" s="674">
        <v>1457.6082490956696</v>
      </c>
      <c r="L2423" s="675">
        <v>1457.6082490956696</v>
      </c>
    </row>
    <row r="2424" spans="1:12" x14ac:dyDescent="0.25">
      <c r="A2424" s="669">
        <v>2035</v>
      </c>
      <c r="B2424" s="670">
        <v>2055</v>
      </c>
      <c r="C2424" s="671">
        <v>20</v>
      </c>
      <c r="D2424" s="672">
        <v>8.0066352671494094</v>
      </c>
      <c r="E2424" s="672">
        <v>8.0066352671494094</v>
      </c>
      <c r="F2424" s="673">
        <v>8.0066352671494094</v>
      </c>
      <c r="G2424" s="674">
        <v>477.72622010043233</v>
      </c>
      <c r="H2424" s="674">
        <v>477.72622010043233</v>
      </c>
      <c r="I2424" s="675">
        <v>477.72622010043233</v>
      </c>
      <c r="J2424" s="674">
        <v>1408.4223404015947</v>
      </c>
      <c r="K2424" s="674">
        <v>1408.4223404015947</v>
      </c>
      <c r="L2424" s="675">
        <v>1408.4223404015947</v>
      </c>
    </row>
    <row r="2425" spans="1:12" x14ac:dyDescent="0.25">
      <c r="A2425" s="669">
        <v>2035</v>
      </c>
      <c r="B2425" s="670">
        <v>2056</v>
      </c>
      <c r="C2425" s="671">
        <v>21</v>
      </c>
      <c r="D2425" s="672">
        <v>8.1647637068484329</v>
      </c>
      <c r="E2425" s="672">
        <v>8.1647637068484329</v>
      </c>
      <c r="F2425" s="673">
        <v>8.1647637068484329</v>
      </c>
      <c r="G2425" s="674">
        <v>454.84532156649459</v>
      </c>
      <c r="H2425" s="674">
        <v>454.84532156649459</v>
      </c>
      <c r="I2425" s="675">
        <v>454.84532156649459</v>
      </c>
      <c r="J2425" s="674">
        <v>1353.0366431534294</v>
      </c>
      <c r="K2425" s="674">
        <v>1353.0366431534294</v>
      </c>
      <c r="L2425" s="675">
        <v>1353.0366431534294</v>
      </c>
    </row>
    <row r="2426" spans="1:12" x14ac:dyDescent="0.25">
      <c r="A2426" s="669">
        <v>2035</v>
      </c>
      <c r="B2426" s="670">
        <v>2057</v>
      </c>
      <c r="C2426" s="671">
        <v>22</v>
      </c>
      <c r="D2426" s="672">
        <v>8.2557746919768107</v>
      </c>
      <c r="E2426" s="672">
        <v>8.2557746919768107</v>
      </c>
      <c r="F2426" s="673">
        <v>8.2557746919768107</v>
      </c>
      <c r="G2426" s="674">
        <v>428.15806037910676</v>
      </c>
      <c r="H2426" s="674">
        <v>428.15806037910676</v>
      </c>
      <c r="I2426" s="675">
        <v>428.15806037910676</v>
      </c>
      <c r="J2426" s="674">
        <v>1291.9910725700547</v>
      </c>
      <c r="K2426" s="674">
        <v>1291.9910725700547</v>
      </c>
      <c r="L2426" s="675">
        <v>1291.9910725700547</v>
      </c>
    </row>
    <row r="2427" spans="1:12" x14ac:dyDescent="0.25">
      <c r="A2427" s="669">
        <v>2035</v>
      </c>
      <c r="B2427" s="670">
        <v>2058</v>
      </c>
      <c r="C2427" s="671">
        <v>23</v>
      </c>
      <c r="D2427" s="672">
        <v>8.2731059103255138</v>
      </c>
      <c r="E2427" s="672">
        <v>8.2731059103255138</v>
      </c>
      <c r="F2427" s="673">
        <v>8.2731059103255138</v>
      </c>
      <c r="G2427" s="674">
        <v>398.20655951513726</v>
      </c>
      <c r="H2427" s="674">
        <v>398.20655951513726</v>
      </c>
      <c r="I2427" s="675">
        <v>398.20655951513726</v>
      </c>
      <c r="J2427" s="674">
        <v>1225.9464608481658</v>
      </c>
      <c r="K2427" s="674">
        <v>1225.9464608481658</v>
      </c>
      <c r="L2427" s="675">
        <v>1225.9464608481658</v>
      </c>
    </row>
    <row r="2428" spans="1:12" x14ac:dyDescent="0.25">
      <c r="A2428" s="669">
        <v>2035</v>
      </c>
      <c r="B2428" s="670">
        <v>2059</v>
      </c>
      <c r="C2428" s="671">
        <v>24</v>
      </c>
      <c r="D2428" s="672">
        <v>8.2120536968622257</v>
      </c>
      <c r="E2428" s="672">
        <v>8.2120536968622257</v>
      </c>
      <c r="F2428" s="673">
        <v>8.2120536968622257</v>
      </c>
      <c r="G2428" s="674">
        <v>365.66613608021981</v>
      </c>
      <c r="H2428" s="674">
        <v>365.66613608021981</v>
      </c>
      <c r="I2428" s="675">
        <v>365.66613608021981</v>
      </c>
      <c r="J2428" s="674">
        <v>1155.6711415607479</v>
      </c>
      <c r="K2428" s="674">
        <v>1155.6711415607479</v>
      </c>
      <c r="L2428" s="675">
        <v>1155.6711415607479</v>
      </c>
    </row>
    <row r="2429" spans="1:12" x14ac:dyDescent="0.25">
      <c r="A2429" s="669">
        <v>2035</v>
      </c>
      <c r="B2429" s="670">
        <v>2060</v>
      </c>
      <c r="C2429" s="671">
        <v>25</v>
      </c>
      <c r="D2429" s="672">
        <v>8.0701771272918865</v>
      </c>
      <c r="E2429" s="672">
        <v>8.0701771272918865</v>
      </c>
      <c r="F2429" s="673">
        <v>8.0701771272918865</v>
      </c>
      <c r="G2429" s="674">
        <v>331.31445148539672</v>
      </c>
      <c r="H2429" s="674">
        <v>331.31445148539672</v>
      </c>
      <c r="I2429" s="675">
        <v>331.31445148539672</v>
      </c>
      <c r="J2429" s="674">
        <v>1082.0192016769215</v>
      </c>
      <c r="K2429" s="674">
        <v>1082.0192016769215</v>
      </c>
      <c r="L2429" s="675">
        <v>1082.0192016769215</v>
      </c>
    </row>
    <row r="2430" spans="1:12" x14ac:dyDescent="0.25">
      <c r="A2430" s="669">
        <v>2035</v>
      </c>
      <c r="B2430" s="670">
        <v>2061</v>
      </c>
      <c r="C2430" s="671">
        <v>26</v>
      </c>
      <c r="D2430" s="672">
        <v>7.8479381344033428</v>
      </c>
      <c r="E2430" s="672">
        <v>7.8479381344033428</v>
      </c>
      <c r="F2430" s="673">
        <v>7.8479381344033428</v>
      </c>
      <c r="G2430" s="674">
        <v>296.03516303670568</v>
      </c>
      <c r="H2430" s="674">
        <v>296.03516303670568</v>
      </c>
      <c r="I2430" s="675">
        <v>296.03516303670568</v>
      </c>
      <c r="J2430" s="674">
        <v>1006.1601458342352</v>
      </c>
      <c r="K2430" s="674">
        <v>1006.1601458342352</v>
      </c>
      <c r="L2430" s="675">
        <v>1006.1601458342352</v>
      </c>
    </row>
    <row r="2431" spans="1:12" x14ac:dyDescent="0.25">
      <c r="A2431" s="669">
        <v>2035</v>
      </c>
      <c r="B2431" s="670">
        <v>2062</v>
      </c>
      <c r="C2431" s="671">
        <v>27</v>
      </c>
      <c r="D2431" s="672">
        <v>7.5723785642843291</v>
      </c>
      <c r="E2431" s="672">
        <v>7.5723785642843291</v>
      </c>
      <c r="F2431" s="673">
        <v>7.5723785642843291</v>
      </c>
      <c r="G2431" s="674">
        <v>261.06605416095317</v>
      </c>
      <c r="H2431" s="674">
        <v>261.06605416095317</v>
      </c>
      <c r="I2431" s="675">
        <v>261.06605416095317</v>
      </c>
      <c r="J2431" s="674">
        <v>929.83968779790655</v>
      </c>
      <c r="K2431" s="674">
        <v>929.83968779790655</v>
      </c>
      <c r="L2431" s="675">
        <v>929.83968779790655</v>
      </c>
    </row>
    <row r="2432" spans="1:12" x14ac:dyDescent="0.25">
      <c r="A2432" s="669">
        <v>2035</v>
      </c>
      <c r="B2432" s="670">
        <v>2063</v>
      </c>
      <c r="C2432" s="671">
        <v>28</v>
      </c>
      <c r="D2432" s="672">
        <v>7.2329890043854022</v>
      </c>
      <c r="E2432" s="672">
        <v>7.2329890043854022</v>
      </c>
      <c r="F2432" s="673">
        <v>7.2329890043854022</v>
      </c>
      <c r="G2432" s="674">
        <v>229.0287868632561</v>
      </c>
      <c r="H2432" s="674">
        <v>229.0287868632561</v>
      </c>
      <c r="I2432" s="675">
        <v>229.0287868632561</v>
      </c>
      <c r="J2432" s="674">
        <v>862.79094147408182</v>
      </c>
      <c r="K2432" s="674">
        <v>862.79094147408182</v>
      </c>
      <c r="L2432" s="675">
        <v>862.79094147408182</v>
      </c>
    </row>
    <row r="2433" spans="1:12" x14ac:dyDescent="0.25">
      <c r="A2433" s="669">
        <v>2035</v>
      </c>
      <c r="B2433" s="670">
        <v>2064</v>
      </c>
      <c r="C2433" s="671">
        <v>29</v>
      </c>
      <c r="D2433" s="672">
        <v>6.8264158635213619</v>
      </c>
      <c r="E2433" s="672">
        <v>6.8264158635213619</v>
      </c>
      <c r="F2433" s="673">
        <v>6.8264158635213619</v>
      </c>
      <c r="G2433" s="674">
        <v>197.69242774060282</v>
      </c>
      <c r="H2433" s="674">
        <v>197.69242774060282</v>
      </c>
      <c r="I2433" s="675">
        <v>197.69242774060282</v>
      </c>
      <c r="J2433" s="674">
        <v>794.17949516951467</v>
      </c>
      <c r="K2433" s="674">
        <v>794.17949516951467</v>
      </c>
      <c r="L2433" s="675">
        <v>794.17949516951467</v>
      </c>
    </row>
    <row r="2434" spans="1:12" x14ac:dyDescent="0.25">
      <c r="A2434" s="669">
        <v>2035</v>
      </c>
      <c r="B2434" s="670">
        <v>2065</v>
      </c>
      <c r="C2434" s="671">
        <v>30</v>
      </c>
      <c r="D2434" s="672">
        <v>6.3617663098161357</v>
      </c>
      <c r="E2434" s="672">
        <v>6.3617663098161357</v>
      </c>
      <c r="F2434" s="673">
        <v>6.3617663098161357</v>
      </c>
      <c r="G2434" s="674">
        <v>167.82954766517057</v>
      </c>
      <c r="H2434" s="674">
        <v>167.82954766517057</v>
      </c>
      <c r="I2434" s="675">
        <v>167.82954766517057</v>
      </c>
      <c r="J2434" s="674">
        <v>725.23559562467415</v>
      </c>
      <c r="K2434" s="674">
        <v>725.23559562467415</v>
      </c>
      <c r="L2434" s="675">
        <v>725.23559562467415</v>
      </c>
    </row>
    <row r="2435" spans="1:12" x14ac:dyDescent="0.25">
      <c r="A2435" s="669">
        <v>2035</v>
      </c>
      <c r="B2435" s="670">
        <v>2066</v>
      </c>
      <c r="C2435" s="671">
        <v>31</v>
      </c>
      <c r="D2435" s="672">
        <v>6.2601161430922101</v>
      </c>
      <c r="E2435" s="672">
        <v>6.2601161430922101</v>
      </c>
      <c r="F2435" s="673">
        <v>6.2601161430922101</v>
      </c>
      <c r="G2435" s="674">
        <v>168.79681108213782</v>
      </c>
      <c r="H2435" s="674">
        <v>168.79681108213782</v>
      </c>
      <c r="I2435" s="675">
        <v>168.79681108213782</v>
      </c>
      <c r="J2435" s="674">
        <v>657.06375395925238</v>
      </c>
      <c r="K2435" s="674">
        <v>657.06375395925238</v>
      </c>
      <c r="L2435" s="675">
        <v>657.06375395925238</v>
      </c>
    </row>
    <row r="2436" spans="1:12" x14ac:dyDescent="0.25">
      <c r="A2436" s="669">
        <v>2035</v>
      </c>
      <c r="B2436" s="670">
        <v>2067</v>
      </c>
      <c r="C2436" s="671">
        <v>32</v>
      </c>
      <c r="D2436" s="672">
        <v>8.6606116829813864</v>
      </c>
      <c r="E2436" s="672">
        <v>8.6606116829813864</v>
      </c>
      <c r="F2436" s="673">
        <v>8.6606116829813864</v>
      </c>
      <c r="G2436" s="674">
        <v>142.05530714506546</v>
      </c>
      <c r="H2436" s="674">
        <v>142.05530714506546</v>
      </c>
      <c r="I2436" s="675">
        <v>142.05530714506546</v>
      </c>
      <c r="J2436" s="674">
        <v>597.87063646757508</v>
      </c>
      <c r="K2436" s="674">
        <v>597.87063646757508</v>
      </c>
      <c r="L2436" s="675">
        <v>597.87063646757508</v>
      </c>
    </row>
    <row r="2437" spans="1:12" x14ac:dyDescent="0.25">
      <c r="A2437" s="669">
        <v>2035</v>
      </c>
      <c r="B2437" s="670">
        <v>2068</v>
      </c>
      <c r="C2437" s="671">
        <v>33</v>
      </c>
      <c r="D2437" s="672">
        <v>7.5228576291034805</v>
      </c>
      <c r="E2437" s="672">
        <v>7.5228576291034805</v>
      </c>
      <c r="F2437" s="673">
        <v>7.5228576291034805</v>
      </c>
      <c r="G2437" s="674">
        <v>121.73023032223881</v>
      </c>
      <c r="H2437" s="674">
        <v>121.73023032223881</v>
      </c>
      <c r="I2437" s="675">
        <v>121.73023032223881</v>
      </c>
      <c r="J2437" s="674">
        <v>625.88760704672507</v>
      </c>
      <c r="K2437" s="674">
        <v>625.88760704672507</v>
      </c>
      <c r="L2437" s="675">
        <v>625.88760704672507</v>
      </c>
    </row>
    <row r="2438" spans="1:12" x14ac:dyDescent="0.25">
      <c r="A2438" s="669">
        <v>2035</v>
      </c>
      <c r="B2438" s="670">
        <v>2069</v>
      </c>
      <c r="C2438" s="671">
        <v>34</v>
      </c>
      <c r="D2438" s="672">
        <v>6.3072993863834252</v>
      </c>
      <c r="E2438" s="672">
        <v>6.3072993863834252</v>
      </c>
      <c r="F2438" s="673">
        <v>6.3072993863834252</v>
      </c>
      <c r="G2438" s="674">
        <v>103.85816229605558</v>
      </c>
      <c r="H2438" s="674">
        <v>103.85816229605558</v>
      </c>
      <c r="I2438" s="675">
        <v>103.85816229605558</v>
      </c>
      <c r="J2438" s="674">
        <v>567.56307073476262</v>
      </c>
      <c r="K2438" s="674">
        <v>567.56307073476262</v>
      </c>
      <c r="L2438" s="675">
        <v>567.56307073476262</v>
      </c>
    </row>
    <row r="2439" spans="1:12" x14ac:dyDescent="0.25">
      <c r="A2439" s="669">
        <v>2035</v>
      </c>
      <c r="B2439" s="670">
        <v>2070</v>
      </c>
      <c r="C2439" s="671">
        <v>35</v>
      </c>
      <c r="D2439" s="672">
        <v>6.1722349399293917</v>
      </c>
      <c r="E2439" s="672">
        <v>6.1722349399293917</v>
      </c>
      <c r="F2439" s="673">
        <v>6.1722349399293917</v>
      </c>
      <c r="G2439" s="674">
        <v>99.451808544818107</v>
      </c>
      <c r="H2439" s="674">
        <v>99.451808544818107</v>
      </c>
      <c r="I2439" s="675">
        <v>99.451808544818107</v>
      </c>
      <c r="J2439" s="674">
        <v>505.25713002633421</v>
      </c>
      <c r="K2439" s="674">
        <v>505.25713002633421</v>
      </c>
      <c r="L2439" s="675">
        <v>505.25713002633421</v>
      </c>
    </row>
    <row r="2440" spans="1:12" x14ac:dyDescent="0.25">
      <c r="A2440" s="669">
        <v>2035</v>
      </c>
      <c r="B2440" s="670">
        <v>2071</v>
      </c>
      <c r="C2440" s="671">
        <v>36</v>
      </c>
      <c r="D2440" s="672">
        <v>4.9522680206466161</v>
      </c>
      <c r="E2440" s="672">
        <v>4.9522680206466161</v>
      </c>
      <c r="F2440" s="673">
        <v>4.9522680206466161</v>
      </c>
      <c r="G2440" s="674">
        <v>103.83155498148359</v>
      </c>
      <c r="H2440" s="674">
        <v>103.83155498148359</v>
      </c>
      <c r="I2440" s="675">
        <v>103.83155498148359</v>
      </c>
      <c r="J2440" s="674">
        <v>593.79116476925913</v>
      </c>
      <c r="K2440" s="674">
        <v>593.79116476925913</v>
      </c>
      <c r="L2440" s="675">
        <v>593.79116476925913</v>
      </c>
    </row>
    <row r="2441" spans="1:12" x14ac:dyDescent="0.25">
      <c r="A2441" s="669">
        <v>2035</v>
      </c>
      <c r="B2441" s="670">
        <v>2072</v>
      </c>
      <c r="C2441" s="671">
        <v>37</v>
      </c>
      <c r="D2441" s="672">
        <v>4.2604917201712702</v>
      </c>
      <c r="E2441" s="672">
        <v>4.2604917201712702</v>
      </c>
      <c r="F2441" s="673">
        <v>4.2604917201712702</v>
      </c>
      <c r="G2441" s="674">
        <v>77.134539585371058</v>
      </c>
      <c r="H2441" s="674">
        <v>77.134539585371058</v>
      </c>
      <c r="I2441" s="675">
        <v>77.134539585371058</v>
      </c>
      <c r="J2441" s="674">
        <v>486.1891870483546</v>
      </c>
      <c r="K2441" s="674">
        <v>486.1891870483546</v>
      </c>
      <c r="L2441" s="675">
        <v>486.1891870483546</v>
      </c>
    </row>
    <row r="2442" spans="1:12" x14ac:dyDescent="0.25">
      <c r="A2442" s="669">
        <v>2035</v>
      </c>
      <c r="B2442" s="670">
        <v>2073</v>
      </c>
      <c r="C2442" s="671">
        <v>38</v>
      </c>
      <c r="D2442" s="672">
        <v>3.7902818603341295</v>
      </c>
      <c r="E2442" s="672">
        <v>3.7902818603341295</v>
      </c>
      <c r="F2442" s="673">
        <v>3.7902818603341295</v>
      </c>
      <c r="G2442" s="674">
        <v>58.596259189296205</v>
      </c>
      <c r="H2442" s="674">
        <v>58.596259189296205</v>
      </c>
      <c r="I2442" s="675">
        <v>58.596259189296205</v>
      </c>
      <c r="J2442" s="674">
        <v>444.0015364487715</v>
      </c>
      <c r="K2442" s="674">
        <v>444.0015364487715</v>
      </c>
      <c r="L2442" s="675">
        <v>444.0015364487715</v>
      </c>
    </row>
    <row r="2443" spans="1:12" ht="13" thickBot="1" x14ac:dyDescent="0.3">
      <c r="A2443" s="676">
        <v>2035</v>
      </c>
      <c r="B2443" s="677">
        <v>2074</v>
      </c>
      <c r="C2443" s="678">
        <v>39</v>
      </c>
      <c r="D2443" s="679">
        <v>2.9133711282191608</v>
      </c>
      <c r="E2443" s="679">
        <v>2.9133711282191608</v>
      </c>
      <c r="F2443" s="680">
        <v>2.9133711282191608</v>
      </c>
      <c r="G2443" s="681">
        <v>35.715456249748549</v>
      </c>
      <c r="H2443" s="681">
        <v>35.715456249748549</v>
      </c>
      <c r="I2443" s="682">
        <v>35.715456249748549</v>
      </c>
      <c r="J2443" s="681">
        <v>353.63262176587659</v>
      </c>
      <c r="K2443" s="681">
        <v>353.63262176587659</v>
      </c>
      <c r="L2443" s="682">
        <v>353.63262176587659</v>
      </c>
    </row>
    <row r="2444" spans="1:12" x14ac:dyDescent="0.25">
      <c r="A2444" s="662">
        <v>2036</v>
      </c>
      <c r="B2444" s="663">
        <v>2036</v>
      </c>
      <c r="C2444" s="664">
        <v>0</v>
      </c>
      <c r="D2444" s="665">
        <v>2.0306934746557843</v>
      </c>
      <c r="E2444" s="665">
        <v>2.0306934746557843</v>
      </c>
      <c r="F2444" s="666">
        <v>2.0306934746557843</v>
      </c>
      <c r="G2444" s="667">
        <v>332.91241882554118</v>
      </c>
      <c r="H2444" s="667">
        <v>332.91241882554118</v>
      </c>
      <c r="I2444" s="668">
        <v>332.91241882554118</v>
      </c>
      <c r="J2444" s="667">
        <v>1339.7367420558564</v>
      </c>
      <c r="K2444" s="667">
        <v>1339.7367420558564</v>
      </c>
      <c r="L2444" s="668">
        <v>1339.7367420558564</v>
      </c>
    </row>
    <row r="2445" spans="1:12" x14ac:dyDescent="0.25">
      <c r="A2445" s="669">
        <v>2036</v>
      </c>
      <c r="B2445" s="670">
        <v>2037</v>
      </c>
      <c r="C2445" s="671">
        <v>1</v>
      </c>
      <c r="D2445" s="672">
        <v>2.2007436981377735</v>
      </c>
      <c r="E2445" s="672">
        <v>2.2007436981377735</v>
      </c>
      <c r="F2445" s="673">
        <v>2.2007436981377735</v>
      </c>
      <c r="G2445" s="674">
        <v>345.36279660226904</v>
      </c>
      <c r="H2445" s="674">
        <v>345.36279660226904</v>
      </c>
      <c r="I2445" s="675">
        <v>345.36279660226904</v>
      </c>
      <c r="J2445" s="674">
        <v>1374.5670517062169</v>
      </c>
      <c r="K2445" s="674">
        <v>1374.5670517062169</v>
      </c>
      <c r="L2445" s="675">
        <v>1374.5670517062169</v>
      </c>
    </row>
    <row r="2446" spans="1:12" x14ac:dyDescent="0.25">
      <c r="A2446" s="669">
        <v>2036</v>
      </c>
      <c r="B2446" s="670">
        <v>2038</v>
      </c>
      <c r="C2446" s="671">
        <v>2</v>
      </c>
      <c r="D2446" s="672">
        <v>2.3894455410770306</v>
      </c>
      <c r="E2446" s="672">
        <v>2.3894455410770306</v>
      </c>
      <c r="F2446" s="673">
        <v>2.3894455410770306</v>
      </c>
      <c r="G2446" s="674">
        <v>359.01617703729011</v>
      </c>
      <c r="H2446" s="674">
        <v>359.01617703729011</v>
      </c>
      <c r="I2446" s="675">
        <v>359.01617703729011</v>
      </c>
      <c r="J2446" s="674">
        <v>1409.0026118282794</v>
      </c>
      <c r="K2446" s="674">
        <v>1409.0026118282794</v>
      </c>
      <c r="L2446" s="675">
        <v>1409.0026118282794</v>
      </c>
    </row>
    <row r="2447" spans="1:12" x14ac:dyDescent="0.25">
      <c r="A2447" s="669">
        <v>2036</v>
      </c>
      <c r="B2447" s="670">
        <v>2039</v>
      </c>
      <c r="C2447" s="671">
        <v>3</v>
      </c>
      <c r="D2447" s="672">
        <v>2.5977854909562854</v>
      </c>
      <c r="E2447" s="672">
        <v>2.5977854909562854</v>
      </c>
      <c r="F2447" s="673">
        <v>2.5977854909562854</v>
      </c>
      <c r="G2447" s="674">
        <v>373.72620191000743</v>
      </c>
      <c r="H2447" s="674">
        <v>373.72620191000743</v>
      </c>
      <c r="I2447" s="675">
        <v>373.72620191000743</v>
      </c>
      <c r="J2447" s="674">
        <v>1442.5995990189888</v>
      </c>
      <c r="K2447" s="674">
        <v>1442.5995990189888</v>
      </c>
      <c r="L2447" s="675">
        <v>1442.5995990189888</v>
      </c>
    </row>
    <row r="2448" spans="1:12" x14ac:dyDescent="0.25">
      <c r="A2448" s="669">
        <v>2036</v>
      </c>
      <c r="B2448" s="670">
        <v>2040</v>
      </c>
      <c r="C2448" s="671">
        <v>4</v>
      </c>
      <c r="D2448" s="672">
        <v>2.8265965286440169</v>
      </c>
      <c r="E2448" s="672">
        <v>2.8265965286440169</v>
      </c>
      <c r="F2448" s="673">
        <v>2.8265965286440169</v>
      </c>
      <c r="G2448" s="674">
        <v>389.31603724866886</v>
      </c>
      <c r="H2448" s="674">
        <v>389.31603724866886</v>
      </c>
      <c r="I2448" s="675">
        <v>389.31603724866886</v>
      </c>
      <c r="J2448" s="674">
        <v>1474.8800134516136</v>
      </c>
      <c r="K2448" s="674">
        <v>1474.8800134516136</v>
      </c>
      <c r="L2448" s="675">
        <v>1474.8800134516136</v>
      </c>
    </row>
    <row r="2449" spans="1:12" x14ac:dyDescent="0.25">
      <c r="A2449" s="669">
        <v>2036</v>
      </c>
      <c r="B2449" s="670">
        <v>2041</v>
      </c>
      <c r="C2449" s="671">
        <v>5</v>
      </c>
      <c r="D2449" s="672">
        <v>3.0764838811811388</v>
      </c>
      <c r="E2449" s="672">
        <v>3.0764838811811388</v>
      </c>
      <c r="F2449" s="673">
        <v>3.0764838811811388</v>
      </c>
      <c r="G2449" s="674">
        <v>405.5724187511878</v>
      </c>
      <c r="H2449" s="674">
        <v>405.5724187511878</v>
      </c>
      <c r="I2449" s="675">
        <v>405.5724187511878</v>
      </c>
      <c r="J2449" s="674">
        <v>1505.3350774006556</v>
      </c>
      <c r="K2449" s="674">
        <v>1505.3350774006556</v>
      </c>
      <c r="L2449" s="675">
        <v>1505.3350774006556</v>
      </c>
    </row>
    <row r="2450" spans="1:12" x14ac:dyDescent="0.25">
      <c r="A2450" s="669">
        <v>2036</v>
      </c>
      <c r="B2450" s="670">
        <v>2042</v>
      </c>
      <c r="C2450" s="671">
        <v>6</v>
      </c>
      <c r="D2450" s="672">
        <v>3.3477395197330595</v>
      </c>
      <c r="E2450" s="672">
        <v>3.3477395197330595</v>
      </c>
      <c r="F2450" s="673">
        <v>3.3477395197330595</v>
      </c>
      <c r="G2450" s="674">
        <v>422.24066549435662</v>
      </c>
      <c r="H2450" s="674">
        <v>422.24066549435662</v>
      </c>
      <c r="I2450" s="675">
        <v>422.24066549435662</v>
      </c>
      <c r="J2450" s="674">
        <v>1533.4302092104058</v>
      </c>
      <c r="K2450" s="674">
        <v>1533.4302092104058</v>
      </c>
      <c r="L2450" s="675">
        <v>1533.4302092104058</v>
      </c>
    </row>
    <row r="2451" spans="1:12" x14ac:dyDescent="0.25">
      <c r="A2451" s="669">
        <v>2036</v>
      </c>
      <c r="B2451" s="670">
        <v>2043</v>
      </c>
      <c r="C2451" s="671">
        <v>7</v>
      </c>
      <c r="D2451" s="672">
        <v>3.6402463132996088</v>
      </c>
      <c r="E2451" s="672">
        <v>3.6402463132996088</v>
      </c>
      <c r="F2451" s="673">
        <v>3.6402463132996088</v>
      </c>
      <c r="G2451" s="674">
        <v>439.02108821526383</v>
      </c>
      <c r="H2451" s="674">
        <v>439.02108821526383</v>
      </c>
      <c r="I2451" s="675">
        <v>439.02108821526383</v>
      </c>
      <c r="J2451" s="674">
        <v>1558.6116690698143</v>
      </c>
      <c r="K2451" s="674">
        <v>1558.6116690698143</v>
      </c>
      <c r="L2451" s="675">
        <v>1558.6116690698143</v>
      </c>
    </row>
    <row r="2452" spans="1:12" x14ac:dyDescent="0.25">
      <c r="A2452" s="669">
        <v>2036</v>
      </c>
      <c r="B2452" s="670">
        <v>2044</v>
      </c>
      <c r="C2452" s="671">
        <v>8</v>
      </c>
      <c r="D2452" s="672">
        <v>3.9533738273232402</v>
      </c>
      <c r="E2452" s="672">
        <v>3.9533738273232402</v>
      </c>
      <c r="F2452" s="673">
        <v>3.9533738273232402</v>
      </c>
      <c r="G2452" s="674">
        <v>455.56729696891972</v>
      </c>
      <c r="H2452" s="674">
        <v>455.56729696891972</v>
      </c>
      <c r="I2452" s="675">
        <v>455.56729696891972</v>
      </c>
      <c r="J2452" s="674">
        <v>1580.3149234732673</v>
      </c>
      <c r="K2452" s="674">
        <v>1580.3149234732673</v>
      </c>
      <c r="L2452" s="675">
        <v>1580.3149234732673</v>
      </c>
    </row>
    <row r="2453" spans="1:12" x14ac:dyDescent="0.25">
      <c r="A2453" s="669">
        <v>2036</v>
      </c>
      <c r="B2453" s="670">
        <v>2045</v>
      </c>
      <c r="C2453" s="671">
        <v>9</v>
      </c>
      <c r="D2453" s="672">
        <v>4.2858690681148497</v>
      </c>
      <c r="E2453" s="672">
        <v>4.2858690681148497</v>
      </c>
      <c r="F2453" s="673">
        <v>4.2858690681148497</v>
      </c>
      <c r="G2453" s="674">
        <v>471.48696168928234</v>
      </c>
      <c r="H2453" s="674">
        <v>471.48696168928234</v>
      </c>
      <c r="I2453" s="675">
        <v>471.48696168928234</v>
      </c>
      <c r="J2453" s="674">
        <v>1597.9747118943465</v>
      </c>
      <c r="K2453" s="674">
        <v>1597.9747118943465</v>
      </c>
      <c r="L2453" s="675">
        <v>1597.9747118943465</v>
      </c>
    </row>
    <row r="2454" spans="1:12" x14ac:dyDescent="0.25">
      <c r="A2454" s="669">
        <v>2036</v>
      </c>
      <c r="B2454" s="670">
        <v>2046</v>
      </c>
      <c r="C2454" s="671">
        <v>10</v>
      </c>
      <c r="D2454" s="672">
        <v>4.6357469850148219</v>
      </c>
      <c r="E2454" s="672">
        <v>4.6357469850148219</v>
      </c>
      <c r="F2454" s="673">
        <v>4.6357469850148219</v>
      </c>
      <c r="G2454" s="674">
        <v>486.34558373969412</v>
      </c>
      <c r="H2454" s="674">
        <v>486.34558373969412</v>
      </c>
      <c r="I2454" s="675">
        <v>486.34558373969412</v>
      </c>
      <c r="J2454" s="674">
        <v>1611.036722707945</v>
      </c>
      <c r="K2454" s="674">
        <v>1611.036722707945</v>
      </c>
      <c r="L2454" s="675">
        <v>1611.036722707945</v>
      </c>
    </row>
    <row r="2455" spans="1:12" x14ac:dyDescent="0.25">
      <c r="A2455" s="669">
        <v>2036</v>
      </c>
      <c r="B2455" s="670">
        <v>2047</v>
      </c>
      <c r="C2455" s="671">
        <v>11</v>
      </c>
      <c r="D2455" s="672">
        <v>5.0001871805737865</v>
      </c>
      <c r="E2455" s="672">
        <v>5.0001871805737865</v>
      </c>
      <c r="F2455" s="673">
        <v>5.0001871805737865</v>
      </c>
      <c r="G2455" s="674">
        <v>499.67378168273206</v>
      </c>
      <c r="H2455" s="674">
        <v>499.67378168273206</v>
      </c>
      <c r="I2455" s="675">
        <v>499.67378168273206</v>
      </c>
      <c r="J2455" s="674">
        <v>1618.9706975904267</v>
      </c>
      <c r="K2455" s="674">
        <v>1618.9706975904267</v>
      </c>
      <c r="L2455" s="675">
        <v>1618.9706975904267</v>
      </c>
    </row>
    <row r="2456" spans="1:12" x14ac:dyDescent="0.25">
      <c r="A2456" s="669">
        <v>2036</v>
      </c>
      <c r="B2456" s="670">
        <v>2048</v>
      </c>
      <c r="C2456" s="671">
        <v>12</v>
      </c>
      <c r="D2456" s="672">
        <v>5.3754449277739287</v>
      </c>
      <c r="E2456" s="672">
        <v>5.3754449277739287</v>
      </c>
      <c r="F2456" s="673">
        <v>5.3754449277739287</v>
      </c>
      <c r="G2456" s="674">
        <v>510.97846622620926</v>
      </c>
      <c r="H2456" s="674">
        <v>510.97846622620926</v>
      </c>
      <c r="I2456" s="675">
        <v>510.97846622620926</v>
      </c>
      <c r="J2456" s="674">
        <v>1621.2846875725902</v>
      </c>
      <c r="K2456" s="674">
        <v>1621.2846875725902</v>
      </c>
      <c r="L2456" s="675">
        <v>1621.2846875725902</v>
      </c>
    </row>
    <row r="2457" spans="1:12" x14ac:dyDescent="0.25">
      <c r="A2457" s="669">
        <v>2036</v>
      </c>
      <c r="B2457" s="670">
        <v>2049</v>
      </c>
      <c r="C2457" s="671">
        <v>13</v>
      </c>
      <c r="D2457" s="672">
        <v>5.7567860862576028</v>
      </c>
      <c r="E2457" s="672">
        <v>5.7567860862576028</v>
      </c>
      <c r="F2457" s="673">
        <v>5.7567860862576028</v>
      </c>
      <c r="G2457" s="674">
        <v>519.7580676845522</v>
      </c>
      <c r="H2457" s="674">
        <v>519.7580676845522</v>
      </c>
      <c r="I2457" s="675">
        <v>519.7580676845522</v>
      </c>
      <c r="J2457" s="674">
        <v>1617.5400839904339</v>
      </c>
      <c r="K2457" s="674">
        <v>1617.5400839904339</v>
      </c>
      <c r="L2457" s="675">
        <v>1617.5400839904339</v>
      </c>
    </row>
    <row r="2458" spans="1:12" x14ac:dyDescent="0.25">
      <c r="A2458" s="669">
        <v>2036</v>
      </c>
      <c r="B2458" s="670">
        <v>2050</v>
      </c>
      <c r="C2458" s="671">
        <v>14</v>
      </c>
      <c r="D2458" s="672">
        <v>6.1384566329360073</v>
      </c>
      <c r="E2458" s="672">
        <v>6.1384566329360073</v>
      </c>
      <c r="F2458" s="673">
        <v>6.1384566329360073</v>
      </c>
      <c r="G2458" s="674">
        <v>525.52168181070294</v>
      </c>
      <c r="H2458" s="674">
        <v>525.52168181070294</v>
      </c>
      <c r="I2458" s="675">
        <v>525.52168181070294</v>
      </c>
      <c r="J2458" s="674">
        <v>1607.3669494255735</v>
      </c>
      <c r="K2458" s="674">
        <v>1607.3669494255735</v>
      </c>
      <c r="L2458" s="675">
        <v>1607.3669494255735</v>
      </c>
    </row>
    <row r="2459" spans="1:12" x14ac:dyDescent="0.25">
      <c r="A2459" s="669">
        <v>2036</v>
      </c>
      <c r="B2459" s="670">
        <v>2051</v>
      </c>
      <c r="C2459" s="671">
        <v>15</v>
      </c>
      <c r="D2459" s="672">
        <v>6.5136980244352793</v>
      </c>
      <c r="E2459" s="672">
        <v>6.5136980244352793</v>
      </c>
      <c r="F2459" s="673">
        <v>6.5136980244352793</v>
      </c>
      <c r="G2459" s="674">
        <v>527.811624811667</v>
      </c>
      <c r="H2459" s="674">
        <v>527.811624811667</v>
      </c>
      <c r="I2459" s="675">
        <v>527.811624811667</v>
      </c>
      <c r="J2459" s="674">
        <v>1590.47908411819</v>
      </c>
      <c r="K2459" s="674">
        <v>1590.47908411819</v>
      </c>
      <c r="L2459" s="675">
        <v>1590.47908411819</v>
      </c>
    </row>
    <row r="2460" spans="1:12" x14ac:dyDescent="0.25">
      <c r="A2460" s="669">
        <v>2036</v>
      </c>
      <c r="B2460" s="670">
        <v>2052</v>
      </c>
      <c r="C2460" s="671">
        <v>16</v>
      </c>
      <c r="D2460" s="672">
        <v>6.8748192194085114</v>
      </c>
      <c r="E2460" s="672">
        <v>6.8748192194085114</v>
      </c>
      <c r="F2460" s="673">
        <v>6.8748192194085114</v>
      </c>
      <c r="G2460" s="674">
        <v>526.22845779813065</v>
      </c>
      <c r="H2460" s="674">
        <v>526.22845779813065</v>
      </c>
      <c r="I2460" s="675">
        <v>526.22845779813065</v>
      </c>
      <c r="J2460" s="674">
        <v>1566.688189846742</v>
      </c>
      <c r="K2460" s="674">
        <v>1566.688189846742</v>
      </c>
      <c r="L2460" s="675">
        <v>1566.688189846742</v>
      </c>
    </row>
    <row r="2461" spans="1:12" x14ac:dyDescent="0.25">
      <c r="A2461" s="669">
        <v>2036</v>
      </c>
      <c r="B2461" s="670">
        <v>2053</v>
      </c>
      <c r="C2461" s="671">
        <v>17</v>
      </c>
      <c r="D2461" s="672">
        <v>7.2133346500406974</v>
      </c>
      <c r="E2461" s="672">
        <v>7.2133346500406974</v>
      </c>
      <c r="F2461" s="673">
        <v>7.2133346500406974</v>
      </c>
      <c r="G2461" s="674">
        <v>520.45709216674959</v>
      </c>
      <c r="H2461" s="674">
        <v>520.45709216674959</v>
      </c>
      <c r="I2461" s="675">
        <v>520.45709216674959</v>
      </c>
      <c r="J2461" s="674">
        <v>1535.9164438241519</v>
      </c>
      <c r="K2461" s="674">
        <v>1535.9164438241519</v>
      </c>
      <c r="L2461" s="675">
        <v>1535.9164438241519</v>
      </c>
    </row>
    <row r="2462" spans="1:12" x14ac:dyDescent="0.25">
      <c r="A2462" s="669">
        <v>2036</v>
      </c>
      <c r="B2462" s="670">
        <v>2054</v>
      </c>
      <c r="C2462" s="671">
        <v>18</v>
      </c>
      <c r="D2462" s="672">
        <v>7.5217897044311384</v>
      </c>
      <c r="E2462" s="672">
        <v>7.5217897044311384</v>
      </c>
      <c r="F2462" s="673">
        <v>7.5217897044311384</v>
      </c>
      <c r="G2462" s="674">
        <v>510.67473071138556</v>
      </c>
      <c r="H2462" s="674">
        <v>510.67473071138556</v>
      </c>
      <c r="I2462" s="675">
        <v>510.67473071138556</v>
      </c>
      <c r="J2462" s="674">
        <v>1500.1841034446925</v>
      </c>
      <c r="K2462" s="674">
        <v>1500.1841034446925</v>
      </c>
      <c r="L2462" s="675">
        <v>1500.1841034446925</v>
      </c>
    </row>
    <row r="2463" spans="1:12" x14ac:dyDescent="0.25">
      <c r="A2463" s="669">
        <v>2036</v>
      </c>
      <c r="B2463" s="670">
        <v>2055</v>
      </c>
      <c r="C2463" s="671">
        <v>19</v>
      </c>
      <c r="D2463" s="672">
        <v>7.7893497057415209</v>
      </c>
      <c r="E2463" s="672">
        <v>7.7893497057415209</v>
      </c>
      <c r="F2463" s="673">
        <v>7.7893497057415209</v>
      </c>
      <c r="G2463" s="674">
        <v>496.41169968704833</v>
      </c>
      <c r="H2463" s="674">
        <v>496.41169968704833</v>
      </c>
      <c r="I2463" s="675">
        <v>496.41169968704833</v>
      </c>
      <c r="J2463" s="674">
        <v>1457.6082490956696</v>
      </c>
      <c r="K2463" s="674">
        <v>1457.6082490956696</v>
      </c>
      <c r="L2463" s="675">
        <v>1457.6082490956696</v>
      </c>
    </row>
    <row r="2464" spans="1:12" x14ac:dyDescent="0.25">
      <c r="A2464" s="669">
        <v>2036</v>
      </c>
      <c r="B2464" s="670">
        <v>2056</v>
      </c>
      <c r="C2464" s="671">
        <v>20</v>
      </c>
      <c r="D2464" s="672">
        <v>8.0066352671494094</v>
      </c>
      <c r="E2464" s="672">
        <v>8.0066352671494094</v>
      </c>
      <c r="F2464" s="673">
        <v>8.0066352671494094</v>
      </c>
      <c r="G2464" s="674">
        <v>477.72622010043233</v>
      </c>
      <c r="H2464" s="674">
        <v>477.72622010043233</v>
      </c>
      <c r="I2464" s="675">
        <v>477.72622010043233</v>
      </c>
      <c r="J2464" s="674">
        <v>1408.4223404015947</v>
      </c>
      <c r="K2464" s="674">
        <v>1408.4223404015947</v>
      </c>
      <c r="L2464" s="675">
        <v>1408.4223404015947</v>
      </c>
    </row>
    <row r="2465" spans="1:12" x14ac:dyDescent="0.25">
      <c r="A2465" s="669">
        <v>2036</v>
      </c>
      <c r="B2465" s="670">
        <v>2057</v>
      </c>
      <c r="C2465" s="671">
        <v>21</v>
      </c>
      <c r="D2465" s="672">
        <v>8.1647637068484329</v>
      </c>
      <c r="E2465" s="672">
        <v>8.1647637068484329</v>
      </c>
      <c r="F2465" s="673">
        <v>8.1647637068484329</v>
      </c>
      <c r="G2465" s="674">
        <v>454.84532156649459</v>
      </c>
      <c r="H2465" s="674">
        <v>454.84532156649459</v>
      </c>
      <c r="I2465" s="675">
        <v>454.84532156649459</v>
      </c>
      <c r="J2465" s="674">
        <v>1353.0366431534294</v>
      </c>
      <c r="K2465" s="674">
        <v>1353.0366431534294</v>
      </c>
      <c r="L2465" s="675">
        <v>1353.0366431534294</v>
      </c>
    </row>
    <row r="2466" spans="1:12" x14ac:dyDescent="0.25">
      <c r="A2466" s="669">
        <v>2036</v>
      </c>
      <c r="B2466" s="670">
        <v>2058</v>
      </c>
      <c r="C2466" s="671">
        <v>22</v>
      </c>
      <c r="D2466" s="672">
        <v>8.2557746919768107</v>
      </c>
      <c r="E2466" s="672">
        <v>8.2557746919768107</v>
      </c>
      <c r="F2466" s="673">
        <v>8.2557746919768107</v>
      </c>
      <c r="G2466" s="674">
        <v>428.15806037910676</v>
      </c>
      <c r="H2466" s="674">
        <v>428.15806037910676</v>
      </c>
      <c r="I2466" s="675">
        <v>428.15806037910676</v>
      </c>
      <c r="J2466" s="674">
        <v>1291.9910725700547</v>
      </c>
      <c r="K2466" s="674">
        <v>1291.9910725700547</v>
      </c>
      <c r="L2466" s="675">
        <v>1291.9910725700547</v>
      </c>
    </row>
    <row r="2467" spans="1:12" x14ac:dyDescent="0.25">
      <c r="A2467" s="669">
        <v>2036</v>
      </c>
      <c r="B2467" s="670">
        <v>2059</v>
      </c>
      <c r="C2467" s="671">
        <v>23</v>
      </c>
      <c r="D2467" s="672">
        <v>8.2731059103255138</v>
      </c>
      <c r="E2467" s="672">
        <v>8.2731059103255138</v>
      </c>
      <c r="F2467" s="673">
        <v>8.2731059103255138</v>
      </c>
      <c r="G2467" s="674">
        <v>398.20655951513726</v>
      </c>
      <c r="H2467" s="674">
        <v>398.20655951513726</v>
      </c>
      <c r="I2467" s="675">
        <v>398.20655951513726</v>
      </c>
      <c r="J2467" s="674">
        <v>1225.9464608481658</v>
      </c>
      <c r="K2467" s="674">
        <v>1225.9464608481658</v>
      </c>
      <c r="L2467" s="675">
        <v>1225.9464608481658</v>
      </c>
    </row>
    <row r="2468" spans="1:12" x14ac:dyDescent="0.25">
      <c r="A2468" s="669">
        <v>2036</v>
      </c>
      <c r="B2468" s="670">
        <v>2060</v>
      </c>
      <c r="C2468" s="671">
        <v>24</v>
      </c>
      <c r="D2468" s="672">
        <v>8.2120536968622257</v>
      </c>
      <c r="E2468" s="672">
        <v>8.2120536968622257</v>
      </c>
      <c r="F2468" s="673">
        <v>8.2120536968622257</v>
      </c>
      <c r="G2468" s="674">
        <v>365.66613608021981</v>
      </c>
      <c r="H2468" s="674">
        <v>365.66613608021981</v>
      </c>
      <c r="I2468" s="675">
        <v>365.66613608021981</v>
      </c>
      <c r="J2468" s="674">
        <v>1155.6711415607479</v>
      </c>
      <c r="K2468" s="674">
        <v>1155.6711415607479</v>
      </c>
      <c r="L2468" s="675">
        <v>1155.6711415607479</v>
      </c>
    </row>
    <row r="2469" spans="1:12" x14ac:dyDescent="0.25">
      <c r="A2469" s="669">
        <v>2036</v>
      </c>
      <c r="B2469" s="670">
        <v>2061</v>
      </c>
      <c r="C2469" s="671">
        <v>25</v>
      </c>
      <c r="D2469" s="672">
        <v>8.0701771272918865</v>
      </c>
      <c r="E2469" s="672">
        <v>8.0701771272918865</v>
      </c>
      <c r="F2469" s="673">
        <v>8.0701771272918865</v>
      </c>
      <c r="G2469" s="674">
        <v>331.31445148539672</v>
      </c>
      <c r="H2469" s="674">
        <v>331.31445148539672</v>
      </c>
      <c r="I2469" s="675">
        <v>331.31445148539672</v>
      </c>
      <c r="J2469" s="674">
        <v>1082.0192016769215</v>
      </c>
      <c r="K2469" s="674">
        <v>1082.0192016769215</v>
      </c>
      <c r="L2469" s="675">
        <v>1082.0192016769215</v>
      </c>
    </row>
    <row r="2470" spans="1:12" x14ac:dyDescent="0.25">
      <c r="A2470" s="669">
        <v>2036</v>
      </c>
      <c r="B2470" s="670">
        <v>2062</v>
      </c>
      <c r="C2470" s="671">
        <v>26</v>
      </c>
      <c r="D2470" s="672">
        <v>7.8479381344033428</v>
      </c>
      <c r="E2470" s="672">
        <v>7.8479381344033428</v>
      </c>
      <c r="F2470" s="673">
        <v>7.8479381344033428</v>
      </c>
      <c r="G2470" s="674">
        <v>296.03516303670568</v>
      </c>
      <c r="H2470" s="674">
        <v>296.03516303670568</v>
      </c>
      <c r="I2470" s="675">
        <v>296.03516303670568</v>
      </c>
      <c r="J2470" s="674">
        <v>1006.1601458342352</v>
      </c>
      <c r="K2470" s="674">
        <v>1006.1601458342352</v>
      </c>
      <c r="L2470" s="675">
        <v>1006.1601458342352</v>
      </c>
    </row>
    <row r="2471" spans="1:12" x14ac:dyDescent="0.25">
      <c r="A2471" s="669">
        <v>2036</v>
      </c>
      <c r="B2471" s="670">
        <v>2063</v>
      </c>
      <c r="C2471" s="671">
        <v>27</v>
      </c>
      <c r="D2471" s="672">
        <v>7.5723785642843291</v>
      </c>
      <c r="E2471" s="672">
        <v>7.5723785642843291</v>
      </c>
      <c r="F2471" s="673">
        <v>7.5723785642843291</v>
      </c>
      <c r="G2471" s="674">
        <v>261.06605416095317</v>
      </c>
      <c r="H2471" s="674">
        <v>261.06605416095317</v>
      </c>
      <c r="I2471" s="675">
        <v>261.06605416095317</v>
      </c>
      <c r="J2471" s="674">
        <v>929.83968779790655</v>
      </c>
      <c r="K2471" s="674">
        <v>929.83968779790655</v>
      </c>
      <c r="L2471" s="675">
        <v>929.83968779790655</v>
      </c>
    </row>
    <row r="2472" spans="1:12" x14ac:dyDescent="0.25">
      <c r="A2472" s="669">
        <v>2036</v>
      </c>
      <c r="B2472" s="670">
        <v>2064</v>
      </c>
      <c r="C2472" s="671">
        <v>28</v>
      </c>
      <c r="D2472" s="672">
        <v>7.2329890043854022</v>
      </c>
      <c r="E2472" s="672">
        <v>7.2329890043854022</v>
      </c>
      <c r="F2472" s="673">
        <v>7.2329890043854022</v>
      </c>
      <c r="G2472" s="674">
        <v>229.0287868632561</v>
      </c>
      <c r="H2472" s="674">
        <v>229.0287868632561</v>
      </c>
      <c r="I2472" s="675">
        <v>229.0287868632561</v>
      </c>
      <c r="J2472" s="674">
        <v>862.79094147408182</v>
      </c>
      <c r="K2472" s="674">
        <v>862.79094147408182</v>
      </c>
      <c r="L2472" s="675">
        <v>862.79094147408182</v>
      </c>
    </row>
    <row r="2473" spans="1:12" x14ac:dyDescent="0.25">
      <c r="A2473" s="669">
        <v>2036</v>
      </c>
      <c r="B2473" s="670">
        <v>2065</v>
      </c>
      <c r="C2473" s="671">
        <v>29</v>
      </c>
      <c r="D2473" s="672">
        <v>6.8264158635213619</v>
      </c>
      <c r="E2473" s="672">
        <v>6.8264158635213619</v>
      </c>
      <c r="F2473" s="673">
        <v>6.8264158635213619</v>
      </c>
      <c r="G2473" s="674">
        <v>197.69242774060282</v>
      </c>
      <c r="H2473" s="674">
        <v>197.69242774060282</v>
      </c>
      <c r="I2473" s="675">
        <v>197.69242774060282</v>
      </c>
      <c r="J2473" s="674">
        <v>794.17949516951467</v>
      </c>
      <c r="K2473" s="674">
        <v>794.17949516951467</v>
      </c>
      <c r="L2473" s="675">
        <v>794.17949516951467</v>
      </c>
    </row>
    <row r="2474" spans="1:12" x14ac:dyDescent="0.25">
      <c r="A2474" s="669">
        <v>2036</v>
      </c>
      <c r="B2474" s="670">
        <v>2066</v>
      </c>
      <c r="C2474" s="671">
        <v>30</v>
      </c>
      <c r="D2474" s="672">
        <v>6.3617663098161357</v>
      </c>
      <c r="E2474" s="672">
        <v>6.3617663098161357</v>
      </c>
      <c r="F2474" s="673">
        <v>6.3617663098161357</v>
      </c>
      <c r="G2474" s="674">
        <v>167.82954766517057</v>
      </c>
      <c r="H2474" s="674">
        <v>167.82954766517057</v>
      </c>
      <c r="I2474" s="675">
        <v>167.82954766517057</v>
      </c>
      <c r="J2474" s="674">
        <v>725.23559562467415</v>
      </c>
      <c r="K2474" s="674">
        <v>725.23559562467415</v>
      </c>
      <c r="L2474" s="675">
        <v>725.23559562467415</v>
      </c>
    </row>
    <row r="2475" spans="1:12" x14ac:dyDescent="0.25">
      <c r="A2475" s="669">
        <v>2036</v>
      </c>
      <c r="B2475" s="670">
        <v>2067</v>
      </c>
      <c r="C2475" s="671">
        <v>31</v>
      </c>
      <c r="D2475" s="672">
        <v>6.2601161430922101</v>
      </c>
      <c r="E2475" s="672">
        <v>6.2601161430922101</v>
      </c>
      <c r="F2475" s="673">
        <v>6.2601161430922101</v>
      </c>
      <c r="G2475" s="674">
        <v>168.79681108213782</v>
      </c>
      <c r="H2475" s="674">
        <v>168.79681108213782</v>
      </c>
      <c r="I2475" s="675">
        <v>168.79681108213782</v>
      </c>
      <c r="J2475" s="674">
        <v>657.06375395925238</v>
      </c>
      <c r="K2475" s="674">
        <v>657.06375395925238</v>
      </c>
      <c r="L2475" s="675">
        <v>657.06375395925238</v>
      </c>
    </row>
    <row r="2476" spans="1:12" x14ac:dyDescent="0.25">
      <c r="A2476" s="669">
        <v>2036</v>
      </c>
      <c r="B2476" s="670">
        <v>2068</v>
      </c>
      <c r="C2476" s="671">
        <v>32</v>
      </c>
      <c r="D2476" s="672">
        <v>8.6606116829813864</v>
      </c>
      <c r="E2476" s="672">
        <v>8.6606116829813864</v>
      </c>
      <c r="F2476" s="673">
        <v>8.6606116829813864</v>
      </c>
      <c r="G2476" s="674">
        <v>142.05530714506546</v>
      </c>
      <c r="H2476" s="674">
        <v>142.05530714506546</v>
      </c>
      <c r="I2476" s="675">
        <v>142.05530714506546</v>
      </c>
      <c r="J2476" s="674">
        <v>597.87063646757508</v>
      </c>
      <c r="K2476" s="674">
        <v>597.87063646757508</v>
      </c>
      <c r="L2476" s="675">
        <v>597.87063646757508</v>
      </c>
    </row>
    <row r="2477" spans="1:12" x14ac:dyDescent="0.25">
      <c r="A2477" s="669">
        <v>2036</v>
      </c>
      <c r="B2477" s="670">
        <v>2069</v>
      </c>
      <c r="C2477" s="671">
        <v>33</v>
      </c>
      <c r="D2477" s="672">
        <v>7.5228576291034805</v>
      </c>
      <c r="E2477" s="672">
        <v>7.5228576291034805</v>
      </c>
      <c r="F2477" s="673">
        <v>7.5228576291034805</v>
      </c>
      <c r="G2477" s="674">
        <v>121.73023032223881</v>
      </c>
      <c r="H2477" s="674">
        <v>121.73023032223881</v>
      </c>
      <c r="I2477" s="675">
        <v>121.73023032223881</v>
      </c>
      <c r="J2477" s="674">
        <v>625.88760704672507</v>
      </c>
      <c r="K2477" s="674">
        <v>625.88760704672507</v>
      </c>
      <c r="L2477" s="675">
        <v>625.88760704672507</v>
      </c>
    </row>
    <row r="2478" spans="1:12" x14ac:dyDescent="0.25">
      <c r="A2478" s="669">
        <v>2036</v>
      </c>
      <c r="B2478" s="670">
        <v>2070</v>
      </c>
      <c r="C2478" s="671">
        <v>34</v>
      </c>
      <c r="D2478" s="672">
        <v>6.3072993863834252</v>
      </c>
      <c r="E2478" s="672">
        <v>6.3072993863834252</v>
      </c>
      <c r="F2478" s="673">
        <v>6.3072993863834252</v>
      </c>
      <c r="G2478" s="674">
        <v>103.85816229605558</v>
      </c>
      <c r="H2478" s="674">
        <v>103.85816229605558</v>
      </c>
      <c r="I2478" s="675">
        <v>103.85816229605558</v>
      </c>
      <c r="J2478" s="674">
        <v>567.56307073476262</v>
      </c>
      <c r="K2478" s="674">
        <v>567.56307073476262</v>
      </c>
      <c r="L2478" s="675">
        <v>567.56307073476262</v>
      </c>
    </row>
    <row r="2479" spans="1:12" x14ac:dyDescent="0.25">
      <c r="A2479" s="669">
        <v>2036</v>
      </c>
      <c r="B2479" s="670">
        <v>2071</v>
      </c>
      <c r="C2479" s="671">
        <v>35</v>
      </c>
      <c r="D2479" s="672">
        <v>6.1722349399293917</v>
      </c>
      <c r="E2479" s="672">
        <v>6.1722349399293917</v>
      </c>
      <c r="F2479" s="673">
        <v>6.1722349399293917</v>
      </c>
      <c r="G2479" s="674">
        <v>99.451808544818107</v>
      </c>
      <c r="H2479" s="674">
        <v>99.451808544818107</v>
      </c>
      <c r="I2479" s="675">
        <v>99.451808544818107</v>
      </c>
      <c r="J2479" s="674">
        <v>505.25713002633421</v>
      </c>
      <c r="K2479" s="674">
        <v>505.25713002633421</v>
      </c>
      <c r="L2479" s="675">
        <v>505.25713002633421</v>
      </c>
    </row>
    <row r="2480" spans="1:12" x14ac:dyDescent="0.25">
      <c r="A2480" s="669">
        <v>2036</v>
      </c>
      <c r="B2480" s="670">
        <v>2072</v>
      </c>
      <c r="C2480" s="671">
        <v>36</v>
      </c>
      <c r="D2480" s="672">
        <v>4.9522680206466161</v>
      </c>
      <c r="E2480" s="672">
        <v>4.9522680206466161</v>
      </c>
      <c r="F2480" s="673">
        <v>4.9522680206466161</v>
      </c>
      <c r="G2480" s="674">
        <v>103.83155498148359</v>
      </c>
      <c r="H2480" s="674">
        <v>103.83155498148359</v>
      </c>
      <c r="I2480" s="675">
        <v>103.83155498148359</v>
      </c>
      <c r="J2480" s="674">
        <v>593.79116476925913</v>
      </c>
      <c r="K2480" s="674">
        <v>593.79116476925913</v>
      </c>
      <c r="L2480" s="675">
        <v>593.79116476925913</v>
      </c>
    </row>
    <row r="2481" spans="1:12" x14ac:dyDescent="0.25">
      <c r="A2481" s="669">
        <v>2036</v>
      </c>
      <c r="B2481" s="670">
        <v>2073</v>
      </c>
      <c r="C2481" s="671">
        <v>37</v>
      </c>
      <c r="D2481" s="672">
        <v>4.2604917201712702</v>
      </c>
      <c r="E2481" s="672">
        <v>4.2604917201712702</v>
      </c>
      <c r="F2481" s="673">
        <v>4.2604917201712702</v>
      </c>
      <c r="G2481" s="674">
        <v>77.134539585371058</v>
      </c>
      <c r="H2481" s="674">
        <v>77.134539585371058</v>
      </c>
      <c r="I2481" s="675">
        <v>77.134539585371058</v>
      </c>
      <c r="J2481" s="674">
        <v>486.1891870483546</v>
      </c>
      <c r="K2481" s="674">
        <v>486.1891870483546</v>
      </c>
      <c r="L2481" s="675">
        <v>486.1891870483546</v>
      </c>
    </row>
    <row r="2482" spans="1:12" x14ac:dyDescent="0.25">
      <c r="A2482" s="669">
        <v>2036</v>
      </c>
      <c r="B2482" s="670">
        <v>2074</v>
      </c>
      <c r="C2482" s="671">
        <v>38</v>
      </c>
      <c r="D2482" s="672">
        <v>3.7902818603341295</v>
      </c>
      <c r="E2482" s="672">
        <v>3.7902818603341295</v>
      </c>
      <c r="F2482" s="673">
        <v>3.7902818603341295</v>
      </c>
      <c r="G2482" s="674">
        <v>58.596259189296205</v>
      </c>
      <c r="H2482" s="674">
        <v>58.596259189296205</v>
      </c>
      <c r="I2482" s="675">
        <v>58.596259189296205</v>
      </c>
      <c r="J2482" s="674">
        <v>444.0015364487715</v>
      </c>
      <c r="K2482" s="674">
        <v>444.0015364487715</v>
      </c>
      <c r="L2482" s="675">
        <v>444.0015364487715</v>
      </c>
    </row>
    <row r="2483" spans="1:12" ht="13" thickBot="1" x14ac:dyDescent="0.3">
      <c r="A2483" s="676">
        <v>2036</v>
      </c>
      <c r="B2483" s="677">
        <v>2075</v>
      </c>
      <c r="C2483" s="678">
        <v>39</v>
      </c>
      <c r="D2483" s="679">
        <v>2.9133711282191608</v>
      </c>
      <c r="E2483" s="679">
        <v>2.9133711282191608</v>
      </c>
      <c r="F2483" s="680">
        <v>2.9133711282191608</v>
      </c>
      <c r="G2483" s="681">
        <v>35.715456249748549</v>
      </c>
      <c r="H2483" s="681">
        <v>35.715456249748549</v>
      </c>
      <c r="I2483" s="682">
        <v>35.715456249748549</v>
      </c>
      <c r="J2483" s="681">
        <v>353.63262176587659</v>
      </c>
      <c r="K2483" s="681">
        <v>353.63262176587659</v>
      </c>
      <c r="L2483" s="682">
        <v>353.63262176587659</v>
      </c>
    </row>
    <row r="2484" spans="1:12" x14ac:dyDescent="0.25">
      <c r="A2484" s="662">
        <v>2037</v>
      </c>
      <c r="B2484" s="663">
        <v>2037</v>
      </c>
      <c r="C2484" s="664">
        <v>0</v>
      </c>
      <c r="D2484" s="665">
        <v>2.0306934746557843</v>
      </c>
      <c r="E2484" s="665">
        <v>2.0306934746557843</v>
      </c>
      <c r="F2484" s="666">
        <v>2.0306934746557843</v>
      </c>
      <c r="G2484" s="667">
        <v>332.91241882554118</v>
      </c>
      <c r="H2484" s="667">
        <v>332.91241882554118</v>
      </c>
      <c r="I2484" s="668">
        <v>332.91241882554118</v>
      </c>
      <c r="J2484" s="667">
        <v>1339.7367420558564</v>
      </c>
      <c r="K2484" s="667">
        <v>1339.7367420558564</v>
      </c>
      <c r="L2484" s="668">
        <v>1339.7367420558564</v>
      </c>
    </row>
    <row r="2485" spans="1:12" x14ac:dyDescent="0.25">
      <c r="A2485" s="669">
        <v>2037</v>
      </c>
      <c r="B2485" s="670">
        <v>2038</v>
      </c>
      <c r="C2485" s="671">
        <v>1</v>
      </c>
      <c r="D2485" s="672">
        <v>2.2007436981377735</v>
      </c>
      <c r="E2485" s="672">
        <v>2.2007436981377735</v>
      </c>
      <c r="F2485" s="673">
        <v>2.2007436981377735</v>
      </c>
      <c r="G2485" s="674">
        <v>345.36279660226904</v>
      </c>
      <c r="H2485" s="674">
        <v>345.36279660226904</v>
      </c>
      <c r="I2485" s="675">
        <v>345.36279660226904</v>
      </c>
      <c r="J2485" s="674">
        <v>1374.5670517062169</v>
      </c>
      <c r="K2485" s="674">
        <v>1374.5670517062169</v>
      </c>
      <c r="L2485" s="675">
        <v>1374.5670517062169</v>
      </c>
    </row>
    <row r="2486" spans="1:12" x14ac:dyDescent="0.25">
      <c r="A2486" s="669">
        <v>2037</v>
      </c>
      <c r="B2486" s="670">
        <v>2039</v>
      </c>
      <c r="C2486" s="671">
        <v>2</v>
      </c>
      <c r="D2486" s="672">
        <v>2.3894455410770306</v>
      </c>
      <c r="E2486" s="672">
        <v>2.3894455410770306</v>
      </c>
      <c r="F2486" s="673">
        <v>2.3894455410770306</v>
      </c>
      <c r="G2486" s="674">
        <v>359.01617703729011</v>
      </c>
      <c r="H2486" s="674">
        <v>359.01617703729011</v>
      </c>
      <c r="I2486" s="675">
        <v>359.01617703729011</v>
      </c>
      <c r="J2486" s="674">
        <v>1409.0026118282794</v>
      </c>
      <c r="K2486" s="674">
        <v>1409.0026118282794</v>
      </c>
      <c r="L2486" s="675">
        <v>1409.0026118282794</v>
      </c>
    </row>
    <row r="2487" spans="1:12" x14ac:dyDescent="0.25">
      <c r="A2487" s="669">
        <v>2037</v>
      </c>
      <c r="B2487" s="670">
        <v>2040</v>
      </c>
      <c r="C2487" s="671">
        <v>3</v>
      </c>
      <c r="D2487" s="672">
        <v>2.5977854909562854</v>
      </c>
      <c r="E2487" s="672">
        <v>2.5977854909562854</v>
      </c>
      <c r="F2487" s="673">
        <v>2.5977854909562854</v>
      </c>
      <c r="G2487" s="674">
        <v>373.72620191000743</v>
      </c>
      <c r="H2487" s="674">
        <v>373.72620191000743</v>
      </c>
      <c r="I2487" s="675">
        <v>373.72620191000743</v>
      </c>
      <c r="J2487" s="674">
        <v>1442.5995990189888</v>
      </c>
      <c r="K2487" s="674">
        <v>1442.5995990189888</v>
      </c>
      <c r="L2487" s="675">
        <v>1442.5995990189888</v>
      </c>
    </row>
    <row r="2488" spans="1:12" x14ac:dyDescent="0.25">
      <c r="A2488" s="669">
        <v>2037</v>
      </c>
      <c r="B2488" s="670">
        <v>2041</v>
      </c>
      <c r="C2488" s="671">
        <v>4</v>
      </c>
      <c r="D2488" s="672">
        <v>2.8265965286440169</v>
      </c>
      <c r="E2488" s="672">
        <v>2.8265965286440169</v>
      </c>
      <c r="F2488" s="673">
        <v>2.8265965286440169</v>
      </c>
      <c r="G2488" s="674">
        <v>389.31603724866886</v>
      </c>
      <c r="H2488" s="674">
        <v>389.31603724866886</v>
      </c>
      <c r="I2488" s="675">
        <v>389.31603724866886</v>
      </c>
      <c r="J2488" s="674">
        <v>1474.8800134516136</v>
      </c>
      <c r="K2488" s="674">
        <v>1474.8800134516136</v>
      </c>
      <c r="L2488" s="675">
        <v>1474.8800134516136</v>
      </c>
    </row>
    <row r="2489" spans="1:12" x14ac:dyDescent="0.25">
      <c r="A2489" s="669">
        <v>2037</v>
      </c>
      <c r="B2489" s="670">
        <v>2042</v>
      </c>
      <c r="C2489" s="671">
        <v>5</v>
      </c>
      <c r="D2489" s="672">
        <v>3.0764838811811388</v>
      </c>
      <c r="E2489" s="672">
        <v>3.0764838811811388</v>
      </c>
      <c r="F2489" s="673">
        <v>3.0764838811811388</v>
      </c>
      <c r="G2489" s="674">
        <v>405.5724187511878</v>
      </c>
      <c r="H2489" s="674">
        <v>405.5724187511878</v>
      </c>
      <c r="I2489" s="675">
        <v>405.5724187511878</v>
      </c>
      <c r="J2489" s="674">
        <v>1505.3350774006556</v>
      </c>
      <c r="K2489" s="674">
        <v>1505.3350774006556</v>
      </c>
      <c r="L2489" s="675">
        <v>1505.3350774006556</v>
      </c>
    </row>
    <row r="2490" spans="1:12" x14ac:dyDescent="0.25">
      <c r="A2490" s="669">
        <v>2037</v>
      </c>
      <c r="B2490" s="670">
        <v>2043</v>
      </c>
      <c r="C2490" s="671">
        <v>6</v>
      </c>
      <c r="D2490" s="672">
        <v>3.3477395197330595</v>
      </c>
      <c r="E2490" s="672">
        <v>3.3477395197330595</v>
      </c>
      <c r="F2490" s="673">
        <v>3.3477395197330595</v>
      </c>
      <c r="G2490" s="674">
        <v>422.24066549435662</v>
      </c>
      <c r="H2490" s="674">
        <v>422.24066549435662</v>
      </c>
      <c r="I2490" s="675">
        <v>422.24066549435662</v>
      </c>
      <c r="J2490" s="674">
        <v>1533.4302092104058</v>
      </c>
      <c r="K2490" s="674">
        <v>1533.4302092104058</v>
      </c>
      <c r="L2490" s="675">
        <v>1533.4302092104058</v>
      </c>
    </row>
    <row r="2491" spans="1:12" x14ac:dyDescent="0.25">
      <c r="A2491" s="669">
        <v>2037</v>
      </c>
      <c r="B2491" s="670">
        <v>2044</v>
      </c>
      <c r="C2491" s="671">
        <v>7</v>
      </c>
      <c r="D2491" s="672">
        <v>3.6402463132996088</v>
      </c>
      <c r="E2491" s="672">
        <v>3.6402463132996088</v>
      </c>
      <c r="F2491" s="673">
        <v>3.6402463132996088</v>
      </c>
      <c r="G2491" s="674">
        <v>439.02108821526383</v>
      </c>
      <c r="H2491" s="674">
        <v>439.02108821526383</v>
      </c>
      <c r="I2491" s="675">
        <v>439.02108821526383</v>
      </c>
      <c r="J2491" s="674">
        <v>1558.6116690698143</v>
      </c>
      <c r="K2491" s="674">
        <v>1558.6116690698143</v>
      </c>
      <c r="L2491" s="675">
        <v>1558.6116690698143</v>
      </c>
    </row>
    <row r="2492" spans="1:12" x14ac:dyDescent="0.25">
      <c r="A2492" s="669">
        <v>2037</v>
      </c>
      <c r="B2492" s="670">
        <v>2045</v>
      </c>
      <c r="C2492" s="671">
        <v>8</v>
      </c>
      <c r="D2492" s="672">
        <v>3.9533738273232402</v>
      </c>
      <c r="E2492" s="672">
        <v>3.9533738273232402</v>
      </c>
      <c r="F2492" s="673">
        <v>3.9533738273232402</v>
      </c>
      <c r="G2492" s="674">
        <v>455.56729696891972</v>
      </c>
      <c r="H2492" s="674">
        <v>455.56729696891972</v>
      </c>
      <c r="I2492" s="675">
        <v>455.56729696891972</v>
      </c>
      <c r="J2492" s="674">
        <v>1580.3149234732673</v>
      </c>
      <c r="K2492" s="674">
        <v>1580.3149234732673</v>
      </c>
      <c r="L2492" s="675">
        <v>1580.3149234732673</v>
      </c>
    </row>
    <row r="2493" spans="1:12" x14ac:dyDescent="0.25">
      <c r="A2493" s="669">
        <v>2037</v>
      </c>
      <c r="B2493" s="670">
        <v>2046</v>
      </c>
      <c r="C2493" s="671">
        <v>9</v>
      </c>
      <c r="D2493" s="672">
        <v>4.2858690681148497</v>
      </c>
      <c r="E2493" s="672">
        <v>4.2858690681148497</v>
      </c>
      <c r="F2493" s="673">
        <v>4.2858690681148497</v>
      </c>
      <c r="G2493" s="674">
        <v>471.48696168928234</v>
      </c>
      <c r="H2493" s="674">
        <v>471.48696168928234</v>
      </c>
      <c r="I2493" s="675">
        <v>471.48696168928234</v>
      </c>
      <c r="J2493" s="674">
        <v>1597.9747118943465</v>
      </c>
      <c r="K2493" s="674">
        <v>1597.9747118943465</v>
      </c>
      <c r="L2493" s="675">
        <v>1597.9747118943465</v>
      </c>
    </row>
    <row r="2494" spans="1:12" x14ac:dyDescent="0.25">
      <c r="A2494" s="669">
        <v>2037</v>
      </c>
      <c r="B2494" s="670">
        <v>2047</v>
      </c>
      <c r="C2494" s="671">
        <v>10</v>
      </c>
      <c r="D2494" s="672">
        <v>4.6357469850148219</v>
      </c>
      <c r="E2494" s="672">
        <v>4.6357469850148219</v>
      </c>
      <c r="F2494" s="673">
        <v>4.6357469850148219</v>
      </c>
      <c r="G2494" s="674">
        <v>486.34558373969412</v>
      </c>
      <c r="H2494" s="674">
        <v>486.34558373969412</v>
      </c>
      <c r="I2494" s="675">
        <v>486.34558373969412</v>
      </c>
      <c r="J2494" s="674">
        <v>1611.036722707945</v>
      </c>
      <c r="K2494" s="674">
        <v>1611.036722707945</v>
      </c>
      <c r="L2494" s="675">
        <v>1611.036722707945</v>
      </c>
    </row>
    <row r="2495" spans="1:12" x14ac:dyDescent="0.25">
      <c r="A2495" s="669">
        <v>2037</v>
      </c>
      <c r="B2495" s="670">
        <v>2048</v>
      </c>
      <c r="C2495" s="671">
        <v>11</v>
      </c>
      <c r="D2495" s="672">
        <v>5.0001871805737865</v>
      </c>
      <c r="E2495" s="672">
        <v>5.0001871805737865</v>
      </c>
      <c r="F2495" s="673">
        <v>5.0001871805737865</v>
      </c>
      <c r="G2495" s="674">
        <v>499.67378168273206</v>
      </c>
      <c r="H2495" s="674">
        <v>499.67378168273206</v>
      </c>
      <c r="I2495" s="675">
        <v>499.67378168273206</v>
      </c>
      <c r="J2495" s="674">
        <v>1618.9706975904267</v>
      </c>
      <c r="K2495" s="674">
        <v>1618.9706975904267</v>
      </c>
      <c r="L2495" s="675">
        <v>1618.9706975904267</v>
      </c>
    </row>
    <row r="2496" spans="1:12" x14ac:dyDescent="0.25">
      <c r="A2496" s="669">
        <v>2037</v>
      </c>
      <c r="B2496" s="670">
        <v>2049</v>
      </c>
      <c r="C2496" s="671">
        <v>12</v>
      </c>
      <c r="D2496" s="672">
        <v>5.3754449277739287</v>
      </c>
      <c r="E2496" s="672">
        <v>5.3754449277739287</v>
      </c>
      <c r="F2496" s="673">
        <v>5.3754449277739287</v>
      </c>
      <c r="G2496" s="674">
        <v>510.97846622620926</v>
      </c>
      <c r="H2496" s="674">
        <v>510.97846622620926</v>
      </c>
      <c r="I2496" s="675">
        <v>510.97846622620926</v>
      </c>
      <c r="J2496" s="674">
        <v>1621.2846875725902</v>
      </c>
      <c r="K2496" s="674">
        <v>1621.2846875725902</v>
      </c>
      <c r="L2496" s="675">
        <v>1621.2846875725902</v>
      </c>
    </row>
    <row r="2497" spans="1:12" x14ac:dyDescent="0.25">
      <c r="A2497" s="669">
        <v>2037</v>
      </c>
      <c r="B2497" s="670">
        <v>2050</v>
      </c>
      <c r="C2497" s="671">
        <v>13</v>
      </c>
      <c r="D2497" s="672">
        <v>5.7567860862576028</v>
      </c>
      <c r="E2497" s="672">
        <v>5.7567860862576028</v>
      </c>
      <c r="F2497" s="673">
        <v>5.7567860862576028</v>
      </c>
      <c r="G2497" s="674">
        <v>519.7580676845522</v>
      </c>
      <c r="H2497" s="674">
        <v>519.7580676845522</v>
      </c>
      <c r="I2497" s="675">
        <v>519.7580676845522</v>
      </c>
      <c r="J2497" s="674">
        <v>1617.5400839904339</v>
      </c>
      <c r="K2497" s="674">
        <v>1617.5400839904339</v>
      </c>
      <c r="L2497" s="675">
        <v>1617.5400839904339</v>
      </c>
    </row>
    <row r="2498" spans="1:12" x14ac:dyDescent="0.25">
      <c r="A2498" s="669">
        <v>2037</v>
      </c>
      <c r="B2498" s="670">
        <v>2051</v>
      </c>
      <c r="C2498" s="671">
        <v>14</v>
      </c>
      <c r="D2498" s="672">
        <v>6.1384566329360073</v>
      </c>
      <c r="E2498" s="672">
        <v>6.1384566329360073</v>
      </c>
      <c r="F2498" s="673">
        <v>6.1384566329360073</v>
      </c>
      <c r="G2498" s="674">
        <v>525.52168181070294</v>
      </c>
      <c r="H2498" s="674">
        <v>525.52168181070294</v>
      </c>
      <c r="I2498" s="675">
        <v>525.52168181070294</v>
      </c>
      <c r="J2498" s="674">
        <v>1607.3669494255735</v>
      </c>
      <c r="K2498" s="674">
        <v>1607.3669494255735</v>
      </c>
      <c r="L2498" s="675">
        <v>1607.3669494255735</v>
      </c>
    </row>
    <row r="2499" spans="1:12" x14ac:dyDescent="0.25">
      <c r="A2499" s="669">
        <v>2037</v>
      </c>
      <c r="B2499" s="670">
        <v>2052</v>
      </c>
      <c r="C2499" s="671">
        <v>15</v>
      </c>
      <c r="D2499" s="672">
        <v>6.5136980244352793</v>
      </c>
      <c r="E2499" s="672">
        <v>6.5136980244352793</v>
      </c>
      <c r="F2499" s="673">
        <v>6.5136980244352793</v>
      </c>
      <c r="G2499" s="674">
        <v>527.811624811667</v>
      </c>
      <c r="H2499" s="674">
        <v>527.811624811667</v>
      </c>
      <c r="I2499" s="675">
        <v>527.811624811667</v>
      </c>
      <c r="J2499" s="674">
        <v>1590.47908411819</v>
      </c>
      <c r="K2499" s="674">
        <v>1590.47908411819</v>
      </c>
      <c r="L2499" s="675">
        <v>1590.47908411819</v>
      </c>
    </row>
    <row r="2500" spans="1:12" x14ac:dyDescent="0.25">
      <c r="A2500" s="669">
        <v>2037</v>
      </c>
      <c r="B2500" s="670">
        <v>2053</v>
      </c>
      <c r="C2500" s="671">
        <v>16</v>
      </c>
      <c r="D2500" s="672">
        <v>6.8748192194085114</v>
      </c>
      <c r="E2500" s="672">
        <v>6.8748192194085114</v>
      </c>
      <c r="F2500" s="673">
        <v>6.8748192194085114</v>
      </c>
      <c r="G2500" s="674">
        <v>526.22845779813065</v>
      </c>
      <c r="H2500" s="674">
        <v>526.22845779813065</v>
      </c>
      <c r="I2500" s="675">
        <v>526.22845779813065</v>
      </c>
      <c r="J2500" s="674">
        <v>1566.688189846742</v>
      </c>
      <c r="K2500" s="674">
        <v>1566.688189846742</v>
      </c>
      <c r="L2500" s="675">
        <v>1566.688189846742</v>
      </c>
    </row>
    <row r="2501" spans="1:12" x14ac:dyDescent="0.25">
      <c r="A2501" s="669">
        <v>2037</v>
      </c>
      <c r="B2501" s="670">
        <v>2054</v>
      </c>
      <c r="C2501" s="671">
        <v>17</v>
      </c>
      <c r="D2501" s="672">
        <v>7.2133346500406974</v>
      </c>
      <c r="E2501" s="672">
        <v>7.2133346500406974</v>
      </c>
      <c r="F2501" s="673">
        <v>7.2133346500406974</v>
      </c>
      <c r="G2501" s="674">
        <v>520.45709216674959</v>
      </c>
      <c r="H2501" s="674">
        <v>520.45709216674959</v>
      </c>
      <c r="I2501" s="675">
        <v>520.45709216674959</v>
      </c>
      <c r="J2501" s="674">
        <v>1535.9164438241519</v>
      </c>
      <c r="K2501" s="674">
        <v>1535.9164438241519</v>
      </c>
      <c r="L2501" s="675">
        <v>1535.9164438241519</v>
      </c>
    </row>
    <row r="2502" spans="1:12" x14ac:dyDescent="0.25">
      <c r="A2502" s="669">
        <v>2037</v>
      </c>
      <c r="B2502" s="670">
        <v>2055</v>
      </c>
      <c r="C2502" s="671">
        <v>18</v>
      </c>
      <c r="D2502" s="672">
        <v>7.5217897044311384</v>
      </c>
      <c r="E2502" s="672">
        <v>7.5217897044311384</v>
      </c>
      <c r="F2502" s="673">
        <v>7.5217897044311384</v>
      </c>
      <c r="G2502" s="674">
        <v>510.67473071138556</v>
      </c>
      <c r="H2502" s="674">
        <v>510.67473071138556</v>
      </c>
      <c r="I2502" s="675">
        <v>510.67473071138556</v>
      </c>
      <c r="J2502" s="674">
        <v>1500.1841034446925</v>
      </c>
      <c r="K2502" s="674">
        <v>1500.1841034446925</v>
      </c>
      <c r="L2502" s="675">
        <v>1500.1841034446925</v>
      </c>
    </row>
    <row r="2503" spans="1:12" x14ac:dyDescent="0.25">
      <c r="A2503" s="669">
        <v>2037</v>
      </c>
      <c r="B2503" s="670">
        <v>2056</v>
      </c>
      <c r="C2503" s="671">
        <v>19</v>
      </c>
      <c r="D2503" s="672">
        <v>7.7893497057415209</v>
      </c>
      <c r="E2503" s="672">
        <v>7.7893497057415209</v>
      </c>
      <c r="F2503" s="673">
        <v>7.7893497057415209</v>
      </c>
      <c r="G2503" s="674">
        <v>496.41169968704833</v>
      </c>
      <c r="H2503" s="674">
        <v>496.41169968704833</v>
      </c>
      <c r="I2503" s="675">
        <v>496.41169968704833</v>
      </c>
      <c r="J2503" s="674">
        <v>1457.6082490956696</v>
      </c>
      <c r="K2503" s="674">
        <v>1457.6082490956696</v>
      </c>
      <c r="L2503" s="675">
        <v>1457.6082490956696</v>
      </c>
    </row>
    <row r="2504" spans="1:12" x14ac:dyDescent="0.25">
      <c r="A2504" s="669">
        <v>2037</v>
      </c>
      <c r="B2504" s="670">
        <v>2057</v>
      </c>
      <c r="C2504" s="671">
        <v>20</v>
      </c>
      <c r="D2504" s="672">
        <v>8.0066352671494094</v>
      </c>
      <c r="E2504" s="672">
        <v>8.0066352671494094</v>
      </c>
      <c r="F2504" s="673">
        <v>8.0066352671494094</v>
      </c>
      <c r="G2504" s="674">
        <v>477.72622010043233</v>
      </c>
      <c r="H2504" s="674">
        <v>477.72622010043233</v>
      </c>
      <c r="I2504" s="675">
        <v>477.72622010043233</v>
      </c>
      <c r="J2504" s="674">
        <v>1408.4223404015947</v>
      </c>
      <c r="K2504" s="674">
        <v>1408.4223404015947</v>
      </c>
      <c r="L2504" s="675">
        <v>1408.4223404015947</v>
      </c>
    </row>
    <row r="2505" spans="1:12" x14ac:dyDescent="0.25">
      <c r="A2505" s="669">
        <v>2037</v>
      </c>
      <c r="B2505" s="670">
        <v>2058</v>
      </c>
      <c r="C2505" s="671">
        <v>21</v>
      </c>
      <c r="D2505" s="672">
        <v>8.1647637068484329</v>
      </c>
      <c r="E2505" s="672">
        <v>8.1647637068484329</v>
      </c>
      <c r="F2505" s="673">
        <v>8.1647637068484329</v>
      </c>
      <c r="G2505" s="674">
        <v>454.84532156649459</v>
      </c>
      <c r="H2505" s="674">
        <v>454.84532156649459</v>
      </c>
      <c r="I2505" s="675">
        <v>454.84532156649459</v>
      </c>
      <c r="J2505" s="674">
        <v>1353.0366431534294</v>
      </c>
      <c r="K2505" s="674">
        <v>1353.0366431534294</v>
      </c>
      <c r="L2505" s="675">
        <v>1353.0366431534294</v>
      </c>
    </row>
    <row r="2506" spans="1:12" x14ac:dyDescent="0.25">
      <c r="A2506" s="669">
        <v>2037</v>
      </c>
      <c r="B2506" s="670">
        <v>2059</v>
      </c>
      <c r="C2506" s="671">
        <v>22</v>
      </c>
      <c r="D2506" s="672">
        <v>8.2557746919768107</v>
      </c>
      <c r="E2506" s="672">
        <v>8.2557746919768107</v>
      </c>
      <c r="F2506" s="673">
        <v>8.2557746919768107</v>
      </c>
      <c r="G2506" s="674">
        <v>428.15806037910676</v>
      </c>
      <c r="H2506" s="674">
        <v>428.15806037910676</v>
      </c>
      <c r="I2506" s="675">
        <v>428.15806037910676</v>
      </c>
      <c r="J2506" s="674">
        <v>1291.9910725700547</v>
      </c>
      <c r="K2506" s="674">
        <v>1291.9910725700547</v>
      </c>
      <c r="L2506" s="675">
        <v>1291.9910725700547</v>
      </c>
    </row>
    <row r="2507" spans="1:12" x14ac:dyDescent="0.25">
      <c r="A2507" s="669">
        <v>2037</v>
      </c>
      <c r="B2507" s="670">
        <v>2060</v>
      </c>
      <c r="C2507" s="671">
        <v>23</v>
      </c>
      <c r="D2507" s="672">
        <v>8.2731059103255138</v>
      </c>
      <c r="E2507" s="672">
        <v>8.2731059103255138</v>
      </c>
      <c r="F2507" s="673">
        <v>8.2731059103255138</v>
      </c>
      <c r="G2507" s="674">
        <v>398.20655951513726</v>
      </c>
      <c r="H2507" s="674">
        <v>398.20655951513726</v>
      </c>
      <c r="I2507" s="675">
        <v>398.20655951513726</v>
      </c>
      <c r="J2507" s="674">
        <v>1225.9464608481658</v>
      </c>
      <c r="K2507" s="674">
        <v>1225.9464608481658</v>
      </c>
      <c r="L2507" s="675">
        <v>1225.9464608481658</v>
      </c>
    </row>
    <row r="2508" spans="1:12" x14ac:dyDescent="0.25">
      <c r="A2508" s="669">
        <v>2037</v>
      </c>
      <c r="B2508" s="670">
        <v>2061</v>
      </c>
      <c r="C2508" s="671">
        <v>24</v>
      </c>
      <c r="D2508" s="672">
        <v>8.2120536968622257</v>
      </c>
      <c r="E2508" s="672">
        <v>8.2120536968622257</v>
      </c>
      <c r="F2508" s="673">
        <v>8.2120536968622257</v>
      </c>
      <c r="G2508" s="674">
        <v>365.66613608021981</v>
      </c>
      <c r="H2508" s="674">
        <v>365.66613608021981</v>
      </c>
      <c r="I2508" s="675">
        <v>365.66613608021981</v>
      </c>
      <c r="J2508" s="674">
        <v>1155.6711415607479</v>
      </c>
      <c r="K2508" s="674">
        <v>1155.6711415607479</v>
      </c>
      <c r="L2508" s="675">
        <v>1155.6711415607479</v>
      </c>
    </row>
    <row r="2509" spans="1:12" x14ac:dyDescent="0.25">
      <c r="A2509" s="669">
        <v>2037</v>
      </c>
      <c r="B2509" s="670">
        <v>2062</v>
      </c>
      <c r="C2509" s="671">
        <v>25</v>
      </c>
      <c r="D2509" s="672">
        <v>8.0701771272918865</v>
      </c>
      <c r="E2509" s="672">
        <v>8.0701771272918865</v>
      </c>
      <c r="F2509" s="673">
        <v>8.0701771272918865</v>
      </c>
      <c r="G2509" s="674">
        <v>331.31445148539672</v>
      </c>
      <c r="H2509" s="674">
        <v>331.31445148539672</v>
      </c>
      <c r="I2509" s="675">
        <v>331.31445148539672</v>
      </c>
      <c r="J2509" s="674">
        <v>1082.0192016769215</v>
      </c>
      <c r="K2509" s="674">
        <v>1082.0192016769215</v>
      </c>
      <c r="L2509" s="675">
        <v>1082.0192016769215</v>
      </c>
    </row>
    <row r="2510" spans="1:12" x14ac:dyDescent="0.25">
      <c r="A2510" s="669">
        <v>2037</v>
      </c>
      <c r="B2510" s="670">
        <v>2063</v>
      </c>
      <c r="C2510" s="671">
        <v>26</v>
      </c>
      <c r="D2510" s="672">
        <v>7.8479381344033428</v>
      </c>
      <c r="E2510" s="672">
        <v>7.8479381344033428</v>
      </c>
      <c r="F2510" s="673">
        <v>7.8479381344033428</v>
      </c>
      <c r="G2510" s="674">
        <v>296.03516303670568</v>
      </c>
      <c r="H2510" s="674">
        <v>296.03516303670568</v>
      </c>
      <c r="I2510" s="675">
        <v>296.03516303670568</v>
      </c>
      <c r="J2510" s="674">
        <v>1006.1601458342352</v>
      </c>
      <c r="K2510" s="674">
        <v>1006.1601458342352</v>
      </c>
      <c r="L2510" s="675">
        <v>1006.1601458342352</v>
      </c>
    </row>
    <row r="2511" spans="1:12" x14ac:dyDescent="0.25">
      <c r="A2511" s="669">
        <v>2037</v>
      </c>
      <c r="B2511" s="670">
        <v>2064</v>
      </c>
      <c r="C2511" s="671">
        <v>27</v>
      </c>
      <c r="D2511" s="672">
        <v>7.5723785642843291</v>
      </c>
      <c r="E2511" s="672">
        <v>7.5723785642843291</v>
      </c>
      <c r="F2511" s="673">
        <v>7.5723785642843291</v>
      </c>
      <c r="G2511" s="674">
        <v>261.06605416095317</v>
      </c>
      <c r="H2511" s="674">
        <v>261.06605416095317</v>
      </c>
      <c r="I2511" s="675">
        <v>261.06605416095317</v>
      </c>
      <c r="J2511" s="674">
        <v>929.83968779790655</v>
      </c>
      <c r="K2511" s="674">
        <v>929.83968779790655</v>
      </c>
      <c r="L2511" s="675">
        <v>929.83968779790655</v>
      </c>
    </row>
    <row r="2512" spans="1:12" x14ac:dyDescent="0.25">
      <c r="A2512" s="669">
        <v>2037</v>
      </c>
      <c r="B2512" s="670">
        <v>2065</v>
      </c>
      <c r="C2512" s="671">
        <v>28</v>
      </c>
      <c r="D2512" s="672">
        <v>7.2329890043854022</v>
      </c>
      <c r="E2512" s="672">
        <v>7.2329890043854022</v>
      </c>
      <c r="F2512" s="673">
        <v>7.2329890043854022</v>
      </c>
      <c r="G2512" s="674">
        <v>229.0287868632561</v>
      </c>
      <c r="H2512" s="674">
        <v>229.0287868632561</v>
      </c>
      <c r="I2512" s="675">
        <v>229.0287868632561</v>
      </c>
      <c r="J2512" s="674">
        <v>862.79094147408182</v>
      </c>
      <c r="K2512" s="674">
        <v>862.79094147408182</v>
      </c>
      <c r="L2512" s="675">
        <v>862.79094147408182</v>
      </c>
    </row>
    <row r="2513" spans="1:12" x14ac:dyDescent="0.25">
      <c r="A2513" s="669">
        <v>2037</v>
      </c>
      <c r="B2513" s="670">
        <v>2066</v>
      </c>
      <c r="C2513" s="671">
        <v>29</v>
      </c>
      <c r="D2513" s="672">
        <v>6.8264158635213619</v>
      </c>
      <c r="E2513" s="672">
        <v>6.8264158635213619</v>
      </c>
      <c r="F2513" s="673">
        <v>6.8264158635213619</v>
      </c>
      <c r="G2513" s="674">
        <v>197.69242774060282</v>
      </c>
      <c r="H2513" s="674">
        <v>197.69242774060282</v>
      </c>
      <c r="I2513" s="675">
        <v>197.69242774060282</v>
      </c>
      <c r="J2513" s="674">
        <v>794.17949516951467</v>
      </c>
      <c r="K2513" s="674">
        <v>794.17949516951467</v>
      </c>
      <c r="L2513" s="675">
        <v>794.17949516951467</v>
      </c>
    </row>
    <row r="2514" spans="1:12" x14ac:dyDescent="0.25">
      <c r="A2514" s="669">
        <v>2037</v>
      </c>
      <c r="B2514" s="670">
        <v>2067</v>
      </c>
      <c r="C2514" s="671">
        <v>30</v>
      </c>
      <c r="D2514" s="672">
        <v>6.3617663098161357</v>
      </c>
      <c r="E2514" s="672">
        <v>6.3617663098161357</v>
      </c>
      <c r="F2514" s="673">
        <v>6.3617663098161357</v>
      </c>
      <c r="G2514" s="674">
        <v>167.82954766517057</v>
      </c>
      <c r="H2514" s="674">
        <v>167.82954766517057</v>
      </c>
      <c r="I2514" s="675">
        <v>167.82954766517057</v>
      </c>
      <c r="J2514" s="674">
        <v>725.23559562467415</v>
      </c>
      <c r="K2514" s="674">
        <v>725.23559562467415</v>
      </c>
      <c r="L2514" s="675">
        <v>725.23559562467415</v>
      </c>
    </row>
    <row r="2515" spans="1:12" x14ac:dyDescent="0.25">
      <c r="A2515" s="669">
        <v>2037</v>
      </c>
      <c r="B2515" s="670">
        <v>2068</v>
      </c>
      <c r="C2515" s="671">
        <v>31</v>
      </c>
      <c r="D2515" s="672">
        <v>6.2601161430922101</v>
      </c>
      <c r="E2515" s="672">
        <v>6.2601161430922101</v>
      </c>
      <c r="F2515" s="673">
        <v>6.2601161430922101</v>
      </c>
      <c r="G2515" s="674">
        <v>168.79681108213782</v>
      </c>
      <c r="H2515" s="674">
        <v>168.79681108213782</v>
      </c>
      <c r="I2515" s="675">
        <v>168.79681108213782</v>
      </c>
      <c r="J2515" s="674">
        <v>657.06375395925238</v>
      </c>
      <c r="K2515" s="674">
        <v>657.06375395925238</v>
      </c>
      <c r="L2515" s="675">
        <v>657.06375395925238</v>
      </c>
    </row>
    <row r="2516" spans="1:12" x14ac:dyDescent="0.25">
      <c r="A2516" s="669">
        <v>2037</v>
      </c>
      <c r="B2516" s="670">
        <v>2069</v>
      </c>
      <c r="C2516" s="671">
        <v>32</v>
      </c>
      <c r="D2516" s="672">
        <v>8.6606116829813864</v>
      </c>
      <c r="E2516" s="672">
        <v>8.6606116829813864</v>
      </c>
      <c r="F2516" s="673">
        <v>8.6606116829813864</v>
      </c>
      <c r="G2516" s="674">
        <v>142.05530714506546</v>
      </c>
      <c r="H2516" s="674">
        <v>142.05530714506546</v>
      </c>
      <c r="I2516" s="675">
        <v>142.05530714506546</v>
      </c>
      <c r="J2516" s="674">
        <v>597.87063646757508</v>
      </c>
      <c r="K2516" s="674">
        <v>597.87063646757508</v>
      </c>
      <c r="L2516" s="675">
        <v>597.87063646757508</v>
      </c>
    </row>
    <row r="2517" spans="1:12" x14ac:dyDescent="0.25">
      <c r="A2517" s="669">
        <v>2037</v>
      </c>
      <c r="B2517" s="670">
        <v>2070</v>
      </c>
      <c r="C2517" s="671">
        <v>33</v>
      </c>
      <c r="D2517" s="672">
        <v>7.5228576291034805</v>
      </c>
      <c r="E2517" s="672">
        <v>7.5228576291034805</v>
      </c>
      <c r="F2517" s="673">
        <v>7.5228576291034805</v>
      </c>
      <c r="G2517" s="674">
        <v>121.73023032223881</v>
      </c>
      <c r="H2517" s="674">
        <v>121.73023032223881</v>
      </c>
      <c r="I2517" s="675">
        <v>121.73023032223881</v>
      </c>
      <c r="J2517" s="674">
        <v>625.88760704672507</v>
      </c>
      <c r="K2517" s="674">
        <v>625.88760704672507</v>
      </c>
      <c r="L2517" s="675">
        <v>625.88760704672507</v>
      </c>
    </row>
    <row r="2518" spans="1:12" x14ac:dyDescent="0.25">
      <c r="A2518" s="669">
        <v>2037</v>
      </c>
      <c r="B2518" s="670">
        <v>2071</v>
      </c>
      <c r="C2518" s="671">
        <v>34</v>
      </c>
      <c r="D2518" s="672">
        <v>6.3072993863834252</v>
      </c>
      <c r="E2518" s="672">
        <v>6.3072993863834252</v>
      </c>
      <c r="F2518" s="673">
        <v>6.3072993863834252</v>
      </c>
      <c r="G2518" s="674">
        <v>103.85816229605558</v>
      </c>
      <c r="H2518" s="674">
        <v>103.85816229605558</v>
      </c>
      <c r="I2518" s="675">
        <v>103.85816229605558</v>
      </c>
      <c r="J2518" s="674">
        <v>567.56307073476262</v>
      </c>
      <c r="K2518" s="674">
        <v>567.56307073476262</v>
      </c>
      <c r="L2518" s="675">
        <v>567.56307073476262</v>
      </c>
    </row>
    <row r="2519" spans="1:12" x14ac:dyDescent="0.25">
      <c r="A2519" s="669">
        <v>2037</v>
      </c>
      <c r="B2519" s="670">
        <v>2072</v>
      </c>
      <c r="C2519" s="671">
        <v>35</v>
      </c>
      <c r="D2519" s="672">
        <v>6.1722349399293917</v>
      </c>
      <c r="E2519" s="672">
        <v>6.1722349399293917</v>
      </c>
      <c r="F2519" s="673">
        <v>6.1722349399293917</v>
      </c>
      <c r="G2519" s="674">
        <v>99.451808544818107</v>
      </c>
      <c r="H2519" s="674">
        <v>99.451808544818107</v>
      </c>
      <c r="I2519" s="675">
        <v>99.451808544818107</v>
      </c>
      <c r="J2519" s="674">
        <v>505.25713002633421</v>
      </c>
      <c r="K2519" s="674">
        <v>505.25713002633421</v>
      </c>
      <c r="L2519" s="675">
        <v>505.25713002633421</v>
      </c>
    </row>
    <row r="2520" spans="1:12" x14ac:dyDescent="0.25">
      <c r="A2520" s="669">
        <v>2037</v>
      </c>
      <c r="B2520" s="670">
        <v>2073</v>
      </c>
      <c r="C2520" s="671">
        <v>36</v>
      </c>
      <c r="D2520" s="672">
        <v>4.9522680206466161</v>
      </c>
      <c r="E2520" s="672">
        <v>4.9522680206466161</v>
      </c>
      <c r="F2520" s="673">
        <v>4.9522680206466161</v>
      </c>
      <c r="G2520" s="674">
        <v>103.83155498148359</v>
      </c>
      <c r="H2520" s="674">
        <v>103.83155498148359</v>
      </c>
      <c r="I2520" s="675">
        <v>103.83155498148359</v>
      </c>
      <c r="J2520" s="674">
        <v>593.79116476925913</v>
      </c>
      <c r="K2520" s="674">
        <v>593.79116476925913</v>
      </c>
      <c r="L2520" s="675">
        <v>593.79116476925913</v>
      </c>
    </row>
    <row r="2521" spans="1:12" x14ac:dyDescent="0.25">
      <c r="A2521" s="669">
        <v>2037</v>
      </c>
      <c r="B2521" s="670">
        <v>2074</v>
      </c>
      <c r="C2521" s="671">
        <v>37</v>
      </c>
      <c r="D2521" s="672">
        <v>4.2604917201712702</v>
      </c>
      <c r="E2521" s="672">
        <v>4.2604917201712702</v>
      </c>
      <c r="F2521" s="673">
        <v>4.2604917201712702</v>
      </c>
      <c r="G2521" s="674">
        <v>77.134539585371058</v>
      </c>
      <c r="H2521" s="674">
        <v>77.134539585371058</v>
      </c>
      <c r="I2521" s="675">
        <v>77.134539585371058</v>
      </c>
      <c r="J2521" s="674">
        <v>486.1891870483546</v>
      </c>
      <c r="K2521" s="674">
        <v>486.1891870483546</v>
      </c>
      <c r="L2521" s="675">
        <v>486.1891870483546</v>
      </c>
    </row>
    <row r="2522" spans="1:12" x14ac:dyDescent="0.25">
      <c r="A2522" s="669">
        <v>2037</v>
      </c>
      <c r="B2522" s="670">
        <v>2075</v>
      </c>
      <c r="C2522" s="671">
        <v>38</v>
      </c>
      <c r="D2522" s="672">
        <v>3.7902818603341295</v>
      </c>
      <c r="E2522" s="672">
        <v>3.7902818603341295</v>
      </c>
      <c r="F2522" s="673">
        <v>3.7902818603341295</v>
      </c>
      <c r="G2522" s="674">
        <v>58.596259189296205</v>
      </c>
      <c r="H2522" s="674">
        <v>58.596259189296205</v>
      </c>
      <c r="I2522" s="675">
        <v>58.596259189296205</v>
      </c>
      <c r="J2522" s="674">
        <v>444.0015364487715</v>
      </c>
      <c r="K2522" s="674">
        <v>444.0015364487715</v>
      </c>
      <c r="L2522" s="675">
        <v>444.0015364487715</v>
      </c>
    </row>
    <row r="2523" spans="1:12" ht="13" thickBot="1" x14ac:dyDescent="0.3">
      <c r="A2523" s="676">
        <v>2037</v>
      </c>
      <c r="B2523" s="677">
        <v>2076</v>
      </c>
      <c r="C2523" s="678">
        <v>39</v>
      </c>
      <c r="D2523" s="679">
        <v>2.9133711282191608</v>
      </c>
      <c r="E2523" s="679">
        <v>2.9133711282191608</v>
      </c>
      <c r="F2523" s="680">
        <v>2.9133711282191608</v>
      </c>
      <c r="G2523" s="681">
        <v>35.715456249748549</v>
      </c>
      <c r="H2523" s="681">
        <v>35.715456249748549</v>
      </c>
      <c r="I2523" s="682">
        <v>35.715456249748549</v>
      </c>
      <c r="J2523" s="681">
        <v>353.63262176587659</v>
      </c>
      <c r="K2523" s="681">
        <v>353.63262176587659</v>
      </c>
      <c r="L2523" s="682">
        <v>353.63262176587659</v>
      </c>
    </row>
    <row r="2524" spans="1:12" x14ac:dyDescent="0.25">
      <c r="A2524" s="662">
        <v>2038</v>
      </c>
      <c r="B2524" s="663">
        <v>2038</v>
      </c>
      <c r="C2524" s="664">
        <v>0</v>
      </c>
      <c r="D2524" s="665">
        <v>2.0306934746557843</v>
      </c>
      <c r="E2524" s="665">
        <v>2.0306934746557843</v>
      </c>
      <c r="F2524" s="666">
        <v>2.0306934746557843</v>
      </c>
      <c r="G2524" s="667">
        <v>332.91241882554118</v>
      </c>
      <c r="H2524" s="667">
        <v>332.91241882554118</v>
      </c>
      <c r="I2524" s="668">
        <v>332.91241882554118</v>
      </c>
      <c r="J2524" s="667">
        <v>1339.7367420558564</v>
      </c>
      <c r="K2524" s="667">
        <v>1339.7367420558564</v>
      </c>
      <c r="L2524" s="668">
        <v>1339.7367420558564</v>
      </c>
    </row>
    <row r="2525" spans="1:12" x14ac:dyDescent="0.25">
      <c r="A2525" s="669">
        <v>2038</v>
      </c>
      <c r="B2525" s="670">
        <v>2039</v>
      </c>
      <c r="C2525" s="671">
        <v>1</v>
      </c>
      <c r="D2525" s="672">
        <v>2.2007436981377735</v>
      </c>
      <c r="E2525" s="672">
        <v>2.2007436981377735</v>
      </c>
      <c r="F2525" s="673">
        <v>2.2007436981377735</v>
      </c>
      <c r="G2525" s="674">
        <v>345.36279660226904</v>
      </c>
      <c r="H2525" s="674">
        <v>345.36279660226904</v>
      </c>
      <c r="I2525" s="675">
        <v>345.36279660226904</v>
      </c>
      <c r="J2525" s="674">
        <v>1374.5670517062169</v>
      </c>
      <c r="K2525" s="674">
        <v>1374.5670517062169</v>
      </c>
      <c r="L2525" s="675">
        <v>1374.5670517062169</v>
      </c>
    </row>
    <row r="2526" spans="1:12" x14ac:dyDescent="0.25">
      <c r="A2526" s="669">
        <v>2038</v>
      </c>
      <c r="B2526" s="670">
        <v>2040</v>
      </c>
      <c r="C2526" s="671">
        <v>2</v>
      </c>
      <c r="D2526" s="672">
        <v>2.3894455410770306</v>
      </c>
      <c r="E2526" s="672">
        <v>2.3894455410770306</v>
      </c>
      <c r="F2526" s="673">
        <v>2.3894455410770306</v>
      </c>
      <c r="G2526" s="674">
        <v>359.01617703729011</v>
      </c>
      <c r="H2526" s="674">
        <v>359.01617703729011</v>
      </c>
      <c r="I2526" s="675">
        <v>359.01617703729011</v>
      </c>
      <c r="J2526" s="674">
        <v>1409.0026118282794</v>
      </c>
      <c r="K2526" s="674">
        <v>1409.0026118282794</v>
      </c>
      <c r="L2526" s="675">
        <v>1409.0026118282794</v>
      </c>
    </row>
    <row r="2527" spans="1:12" x14ac:dyDescent="0.25">
      <c r="A2527" s="669">
        <v>2038</v>
      </c>
      <c r="B2527" s="670">
        <v>2041</v>
      </c>
      <c r="C2527" s="671">
        <v>3</v>
      </c>
      <c r="D2527" s="672">
        <v>2.5977854909562854</v>
      </c>
      <c r="E2527" s="672">
        <v>2.5977854909562854</v>
      </c>
      <c r="F2527" s="673">
        <v>2.5977854909562854</v>
      </c>
      <c r="G2527" s="674">
        <v>373.72620191000743</v>
      </c>
      <c r="H2527" s="674">
        <v>373.72620191000743</v>
      </c>
      <c r="I2527" s="675">
        <v>373.72620191000743</v>
      </c>
      <c r="J2527" s="674">
        <v>1442.5995990189888</v>
      </c>
      <c r="K2527" s="674">
        <v>1442.5995990189888</v>
      </c>
      <c r="L2527" s="675">
        <v>1442.5995990189888</v>
      </c>
    </row>
    <row r="2528" spans="1:12" x14ac:dyDescent="0.25">
      <c r="A2528" s="669">
        <v>2038</v>
      </c>
      <c r="B2528" s="670">
        <v>2042</v>
      </c>
      <c r="C2528" s="671">
        <v>4</v>
      </c>
      <c r="D2528" s="672">
        <v>2.8265965286440169</v>
      </c>
      <c r="E2528" s="672">
        <v>2.8265965286440169</v>
      </c>
      <c r="F2528" s="673">
        <v>2.8265965286440169</v>
      </c>
      <c r="G2528" s="674">
        <v>389.31603724866886</v>
      </c>
      <c r="H2528" s="674">
        <v>389.31603724866886</v>
      </c>
      <c r="I2528" s="675">
        <v>389.31603724866886</v>
      </c>
      <c r="J2528" s="674">
        <v>1474.8800134516136</v>
      </c>
      <c r="K2528" s="674">
        <v>1474.8800134516136</v>
      </c>
      <c r="L2528" s="675">
        <v>1474.8800134516136</v>
      </c>
    </row>
    <row r="2529" spans="1:12" x14ac:dyDescent="0.25">
      <c r="A2529" s="669">
        <v>2038</v>
      </c>
      <c r="B2529" s="670">
        <v>2043</v>
      </c>
      <c r="C2529" s="671">
        <v>5</v>
      </c>
      <c r="D2529" s="672">
        <v>3.0764838811811388</v>
      </c>
      <c r="E2529" s="672">
        <v>3.0764838811811388</v>
      </c>
      <c r="F2529" s="673">
        <v>3.0764838811811388</v>
      </c>
      <c r="G2529" s="674">
        <v>405.5724187511878</v>
      </c>
      <c r="H2529" s="674">
        <v>405.5724187511878</v>
      </c>
      <c r="I2529" s="675">
        <v>405.5724187511878</v>
      </c>
      <c r="J2529" s="674">
        <v>1505.3350774006556</v>
      </c>
      <c r="K2529" s="674">
        <v>1505.3350774006556</v>
      </c>
      <c r="L2529" s="675">
        <v>1505.3350774006556</v>
      </c>
    </row>
    <row r="2530" spans="1:12" x14ac:dyDescent="0.25">
      <c r="A2530" s="669">
        <v>2038</v>
      </c>
      <c r="B2530" s="670">
        <v>2044</v>
      </c>
      <c r="C2530" s="671">
        <v>6</v>
      </c>
      <c r="D2530" s="672">
        <v>3.3477395197330595</v>
      </c>
      <c r="E2530" s="672">
        <v>3.3477395197330595</v>
      </c>
      <c r="F2530" s="673">
        <v>3.3477395197330595</v>
      </c>
      <c r="G2530" s="674">
        <v>422.24066549435662</v>
      </c>
      <c r="H2530" s="674">
        <v>422.24066549435662</v>
      </c>
      <c r="I2530" s="675">
        <v>422.24066549435662</v>
      </c>
      <c r="J2530" s="674">
        <v>1533.4302092104058</v>
      </c>
      <c r="K2530" s="674">
        <v>1533.4302092104058</v>
      </c>
      <c r="L2530" s="675">
        <v>1533.4302092104058</v>
      </c>
    </row>
    <row r="2531" spans="1:12" x14ac:dyDescent="0.25">
      <c r="A2531" s="669">
        <v>2038</v>
      </c>
      <c r="B2531" s="670">
        <v>2045</v>
      </c>
      <c r="C2531" s="671">
        <v>7</v>
      </c>
      <c r="D2531" s="672">
        <v>3.6402463132996088</v>
      </c>
      <c r="E2531" s="672">
        <v>3.6402463132996088</v>
      </c>
      <c r="F2531" s="673">
        <v>3.6402463132996088</v>
      </c>
      <c r="G2531" s="674">
        <v>439.02108821526383</v>
      </c>
      <c r="H2531" s="674">
        <v>439.02108821526383</v>
      </c>
      <c r="I2531" s="675">
        <v>439.02108821526383</v>
      </c>
      <c r="J2531" s="674">
        <v>1558.6116690698143</v>
      </c>
      <c r="K2531" s="674">
        <v>1558.6116690698143</v>
      </c>
      <c r="L2531" s="675">
        <v>1558.6116690698143</v>
      </c>
    </row>
    <row r="2532" spans="1:12" x14ac:dyDescent="0.25">
      <c r="A2532" s="669">
        <v>2038</v>
      </c>
      <c r="B2532" s="670">
        <v>2046</v>
      </c>
      <c r="C2532" s="671">
        <v>8</v>
      </c>
      <c r="D2532" s="672">
        <v>3.9533738273232402</v>
      </c>
      <c r="E2532" s="672">
        <v>3.9533738273232402</v>
      </c>
      <c r="F2532" s="673">
        <v>3.9533738273232402</v>
      </c>
      <c r="G2532" s="674">
        <v>455.56729696891972</v>
      </c>
      <c r="H2532" s="674">
        <v>455.56729696891972</v>
      </c>
      <c r="I2532" s="675">
        <v>455.56729696891972</v>
      </c>
      <c r="J2532" s="674">
        <v>1580.3149234732673</v>
      </c>
      <c r="K2532" s="674">
        <v>1580.3149234732673</v>
      </c>
      <c r="L2532" s="675">
        <v>1580.3149234732673</v>
      </c>
    </row>
    <row r="2533" spans="1:12" x14ac:dyDescent="0.25">
      <c r="A2533" s="669">
        <v>2038</v>
      </c>
      <c r="B2533" s="670">
        <v>2047</v>
      </c>
      <c r="C2533" s="671">
        <v>9</v>
      </c>
      <c r="D2533" s="672">
        <v>4.2858690681148497</v>
      </c>
      <c r="E2533" s="672">
        <v>4.2858690681148497</v>
      </c>
      <c r="F2533" s="673">
        <v>4.2858690681148497</v>
      </c>
      <c r="G2533" s="674">
        <v>471.48696168928234</v>
      </c>
      <c r="H2533" s="674">
        <v>471.48696168928234</v>
      </c>
      <c r="I2533" s="675">
        <v>471.48696168928234</v>
      </c>
      <c r="J2533" s="674">
        <v>1597.9747118943465</v>
      </c>
      <c r="K2533" s="674">
        <v>1597.9747118943465</v>
      </c>
      <c r="L2533" s="675">
        <v>1597.9747118943465</v>
      </c>
    </row>
    <row r="2534" spans="1:12" x14ac:dyDescent="0.25">
      <c r="A2534" s="669">
        <v>2038</v>
      </c>
      <c r="B2534" s="670">
        <v>2048</v>
      </c>
      <c r="C2534" s="671">
        <v>10</v>
      </c>
      <c r="D2534" s="672">
        <v>4.6357469850148219</v>
      </c>
      <c r="E2534" s="672">
        <v>4.6357469850148219</v>
      </c>
      <c r="F2534" s="673">
        <v>4.6357469850148219</v>
      </c>
      <c r="G2534" s="674">
        <v>486.34558373969412</v>
      </c>
      <c r="H2534" s="674">
        <v>486.34558373969412</v>
      </c>
      <c r="I2534" s="675">
        <v>486.34558373969412</v>
      </c>
      <c r="J2534" s="674">
        <v>1611.036722707945</v>
      </c>
      <c r="K2534" s="674">
        <v>1611.036722707945</v>
      </c>
      <c r="L2534" s="675">
        <v>1611.036722707945</v>
      </c>
    </row>
    <row r="2535" spans="1:12" x14ac:dyDescent="0.25">
      <c r="A2535" s="669">
        <v>2038</v>
      </c>
      <c r="B2535" s="670">
        <v>2049</v>
      </c>
      <c r="C2535" s="671">
        <v>11</v>
      </c>
      <c r="D2535" s="672">
        <v>5.0001871805737865</v>
      </c>
      <c r="E2535" s="672">
        <v>5.0001871805737865</v>
      </c>
      <c r="F2535" s="673">
        <v>5.0001871805737865</v>
      </c>
      <c r="G2535" s="674">
        <v>499.67378168273206</v>
      </c>
      <c r="H2535" s="674">
        <v>499.67378168273206</v>
      </c>
      <c r="I2535" s="675">
        <v>499.67378168273206</v>
      </c>
      <c r="J2535" s="674">
        <v>1618.9706975904267</v>
      </c>
      <c r="K2535" s="674">
        <v>1618.9706975904267</v>
      </c>
      <c r="L2535" s="675">
        <v>1618.9706975904267</v>
      </c>
    </row>
    <row r="2536" spans="1:12" x14ac:dyDescent="0.25">
      <c r="A2536" s="669">
        <v>2038</v>
      </c>
      <c r="B2536" s="670">
        <v>2050</v>
      </c>
      <c r="C2536" s="671">
        <v>12</v>
      </c>
      <c r="D2536" s="672">
        <v>5.3754449277739287</v>
      </c>
      <c r="E2536" s="672">
        <v>5.3754449277739287</v>
      </c>
      <c r="F2536" s="673">
        <v>5.3754449277739287</v>
      </c>
      <c r="G2536" s="674">
        <v>510.97846622620926</v>
      </c>
      <c r="H2536" s="674">
        <v>510.97846622620926</v>
      </c>
      <c r="I2536" s="675">
        <v>510.97846622620926</v>
      </c>
      <c r="J2536" s="674">
        <v>1621.2846875725902</v>
      </c>
      <c r="K2536" s="674">
        <v>1621.2846875725902</v>
      </c>
      <c r="L2536" s="675">
        <v>1621.2846875725902</v>
      </c>
    </row>
    <row r="2537" spans="1:12" x14ac:dyDescent="0.25">
      <c r="A2537" s="669">
        <v>2038</v>
      </c>
      <c r="B2537" s="670">
        <v>2051</v>
      </c>
      <c r="C2537" s="671">
        <v>13</v>
      </c>
      <c r="D2537" s="672">
        <v>5.7567860862576028</v>
      </c>
      <c r="E2537" s="672">
        <v>5.7567860862576028</v>
      </c>
      <c r="F2537" s="673">
        <v>5.7567860862576028</v>
      </c>
      <c r="G2537" s="674">
        <v>519.7580676845522</v>
      </c>
      <c r="H2537" s="674">
        <v>519.7580676845522</v>
      </c>
      <c r="I2537" s="675">
        <v>519.7580676845522</v>
      </c>
      <c r="J2537" s="674">
        <v>1617.5400839904339</v>
      </c>
      <c r="K2537" s="674">
        <v>1617.5400839904339</v>
      </c>
      <c r="L2537" s="675">
        <v>1617.5400839904339</v>
      </c>
    </row>
    <row r="2538" spans="1:12" x14ac:dyDescent="0.25">
      <c r="A2538" s="669">
        <v>2038</v>
      </c>
      <c r="B2538" s="670">
        <v>2052</v>
      </c>
      <c r="C2538" s="671">
        <v>14</v>
      </c>
      <c r="D2538" s="672">
        <v>6.1384566329360073</v>
      </c>
      <c r="E2538" s="672">
        <v>6.1384566329360073</v>
      </c>
      <c r="F2538" s="673">
        <v>6.1384566329360073</v>
      </c>
      <c r="G2538" s="674">
        <v>525.52168181070294</v>
      </c>
      <c r="H2538" s="674">
        <v>525.52168181070294</v>
      </c>
      <c r="I2538" s="675">
        <v>525.52168181070294</v>
      </c>
      <c r="J2538" s="674">
        <v>1607.3669494255735</v>
      </c>
      <c r="K2538" s="674">
        <v>1607.3669494255735</v>
      </c>
      <c r="L2538" s="675">
        <v>1607.3669494255735</v>
      </c>
    </row>
    <row r="2539" spans="1:12" x14ac:dyDescent="0.25">
      <c r="A2539" s="669">
        <v>2038</v>
      </c>
      <c r="B2539" s="670">
        <v>2053</v>
      </c>
      <c r="C2539" s="671">
        <v>15</v>
      </c>
      <c r="D2539" s="672">
        <v>6.5136980244352793</v>
      </c>
      <c r="E2539" s="672">
        <v>6.5136980244352793</v>
      </c>
      <c r="F2539" s="673">
        <v>6.5136980244352793</v>
      </c>
      <c r="G2539" s="674">
        <v>527.811624811667</v>
      </c>
      <c r="H2539" s="674">
        <v>527.811624811667</v>
      </c>
      <c r="I2539" s="675">
        <v>527.811624811667</v>
      </c>
      <c r="J2539" s="674">
        <v>1590.47908411819</v>
      </c>
      <c r="K2539" s="674">
        <v>1590.47908411819</v>
      </c>
      <c r="L2539" s="675">
        <v>1590.47908411819</v>
      </c>
    </row>
    <row r="2540" spans="1:12" x14ac:dyDescent="0.25">
      <c r="A2540" s="669">
        <v>2038</v>
      </c>
      <c r="B2540" s="670">
        <v>2054</v>
      </c>
      <c r="C2540" s="671">
        <v>16</v>
      </c>
      <c r="D2540" s="672">
        <v>6.8748192194085114</v>
      </c>
      <c r="E2540" s="672">
        <v>6.8748192194085114</v>
      </c>
      <c r="F2540" s="673">
        <v>6.8748192194085114</v>
      </c>
      <c r="G2540" s="674">
        <v>526.22845779813065</v>
      </c>
      <c r="H2540" s="674">
        <v>526.22845779813065</v>
      </c>
      <c r="I2540" s="675">
        <v>526.22845779813065</v>
      </c>
      <c r="J2540" s="674">
        <v>1566.688189846742</v>
      </c>
      <c r="K2540" s="674">
        <v>1566.688189846742</v>
      </c>
      <c r="L2540" s="675">
        <v>1566.688189846742</v>
      </c>
    </row>
    <row r="2541" spans="1:12" x14ac:dyDescent="0.25">
      <c r="A2541" s="669">
        <v>2038</v>
      </c>
      <c r="B2541" s="670">
        <v>2055</v>
      </c>
      <c r="C2541" s="671">
        <v>17</v>
      </c>
      <c r="D2541" s="672">
        <v>7.2133346500406974</v>
      </c>
      <c r="E2541" s="672">
        <v>7.2133346500406974</v>
      </c>
      <c r="F2541" s="673">
        <v>7.2133346500406974</v>
      </c>
      <c r="G2541" s="674">
        <v>520.45709216674959</v>
      </c>
      <c r="H2541" s="674">
        <v>520.45709216674959</v>
      </c>
      <c r="I2541" s="675">
        <v>520.45709216674959</v>
      </c>
      <c r="J2541" s="674">
        <v>1535.9164438241519</v>
      </c>
      <c r="K2541" s="674">
        <v>1535.9164438241519</v>
      </c>
      <c r="L2541" s="675">
        <v>1535.9164438241519</v>
      </c>
    </row>
    <row r="2542" spans="1:12" x14ac:dyDescent="0.25">
      <c r="A2542" s="669">
        <v>2038</v>
      </c>
      <c r="B2542" s="670">
        <v>2056</v>
      </c>
      <c r="C2542" s="671">
        <v>18</v>
      </c>
      <c r="D2542" s="672">
        <v>7.5217897044311384</v>
      </c>
      <c r="E2542" s="672">
        <v>7.5217897044311384</v>
      </c>
      <c r="F2542" s="673">
        <v>7.5217897044311384</v>
      </c>
      <c r="G2542" s="674">
        <v>510.67473071138556</v>
      </c>
      <c r="H2542" s="674">
        <v>510.67473071138556</v>
      </c>
      <c r="I2542" s="675">
        <v>510.67473071138556</v>
      </c>
      <c r="J2542" s="674">
        <v>1500.1841034446925</v>
      </c>
      <c r="K2542" s="674">
        <v>1500.1841034446925</v>
      </c>
      <c r="L2542" s="675">
        <v>1500.1841034446925</v>
      </c>
    </row>
    <row r="2543" spans="1:12" x14ac:dyDescent="0.25">
      <c r="A2543" s="669">
        <v>2038</v>
      </c>
      <c r="B2543" s="670">
        <v>2057</v>
      </c>
      <c r="C2543" s="671">
        <v>19</v>
      </c>
      <c r="D2543" s="672">
        <v>7.7893497057415209</v>
      </c>
      <c r="E2543" s="672">
        <v>7.7893497057415209</v>
      </c>
      <c r="F2543" s="673">
        <v>7.7893497057415209</v>
      </c>
      <c r="G2543" s="674">
        <v>496.41169968704833</v>
      </c>
      <c r="H2543" s="674">
        <v>496.41169968704833</v>
      </c>
      <c r="I2543" s="675">
        <v>496.41169968704833</v>
      </c>
      <c r="J2543" s="674">
        <v>1457.6082490956696</v>
      </c>
      <c r="K2543" s="674">
        <v>1457.6082490956696</v>
      </c>
      <c r="L2543" s="675">
        <v>1457.6082490956696</v>
      </c>
    </row>
    <row r="2544" spans="1:12" x14ac:dyDescent="0.25">
      <c r="A2544" s="669">
        <v>2038</v>
      </c>
      <c r="B2544" s="670">
        <v>2058</v>
      </c>
      <c r="C2544" s="671">
        <v>20</v>
      </c>
      <c r="D2544" s="672">
        <v>8.0066352671494094</v>
      </c>
      <c r="E2544" s="672">
        <v>8.0066352671494094</v>
      </c>
      <c r="F2544" s="673">
        <v>8.0066352671494094</v>
      </c>
      <c r="G2544" s="674">
        <v>477.72622010043233</v>
      </c>
      <c r="H2544" s="674">
        <v>477.72622010043233</v>
      </c>
      <c r="I2544" s="675">
        <v>477.72622010043233</v>
      </c>
      <c r="J2544" s="674">
        <v>1408.4223404015947</v>
      </c>
      <c r="K2544" s="674">
        <v>1408.4223404015947</v>
      </c>
      <c r="L2544" s="675">
        <v>1408.4223404015947</v>
      </c>
    </row>
    <row r="2545" spans="1:12" x14ac:dyDescent="0.25">
      <c r="A2545" s="669">
        <v>2038</v>
      </c>
      <c r="B2545" s="670">
        <v>2059</v>
      </c>
      <c r="C2545" s="671">
        <v>21</v>
      </c>
      <c r="D2545" s="672">
        <v>8.1647637068484329</v>
      </c>
      <c r="E2545" s="672">
        <v>8.1647637068484329</v>
      </c>
      <c r="F2545" s="673">
        <v>8.1647637068484329</v>
      </c>
      <c r="G2545" s="674">
        <v>454.84532156649459</v>
      </c>
      <c r="H2545" s="674">
        <v>454.84532156649459</v>
      </c>
      <c r="I2545" s="675">
        <v>454.84532156649459</v>
      </c>
      <c r="J2545" s="674">
        <v>1353.0366431534294</v>
      </c>
      <c r="K2545" s="674">
        <v>1353.0366431534294</v>
      </c>
      <c r="L2545" s="675">
        <v>1353.0366431534294</v>
      </c>
    </row>
    <row r="2546" spans="1:12" x14ac:dyDescent="0.25">
      <c r="A2546" s="669">
        <v>2038</v>
      </c>
      <c r="B2546" s="670">
        <v>2060</v>
      </c>
      <c r="C2546" s="671">
        <v>22</v>
      </c>
      <c r="D2546" s="672">
        <v>8.2557746919768107</v>
      </c>
      <c r="E2546" s="672">
        <v>8.2557746919768107</v>
      </c>
      <c r="F2546" s="673">
        <v>8.2557746919768107</v>
      </c>
      <c r="G2546" s="674">
        <v>428.15806037910676</v>
      </c>
      <c r="H2546" s="674">
        <v>428.15806037910676</v>
      </c>
      <c r="I2546" s="675">
        <v>428.15806037910676</v>
      </c>
      <c r="J2546" s="674">
        <v>1291.9910725700547</v>
      </c>
      <c r="K2546" s="674">
        <v>1291.9910725700547</v>
      </c>
      <c r="L2546" s="675">
        <v>1291.9910725700547</v>
      </c>
    </row>
    <row r="2547" spans="1:12" x14ac:dyDescent="0.25">
      <c r="A2547" s="669">
        <v>2038</v>
      </c>
      <c r="B2547" s="670">
        <v>2061</v>
      </c>
      <c r="C2547" s="671">
        <v>23</v>
      </c>
      <c r="D2547" s="672">
        <v>8.2731059103255138</v>
      </c>
      <c r="E2547" s="672">
        <v>8.2731059103255138</v>
      </c>
      <c r="F2547" s="673">
        <v>8.2731059103255138</v>
      </c>
      <c r="G2547" s="674">
        <v>398.20655951513726</v>
      </c>
      <c r="H2547" s="674">
        <v>398.20655951513726</v>
      </c>
      <c r="I2547" s="675">
        <v>398.20655951513726</v>
      </c>
      <c r="J2547" s="674">
        <v>1225.9464608481658</v>
      </c>
      <c r="K2547" s="674">
        <v>1225.9464608481658</v>
      </c>
      <c r="L2547" s="675">
        <v>1225.9464608481658</v>
      </c>
    </row>
    <row r="2548" spans="1:12" x14ac:dyDescent="0.25">
      <c r="A2548" s="669">
        <v>2038</v>
      </c>
      <c r="B2548" s="670">
        <v>2062</v>
      </c>
      <c r="C2548" s="671">
        <v>24</v>
      </c>
      <c r="D2548" s="672">
        <v>8.2120536968622257</v>
      </c>
      <c r="E2548" s="672">
        <v>8.2120536968622257</v>
      </c>
      <c r="F2548" s="673">
        <v>8.2120536968622257</v>
      </c>
      <c r="G2548" s="674">
        <v>365.66613608021981</v>
      </c>
      <c r="H2548" s="674">
        <v>365.66613608021981</v>
      </c>
      <c r="I2548" s="675">
        <v>365.66613608021981</v>
      </c>
      <c r="J2548" s="674">
        <v>1155.6711415607479</v>
      </c>
      <c r="K2548" s="674">
        <v>1155.6711415607479</v>
      </c>
      <c r="L2548" s="675">
        <v>1155.6711415607479</v>
      </c>
    </row>
    <row r="2549" spans="1:12" x14ac:dyDescent="0.25">
      <c r="A2549" s="669">
        <v>2038</v>
      </c>
      <c r="B2549" s="670">
        <v>2063</v>
      </c>
      <c r="C2549" s="671">
        <v>25</v>
      </c>
      <c r="D2549" s="672">
        <v>8.0701771272918865</v>
      </c>
      <c r="E2549" s="672">
        <v>8.0701771272918865</v>
      </c>
      <c r="F2549" s="673">
        <v>8.0701771272918865</v>
      </c>
      <c r="G2549" s="674">
        <v>331.31445148539672</v>
      </c>
      <c r="H2549" s="674">
        <v>331.31445148539672</v>
      </c>
      <c r="I2549" s="675">
        <v>331.31445148539672</v>
      </c>
      <c r="J2549" s="674">
        <v>1082.0192016769215</v>
      </c>
      <c r="K2549" s="674">
        <v>1082.0192016769215</v>
      </c>
      <c r="L2549" s="675">
        <v>1082.0192016769215</v>
      </c>
    </row>
    <row r="2550" spans="1:12" x14ac:dyDescent="0.25">
      <c r="A2550" s="669">
        <v>2038</v>
      </c>
      <c r="B2550" s="670">
        <v>2064</v>
      </c>
      <c r="C2550" s="671">
        <v>26</v>
      </c>
      <c r="D2550" s="672">
        <v>7.8479381344033428</v>
      </c>
      <c r="E2550" s="672">
        <v>7.8479381344033428</v>
      </c>
      <c r="F2550" s="673">
        <v>7.8479381344033428</v>
      </c>
      <c r="G2550" s="674">
        <v>296.03516303670568</v>
      </c>
      <c r="H2550" s="674">
        <v>296.03516303670568</v>
      </c>
      <c r="I2550" s="675">
        <v>296.03516303670568</v>
      </c>
      <c r="J2550" s="674">
        <v>1006.1601458342352</v>
      </c>
      <c r="K2550" s="674">
        <v>1006.1601458342352</v>
      </c>
      <c r="L2550" s="675">
        <v>1006.1601458342352</v>
      </c>
    </row>
    <row r="2551" spans="1:12" x14ac:dyDescent="0.25">
      <c r="A2551" s="669">
        <v>2038</v>
      </c>
      <c r="B2551" s="670">
        <v>2065</v>
      </c>
      <c r="C2551" s="671">
        <v>27</v>
      </c>
      <c r="D2551" s="672">
        <v>7.5723785642843291</v>
      </c>
      <c r="E2551" s="672">
        <v>7.5723785642843291</v>
      </c>
      <c r="F2551" s="673">
        <v>7.5723785642843291</v>
      </c>
      <c r="G2551" s="674">
        <v>261.06605416095317</v>
      </c>
      <c r="H2551" s="674">
        <v>261.06605416095317</v>
      </c>
      <c r="I2551" s="675">
        <v>261.06605416095317</v>
      </c>
      <c r="J2551" s="674">
        <v>929.83968779790655</v>
      </c>
      <c r="K2551" s="674">
        <v>929.83968779790655</v>
      </c>
      <c r="L2551" s="675">
        <v>929.83968779790655</v>
      </c>
    </row>
    <row r="2552" spans="1:12" x14ac:dyDescent="0.25">
      <c r="A2552" s="669">
        <v>2038</v>
      </c>
      <c r="B2552" s="670">
        <v>2066</v>
      </c>
      <c r="C2552" s="671">
        <v>28</v>
      </c>
      <c r="D2552" s="672">
        <v>7.2329890043854022</v>
      </c>
      <c r="E2552" s="672">
        <v>7.2329890043854022</v>
      </c>
      <c r="F2552" s="673">
        <v>7.2329890043854022</v>
      </c>
      <c r="G2552" s="674">
        <v>229.0287868632561</v>
      </c>
      <c r="H2552" s="674">
        <v>229.0287868632561</v>
      </c>
      <c r="I2552" s="675">
        <v>229.0287868632561</v>
      </c>
      <c r="J2552" s="674">
        <v>862.79094147408182</v>
      </c>
      <c r="K2552" s="674">
        <v>862.79094147408182</v>
      </c>
      <c r="L2552" s="675">
        <v>862.79094147408182</v>
      </c>
    </row>
    <row r="2553" spans="1:12" x14ac:dyDescent="0.25">
      <c r="A2553" s="669">
        <v>2038</v>
      </c>
      <c r="B2553" s="670">
        <v>2067</v>
      </c>
      <c r="C2553" s="671">
        <v>29</v>
      </c>
      <c r="D2553" s="672">
        <v>6.8264158635213619</v>
      </c>
      <c r="E2553" s="672">
        <v>6.8264158635213619</v>
      </c>
      <c r="F2553" s="673">
        <v>6.8264158635213619</v>
      </c>
      <c r="G2553" s="674">
        <v>197.69242774060282</v>
      </c>
      <c r="H2553" s="674">
        <v>197.69242774060282</v>
      </c>
      <c r="I2553" s="675">
        <v>197.69242774060282</v>
      </c>
      <c r="J2553" s="674">
        <v>794.17949516951467</v>
      </c>
      <c r="K2553" s="674">
        <v>794.17949516951467</v>
      </c>
      <c r="L2553" s="675">
        <v>794.17949516951467</v>
      </c>
    </row>
    <row r="2554" spans="1:12" x14ac:dyDescent="0.25">
      <c r="A2554" s="669">
        <v>2038</v>
      </c>
      <c r="B2554" s="670">
        <v>2068</v>
      </c>
      <c r="C2554" s="671">
        <v>30</v>
      </c>
      <c r="D2554" s="672">
        <v>6.3617663098161357</v>
      </c>
      <c r="E2554" s="672">
        <v>6.3617663098161357</v>
      </c>
      <c r="F2554" s="673">
        <v>6.3617663098161357</v>
      </c>
      <c r="G2554" s="674">
        <v>167.82954766517057</v>
      </c>
      <c r="H2554" s="674">
        <v>167.82954766517057</v>
      </c>
      <c r="I2554" s="675">
        <v>167.82954766517057</v>
      </c>
      <c r="J2554" s="674">
        <v>725.23559562467415</v>
      </c>
      <c r="K2554" s="674">
        <v>725.23559562467415</v>
      </c>
      <c r="L2554" s="675">
        <v>725.23559562467415</v>
      </c>
    </row>
    <row r="2555" spans="1:12" x14ac:dyDescent="0.25">
      <c r="A2555" s="669">
        <v>2038</v>
      </c>
      <c r="B2555" s="670">
        <v>2069</v>
      </c>
      <c r="C2555" s="671">
        <v>31</v>
      </c>
      <c r="D2555" s="672">
        <v>6.2601161430922101</v>
      </c>
      <c r="E2555" s="672">
        <v>6.2601161430922101</v>
      </c>
      <c r="F2555" s="673">
        <v>6.2601161430922101</v>
      </c>
      <c r="G2555" s="674">
        <v>168.79681108213782</v>
      </c>
      <c r="H2555" s="674">
        <v>168.79681108213782</v>
      </c>
      <c r="I2555" s="675">
        <v>168.79681108213782</v>
      </c>
      <c r="J2555" s="674">
        <v>657.06375395925238</v>
      </c>
      <c r="K2555" s="674">
        <v>657.06375395925238</v>
      </c>
      <c r="L2555" s="675">
        <v>657.06375395925238</v>
      </c>
    </row>
    <row r="2556" spans="1:12" x14ac:dyDescent="0.25">
      <c r="A2556" s="669">
        <v>2038</v>
      </c>
      <c r="B2556" s="670">
        <v>2070</v>
      </c>
      <c r="C2556" s="671">
        <v>32</v>
      </c>
      <c r="D2556" s="672">
        <v>8.6606116829813864</v>
      </c>
      <c r="E2556" s="672">
        <v>8.6606116829813864</v>
      </c>
      <c r="F2556" s="673">
        <v>8.6606116829813864</v>
      </c>
      <c r="G2556" s="674">
        <v>142.05530714506546</v>
      </c>
      <c r="H2556" s="674">
        <v>142.05530714506546</v>
      </c>
      <c r="I2556" s="675">
        <v>142.05530714506546</v>
      </c>
      <c r="J2556" s="674">
        <v>597.87063646757508</v>
      </c>
      <c r="K2556" s="674">
        <v>597.87063646757508</v>
      </c>
      <c r="L2556" s="675">
        <v>597.87063646757508</v>
      </c>
    </row>
    <row r="2557" spans="1:12" x14ac:dyDescent="0.25">
      <c r="A2557" s="669">
        <v>2038</v>
      </c>
      <c r="B2557" s="670">
        <v>2071</v>
      </c>
      <c r="C2557" s="671">
        <v>33</v>
      </c>
      <c r="D2557" s="672">
        <v>7.5228576291034805</v>
      </c>
      <c r="E2557" s="672">
        <v>7.5228576291034805</v>
      </c>
      <c r="F2557" s="673">
        <v>7.5228576291034805</v>
      </c>
      <c r="G2557" s="674">
        <v>121.73023032223881</v>
      </c>
      <c r="H2557" s="674">
        <v>121.73023032223881</v>
      </c>
      <c r="I2557" s="675">
        <v>121.73023032223881</v>
      </c>
      <c r="J2557" s="674">
        <v>625.88760704672507</v>
      </c>
      <c r="K2557" s="674">
        <v>625.88760704672507</v>
      </c>
      <c r="L2557" s="675">
        <v>625.88760704672507</v>
      </c>
    </row>
    <row r="2558" spans="1:12" x14ac:dyDescent="0.25">
      <c r="A2558" s="669">
        <v>2038</v>
      </c>
      <c r="B2558" s="670">
        <v>2072</v>
      </c>
      <c r="C2558" s="671">
        <v>34</v>
      </c>
      <c r="D2558" s="672">
        <v>6.3072993863834252</v>
      </c>
      <c r="E2558" s="672">
        <v>6.3072993863834252</v>
      </c>
      <c r="F2558" s="673">
        <v>6.3072993863834252</v>
      </c>
      <c r="G2558" s="674">
        <v>103.85816229605558</v>
      </c>
      <c r="H2558" s="674">
        <v>103.85816229605558</v>
      </c>
      <c r="I2558" s="675">
        <v>103.85816229605558</v>
      </c>
      <c r="J2558" s="674">
        <v>567.56307073476262</v>
      </c>
      <c r="K2558" s="674">
        <v>567.56307073476262</v>
      </c>
      <c r="L2558" s="675">
        <v>567.56307073476262</v>
      </c>
    </row>
    <row r="2559" spans="1:12" x14ac:dyDescent="0.25">
      <c r="A2559" s="669">
        <v>2038</v>
      </c>
      <c r="B2559" s="670">
        <v>2073</v>
      </c>
      <c r="C2559" s="671">
        <v>35</v>
      </c>
      <c r="D2559" s="672">
        <v>6.1722349399293917</v>
      </c>
      <c r="E2559" s="672">
        <v>6.1722349399293917</v>
      </c>
      <c r="F2559" s="673">
        <v>6.1722349399293917</v>
      </c>
      <c r="G2559" s="674">
        <v>99.451808544818107</v>
      </c>
      <c r="H2559" s="674">
        <v>99.451808544818107</v>
      </c>
      <c r="I2559" s="675">
        <v>99.451808544818107</v>
      </c>
      <c r="J2559" s="674">
        <v>505.25713002633421</v>
      </c>
      <c r="K2559" s="674">
        <v>505.25713002633421</v>
      </c>
      <c r="L2559" s="675">
        <v>505.25713002633421</v>
      </c>
    </row>
    <row r="2560" spans="1:12" x14ac:dyDescent="0.25">
      <c r="A2560" s="669">
        <v>2038</v>
      </c>
      <c r="B2560" s="670">
        <v>2074</v>
      </c>
      <c r="C2560" s="671">
        <v>36</v>
      </c>
      <c r="D2560" s="672">
        <v>4.9522680206466161</v>
      </c>
      <c r="E2560" s="672">
        <v>4.9522680206466161</v>
      </c>
      <c r="F2560" s="673">
        <v>4.9522680206466161</v>
      </c>
      <c r="G2560" s="674">
        <v>103.83155498148359</v>
      </c>
      <c r="H2560" s="674">
        <v>103.83155498148359</v>
      </c>
      <c r="I2560" s="675">
        <v>103.83155498148359</v>
      </c>
      <c r="J2560" s="674">
        <v>593.79116476925913</v>
      </c>
      <c r="K2560" s="674">
        <v>593.79116476925913</v>
      </c>
      <c r="L2560" s="675">
        <v>593.79116476925913</v>
      </c>
    </row>
    <row r="2561" spans="1:12" x14ac:dyDescent="0.25">
      <c r="A2561" s="669">
        <v>2038</v>
      </c>
      <c r="B2561" s="670">
        <v>2075</v>
      </c>
      <c r="C2561" s="671">
        <v>37</v>
      </c>
      <c r="D2561" s="672">
        <v>4.2604917201712702</v>
      </c>
      <c r="E2561" s="672">
        <v>4.2604917201712702</v>
      </c>
      <c r="F2561" s="673">
        <v>4.2604917201712702</v>
      </c>
      <c r="G2561" s="674">
        <v>77.134539585371058</v>
      </c>
      <c r="H2561" s="674">
        <v>77.134539585371058</v>
      </c>
      <c r="I2561" s="675">
        <v>77.134539585371058</v>
      </c>
      <c r="J2561" s="674">
        <v>486.1891870483546</v>
      </c>
      <c r="K2561" s="674">
        <v>486.1891870483546</v>
      </c>
      <c r="L2561" s="675">
        <v>486.1891870483546</v>
      </c>
    </row>
    <row r="2562" spans="1:12" x14ac:dyDescent="0.25">
      <c r="A2562" s="669">
        <v>2038</v>
      </c>
      <c r="B2562" s="670">
        <v>2076</v>
      </c>
      <c r="C2562" s="671">
        <v>38</v>
      </c>
      <c r="D2562" s="672">
        <v>3.7902818603341295</v>
      </c>
      <c r="E2562" s="672">
        <v>3.7902818603341295</v>
      </c>
      <c r="F2562" s="673">
        <v>3.7902818603341295</v>
      </c>
      <c r="G2562" s="674">
        <v>58.596259189296205</v>
      </c>
      <c r="H2562" s="674">
        <v>58.596259189296205</v>
      </c>
      <c r="I2562" s="675">
        <v>58.596259189296205</v>
      </c>
      <c r="J2562" s="674">
        <v>444.0015364487715</v>
      </c>
      <c r="K2562" s="674">
        <v>444.0015364487715</v>
      </c>
      <c r="L2562" s="675">
        <v>444.0015364487715</v>
      </c>
    </row>
    <row r="2563" spans="1:12" ht="13" thickBot="1" x14ac:dyDescent="0.3">
      <c r="A2563" s="676">
        <v>2038</v>
      </c>
      <c r="B2563" s="677">
        <v>2077</v>
      </c>
      <c r="C2563" s="678">
        <v>39</v>
      </c>
      <c r="D2563" s="679">
        <v>2.9133711282191608</v>
      </c>
      <c r="E2563" s="679">
        <v>2.9133711282191608</v>
      </c>
      <c r="F2563" s="680">
        <v>2.9133711282191608</v>
      </c>
      <c r="G2563" s="681">
        <v>35.715456249748549</v>
      </c>
      <c r="H2563" s="681">
        <v>35.715456249748549</v>
      </c>
      <c r="I2563" s="682">
        <v>35.715456249748549</v>
      </c>
      <c r="J2563" s="681">
        <v>353.63262176587659</v>
      </c>
      <c r="K2563" s="681">
        <v>353.63262176587659</v>
      </c>
      <c r="L2563" s="682">
        <v>353.63262176587659</v>
      </c>
    </row>
    <row r="2564" spans="1:12" x14ac:dyDescent="0.25">
      <c r="A2564" s="662">
        <v>2039</v>
      </c>
      <c r="B2564" s="663">
        <v>2039</v>
      </c>
      <c r="C2564" s="664">
        <v>0</v>
      </c>
      <c r="D2564" s="665">
        <v>2.0306934746557843</v>
      </c>
      <c r="E2564" s="665">
        <v>2.0306934746557843</v>
      </c>
      <c r="F2564" s="666">
        <v>2.0306934746557843</v>
      </c>
      <c r="G2564" s="667">
        <v>332.91241882554118</v>
      </c>
      <c r="H2564" s="667">
        <v>332.91241882554118</v>
      </c>
      <c r="I2564" s="668">
        <v>332.91241882554118</v>
      </c>
      <c r="J2564" s="667">
        <v>1339.7367420558564</v>
      </c>
      <c r="K2564" s="667">
        <v>1339.7367420558564</v>
      </c>
      <c r="L2564" s="668">
        <v>1339.7367420558564</v>
      </c>
    </row>
    <row r="2565" spans="1:12" x14ac:dyDescent="0.25">
      <c r="A2565" s="669">
        <v>2039</v>
      </c>
      <c r="B2565" s="670">
        <v>2040</v>
      </c>
      <c r="C2565" s="671">
        <v>1</v>
      </c>
      <c r="D2565" s="672">
        <v>2.2007436981377735</v>
      </c>
      <c r="E2565" s="672">
        <v>2.2007436981377735</v>
      </c>
      <c r="F2565" s="673">
        <v>2.2007436981377735</v>
      </c>
      <c r="G2565" s="674">
        <v>345.36279660226904</v>
      </c>
      <c r="H2565" s="674">
        <v>345.36279660226904</v>
      </c>
      <c r="I2565" s="675">
        <v>345.36279660226904</v>
      </c>
      <c r="J2565" s="674">
        <v>1374.5670517062169</v>
      </c>
      <c r="K2565" s="674">
        <v>1374.5670517062169</v>
      </c>
      <c r="L2565" s="675">
        <v>1374.5670517062169</v>
      </c>
    </row>
    <row r="2566" spans="1:12" x14ac:dyDescent="0.25">
      <c r="A2566" s="669">
        <v>2039</v>
      </c>
      <c r="B2566" s="670">
        <v>2041</v>
      </c>
      <c r="C2566" s="671">
        <v>2</v>
      </c>
      <c r="D2566" s="672">
        <v>2.3894455410770306</v>
      </c>
      <c r="E2566" s="672">
        <v>2.3894455410770306</v>
      </c>
      <c r="F2566" s="673">
        <v>2.3894455410770306</v>
      </c>
      <c r="G2566" s="674">
        <v>359.01617703729011</v>
      </c>
      <c r="H2566" s="674">
        <v>359.01617703729011</v>
      </c>
      <c r="I2566" s="675">
        <v>359.01617703729011</v>
      </c>
      <c r="J2566" s="674">
        <v>1409.0026118282794</v>
      </c>
      <c r="K2566" s="674">
        <v>1409.0026118282794</v>
      </c>
      <c r="L2566" s="675">
        <v>1409.0026118282794</v>
      </c>
    </row>
    <row r="2567" spans="1:12" x14ac:dyDescent="0.25">
      <c r="A2567" s="669">
        <v>2039</v>
      </c>
      <c r="B2567" s="670">
        <v>2042</v>
      </c>
      <c r="C2567" s="671">
        <v>3</v>
      </c>
      <c r="D2567" s="672">
        <v>2.5977854909562854</v>
      </c>
      <c r="E2567" s="672">
        <v>2.5977854909562854</v>
      </c>
      <c r="F2567" s="673">
        <v>2.5977854909562854</v>
      </c>
      <c r="G2567" s="674">
        <v>373.72620191000743</v>
      </c>
      <c r="H2567" s="674">
        <v>373.72620191000743</v>
      </c>
      <c r="I2567" s="675">
        <v>373.72620191000743</v>
      </c>
      <c r="J2567" s="674">
        <v>1442.5995990189888</v>
      </c>
      <c r="K2567" s="674">
        <v>1442.5995990189888</v>
      </c>
      <c r="L2567" s="675">
        <v>1442.5995990189888</v>
      </c>
    </row>
    <row r="2568" spans="1:12" x14ac:dyDescent="0.25">
      <c r="A2568" s="669">
        <v>2039</v>
      </c>
      <c r="B2568" s="670">
        <v>2043</v>
      </c>
      <c r="C2568" s="671">
        <v>4</v>
      </c>
      <c r="D2568" s="672">
        <v>2.8265965286440169</v>
      </c>
      <c r="E2568" s="672">
        <v>2.8265965286440169</v>
      </c>
      <c r="F2568" s="673">
        <v>2.8265965286440169</v>
      </c>
      <c r="G2568" s="674">
        <v>389.31603724866886</v>
      </c>
      <c r="H2568" s="674">
        <v>389.31603724866886</v>
      </c>
      <c r="I2568" s="675">
        <v>389.31603724866886</v>
      </c>
      <c r="J2568" s="674">
        <v>1474.8800134516136</v>
      </c>
      <c r="K2568" s="674">
        <v>1474.8800134516136</v>
      </c>
      <c r="L2568" s="675">
        <v>1474.8800134516136</v>
      </c>
    </row>
    <row r="2569" spans="1:12" x14ac:dyDescent="0.25">
      <c r="A2569" s="669">
        <v>2039</v>
      </c>
      <c r="B2569" s="670">
        <v>2044</v>
      </c>
      <c r="C2569" s="671">
        <v>5</v>
      </c>
      <c r="D2569" s="672">
        <v>3.0764838811811388</v>
      </c>
      <c r="E2569" s="672">
        <v>3.0764838811811388</v>
      </c>
      <c r="F2569" s="673">
        <v>3.0764838811811388</v>
      </c>
      <c r="G2569" s="674">
        <v>405.5724187511878</v>
      </c>
      <c r="H2569" s="674">
        <v>405.5724187511878</v>
      </c>
      <c r="I2569" s="675">
        <v>405.5724187511878</v>
      </c>
      <c r="J2569" s="674">
        <v>1505.3350774006556</v>
      </c>
      <c r="K2569" s="674">
        <v>1505.3350774006556</v>
      </c>
      <c r="L2569" s="675">
        <v>1505.3350774006556</v>
      </c>
    </row>
    <row r="2570" spans="1:12" x14ac:dyDescent="0.25">
      <c r="A2570" s="669">
        <v>2039</v>
      </c>
      <c r="B2570" s="670">
        <v>2045</v>
      </c>
      <c r="C2570" s="671">
        <v>6</v>
      </c>
      <c r="D2570" s="672">
        <v>3.3477395197330595</v>
      </c>
      <c r="E2570" s="672">
        <v>3.3477395197330595</v>
      </c>
      <c r="F2570" s="673">
        <v>3.3477395197330595</v>
      </c>
      <c r="G2570" s="674">
        <v>422.24066549435662</v>
      </c>
      <c r="H2570" s="674">
        <v>422.24066549435662</v>
      </c>
      <c r="I2570" s="675">
        <v>422.24066549435662</v>
      </c>
      <c r="J2570" s="674">
        <v>1533.4302092104058</v>
      </c>
      <c r="K2570" s="674">
        <v>1533.4302092104058</v>
      </c>
      <c r="L2570" s="675">
        <v>1533.4302092104058</v>
      </c>
    </row>
    <row r="2571" spans="1:12" x14ac:dyDescent="0.25">
      <c r="A2571" s="669">
        <v>2039</v>
      </c>
      <c r="B2571" s="670">
        <v>2046</v>
      </c>
      <c r="C2571" s="671">
        <v>7</v>
      </c>
      <c r="D2571" s="672">
        <v>3.6402463132996088</v>
      </c>
      <c r="E2571" s="672">
        <v>3.6402463132996088</v>
      </c>
      <c r="F2571" s="673">
        <v>3.6402463132996088</v>
      </c>
      <c r="G2571" s="674">
        <v>439.02108821526383</v>
      </c>
      <c r="H2571" s="674">
        <v>439.02108821526383</v>
      </c>
      <c r="I2571" s="675">
        <v>439.02108821526383</v>
      </c>
      <c r="J2571" s="674">
        <v>1558.6116690698143</v>
      </c>
      <c r="K2571" s="674">
        <v>1558.6116690698143</v>
      </c>
      <c r="L2571" s="675">
        <v>1558.6116690698143</v>
      </c>
    </row>
    <row r="2572" spans="1:12" x14ac:dyDescent="0.25">
      <c r="A2572" s="669">
        <v>2039</v>
      </c>
      <c r="B2572" s="670">
        <v>2047</v>
      </c>
      <c r="C2572" s="671">
        <v>8</v>
      </c>
      <c r="D2572" s="672">
        <v>3.9533738273232402</v>
      </c>
      <c r="E2572" s="672">
        <v>3.9533738273232402</v>
      </c>
      <c r="F2572" s="673">
        <v>3.9533738273232402</v>
      </c>
      <c r="G2572" s="674">
        <v>455.56729696891972</v>
      </c>
      <c r="H2572" s="674">
        <v>455.56729696891972</v>
      </c>
      <c r="I2572" s="675">
        <v>455.56729696891972</v>
      </c>
      <c r="J2572" s="674">
        <v>1580.3149234732673</v>
      </c>
      <c r="K2572" s="674">
        <v>1580.3149234732673</v>
      </c>
      <c r="L2572" s="675">
        <v>1580.3149234732673</v>
      </c>
    </row>
    <row r="2573" spans="1:12" x14ac:dyDescent="0.25">
      <c r="A2573" s="669">
        <v>2039</v>
      </c>
      <c r="B2573" s="670">
        <v>2048</v>
      </c>
      <c r="C2573" s="671">
        <v>9</v>
      </c>
      <c r="D2573" s="672">
        <v>4.2858690681148497</v>
      </c>
      <c r="E2573" s="672">
        <v>4.2858690681148497</v>
      </c>
      <c r="F2573" s="673">
        <v>4.2858690681148497</v>
      </c>
      <c r="G2573" s="674">
        <v>471.48696168928234</v>
      </c>
      <c r="H2573" s="674">
        <v>471.48696168928234</v>
      </c>
      <c r="I2573" s="675">
        <v>471.48696168928234</v>
      </c>
      <c r="J2573" s="674">
        <v>1597.9747118943465</v>
      </c>
      <c r="K2573" s="674">
        <v>1597.9747118943465</v>
      </c>
      <c r="L2573" s="675">
        <v>1597.9747118943465</v>
      </c>
    </row>
    <row r="2574" spans="1:12" x14ac:dyDescent="0.25">
      <c r="A2574" s="669">
        <v>2039</v>
      </c>
      <c r="B2574" s="670">
        <v>2049</v>
      </c>
      <c r="C2574" s="671">
        <v>10</v>
      </c>
      <c r="D2574" s="672">
        <v>4.6357469850148219</v>
      </c>
      <c r="E2574" s="672">
        <v>4.6357469850148219</v>
      </c>
      <c r="F2574" s="673">
        <v>4.6357469850148219</v>
      </c>
      <c r="G2574" s="674">
        <v>486.34558373969412</v>
      </c>
      <c r="H2574" s="674">
        <v>486.34558373969412</v>
      </c>
      <c r="I2574" s="675">
        <v>486.34558373969412</v>
      </c>
      <c r="J2574" s="674">
        <v>1611.036722707945</v>
      </c>
      <c r="K2574" s="674">
        <v>1611.036722707945</v>
      </c>
      <c r="L2574" s="675">
        <v>1611.036722707945</v>
      </c>
    </row>
    <row r="2575" spans="1:12" x14ac:dyDescent="0.25">
      <c r="A2575" s="669">
        <v>2039</v>
      </c>
      <c r="B2575" s="670">
        <v>2050</v>
      </c>
      <c r="C2575" s="671">
        <v>11</v>
      </c>
      <c r="D2575" s="672">
        <v>5.0001871805737865</v>
      </c>
      <c r="E2575" s="672">
        <v>5.0001871805737865</v>
      </c>
      <c r="F2575" s="673">
        <v>5.0001871805737865</v>
      </c>
      <c r="G2575" s="674">
        <v>499.67378168273206</v>
      </c>
      <c r="H2575" s="674">
        <v>499.67378168273206</v>
      </c>
      <c r="I2575" s="675">
        <v>499.67378168273206</v>
      </c>
      <c r="J2575" s="674">
        <v>1618.9706975904267</v>
      </c>
      <c r="K2575" s="674">
        <v>1618.9706975904267</v>
      </c>
      <c r="L2575" s="675">
        <v>1618.9706975904267</v>
      </c>
    </row>
    <row r="2576" spans="1:12" x14ac:dyDescent="0.25">
      <c r="A2576" s="669">
        <v>2039</v>
      </c>
      <c r="B2576" s="670">
        <v>2051</v>
      </c>
      <c r="C2576" s="671">
        <v>12</v>
      </c>
      <c r="D2576" s="672">
        <v>5.3754449277739287</v>
      </c>
      <c r="E2576" s="672">
        <v>5.3754449277739287</v>
      </c>
      <c r="F2576" s="673">
        <v>5.3754449277739287</v>
      </c>
      <c r="G2576" s="674">
        <v>510.97846622620926</v>
      </c>
      <c r="H2576" s="674">
        <v>510.97846622620926</v>
      </c>
      <c r="I2576" s="675">
        <v>510.97846622620926</v>
      </c>
      <c r="J2576" s="674">
        <v>1621.2846875725902</v>
      </c>
      <c r="K2576" s="674">
        <v>1621.2846875725902</v>
      </c>
      <c r="L2576" s="675">
        <v>1621.2846875725902</v>
      </c>
    </row>
    <row r="2577" spans="1:12" x14ac:dyDescent="0.25">
      <c r="A2577" s="669">
        <v>2039</v>
      </c>
      <c r="B2577" s="670">
        <v>2052</v>
      </c>
      <c r="C2577" s="671">
        <v>13</v>
      </c>
      <c r="D2577" s="672">
        <v>5.7567860862576028</v>
      </c>
      <c r="E2577" s="672">
        <v>5.7567860862576028</v>
      </c>
      <c r="F2577" s="673">
        <v>5.7567860862576028</v>
      </c>
      <c r="G2577" s="674">
        <v>519.7580676845522</v>
      </c>
      <c r="H2577" s="674">
        <v>519.7580676845522</v>
      </c>
      <c r="I2577" s="675">
        <v>519.7580676845522</v>
      </c>
      <c r="J2577" s="674">
        <v>1617.5400839904339</v>
      </c>
      <c r="K2577" s="674">
        <v>1617.5400839904339</v>
      </c>
      <c r="L2577" s="675">
        <v>1617.5400839904339</v>
      </c>
    </row>
    <row r="2578" spans="1:12" x14ac:dyDescent="0.25">
      <c r="A2578" s="669">
        <v>2039</v>
      </c>
      <c r="B2578" s="670">
        <v>2053</v>
      </c>
      <c r="C2578" s="671">
        <v>14</v>
      </c>
      <c r="D2578" s="672">
        <v>6.1384566329360073</v>
      </c>
      <c r="E2578" s="672">
        <v>6.1384566329360073</v>
      </c>
      <c r="F2578" s="673">
        <v>6.1384566329360073</v>
      </c>
      <c r="G2578" s="674">
        <v>525.52168181070294</v>
      </c>
      <c r="H2578" s="674">
        <v>525.52168181070294</v>
      </c>
      <c r="I2578" s="675">
        <v>525.52168181070294</v>
      </c>
      <c r="J2578" s="674">
        <v>1607.3669494255735</v>
      </c>
      <c r="K2578" s="674">
        <v>1607.3669494255735</v>
      </c>
      <c r="L2578" s="675">
        <v>1607.3669494255735</v>
      </c>
    </row>
    <row r="2579" spans="1:12" x14ac:dyDescent="0.25">
      <c r="A2579" s="669">
        <v>2039</v>
      </c>
      <c r="B2579" s="670">
        <v>2054</v>
      </c>
      <c r="C2579" s="671">
        <v>15</v>
      </c>
      <c r="D2579" s="672">
        <v>6.5136980244352793</v>
      </c>
      <c r="E2579" s="672">
        <v>6.5136980244352793</v>
      </c>
      <c r="F2579" s="673">
        <v>6.5136980244352793</v>
      </c>
      <c r="G2579" s="674">
        <v>527.811624811667</v>
      </c>
      <c r="H2579" s="674">
        <v>527.811624811667</v>
      </c>
      <c r="I2579" s="675">
        <v>527.811624811667</v>
      </c>
      <c r="J2579" s="674">
        <v>1590.47908411819</v>
      </c>
      <c r="K2579" s="674">
        <v>1590.47908411819</v>
      </c>
      <c r="L2579" s="675">
        <v>1590.47908411819</v>
      </c>
    </row>
    <row r="2580" spans="1:12" x14ac:dyDescent="0.25">
      <c r="A2580" s="669">
        <v>2039</v>
      </c>
      <c r="B2580" s="670">
        <v>2055</v>
      </c>
      <c r="C2580" s="671">
        <v>16</v>
      </c>
      <c r="D2580" s="672">
        <v>6.8748192194085114</v>
      </c>
      <c r="E2580" s="672">
        <v>6.8748192194085114</v>
      </c>
      <c r="F2580" s="673">
        <v>6.8748192194085114</v>
      </c>
      <c r="G2580" s="674">
        <v>526.22845779813065</v>
      </c>
      <c r="H2580" s="674">
        <v>526.22845779813065</v>
      </c>
      <c r="I2580" s="675">
        <v>526.22845779813065</v>
      </c>
      <c r="J2580" s="674">
        <v>1566.688189846742</v>
      </c>
      <c r="K2580" s="674">
        <v>1566.688189846742</v>
      </c>
      <c r="L2580" s="675">
        <v>1566.688189846742</v>
      </c>
    </row>
    <row r="2581" spans="1:12" x14ac:dyDescent="0.25">
      <c r="A2581" s="669">
        <v>2039</v>
      </c>
      <c r="B2581" s="670">
        <v>2056</v>
      </c>
      <c r="C2581" s="671">
        <v>17</v>
      </c>
      <c r="D2581" s="672">
        <v>7.2133346500406974</v>
      </c>
      <c r="E2581" s="672">
        <v>7.2133346500406974</v>
      </c>
      <c r="F2581" s="673">
        <v>7.2133346500406974</v>
      </c>
      <c r="G2581" s="674">
        <v>520.45709216674959</v>
      </c>
      <c r="H2581" s="674">
        <v>520.45709216674959</v>
      </c>
      <c r="I2581" s="675">
        <v>520.45709216674959</v>
      </c>
      <c r="J2581" s="674">
        <v>1535.9164438241519</v>
      </c>
      <c r="K2581" s="674">
        <v>1535.9164438241519</v>
      </c>
      <c r="L2581" s="675">
        <v>1535.9164438241519</v>
      </c>
    </row>
    <row r="2582" spans="1:12" x14ac:dyDescent="0.25">
      <c r="A2582" s="669">
        <v>2039</v>
      </c>
      <c r="B2582" s="670">
        <v>2057</v>
      </c>
      <c r="C2582" s="671">
        <v>18</v>
      </c>
      <c r="D2582" s="672">
        <v>7.5217897044311384</v>
      </c>
      <c r="E2582" s="672">
        <v>7.5217897044311384</v>
      </c>
      <c r="F2582" s="673">
        <v>7.5217897044311384</v>
      </c>
      <c r="G2582" s="674">
        <v>510.67473071138556</v>
      </c>
      <c r="H2582" s="674">
        <v>510.67473071138556</v>
      </c>
      <c r="I2582" s="675">
        <v>510.67473071138556</v>
      </c>
      <c r="J2582" s="674">
        <v>1500.1841034446925</v>
      </c>
      <c r="K2582" s="674">
        <v>1500.1841034446925</v>
      </c>
      <c r="L2582" s="675">
        <v>1500.1841034446925</v>
      </c>
    </row>
    <row r="2583" spans="1:12" x14ac:dyDescent="0.25">
      <c r="A2583" s="669">
        <v>2039</v>
      </c>
      <c r="B2583" s="670">
        <v>2058</v>
      </c>
      <c r="C2583" s="671">
        <v>19</v>
      </c>
      <c r="D2583" s="672">
        <v>7.7893497057415209</v>
      </c>
      <c r="E2583" s="672">
        <v>7.7893497057415209</v>
      </c>
      <c r="F2583" s="673">
        <v>7.7893497057415209</v>
      </c>
      <c r="G2583" s="674">
        <v>496.41169968704833</v>
      </c>
      <c r="H2583" s="674">
        <v>496.41169968704833</v>
      </c>
      <c r="I2583" s="675">
        <v>496.41169968704833</v>
      </c>
      <c r="J2583" s="674">
        <v>1457.6082490956696</v>
      </c>
      <c r="K2583" s="674">
        <v>1457.6082490956696</v>
      </c>
      <c r="L2583" s="675">
        <v>1457.6082490956696</v>
      </c>
    </row>
    <row r="2584" spans="1:12" x14ac:dyDescent="0.25">
      <c r="A2584" s="669">
        <v>2039</v>
      </c>
      <c r="B2584" s="670">
        <v>2059</v>
      </c>
      <c r="C2584" s="671">
        <v>20</v>
      </c>
      <c r="D2584" s="672">
        <v>8.0066352671494094</v>
      </c>
      <c r="E2584" s="672">
        <v>8.0066352671494094</v>
      </c>
      <c r="F2584" s="673">
        <v>8.0066352671494094</v>
      </c>
      <c r="G2584" s="674">
        <v>477.72622010043233</v>
      </c>
      <c r="H2584" s="674">
        <v>477.72622010043233</v>
      </c>
      <c r="I2584" s="675">
        <v>477.72622010043233</v>
      </c>
      <c r="J2584" s="674">
        <v>1408.4223404015947</v>
      </c>
      <c r="K2584" s="674">
        <v>1408.4223404015947</v>
      </c>
      <c r="L2584" s="675">
        <v>1408.4223404015947</v>
      </c>
    </row>
    <row r="2585" spans="1:12" x14ac:dyDescent="0.25">
      <c r="A2585" s="669">
        <v>2039</v>
      </c>
      <c r="B2585" s="670">
        <v>2060</v>
      </c>
      <c r="C2585" s="671">
        <v>21</v>
      </c>
      <c r="D2585" s="672">
        <v>8.1647637068484329</v>
      </c>
      <c r="E2585" s="672">
        <v>8.1647637068484329</v>
      </c>
      <c r="F2585" s="673">
        <v>8.1647637068484329</v>
      </c>
      <c r="G2585" s="674">
        <v>454.84532156649459</v>
      </c>
      <c r="H2585" s="674">
        <v>454.84532156649459</v>
      </c>
      <c r="I2585" s="675">
        <v>454.84532156649459</v>
      </c>
      <c r="J2585" s="674">
        <v>1353.0366431534294</v>
      </c>
      <c r="K2585" s="674">
        <v>1353.0366431534294</v>
      </c>
      <c r="L2585" s="675">
        <v>1353.0366431534294</v>
      </c>
    </row>
    <row r="2586" spans="1:12" x14ac:dyDescent="0.25">
      <c r="A2586" s="669">
        <v>2039</v>
      </c>
      <c r="B2586" s="670">
        <v>2061</v>
      </c>
      <c r="C2586" s="671">
        <v>22</v>
      </c>
      <c r="D2586" s="672">
        <v>8.2557746919768107</v>
      </c>
      <c r="E2586" s="672">
        <v>8.2557746919768107</v>
      </c>
      <c r="F2586" s="673">
        <v>8.2557746919768107</v>
      </c>
      <c r="G2586" s="674">
        <v>428.15806037910676</v>
      </c>
      <c r="H2586" s="674">
        <v>428.15806037910676</v>
      </c>
      <c r="I2586" s="675">
        <v>428.15806037910676</v>
      </c>
      <c r="J2586" s="674">
        <v>1291.9910725700547</v>
      </c>
      <c r="K2586" s="674">
        <v>1291.9910725700547</v>
      </c>
      <c r="L2586" s="675">
        <v>1291.9910725700547</v>
      </c>
    </row>
    <row r="2587" spans="1:12" x14ac:dyDescent="0.25">
      <c r="A2587" s="669">
        <v>2039</v>
      </c>
      <c r="B2587" s="670">
        <v>2062</v>
      </c>
      <c r="C2587" s="671">
        <v>23</v>
      </c>
      <c r="D2587" s="672">
        <v>8.2731059103255138</v>
      </c>
      <c r="E2587" s="672">
        <v>8.2731059103255138</v>
      </c>
      <c r="F2587" s="673">
        <v>8.2731059103255138</v>
      </c>
      <c r="G2587" s="674">
        <v>398.20655951513726</v>
      </c>
      <c r="H2587" s="674">
        <v>398.20655951513726</v>
      </c>
      <c r="I2587" s="675">
        <v>398.20655951513726</v>
      </c>
      <c r="J2587" s="674">
        <v>1225.9464608481658</v>
      </c>
      <c r="K2587" s="674">
        <v>1225.9464608481658</v>
      </c>
      <c r="L2587" s="675">
        <v>1225.9464608481658</v>
      </c>
    </row>
    <row r="2588" spans="1:12" x14ac:dyDescent="0.25">
      <c r="A2588" s="669">
        <v>2039</v>
      </c>
      <c r="B2588" s="670">
        <v>2063</v>
      </c>
      <c r="C2588" s="671">
        <v>24</v>
      </c>
      <c r="D2588" s="672">
        <v>8.2120536968622257</v>
      </c>
      <c r="E2588" s="672">
        <v>8.2120536968622257</v>
      </c>
      <c r="F2588" s="673">
        <v>8.2120536968622257</v>
      </c>
      <c r="G2588" s="674">
        <v>365.66613608021981</v>
      </c>
      <c r="H2588" s="674">
        <v>365.66613608021981</v>
      </c>
      <c r="I2588" s="675">
        <v>365.66613608021981</v>
      </c>
      <c r="J2588" s="674">
        <v>1155.6711415607479</v>
      </c>
      <c r="K2588" s="674">
        <v>1155.6711415607479</v>
      </c>
      <c r="L2588" s="675">
        <v>1155.6711415607479</v>
      </c>
    </row>
    <row r="2589" spans="1:12" x14ac:dyDescent="0.25">
      <c r="A2589" s="669">
        <v>2039</v>
      </c>
      <c r="B2589" s="670">
        <v>2064</v>
      </c>
      <c r="C2589" s="671">
        <v>25</v>
      </c>
      <c r="D2589" s="672">
        <v>8.0701771272918865</v>
      </c>
      <c r="E2589" s="672">
        <v>8.0701771272918865</v>
      </c>
      <c r="F2589" s="673">
        <v>8.0701771272918865</v>
      </c>
      <c r="G2589" s="674">
        <v>331.31445148539672</v>
      </c>
      <c r="H2589" s="674">
        <v>331.31445148539672</v>
      </c>
      <c r="I2589" s="675">
        <v>331.31445148539672</v>
      </c>
      <c r="J2589" s="674">
        <v>1082.0192016769215</v>
      </c>
      <c r="K2589" s="674">
        <v>1082.0192016769215</v>
      </c>
      <c r="L2589" s="675">
        <v>1082.0192016769215</v>
      </c>
    </row>
    <row r="2590" spans="1:12" x14ac:dyDescent="0.25">
      <c r="A2590" s="669">
        <v>2039</v>
      </c>
      <c r="B2590" s="670">
        <v>2065</v>
      </c>
      <c r="C2590" s="671">
        <v>26</v>
      </c>
      <c r="D2590" s="672">
        <v>7.8479381344033428</v>
      </c>
      <c r="E2590" s="672">
        <v>7.8479381344033428</v>
      </c>
      <c r="F2590" s="673">
        <v>7.8479381344033428</v>
      </c>
      <c r="G2590" s="674">
        <v>296.03516303670568</v>
      </c>
      <c r="H2590" s="674">
        <v>296.03516303670568</v>
      </c>
      <c r="I2590" s="675">
        <v>296.03516303670568</v>
      </c>
      <c r="J2590" s="674">
        <v>1006.1601458342352</v>
      </c>
      <c r="K2590" s="674">
        <v>1006.1601458342352</v>
      </c>
      <c r="L2590" s="675">
        <v>1006.1601458342352</v>
      </c>
    </row>
    <row r="2591" spans="1:12" x14ac:dyDescent="0.25">
      <c r="A2591" s="669">
        <v>2039</v>
      </c>
      <c r="B2591" s="670">
        <v>2066</v>
      </c>
      <c r="C2591" s="671">
        <v>27</v>
      </c>
      <c r="D2591" s="672">
        <v>7.5723785642843291</v>
      </c>
      <c r="E2591" s="672">
        <v>7.5723785642843291</v>
      </c>
      <c r="F2591" s="673">
        <v>7.5723785642843291</v>
      </c>
      <c r="G2591" s="674">
        <v>261.06605416095317</v>
      </c>
      <c r="H2591" s="674">
        <v>261.06605416095317</v>
      </c>
      <c r="I2591" s="675">
        <v>261.06605416095317</v>
      </c>
      <c r="J2591" s="674">
        <v>929.83968779790655</v>
      </c>
      <c r="K2591" s="674">
        <v>929.83968779790655</v>
      </c>
      <c r="L2591" s="675">
        <v>929.83968779790655</v>
      </c>
    </row>
    <row r="2592" spans="1:12" x14ac:dyDescent="0.25">
      <c r="A2592" s="669">
        <v>2039</v>
      </c>
      <c r="B2592" s="670">
        <v>2067</v>
      </c>
      <c r="C2592" s="671">
        <v>28</v>
      </c>
      <c r="D2592" s="672">
        <v>7.2329890043854022</v>
      </c>
      <c r="E2592" s="672">
        <v>7.2329890043854022</v>
      </c>
      <c r="F2592" s="673">
        <v>7.2329890043854022</v>
      </c>
      <c r="G2592" s="674">
        <v>229.0287868632561</v>
      </c>
      <c r="H2592" s="674">
        <v>229.0287868632561</v>
      </c>
      <c r="I2592" s="675">
        <v>229.0287868632561</v>
      </c>
      <c r="J2592" s="674">
        <v>862.79094147408182</v>
      </c>
      <c r="K2592" s="674">
        <v>862.79094147408182</v>
      </c>
      <c r="L2592" s="675">
        <v>862.79094147408182</v>
      </c>
    </row>
    <row r="2593" spans="1:12" x14ac:dyDescent="0.25">
      <c r="A2593" s="669">
        <v>2039</v>
      </c>
      <c r="B2593" s="670">
        <v>2068</v>
      </c>
      <c r="C2593" s="671">
        <v>29</v>
      </c>
      <c r="D2593" s="672">
        <v>6.8264158635213619</v>
      </c>
      <c r="E2593" s="672">
        <v>6.8264158635213619</v>
      </c>
      <c r="F2593" s="673">
        <v>6.8264158635213619</v>
      </c>
      <c r="G2593" s="674">
        <v>197.69242774060282</v>
      </c>
      <c r="H2593" s="674">
        <v>197.69242774060282</v>
      </c>
      <c r="I2593" s="675">
        <v>197.69242774060282</v>
      </c>
      <c r="J2593" s="674">
        <v>794.17949516951467</v>
      </c>
      <c r="K2593" s="674">
        <v>794.17949516951467</v>
      </c>
      <c r="L2593" s="675">
        <v>794.17949516951467</v>
      </c>
    </row>
    <row r="2594" spans="1:12" x14ac:dyDescent="0.25">
      <c r="A2594" s="669">
        <v>2039</v>
      </c>
      <c r="B2594" s="670">
        <v>2069</v>
      </c>
      <c r="C2594" s="671">
        <v>30</v>
      </c>
      <c r="D2594" s="672">
        <v>6.3617663098161357</v>
      </c>
      <c r="E2594" s="672">
        <v>6.3617663098161357</v>
      </c>
      <c r="F2594" s="673">
        <v>6.3617663098161357</v>
      </c>
      <c r="G2594" s="674">
        <v>167.82954766517057</v>
      </c>
      <c r="H2594" s="674">
        <v>167.82954766517057</v>
      </c>
      <c r="I2594" s="675">
        <v>167.82954766517057</v>
      </c>
      <c r="J2594" s="674">
        <v>725.23559562467415</v>
      </c>
      <c r="K2594" s="674">
        <v>725.23559562467415</v>
      </c>
      <c r="L2594" s="675">
        <v>725.23559562467415</v>
      </c>
    </row>
    <row r="2595" spans="1:12" x14ac:dyDescent="0.25">
      <c r="A2595" s="669">
        <v>2039</v>
      </c>
      <c r="B2595" s="670">
        <v>2070</v>
      </c>
      <c r="C2595" s="671">
        <v>31</v>
      </c>
      <c r="D2595" s="672">
        <v>6.2601161430922101</v>
      </c>
      <c r="E2595" s="672">
        <v>6.2601161430922101</v>
      </c>
      <c r="F2595" s="673">
        <v>6.2601161430922101</v>
      </c>
      <c r="G2595" s="674">
        <v>168.79681108213782</v>
      </c>
      <c r="H2595" s="674">
        <v>168.79681108213782</v>
      </c>
      <c r="I2595" s="675">
        <v>168.79681108213782</v>
      </c>
      <c r="J2595" s="674">
        <v>657.06375395925238</v>
      </c>
      <c r="K2595" s="674">
        <v>657.06375395925238</v>
      </c>
      <c r="L2595" s="675">
        <v>657.06375395925238</v>
      </c>
    </row>
    <row r="2596" spans="1:12" x14ac:dyDescent="0.25">
      <c r="A2596" s="669">
        <v>2039</v>
      </c>
      <c r="B2596" s="670">
        <v>2071</v>
      </c>
      <c r="C2596" s="671">
        <v>32</v>
      </c>
      <c r="D2596" s="672">
        <v>8.6606116829813864</v>
      </c>
      <c r="E2596" s="672">
        <v>8.6606116829813864</v>
      </c>
      <c r="F2596" s="673">
        <v>8.6606116829813864</v>
      </c>
      <c r="G2596" s="674">
        <v>142.05530714506546</v>
      </c>
      <c r="H2596" s="674">
        <v>142.05530714506546</v>
      </c>
      <c r="I2596" s="675">
        <v>142.05530714506546</v>
      </c>
      <c r="J2596" s="674">
        <v>597.87063646757508</v>
      </c>
      <c r="K2596" s="674">
        <v>597.87063646757508</v>
      </c>
      <c r="L2596" s="675">
        <v>597.87063646757508</v>
      </c>
    </row>
    <row r="2597" spans="1:12" x14ac:dyDescent="0.25">
      <c r="A2597" s="669">
        <v>2039</v>
      </c>
      <c r="B2597" s="670">
        <v>2072</v>
      </c>
      <c r="C2597" s="671">
        <v>33</v>
      </c>
      <c r="D2597" s="672">
        <v>7.5228576291034805</v>
      </c>
      <c r="E2597" s="672">
        <v>7.5228576291034805</v>
      </c>
      <c r="F2597" s="673">
        <v>7.5228576291034805</v>
      </c>
      <c r="G2597" s="674">
        <v>121.73023032223881</v>
      </c>
      <c r="H2597" s="674">
        <v>121.73023032223881</v>
      </c>
      <c r="I2597" s="675">
        <v>121.73023032223881</v>
      </c>
      <c r="J2597" s="674">
        <v>625.88760704672507</v>
      </c>
      <c r="K2597" s="674">
        <v>625.88760704672507</v>
      </c>
      <c r="L2597" s="675">
        <v>625.88760704672507</v>
      </c>
    </row>
    <row r="2598" spans="1:12" x14ac:dyDescent="0.25">
      <c r="A2598" s="669">
        <v>2039</v>
      </c>
      <c r="B2598" s="670">
        <v>2073</v>
      </c>
      <c r="C2598" s="671">
        <v>34</v>
      </c>
      <c r="D2598" s="672">
        <v>6.3072993863834252</v>
      </c>
      <c r="E2598" s="672">
        <v>6.3072993863834252</v>
      </c>
      <c r="F2598" s="673">
        <v>6.3072993863834252</v>
      </c>
      <c r="G2598" s="674">
        <v>103.85816229605558</v>
      </c>
      <c r="H2598" s="674">
        <v>103.85816229605558</v>
      </c>
      <c r="I2598" s="675">
        <v>103.85816229605558</v>
      </c>
      <c r="J2598" s="674">
        <v>567.56307073476262</v>
      </c>
      <c r="K2598" s="674">
        <v>567.56307073476262</v>
      </c>
      <c r="L2598" s="675">
        <v>567.56307073476262</v>
      </c>
    </row>
    <row r="2599" spans="1:12" x14ac:dyDescent="0.25">
      <c r="A2599" s="669">
        <v>2039</v>
      </c>
      <c r="B2599" s="670">
        <v>2074</v>
      </c>
      <c r="C2599" s="671">
        <v>35</v>
      </c>
      <c r="D2599" s="672">
        <v>6.1722349399293917</v>
      </c>
      <c r="E2599" s="672">
        <v>6.1722349399293917</v>
      </c>
      <c r="F2599" s="673">
        <v>6.1722349399293917</v>
      </c>
      <c r="G2599" s="674">
        <v>99.451808544818107</v>
      </c>
      <c r="H2599" s="674">
        <v>99.451808544818107</v>
      </c>
      <c r="I2599" s="675">
        <v>99.451808544818107</v>
      </c>
      <c r="J2599" s="674">
        <v>505.25713002633421</v>
      </c>
      <c r="K2599" s="674">
        <v>505.25713002633421</v>
      </c>
      <c r="L2599" s="675">
        <v>505.25713002633421</v>
      </c>
    </row>
    <row r="2600" spans="1:12" x14ac:dyDescent="0.25">
      <c r="A2600" s="669">
        <v>2039</v>
      </c>
      <c r="B2600" s="670">
        <v>2075</v>
      </c>
      <c r="C2600" s="671">
        <v>36</v>
      </c>
      <c r="D2600" s="672">
        <v>4.9522680206466161</v>
      </c>
      <c r="E2600" s="672">
        <v>4.9522680206466161</v>
      </c>
      <c r="F2600" s="673">
        <v>4.9522680206466161</v>
      </c>
      <c r="G2600" s="674">
        <v>103.83155498148359</v>
      </c>
      <c r="H2600" s="674">
        <v>103.83155498148359</v>
      </c>
      <c r="I2600" s="675">
        <v>103.83155498148359</v>
      </c>
      <c r="J2600" s="674">
        <v>593.79116476925913</v>
      </c>
      <c r="K2600" s="674">
        <v>593.79116476925913</v>
      </c>
      <c r="L2600" s="675">
        <v>593.79116476925913</v>
      </c>
    </row>
    <row r="2601" spans="1:12" x14ac:dyDescent="0.25">
      <c r="A2601" s="669">
        <v>2039</v>
      </c>
      <c r="B2601" s="670">
        <v>2076</v>
      </c>
      <c r="C2601" s="671">
        <v>37</v>
      </c>
      <c r="D2601" s="672">
        <v>4.2604917201712702</v>
      </c>
      <c r="E2601" s="672">
        <v>4.2604917201712702</v>
      </c>
      <c r="F2601" s="673">
        <v>4.2604917201712702</v>
      </c>
      <c r="G2601" s="674">
        <v>77.134539585371058</v>
      </c>
      <c r="H2601" s="674">
        <v>77.134539585371058</v>
      </c>
      <c r="I2601" s="675">
        <v>77.134539585371058</v>
      </c>
      <c r="J2601" s="674">
        <v>486.1891870483546</v>
      </c>
      <c r="K2601" s="674">
        <v>486.1891870483546</v>
      </c>
      <c r="L2601" s="675">
        <v>486.1891870483546</v>
      </c>
    </row>
    <row r="2602" spans="1:12" x14ac:dyDescent="0.25">
      <c r="A2602" s="669">
        <v>2039</v>
      </c>
      <c r="B2602" s="670">
        <v>2077</v>
      </c>
      <c r="C2602" s="671">
        <v>38</v>
      </c>
      <c r="D2602" s="672">
        <v>3.7902818603341295</v>
      </c>
      <c r="E2602" s="672">
        <v>3.7902818603341295</v>
      </c>
      <c r="F2602" s="673">
        <v>3.7902818603341295</v>
      </c>
      <c r="G2602" s="674">
        <v>58.596259189296205</v>
      </c>
      <c r="H2602" s="674">
        <v>58.596259189296205</v>
      </c>
      <c r="I2602" s="675">
        <v>58.596259189296205</v>
      </c>
      <c r="J2602" s="674">
        <v>444.0015364487715</v>
      </c>
      <c r="K2602" s="674">
        <v>444.0015364487715</v>
      </c>
      <c r="L2602" s="675">
        <v>444.0015364487715</v>
      </c>
    </row>
    <row r="2603" spans="1:12" ht="13" thickBot="1" x14ac:dyDescent="0.3">
      <c r="A2603" s="676">
        <v>2039</v>
      </c>
      <c r="B2603" s="677">
        <v>2078</v>
      </c>
      <c r="C2603" s="678">
        <v>39</v>
      </c>
      <c r="D2603" s="679">
        <v>2.9133711282191608</v>
      </c>
      <c r="E2603" s="679">
        <v>2.9133711282191608</v>
      </c>
      <c r="F2603" s="680">
        <v>2.9133711282191608</v>
      </c>
      <c r="G2603" s="681">
        <v>35.715456249748549</v>
      </c>
      <c r="H2603" s="681">
        <v>35.715456249748549</v>
      </c>
      <c r="I2603" s="682">
        <v>35.715456249748549</v>
      </c>
      <c r="J2603" s="681">
        <v>353.63262176587659</v>
      </c>
      <c r="K2603" s="681">
        <v>353.63262176587659</v>
      </c>
      <c r="L2603" s="682">
        <v>353.63262176587659</v>
      </c>
    </row>
    <row r="2604" spans="1:12" x14ac:dyDescent="0.25">
      <c r="A2604" s="662">
        <v>2040</v>
      </c>
      <c r="B2604" s="663">
        <v>2040</v>
      </c>
      <c r="C2604" s="664">
        <v>0</v>
      </c>
      <c r="D2604" s="665">
        <v>2.0306934746557843</v>
      </c>
      <c r="E2604" s="665">
        <v>2.0306934746557843</v>
      </c>
      <c r="F2604" s="666">
        <v>2.0306934746557843</v>
      </c>
      <c r="G2604" s="667">
        <v>332.91241882554118</v>
      </c>
      <c r="H2604" s="667">
        <v>332.91241882554118</v>
      </c>
      <c r="I2604" s="668">
        <v>332.91241882554118</v>
      </c>
      <c r="J2604" s="667">
        <v>1339.7367420558564</v>
      </c>
      <c r="K2604" s="667">
        <v>1339.7367420558564</v>
      </c>
      <c r="L2604" s="668">
        <v>1339.7367420558564</v>
      </c>
    </row>
    <row r="2605" spans="1:12" x14ac:dyDescent="0.25">
      <c r="A2605" s="669">
        <v>2040</v>
      </c>
      <c r="B2605" s="670">
        <v>2041</v>
      </c>
      <c r="C2605" s="671">
        <v>1</v>
      </c>
      <c r="D2605" s="672">
        <v>2.2007436981377735</v>
      </c>
      <c r="E2605" s="672">
        <v>2.2007436981377735</v>
      </c>
      <c r="F2605" s="673">
        <v>2.2007436981377735</v>
      </c>
      <c r="G2605" s="674">
        <v>345.36279660226904</v>
      </c>
      <c r="H2605" s="674">
        <v>345.36279660226904</v>
      </c>
      <c r="I2605" s="675">
        <v>345.36279660226904</v>
      </c>
      <c r="J2605" s="674">
        <v>1374.5670517062169</v>
      </c>
      <c r="K2605" s="674">
        <v>1374.5670517062169</v>
      </c>
      <c r="L2605" s="675">
        <v>1374.5670517062169</v>
      </c>
    </row>
    <row r="2606" spans="1:12" x14ac:dyDescent="0.25">
      <c r="A2606" s="669">
        <v>2040</v>
      </c>
      <c r="B2606" s="670">
        <v>2042</v>
      </c>
      <c r="C2606" s="671">
        <v>2</v>
      </c>
      <c r="D2606" s="672">
        <v>2.3894455410770306</v>
      </c>
      <c r="E2606" s="672">
        <v>2.3894455410770306</v>
      </c>
      <c r="F2606" s="673">
        <v>2.3894455410770306</v>
      </c>
      <c r="G2606" s="674">
        <v>359.01617703729011</v>
      </c>
      <c r="H2606" s="674">
        <v>359.01617703729011</v>
      </c>
      <c r="I2606" s="675">
        <v>359.01617703729011</v>
      </c>
      <c r="J2606" s="674">
        <v>1409.0026118282794</v>
      </c>
      <c r="K2606" s="674">
        <v>1409.0026118282794</v>
      </c>
      <c r="L2606" s="675">
        <v>1409.0026118282794</v>
      </c>
    </row>
    <row r="2607" spans="1:12" x14ac:dyDescent="0.25">
      <c r="A2607" s="669">
        <v>2040</v>
      </c>
      <c r="B2607" s="670">
        <v>2043</v>
      </c>
      <c r="C2607" s="671">
        <v>3</v>
      </c>
      <c r="D2607" s="672">
        <v>2.5977854909562854</v>
      </c>
      <c r="E2607" s="672">
        <v>2.5977854909562854</v>
      </c>
      <c r="F2607" s="673">
        <v>2.5977854909562854</v>
      </c>
      <c r="G2607" s="674">
        <v>373.72620191000743</v>
      </c>
      <c r="H2607" s="674">
        <v>373.72620191000743</v>
      </c>
      <c r="I2607" s="675">
        <v>373.72620191000743</v>
      </c>
      <c r="J2607" s="674">
        <v>1442.5995990189888</v>
      </c>
      <c r="K2607" s="674">
        <v>1442.5995990189888</v>
      </c>
      <c r="L2607" s="675">
        <v>1442.5995990189888</v>
      </c>
    </row>
    <row r="2608" spans="1:12" x14ac:dyDescent="0.25">
      <c r="A2608" s="669">
        <v>2040</v>
      </c>
      <c r="B2608" s="670">
        <v>2044</v>
      </c>
      <c r="C2608" s="671">
        <v>4</v>
      </c>
      <c r="D2608" s="672">
        <v>2.8265965286440169</v>
      </c>
      <c r="E2608" s="672">
        <v>2.8265965286440169</v>
      </c>
      <c r="F2608" s="673">
        <v>2.8265965286440169</v>
      </c>
      <c r="G2608" s="674">
        <v>389.31603724866886</v>
      </c>
      <c r="H2608" s="674">
        <v>389.31603724866886</v>
      </c>
      <c r="I2608" s="675">
        <v>389.31603724866886</v>
      </c>
      <c r="J2608" s="674">
        <v>1474.8800134516136</v>
      </c>
      <c r="K2608" s="674">
        <v>1474.8800134516136</v>
      </c>
      <c r="L2608" s="675">
        <v>1474.8800134516136</v>
      </c>
    </row>
    <row r="2609" spans="1:12" x14ac:dyDescent="0.25">
      <c r="A2609" s="669">
        <v>2040</v>
      </c>
      <c r="B2609" s="670">
        <v>2045</v>
      </c>
      <c r="C2609" s="671">
        <v>5</v>
      </c>
      <c r="D2609" s="672">
        <v>3.0764838811811388</v>
      </c>
      <c r="E2609" s="672">
        <v>3.0764838811811388</v>
      </c>
      <c r="F2609" s="673">
        <v>3.0764838811811388</v>
      </c>
      <c r="G2609" s="674">
        <v>405.5724187511878</v>
      </c>
      <c r="H2609" s="674">
        <v>405.5724187511878</v>
      </c>
      <c r="I2609" s="675">
        <v>405.5724187511878</v>
      </c>
      <c r="J2609" s="674">
        <v>1505.3350774006556</v>
      </c>
      <c r="K2609" s="674">
        <v>1505.3350774006556</v>
      </c>
      <c r="L2609" s="675">
        <v>1505.3350774006556</v>
      </c>
    </row>
    <row r="2610" spans="1:12" x14ac:dyDescent="0.25">
      <c r="A2610" s="669">
        <v>2040</v>
      </c>
      <c r="B2610" s="670">
        <v>2046</v>
      </c>
      <c r="C2610" s="671">
        <v>6</v>
      </c>
      <c r="D2610" s="672">
        <v>3.3477395197330595</v>
      </c>
      <c r="E2610" s="672">
        <v>3.3477395197330595</v>
      </c>
      <c r="F2610" s="673">
        <v>3.3477395197330595</v>
      </c>
      <c r="G2610" s="674">
        <v>422.24066549435662</v>
      </c>
      <c r="H2610" s="674">
        <v>422.24066549435662</v>
      </c>
      <c r="I2610" s="675">
        <v>422.24066549435662</v>
      </c>
      <c r="J2610" s="674">
        <v>1533.4302092104058</v>
      </c>
      <c r="K2610" s="674">
        <v>1533.4302092104058</v>
      </c>
      <c r="L2610" s="675">
        <v>1533.4302092104058</v>
      </c>
    </row>
    <row r="2611" spans="1:12" x14ac:dyDescent="0.25">
      <c r="A2611" s="669">
        <v>2040</v>
      </c>
      <c r="B2611" s="670">
        <v>2047</v>
      </c>
      <c r="C2611" s="671">
        <v>7</v>
      </c>
      <c r="D2611" s="672">
        <v>3.6402463132996088</v>
      </c>
      <c r="E2611" s="672">
        <v>3.6402463132996088</v>
      </c>
      <c r="F2611" s="673">
        <v>3.6402463132996088</v>
      </c>
      <c r="G2611" s="674">
        <v>439.02108821526383</v>
      </c>
      <c r="H2611" s="674">
        <v>439.02108821526383</v>
      </c>
      <c r="I2611" s="675">
        <v>439.02108821526383</v>
      </c>
      <c r="J2611" s="674">
        <v>1558.6116690698143</v>
      </c>
      <c r="K2611" s="674">
        <v>1558.6116690698143</v>
      </c>
      <c r="L2611" s="675">
        <v>1558.6116690698143</v>
      </c>
    </row>
    <row r="2612" spans="1:12" x14ac:dyDescent="0.25">
      <c r="A2612" s="669">
        <v>2040</v>
      </c>
      <c r="B2612" s="670">
        <v>2048</v>
      </c>
      <c r="C2612" s="671">
        <v>8</v>
      </c>
      <c r="D2612" s="672">
        <v>3.9533738273232402</v>
      </c>
      <c r="E2612" s="672">
        <v>3.9533738273232402</v>
      </c>
      <c r="F2612" s="673">
        <v>3.9533738273232402</v>
      </c>
      <c r="G2612" s="674">
        <v>455.56729696891972</v>
      </c>
      <c r="H2612" s="674">
        <v>455.56729696891972</v>
      </c>
      <c r="I2612" s="675">
        <v>455.56729696891972</v>
      </c>
      <c r="J2612" s="674">
        <v>1580.3149234732673</v>
      </c>
      <c r="K2612" s="674">
        <v>1580.3149234732673</v>
      </c>
      <c r="L2612" s="675">
        <v>1580.3149234732673</v>
      </c>
    </row>
    <row r="2613" spans="1:12" x14ac:dyDescent="0.25">
      <c r="A2613" s="669">
        <v>2040</v>
      </c>
      <c r="B2613" s="670">
        <v>2049</v>
      </c>
      <c r="C2613" s="671">
        <v>9</v>
      </c>
      <c r="D2613" s="672">
        <v>4.2858690681148497</v>
      </c>
      <c r="E2613" s="672">
        <v>4.2858690681148497</v>
      </c>
      <c r="F2613" s="673">
        <v>4.2858690681148497</v>
      </c>
      <c r="G2613" s="674">
        <v>471.48696168928234</v>
      </c>
      <c r="H2613" s="674">
        <v>471.48696168928234</v>
      </c>
      <c r="I2613" s="675">
        <v>471.48696168928234</v>
      </c>
      <c r="J2613" s="674">
        <v>1597.9747118943465</v>
      </c>
      <c r="K2613" s="674">
        <v>1597.9747118943465</v>
      </c>
      <c r="L2613" s="675">
        <v>1597.9747118943465</v>
      </c>
    </row>
    <row r="2614" spans="1:12" x14ac:dyDescent="0.25">
      <c r="A2614" s="669">
        <v>2040</v>
      </c>
      <c r="B2614" s="670">
        <v>2050</v>
      </c>
      <c r="C2614" s="671">
        <v>10</v>
      </c>
      <c r="D2614" s="672">
        <v>4.6357469850148219</v>
      </c>
      <c r="E2614" s="672">
        <v>4.6357469850148219</v>
      </c>
      <c r="F2614" s="673">
        <v>4.6357469850148219</v>
      </c>
      <c r="G2614" s="674">
        <v>486.34558373969412</v>
      </c>
      <c r="H2614" s="674">
        <v>486.34558373969412</v>
      </c>
      <c r="I2614" s="675">
        <v>486.34558373969412</v>
      </c>
      <c r="J2614" s="674">
        <v>1611.036722707945</v>
      </c>
      <c r="K2614" s="674">
        <v>1611.036722707945</v>
      </c>
      <c r="L2614" s="675">
        <v>1611.036722707945</v>
      </c>
    </row>
    <row r="2615" spans="1:12" x14ac:dyDescent="0.25">
      <c r="A2615" s="669">
        <v>2040</v>
      </c>
      <c r="B2615" s="670">
        <v>2051</v>
      </c>
      <c r="C2615" s="671">
        <v>11</v>
      </c>
      <c r="D2615" s="672">
        <v>5.0001871805737865</v>
      </c>
      <c r="E2615" s="672">
        <v>5.0001871805737865</v>
      </c>
      <c r="F2615" s="673">
        <v>5.0001871805737865</v>
      </c>
      <c r="G2615" s="674">
        <v>499.67378168273206</v>
      </c>
      <c r="H2615" s="674">
        <v>499.67378168273206</v>
      </c>
      <c r="I2615" s="675">
        <v>499.67378168273206</v>
      </c>
      <c r="J2615" s="674">
        <v>1618.9706975904267</v>
      </c>
      <c r="K2615" s="674">
        <v>1618.9706975904267</v>
      </c>
      <c r="L2615" s="675">
        <v>1618.9706975904267</v>
      </c>
    </row>
    <row r="2616" spans="1:12" x14ac:dyDescent="0.25">
      <c r="A2616" s="669">
        <v>2040</v>
      </c>
      <c r="B2616" s="670">
        <v>2052</v>
      </c>
      <c r="C2616" s="671">
        <v>12</v>
      </c>
      <c r="D2616" s="672">
        <v>5.3754449277739287</v>
      </c>
      <c r="E2616" s="672">
        <v>5.3754449277739287</v>
      </c>
      <c r="F2616" s="673">
        <v>5.3754449277739287</v>
      </c>
      <c r="G2616" s="674">
        <v>510.97846622620926</v>
      </c>
      <c r="H2616" s="674">
        <v>510.97846622620926</v>
      </c>
      <c r="I2616" s="675">
        <v>510.97846622620926</v>
      </c>
      <c r="J2616" s="674">
        <v>1621.2846875725902</v>
      </c>
      <c r="K2616" s="674">
        <v>1621.2846875725902</v>
      </c>
      <c r="L2616" s="675">
        <v>1621.2846875725902</v>
      </c>
    </row>
    <row r="2617" spans="1:12" x14ac:dyDescent="0.25">
      <c r="A2617" s="669">
        <v>2040</v>
      </c>
      <c r="B2617" s="670">
        <v>2053</v>
      </c>
      <c r="C2617" s="671">
        <v>13</v>
      </c>
      <c r="D2617" s="672">
        <v>5.7567860862576028</v>
      </c>
      <c r="E2617" s="672">
        <v>5.7567860862576028</v>
      </c>
      <c r="F2617" s="673">
        <v>5.7567860862576028</v>
      </c>
      <c r="G2617" s="674">
        <v>519.7580676845522</v>
      </c>
      <c r="H2617" s="674">
        <v>519.7580676845522</v>
      </c>
      <c r="I2617" s="675">
        <v>519.7580676845522</v>
      </c>
      <c r="J2617" s="674">
        <v>1617.5400839904339</v>
      </c>
      <c r="K2617" s="674">
        <v>1617.5400839904339</v>
      </c>
      <c r="L2617" s="675">
        <v>1617.5400839904339</v>
      </c>
    </row>
    <row r="2618" spans="1:12" x14ac:dyDescent="0.25">
      <c r="A2618" s="669">
        <v>2040</v>
      </c>
      <c r="B2618" s="670">
        <v>2054</v>
      </c>
      <c r="C2618" s="671">
        <v>14</v>
      </c>
      <c r="D2618" s="672">
        <v>6.1384566329360073</v>
      </c>
      <c r="E2618" s="672">
        <v>6.1384566329360073</v>
      </c>
      <c r="F2618" s="673">
        <v>6.1384566329360073</v>
      </c>
      <c r="G2618" s="674">
        <v>525.52168181070294</v>
      </c>
      <c r="H2618" s="674">
        <v>525.52168181070294</v>
      </c>
      <c r="I2618" s="675">
        <v>525.52168181070294</v>
      </c>
      <c r="J2618" s="674">
        <v>1607.3669494255735</v>
      </c>
      <c r="K2618" s="674">
        <v>1607.3669494255735</v>
      </c>
      <c r="L2618" s="675">
        <v>1607.3669494255735</v>
      </c>
    </row>
    <row r="2619" spans="1:12" x14ac:dyDescent="0.25">
      <c r="A2619" s="669">
        <v>2040</v>
      </c>
      <c r="B2619" s="670">
        <v>2055</v>
      </c>
      <c r="C2619" s="671">
        <v>15</v>
      </c>
      <c r="D2619" s="672">
        <v>6.5136980244352793</v>
      </c>
      <c r="E2619" s="672">
        <v>6.5136980244352793</v>
      </c>
      <c r="F2619" s="673">
        <v>6.5136980244352793</v>
      </c>
      <c r="G2619" s="674">
        <v>527.811624811667</v>
      </c>
      <c r="H2619" s="674">
        <v>527.811624811667</v>
      </c>
      <c r="I2619" s="675">
        <v>527.811624811667</v>
      </c>
      <c r="J2619" s="674">
        <v>1590.47908411819</v>
      </c>
      <c r="K2619" s="674">
        <v>1590.47908411819</v>
      </c>
      <c r="L2619" s="675">
        <v>1590.47908411819</v>
      </c>
    </row>
    <row r="2620" spans="1:12" x14ac:dyDescent="0.25">
      <c r="A2620" s="669">
        <v>2040</v>
      </c>
      <c r="B2620" s="670">
        <v>2056</v>
      </c>
      <c r="C2620" s="671">
        <v>16</v>
      </c>
      <c r="D2620" s="672">
        <v>6.8748192194085114</v>
      </c>
      <c r="E2620" s="672">
        <v>6.8748192194085114</v>
      </c>
      <c r="F2620" s="673">
        <v>6.8748192194085114</v>
      </c>
      <c r="G2620" s="674">
        <v>526.22845779813065</v>
      </c>
      <c r="H2620" s="674">
        <v>526.22845779813065</v>
      </c>
      <c r="I2620" s="675">
        <v>526.22845779813065</v>
      </c>
      <c r="J2620" s="674">
        <v>1566.688189846742</v>
      </c>
      <c r="K2620" s="674">
        <v>1566.688189846742</v>
      </c>
      <c r="L2620" s="675">
        <v>1566.688189846742</v>
      </c>
    </row>
    <row r="2621" spans="1:12" x14ac:dyDescent="0.25">
      <c r="A2621" s="669">
        <v>2040</v>
      </c>
      <c r="B2621" s="670">
        <v>2057</v>
      </c>
      <c r="C2621" s="671">
        <v>17</v>
      </c>
      <c r="D2621" s="672">
        <v>7.2133346500406974</v>
      </c>
      <c r="E2621" s="672">
        <v>7.2133346500406974</v>
      </c>
      <c r="F2621" s="673">
        <v>7.2133346500406974</v>
      </c>
      <c r="G2621" s="674">
        <v>520.45709216674959</v>
      </c>
      <c r="H2621" s="674">
        <v>520.45709216674959</v>
      </c>
      <c r="I2621" s="675">
        <v>520.45709216674959</v>
      </c>
      <c r="J2621" s="674">
        <v>1535.9164438241519</v>
      </c>
      <c r="K2621" s="674">
        <v>1535.9164438241519</v>
      </c>
      <c r="L2621" s="675">
        <v>1535.9164438241519</v>
      </c>
    </row>
    <row r="2622" spans="1:12" x14ac:dyDescent="0.25">
      <c r="A2622" s="669">
        <v>2040</v>
      </c>
      <c r="B2622" s="670">
        <v>2058</v>
      </c>
      <c r="C2622" s="671">
        <v>18</v>
      </c>
      <c r="D2622" s="672">
        <v>7.5217897044311384</v>
      </c>
      <c r="E2622" s="672">
        <v>7.5217897044311384</v>
      </c>
      <c r="F2622" s="673">
        <v>7.5217897044311384</v>
      </c>
      <c r="G2622" s="674">
        <v>510.67473071138556</v>
      </c>
      <c r="H2622" s="674">
        <v>510.67473071138556</v>
      </c>
      <c r="I2622" s="675">
        <v>510.67473071138556</v>
      </c>
      <c r="J2622" s="674">
        <v>1500.1841034446925</v>
      </c>
      <c r="K2622" s="674">
        <v>1500.1841034446925</v>
      </c>
      <c r="L2622" s="675">
        <v>1500.1841034446925</v>
      </c>
    </row>
    <row r="2623" spans="1:12" x14ac:dyDescent="0.25">
      <c r="A2623" s="669">
        <v>2040</v>
      </c>
      <c r="B2623" s="670">
        <v>2059</v>
      </c>
      <c r="C2623" s="671">
        <v>19</v>
      </c>
      <c r="D2623" s="672">
        <v>7.7893497057415209</v>
      </c>
      <c r="E2623" s="672">
        <v>7.7893497057415209</v>
      </c>
      <c r="F2623" s="673">
        <v>7.7893497057415209</v>
      </c>
      <c r="G2623" s="674">
        <v>496.41169968704833</v>
      </c>
      <c r="H2623" s="674">
        <v>496.41169968704833</v>
      </c>
      <c r="I2623" s="675">
        <v>496.41169968704833</v>
      </c>
      <c r="J2623" s="674">
        <v>1457.6082490956696</v>
      </c>
      <c r="K2623" s="674">
        <v>1457.6082490956696</v>
      </c>
      <c r="L2623" s="675">
        <v>1457.6082490956696</v>
      </c>
    </row>
    <row r="2624" spans="1:12" x14ac:dyDescent="0.25">
      <c r="A2624" s="669">
        <v>2040</v>
      </c>
      <c r="B2624" s="670">
        <v>2060</v>
      </c>
      <c r="C2624" s="671">
        <v>20</v>
      </c>
      <c r="D2624" s="672">
        <v>8.0066352671494094</v>
      </c>
      <c r="E2624" s="672">
        <v>8.0066352671494094</v>
      </c>
      <c r="F2624" s="673">
        <v>8.0066352671494094</v>
      </c>
      <c r="G2624" s="674">
        <v>477.72622010043233</v>
      </c>
      <c r="H2624" s="674">
        <v>477.72622010043233</v>
      </c>
      <c r="I2624" s="675">
        <v>477.72622010043233</v>
      </c>
      <c r="J2624" s="674">
        <v>1408.4223404015947</v>
      </c>
      <c r="K2624" s="674">
        <v>1408.4223404015947</v>
      </c>
      <c r="L2624" s="675">
        <v>1408.4223404015947</v>
      </c>
    </row>
    <row r="2625" spans="1:12" x14ac:dyDescent="0.25">
      <c r="A2625" s="669">
        <v>2040</v>
      </c>
      <c r="B2625" s="670">
        <v>2061</v>
      </c>
      <c r="C2625" s="671">
        <v>21</v>
      </c>
      <c r="D2625" s="672">
        <v>8.1647637068484329</v>
      </c>
      <c r="E2625" s="672">
        <v>8.1647637068484329</v>
      </c>
      <c r="F2625" s="673">
        <v>8.1647637068484329</v>
      </c>
      <c r="G2625" s="674">
        <v>454.84532156649459</v>
      </c>
      <c r="H2625" s="674">
        <v>454.84532156649459</v>
      </c>
      <c r="I2625" s="675">
        <v>454.84532156649459</v>
      </c>
      <c r="J2625" s="674">
        <v>1353.0366431534294</v>
      </c>
      <c r="K2625" s="674">
        <v>1353.0366431534294</v>
      </c>
      <c r="L2625" s="675">
        <v>1353.0366431534294</v>
      </c>
    </row>
    <row r="2626" spans="1:12" x14ac:dyDescent="0.25">
      <c r="A2626" s="669">
        <v>2040</v>
      </c>
      <c r="B2626" s="670">
        <v>2062</v>
      </c>
      <c r="C2626" s="671">
        <v>22</v>
      </c>
      <c r="D2626" s="672">
        <v>8.2557746919768107</v>
      </c>
      <c r="E2626" s="672">
        <v>8.2557746919768107</v>
      </c>
      <c r="F2626" s="673">
        <v>8.2557746919768107</v>
      </c>
      <c r="G2626" s="674">
        <v>428.15806037910676</v>
      </c>
      <c r="H2626" s="674">
        <v>428.15806037910676</v>
      </c>
      <c r="I2626" s="675">
        <v>428.15806037910676</v>
      </c>
      <c r="J2626" s="674">
        <v>1291.9910725700547</v>
      </c>
      <c r="K2626" s="674">
        <v>1291.9910725700547</v>
      </c>
      <c r="L2626" s="675">
        <v>1291.9910725700547</v>
      </c>
    </row>
    <row r="2627" spans="1:12" x14ac:dyDescent="0.25">
      <c r="A2627" s="669">
        <v>2040</v>
      </c>
      <c r="B2627" s="670">
        <v>2063</v>
      </c>
      <c r="C2627" s="671">
        <v>23</v>
      </c>
      <c r="D2627" s="672">
        <v>8.2731059103255138</v>
      </c>
      <c r="E2627" s="672">
        <v>8.2731059103255138</v>
      </c>
      <c r="F2627" s="673">
        <v>8.2731059103255138</v>
      </c>
      <c r="G2627" s="674">
        <v>398.20655951513726</v>
      </c>
      <c r="H2627" s="674">
        <v>398.20655951513726</v>
      </c>
      <c r="I2627" s="675">
        <v>398.20655951513726</v>
      </c>
      <c r="J2627" s="674">
        <v>1225.9464608481658</v>
      </c>
      <c r="K2627" s="674">
        <v>1225.9464608481658</v>
      </c>
      <c r="L2627" s="675">
        <v>1225.9464608481658</v>
      </c>
    </row>
    <row r="2628" spans="1:12" x14ac:dyDescent="0.25">
      <c r="A2628" s="669">
        <v>2040</v>
      </c>
      <c r="B2628" s="670">
        <v>2064</v>
      </c>
      <c r="C2628" s="671">
        <v>24</v>
      </c>
      <c r="D2628" s="672">
        <v>8.2120536968622257</v>
      </c>
      <c r="E2628" s="672">
        <v>8.2120536968622257</v>
      </c>
      <c r="F2628" s="673">
        <v>8.2120536968622257</v>
      </c>
      <c r="G2628" s="674">
        <v>365.66613608021981</v>
      </c>
      <c r="H2628" s="674">
        <v>365.66613608021981</v>
      </c>
      <c r="I2628" s="675">
        <v>365.66613608021981</v>
      </c>
      <c r="J2628" s="674">
        <v>1155.6711415607479</v>
      </c>
      <c r="K2628" s="674">
        <v>1155.6711415607479</v>
      </c>
      <c r="L2628" s="675">
        <v>1155.6711415607479</v>
      </c>
    </row>
    <row r="2629" spans="1:12" x14ac:dyDescent="0.25">
      <c r="A2629" s="669">
        <v>2040</v>
      </c>
      <c r="B2629" s="670">
        <v>2065</v>
      </c>
      <c r="C2629" s="671">
        <v>25</v>
      </c>
      <c r="D2629" s="672">
        <v>8.0701771272918865</v>
      </c>
      <c r="E2629" s="672">
        <v>8.0701771272918865</v>
      </c>
      <c r="F2629" s="673">
        <v>8.0701771272918865</v>
      </c>
      <c r="G2629" s="674">
        <v>331.31445148539672</v>
      </c>
      <c r="H2629" s="674">
        <v>331.31445148539672</v>
      </c>
      <c r="I2629" s="675">
        <v>331.31445148539672</v>
      </c>
      <c r="J2629" s="674">
        <v>1082.0192016769215</v>
      </c>
      <c r="K2629" s="674">
        <v>1082.0192016769215</v>
      </c>
      <c r="L2629" s="675">
        <v>1082.0192016769215</v>
      </c>
    </row>
    <row r="2630" spans="1:12" x14ac:dyDescent="0.25">
      <c r="A2630" s="669">
        <v>2040</v>
      </c>
      <c r="B2630" s="670">
        <v>2066</v>
      </c>
      <c r="C2630" s="671">
        <v>26</v>
      </c>
      <c r="D2630" s="672">
        <v>7.8479381344033428</v>
      </c>
      <c r="E2630" s="672">
        <v>7.8479381344033428</v>
      </c>
      <c r="F2630" s="673">
        <v>7.8479381344033428</v>
      </c>
      <c r="G2630" s="674">
        <v>296.03516303670568</v>
      </c>
      <c r="H2630" s="674">
        <v>296.03516303670568</v>
      </c>
      <c r="I2630" s="675">
        <v>296.03516303670568</v>
      </c>
      <c r="J2630" s="674">
        <v>1006.1601458342352</v>
      </c>
      <c r="K2630" s="674">
        <v>1006.1601458342352</v>
      </c>
      <c r="L2630" s="675">
        <v>1006.1601458342352</v>
      </c>
    </row>
    <row r="2631" spans="1:12" x14ac:dyDescent="0.25">
      <c r="A2631" s="669">
        <v>2040</v>
      </c>
      <c r="B2631" s="670">
        <v>2067</v>
      </c>
      <c r="C2631" s="671">
        <v>27</v>
      </c>
      <c r="D2631" s="672">
        <v>7.5723785642843291</v>
      </c>
      <c r="E2631" s="672">
        <v>7.5723785642843291</v>
      </c>
      <c r="F2631" s="673">
        <v>7.5723785642843291</v>
      </c>
      <c r="G2631" s="674">
        <v>261.06605416095317</v>
      </c>
      <c r="H2631" s="674">
        <v>261.06605416095317</v>
      </c>
      <c r="I2631" s="675">
        <v>261.06605416095317</v>
      </c>
      <c r="J2631" s="674">
        <v>929.83968779790655</v>
      </c>
      <c r="K2631" s="674">
        <v>929.83968779790655</v>
      </c>
      <c r="L2631" s="675">
        <v>929.83968779790655</v>
      </c>
    </row>
    <row r="2632" spans="1:12" x14ac:dyDescent="0.25">
      <c r="A2632" s="669">
        <v>2040</v>
      </c>
      <c r="B2632" s="670">
        <v>2068</v>
      </c>
      <c r="C2632" s="671">
        <v>28</v>
      </c>
      <c r="D2632" s="672">
        <v>7.2329890043854022</v>
      </c>
      <c r="E2632" s="672">
        <v>7.2329890043854022</v>
      </c>
      <c r="F2632" s="673">
        <v>7.2329890043854022</v>
      </c>
      <c r="G2632" s="674">
        <v>229.0287868632561</v>
      </c>
      <c r="H2632" s="674">
        <v>229.0287868632561</v>
      </c>
      <c r="I2632" s="675">
        <v>229.0287868632561</v>
      </c>
      <c r="J2632" s="674">
        <v>862.79094147408182</v>
      </c>
      <c r="K2632" s="674">
        <v>862.79094147408182</v>
      </c>
      <c r="L2632" s="675">
        <v>862.79094147408182</v>
      </c>
    </row>
    <row r="2633" spans="1:12" x14ac:dyDescent="0.25">
      <c r="A2633" s="669">
        <v>2040</v>
      </c>
      <c r="B2633" s="670">
        <v>2069</v>
      </c>
      <c r="C2633" s="671">
        <v>29</v>
      </c>
      <c r="D2633" s="672">
        <v>6.8264158635213619</v>
      </c>
      <c r="E2633" s="672">
        <v>6.8264158635213619</v>
      </c>
      <c r="F2633" s="673">
        <v>6.8264158635213619</v>
      </c>
      <c r="G2633" s="674">
        <v>197.69242774060282</v>
      </c>
      <c r="H2633" s="674">
        <v>197.69242774060282</v>
      </c>
      <c r="I2633" s="675">
        <v>197.69242774060282</v>
      </c>
      <c r="J2633" s="674">
        <v>794.17949516951467</v>
      </c>
      <c r="K2633" s="674">
        <v>794.17949516951467</v>
      </c>
      <c r="L2633" s="675">
        <v>794.17949516951467</v>
      </c>
    </row>
    <row r="2634" spans="1:12" x14ac:dyDescent="0.25">
      <c r="A2634" s="669">
        <v>2040</v>
      </c>
      <c r="B2634" s="670">
        <v>2070</v>
      </c>
      <c r="C2634" s="671">
        <v>30</v>
      </c>
      <c r="D2634" s="672">
        <v>6.3617663098161357</v>
      </c>
      <c r="E2634" s="672">
        <v>6.3617663098161357</v>
      </c>
      <c r="F2634" s="673">
        <v>6.3617663098161357</v>
      </c>
      <c r="G2634" s="674">
        <v>167.82954766517057</v>
      </c>
      <c r="H2634" s="674">
        <v>167.82954766517057</v>
      </c>
      <c r="I2634" s="675">
        <v>167.82954766517057</v>
      </c>
      <c r="J2634" s="674">
        <v>725.23559562467415</v>
      </c>
      <c r="K2634" s="674">
        <v>725.23559562467415</v>
      </c>
      <c r="L2634" s="675">
        <v>725.23559562467415</v>
      </c>
    </row>
    <row r="2635" spans="1:12" x14ac:dyDescent="0.25">
      <c r="A2635" s="669">
        <v>2040</v>
      </c>
      <c r="B2635" s="670">
        <v>2071</v>
      </c>
      <c r="C2635" s="671">
        <v>31</v>
      </c>
      <c r="D2635" s="672">
        <v>6.2601161430922101</v>
      </c>
      <c r="E2635" s="672">
        <v>6.2601161430922101</v>
      </c>
      <c r="F2635" s="673">
        <v>6.2601161430922101</v>
      </c>
      <c r="G2635" s="674">
        <v>168.79681108213782</v>
      </c>
      <c r="H2635" s="674">
        <v>168.79681108213782</v>
      </c>
      <c r="I2635" s="675">
        <v>168.79681108213782</v>
      </c>
      <c r="J2635" s="674">
        <v>657.06375395925238</v>
      </c>
      <c r="K2635" s="674">
        <v>657.06375395925238</v>
      </c>
      <c r="L2635" s="675">
        <v>657.06375395925238</v>
      </c>
    </row>
    <row r="2636" spans="1:12" x14ac:dyDescent="0.25">
      <c r="A2636" s="669">
        <v>2040</v>
      </c>
      <c r="B2636" s="670">
        <v>2072</v>
      </c>
      <c r="C2636" s="671">
        <v>32</v>
      </c>
      <c r="D2636" s="672">
        <v>8.6606116829813864</v>
      </c>
      <c r="E2636" s="672">
        <v>8.6606116829813864</v>
      </c>
      <c r="F2636" s="673">
        <v>8.6606116829813864</v>
      </c>
      <c r="G2636" s="674">
        <v>142.05530714506546</v>
      </c>
      <c r="H2636" s="674">
        <v>142.05530714506546</v>
      </c>
      <c r="I2636" s="675">
        <v>142.05530714506546</v>
      </c>
      <c r="J2636" s="674">
        <v>597.87063646757508</v>
      </c>
      <c r="K2636" s="674">
        <v>597.87063646757508</v>
      </c>
      <c r="L2636" s="675">
        <v>597.87063646757508</v>
      </c>
    </row>
    <row r="2637" spans="1:12" x14ac:dyDescent="0.25">
      <c r="A2637" s="669">
        <v>2040</v>
      </c>
      <c r="B2637" s="670">
        <v>2073</v>
      </c>
      <c r="C2637" s="671">
        <v>33</v>
      </c>
      <c r="D2637" s="672">
        <v>7.5228576291034805</v>
      </c>
      <c r="E2637" s="672">
        <v>7.5228576291034805</v>
      </c>
      <c r="F2637" s="673">
        <v>7.5228576291034805</v>
      </c>
      <c r="G2637" s="674">
        <v>121.73023032223881</v>
      </c>
      <c r="H2637" s="674">
        <v>121.73023032223881</v>
      </c>
      <c r="I2637" s="675">
        <v>121.73023032223881</v>
      </c>
      <c r="J2637" s="674">
        <v>625.88760704672507</v>
      </c>
      <c r="K2637" s="674">
        <v>625.88760704672507</v>
      </c>
      <c r="L2637" s="675">
        <v>625.88760704672507</v>
      </c>
    </row>
    <row r="2638" spans="1:12" x14ac:dyDescent="0.25">
      <c r="A2638" s="669">
        <v>2040</v>
      </c>
      <c r="B2638" s="670">
        <v>2074</v>
      </c>
      <c r="C2638" s="671">
        <v>34</v>
      </c>
      <c r="D2638" s="672">
        <v>6.3072993863834252</v>
      </c>
      <c r="E2638" s="672">
        <v>6.3072993863834252</v>
      </c>
      <c r="F2638" s="673">
        <v>6.3072993863834252</v>
      </c>
      <c r="G2638" s="674">
        <v>103.85816229605558</v>
      </c>
      <c r="H2638" s="674">
        <v>103.85816229605558</v>
      </c>
      <c r="I2638" s="675">
        <v>103.85816229605558</v>
      </c>
      <c r="J2638" s="674">
        <v>567.56307073476262</v>
      </c>
      <c r="K2638" s="674">
        <v>567.56307073476262</v>
      </c>
      <c r="L2638" s="675">
        <v>567.56307073476262</v>
      </c>
    </row>
    <row r="2639" spans="1:12" x14ac:dyDescent="0.25">
      <c r="A2639" s="669">
        <v>2040</v>
      </c>
      <c r="B2639" s="670">
        <v>2075</v>
      </c>
      <c r="C2639" s="671">
        <v>35</v>
      </c>
      <c r="D2639" s="672">
        <v>6.1722349399293917</v>
      </c>
      <c r="E2639" s="672">
        <v>6.1722349399293917</v>
      </c>
      <c r="F2639" s="673">
        <v>6.1722349399293917</v>
      </c>
      <c r="G2639" s="674">
        <v>99.451808544818107</v>
      </c>
      <c r="H2639" s="674">
        <v>99.451808544818107</v>
      </c>
      <c r="I2639" s="675">
        <v>99.451808544818107</v>
      </c>
      <c r="J2639" s="674">
        <v>505.25713002633421</v>
      </c>
      <c r="K2639" s="674">
        <v>505.25713002633421</v>
      </c>
      <c r="L2639" s="675">
        <v>505.25713002633421</v>
      </c>
    </row>
    <row r="2640" spans="1:12" x14ac:dyDescent="0.25">
      <c r="A2640" s="669">
        <v>2040</v>
      </c>
      <c r="B2640" s="670">
        <v>2076</v>
      </c>
      <c r="C2640" s="671">
        <v>36</v>
      </c>
      <c r="D2640" s="672">
        <v>4.9522680206466161</v>
      </c>
      <c r="E2640" s="672">
        <v>4.9522680206466161</v>
      </c>
      <c r="F2640" s="673">
        <v>4.9522680206466161</v>
      </c>
      <c r="G2640" s="674">
        <v>103.83155498148359</v>
      </c>
      <c r="H2640" s="674">
        <v>103.83155498148359</v>
      </c>
      <c r="I2640" s="675">
        <v>103.83155498148359</v>
      </c>
      <c r="J2640" s="674">
        <v>593.79116476925913</v>
      </c>
      <c r="K2640" s="674">
        <v>593.79116476925913</v>
      </c>
      <c r="L2640" s="675">
        <v>593.79116476925913</v>
      </c>
    </row>
    <row r="2641" spans="1:12" x14ac:dyDescent="0.25">
      <c r="A2641" s="669">
        <v>2040</v>
      </c>
      <c r="B2641" s="670">
        <v>2077</v>
      </c>
      <c r="C2641" s="671">
        <v>37</v>
      </c>
      <c r="D2641" s="672">
        <v>4.2604917201712702</v>
      </c>
      <c r="E2641" s="672">
        <v>4.2604917201712702</v>
      </c>
      <c r="F2641" s="673">
        <v>4.2604917201712702</v>
      </c>
      <c r="G2641" s="674">
        <v>77.134539585371058</v>
      </c>
      <c r="H2641" s="674">
        <v>77.134539585371058</v>
      </c>
      <c r="I2641" s="675">
        <v>77.134539585371058</v>
      </c>
      <c r="J2641" s="674">
        <v>486.1891870483546</v>
      </c>
      <c r="K2641" s="674">
        <v>486.1891870483546</v>
      </c>
      <c r="L2641" s="675">
        <v>486.1891870483546</v>
      </c>
    </row>
    <row r="2642" spans="1:12" x14ac:dyDescent="0.25">
      <c r="A2642" s="669">
        <v>2040</v>
      </c>
      <c r="B2642" s="670">
        <v>2078</v>
      </c>
      <c r="C2642" s="671">
        <v>38</v>
      </c>
      <c r="D2642" s="672">
        <v>3.7902818603341295</v>
      </c>
      <c r="E2642" s="672">
        <v>3.7902818603341295</v>
      </c>
      <c r="F2642" s="673">
        <v>3.7902818603341295</v>
      </c>
      <c r="G2642" s="674">
        <v>58.596259189296205</v>
      </c>
      <c r="H2642" s="674">
        <v>58.596259189296205</v>
      </c>
      <c r="I2642" s="675">
        <v>58.596259189296205</v>
      </c>
      <c r="J2642" s="674">
        <v>444.0015364487715</v>
      </c>
      <c r="K2642" s="674">
        <v>444.0015364487715</v>
      </c>
      <c r="L2642" s="675">
        <v>444.0015364487715</v>
      </c>
    </row>
    <row r="2643" spans="1:12" ht="13" thickBot="1" x14ac:dyDescent="0.3">
      <c r="A2643" s="676">
        <v>2040</v>
      </c>
      <c r="B2643" s="677">
        <v>2079</v>
      </c>
      <c r="C2643" s="678">
        <v>39</v>
      </c>
      <c r="D2643" s="679">
        <v>2.9133711282191608</v>
      </c>
      <c r="E2643" s="679">
        <v>2.9133711282191608</v>
      </c>
      <c r="F2643" s="680">
        <v>2.9133711282191608</v>
      </c>
      <c r="G2643" s="681">
        <v>35.715456249748549</v>
      </c>
      <c r="H2643" s="681">
        <v>35.715456249748549</v>
      </c>
      <c r="I2643" s="682">
        <v>35.715456249748549</v>
      </c>
      <c r="J2643" s="681">
        <v>353.63262176587659</v>
      </c>
      <c r="K2643" s="681">
        <v>353.63262176587659</v>
      </c>
      <c r="L2643" s="682">
        <v>353.63262176587659</v>
      </c>
    </row>
    <row r="2644" spans="1:12" x14ac:dyDescent="0.25">
      <c r="A2644" s="662">
        <v>2041</v>
      </c>
      <c r="B2644" s="663">
        <v>2041</v>
      </c>
      <c r="C2644" s="664">
        <v>0</v>
      </c>
      <c r="D2644" s="665">
        <v>2.0306934746557843</v>
      </c>
      <c r="E2644" s="665">
        <v>2.0306934746557843</v>
      </c>
      <c r="F2644" s="666">
        <v>2.0306934746557843</v>
      </c>
      <c r="G2644" s="667">
        <v>332.91241882554118</v>
      </c>
      <c r="H2644" s="667">
        <v>332.91241882554118</v>
      </c>
      <c r="I2644" s="668">
        <v>332.91241882554118</v>
      </c>
      <c r="J2644" s="667">
        <v>1339.7367420558564</v>
      </c>
      <c r="K2644" s="667">
        <v>1339.7367420558564</v>
      </c>
      <c r="L2644" s="668">
        <v>1339.7367420558564</v>
      </c>
    </row>
    <row r="2645" spans="1:12" x14ac:dyDescent="0.25">
      <c r="A2645" s="669">
        <v>2041</v>
      </c>
      <c r="B2645" s="670">
        <v>2042</v>
      </c>
      <c r="C2645" s="671">
        <v>1</v>
      </c>
      <c r="D2645" s="672">
        <v>2.2007436981377735</v>
      </c>
      <c r="E2645" s="672">
        <v>2.2007436981377735</v>
      </c>
      <c r="F2645" s="673">
        <v>2.2007436981377735</v>
      </c>
      <c r="G2645" s="674">
        <v>345.36279660226904</v>
      </c>
      <c r="H2645" s="674">
        <v>345.36279660226904</v>
      </c>
      <c r="I2645" s="675">
        <v>345.36279660226904</v>
      </c>
      <c r="J2645" s="674">
        <v>1374.5670517062169</v>
      </c>
      <c r="K2645" s="674">
        <v>1374.5670517062169</v>
      </c>
      <c r="L2645" s="675">
        <v>1374.5670517062169</v>
      </c>
    </row>
    <row r="2646" spans="1:12" x14ac:dyDescent="0.25">
      <c r="A2646" s="669">
        <v>2041</v>
      </c>
      <c r="B2646" s="670">
        <v>2043</v>
      </c>
      <c r="C2646" s="671">
        <v>2</v>
      </c>
      <c r="D2646" s="672">
        <v>2.3894455410770306</v>
      </c>
      <c r="E2646" s="672">
        <v>2.3894455410770306</v>
      </c>
      <c r="F2646" s="673">
        <v>2.3894455410770306</v>
      </c>
      <c r="G2646" s="674">
        <v>359.01617703729011</v>
      </c>
      <c r="H2646" s="674">
        <v>359.01617703729011</v>
      </c>
      <c r="I2646" s="675">
        <v>359.01617703729011</v>
      </c>
      <c r="J2646" s="674">
        <v>1409.0026118282794</v>
      </c>
      <c r="K2646" s="674">
        <v>1409.0026118282794</v>
      </c>
      <c r="L2646" s="675">
        <v>1409.0026118282794</v>
      </c>
    </row>
    <row r="2647" spans="1:12" x14ac:dyDescent="0.25">
      <c r="A2647" s="669">
        <v>2041</v>
      </c>
      <c r="B2647" s="670">
        <v>2044</v>
      </c>
      <c r="C2647" s="671">
        <v>3</v>
      </c>
      <c r="D2647" s="672">
        <v>2.5977854909562854</v>
      </c>
      <c r="E2647" s="672">
        <v>2.5977854909562854</v>
      </c>
      <c r="F2647" s="673">
        <v>2.5977854909562854</v>
      </c>
      <c r="G2647" s="674">
        <v>373.72620191000743</v>
      </c>
      <c r="H2647" s="674">
        <v>373.72620191000743</v>
      </c>
      <c r="I2647" s="675">
        <v>373.72620191000743</v>
      </c>
      <c r="J2647" s="674">
        <v>1442.5995990189888</v>
      </c>
      <c r="K2647" s="674">
        <v>1442.5995990189888</v>
      </c>
      <c r="L2647" s="675">
        <v>1442.5995990189888</v>
      </c>
    </row>
    <row r="2648" spans="1:12" x14ac:dyDescent="0.25">
      <c r="A2648" s="669">
        <v>2041</v>
      </c>
      <c r="B2648" s="670">
        <v>2045</v>
      </c>
      <c r="C2648" s="671">
        <v>4</v>
      </c>
      <c r="D2648" s="672">
        <v>2.8265965286440169</v>
      </c>
      <c r="E2648" s="672">
        <v>2.8265965286440169</v>
      </c>
      <c r="F2648" s="673">
        <v>2.8265965286440169</v>
      </c>
      <c r="G2648" s="674">
        <v>389.31603724866886</v>
      </c>
      <c r="H2648" s="674">
        <v>389.31603724866886</v>
      </c>
      <c r="I2648" s="675">
        <v>389.31603724866886</v>
      </c>
      <c r="J2648" s="674">
        <v>1474.8800134516136</v>
      </c>
      <c r="K2648" s="674">
        <v>1474.8800134516136</v>
      </c>
      <c r="L2648" s="675">
        <v>1474.8800134516136</v>
      </c>
    </row>
    <row r="2649" spans="1:12" x14ac:dyDescent="0.25">
      <c r="A2649" s="669">
        <v>2041</v>
      </c>
      <c r="B2649" s="670">
        <v>2046</v>
      </c>
      <c r="C2649" s="671">
        <v>5</v>
      </c>
      <c r="D2649" s="672">
        <v>3.0764838811811388</v>
      </c>
      <c r="E2649" s="672">
        <v>3.0764838811811388</v>
      </c>
      <c r="F2649" s="673">
        <v>3.0764838811811388</v>
      </c>
      <c r="G2649" s="674">
        <v>405.5724187511878</v>
      </c>
      <c r="H2649" s="674">
        <v>405.5724187511878</v>
      </c>
      <c r="I2649" s="675">
        <v>405.5724187511878</v>
      </c>
      <c r="J2649" s="674">
        <v>1505.3350774006556</v>
      </c>
      <c r="K2649" s="674">
        <v>1505.3350774006556</v>
      </c>
      <c r="L2649" s="675">
        <v>1505.3350774006556</v>
      </c>
    </row>
    <row r="2650" spans="1:12" x14ac:dyDescent="0.25">
      <c r="A2650" s="669">
        <v>2041</v>
      </c>
      <c r="B2650" s="670">
        <v>2047</v>
      </c>
      <c r="C2650" s="671">
        <v>6</v>
      </c>
      <c r="D2650" s="672">
        <v>3.3477395197330595</v>
      </c>
      <c r="E2650" s="672">
        <v>3.3477395197330595</v>
      </c>
      <c r="F2650" s="673">
        <v>3.3477395197330595</v>
      </c>
      <c r="G2650" s="674">
        <v>422.24066549435662</v>
      </c>
      <c r="H2650" s="674">
        <v>422.24066549435662</v>
      </c>
      <c r="I2650" s="675">
        <v>422.24066549435662</v>
      </c>
      <c r="J2650" s="674">
        <v>1533.4302092104058</v>
      </c>
      <c r="K2650" s="674">
        <v>1533.4302092104058</v>
      </c>
      <c r="L2650" s="675">
        <v>1533.4302092104058</v>
      </c>
    </row>
    <row r="2651" spans="1:12" x14ac:dyDescent="0.25">
      <c r="A2651" s="669">
        <v>2041</v>
      </c>
      <c r="B2651" s="670">
        <v>2048</v>
      </c>
      <c r="C2651" s="671">
        <v>7</v>
      </c>
      <c r="D2651" s="672">
        <v>3.6402463132996088</v>
      </c>
      <c r="E2651" s="672">
        <v>3.6402463132996088</v>
      </c>
      <c r="F2651" s="673">
        <v>3.6402463132996088</v>
      </c>
      <c r="G2651" s="674">
        <v>439.02108821526383</v>
      </c>
      <c r="H2651" s="674">
        <v>439.02108821526383</v>
      </c>
      <c r="I2651" s="675">
        <v>439.02108821526383</v>
      </c>
      <c r="J2651" s="674">
        <v>1558.6116690698143</v>
      </c>
      <c r="K2651" s="674">
        <v>1558.6116690698143</v>
      </c>
      <c r="L2651" s="675">
        <v>1558.6116690698143</v>
      </c>
    </row>
    <row r="2652" spans="1:12" x14ac:dyDescent="0.25">
      <c r="A2652" s="669">
        <v>2041</v>
      </c>
      <c r="B2652" s="670">
        <v>2049</v>
      </c>
      <c r="C2652" s="671">
        <v>8</v>
      </c>
      <c r="D2652" s="672">
        <v>3.9533738273232402</v>
      </c>
      <c r="E2652" s="672">
        <v>3.9533738273232402</v>
      </c>
      <c r="F2652" s="673">
        <v>3.9533738273232402</v>
      </c>
      <c r="G2652" s="674">
        <v>455.56729696891972</v>
      </c>
      <c r="H2652" s="674">
        <v>455.56729696891972</v>
      </c>
      <c r="I2652" s="675">
        <v>455.56729696891972</v>
      </c>
      <c r="J2652" s="674">
        <v>1580.3149234732673</v>
      </c>
      <c r="K2652" s="674">
        <v>1580.3149234732673</v>
      </c>
      <c r="L2652" s="675">
        <v>1580.3149234732673</v>
      </c>
    </row>
    <row r="2653" spans="1:12" x14ac:dyDescent="0.25">
      <c r="A2653" s="669">
        <v>2041</v>
      </c>
      <c r="B2653" s="670">
        <v>2050</v>
      </c>
      <c r="C2653" s="671">
        <v>9</v>
      </c>
      <c r="D2653" s="672">
        <v>4.2858690681148497</v>
      </c>
      <c r="E2653" s="672">
        <v>4.2858690681148497</v>
      </c>
      <c r="F2653" s="673">
        <v>4.2858690681148497</v>
      </c>
      <c r="G2653" s="674">
        <v>471.48696168928234</v>
      </c>
      <c r="H2653" s="674">
        <v>471.48696168928234</v>
      </c>
      <c r="I2653" s="675">
        <v>471.48696168928234</v>
      </c>
      <c r="J2653" s="674">
        <v>1597.9747118943465</v>
      </c>
      <c r="K2653" s="674">
        <v>1597.9747118943465</v>
      </c>
      <c r="L2653" s="675">
        <v>1597.9747118943465</v>
      </c>
    </row>
    <row r="2654" spans="1:12" x14ac:dyDescent="0.25">
      <c r="A2654" s="669">
        <v>2041</v>
      </c>
      <c r="B2654" s="670">
        <v>2051</v>
      </c>
      <c r="C2654" s="671">
        <v>10</v>
      </c>
      <c r="D2654" s="672">
        <v>4.6357469850148219</v>
      </c>
      <c r="E2654" s="672">
        <v>4.6357469850148219</v>
      </c>
      <c r="F2654" s="673">
        <v>4.6357469850148219</v>
      </c>
      <c r="G2654" s="674">
        <v>486.34558373969412</v>
      </c>
      <c r="H2654" s="674">
        <v>486.34558373969412</v>
      </c>
      <c r="I2654" s="675">
        <v>486.34558373969412</v>
      </c>
      <c r="J2654" s="674">
        <v>1611.036722707945</v>
      </c>
      <c r="K2654" s="674">
        <v>1611.036722707945</v>
      </c>
      <c r="L2654" s="675">
        <v>1611.036722707945</v>
      </c>
    </row>
    <row r="2655" spans="1:12" x14ac:dyDescent="0.25">
      <c r="A2655" s="669">
        <v>2041</v>
      </c>
      <c r="B2655" s="670">
        <v>2052</v>
      </c>
      <c r="C2655" s="671">
        <v>11</v>
      </c>
      <c r="D2655" s="672">
        <v>5.0001871805737865</v>
      </c>
      <c r="E2655" s="672">
        <v>5.0001871805737865</v>
      </c>
      <c r="F2655" s="673">
        <v>5.0001871805737865</v>
      </c>
      <c r="G2655" s="674">
        <v>499.67378168273206</v>
      </c>
      <c r="H2655" s="674">
        <v>499.67378168273206</v>
      </c>
      <c r="I2655" s="675">
        <v>499.67378168273206</v>
      </c>
      <c r="J2655" s="674">
        <v>1618.9706975904267</v>
      </c>
      <c r="K2655" s="674">
        <v>1618.9706975904267</v>
      </c>
      <c r="L2655" s="675">
        <v>1618.9706975904267</v>
      </c>
    </row>
    <row r="2656" spans="1:12" x14ac:dyDescent="0.25">
      <c r="A2656" s="669">
        <v>2041</v>
      </c>
      <c r="B2656" s="670">
        <v>2053</v>
      </c>
      <c r="C2656" s="671">
        <v>12</v>
      </c>
      <c r="D2656" s="672">
        <v>5.3754449277739287</v>
      </c>
      <c r="E2656" s="672">
        <v>5.3754449277739287</v>
      </c>
      <c r="F2656" s="673">
        <v>5.3754449277739287</v>
      </c>
      <c r="G2656" s="674">
        <v>510.97846622620926</v>
      </c>
      <c r="H2656" s="674">
        <v>510.97846622620926</v>
      </c>
      <c r="I2656" s="675">
        <v>510.97846622620926</v>
      </c>
      <c r="J2656" s="674">
        <v>1621.2846875725902</v>
      </c>
      <c r="K2656" s="674">
        <v>1621.2846875725902</v>
      </c>
      <c r="L2656" s="675">
        <v>1621.2846875725902</v>
      </c>
    </row>
    <row r="2657" spans="1:12" x14ac:dyDescent="0.25">
      <c r="A2657" s="669">
        <v>2041</v>
      </c>
      <c r="B2657" s="670">
        <v>2054</v>
      </c>
      <c r="C2657" s="671">
        <v>13</v>
      </c>
      <c r="D2657" s="672">
        <v>5.7567860862576028</v>
      </c>
      <c r="E2657" s="672">
        <v>5.7567860862576028</v>
      </c>
      <c r="F2657" s="673">
        <v>5.7567860862576028</v>
      </c>
      <c r="G2657" s="674">
        <v>519.7580676845522</v>
      </c>
      <c r="H2657" s="674">
        <v>519.7580676845522</v>
      </c>
      <c r="I2657" s="675">
        <v>519.7580676845522</v>
      </c>
      <c r="J2657" s="674">
        <v>1617.5400839904339</v>
      </c>
      <c r="K2657" s="674">
        <v>1617.5400839904339</v>
      </c>
      <c r="L2657" s="675">
        <v>1617.5400839904339</v>
      </c>
    </row>
    <row r="2658" spans="1:12" x14ac:dyDescent="0.25">
      <c r="A2658" s="669">
        <v>2041</v>
      </c>
      <c r="B2658" s="670">
        <v>2055</v>
      </c>
      <c r="C2658" s="671">
        <v>14</v>
      </c>
      <c r="D2658" s="672">
        <v>6.1384566329360073</v>
      </c>
      <c r="E2658" s="672">
        <v>6.1384566329360073</v>
      </c>
      <c r="F2658" s="673">
        <v>6.1384566329360073</v>
      </c>
      <c r="G2658" s="674">
        <v>525.52168181070294</v>
      </c>
      <c r="H2658" s="674">
        <v>525.52168181070294</v>
      </c>
      <c r="I2658" s="675">
        <v>525.52168181070294</v>
      </c>
      <c r="J2658" s="674">
        <v>1607.3669494255735</v>
      </c>
      <c r="K2658" s="674">
        <v>1607.3669494255735</v>
      </c>
      <c r="L2658" s="675">
        <v>1607.3669494255735</v>
      </c>
    </row>
    <row r="2659" spans="1:12" x14ac:dyDescent="0.25">
      <c r="A2659" s="669">
        <v>2041</v>
      </c>
      <c r="B2659" s="670">
        <v>2056</v>
      </c>
      <c r="C2659" s="671">
        <v>15</v>
      </c>
      <c r="D2659" s="672">
        <v>6.5136980244352793</v>
      </c>
      <c r="E2659" s="672">
        <v>6.5136980244352793</v>
      </c>
      <c r="F2659" s="673">
        <v>6.5136980244352793</v>
      </c>
      <c r="G2659" s="674">
        <v>527.811624811667</v>
      </c>
      <c r="H2659" s="674">
        <v>527.811624811667</v>
      </c>
      <c r="I2659" s="675">
        <v>527.811624811667</v>
      </c>
      <c r="J2659" s="674">
        <v>1590.47908411819</v>
      </c>
      <c r="K2659" s="674">
        <v>1590.47908411819</v>
      </c>
      <c r="L2659" s="675">
        <v>1590.47908411819</v>
      </c>
    </row>
    <row r="2660" spans="1:12" x14ac:dyDescent="0.25">
      <c r="A2660" s="669">
        <v>2041</v>
      </c>
      <c r="B2660" s="670">
        <v>2057</v>
      </c>
      <c r="C2660" s="671">
        <v>16</v>
      </c>
      <c r="D2660" s="672">
        <v>6.8748192194085114</v>
      </c>
      <c r="E2660" s="672">
        <v>6.8748192194085114</v>
      </c>
      <c r="F2660" s="673">
        <v>6.8748192194085114</v>
      </c>
      <c r="G2660" s="674">
        <v>526.22845779813065</v>
      </c>
      <c r="H2660" s="674">
        <v>526.22845779813065</v>
      </c>
      <c r="I2660" s="675">
        <v>526.22845779813065</v>
      </c>
      <c r="J2660" s="674">
        <v>1566.688189846742</v>
      </c>
      <c r="K2660" s="674">
        <v>1566.688189846742</v>
      </c>
      <c r="L2660" s="675">
        <v>1566.688189846742</v>
      </c>
    </row>
    <row r="2661" spans="1:12" x14ac:dyDescent="0.25">
      <c r="A2661" s="669">
        <v>2041</v>
      </c>
      <c r="B2661" s="670">
        <v>2058</v>
      </c>
      <c r="C2661" s="671">
        <v>17</v>
      </c>
      <c r="D2661" s="672">
        <v>7.2133346500406974</v>
      </c>
      <c r="E2661" s="672">
        <v>7.2133346500406974</v>
      </c>
      <c r="F2661" s="673">
        <v>7.2133346500406974</v>
      </c>
      <c r="G2661" s="674">
        <v>520.45709216674959</v>
      </c>
      <c r="H2661" s="674">
        <v>520.45709216674959</v>
      </c>
      <c r="I2661" s="675">
        <v>520.45709216674959</v>
      </c>
      <c r="J2661" s="674">
        <v>1535.9164438241519</v>
      </c>
      <c r="K2661" s="674">
        <v>1535.9164438241519</v>
      </c>
      <c r="L2661" s="675">
        <v>1535.9164438241519</v>
      </c>
    </row>
    <row r="2662" spans="1:12" x14ac:dyDescent="0.25">
      <c r="A2662" s="669">
        <v>2041</v>
      </c>
      <c r="B2662" s="670">
        <v>2059</v>
      </c>
      <c r="C2662" s="671">
        <v>18</v>
      </c>
      <c r="D2662" s="672">
        <v>7.5217897044311384</v>
      </c>
      <c r="E2662" s="672">
        <v>7.5217897044311384</v>
      </c>
      <c r="F2662" s="673">
        <v>7.5217897044311384</v>
      </c>
      <c r="G2662" s="674">
        <v>510.67473071138556</v>
      </c>
      <c r="H2662" s="674">
        <v>510.67473071138556</v>
      </c>
      <c r="I2662" s="675">
        <v>510.67473071138556</v>
      </c>
      <c r="J2662" s="674">
        <v>1500.1841034446925</v>
      </c>
      <c r="K2662" s="674">
        <v>1500.1841034446925</v>
      </c>
      <c r="L2662" s="675">
        <v>1500.1841034446925</v>
      </c>
    </row>
    <row r="2663" spans="1:12" x14ac:dyDescent="0.25">
      <c r="A2663" s="669">
        <v>2041</v>
      </c>
      <c r="B2663" s="670">
        <v>2060</v>
      </c>
      <c r="C2663" s="671">
        <v>19</v>
      </c>
      <c r="D2663" s="672">
        <v>7.7893497057415209</v>
      </c>
      <c r="E2663" s="672">
        <v>7.7893497057415209</v>
      </c>
      <c r="F2663" s="673">
        <v>7.7893497057415209</v>
      </c>
      <c r="G2663" s="674">
        <v>496.41169968704833</v>
      </c>
      <c r="H2663" s="674">
        <v>496.41169968704833</v>
      </c>
      <c r="I2663" s="675">
        <v>496.41169968704833</v>
      </c>
      <c r="J2663" s="674">
        <v>1457.6082490956696</v>
      </c>
      <c r="K2663" s="674">
        <v>1457.6082490956696</v>
      </c>
      <c r="L2663" s="675">
        <v>1457.6082490956696</v>
      </c>
    </row>
    <row r="2664" spans="1:12" x14ac:dyDescent="0.25">
      <c r="A2664" s="669">
        <v>2041</v>
      </c>
      <c r="B2664" s="670">
        <v>2061</v>
      </c>
      <c r="C2664" s="671">
        <v>20</v>
      </c>
      <c r="D2664" s="672">
        <v>8.0066352671494094</v>
      </c>
      <c r="E2664" s="672">
        <v>8.0066352671494094</v>
      </c>
      <c r="F2664" s="673">
        <v>8.0066352671494094</v>
      </c>
      <c r="G2664" s="674">
        <v>477.72622010043233</v>
      </c>
      <c r="H2664" s="674">
        <v>477.72622010043233</v>
      </c>
      <c r="I2664" s="675">
        <v>477.72622010043233</v>
      </c>
      <c r="J2664" s="674">
        <v>1408.4223404015947</v>
      </c>
      <c r="K2664" s="674">
        <v>1408.4223404015947</v>
      </c>
      <c r="L2664" s="675">
        <v>1408.4223404015947</v>
      </c>
    </row>
    <row r="2665" spans="1:12" x14ac:dyDescent="0.25">
      <c r="A2665" s="669">
        <v>2041</v>
      </c>
      <c r="B2665" s="670">
        <v>2062</v>
      </c>
      <c r="C2665" s="671">
        <v>21</v>
      </c>
      <c r="D2665" s="672">
        <v>8.1647637068484329</v>
      </c>
      <c r="E2665" s="672">
        <v>8.1647637068484329</v>
      </c>
      <c r="F2665" s="673">
        <v>8.1647637068484329</v>
      </c>
      <c r="G2665" s="674">
        <v>454.84532156649459</v>
      </c>
      <c r="H2665" s="674">
        <v>454.84532156649459</v>
      </c>
      <c r="I2665" s="675">
        <v>454.84532156649459</v>
      </c>
      <c r="J2665" s="674">
        <v>1353.0366431534294</v>
      </c>
      <c r="K2665" s="674">
        <v>1353.0366431534294</v>
      </c>
      <c r="L2665" s="675">
        <v>1353.0366431534294</v>
      </c>
    </row>
    <row r="2666" spans="1:12" x14ac:dyDescent="0.25">
      <c r="A2666" s="669">
        <v>2041</v>
      </c>
      <c r="B2666" s="670">
        <v>2063</v>
      </c>
      <c r="C2666" s="671">
        <v>22</v>
      </c>
      <c r="D2666" s="672">
        <v>8.2557746919768107</v>
      </c>
      <c r="E2666" s="672">
        <v>8.2557746919768107</v>
      </c>
      <c r="F2666" s="673">
        <v>8.2557746919768107</v>
      </c>
      <c r="G2666" s="674">
        <v>428.15806037910676</v>
      </c>
      <c r="H2666" s="674">
        <v>428.15806037910676</v>
      </c>
      <c r="I2666" s="675">
        <v>428.15806037910676</v>
      </c>
      <c r="J2666" s="674">
        <v>1291.9910725700547</v>
      </c>
      <c r="K2666" s="674">
        <v>1291.9910725700547</v>
      </c>
      <c r="L2666" s="675">
        <v>1291.9910725700547</v>
      </c>
    </row>
    <row r="2667" spans="1:12" x14ac:dyDescent="0.25">
      <c r="A2667" s="669">
        <v>2041</v>
      </c>
      <c r="B2667" s="670">
        <v>2064</v>
      </c>
      <c r="C2667" s="671">
        <v>23</v>
      </c>
      <c r="D2667" s="672">
        <v>8.2731059103255138</v>
      </c>
      <c r="E2667" s="672">
        <v>8.2731059103255138</v>
      </c>
      <c r="F2667" s="673">
        <v>8.2731059103255138</v>
      </c>
      <c r="G2667" s="674">
        <v>398.20655951513726</v>
      </c>
      <c r="H2667" s="674">
        <v>398.20655951513726</v>
      </c>
      <c r="I2667" s="675">
        <v>398.20655951513726</v>
      </c>
      <c r="J2667" s="674">
        <v>1225.9464608481658</v>
      </c>
      <c r="K2667" s="674">
        <v>1225.9464608481658</v>
      </c>
      <c r="L2667" s="675">
        <v>1225.9464608481658</v>
      </c>
    </row>
    <row r="2668" spans="1:12" x14ac:dyDescent="0.25">
      <c r="A2668" s="669">
        <v>2041</v>
      </c>
      <c r="B2668" s="670">
        <v>2065</v>
      </c>
      <c r="C2668" s="671">
        <v>24</v>
      </c>
      <c r="D2668" s="672">
        <v>8.2120536968622257</v>
      </c>
      <c r="E2668" s="672">
        <v>8.2120536968622257</v>
      </c>
      <c r="F2668" s="673">
        <v>8.2120536968622257</v>
      </c>
      <c r="G2668" s="674">
        <v>365.66613608021981</v>
      </c>
      <c r="H2668" s="674">
        <v>365.66613608021981</v>
      </c>
      <c r="I2668" s="675">
        <v>365.66613608021981</v>
      </c>
      <c r="J2668" s="674">
        <v>1155.6711415607479</v>
      </c>
      <c r="K2668" s="674">
        <v>1155.6711415607479</v>
      </c>
      <c r="L2668" s="675">
        <v>1155.6711415607479</v>
      </c>
    </row>
    <row r="2669" spans="1:12" x14ac:dyDescent="0.25">
      <c r="A2669" s="669">
        <v>2041</v>
      </c>
      <c r="B2669" s="670">
        <v>2066</v>
      </c>
      <c r="C2669" s="671">
        <v>25</v>
      </c>
      <c r="D2669" s="672">
        <v>8.0701771272918865</v>
      </c>
      <c r="E2669" s="672">
        <v>8.0701771272918865</v>
      </c>
      <c r="F2669" s="673">
        <v>8.0701771272918865</v>
      </c>
      <c r="G2669" s="674">
        <v>331.31445148539672</v>
      </c>
      <c r="H2669" s="674">
        <v>331.31445148539672</v>
      </c>
      <c r="I2669" s="675">
        <v>331.31445148539672</v>
      </c>
      <c r="J2669" s="674">
        <v>1082.0192016769215</v>
      </c>
      <c r="K2669" s="674">
        <v>1082.0192016769215</v>
      </c>
      <c r="L2669" s="675">
        <v>1082.0192016769215</v>
      </c>
    </row>
    <row r="2670" spans="1:12" x14ac:dyDescent="0.25">
      <c r="A2670" s="669">
        <v>2041</v>
      </c>
      <c r="B2670" s="670">
        <v>2067</v>
      </c>
      <c r="C2670" s="671">
        <v>26</v>
      </c>
      <c r="D2670" s="672">
        <v>7.8479381344033428</v>
      </c>
      <c r="E2670" s="672">
        <v>7.8479381344033428</v>
      </c>
      <c r="F2670" s="673">
        <v>7.8479381344033428</v>
      </c>
      <c r="G2670" s="674">
        <v>296.03516303670568</v>
      </c>
      <c r="H2670" s="674">
        <v>296.03516303670568</v>
      </c>
      <c r="I2670" s="675">
        <v>296.03516303670568</v>
      </c>
      <c r="J2670" s="674">
        <v>1006.1601458342352</v>
      </c>
      <c r="K2670" s="674">
        <v>1006.1601458342352</v>
      </c>
      <c r="L2670" s="675">
        <v>1006.1601458342352</v>
      </c>
    </row>
    <row r="2671" spans="1:12" x14ac:dyDescent="0.25">
      <c r="A2671" s="669">
        <v>2041</v>
      </c>
      <c r="B2671" s="670">
        <v>2068</v>
      </c>
      <c r="C2671" s="671">
        <v>27</v>
      </c>
      <c r="D2671" s="672">
        <v>7.5723785642843291</v>
      </c>
      <c r="E2671" s="672">
        <v>7.5723785642843291</v>
      </c>
      <c r="F2671" s="673">
        <v>7.5723785642843291</v>
      </c>
      <c r="G2671" s="674">
        <v>261.06605416095317</v>
      </c>
      <c r="H2671" s="674">
        <v>261.06605416095317</v>
      </c>
      <c r="I2671" s="675">
        <v>261.06605416095317</v>
      </c>
      <c r="J2671" s="674">
        <v>929.83968779790655</v>
      </c>
      <c r="K2671" s="674">
        <v>929.83968779790655</v>
      </c>
      <c r="L2671" s="675">
        <v>929.83968779790655</v>
      </c>
    </row>
    <row r="2672" spans="1:12" x14ac:dyDescent="0.25">
      <c r="A2672" s="669">
        <v>2041</v>
      </c>
      <c r="B2672" s="670">
        <v>2069</v>
      </c>
      <c r="C2672" s="671">
        <v>28</v>
      </c>
      <c r="D2672" s="672">
        <v>7.2329890043854022</v>
      </c>
      <c r="E2672" s="672">
        <v>7.2329890043854022</v>
      </c>
      <c r="F2672" s="673">
        <v>7.2329890043854022</v>
      </c>
      <c r="G2672" s="674">
        <v>229.0287868632561</v>
      </c>
      <c r="H2672" s="674">
        <v>229.0287868632561</v>
      </c>
      <c r="I2672" s="675">
        <v>229.0287868632561</v>
      </c>
      <c r="J2672" s="674">
        <v>862.79094147408182</v>
      </c>
      <c r="K2672" s="674">
        <v>862.79094147408182</v>
      </c>
      <c r="L2672" s="675">
        <v>862.79094147408182</v>
      </c>
    </row>
    <row r="2673" spans="1:12" x14ac:dyDescent="0.25">
      <c r="A2673" s="669">
        <v>2041</v>
      </c>
      <c r="B2673" s="670">
        <v>2070</v>
      </c>
      <c r="C2673" s="671">
        <v>29</v>
      </c>
      <c r="D2673" s="672">
        <v>6.8264158635213619</v>
      </c>
      <c r="E2673" s="672">
        <v>6.8264158635213619</v>
      </c>
      <c r="F2673" s="673">
        <v>6.8264158635213619</v>
      </c>
      <c r="G2673" s="674">
        <v>197.69242774060282</v>
      </c>
      <c r="H2673" s="674">
        <v>197.69242774060282</v>
      </c>
      <c r="I2673" s="675">
        <v>197.69242774060282</v>
      </c>
      <c r="J2673" s="674">
        <v>794.17949516951467</v>
      </c>
      <c r="K2673" s="674">
        <v>794.17949516951467</v>
      </c>
      <c r="L2673" s="675">
        <v>794.17949516951467</v>
      </c>
    </row>
    <row r="2674" spans="1:12" x14ac:dyDescent="0.25">
      <c r="A2674" s="669">
        <v>2041</v>
      </c>
      <c r="B2674" s="670">
        <v>2071</v>
      </c>
      <c r="C2674" s="671">
        <v>30</v>
      </c>
      <c r="D2674" s="672">
        <v>6.3617663098161357</v>
      </c>
      <c r="E2674" s="672">
        <v>6.3617663098161357</v>
      </c>
      <c r="F2674" s="673">
        <v>6.3617663098161357</v>
      </c>
      <c r="G2674" s="674">
        <v>167.82954766517057</v>
      </c>
      <c r="H2674" s="674">
        <v>167.82954766517057</v>
      </c>
      <c r="I2674" s="675">
        <v>167.82954766517057</v>
      </c>
      <c r="J2674" s="674">
        <v>725.23559562467415</v>
      </c>
      <c r="K2674" s="674">
        <v>725.23559562467415</v>
      </c>
      <c r="L2674" s="675">
        <v>725.23559562467415</v>
      </c>
    </row>
    <row r="2675" spans="1:12" x14ac:dyDescent="0.25">
      <c r="A2675" s="669">
        <v>2041</v>
      </c>
      <c r="B2675" s="670">
        <v>2072</v>
      </c>
      <c r="C2675" s="671">
        <v>31</v>
      </c>
      <c r="D2675" s="672">
        <v>6.2601161430922101</v>
      </c>
      <c r="E2675" s="672">
        <v>6.2601161430922101</v>
      </c>
      <c r="F2675" s="673">
        <v>6.2601161430922101</v>
      </c>
      <c r="G2675" s="674">
        <v>168.79681108213782</v>
      </c>
      <c r="H2675" s="674">
        <v>168.79681108213782</v>
      </c>
      <c r="I2675" s="675">
        <v>168.79681108213782</v>
      </c>
      <c r="J2675" s="674">
        <v>657.06375395925238</v>
      </c>
      <c r="K2675" s="674">
        <v>657.06375395925238</v>
      </c>
      <c r="L2675" s="675">
        <v>657.06375395925238</v>
      </c>
    </row>
    <row r="2676" spans="1:12" x14ac:dyDescent="0.25">
      <c r="A2676" s="669">
        <v>2041</v>
      </c>
      <c r="B2676" s="670">
        <v>2073</v>
      </c>
      <c r="C2676" s="671">
        <v>32</v>
      </c>
      <c r="D2676" s="672">
        <v>8.6606116829813864</v>
      </c>
      <c r="E2676" s="672">
        <v>8.6606116829813864</v>
      </c>
      <c r="F2676" s="673">
        <v>8.6606116829813864</v>
      </c>
      <c r="G2676" s="674">
        <v>142.05530714506546</v>
      </c>
      <c r="H2676" s="674">
        <v>142.05530714506546</v>
      </c>
      <c r="I2676" s="675">
        <v>142.05530714506546</v>
      </c>
      <c r="J2676" s="674">
        <v>597.87063646757508</v>
      </c>
      <c r="K2676" s="674">
        <v>597.87063646757508</v>
      </c>
      <c r="L2676" s="675">
        <v>597.87063646757508</v>
      </c>
    </row>
    <row r="2677" spans="1:12" x14ac:dyDescent="0.25">
      <c r="A2677" s="669">
        <v>2041</v>
      </c>
      <c r="B2677" s="670">
        <v>2074</v>
      </c>
      <c r="C2677" s="671">
        <v>33</v>
      </c>
      <c r="D2677" s="672">
        <v>7.5228576291034805</v>
      </c>
      <c r="E2677" s="672">
        <v>7.5228576291034805</v>
      </c>
      <c r="F2677" s="673">
        <v>7.5228576291034805</v>
      </c>
      <c r="G2677" s="674">
        <v>121.73023032223881</v>
      </c>
      <c r="H2677" s="674">
        <v>121.73023032223881</v>
      </c>
      <c r="I2677" s="675">
        <v>121.73023032223881</v>
      </c>
      <c r="J2677" s="674">
        <v>625.88760704672507</v>
      </c>
      <c r="K2677" s="674">
        <v>625.88760704672507</v>
      </c>
      <c r="L2677" s="675">
        <v>625.88760704672507</v>
      </c>
    </row>
    <row r="2678" spans="1:12" x14ac:dyDescent="0.25">
      <c r="A2678" s="669">
        <v>2041</v>
      </c>
      <c r="B2678" s="670">
        <v>2075</v>
      </c>
      <c r="C2678" s="671">
        <v>34</v>
      </c>
      <c r="D2678" s="672">
        <v>6.3072993863834252</v>
      </c>
      <c r="E2678" s="672">
        <v>6.3072993863834252</v>
      </c>
      <c r="F2678" s="673">
        <v>6.3072993863834252</v>
      </c>
      <c r="G2678" s="674">
        <v>103.85816229605558</v>
      </c>
      <c r="H2678" s="674">
        <v>103.85816229605558</v>
      </c>
      <c r="I2678" s="675">
        <v>103.85816229605558</v>
      </c>
      <c r="J2678" s="674">
        <v>567.56307073476262</v>
      </c>
      <c r="K2678" s="674">
        <v>567.56307073476262</v>
      </c>
      <c r="L2678" s="675">
        <v>567.56307073476262</v>
      </c>
    </row>
    <row r="2679" spans="1:12" x14ac:dyDescent="0.25">
      <c r="A2679" s="669">
        <v>2041</v>
      </c>
      <c r="B2679" s="670">
        <v>2076</v>
      </c>
      <c r="C2679" s="671">
        <v>35</v>
      </c>
      <c r="D2679" s="672">
        <v>6.1722349399293917</v>
      </c>
      <c r="E2679" s="672">
        <v>6.1722349399293917</v>
      </c>
      <c r="F2679" s="673">
        <v>6.1722349399293917</v>
      </c>
      <c r="G2679" s="674">
        <v>99.451808544818107</v>
      </c>
      <c r="H2679" s="674">
        <v>99.451808544818107</v>
      </c>
      <c r="I2679" s="675">
        <v>99.451808544818107</v>
      </c>
      <c r="J2679" s="674">
        <v>505.25713002633421</v>
      </c>
      <c r="K2679" s="674">
        <v>505.25713002633421</v>
      </c>
      <c r="L2679" s="675">
        <v>505.25713002633421</v>
      </c>
    </row>
    <row r="2680" spans="1:12" x14ac:dyDescent="0.25">
      <c r="A2680" s="669">
        <v>2041</v>
      </c>
      <c r="B2680" s="670">
        <v>2077</v>
      </c>
      <c r="C2680" s="671">
        <v>36</v>
      </c>
      <c r="D2680" s="672">
        <v>4.9522680206466161</v>
      </c>
      <c r="E2680" s="672">
        <v>4.9522680206466161</v>
      </c>
      <c r="F2680" s="673">
        <v>4.9522680206466161</v>
      </c>
      <c r="G2680" s="674">
        <v>103.83155498148359</v>
      </c>
      <c r="H2680" s="674">
        <v>103.83155498148359</v>
      </c>
      <c r="I2680" s="675">
        <v>103.83155498148359</v>
      </c>
      <c r="J2680" s="674">
        <v>593.79116476925913</v>
      </c>
      <c r="K2680" s="674">
        <v>593.79116476925913</v>
      </c>
      <c r="L2680" s="675">
        <v>593.79116476925913</v>
      </c>
    </row>
    <row r="2681" spans="1:12" x14ac:dyDescent="0.25">
      <c r="A2681" s="669">
        <v>2041</v>
      </c>
      <c r="B2681" s="670">
        <v>2078</v>
      </c>
      <c r="C2681" s="671">
        <v>37</v>
      </c>
      <c r="D2681" s="672">
        <v>4.2604917201712702</v>
      </c>
      <c r="E2681" s="672">
        <v>4.2604917201712702</v>
      </c>
      <c r="F2681" s="673">
        <v>4.2604917201712702</v>
      </c>
      <c r="G2681" s="674">
        <v>77.134539585371058</v>
      </c>
      <c r="H2681" s="674">
        <v>77.134539585371058</v>
      </c>
      <c r="I2681" s="675">
        <v>77.134539585371058</v>
      </c>
      <c r="J2681" s="674">
        <v>486.1891870483546</v>
      </c>
      <c r="K2681" s="674">
        <v>486.1891870483546</v>
      </c>
      <c r="L2681" s="675">
        <v>486.1891870483546</v>
      </c>
    </row>
    <row r="2682" spans="1:12" x14ac:dyDescent="0.25">
      <c r="A2682" s="669">
        <v>2041</v>
      </c>
      <c r="B2682" s="670">
        <v>2079</v>
      </c>
      <c r="C2682" s="671">
        <v>38</v>
      </c>
      <c r="D2682" s="672">
        <v>3.7902818603341295</v>
      </c>
      <c r="E2682" s="672">
        <v>3.7902818603341295</v>
      </c>
      <c r="F2682" s="673">
        <v>3.7902818603341295</v>
      </c>
      <c r="G2682" s="674">
        <v>58.596259189296205</v>
      </c>
      <c r="H2682" s="674">
        <v>58.596259189296205</v>
      </c>
      <c r="I2682" s="675">
        <v>58.596259189296205</v>
      </c>
      <c r="J2682" s="674">
        <v>444.0015364487715</v>
      </c>
      <c r="K2682" s="674">
        <v>444.0015364487715</v>
      </c>
      <c r="L2682" s="675">
        <v>444.0015364487715</v>
      </c>
    </row>
    <row r="2683" spans="1:12" ht="13" thickBot="1" x14ac:dyDescent="0.3">
      <c r="A2683" s="676">
        <v>2041</v>
      </c>
      <c r="B2683" s="677">
        <v>2080</v>
      </c>
      <c r="C2683" s="678">
        <v>39</v>
      </c>
      <c r="D2683" s="679">
        <v>2.9133711282191608</v>
      </c>
      <c r="E2683" s="679">
        <v>2.9133711282191608</v>
      </c>
      <c r="F2683" s="680">
        <v>2.9133711282191608</v>
      </c>
      <c r="G2683" s="681">
        <v>35.715456249748549</v>
      </c>
      <c r="H2683" s="681">
        <v>35.715456249748549</v>
      </c>
      <c r="I2683" s="682">
        <v>35.715456249748549</v>
      </c>
      <c r="J2683" s="681">
        <v>353.63262176587659</v>
      </c>
      <c r="K2683" s="681">
        <v>353.63262176587659</v>
      </c>
      <c r="L2683" s="682">
        <v>353.63262176587659</v>
      </c>
    </row>
    <row r="2684" spans="1:12" x14ac:dyDescent="0.25">
      <c r="A2684" s="662">
        <v>2042</v>
      </c>
      <c r="B2684" s="663">
        <v>2042</v>
      </c>
      <c r="C2684" s="664">
        <v>0</v>
      </c>
      <c r="D2684" s="665">
        <v>2.0306934746557843</v>
      </c>
      <c r="E2684" s="665">
        <v>2.0306934746557843</v>
      </c>
      <c r="F2684" s="666">
        <v>2.0306934746557843</v>
      </c>
      <c r="G2684" s="667">
        <v>332.91241882554118</v>
      </c>
      <c r="H2684" s="667">
        <v>332.91241882554118</v>
      </c>
      <c r="I2684" s="668">
        <v>332.91241882554118</v>
      </c>
      <c r="J2684" s="667">
        <v>1339.7367420558564</v>
      </c>
      <c r="K2684" s="667">
        <v>1339.7367420558564</v>
      </c>
      <c r="L2684" s="668">
        <v>1339.7367420558564</v>
      </c>
    </row>
    <row r="2685" spans="1:12" x14ac:dyDescent="0.25">
      <c r="A2685" s="669">
        <v>2042</v>
      </c>
      <c r="B2685" s="670">
        <v>2043</v>
      </c>
      <c r="C2685" s="671">
        <v>1</v>
      </c>
      <c r="D2685" s="672">
        <v>2.2007436981377735</v>
      </c>
      <c r="E2685" s="672">
        <v>2.2007436981377735</v>
      </c>
      <c r="F2685" s="673">
        <v>2.2007436981377735</v>
      </c>
      <c r="G2685" s="674">
        <v>345.36279660226904</v>
      </c>
      <c r="H2685" s="674">
        <v>345.36279660226904</v>
      </c>
      <c r="I2685" s="675">
        <v>345.36279660226904</v>
      </c>
      <c r="J2685" s="674">
        <v>1374.5670517062169</v>
      </c>
      <c r="K2685" s="674">
        <v>1374.5670517062169</v>
      </c>
      <c r="L2685" s="675">
        <v>1374.5670517062169</v>
      </c>
    </row>
    <row r="2686" spans="1:12" x14ac:dyDescent="0.25">
      <c r="A2686" s="669">
        <v>2042</v>
      </c>
      <c r="B2686" s="670">
        <v>2044</v>
      </c>
      <c r="C2686" s="671">
        <v>2</v>
      </c>
      <c r="D2686" s="672">
        <v>2.3894455410770306</v>
      </c>
      <c r="E2686" s="672">
        <v>2.3894455410770306</v>
      </c>
      <c r="F2686" s="673">
        <v>2.3894455410770306</v>
      </c>
      <c r="G2686" s="674">
        <v>359.01617703729011</v>
      </c>
      <c r="H2686" s="674">
        <v>359.01617703729011</v>
      </c>
      <c r="I2686" s="675">
        <v>359.01617703729011</v>
      </c>
      <c r="J2686" s="674">
        <v>1409.0026118282794</v>
      </c>
      <c r="K2686" s="674">
        <v>1409.0026118282794</v>
      </c>
      <c r="L2686" s="675">
        <v>1409.0026118282794</v>
      </c>
    </row>
    <row r="2687" spans="1:12" x14ac:dyDescent="0.25">
      <c r="A2687" s="669">
        <v>2042</v>
      </c>
      <c r="B2687" s="670">
        <v>2045</v>
      </c>
      <c r="C2687" s="671">
        <v>3</v>
      </c>
      <c r="D2687" s="672">
        <v>2.5977854909562854</v>
      </c>
      <c r="E2687" s="672">
        <v>2.5977854909562854</v>
      </c>
      <c r="F2687" s="673">
        <v>2.5977854909562854</v>
      </c>
      <c r="G2687" s="674">
        <v>373.72620191000743</v>
      </c>
      <c r="H2687" s="674">
        <v>373.72620191000743</v>
      </c>
      <c r="I2687" s="675">
        <v>373.72620191000743</v>
      </c>
      <c r="J2687" s="674">
        <v>1442.5995990189888</v>
      </c>
      <c r="K2687" s="674">
        <v>1442.5995990189888</v>
      </c>
      <c r="L2687" s="675">
        <v>1442.5995990189888</v>
      </c>
    </row>
    <row r="2688" spans="1:12" x14ac:dyDescent="0.25">
      <c r="A2688" s="669">
        <v>2042</v>
      </c>
      <c r="B2688" s="670">
        <v>2046</v>
      </c>
      <c r="C2688" s="671">
        <v>4</v>
      </c>
      <c r="D2688" s="672">
        <v>2.8265965286440169</v>
      </c>
      <c r="E2688" s="672">
        <v>2.8265965286440169</v>
      </c>
      <c r="F2688" s="673">
        <v>2.8265965286440169</v>
      </c>
      <c r="G2688" s="674">
        <v>389.31603724866886</v>
      </c>
      <c r="H2688" s="674">
        <v>389.31603724866886</v>
      </c>
      <c r="I2688" s="675">
        <v>389.31603724866886</v>
      </c>
      <c r="J2688" s="674">
        <v>1474.8800134516136</v>
      </c>
      <c r="K2688" s="674">
        <v>1474.8800134516136</v>
      </c>
      <c r="L2688" s="675">
        <v>1474.8800134516136</v>
      </c>
    </row>
    <row r="2689" spans="1:12" x14ac:dyDescent="0.25">
      <c r="A2689" s="669">
        <v>2042</v>
      </c>
      <c r="B2689" s="670">
        <v>2047</v>
      </c>
      <c r="C2689" s="671">
        <v>5</v>
      </c>
      <c r="D2689" s="672">
        <v>3.0764838811811388</v>
      </c>
      <c r="E2689" s="672">
        <v>3.0764838811811388</v>
      </c>
      <c r="F2689" s="673">
        <v>3.0764838811811388</v>
      </c>
      <c r="G2689" s="674">
        <v>405.5724187511878</v>
      </c>
      <c r="H2689" s="674">
        <v>405.5724187511878</v>
      </c>
      <c r="I2689" s="675">
        <v>405.5724187511878</v>
      </c>
      <c r="J2689" s="674">
        <v>1505.3350774006556</v>
      </c>
      <c r="K2689" s="674">
        <v>1505.3350774006556</v>
      </c>
      <c r="L2689" s="675">
        <v>1505.3350774006556</v>
      </c>
    </row>
    <row r="2690" spans="1:12" x14ac:dyDescent="0.25">
      <c r="A2690" s="669">
        <v>2042</v>
      </c>
      <c r="B2690" s="670">
        <v>2048</v>
      </c>
      <c r="C2690" s="671">
        <v>6</v>
      </c>
      <c r="D2690" s="672">
        <v>3.3477395197330595</v>
      </c>
      <c r="E2690" s="672">
        <v>3.3477395197330595</v>
      </c>
      <c r="F2690" s="673">
        <v>3.3477395197330595</v>
      </c>
      <c r="G2690" s="674">
        <v>422.24066549435662</v>
      </c>
      <c r="H2690" s="674">
        <v>422.24066549435662</v>
      </c>
      <c r="I2690" s="675">
        <v>422.24066549435662</v>
      </c>
      <c r="J2690" s="674">
        <v>1533.4302092104058</v>
      </c>
      <c r="K2690" s="674">
        <v>1533.4302092104058</v>
      </c>
      <c r="L2690" s="675">
        <v>1533.4302092104058</v>
      </c>
    </row>
    <row r="2691" spans="1:12" x14ac:dyDescent="0.25">
      <c r="A2691" s="669">
        <v>2042</v>
      </c>
      <c r="B2691" s="670">
        <v>2049</v>
      </c>
      <c r="C2691" s="671">
        <v>7</v>
      </c>
      <c r="D2691" s="672">
        <v>3.6402463132996088</v>
      </c>
      <c r="E2691" s="672">
        <v>3.6402463132996088</v>
      </c>
      <c r="F2691" s="673">
        <v>3.6402463132996088</v>
      </c>
      <c r="G2691" s="674">
        <v>439.02108821526383</v>
      </c>
      <c r="H2691" s="674">
        <v>439.02108821526383</v>
      </c>
      <c r="I2691" s="675">
        <v>439.02108821526383</v>
      </c>
      <c r="J2691" s="674">
        <v>1558.6116690698143</v>
      </c>
      <c r="K2691" s="674">
        <v>1558.6116690698143</v>
      </c>
      <c r="L2691" s="675">
        <v>1558.6116690698143</v>
      </c>
    </row>
    <row r="2692" spans="1:12" x14ac:dyDescent="0.25">
      <c r="A2692" s="669">
        <v>2042</v>
      </c>
      <c r="B2692" s="670">
        <v>2050</v>
      </c>
      <c r="C2692" s="671">
        <v>8</v>
      </c>
      <c r="D2692" s="672">
        <v>3.9533738273232402</v>
      </c>
      <c r="E2692" s="672">
        <v>3.9533738273232402</v>
      </c>
      <c r="F2692" s="673">
        <v>3.9533738273232402</v>
      </c>
      <c r="G2692" s="674">
        <v>455.56729696891972</v>
      </c>
      <c r="H2692" s="674">
        <v>455.56729696891972</v>
      </c>
      <c r="I2692" s="675">
        <v>455.56729696891972</v>
      </c>
      <c r="J2692" s="674">
        <v>1580.3149234732673</v>
      </c>
      <c r="K2692" s="674">
        <v>1580.3149234732673</v>
      </c>
      <c r="L2692" s="675">
        <v>1580.3149234732673</v>
      </c>
    </row>
    <row r="2693" spans="1:12" x14ac:dyDescent="0.25">
      <c r="A2693" s="669">
        <v>2042</v>
      </c>
      <c r="B2693" s="670">
        <v>2051</v>
      </c>
      <c r="C2693" s="671">
        <v>9</v>
      </c>
      <c r="D2693" s="672">
        <v>4.2858690681148497</v>
      </c>
      <c r="E2693" s="672">
        <v>4.2858690681148497</v>
      </c>
      <c r="F2693" s="673">
        <v>4.2858690681148497</v>
      </c>
      <c r="G2693" s="674">
        <v>471.48696168928234</v>
      </c>
      <c r="H2693" s="674">
        <v>471.48696168928234</v>
      </c>
      <c r="I2693" s="675">
        <v>471.48696168928234</v>
      </c>
      <c r="J2693" s="674">
        <v>1597.9747118943465</v>
      </c>
      <c r="K2693" s="674">
        <v>1597.9747118943465</v>
      </c>
      <c r="L2693" s="675">
        <v>1597.9747118943465</v>
      </c>
    </row>
    <row r="2694" spans="1:12" x14ac:dyDescent="0.25">
      <c r="A2694" s="669">
        <v>2042</v>
      </c>
      <c r="B2694" s="670">
        <v>2052</v>
      </c>
      <c r="C2694" s="671">
        <v>10</v>
      </c>
      <c r="D2694" s="672">
        <v>4.6357469850148219</v>
      </c>
      <c r="E2694" s="672">
        <v>4.6357469850148219</v>
      </c>
      <c r="F2694" s="673">
        <v>4.6357469850148219</v>
      </c>
      <c r="G2694" s="674">
        <v>486.34558373969412</v>
      </c>
      <c r="H2694" s="674">
        <v>486.34558373969412</v>
      </c>
      <c r="I2694" s="675">
        <v>486.34558373969412</v>
      </c>
      <c r="J2694" s="674">
        <v>1611.036722707945</v>
      </c>
      <c r="K2694" s="674">
        <v>1611.036722707945</v>
      </c>
      <c r="L2694" s="675">
        <v>1611.036722707945</v>
      </c>
    </row>
    <row r="2695" spans="1:12" x14ac:dyDescent="0.25">
      <c r="A2695" s="669">
        <v>2042</v>
      </c>
      <c r="B2695" s="670">
        <v>2053</v>
      </c>
      <c r="C2695" s="671">
        <v>11</v>
      </c>
      <c r="D2695" s="672">
        <v>5.0001871805737865</v>
      </c>
      <c r="E2695" s="672">
        <v>5.0001871805737865</v>
      </c>
      <c r="F2695" s="673">
        <v>5.0001871805737865</v>
      </c>
      <c r="G2695" s="674">
        <v>499.67378168273206</v>
      </c>
      <c r="H2695" s="674">
        <v>499.67378168273206</v>
      </c>
      <c r="I2695" s="675">
        <v>499.67378168273206</v>
      </c>
      <c r="J2695" s="674">
        <v>1618.9706975904267</v>
      </c>
      <c r="K2695" s="674">
        <v>1618.9706975904267</v>
      </c>
      <c r="L2695" s="675">
        <v>1618.9706975904267</v>
      </c>
    </row>
    <row r="2696" spans="1:12" x14ac:dyDescent="0.25">
      <c r="A2696" s="669">
        <v>2042</v>
      </c>
      <c r="B2696" s="670">
        <v>2054</v>
      </c>
      <c r="C2696" s="671">
        <v>12</v>
      </c>
      <c r="D2696" s="672">
        <v>5.3754449277739287</v>
      </c>
      <c r="E2696" s="672">
        <v>5.3754449277739287</v>
      </c>
      <c r="F2696" s="673">
        <v>5.3754449277739287</v>
      </c>
      <c r="G2696" s="674">
        <v>510.97846622620926</v>
      </c>
      <c r="H2696" s="674">
        <v>510.97846622620926</v>
      </c>
      <c r="I2696" s="675">
        <v>510.97846622620926</v>
      </c>
      <c r="J2696" s="674">
        <v>1621.2846875725902</v>
      </c>
      <c r="K2696" s="674">
        <v>1621.2846875725902</v>
      </c>
      <c r="L2696" s="675">
        <v>1621.2846875725902</v>
      </c>
    </row>
    <row r="2697" spans="1:12" x14ac:dyDescent="0.25">
      <c r="A2697" s="669">
        <v>2042</v>
      </c>
      <c r="B2697" s="670">
        <v>2055</v>
      </c>
      <c r="C2697" s="671">
        <v>13</v>
      </c>
      <c r="D2697" s="672">
        <v>5.7567860862576028</v>
      </c>
      <c r="E2697" s="672">
        <v>5.7567860862576028</v>
      </c>
      <c r="F2697" s="673">
        <v>5.7567860862576028</v>
      </c>
      <c r="G2697" s="674">
        <v>519.7580676845522</v>
      </c>
      <c r="H2697" s="674">
        <v>519.7580676845522</v>
      </c>
      <c r="I2697" s="675">
        <v>519.7580676845522</v>
      </c>
      <c r="J2697" s="674">
        <v>1617.5400839904339</v>
      </c>
      <c r="K2697" s="674">
        <v>1617.5400839904339</v>
      </c>
      <c r="L2697" s="675">
        <v>1617.5400839904339</v>
      </c>
    </row>
    <row r="2698" spans="1:12" x14ac:dyDescent="0.25">
      <c r="A2698" s="669">
        <v>2042</v>
      </c>
      <c r="B2698" s="670">
        <v>2056</v>
      </c>
      <c r="C2698" s="671">
        <v>14</v>
      </c>
      <c r="D2698" s="672">
        <v>6.1384566329360073</v>
      </c>
      <c r="E2698" s="672">
        <v>6.1384566329360073</v>
      </c>
      <c r="F2698" s="673">
        <v>6.1384566329360073</v>
      </c>
      <c r="G2698" s="674">
        <v>525.52168181070294</v>
      </c>
      <c r="H2698" s="674">
        <v>525.52168181070294</v>
      </c>
      <c r="I2698" s="675">
        <v>525.52168181070294</v>
      </c>
      <c r="J2698" s="674">
        <v>1607.3669494255735</v>
      </c>
      <c r="K2698" s="674">
        <v>1607.3669494255735</v>
      </c>
      <c r="L2698" s="675">
        <v>1607.3669494255735</v>
      </c>
    </row>
    <row r="2699" spans="1:12" x14ac:dyDescent="0.25">
      <c r="A2699" s="669">
        <v>2042</v>
      </c>
      <c r="B2699" s="670">
        <v>2057</v>
      </c>
      <c r="C2699" s="671">
        <v>15</v>
      </c>
      <c r="D2699" s="672">
        <v>6.5136980244352793</v>
      </c>
      <c r="E2699" s="672">
        <v>6.5136980244352793</v>
      </c>
      <c r="F2699" s="673">
        <v>6.5136980244352793</v>
      </c>
      <c r="G2699" s="674">
        <v>527.811624811667</v>
      </c>
      <c r="H2699" s="674">
        <v>527.811624811667</v>
      </c>
      <c r="I2699" s="675">
        <v>527.811624811667</v>
      </c>
      <c r="J2699" s="674">
        <v>1590.47908411819</v>
      </c>
      <c r="K2699" s="674">
        <v>1590.47908411819</v>
      </c>
      <c r="L2699" s="675">
        <v>1590.47908411819</v>
      </c>
    </row>
    <row r="2700" spans="1:12" x14ac:dyDescent="0.25">
      <c r="A2700" s="669">
        <v>2042</v>
      </c>
      <c r="B2700" s="670">
        <v>2058</v>
      </c>
      <c r="C2700" s="671">
        <v>16</v>
      </c>
      <c r="D2700" s="672">
        <v>6.8748192194085114</v>
      </c>
      <c r="E2700" s="672">
        <v>6.8748192194085114</v>
      </c>
      <c r="F2700" s="673">
        <v>6.8748192194085114</v>
      </c>
      <c r="G2700" s="674">
        <v>526.22845779813065</v>
      </c>
      <c r="H2700" s="674">
        <v>526.22845779813065</v>
      </c>
      <c r="I2700" s="675">
        <v>526.22845779813065</v>
      </c>
      <c r="J2700" s="674">
        <v>1566.688189846742</v>
      </c>
      <c r="K2700" s="674">
        <v>1566.688189846742</v>
      </c>
      <c r="L2700" s="675">
        <v>1566.688189846742</v>
      </c>
    </row>
    <row r="2701" spans="1:12" x14ac:dyDescent="0.25">
      <c r="A2701" s="669">
        <v>2042</v>
      </c>
      <c r="B2701" s="670">
        <v>2059</v>
      </c>
      <c r="C2701" s="671">
        <v>17</v>
      </c>
      <c r="D2701" s="672">
        <v>7.2133346500406974</v>
      </c>
      <c r="E2701" s="672">
        <v>7.2133346500406974</v>
      </c>
      <c r="F2701" s="673">
        <v>7.2133346500406974</v>
      </c>
      <c r="G2701" s="674">
        <v>520.45709216674959</v>
      </c>
      <c r="H2701" s="674">
        <v>520.45709216674959</v>
      </c>
      <c r="I2701" s="675">
        <v>520.45709216674959</v>
      </c>
      <c r="J2701" s="674">
        <v>1535.9164438241519</v>
      </c>
      <c r="K2701" s="674">
        <v>1535.9164438241519</v>
      </c>
      <c r="L2701" s="675">
        <v>1535.9164438241519</v>
      </c>
    </row>
    <row r="2702" spans="1:12" x14ac:dyDescent="0.25">
      <c r="A2702" s="669">
        <v>2042</v>
      </c>
      <c r="B2702" s="670">
        <v>2060</v>
      </c>
      <c r="C2702" s="671">
        <v>18</v>
      </c>
      <c r="D2702" s="672">
        <v>7.5217897044311384</v>
      </c>
      <c r="E2702" s="672">
        <v>7.5217897044311384</v>
      </c>
      <c r="F2702" s="673">
        <v>7.5217897044311384</v>
      </c>
      <c r="G2702" s="674">
        <v>510.67473071138556</v>
      </c>
      <c r="H2702" s="674">
        <v>510.67473071138556</v>
      </c>
      <c r="I2702" s="675">
        <v>510.67473071138556</v>
      </c>
      <c r="J2702" s="674">
        <v>1500.1841034446925</v>
      </c>
      <c r="K2702" s="674">
        <v>1500.1841034446925</v>
      </c>
      <c r="L2702" s="675">
        <v>1500.1841034446925</v>
      </c>
    </row>
    <row r="2703" spans="1:12" x14ac:dyDescent="0.25">
      <c r="A2703" s="669">
        <v>2042</v>
      </c>
      <c r="B2703" s="670">
        <v>2061</v>
      </c>
      <c r="C2703" s="671">
        <v>19</v>
      </c>
      <c r="D2703" s="672">
        <v>7.7893497057415209</v>
      </c>
      <c r="E2703" s="672">
        <v>7.7893497057415209</v>
      </c>
      <c r="F2703" s="673">
        <v>7.7893497057415209</v>
      </c>
      <c r="G2703" s="674">
        <v>496.41169968704833</v>
      </c>
      <c r="H2703" s="674">
        <v>496.41169968704833</v>
      </c>
      <c r="I2703" s="675">
        <v>496.41169968704833</v>
      </c>
      <c r="J2703" s="674">
        <v>1457.6082490956696</v>
      </c>
      <c r="K2703" s="674">
        <v>1457.6082490956696</v>
      </c>
      <c r="L2703" s="675">
        <v>1457.6082490956696</v>
      </c>
    </row>
    <row r="2704" spans="1:12" x14ac:dyDescent="0.25">
      <c r="A2704" s="669">
        <v>2042</v>
      </c>
      <c r="B2704" s="670">
        <v>2062</v>
      </c>
      <c r="C2704" s="671">
        <v>20</v>
      </c>
      <c r="D2704" s="672">
        <v>8.0066352671494094</v>
      </c>
      <c r="E2704" s="672">
        <v>8.0066352671494094</v>
      </c>
      <c r="F2704" s="673">
        <v>8.0066352671494094</v>
      </c>
      <c r="G2704" s="674">
        <v>477.72622010043233</v>
      </c>
      <c r="H2704" s="674">
        <v>477.72622010043233</v>
      </c>
      <c r="I2704" s="675">
        <v>477.72622010043233</v>
      </c>
      <c r="J2704" s="674">
        <v>1408.4223404015947</v>
      </c>
      <c r="K2704" s="674">
        <v>1408.4223404015947</v>
      </c>
      <c r="L2704" s="675">
        <v>1408.4223404015947</v>
      </c>
    </row>
    <row r="2705" spans="1:12" x14ac:dyDescent="0.25">
      <c r="A2705" s="669">
        <v>2042</v>
      </c>
      <c r="B2705" s="670">
        <v>2063</v>
      </c>
      <c r="C2705" s="671">
        <v>21</v>
      </c>
      <c r="D2705" s="672">
        <v>8.1647637068484329</v>
      </c>
      <c r="E2705" s="672">
        <v>8.1647637068484329</v>
      </c>
      <c r="F2705" s="673">
        <v>8.1647637068484329</v>
      </c>
      <c r="G2705" s="674">
        <v>454.84532156649459</v>
      </c>
      <c r="H2705" s="674">
        <v>454.84532156649459</v>
      </c>
      <c r="I2705" s="675">
        <v>454.84532156649459</v>
      </c>
      <c r="J2705" s="674">
        <v>1353.0366431534294</v>
      </c>
      <c r="K2705" s="674">
        <v>1353.0366431534294</v>
      </c>
      <c r="L2705" s="675">
        <v>1353.0366431534294</v>
      </c>
    </row>
    <row r="2706" spans="1:12" x14ac:dyDescent="0.25">
      <c r="A2706" s="669">
        <v>2042</v>
      </c>
      <c r="B2706" s="670">
        <v>2064</v>
      </c>
      <c r="C2706" s="671">
        <v>22</v>
      </c>
      <c r="D2706" s="672">
        <v>8.2557746919768107</v>
      </c>
      <c r="E2706" s="672">
        <v>8.2557746919768107</v>
      </c>
      <c r="F2706" s="673">
        <v>8.2557746919768107</v>
      </c>
      <c r="G2706" s="674">
        <v>428.15806037910676</v>
      </c>
      <c r="H2706" s="674">
        <v>428.15806037910676</v>
      </c>
      <c r="I2706" s="675">
        <v>428.15806037910676</v>
      </c>
      <c r="J2706" s="674">
        <v>1291.9910725700547</v>
      </c>
      <c r="K2706" s="674">
        <v>1291.9910725700547</v>
      </c>
      <c r="L2706" s="675">
        <v>1291.9910725700547</v>
      </c>
    </row>
    <row r="2707" spans="1:12" x14ac:dyDescent="0.25">
      <c r="A2707" s="669">
        <v>2042</v>
      </c>
      <c r="B2707" s="670">
        <v>2065</v>
      </c>
      <c r="C2707" s="671">
        <v>23</v>
      </c>
      <c r="D2707" s="672">
        <v>8.2731059103255138</v>
      </c>
      <c r="E2707" s="672">
        <v>8.2731059103255138</v>
      </c>
      <c r="F2707" s="673">
        <v>8.2731059103255138</v>
      </c>
      <c r="G2707" s="674">
        <v>398.20655951513726</v>
      </c>
      <c r="H2707" s="674">
        <v>398.20655951513726</v>
      </c>
      <c r="I2707" s="675">
        <v>398.20655951513726</v>
      </c>
      <c r="J2707" s="674">
        <v>1225.9464608481658</v>
      </c>
      <c r="K2707" s="674">
        <v>1225.9464608481658</v>
      </c>
      <c r="L2707" s="675">
        <v>1225.9464608481658</v>
      </c>
    </row>
    <row r="2708" spans="1:12" x14ac:dyDescent="0.25">
      <c r="A2708" s="669">
        <v>2042</v>
      </c>
      <c r="B2708" s="670">
        <v>2066</v>
      </c>
      <c r="C2708" s="671">
        <v>24</v>
      </c>
      <c r="D2708" s="672">
        <v>8.2120536968622257</v>
      </c>
      <c r="E2708" s="672">
        <v>8.2120536968622257</v>
      </c>
      <c r="F2708" s="673">
        <v>8.2120536968622257</v>
      </c>
      <c r="G2708" s="674">
        <v>365.66613608021981</v>
      </c>
      <c r="H2708" s="674">
        <v>365.66613608021981</v>
      </c>
      <c r="I2708" s="675">
        <v>365.66613608021981</v>
      </c>
      <c r="J2708" s="674">
        <v>1155.6711415607479</v>
      </c>
      <c r="K2708" s="674">
        <v>1155.6711415607479</v>
      </c>
      <c r="L2708" s="675">
        <v>1155.6711415607479</v>
      </c>
    </row>
    <row r="2709" spans="1:12" x14ac:dyDescent="0.25">
      <c r="A2709" s="669">
        <v>2042</v>
      </c>
      <c r="B2709" s="670">
        <v>2067</v>
      </c>
      <c r="C2709" s="671">
        <v>25</v>
      </c>
      <c r="D2709" s="672">
        <v>8.0701771272918865</v>
      </c>
      <c r="E2709" s="672">
        <v>8.0701771272918865</v>
      </c>
      <c r="F2709" s="673">
        <v>8.0701771272918865</v>
      </c>
      <c r="G2709" s="674">
        <v>331.31445148539672</v>
      </c>
      <c r="H2709" s="674">
        <v>331.31445148539672</v>
      </c>
      <c r="I2709" s="675">
        <v>331.31445148539672</v>
      </c>
      <c r="J2709" s="674">
        <v>1082.0192016769215</v>
      </c>
      <c r="K2709" s="674">
        <v>1082.0192016769215</v>
      </c>
      <c r="L2709" s="675">
        <v>1082.0192016769215</v>
      </c>
    </row>
    <row r="2710" spans="1:12" x14ac:dyDescent="0.25">
      <c r="A2710" s="669">
        <v>2042</v>
      </c>
      <c r="B2710" s="670">
        <v>2068</v>
      </c>
      <c r="C2710" s="671">
        <v>26</v>
      </c>
      <c r="D2710" s="672">
        <v>7.8479381344033428</v>
      </c>
      <c r="E2710" s="672">
        <v>7.8479381344033428</v>
      </c>
      <c r="F2710" s="673">
        <v>7.8479381344033428</v>
      </c>
      <c r="G2710" s="674">
        <v>296.03516303670568</v>
      </c>
      <c r="H2710" s="674">
        <v>296.03516303670568</v>
      </c>
      <c r="I2710" s="675">
        <v>296.03516303670568</v>
      </c>
      <c r="J2710" s="674">
        <v>1006.1601458342352</v>
      </c>
      <c r="K2710" s="674">
        <v>1006.1601458342352</v>
      </c>
      <c r="L2710" s="675">
        <v>1006.1601458342352</v>
      </c>
    </row>
    <row r="2711" spans="1:12" x14ac:dyDescent="0.25">
      <c r="A2711" s="669">
        <v>2042</v>
      </c>
      <c r="B2711" s="670">
        <v>2069</v>
      </c>
      <c r="C2711" s="671">
        <v>27</v>
      </c>
      <c r="D2711" s="672">
        <v>7.5723785642843291</v>
      </c>
      <c r="E2711" s="672">
        <v>7.5723785642843291</v>
      </c>
      <c r="F2711" s="673">
        <v>7.5723785642843291</v>
      </c>
      <c r="G2711" s="674">
        <v>261.06605416095317</v>
      </c>
      <c r="H2711" s="674">
        <v>261.06605416095317</v>
      </c>
      <c r="I2711" s="675">
        <v>261.06605416095317</v>
      </c>
      <c r="J2711" s="674">
        <v>929.83968779790655</v>
      </c>
      <c r="K2711" s="674">
        <v>929.83968779790655</v>
      </c>
      <c r="L2711" s="675">
        <v>929.83968779790655</v>
      </c>
    </row>
    <row r="2712" spans="1:12" x14ac:dyDescent="0.25">
      <c r="A2712" s="669">
        <v>2042</v>
      </c>
      <c r="B2712" s="670">
        <v>2070</v>
      </c>
      <c r="C2712" s="671">
        <v>28</v>
      </c>
      <c r="D2712" s="672">
        <v>7.2329890043854022</v>
      </c>
      <c r="E2712" s="672">
        <v>7.2329890043854022</v>
      </c>
      <c r="F2712" s="673">
        <v>7.2329890043854022</v>
      </c>
      <c r="G2712" s="674">
        <v>229.0287868632561</v>
      </c>
      <c r="H2712" s="674">
        <v>229.0287868632561</v>
      </c>
      <c r="I2712" s="675">
        <v>229.0287868632561</v>
      </c>
      <c r="J2712" s="674">
        <v>862.79094147408182</v>
      </c>
      <c r="K2712" s="674">
        <v>862.79094147408182</v>
      </c>
      <c r="L2712" s="675">
        <v>862.79094147408182</v>
      </c>
    </row>
    <row r="2713" spans="1:12" x14ac:dyDescent="0.25">
      <c r="A2713" s="669">
        <v>2042</v>
      </c>
      <c r="B2713" s="670">
        <v>2071</v>
      </c>
      <c r="C2713" s="671">
        <v>29</v>
      </c>
      <c r="D2713" s="672">
        <v>6.8264158635213619</v>
      </c>
      <c r="E2713" s="672">
        <v>6.8264158635213619</v>
      </c>
      <c r="F2713" s="673">
        <v>6.8264158635213619</v>
      </c>
      <c r="G2713" s="674">
        <v>197.69242774060282</v>
      </c>
      <c r="H2713" s="674">
        <v>197.69242774060282</v>
      </c>
      <c r="I2713" s="675">
        <v>197.69242774060282</v>
      </c>
      <c r="J2713" s="674">
        <v>794.17949516951467</v>
      </c>
      <c r="K2713" s="674">
        <v>794.17949516951467</v>
      </c>
      <c r="L2713" s="675">
        <v>794.17949516951467</v>
      </c>
    </row>
    <row r="2714" spans="1:12" x14ac:dyDescent="0.25">
      <c r="A2714" s="669">
        <v>2042</v>
      </c>
      <c r="B2714" s="670">
        <v>2072</v>
      </c>
      <c r="C2714" s="671">
        <v>30</v>
      </c>
      <c r="D2714" s="672">
        <v>6.3617663098161357</v>
      </c>
      <c r="E2714" s="672">
        <v>6.3617663098161357</v>
      </c>
      <c r="F2714" s="673">
        <v>6.3617663098161357</v>
      </c>
      <c r="G2714" s="674">
        <v>167.82954766517057</v>
      </c>
      <c r="H2714" s="674">
        <v>167.82954766517057</v>
      </c>
      <c r="I2714" s="675">
        <v>167.82954766517057</v>
      </c>
      <c r="J2714" s="674">
        <v>725.23559562467415</v>
      </c>
      <c r="K2714" s="674">
        <v>725.23559562467415</v>
      </c>
      <c r="L2714" s="675">
        <v>725.23559562467415</v>
      </c>
    </row>
    <row r="2715" spans="1:12" x14ac:dyDescent="0.25">
      <c r="A2715" s="669">
        <v>2042</v>
      </c>
      <c r="B2715" s="670">
        <v>2073</v>
      </c>
      <c r="C2715" s="671">
        <v>31</v>
      </c>
      <c r="D2715" s="672">
        <v>6.2601161430922101</v>
      </c>
      <c r="E2715" s="672">
        <v>6.2601161430922101</v>
      </c>
      <c r="F2715" s="673">
        <v>6.2601161430922101</v>
      </c>
      <c r="G2715" s="674">
        <v>168.79681108213782</v>
      </c>
      <c r="H2715" s="674">
        <v>168.79681108213782</v>
      </c>
      <c r="I2715" s="675">
        <v>168.79681108213782</v>
      </c>
      <c r="J2715" s="674">
        <v>657.06375395925238</v>
      </c>
      <c r="K2715" s="674">
        <v>657.06375395925238</v>
      </c>
      <c r="L2715" s="675">
        <v>657.06375395925238</v>
      </c>
    </row>
    <row r="2716" spans="1:12" x14ac:dyDescent="0.25">
      <c r="A2716" s="669">
        <v>2042</v>
      </c>
      <c r="B2716" s="670">
        <v>2074</v>
      </c>
      <c r="C2716" s="671">
        <v>32</v>
      </c>
      <c r="D2716" s="672">
        <v>8.6606116829813864</v>
      </c>
      <c r="E2716" s="672">
        <v>8.6606116829813864</v>
      </c>
      <c r="F2716" s="673">
        <v>8.6606116829813864</v>
      </c>
      <c r="G2716" s="674">
        <v>142.05530714506546</v>
      </c>
      <c r="H2716" s="674">
        <v>142.05530714506546</v>
      </c>
      <c r="I2716" s="675">
        <v>142.05530714506546</v>
      </c>
      <c r="J2716" s="674">
        <v>597.87063646757508</v>
      </c>
      <c r="K2716" s="674">
        <v>597.87063646757508</v>
      </c>
      <c r="L2716" s="675">
        <v>597.87063646757508</v>
      </c>
    </row>
    <row r="2717" spans="1:12" x14ac:dyDescent="0.25">
      <c r="A2717" s="669">
        <v>2042</v>
      </c>
      <c r="B2717" s="670">
        <v>2075</v>
      </c>
      <c r="C2717" s="671">
        <v>33</v>
      </c>
      <c r="D2717" s="672">
        <v>7.5228576291034805</v>
      </c>
      <c r="E2717" s="672">
        <v>7.5228576291034805</v>
      </c>
      <c r="F2717" s="673">
        <v>7.5228576291034805</v>
      </c>
      <c r="G2717" s="674">
        <v>121.73023032223881</v>
      </c>
      <c r="H2717" s="674">
        <v>121.73023032223881</v>
      </c>
      <c r="I2717" s="675">
        <v>121.73023032223881</v>
      </c>
      <c r="J2717" s="674">
        <v>625.88760704672507</v>
      </c>
      <c r="K2717" s="674">
        <v>625.88760704672507</v>
      </c>
      <c r="L2717" s="675">
        <v>625.88760704672507</v>
      </c>
    </row>
    <row r="2718" spans="1:12" x14ac:dyDescent="0.25">
      <c r="A2718" s="669">
        <v>2042</v>
      </c>
      <c r="B2718" s="670">
        <v>2076</v>
      </c>
      <c r="C2718" s="671">
        <v>34</v>
      </c>
      <c r="D2718" s="672">
        <v>6.3072993863834252</v>
      </c>
      <c r="E2718" s="672">
        <v>6.3072993863834252</v>
      </c>
      <c r="F2718" s="673">
        <v>6.3072993863834252</v>
      </c>
      <c r="G2718" s="674">
        <v>103.85816229605558</v>
      </c>
      <c r="H2718" s="674">
        <v>103.85816229605558</v>
      </c>
      <c r="I2718" s="675">
        <v>103.85816229605558</v>
      </c>
      <c r="J2718" s="674">
        <v>567.56307073476262</v>
      </c>
      <c r="K2718" s="674">
        <v>567.56307073476262</v>
      </c>
      <c r="L2718" s="675">
        <v>567.56307073476262</v>
      </c>
    </row>
    <row r="2719" spans="1:12" x14ac:dyDescent="0.25">
      <c r="A2719" s="669">
        <v>2042</v>
      </c>
      <c r="B2719" s="670">
        <v>2077</v>
      </c>
      <c r="C2719" s="671">
        <v>35</v>
      </c>
      <c r="D2719" s="672">
        <v>6.1722349399293917</v>
      </c>
      <c r="E2719" s="672">
        <v>6.1722349399293917</v>
      </c>
      <c r="F2719" s="673">
        <v>6.1722349399293917</v>
      </c>
      <c r="G2719" s="674">
        <v>99.451808544818107</v>
      </c>
      <c r="H2719" s="674">
        <v>99.451808544818107</v>
      </c>
      <c r="I2719" s="675">
        <v>99.451808544818107</v>
      </c>
      <c r="J2719" s="674">
        <v>505.25713002633421</v>
      </c>
      <c r="K2719" s="674">
        <v>505.25713002633421</v>
      </c>
      <c r="L2719" s="675">
        <v>505.25713002633421</v>
      </c>
    </row>
    <row r="2720" spans="1:12" x14ac:dyDescent="0.25">
      <c r="A2720" s="669">
        <v>2042</v>
      </c>
      <c r="B2720" s="670">
        <v>2078</v>
      </c>
      <c r="C2720" s="671">
        <v>36</v>
      </c>
      <c r="D2720" s="672">
        <v>4.9522680206466161</v>
      </c>
      <c r="E2720" s="672">
        <v>4.9522680206466161</v>
      </c>
      <c r="F2720" s="673">
        <v>4.9522680206466161</v>
      </c>
      <c r="G2720" s="674">
        <v>103.83155498148359</v>
      </c>
      <c r="H2720" s="674">
        <v>103.83155498148359</v>
      </c>
      <c r="I2720" s="675">
        <v>103.83155498148359</v>
      </c>
      <c r="J2720" s="674">
        <v>593.79116476925913</v>
      </c>
      <c r="K2720" s="674">
        <v>593.79116476925913</v>
      </c>
      <c r="L2720" s="675">
        <v>593.79116476925913</v>
      </c>
    </row>
    <row r="2721" spans="1:12" x14ac:dyDescent="0.25">
      <c r="A2721" s="669">
        <v>2042</v>
      </c>
      <c r="B2721" s="670">
        <v>2079</v>
      </c>
      <c r="C2721" s="671">
        <v>37</v>
      </c>
      <c r="D2721" s="672">
        <v>4.2604917201712702</v>
      </c>
      <c r="E2721" s="672">
        <v>4.2604917201712702</v>
      </c>
      <c r="F2721" s="673">
        <v>4.2604917201712702</v>
      </c>
      <c r="G2721" s="674">
        <v>77.134539585371058</v>
      </c>
      <c r="H2721" s="674">
        <v>77.134539585371058</v>
      </c>
      <c r="I2721" s="675">
        <v>77.134539585371058</v>
      </c>
      <c r="J2721" s="674">
        <v>486.1891870483546</v>
      </c>
      <c r="K2721" s="674">
        <v>486.1891870483546</v>
      </c>
      <c r="L2721" s="675">
        <v>486.1891870483546</v>
      </c>
    </row>
    <row r="2722" spans="1:12" x14ac:dyDescent="0.25">
      <c r="A2722" s="669">
        <v>2042</v>
      </c>
      <c r="B2722" s="670">
        <v>2080</v>
      </c>
      <c r="C2722" s="671">
        <v>38</v>
      </c>
      <c r="D2722" s="672">
        <v>3.7902818603341295</v>
      </c>
      <c r="E2722" s="672">
        <v>3.7902818603341295</v>
      </c>
      <c r="F2722" s="673">
        <v>3.7902818603341295</v>
      </c>
      <c r="G2722" s="674">
        <v>58.596259189296205</v>
      </c>
      <c r="H2722" s="674">
        <v>58.596259189296205</v>
      </c>
      <c r="I2722" s="675">
        <v>58.596259189296205</v>
      </c>
      <c r="J2722" s="674">
        <v>444.0015364487715</v>
      </c>
      <c r="K2722" s="674">
        <v>444.0015364487715</v>
      </c>
      <c r="L2722" s="675">
        <v>444.0015364487715</v>
      </c>
    </row>
    <row r="2723" spans="1:12" ht="13" thickBot="1" x14ac:dyDescent="0.3">
      <c r="A2723" s="676">
        <v>2042</v>
      </c>
      <c r="B2723" s="677">
        <v>2081</v>
      </c>
      <c r="C2723" s="678">
        <v>39</v>
      </c>
      <c r="D2723" s="679">
        <v>2.9133711282191608</v>
      </c>
      <c r="E2723" s="679">
        <v>2.9133711282191608</v>
      </c>
      <c r="F2723" s="680">
        <v>2.9133711282191608</v>
      </c>
      <c r="G2723" s="681">
        <v>35.715456249748549</v>
      </c>
      <c r="H2723" s="681">
        <v>35.715456249748549</v>
      </c>
      <c r="I2723" s="682">
        <v>35.715456249748549</v>
      </c>
      <c r="J2723" s="681">
        <v>353.63262176587659</v>
      </c>
      <c r="K2723" s="681">
        <v>353.63262176587659</v>
      </c>
      <c r="L2723" s="682">
        <v>353.63262176587659</v>
      </c>
    </row>
    <row r="2724" spans="1:12" x14ac:dyDescent="0.25">
      <c r="A2724" s="662">
        <v>2043</v>
      </c>
      <c r="B2724" s="663">
        <v>2043</v>
      </c>
      <c r="C2724" s="664">
        <v>0</v>
      </c>
      <c r="D2724" s="665">
        <v>2.0306934746557843</v>
      </c>
      <c r="E2724" s="665">
        <v>2.0306934746557843</v>
      </c>
      <c r="F2724" s="666">
        <v>2.0306934746557843</v>
      </c>
      <c r="G2724" s="667">
        <v>332.91241882554118</v>
      </c>
      <c r="H2724" s="667">
        <v>332.91241882554118</v>
      </c>
      <c r="I2724" s="668">
        <v>332.91241882554118</v>
      </c>
      <c r="J2724" s="667">
        <v>1339.7367420558564</v>
      </c>
      <c r="K2724" s="667">
        <v>1339.7367420558564</v>
      </c>
      <c r="L2724" s="668">
        <v>1339.7367420558564</v>
      </c>
    </row>
    <row r="2725" spans="1:12" x14ac:dyDescent="0.25">
      <c r="A2725" s="669">
        <v>2043</v>
      </c>
      <c r="B2725" s="670">
        <v>2044</v>
      </c>
      <c r="C2725" s="671">
        <v>1</v>
      </c>
      <c r="D2725" s="672">
        <v>2.2007436981377735</v>
      </c>
      <c r="E2725" s="672">
        <v>2.2007436981377735</v>
      </c>
      <c r="F2725" s="673">
        <v>2.2007436981377735</v>
      </c>
      <c r="G2725" s="674">
        <v>345.36279660226904</v>
      </c>
      <c r="H2725" s="674">
        <v>345.36279660226904</v>
      </c>
      <c r="I2725" s="675">
        <v>345.36279660226904</v>
      </c>
      <c r="J2725" s="674">
        <v>1374.5670517062169</v>
      </c>
      <c r="K2725" s="674">
        <v>1374.5670517062169</v>
      </c>
      <c r="L2725" s="675">
        <v>1374.5670517062169</v>
      </c>
    </row>
    <row r="2726" spans="1:12" x14ac:dyDescent="0.25">
      <c r="A2726" s="669">
        <v>2043</v>
      </c>
      <c r="B2726" s="670">
        <v>2045</v>
      </c>
      <c r="C2726" s="671">
        <v>2</v>
      </c>
      <c r="D2726" s="672">
        <v>2.3894455410770306</v>
      </c>
      <c r="E2726" s="672">
        <v>2.3894455410770306</v>
      </c>
      <c r="F2726" s="673">
        <v>2.3894455410770306</v>
      </c>
      <c r="G2726" s="674">
        <v>359.01617703729011</v>
      </c>
      <c r="H2726" s="674">
        <v>359.01617703729011</v>
      </c>
      <c r="I2726" s="675">
        <v>359.01617703729011</v>
      </c>
      <c r="J2726" s="674">
        <v>1409.0026118282794</v>
      </c>
      <c r="K2726" s="674">
        <v>1409.0026118282794</v>
      </c>
      <c r="L2726" s="675">
        <v>1409.0026118282794</v>
      </c>
    </row>
    <row r="2727" spans="1:12" x14ac:dyDescent="0.25">
      <c r="A2727" s="669">
        <v>2043</v>
      </c>
      <c r="B2727" s="670">
        <v>2046</v>
      </c>
      <c r="C2727" s="671">
        <v>3</v>
      </c>
      <c r="D2727" s="672">
        <v>2.5977854909562854</v>
      </c>
      <c r="E2727" s="672">
        <v>2.5977854909562854</v>
      </c>
      <c r="F2727" s="673">
        <v>2.5977854909562854</v>
      </c>
      <c r="G2727" s="674">
        <v>373.72620191000743</v>
      </c>
      <c r="H2727" s="674">
        <v>373.72620191000743</v>
      </c>
      <c r="I2727" s="675">
        <v>373.72620191000743</v>
      </c>
      <c r="J2727" s="674">
        <v>1442.5995990189888</v>
      </c>
      <c r="K2727" s="674">
        <v>1442.5995990189888</v>
      </c>
      <c r="L2727" s="675">
        <v>1442.5995990189888</v>
      </c>
    </row>
    <row r="2728" spans="1:12" x14ac:dyDescent="0.25">
      <c r="A2728" s="669">
        <v>2043</v>
      </c>
      <c r="B2728" s="670">
        <v>2047</v>
      </c>
      <c r="C2728" s="671">
        <v>4</v>
      </c>
      <c r="D2728" s="672">
        <v>2.8265965286440169</v>
      </c>
      <c r="E2728" s="672">
        <v>2.8265965286440169</v>
      </c>
      <c r="F2728" s="673">
        <v>2.8265965286440169</v>
      </c>
      <c r="G2728" s="674">
        <v>389.31603724866886</v>
      </c>
      <c r="H2728" s="674">
        <v>389.31603724866886</v>
      </c>
      <c r="I2728" s="675">
        <v>389.31603724866886</v>
      </c>
      <c r="J2728" s="674">
        <v>1474.8800134516136</v>
      </c>
      <c r="K2728" s="674">
        <v>1474.8800134516136</v>
      </c>
      <c r="L2728" s="675">
        <v>1474.8800134516136</v>
      </c>
    </row>
    <row r="2729" spans="1:12" x14ac:dyDescent="0.25">
      <c r="A2729" s="669">
        <v>2043</v>
      </c>
      <c r="B2729" s="670">
        <v>2048</v>
      </c>
      <c r="C2729" s="671">
        <v>5</v>
      </c>
      <c r="D2729" s="672">
        <v>3.0764838811811388</v>
      </c>
      <c r="E2729" s="672">
        <v>3.0764838811811388</v>
      </c>
      <c r="F2729" s="673">
        <v>3.0764838811811388</v>
      </c>
      <c r="G2729" s="674">
        <v>405.5724187511878</v>
      </c>
      <c r="H2729" s="674">
        <v>405.5724187511878</v>
      </c>
      <c r="I2729" s="675">
        <v>405.5724187511878</v>
      </c>
      <c r="J2729" s="674">
        <v>1505.3350774006556</v>
      </c>
      <c r="K2729" s="674">
        <v>1505.3350774006556</v>
      </c>
      <c r="L2729" s="675">
        <v>1505.3350774006556</v>
      </c>
    </row>
    <row r="2730" spans="1:12" x14ac:dyDescent="0.25">
      <c r="A2730" s="669">
        <v>2043</v>
      </c>
      <c r="B2730" s="670">
        <v>2049</v>
      </c>
      <c r="C2730" s="671">
        <v>6</v>
      </c>
      <c r="D2730" s="672">
        <v>3.3477395197330595</v>
      </c>
      <c r="E2730" s="672">
        <v>3.3477395197330595</v>
      </c>
      <c r="F2730" s="673">
        <v>3.3477395197330595</v>
      </c>
      <c r="G2730" s="674">
        <v>422.24066549435662</v>
      </c>
      <c r="H2730" s="674">
        <v>422.24066549435662</v>
      </c>
      <c r="I2730" s="675">
        <v>422.24066549435662</v>
      </c>
      <c r="J2730" s="674">
        <v>1533.4302092104058</v>
      </c>
      <c r="K2730" s="674">
        <v>1533.4302092104058</v>
      </c>
      <c r="L2730" s="675">
        <v>1533.4302092104058</v>
      </c>
    </row>
    <row r="2731" spans="1:12" x14ac:dyDescent="0.25">
      <c r="A2731" s="669">
        <v>2043</v>
      </c>
      <c r="B2731" s="670">
        <v>2050</v>
      </c>
      <c r="C2731" s="671">
        <v>7</v>
      </c>
      <c r="D2731" s="672">
        <v>3.6402463132996088</v>
      </c>
      <c r="E2731" s="672">
        <v>3.6402463132996088</v>
      </c>
      <c r="F2731" s="673">
        <v>3.6402463132996088</v>
      </c>
      <c r="G2731" s="674">
        <v>439.02108821526383</v>
      </c>
      <c r="H2731" s="674">
        <v>439.02108821526383</v>
      </c>
      <c r="I2731" s="675">
        <v>439.02108821526383</v>
      </c>
      <c r="J2731" s="674">
        <v>1558.6116690698143</v>
      </c>
      <c r="K2731" s="674">
        <v>1558.6116690698143</v>
      </c>
      <c r="L2731" s="675">
        <v>1558.6116690698143</v>
      </c>
    </row>
    <row r="2732" spans="1:12" x14ac:dyDescent="0.25">
      <c r="A2732" s="669">
        <v>2043</v>
      </c>
      <c r="B2732" s="670">
        <v>2051</v>
      </c>
      <c r="C2732" s="671">
        <v>8</v>
      </c>
      <c r="D2732" s="672">
        <v>3.9533738273232402</v>
      </c>
      <c r="E2732" s="672">
        <v>3.9533738273232402</v>
      </c>
      <c r="F2732" s="673">
        <v>3.9533738273232402</v>
      </c>
      <c r="G2732" s="674">
        <v>455.56729696891972</v>
      </c>
      <c r="H2732" s="674">
        <v>455.56729696891972</v>
      </c>
      <c r="I2732" s="675">
        <v>455.56729696891972</v>
      </c>
      <c r="J2732" s="674">
        <v>1580.3149234732673</v>
      </c>
      <c r="K2732" s="674">
        <v>1580.3149234732673</v>
      </c>
      <c r="L2732" s="675">
        <v>1580.3149234732673</v>
      </c>
    </row>
    <row r="2733" spans="1:12" x14ac:dyDescent="0.25">
      <c r="A2733" s="669">
        <v>2043</v>
      </c>
      <c r="B2733" s="670">
        <v>2052</v>
      </c>
      <c r="C2733" s="671">
        <v>9</v>
      </c>
      <c r="D2733" s="672">
        <v>4.2858690681148497</v>
      </c>
      <c r="E2733" s="672">
        <v>4.2858690681148497</v>
      </c>
      <c r="F2733" s="673">
        <v>4.2858690681148497</v>
      </c>
      <c r="G2733" s="674">
        <v>471.48696168928234</v>
      </c>
      <c r="H2733" s="674">
        <v>471.48696168928234</v>
      </c>
      <c r="I2733" s="675">
        <v>471.48696168928234</v>
      </c>
      <c r="J2733" s="674">
        <v>1597.9747118943465</v>
      </c>
      <c r="K2733" s="674">
        <v>1597.9747118943465</v>
      </c>
      <c r="L2733" s="675">
        <v>1597.9747118943465</v>
      </c>
    </row>
    <row r="2734" spans="1:12" x14ac:dyDescent="0.25">
      <c r="A2734" s="669">
        <v>2043</v>
      </c>
      <c r="B2734" s="670">
        <v>2053</v>
      </c>
      <c r="C2734" s="671">
        <v>10</v>
      </c>
      <c r="D2734" s="672">
        <v>4.6357469850148219</v>
      </c>
      <c r="E2734" s="672">
        <v>4.6357469850148219</v>
      </c>
      <c r="F2734" s="673">
        <v>4.6357469850148219</v>
      </c>
      <c r="G2734" s="674">
        <v>486.34558373969412</v>
      </c>
      <c r="H2734" s="674">
        <v>486.34558373969412</v>
      </c>
      <c r="I2734" s="675">
        <v>486.34558373969412</v>
      </c>
      <c r="J2734" s="674">
        <v>1611.036722707945</v>
      </c>
      <c r="K2734" s="674">
        <v>1611.036722707945</v>
      </c>
      <c r="L2734" s="675">
        <v>1611.036722707945</v>
      </c>
    </row>
    <row r="2735" spans="1:12" x14ac:dyDescent="0.25">
      <c r="A2735" s="669">
        <v>2043</v>
      </c>
      <c r="B2735" s="670">
        <v>2054</v>
      </c>
      <c r="C2735" s="671">
        <v>11</v>
      </c>
      <c r="D2735" s="672">
        <v>5.0001871805737865</v>
      </c>
      <c r="E2735" s="672">
        <v>5.0001871805737865</v>
      </c>
      <c r="F2735" s="673">
        <v>5.0001871805737865</v>
      </c>
      <c r="G2735" s="674">
        <v>499.67378168273206</v>
      </c>
      <c r="H2735" s="674">
        <v>499.67378168273206</v>
      </c>
      <c r="I2735" s="675">
        <v>499.67378168273206</v>
      </c>
      <c r="J2735" s="674">
        <v>1618.9706975904267</v>
      </c>
      <c r="K2735" s="674">
        <v>1618.9706975904267</v>
      </c>
      <c r="L2735" s="675">
        <v>1618.9706975904267</v>
      </c>
    </row>
    <row r="2736" spans="1:12" x14ac:dyDescent="0.25">
      <c r="A2736" s="669">
        <v>2043</v>
      </c>
      <c r="B2736" s="670">
        <v>2055</v>
      </c>
      <c r="C2736" s="671">
        <v>12</v>
      </c>
      <c r="D2736" s="672">
        <v>5.3754449277739287</v>
      </c>
      <c r="E2736" s="672">
        <v>5.3754449277739287</v>
      </c>
      <c r="F2736" s="673">
        <v>5.3754449277739287</v>
      </c>
      <c r="G2736" s="674">
        <v>510.97846622620926</v>
      </c>
      <c r="H2736" s="674">
        <v>510.97846622620926</v>
      </c>
      <c r="I2736" s="675">
        <v>510.97846622620926</v>
      </c>
      <c r="J2736" s="674">
        <v>1621.2846875725902</v>
      </c>
      <c r="K2736" s="674">
        <v>1621.2846875725902</v>
      </c>
      <c r="L2736" s="675">
        <v>1621.2846875725902</v>
      </c>
    </row>
    <row r="2737" spans="1:12" x14ac:dyDescent="0.25">
      <c r="A2737" s="669">
        <v>2043</v>
      </c>
      <c r="B2737" s="670">
        <v>2056</v>
      </c>
      <c r="C2737" s="671">
        <v>13</v>
      </c>
      <c r="D2737" s="672">
        <v>5.7567860862576028</v>
      </c>
      <c r="E2737" s="672">
        <v>5.7567860862576028</v>
      </c>
      <c r="F2737" s="673">
        <v>5.7567860862576028</v>
      </c>
      <c r="G2737" s="674">
        <v>519.7580676845522</v>
      </c>
      <c r="H2737" s="674">
        <v>519.7580676845522</v>
      </c>
      <c r="I2737" s="675">
        <v>519.7580676845522</v>
      </c>
      <c r="J2737" s="674">
        <v>1617.5400839904339</v>
      </c>
      <c r="K2737" s="674">
        <v>1617.5400839904339</v>
      </c>
      <c r="L2737" s="675">
        <v>1617.5400839904339</v>
      </c>
    </row>
    <row r="2738" spans="1:12" x14ac:dyDescent="0.25">
      <c r="A2738" s="669">
        <v>2043</v>
      </c>
      <c r="B2738" s="670">
        <v>2057</v>
      </c>
      <c r="C2738" s="671">
        <v>14</v>
      </c>
      <c r="D2738" s="672">
        <v>6.1384566329360073</v>
      </c>
      <c r="E2738" s="672">
        <v>6.1384566329360073</v>
      </c>
      <c r="F2738" s="673">
        <v>6.1384566329360073</v>
      </c>
      <c r="G2738" s="674">
        <v>525.52168181070294</v>
      </c>
      <c r="H2738" s="674">
        <v>525.52168181070294</v>
      </c>
      <c r="I2738" s="675">
        <v>525.52168181070294</v>
      </c>
      <c r="J2738" s="674">
        <v>1607.3669494255735</v>
      </c>
      <c r="K2738" s="674">
        <v>1607.3669494255735</v>
      </c>
      <c r="L2738" s="675">
        <v>1607.3669494255735</v>
      </c>
    </row>
    <row r="2739" spans="1:12" x14ac:dyDescent="0.25">
      <c r="A2739" s="669">
        <v>2043</v>
      </c>
      <c r="B2739" s="670">
        <v>2058</v>
      </c>
      <c r="C2739" s="671">
        <v>15</v>
      </c>
      <c r="D2739" s="672">
        <v>6.5136980244352793</v>
      </c>
      <c r="E2739" s="672">
        <v>6.5136980244352793</v>
      </c>
      <c r="F2739" s="673">
        <v>6.5136980244352793</v>
      </c>
      <c r="G2739" s="674">
        <v>527.811624811667</v>
      </c>
      <c r="H2739" s="674">
        <v>527.811624811667</v>
      </c>
      <c r="I2739" s="675">
        <v>527.811624811667</v>
      </c>
      <c r="J2739" s="674">
        <v>1590.47908411819</v>
      </c>
      <c r="K2739" s="674">
        <v>1590.47908411819</v>
      </c>
      <c r="L2739" s="675">
        <v>1590.47908411819</v>
      </c>
    </row>
    <row r="2740" spans="1:12" x14ac:dyDescent="0.25">
      <c r="A2740" s="669">
        <v>2043</v>
      </c>
      <c r="B2740" s="670">
        <v>2059</v>
      </c>
      <c r="C2740" s="671">
        <v>16</v>
      </c>
      <c r="D2740" s="672">
        <v>6.8748192194085114</v>
      </c>
      <c r="E2740" s="672">
        <v>6.8748192194085114</v>
      </c>
      <c r="F2740" s="673">
        <v>6.8748192194085114</v>
      </c>
      <c r="G2740" s="674">
        <v>526.22845779813065</v>
      </c>
      <c r="H2740" s="674">
        <v>526.22845779813065</v>
      </c>
      <c r="I2740" s="675">
        <v>526.22845779813065</v>
      </c>
      <c r="J2740" s="674">
        <v>1566.688189846742</v>
      </c>
      <c r="K2740" s="674">
        <v>1566.688189846742</v>
      </c>
      <c r="L2740" s="675">
        <v>1566.688189846742</v>
      </c>
    </row>
    <row r="2741" spans="1:12" x14ac:dyDescent="0.25">
      <c r="A2741" s="669">
        <v>2043</v>
      </c>
      <c r="B2741" s="670">
        <v>2060</v>
      </c>
      <c r="C2741" s="671">
        <v>17</v>
      </c>
      <c r="D2741" s="672">
        <v>7.2133346500406974</v>
      </c>
      <c r="E2741" s="672">
        <v>7.2133346500406974</v>
      </c>
      <c r="F2741" s="673">
        <v>7.2133346500406974</v>
      </c>
      <c r="G2741" s="674">
        <v>520.45709216674959</v>
      </c>
      <c r="H2741" s="674">
        <v>520.45709216674959</v>
      </c>
      <c r="I2741" s="675">
        <v>520.45709216674959</v>
      </c>
      <c r="J2741" s="674">
        <v>1535.9164438241519</v>
      </c>
      <c r="K2741" s="674">
        <v>1535.9164438241519</v>
      </c>
      <c r="L2741" s="675">
        <v>1535.9164438241519</v>
      </c>
    </row>
    <row r="2742" spans="1:12" x14ac:dyDescent="0.25">
      <c r="A2742" s="669">
        <v>2043</v>
      </c>
      <c r="B2742" s="670">
        <v>2061</v>
      </c>
      <c r="C2742" s="671">
        <v>18</v>
      </c>
      <c r="D2742" s="672">
        <v>7.5217897044311384</v>
      </c>
      <c r="E2742" s="672">
        <v>7.5217897044311384</v>
      </c>
      <c r="F2742" s="673">
        <v>7.5217897044311384</v>
      </c>
      <c r="G2742" s="674">
        <v>510.67473071138556</v>
      </c>
      <c r="H2742" s="674">
        <v>510.67473071138556</v>
      </c>
      <c r="I2742" s="675">
        <v>510.67473071138556</v>
      </c>
      <c r="J2742" s="674">
        <v>1500.1841034446925</v>
      </c>
      <c r="K2742" s="674">
        <v>1500.1841034446925</v>
      </c>
      <c r="L2742" s="675">
        <v>1500.1841034446925</v>
      </c>
    </row>
    <row r="2743" spans="1:12" x14ac:dyDescent="0.25">
      <c r="A2743" s="669">
        <v>2043</v>
      </c>
      <c r="B2743" s="670">
        <v>2062</v>
      </c>
      <c r="C2743" s="671">
        <v>19</v>
      </c>
      <c r="D2743" s="672">
        <v>7.7893497057415209</v>
      </c>
      <c r="E2743" s="672">
        <v>7.7893497057415209</v>
      </c>
      <c r="F2743" s="673">
        <v>7.7893497057415209</v>
      </c>
      <c r="G2743" s="674">
        <v>496.41169968704833</v>
      </c>
      <c r="H2743" s="674">
        <v>496.41169968704833</v>
      </c>
      <c r="I2743" s="675">
        <v>496.41169968704833</v>
      </c>
      <c r="J2743" s="674">
        <v>1457.6082490956696</v>
      </c>
      <c r="K2743" s="674">
        <v>1457.6082490956696</v>
      </c>
      <c r="L2743" s="675">
        <v>1457.6082490956696</v>
      </c>
    </row>
    <row r="2744" spans="1:12" x14ac:dyDescent="0.25">
      <c r="A2744" s="669">
        <v>2043</v>
      </c>
      <c r="B2744" s="670">
        <v>2063</v>
      </c>
      <c r="C2744" s="671">
        <v>20</v>
      </c>
      <c r="D2744" s="672">
        <v>8.0066352671494094</v>
      </c>
      <c r="E2744" s="672">
        <v>8.0066352671494094</v>
      </c>
      <c r="F2744" s="673">
        <v>8.0066352671494094</v>
      </c>
      <c r="G2744" s="674">
        <v>477.72622010043233</v>
      </c>
      <c r="H2744" s="674">
        <v>477.72622010043233</v>
      </c>
      <c r="I2744" s="675">
        <v>477.72622010043233</v>
      </c>
      <c r="J2744" s="674">
        <v>1408.4223404015947</v>
      </c>
      <c r="K2744" s="674">
        <v>1408.4223404015947</v>
      </c>
      <c r="L2744" s="675">
        <v>1408.4223404015947</v>
      </c>
    </row>
    <row r="2745" spans="1:12" x14ac:dyDescent="0.25">
      <c r="A2745" s="669">
        <v>2043</v>
      </c>
      <c r="B2745" s="670">
        <v>2064</v>
      </c>
      <c r="C2745" s="671">
        <v>21</v>
      </c>
      <c r="D2745" s="672">
        <v>8.1647637068484329</v>
      </c>
      <c r="E2745" s="672">
        <v>8.1647637068484329</v>
      </c>
      <c r="F2745" s="673">
        <v>8.1647637068484329</v>
      </c>
      <c r="G2745" s="674">
        <v>454.84532156649459</v>
      </c>
      <c r="H2745" s="674">
        <v>454.84532156649459</v>
      </c>
      <c r="I2745" s="675">
        <v>454.84532156649459</v>
      </c>
      <c r="J2745" s="674">
        <v>1353.0366431534294</v>
      </c>
      <c r="K2745" s="674">
        <v>1353.0366431534294</v>
      </c>
      <c r="L2745" s="675">
        <v>1353.0366431534294</v>
      </c>
    </row>
    <row r="2746" spans="1:12" x14ac:dyDescent="0.25">
      <c r="A2746" s="669">
        <v>2043</v>
      </c>
      <c r="B2746" s="670">
        <v>2065</v>
      </c>
      <c r="C2746" s="671">
        <v>22</v>
      </c>
      <c r="D2746" s="672">
        <v>8.2557746919768107</v>
      </c>
      <c r="E2746" s="672">
        <v>8.2557746919768107</v>
      </c>
      <c r="F2746" s="673">
        <v>8.2557746919768107</v>
      </c>
      <c r="G2746" s="674">
        <v>428.15806037910676</v>
      </c>
      <c r="H2746" s="674">
        <v>428.15806037910676</v>
      </c>
      <c r="I2746" s="675">
        <v>428.15806037910676</v>
      </c>
      <c r="J2746" s="674">
        <v>1291.9910725700547</v>
      </c>
      <c r="K2746" s="674">
        <v>1291.9910725700547</v>
      </c>
      <c r="L2746" s="675">
        <v>1291.9910725700547</v>
      </c>
    </row>
    <row r="2747" spans="1:12" x14ac:dyDescent="0.25">
      <c r="A2747" s="669">
        <v>2043</v>
      </c>
      <c r="B2747" s="670">
        <v>2066</v>
      </c>
      <c r="C2747" s="671">
        <v>23</v>
      </c>
      <c r="D2747" s="672">
        <v>8.2731059103255138</v>
      </c>
      <c r="E2747" s="672">
        <v>8.2731059103255138</v>
      </c>
      <c r="F2747" s="673">
        <v>8.2731059103255138</v>
      </c>
      <c r="G2747" s="674">
        <v>398.20655951513726</v>
      </c>
      <c r="H2747" s="674">
        <v>398.20655951513726</v>
      </c>
      <c r="I2747" s="675">
        <v>398.20655951513726</v>
      </c>
      <c r="J2747" s="674">
        <v>1225.9464608481658</v>
      </c>
      <c r="K2747" s="674">
        <v>1225.9464608481658</v>
      </c>
      <c r="L2747" s="675">
        <v>1225.9464608481658</v>
      </c>
    </row>
    <row r="2748" spans="1:12" x14ac:dyDescent="0.25">
      <c r="A2748" s="669">
        <v>2043</v>
      </c>
      <c r="B2748" s="670">
        <v>2067</v>
      </c>
      <c r="C2748" s="671">
        <v>24</v>
      </c>
      <c r="D2748" s="672">
        <v>8.2120536968622257</v>
      </c>
      <c r="E2748" s="672">
        <v>8.2120536968622257</v>
      </c>
      <c r="F2748" s="673">
        <v>8.2120536968622257</v>
      </c>
      <c r="G2748" s="674">
        <v>365.66613608021981</v>
      </c>
      <c r="H2748" s="674">
        <v>365.66613608021981</v>
      </c>
      <c r="I2748" s="675">
        <v>365.66613608021981</v>
      </c>
      <c r="J2748" s="674">
        <v>1155.6711415607479</v>
      </c>
      <c r="K2748" s="674">
        <v>1155.6711415607479</v>
      </c>
      <c r="L2748" s="675">
        <v>1155.6711415607479</v>
      </c>
    </row>
    <row r="2749" spans="1:12" x14ac:dyDescent="0.25">
      <c r="A2749" s="669">
        <v>2043</v>
      </c>
      <c r="B2749" s="670">
        <v>2068</v>
      </c>
      <c r="C2749" s="671">
        <v>25</v>
      </c>
      <c r="D2749" s="672">
        <v>8.0701771272918865</v>
      </c>
      <c r="E2749" s="672">
        <v>8.0701771272918865</v>
      </c>
      <c r="F2749" s="673">
        <v>8.0701771272918865</v>
      </c>
      <c r="G2749" s="674">
        <v>331.31445148539672</v>
      </c>
      <c r="H2749" s="674">
        <v>331.31445148539672</v>
      </c>
      <c r="I2749" s="675">
        <v>331.31445148539672</v>
      </c>
      <c r="J2749" s="674">
        <v>1082.0192016769215</v>
      </c>
      <c r="K2749" s="674">
        <v>1082.0192016769215</v>
      </c>
      <c r="L2749" s="675">
        <v>1082.0192016769215</v>
      </c>
    </row>
    <row r="2750" spans="1:12" x14ac:dyDescent="0.25">
      <c r="A2750" s="669">
        <v>2043</v>
      </c>
      <c r="B2750" s="670">
        <v>2069</v>
      </c>
      <c r="C2750" s="671">
        <v>26</v>
      </c>
      <c r="D2750" s="672">
        <v>7.8479381344033428</v>
      </c>
      <c r="E2750" s="672">
        <v>7.8479381344033428</v>
      </c>
      <c r="F2750" s="673">
        <v>7.8479381344033428</v>
      </c>
      <c r="G2750" s="674">
        <v>296.03516303670568</v>
      </c>
      <c r="H2750" s="674">
        <v>296.03516303670568</v>
      </c>
      <c r="I2750" s="675">
        <v>296.03516303670568</v>
      </c>
      <c r="J2750" s="674">
        <v>1006.1601458342352</v>
      </c>
      <c r="K2750" s="674">
        <v>1006.1601458342352</v>
      </c>
      <c r="L2750" s="675">
        <v>1006.1601458342352</v>
      </c>
    </row>
    <row r="2751" spans="1:12" x14ac:dyDescent="0.25">
      <c r="A2751" s="669">
        <v>2043</v>
      </c>
      <c r="B2751" s="670">
        <v>2070</v>
      </c>
      <c r="C2751" s="671">
        <v>27</v>
      </c>
      <c r="D2751" s="672">
        <v>7.5723785642843291</v>
      </c>
      <c r="E2751" s="672">
        <v>7.5723785642843291</v>
      </c>
      <c r="F2751" s="673">
        <v>7.5723785642843291</v>
      </c>
      <c r="G2751" s="674">
        <v>261.06605416095317</v>
      </c>
      <c r="H2751" s="674">
        <v>261.06605416095317</v>
      </c>
      <c r="I2751" s="675">
        <v>261.06605416095317</v>
      </c>
      <c r="J2751" s="674">
        <v>929.83968779790655</v>
      </c>
      <c r="K2751" s="674">
        <v>929.83968779790655</v>
      </c>
      <c r="L2751" s="675">
        <v>929.83968779790655</v>
      </c>
    </row>
    <row r="2752" spans="1:12" x14ac:dyDescent="0.25">
      <c r="A2752" s="669">
        <v>2043</v>
      </c>
      <c r="B2752" s="670">
        <v>2071</v>
      </c>
      <c r="C2752" s="671">
        <v>28</v>
      </c>
      <c r="D2752" s="672">
        <v>7.2329890043854022</v>
      </c>
      <c r="E2752" s="672">
        <v>7.2329890043854022</v>
      </c>
      <c r="F2752" s="673">
        <v>7.2329890043854022</v>
      </c>
      <c r="G2752" s="674">
        <v>229.0287868632561</v>
      </c>
      <c r="H2752" s="674">
        <v>229.0287868632561</v>
      </c>
      <c r="I2752" s="675">
        <v>229.0287868632561</v>
      </c>
      <c r="J2752" s="674">
        <v>862.79094147408182</v>
      </c>
      <c r="K2752" s="674">
        <v>862.79094147408182</v>
      </c>
      <c r="L2752" s="675">
        <v>862.79094147408182</v>
      </c>
    </row>
    <row r="2753" spans="1:12" x14ac:dyDescent="0.25">
      <c r="A2753" s="669">
        <v>2043</v>
      </c>
      <c r="B2753" s="670">
        <v>2072</v>
      </c>
      <c r="C2753" s="671">
        <v>29</v>
      </c>
      <c r="D2753" s="672">
        <v>6.8264158635213619</v>
      </c>
      <c r="E2753" s="672">
        <v>6.8264158635213619</v>
      </c>
      <c r="F2753" s="673">
        <v>6.8264158635213619</v>
      </c>
      <c r="G2753" s="674">
        <v>197.69242774060282</v>
      </c>
      <c r="H2753" s="674">
        <v>197.69242774060282</v>
      </c>
      <c r="I2753" s="675">
        <v>197.69242774060282</v>
      </c>
      <c r="J2753" s="674">
        <v>794.17949516951467</v>
      </c>
      <c r="K2753" s="674">
        <v>794.17949516951467</v>
      </c>
      <c r="L2753" s="675">
        <v>794.17949516951467</v>
      </c>
    </row>
    <row r="2754" spans="1:12" x14ac:dyDescent="0.25">
      <c r="A2754" s="669">
        <v>2043</v>
      </c>
      <c r="B2754" s="670">
        <v>2073</v>
      </c>
      <c r="C2754" s="671">
        <v>30</v>
      </c>
      <c r="D2754" s="672">
        <v>6.3617663098161357</v>
      </c>
      <c r="E2754" s="672">
        <v>6.3617663098161357</v>
      </c>
      <c r="F2754" s="673">
        <v>6.3617663098161357</v>
      </c>
      <c r="G2754" s="674">
        <v>167.82954766517057</v>
      </c>
      <c r="H2754" s="674">
        <v>167.82954766517057</v>
      </c>
      <c r="I2754" s="675">
        <v>167.82954766517057</v>
      </c>
      <c r="J2754" s="674">
        <v>725.23559562467415</v>
      </c>
      <c r="K2754" s="674">
        <v>725.23559562467415</v>
      </c>
      <c r="L2754" s="675">
        <v>725.23559562467415</v>
      </c>
    </row>
    <row r="2755" spans="1:12" x14ac:dyDescent="0.25">
      <c r="A2755" s="669">
        <v>2043</v>
      </c>
      <c r="B2755" s="670">
        <v>2074</v>
      </c>
      <c r="C2755" s="671">
        <v>31</v>
      </c>
      <c r="D2755" s="672">
        <v>6.2601161430922101</v>
      </c>
      <c r="E2755" s="672">
        <v>6.2601161430922101</v>
      </c>
      <c r="F2755" s="673">
        <v>6.2601161430922101</v>
      </c>
      <c r="G2755" s="674">
        <v>168.79681108213782</v>
      </c>
      <c r="H2755" s="674">
        <v>168.79681108213782</v>
      </c>
      <c r="I2755" s="675">
        <v>168.79681108213782</v>
      </c>
      <c r="J2755" s="674">
        <v>657.06375395925238</v>
      </c>
      <c r="K2755" s="674">
        <v>657.06375395925238</v>
      </c>
      <c r="L2755" s="675">
        <v>657.06375395925238</v>
      </c>
    </row>
    <row r="2756" spans="1:12" x14ac:dyDescent="0.25">
      <c r="A2756" s="669">
        <v>2043</v>
      </c>
      <c r="B2756" s="670">
        <v>2075</v>
      </c>
      <c r="C2756" s="671">
        <v>32</v>
      </c>
      <c r="D2756" s="672">
        <v>8.6606116829813864</v>
      </c>
      <c r="E2756" s="672">
        <v>8.6606116829813864</v>
      </c>
      <c r="F2756" s="673">
        <v>8.6606116829813864</v>
      </c>
      <c r="G2756" s="674">
        <v>142.05530714506546</v>
      </c>
      <c r="H2756" s="674">
        <v>142.05530714506546</v>
      </c>
      <c r="I2756" s="675">
        <v>142.05530714506546</v>
      </c>
      <c r="J2756" s="674">
        <v>597.87063646757508</v>
      </c>
      <c r="K2756" s="674">
        <v>597.87063646757508</v>
      </c>
      <c r="L2756" s="675">
        <v>597.87063646757508</v>
      </c>
    </row>
    <row r="2757" spans="1:12" x14ac:dyDescent="0.25">
      <c r="A2757" s="669">
        <v>2043</v>
      </c>
      <c r="B2757" s="670">
        <v>2076</v>
      </c>
      <c r="C2757" s="671">
        <v>33</v>
      </c>
      <c r="D2757" s="672">
        <v>7.5228576291034805</v>
      </c>
      <c r="E2757" s="672">
        <v>7.5228576291034805</v>
      </c>
      <c r="F2757" s="673">
        <v>7.5228576291034805</v>
      </c>
      <c r="G2757" s="674">
        <v>121.73023032223881</v>
      </c>
      <c r="H2757" s="674">
        <v>121.73023032223881</v>
      </c>
      <c r="I2757" s="675">
        <v>121.73023032223881</v>
      </c>
      <c r="J2757" s="674">
        <v>625.88760704672507</v>
      </c>
      <c r="K2757" s="674">
        <v>625.88760704672507</v>
      </c>
      <c r="L2757" s="675">
        <v>625.88760704672507</v>
      </c>
    </row>
    <row r="2758" spans="1:12" x14ac:dyDescent="0.25">
      <c r="A2758" s="669">
        <v>2043</v>
      </c>
      <c r="B2758" s="670">
        <v>2077</v>
      </c>
      <c r="C2758" s="671">
        <v>34</v>
      </c>
      <c r="D2758" s="672">
        <v>6.3072993863834252</v>
      </c>
      <c r="E2758" s="672">
        <v>6.3072993863834252</v>
      </c>
      <c r="F2758" s="673">
        <v>6.3072993863834252</v>
      </c>
      <c r="G2758" s="674">
        <v>103.85816229605558</v>
      </c>
      <c r="H2758" s="674">
        <v>103.85816229605558</v>
      </c>
      <c r="I2758" s="675">
        <v>103.85816229605558</v>
      </c>
      <c r="J2758" s="674">
        <v>567.56307073476262</v>
      </c>
      <c r="K2758" s="674">
        <v>567.56307073476262</v>
      </c>
      <c r="L2758" s="675">
        <v>567.56307073476262</v>
      </c>
    </row>
    <row r="2759" spans="1:12" x14ac:dyDescent="0.25">
      <c r="A2759" s="669">
        <v>2043</v>
      </c>
      <c r="B2759" s="670">
        <v>2078</v>
      </c>
      <c r="C2759" s="671">
        <v>35</v>
      </c>
      <c r="D2759" s="672">
        <v>6.1722349399293917</v>
      </c>
      <c r="E2759" s="672">
        <v>6.1722349399293917</v>
      </c>
      <c r="F2759" s="673">
        <v>6.1722349399293917</v>
      </c>
      <c r="G2759" s="674">
        <v>99.451808544818107</v>
      </c>
      <c r="H2759" s="674">
        <v>99.451808544818107</v>
      </c>
      <c r="I2759" s="675">
        <v>99.451808544818107</v>
      </c>
      <c r="J2759" s="674">
        <v>505.25713002633421</v>
      </c>
      <c r="K2759" s="674">
        <v>505.25713002633421</v>
      </c>
      <c r="L2759" s="675">
        <v>505.25713002633421</v>
      </c>
    </row>
    <row r="2760" spans="1:12" x14ac:dyDescent="0.25">
      <c r="A2760" s="669">
        <v>2043</v>
      </c>
      <c r="B2760" s="670">
        <v>2079</v>
      </c>
      <c r="C2760" s="671">
        <v>36</v>
      </c>
      <c r="D2760" s="672">
        <v>4.9522680206466161</v>
      </c>
      <c r="E2760" s="672">
        <v>4.9522680206466161</v>
      </c>
      <c r="F2760" s="673">
        <v>4.9522680206466161</v>
      </c>
      <c r="G2760" s="674">
        <v>103.83155498148359</v>
      </c>
      <c r="H2760" s="674">
        <v>103.83155498148359</v>
      </c>
      <c r="I2760" s="675">
        <v>103.83155498148359</v>
      </c>
      <c r="J2760" s="674">
        <v>593.79116476925913</v>
      </c>
      <c r="K2760" s="674">
        <v>593.79116476925913</v>
      </c>
      <c r="L2760" s="675">
        <v>593.79116476925913</v>
      </c>
    </row>
    <row r="2761" spans="1:12" x14ac:dyDescent="0.25">
      <c r="A2761" s="669">
        <v>2043</v>
      </c>
      <c r="B2761" s="670">
        <v>2080</v>
      </c>
      <c r="C2761" s="671">
        <v>37</v>
      </c>
      <c r="D2761" s="672">
        <v>4.2604917201712702</v>
      </c>
      <c r="E2761" s="672">
        <v>4.2604917201712702</v>
      </c>
      <c r="F2761" s="673">
        <v>4.2604917201712702</v>
      </c>
      <c r="G2761" s="674">
        <v>77.134539585371058</v>
      </c>
      <c r="H2761" s="674">
        <v>77.134539585371058</v>
      </c>
      <c r="I2761" s="675">
        <v>77.134539585371058</v>
      </c>
      <c r="J2761" s="674">
        <v>486.1891870483546</v>
      </c>
      <c r="K2761" s="674">
        <v>486.1891870483546</v>
      </c>
      <c r="L2761" s="675">
        <v>486.1891870483546</v>
      </c>
    </row>
    <row r="2762" spans="1:12" x14ac:dyDescent="0.25">
      <c r="A2762" s="669">
        <v>2043</v>
      </c>
      <c r="B2762" s="670">
        <v>2081</v>
      </c>
      <c r="C2762" s="671">
        <v>38</v>
      </c>
      <c r="D2762" s="672">
        <v>3.7902818603341295</v>
      </c>
      <c r="E2762" s="672">
        <v>3.7902818603341295</v>
      </c>
      <c r="F2762" s="673">
        <v>3.7902818603341295</v>
      </c>
      <c r="G2762" s="674">
        <v>58.596259189296205</v>
      </c>
      <c r="H2762" s="674">
        <v>58.596259189296205</v>
      </c>
      <c r="I2762" s="675">
        <v>58.596259189296205</v>
      </c>
      <c r="J2762" s="674">
        <v>444.0015364487715</v>
      </c>
      <c r="K2762" s="674">
        <v>444.0015364487715</v>
      </c>
      <c r="L2762" s="675">
        <v>444.0015364487715</v>
      </c>
    </row>
    <row r="2763" spans="1:12" ht="13" thickBot="1" x14ac:dyDescent="0.3">
      <c r="A2763" s="676">
        <v>2043</v>
      </c>
      <c r="B2763" s="677">
        <v>2082</v>
      </c>
      <c r="C2763" s="678">
        <v>39</v>
      </c>
      <c r="D2763" s="679">
        <v>2.9133711282191608</v>
      </c>
      <c r="E2763" s="679">
        <v>2.9133711282191608</v>
      </c>
      <c r="F2763" s="680">
        <v>2.9133711282191608</v>
      </c>
      <c r="G2763" s="681">
        <v>35.715456249748549</v>
      </c>
      <c r="H2763" s="681">
        <v>35.715456249748549</v>
      </c>
      <c r="I2763" s="682">
        <v>35.715456249748549</v>
      </c>
      <c r="J2763" s="681">
        <v>353.63262176587659</v>
      </c>
      <c r="K2763" s="681">
        <v>353.63262176587659</v>
      </c>
      <c r="L2763" s="682">
        <v>353.63262176587659</v>
      </c>
    </row>
    <row r="2764" spans="1:12" x14ac:dyDescent="0.25">
      <c r="A2764" s="662">
        <v>2044</v>
      </c>
      <c r="B2764" s="663">
        <v>2044</v>
      </c>
      <c r="C2764" s="664">
        <v>0</v>
      </c>
      <c r="D2764" s="665">
        <v>2.0306934746557843</v>
      </c>
      <c r="E2764" s="665">
        <v>2.0306934746557843</v>
      </c>
      <c r="F2764" s="666">
        <v>2.0306934746557843</v>
      </c>
      <c r="G2764" s="667">
        <v>332.91241882554118</v>
      </c>
      <c r="H2764" s="667">
        <v>332.91241882554118</v>
      </c>
      <c r="I2764" s="668">
        <v>332.91241882554118</v>
      </c>
      <c r="J2764" s="667">
        <v>1339.7367420558564</v>
      </c>
      <c r="K2764" s="667">
        <v>1339.7367420558564</v>
      </c>
      <c r="L2764" s="668">
        <v>1339.7367420558564</v>
      </c>
    </row>
    <row r="2765" spans="1:12" x14ac:dyDescent="0.25">
      <c r="A2765" s="669">
        <v>2044</v>
      </c>
      <c r="B2765" s="670">
        <v>2045</v>
      </c>
      <c r="C2765" s="671">
        <v>1</v>
      </c>
      <c r="D2765" s="672">
        <v>2.2007436981377735</v>
      </c>
      <c r="E2765" s="672">
        <v>2.2007436981377735</v>
      </c>
      <c r="F2765" s="673">
        <v>2.2007436981377735</v>
      </c>
      <c r="G2765" s="674">
        <v>345.36279660226904</v>
      </c>
      <c r="H2765" s="674">
        <v>345.36279660226904</v>
      </c>
      <c r="I2765" s="675">
        <v>345.36279660226904</v>
      </c>
      <c r="J2765" s="674">
        <v>1374.5670517062169</v>
      </c>
      <c r="K2765" s="674">
        <v>1374.5670517062169</v>
      </c>
      <c r="L2765" s="675">
        <v>1374.5670517062169</v>
      </c>
    </row>
    <row r="2766" spans="1:12" x14ac:dyDescent="0.25">
      <c r="A2766" s="669">
        <v>2044</v>
      </c>
      <c r="B2766" s="670">
        <v>2046</v>
      </c>
      <c r="C2766" s="671">
        <v>2</v>
      </c>
      <c r="D2766" s="672">
        <v>2.3894455410770306</v>
      </c>
      <c r="E2766" s="672">
        <v>2.3894455410770306</v>
      </c>
      <c r="F2766" s="673">
        <v>2.3894455410770306</v>
      </c>
      <c r="G2766" s="674">
        <v>359.01617703729011</v>
      </c>
      <c r="H2766" s="674">
        <v>359.01617703729011</v>
      </c>
      <c r="I2766" s="675">
        <v>359.01617703729011</v>
      </c>
      <c r="J2766" s="674">
        <v>1409.0026118282794</v>
      </c>
      <c r="K2766" s="674">
        <v>1409.0026118282794</v>
      </c>
      <c r="L2766" s="675">
        <v>1409.0026118282794</v>
      </c>
    </row>
    <row r="2767" spans="1:12" x14ac:dyDescent="0.25">
      <c r="A2767" s="669">
        <v>2044</v>
      </c>
      <c r="B2767" s="670">
        <v>2047</v>
      </c>
      <c r="C2767" s="671">
        <v>3</v>
      </c>
      <c r="D2767" s="672">
        <v>2.5977854909562854</v>
      </c>
      <c r="E2767" s="672">
        <v>2.5977854909562854</v>
      </c>
      <c r="F2767" s="673">
        <v>2.5977854909562854</v>
      </c>
      <c r="G2767" s="674">
        <v>373.72620191000743</v>
      </c>
      <c r="H2767" s="674">
        <v>373.72620191000743</v>
      </c>
      <c r="I2767" s="675">
        <v>373.72620191000743</v>
      </c>
      <c r="J2767" s="674">
        <v>1442.5995990189888</v>
      </c>
      <c r="K2767" s="674">
        <v>1442.5995990189888</v>
      </c>
      <c r="L2767" s="675">
        <v>1442.5995990189888</v>
      </c>
    </row>
    <row r="2768" spans="1:12" x14ac:dyDescent="0.25">
      <c r="A2768" s="669">
        <v>2044</v>
      </c>
      <c r="B2768" s="670">
        <v>2048</v>
      </c>
      <c r="C2768" s="671">
        <v>4</v>
      </c>
      <c r="D2768" s="672">
        <v>2.8265965286440169</v>
      </c>
      <c r="E2768" s="672">
        <v>2.8265965286440169</v>
      </c>
      <c r="F2768" s="673">
        <v>2.8265965286440169</v>
      </c>
      <c r="G2768" s="674">
        <v>389.31603724866886</v>
      </c>
      <c r="H2768" s="674">
        <v>389.31603724866886</v>
      </c>
      <c r="I2768" s="675">
        <v>389.31603724866886</v>
      </c>
      <c r="J2768" s="674">
        <v>1474.8800134516136</v>
      </c>
      <c r="K2768" s="674">
        <v>1474.8800134516136</v>
      </c>
      <c r="L2768" s="675">
        <v>1474.8800134516136</v>
      </c>
    </row>
    <row r="2769" spans="1:12" x14ac:dyDescent="0.25">
      <c r="A2769" s="669">
        <v>2044</v>
      </c>
      <c r="B2769" s="670">
        <v>2049</v>
      </c>
      <c r="C2769" s="671">
        <v>5</v>
      </c>
      <c r="D2769" s="672">
        <v>3.0764838811811388</v>
      </c>
      <c r="E2769" s="672">
        <v>3.0764838811811388</v>
      </c>
      <c r="F2769" s="673">
        <v>3.0764838811811388</v>
      </c>
      <c r="G2769" s="674">
        <v>405.5724187511878</v>
      </c>
      <c r="H2769" s="674">
        <v>405.5724187511878</v>
      </c>
      <c r="I2769" s="675">
        <v>405.5724187511878</v>
      </c>
      <c r="J2769" s="674">
        <v>1505.3350774006556</v>
      </c>
      <c r="K2769" s="674">
        <v>1505.3350774006556</v>
      </c>
      <c r="L2769" s="675">
        <v>1505.3350774006556</v>
      </c>
    </row>
    <row r="2770" spans="1:12" x14ac:dyDescent="0.25">
      <c r="A2770" s="669">
        <v>2044</v>
      </c>
      <c r="B2770" s="670">
        <v>2050</v>
      </c>
      <c r="C2770" s="671">
        <v>6</v>
      </c>
      <c r="D2770" s="672">
        <v>3.3477395197330595</v>
      </c>
      <c r="E2770" s="672">
        <v>3.3477395197330595</v>
      </c>
      <c r="F2770" s="673">
        <v>3.3477395197330595</v>
      </c>
      <c r="G2770" s="674">
        <v>422.24066549435662</v>
      </c>
      <c r="H2770" s="674">
        <v>422.24066549435662</v>
      </c>
      <c r="I2770" s="675">
        <v>422.24066549435662</v>
      </c>
      <c r="J2770" s="674">
        <v>1533.4302092104058</v>
      </c>
      <c r="K2770" s="674">
        <v>1533.4302092104058</v>
      </c>
      <c r="L2770" s="675">
        <v>1533.4302092104058</v>
      </c>
    </row>
    <row r="2771" spans="1:12" x14ac:dyDescent="0.25">
      <c r="A2771" s="669">
        <v>2044</v>
      </c>
      <c r="B2771" s="670">
        <v>2051</v>
      </c>
      <c r="C2771" s="671">
        <v>7</v>
      </c>
      <c r="D2771" s="672">
        <v>3.6402463132996088</v>
      </c>
      <c r="E2771" s="672">
        <v>3.6402463132996088</v>
      </c>
      <c r="F2771" s="673">
        <v>3.6402463132996088</v>
      </c>
      <c r="G2771" s="674">
        <v>439.02108821526383</v>
      </c>
      <c r="H2771" s="674">
        <v>439.02108821526383</v>
      </c>
      <c r="I2771" s="675">
        <v>439.02108821526383</v>
      </c>
      <c r="J2771" s="674">
        <v>1558.6116690698143</v>
      </c>
      <c r="K2771" s="674">
        <v>1558.6116690698143</v>
      </c>
      <c r="L2771" s="675">
        <v>1558.6116690698143</v>
      </c>
    </row>
    <row r="2772" spans="1:12" x14ac:dyDescent="0.25">
      <c r="A2772" s="669">
        <v>2044</v>
      </c>
      <c r="B2772" s="670">
        <v>2052</v>
      </c>
      <c r="C2772" s="671">
        <v>8</v>
      </c>
      <c r="D2772" s="672">
        <v>3.9533738273232402</v>
      </c>
      <c r="E2772" s="672">
        <v>3.9533738273232402</v>
      </c>
      <c r="F2772" s="673">
        <v>3.9533738273232402</v>
      </c>
      <c r="G2772" s="674">
        <v>455.56729696891972</v>
      </c>
      <c r="H2772" s="674">
        <v>455.56729696891972</v>
      </c>
      <c r="I2772" s="675">
        <v>455.56729696891972</v>
      </c>
      <c r="J2772" s="674">
        <v>1580.3149234732673</v>
      </c>
      <c r="K2772" s="674">
        <v>1580.3149234732673</v>
      </c>
      <c r="L2772" s="675">
        <v>1580.3149234732673</v>
      </c>
    </row>
    <row r="2773" spans="1:12" x14ac:dyDescent="0.25">
      <c r="A2773" s="669">
        <v>2044</v>
      </c>
      <c r="B2773" s="670">
        <v>2053</v>
      </c>
      <c r="C2773" s="671">
        <v>9</v>
      </c>
      <c r="D2773" s="672">
        <v>4.2858690681148497</v>
      </c>
      <c r="E2773" s="672">
        <v>4.2858690681148497</v>
      </c>
      <c r="F2773" s="673">
        <v>4.2858690681148497</v>
      </c>
      <c r="G2773" s="674">
        <v>471.48696168928234</v>
      </c>
      <c r="H2773" s="674">
        <v>471.48696168928234</v>
      </c>
      <c r="I2773" s="675">
        <v>471.48696168928234</v>
      </c>
      <c r="J2773" s="674">
        <v>1597.9747118943465</v>
      </c>
      <c r="K2773" s="674">
        <v>1597.9747118943465</v>
      </c>
      <c r="L2773" s="675">
        <v>1597.9747118943465</v>
      </c>
    </row>
    <row r="2774" spans="1:12" x14ac:dyDescent="0.25">
      <c r="A2774" s="669">
        <v>2044</v>
      </c>
      <c r="B2774" s="670">
        <v>2054</v>
      </c>
      <c r="C2774" s="671">
        <v>10</v>
      </c>
      <c r="D2774" s="672">
        <v>4.6357469850148219</v>
      </c>
      <c r="E2774" s="672">
        <v>4.6357469850148219</v>
      </c>
      <c r="F2774" s="673">
        <v>4.6357469850148219</v>
      </c>
      <c r="G2774" s="674">
        <v>486.34558373969412</v>
      </c>
      <c r="H2774" s="674">
        <v>486.34558373969412</v>
      </c>
      <c r="I2774" s="675">
        <v>486.34558373969412</v>
      </c>
      <c r="J2774" s="674">
        <v>1611.036722707945</v>
      </c>
      <c r="K2774" s="674">
        <v>1611.036722707945</v>
      </c>
      <c r="L2774" s="675">
        <v>1611.036722707945</v>
      </c>
    </row>
    <row r="2775" spans="1:12" x14ac:dyDescent="0.25">
      <c r="A2775" s="669">
        <v>2044</v>
      </c>
      <c r="B2775" s="670">
        <v>2055</v>
      </c>
      <c r="C2775" s="671">
        <v>11</v>
      </c>
      <c r="D2775" s="672">
        <v>5.0001871805737865</v>
      </c>
      <c r="E2775" s="672">
        <v>5.0001871805737865</v>
      </c>
      <c r="F2775" s="673">
        <v>5.0001871805737865</v>
      </c>
      <c r="G2775" s="674">
        <v>499.67378168273206</v>
      </c>
      <c r="H2775" s="674">
        <v>499.67378168273206</v>
      </c>
      <c r="I2775" s="675">
        <v>499.67378168273206</v>
      </c>
      <c r="J2775" s="674">
        <v>1618.9706975904267</v>
      </c>
      <c r="K2775" s="674">
        <v>1618.9706975904267</v>
      </c>
      <c r="L2775" s="675">
        <v>1618.9706975904267</v>
      </c>
    </row>
    <row r="2776" spans="1:12" x14ac:dyDescent="0.25">
      <c r="A2776" s="669">
        <v>2044</v>
      </c>
      <c r="B2776" s="670">
        <v>2056</v>
      </c>
      <c r="C2776" s="671">
        <v>12</v>
      </c>
      <c r="D2776" s="672">
        <v>5.3754449277739287</v>
      </c>
      <c r="E2776" s="672">
        <v>5.3754449277739287</v>
      </c>
      <c r="F2776" s="673">
        <v>5.3754449277739287</v>
      </c>
      <c r="G2776" s="674">
        <v>510.97846622620926</v>
      </c>
      <c r="H2776" s="674">
        <v>510.97846622620926</v>
      </c>
      <c r="I2776" s="675">
        <v>510.97846622620926</v>
      </c>
      <c r="J2776" s="674">
        <v>1621.2846875725902</v>
      </c>
      <c r="K2776" s="674">
        <v>1621.2846875725902</v>
      </c>
      <c r="L2776" s="675">
        <v>1621.2846875725902</v>
      </c>
    </row>
    <row r="2777" spans="1:12" x14ac:dyDescent="0.25">
      <c r="A2777" s="669">
        <v>2044</v>
      </c>
      <c r="B2777" s="670">
        <v>2057</v>
      </c>
      <c r="C2777" s="671">
        <v>13</v>
      </c>
      <c r="D2777" s="672">
        <v>5.7567860862576028</v>
      </c>
      <c r="E2777" s="672">
        <v>5.7567860862576028</v>
      </c>
      <c r="F2777" s="673">
        <v>5.7567860862576028</v>
      </c>
      <c r="G2777" s="674">
        <v>519.7580676845522</v>
      </c>
      <c r="H2777" s="674">
        <v>519.7580676845522</v>
      </c>
      <c r="I2777" s="675">
        <v>519.7580676845522</v>
      </c>
      <c r="J2777" s="674">
        <v>1617.5400839904339</v>
      </c>
      <c r="K2777" s="674">
        <v>1617.5400839904339</v>
      </c>
      <c r="L2777" s="675">
        <v>1617.5400839904339</v>
      </c>
    </row>
    <row r="2778" spans="1:12" x14ac:dyDescent="0.25">
      <c r="A2778" s="669">
        <v>2044</v>
      </c>
      <c r="B2778" s="670">
        <v>2058</v>
      </c>
      <c r="C2778" s="671">
        <v>14</v>
      </c>
      <c r="D2778" s="672">
        <v>6.1384566329360073</v>
      </c>
      <c r="E2778" s="672">
        <v>6.1384566329360073</v>
      </c>
      <c r="F2778" s="673">
        <v>6.1384566329360073</v>
      </c>
      <c r="G2778" s="674">
        <v>525.52168181070294</v>
      </c>
      <c r="H2778" s="674">
        <v>525.52168181070294</v>
      </c>
      <c r="I2778" s="675">
        <v>525.52168181070294</v>
      </c>
      <c r="J2778" s="674">
        <v>1607.3669494255735</v>
      </c>
      <c r="K2778" s="674">
        <v>1607.3669494255735</v>
      </c>
      <c r="L2778" s="675">
        <v>1607.3669494255735</v>
      </c>
    </row>
    <row r="2779" spans="1:12" x14ac:dyDescent="0.25">
      <c r="A2779" s="669">
        <v>2044</v>
      </c>
      <c r="B2779" s="670">
        <v>2059</v>
      </c>
      <c r="C2779" s="671">
        <v>15</v>
      </c>
      <c r="D2779" s="672">
        <v>6.5136980244352793</v>
      </c>
      <c r="E2779" s="672">
        <v>6.5136980244352793</v>
      </c>
      <c r="F2779" s="673">
        <v>6.5136980244352793</v>
      </c>
      <c r="G2779" s="674">
        <v>527.811624811667</v>
      </c>
      <c r="H2779" s="674">
        <v>527.811624811667</v>
      </c>
      <c r="I2779" s="675">
        <v>527.811624811667</v>
      </c>
      <c r="J2779" s="674">
        <v>1590.47908411819</v>
      </c>
      <c r="K2779" s="674">
        <v>1590.47908411819</v>
      </c>
      <c r="L2779" s="675">
        <v>1590.47908411819</v>
      </c>
    </row>
    <row r="2780" spans="1:12" x14ac:dyDescent="0.25">
      <c r="A2780" s="669">
        <v>2044</v>
      </c>
      <c r="B2780" s="670">
        <v>2060</v>
      </c>
      <c r="C2780" s="671">
        <v>16</v>
      </c>
      <c r="D2780" s="672">
        <v>6.8748192194085114</v>
      </c>
      <c r="E2780" s="672">
        <v>6.8748192194085114</v>
      </c>
      <c r="F2780" s="673">
        <v>6.8748192194085114</v>
      </c>
      <c r="G2780" s="674">
        <v>526.22845779813065</v>
      </c>
      <c r="H2780" s="674">
        <v>526.22845779813065</v>
      </c>
      <c r="I2780" s="675">
        <v>526.22845779813065</v>
      </c>
      <c r="J2780" s="674">
        <v>1566.688189846742</v>
      </c>
      <c r="K2780" s="674">
        <v>1566.688189846742</v>
      </c>
      <c r="L2780" s="675">
        <v>1566.688189846742</v>
      </c>
    </row>
    <row r="2781" spans="1:12" x14ac:dyDescent="0.25">
      <c r="A2781" s="669">
        <v>2044</v>
      </c>
      <c r="B2781" s="670">
        <v>2061</v>
      </c>
      <c r="C2781" s="671">
        <v>17</v>
      </c>
      <c r="D2781" s="672">
        <v>7.2133346500406974</v>
      </c>
      <c r="E2781" s="672">
        <v>7.2133346500406974</v>
      </c>
      <c r="F2781" s="673">
        <v>7.2133346500406974</v>
      </c>
      <c r="G2781" s="674">
        <v>520.45709216674959</v>
      </c>
      <c r="H2781" s="674">
        <v>520.45709216674959</v>
      </c>
      <c r="I2781" s="675">
        <v>520.45709216674959</v>
      </c>
      <c r="J2781" s="674">
        <v>1535.9164438241519</v>
      </c>
      <c r="K2781" s="674">
        <v>1535.9164438241519</v>
      </c>
      <c r="L2781" s="675">
        <v>1535.9164438241519</v>
      </c>
    </row>
    <row r="2782" spans="1:12" x14ac:dyDescent="0.25">
      <c r="A2782" s="669">
        <v>2044</v>
      </c>
      <c r="B2782" s="670">
        <v>2062</v>
      </c>
      <c r="C2782" s="671">
        <v>18</v>
      </c>
      <c r="D2782" s="672">
        <v>7.5217897044311384</v>
      </c>
      <c r="E2782" s="672">
        <v>7.5217897044311384</v>
      </c>
      <c r="F2782" s="673">
        <v>7.5217897044311384</v>
      </c>
      <c r="G2782" s="674">
        <v>510.67473071138556</v>
      </c>
      <c r="H2782" s="674">
        <v>510.67473071138556</v>
      </c>
      <c r="I2782" s="675">
        <v>510.67473071138556</v>
      </c>
      <c r="J2782" s="674">
        <v>1500.1841034446925</v>
      </c>
      <c r="K2782" s="674">
        <v>1500.1841034446925</v>
      </c>
      <c r="L2782" s="675">
        <v>1500.1841034446925</v>
      </c>
    </row>
    <row r="2783" spans="1:12" x14ac:dyDescent="0.25">
      <c r="A2783" s="669">
        <v>2044</v>
      </c>
      <c r="B2783" s="670">
        <v>2063</v>
      </c>
      <c r="C2783" s="671">
        <v>19</v>
      </c>
      <c r="D2783" s="672">
        <v>7.7893497057415209</v>
      </c>
      <c r="E2783" s="672">
        <v>7.7893497057415209</v>
      </c>
      <c r="F2783" s="673">
        <v>7.7893497057415209</v>
      </c>
      <c r="G2783" s="674">
        <v>496.41169968704833</v>
      </c>
      <c r="H2783" s="674">
        <v>496.41169968704833</v>
      </c>
      <c r="I2783" s="675">
        <v>496.41169968704833</v>
      </c>
      <c r="J2783" s="674">
        <v>1457.6082490956696</v>
      </c>
      <c r="K2783" s="674">
        <v>1457.6082490956696</v>
      </c>
      <c r="L2783" s="675">
        <v>1457.6082490956696</v>
      </c>
    </row>
    <row r="2784" spans="1:12" x14ac:dyDescent="0.25">
      <c r="A2784" s="669">
        <v>2044</v>
      </c>
      <c r="B2784" s="670">
        <v>2064</v>
      </c>
      <c r="C2784" s="671">
        <v>20</v>
      </c>
      <c r="D2784" s="672">
        <v>8.0066352671494094</v>
      </c>
      <c r="E2784" s="672">
        <v>8.0066352671494094</v>
      </c>
      <c r="F2784" s="673">
        <v>8.0066352671494094</v>
      </c>
      <c r="G2784" s="674">
        <v>477.72622010043233</v>
      </c>
      <c r="H2784" s="674">
        <v>477.72622010043233</v>
      </c>
      <c r="I2784" s="675">
        <v>477.72622010043233</v>
      </c>
      <c r="J2784" s="674">
        <v>1408.4223404015947</v>
      </c>
      <c r="K2784" s="674">
        <v>1408.4223404015947</v>
      </c>
      <c r="L2784" s="675">
        <v>1408.4223404015947</v>
      </c>
    </row>
    <row r="2785" spans="1:12" x14ac:dyDescent="0.25">
      <c r="A2785" s="669">
        <v>2044</v>
      </c>
      <c r="B2785" s="670">
        <v>2065</v>
      </c>
      <c r="C2785" s="671">
        <v>21</v>
      </c>
      <c r="D2785" s="672">
        <v>8.1647637068484329</v>
      </c>
      <c r="E2785" s="672">
        <v>8.1647637068484329</v>
      </c>
      <c r="F2785" s="673">
        <v>8.1647637068484329</v>
      </c>
      <c r="G2785" s="674">
        <v>454.84532156649459</v>
      </c>
      <c r="H2785" s="674">
        <v>454.84532156649459</v>
      </c>
      <c r="I2785" s="675">
        <v>454.84532156649459</v>
      </c>
      <c r="J2785" s="674">
        <v>1353.0366431534294</v>
      </c>
      <c r="K2785" s="674">
        <v>1353.0366431534294</v>
      </c>
      <c r="L2785" s="675">
        <v>1353.0366431534294</v>
      </c>
    </row>
    <row r="2786" spans="1:12" x14ac:dyDescent="0.25">
      <c r="A2786" s="669">
        <v>2044</v>
      </c>
      <c r="B2786" s="670">
        <v>2066</v>
      </c>
      <c r="C2786" s="671">
        <v>22</v>
      </c>
      <c r="D2786" s="672">
        <v>8.2557746919768107</v>
      </c>
      <c r="E2786" s="672">
        <v>8.2557746919768107</v>
      </c>
      <c r="F2786" s="673">
        <v>8.2557746919768107</v>
      </c>
      <c r="G2786" s="674">
        <v>428.15806037910676</v>
      </c>
      <c r="H2786" s="674">
        <v>428.15806037910676</v>
      </c>
      <c r="I2786" s="675">
        <v>428.15806037910676</v>
      </c>
      <c r="J2786" s="674">
        <v>1291.9910725700547</v>
      </c>
      <c r="K2786" s="674">
        <v>1291.9910725700547</v>
      </c>
      <c r="L2786" s="675">
        <v>1291.9910725700547</v>
      </c>
    </row>
    <row r="2787" spans="1:12" x14ac:dyDescent="0.25">
      <c r="A2787" s="669">
        <v>2044</v>
      </c>
      <c r="B2787" s="670">
        <v>2067</v>
      </c>
      <c r="C2787" s="671">
        <v>23</v>
      </c>
      <c r="D2787" s="672">
        <v>8.2731059103255138</v>
      </c>
      <c r="E2787" s="672">
        <v>8.2731059103255138</v>
      </c>
      <c r="F2787" s="673">
        <v>8.2731059103255138</v>
      </c>
      <c r="G2787" s="674">
        <v>398.20655951513726</v>
      </c>
      <c r="H2787" s="674">
        <v>398.20655951513726</v>
      </c>
      <c r="I2787" s="675">
        <v>398.20655951513726</v>
      </c>
      <c r="J2787" s="674">
        <v>1225.9464608481658</v>
      </c>
      <c r="K2787" s="674">
        <v>1225.9464608481658</v>
      </c>
      <c r="L2787" s="675">
        <v>1225.9464608481658</v>
      </c>
    </row>
    <row r="2788" spans="1:12" x14ac:dyDescent="0.25">
      <c r="A2788" s="669">
        <v>2044</v>
      </c>
      <c r="B2788" s="670">
        <v>2068</v>
      </c>
      <c r="C2788" s="671">
        <v>24</v>
      </c>
      <c r="D2788" s="672">
        <v>8.2120536968622257</v>
      </c>
      <c r="E2788" s="672">
        <v>8.2120536968622257</v>
      </c>
      <c r="F2788" s="673">
        <v>8.2120536968622257</v>
      </c>
      <c r="G2788" s="674">
        <v>365.66613608021981</v>
      </c>
      <c r="H2788" s="674">
        <v>365.66613608021981</v>
      </c>
      <c r="I2788" s="675">
        <v>365.66613608021981</v>
      </c>
      <c r="J2788" s="674">
        <v>1155.6711415607479</v>
      </c>
      <c r="K2788" s="674">
        <v>1155.6711415607479</v>
      </c>
      <c r="L2788" s="675">
        <v>1155.6711415607479</v>
      </c>
    </row>
    <row r="2789" spans="1:12" x14ac:dyDescent="0.25">
      <c r="A2789" s="669">
        <v>2044</v>
      </c>
      <c r="B2789" s="670">
        <v>2069</v>
      </c>
      <c r="C2789" s="671">
        <v>25</v>
      </c>
      <c r="D2789" s="672">
        <v>8.0701771272918865</v>
      </c>
      <c r="E2789" s="672">
        <v>8.0701771272918865</v>
      </c>
      <c r="F2789" s="673">
        <v>8.0701771272918865</v>
      </c>
      <c r="G2789" s="674">
        <v>331.31445148539672</v>
      </c>
      <c r="H2789" s="674">
        <v>331.31445148539672</v>
      </c>
      <c r="I2789" s="675">
        <v>331.31445148539672</v>
      </c>
      <c r="J2789" s="674">
        <v>1082.0192016769215</v>
      </c>
      <c r="K2789" s="674">
        <v>1082.0192016769215</v>
      </c>
      <c r="L2789" s="675">
        <v>1082.0192016769215</v>
      </c>
    </row>
    <row r="2790" spans="1:12" x14ac:dyDescent="0.25">
      <c r="A2790" s="669">
        <v>2044</v>
      </c>
      <c r="B2790" s="670">
        <v>2070</v>
      </c>
      <c r="C2790" s="671">
        <v>26</v>
      </c>
      <c r="D2790" s="672">
        <v>7.8479381344033428</v>
      </c>
      <c r="E2790" s="672">
        <v>7.8479381344033428</v>
      </c>
      <c r="F2790" s="673">
        <v>7.8479381344033428</v>
      </c>
      <c r="G2790" s="674">
        <v>296.03516303670568</v>
      </c>
      <c r="H2790" s="674">
        <v>296.03516303670568</v>
      </c>
      <c r="I2790" s="675">
        <v>296.03516303670568</v>
      </c>
      <c r="J2790" s="674">
        <v>1006.1601458342352</v>
      </c>
      <c r="K2790" s="674">
        <v>1006.1601458342352</v>
      </c>
      <c r="L2790" s="675">
        <v>1006.1601458342352</v>
      </c>
    </row>
    <row r="2791" spans="1:12" x14ac:dyDescent="0.25">
      <c r="A2791" s="669">
        <v>2044</v>
      </c>
      <c r="B2791" s="670">
        <v>2071</v>
      </c>
      <c r="C2791" s="671">
        <v>27</v>
      </c>
      <c r="D2791" s="672">
        <v>7.5723785642843291</v>
      </c>
      <c r="E2791" s="672">
        <v>7.5723785642843291</v>
      </c>
      <c r="F2791" s="673">
        <v>7.5723785642843291</v>
      </c>
      <c r="G2791" s="674">
        <v>261.06605416095317</v>
      </c>
      <c r="H2791" s="674">
        <v>261.06605416095317</v>
      </c>
      <c r="I2791" s="675">
        <v>261.06605416095317</v>
      </c>
      <c r="J2791" s="674">
        <v>929.83968779790655</v>
      </c>
      <c r="K2791" s="674">
        <v>929.83968779790655</v>
      </c>
      <c r="L2791" s="675">
        <v>929.83968779790655</v>
      </c>
    </row>
    <row r="2792" spans="1:12" x14ac:dyDescent="0.25">
      <c r="A2792" s="669">
        <v>2044</v>
      </c>
      <c r="B2792" s="670">
        <v>2072</v>
      </c>
      <c r="C2792" s="671">
        <v>28</v>
      </c>
      <c r="D2792" s="672">
        <v>7.2329890043854022</v>
      </c>
      <c r="E2792" s="672">
        <v>7.2329890043854022</v>
      </c>
      <c r="F2792" s="673">
        <v>7.2329890043854022</v>
      </c>
      <c r="G2792" s="674">
        <v>229.0287868632561</v>
      </c>
      <c r="H2792" s="674">
        <v>229.0287868632561</v>
      </c>
      <c r="I2792" s="675">
        <v>229.0287868632561</v>
      </c>
      <c r="J2792" s="674">
        <v>862.79094147408182</v>
      </c>
      <c r="K2792" s="674">
        <v>862.79094147408182</v>
      </c>
      <c r="L2792" s="675">
        <v>862.79094147408182</v>
      </c>
    </row>
    <row r="2793" spans="1:12" x14ac:dyDescent="0.25">
      <c r="A2793" s="669">
        <v>2044</v>
      </c>
      <c r="B2793" s="670">
        <v>2073</v>
      </c>
      <c r="C2793" s="671">
        <v>29</v>
      </c>
      <c r="D2793" s="672">
        <v>6.8264158635213619</v>
      </c>
      <c r="E2793" s="672">
        <v>6.8264158635213619</v>
      </c>
      <c r="F2793" s="673">
        <v>6.8264158635213619</v>
      </c>
      <c r="G2793" s="674">
        <v>197.69242774060282</v>
      </c>
      <c r="H2793" s="674">
        <v>197.69242774060282</v>
      </c>
      <c r="I2793" s="675">
        <v>197.69242774060282</v>
      </c>
      <c r="J2793" s="674">
        <v>794.17949516951467</v>
      </c>
      <c r="K2793" s="674">
        <v>794.17949516951467</v>
      </c>
      <c r="L2793" s="675">
        <v>794.17949516951467</v>
      </c>
    </row>
    <row r="2794" spans="1:12" x14ac:dyDescent="0.25">
      <c r="A2794" s="669">
        <v>2044</v>
      </c>
      <c r="B2794" s="670">
        <v>2074</v>
      </c>
      <c r="C2794" s="671">
        <v>30</v>
      </c>
      <c r="D2794" s="672">
        <v>6.3617663098161357</v>
      </c>
      <c r="E2794" s="672">
        <v>6.3617663098161357</v>
      </c>
      <c r="F2794" s="673">
        <v>6.3617663098161357</v>
      </c>
      <c r="G2794" s="674">
        <v>167.82954766517057</v>
      </c>
      <c r="H2794" s="674">
        <v>167.82954766517057</v>
      </c>
      <c r="I2794" s="675">
        <v>167.82954766517057</v>
      </c>
      <c r="J2794" s="674">
        <v>725.23559562467415</v>
      </c>
      <c r="K2794" s="674">
        <v>725.23559562467415</v>
      </c>
      <c r="L2794" s="675">
        <v>725.23559562467415</v>
      </c>
    </row>
    <row r="2795" spans="1:12" x14ac:dyDescent="0.25">
      <c r="A2795" s="669">
        <v>2044</v>
      </c>
      <c r="B2795" s="670">
        <v>2075</v>
      </c>
      <c r="C2795" s="671">
        <v>31</v>
      </c>
      <c r="D2795" s="672">
        <v>6.2601161430922101</v>
      </c>
      <c r="E2795" s="672">
        <v>6.2601161430922101</v>
      </c>
      <c r="F2795" s="673">
        <v>6.2601161430922101</v>
      </c>
      <c r="G2795" s="674">
        <v>168.79681108213782</v>
      </c>
      <c r="H2795" s="674">
        <v>168.79681108213782</v>
      </c>
      <c r="I2795" s="675">
        <v>168.79681108213782</v>
      </c>
      <c r="J2795" s="674">
        <v>657.06375395925238</v>
      </c>
      <c r="K2795" s="674">
        <v>657.06375395925238</v>
      </c>
      <c r="L2795" s="675">
        <v>657.06375395925238</v>
      </c>
    </row>
    <row r="2796" spans="1:12" x14ac:dyDescent="0.25">
      <c r="A2796" s="669">
        <v>2044</v>
      </c>
      <c r="B2796" s="670">
        <v>2076</v>
      </c>
      <c r="C2796" s="671">
        <v>32</v>
      </c>
      <c r="D2796" s="672">
        <v>8.6606116829813864</v>
      </c>
      <c r="E2796" s="672">
        <v>8.6606116829813864</v>
      </c>
      <c r="F2796" s="673">
        <v>8.6606116829813864</v>
      </c>
      <c r="G2796" s="674">
        <v>142.05530714506546</v>
      </c>
      <c r="H2796" s="674">
        <v>142.05530714506546</v>
      </c>
      <c r="I2796" s="675">
        <v>142.05530714506546</v>
      </c>
      <c r="J2796" s="674">
        <v>597.87063646757508</v>
      </c>
      <c r="K2796" s="674">
        <v>597.87063646757508</v>
      </c>
      <c r="L2796" s="675">
        <v>597.87063646757508</v>
      </c>
    </row>
    <row r="2797" spans="1:12" x14ac:dyDescent="0.25">
      <c r="A2797" s="669">
        <v>2044</v>
      </c>
      <c r="B2797" s="670">
        <v>2077</v>
      </c>
      <c r="C2797" s="671">
        <v>33</v>
      </c>
      <c r="D2797" s="672">
        <v>7.5228576291034805</v>
      </c>
      <c r="E2797" s="672">
        <v>7.5228576291034805</v>
      </c>
      <c r="F2797" s="673">
        <v>7.5228576291034805</v>
      </c>
      <c r="G2797" s="674">
        <v>121.73023032223881</v>
      </c>
      <c r="H2797" s="674">
        <v>121.73023032223881</v>
      </c>
      <c r="I2797" s="675">
        <v>121.73023032223881</v>
      </c>
      <c r="J2797" s="674">
        <v>625.88760704672507</v>
      </c>
      <c r="K2797" s="674">
        <v>625.88760704672507</v>
      </c>
      <c r="L2797" s="675">
        <v>625.88760704672507</v>
      </c>
    </row>
    <row r="2798" spans="1:12" x14ac:dyDescent="0.25">
      <c r="A2798" s="669">
        <v>2044</v>
      </c>
      <c r="B2798" s="670">
        <v>2078</v>
      </c>
      <c r="C2798" s="671">
        <v>34</v>
      </c>
      <c r="D2798" s="672">
        <v>6.3072993863834252</v>
      </c>
      <c r="E2798" s="672">
        <v>6.3072993863834252</v>
      </c>
      <c r="F2798" s="673">
        <v>6.3072993863834252</v>
      </c>
      <c r="G2798" s="674">
        <v>103.85816229605558</v>
      </c>
      <c r="H2798" s="674">
        <v>103.85816229605558</v>
      </c>
      <c r="I2798" s="675">
        <v>103.85816229605558</v>
      </c>
      <c r="J2798" s="674">
        <v>567.56307073476262</v>
      </c>
      <c r="K2798" s="674">
        <v>567.56307073476262</v>
      </c>
      <c r="L2798" s="675">
        <v>567.56307073476262</v>
      </c>
    </row>
    <row r="2799" spans="1:12" x14ac:dyDescent="0.25">
      <c r="A2799" s="669">
        <v>2044</v>
      </c>
      <c r="B2799" s="670">
        <v>2079</v>
      </c>
      <c r="C2799" s="671">
        <v>35</v>
      </c>
      <c r="D2799" s="672">
        <v>6.1722349399293917</v>
      </c>
      <c r="E2799" s="672">
        <v>6.1722349399293917</v>
      </c>
      <c r="F2799" s="673">
        <v>6.1722349399293917</v>
      </c>
      <c r="G2799" s="674">
        <v>99.451808544818107</v>
      </c>
      <c r="H2799" s="674">
        <v>99.451808544818107</v>
      </c>
      <c r="I2799" s="675">
        <v>99.451808544818107</v>
      </c>
      <c r="J2799" s="674">
        <v>505.25713002633421</v>
      </c>
      <c r="K2799" s="674">
        <v>505.25713002633421</v>
      </c>
      <c r="L2799" s="675">
        <v>505.25713002633421</v>
      </c>
    </row>
    <row r="2800" spans="1:12" x14ac:dyDescent="0.25">
      <c r="A2800" s="669">
        <v>2044</v>
      </c>
      <c r="B2800" s="670">
        <v>2080</v>
      </c>
      <c r="C2800" s="671">
        <v>36</v>
      </c>
      <c r="D2800" s="672">
        <v>4.9522680206466161</v>
      </c>
      <c r="E2800" s="672">
        <v>4.9522680206466161</v>
      </c>
      <c r="F2800" s="673">
        <v>4.9522680206466161</v>
      </c>
      <c r="G2800" s="674">
        <v>103.83155498148359</v>
      </c>
      <c r="H2800" s="674">
        <v>103.83155498148359</v>
      </c>
      <c r="I2800" s="675">
        <v>103.83155498148359</v>
      </c>
      <c r="J2800" s="674">
        <v>593.79116476925913</v>
      </c>
      <c r="K2800" s="674">
        <v>593.79116476925913</v>
      </c>
      <c r="L2800" s="675">
        <v>593.79116476925913</v>
      </c>
    </row>
    <row r="2801" spans="1:12" x14ac:dyDescent="0.25">
      <c r="A2801" s="669">
        <v>2044</v>
      </c>
      <c r="B2801" s="670">
        <v>2081</v>
      </c>
      <c r="C2801" s="671">
        <v>37</v>
      </c>
      <c r="D2801" s="672">
        <v>4.2604917201712702</v>
      </c>
      <c r="E2801" s="672">
        <v>4.2604917201712702</v>
      </c>
      <c r="F2801" s="673">
        <v>4.2604917201712702</v>
      </c>
      <c r="G2801" s="674">
        <v>77.134539585371058</v>
      </c>
      <c r="H2801" s="674">
        <v>77.134539585371058</v>
      </c>
      <c r="I2801" s="675">
        <v>77.134539585371058</v>
      </c>
      <c r="J2801" s="674">
        <v>486.1891870483546</v>
      </c>
      <c r="K2801" s="674">
        <v>486.1891870483546</v>
      </c>
      <c r="L2801" s="675">
        <v>486.1891870483546</v>
      </c>
    </row>
    <row r="2802" spans="1:12" x14ac:dyDescent="0.25">
      <c r="A2802" s="669">
        <v>2044</v>
      </c>
      <c r="B2802" s="670">
        <v>2082</v>
      </c>
      <c r="C2802" s="671">
        <v>38</v>
      </c>
      <c r="D2802" s="672">
        <v>3.7902818603341295</v>
      </c>
      <c r="E2802" s="672">
        <v>3.7902818603341295</v>
      </c>
      <c r="F2802" s="673">
        <v>3.7902818603341295</v>
      </c>
      <c r="G2802" s="674">
        <v>58.596259189296205</v>
      </c>
      <c r="H2802" s="674">
        <v>58.596259189296205</v>
      </c>
      <c r="I2802" s="675">
        <v>58.596259189296205</v>
      </c>
      <c r="J2802" s="674">
        <v>444.0015364487715</v>
      </c>
      <c r="K2802" s="674">
        <v>444.0015364487715</v>
      </c>
      <c r="L2802" s="675">
        <v>444.0015364487715</v>
      </c>
    </row>
    <row r="2803" spans="1:12" ht="13" thickBot="1" x14ac:dyDescent="0.3">
      <c r="A2803" s="676">
        <v>2044</v>
      </c>
      <c r="B2803" s="677">
        <v>2083</v>
      </c>
      <c r="C2803" s="678">
        <v>39</v>
      </c>
      <c r="D2803" s="679">
        <v>2.9133711282191608</v>
      </c>
      <c r="E2803" s="679">
        <v>2.9133711282191608</v>
      </c>
      <c r="F2803" s="680">
        <v>2.9133711282191608</v>
      </c>
      <c r="G2803" s="681">
        <v>35.715456249748549</v>
      </c>
      <c r="H2803" s="681">
        <v>35.715456249748549</v>
      </c>
      <c r="I2803" s="682">
        <v>35.715456249748549</v>
      </c>
      <c r="J2803" s="681">
        <v>353.63262176587659</v>
      </c>
      <c r="K2803" s="681">
        <v>353.63262176587659</v>
      </c>
      <c r="L2803" s="682">
        <v>353.63262176587659</v>
      </c>
    </row>
    <row r="2804" spans="1:12" x14ac:dyDescent="0.25">
      <c r="A2804" s="662">
        <v>2045</v>
      </c>
      <c r="B2804" s="663">
        <v>2045</v>
      </c>
      <c r="C2804" s="664">
        <v>0</v>
      </c>
      <c r="D2804" s="665">
        <v>2.0306934746557843</v>
      </c>
      <c r="E2804" s="665">
        <v>2.0306934746557843</v>
      </c>
      <c r="F2804" s="666">
        <v>2.0306934746557843</v>
      </c>
      <c r="G2804" s="667">
        <v>332.91241882554118</v>
      </c>
      <c r="H2804" s="667">
        <v>332.91241882554118</v>
      </c>
      <c r="I2804" s="668">
        <v>332.91241882554118</v>
      </c>
      <c r="J2804" s="667">
        <v>1339.7367420558564</v>
      </c>
      <c r="K2804" s="667">
        <v>1339.7367420558564</v>
      </c>
      <c r="L2804" s="668">
        <v>1339.7367420558564</v>
      </c>
    </row>
    <row r="2805" spans="1:12" x14ac:dyDescent="0.25">
      <c r="A2805" s="669">
        <v>2045</v>
      </c>
      <c r="B2805" s="670">
        <v>2046</v>
      </c>
      <c r="C2805" s="671">
        <v>1</v>
      </c>
      <c r="D2805" s="672">
        <v>2.2007436981377735</v>
      </c>
      <c r="E2805" s="672">
        <v>2.2007436981377735</v>
      </c>
      <c r="F2805" s="673">
        <v>2.2007436981377735</v>
      </c>
      <c r="G2805" s="674">
        <v>345.36279660226904</v>
      </c>
      <c r="H2805" s="674">
        <v>345.36279660226904</v>
      </c>
      <c r="I2805" s="675">
        <v>345.36279660226904</v>
      </c>
      <c r="J2805" s="674">
        <v>1374.5670517062169</v>
      </c>
      <c r="K2805" s="674">
        <v>1374.5670517062169</v>
      </c>
      <c r="L2805" s="675">
        <v>1374.5670517062169</v>
      </c>
    </row>
    <row r="2806" spans="1:12" x14ac:dyDescent="0.25">
      <c r="A2806" s="669">
        <v>2045</v>
      </c>
      <c r="B2806" s="670">
        <v>2047</v>
      </c>
      <c r="C2806" s="671">
        <v>2</v>
      </c>
      <c r="D2806" s="672">
        <v>2.3894455410770306</v>
      </c>
      <c r="E2806" s="672">
        <v>2.3894455410770306</v>
      </c>
      <c r="F2806" s="673">
        <v>2.3894455410770306</v>
      </c>
      <c r="G2806" s="674">
        <v>359.01617703729011</v>
      </c>
      <c r="H2806" s="674">
        <v>359.01617703729011</v>
      </c>
      <c r="I2806" s="675">
        <v>359.01617703729011</v>
      </c>
      <c r="J2806" s="674">
        <v>1409.0026118282794</v>
      </c>
      <c r="K2806" s="674">
        <v>1409.0026118282794</v>
      </c>
      <c r="L2806" s="675">
        <v>1409.0026118282794</v>
      </c>
    </row>
    <row r="2807" spans="1:12" x14ac:dyDescent="0.25">
      <c r="A2807" s="669">
        <v>2045</v>
      </c>
      <c r="B2807" s="670">
        <v>2048</v>
      </c>
      <c r="C2807" s="671">
        <v>3</v>
      </c>
      <c r="D2807" s="672">
        <v>2.5977854909562854</v>
      </c>
      <c r="E2807" s="672">
        <v>2.5977854909562854</v>
      </c>
      <c r="F2807" s="673">
        <v>2.5977854909562854</v>
      </c>
      <c r="G2807" s="674">
        <v>373.72620191000743</v>
      </c>
      <c r="H2807" s="674">
        <v>373.72620191000743</v>
      </c>
      <c r="I2807" s="675">
        <v>373.72620191000743</v>
      </c>
      <c r="J2807" s="674">
        <v>1442.5995990189888</v>
      </c>
      <c r="K2807" s="674">
        <v>1442.5995990189888</v>
      </c>
      <c r="L2807" s="675">
        <v>1442.5995990189888</v>
      </c>
    </row>
    <row r="2808" spans="1:12" x14ac:dyDescent="0.25">
      <c r="A2808" s="669">
        <v>2045</v>
      </c>
      <c r="B2808" s="670">
        <v>2049</v>
      </c>
      <c r="C2808" s="671">
        <v>4</v>
      </c>
      <c r="D2808" s="672">
        <v>2.8265965286440169</v>
      </c>
      <c r="E2808" s="672">
        <v>2.8265965286440169</v>
      </c>
      <c r="F2808" s="673">
        <v>2.8265965286440169</v>
      </c>
      <c r="G2808" s="674">
        <v>389.31603724866886</v>
      </c>
      <c r="H2808" s="674">
        <v>389.31603724866886</v>
      </c>
      <c r="I2808" s="675">
        <v>389.31603724866886</v>
      </c>
      <c r="J2808" s="674">
        <v>1474.8800134516136</v>
      </c>
      <c r="K2808" s="674">
        <v>1474.8800134516136</v>
      </c>
      <c r="L2808" s="675">
        <v>1474.8800134516136</v>
      </c>
    </row>
    <row r="2809" spans="1:12" x14ac:dyDescent="0.25">
      <c r="A2809" s="669">
        <v>2045</v>
      </c>
      <c r="B2809" s="670">
        <v>2050</v>
      </c>
      <c r="C2809" s="671">
        <v>5</v>
      </c>
      <c r="D2809" s="672">
        <v>3.0764838811811388</v>
      </c>
      <c r="E2809" s="672">
        <v>3.0764838811811388</v>
      </c>
      <c r="F2809" s="673">
        <v>3.0764838811811388</v>
      </c>
      <c r="G2809" s="674">
        <v>405.5724187511878</v>
      </c>
      <c r="H2809" s="674">
        <v>405.5724187511878</v>
      </c>
      <c r="I2809" s="675">
        <v>405.5724187511878</v>
      </c>
      <c r="J2809" s="674">
        <v>1505.3350774006556</v>
      </c>
      <c r="K2809" s="674">
        <v>1505.3350774006556</v>
      </c>
      <c r="L2809" s="675">
        <v>1505.3350774006556</v>
      </c>
    </row>
    <row r="2810" spans="1:12" x14ac:dyDescent="0.25">
      <c r="A2810" s="669">
        <v>2045</v>
      </c>
      <c r="B2810" s="670">
        <v>2051</v>
      </c>
      <c r="C2810" s="671">
        <v>6</v>
      </c>
      <c r="D2810" s="672">
        <v>3.3477395197330595</v>
      </c>
      <c r="E2810" s="672">
        <v>3.3477395197330595</v>
      </c>
      <c r="F2810" s="673">
        <v>3.3477395197330595</v>
      </c>
      <c r="G2810" s="674">
        <v>422.24066549435662</v>
      </c>
      <c r="H2810" s="674">
        <v>422.24066549435662</v>
      </c>
      <c r="I2810" s="675">
        <v>422.24066549435662</v>
      </c>
      <c r="J2810" s="674">
        <v>1533.4302092104058</v>
      </c>
      <c r="K2810" s="674">
        <v>1533.4302092104058</v>
      </c>
      <c r="L2810" s="675">
        <v>1533.4302092104058</v>
      </c>
    </row>
    <row r="2811" spans="1:12" x14ac:dyDescent="0.25">
      <c r="A2811" s="669">
        <v>2045</v>
      </c>
      <c r="B2811" s="670">
        <v>2052</v>
      </c>
      <c r="C2811" s="671">
        <v>7</v>
      </c>
      <c r="D2811" s="672">
        <v>3.6402463132996088</v>
      </c>
      <c r="E2811" s="672">
        <v>3.6402463132996088</v>
      </c>
      <c r="F2811" s="673">
        <v>3.6402463132996088</v>
      </c>
      <c r="G2811" s="674">
        <v>439.02108821526383</v>
      </c>
      <c r="H2811" s="674">
        <v>439.02108821526383</v>
      </c>
      <c r="I2811" s="675">
        <v>439.02108821526383</v>
      </c>
      <c r="J2811" s="674">
        <v>1558.6116690698143</v>
      </c>
      <c r="K2811" s="674">
        <v>1558.6116690698143</v>
      </c>
      <c r="L2811" s="675">
        <v>1558.6116690698143</v>
      </c>
    </row>
    <row r="2812" spans="1:12" x14ac:dyDescent="0.25">
      <c r="A2812" s="669">
        <v>2045</v>
      </c>
      <c r="B2812" s="670">
        <v>2053</v>
      </c>
      <c r="C2812" s="671">
        <v>8</v>
      </c>
      <c r="D2812" s="672">
        <v>3.9533738273232402</v>
      </c>
      <c r="E2812" s="672">
        <v>3.9533738273232402</v>
      </c>
      <c r="F2812" s="673">
        <v>3.9533738273232402</v>
      </c>
      <c r="G2812" s="674">
        <v>455.56729696891972</v>
      </c>
      <c r="H2812" s="674">
        <v>455.56729696891972</v>
      </c>
      <c r="I2812" s="675">
        <v>455.56729696891972</v>
      </c>
      <c r="J2812" s="674">
        <v>1580.3149234732673</v>
      </c>
      <c r="K2812" s="674">
        <v>1580.3149234732673</v>
      </c>
      <c r="L2812" s="675">
        <v>1580.3149234732673</v>
      </c>
    </row>
    <row r="2813" spans="1:12" x14ac:dyDescent="0.25">
      <c r="A2813" s="669">
        <v>2045</v>
      </c>
      <c r="B2813" s="670">
        <v>2054</v>
      </c>
      <c r="C2813" s="671">
        <v>9</v>
      </c>
      <c r="D2813" s="672">
        <v>4.2858690681148497</v>
      </c>
      <c r="E2813" s="672">
        <v>4.2858690681148497</v>
      </c>
      <c r="F2813" s="673">
        <v>4.2858690681148497</v>
      </c>
      <c r="G2813" s="674">
        <v>471.48696168928234</v>
      </c>
      <c r="H2813" s="674">
        <v>471.48696168928234</v>
      </c>
      <c r="I2813" s="675">
        <v>471.48696168928234</v>
      </c>
      <c r="J2813" s="674">
        <v>1597.9747118943465</v>
      </c>
      <c r="K2813" s="674">
        <v>1597.9747118943465</v>
      </c>
      <c r="L2813" s="675">
        <v>1597.9747118943465</v>
      </c>
    </row>
    <row r="2814" spans="1:12" x14ac:dyDescent="0.25">
      <c r="A2814" s="669">
        <v>2045</v>
      </c>
      <c r="B2814" s="670">
        <v>2055</v>
      </c>
      <c r="C2814" s="671">
        <v>10</v>
      </c>
      <c r="D2814" s="672">
        <v>4.6357469850148219</v>
      </c>
      <c r="E2814" s="672">
        <v>4.6357469850148219</v>
      </c>
      <c r="F2814" s="673">
        <v>4.6357469850148219</v>
      </c>
      <c r="G2814" s="674">
        <v>486.34558373969412</v>
      </c>
      <c r="H2814" s="674">
        <v>486.34558373969412</v>
      </c>
      <c r="I2814" s="675">
        <v>486.34558373969412</v>
      </c>
      <c r="J2814" s="674">
        <v>1611.036722707945</v>
      </c>
      <c r="K2814" s="674">
        <v>1611.036722707945</v>
      </c>
      <c r="L2814" s="675">
        <v>1611.036722707945</v>
      </c>
    </row>
    <row r="2815" spans="1:12" x14ac:dyDescent="0.25">
      <c r="A2815" s="669">
        <v>2045</v>
      </c>
      <c r="B2815" s="670">
        <v>2056</v>
      </c>
      <c r="C2815" s="671">
        <v>11</v>
      </c>
      <c r="D2815" s="672">
        <v>5.0001871805737865</v>
      </c>
      <c r="E2815" s="672">
        <v>5.0001871805737865</v>
      </c>
      <c r="F2815" s="673">
        <v>5.0001871805737865</v>
      </c>
      <c r="G2815" s="674">
        <v>499.67378168273206</v>
      </c>
      <c r="H2815" s="674">
        <v>499.67378168273206</v>
      </c>
      <c r="I2815" s="675">
        <v>499.67378168273206</v>
      </c>
      <c r="J2815" s="674">
        <v>1618.9706975904267</v>
      </c>
      <c r="K2815" s="674">
        <v>1618.9706975904267</v>
      </c>
      <c r="L2815" s="675">
        <v>1618.9706975904267</v>
      </c>
    </row>
    <row r="2816" spans="1:12" x14ac:dyDescent="0.25">
      <c r="A2816" s="669">
        <v>2045</v>
      </c>
      <c r="B2816" s="670">
        <v>2057</v>
      </c>
      <c r="C2816" s="671">
        <v>12</v>
      </c>
      <c r="D2816" s="672">
        <v>5.3754449277739287</v>
      </c>
      <c r="E2816" s="672">
        <v>5.3754449277739287</v>
      </c>
      <c r="F2816" s="673">
        <v>5.3754449277739287</v>
      </c>
      <c r="G2816" s="674">
        <v>510.97846622620926</v>
      </c>
      <c r="H2816" s="674">
        <v>510.97846622620926</v>
      </c>
      <c r="I2816" s="675">
        <v>510.97846622620926</v>
      </c>
      <c r="J2816" s="674">
        <v>1621.2846875725902</v>
      </c>
      <c r="K2816" s="674">
        <v>1621.2846875725902</v>
      </c>
      <c r="L2816" s="675">
        <v>1621.2846875725902</v>
      </c>
    </row>
    <row r="2817" spans="1:12" x14ac:dyDescent="0.25">
      <c r="A2817" s="669">
        <v>2045</v>
      </c>
      <c r="B2817" s="670">
        <v>2058</v>
      </c>
      <c r="C2817" s="671">
        <v>13</v>
      </c>
      <c r="D2817" s="672">
        <v>5.7567860862576028</v>
      </c>
      <c r="E2817" s="672">
        <v>5.7567860862576028</v>
      </c>
      <c r="F2817" s="673">
        <v>5.7567860862576028</v>
      </c>
      <c r="G2817" s="674">
        <v>519.7580676845522</v>
      </c>
      <c r="H2817" s="674">
        <v>519.7580676845522</v>
      </c>
      <c r="I2817" s="675">
        <v>519.7580676845522</v>
      </c>
      <c r="J2817" s="674">
        <v>1617.5400839904339</v>
      </c>
      <c r="K2817" s="674">
        <v>1617.5400839904339</v>
      </c>
      <c r="L2817" s="675">
        <v>1617.5400839904339</v>
      </c>
    </row>
    <row r="2818" spans="1:12" x14ac:dyDescent="0.25">
      <c r="A2818" s="669">
        <v>2045</v>
      </c>
      <c r="B2818" s="670">
        <v>2059</v>
      </c>
      <c r="C2818" s="671">
        <v>14</v>
      </c>
      <c r="D2818" s="672">
        <v>6.1384566329360073</v>
      </c>
      <c r="E2818" s="672">
        <v>6.1384566329360073</v>
      </c>
      <c r="F2818" s="673">
        <v>6.1384566329360073</v>
      </c>
      <c r="G2818" s="674">
        <v>525.52168181070294</v>
      </c>
      <c r="H2818" s="674">
        <v>525.52168181070294</v>
      </c>
      <c r="I2818" s="675">
        <v>525.52168181070294</v>
      </c>
      <c r="J2818" s="674">
        <v>1607.3669494255735</v>
      </c>
      <c r="K2818" s="674">
        <v>1607.3669494255735</v>
      </c>
      <c r="L2818" s="675">
        <v>1607.3669494255735</v>
      </c>
    </row>
    <row r="2819" spans="1:12" x14ac:dyDescent="0.25">
      <c r="A2819" s="669">
        <v>2045</v>
      </c>
      <c r="B2819" s="670">
        <v>2060</v>
      </c>
      <c r="C2819" s="671">
        <v>15</v>
      </c>
      <c r="D2819" s="672">
        <v>6.5136980244352793</v>
      </c>
      <c r="E2819" s="672">
        <v>6.5136980244352793</v>
      </c>
      <c r="F2819" s="673">
        <v>6.5136980244352793</v>
      </c>
      <c r="G2819" s="674">
        <v>527.811624811667</v>
      </c>
      <c r="H2819" s="674">
        <v>527.811624811667</v>
      </c>
      <c r="I2819" s="675">
        <v>527.811624811667</v>
      </c>
      <c r="J2819" s="674">
        <v>1590.47908411819</v>
      </c>
      <c r="K2819" s="674">
        <v>1590.47908411819</v>
      </c>
      <c r="L2819" s="675">
        <v>1590.47908411819</v>
      </c>
    </row>
    <row r="2820" spans="1:12" x14ac:dyDescent="0.25">
      <c r="A2820" s="669">
        <v>2045</v>
      </c>
      <c r="B2820" s="670">
        <v>2061</v>
      </c>
      <c r="C2820" s="671">
        <v>16</v>
      </c>
      <c r="D2820" s="672">
        <v>6.8748192194085114</v>
      </c>
      <c r="E2820" s="672">
        <v>6.8748192194085114</v>
      </c>
      <c r="F2820" s="673">
        <v>6.8748192194085114</v>
      </c>
      <c r="G2820" s="674">
        <v>526.22845779813065</v>
      </c>
      <c r="H2820" s="674">
        <v>526.22845779813065</v>
      </c>
      <c r="I2820" s="675">
        <v>526.22845779813065</v>
      </c>
      <c r="J2820" s="674">
        <v>1566.688189846742</v>
      </c>
      <c r="K2820" s="674">
        <v>1566.688189846742</v>
      </c>
      <c r="L2820" s="675">
        <v>1566.688189846742</v>
      </c>
    </row>
    <row r="2821" spans="1:12" x14ac:dyDescent="0.25">
      <c r="A2821" s="669">
        <v>2045</v>
      </c>
      <c r="B2821" s="670">
        <v>2062</v>
      </c>
      <c r="C2821" s="671">
        <v>17</v>
      </c>
      <c r="D2821" s="672">
        <v>7.2133346500406974</v>
      </c>
      <c r="E2821" s="672">
        <v>7.2133346500406974</v>
      </c>
      <c r="F2821" s="673">
        <v>7.2133346500406974</v>
      </c>
      <c r="G2821" s="674">
        <v>520.45709216674959</v>
      </c>
      <c r="H2821" s="674">
        <v>520.45709216674959</v>
      </c>
      <c r="I2821" s="675">
        <v>520.45709216674959</v>
      </c>
      <c r="J2821" s="674">
        <v>1535.9164438241519</v>
      </c>
      <c r="K2821" s="674">
        <v>1535.9164438241519</v>
      </c>
      <c r="L2821" s="675">
        <v>1535.9164438241519</v>
      </c>
    </row>
    <row r="2822" spans="1:12" x14ac:dyDescent="0.25">
      <c r="A2822" s="669">
        <v>2045</v>
      </c>
      <c r="B2822" s="670">
        <v>2063</v>
      </c>
      <c r="C2822" s="671">
        <v>18</v>
      </c>
      <c r="D2822" s="672">
        <v>7.5217897044311384</v>
      </c>
      <c r="E2822" s="672">
        <v>7.5217897044311384</v>
      </c>
      <c r="F2822" s="673">
        <v>7.5217897044311384</v>
      </c>
      <c r="G2822" s="674">
        <v>510.67473071138556</v>
      </c>
      <c r="H2822" s="674">
        <v>510.67473071138556</v>
      </c>
      <c r="I2822" s="675">
        <v>510.67473071138556</v>
      </c>
      <c r="J2822" s="674">
        <v>1500.1841034446925</v>
      </c>
      <c r="K2822" s="674">
        <v>1500.1841034446925</v>
      </c>
      <c r="L2822" s="675">
        <v>1500.1841034446925</v>
      </c>
    </row>
    <row r="2823" spans="1:12" x14ac:dyDescent="0.25">
      <c r="A2823" s="669">
        <v>2045</v>
      </c>
      <c r="B2823" s="670">
        <v>2064</v>
      </c>
      <c r="C2823" s="671">
        <v>19</v>
      </c>
      <c r="D2823" s="672">
        <v>7.7893497057415209</v>
      </c>
      <c r="E2823" s="672">
        <v>7.7893497057415209</v>
      </c>
      <c r="F2823" s="673">
        <v>7.7893497057415209</v>
      </c>
      <c r="G2823" s="674">
        <v>496.41169968704833</v>
      </c>
      <c r="H2823" s="674">
        <v>496.41169968704833</v>
      </c>
      <c r="I2823" s="675">
        <v>496.41169968704833</v>
      </c>
      <c r="J2823" s="674">
        <v>1457.6082490956696</v>
      </c>
      <c r="K2823" s="674">
        <v>1457.6082490956696</v>
      </c>
      <c r="L2823" s="675">
        <v>1457.6082490956696</v>
      </c>
    </row>
    <row r="2824" spans="1:12" x14ac:dyDescent="0.25">
      <c r="A2824" s="669">
        <v>2045</v>
      </c>
      <c r="B2824" s="670">
        <v>2065</v>
      </c>
      <c r="C2824" s="671">
        <v>20</v>
      </c>
      <c r="D2824" s="672">
        <v>8.0066352671494094</v>
      </c>
      <c r="E2824" s="672">
        <v>8.0066352671494094</v>
      </c>
      <c r="F2824" s="673">
        <v>8.0066352671494094</v>
      </c>
      <c r="G2824" s="674">
        <v>477.72622010043233</v>
      </c>
      <c r="H2824" s="674">
        <v>477.72622010043233</v>
      </c>
      <c r="I2824" s="675">
        <v>477.72622010043233</v>
      </c>
      <c r="J2824" s="674">
        <v>1408.4223404015947</v>
      </c>
      <c r="K2824" s="674">
        <v>1408.4223404015947</v>
      </c>
      <c r="L2824" s="675">
        <v>1408.4223404015947</v>
      </c>
    </row>
    <row r="2825" spans="1:12" x14ac:dyDescent="0.25">
      <c r="A2825" s="669">
        <v>2045</v>
      </c>
      <c r="B2825" s="670">
        <v>2066</v>
      </c>
      <c r="C2825" s="671">
        <v>21</v>
      </c>
      <c r="D2825" s="672">
        <v>8.1647637068484329</v>
      </c>
      <c r="E2825" s="672">
        <v>8.1647637068484329</v>
      </c>
      <c r="F2825" s="673">
        <v>8.1647637068484329</v>
      </c>
      <c r="G2825" s="674">
        <v>454.84532156649459</v>
      </c>
      <c r="H2825" s="674">
        <v>454.84532156649459</v>
      </c>
      <c r="I2825" s="675">
        <v>454.84532156649459</v>
      </c>
      <c r="J2825" s="674">
        <v>1353.0366431534294</v>
      </c>
      <c r="K2825" s="674">
        <v>1353.0366431534294</v>
      </c>
      <c r="L2825" s="675">
        <v>1353.0366431534294</v>
      </c>
    </row>
    <row r="2826" spans="1:12" x14ac:dyDescent="0.25">
      <c r="A2826" s="669">
        <v>2045</v>
      </c>
      <c r="B2826" s="670">
        <v>2067</v>
      </c>
      <c r="C2826" s="671">
        <v>22</v>
      </c>
      <c r="D2826" s="672">
        <v>8.2557746919768107</v>
      </c>
      <c r="E2826" s="672">
        <v>8.2557746919768107</v>
      </c>
      <c r="F2826" s="673">
        <v>8.2557746919768107</v>
      </c>
      <c r="G2826" s="674">
        <v>428.15806037910676</v>
      </c>
      <c r="H2826" s="674">
        <v>428.15806037910676</v>
      </c>
      <c r="I2826" s="675">
        <v>428.15806037910676</v>
      </c>
      <c r="J2826" s="674">
        <v>1291.9910725700547</v>
      </c>
      <c r="K2826" s="674">
        <v>1291.9910725700547</v>
      </c>
      <c r="L2826" s="675">
        <v>1291.9910725700547</v>
      </c>
    </row>
    <row r="2827" spans="1:12" x14ac:dyDescent="0.25">
      <c r="A2827" s="669">
        <v>2045</v>
      </c>
      <c r="B2827" s="670">
        <v>2068</v>
      </c>
      <c r="C2827" s="671">
        <v>23</v>
      </c>
      <c r="D2827" s="672">
        <v>8.2731059103255138</v>
      </c>
      <c r="E2827" s="672">
        <v>8.2731059103255138</v>
      </c>
      <c r="F2827" s="673">
        <v>8.2731059103255138</v>
      </c>
      <c r="G2827" s="674">
        <v>398.20655951513726</v>
      </c>
      <c r="H2827" s="674">
        <v>398.20655951513726</v>
      </c>
      <c r="I2827" s="675">
        <v>398.20655951513726</v>
      </c>
      <c r="J2827" s="674">
        <v>1225.9464608481658</v>
      </c>
      <c r="K2827" s="674">
        <v>1225.9464608481658</v>
      </c>
      <c r="L2827" s="675">
        <v>1225.9464608481658</v>
      </c>
    </row>
    <row r="2828" spans="1:12" x14ac:dyDescent="0.25">
      <c r="A2828" s="669">
        <v>2045</v>
      </c>
      <c r="B2828" s="670">
        <v>2069</v>
      </c>
      <c r="C2828" s="671">
        <v>24</v>
      </c>
      <c r="D2828" s="672">
        <v>8.2120536968622257</v>
      </c>
      <c r="E2828" s="672">
        <v>8.2120536968622257</v>
      </c>
      <c r="F2828" s="673">
        <v>8.2120536968622257</v>
      </c>
      <c r="G2828" s="674">
        <v>365.66613608021981</v>
      </c>
      <c r="H2828" s="674">
        <v>365.66613608021981</v>
      </c>
      <c r="I2828" s="675">
        <v>365.66613608021981</v>
      </c>
      <c r="J2828" s="674">
        <v>1155.6711415607479</v>
      </c>
      <c r="K2828" s="674">
        <v>1155.6711415607479</v>
      </c>
      <c r="L2828" s="675">
        <v>1155.6711415607479</v>
      </c>
    </row>
    <row r="2829" spans="1:12" x14ac:dyDescent="0.25">
      <c r="A2829" s="669">
        <v>2045</v>
      </c>
      <c r="B2829" s="670">
        <v>2070</v>
      </c>
      <c r="C2829" s="671">
        <v>25</v>
      </c>
      <c r="D2829" s="672">
        <v>8.0701771272918865</v>
      </c>
      <c r="E2829" s="672">
        <v>8.0701771272918865</v>
      </c>
      <c r="F2829" s="673">
        <v>8.0701771272918865</v>
      </c>
      <c r="G2829" s="674">
        <v>331.31445148539672</v>
      </c>
      <c r="H2829" s="674">
        <v>331.31445148539672</v>
      </c>
      <c r="I2829" s="675">
        <v>331.31445148539672</v>
      </c>
      <c r="J2829" s="674">
        <v>1082.0192016769215</v>
      </c>
      <c r="K2829" s="674">
        <v>1082.0192016769215</v>
      </c>
      <c r="L2829" s="675">
        <v>1082.0192016769215</v>
      </c>
    </row>
    <row r="2830" spans="1:12" x14ac:dyDescent="0.25">
      <c r="A2830" s="669">
        <v>2045</v>
      </c>
      <c r="B2830" s="670">
        <v>2071</v>
      </c>
      <c r="C2830" s="671">
        <v>26</v>
      </c>
      <c r="D2830" s="672">
        <v>7.8479381344033428</v>
      </c>
      <c r="E2830" s="672">
        <v>7.8479381344033428</v>
      </c>
      <c r="F2830" s="673">
        <v>7.8479381344033428</v>
      </c>
      <c r="G2830" s="674">
        <v>296.03516303670568</v>
      </c>
      <c r="H2830" s="674">
        <v>296.03516303670568</v>
      </c>
      <c r="I2830" s="675">
        <v>296.03516303670568</v>
      </c>
      <c r="J2830" s="674">
        <v>1006.1601458342352</v>
      </c>
      <c r="K2830" s="674">
        <v>1006.1601458342352</v>
      </c>
      <c r="L2830" s="675">
        <v>1006.1601458342352</v>
      </c>
    </row>
    <row r="2831" spans="1:12" x14ac:dyDescent="0.25">
      <c r="A2831" s="669">
        <v>2045</v>
      </c>
      <c r="B2831" s="670">
        <v>2072</v>
      </c>
      <c r="C2831" s="671">
        <v>27</v>
      </c>
      <c r="D2831" s="672">
        <v>7.5723785642843291</v>
      </c>
      <c r="E2831" s="672">
        <v>7.5723785642843291</v>
      </c>
      <c r="F2831" s="673">
        <v>7.5723785642843291</v>
      </c>
      <c r="G2831" s="674">
        <v>261.06605416095317</v>
      </c>
      <c r="H2831" s="674">
        <v>261.06605416095317</v>
      </c>
      <c r="I2831" s="675">
        <v>261.06605416095317</v>
      </c>
      <c r="J2831" s="674">
        <v>929.83968779790655</v>
      </c>
      <c r="K2831" s="674">
        <v>929.83968779790655</v>
      </c>
      <c r="L2831" s="675">
        <v>929.83968779790655</v>
      </c>
    </row>
    <row r="2832" spans="1:12" x14ac:dyDescent="0.25">
      <c r="A2832" s="669">
        <v>2045</v>
      </c>
      <c r="B2832" s="670">
        <v>2073</v>
      </c>
      <c r="C2832" s="671">
        <v>28</v>
      </c>
      <c r="D2832" s="672">
        <v>7.2329890043854022</v>
      </c>
      <c r="E2832" s="672">
        <v>7.2329890043854022</v>
      </c>
      <c r="F2832" s="673">
        <v>7.2329890043854022</v>
      </c>
      <c r="G2832" s="674">
        <v>229.0287868632561</v>
      </c>
      <c r="H2832" s="674">
        <v>229.0287868632561</v>
      </c>
      <c r="I2832" s="675">
        <v>229.0287868632561</v>
      </c>
      <c r="J2832" s="674">
        <v>862.79094147408182</v>
      </c>
      <c r="K2832" s="674">
        <v>862.79094147408182</v>
      </c>
      <c r="L2832" s="675">
        <v>862.79094147408182</v>
      </c>
    </row>
    <row r="2833" spans="1:12" x14ac:dyDescent="0.25">
      <c r="A2833" s="669">
        <v>2045</v>
      </c>
      <c r="B2833" s="670">
        <v>2074</v>
      </c>
      <c r="C2833" s="671">
        <v>29</v>
      </c>
      <c r="D2833" s="672">
        <v>6.8264158635213619</v>
      </c>
      <c r="E2833" s="672">
        <v>6.8264158635213619</v>
      </c>
      <c r="F2833" s="673">
        <v>6.8264158635213619</v>
      </c>
      <c r="G2833" s="674">
        <v>197.69242774060282</v>
      </c>
      <c r="H2833" s="674">
        <v>197.69242774060282</v>
      </c>
      <c r="I2833" s="675">
        <v>197.69242774060282</v>
      </c>
      <c r="J2833" s="674">
        <v>794.17949516951467</v>
      </c>
      <c r="K2833" s="674">
        <v>794.17949516951467</v>
      </c>
      <c r="L2833" s="675">
        <v>794.17949516951467</v>
      </c>
    </row>
    <row r="2834" spans="1:12" x14ac:dyDescent="0.25">
      <c r="A2834" s="669">
        <v>2045</v>
      </c>
      <c r="B2834" s="670">
        <v>2075</v>
      </c>
      <c r="C2834" s="671">
        <v>30</v>
      </c>
      <c r="D2834" s="672">
        <v>6.3617663098161357</v>
      </c>
      <c r="E2834" s="672">
        <v>6.3617663098161357</v>
      </c>
      <c r="F2834" s="673">
        <v>6.3617663098161357</v>
      </c>
      <c r="G2834" s="674">
        <v>167.82954766517057</v>
      </c>
      <c r="H2834" s="674">
        <v>167.82954766517057</v>
      </c>
      <c r="I2834" s="675">
        <v>167.82954766517057</v>
      </c>
      <c r="J2834" s="674">
        <v>725.23559562467415</v>
      </c>
      <c r="K2834" s="674">
        <v>725.23559562467415</v>
      </c>
      <c r="L2834" s="675">
        <v>725.23559562467415</v>
      </c>
    </row>
    <row r="2835" spans="1:12" x14ac:dyDescent="0.25">
      <c r="A2835" s="669">
        <v>2045</v>
      </c>
      <c r="B2835" s="670">
        <v>2076</v>
      </c>
      <c r="C2835" s="671">
        <v>31</v>
      </c>
      <c r="D2835" s="672">
        <v>6.2601161430922101</v>
      </c>
      <c r="E2835" s="672">
        <v>6.2601161430922101</v>
      </c>
      <c r="F2835" s="673">
        <v>6.2601161430922101</v>
      </c>
      <c r="G2835" s="674">
        <v>168.79681108213782</v>
      </c>
      <c r="H2835" s="674">
        <v>168.79681108213782</v>
      </c>
      <c r="I2835" s="675">
        <v>168.79681108213782</v>
      </c>
      <c r="J2835" s="674">
        <v>657.06375395925238</v>
      </c>
      <c r="K2835" s="674">
        <v>657.06375395925238</v>
      </c>
      <c r="L2835" s="675">
        <v>657.06375395925238</v>
      </c>
    </row>
    <row r="2836" spans="1:12" x14ac:dyDescent="0.25">
      <c r="A2836" s="669">
        <v>2045</v>
      </c>
      <c r="B2836" s="670">
        <v>2077</v>
      </c>
      <c r="C2836" s="671">
        <v>32</v>
      </c>
      <c r="D2836" s="672">
        <v>8.6606116829813864</v>
      </c>
      <c r="E2836" s="672">
        <v>8.6606116829813864</v>
      </c>
      <c r="F2836" s="673">
        <v>8.6606116829813864</v>
      </c>
      <c r="G2836" s="674">
        <v>142.05530714506546</v>
      </c>
      <c r="H2836" s="674">
        <v>142.05530714506546</v>
      </c>
      <c r="I2836" s="675">
        <v>142.05530714506546</v>
      </c>
      <c r="J2836" s="674">
        <v>597.87063646757508</v>
      </c>
      <c r="K2836" s="674">
        <v>597.87063646757508</v>
      </c>
      <c r="L2836" s="675">
        <v>597.87063646757508</v>
      </c>
    </row>
    <row r="2837" spans="1:12" x14ac:dyDescent="0.25">
      <c r="A2837" s="669">
        <v>2045</v>
      </c>
      <c r="B2837" s="670">
        <v>2078</v>
      </c>
      <c r="C2837" s="671">
        <v>33</v>
      </c>
      <c r="D2837" s="672">
        <v>7.5228576291034805</v>
      </c>
      <c r="E2837" s="672">
        <v>7.5228576291034805</v>
      </c>
      <c r="F2837" s="673">
        <v>7.5228576291034805</v>
      </c>
      <c r="G2837" s="674">
        <v>121.73023032223881</v>
      </c>
      <c r="H2837" s="674">
        <v>121.73023032223881</v>
      </c>
      <c r="I2837" s="675">
        <v>121.73023032223881</v>
      </c>
      <c r="J2837" s="674">
        <v>625.88760704672507</v>
      </c>
      <c r="K2837" s="674">
        <v>625.88760704672507</v>
      </c>
      <c r="L2837" s="675">
        <v>625.88760704672507</v>
      </c>
    </row>
    <row r="2838" spans="1:12" x14ac:dyDescent="0.25">
      <c r="A2838" s="669">
        <v>2045</v>
      </c>
      <c r="B2838" s="670">
        <v>2079</v>
      </c>
      <c r="C2838" s="671">
        <v>34</v>
      </c>
      <c r="D2838" s="672">
        <v>6.3072993863834252</v>
      </c>
      <c r="E2838" s="672">
        <v>6.3072993863834252</v>
      </c>
      <c r="F2838" s="673">
        <v>6.3072993863834252</v>
      </c>
      <c r="G2838" s="674">
        <v>103.85816229605558</v>
      </c>
      <c r="H2838" s="674">
        <v>103.85816229605558</v>
      </c>
      <c r="I2838" s="675">
        <v>103.85816229605558</v>
      </c>
      <c r="J2838" s="674">
        <v>567.56307073476262</v>
      </c>
      <c r="K2838" s="674">
        <v>567.56307073476262</v>
      </c>
      <c r="L2838" s="675">
        <v>567.56307073476262</v>
      </c>
    </row>
    <row r="2839" spans="1:12" x14ac:dyDescent="0.25">
      <c r="A2839" s="669">
        <v>2045</v>
      </c>
      <c r="B2839" s="670">
        <v>2080</v>
      </c>
      <c r="C2839" s="671">
        <v>35</v>
      </c>
      <c r="D2839" s="672">
        <v>6.1722349399293917</v>
      </c>
      <c r="E2839" s="672">
        <v>6.1722349399293917</v>
      </c>
      <c r="F2839" s="673">
        <v>6.1722349399293917</v>
      </c>
      <c r="G2839" s="674">
        <v>99.451808544818107</v>
      </c>
      <c r="H2839" s="674">
        <v>99.451808544818107</v>
      </c>
      <c r="I2839" s="675">
        <v>99.451808544818107</v>
      </c>
      <c r="J2839" s="674">
        <v>505.25713002633421</v>
      </c>
      <c r="K2839" s="674">
        <v>505.25713002633421</v>
      </c>
      <c r="L2839" s="675">
        <v>505.25713002633421</v>
      </c>
    </row>
    <row r="2840" spans="1:12" x14ac:dyDescent="0.25">
      <c r="A2840" s="669">
        <v>2045</v>
      </c>
      <c r="B2840" s="670">
        <v>2081</v>
      </c>
      <c r="C2840" s="671">
        <v>36</v>
      </c>
      <c r="D2840" s="672">
        <v>4.9522680206466161</v>
      </c>
      <c r="E2840" s="672">
        <v>4.9522680206466161</v>
      </c>
      <c r="F2840" s="673">
        <v>4.9522680206466161</v>
      </c>
      <c r="G2840" s="674">
        <v>103.83155498148359</v>
      </c>
      <c r="H2840" s="674">
        <v>103.83155498148359</v>
      </c>
      <c r="I2840" s="675">
        <v>103.83155498148359</v>
      </c>
      <c r="J2840" s="674">
        <v>593.79116476925913</v>
      </c>
      <c r="K2840" s="674">
        <v>593.79116476925913</v>
      </c>
      <c r="L2840" s="675">
        <v>593.79116476925913</v>
      </c>
    </row>
    <row r="2841" spans="1:12" x14ac:dyDescent="0.25">
      <c r="A2841" s="669">
        <v>2045</v>
      </c>
      <c r="B2841" s="670">
        <v>2082</v>
      </c>
      <c r="C2841" s="671">
        <v>37</v>
      </c>
      <c r="D2841" s="672">
        <v>4.2604917201712702</v>
      </c>
      <c r="E2841" s="672">
        <v>4.2604917201712702</v>
      </c>
      <c r="F2841" s="673">
        <v>4.2604917201712702</v>
      </c>
      <c r="G2841" s="674">
        <v>77.134539585371058</v>
      </c>
      <c r="H2841" s="674">
        <v>77.134539585371058</v>
      </c>
      <c r="I2841" s="675">
        <v>77.134539585371058</v>
      </c>
      <c r="J2841" s="674">
        <v>486.1891870483546</v>
      </c>
      <c r="K2841" s="674">
        <v>486.1891870483546</v>
      </c>
      <c r="L2841" s="675">
        <v>486.1891870483546</v>
      </c>
    </row>
    <row r="2842" spans="1:12" x14ac:dyDescent="0.25">
      <c r="A2842" s="669">
        <v>2045</v>
      </c>
      <c r="B2842" s="670">
        <v>2083</v>
      </c>
      <c r="C2842" s="671">
        <v>38</v>
      </c>
      <c r="D2842" s="672">
        <v>3.7902818603341295</v>
      </c>
      <c r="E2842" s="672">
        <v>3.7902818603341295</v>
      </c>
      <c r="F2842" s="673">
        <v>3.7902818603341295</v>
      </c>
      <c r="G2842" s="674">
        <v>58.596259189296205</v>
      </c>
      <c r="H2842" s="674">
        <v>58.596259189296205</v>
      </c>
      <c r="I2842" s="675">
        <v>58.596259189296205</v>
      </c>
      <c r="J2842" s="674">
        <v>444.0015364487715</v>
      </c>
      <c r="K2842" s="674">
        <v>444.0015364487715</v>
      </c>
      <c r="L2842" s="675">
        <v>444.0015364487715</v>
      </c>
    </row>
    <row r="2843" spans="1:12" ht="13" thickBot="1" x14ac:dyDescent="0.3">
      <c r="A2843" s="676">
        <v>2045</v>
      </c>
      <c r="B2843" s="677">
        <v>2084</v>
      </c>
      <c r="C2843" s="678">
        <v>39</v>
      </c>
      <c r="D2843" s="679">
        <v>2.9133711282191608</v>
      </c>
      <c r="E2843" s="679">
        <v>2.9133711282191608</v>
      </c>
      <c r="F2843" s="680">
        <v>2.9133711282191608</v>
      </c>
      <c r="G2843" s="681">
        <v>35.715456249748549</v>
      </c>
      <c r="H2843" s="681">
        <v>35.715456249748549</v>
      </c>
      <c r="I2843" s="682">
        <v>35.715456249748549</v>
      </c>
      <c r="J2843" s="681">
        <v>353.63262176587659</v>
      </c>
      <c r="K2843" s="681">
        <v>353.63262176587659</v>
      </c>
      <c r="L2843" s="682">
        <v>353.63262176587659</v>
      </c>
    </row>
    <row r="2844" spans="1:12" x14ac:dyDescent="0.25">
      <c r="A2844" s="662">
        <v>2046</v>
      </c>
      <c r="B2844" s="663">
        <v>2046</v>
      </c>
      <c r="C2844" s="664">
        <v>0</v>
      </c>
      <c r="D2844" s="665">
        <v>2.0306934746557843</v>
      </c>
      <c r="E2844" s="665">
        <v>2.0306934746557843</v>
      </c>
      <c r="F2844" s="666">
        <v>2.0306934746557843</v>
      </c>
      <c r="G2844" s="667">
        <v>332.91241882554118</v>
      </c>
      <c r="H2844" s="667">
        <v>332.91241882554118</v>
      </c>
      <c r="I2844" s="668">
        <v>332.91241882554118</v>
      </c>
      <c r="J2844" s="667">
        <v>1339.7367420558564</v>
      </c>
      <c r="K2844" s="667">
        <v>1339.7367420558564</v>
      </c>
      <c r="L2844" s="668">
        <v>1339.7367420558564</v>
      </c>
    </row>
    <row r="2845" spans="1:12" x14ac:dyDescent="0.25">
      <c r="A2845" s="669">
        <v>2046</v>
      </c>
      <c r="B2845" s="670">
        <v>2047</v>
      </c>
      <c r="C2845" s="671">
        <v>1</v>
      </c>
      <c r="D2845" s="672">
        <v>2.2007436981377735</v>
      </c>
      <c r="E2845" s="672">
        <v>2.2007436981377735</v>
      </c>
      <c r="F2845" s="673">
        <v>2.2007436981377735</v>
      </c>
      <c r="G2845" s="674">
        <v>345.36279660226904</v>
      </c>
      <c r="H2845" s="674">
        <v>345.36279660226904</v>
      </c>
      <c r="I2845" s="675">
        <v>345.36279660226904</v>
      </c>
      <c r="J2845" s="674">
        <v>1374.5670517062169</v>
      </c>
      <c r="K2845" s="674">
        <v>1374.5670517062169</v>
      </c>
      <c r="L2845" s="675">
        <v>1374.5670517062169</v>
      </c>
    </row>
    <row r="2846" spans="1:12" x14ac:dyDescent="0.25">
      <c r="A2846" s="669">
        <v>2046</v>
      </c>
      <c r="B2846" s="670">
        <v>2048</v>
      </c>
      <c r="C2846" s="671">
        <v>2</v>
      </c>
      <c r="D2846" s="672">
        <v>2.3894455410770306</v>
      </c>
      <c r="E2846" s="672">
        <v>2.3894455410770306</v>
      </c>
      <c r="F2846" s="673">
        <v>2.3894455410770306</v>
      </c>
      <c r="G2846" s="674">
        <v>359.01617703729011</v>
      </c>
      <c r="H2846" s="674">
        <v>359.01617703729011</v>
      </c>
      <c r="I2846" s="675">
        <v>359.01617703729011</v>
      </c>
      <c r="J2846" s="674">
        <v>1409.0026118282794</v>
      </c>
      <c r="K2846" s="674">
        <v>1409.0026118282794</v>
      </c>
      <c r="L2846" s="675">
        <v>1409.0026118282794</v>
      </c>
    </row>
    <row r="2847" spans="1:12" x14ac:dyDescent="0.25">
      <c r="A2847" s="669">
        <v>2046</v>
      </c>
      <c r="B2847" s="670">
        <v>2049</v>
      </c>
      <c r="C2847" s="671">
        <v>3</v>
      </c>
      <c r="D2847" s="672">
        <v>2.5977854909562854</v>
      </c>
      <c r="E2847" s="672">
        <v>2.5977854909562854</v>
      </c>
      <c r="F2847" s="673">
        <v>2.5977854909562854</v>
      </c>
      <c r="G2847" s="674">
        <v>373.72620191000743</v>
      </c>
      <c r="H2847" s="674">
        <v>373.72620191000743</v>
      </c>
      <c r="I2847" s="675">
        <v>373.72620191000743</v>
      </c>
      <c r="J2847" s="674">
        <v>1442.5995990189888</v>
      </c>
      <c r="K2847" s="674">
        <v>1442.5995990189888</v>
      </c>
      <c r="L2847" s="675">
        <v>1442.5995990189888</v>
      </c>
    </row>
    <row r="2848" spans="1:12" x14ac:dyDescent="0.25">
      <c r="A2848" s="669">
        <v>2046</v>
      </c>
      <c r="B2848" s="670">
        <v>2050</v>
      </c>
      <c r="C2848" s="671">
        <v>4</v>
      </c>
      <c r="D2848" s="672">
        <v>2.8265965286440169</v>
      </c>
      <c r="E2848" s="672">
        <v>2.8265965286440169</v>
      </c>
      <c r="F2848" s="673">
        <v>2.8265965286440169</v>
      </c>
      <c r="G2848" s="674">
        <v>389.31603724866886</v>
      </c>
      <c r="H2848" s="674">
        <v>389.31603724866886</v>
      </c>
      <c r="I2848" s="675">
        <v>389.31603724866886</v>
      </c>
      <c r="J2848" s="674">
        <v>1474.8800134516136</v>
      </c>
      <c r="K2848" s="674">
        <v>1474.8800134516136</v>
      </c>
      <c r="L2848" s="675">
        <v>1474.8800134516136</v>
      </c>
    </row>
    <row r="2849" spans="1:12" x14ac:dyDescent="0.25">
      <c r="A2849" s="669">
        <v>2046</v>
      </c>
      <c r="B2849" s="670">
        <v>2051</v>
      </c>
      <c r="C2849" s="671">
        <v>5</v>
      </c>
      <c r="D2849" s="672">
        <v>3.0764838811811388</v>
      </c>
      <c r="E2849" s="672">
        <v>3.0764838811811388</v>
      </c>
      <c r="F2849" s="673">
        <v>3.0764838811811388</v>
      </c>
      <c r="G2849" s="674">
        <v>405.5724187511878</v>
      </c>
      <c r="H2849" s="674">
        <v>405.5724187511878</v>
      </c>
      <c r="I2849" s="675">
        <v>405.5724187511878</v>
      </c>
      <c r="J2849" s="674">
        <v>1505.3350774006556</v>
      </c>
      <c r="K2849" s="674">
        <v>1505.3350774006556</v>
      </c>
      <c r="L2849" s="675">
        <v>1505.3350774006556</v>
      </c>
    </row>
    <row r="2850" spans="1:12" x14ac:dyDescent="0.25">
      <c r="A2850" s="669">
        <v>2046</v>
      </c>
      <c r="B2850" s="670">
        <v>2052</v>
      </c>
      <c r="C2850" s="671">
        <v>6</v>
      </c>
      <c r="D2850" s="672">
        <v>3.3477395197330595</v>
      </c>
      <c r="E2850" s="672">
        <v>3.3477395197330595</v>
      </c>
      <c r="F2850" s="673">
        <v>3.3477395197330595</v>
      </c>
      <c r="G2850" s="674">
        <v>422.24066549435662</v>
      </c>
      <c r="H2850" s="674">
        <v>422.24066549435662</v>
      </c>
      <c r="I2850" s="675">
        <v>422.24066549435662</v>
      </c>
      <c r="J2850" s="674">
        <v>1533.4302092104058</v>
      </c>
      <c r="K2850" s="674">
        <v>1533.4302092104058</v>
      </c>
      <c r="L2850" s="675">
        <v>1533.4302092104058</v>
      </c>
    </row>
    <row r="2851" spans="1:12" x14ac:dyDescent="0.25">
      <c r="A2851" s="669">
        <v>2046</v>
      </c>
      <c r="B2851" s="670">
        <v>2053</v>
      </c>
      <c r="C2851" s="671">
        <v>7</v>
      </c>
      <c r="D2851" s="672">
        <v>3.6402463132996088</v>
      </c>
      <c r="E2851" s="672">
        <v>3.6402463132996088</v>
      </c>
      <c r="F2851" s="673">
        <v>3.6402463132996088</v>
      </c>
      <c r="G2851" s="674">
        <v>439.02108821526383</v>
      </c>
      <c r="H2851" s="674">
        <v>439.02108821526383</v>
      </c>
      <c r="I2851" s="675">
        <v>439.02108821526383</v>
      </c>
      <c r="J2851" s="674">
        <v>1558.6116690698143</v>
      </c>
      <c r="K2851" s="674">
        <v>1558.6116690698143</v>
      </c>
      <c r="L2851" s="675">
        <v>1558.6116690698143</v>
      </c>
    </row>
    <row r="2852" spans="1:12" x14ac:dyDescent="0.25">
      <c r="A2852" s="669">
        <v>2046</v>
      </c>
      <c r="B2852" s="670">
        <v>2054</v>
      </c>
      <c r="C2852" s="671">
        <v>8</v>
      </c>
      <c r="D2852" s="672">
        <v>3.9533738273232402</v>
      </c>
      <c r="E2852" s="672">
        <v>3.9533738273232402</v>
      </c>
      <c r="F2852" s="673">
        <v>3.9533738273232402</v>
      </c>
      <c r="G2852" s="674">
        <v>455.56729696891972</v>
      </c>
      <c r="H2852" s="674">
        <v>455.56729696891972</v>
      </c>
      <c r="I2852" s="675">
        <v>455.56729696891972</v>
      </c>
      <c r="J2852" s="674">
        <v>1580.3149234732673</v>
      </c>
      <c r="K2852" s="674">
        <v>1580.3149234732673</v>
      </c>
      <c r="L2852" s="675">
        <v>1580.3149234732673</v>
      </c>
    </row>
    <row r="2853" spans="1:12" x14ac:dyDescent="0.25">
      <c r="A2853" s="669">
        <v>2046</v>
      </c>
      <c r="B2853" s="670">
        <v>2055</v>
      </c>
      <c r="C2853" s="671">
        <v>9</v>
      </c>
      <c r="D2853" s="672">
        <v>4.2858690681148497</v>
      </c>
      <c r="E2853" s="672">
        <v>4.2858690681148497</v>
      </c>
      <c r="F2853" s="673">
        <v>4.2858690681148497</v>
      </c>
      <c r="G2853" s="674">
        <v>471.48696168928234</v>
      </c>
      <c r="H2853" s="674">
        <v>471.48696168928234</v>
      </c>
      <c r="I2853" s="675">
        <v>471.48696168928234</v>
      </c>
      <c r="J2853" s="674">
        <v>1597.9747118943465</v>
      </c>
      <c r="K2853" s="674">
        <v>1597.9747118943465</v>
      </c>
      <c r="L2853" s="675">
        <v>1597.9747118943465</v>
      </c>
    </row>
    <row r="2854" spans="1:12" x14ac:dyDescent="0.25">
      <c r="A2854" s="669">
        <v>2046</v>
      </c>
      <c r="B2854" s="670">
        <v>2056</v>
      </c>
      <c r="C2854" s="671">
        <v>10</v>
      </c>
      <c r="D2854" s="672">
        <v>4.6357469850148219</v>
      </c>
      <c r="E2854" s="672">
        <v>4.6357469850148219</v>
      </c>
      <c r="F2854" s="673">
        <v>4.6357469850148219</v>
      </c>
      <c r="G2854" s="674">
        <v>486.34558373969412</v>
      </c>
      <c r="H2854" s="674">
        <v>486.34558373969412</v>
      </c>
      <c r="I2854" s="675">
        <v>486.34558373969412</v>
      </c>
      <c r="J2854" s="674">
        <v>1611.036722707945</v>
      </c>
      <c r="K2854" s="674">
        <v>1611.036722707945</v>
      </c>
      <c r="L2854" s="675">
        <v>1611.036722707945</v>
      </c>
    </row>
    <row r="2855" spans="1:12" x14ac:dyDescent="0.25">
      <c r="A2855" s="669">
        <v>2046</v>
      </c>
      <c r="B2855" s="670">
        <v>2057</v>
      </c>
      <c r="C2855" s="671">
        <v>11</v>
      </c>
      <c r="D2855" s="672">
        <v>5.0001871805737865</v>
      </c>
      <c r="E2855" s="672">
        <v>5.0001871805737865</v>
      </c>
      <c r="F2855" s="673">
        <v>5.0001871805737865</v>
      </c>
      <c r="G2855" s="674">
        <v>499.67378168273206</v>
      </c>
      <c r="H2855" s="674">
        <v>499.67378168273206</v>
      </c>
      <c r="I2855" s="675">
        <v>499.67378168273206</v>
      </c>
      <c r="J2855" s="674">
        <v>1618.9706975904267</v>
      </c>
      <c r="K2855" s="674">
        <v>1618.9706975904267</v>
      </c>
      <c r="L2855" s="675">
        <v>1618.9706975904267</v>
      </c>
    </row>
    <row r="2856" spans="1:12" x14ac:dyDescent="0.25">
      <c r="A2856" s="669">
        <v>2046</v>
      </c>
      <c r="B2856" s="670">
        <v>2058</v>
      </c>
      <c r="C2856" s="671">
        <v>12</v>
      </c>
      <c r="D2856" s="672">
        <v>5.3754449277739287</v>
      </c>
      <c r="E2856" s="672">
        <v>5.3754449277739287</v>
      </c>
      <c r="F2856" s="673">
        <v>5.3754449277739287</v>
      </c>
      <c r="G2856" s="674">
        <v>510.97846622620926</v>
      </c>
      <c r="H2856" s="674">
        <v>510.97846622620926</v>
      </c>
      <c r="I2856" s="675">
        <v>510.97846622620926</v>
      </c>
      <c r="J2856" s="674">
        <v>1621.2846875725902</v>
      </c>
      <c r="K2856" s="674">
        <v>1621.2846875725902</v>
      </c>
      <c r="L2856" s="675">
        <v>1621.2846875725902</v>
      </c>
    </row>
    <row r="2857" spans="1:12" x14ac:dyDescent="0.25">
      <c r="A2857" s="669">
        <v>2046</v>
      </c>
      <c r="B2857" s="670">
        <v>2059</v>
      </c>
      <c r="C2857" s="671">
        <v>13</v>
      </c>
      <c r="D2857" s="672">
        <v>5.7567860862576028</v>
      </c>
      <c r="E2857" s="672">
        <v>5.7567860862576028</v>
      </c>
      <c r="F2857" s="673">
        <v>5.7567860862576028</v>
      </c>
      <c r="G2857" s="674">
        <v>519.7580676845522</v>
      </c>
      <c r="H2857" s="674">
        <v>519.7580676845522</v>
      </c>
      <c r="I2857" s="675">
        <v>519.7580676845522</v>
      </c>
      <c r="J2857" s="674">
        <v>1617.5400839904339</v>
      </c>
      <c r="K2857" s="674">
        <v>1617.5400839904339</v>
      </c>
      <c r="L2857" s="675">
        <v>1617.5400839904339</v>
      </c>
    </row>
    <row r="2858" spans="1:12" x14ac:dyDescent="0.25">
      <c r="A2858" s="669">
        <v>2046</v>
      </c>
      <c r="B2858" s="670">
        <v>2060</v>
      </c>
      <c r="C2858" s="671">
        <v>14</v>
      </c>
      <c r="D2858" s="672">
        <v>6.1384566329360073</v>
      </c>
      <c r="E2858" s="672">
        <v>6.1384566329360073</v>
      </c>
      <c r="F2858" s="673">
        <v>6.1384566329360073</v>
      </c>
      <c r="G2858" s="674">
        <v>525.52168181070294</v>
      </c>
      <c r="H2858" s="674">
        <v>525.52168181070294</v>
      </c>
      <c r="I2858" s="675">
        <v>525.52168181070294</v>
      </c>
      <c r="J2858" s="674">
        <v>1607.3669494255735</v>
      </c>
      <c r="K2858" s="674">
        <v>1607.3669494255735</v>
      </c>
      <c r="L2858" s="675">
        <v>1607.3669494255735</v>
      </c>
    </row>
    <row r="2859" spans="1:12" x14ac:dyDescent="0.25">
      <c r="A2859" s="669">
        <v>2046</v>
      </c>
      <c r="B2859" s="670">
        <v>2061</v>
      </c>
      <c r="C2859" s="671">
        <v>15</v>
      </c>
      <c r="D2859" s="672">
        <v>6.5136980244352793</v>
      </c>
      <c r="E2859" s="672">
        <v>6.5136980244352793</v>
      </c>
      <c r="F2859" s="673">
        <v>6.5136980244352793</v>
      </c>
      <c r="G2859" s="674">
        <v>527.811624811667</v>
      </c>
      <c r="H2859" s="674">
        <v>527.811624811667</v>
      </c>
      <c r="I2859" s="675">
        <v>527.811624811667</v>
      </c>
      <c r="J2859" s="674">
        <v>1590.47908411819</v>
      </c>
      <c r="K2859" s="674">
        <v>1590.47908411819</v>
      </c>
      <c r="L2859" s="675">
        <v>1590.47908411819</v>
      </c>
    </row>
    <row r="2860" spans="1:12" x14ac:dyDescent="0.25">
      <c r="A2860" s="669">
        <v>2046</v>
      </c>
      <c r="B2860" s="670">
        <v>2062</v>
      </c>
      <c r="C2860" s="671">
        <v>16</v>
      </c>
      <c r="D2860" s="672">
        <v>6.8748192194085114</v>
      </c>
      <c r="E2860" s="672">
        <v>6.8748192194085114</v>
      </c>
      <c r="F2860" s="673">
        <v>6.8748192194085114</v>
      </c>
      <c r="G2860" s="674">
        <v>526.22845779813065</v>
      </c>
      <c r="H2860" s="674">
        <v>526.22845779813065</v>
      </c>
      <c r="I2860" s="675">
        <v>526.22845779813065</v>
      </c>
      <c r="J2860" s="674">
        <v>1566.688189846742</v>
      </c>
      <c r="K2860" s="674">
        <v>1566.688189846742</v>
      </c>
      <c r="L2860" s="675">
        <v>1566.688189846742</v>
      </c>
    </row>
    <row r="2861" spans="1:12" x14ac:dyDescent="0.25">
      <c r="A2861" s="669">
        <v>2046</v>
      </c>
      <c r="B2861" s="670">
        <v>2063</v>
      </c>
      <c r="C2861" s="671">
        <v>17</v>
      </c>
      <c r="D2861" s="672">
        <v>7.2133346500406974</v>
      </c>
      <c r="E2861" s="672">
        <v>7.2133346500406974</v>
      </c>
      <c r="F2861" s="673">
        <v>7.2133346500406974</v>
      </c>
      <c r="G2861" s="674">
        <v>520.45709216674959</v>
      </c>
      <c r="H2861" s="674">
        <v>520.45709216674959</v>
      </c>
      <c r="I2861" s="675">
        <v>520.45709216674959</v>
      </c>
      <c r="J2861" s="674">
        <v>1535.9164438241519</v>
      </c>
      <c r="K2861" s="674">
        <v>1535.9164438241519</v>
      </c>
      <c r="L2861" s="675">
        <v>1535.9164438241519</v>
      </c>
    </row>
    <row r="2862" spans="1:12" x14ac:dyDescent="0.25">
      <c r="A2862" s="669">
        <v>2046</v>
      </c>
      <c r="B2862" s="670">
        <v>2064</v>
      </c>
      <c r="C2862" s="671">
        <v>18</v>
      </c>
      <c r="D2862" s="672">
        <v>7.5217897044311384</v>
      </c>
      <c r="E2862" s="672">
        <v>7.5217897044311384</v>
      </c>
      <c r="F2862" s="673">
        <v>7.5217897044311384</v>
      </c>
      <c r="G2862" s="674">
        <v>510.67473071138556</v>
      </c>
      <c r="H2862" s="674">
        <v>510.67473071138556</v>
      </c>
      <c r="I2862" s="675">
        <v>510.67473071138556</v>
      </c>
      <c r="J2862" s="674">
        <v>1500.1841034446925</v>
      </c>
      <c r="K2862" s="674">
        <v>1500.1841034446925</v>
      </c>
      <c r="L2862" s="675">
        <v>1500.1841034446925</v>
      </c>
    </row>
    <row r="2863" spans="1:12" x14ac:dyDescent="0.25">
      <c r="A2863" s="669">
        <v>2046</v>
      </c>
      <c r="B2863" s="670">
        <v>2065</v>
      </c>
      <c r="C2863" s="671">
        <v>19</v>
      </c>
      <c r="D2863" s="672">
        <v>7.7893497057415209</v>
      </c>
      <c r="E2863" s="672">
        <v>7.7893497057415209</v>
      </c>
      <c r="F2863" s="673">
        <v>7.7893497057415209</v>
      </c>
      <c r="G2863" s="674">
        <v>496.41169968704833</v>
      </c>
      <c r="H2863" s="674">
        <v>496.41169968704833</v>
      </c>
      <c r="I2863" s="675">
        <v>496.41169968704833</v>
      </c>
      <c r="J2863" s="674">
        <v>1457.6082490956696</v>
      </c>
      <c r="K2863" s="674">
        <v>1457.6082490956696</v>
      </c>
      <c r="L2863" s="675">
        <v>1457.6082490956696</v>
      </c>
    </row>
    <row r="2864" spans="1:12" x14ac:dyDescent="0.25">
      <c r="A2864" s="669">
        <v>2046</v>
      </c>
      <c r="B2864" s="670">
        <v>2066</v>
      </c>
      <c r="C2864" s="671">
        <v>20</v>
      </c>
      <c r="D2864" s="672">
        <v>8.0066352671494094</v>
      </c>
      <c r="E2864" s="672">
        <v>8.0066352671494094</v>
      </c>
      <c r="F2864" s="673">
        <v>8.0066352671494094</v>
      </c>
      <c r="G2864" s="674">
        <v>477.72622010043233</v>
      </c>
      <c r="H2864" s="674">
        <v>477.72622010043233</v>
      </c>
      <c r="I2864" s="675">
        <v>477.72622010043233</v>
      </c>
      <c r="J2864" s="674">
        <v>1408.4223404015947</v>
      </c>
      <c r="K2864" s="674">
        <v>1408.4223404015947</v>
      </c>
      <c r="L2864" s="675">
        <v>1408.4223404015947</v>
      </c>
    </row>
    <row r="2865" spans="1:12" x14ac:dyDescent="0.25">
      <c r="A2865" s="669">
        <v>2046</v>
      </c>
      <c r="B2865" s="670">
        <v>2067</v>
      </c>
      <c r="C2865" s="671">
        <v>21</v>
      </c>
      <c r="D2865" s="672">
        <v>8.1647637068484329</v>
      </c>
      <c r="E2865" s="672">
        <v>8.1647637068484329</v>
      </c>
      <c r="F2865" s="673">
        <v>8.1647637068484329</v>
      </c>
      <c r="G2865" s="674">
        <v>454.84532156649459</v>
      </c>
      <c r="H2865" s="674">
        <v>454.84532156649459</v>
      </c>
      <c r="I2865" s="675">
        <v>454.84532156649459</v>
      </c>
      <c r="J2865" s="674">
        <v>1353.0366431534294</v>
      </c>
      <c r="K2865" s="674">
        <v>1353.0366431534294</v>
      </c>
      <c r="L2865" s="675">
        <v>1353.0366431534294</v>
      </c>
    </row>
    <row r="2866" spans="1:12" x14ac:dyDescent="0.25">
      <c r="A2866" s="669">
        <v>2046</v>
      </c>
      <c r="B2866" s="670">
        <v>2068</v>
      </c>
      <c r="C2866" s="671">
        <v>22</v>
      </c>
      <c r="D2866" s="672">
        <v>8.2557746919768107</v>
      </c>
      <c r="E2866" s="672">
        <v>8.2557746919768107</v>
      </c>
      <c r="F2866" s="673">
        <v>8.2557746919768107</v>
      </c>
      <c r="G2866" s="674">
        <v>428.15806037910676</v>
      </c>
      <c r="H2866" s="674">
        <v>428.15806037910676</v>
      </c>
      <c r="I2866" s="675">
        <v>428.15806037910676</v>
      </c>
      <c r="J2866" s="674">
        <v>1291.9910725700547</v>
      </c>
      <c r="K2866" s="674">
        <v>1291.9910725700547</v>
      </c>
      <c r="L2866" s="675">
        <v>1291.9910725700547</v>
      </c>
    </row>
    <row r="2867" spans="1:12" x14ac:dyDescent="0.25">
      <c r="A2867" s="669">
        <v>2046</v>
      </c>
      <c r="B2867" s="670">
        <v>2069</v>
      </c>
      <c r="C2867" s="671">
        <v>23</v>
      </c>
      <c r="D2867" s="672">
        <v>8.2731059103255138</v>
      </c>
      <c r="E2867" s="672">
        <v>8.2731059103255138</v>
      </c>
      <c r="F2867" s="673">
        <v>8.2731059103255138</v>
      </c>
      <c r="G2867" s="674">
        <v>398.20655951513726</v>
      </c>
      <c r="H2867" s="674">
        <v>398.20655951513726</v>
      </c>
      <c r="I2867" s="675">
        <v>398.20655951513726</v>
      </c>
      <c r="J2867" s="674">
        <v>1225.9464608481658</v>
      </c>
      <c r="K2867" s="674">
        <v>1225.9464608481658</v>
      </c>
      <c r="L2867" s="675">
        <v>1225.9464608481658</v>
      </c>
    </row>
    <row r="2868" spans="1:12" x14ac:dyDescent="0.25">
      <c r="A2868" s="669">
        <v>2046</v>
      </c>
      <c r="B2868" s="670">
        <v>2070</v>
      </c>
      <c r="C2868" s="671">
        <v>24</v>
      </c>
      <c r="D2868" s="672">
        <v>8.2120536968622257</v>
      </c>
      <c r="E2868" s="672">
        <v>8.2120536968622257</v>
      </c>
      <c r="F2868" s="673">
        <v>8.2120536968622257</v>
      </c>
      <c r="G2868" s="674">
        <v>365.66613608021981</v>
      </c>
      <c r="H2868" s="674">
        <v>365.66613608021981</v>
      </c>
      <c r="I2868" s="675">
        <v>365.66613608021981</v>
      </c>
      <c r="J2868" s="674">
        <v>1155.6711415607479</v>
      </c>
      <c r="K2868" s="674">
        <v>1155.6711415607479</v>
      </c>
      <c r="L2868" s="675">
        <v>1155.6711415607479</v>
      </c>
    </row>
    <row r="2869" spans="1:12" x14ac:dyDescent="0.25">
      <c r="A2869" s="669">
        <v>2046</v>
      </c>
      <c r="B2869" s="670">
        <v>2071</v>
      </c>
      <c r="C2869" s="671">
        <v>25</v>
      </c>
      <c r="D2869" s="672">
        <v>8.0701771272918865</v>
      </c>
      <c r="E2869" s="672">
        <v>8.0701771272918865</v>
      </c>
      <c r="F2869" s="673">
        <v>8.0701771272918865</v>
      </c>
      <c r="G2869" s="674">
        <v>331.31445148539672</v>
      </c>
      <c r="H2869" s="674">
        <v>331.31445148539672</v>
      </c>
      <c r="I2869" s="675">
        <v>331.31445148539672</v>
      </c>
      <c r="J2869" s="674">
        <v>1082.0192016769215</v>
      </c>
      <c r="K2869" s="674">
        <v>1082.0192016769215</v>
      </c>
      <c r="L2869" s="675">
        <v>1082.0192016769215</v>
      </c>
    </row>
    <row r="2870" spans="1:12" x14ac:dyDescent="0.25">
      <c r="A2870" s="669">
        <v>2046</v>
      </c>
      <c r="B2870" s="670">
        <v>2072</v>
      </c>
      <c r="C2870" s="671">
        <v>26</v>
      </c>
      <c r="D2870" s="672">
        <v>7.8479381344033428</v>
      </c>
      <c r="E2870" s="672">
        <v>7.8479381344033428</v>
      </c>
      <c r="F2870" s="673">
        <v>7.8479381344033428</v>
      </c>
      <c r="G2870" s="674">
        <v>296.03516303670568</v>
      </c>
      <c r="H2870" s="674">
        <v>296.03516303670568</v>
      </c>
      <c r="I2870" s="675">
        <v>296.03516303670568</v>
      </c>
      <c r="J2870" s="674">
        <v>1006.1601458342352</v>
      </c>
      <c r="K2870" s="674">
        <v>1006.1601458342352</v>
      </c>
      <c r="L2870" s="675">
        <v>1006.1601458342352</v>
      </c>
    </row>
    <row r="2871" spans="1:12" x14ac:dyDescent="0.25">
      <c r="A2871" s="669">
        <v>2046</v>
      </c>
      <c r="B2871" s="670">
        <v>2073</v>
      </c>
      <c r="C2871" s="671">
        <v>27</v>
      </c>
      <c r="D2871" s="672">
        <v>7.5723785642843291</v>
      </c>
      <c r="E2871" s="672">
        <v>7.5723785642843291</v>
      </c>
      <c r="F2871" s="673">
        <v>7.5723785642843291</v>
      </c>
      <c r="G2871" s="674">
        <v>261.06605416095317</v>
      </c>
      <c r="H2871" s="674">
        <v>261.06605416095317</v>
      </c>
      <c r="I2871" s="675">
        <v>261.06605416095317</v>
      </c>
      <c r="J2871" s="674">
        <v>929.83968779790655</v>
      </c>
      <c r="K2871" s="674">
        <v>929.83968779790655</v>
      </c>
      <c r="L2871" s="675">
        <v>929.83968779790655</v>
      </c>
    </row>
    <row r="2872" spans="1:12" x14ac:dyDescent="0.25">
      <c r="A2872" s="669">
        <v>2046</v>
      </c>
      <c r="B2872" s="670">
        <v>2074</v>
      </c>
      <c r="C2872" s="671">
        <v>28</v>
      </c>
      <c r="D2872" s="672">
        <v>7.2329890043854022</v>
      </c>
      <c r="E2872" s="672">
        <v>7.2329890043854022</v>
      </c>
      <c r="F2872" s="673">
        <v>7.2329890043854022</v>
      </c>
      <c r="G2872" s="674">
        <v>229.0287868632561</v>
      </c>
      <c r="H2872" s="674">
        <v>229.0287868632561</v>
      </c>
      <c r="I2872" s="675">
        <v>229.0287868632561</v>
      </c>
      <c r="J2872" s="674">
        <v>862.79094147408182</v>
      </c>
      <c r="K2872" s="674">
        <v>862.79094147408182</v>
      </c>
      <c r="L2872" s="675">
        <v>862.79094147408182</v>
      </c>
    </row>
    <row r="2873" spans="1:12" x14ac:dyDescent="0.25">
      <c r="A2873" s="669">
        <v>2046</v>
      </c>
      <c r="B2873" s="670">
        <v>2075</v>
      </c>
      <c r="C2873" s="671">
        <v>29</v>
      </c>
      <c r="D2873" s="672">
        <v>6.8264158635213619</v>
      </c>
      <c r="E2873" s="672">
        <v>6.8264158635213619</v>
      </c>
      <c r="F2873" s="673">
        <v>6.8264158635213619</v>
      </c>
      <c r="G2873" s="674">
        <v>197.69242774060282</v>
      </c>
      <c r="H2873" s="674">
        <v>197.69242774060282</v>
      </c>
      <c r="I2873" s="675">
        <v>197.69242774060282</v>
      </c>
      <c r="J2873" s="674">
        <v>794.17949516951467</v>
      </c>
      <c r="K2873" s="674">
        <v>794.17949516951467</v>
      </c>
      <c r="L2873" s="675">
        <v>794.17949516951467</v>
      </c>
    </row>
    <row r="2874" spans="1:12" x14ac:dyDescent="0.25">
      <c r="A2874" s="669">
        <v>2046</v>
      </c>
      <c r="B2874" s="670">
        <v>2076</v>
      </c>
      <c r="C2874" s="671">
        <v>30</v>
      </c>
      <c r="D2874" s="672">
        <v>6.3617663098161357</v>
      </c>
      <c r="E2874" s="672">
        <v>6.3617663098161357</v>
      </c>
      <c r="F2874" s="673">
        <v>6.3617663098161357</v>
      </c>
      <c r="G2874" s="674">
        <v>167.82954766517057</v>
      </c>
      <c r="H2874" s="674">
        <v>167.82954766517057</v>
      </c>
      <c r="I2874" s="675">
        <v>167.82954766517057</v>
      </c>
      <c r="J2874" s="674">
        <v>725.23559562467415</v>
      </c>
      <c r="K2874" s="674">
        <v>725.23559562467415</v>
      </c>
      <c r="L2874" s="675">
        <v>725.23559562467415</v>
      </c>
    </row>
    <row r="2875" spans="1:12" x14ac:dyDescent="0.25">
      <c r="A2875" s="669">
        <v>2046</v>
      </c>
      <c r="B2875" s="670">
        <v>2077</v>
      </c>
      <c r="C2875" s="671">
        <v>31</v>
      </c>
      <c r="D2875" s="672">
        <v>6.2601161430922101</v>
      </c>
      <c r="E2875" s="672">
        <v>6.2601161430922101</v>
      </c>
      <c r="F2875" s="673">
        <v>6.2601161430922101</v>
      </c>
      <c r="G2875" s="674">
        <v>168.79681108213782</v>
      </c>
      <c r="H2875" s="674">
        <v>168.79681108213782</v>
      </c>
      <c r="I2875" s="675">
        <v>168.79681108213782</v>
      </c>
      <c r="J2875" s="674">
        <v>657.06375395925238</v>
      </c>
      <c r="K2875" s="674">
        <v>657.06375395925238</v>
      </c>
      <c r="L2875" s="675">
        <v>657.06375395925238</v>
      </c>
    </row>
    <row r="2876" spans="1:12" x14ac:dyDescent="0.25">
      <c r="A2876" s="669">
        <v>2046</v>
      </c>
      <c r="B2876" s="670">
        <v>2078</v>
      </c>
      <c r="C2876" s="671">
        <v>32</v>
      </c>
      <c r="D2876" s="672">
        <v>8.6606116829813864</v>
      </c>
      <c r="E2876" s="672">
        <v>8.6606116829813864</v>
      </c>
      <c r="F2876" s="673">
        <v>8.6606116829813864</v>
      </c>
      <c r="G2876" s="674">
        <v>142.05530714506546</v>
      </c>
      <c r="H2876" s="674">
        <v>142.05530714506546</v>
      </c>
      <c r="I2876" s="675">
        <v>142.05530714506546</v>
      </c>
      <c r="J2876" s="674">
        <v>597.87063646757508</v>
      </c>
      <c r="K2876" s="674">
        <v>597.87063646757508</v>
      </c>
      <c r="L2876" s="675">
        <v>597.87063646757508</v>
      </c>
    </row>
    <row r="2877" spans="1:12" x14ac:dyDescent="0.25">
      <c r="A2877" s="669">
        <v>2046</v>
      </c>
      <c r="B2877" s="670">
        <v>2079</v>
      </c>
      <c r="C2877" s="671">
        <v>33</v>
      </c>
      <c r="D2877" s="672">
        <v>7.5228576291034805</v>
      </c>
      <c r="E2877" s="672">
        <v>7.5228576291034805</v>
      </c>
      <c r="F2877" s="673">
        <v>7.5228576291034805</v>
      </c>
      <c r="G2877" s="674">
        <v>121.73023032223881</v>
      </c>
      <c r="H2877" s="674">
        <v>121.73023032223881</v>
      </c>
      <c r="I2877" s="675">
        <v>121.73023032223881</v>
      </c>
      <c r="J2877" s="674">
        <v>625.88760704672507</v>
      </c>
      <c r="K2877" s="674">
        <v>625.88760704672507</v>
      </c>
      <c r="L2877" s="675">
        <v>625.88760704672507</v>
      </c>
    </row>
    <row r="2878" spans="1:12" x14ac:dyDescent="0.25">
      <c r="A2878" s="669">
        <v>2046</v>
      </c>
      <c r="B2878" s="670">
        <v>2080</v>
      </c>
      <c r="C2878" s="671">
        <v>34</v>
      </c>
      <c r="D2878" s="672">
        <v>6.3072993863834252</v>
      </c>
      <c r="E2878" s="672">
        <v>6.3072993863834252</v>
      </c>
      <c r="F2878" s="673">
        <v>6.3072993863834252</v>
      </c>
      <c r="G2878" s="674">
        <v>103.85816229605558</v>
      </c>
      <c r="H2878" s="674">
        <v>103.85816229605558</v>
      </c>
      <c r="I2878" s="675">
        <v>103.85816229605558</v>
      </c>
      <c r="J2878" s="674">
        <v>567.56307073476262</v>
      </c>
      <c r="K2878" s="674">
        <v>567.56307073476262</v>
      </c>
      <c r="L2878" s="675">
        <v>567.56307073476262</v>
      </c>
    </row>
    <row r="2879" spans="1:12" x14ac:dyDescent="0.25">
      <c r="A2879" s="669">
        <v>2046</v>
      </c>
      <c r="B2879" s="670">
        <v>2081</v>
      </c>
      <c r="C2879" s="671">
        <v>35</v>
      </c>
      <c r="D2879" s="672">
        <v>6.1722349399293917</v>
      </c>
      <c r="E2879" s="672">
        <v>6.1722349399293917</v>
      </c>
      <c r="F2879" s="673">
        <v>6.1722349399293917</v>
      </c>
      <c r="G2879" s="674">
        <v>99.451808544818107</v>
      </c>
      <c r="H2879" s="674">
        <v>99.451808544818107</v>
      </c>
      <c r="I2879" s="675">
        <v>99.451808544818107</v>
      </c>
      <c r="J2879" s="674">
        <v>505.25713002633421</v>
      </c>
      <c r="K2879" s="674">
        <v>505.25713002633421</v>
      </c>
      <c r="L2879" s="675">
        <v>505.25713002633421</v>
      </c>
    </row>
    <row r="2880" spans="1:12" x14ac:dyDescent="0.25">
      <c r="A2880" s="669">
        <v>2046</v>
      </c>
      <c r="B2880" s="670">
        <v>2082</v>
      </c>
      <c r="C2880" s="671">
        <v>36</v>
      </c>
      <c r="D2880" s="672">
        <v>4.9522680206466161</v>
      </c>
      <c r="E2880" s="672">
        <v>4.9522680206466161</v>
      </c>
      <c r="F2880" s="673">
        <v>4.9522680206466161</v>
      </c>
      <c r="G2880" s="674">
        <v>103.83155498148359</v>
      </c>
      <c r="H2880" s="674">
        <v>103.83155498148359</v>
      </c>
      <c r="I2880" s="675">
        <v>103.83155498148359</v>
      </c>
      <c r="J2880" s="674">
        <v>593.79116476925913</v>
      </c>
      <c r="K2880" s="674">
        <v>593.79116476925913</v>
      </c>
      <c r="L2880" s="675">
        <v>593.79116476925913</v>
      </c>
    </row>
    <row r="2881" spans="1:12" x14ac:dyDescent="0.25">
      <c r="A2881" s="669">
        <v>2046</v>
      </c>
      <c r="B2881" s="670">
        <v>2083</v>
      </c>
      <c r="C2881" s="671">
        <v>37</v>
      </c>
      <c r="D2881" s="672">
        <v>4.2604917201712702</v>
      </c>
      <c r="E2881" s="672">
        <v>4.2604917201712702</v>
      </c>
      <c r="F2881" s="673">
        <v>4.2604917201712702</v>
      </c>
      <c r="G2881" s="674">
        <v>77.134539585371058</v>
      </c>
      <c r="H2881" s="674">
        <v>77.134539585371058</v>
      </c>
      <c r="I2881" s="675">
        <v>77.134539585371058</v>
      </c>
      <c r="J2881" s="674">
        <v>486.1891870483546</v>
      </c>
      <c r="K2881" s="674">
        <v>486.1891870483546</v>
      </c>
      <c r="L2881" s="675">
        <v>486.1891870483546</v>
      </c>
    </row>
    <row r="2882" spans="1:12" x14ac:dyDescent="0.25">
      <c r="A2882" s="669">
        <v>2046</v>
      </c>
      <c r="B2882" s="670">
        <v>2084</v>
      </c>
      <c r="C2882" s="671">
        <v>38</v>
      </c>
      <c r="D2882" s="672">
        <v>3.7902818603341295</v>
      </c>
      <c r="E2882" s="672">
        <v>3.7902818603341295</v>
      </c>
      <c r="F2882" s="673">
        <v>3.7902818603341295</v>
      </c>
      <c r="G2882" s="674">
        <v>58.596259189296205</v>
      </c>
      <c r="H2882" s="674">
        <v>58.596259189296205</v>
      </c>
      <c r="I2882" s="675">
        <v>58.596259189296205</v>
      </c>
      <c r="J2882" s="674">
        <v>444.0015364487715</v>
      </c>
      <c r="K2882" s="674">
        <v>444.0015364487715</v>
      </c>
      <c r="L2882" s="675">
        <v>444.0015364487715</v>
      </c>
    </row>
    <row r="2883" spans="1:12" ht="13" thickBot="1" x14ac:dyDescent="0.3">
      <c r="A2883" s="676">
        <v>2046</v>
      </c>
      <c r="B2883" s="677">
        <v>2085</v>
      </c>
      <c r="C2883" s="678">
        <v>39</v>
      </c>
      <c r="D2883" s="679">
        <v>2.9133711282191608</v>
      </c>
      <c r="E2883" s="679">
        <v>2.9133711282191608</v>
      </c>
      <c r="F2883" s="680">
        <v>2.9133711282191608</v>
      </c>
      <c r="G2883" s="681">
        <v>35.715456249748549</v>
      </c>
      <c r="H2883" s="681">
        <v>35.715456249748549</v>
      </c>
      <c r="I2883" s="682">
        <v>35.715456249748549</v>
      </c>
      <c r="J2883" s="681">
        <v>353.63262176587659</v>
      </c>
      <c r="K2883" s="681">
        <v>353.63262176587659</v>
      </c>
      <c r="L2883" s="682">
        <v>353.63262176587659</v>
      </c>
    </row>
    <row r="2884" spans="1:12" x14ac:dyDescent="0.25">
      <c r="A2884" s="662">
        <v>2047</v>
      </c>
      <c r="B2884" s="663">
        <v>2047</v>
      </c>
      <c r="C2884" s="664">
        <v>0</v>
      </c>
      <c r="D2884" s="665">
        <v>2.0306934746557843</v>
      </c>
      <c r="E2884" s="665">
        <v>2.0306934746557843</v>
      </c>
      <c r="F2884" s="666">
        <v>2.0306934746557843</v>
      </c>
      <c r="G2884" s="667">
        <v>332.91241882554118</v>
      </c>
      <c r="H2884" s="667">
        <v>332.91241882554118</v>
      </c>
      <c r="I2884" s="668">
        <v>332.91241882554118</v>
      </c>
      <c r="J2884" s="667">
        <v>1339.7367420558564</v>
      </c>
      <c r="K2884" s="667">
        <v>1339.7367420558564</v>
      </c>
      <c r="L2884" s="668">
        <v>1339.7367420558564</v>
      </c>
    </row>
    <row r="2885" spans="1:12" x14ac:dyDescent="0.25">
      <c r="A2885" s="669">
        <v>2047</v>
      </c>
      <c r="B2885" s="670">
        <v>2048</v>
      </c>
      <c r="C2885" s="671">
        <v>1</v>
      </c>
      <c r="D2885" s="672">
        <v>2.2007436981377735</v>
      </c>
      <c r="E2885" s="672">
        <v>2.2007436981377735</v>
      </c>
      <c r="F2885" s="673">
        <v>2.2007436981377735</v>
      </c>
      <c r="G2885" s="674">
        <v>345.36279660226904</v>
      </c>
      <c r="H2885" s="674">
        <v>345.36279660226904</v>
      </c>
      <c r="I2885" s="675">
        <v>345.36279660226904</v>
      </c>
      <c r="J2885" s="674">
        <v>1374.5670517062169</v>
      </c>
      <c r="K2885" s="674">
        <v>1374.5670517062169</v>
      </c>
      <c r="L2885" s="675">
        <v>1374.5670517062169</v>
      </c>
    </row>
    <row r="2886" spans="1:12" x14ac:dyDescent="0.25">
      <c r="A2886" s="669">
        <v>2047</v>
      </c>
      <c r="B2886" s="670">
        <v>2049</v>
      </c>
      <c r="C2886" s="671">
        <v>2</v>
      </c>
      <c r="D2886" s="672">
        <v>2.3894455410770306</v>
      </c>
      <c r="E2886" s="672">
        <v>2.3894455410770306</v>
      </c>
      <c r="F2886" s="673">
        <v>2.3894455410770306</v>
      </c>
      <c r="G2886" s="674">
        <v>359.01617703729011</v>
      </c>
      <c r="H2886" s="674">
        <v>359.01617703729011</v>
      </c>
      <c r="I2886" s="675">
        <v>359.01617703729011</v>
      </c>
      <c r="J2886" s="674">
        <v>1409.0026118282794</v>
      </c>
      <c r="K2886" s="674">
        <v>1409.0026118282794</v>
      </c>
      <c r="L2886" s="675">
        <v>1409.0026118282794</v>
      </c>
    </row>
    <row r="2887" spans="1:12" x14ac:dyDescent="0.25">
      <c r="A2887" s="669">
        <v>2047</v>
      </c>
      <c r="B2887" s="670">
        <v>2050</v>
      </c>
      <c r="C2887" s="671">
        <v>3</v>
      </c>
      <c r="D2887" s="672">
        <v>2.5977854909562854</v>
      </c>
      <c r="E2887" s="672">
        <v>2.5977854909562854</v>
      </c>
      <c r="F2887" s="673">
        <v>2.5977854909562854</v>
      </c>
      <c r="G2887" s="674">
        <v>373.72620191000743</v>
      </c>
      <c r="H2887" s="674">
        <v>373.72620191000743</v>
      </c>
      <c r="I2887" s="675">
        <v>373.72620191000743</v>
      </c>
      <c r="J2887" s="674">
        <v>1442.5995990189888</v>
      </c>
      <c r="K2887" s="674">
        <v>1442.5995990189888</v>
      </c>
      <c r="L2887" s="675">
        <v>1442.5995990189888</v>
      </c>
    </row>
    <row r="2888" spans="1:12" x14ac:dyDescent="0.25">
      <c r="A2888" s="669">
        <v>2047</v>
      </c>
      <c r="B2888" s="670">
        <v>2051</v>
      </c>
      <c r="C2888" s="671">
        <v>4</v>
      </c>
      <c r="D2888" s="672">
        <v>2.8265965286440169</v>
      </c>
      <c r="E2888" s="672">
        <v>2.8265965286440169</v>
      </c>
      <c r="F2888" s="673">
        <v>2.8265965286440169</v>
      </c>
      <c r="G2888" s="674">
        <v>389.31603724866886</v>
      </c>
      <c r="H2888" s="674">
        <v>389.31603724866886</v>
      </c>
      <c r="I2888" s="675">
        <v>389.31603724866886</v>
      </c>
      <c r="J2888" s="674">
        <v>1474.8800134516136</v>
      </c>
      <c r="K2888" s="674">
        <v>1474.8800134516136</v>
      </c>
      <c r="L2888" s="675">
        <v>1474.8800134516136</v>
      </c>
    </row>
    <row r="2889" spans="1:12" x14ac:dyDescent="0.25">
      <c r="A2889" s="669">
        <v>2047</v>
      </c>
      <c r="B2889" s="670">
        <v>2052</v>
      </c>
      <c r="C2889" s="671">
        <v>5</v>
      </c>
      <c r="D2889" s="672">
        <v>3.0764838811811388</v>
      </c>
      <c r="E2889" s="672">
        <v>3.0764838811811388</v>
      </c>
      <c r="F2889" s="673">
        <v>3.0764838811811388</v>
      </c>
      <c r="G2889" s="674">
        <v>405.5724187511878</v>
      </c>
      <c r="H2889" s="674">
        <v>405.5724187511878</v>
      </c>
      <c r="I2889" s="675">
        <v>405.5724187511878</v>
      </c>
      <c r="J2889" s="674">
        <v>1505.3350774006556</v>
      </c>
      <c r="K2889" s="674">
        <v>1505.3350774006556</v>
      </c>
      <c r="L2889" s="675">
        <v>1505.3350774006556</v>
      </c>
    </row>
    <row r="2890" spans="1:12" x14ac:dyDescent="0.25">
      <c r="A2890" s="669">
        <v>2047</v>
      </c>
      <c r="B2890" s="670">
        <v>2053</v>
      </c>
      <c r="C2890" s="671">
        <v>6</v>
      </c>
      <c r="D2890" s="672">
        <v>3.3477395197330595</v>
      </c>
      <c r="E2890" s="672">
        <v>3.3477395197330595</v>
      </c>
      <c r="F2890" s="673">
        <v>3.3477395197330595</v>
      </c>
      <c r="G2890" s="674">
        <v>422.24066549435662</v>
      </c>
      <c r="H2890" s="674">
        <v>422.24066549435662</v>
      </c>
      <c r="I2890" s="675">
        <v>422.24066549435662</v>
      </c>
      <c r="J2890" s="674">
        <v>1533.4302092104058</v>
      </c>
      <c r="K2890" s="674">
        <v>1533.4302092104058</v>
      </c>
      <c r="L2890" s="675">
        <v>1533.4302092104058</v>
      </c>
    </row>
    <row r="2891" spans="1:12" x14ac:dyDescent="0.25">
      <c r="A2891" s="669">
        <v>2047</v>
      </c>
      <c r="B2891" s="670">
        <v>2054</v>
      </c>
      <c r="C2891" s="671">
        <v>7</v>
      </c>
      <c r="D2891" s="672">
        <v>3.6402463132996088</v>
      </c>
      <c r="E2891" s="672">
        <v>3.6402463132996088</v>
      </c>
      <c r="F2891" s="673">
        <v>3.6402463132996088</v>
      </c>
      <c r="G2891" s="674">
        <v>439.02108821526383</v>
      </c>
      <c r="H2891" s="674">
        <v>439.02108821526383</v>
      </c>
      <c r="I2891" s="675">
        <v>439.02108821526383</v>
      </c>
      <c r="J2891" s="674">
        <v>1558.6116690698143</v>
      </c>
      <c r="K2891" s="674">
        <v>1558.6116690698143</v>
      </c>
      <c r="L2891" s="675">
        <v>1558.6116690698143</v>
      </c>
    </row>
    <row r="2892" spans="1:12" x14ac:dyDescent="0.25">
      <c r="A2892" s="669">
        <v>2047</v>
      </c>
      <c r="B2892" s="670">
        <v>2055</v>
      </c>
      <c r="C2892" s="671">
        <v>8</v>
      </c>
      <c r="D2892" s="672">
        <v>3.9533738273232402</v>
      </c>
      <c r="E2892" s="672">
        <v>3.9533738273232402</v>
      </c>
      <c r="F2892" s="673">
        <v>3.9533738273232402</v>
      </c>
      <c r="G2892" s="674">
        <v>455.56729696891972</v>
      </c>
      <c r="H2892" s="674">
        <v>455.56729696891972</v>
      </c>
      <c r="I2892" s="675">
        <v>455.56729696891972</v>
      </c>
      <c r="J2892" s="674">
        <v>1580.3149234732673</v>
      </c>
      <c r="K2892" s="674">
        <v>1580.3149234732673</v>
      </c>
      <c r="L2892" s="675">
        <v>1580.3149234732673</v>
      </c>
    </row>
    <row r="2893" spans="1:12" x14ac:dyDescent="0.25">
      <c r="A2893" s="669">
        <v>2047</v>
      </c>
      <c r="B2893" s="670">
        <v>2056</v>
      </c>
      <c r="C2893" s="671">
        <v>9</v>
      </c>
      <c r="D2893" s="672">
        <v>4.2858690681148497</v>
      </c>
      <c r="E2893" s="672">
        <v>4.2858690681148497</v>
      </c>
      <c r="F2893" s="673">
        <v>4.2858690681148497</v>
      </c>
      <c r="G2893" s="674">
        <v>471.48696168928234</v>
      </c>
      <c r="H2893" s="674">
        <v>471.48696168928234</v>
      </c>
      <c r="I2893" s="675">
        <v>471.48696168928234</v>
      </c>
      <c r="J2893" s="674">
        <v>1597.9747118943465</v>
      </c>
      <c r="K2893" s="674">
        <v>1597.9747118943465</v>
      </c>
      <c r="L2893" s="675">
        <v>1597.9747118943465</v>
      </c>
    </row>
    <row r="2894" spans="1:12" x14ac:dyDescent="0.25">
      <c r="A2894" s="669">
        <v>2047</v>
      </c>
      <c r="B2894" s="670">
        <v>2057</v>
      </c>
      <c r="C2894" s="671">
        <v>10</v>
      </c>
      <c r="D2894" s="672">
        <v>4.6357469850148219</v>
      </c>
      <c r="E2894" s="672">
        <v>4.6357469850148219</v>
      </c>
      <c r="F2894" s="673">
        <v>4.6357469850148219</v>
      </c>
      <c r="G2894" s="674">
        <v>486.34558373969412</v>
      </c>
      <c r="H2894" s="674">
        <v>486.34558373969412</v>
      </c>
      <c r="I2894" s="675">
        <v>486.34558373969412</v>
      </c>
      <c r="J2894" s="674">
        <v>1611.036722707945</v>
      </c>
      <c r="K2894" s="674">
        <v>1611.036722707945</v>
      </c>
      <c r="L2894" s="675">
        <v>1611.036722707945</v>
      </c>
    </row>
    <row r="2895" spans="1:12" x14ac:dyDescent="0.25">
      <c r="A2895" s="669">
        <v>2047</v>
      </c>
      <c r="B2895" s="670">
        <v>2058</v>
      </c>
      <c r="C2895" s="671">
        <v>11</v>
      </c>
      <c r="D2895" s="672">
        <v>5.0001871805737865</v>
      </c>
      <c r="E2895" s="672">
        <v>5.0001871805737865</v>
      </c>
      <c r="F2895" s="673">
        <v>5.0001871805737865</v>
      </c>
      <c r="G2895" s="674">
        <v>499.67378168273206</v>
      </c>
      <c r="H2895" s="674">
        <v>499.67378168273206</v>
      </c>
      <c r="I2895" s="675">
        <v>499.67378168273206</v>
      </c>
      <c r="J2895" s="674">
        <v>1618.9706975904267</v>
      </c>
      <c r="K2895" s="674">
        <v>1618.9706975904267</v>
      </c>
      <c r="L2895" s="675">
        <v>1618.9706975904267</v>
      </c>
    </row>
    <row r="2896" spans="1:12" x14ac:dyDescent="0.25">
      <c r="A2896" s="669">
        <v>2047</v>
      </c>
      <c r="B2896" s="670">
        <v>2059</v>
      </c>
      <c r="C2896" s="671">
        <v>12</v>
      </c>
      <c r="D2896" s="672">
        <v>5.3754449277739287</v>
      </c>
      <c r="E2896" s="672">
        <v>5.3754449277739287</v>
      </c>
      <c r="F2896" s="673">
        <v>5.3754449277739287</v>
      </c>
      <c r="G2896" s="674">
        <v>510.97846622620926</v>
      </c>
      <c r="H2896" s="674">
        <v>510.97846622620926</v>
      </c>
      <c r="I2896" s="675">
        <v>510.97846622620926</v>
      </c>
      <c r="J2896" s="674">
        <v>1621.2846875725902</v>
      </c>
      <c r="K2896" s="674">
        <v>1621.2846875725902</v>
      </c>
      <c r="L2896" s="675">
        <v>1621.2846875725902</v>
      </c>
    </row>
    <row r="2897" spans="1:12" x14ac:dyDescent="0.25">
      <c r="A2897" s="669">
        <v>2047</v>
      </c>
      <c r="B2897" s="670">
        <v>2060</v>
      </c>
      <c r="C2897" s="671">
        <v>13</v>
      </c>
      <c r="D2897" s="672">
        <v>5.7567860862576028</v>
      </c>
      <c r="E2897" s="672">
        <v>5.7567860862576028</v>
      </c>
      <c r="F2897" s="673">
        <v>5.7567860862576028</v>
      </c>
      <c r="G2897" s="674">
        <v>519.7580676845522</v>
      </c>
      <c r="H2897" s="674">
        <v>519.7580676845522</v>
      </c>
      <c r="I2897" s="675">
        <v>519.7580676845522</v>
      </c>
      <c r="J2897" s="674">
        <v>1617.5400839904339</v>
      </c>
      <c r="K2897" s="674">
        <v>1617.5400839904339</v>
      </c>
      <c r="L2897" s="675">
        <v>1617.5400839904339</v>
      </c>
    </row>
    <row r="2898" spans="1:12" x14ac:dyDescent="0.25">
      <c r="A2898" s="669">
        <v>2047</v>
      </c>
      <c r="B2898" s="670">
        <v>2061</v>
      </c>
      <c r="C2898" s="671">
        <v>14</v>
      </c>
      <c r="D2898" s="672">
        <v>6.1384566329360073</v>
      </c>
      <c r="E2898" s="672">
        <v>6.1384566329360073</v>
      </c>
      <c r="F2898" s="673">
        <v>6.1384566329360073</v>
      </c>
      <c r="G2898" s="674">
        <v>525.52168181070294</v>
      </c>
      <c r="H2898" s="674">
        <v>525.52168181070294</v>
      </c>
      <c r="I2898" s="675">
        <v>525.52168181070294</v>
      </c>
      <c r="J2898" s="674">
        <v>1607.3669494255735</v>
      </c>
      <c r="K2898" s="674">
        <v>1607.3669494255735</v>
      </c>
      <c r="L2898" s="675">
        <v>1607.3669494255735</v>
      </c>
    </row>
    <row r="2899" spans="1:12" x14ac:dyDescent="0.25">
      <c r="A2899" s="669">
        <v>2047</v>
      </c>
      <c r="B2899" s="670">
        <v>2062</v>
      </c>
      <c r="C2899" s="671">
        <v>15</v>
      </c>
      <c r="D2899" s="672">
        <v>6.5136980244352793</v>
      </c>
      <c r="E2899" s="672">
        <v>6.5136980244352793</v>
      </c>
      <c r="F2899" s="673">
        <v>6.5136980244352793</v>
      </c>
      <c r="G2899" s="674">
        <v>527.811624811667</v>
      </c>
      <c r="H2899" s="674">
        <v>527.811624811667</v>
      </c>
      <c r="I2899" s="675">
        <v>527.811624811667</v>
      </c>
      <c r="J2899" s="674">
        <v>1590.47908411819</v>
      </c>
      <c r="K2899" s="674">
        <v>1590.47908411819</v>
      </c>
      <c r="L2899" s="675">
        <v>1590.47908411819</v>
      </c>
    </row>
    <row r="2900" spans="1:12" x14ac:dyDescent="0.25">
      <c r="A2900" s="669">
        <v>2047</v>
      </c>
      <c r="B2900" s="670">
        <v>2063</v>
      </c>
      <c r="C2900" s="671">
        <v>16</v>
      </c>
      <c r="D2900" s="672">
        <v>6.8748192194085114</v>
      </c>
      <c r="E2900" s="672">
        <v>6.8748192194085114</v>
      </c>
      <c r="F2900" s="673">
        <v>6.8748192194085114</v>
      </c>
      <c r="G2900" s="674">
        <v>526.22845779813065</v>
      </c>
      <c r="H2900" s="674">
        <v>526.22845779813065</v>
      </c>
      <c r="I2900" s="675">
        <v>526.22845779813065</v>
      </c>
      <c r="J2900" s="674">
        <v>1566.688189846742</v>
      </c>
      <c r="K2900" s="674">
        <v>1566.688189846742</v>
      </c>
      <c r="L2900" s="675">
        <v>1566.688189846742</v>
      </c>
    </row>
    <row r="2901" spans="1:12" x14ac:dyDescent="0.25">
      <c r="A2901" s="669">
        <v>2047</v>
      </c>
      <c r="B2901" s="670">
        <v>2064</v>
      </c>
      <c r="C2901" s="671">
        <v>17</v>
      </c>
      <c r="D2901" s="672">
        <v>7.2133346500406974</v>
      </c>
      <c r="E2901" s="672">
        <v>7.2133346500406974</v>
      </c>
      <c r="F2901" s="673">
        <v>7.2133346500406974</v>
      </c>
      <c r="G2901" s="674">
        <v>520.45709216674959</v>
      </c>
      <c r="H2901" s="674">
        <v>520.45709216674959</v>
      </c>
      <c r="I2901" s="675">
        <v>520.45709216674959</v>
      </c>
      <c r="J2901" s="674">
        <v>1535.9164438241519</v>
      </c>
      <c r="K2901" s="674">
        <v>1535.9164438241519</v>
      </c>
      <c r="L2901" s="675">
        <v>1535.9164438241519</v>
      </c>
    </row>
    <row r="2902" spans="1:12" x14ac:dyDescent="0.25">
      <c r="A2902" s="669">
        <v>2047</v>
      </c>
      <c r="B2902" s="670">
        <v>2065</v>
      </c>
      <c r="C2902" s="671">
        <v>18</v>
      </c>
      <c r="D2902" s="672">
        <v>7.5217897044311384</v>
      </c>
      <c r="E2902" s="672">
        <v>7.5217897044311384</v>
      </c>
      <c r="F2902" s="673">
        <v>7.5217897044311384</v>
      </c>
      <c r="G2902" s="674">
        <v>510.67473071138556</v>
      </c>
      <c r="H2902" s="674">
        <v>510.67473071138556</v>
      </c>
      <c r="I2902" s="675">
        <v>510.67473071138556</v>
      </c>
      <c r="J2902" s="674">
        <v>1500.1841034446925</v>
      </c>
      <c r="K2902" s="674">
        <v>1500.1841034446925</v>
      </c>
      <c r="L2902" s="675">
        <v>1500.1841034446925</v>
      </c>
    </row>
    <row r="2903" spans="1:12" x14ac:dyDescent="0.25">
      <c r="A2903" s="669">
        <v>2047</v>
      </c>
      <c r="B2903" s="670">
        <v>2066</v>
      </c>
      <c r="C2903" s="671">
        <v>19</v>
      </c>
      <c r="D2903" s="672">
        <v>7.7893497057415209</v>
      </c>
      <c r="E2903" s="672">
        <v>7.7893497057415209</v>
      </c>
      <c r="F2903" s="673">
        <v>7.7893497057415209</v>
      </c>
      <c r="G2903" s="674">
        <v>496.41169968704833</v>
      </c>
      <c r="H2903" s="674">
        <v>496.41169968704833</v>
      </c>
      <c r="I2903" s="675">
        <v>496.41169968704833</v>
      </c>
      <c r="J2903" s="674">
        <v>1457.6082490956696</v>
      </c>
      <c r="K2903" s="674">
        <v>1457.6082490956696</v>
      </c>
      <c r="L2903" s="675">
        <v>1457.6082490956696</v>
      </c>
    </row>
    <row r="2904" spans="1:12" x14ac:dyDescent="0.25">
      <c r="A2904" s="669">
        <v>2047</v>
      </c>
      <c r="B2904" s="670">
        <v>2067</v>
      </c>
      <c r="C2904" s="671">
        <v>20</v>
      </c>
      <c r="D2904" s="672">
        <v>8.0066352671494094</v>
      </c>
      <c r="E2904" s="672">
        <v>8.0066352671494094</v>
      </c>
      <c r="F2904" s="673">
        <v>8.0066352671494094</v>
      </c>
      <c r="G2904" s="674">
        <v>477.72622010043233</v>
      </c>
      <c r="H2904" s="674">
        <v>477.72622010043233</v>
      </c>
      <c r="I2904" s="675">
        <v>477.72622010043233</v>
      </c>
      <c r="J2904" s="674">
        <v>1408.4223404015947</v>
      </c>
      <c r="K2904" s="674">
        <v>1408.4223404015947</v>
      </c>
      <c r="L2904" s="675">
        <v>1408.4223404015947</v>
      </c>
    </row>
    <row r="2905" spans="1:12" x14ac:dyDescent="0.25">
      <c r="A2905" s="669">
        <v>2047</v>
      </c>
      <c r="B2905" s="670">
        <v>2068</v>
      </c>
      <c r="C2905" s="671">
        <v>21</v>
      </c>
      <c r="D2905" s="672">
        <v>8.1647637068484329</v>
      </c>
      <c r="E2905" s="672">
        <v>8.1647637068484329</v>
      </c>
      <c r="F2905" s="673">
        <v>8.1647637068484329</v>
      </c>
      <c r="G2905" s="674">
        <v>454.84532156649459</v>
      </c>
      <c r="H2905" s="674">
        <v>454.84532156649459</v>
      </c>
      <c r="I2905" s="675">
        <v>454.84532156649459</v>
      </c>
      <c r="J2905" s="674">
        <v>1353.0366431534294</v>
      </c>
      <c r="K2905" s="674">
        <v>1353.0366431534294</v>
      </c>
      <c r="L2905" s="675">
        <v>1353.0366431534294</v>
      </c>
    </row>
    <row r="2906" spans="1:12" x14ac:dyDescent="0.25">
      <c r="A2906" s="669">
        <v>2047</v>
      </c>
      <c r="B2906" s="670">
        <v>2069</v>
      </c>
      <c r="C2906" s="671">
        <v>22</v>
      </c>
      <c r="D2906" s="672">
        <v>8.2557746919768107</v>
      </c>
      <c r="E2906" s="672">
        <v>8.2557746919768107</v>
      </c>
      <c r="F2906" s="673">
        <v>8.2557746919768107</v>
      </c>
      <c r="G2906" s="674">
        <v>428.15806037910676</v>
      </c>
      <c r="H2906" s="674">
        <v>428.15806037910676</v>
      </c>
      <c r="I2906" s="675">
        <v>428.15806037910676</v>
      </c>
      <c r="J2906" s="674">
        <v>1291.9910725700547</v>
      </c>
      <c r="K2906" s="674">
        <v>1291.9910725700547</v>
      </c>
      <c r="L2906" s="675">
        <v>1291.9910725700547</v>
      </c>
    </row>
    <row r="2907" spans="1:12" x14ac:dyDescent="0.25">
      <c r="A2907" s="669">
        <v>2047</v>
      </c>
      <c r="B2907" s="670">
        <v>2070</v>
      </c>
      <c r="C2907" s="671">
        <v>23</v>
      </c>
      <c r="D2907" s="672">
        <v>8.2731059103255138</v>
      </c>
      <c r="E2907" s="672">
        <v>8.2731059103255138</v>
      </c>
      <c r="F2907" s="673">
        <v>8.2731059103255138</v>
      </c>
      <c r="G2907" s="674">
        <v>398.20655951513726</v>
      </c>
      <c r="H2907" s="674">
        <v>398.20655951513726</v>
      </c>
      <c r="I2907" s="675">
        <v>398.20655951513726</v>
      </c>
      <c r="J2907" s="674">
        <v>1225.9464608481658</v>
      </c>
      <c r="K2907" s="674">
        <v>1225.9464608481658</v>
      </c>
      <c r="L2907" s="675">
        <v>1225.9464608481658</v>
      </c>
    </row>
    <row r="2908" spans="1:12" x14ac:dyDescent="0.25">
      <c r="A2908" s="669">
        <v>2047</v>
      </c>
      <c r="B2908" s="670">
        <v>2071</v>
      </c>
      <c r="C2908" s="671">
        <v>24</v>
      </c>
      <c r="D2908" s="672">
        <v>8.2120536968622257</v>
      </c>
      <c r="E2908" s="672">
        <v>8.2120536968622257</v>
      </c>
      <c r="F2908" s="673">
        <v>8.2120536968622257</v>
      </c>
      <c r="G2908" s="674">
        <v>365.66613608021981</v>
      </c>
      <c r="H2908" s="674">
        <v>365.66613608021981</v>
      </c>
      <c r="I2908" s="675">
        <v>365.66613608021981</v>
      </c>
      <c r="J2908" s="674">
        <v>1155.6711415607479</v>
      </c>
      <c r="K2908" s="674">
        <v>1155.6711415607479</v>
      </c>
      <c r="L2908" s="675">
        <v>1155.6711415607479</v>
      </c>
    </row>
    <row r="2909" spans="1:12" x14ac:dyDescent="0.25">
      <c r="A2909" s="669">
        <v>2047</v>
      </c>
      <c r="B2909" s="670">
        <v>2072</v>
      </c>
      <c r="C2909" s="671">
        <v>25</v>
      </c>
      <c r="D2909" s="672">
        <v>8.0701771272918865</v>
      </c>
      <c r="E2909" s="672">
        <v>8.0701771272918865</v>
      </c>
      <c r="F2909" s="673">
        <v>8.0701771272918865</v>
      </c>
      <c r="G2909" s="674">
        <v>331.31445148539672</v>
      </c>
      <c r="H2909" s="674">
        <v>331.31445148539672</v>
      </c>
      <c r="I2909" s="675">
        <v>331.31445148539672</v>
      </c>
      <c r="J2909" s="674">
        <v>1082.0192016769215</v>
      </c>
      <c r="K2909" s="674">
        <v>1082.0192016769215</v>
      </c>
      <c r="L2909" s="675">
        <v>1082.0192016769215</v>
      </c>
    </row>
    <row r="2910" spans="1:12" x14ac:dyDescent="0.25">
      <c r="A2910" s="669">
        <v>2047</v>
      </c>
      <c r="B2910" s="670">
        <v>2073</v>
      </c>
      <c r="C2910" s="671">
        <v>26</v>
      </c>
      <c r="D2910" s="672">
        <v>7.8479381344033428</v>
      </c>
      <c r="E2910" s="672">
        <v>7.8479381344033428</v>
      </c>
      <c r="F2910" s="673">
        <v>7.8479381344033428</v>
      </c>
      <c r="G2910" s="674">
        <v>296.03516303670568</v>
      </c>
      <c r="H2910" s="674">
        <v>296.03516303670568</v>
      </c>
      <c r="I2910" s="675">
        <v>296.03516303670568</v>
      </c>
      <c r="J2910" s="674">
        <v>1006.1601458342352</v>
      </c>
      <c r="K2910" s="674">
        <v>1006.1601458342352</v>
      </c>
      <c r="L2910" s="675">
        <v>1006.1601458342352</v>
      </c>
    </row>
    <row r="2911" spans="1:12" x14ac:dyDescent="0.25">
      <c r="A2911" s="669">
        <v>2047</v>
      </c>
      <c r="B2911" s="670">
        <v>2074</v>
      </c>
      <c r="C2911" s="671">
        <v>27</v>
      </c>
      <c r="D2911" s="672">
        <v>7.5723785642843291</v>
      </c>
      <c r="E2911" s="672">
        <v>7.5723785642843291</v>
      </c>
      <c r="F2911" s="673">
        <v>7.5723785642843291</v>
      </c>
      <c r="G2911" s="674">
        <v>261.06605416095317</v>
      </c>
      <c r="H2911" s="674">
        <v>261.06605416095317</v>
      </c>
      <c r="I2911" s="675">
        <v>261.06605416095317</v>
      </c>
      <c r="J2911" s="674">
        <v>929.83968779790655</v>
      </c>
      <c r="K2911" s="674">
        <v>929.83968779790655</v>
      </c>
      <c r="L2911" s="675">
        <v>929.83968779790655</v>
      </c>
    </row>
    <row r="2912" spans="1:12" x14ac:dyDescent="0.25">
      <c r="A2912" s="669">
        <v>2047</v>
      </c>
      <c r="B2912" s="670">
        <v>2075</v>
      </c>
      <c r="C2912" s="671">
        <v>28</v>
      </c>
      <c r="D2912" s="672">
        <v>7.2329890043854022</v>
      </c>
      <c r="E2912" s="672">
        <v>7.2329890043854022</v>
      </c>
      <c r="F2912" s="673">
        <v>7.2329890043854022</v>
      </c>
      <c r="G2912" s="674">
        <v>229.0287868632561</v>
      </c>
      <c r="H2912" s="674">
        <v>229.0287868632561</v>
      </c>
      <c r="I2912" s="675">
        <v>229.0287868632561</v>
      </c>
      <c r="J2912" s="674">
        <v>862.79094147408182</v>
      </c>
      <c r="K2912" s="674">
        <v>862.79094147408182</v>
      </c>
      <c r="L2912" s="675">
        <v>862.79094147408182</v>
      </c>
    </row>
    <row r="2913" spans="1:12" x14ac:dyDescent="0.25">
      <c r="A2913" s="669">
        <v>2047</v>
      </c>
      <c r="B2913" s="670">
        <v>2076</v>
      </c>
      <c r="C2913" s="671">
        <v>29</v>
      </c>
      <c r="D2913" s="672">
        <v>6.8264158635213619</v>
      </c>
      <c r="E2913" s="672">
        <v>6.8264158635213619</v>
      </c>
      <c r="F2913" s="673">
        <v>6.8264158635213619</v>
      </c>
      <c r="G2913" s="674">
        <v>197.69242774060282</v>
      </c>
      <c r="H2913" s="674">
        <v>197.69242774060282</v>
      </c>
      <c r="I2913" s="675">
        <v>197.69242774060282</v>
      </c>
      <c r="J2913" s="674">
        <v>794.17949516951467</v>
      </c>
      <c r="K2913" s="674">
        <v>794.17949516951467</v>
      </c>
      <c r="L2913" s="675">
        <v>794.17949516951467</v>
      </c>
    </row>
    <row r="2914" spans="1:12" x14ac:dyDescent="0.25">
      <c r="A2914" s="669">
        <v>2047</v>
      </c>
      <c r="B2914" s="670">
        <v>2077</v>
      </c>
      <c r="C2914" s="671">
        <v>30</v>
      </c>
      <c r="D2914" s="672">
        <v>6.3617663098161357</v>
      </c>
      <c r="E2914" s="672">
        <v>6.3617663098161357</v>
      </c>
      <c r="F2914" s="673">
        <v>6.3617663098161357</v>
      </c>
      <c r="G2914" s="674">
        <v>167.82954766517057</v>
      </c>
      <c r="H2914" s="674">
        <v>167.82954766517057</v>
      </c>
      <c r="I2914" s="675">
        <v>167.82954766517057</v>
      </c>
      <c r="J2914" s="674">
        <v>725.23559562467415</v>
      </c>
      <c r="K2914" s="674">
        <v>725.23559562467415</v>
      </c>
      <c r="L2914" s="675">
        <v>725.23559562467415</v>
      </c>
    </row>
    <row r="2915" spans="1:12" x14ac:dyDescent="0.25">
      <c r="A2915" s="669">
        <v>2047</v>
      </c>
      <c r="B2915" s="670">
        <v>2078</v>
      </c>
      <c r="C2915" s="671">
        <v>31</v>
      </c>
      <c r="D2915" s="672">
        <v>6.2601161430922101</v>
      </c>
      <c r="E2915" s="672">
        <v>6.2601161430922101</v>
      </c>
      <c r="F2915" s="673">
        <v>6.2601161430922101</v>
      </c>
      <c r="G2915" s="674">
        <v>168.79681108213782</v>
      </c>
      <c r="H2915" s="674">
        <v>168.79681108213782</v>
      </c>
      <c r="I2915" s="675">
        <v>168.79681108213782</v>
      </c>
      <c r="J2915" s="674">
        <v>657.06375395925238</v>
      </c>
      <c r="K2915" s="674">
        <v>657.06375395925238</v>
      </c>
      <c r="L2915" s="675">
        <v>657.06375395925238</v>
      </c>
    </row>
    <row r="2916" spans="1:12" x14ac:dyDescent="0.25">
      <c r="A2916" s="669">
        <v>2047</v>
      </c>
      <c r="B2916" s="670">
        <v>2079</v>
      </c>
      <c r="C2916" s="671">
        <v>32</v>
      </c>
      <c r="D2916" s="672">
        <v>8.6606116829813864</v>
      </c>
      <c r="E2916" s="672">
        <v>8.6606116829813864</v>
      </c>
      <c r="F2916" s="673">
        <v>8.6606116829813864</v>
      </c>
      <c r="G2916" s="674">
        <v>142.05530714506546</v>
      </c>
      <c r="H2916" s="674">
        <v>142.05530714506546</v>
      </c>
      <c r="I2916" s="675">
        <v>142.05530714506546</v>
      </c>
      <c r="J2916" s="674">
        <v>597.87063646757508</v>
      </c>
      <c r="K2916" s="674">
        <v>597.87063646757508</v>
      </c>
      <c r="L2916" s="675">
        <v>597.87063646757508</v>
      </c>
    </row>
    <row r="2917" spans="1:12" x14ac:dyDescent="0.25">
      <c r="A2917" s="669">
        <v>2047</v>
      </c>
      <c r="B2917" s="670">
        <v>2080</v>
      </c>
      <c r="C2917" s="671">
        <v>33</v>
      </c>
      <c r="D2917" s="672">
        <v>7.5228576291034805</v>
      </c>
      <c r="E2917" s="672">
        <v>7.5228576291034805</v>
      </c>
      <c r="F2917" s="673">
        <v>7.5228576291034805</v>
      </c>
      <c r="G2917" s="674">
        <v>121.73023032223881</v>
      </c>
      <c r="H2917" s="674">
        <v>121.73023032223881</v>
      </c>
      <c r="I2917" s="675">
        <v>121.73023032223881</v>
      </c>
      <c r="J2917" s="674">
        <v>625.88760704672507</v>
      </c>
      <c r="K2917" s="674">
        <v>625.88760704672507</v>
      </c>
      <c r="L2917" s="675">
        <v>625.88760704672507</v>
      </c>
    </row>
    <row r="2918" spans="1:12" x14ac:dyDescent="0.25">
      <c r="A2918" s="669">
        <v>2047</v>
      </c>
      <c r="B2918" s="670">
        <v>2081</v>
      </c>
      <c r="C2918" s="671">
        <v>34</v>
      </c>
      <c r="D2918" s="672">
        <v>6.3072993863834252</v>
      </c>
      <c r="E2918" s="672">
        <v>6.3072993863834252</v>
      </c>
      <c r="F2918" s="673">
        <v>6.3072993863834252</v>
      </c>
      <c r="G2918" s="674">
        <v>103.85816229605558</v>
      </c>
      <c r="H2918" s="674">
        <v>103.85816229605558</v>
      </c>
      <c r="I2918" s="675">
        <v>103.85816229605558</v>
      </c>
      <c r="J2918" s="674">
        <v>567.56307073476262</v>
      </c>
      <c r="K2918" s="674">
        <v>567.56307073476262</v>
      </c>
      <c r="L2918" s="675">
        <v>567.56307073476262</v>
      </c>
    </row>
    <row r="2919" spans="1:12" x14ac:dyDescent="0.25">
      <c r="A2919" s="669">
        <v>2047</v>
      </c>
      <c r="B2919" s="670">
        <v>2082</v>
      </c>
      <c r="C2919" s="671">
        <v>35</v>
      </c>
      <c r="D2919" s="672">
        <v>6.1722349399293917</v>
      </c>
      <c r="E2919" s="672">
        <v>6.1722349399293917</v>
      </c>
      <c r="F2919" s="673">
        <v>6.1722349399293917</v>
      </c>
      <c r="G2919" s="674">
        <v>99.451808544818107</v>
      </c>
      <c r="H2919" s="674">
        <v>99.451808544818107</v>
      </c>
      <c r="I2919" s="675">
        <v>99.451808544818107</v>
      </c>
      <c r="J2919" s="674">
        <v>505.25713002633421</v>
      </c>
      <c r="K2919" s="674">
        <v>505.25713002633421</v>
      </c>
      <c r="L2919" s="675">
        <v>505.25713002633421</v>
      </c>
    </row>
    <row r="2920" spans="1:12" x14ac:dyDescent="0.25">
      <c r="A2920" s="669">
        <v>2047</v>
      </c>
      <c r="B2920" s="670">
        <v>2083</v>
      </c>
      <c r="C2920" s="671">
        <v>36</v>
      </c>
      <c r="D2920" s="672">
        <v>4.9522680206466161</v>
      </c>
      <c r="E2920" s="672">
        <v>4.9522680206466161</v>
      </c>
      <c r="F2920" s="673">
        <v>4.9522680206466161</v>
      </c>
      <c r="G2920" s="674">
        <v>103.83155498148359</v>
      </c>
      <c r="H2920" s="674">
        <v>103.83155498148359</v>
      </c>
      <c r="I2920" s="675">
        <v>103.83155498148359</v>
      </c>
      <c r="J2920" s="674">
        <v>593.79116476925913</v>
      </c>
      <c r="K2920" s="674">
        <v>593.79116476925913</v>
      </c>
      <c r="L2920" s="675">
        <v>593.79116476925913</v>
      </c>
    </row>
    <row r="2921" spans="1:12" x14ac:dyDescent="0.25">
      <c r="A2921" s="669">
        <v>2047</v>
      </c>
      <c r="B2921" s="670">
        <v>2084</v>
      </c>
      <c r="C2921" s="671">
        <v>37</v>
      </c>
      <c r="D2921" s="672">
        <v>4.2604917201712702</v>
      </c>
      <c r="E2921" s="672">
        <v>4.2604917201712702</v>
      </c>
      <c r="F2921" s="673">
        <v>4.2604917201712702</v>
      </c>
      <c r="G2921" s="674">
        <v>77.134539585371058</v>
      </c>
      <c r="H2921" s="674">
        <v>77.134539585371058</v>
      </c>
      <c r="I2921" s="675">
        <v>77.134539585371058</v>
      </c>
      <c r="J2921" s="674">
        <v>486.1891870483546</v>
      </c>
      <c r="K2921" s="674">
        <v>486.1891870483546</v>
      </c>
      <c r="L2921" s="675">
        <v>486.1891870483546</v>
      </c>
    </row>
    <row r="2922" spans="1:12" x14ac:dyDescent="0.25">
      <c r="A2922" s="669">
        <v>2047</v>
      </c>
      <c r="B2922" s="670">
        <v>2085</v>
      </c>
      <c r="C2922" s="671">
        <v>38</v>
      </c>
      <c r="D2922" s="672">
        <v>3.7902818603341295</v>
      </c>
      <c r="E2922" s="672">
        <v>3.7902818603341295</v>
      </c>
      <c r="F2922" s="673">
        <v>3.7902818603341295</v>
      </c>
      <c r="G2922" s="674">
        <v>58.596259189296205</v>
      </c>
      <c r="H2922" s="674">
        <v>58.596259189296205</v>
      </c>
      <c r="I2922" s="675">
        <v>58.596259189296205</v>
      </c>
      <c r="J2922" s="674">
        <v>444.0015364487715</v>
      </c>
      <c r="K2922" s="674">
        <v>444.0015364487715</v>
      </c>
      <c r="L2922" s="675">
        <v>444.0015364487715</v>
      </c>
    </row>
    <row r="2923" spans="1:12" ht="13" thickBot="1" x14ac:dyDescent="0.3">
      <c r="A2923" s="676">
        <v>2047</v>
      </c>
      <c r="B2923" s="677">
        <v>2086</v>
      </c>
      <c r="C2923" s="678">
        <v>39</v>
      </c>
      <c r="D2923" s="679">
        <v>2.9133711282191608</v>
      </c>
      <c r="E2923" s="679">
        <v>2.9133711282191608</v>
      </c>
      <c r="F2923" s="680">
        <v>2.9133711282191608</v>
      </c>
      <c r="G2923" s="681">
        <v>35.715456249748549</v>
      </c>
      <c r="H2923" s="681">
        <v>35.715456249748549</v>
      </c>
      <c r="I2923" s="682">
        <v>35.715456249748549</v>
      </c>
      <c r="J2923" s="681">
        <v>353.63262176587659</v>
      </c>
      <c r="K2923" s="681">
        <v>353.63262176587659</v>
      </c>
      <c r="L2923" s="682">
        <v>353.63262176587659</v>
      </c>
    </row>
    <row r="2924" spans="1:12" x14ac:dyDescent="0.25">
      <c r="A2924" s="662">
        <v>2048</v>
      </c>
      <c r="B2924" s="663">
        <v>2048</v>
      </c>
      <c r="C2924" s="664">
        <v>0</v>
      </c>
      <c r="D2924" s="665">
        <v>2.0306934746557843</v>
      </c>
      <c r="E2924" s="665">
        <v>2.0306934746557843</v>
      </c>
      <c r="F2924" s="666">
        <v>2.0306934746557843</v>
      </c>
      <c r="G2924" s="667">
        <v>332.91241882554118</v>
      </c>
      <c r="H2924" s="667">
        <v>332.91241882554118</v>
      </c>
      <c r="I2924" s="668">
        <v>332.91241882554118</v>
      </c>
      <c r="J2924" s="667">
        <v>1339.7367420558564</v>
      </c>
      <c r="K2924" s="667">
        <v>1339.7367420558564</v>
      </c>
      <c r="L2924" s="668">
        <v>1339.7367420558564</v>
      </c>
    </row>
    <row r="2925" spans="1:12" x14ac:dyDescent="0.25">
      <c r="A2925" s="669">
        <v>2048</v>
      </c>
      <c r="B2925" s="670">
        <v>2049</v>
      </c>
      <c r="C2925" s="671">
        <v>1</v>
      </c>
      <c r="D2925" s="672">
        <v>2.2007436981377735</v>
      </c>
      <c r="E2925" s="672">
        <v>2.2007436981377735</v>
      </c>
      <c r="F2925" s="673">
        <v>2.2007436981377735</v>
      </c>
      <c r="G2925" s="674">
        <v>345.36279660226904</v>
      </c>
      <c r="H2925" s="674">
        <v>345.36279660226904</v>
      </c>
      <c r="I2925" s="675">
        <v>345.36279660226904</v>
      </c>
      <c r="J2925" s="674">
        <v>1374.5670517062169</v>
      </c>
      <c r="K2925" s="674">
        <v>1374.5670517062169</v>
      </c>
      <c r="L2925" s="675">
        <v>1374.5670517062169</v>
      </c>
    </row>
    <row r="2926" spans="1:12" x14ac:dyDescent="0.25">
      <c r="A2926" s="669">
        <v>2048</v>
      </c>
      <c r="B2926" s="670">
        <v>2050</v>
      </c>
      <c r="C2926" s="671">
        <v>2</v>
      </c>
      <c r="D2926" s="672">
        <v>2.3894455410770306</v>
      </c>
      <c r="E2926" s="672">
        <v>2.3894455410770306</v>
      </c>
      <c r="F2926" s="673">
        <v>2.3894455410770306</v>
      </c>
      <c r="G2926" s="674">
        <v>359.01617703729011</v>
      </c>
      <c r="H2926" s="674">
        <v>359.01617703729011</v>
      </c>
      <c r="I2926" s="675">
        <v>359.01617703729011</v>
      </c>
      <c r="J2926" s="674">
        <v>1409.0026118282794</v>
      </c>
      <c r="K2926" s="674">
        <v>1409.0026118282794</v>
      </c>
      <c r="L2926" s="675">
        <v>1409.0026118282794</v>
      </c>
    </row>
    <row r="2927" spans="1:12" x14ac:dyDescent="0.25">
      <c r="A2927" s="669">
        <v>2048</v>
      </c>
      <c r="B2927" s="670">
        <v>2051</v>
      </c>
      <c r="C2927" s="671">
        <v>3</v>
      </c>
      <c r="D2927" s="672">
        <v>2.5977854909562854</v>
      </c>
      <c r="E2927" s="672">
        <v>2.5977854909562854</v>
      </c>
      <c r="F2927" s="673">
        <v>2.5977854909562854</v>
      </c>
      <c r="G2927" s="674">
        <v>373.72620191000743</v>
      </c>
      <c r="H2927" s="674">
        <v>373.72620191000743</v>
      </c>
      <c r="I2927" s="675">
        <v>373.72620191000743</v>
      </c>
      <c r="J2927" s="674">
        <v>1442.5995990189888</v>
      </c>
      <c r="K2927" s="674">
        <v>1442.5995990189888</v>
      </c>
      <c r="L2927" s="675">
        <v>1442.5995990189888</v>
      </c>
    </row>
    <row r="2928" spans="1:12" x14ac:dyDescent="0.25">
      <c r="A2928" s="669">
        <v>2048</v>
      </c>
      <c r="B2928" s="670">
        <v>2052</v>
      </c>
      <c r="C2928" s="671">
        <v>4</v>
      </c>
      <c r="D2928" s="672">
        <v>2.8265965286440169</v>
      </c>
      <c r="E2928" s="672">
        <v>2.8265965286440169</v>
      </c>
      <c r="F2928" s="673">
        <v>2.8265965286440169</v>
      </c>
      <c r="G2928" s="674">
        <v>389.31603724866886</v>
      </c>
      <c r="H2928" s="674">
        <v>389.31603724866886</v>
      </c>
      <c r="I2928" s="675">
        <v>389.31603724866886</v>
      </c>
      <c r="J2928" s="674">
        <v>1474.8800134516136</v>
      </c>
      <c r="K2928" s="674">
        <v>1474.8800134516136</v>
      </c>
      <c r="L2928" s="675">
        <v>1474.8800134516136</v>
      </c>
    </row>
    <row r="2929" spans="1:12" x14ac:dyDescent="0.25">
      <c r="A2929" s="669">
        <v>2048</v>
      </c>
      <c r="B2929" s="670">
        <v>2053</v>
      </c>
      <c r="C2929" s="671">
        <v>5</v>
      </c>
      <c r="D2929" s="672">
        <v>3.0764838811811388</v>
      </c>
      <c r="E2929" s="672">
        <v>3.0764838811811388</v>
      </c>
      <c r="F2929" s="673">
        <v>3.0764838811811388</v>
      </c>
      <c r="G2929" s="674">
        <v>405.5724187511878</v>
      </c>
      <c r="H2929" s="674">
        <v>405.5724187511878</v>
      </c>
      <c r="I2929" s="675">
        <v>405.5724187511878</v>
      </c>
      <c r="J2929" s="674">
        <v>1505.3350774006556</v>
      </c>
      <c r="K2929" s="674">
        <v>1505.3350774006556</v>
      </c>
      <c r="L2929" s="675">
        <v>1505.3350774006556</v>
      </c>
    </row>
    <row r="2930" spans="1:12" x14ac:dyDescent="0.25">
      <c r="A2930" s="669">
        <v>2048</v>
      </c>
      <c r="B2930" s="670">
        <v>2054</v>
      </c>
      <c r="C2930" s="671">
        <v>6</v>
      </c>
      <c r="D2930" s="672">
        <v>3.3477395197330595</v>
      </c>
      <c r="E2930" s="672">
        <v>3.3477395197330595</v>
      </c>
      <c r="F2930" s="673">
        <v>3.3477395197330595</v>
      </c>
      <c r="G2930" s="674">
        <v>422.24066549435662</v>
      </c>
      <c r="H2930" s="674">
        <v>422.24066549435662</v>
      </c>
      <c r="I2930" s="675">
        <v>422.24066549435662</v>
      </c>
      <c r="J2930" s="674">
        <v>1533.4302092104058</v>
      </c>
      <c r="K2930" s="674">
        <v>1533.4302092104058</v>
      </c>
      <c r="L2930" s="675">
        <v>1533.4302092104058</v>
      </c>
    </row>
    <row r="2931" spans="1:12" x14ac:dyDescent="0.25">
      <c r="A2931" s="669">
        <v>2048</v>
      </c>
      <c r="B2931" s="670">
        <v>2055</v>
      </c>
      <c r="C2931" s="671">
        <v>7</v>
      </c>
      <c r="D2931" s="672">
        <v>3.6402463132996088</v>
      </c>
      <c r="E2931" s="672">
        <v>3.6402463132996088</v>
      </c>
      <c r="F2931" s="673">
        <v>3.6402463132996088</v>
      </c>
      <c r="G2931" s="674">
        <v>439.02108821526383</v>
      </c>
      <c r="H2931" s="674">
        <v>439.02108821526383</v>
      </c>
      <c r="I2931" s="675">
        <v>439.02108821526383</v>
      </c>
      <c r="J2931" s="674">
        <v>1558.6116690698143</v>
      </c>
      <c r="K2931" s="674">
        <v>1558.6116690698143</v>
      </c>
      <c r="L2931" s="675">
        <v>1558.6116690698143</v>
      </c>
    </row>
    <row r="2932" spans="1:12" x14ac:dyDescent="0.25">
      <c r="A2932" s="669">
        <v>2048</v>
      </c>
      <c r="B2932" s="670">
        <v>2056</v>
      </c>
      <c r="C2932" s="671">
        <v>8</v>
      </c>
      <c r="D2932" s="672">
        <v>3.9533738273232402</v>
      </c>
      <c r="E2932" s="672">
        <v>3.9533738273232402</v>
      </c>
      <c r="F2932" s="673">
        <v>3.9533738273232402</v>
      </c>
      <c r="G2932" s="674">
        <v>455.56729696891972</v>
      </c>
      <c r="H2932" s="674">
        <v>455.56729696891972</v>
      </c>
      <c r="I2932" s="675">
        <v>455.56729696891972</v>
      </c>
      <c r="J2932" s="674">
        <v>1580.3149234732673</v>
      </c>
      <c r="K2932" s="674">
        <v>1580.3149234732673</v>
      </c>
      <c r="L2932" s="675">
        <v>1580.3149234732673</v>
      </c>
    </row>
    <row r="2933" spans="1:12" x14ac:dyDescent="0.25">
      <c r="A2933" s="669">
        <v>2048</v>
      </c>
      <c r="B2933" s="670">
        <v>2057</v>
      </c>
      <c r="C2933" s="671">
        <v>9</v>
      </c>
      <c r="D2933" s="672">
        <v>4.2858690681148497</v>
      </c>
      <c r="E2933" s="672">
        <v>4.2858690681148497</v>
      </c>
      <c r="F2933" s="673">
        <v>4.2858690681148497</v>
      </c>
      <c r="G2933" s="674">
        <v>471.48696168928234</v>
      </c>
      <c r="H2933" s="674">
        <v>471.48696168928234</v>
      </c>
      <c r="I2933" s="675">
        <v>471.48696168928234</v>
      </c>
      <c r="J2933" s="674">
        <v>1597.9747118943465</v>
      </c>
      <c r="K2933" s="674">
        <v>1597.9747118943465</v>
      </c>
      <c r="L2933" s="675">
        <v>1597.9747118943465</v>
      </c>
    </row>
    <row r="2934" spans="1:12" x14ac:dyDescent="0.25">
      <c r="A2934" s="669">
        <v>2048</v>
      </c>
      <c r="B2934" s="670">
        <v>2058</v>
      </c>
      <c r="C2934" s="671">
        <v>10</v>
      </c>
      <c r="D2934" s="672">
        <v>4.6357469850148219</v>
      </c>
      <c r="E2934" s="672">
        <v>4.6357469850148219</v>
      </c>
      <c r="F2934" s="673">
        <v>4.6357469850148219</v>
      </c>
      <c r="G2934" s="674">
        <v>486.34558373969412</v>
      </c>
      <c r="H2934" s="674">
        <v>486.34558373969412</v>
      </c>
      <c r="I2934" s="675">
        <v>486.34558373969412</v>
      </c>
      <c r="J2934" s="674">
        <v>1611.036722707945</v>
      </c>
      <c r="K2934" s="674">
        <v>1611.036722707945</v>
      </c>
      <c r="L2934" s="675">
        <v>1611.036722707945</v>
      </c>
    </row>
    <row r="2935" spans="1:12" x14ac:dyDescent="0.25">
      <c r="A2935" s="669">
        <v>2048</v>
      </c>
      <c r="B2935" s="670">
        <v>2059</v>
      </c>
      <c r="C2935" s="671">
        <v>11</v>
      </c>
      <c r="D2935" s="672">
        <v>5.0001871805737865</v>
      </c>
      <c r="E2935" s="672">
        <v>5.0001871805737865</v>
      </c>
      <c r="F2935" s="673">
        <v>5.0001871805737865</v>
      </c>
      <c r="G2935" s="674">
        <v>499.67378168273206</v>
      </c>
      <c r="H2935" s="674">
        <v>499.67378168273206</v>
      </c>
      <c r="I2935" s="675">
        <v>499.67378168273206</v>
      </c>
      <c r="J2935" s="674">
        <v>1618.9706975904267</v>
      </c>
      <c r="K2935" s="674">
        <v>1618.9706975904267</v>
      </c>
      <c r="L2935" s="675">
        <v>1618.9706975904267</v>
      </c>
    </row>
    <row r="2936" spans="1:12" x14ac:dyDescent="0.25">
      <c r="A2936" s="669">
        <v>2048</v>
      </c>
      <c r="B2936" s="670">
        <v>2060</v>
      </c>
      <c r="C2936" s="671">
        <v>12</v>
      </c>
      <c r="D2936" s="672">
        <v>5.3754449277739287</v>
      </c>
      <c r="E2936" s="672">
        <v>5.3754449277739287</v>
      </c>
      <c r="F2936" s="673">
        <v>5.3754449277739287</v>
      </c>
      <c r="G2936" s="674">
        <v>510.97846622620926</v>
      </c>
      <c r="H2936" s="674">
        <v>510.97846622620926</v>
      </c>
      <c r="I2936" s="675">
        <v>510.97846622620926</v>
      </c>
      <c r="J2936" s="674">
        <v>1621.2846875725902</v>
      </c>
      <c r="K2936" s="674">
        <v>1621.2846875725902</v>
      </c>
      <c r="L2936" s="675">
        <v>1621.2846875725902</v>
      </c>
    </row>
    <row r="2937" spans="1:12" x14ac:dyDescent="0.25">
      <c r="A2937" s="669">
        <v>2048</v>
      </c>
      <c r="B2937" s="670">
        <v>2061</v>
      </c>
      <c r="C2937" s="671">
        <v>13</v>
      </c>
      <c r="D2937" s="672">
        <v>5.7567860862576028</v>
      </c>
      <c r="E2937" s="672">
        <v>5.7567860862576028</v>
      </c>
      <c r="F2937" s="673">
        <v>5.7567860862576028</v>
      </c>
      <c r="G2937" s="674">
        <v>519.7580676845522</v>
      </c>
      <c r="H2937" s="674">
        <v>519.7580676845522</v>
      </c>
      <c r="I2937" s="675">
        <v>519.7580676845522</v>
      </c>
      <c r="J2937" s="674">
        <v>1617.5400839904339</v>
      </c>
      <c r="K2937" s="674">
        <v>1617.5400839904339</v>
      </c>
      <c r="L2937" s="675">
        <v>1617.5400839904339</v>
      </c>
    </row>
    <row r="2938" spans="1:12" x14ac:dyDescent="0.25">
      <c r="A2938" s="669">
        <v>2048</v>
      </c>
      <c r="B2938" s="670">
        <v>2062</v>
      </c>
      <c r="C2938" s="671">
        <v>14</v>
      </c>
      <c r="D2938" s="672">
        <v>6.1384566329360073</v>
      </c>
      <c r="E2938" s="672">
        <v>6.1384566329360073</v>
      </c>
      <c r="F2938" s="673">
        <v>6.1384566329360073</v>
      </c>
      <c r="G2938" s="674">
        <v>525.52168181070294</v>
      </c>
      <c r="H2938" s="674">
        <v>525.52168181070294</v>
      </c>
      <c r="I2938" s="675">
        <v>525.52168181070294</v>
      </c>
      <c r="J2938" s="674">
        <v>1607.3669494255735</v>
      </c>
      <c r="K2938" s="674">
        <v>1607.3669494255735</v>
      </c>
      <c r="L2938" s="675">
        <v>1607.3669494255735</v>
      </c>
    </row>
    <row r="2939" spans="1:12" x14ac:dyDescent="0.25">
      <c r="A2939" s="669">
        <v>2048</v>
      </c>
      <c r="B2939" s="670">
        <v>2063</v>
      </c>
      <c r="C2939" s="671">
        <v>15</v>
      </c>
      <c r="D2939" s="672">
        <v>6.5136980244352793</v>
      </c>
      <c r="E2939" s="672">
        <v>6.5136980244352793</v>
      </c>
      <c r="F2939" s="673">
        <v>6.5136980244352793</v>
      </c>
      <c r="G2939" s="674">
        <v>527.811624811667</v>
      </c>
      <c r="H2939" s="674">
        <v>527.811624811667</v>
      </c>
      <c r="I2939" s="675">
        <v>527.811624811667</v>
      </c>
      <c r="J2939" s="674">
        <v>1590.47908411819</v>
      </c>
      <c r="K2939" s="674">
        <v>1590.47908411819</v>
      </c>
      <c r="L2939" s="675">
        <v>1590.47908411819</v>
      </c>
    </row>
    <row r="2940" spans="1:12" x14ac:dyDescent="0.25">
      <c r="A2940" s="669">
        <v>2048</v>
      </c>
      <c r="B2940" s="670">
        <v>2064</v>
      </c>
      <c r="C2940" s="671">
        <v>16</v>
      </c>
      <c r="D2940" s="672">
        <v>6.8748192194085114</v>
      </c>
      <c r="E2940" s="672">
        <v>6.8748192194085114</v>
      </c>
      <c r="F2940" s="673">
        <v>6.8748192194085114</v>
      </c>
      <c r="G2940" s="674">
        <v>526.22845779813065</v>
      </c>
      <c r="H2940" s="674">
        <v>526.22845779813065</v>
      </c>
      <c r="I2940" s="675">
        <v>526.22845779813065</v>
      </c>
      <c r="J2940" s="674">
        <v>1566.688189846742</v>
      </c>
      <c r="K2940" s="674">
        <v>1566.688189846742</v>
      </c>
      <c r="L2940" s="675">
        <v>1566.688189846742</v>
      </c>
    </row>
    <row r="2941" spans="1:12" x14ac:dyDescent="0.25">
      <c r="A2941" s="669">
        <v>2048</v>
      </c>
      <c r="B2941" s="670">
        <v>2065</v>
      </c>
      <c r="C2941" s="671">
        <v>17</v>
      </c>
      <c r="D2941" s="672">
        <v>7.2133346500406974</v>
      </c>
      <c r="E2941" s="672">
        <v>7.2133346500406974</v>
      </c>
      <c r="F2941" s="673">
        <v>7.2133346500406974</v>
      </c>
      <c r="G2941" s="674">
        <v>520.45709216674959</v>
      </c>
      <c r="H2941" s="674">
        <v>520.45709216674959</v>
      </c>
      <c r="I2941" s="675">
        <v>520.45709216674959</v>
      </c>
      <c r="J2941" s="674">
        <v>1535.9164438241519</v>
      </c>
      <c r="K2941" s="674">
        <v>1535.9164438241519</v>
      </c>
      <c r="L2941" s="675">
        <v>1535.9164438241519</v>
      </c>
    </row>
    <row r="2942" spans="1:12" x14ac:dyDescent="0.25">
      <c r="A2942" s="669">
        <v>2048</v>
      </c>
      <c r="B2942" s="670">
        <v>2066</v>
      </c>
      <c r="C2942" s="671">
        <v>18</v>
      </c>
      <c r="D2942" s="672">
        <v>7.5217897044311384</v>
      </c>
      <c r="E2942" s="672">
        <v>7.5217897044311384</v>
      </c>
      <c r="F2942" s="673">
        <v>7.5217897044311384</v>
      </c>
      <c r="G2942" s="674">
        <v>510.67473071138556</v>
      </c>
      <c r="H2942" s="674">
        <v>510.67473071138556</v>
      </c>
      <c r="I2942" s="675">
        <v>510.67473071138556</v>
      </c>
      <c r="J2942" s="674">
        <v>1500.1841034446925</v>
      </c>
      <c r="K2942" s="674">
        <v>1500.1841034446925</v>
      </c>
      <c r="L2942" s="675">
        <v>1500.1841034446925</v>
      </c>
    </row>
    <row r="2943" spans="1:12" x14ac:dyDescent="0.25">
      <c r="A2943" s="669">
        <v>2048</v>
      </c>
      <c r="B2943" s="670">
        <v>2067</v>
      </c>
      <c r="C2943" s="671">
        <v>19</v>
      </c>
      <c r="D2943" s="672">
        <v>7.7893497057415209</v>
      </c>
      <c r="E2943" s="672">
        <v>7.7893497057415209</v>
      </c>
      <c r="F2943" s="673">
        <v>7.7893497057415209</v>
      </c>
      <c r="G2943" s="674">
        <v>496.41169968704833</v>
      </c>
      <c r="H2943" s="674">
        <v>496.41169968704833</v>
      </c>
      <c r="I2943" s="675">
        <v>496.41169968704833</v>
      </c>
      <c r="J2943" s="674">
        <v>1457.6082490956696</v>
      </c>
      <c r="K2943" s="674">
        <v>1457.6082490956696</v>
      </c>
      <c r="L2943" s="675">
        <v>1457.6082490956696</v>
      </c>
    </row>
    <row r="2944" spans="1:12" x14ac:dyDescent="0.25">
      <c r="A2944" s="669">
        <v>2048</v>
      </c>
      <c r="B2944" s="670">
        <v>2068</v>
      </c>
      <c r="C2944" s="671">
        <v>20</v>
      </c>
      <c r="D2944" s="672">
        <v>8.0066352671494094</v>
      </c>
      <c r="E2944" s="672">
        <v>8.0066352671494094</v>
      </c>
      <c r="F2944" s="673">
        <v>8.0066352671494094</v>
      </c>
      <c r="G2944" s="674">
        <v>477.72622010043233</v>
      </c>
      <c r="H2944" s="674">
        <v>477.72622010043233</v>
      </c>
      <c r="I2944" s="675">
        <v>477.72622010043233</v>
      </c>
      <c r="J2944" s="674">
        <v>1408.4223404015947</v>
      </c>
      <c r="K2944" s="674">
        <v>1408.4223404015947</v>
      </c>
      <c r="L2944" s="675">
        <v>1408.4223404015947</v>
      </c>
    </row>
    <row r="2945" spans="1:12" x14ac:dyDescent="0.25">
      <c r="A2945" s="669">
        <v>2048</v>
      </c>
      <c r="B2945" s="670">
        <v>2069</v>
      </c>
      <c r="C2945" s="671">
        <v>21</v>
      </c>
      <c r="D2945" s="672">
        <v>8.1647637068484329</v>
      </c>
      <c r="E2945" s="672">
        <v>8.1647637068484329</v>
      </c>
      <c r="F2945" s="673">
        <v>8.1647637068484329</v>
      </c>
      <c r="G2945" s="674">
        <v>454.84532156649459</v>
      </c>
      <c r="H2945" s="674">
        <v>454.84532156649459</v>
      </c>
      <c r="I2945" s="675">
        <v>454.84532156649459</v>
      </c>
      <c r="J2945" s="674">
        <v>1353.0366431534294</v>
      </c>
      <c r="K2945" s="674">
        <v>1353.0366431534294</v>
      </c>
      <c r="L2945" s="675">
        <v>1353.0366431534294</v>
      </c>
    </row>
    <row r="2946" spans="1:12" x14ac:dyDescent="0.25">
      <c r="A2946" s="669">
        <v>2048</v>
      </c>
      <c r="B2946" s="670">
        <v>2070</v>
      </c>
      <c r="C2946" s="671">
        <v>22</v>
      </c>
      <c r="D2946" s="672">
        <v>8.2557746919768107</v>
      </c>
      <c r="E2946" s="672">
        <v>8.2557746919768107</v>
      </c>
      <c r="F2946" s="673">
        <v>8.2557746919768107</v>
      </c>
      <c r="G2946" s="674">
        <v>428.15806037910676</v>
      </c>
      <c r="H2946" s="674">
        <v>428.15806037910676</v>
      </c>
      <c r="I2946" s="675">
        <v>428.15806037910676</v>
      </c>
      <c r="J2946" s="674">
        <v>1291.9910725700547</v>
      </c>
      <c r="K2946" s="674">
        <v>1291.9910725700547</v>
      </c>
      <c r="L2946" s="675">
        <v>1291.9910725700547</v>
      </c>
    </row>
    <row r="2947" spans="1:12" x14ac:dyDescent="0.25">
      <c r="A2947" s="669">
        <v>2048</v>
      </c>
      <c r="B2947" s="670">
        <v>2071</v>
      </c>
      <c r="C2947" s="671">
        <v>23</v>
      </c>
      <c r="D2947" s="672">
        <v>8.2731059103255138</v>
      </c>
      <c r="E2947" s="672">
        <v>8.2731059103255138</v>
      </c>
      <c r="F2947" s="673">
        <v>8.2731059103255138</v>
      </c>
      <c r="G2947" s="674">
        <v>398.20655951513726</v>
      </c>
      <c r="H2947" s="674">
        <v>398.20655951513726</v>
      </c>
      <c r="I2947" s="675">
        <v>398.20655951513726</v>
      </c>
      <c r="J2947" s="674">
        <v>1225.9464608481658</v>
      </c>
      <c r="K2947" s="674">
        <v>1225.9464608481658</v>
      </c>
      <c r="L2947" s="675">
        <v>1225.9464608481658</v>
      </c>
    </row>
    <row r="2948" spans="1:12" x14ac:dyDescent="0.25">
      <c r="A2948" s="669">
        <v>2048</v>
      </c>
      <c r="B2948" s="670">
        <v>2072</v>
      </c>
      <c r="C2948" s="671">
        <v>24</v>
      </c>
      <c r="D2948" s="672">
        <v>8.2120536968622257</v>
      </c>
      <c r="E2948" s="672">
        <v>8.2120536968622257</v>
      </c>
      <c r="F2948" s="673">
        <v>8.2120536968622257</v>
      </c>
      <c r="G2948" s="674">
        <v>365.66613608021981</v>
      </c>
      <c r="H2948" s="674">
        <v>365.66613608021981</v>
      </c>
      <c r="I2948" s="675">
        <v>365.66613608021981</v>
      </c>
      <c r="J2948" s="674">
        <v>1155.6711415607479</v>
      </c>
      <c r="K2948" s="674">
        <v>1155.6711415607479</v>
      </c>
      <c r="L2948" s="675">
        <v>1155.6711415607479</v>
      </c>
    </row>
    <row r="2949" spans="1:12" x14ac:dyDescent="0.25">
      <c r="A2949" s="669">
        <v>2048</v>
      </c>
      <c r="B2949" s="670">
        <v>2073</v>
      </c>
      <c r="C2949" s="671">
        <v>25</v>
      </c>
      <c r="D2949" s="672">
        <v>8.0701771272918865</v>
      </c>
      <c r="E2949" s="672">
        <v>8.0701771272918865</v>
      </c>
      <c r="F2949" s="673">
        <v>8.0701771272918865</v>
      </c>
      <c r="G2949" s="674">
        <v>331.31445148539672</v>
      </c>
      <c r="H2949" s="674">
        <v>331.31445148539672</v>
      </c>
      <c r="I2949" s="675">
        <v>331.31445148539672</v>
      </c>
      <c r="J2949" s="674">
        <v>1082.0192016769215</v>
      </c>
      <c r="K2949" s="674">
        <v>1082.0192016769215</v>
      </c>
      <c r="L2949" s="675">
        <v>1082.0192016769215</v>
      </c>
    </row>
    <row r="2950" spans="1:12" x14ac:dyDescent="0.25">
      <c r="A2950" s="669">
        <v>2048</v>
      </c>
      <c r="B2950" s="670">
        <v>2074</v>
      </c>
      <c r="C2950" s="671">
        <v>26</v>
      </c>
      <c r="D2950" s="672">
        <v>7.8479381344033428</v>
      </c>
      <c r="E2950" s="672">
        <v>7.8479381344033428</v>
      </c>
      <c r="F2950" s="673">
        <v>7.8479381344033428</v>
      </c>
      <c r="G2950" s="674">
        <v>296.03516303670568</v>
      </c>
      <c r="H2950" s="674">
        <v>296.03516303670568</v>
      </c>
      <c r="I2950" s="675">
        <v>296.03516303670568</v>
      </c>
      <c r="J2950" s="674">
        <v>1006.1601458342352</v>
      </c>
      <c r="K2950" s="674">
        <v>1006.1601458342352</v>
      </c>
      <c r="L2950" s="675">
        <v>1006.1601458342352</v>
      </c>
    </row>
    <row r="2951" spans="1:12" x14ac:dyDescent="0.25">
      <c r="A2951" s="669">
        <v>2048</v>
      </c>
      <c r="B2951" s="670">
        <v>2075</v>
      </c>
      <c r="C2951" s="671">
        <v>27</v>
      </c>
      <c r="D2951" s="672">
        <v>7.5723785642843291</v>
      </c>
      <c r="E2951" s="672">
        <v>7.5723785642843291</v>
      </c>
      <c r="F2951" s="673">
        <v>7.5723785642843291</v>
      </c>
      <c r="G2951" s="674">
        <v>261.06605416095317</v>
      </c>
      <c r="H2951" s="674">
        <v>261.06605416095317</v>
      </c>
      <c r="I2951" s="675">
        <v>261.06605416095317</v>
      </c>
      <c r="J2951" s="674">
        <v>929.83968779790655</v>
      </c>
      <c r="K2951" s="674">
        <v>929.83968779790655</v>
      </c>
      <c r="L2951" s="675">
        <v>929.83968779790655</v>
      </c>
    </row>
    <row r="2952" spans="1:12" x14ac:dyDescent="0.25">
      <c r="A2952" s="669">
        <v>2048</v>
      </c>
      <c r="B2952" s="670">
        <v>2076</v>
      </c>
      <c r="C2952" s="671">
        <v>28</v>
      </c>
      <c r="D2952" s="672">
        <v>7.2329890043854022</v>
      </c>
      <c r="E2952" s="672">
        <v>7.2329890043854022</v>
      </c>
      <c r="F2952" s="673">
        <v>7.2329890043854022</v>
      </c>
      <c r="G2952" s="674">
        <v>229.0287868632561</v>
      </c>
      <c r="H2952" s="674">
        <v>229.0287868632561</v>
      </c>
      <c r="I2952" s="675">
        <v>229.0287868632561</v>
      </c>
      <c r="J2952" s="674">
        <v>862.79094147408182</v>
      </c>
      <c r="K2952" s="674">
        <v>862.79094147408182</v>
      </c>
      <c r="L2952" s="675">
        <v>862.79094147408182</v>
      </c>
    </row>
    <row r="2953" spans="1:12" x14ac:dyDescent="0.25">
      <c r="A2953" s="669">
        <v>2048</v>
      </c>
      <c r="B2953" s="670">
        <v>2077</v>
      </c>
      <c r="C2953" s="671">
        <v>29</v>
      </c>
      <c r="D2953" s="672">
        <v>6.8264158635213619</v>
      </c>
      <c r="E2953" s="672">
        <v>6.8264158635213619</v>
      </c>
      <c r="F2953" s="673">
        <v>6.8264158635213619</v>
      </c>
      <c r="G2953" s="674">
        <v>197.69242774060282</v>
      </c>
      <c r="H2953" s="674">
        <v>197.69242774060282</v>
      </c>
      <c r="I2953" s="675">
        <v>197.69242774060282</v>
      </c>
      <c r="J2953" s="674">
        <v>794.17949516951467</v>
      </c>
      <c r="K2953" s="674">
        <v>794.17949516951467</v>
      </c>
      <c r="L2953" s="675">
        <v>794.17949516951467</v>
      </c>
    </row>
    <row r="2954" spans="1:12" x14ac:dyDescent="0.25">
      <c r="A2954" s="669">
        <v>2048</v>
      </c>
      <c r="B2954" s="670">
        <v>2078</v>
      </c>
      <c r="C2954" s="671">
        <v>30</v>
      </c>
      <c r="D2954" s="672">
        <v>6.3617663098161357</v>
      </c>
      <c r="E2954" s="672">
        <v>6.3617663098161357</v>
      </c>
      <c r="F2954" s="673">
        <v>6.3617663098161357</v>
      </c>
      <c r="G2954" s="674">
        <v>167.82954766517057</v>
      </c>
      <c r="H2954" s="674">
        <v>167.82954766517057</v>
      </c>
      <c r="I2954" s="675">
        <v>167.82954766517057</v>
      </c>
      <c r="J2954" s="674">
        <v>725.23559562467415</v>
      </c>
      <c r="K2954" s="674">
        <v>725.23559562467415</v>
      </c>
      <c r="L2954" s="675">
        <v>725.23559562467415</v>
      </c>
    </row>
    <row r="2955" spans="1:12" x14ac:dyDescent="0.25">
      <c r="A2955" s="669">
        <v>2048</v>
      </c>
      <c r="B2955" s="670">
        <v>2079</v>
      </c>
      <c r="C2955" s="671">
        <v>31</v>
      </c>
      <c r="D2955" s="672">
        <v>6.2601161430922101</v>
      </c>
      <c r="E2955" s="672">
        <v>6.2601161430922101</v>
      </c>
      <c r="F2955" s="673">
        <v>6.2601161430922101</v>
      </c>
      <c r="G2955" s="674">
        <v>168.79681108213782</v>
      </c>
      <c r="H2955" s="674">
        <v>168.79681108213782</v>
      </c>
      <c r="I2955" s="675">
        <v>168.79681108213782</v>
      </c>
      <c r="J2955" s="674">
        <v>657.06375395925238</v>
      </c>
      <c r="K2955" s="674">
        <v>657.06375395925238</v>
      </c>
      <c r="L2955" s="675">
        <v>657.06375395925238</v>
      </c>
    </row>
    <row r="2956" spans="1:12" x14ac:dyDescent="0.25">
      <c r="A2956" s="669">
        <v>2048</v>
      </c>
      <c r="B2956" s="670">
        <v>2080</v>
      </c>
      <c r="C2956" s="671">
        <v>32</v>
      </c>
      <c r="D2956" s="672">
        <v>8.6606116829813864</v>
      </c>
      <c r="E2956" s="672">
        <v>8.6606116829813864</v>
      </c>
      <c r="F2956" s="673">
        <v>8.6606116829813864</v>
      </c>
      <c r="G2956" s="674">
        <v>142.05530714506546</v>
      </c>
      <c r="H2956" s="674">
        <v>142.05530714506546</v>
      </c>
      <c r="I2956" s="675">
        <v>142.05530714506546</v>
      </c>
      <c r="J2956" s="674">
        <v>597.87063646757508</v>
      </c>
      <c r="K2956" s="674">
        <v>597.87063646757508</v>
      </c>
      <c r="L2956" s="675">
        <v>597.87063646757508</v>
      </c>
    </row>
    <row r="2957" spans="1:12" x14ac:dyDescent="0.25">
      <c r="A2957" s="669">
        <v>2048</v>
      </c>
      <c r="B2957" s="670">
        <v>2081</v>
      </c>
      <c r="C2957" s="671">
        <v>33</v>
      </c>
      <c r="D2957" s="672">
        <v>7.5228576291034805</v>
      </c>
      <c r="E2957" s="672">
        <v>7.5228576291034805</v>
      </c>
      <c r="F2957" s="673">
        <v>7.5228576291034805</v>
      </c>
      <c r="G2957" s="674">
        <v>121.73023032223881</v>
      </c>
      <c r="H2957" s="674">
        <v>121.73023032223881</v>
      </c>
      <c r="I2957" s="675">
        <v>121.73023032223881</v>
      </c>
      <c r="J2957" s="674">
        <v>625.88760704672507</v>
      </c>
      <c r="K2957" s="674">
        <v>625.88760704672507</v>
      </c>
      <c r="L2957" s="675">
        <v>625.88760704672507</v>
      </c>
    </row>
    <row r="2958" spans="1:12" x14ac:dyDescent="0.25">
      <c r="A2958" s="669">
        <v>2048</v>
      </c>
      <c r="B2958" s="670">
        <v>2082</v>
      </c>
      <c r="C2958" s="671">
        <v>34</v>
      </c>
      <c r="D2958" s="672">
        <v>6.3072993863834252</v>
      </c>
      <c r="E2958" s="672">
        <v>6.3072993863834252</v>
      </c>
      <c r="F2958" s="673">
        <v>6.3072993863834252</v>
      </c>
      <c r="G2958" s="674">
        <v>103.85816229605558</v>
      </c>
      <c r="H2958" s="674">
        <v>103.85816229605558</v>
      </c>
      <c r="I2958" s="675">
        <v>103.85816229605558</v>
      </c>
      <c r="J2958" s="674">
        <v>567.56307073476262</v>
      </c>
      <c r="K2958" s="674">
        <v>567.56307073476262</v>
      </c>
      <c r="L2958" s="675">
        <v>567.56307073476262</v>
      </c>
    </row>
    <row r="2959" spans="1:12" x14ac:dyDescent="0.25">
      <c r="A2959" s="669">
        <v>2048</v>
      </c>
      <c r="B2959" s="670">
        <v>2083</v>
      </c>
      <c r="C2959" s="671">
        <v>35</v>
      </c>
      <c r="D2959" s="672">
        <v>6.1722349399293917</v>
      </c>
      <c r="E2959" s="672">
        <v>6.1722349399293917</v>
      </c>
      <c r="F2959" s="673">
        <v>6.1722349399293917</v>
      </c>
      <c r="G2959" s="674">
        <v>99.451808544818107</v>
      </c>
      <c r="H2959" s="674">
        <v>99.451808544818107</v>
      </c>
      <c r="I2959" s="675">
        <v>99.451808544818107</v>
      </c>
      <c r="J2959" s="674">
        <v>505.25713002633421</v>
      </c>
      <c r="K2959" s="674">
        <v>505.25713002633421</v>
      </c>
      <c r="L2959" s="675">
        <v>505.25713002633421</v>
      </c>
    </row>
    <row r="2960" spans="1:12" x14ac:dyDescent="0.25">
      <c r="A2960" s="669">
        <v>2048</v>
      </c>
      <c r="B2960" s="670">
        <v>2084</v>
      </c>
      <c r="C2960" s="671">
        <v>36</v>
      </c>
      <c r="D2960" s="672">
        <v>4.9522680206466161</v>
      </c>
      <c r="E2960" s="672">
        <v>4.9522680206466161</v>
      </c>
      <c r="F2960" s="673">
        <v>4.9522680206466161</v>
      </c>
      <c r="G2960" s="674">
        <v>103.83155498148359</v>
      </c>
      <c r="H2960" s="674">
        <v>103.83155498148359</v>
      </c>
      <c r="I2960" s="675">
        <v>103.83155498148359</v>
      </c>
      <c r="J2960" s="674">
        <v>593.79116476925913</v>
      </c>
      <c r="K2960" s="674">
        <v>593.79116476925913</v>
      </c>
      <c r="L2960" s="675">
        <v>593.79116476925913</v>
      </c>
    </row>
    <row r="2961" spans="1:12" x14ac:dyDescent="0.25">
      <c r="A2961" s="669">
        <v>2048</v>
      </c>
      <c r="B2961" s="670">
        <v>2085</v>
      </c>
      <c r="C2961" s="671">
        <v>37</v>
      </c>
      <c r="D2961" s="672">
        <v>4.2604917201712702</v>
      </c>
      <c r="E2961" s="672">
        <v>4.2604917201712702</v>
      </c>
      <c r="F2961" s="673">
        <v>4.2604917201712702</v>
      </c>
      <c r="G2961" s="674">
        <v>77.134539585371058</v>
      </c>
      <c r="H2961" s="674">
        <v>77.134539585371058</v>
      </c>
      <c r="I2961" s="675">
        <v>77.134539585371058</v>
      </c>
      <c r="J2961" s="674">
        <v>486.1891870483546</v>
      </c>
      <c r="K2961" s="674">
        <v>486.1891870483546</v>
      </c>
      <c r="L2961" s="675">
        <v>486.1891870483546</v>
      </c>
    </row>
    <row r="2962" spans="1:12" x14ac:dyDescent="0.25">
      <c r="A2962" s="669">
        <v>2048</v>
      </c>
      <c r="B2962" s="670">
        <v>2086</v>
      </c>
      <c r="C2962" s="671">
        <v>38</v>
      </c>
      <c r="D2962" s="672">
        <v>3.7902818603341295</v>
      </c>
      <c r="E2962" s="672">
        <v>3.7902818603341295</v>
      </c>
      <c r="F2962" s="673">
        <v>3.7902818603341295</v>
      </c>
      <c r="G2962" s="674">
        <v>58.596259189296205</v>
      </c>
      <c r="H2962" s="674">
        <v>58.596259189296205</v>
      </c>
      <c r="I2962" s="675">
        <v>58.596259189296205</v>
      </c>
      <c r="J2962" s="674">
        <v>444.0015364487715</v>
      </c>
      <c r="K2962" s="674">
        <v>444.0015364487715</v>
      </c>
      <c r="L2962" s="675">
        <v>444.0015364487715</v>
      </c>
    </row>
    <row r="2963" spans="1:12" ht="13" thickBot="1" x14ac:dyDescent="0.3">
      <c r="A2963" s="676">
        <v>2048</v>
      </c>
      <c r="B2963" s="677">
        <v>2087</v>
      </c>
      <c r="C2963" s="678">
        <v>39</v>
      </c>
      <c r="D2963" s="679">
        <v>2.9133711282191608</v>
      </c>
      <c r="E2963" s="679">
        <v>2.9133711282191608</v>
      </c>
      <c r="F2963" s="680">
        <v>2.9133711282191608</v>
      </c>
      <c r="G2963" s="681">
        <v>35.715456249748549</v>
      </c>
      <c r="H2963" s="681">
        <v>35.715456249748549</v>
      </c>
      <c r="I2963" s="682">
        <v>35.715456249748549</v>
      </c>
      <c r="J2963" s="681">
        <v>353.63262176587659</v>
      </c>
      <c r="K2963" s="681">
        <v>353.63262176587659</v>
      </c>
      <c r="L2963" s="682">
        <v>353.63262176587659</v>
      </c>
    </row>
    <row r="2964" spans="1:12" x14ac:dyDescent="0.25">
      <c r="A2964" s="662">
        <v>2049</v>
      </c>
      <c r="B2964" s="663">
        <v>2049</v>
      </c>
      <c r="C2964" s="664">
        <v>0</v>
      </c>
      <c r="D2964" s="665">
        <v>2.0306934746557843</v>
      </c>
      <c r="E2964" s="665">
        <v>2.0306934746557843</v>
      </c>
      <c r="F2964" s="666">
        <v>2.0306934746557843</v>
      </c>
      <c r="G2964" s="667">
        <v>332.91241882554118</v>
      </c>
      <c r="H2964" s="667">
        <v>332.91241882554118</v>
      </c>
      <c r="I2964" s="668">
        <v>332.91241882554118</v>
      </c>
      <c r="J2964" s="667">
        <v>1339.7367420558564</v>
      </c>
      <c r="K2964" s="667">
        <v>1339.7367420558564</v>
      </c>
      <c r="L2964" s="668">
        <v>1339.7367420558564</v>
      </c>
    </row>
    <row r="2965" spans="1:12" x14ac:dyDescent="0.25">
      <c r="A2965" s="669">
        <v>2049</v>
      </c>
      <c r="B2965" s="670">
        <v>2050</v>
      </c>
      <c r="C2965" s="671">
        <v>1</v>
      </c>
      <c r="D2965" s="672">
        <v>2.2007436981377735</v>
      </c>
      <c r="E2965" s="672">
        <v>2.2007436981377735</v>
      </c>
      <c r="F2965" s="673">
        <v>2.2007436981377735</v>
      </c>
      <c r="G2965" s="674">
        <v>345.36279660226904</v>
      </c>
      <c r="H2965" s="674">
        <v>345.36279660226904</v>
      </c>
      <c r="I2965" s="675">
        <v>345.36279660226904</v>
      </c>
      <c r="J2965" s="674">
        <v>1374.5670517062169</v>
      </c>
      <c r="K2965" s="674">
        <v>1374.5670517062169</v>
      </c>
      <c r="L2965" s="675">
        <v>1374.5670517062169</v>
      </c>
    </row>
    <row r="2966" spans="1:12" x14ac:dyDescent="0.25">
      <c r="A2966" s="669">
        <v>2049</v>
      </c>
      <c r="B2966" s="670">
        <v>2051</v>
      </c>
      <c r="C2966" s="671">
        <v>2</v>
      </c>
      <c r="D2966" s="672">
        <v>2.3894455410770306</v>
      </c>
      <c r="E2966" s="672">
        <v>2.3894455410770306</v>
      </c>
      <c r="F2966" s="673">
        <v>2.3894455410770306</v>
      </c>
      <c r="G2966" s="674">
        <v>359.01617703729011</v>
      </c>
      <c r="H2966" s="674">
        <v>359.01617703729011</v>
      </c>
      <c r="I2966" s="675">
        <v>359.01617703729011</v>
      </c>
      <c r="J2966" s="674">
        <v>1409.0026118282794</v>
      </c>
      <c r="K2966" s="674">
        <v>1409.0026118282794</v>
      </c>
      <c r="L2966" s="675">
        <v>1409.0026118282794</v>
      </c>
    </row>
    <row r="2967" spans="1:12" x14ac:dyDescent="0.25">
      <c r="A2967" s="669">
        <v>2049</v>
      </c>
      <c r="B2967" s="670">
        <v>2052</v>
      </c>
      <c r="C2967" s="671">
        <v>3</v>
      </c>
      <c r="D2967" s="672">
        <v>2.5977854909562854</v>
      </c>
      <c r="E2967" s="672">
        <v>2.5977854909562854</v>
      </c>
      <c r="F2967" s="673">
        <v>2.5977854909562854</v>
      </c>
      <c r="G2967" s="674">
        <v>373.72620191000743</v>
      </c>
      <c r="H2967" s="674">
        <v>373.72620191000743</v>
      </c>
      <c r="I2967" s="675">
        <v>373.72620191000743</v>
      </c>
      <c r="J2967" s="674">
        <v>1442.5995990189888</v>
      </c>
      <c r="K2967" s="674">
        <v>1442.5995990189888</v>
      </c>
      <c r="L2967" s="675">
        <v>1442.5995990189888</v>
      </c>
    </row>
    <row r="2968" spans="1:12" x14ac:dyDescent="0.25">
      <c r="A2968" s="669">
        <v>2049</v>
      </c>
      <c r="B2968" s="670">
        <v>2053</v>
      </c>
      <c r="C2968" s="671">
        <v>4</v>
      </c>
      <c r="D2968" s="672">
        <v>2.8265965286440169</v>
      </c>
      <c r="E2968" s="672">
        <v>2.8265965286440169</v>
      </c>
      <c r="F2968" s="673">
        <v>2.8265965286440169</v>
      </c>
      <c r="G2968" s="674">
        <v>389.31603724866886</v>
      </c>
      <c r="H2968" s="674">
        <v>389.31603724866886</v>
      </c>
      <c r="I2968" s="675">
        <v>389.31603724866886</v>
      </c>
      <c r="J2968" s="674">
        <v>1474.8800134516136</v>
      </c>
      <c r="K2968" s="674">
        <v>1474.8800134516136</v>
      </c>
      <c r="L2968" s="675">
        <v>1474.8800134516136</v>
      </c>
    </row>
    <row r="2969" spans="1:12" x14ac:dyDescent="0.25">
      <c r="A2969" s="669">
        <v>2049</v>
      </c>
      <c r="B2969" s="670">
        <v>2054</v>
      </c>
      <c r="C2969" s="671">
        <v>5</v>
      </c>
      <c r="D2969" s="672">
        <v>3.0764838811811388</v>
      </c>
      <c r="E2969" s="672">
        <v>3.0764838811811388</v>
      </c>
      <c r="F2969" s="673">
        <v>3.0764838811811388</v>
      </c>
      <c r="G2969" s="674">
        <v>405.5724187511878</v>
      </c>
      <c r="H2969" s="674">
        <v>405.5724187511878</v>
      </c>
      <c r="I2969" s="675">
        <v>405.5724187511878</v>
      </c>
      <c r="J2969" s="674">
        <v>1505.3350774006556</v>
      </c>
      <c r="K2969" s="674">
        <v>1505.3350774006556</v>
      </c>
      <c r="L2969" s="675">
        <v>1505.3350774006556</v>
      </c>
    </row>
    <row r="2970" spans="1:12" x14ac:dyDescent="0.25">
      <c r="A2970" s="669">
        <v>2049</v>
      </c>
      <c r="B2970" s="670">
        <v>2055</v>
      </c>
      <c r="C2970" s="671">
        <v>6</v>
      </c>
      <c r="D2970" s="672">
        <v>3.3477395197330595</v>
      </c>
      <c r="E2970" s="672">
        <v>3.3477395197330595</v>
      </c>
      <c r="F2970" s="673">
        <v>3.3477395197330595</v>
      </c>
      <c r="G2970" s="674">
        <v>422.24066549435662</v>
      </c>
      <c r="H2970" s="674">
        <v>422.24066549435662</v>
      </c>
      <c r="I2970" s="675">
        <v>422.24066549435662</v>
      </c>
      <c r="J2970" s="674">
        <v>1533.4302092104058</v>
      </c>
      <c r="K2970" s="674">
        <v>1533.4302092104058</v>
      </c>
      <c r="L2970" s="675">
        <v>1533.4302092104058</v>
      </c>
    </row>
    <row r="2971" spans="1:12" x14ac:dyDescent="0.25">
      <c r="A2971" s="669">
        <v>2049</v>
      </c>
      <c r="B2971" s="670">
        <v>2056</v>
      </c>
      <c r="C2971" s="671">
        <v>7</v>
      </c>
      <c r="D2971" s="672">
        <v>3.6402463132996088</v>
      </c>
      <c r="E2971" s="672">
        <v>3.6402463132996088</v>
      </c>
      <c r="F2971" s="673">
        <v>3.6402463132996088</v>
      </c>
      <c r="G2971" s="674">
        <v>439.02108821526383</v>
      </c>
      <c r="H2971" s="674">
        <v>439.02108821526383</v>
      </c>
      <c r="I2971" s="675">
        <v>439.02108821526383</v>
      </c>
      <c r="J2971" s="674">
        <v>1558.6116690698143</v>
      </c>
      <c r="K2971" s="674">
        <v>1558.6116690698143</v>
      </c>
      <c r="L2971" s="675">
        <v>1558.6116690698143</v>
      </c>
    </row>
    <row r="2972" spans="1:12" x14ac:dyDescent="0.25">
      <c r="A2972" s="669">
        <v>2049</v>
      </c>
      <c r="B2972" s="670">
        <v>2057</v>
      </c>
      <c r="C2972" s="671">
        <v>8</v>
      </c>
      <c r="D2972" s="672">
        <v>3.9533738273232402</v>
      </c>
      <c r="E2972" s="672">
        <v>3.9533738273232402</v>
      </c>
      <c r="F2972" s="673">
        <v>3.9533738273232402</v>
      </c>
      <c r="G2972" s="674">
        <v>455.56729696891972</v>
      </c>
      <c r="H2972" s="674">
        <v>455.56729696891972</v>
      </c>
      <c r="I2972" s="675">
        <v>455.56729696891972</v>
      </c>
      <c r="J2972" s="674">
        <v>1580.3149234732673</v>
      </c>
      <c r="K2972" s="674">
        <v>1580.3149234732673</v>
      </c>
      <c r="L2972" s="675">
        <v>1580.3149234732673</v>
      </c>
    </row>
    <row r="2973" spans="1:12" x14ac:dyDescent="0.25">
      <c r="A2973" s="669">
        <v>2049</v>
      </c>
      <c r="B2973" s="670">
        <v>2058</v>
      </c>
      <c r="C2973" s="671">
        <v>9</v>
      </c>
      <c r="D2973" s="672">
        <v>4.2858690681148497</v>
      </c>
      <c r="E2973" s="672">
        <v>4.2858690681148497</v>
      </c>
      <c r="F2973" s="673">
        <v>4.2858690681148497</v>
      </c>
      <c r="G2973" s="674">
        <v>471.48696168928234</v>
      </c>
      <c r="H2973" s="674">
        <v>471.48696168928234</v>
      </c>
      <c r="I2973" s="675">
        <v>471.48696168928234</v>
      </c>
      <c r="J2973" s="674">
        <v>1597.9747118943465</v>
      </c>
      <c r="K2973" s="674">
        <v>1597.9747118943465</v>
      </c>
      <c r="L2973" s="675">
        <v>1597.9747118943465</v>
      </c>
    </row>
    <row r="2974" spans="1:12" x14ac:dyDescent="0.25">
      <c r="A2974" s="669">
        <v>2049</v>
      </c>
      <c r="B2974" s="670">
        <v>2059</v>
      </c>
      <c r="C2974" s="671">
        <v>10</v>
      </c>
      <c r="D2974" s="672">
        <v>4.6357469850148219</v>
      </c>
      <c r="E2974" s="672">
        <v>4.6357469850148219</v>
      </c>
      <c r="F2974" s="673">
        <v>4.6357469850148219</v>
      </c>
      <c r="G2974" s="674">
        <v>486.34558373969412</v>
      </c>
      <c r="H2974" s="674">
        <v>486.34558373969412</v>
      </c>
      <c r="I2974" s="675">
        <v>486.34558373969412</v>
      </c>
      <c r="J2974" s="674">
        <v>1611.036722707945</v>
      </c>
      <c r="K2974" s="674">
        <v>1611.036722707945</v>
      </c>
      <c r="L2974" s="675">
        <v>1611.036722707945</v>
      </c>
    </row>
    <row r="2975" spans="1:12" x14ac:dyDescent="0.25">
      <c r="A2975" s="669">
        <v>2049</v>
      </c>
      <c r="B2975" s="670">
        <v>2060</v>
      </c>
      <c r="C2975" s="671">
        <v>11</v>
      </c>
      <c r="D2975" s="672">
        <v>5.0001871805737865</v>
      </c>
      <c r="E2975" s="672">
        <v>5.0001871805737865</v>
      </c>
      <c r="F2975" s="673">
        <v>5.0001871805737865</v>
      </c>
      <c r="G2975" s="674">
        <v>499.67378168273206</v>
      </c>
      <c r="H2975" s="674">
        <v>499.67378168273206</v>
      </c>
      <c r="I2975" s="675">
        <v>499.67378168273206</v>
      </c>
      <c r="J2975" s="674">
        <v>1618.9706975904267</v>
      </c>
      <c r="K2975" s="674">
        <v>1618.9706975904267</v>
      </c>
      <c r="L2975" s="675">
        <v>1618.9706975904267</v>
      </c>
    </row>
    <row r="2976" spans="1:12" x14ac:dyDescent="0.25">
      <c r="A2976" s="669">
        <v>2049</v>
      </c>
      <c r="B2976" s="670">
        <v>2061</v>
      </c>
      <c r="C2976" s="671">
        <v>12</v>
      </c>
      <c r="D2976" s="672">
        <v>5.3754449277739287</v>
      </c>
      <c r="E2976" s="672">
        <v>5.3754449277739287</v>
      </c>
      <c r="F2976" s="673">
        <v>5.3754449277739287</v>
      </c>
      <c r="G2976" s="674">
        <v>510.97846622620926</v>
      </c>
      <c r="H2976" s="674">
        <v>510.97846622620926</v>
      </c>
      <c r="I2976" s="675">
        <v>510.97846622620926</v>
      </c>
      <c r="J2976" s="674">
        <v>1621.2846875725902</v>
      </c>
      <c r="K2976" s="674">
        <v>1621.2846875725902</v>
      </c>
      <c r="L2976" s="675">
        <v>1621.2846875725902</v>
      </c>
    </row>
    <row r="2977" spans="1:12" x14ac:dyDescent="0.25">
      <c r="A2977" s="669">
        <v>2049</v>
      </c>
      <c r="B2977" s="670">
        <v>2062</v>
      </c>
      <c r="C2977" s="671">
        <v>13</v>
      </c>
      <c r="D2977" s="672">
        <v>5.7567860862576028</v>
      </c>
      <c r="E2977" s="672">
        <v>5.7567860862576028</v>
      </c>
      <c r="F2977" s="673">
        <v>5.7567860862576028</v>
      </c>
      <c r="G2977" s="674">
        <v>519.7580676845522</v>
      </c>
      <c r="H2977" s="674">
        <v>519.7580676845522</v>
      </c>
      <c r="I2977" s="675">
        <v>519.7580676845522</v>
      </c>
      <c r="J2977" s="674">
        <v>1617.5400839904339</v>
      </c>
      <c r="K2977" s="674">
        <v>1617.5400839904339</v>
      </c>
      <c r="L2977" s="675">
        <v>1617.5400839904339</v>
      </c>
    </row>
    <row r="2978" spans="1:12" x14ac:dyDescent="0.25">
      <c r="A2978" s="669">
        <v>2049</v>
      </c>
      <c r="B2978" s="670">
        <v>2063</v>
      </c>
      <c r="C2978" s="671">
        <v>14</v>
      </c>
      <c r="D2978" s="672">
        <v>6.1384566329360073</v>
      </c>
      <c r="E2978" s="672">
        <v>6.1384566329360073</v>
      </c>
      <c r="F2978" s="673">
        <v>6.1384566329360073</v>
      </c>
      <c r="G2978" s="674">
        <v>525.52168181070294</v>
      </c>
      <c r="H2978" s="674">
        <v>525.52168181070294</v>
      </c>
      <c r="I2978" s="675">
        <v>525.52168181070294</v>
      </c>
      <c r="J2978" s="674">
        <v>1607.3669494255735</v>
      </c>
      <c r="K2978" s="674">
        <v>1607.3669494255735</v>
      </c>
      <c r="L2978" s="675">
        <v>1607.3669494255735</v>
      </c>
    </row>
    <row r="2979" spans="1:12" x14ac:dyDescent="0.25">
      <c r="A2979" s="669">
        <v>2049</v>
      </c>
      <c r="B2979" s="670">
        <v>2064</v>
      </c>
      <c r="C2979" s="671">
        <v>15</v>
      </c>
      <c r="D2979" s="672">
        <v>6.5136980244352793</v>
      </c>
      <c r="E2979" s="672">
        <v>6.5136980244352793</v>
      </c>
      <c r="F2979" s="673">
        <v>6.5136980244352793</v>
      </c>
      <c r="G2979" s="674">
        <v>527.811624811667</v>
      </c>
      <c r="H2979" s="674">
        <v>527.811624811667</v>
      </c>
      <c r="I2979" s="675">
        <v>527.811624811667</v>
      </c>
      <c r="J2979" s="674">
        <v>1590.47908411819</v>
      </c>
      <c r="K2979" s="674">
        <v>1590.47908411819</v>
      </c>
      <c r="L2979" s="675">
        <v>1590.47908411819</v>
      </c>
    </row>
    <row r="2980" spans="1:12" x14ac:dyDescent="0.25">
      <c r="A2980" s="669">
        <v>2049</v>
      </c>
      <c r="B2980" s="670">
        <v>2065</v>
      </c>
      <c r="C2980" s="671">
        <v>16</v>
      </c>
      <c r="D2980" s="672">
        <v>6.8748192194085114</v>
      </c>
      <c r="E2980" s="672">
        <v>6.8748192194085114</v>
      </c>
      <c r="F2980" s="673">
        <v>6.8748192194085114</v>
      </c>
      <c r="G2980" s="674">
        <v>526.22845779813065</v>
      </c>
      <c r="H2980" s="674">
        <v>526.22845779813065</v>
      </c>
      <c r="I2980" s="675">
        <v>526.22845779813065</v>
      </c>
      <c r="J2980" s="674">
        <v>1566.688189846742</v>
      </c>
      <c r="K2980" s="674">
        <v>1566.688189846742</v>
      </c>
      <c r="L2980" s="675">
        <v>1566.688189846742</v>
      </c>
    </row>
    <row r="2981" spans="1:12" x14ac:dyDescent="0.25">
      <c r="A2981" s="669">
        <v>2049</v>
      </c>
      <c r="B2981" s="670">
        <v>2066</v>
      </c>
      <c r="C2981" s="671">
        <v>17</v>
      </c>
      <c r="D2981" s="672">
        <v>7.2133346500406974</v>
      </c>
      <c r="E2981" s="672">
        <v>7.2133346500406974</v>
      </c>
      <c r="F2981" s="673">
        <v>7.2133346500406974</v>
      </c>
      <c r="G2981" s="674">
        <v>520.45709216674959</v>
      </c>
      <c r="H2981" s="674">
        <v>520.45709216674959</v>
      </c>
      <c r="I2981" s="675">
        <v>520.45709216674959</v>
      </c>
      <c r="J2981" s="674">
        <v>1535.9164438241519</v>
      </c>
      <c r="K2981" s="674">
        <v>1535.9164438241519</v>
      </c>
      <c r="L2981" s="675">
        <v>1535.9164438241519</v>
      </c>
    </row>
    <row r="2982" spans="1:12" x14ac:dyDescent="0.25">
      <c r="A2982" s="669">
        <v>2049</v>
      </c>
      <c r="B2982" s="670">
        <v>2067</v>
      </c>
      <c r="C2982" s="671">
        <v>18</v>
      </c>
      <c r="D2982" s="672">
        <v>7.5217897044311384</v>
      </c>
      <c r="E2982" s="672">
        <v>7.5217897044311384</v>
      </c>
      <c r="F2982" s="673">
        <v>7.5217897044311384</v>
      </c>
      <c r="G2982" s="674">
        <v>510.67473071138556</v>
      </c>
      <c r="H2982" s="674">
        <v>510.67473071138556</v>
      </c>
      <c r="I2982" s="675">
        <v>510.67473071138556</v>
      </c>
      <c r="J2982" s="674">
        <v>1500.1841034446925</v>
      </c>
      <c r="K2982" s="674">
        <v>1500.1841034446925</v>
      </c>
      <c r="L2982" s="675">
        <v>1500.1841034446925</v>
      </c>
    </row>
    <row r="2983" spans="1:12" x14ac:dyDescent="0.25">
      <c r="A2983" s="669">
        <v>2049</v>
      </c>
      <c r="B2983" s="670">
        <v>2068</v>
      </c>
      <c r="C2983" s="671">
        <v>19</v>
      </c>
      <c r="D2983" s="672">
        <v>7.7893497057415209</v>
      </c>
      <c r="E2983" s="672">
        <v>7.7893497057415209</v>
      </c>
      <c r="F2983" s="673">
        <v>7.7893497057415209</v>
      </c>
      <c r="G2983" s="674">
        <v>496.41169968704833</v>
      </c>
      <c r="H2983" s="674">
        <v>496.41169968704833</v>
      </c>
      <c r="I2983" s="675">
        <v>496.41169968704833</v>
      </c>
      <c r="J2983" s="674">
        <v>1457.6082490956696</v>
      </c>
      <c r="K2983" s="674">
        <v>1457.6082490956696</v>
      </c>
      <c r="L2983" s="675">
        <v>1457.6082490956696</v>
      </c>
    </row>
    <row r="2984" spans="1:12" x14ac:dyDescent="0.25">
      <c r="A2984" s="669">
        <v>2049</v>
      </c>
      <c r="B2984" s="670">
        <v>2069</v>
      </c>
      <c r="C2984" s="671">
        <v>20</v>
      </c>
      <c r="D2984" s="672">
        <v>8.0066352671494094</v>
      </c>
      <c r="E2984" s="672">
        <v>8.0066352671494094</v>
      </c>
      <c r="F2984" s="673">
        <v>8.0066352671494094</v>
      </c>
      <c r="G2984" s="674">
        <v>477.72622010043233</v>
      </c>
      <c r="H2984" s="674">
        <v>477.72622010043233</v>
      </c>
      <c r="I2984" s="675">
        <v>477.72622010043233</v>
      </c>
      <c r="J2984" s="674">
        <v>1408.4223404015947</v>
      </c>
      <c r="K2984" s="674">
        <v>1408.4223404015947</v>
      </c>
      <c r="L2984" s="675">
        <v>1408.4223404015947</v>
      </c>
    </row>
    <row r="2985" spans="1:12" x14ac:dyDescent="0.25">
      <c r="A2985" s="669">
        <v>2049</v>
      </c>
      <c r="B2985" s="670">
        <v>2070</v>
      </c>
      <c r="C2985" s="671">
        <v>21</v>
      </c>
      <c r="D2985" s="672">
        <v>8.1647637068484329</v>
      </c>
      <c r="E2985" s="672">
        <v>8.1647637068484329</v>
      </c>
      <c r="F2985" s="673">
        <v>8.1647637068484329</v>
      </c>
      <c r="G2985" s="674">
        <v>454.84532156649459</v>
      </c>
      <c r="H2985" s="674">
        <v>454.84532156649459</v>
      </c>
      <c r="I2985" s="675">
        <v>454.84532156649459</v>
      </c>
      <c r="J2985" s="674">
        <v>1353.0366431534294</v>
      </c>
      <c r="K2985" s="674">
        <v>1353.0366431534294</v>
      </c>
      <c r="L2985" s="675">
        <v>1353.0366431534294</v>
      </c>
    </row>
    <row r="2986" spans="1:12" x14ac:dyDescent="0.25">
      <c r="A2986" s="669">
        <v>2049</v>
      </c>
      <c r="B2986" s="670">
        <v>2071</v>
      </c>
      <c r="C2986" s="671">
        <v>22</v>
      </c>
      <c r="D2986" s="672">
        <v>8.2557746919768107</v>
      </c>
      <c r="E2986" s="672">
        <v>8.2557746919768107</v>
      </c>
      <c r="F2986" s="673">
        <v>8.2557746919768107</v>
      </c>
      <c r="G2986" s="674">
        <v>428.15806037910676</v>
      </c>
      <c r="H2986" s="674">
        <v>428.15806037910676</v>
      </c>
      <c r="I2986" s="675">
        <v>428.15806037910676</v>
      </c>
      <c r="J2986" s="674">
        <v>1291.9910725700547</v>
      </c>
      <c r="K2986" s="674">
        <v>1291.9910725700547</v>
      </c>
      <c r="L2986" s="675">
        <v>1291.9910725700547</v>
      </c>
    </row>
    <row r="2987" spans="1:12" x14ac:dyDescent="0.25">
      <c r="A2987" s="669">
        <v>2049</v>
      </c>
      <c r="B2987" s="670">
        <v>2072</v>
      </c>
      <c r="C2987" s="671">
        <v>23</v>
      </c>
      <c r="D2987" s="672">
        <v>8.2731059103255138</v>
      </c>
      <c r="E2987" s="672">
        <v>8.2731059103255138</v>
      </c>
      <c r="F2987" s="673">
        <v>8.2731059103255138</v>
      </c>
      <c r="G2987" s="674">
        <v>398.20655951513726</v>
      </c>
      <c r="H2987" s="674">
        <v>398.20655951513726</v>
      </c>
      <c r="I2987" s="675">
        <v>398.20655951513726</v>
      </c>
      <c r="J2987" s="674">
        <v>1225.9464608481658</v>
      </c>
      <c r="K2987" s="674">
        <v>1225.9464608481658</v>
      </c>
      <c r="L2987" s="675">
        <v>1225.9464608481658</v>
      </c>
    </row>
    <row r="2988" spans="1:12" x14ac:dyDescent="0.25">
      <c r="A2988" s="669">
        <v>2049</v>
      </c>
      <c r="B2988" s="670">
        <v>2073</v>
      </c>
      <c r="C2988" s="671">
        <v>24</v>
      </c>
      <c r="D2988" s="672">
        <v>8.2120536968622257</v>
      </c>
      <c r="E2988" s="672">
        <v>8.2120536968622257</v>
      </c>
      <c r="F2988" s="673">
        <v>8.2120536968622257</v>
      </c>
      <c r="G2988" s="674">
        <v>365.66613608021981</v>
      </c>
      <c r="H2988" s="674">
        <v>365.66613608021981</v>
      </c>
      <c r="I2988" s="675">
        <v>365.66613608021981</v>
      </c>
      <c r="J2988" s="674">
        <v>1155.6711415607479</v>
      </c>
      <c r="K2988" s="674">
        <v>1155.6711415607479</v>
      </c>
      <c r="L2988" s="675">
        <v>1155.6711415607479</v>
      </c>
    </row>
    <row r="2989" spans="1:12" x14ac:dyDescent="0.25">
      <c r="A2989" s="669">
        <v>2049</v>
      </c>
      <c r="B2989" s="670">
        <v>2074</v>
      </c>
      <c r="C2989" s="671">
        <v>25</v>
      </c>
      <c r="D2989" s="672">
        <v>8.0701771272918865</v>
      </c>
      <c r="E2989" s="672">
        <v>8.0701771272918865</v>
      </c>
      <c r="F2989" s="673">
        <v>8.0701771272918865</v>
      </c>
      <c r="G2989" s="674">
        <v>331.31445148539672</v>
      </c>
      <c r="H2989" s="674">
        <v>331.31445148539672</v>
      </c>
      <c r="I2989" s="675">
        <v>331.31445148539672</v>
      </c>
      <c r="J2989" s="674">
        <v>1082.0192016769215</v>
      </c>
      <c r="K2989" s="674">
        <v>1082.0192016769215</v>
      </c>
      <c r="L2989" s="675">
        <v>1082.0192016769215</v>
      </c>
    </row>
    <row r="2990" spans="1:12" x14ac:dyDescent="0.25">
      <c r="A2990" s="669">
        <v>2049</v>
      </c>
      <c r="B2990" s="670">
        <v>2075</v>
      </c>
      <c r="C2990" s="671">
        <v>26</v>
      </c>
      <c r="D2990" s="672">
        <v>7.8479381344033428</v>
      </c>
      <c r="E2990" s="672">
        <v>7.8479381344033428</v>
      </c>
      <c r="F2990" s="673">
        <v>7.8479381344033428</v>
      </c>
      <c r="G2990" s="674">
        <v>296.03516303670568</v>
      </c>
      <c r="H2990" s="674">
        <v>296.03516303670568</v>
      </c>
      <c r="I2990" s="675">
        <v>296.03516303670568</v>
      </c>
      <c r="J2990" s="674">
        <v>1006.1601458342352</v>
      </c>
      <c r="K2990" s="674">
        <v>1006.1601458342352</v>
      </c>
      <c r="L2990" s="675">
        <v>1006.1601458342352</v>
      </c>
    </row>
    <row r="2991" spans="1:12" x14ac:dyDescent="0.25">
      <c r="A2991" s="669">
        <v>2049</v>
      </c>
      <c r="B2991" s="670">
        <v>2076</v>
      </c>
      <c r="C2991" s="671">
        <v>27</v>
      </c>
      <c r="D2991" s="672">
        <v>7.5723785642843291</v>
      </c>
      <c r="E2991" s="672">
        <v>7.5723785642843291</v>
      </c>
      <c r="F2991" s="673">
        <v>7.5723785642843291</v>
      </c>
      <c r="G2991" s="674">
        <v>261.06605416095317</v>
      </c>
      <c r="H2991" s="674">
        <v>261.06605416095317</v>
      </c>
      <c r="I2991" s="675">
        <v>261.06605416095317</v>
      </c>
      <c r="J2991" s="674">
        <v>929.83968779790655</v>
      </c>
      <c r="K2991" s="674">
        <v>929.83968779790655</v>
      </c>
      <c r="L2991" s="675">
        <v>929.83968779790655</v>
      </c>
    </row>
    <row r="2992" spans="1:12" x14ac:dyDescent="0.25">
      <c r="A2992" s="669">
        <v>2049</v>
      </c>
      <c r="B2992" s="670">
        <v>2077</v>
      </c>
      <c r="C2992" s="671">
        <v>28</v>
      </c>
      <c r="D2992" s="672">
        <v>7.2329890043854022</v>
      </c>
      <c r="E2992" s="672">
        <v>7.2329890043854022</v>
      </c>
      <c r="F2992" s="673">
        <v>7.2329890043854022</v>
      </c>
      <c r="G2992" s="674">
        <v>229.0287868632561</v>
      </c>
      <c r="H2992" s="674">
        <v>229.0287868632561</v>
      </c>
      <c r="I2992" s="675">
        <v>229.0287868632561</v>
      </c>
      <c r="J2992" s="674">
        <v>862.79094147408182</v>
      </c>
      <c r="K2992" s="674">
        <v>862.79094147408182</v>
      </c>
      <c r="L2992" s="675">
        <v>862.79094147408182</v>
      </c>
    </row>
    <row r="2993" spans="1:12" x14ac:dyDescent="0.25">
      <c r="A2993" s="669">
        <v>2049</v>
      </c>
      <c r="B2993" s="670">
        <v>2078</v>
      </c>
      <c r="C2993" s="671">
        <v>29</v>
      </c>
      <c r="D2993" s="672">
        <v>6.8264158635213619</v>
      </c>
      <c r="E2993" s="672">
        <v>6.8264158635213619</v>
      </c>
      <c r="F2993" s="673">
        <v>6.8264158635213619</v>
      </c>
      <c r="G2993" s="674">
        <v>197.69242774060282</v>
      </c>
      <c r="H2993" s="674">
        <v>197.69242774060282</v>
      </c>
      <c r="I2993" s="675">
        <v>197.69242774060282</v>
      </c>
      <c r="J2993" s="674">
        <v>794.17949516951467</v>
      </c>
      <c r="K2993" s="674">
        <v>794.17949516951467</v>
      </c>
      <c r="L2993" s="675">
        <v>794.17949516951467</v>
      </c>
    </row>
    <row r="2994" spans="1:12" x14ac:dyDescent="0.25">
      <c r="A2994" s="669">
        <v>2049</v>
      </c>
      <c r="B2994" s="670">
        <v>2079</v>
      </c>
      <c r="C2994" s="671">
        <v>30</v>
      </c>
      <c r="D2994" s="672">
        <v>6.3617663098161357</v>
      </c>
      <c r="E2994" s="672">
        <v>6.3617663098161357</v>
      </c>
      <c r="F2994" s="673">
        <v>6.3617663098161357</v>
      </c>
      <c r="G2994" s="674">
        <v>167.82954766517057</v>
      </c>
      <c r="H2994" s="674">
        <v>167.82954766517057</v>
      </c>
      <c r="I2994" s="675">
        <v>167.82954766517057</v>
      </c>
      <c r="J2994" s="674">
        <v>725.23559562467415</v>
      </c>
      <c r="K2994" s="674">
        <v>725.23559562467415</v>
      </c>
      <c r="L2994" s="675">
        <v>725.23559562467415</v>
      </c>
    </row>
    <row r="2995" spans="1:12" x14ac:dyDescent="0.25">
      <c r="A2995" s="669">
        <v>2049</v>
      </c>
      <c r="B2995" s="670">
        <v>2080</v>
      </c>
      <c r="C2995" s="671">
        <v>31</v>
      </c>
      <c r="D2995" s="672">
        <v>6.2601161430922101</v>
      </c>
      <c r="E2995" s="672">
        <v>6.2601161430922101</v>
      </c>
      <c r="F2995" s="673">
        <v>6.2601161430922101</v>
      </c>
      <c r="G2995" s="674">
        <v>168.79681108213782</v>
      </c>
      <c r="H2995" s="674">
        <v>168.79681108213782</v>
      </c>
      <c r="I2995" s="675">
        <v>168.79681108213782</v>
      </c>
      <c r="J2995" s="674">
        <v>657.06375395925238</v>
      </c>
      <c r="K2995" s="674">
        <v>657.06375395925238</v>
      </c>
      <c r="L2995" s="675">
        <v>657.06375395925238</v>
      </c>
    </row>
    <row r="2996" spans="1:12" x14ac:dyDescent="0.25">
      <c r="A2996" s="669">
        <v>2049</v>
      </c>
      <c r="B2996" s="670">
        <v>2081</v>
      </c>
      <c r="C2996" s="671">
        <v>32</v>
      </c>
      <c r="D2996" s="672">
        <v>8.6606116829813864</v>
      </c>
      <c r="E2996" s="672">
        <v>8.6606116829813864</v>
      </c>
      <c r="F2996" s="673">
        <v>8.6606116829813864</v>
      </c>
      <c r="G2996" s="674">
        <v>142.05530714506546</v>
      </c>
      <c r="H2996" s="674">
        <v>142.05530714506546</v>
      </c>
      <c r="I2996" s="675">
        <v>142.05530714506546</v>
      </c>
      <c r="J2996" s="674">
        <v>597.87063646757508</v>
      </c>
      <c r="K2996" s="674">
        <v>597.87063646757508</v>
      </c>
      <c r="L2996" s="675">
        <v>597.87063646757508</v>
      </c>
    </row>
    <row r="2997" spans="1:12" x14ac:dyDescent="0.25">
      <c r="A2997" s="669">
        <v>2049</v>
      </c>
      <c r="B2997" s="670">
        <v>2082</v>
      </c>
      <c r="C2997" s="671">
        <v>33</v>
      </c>
      <c r="D2997" s="672">
        <v>7.5228576291034805</v>
      </c>
      <c r="E2997" s="672">
        <v>7.5228576291034805</v>
      </c>
      <c r="F2997" s="673">
        <v>7.5228576291034805</v>
      </c>
      <c r="G2997" s="674">
        <v>121.73023032223881</v>
      </c>
      <c r="H2997" s="674">
        <v>121.73023032223881</v>
      </c>
      <c r="I2997" s="675">
        <v>121.73023032223881</v>
      </c>
      <c r="J2997" s="674">
        <v>625.88760704672507</v>
      </c>
      <c r="K2997" s="674">
        <v>625.88760704672507</v>
      </c>
      <c r="L2997" s="675">
        <v>625.88760704672507</v>
      </c>
    </row>
    <row r="2998" spans="1:12" x14ac:dyDescent="0.25">
      <c r="A2998" s="669">
        <v>2049</v>
      </c>
      <c r="B2998" s="670">
        <v>2083</v>
      </c>
      <c r="C2998" s="671">
        <v>34</v>
      </c>
      <c r="D2998" s="672">
        <v>6.3072993863834252</v>
      </c>
      <c r="E2998" s="672">
        <v>6.3072993863834252</v>
      </c>
      <c r="F2998" s="673">
        <v>6.3072993863834252</v>
      </c>
      <c r="G2998" s="674">
        <v>103.85816229605558</v>
      </c>
      <c r="H2998" s="674">
        <v>103.85816229605558</v>
      </c>
      <c r="I2998" s="675">
        <v>103.85816229605558</v>
      </c>
      <c r="J2998" s="674">
        <v>567.56307073476262</v>
      </c>
      <c r="K2998" s="674">
        <v>567.56307073476262</v>
      </c>
      <c r="L2998" s="675">
        <v>567.56307073476262</v>
      </c>
    </row>
    <row r="2999" spans="1:12" x14ac:dyDescent="0.25">
      <c r="A2999" s="669">
        <v>2049</v>
      </c>
      <c r="B2999" s="670">
        <v>2084</v>
      </c>
      <c r="C2999" s="671">
        <v>35</v>
      </c>
      <c r="D2999" s="672">
        <v>6.1722349399293917</v>
      </c>
      <c r="E2999" s="672">
        <v>6.1722349399293917</v>
      </c>
      <c r="F2999" s="673">
        <v>6.1722349399293917</v>
      </c>
      <c r="G2999" s="674">
        <v>99.451808544818107</v>
      </c>
      <c r="H2999" s="674">
        <v>99.451808544818107</v>
      </c>
      <c r="I2999" s="675">
        <v>99.451808544818107</v>
      </c>
      <c r="J2999" s="674">
        <v>505.25713002633421</v>
      </c>
      <c r="K2999" s="674">
        <v>505.25713002633421</v>
      </c>
      <c r="L2999" s="675">
        <v>505.25713002633421</v>
      </c>
    </row>
    <row r="3000" spans="1:12" x14ac:dyDescent="0.25">
      <c r="A3000" s="669">
        <v>2049</v>
      </c>
      <c r="B3000" s="670">
        <v>2085</v>
      </c>
      <c r="C3000" s="671">
        <v>36</v>
      </c>
      <c r="D3000" s="672">
        <v>4.9522680206466161</v>
      </c>
      <c r="E3000" s="672">
        <v>4.9522680206466161</v>
      </c>
      <c r="F3000" s="673">
        <v>4.9522680206466161</v>
      </c>
      <c r="G3000" s="674">
        <v>103.83155498148359</v>
      </c>
      <c r="H3000" s="674">
        <v>103.83155498148359</v>
      </c>
      <c r="I3000" s="675">
        <v>103.83155498148359</v>
      </c>
      <c r="J3000" s="674">
        <v>593.79116476925913</v>
      </c>
      <c r="K3000" s="674">
        <v>593.79116476925913</v>
      </c>
      <c r="L3000" s="675">
        <v>593.79116476925913</v>
      </c>
    </row>
    <row r="3001" spans="1:12" x14ac:dyDescent="0.25">
      <c r="A3001" s="669">
        <v>2049</v>
      </c>
      <c r="B3001" s="670">
        <v>2086</v>
      </c>
      <c r="C3001" s="671">
        <v>37</v>
      </c>
      <c r="D3001" s="672">
        <v>4.2604917201712702</v>
      </c>
      <c r="E3001" s="672">
        <v>4.2604917201712702</v>
      </c>
      <c r="F3001" s="673">
        <v>4.2604917201712702</v>
      </c>
      <c r="G3001" s="674">
        <v>77.134539585371058</v>
      </c>
      <c r="H3001" s="674">
        <v>77.134539585371058</v>
      </c>
      <c r="I3001" s="675">
        <v>77.134539585371058</v>
      </c>
      <c r="J3001" s="674">
        <v>486.1891870483546</v>
      </c>
      <c r="K3001" s="674">
        <v>486.1891870483546</v>
      </c>
      <c r="L3001" s="675">
        <v>486.1891870483546</v>
      </c>
    </row>
    <row r="3002" spans="1:12" x14ac:dyDescent="0.25">
      <c r="A3002" s="669">
        <v>2049</v>
      </c>
      <c r="B3002" s="670">
        <v>2087</v>
      </c>
      <c r="C3002" s="671">
        <v>38</v>
      </c>
      <c r="D3002" s="672">
        <v>3.7902818603341295</v>
      </c>
      <c r="E3002" s="672">
        <v>3.7902818603341295</v>
      </c>
      <c r="F3002" s="673">
        <v>3.7902818603341295</v>
      </c>
      <c r="G3002" s="674">
        <v>58.596259189296205</v>
      </c>
      <c r="H3002" s="674">
        <v>58.596259189296205</v>
      </c>
      <c r="I3002" s="675">
        <v>58.596259189296205</v>
      </c>
      <c r="J3002" s="674">
        <v>444.0015364487715</v>
      </c>
      <c r="K3002" s="674">
        <v>444.0015364487715</v>
      </c>
      <c r="L3002" s="675">
        <v>444.0015364487715</v>
      </c>
    </row>
    <row r="3003" spans="1:12" ht="13" thickBot="1" x14ac:dyDescent="0.3">
      <c r="A3003" s="676">
        <v>2049</v>
      </c>
      <c r="B3003" s="677">
        <v>2088</v>
      </c>
      <c r="C3003" s="678">
        <v>39</v>
      </c>
      <c r="D3003" s="679">
        <v>2.9133711282191608</v>
      </c>
      <c r="E3003" s="679">
        <v>2.9133711282191608</v>
      </c>
      <c r="F3003" s="680">
        <v>2.9133711282191608</v>
      </c>
      <c r="G3003" s="681">
        <v>35.715456249748549</v>
      </c>
      <c r="H3003" s="681">
        <v>35.715456249748549</v>
      </c>
      <c r="I3003" s="682">
        <v>35.715456249748549</v>
      </c>
      <c r="J3003" s="681">
        <v>353.63262176587659</v>
      </c>
      <c r="K3003" s="681">
        <v>353.63262176587659</v>
      </c>
      <c r="L3003" s="682">
        <v>353.63262176587659</v>
      </c>
    </row>
    <row r="3004" spans="1:12" x14ac:dyDescent="0.25">
      <c r="A3004" s="662">
        <v>2050</v>
      </c>
      <c r="B3004" s="663">
        <v>2050</v>
      </c>
      <c r="C3004" s="664">
        <v>0</v>
      </c>
      <c r="D3004" s="665">
        <v>2.0306934746557843</v>
      </c>
      <c r="E3004" s="665">
        <v>2.0306934746557843</v>
      </c>
      <c r="F3004" s="666">
        <v>2.0306934746557843</v>
      </c>
      <c r="G3004" s="667">
        <v>332.91241882554118</v>
      </c>
      <c r="H3004" s="667">
        <v>332.91241882554118</v>
      </c>
      <c r="I3004" s="668">
        <v>332.91241882554118</v>
      </c>
      <c r="J3004" s="667">
        <v>1339.7367420558564</v>
      </c>
      <c r="K3004" s="667">
        <v>1339.7367420558564</v>
      </c>
      <c r="L3004" s="668">
        <v>1339.7367420558564</v>
      </c>
    </row>
    <row r="3005" spans="1:12" x14ac:dyDescent="0.25">
      <c r="A3005" s="669">
        <v>2050</v>
      </c>
      <c r="B3005" s="670">
        <v>2051</v>
      </c>
      <c r="C3005" s="671">
        <v>1</v>
      </c>
      <c r="D3005" s="672">
        <v>2.2007436981377735</v>
      </c>
      <c r="E3005" s="672">
        <v>2.2007436981377735</v>
      </c>
      <c r="F3005" s="673">
        <v>2.2007436981377735</v>
      </c>
      <c r="G3005" s="674">
        <v>345.36279660226904</v>
      </c>
      <c r="H3005" s="674">
        <v>345.36279660226904</v>
      </c>
      <c r="I3005" s="675">
        <v>345.36279660226904</v>
      </c>
      <c r="J3005" s="674">
        <v>1374.5670517062169</v>
      </c>
      <c r="K3005" s="674">
        <v>1374.5670517062169</v>
      </c>
      <c r="L3005" s="675">
        <v>1374.5670517062169</v>
      </c>
    </row>
    <row r="3006" spans="1:12" x14ac:dyDescent="0.25">
      <c r="A3006" s="669">
        <v>2050</v>
      </c>
      <c r="B3006" s="670">
        <v>2052</v>
      </c>
      <c r="C3006" s="671">
        <v>2</v>
      </c>
      <c r="D3006" s="672">
        <v>2.3894455410770306</v>
      </c>
      <c r="E3006" s="672">
        <v>2.3894455410770306</v>
      </c>
      <c r="F3006" s="673">
        <v>2.3894455410770306</v>
      </c>
      <c r="G3006" s="674">
        <v>359.01617703729011</v>
      </c>
      <c r="H3006" s="674">
        <v>359.01617703729011</v>
      </c>
      <c r="I3006" s="675">
        <v>359.01617703729011</v>
      </c>
      <c r="J3006" s="674">
        <v>1409.0026118282794</v>
      </c>
      <c r="K3006" s="674">
        <v>1409.0026118282794</v>
      </c>
      <c r="L3006" s="675">
        <v>1409.0026118282794</v>
      </c>
    </row>
    <row r="3007" spans="1:12" x14ac:dyDescent="0.25">
      <c r="A3007" s="669">
        <v>2050</v>
      </c>
      <c r="B3007" s="670">
        <v>2053</v>
      </c>
      <c r="C3007" s="671">
        <v>3</v>
      </c>
      <c r="D3007" s="672">
        <v>2.5977854909562854</v>
      </c>
      <c r="E3007" s="672">
        <v>2.5977854909562854</v>
      </c>
      <c r="F3007" s="673">
        <v>2.5977854909562854</v>
      </c>
      <c r="G3007" s="674">
        <v>373.72620191000743</v>
      </c>
      <c r="H3007" s="674">
        <v>373.72620191000743</v>
      </c>
      <c r="I3007" s="675">
        <v>373.72620191000743</v>
      </c>
      <c r="J3007" s="674">
        <v>1442.5995990189888</v>
      </c>
      <c r="K3007" s="674">
        <v>1442.5995990189888</v>
      </c>
      <c r="L3007" s="675">
        <v>1442.5995990189888</v>
      </c>
    </row>
    <row r="3008" spans="1:12" x14ac:dyDescent="0.25">
      <c r="A3008" s="669">
        <v>2050</v>
      </c>
      <c r="B3008" s="670">
        <v>2054</v>
      </c>
      <c r="C3008" s="671">
        <v>4</v>
      </c>
      <c r="D3008" s="672">
        <v>2.8265965286440169</v>
      </c>
      <c r="E3008" s="672">
        <v>2.8265965286440169</v>
      </c>
      <c r="F3008" s="673">
        <v>2.8265965286440169</v>
      </c>
      <c r="G3008" s="674">
        <v>389.31603724866886</v>
      </c>
      <c r="H3008" s="674">
        <v>389.31603724866886</v>
      </c>
      <c r="I3008" s="675">
        <v>389.31603724866886</v>
      </c>
      <c r="J3008" s="674">
        <v>1474.8800134516136</v>
      </c>
      <c r="K3008" s="674">
        <v>1474.8800134516136</v>
      </c>
      <c r="L3008" s="675">
        <v>1474.8800134516136</v>
      </c>
    </row>
    <row r="3009" spans="1:12" x14ac:dyDescent="0.25">
      <c r="A3009" s="669">
        <v>2050</v>
      </c>
      <c r="B3009" s="670">
        <v>2055</v>
      </c>
      <c r="C3009" s="671">
        <v>5</v>
      </c>
      <c r="D3009" s="672">
        <v>3.0764838811811388</v>
      </c>
      <c r="E3009" s="672">
        <v>3.0764838811811388</v>
      </c>
      <c r="F3009" s="673">
        <v>3.0764838811811388</v>
      </c>
      <c r="G3009" s="674">
        <v>405.5724187511878</v>
      </c>
      <c r="H3009" s="674">
        <v>405.5724187511878</v>
      </c>
      <c r="I3009" s="675">
        <v>405.5724187511878</v>
      </c>
      <c r="J3009" s="674">
        <v>1505.3350774006556</v>
      </c>
      <c r="K3009" s="674">
        <v>1505.3350774006556</v>
      </c>
      <c r="L3009" s="675">
        <v>1505.3350774006556</v>
      </c>
    </row>
    <row r="3010" spans="1:12" x14ac:dyDescent="0.25">
      <c r="A3010" s="669">
        <v>2050</v>
      </c>
      <c r="B3010" s="670">
        <v>2056</v>
      </c>
      <c r="C3010" s="671">
        <v>6</v>
      </c>
      <c r="D3010" s="672">
        <v>3.3477395197330595</v>
      </c>
      <c r="E3010" s="672">
        <v>3.3477395197330595</v>
      </c>
      <c r="F3010" s="673">
        <v>3.3477395197330595</v>
      </c>
      <c r="G3010" s="674">
        <v>422.24066549435662</v>
      </c>
      <c r="H3010" s="674">
        <v>422.24066549435662</v>
      </c>
      <c r="I3010" s="675">
        <v>422.24066549435662</v>
      </c>
      <c r="J3010" s="674">
        <v>1533.4302092104058</v>
      </c>
      <c r="K3010" s="674">
        <v>1533.4302092104058</v>
      </c>
      <c r="L3010" s="675">
        <v>1533.4302092104058</v>
      </c>
    </row>
    <row r="3011" spans="1:12" x14ac:dyDescent="0.25">
      <c r="A3011" s="669">
        <v>2050</v>
      </c>
      <c r="B3011" s="670">
        <v>2057</v>
      </c>
      <c r="C3011" s="671">
        <v>7</v>
      </c>
      <c r="D3011" s="672">
        <v>3.6402463132996088</v>
      </c>
      <c r="E3011" s="672">
        <v>3.6402463132996088</v>
      </c>
      <c r="F3011" s="673">
        <v>3.6402463132996088</v>
      </c>
      <c r="G3011" s="674">
        <v>439.02108821526383</v>
      </c>
      <c r="H3011" s="674">
        <v>439.02108821526383</v>
      </c>
      <c r="I3011" s="675">
        <v>439.02108821526383</v>
      </c>
      <c r="J3011" s="674">
        <v>1558.6116690698143</v>
      </c>
      <c r="K3011" s="674">
        <v>1558.6116690698143</v>
      </c>
      <c r="L3011" s="675">
        <v>1558.6116690698143</v>
      </c>
    </row>
    <row r="3012" spans="1:12" x14ac:dyDescent="0.25">
      <c r="A3012" s="669">
        <v>2050</v>
      </c>
      <c r="B3012" s="670">
        <v>2058</v>
      </c>
      <c r="C3012" s="671">
        <v>8</v>
      </c>
      <c r="D3012" s="672">
        <v>3.9533738273232402</v>
      </c>
      <c r="E3012" s="672">
        <v>3.9533738273232402</v>
      </c>
      <c r="F3012" s="673">
        <v>3.9533738273232402</v>
      </c>
      <c r="G3012" s="674">
        <v>455.56729696891972</v>
      </c>
      <c r="H3012" s="674">
        <v>455.56729696891972</v>
      </c>
      <c r="I3012" s="675">
        <v>455.56729696891972</v>
      </c>
      <c r="J3012" s="674">
        <v>1580.3149234732673</v>
      </c>
      <c r="K3012" s="674">
        <v>1580.3149234732673</v>
      </c>
      <c r="L3012" s="675">
        <v>1580.3149234732673</v>
      </c>
    </row>
    <row r="3013" spans="1:12" x14ac:dyDescent="0.25">
      <c r="A3013" s="669">
        <v>2050</v>
      </c>
      <c r="B3013" s="670">
        <v>2059</v>
      </c>
      <c r="C3013" s="671">
        <v>9</v>
      </c>
      <c r="D3013" s="672">
        <v>4.2858690681148497</v>
      </c>
      <c r="E3013" s="672">
        <v>4.2858690681148497</v>
      </c>
      <c r="F3013" s="673">
        <v>4.2858690681148497</v>
      </c>
      <c r="G3013" s="674">
        <v>471.48696168928234</v>
      </c>
      <c r="H3013" s="674">
        <v>471.48696168928234</v>
      </c>
      <c r="I3013" s="675">
        <v>471.48696168928234</v>
      </c>
      <c r="J3013" s="674">
        <v>1597.9747118943465</v>
      </c>
      <c r="K3013" s="674">
        <v>1597.9747118943465</v>
      </c>
      <c r="L3013" s="675">
        <v>1597.9747118943465</v>
      </c>
    </row>
    <row r="3014" spans="1:12" x14ac:dyDescent="0.25">
      <c r="A3014" s="669">
        <v>2050</v>
      </c>
      <c r="B3014" s="670">
        <v>2060</v>
      </c>
      <c r="C3014" s="671">
        <v>10</v>
      </c>
      <c r="D3014" s="672">
        <v>4.6357469850148219</v>
      </c>
      <c r="E3014" s="672">
        <v>4.6357469850148219</v>
      </c>
      <c r="F3014" s="673">
        <v>4.6357469850148219</v>
      </c>
      <c r="G3014" s="674">
        <v>486.34558373969412</v>
      </c>
      <c r="H3014" s="674">
        <v>486.34558373969412</v>
      </c>
      <c r="I3014" s="675">
        <v>486.34558373969412</v>
      </c>
      <c r="J3014" s="674">
        <v>1611.036722707945</v>
      </c>
      <c r="K3014" s="674">
        <v>1611.036722707945</v>
      </c>
      <c r="L3014" s="675">
        <v>1611.036722707945</v>
      </c>
    </row>
    <row r="3015" spans="1:12" x14ac:dyDescent="0.25">
      <c r="A3015" s="669">
        <v>2050</v>
      </c>
      <c r="B3015" s="670">
        <v>2061</v>
      </c>
      <c r="C3015" s="671">
        <v>11</v>
      </c>
      <c r="D3015" s="672">
        <v>5.0001871805737865</v>
      </c>
      <c r="E3015" s="672">
        <v>5.0001871805737865</v>
      </c>
      <c r="F3015" s="673">
        <v>5.0001871805737865</v>
      </c>
      <c r="G3015" s="674">
        <v>499.67378168273206</v>
      </c>
      <c r="H3015" s="674">
        <v>499.67378168273206</v>
      </c>
      <c r="I3015" s="675">
        <v>499.67378168273206</v>
      </c>
      <c r="J3015" s="674">
        <v>1618.9706975904267</v>
      </c>
      <c r="K3015" s="674">
        <v>1618.9706975904267</v>
      </c>
      <c r="L3015" s="675">
        <v>1618.9706975904267</v>
      </c>
    </row>
    <row r="3016" spans="1:12" x14ac:dyDescent="0.25">
      <c r="A3016" s="669">
        <v>2050</v>
      </c>
      <c r="B3016" s="670">
        <v>2062</v>
      </c>
      <c r="C3016" s="671">
        <v>12</v>
      </c>
      <c r="D3016" s="672">
        <v>5.3754449277739287</v>
      </c>
      <c r="E3016" s="672">
        <v>5.3754449277739287</v>
      </c>
      <c r="F3016" s="673">
        <v>5.3754449277739287</v>
      </c>
      <c r="G3016" s="674">
        <v>510.97846622620926</v>
      </c>
      <c r="H3016" s="674">
        <v>510.97846622620926</v>
      </c>
      <c r="I3016" s="675">
        <v>510.97846622620926</v>
      </c>
      <c r="J3016" s="674">
        <v>1621.2846875725902</v>
      </c>
      <c r="K3016" s="674">
        <v>1621.2846875725902</v>
      </c>
      <c r="L3016" s="675">
        <v>1621.2846875725902</v>
      </c>
    </row>
    <row r="3017" spans="1:12" x14ac:dyDescent="0.25">
      <c r="A3017" s="669">
        <v>2050</v>
      </c>
      <c r="B3017" s="670">
        <v>2063</v>
      </c>
      <c r="C3017" s="671">
        <v>13</v>
      </c>
      <c r="D3017" s="672">
        <v>5.7567860862576028</v>
      </c>
      <c r="E3017" s="672">
        <v>5.7567860862576028</v>
      </c>
      <c r="F3017" s="673">
        <v>5.7567860862576028</v>
      </c>
      <c r="G3017" s="674">
        <v>519.7580676845522</v>
      </c>
      <c r="H3017" s="674">
        <v>519.7580676845522</v>
      </c>
      <c r="I3017" s="675">
        <v>519.7580676845522</v>
      </c>
      <c r="J3017" s="674">
        <v>1617.5400839904339</v>
      </c>
      <c r="K3017" s="674">
        <v>1617.5400839904339</v>
      </c>
      <c r="L3017" s="675">
        <v>1617.5400839904339</v>
      </c>
    </row>
    <row r="3018" spans="1:12" x14ac:dyDescent="0.25">
      <c r="A3018" s="669">
        <v>2050</v>
      </c>
      <c r="B3018" s="670">
        <v>2064</v>
      </c>
      <c r="C3018" s="671">
        <v>14</v>
      </c>
      <c r="D3018" s="672">
        <v>6.1384566329360073</v>
      </c>
      <c r="E3018" s="672">
        <v>6.1384566329360073</v>
      </c>
      <c r="F3018" s="673">
        <v>6.1384566329360073</v>
      </c>
      <c r="G3018" s="674">
        <v>525.52168181070294</v>
      </c>
      <c r="H3018" s="674">
        <v>525.52168181070294</v>
      </c>
      <c r="I3018" s="675">
        <v>525.52168181070294</v>
      </c>
      <c r="J3018" s="674">
        <v>1607.3669494255735</v>
      </c>
      <c r="K3018" s="674">
        <v>1607.3669494255735</v>
      </c>
      <c r="L3018" s="675">
        <v>1607.3669494255735</v>
      </c>
    </row>
    <row r="3019" spans="1:12" x14ac:dyDescent="0.25">
      <c r="A3019" s="669">
        <v>2050</v>
      </c>
      <c r="B3019" s="670">
        <v>2065</v>
      </c>
      <c r="C3019" s="671">
        <v>15</v>
      </c>
      <c r="D3019" s="672">
        <v>6.5136980244352793</v>
      </c>
      <c r="E3019" s="672">
        <v>6.5136980244352793</v>
      </c>
      <c r="F3019" s="673">
        <v>6.5136980244352793</v>
      </c>
      <c r="G3019" s="674">
        <v>527.811624811667</v>
      </c>
      <c r="H3019" s="674">
        <v>527.811624811667</v>
      </c>
      <c r="I3019" s="675">
        <v>527.811624811667</v>
      </c>
      <c r="J3019" s="674">
        <v>1590.47908411819</v>
      </c>
      <c r="K3019" s="674">
        <v>1590.47908411819</v>
      </c>
      <c r="L3019" s="675">
        <v>1590.47908411819</v>
      </c>
    </row>
    <row r="3020" spans="1:12" x14ac:dyDescent="0.25">
      <c r="A3020" s="669">
        <v>2050</v>
      </c>
      <c r="B3020" s="670">
        <v>2066</v>
      </c>
      <c r="C3020" s="671">
        <v>16</v>
      </c>
      <c r="D3020" s="672">
        <v>6.8748192194085114</v>
      </c>
      <c r="E3020" s="672">
        <v>6.8748192194085114</v>
      </c>
      <c r="F3020" s="673">
        <v>6.8748192194085114</v>
      </c>
      <c r="G3020" s="674">
        <v>526.22845779813065</v>
      </c>
      <c r="H3020" s="674">
        <v>526.22845779813065</v>
      </c>
      <c r="I3020" s="675">
        <v>526.22845779813065</v>
      </c>
      <c r="J3020" s="674">
        <v>1566.688189846742</v>
      </c>
      <c r="K3020" s="674">
        <v>1566.688189846742</v>
      </c>
      <c r="L3020" s="675">
        <v>1566.688189846742</v>
      </c>
    </row>
    <row r="3021" spans="1:12" x14ac:dyDescent="0.25">
      <c r="A3021" s="669">
        <v>2050</v>
      </c>
      <c r="B3021" s="670">
        <v>2067</v>
      </c>
      <c r="C3021" s="671">
        <v>17</v>
      </c>
      <c r="D3021" s="672">
        <v>7.2133346500406974</v>
      </c>
      <c r="E3021" s="672">
        <v>7.2133346500406974</v>
      </c>
      <c r="F3021" s="673">
        <v>7.2133346500406974</v>
      </c>
      <c r="G3021" s="674">
        <v>520.45709216674959</v>
      </c>
      <c r="H3021" s="674">
        <v>520.45709216674959</v>
      </c>
      <c r="I3021" s="675">
        <v>520.45709216674959</v>
      </c>
      <c r="J3021" s="674">
        <v>1535.9164438241519</v>
      </c>
      <c r="K3021" s="674">
        <v>1535.9164438241519</v>
      </c>
      <c r="L3021" s="675">
        <v>1535.9164438241519</v>
      </c>
    </row>
    <row r="3022" spans="1:12" x14ac:dyDescent="0.25">
      <c r="A3022" s="669">
        <v>2050</v>
      </c>
      <c r="B3022" s="670">
        <v>2068</v>
      </c>
      <c r="C3022" s="671">
        <v>18</v>
      </c>
      <c r="D3022" s="672">
        <v>7.5217897044311384</v>
      </c>
      <c r="E3022" s="672">
        <v>7.5217897044311384</v>
      </c>
      <c r="F3022" s="673">
        <v>7.5217897044311384</v>
      </c>
      <c r="G3022" s="674">
        <v>510.67473071138556</v>
      </c>
      <c r="H3022" s="674">
        <v>510.67473071138556</v>
      </c>
      <c r="I3022" s="675">
        <v>510.67473071138556</v>
      </c>
      <c r="J3022" s="674">
        <v>1500.1841034446925</v>
      </c>
      <c r="K3022" s="674">
        <v>1500.1841034446925</v>
      </c>
      <c r="L3022" s="675">
        <v>1500.1841034446925</v>
      </c>
    </row>
    <row r="3023" spans="1:12" x14ac:dyDescent="0.25">
      <c r="A3023" s="669">
        <v>2050</v>
      </c>
      <c r="B3023" s="670">
        <v>2069</v>
      </c>
      <c r="C3023" s="671">
        <v>19</v>
      </c>
      <c r="D3023" s="672">
        <v>7.7893497057415209</v>
      </c>
      <c r="E3023" s="672">
        <v>7.7893497057415209</v>
      </c>
      <c r="F3023" s="673">
        <v>7.7893497057415209</v>
      </c>
      <c r="G3023" s="674">
        <v>496.41169968704833</v>
      </c>
      <c r="H3023" s="674">
        <v>496.41169968704833</v>
      </c>
      <c r="I3023" s="675">
        <v>496.41169968704833</v>
      </c>
      <c r="J3023" s="674">
        <v>1457.6082490956696</v>
      </c>
      <c r="K3023" s="674">
        <v>1457.6082490956696</v>
      </c>
      <c r="L3023" s="675">
        <v>1457.6082490956696</v>
      </c>
    </row>
    <row r="3024" spans="1:12" x14ac:dyDescent="0.25">
      <c r="A3024" s="669">
        <v>2050</v>
      </c>
      <c r="B3024" s="670">
        <v>2070</v>
      </c>
      <c r="C3024" s="671">
        <v>20</v>
      </c>
      <c r="D3024" s="672">
        <v>8.0066352671494094</v>
      </c>
      <c r="E3024" s="672">
        <v>8.0066352671494094</v>
      </c>
      <c r="F3024" s="673">
        <v>8.0066352671494094</v>
      </c>
      <c r="G3024" s="674">
        <v>477.72622010043233</v>
      </c>
      <c r="H3024" s="674">
        <v>477.72622010043233</v>
      </c>
      <c r="I3024" s="675">
        <v>477.72622010043233</v>
      </c>
      <c r="J3024" s="674">
        <v>1408.4223404015947</v>
      </c>
      <c r="K3024" s="674">
        <v>1408.4223404015947</v>
      </c>
      <c r="L3024" s="675">
        <v>1408.4223404015947</v>
      </c>
    </row>
    <row r="3025" spans="1:12" x14ac:dyDescent="0.25">
      <c r="A3025" s="669">
        <v>2050</v>
      </c>
      <c r="B3025" s="670">
        <v>2071</v>
      </c>
      <c r="C3025" s="671">
        <v>21</v>
      </c>
      <c r="D3025" s="672">
        <v>8.1647637068484329</v>
      </c>
      <c r="E3025" s="672">
        <v>8.1647637068484329</v>
      </c>
      <c r="F3025" s="673">
        <v>8.1647637068484329</v>
      </c>
      <c r="G3025" s="674">
        <v>454.84532156649459</v>
      </c>
      <c r="H3025" s="674">
        <v>454.84532156649459</v>
      </c>
      <c r="I3025" s="675">
        <v>454.84532156649459</v>
      </c>
      <c r="J3025" s="674">
        <v>1353.0366431534294</v>
      </c>
      <c r="K3025" s="674">
        <v>1353.0366431534294</v>
      </c>
      <c r="L3025" s="675">
        <v>1353.0366431534294</v>
      </c>
    </row>
    <row r="3026" spans="1:12" x14ac:dyDescent="0.25">
      <c r="A3026" s="669">
        <v>2050</v>
      </c>
      <c r="B3026" s="670">
        <v>2072</v>
      </c>
      <c r="C3026" s="671">
        <v>22</v>
      </c>
      <c r="D3026" s="672">
        <v>8.2557746919768107</v>
      </c>
      <c r="E3026" s="672">
        <v>8.2557746919768107</v>
      </c>
      <c r="F3026" s="673">
        <v>8.2557746919768107</v>
      </c>
      <c r="G3026" s="674">
        <v>428.15806037910676</v>
      </c>
      <c r="H3026" s="674">
        <v>428.15806037910676</v>
      </c>
      <c r="I3026" s="675">
        <v>428.15806037910676</v>
      </c>
      <c r="J3026" s="674">
        <v>1291.9910725700547</v>
      </c>
      <c r="K3026" s="674">
        <v>1291.9910725700547</v>
      </c>
      <c r="L3026" s="675">
        <v>1291.9910725700547</v>
      </c>
    </row>
    <row r="3027" spans="1:12" x14ac:dyDescent="0.25">
      <c r="A3027" s="669">
        <v>2050</v>
      </c>
      <c r="B3027" s="670">
        <v>2073</v>
      </c>
      <c r="C3027" s="671">
        <v>23</v>
      </c>
      <c r="D3027" s="672">
        <v>8.2731059103255138</v>
      </c>
      <c r="E3027" s="672">
        <v>8.2731059103255138</v>
      </c>
      <c r="F3027" s="673">
        <v>8.2731059103255138</v>
      </c>
      <c r="G3027" s="674">
        <v>398.20655951513726</v>
      </c>
      <c r="H3027" s="674">
        <v>398.20655951513726</v>
      </c>
      <c r="I3027" s="675">
        <v>398.20655951513726</v>
      </c>
      <c r="J3027" s="674">
        <v>1225.9464608481658</v>
      </c>
      <c r="K3027" s="674">
        <v>1225.9464608481658</v>
      </c>
      <c r="L3027" s="675">
        <v>1225.9464608481658</v>
      </c>
    </row>
    <row r="3028" spans="1:12" x14ac:dyDescent="0.25">
      <c r="A3028" s="669">
        <v>2050</v>
      </c>
      <c r="B3028" s="670">
        <v>2074</v>
      </c>
      <c r="C3028" s="671">
        <v>24</v>
      </c>
      <c r="D3028" s="672">
        <v>8.2120536968622257</v>
      </c>
      <c r="E3028" s="672">
        <v>8.2120536968622257</v>
      </c>
      <c r="F3028" s="673">
        <v>8.2120536968622257</v>
      </c>
      <c r="G3028" s="674">
        <v>365.66613608021981</v>
      </c>
      <c r="H3028" s="674">
        <v>365.66613608021981</v>
      </c>
      <c r="I3028" s="675">
        <v>365.66613608021981</v>
      </c>
      <c r="J3028" s="674">
        <v>1155.6711415607479</v>
      </c>
      <c r="K3028" s="674">
        <v>1155.6711415607479</v>
      </c>
      <c r="L3028" s="675">
        <v>1155.6711415607479</v>
      </c>
    </row>
    <row r="3029" spans="1:12" x14ac:dyDescent="0.25">
      <c r="A3029" s="669">
        <v>2050</v>
      </c>
      <c r="B3029" s="670">
        <v>2075</v>
      </c>
      <c r="C3029" s="671">
        <v>25</v>
      </c>
      <c r="D3029" s="672">
        <v>8.0701771272918865</v>
      </c>
      <c r="E3029" s="672">
        <v>8.0701771272918865</v>
      </c>
      <c r="F3029" s="673">
        <v>8.0701771272918865</v>
      </c>
      <c r="G3029" s="674">
        <v>331.31445148539672</v>
      </c>
      <c r="H3029" s="674">
        <v>331.31445148539672</v>
      </c>
      <c r="I3029" s="675">
        <v>331.31445148539672</v>
      </c>
      <c r="J3029" s="674">
        <v>1082.0192016769215</v>
      </c>
      <c r="K3029" s="674">
        <v>1082.0192016769215</v>
      </c>
      <c r="L3029" s="675">
        <v>1082.0192016769215</v>
      </c>
    </row>
    <row r="3030" spans="1:12" x14ac:dyDescent="0.25">
      <c r="A3030" s="669">
        <v>2050</v>
      </c>
      <c r="B3030" s="670">
        <v>2076</v>
      </c>
      <c r="C3030" s="671">
        <v>26</v>
      </c>
      <c r="D3030" s="672">
        <v>7.8479381344033428</v>
      </c>
      <c r="E3030" s="672">
        <v>7.8479381344033428</v>
      </c>
      <c r="F3030" s="673">
        <v>7.8479381344033428</v>
      </c>
      <c r="G3030" s="674">
        <v>296.03516303670568</v>
      </c>
      <c r="H3030" s="674">
        <v>296.03516303670568</v>
      </c>
      <c r="I3030" s="675">
        <v>296.03516303670568</v>
      </c>
      <c r="J3030" s="674">
        <v>1006.1601458342352</v>
      </c>
      <c r="K3030" s="674">
        <v>1006.1601458342352</v>
      </c>
      <c r="L3030" s="675">
        <v>1006.1601458342352</v>
      </c>
    </row>
    <row r="3031" spans="1:12" x14ac:dyDescent="0.25">
      <c r="A3031" s="669">
        <v>2050</v>
      </c>
      <c r="B3031" s="670">
        <v>2077</v>
      </c>
      <c r="C3031" s="671">
        <v>27</v>
      </c>
      <c r="D3031" s="672">
        <v>7.5723785642843291</v>
      </c>
      <c r="E3031" s="672">
        <v>7.5723785642843291</v>
      </c>
      <c r="F3031" s="673">
        <v>7.5723785642843291</v>
      </c>
      <c r="G3031" s="674">
        <v>261.06605416095317</v>
      </c>
      <c r="H3031" s="674">
        <v>261.06605416095317</v>
      </c>
      <c r="I3031" s="675">
        <v>261.06605416095317</v>
      </c>
      <c r="J3031" s="674">
        <v>929.83968779790655</v>
      </c>
      <c r="K3031" s="674">
        <v>929.83968779790655</v>
      </c>
      <c r="L3031" s="675">
        <v>929.83968779790655</v>
      </c>
    </row>
    <row r="3032" spans="1:12" x14ac:dyDescent="0.25">
      <c r="A3032" s="669">
        <v>2050</v>
      </c>
      <c r="B3032" s="670">
        <v>2078</v>
      </c>
      <c r="C3032" s="671">
        <v>28</v>
      </c>
      <c r="D3032" s="672">
        <v>7.2329890043854022</v>
      </c>
      <c r="E3032" s="672">
        <v>7.2329890043854022</v>
      </c>
      <c r="F3032" s="673">
        <v>7.2329890043854022</v>
      </c>
      <c r="G3032" s="674">
        <v>229.0287868632561</v>
      </c>
      <c r="H3032" s="674">
        <v>229.0287868632561</v>
      </c>
      <c r="I3032" s="675">
        <v>229.0287868632561</v>
      </c>
      <c r="J3032" s="674">
        <v>862.79094147408182</v>
      </c>
      <c r="K3032" s="674">
        <v>862.79094147408182</v>
      </c>
      <c r="L3032" s="675">
        <v>862.79094147408182</v>
      </c>
    </row>
    <row r="3033" spans="1:12" x14ac:dyDescent="0.25">
      <c r="A3033" s="669">
        <v>2050</v>
      </c>
      <c r="B3033" s="670">
        <v>2079</v>
      </c>
      <c r="C3033" s="671">
        <v>29</v>
      </c>
      <c r="D3033" s="672">
        <v>6.8264158635213619</v>
      </c>
      <c r="E3033" s="672">
        <v>6.8264158635213619</v>
      </c>
      <c r="F3033" s="673">
        <v>6.8264158635213619</v>
      </c>
      <c r="G3033" s="674">
        <v>197.69242774060282</v>
      </c>
      <c r="H3033" s="674">
        <v>197.69242774060282</v>
      </c>
      <c r="I3033" s="675">
        <v>197.69242774060282</v>
      </c>
      <c r="J3033" s="674">
        <v>794.17949516951467</v>
      </c>
      <c r="K3033" s="674">
        <v>794.17949516951467</v>
      </c>
      <c r="L3033" s="675">
        <v>794.17949516951467</v>
      </c>
    </row>
    <row r="3034" spans="1:12" x14ac:dyDescent="0.25">
      <c r="A3034" s="669">
        <v>2050</v>
      </c>
      <c r="B3034" s="670">
        <v>2080</v>
      </c>
      <c r="C3034" s="671">
        <v>30</v>
      </c>
      <c r="D3034" s="672">
        <v>6.3617663098161357</v>
      </c>
      <c r="E3034" s="672">
        <v>6.3617663098161357</v>
      </c>
      <c r="F3034" s="673">
        <v>6.3617663098161357</v>
      </c>
      <c r="G3034" s="674">
        <v>167.82954766517057</v>
      </c>
      <c r="H3034" s="674">
        <v>167.82954766517057</v>
      </c>
      <c r="I3034" s="675">
        <v>167.82954766517057</v>
      </c>
      <c r="J3034" s="674">
        <v>725.23559562467415</v>
      </c>
      <c r="K3034" s="674">
        <v>725.23559562467415</v>
      </c>
      <c r="L3034" s="675">
        <v>725.23559562467415</v>
      </c>
    </row>
    <row r="3035" spans="1:12" x14ac:dyDescent="0.25">
      <c r="A3035" s="669">
        <v>2050</v>
      </c>
      <c r="B3035" s="670">
        <v>2081</v>
      </c>
      <c r="C3035" s="671">
        <v>31</v>
      </c>
      <c r="D3035" s="672">
        <v>6.2601161430922101</v>
      </c>
      <c r="E3035" s="672">
        <v>6.2601161430922101</v>
      </c>
      <c r="F3035" s="673">
        <v>6.2601161430922101</v>
      </c>
      <c r="G3035" s="674">
        <v>168.79681108213782</v>
      </c>
      <c r="H3035" s="674">
        <v>168.79681108213782</v>
      </c>
      <c r="I3035" s="675">
        <v>168.79681108213782</v>
      </c>
      <c r="J3035" s="674">
        <v>657.06375395925238</v>
      </c>
      <c r="K3035" s="674">
        <v>657.06375395925238</v>
      </c>
      <c r="L3035" s="675">
        <v>657.06375395925238</v>
      </c>
    </row>
    <row r="3036" spans="1:12" x14ac:dyDescent="0.25">
      <c r="A3036" s="669">
        <v>2050</v>
      </c>
      <c r="B3036" s="670">
        <v>2082</v>
      </c>
      <c r="C3036" s="671">
        <v>32</v>
      </c>
      <c r="D3036" s="672">
        <v>8.6606116829813864</v>
      </c>
      <c r="E3036" s="672">
        <v>8.6606116829813864</v>
      </c>
      <c r="F3036" s="673">
        <v>8.6606116829813864</v>
      </c>
      <c r="G3036" s="674">
        <v>142.05530714506546</v>
      </c>
      <c r="H3036" s="674">
        <v>142.05530714506546</v>
      </c>
      <c r="I3036" s="675">
        <v>142.05530714506546</v>
      </c>
      <c r="J3036" s="674">
        <v>597.87063646757508</v>
      </c>
      <c r="K3036" s="674">
        <v>597.87063646757508</v>
      </c>
      <c r="L3036" s="675">
        <v>597.87063646757508</v>
      </c>
    </row>
    <row r="3037" spans="1:12" x14ac:dyDescent="0.25">
      <c r="A3037" s="669">
        <v>2050</v>
      </c>
      <c r="B3037" s="670">
        <v>2083</v>
      </c>
      <c r="C3037" s="671">
        <v>33</v>
      </c>
      <c r="D3037" s="672">
        <v>7.5228576291034805</v>
      </c>
      <c r="E3037" s="672">
        <v>7.5228576291034805</v>
      </c>
      <c r="F3037" s="673">
        <v>7.5228576291034805</v>
      </c>
      <c r="G3037" s="674">
        <v>121.73023032223881</v>
      </c>
      <c r="H3037" s="674">
        <v>121.73023032223881</v>
      </c>
      <c r="I3037" s="675">
        <v>121.73023032223881</v>
      </c>
      <c r="J3037" s="674">
        <v>625.88760704672507</v>
      </c>
      <c r="K3037" s="674">
        <v>625.88760704672507</v>
      </c>
      <c r="L3037" s="675">
        <v>625.88760704672507</v>
      </c>
    </row>
    <row r="3038" spans="1:12" x14ac:dyDescent="0.25">
      <c r="A3038" s="669">
        <v>2050</v>
      </c>
      <c r="B3038" s="670">
        <v>2084</v>
      </c>
      <c r="C3038" s="671">
        <v>34</v>
      </c>
      <c r="D3038" s="672">
        <v>6.3072993863834252</v>
      </c>
      <c r="E3038" s="672">
        <v>6.3072993863834252</v>
      </c>
      <c r="F3038" s="673">
        <v>6.3072993863834252</v>
      </c>
      <c r="G3038" s="674">
        <v>103.85816229605558</v>
      </c>
      <c r="H3038" s="674">
        <v>103.85816229605558</v>
      </c>
      <c r="I3038" s="675">
        <v>103.85816229605558</v>
      </c>
      <c r="J3038" s="674">
        <v>567.56307073476262</v>
      </c>
      <c r="K3038" s="674">
        <v>567.56307073476262</v>
      </c>
      <c r="L3038" s="675">
        <v>567.56307073476262</v>
      </c>
    </row>
    <row r="3039" spans="1:12" x14ac:dyDescent="0.25">
      <c r="A3039" s="669">
        <v>2050</v>
      </c>
      <c r="B3039" s="670">
        <v>2085</v>
      </c>
      <c r="C3039" s="671">
        <v>35</v>
      </c>
      <c r="D3039" s="672">
        <v>6.1722349399293917</v>
      </c>
      <c r="E3039" s="672">
        <v>6.1722349399293917</v>
      </c>
      <c r="F3039" s="673">
        <v>6.1722349399293917</v>
      </c>
      <c r="G3039" s="674">
        <v>99.451808544818107</v>
      </c>
      <c r="H3039" s="674">
        <v>99.451808544818107</v>
      </c>
      <c r="I3039" s="675">
        <v>99.451808544818107</v>
      </c>
      <c r="J3039" s="674">
        <v>505.25713002633421</v>
      </c>
      <c r="K3039" s="674">
        <v>505.25713002633421</v>
      </c>
      <c r="L3039" s="675">
        <v>505.25713002633421</v>
      </c>
    </row>
    <row r="3040" spans="1:12" x14ac:dyDescent="0.25">
      <c r="A3040" s="669">
        <v>2050</v>
      </c>
      <c r="B3040" s="670">
        <v>2086</v>
      </c>
      <c r="C3040" s="671">
        <v>36</v>
      </c>
      <c r="D3040" s="672">
        <v>4.9522680206466161</v>
      </c>
      <c r="E3040" s="672">
        <v>4.9522680206466161</v>
      </c>
      <c r="F3040" s="673">
        <v>4.9522680206466161</v>
      </c>
      <c r="G3040" s="674">
        <v>103.83155498148359</v>
      </c>
      <c r="H3040" s="674">
        <v>103.83155498148359</v>
      </c>
      <c r="I3040" s="675">
        <v>103.83155498148359</v>
      </c>
      <c r="J3040" s="674">
        <v>593.79116476925913</v>
      </c>
      <c r="K3040" s="674">
        <v>593.79116476925913</v>
      </c>
      <c r="L3040" s="675">
        <v>593.79116476925913</v>
      </c>
    </row>
    <row r="3041" spans="1:12" x14ac:dyDescent="0.25">
      <c r="A3041" s="669">
        <v>2050</v>
      </c>
      <c r="B3041" s="670">
        <v>2087</v>
      </c>
      <c r="C3041" s="671">
        <v>37</v>
      </c>
      <c r="D3041" s="672">
        <v>4.2604917201712702</v>
      </c>
      <c r="E3041" s="672">
        <v>4.2604917201712702</v>
      </c>
      <c r="F3041" s="673">
        <v>4.2604917201712702</v>
      </c>
      <c r="G3041" s="674">
        <v>77.134539585371058</v>
      </c>
      <c r="H3041" s="674">
        <v>77.134539585371058</v>
      </c>
      <c r="I3041" s="675">
        <v>77.134539585371058</v>
      </c>
      <c r="J3041" s="674">
        <v>486.1891870483546</v>
      </c>
      <c r="K3041" s="674">
        <v>486.1891870483546</v>
      </c>
      <c r="L3041" s="675">
        <v>486.1891870483546</v>
      </c>
    </row>
    <row r="3042" spans="1:12" x14ac:dyDescent="0.25">
      <c r="A3042" s="669">
        <v>2050</v>
      </c>
      <c r="B3042" s="670">
        <v>2088</v>
      </c>
      <c r="C3042" s="671">
        <v>38</v>
      </c>
      <c r="D3042" s="672">
        <v>3.7902818603341295</v>
      </c>
      <c r="E3042" s="672">
        <v>3.7902818603341295</v>
      </c>
      <c r="F3042" s="673">
        <v>3.7902818603341295</v>
      </c>
      <c r="G3042" s="674">
        <v>58.596259189296205</v>
      </c>
      <c r="H3042" s="674">
        <v>58.596259189296205</v>
      </c>
      <c r="I3042" s="675">
        <v>58.596259189296205</v>
      </c>
      <c r="J3042" s="674">
        <v>444.0015364487715</v>
      </c>
      <c r="K3042" s="674">
        <v>444.0015364487715</v>
      </c>
      <c r="L3042" s="675">
        <v>444.0015364487715</v>
      </c>
    </row>
    <row r="3043" spans="1:12" ht="13" thickBot="1" x14ac:dyDescent="0.3">
      <c r="A3043" s="686">
        <v>2050</v>
      </c>
      <c r="B3043" s="687">
        <v>2089</v>
      </c>
      <c r="C3043" s="688">
        <v>39</v>
      </c>
      <c r="D3043" s="689">
        <v>2.9133711282191608</v>
      </c>
      <c r="E3043" s="689">
        <v>2.9133711282191608</v>
      </c>
      <c r="F3043" s="690">
        <v>2.9133711282191608</v>
      </c>
      <c r="G3043" s="691">
        <v>35.715456249748549</v>
      </c>
      <c r="H3043" s="691">
        <v>35.715456249748549</v>
      </c>
      <c r="I3043" s="692">
        <v>35.715456249748549</v>
      </c>
      <c r="J3043" s="691">
        <v>353.63262176587659</v>
      </c>
      <c r="K3043" s="691">
        <v>353.63262176587659</v>
      </c>
      <c r="L3043" s="692">
        <v>353.63262176587659</v>
      </c>
    </row>
  </sheetData>
  <dataConsolidate/>
  <mergeCells count="2">
    <mergeCell ref="A1:F1"/>
    <mergeCell ref="G1:M1"/>
  </mergeCells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A1:I24"/>
  <sheetViews>
    <sheetView workbookViewId="0">
      <selection sqref="A1:D1"/>
    </sheetView>
  </sheetViews>
  <sheetFormatPr defaultColWidth="9.453125" defaultRowHeight="12.5" x14ac:dyDescent="0.25"/>
  <cols>
    <col min="1" max="9" width="15" style="2" customWidth="1"/>
    <col min="10" max="16384" width="9.453125" style="2"/>
  </cols>
  <sheetData>
    <row r="1" spans="1:9" ht="15.5" x14ac:dyDescent="0.35">
      <c r="A1" s="742" t="s">
        <v>163</v>
      </c>
      <c r="B1" s="742"/>
      <c r="C1" s="742"/>
      <c r="D1" s="742"/>
    </row>
    <row r="2" spans="1:9" ht="13" thickBot="1" x14ac:dyDescent="0.3"/>
    <row r="3" spans="1:9" ht="13.5" thickBot="1" x14ac:dyDescent="0.35">
      <c r="A3" s="800" t="s">
        <v>69</v>
      </c>
      <c r="B3" s="801"/>
      <c r="C3" s="801"/>
      <c r="D3" s="802"/>
    </row>
    <row r="4" spans="1:9" x14ac:dyDescent="0.25">
      <c r="A4" s="815" t="s">
        <v>63</v>
      </c>
      <c r="B4" s="816"/>
      <c r="C4" s="816"/>
      <c r="D4" s="32" t="b">
        <v>0</v>
      </c>
    </row>
    <row r="5" spans="1:9" x14ac:dyDescent="0.25">
      <c r="A5" s="813" t="s">
        <v>64</v>
      </c>
      <c r="B5" s="814"/>
      <c r="C5" s="814"/>
      <c r="D5" s="30" t="b">
        <v>1</v>
      </c>
    </row>
    <row r="6" spans="1:9" x14ac:dyDescent="0.25">
      <c r="A6" s="813" t="s">
        <v>65</v>
      </c>
      <c r="B6" s="814"/>
      <c r="C6" s="814"/>
      <c r="D6" s="30" t="b">
        <v>1</v>
      </c>
    </row>
    <row r="7" spans="1:9" x14ac:dyDescent="0.25">
      <c r="A7" s="813" t="s">
        <v>66</v>
      </c>
      <c r="B7" s="814"/>
      <c r="C7" s="814"/>
      <c r="D7" s="30">
        <v>5</v>
      </c>
    </row>
    <row r="8" spans="1:9" x14ac:dyDescent="0.25">
      <c r="A8" s="813" t="s">
        <v>68</v>
      </c>
      <c r="B8" s="814"/>
      <c r="C8" s="814"/>
      <c r="D8" s="30" t="b">
        <v>0</v>
      </c>
    </row>
    <row r="9" spans="1:9" ht="13" thickBot="1" x14ac:dyDescent="0.3">
      <c r="A9" s="811" t="s">
        <v>67</v>
      </c>
      <c r="B9" s="812"/>
      <c r="C9" s="812"/>
      <c r="D9" s="31">
        <v>3</v>
      </c>
    </row>
    <row r="10" spans="1:9" ht="13" thickBot="1" x14ac:dyDescent="0.3"/>
    <row r="11" spans="1:9" ht="13" x14ac:dyDescent="0.3">
      <c r="A11" s="809" t="s">
        <v>71</v>
      </c>
      <c r="B11" s="782" t="s">
        <v>74</v>
      </c>
      <c r="C11" s="808"/>
      <c r="D11" s="808"/>
      <c r="E11" s="783"/>
      <c r="F11" s="805" t="s">
        <v>72</v>
      </c>
      <c r="G11" s="806"/>
      <c r="H11" s="806"/>
      <c r="I11" s="807"/>
    </row>
    <row r="12" spans="1:9" ht="13.5" thickBot="1" x14ac:dyDescent="0.35">
      <c r="A12" s="810"/>
      <c r="B12" s="312" t="s">
        <v>125</v>
      </c>
      <c r="C12" s="206" t="s">
        <v>126</v>
      </c>
      <c r="D12" s="206" t="s">
        <v>70</v>
      </c>
      <c r="E12" s="207" t="s">
        <v>73</v>
      </c>
      <c r="F12" s="205" t="s">
        <v>125</v>
      </c>
      <c r="G12" s="206" t="s">
        <v>126</v>
      </c>
      <c r="H12" s="206" t="s">
        <v>70</v>
      </c>
      <c r="I12" s="207" t="s">
        <v>73</v>
      </c>
    </row>
    <row r="13" spans="1:9" x14ac:dyDescent="0.25">
      <c r="A13" s="306">
        <v>2010</v>
      </c>
      <c r="B13" s="313">
        <v>0</v>
      </c>
      <c r="C13" s="33">
        <v>0</v>
      </c>
      <c r="D13" s="33">
        <v>0</v>
      </c>
      <c r="E13" s="314"/>
      <c r="F13" s="309">
        <v>0</v>
      </c>
      <c r="G13" s="125">
        <v>0</v>
      </c>
      <c r="H13" s="36">
        <v>0</v>
      </c>
      <c r="I13" s="37"/>
    </row>
    <row r="14" spans="1:9" x14ac:dyDescent="0.25">
      <c r="A14" s="307">
        <v>2011</v>
      </c>
      <c r="B14" s="315">
        <v>1</v>
      </c>
      <c r="C14" s="34">
        <v>1</v>
      </c>
      <c r="D14" s="34">
        <v>1</v>
      </c>
      <c r="E14" s="316"/>
      <c r="F14" s="310">
        <v>150922</v>
      </c>
      <c r="G14" s="42">
        <v>150922</v>
      </c>
      <c r="H14" s="38">
        <v>172552</v>
      </c>
      <c r="I14" s="39"/>
    </row>
    <row r="15" spans="1:9" x14ac:dyDescent="0.25">
      <c r="A15" s="307">
        <v>2012</v>
      </c>
      <c r="B15" s="315">
        <v>1</v>
      </c>
      <c r="C15" s="34">
        <v>1</v>
      </c>
      <c r="D15" s="34">
        <v>1</v>
      </c>
      <c r="E15" s="316"/>
      <c r="F15" s="310">
        <v>177238</v>
      </c>
      <c r="G15" s="42">
        <v>177238</v>
      </c>
      <c r="H15" s="38">
        <v>208471</v>
      </c>
      <c r="I15" s="39"/>
    </row>
    <row r="16" spans="1:9" x14ac:dyDescent="0.25">
      <c r="A16" s="307">
        <v>2013</v>
      </c>
      <c r="B16" s="315">
        <v>1</v>
      </c>
      <c r="C16" s="34">
        <v>1</v>
      </c>
      <c r="D16" s="34">
        <v>1</v>
      </c>
      <c r="E16" s="316"/>
      <c r="F16" s="310">
        <v>177366</v>
      </c>
      <c r="G16" s="42">
        <v>177366</v>
      </c>
      <c r="H16" s="38">
        <v>208537</v>
      </c>
      <c r="I16" s="39"/>
    </row>
    <row r="17" spans="1:9" x14ac:dyDescent="0.25">
      <c r="A17" s="307">
        <v>2014</v>
      </c>
      <c r="B17" s="315">
        <v>1.5</v>
      </c>
      <c r="C17" s="34">
        <v>1.5</v>
      </c>
      <c r="D17" s="34">
        <v>1.5</v>
      </c>
      <c r="E17" s="316"/>
      <c r="F17" s="310">
        <v>178652</v>
      </c>
      <c r="G17" s="42">
        <v>178652</v>
      </c>
      <c r="H17" s="38">
        <v>209974</v>
      </c>
      <c r="I17" s="39"/>
    </row>
    <row r="18" spans="1:9" x14ac:dyDescent="0.25">
      <c r="A18" s="307">
        <v>2015</v>
      </c>
      <c r="B18" s="315">
        <v>1.5</v>
      </c>
      <c r="C18" s="34">
        <v>1.5</v>
      </c>
      <c r="D18" s="34">
        <v>1.5</v>
      </c>
      <c r="E18" s="316"/>
      <c r="F18" s="310">
        <v>180497</v>
      </c>
      <c r="G18" s="42">
        <v>180497</v>
      </c>
      <c r="H18" s="38">
        <v>212040</v>
      </c>
      <c r="I18" s="39"/>
    </row>
    <row r="19" spans="1:9" x14ac:dyDescent="0.25">
      <c r="A19" s="307">
        <v>2016</v>
      </c>
      <c r="B19" s="315">
        <v>1.5</v>
      </c>
      <c r="C19" s="34">
        <v>1.5</v>
      </c>
      <c r="D19" s="34">
        <v>1.5</v>
      </c>
      <c r="E19" s="316"/>
      <c r="F19" s="310">
        <v>182134</v>
      </c>
      <c r="G19" s="42">
        <v>182134</v>
      </c>
      <c r="H19" s="38">
        <v>213954</v>
      </c>
      <c r="I19" s="39"/>
    </row>
    <row r="20" spans="1:9" x14ac:dyDescent="0.25">
      <c r="A20" s="307">
        <v>2017</v>
      </c>
      <c r="B20" s="315">
        <v>1.5</v>
      </c>
      <c r="C20" s="34">
        <v>1.5</v>
      </c>
      <c r="D20" s="34">
        <v>1.5</v>
      </c>
      <c r="E20" s="316"/>
      <c r="F20" s="310">
        <v>195264</v>
      </c>
      <c r="G20" s="42">
        <v>195264</v>
      </c>
      <c r="H20" s="38">
        <v>225865</v>
      </c>
      <c r="I20" s="39"/>
    </row>
    <row r="21" spans="1:9" ht="13" thickBot="1" x14ac:dyDescent="0.3">
      <c r="A21" s="308">
        <v>2018</v>
      </c>
      <c r="B21" s="317">
        <v>2</v>
      </c>
      <c r="C21" s="35">
        <v>2</v>
      </c>
      <c r="D21" s="35">
        <v>2</v>
      </c>
      <c r="E21" s="318"/>
      <c r="F21" s="311">
        <v>195264</v>
      </c>
      <c r="G21" s="43">
        <v>195264</v>
      </c>
      <c r="H21" s="40">
        <v>225865</v>
      </c>
      <c r="I21" s="41"/>
    </row>
    <row r="22" spans="1:9" ht="13" thickBot="1" x14ac:dyDescent="0.3"/>
    <row r="23" spans="1:9" ht="13.5" thickBot="1" x14ac:dyDescent="0.35">
      <c r="A23" s="800" t="s">
        <v>109</v>
      </c>
      <c r="B23" s="801"/>
      <c r="C23" s="801"/>
      <c r="D23" s="802"/>
    </row>
    <row r="24" spans="1:9" ht="13" thickBot="1" x14ac:dyDescent="0.3">
      <c r="A24" s="803" t="s">
        <v>110</v>
      </c>
      <c r="B24" s="804"/>
      <c r="C24" s="804"/>
      <c r="D24" s="82">
        <v>0</v>
      </c>
    </row>
  </sheetData>
  <mergeCells count="13">
    <mergeCell ref="A3:D3"/>
    <mergeCell ref="A1:D1"/>
    <mergeCell ref="A9:C9"/>
    <mergeCell ref="A8:C8"/>
    <mergeCell ref="A7:C7"/>
    <mergeCell ref="A6:C6"/>
    <mergeCell ref="A5:C5"/>
    <mergeCell ref="A4:C4"/>
    <mergeCell ref="A23:D23"/>
    <mergeCell ref="A24:C24"/>
    <mergeCell ref="F11:I11"/>
    <mergeCell ref="B11:E11"/>
    <mergeCell ref="A11:A12"/>
  </mergeCells>
  <pageMargins left="0.75" right="0.75" top="1" bottom="1" header="0.5" footer="0.5"/>
  <pageSetup orientation="portrait" verticalDpi="9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B67560245691448BE983DF1D6134782" ma:contentTypeVersion="2" ma:contentTypeDescription="Create a new document." ma:contentTypeScope="" ma:versionID="c24393349e8f2399586c0102ac89adee">
  <xsd:schema xmlns:xsd="http://www.w3.org/2001/XMLSchema" xmlns:xs="http://www.w3.org/2001/XMLSchema" xmlns:p="http://schemas.microsoft.com/office/2006/metadata/properties" xmlns:ns2="7e32015e-0ffe-49b8-92ae-b8ce6fb0b285" targetNamespace="http://schemas.microsoft.com/office/2006/metadata/properties" ma:root="true" ma:fieldsID="cfb1d95d503a5dfd39bedffaf9c0e7a7" ns2:_="">
    <xsd:import namespace="7e32015e-0ffe-49b8-92ae-b8ce6fb0b28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32015e-0ffe-49b8-92ae-b8ce6fb0b2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E2048EA-011C-4FF3-A6A6-0BAC3C84722C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04408AE0-960B-49EB-885F-AF3F279A649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7FDAA27-D537-484A-89E4-2E4D4ACCF3E5}">
  <ds:schemaRefs>
    <ds:schemaRef ds:uri="http://schemas.microsoft.com/office/infopath/2007/PartnerControls"/>
    <ds:schemaRef ds:uri="d2ad7776-097a-4950-a92a-45d7e2fb351e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D71BBD75-63E5-4BD0-9C6C-8705828ED6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ChangeLog</vt:lpstr>
      <vt:lpstr>Economic Values</vt:lpstr>
      <vt:lpstr>Vehicle Age Data</vt:lpstr>
      <vt:lpstr>Fuel Prices</vt:lpstr>
      <vt:lpstr>Scrappage Model Values</vt:lpstr>
      <vt:lpstr>Historic Fleet Data</vt:lpstr>
      <vt:lpstr>Safety Values</vt:lpstr>
      <vt:lpstr>Fatality Rates</vt:lpstr>
      <vt:lpstr>Credit Trading Values</vt:lpstr>
      <vt:lpstr>ZEV Credit Values</vt:lpstr>
      <vt:lpstr>Employment Values</vt:lpstr>
      <vt:lpstr>Fuel Properties</vt:lpstr>
      <vt:lpstr>Fuel Import Assumptions</vt:lpstr>
      <vt:lpstr>Emission Health Impacts</vt:lpstr>
      <vt:lpstr>Greenhouse Emission Costs</vt:lpstr>
      <vt:lpstr>Criteria Emission Costs</vt:lpstr>
      <vt:lpstr>UE_Gasoline</vt:lpstr>
      <vt:lpstr>UE_Ethanol85</vt:lpstr>
      <vt:lpstr>UE_Diesel</vt:lpstr>
      <vt:lpstr>UE_Electricity</vt:lpstr>
      <vt:lpstr>UE_Hydrogen</vt:lpstr>
      <vt:lpstr>UE_CNG</vt:lpstr>
      <vt:lpstr>TE_Notes</vt:lpstr>
      <vt:lpstr>TE_Gasoline</vt:lpstr>
      <vt:lpstr>TE_Diesel</vt:lpstr>
    </vt:vector>
  </TitlesOfParts>
  <Company>Volpe Center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CAFE Parameters, 1.2</dc:title>
  <dc:creator>Volpe USDOT</dc:creator>
  <cp:lastModifiedBy>Green, Kevin (Volpe)</cp:lastModifiedBy>
  <cp:lastPrinted>2013-04-18T19:12:31Z</cp:lastPrinted>
  <dcterms:created xsi:type="dcterms:W3CDTF">2003-10-07T19:34:35Z</dcterms:created>
  <dcterms:modified xsi:type="dcterms:W3CDTF">2021-04-17T11:08:05Z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0x0101005B67560245691448BE983DF1D6134782</vt:lpwstr>
  </property>
  <property fmtid="{D5CDD505-2E9C-101B-9397-08002B2CF9AE}" pid="3" name="_dlc_DocIdItemGuid">
    <vt:lpwstr>3d5fe4aa-f924-4ee2-9f38-a7cd503ef927</vt:lpwstr>
  </property>
  <property fmtid="{D5CDD505-2E9C-101B-9397-08002B2CF9AE}" pid="4" name="Order">
    <vt:r8>2625300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ExtendedDescription">
    <vt:lpwstr/>
  </property>
  <property fmtid="{D5CDD505-2E9C-101B-9397-08002B2CF9AE}" pid="8" name="_SourceUrl">
    <vt:lpwstr/>
  </property>
  <property fmtid="{D5CDD505-2E9C-101B-9397-08002B2CF9AE}" pid="9" name="_SharedFileIndex">
    <vt:lpwstr/>
  </property>
  <property fmtid="{D5CDD505-2E9C-101B-9397-08002B2CF9AE}" pid="10" name="ComplianceAssetId">
    <vt:lpwstr/>
  </property>
  <property fmtid="{D5CDD505-2E9C-101B-9397-08002B2CF9AE}" pid="11" name="TemplateUrl">
    <vt:lpwstr/>
  </property>
</Properties>
</file>